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0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12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13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14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15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16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18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19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1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6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28" documentId="8_{AEAC42B2-589B-4846-958A-E99DC73D8C03}" xr6:coauthVersionLast="47" xr6:coauthVersionMax="47" xr10:uidLastSave="{97BA1CB2-BE19-41B2-8D6D-CF14540A4754}"/>
  <bookViews>
    <workbookView xWindow="-108" yWindow="-108" windowWidth="23256" windowHeight="12576" tabRatio="863" firstSheet="1" activeTab="11" xr2:uid="{00000000-000D-0000-FFFF-FFFF00000000}"/>
  </bookViews>
  <sheets>
    <sheet name="Ark1" sheetId="43" state="hidden" r:id="rId1"/>
    <sheet name="År" sheetId="2" r:id="rId2"/>
    <sheet name="Å" sheetId="58" r:id="rId3"/>
    <sheet name="Kategori" sheetId="53" r:id="rId4"/>
    <sheet name="Kat" sheetId="80" r:id="rId5"/>
    <sheet name="Måned" sheetId="35" r:id="rId6"/>
    <sheet name="M" sheetId="56" r:id="rId7"/>
    <sheet name="Uke" sheetId="1" r:id="rId8"/>
    <sheet name="U" sheetId="55" r:id="rId9"/>
    <sheet name="Regioner" sheetId="6" r:id="rId10"/>
    <sheet name="R" sheetId="57" r:id="rId11"/>
    <sheet name="Organisasjon" sheetId="16" r:id="rId12"/>
    <sheet name="O" sheetId="61" r:id="rId13"/>
    <sheet name="Regorg" sheetId="44" r:id="rId14"/>
    <sheet name="RO" sheetId="65" r:id="rId15"/>
    <sheet name="Bedrifter" sheetId="45" r:id="rId16"/>
    <sheet name="B" sheetId="66" r:id="rId17"/>
    <sheet name="Slakteri" sheetId="46" r:id="rId18"/>
    <sheet name="RNR" sheetId="79" state="hidden" r:id="rId19"/>
    <sheet name="S" sheetId="62" r:id="rId20"/>
    <sheet name="Slakteri per MÅNED" sheetId="54" r:id="rId21"/>
    <sheet name="S2" sheetId="74" r:id="rId22"/>
    <sheet name="Klasse" sheetId="48" r:id="rId23"/>
    <sheet name="KL" sheetId="67" r:id="rId24"/>
    <sheet name="Kjøtt%" sheetId="49" r:id="rId25"/>
    <sheet name="K" sheetId="64" r:id="rId26"/>
    <sheet name="Vektgrupper" sheetId="50" r:id="rId27"/>
    <sheet name="V" sheetId="60" r:id="rId28"/>
    <sheet name="Variant" sheetId="59" r:id="rId29"/>
    <sheet name="VA" sheetId="47" r:id="rId30"/>
    <sheet name="Variant per måned" sheetId="52" r:id="rId31"/>
    <sheet name="VM" sheetId="75" r:id="rId32"/>
    <sheet name="Fylker" sheetId="63" r:id="rId33"/>
    <sheet name="FY" sheetId="51" r:id="rId34"/>
    <sheet name="Produksjon" sheetId="72" r:id="rId35"/>
    <sheet name="P" sheetId="73" r:id="rId36"/>
    <sheet name="K_nr" sheetId="71" state="hidden" r:id="rId37"/>
  </sheets>
  <definedNames>
    <definedName name="__123Graph_ADIAGRAM1" localSheetId="16" hidden="1">Uke!#REF!</definedName>
    <definedName name="__123Graph_ADIAGRAM1" localSheetId="15" hidden="1">Uke!#REF!</definedName>
    <definedName name="__123Graph_ADIAGRAM1" localSheetId="33" hidden="1">Uke!#REF!</definedName>
    <definedName name="__123Graph_ADIAGRAM1" localSheetId="32" hidden="1">Uke!#REF!</definedName>
    <definedName name="__123Graph_ADIAGRAM1" localSheetId="25" hidden="1">Uke!#REF!</definedName>
    <definedName name="__123Graph_ADIAGRAM1" localSheetId="3" hidden="1">Kategori!#REF!</definedName>
    <definedName name="__123Graph_ADIAGRAM1" localSheetId="24" hidden="1">Uke!#REF!</definedName>
    <definedName name="__123Graph_ADIAGRAM1" localSheetId="23" hidden="1">Uke!#REF!</definedName>
    <definedName name="__123Graph_ADIAGRAM1" localSheetId="22" hidden="1">Uke!#REF!</definedName>
    <definedName name="__123Graph_ADIAGRAM1" localSheetId="6" hidden="1">M!#REF!</definedName>
    <definedName name="__123Graph_ADIAGRAM1" localSheetId="5" hidden="1">Måned!#REF!</definedName>
    <definedName name="__123Graph_ADIAGRAM1" localSheetId="12" hidden="1">Uke!#REF!</definedName>
    <definedName name="__123Graph_ADIAGRAM1" localSheetId="34" hidden="1">Produksjon!#REF!</definedName>
    <definedName name="__123Graph_ADIAGRAM1" localSheetId="10" hidden="1">Uke!#REF!</definedName>
    <definedName name="__123Graph_ADIAGRAM1" localSheetId="13" hidden="1">Uke!#REF!</definedName>
    <definedName name="__123Graph_ADIAGRAM1" localSheetId="14" hidden="1">Uke!#REF!</definedName>
    <definedName name="__123Graph_ADIAGRAM1" localSheetId="19" hidden="1">Uke!#REF!</definedName>
    <definedName name="__123Graph_ADIAGRAM1" localSheetId="17" hidden="1">Uke!#REF!</definedName>
    <definedName name="__123Graph_ADIAGRAM1" localSheetId="20" hidden="1">Uke!#REF!</definedName>
    <definedName name="__123Graph_ADIAGRAM1" localSheetId="8" hidden="1">U!#REF!</definedName>
    <definedName name="__123Graph_ADIAGRAM1" localSheetId="27" hidden="1">Uke!#REF!</definedName>
    <definedName name="__123Graph_ADIAGRAM1" localSheetId="29" hidden="1">Uke!#REF!</definedName>
    <definedName name="__123Graph_ADIAGRAM1" localSheetId="28" hidden="1">Uke!#REF!</definedName>
    <definedName name="__123Graph_ADIAGRAM1" localSheetId="30" hidden="1">Uke!#REF!</definedName>
    <definedName name="__123Graph_ADIAGRAM1" localSheetId="26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3" hidden="1">Uke!#REF!</definedName>
    <definedName name="__123Graph_ADIAGRAM2" localSheetId="32" hidden="1">Uke!#REF!</definedName>
    <definedName name="__123Graph_ADIAGRAM2" localSheetId="25" hidden="1">Uke!#REF!</definedName>
    <definedName name="__123Graph_ADIAGRAM2" localSheetId="3" hidden="1">Kategori!#REF!</definedName>
    <definedName name="__123Graph_ADIAGRAM2" localSheetId="24" hidden="1">Uke!#REF!</definedName>
    <definedName name="__123Graph_ADIAGRAM2" localSheetId="23" hidden="1">Uke!#REF!</definedName>
    <definedName name="__123Graph_ADIAGRAM2" localSheetId="22" hidden="1">Uke!#REF!</definedName>
    <definedName name="__123Graph_ADIAGRAM2" localSheetId="6" hidden="1">M!#REF!</definedName>
    <definedName name="__123Graph_ADIAGRAM2" localSheetId="5" hidden="1">Måned!#REF!</definedName>
    <definedName name="__123Graph_ADIAGRAM2" localSheetId="12" hidden="1">Uke!#REF!</definedName>
    <definedName name="__123Graph_ADIAGRAM2" localSheetId="34" hidden="1">Produksjon!#REF!</definedName>
    <definedName name="__123Graph_ADIAGRAM2" localSheetId="10" hidden="1">Uke!#REF!</definedName>
    <definedName name="__123Graph_ADIAGRAM2" localSheetId="13" hidden="1">Uke!#REF!</definedName>
    <definedName name="__123Graph_ADIAGRAM2" localSheetId="14" hidden="1">Uke!#REF!</definedName>
    <definedName name="__123Graph_ADIAGRAM2" localSheetId="19" hidden="1">Uke!#REF!</definedName>
    <definedName name="__123Graph_ADIAGRAM2" localSheetId="17" hidden="1">Uke!#REF!</definedName>
    <definedName name="__123Graph_ADIAGRAM2" localSheetId="20" hidden="1">Uke!#REF!</definedName>
    <definedName name="__123Graph_ADIAGRAM2" localSheetId="8" hidden="1">U!#REF!</definedName>
    <definedName name="__123Graph_ADIAGRAM2" localSheetId="27" hidden="1">Uke!#REF!</definedName>
    <definedName name="__123Graph_ADIAGRAM2" localSheetId="29" hidden="1">Uke!#REF!</definedName>
    <definedName name="__123Graph_ADIAGRAM2" localSheetId="28" hidden="1">Uke!#REF!</definedName>
    <definedName name="__123Graph_ADIAGRAM2" localSheetId="30" hidden="1">Uke!#REF!</definedName>
    <definedName name="__123Graph_ADIAGRAM2" localSheetId="26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2" hidden="1">Uke!#REF!</definedName>
    <definedName name="__123Graph_ADIAGRAM3" localSheetId="25" hidden="1">Uke!#REF!</definedName>
    <definedName name="__123Graph_ADIAGRAM3" localSheetId="3" hidden="1">Kategori!#REF!</definedName>
    <definedName name="__123Graph_ADIAGRAM3" localSheetId="23" hidden="1">Uke!#REF!</definedName>
    <definedName name="__123Graph_ADIAGRAM3" localSheetId="6" hidden="1">M!#REF!</definedName>
    <definedName name="__123Graph_ADIAGRAM3" localSheetId="5" hidden="1">Måned!#REF!</definedName>
    <definedName name="__123Graph_ADIAGRAM3" localSheetId="12" hidden="1">Uke!#REF!</definedName>
    <definedName name="__123Graph_ADIAGRAM3" localSheetId="34" hidden="1">Produksjon!#REF!</definedName>
    <definedName name="__123Graph_ADIAGRAM3" localSheetId="10" hidden="1">Uke!#REF!</definedName>
    <definedName name="__123Graph_ADIAGRAM3" localSheetId="14" hidden="1">Uke!#REF!</definedName>
    <definedName name="__123Graph_ADIAGRAM3" localSheetId="19" hidden="1">Uke!#REF!</definedName>
    <definedName name="__123Graph_ADIAGRAM3" localSheetId="20" hidden="1">Uke!#REF!</definedName>
    <definedName name="__123Graph_ADIAGRAM3" localSheetId="8" hidden="1">U!#REF!</definedName>
    <definedName name="__123Graph_ADIAGRAM3" localSheetId="27" hidden="1">Uke!#REF!</definedName>
    <definedName name="__123Graph_ADIAGRAM3" localSheetId="28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3" hidden="1">Uke!#REF!</definedName>
    <definedName name="__123Graph_ADIAGRAM4" localSheetId="32" hidden="1">Uke!#REF!</definedName>
    <definedName name="__123Graph_ADIAGRAM4" localSheetId="25" hidden="1">Uke!#REF!</definedName>
    <definedName name="__123Graph_ADIAGRAM4" localSheetId="3" hidden="1">Kategori!#REF!</definedName>
    <definedName name="__123Graph_ADIAGRAM4" localSheetId="24" hidden="1">Uke!#REF!</definedName>
    <definedName name="__123Graph_ADIAGRAM4" localSheetId="23" hidden="1">Uke!#REF!</definedName>
    <definedName name="__123Graph_ADIAGRAM4" localSheetId="22" hidden="1">Uke!#REF!</definedName>
    <definedName name="__123Graph_ADIAGRAM4" localSheetId="6" hidden="1">M!#REF!</definedName>
    <definedName name="__123Graph_ADIAGRAM4" localSheetId="5" hidden="1">Måned!#REF!</definedName>
    <definedName name="__123Graph_ADIAGRAM4" localSheetId="12" hidden="1">Uke!#REF!</definedName>
    <definedName name="__123Graph_ADIAGRAM4" localSheetId="34" hidden="1">Produksjon!#REF!</definedName>
    <definedName name="__123Graph_ADIAGRAM4" localSheetId="10" hidden="1">Uke!#REF!</definedName>
    <definedName name="__123Graph_ADIAGRAM4" localSheetId="13" hidden="1">Uke!#REF!</definedName>
    <definedName name="__123Graph_ADIAGRAM4" localSheetId="14" hidden="1">Uke!#REF!</definedName>
    <definedName name="__123Graph_ADIAGRAM4" localSheetId="19" hidden="1">Uke!#REF!</definedName>
    <definedName name="__123Graph_ADIAGRAM4" localSheetId="17" hidden="1">Uke!#REF!</definedName>
    <definedName name="__123Graph_ADIAGRAM4" localSheetId="20" hidden="1">Uke!#REF!</definedName>
    <definedName name="__123Graph_ADIAGRAM4" localSheetId="8" hidden="1">U!#REF!</definedName>
    <definedName name="__123Graph_ADIAGRAM4" localSheetId="27" hidden="1">Uke!#REF!</definedName>
    <definedName name="__123Graph_ADIAGRAM4" localSheetId="29" hidden="1">Uke!#REF!</definedName>
    <definedName name="__123Graph_ADIAGRAM4" localSheetId="28" hidden="1">Uke!#REF!</definedName>
    <definedName name="__123Graph_ADIAGRAM4" localSheetId="30" hidden="1">Uke!#REF!</definedName>
    <definedName name="__123Graph_ADIAGRAM4" localSheetId="26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3" hidden="1">Uke!#REF!</definedName>
    <definedName name="__123Graph_ADIAGRAM5" localSheetId="32" hidden="1">Uke!#REF!</definedName>
    <definedName name="__123Graph_ADIAGRAM5" localSheetId="25" hidden="1">Uke!#REF!</definedName>
    <definedName name="__123Graph_ADIAGRAM5" localSheetId="3" hidden="1">Kategori!#REF!</definedName>
    <definedName name="__123Graph_ADIAGRAM5" localSheetId="24" hidden="1">Uke!#REF!</definedName>
    <definedName name="__123Graph_ADIAGRAM5" localSheetId="23" hidden="1">Uke!#REF!</definedName>
    <definedName name="__123Graph_ADIAGRAM5" localSheetId="22" hidden="1">Uke!#REF!</definedName>
    <definedName name="__123Graph_ADIAGRAM5" localSheetId="6" hidden="1">M!#REF!</definedName>
    <definedName name="__123Graph_ADIAGRAM5" localSheetId="5" hidden="1">Måned!#REF!</definedName>
    <definedName name="__123Graph_ADIAGRAM5" localSheetId="12" hidden="1">Uke!#REF!</definedName>
    <definedName name="__123Graph_ADIAGRAM5" localSheetId="34" hidden="1">Produksjon!#REF!</definedName>
    <definedName name="__123Graph_ADIAGRAM5" localSheetId="10" hidden="1">Uke!#REF!</definedName>
    <definedName name="__123Graph_ADIAGRAM5" localSheetId="13" hidden="1">Uke!#REF!</definedName>
    <definedName name="__123Graph_ADIAGRAM5" localSheetId="14" hidden="1">Uke!#REF!</definedName>
    <definedName name="__123Graph_ADIAGRAM5" localSheetId="19" hidden="1">Uke!#REF!</definedName>
    <definedName name="__123Graph_ADIAGRAM5" localSheetId="17" hidden="1">Uke!#REF!</definedName>
    <definedName name="__123Graph_ADIAGRAM5" localSheetId="20" hidden="1">Uke!#REF!</definedName>
    <definedName name="__123Graph_ADIAGRAM5" localSheetId="8" hidden="1">U!#REF!</definedName>
    <definedName name="__123Graph_ADIAGRAM5" localSheetId="27" hidden="1">Uke!#REF!</definedName>
    <definedName name="__123Graph_ADIAGRAM5" localSheetId="29" hidden="1">Uke!#REF!</definedName>
    <definedName name="__123Graph_ADIAGRAM5" localSheetId="28" hidden="1">Uke!#REF!</definedName>
    <definedName name="__123Graph_ADIAGRAM5" localSheetId="30" hidden="1">Uke!#REF!</definedName>
    <definedName name="__123Graph_ADIAGRAM5" localSheetId="26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3" hidden="1">Uke!#REF!</definedName>
    <definedName name="__123Graph_BDIAGRAM1" localSheetId="32" hidden="1">Uke!#REF!</definedName>
    <definedName name="__123Graph_BDIAGRAM1" localSheetId="25" hidden="1">Uke!#REF!</definedName>
    <definedName name="__123Graph_BDIAGRAM1" localSheetId="3" hidden="1">Kategori!#REF!</definedName>
    <definedName name="__123Graph_BDIAGRAM1" localSheetId="24" hidden="1">Uke!#REF!</definedName>
    <definedName name="__123Graph_BDIAGRAM1" localSheetId="23" hidden="1">Uke!#REF!</definedName>
    <definedName name="__123Graph_BDIAGRAM1" localSheetId="22" hidden="1">Uke!#REF!</definedName>
    <definedName name="__123Graph_BDIAGRAM1" localSheetId="6" hidden="1">M!#REF!</definedName>
    <definedName name="__123Graph_BDIAGRAM1" localSheetId="5" hidden="1">Måned!#REF!</definedName>
    <definedName name="__123Graph_BDIAGRAM1" localSheetId="12" hidden="1">Uke!#REF!</definedName>
    <definedName name="__123Graph_BDIAGRAM1" localSheetId="34" hidden="1">Produksjon!#REF!</definedName>
    <definedName name="__123Graph_BDIAGRAM1" localSheetId="10" hidden="1">Uke!#REF!</definedName>
    <definedName name="__123Graph_BDIAGRAM1" localSheetId="13" hidden="1">Uke!#REF!</definedName>
    <definedName name="__123Graph_BDIAGRAM1" localSheetId="14" hidden="1">Uke!#REF!</definedName>
    <definedName name="__123Graph_BDIAGRAM1" localSheetId="19" hidden="1">Uke!#REF!</definedName>
    <definedName name="__123Graph_BDIAGRAM1" localSheetId="17" hidden="1">Uke!#REF!</definedName>
    <definedName name="__123Graph_BDIAGRAM1" localSheetId="20" hidden="1">Uke!#REF!</definedName>
    <definedName name="__123Graph_BDIAGRAM1" localSheetId="8" hidden="1">U!#REF!</definedName>
    <definedName name="__123Graph_BDIAGRAM1" localSheetId="27" hidden="1">Uke!#REF!</definedName>
    <definedName name="__123Graph_BDIAGRAM1" localSheetId="29" hidden="1">Uke!#REF!</definedName>
    <definedName name="__123Graph_BDIAGRAM1" localSheetId="28" hidden="1">Uke!#REF!</definedName>
    <definedName name="__123Graph_BDIAGRAM1" localSheetId="30" hidden="1">Uke!#REF!</definedName>
    <definedName name="__123Graph_BDIAGRAM1" localSheetId="26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3" hidden="1">Uke!#REF!</definedName>
    <definedName name="__123Graph_BDIAGRAM2" localSheetId="32" hidden="1">Uke!#REF!</definedName>
    <definedName name="__123Graph_BDIAGRAM2" localSheetId="25" hidden="1">Uke!#REF!</definedName>
    <definedName name="__123Graph_BDIAGRAM2" localSheetId="3" hidden="1">Kategori!#REF!</definedName>
    <definedName name="__123Graph_BDIAGRAM2" localSheetId="24" hidden="1">Uke!#REF!</definedName>
    <definedName name="__123Graph_BDIAGRAM2" localSheetId="23" hidden="1">Uke!#REF!</definedName>
    <definedName name="__123Graph_BDIAGRAM2" localSheetId="22" hidden="1">Uke!#REF!</definedName>
    <definedName name="__123Graph_BDIAGRAM2" localSheetId="6" hidden="1">M!#REF!</definedName>
    <definedName name="__123Graph_BDIAGRAM2" localSheetId="5" hidden="1">Måned!#REF!</definedName>
    <definedName name="__123Graph_BDIAGRAM2" localSheetId="12" hidden="1">Uke!#REF!</definedName>
    <definedName name="__123Graph_BDIAGRAM2" localSheetId="34" hidden="1">Produksjon!#REF!</definedName>
    <definedName name="__123Graph_BDIAGRAM2" localSheetId="10" hidden="1">Uke!#REF!</definedName>
    <definedName name="__123Graph_BDIAGRAM2" localSheetId="13" hidden="1">Uke!#REF!</definedName>
    <definedName name="__123Graph_BDIAGRAM2" localSheetId="14" hidden="1">Uke!#REF!</definedName>
    <definedName name="__123Graph_BDIAGRAM2" localSheetId="19" hidden="1">Uke!#REF!</definedName>
    <definedName name="__123Graph_BDIAGRAM2" localSheetId="17" hidden="1">Uke!#REF!</definedName>
    <definedName name="__123Graph_BDIAGRAM2" localSheetId="20" hidden="1">Uke!#REF!</definedName>
    <definedName name="__123Graph_BDIAGRAM2" localSheetId="8" hidden="1">U!#REF!</definedName>
    <definedName name="__123Graph_BDIAGRAM2" localSheetId="27" hidden="1">Uke!#REF!</definedName>
    <definedName name="__123Graph_BDIAGRAM2" localSheetId="29" hidden="1">Uke!#REF!</definedName>
    <definedName name="__123Graph_BDIAGRAM2" localSheetId="28" hidden="1">Uke!#REF!</definedName>
    <definedName name="__123Graph_BDIAGRAM2" localSheetId="30" hidden="1">Uke!#REF!</definedName>
    <definedName name="__123Graph_BDIAGRAM2" localSheetId="26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2" hidden="1">Uke!#REF!</definedName>
    <definedName name="__123Graph_BDIAGRAM3" localSheetId="25" hidden="1">Uke!#REF!</definedName>
    <definedName name="__123Graph_BDIAGRAM3" localSheetId="3" hidden="1">Kategori!#REF!</definedName>
    <definedName name="__123Graph_BDIAGRAM3" localSheetId="23" hidden="1">Uke!#REF!</definedName>
    <definedName name="__123Graph_BDIAGRAM3" localSheetId="6" hidden="1">M!#REF!</definedName>
    <definedName name="__123Graph_BDIAGRAM3" localSheetId="5" hidden="1">Måned!#REF!</definedName>
    <definedName name="__123Graph_BDIAGRAM3" localSheetId="12" hidden="1">Uke!#REF!</definedName>
    <definedName name="__123Graph_BDIAGRAM3" localSheetId="34" hidden="1">Produksjon!#REF!</definedName>
    <definedName name="__123Graph_BDIAGRAM3" localSheetId="10" hidden="1">Uke!#REF!</definedName>
    <definedName name="__123Graph_BDIAGRAM3" localSheetId="14" hidden="1">Uke!#REF!</definedName>
    <definedName name="__123Graph_BDIAGRAM3" localSheetId="19" hidden="1">Uke!#REF!</definedName>
    <definedName name="__123Graph_BDIAGRAM3" localSheetId="20" hidden="1">Uke!#REF!</definedName>
    <definedName name="__123Graph_BDIAGRAM3" localSheetId="8" hidden="1">U!#REF!</definedName>
    <definedName name="__123Graph_BDIAGRAM3" localSheetId="27" hidden="1">Uke!#REF!</definedName>
    <definedName name="__123Graph_BDIAGRAM3" localSheetId="28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3" hidden="1">Uke!#REF!</definedName>
    <definedName name="__123Graph_BDIAGRAM4" localSheetId="32" hidden="1">Uke!#REF!</definedName>
    <definedName name="__123Graph_BDIAGRAM4" localSheetId="25" hidden="1">Uke!#REF!</definedName>
    <definedName name="__123Graph_BDIAGRAM4" localSheetId="3" hidden="1">Kategori!#REF!</definedName>
    <definedName name="__123Graph_BDIAGRAM4" localSheetId="24" hidden="1">Uke!#REF!</definedName>
    <definedName name="__123Graph_BDIAGRAM4" localSheetId="23" hidden="1">Uke!#REF!</definedName>
    <definedName name="__123Graph_BDIAGRAM4" localSheetId="22" hidden="1">Uke!#REF!</definedName>
    <definedName name="__123Graph_BDIAGRAM4" localSheetId="6" hidden="1">M!#REF!</definedName>
    <definedName name="__123Graph_BDIAGRAM4" localSheetId="5" hidden="1">Måned!#REF!</definedName>
    <definedName name="__123Graph_BDIAGRAM4" localSheetId="12" hidden="1">Uke!#REF!</definedName>
    <definedName name="__123Graph_BDIAGRAM4" localSheetId="34" hidden="1">Produksjon!#REF!</definedName>
    <definedName name="__123Graph_BDIAGRAM4" localSheetId="10" hidden="1">Uke!#REF!</definedName>
    <definedName name="__123Graph_BDIAGRAM4" localSheetId="13" hidden="1">Uke!#REF!</definedName>
    <definedName name="__123Graph_BDIAGRAM4" localSheetId="14" hidden="1">Uke!#REF!</definedName>
    <definedName name="__123Graph_BDIAGRAM4" localSheetId="19" hidden="1">Uke!#REF!</definedName>
    <definedName name="__123Graph_BDIAGRAM4" localSheetId="17" hidden="1">Uke!#REF!</definedName>
    <definedName name="__123Graph_BDIAGRAM4" localSheetId="20" hidden="1">Uke!#REF!</definedName>
    <definedName name="__123Graph_BDIAGRAM4" localSheetId="8" hidden="1">U!#REF!</definedName>
    <definedName name="__123Graph_BDIAGRAM4" localSheetId="27" hidden="1">Uke!#REF!</definedName>
    <definedName name="__123Graph_BDIAGRAM4" localSheetId="29" hidden="1">Uke!#REF!</definedName>
    <definedName name="__123Graph_BDIAGRAM4" localSheetId="28" hidden="1">Uke!#REF!</definedName>
    <definedName name="__123Graph_BDIAGRAM4" localSheetId="30" hidden="1">Uke!#REF!</definedName>
    <definedName name="__123Graph_BDIAGRAM4" localSheetId="26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3" hidden="1">Uke!#REF!</definedName>
    <definedName name="__123Graph_CDIAGRAM5" localSheetId="32" hidden="1">Uke!#REF!</definedName>
    <definedName name="__123Graph_CDIAGRAM5" localSheetId="25" hidden="1">Uke!#REF!</definedName>
    <definedName name="__123Graph_CDIAGRAM5" localSheetId="3" hidden="1">Kategori!#REF!</definedName>
    <definedName name="__123Graph_CDIAGRAM5" localSheetId="24" hidden="1">Uke!#REF!</definedName>
    <definedName name="__123Graph_CDIAGRAM5" localSheetId="23" hidden="1">Uke!#REF!</definedName>
    <definedName name="__123Graph_CDIAGRAM5" localSheetId="22" hidden="1">Uke!#REF!</definedName>
    <definedName name="__123Graph_CDIAGRAM5" localSheetId="6" hidden="1">M!#REF!</definedName>
    <definedName name="__123Graph_CDIAGRAM5" localSheetId="5" hidden="1">Måned!#REF!</definedName>
    <definedName name="__123Graph_CDIAGRAM5" localSheetId="12" hidden="1">Uke!#REF!</definedName>
    <definedName name="__123Graph_CDIAGRAM5" localSheetId="34" hidden="1">Produksjon!#REF!</definedName>
    <definedName name="__123Graph_CDIAGRAM5" localSheetId="10" hidden="1">Uke!#REF!</definedName>
    <definedName name="__123Graph_CDIAGRAM5" localSheetId="13" hidden="1">Uke!#REF!</definedName>
    <definedName name="__123Graph_CDIAGRAM5" localSheetId="14" hidden="1">Uke!#REF!</definedName>
    <definedName name="__123Graph_CDIAGRAM5" localSheetId="19" hidden="1">Uke!#REF!</definedName>
    <definedName name="__123Graph_CDIAGRAM5" localSheetId="17" hidden="1">Uke!#REF!</definedName>
    <definedName name="__123Graph_CDIAGRAM5" localSheetId="20" hidden="1">Uke!#REF!</definedName>
    <definedName name="__123Graph_CDIAGRAM5" localSheetId="8" hidden="1">U!#REF!</definedName>
    <definedName name="__123Graph_CDIAGRAM5" localSheetId="27" hidden="1">Uke!#REF!</definedName>
    <definedName name="__123Graph_CDIAGRAM5" localSheetId="29" hidden="1">Uke!#REF!</definedName>
    <definedName name="__123Graph_CDIAGRAM5" localSheetId="28" hidden="1">Uke!#REF!</definedName>
    <definedName name="__123Graph_CDIAGRAM5" localSheetId="30" hidden="1">Uke!#REF!</definedName>
    <definedName name="__123Graph_CDIAGRAM5" localSheetId="26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2" hidden="1">Uke!#REF!</definedName>
    <definedName name="__123Graph_XDIAGRAM1" localSheetId="25" hidden="1">Uke!#REF!</definedName>
    <definedName name="__123Graph_XDIAGRAM1" localSheetId="3" hidden="1">Kategori!#REF!</definedName>
    <definedName name="__123Graph_XDIAGRAM1" localSheetId="23" hidden="1">Uke!#REF!</definedName>
    <definedName name="__123Graph_XDIAGRAM1" localSheetId="6" hidden="1">M!#REF!</definedName>
    <definedName name="__123Graph_XDIAGRAM1" localSheetId="5" hidden="1">Måned!#REF!</definedName>
    <definedName name="__123Graph_XDIAGRAM1" localSheetId="12" hidden="1">Uke!#REF!</definedName>
    <definedName name="__123Graph_XDIAGRAM1" localSheetId="34" hidden="1">Produksjon!#REF!</definedName>
    <definedName name="__123Graph_XDIAGRAM1" localSheetId="10" hidden="1">Uke!#REF!</definedName>
    <definedName name="__123Graph_XDIAGRAM1" localSheetId="14" hidden="1">Uke!#REF!</definedName>
    <definedName name="__123Graph_XDIAGRAM1" localSheetId="19" hidden="1">Uke!#REF!</definedName>
    <definedName name="__123Graph_XDIAGRAM1" localSheetId="20" hidden="1">Uke!#REF!</definedName>
    <definedName name="__123Graph_XDIAGRAM1" localSheetId="8" hidden="1">U!#REF!</definedName>
    <definedName name="__123Graph_XDIAGRAM1" localSheetId="27" hidden="1">Uke!#REF!</definedName>
    <definedName name="__123Graph_XDIAGRAM1" localSheetId="28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2" hidden="1">Uke!#REF!</definedName>
    <definedName name="__123Graph_XDIAGRAM2" localSheetId="25" hidden="1">Uke!#REF!</definedName>
    <definedName name="__123Graph_XDIAGRAM2" localSheetId="3" hidden="1">Kategori!#REF!</definedName>
    <definedName name="__123Graph_XDIAGRAM2" localSheetId="23" hidden="1">Uke!#REF!</definedName>
    <definedName name="__123Graph_XDIAGRAM2" localSheetId="6" hidden="1">M!#REF!</definedName>
    <definedName name="__123Graph_XDIAGRAM2" localSheetId="5" hidden="1">Måned!#REF!</definedName>
    <definedName name="__123Graph_XDIAGRAM2" localSheetId="12" hidden="1">Uke!#REF!</definedName>
    <definedName name="__123Graph_XDIAGRAM2" localSheetId="34" hidden="1">Produksjon!#REF!</definedName>
    <definedName name="__123Graph_XDIAGRAM2" localSheetId="10" hidden="1">Uke!#REF!</definedName>
    <definedName name="__123Graph_XDIAGRAM2" localSheetId="14" hidden="1">Uke!#REF!</definedName>
    <definedName name="__123Graph_XDIAGRAM2" localSheetId="19" hidden="1">Uke!#REF!</definedName>
    <definedName name="__123Graph_XDIAGRAM2" localSheetId="20" hidden="1">Uke!#REF!</definedName>
    <definedName name="__123Graph_XDIAGRAM2" localSheetId="8" hidden="1">U!#REF!</definedName>
    <definedName name="__123Graph_XDIAGRAM2" localSheetId="27" hidden="1">Uke!#REF!</definedName>
    <definedName name="__123Graph_XDIAGRAM2" localSheetId="28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2" hidden="1">Uke!#REF!</definedName>
    <definedName name="__123Graph_XDIAGRAM3" localSheetId="25" hidden="1">Uke!#REF!</definedName>
    <definedName name="__123Graph_XDIAGRAM3" localSheetId="3" hidden="1">Kategori!#REF!</definedName>
    <definedName name="__123Graph_XDIAGRAM3" localSheetId="23" hidden="1">Uke!#REF!</definedName>
    <definedName name="__123Graph_XDIAGRAM3" localSheetId="6" hidden="1">M!#REF!</definedName>
    <definedName name="__123Graph_XDIAGRAM3" localSheetId="5" hidden="1">Måned!#REF!</definedName>
    <definedName name="__123Graph_XDIAGRAM3" localSheetId="12" hidden="1">Uke!#REF!</definedName>
    <definedName name="__123Graph_XDIAGRAM3" localSheetId="34" hidden="1">Produksjon!#REF!</definedName>
    <definedName name="__123Graph_XDIAGRAM3" localSheetId="10" hidden="1">Uke!#REF!</definedName>
    <definedName name="__123Graph_XDIAGRAM3" localSheetId="14" hidden="1">Uke!#REF!</definedName>
    <definedName name="__123Graph_XDIAGRAM3" localSheetId="19" hidden="1">Uke!#REF!</definedName>
    <definedName name="__123Graph_XDIAGRAM3" localSheetId="20" hidden="1">Uke!#REF!</definedName>
    <definedName name="__123Graph_XDIAGRAM3" localSheetId="8" hidden="1">U!#REF!</definedName>
    <definedName name="__123Graph_XDIAGRAM3" localSheetId="27" hidden="1">Uke!#REF!</definedName>
    <definedName name="__123Graph_XDIAGRAM3" localSheetId="28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2" hidden="1">Uke!#REF!</definedName>
    <definedName name="__123Graph_XDIAGRAM4" localSheetId="25" hidden="1">Uke!#REF!</definedName>
    <definedName name="__123Graph_XDIAGRAM4" localSheetId="3" hidden="1">Kategori!#REF!</definedName>
    <definedName name="__123Graph_XDIAGRAM4" localSheetId="23" hidden="1">Uke!#REF!</definedName>
    <definedName name="__123Graph_XDIAGRAM4" localSheetId="6" hidden="1">M!#REF!</definedName>
    <definedName name="__123Graph_XDIAGRAM4" localSheetId="5" hidden="1">Måned!#REF!</definedName>
    <definedName name="__123Graph_XDIAGRAM4" localSheetId="12" hidden="1">Uke!#REF!</definedName>
    <definedName name="__123Graph_XDIAGRAM4" localSheetId="34" hidden="1">Produksjon!#REF!</definedName>
    <definedName name="__123Graph_XDIAGRAM4" localSheetId="10" hidden="1">Uke!#REF!</definedName>
    <definedName name="__123Graph_XDIAGRAM4" localSheetId="14" hidden="1">Uke!#REF!</definedName>
    <definedName name="__123Graph_XDIAGRAM4" localSheetId="19" hidden="1">Uke!#REF!</definedName>
    <definedName name="__123Graph_XDIAGRAM4" localSheetId="20" hidden="1">Uke!#REF!</definedName>
    <definedName name="__123Graph_XDIAGRAM4" localSheetId="8" hidden="1">U!#REF!</definedName>
    <definedName name="__123Graph_XDIAGRAM4" localSheetId="27" hidden="1">Uke!#REF!</definedName>
    <definedName name="__123Graph_XDIAGRAM4" localSheetId="28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2" hidden="1">Uke!#REF!</definedName>
    <definedName name="__123Graph_XDIAGRAM5" localSheetId="25" hidden="1">Uke!#REF!</definedName>
    <definedName name="__123Graph_XDIAGRAM5" localSheetId="3" hidden="1">Kategori!#REF!</definedName>
    <definedName name="__123Graph_XDIAGRAM5" localSheetId="23" hidden="1">Uke!#REF!</definedName>
    <definedName name="__123Graph_XDIAGRAM5" localSheetId="6" hidden="1">M!#REF!</definedName>
    <definedName name="__123Graph_XDIAGRAM5" localSheetId="5" hidden="1">Måned!#REF!</definedName>
    <definedName name="__123Graph_XDIAGRAM5" localSheetId="12" hidden="1">Uke!#REF!</definedName>
    <definedName name="__123Graph_XDIAGRAM5" localSheetId="34" hidden="1">Produksjon!#REF!</definedName>
    <definedName name="__123Graph_XDIAGRAM5" localSheetId="10" hidden="1">Uke!#REF!</definedName>
    <definedName name="__123Graph_XDIAGRAM5" localSheetId="14" hidden="1">Uke!#REF!</definedName>
    <definedName name="__123Graph_XDIAGRAM5" localSheetId="19" hidden="1">Uke!#REF!</definedName>
    <definedName name="__123Graph_XDIAGRAM5" localSheetId="20" hidden="1">Uke!#REF!</definedName>
    <definedName name="__123Graph_XDIAGRAM5" localSheetId="8" hidden="1">U!#REF!</definedName>
    <definedName name="__123Graph_XDIAGRAM5" localSheetId="27" hidden="1">Uke!#REF!</definedName>
    <definedName name="__123Graph_XDIAGRAM5" localSheetId="28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2" hidden="1">Uke!#REF!</definedName>
    <definedName name="a" localSheetId="25" hidden="1">Uke!#REF!</definedName>
    <definedName name="a" localSheetId="3" hidden="1">Uke!#REF!</definedName>
    <definedName name="a" localSheetId="23" hidden="1">Uke!#REF!</definedName>
    <definedName name="a" localSheetId="6" hidden="1">Uke!#REF!</definedName>
    <definedName name="a" localSheetId="12" hidden="1">Uke!#REF!</definedName>
    <definedName name="a" localSheetId="34" hidden="1">Uke!#REF!</definedName>
    <definedName name="a" localSheetId="10" hidden="1">Uke!#REF!</definedName>
    <definedName name="a" localSheetId="14" hidden="1">Uke!#REF!</definedName>
    <definedName name="a" localSheetId="19" hidden="1">Uke!#REF!</definedName>
    <definedName name="a" localSheetId="20" hidden="1">Uke!#REF!</definedName>
    <definedName name="a" localSheetId="8" hidden="1">U!#REF!</definedName>
    <definedName name="a" localSheetId="27" hidden="1">Uke!#REF!</definedName>
    <definedName name="a" localSheetId="28" hidden="1">Uke!#REF!</definedName>
    <definedName name="a" localSheetId="2" hidden="1">Uke!#REF!</definedName>
    <definedName name="a" hidden="1">Uke!#REF!</definedName>
    <definedName name="Ark1">'Ark1'!$A$1:$AP$3499</definedName>
    <definedName name="BBB" localSheetId="16" hidden="1">Uke!#REF!</definedName>
    <definedName name="BBB" localSheetId="33" hidden="1">Uke!#REF!</definedName>
    <definedName name="BBB" localSheetId="32" hidden="1">Uke!#REF!</definedName>
    <definedName name="BBB" localSheetId="25" hidden="1">Uke!#REF!</definedName>
    <definedName name="BBB" localSheetId="3" hidden="1">Uke!#REF!</definedName>
    <definedName name="BBB" localSheetId="24" hidden="1">Uke!#REF!</definedName>
    <definedName name="BBB" localSheetId="23" hidden="1">Uke!#REF!</definedName>
    <definedName name="BBB" localSheetId="6" hidden="1">Uke!#REF!</definedName>
    <definedName name="BBB" localSheetId="12" hidden="1">Uke!#REF!</definedName>
    <definedName name="BBB" localSheetId="34" hidden="1">Uke!#REF!</definedName>
    <definedName name="BBB" localSheetId="10" hidden="1">Uke!#REF!</definedName>
    <definedName name="BBB" localSheetId="14" hidden="1">Uke!#REF!</definedName>
    <definedName name="BBB" localSheetId="19" hidden="1">Uke!#REF!</definedName>
    <definedName name="BBB" localSheetId="20" hidden="1">Uke!#REF!</definedName>
    <definedName name="BBB" localSheetId="8" hidden="1">U!#REF!</definedName>
    <definedName name="BBB" localSheetId="27" hidden="1">Uke!#REF!</definedName>
    <definedName name="BBB" localSheetId="28" hidden="1">Uke!#REF!</definedName>
    <definedName name="BBB" localSheetId="30" hidden="1">Uke!#REF!</definedName>
    <definedName name="BBB" localSheetId="26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2" hidden="1">Uke!#REF!</definedName>
    <definedName name="BNM" localSheetId="25" hidden="1">Uke!#REF!</definedName>
    <definedName name="BNM" localSheetId="3" hidden="1">Uke!#REF!</definedName>
    <definedName name="BNM" localSheetId="23" hidden="1">Uke!#REF!</definedName>
    <definedName name="BNM" localSheetId="6" hidden="1">Uke!#REF!</definedName>
    <definedName name="BNM" localSheetId="12" hidden="1">Uke!#REF!</definedName>
    <definedName name="BNM" localSheetId="34" hidden="1">Uke!#REF!</definedName>
    <definedName name="BNM" localSheetId="10" hidden="1">Uke!#REF!</definedName>
    <definedName name="BNM" localSheetId="14" hidden="1">Uke!#REF!</definedName>
    <definedName name="BNM" localSheetId="19" hidden="1">Uke!#REF!</definedName>
    <definedName name="BNM" localSheetId="20" hidden="1">Uke!#REF!</definedName>
    <definedName name="BNM" localSheetId="8" hidden="1">U!#REF!</definedName>
    <definedName name="BNM" localSheetId="27" hidden="1">Uke!#REF!</definedName>
    <definedName name="BNM" localSheetId="28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16" hidden="1">Uke!#REF!</definedName>
    <definedName name="cc" localSheetId="32" hidden="1">Uke!#REF!</definedName>
    <definedName name="cc" localSheetId="25" hidden="1">Uke!#REF!</definedName>
    <definedName name="cc" localSheetId="3" hidden="1">Uke!#REF!</definedName>
    <definedName name="cc" localSheetId="23" hidden="1">Uke!#REF!</definedName>
    <definedName name="cc" localSheetId="6" hidden="1">Uke!#REF!</definedName>
    <definedName name="cc" localSheetId="12" hidden="1">Uke!#REF!</definedName>
    <definedName name="cc" localSheetId="34" hidden="1">Uke!#REF!</definedName>
    <definedName name="cc" localSheetId="10" hidden="1">Uke!#REF!</definedName>
    <definedName name="cc" localSheetId="14" hidden="1">Uke!#REF!</definedName>
    <definedName name="cc" localSheetId="19" hidden="1">Uke!#REF!</definedName>
    <definedName name="cc" localSheetId="20" hidden="1">Uke!#REF!</definedName>
    <definedName name="cc" localSheetId="8" hidden="1">U!#REF!</definedName>
    <definedName name="cc" localSheetId="27" hidden="1">Uke!#REF!</definedName>
    <definedName name="cc" localSheetId="28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3" hidden="1">Uke!#REF!</definedName>
    <definedName name="CFE" localSheetId="32" hidden="1">Uke!#REF!</definedName>
    <definedName name="CFE" localSheetId="25" hidden="1">Uke!#REF!</definedName>
    <definedName name="CFE" localSheetId="3" hidden="1">Uke!#REF!</definedName>
    <definedName name="CFE" localSheetId="23" hidden="1">Uke!#REF!</definedName>
    <definedName name="CFE" localSheetId="6" hidden="1">Uke!#REF!</definedName>
    <definedName name="CFE" localSheetId="12" hidden="1">Uke!#REF!</definedName>
    <definedName name="CFE" localSheetId="34" hidden="1">Uke!#REF!</definedName>
    <definedName name="CFE" localSheetId="10" hidden="1">Uke!#REF!</definedName>
    <definedName name="CFE" localSheetId="14" hidden="1">Uke!#REF!</definedName>
    <definedName name="CFE" localSheetId="19" hidden="1">Uke!#REF!</definedName>
    <definedName name="CFE" localSheetId="20" hidden="1">Uke!#REF!</definedName>
    <definedName name="CFE" localSheetId="8" hidden="1">U!#REF!</definedName>
    <definedName name="CFE" localSheetId="27" hidden="1">Uke!#REF!</definedName>
    <definedName name="CFE" localSheetId="28" hidden="1">Uke!#REF!</definedName>
    <definedName name="CFE" localSheetId="30" hidden="1">Uke!#REF!</definedName>
    <definedName name="CFE" localSheetId="26" hidden="1">Uke!#REF!</definedName>
    <definedName name="CFE" localSheetId="2" hidden="1">Uke!#REF!</definedName>
    <definedName name="CFE" hidden="1">Uke!#REF!</definedName>
    <definedName name="d" localSheetId="16" hidden="1">Uke!#REF!</definedName>
    <definedName name="d" localSheetId="32" hidden="1">Uke!#REF!</definedName>
    <definedName name="d" localSheetId="25" hidden="1">Uke!#REF!</definedName>
    <definedName name="d" localSheetId="3" hidden="1">Uke!#REF!</definedName>
    <definedName name="d" localSheetId="23" hidden="1">Uke!#REF!</definedName>
    <definedName name="d" localSheetId="6" hidden="1">Uke!#REF!</definedName>
    <definedName name="d" localSheetId="12" hidden="1">Uke!#REF!</definedName>
    <definedName name="d" localSheetId="34" hidden="1">Uke!#REF!</definedName>
    <definedName name="d" localSheetId="10" hidden="1">Uke!#REF!</definedName>
    <definedName name="d" localSheetId="14" hidden="1">Uke!#REF!</definedName>
    <definedName name="d" localSheetId="19" hidden="1">Uke!#REF!</definedName>
    <definedName name="d" localSheetId="20" hidden="1">Uke!#REF!</definedName>
    <definedName name="d" localSheetId="8" hidden="1">U!#REF!</definedName>
    <definedName name="d" localSheetId="27" hidden="1">Uke!#REF!</definedName>
    <definedName name="d" localSheetId="28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3" hidden="1">Uke!#REF!</definedName>
    <definedName name="DDD" localSheetId="32" hidden="1">Uke!#REF!</definedName>
    <definedName name="DDD" localSheetId="25" hidden="1">Uke!#REF!</definedName>
    <definedName name="DDD" localSheetId="3" hidden="1">Uke!#REF!</definedName>
    <definedName name="DDD" localSheetId="24" hidden="1">Uke!#REF!</definedName>
    <definedName name="DDD" localSheetId="23" hidden="1">Uke!#REF!</definedName>
    <definedName name="DDD" localSheetId="22" hidden="1">Uke!#REF!</definedName>
    <definedName name="DDD" localSheetId="6" hidden="1">Uke!#REF!</definedName>
    <definedName name="DDD" localSheetId="12" hidden="1">Uke!#REF!</definedName>
    <definedName name="DDD" localSheetId="34" hidden="1">Uke!#REF!</definedName>
    <definedName name="DDD" localSheetId="10" hidden="1">Uke!#REF!</definedName>
    <definedName name="DDD" localSheetId="14" hidden="1">Uke!#REF!</definedName>
    <definedName name="DDD" localSheetId="19" hidden="1">Uke!#REF!</definedName>
    <definedName name="DDD" localSheetId="17" hidden="1">Uke!#REF!</definedName>
    <definedName name="DDD" localSheetId="20" hidden="1">Uke!#REF!</definedName>
    <definedName name="DDD" localSheetId="8" hidden="1">U!#REF!</definedName>
    <definedName name="DDD" localSheetId="27" hidden="1">Uke!#REF!</definedName>
    <definedName name="DDD" localSheetId="29" hidden="1">Uke!#REF!</definedName>
    <definedName name="DDD" localSheetId="28" hidden="1">Uke!#REF!</definedName>
    <definedName name="DDD" localSheetId="30" hidden="1">Uke!#REF!</definedName>
    <definedName name="DDD" localSheetId="26" hidden="1">Uke!#REF!</definedName>
    <definedName name="DDD" localSheetId="2" hidden="1">Uke!#REF!</definedName>
    <definedName name="DDD" hidden="1">Uke!#REF!</definedName>
    <definedName name="EEE" localSheetId="16" hidden="1">Uke!#REF!</definedName>
    <definedName name="EEE" localSheetId="33" hidden="1">Uke!#REF!</definedName>
    <definedName name="EEE" localSheetId="32" hidden="1">Uke!#REF!</definedName>
    <definedName name="EEE" localSheetId="25" hidden="1">Uke!#REF!</definedName>
    <definedName name="EEE" localSheetId="3" hidden="1">Uke!#REF!</definedName>
    <definedName name="EEE" localSheetId="24" hidden="1">Uke!#REF!</definedName>
    <definedName name="EEE" localSheetId="23" hidden="1">Uke!#REF!</definedName>
    <definedName name="EEE" localSheetId="6" hidden="1">Uke!#REF!</definedName>
    <definedName name="EEE" localSheetId="12" hidden="1">Uke!#REF!</definedName>
    <definedName name="EEE" localSheetId="34" hidden="1">Uke!#REF!</definedName>
    <definedName name="EEE" localSheetId="10" hidden="1">Uke!#REF!</definedName>
    <definedName name="EEE" localSheetId="14" hidden="1">Uke!#REF!</definedName>
    <definedName name="EEE" localSheetId="19" hidden="1">Uke!#REF!</definedName>
    <definedName name="EEE" localSheetId="20" hidden="1">Uke!#REF!</definedName>
    <definedName name="EEE" localSheetId="8" hidden="1">U!#REF!</definedName>
    <definedName name="EEE" localSheetId="27" hidden="1">Uke!#REF!</definedName>
    <definedName name="EEE" localSheetId="28" hidden="1">Uke!#REF!</definedName>
    <definedName name="EEE" localSheetId="30" hidden="1">Uke!#REF!</definedName>
    <definedName name="EEE" localSheetId="26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2" hidden="1">Uke!#REF!</definedName>
    <definedName name="f" localSheetId="25" hidden="1">Uke!#REF!</definedName>
    <definedName name="f" localSheetId="3" hidden="1">Uke!#REF!</definedName>
    <definedName name="f" localSheetId="23" hidden="1">Uke!#REF!</definedName>
    <definedName name="f" localSheetId="6" hidden="1">Uke!#REF!</definedName>
    <definedName name="f" localSheetId="12" hidden="1">Uke!#REF!</definedName>
    <definedName name="f" localSheetId="34" hidden="1">Uke!#REF!</definedName>
    <definedName name="f" localSheetId="10" hidden="1">Uke!#REF!</definedName>
    <definedName name="f" localSheetId="14" hidden="1">Uke!#REF!</definedName>
    <definedName name="f" localSheetId="19" hidden="1">Uke!#REF!</definedName>
    <definedName name="f" localSheetId="20" hidden="1">Uke!#REF!</definedName>
    <definedName name="f" localSheetId="8" hidden="1">U!#REF!</definedName>
    <definedName name="f" localSheetId="27" hidden="1">Uke!#REF!</definedName>
    <definedName name="f" localSheetId="28" hidden="1">Uke!#REF!</definedName>
    <definedName name="f" localSheetId="2" hidden="1">Uke!#REF!</definedName>
    <definedName name="f" hidden="1">Uke!#REF!</definedName>
    <definedName name="FF" localSheetId="16" hidden="1">Uke!#REF!</definedName>
    <definedName name="FF" localSheetId="32" hidden="1">Uke!#REF!</definedName>
    <definedName name="FF" localSheetId="25" hidden="1">Uke!#REF!</definedName>
    <definedName name="FF" localSheetId="3" hidden="1">Uke!#REF!</definedName>
    <definedName name="FF" localSheetId="23" hidden="1">Uke!#REF!</definedName>
    <definedName name="FF" localSheetId="6" hidden="1">Uke!#REF!</definedName>
    <definedName name="FF" localSheetId="12" hidden="1">Uke!#REF!</definedName>
    <definedName name="FF" localSheetId="34" hidden="1">Uke!#REF!</definedName>
    <definedName name="FF" localSheetId="10" hidden="1">Uke!#REF!</definedName>
    <definedName name="FF" localSheetId="14" hidden="1">Uke!#REF!</definedName>
    <definedName name="FF" localSheetId="19" hidden="1">Uke!#REF!</definedName>
    <definedName name="FF" localSheetId="20" hidden="1">Uke!#REF!</definedName>
    <definedName name="FF" localSheetId="8" hidden="1">U!#REF!</definedName>
    <definedName name="FF" localSheetId="27" hidden="1">Uke!#REF!</definedName>
    <definedName name="FF" localSheetId="28" hidden="1">Uke!#REF!</definedName>
    <definedName name="FF" localSheetId="2" hidden="1">Uke!#REF!</definedName>
    <definedName name="FF" hidden="1">Uke!#REF!</definedName>
    <definedName name="GGG" localSheetId="16" hidden="1">Uke!#REF!</definedName>
    <definedName name="GGG" localSheetId="33" hidden="1">Uke!#REF!</definedName>
    <definedName name="GGG" localSheetId="32" hidden="1">Uke!#REF!</definedName>
    <definedName name="GGG" localSheetId="25" hidden="1">Uke!#REF!</definedName>
    <definedName name="GGG" localSheetId="3" hidden="1">Uke!#REF!</definedName>
    <definedName name="GGG" localSheetId="24" hidden="1">Uke!#REF!</definedName>
    <definedName name="GGG" localSheetId="23" hidden="1">Uke!#REF!</definedName>
    <definedName name="GGG" localSheetId="6" hidden="1">Uke!#REF!</definedName>
    <definedName name="GGG" localSheetId="12" hidden="1">Uke!#REF!</definedName>
    <definedName name="GGG" localSheetId="34" hidden="1">Uke!#REF!</definedName>
    <definedName name="GGG" localSheetId="10" hidden="1">Uke!#REF!</definedName>
    <definedName name="GGG" localSheetId="14" hidden="1">Uke!#REF!</definedName>
    <definedName name="GGG" localSheetId="19" hidden="1">Uke!#REF!</definedName>
    <definedName name="GGG" localSheetId="20" hidden="1">Uke!#REF!</definedName>
    <definedName name="GGG" localSheetId="8" hidden="1">U!#REF!</definedName>
    <definedName name="GGG" localSheetId="27" hidden="1">Uke!#REF!</definedName>
    <definedName name="GGG" localSheetId="28" hidden="1">Uke!#REF!</definedName>
    <definedName name="GGG" localSheetId="30" hidden="1">Uke!#REF!</definedName>
    <definedName name="GGG" localSheetId="26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2" hidden="1">Uke!#REF!</definedName>
    <definedName name="GH" localSheetId="25" hidden="1">Uke!#REF!</definedName>
    <definedName name="GH" localSheetId="3" hidden="1">Uke!#REF!</definedName>
    <definedName name="GH" localSheetId="23" hidden="1">Uke!#REF!</definedName>
    <definedName name="GH" localSheetId="6" hidden="1">Uke!#REF!</definedName>
    <definedName name="GH" localSheetId="12" hidden="1">Uke!#REF!</definedName>
    <definedName name="GH" localSheetId="34" hidden="1">Uke!#REF!</definedName>
    <definedName name="GH" localSheetId="10" hidden="1">Uke!#REF!</definedName>
    <definedName name="GH" localSheetId="14" hidden="1">Uke!#REF!</definedName>
    <definedName name="GH" localSheetId="19" hidden="1">Uke!#REF!</definedName>
    <definedName name="GH" localSheetId="20" hidden="1">Uke!#REF!</definedName>
    <definedName name="GH" localSheetId="8" hidden="1">U!#REF!</definedName>
    <definedName name="GH" localSheetId="27" hidden="1">Uke!#REF!</definedName>
    <definedName name="GH" localSheetId="28" hidden="1">Uke!#REF!</definedName>
    <definedName name="GH" localSheetId="2" hidden="1">Uke!#REF!</definedName>
    <definedName name="GH" hidden="1">Uke!#REF!</definedName>
    <definedName name="GI" localSheetId="16" hidden="1">Uke!#REF!</definedName>
    <definedName name="GI" localSheetId="32" hidden="1">Uke!#REF!</definedName>
    <definedName name="GI" localSheetId="25" hidden="1">Uke!#REF!</definedName>
    <definedName name="GI" localSheetId="3" hidden="1">Uke!#REF!</definedName>
    <definedName name="GI" localSheetId="23" hidden="1">Uke!#REF!</definedName>
    <definedName name="GI" localSheetId="6" hidden="1">Uke!#REF!</definedName>
    <definedName name="GI" localSheetId="12" hidden="1">Uke!#REF!</definedName>
    <definedName name="GI" localSheetId="34" hidden="1">Uke!#REF!</definedName>
    <definedName name="GI" localSheetId="10" hidden="1">Uke!#REF!</definedName>
    <definedName name="GI" localSheetId="14" hidden="1">Uke!#REF!</definedName>
    <definedName name="GI" localSheetId="19" hidden="1">Uke!#REF!</definedName>
    <definedName name="GI" localSheetId="20" hidden="1">Uke!#REF!</definedName>
    <definedName name="GI" localSheetId="8" hidden="1">U!#REF!</definedName>
    <definedName name="GI" localSheetId="27" hidden="1">Uke!#REF!</definedName>
    <definedName name="GI" localSheetId="28" hidden="1">Uke!#REF!</definedName>
    <definedName name="GI" localSheetId="2" hidden="1">Uke!#REF!</definedName>
    <definedName name="GI" hidden="1">Uke!#REF!</definedName>
    <definedName name="HG" localSheetId="16" hidden="1">Uke!#REF!</definedName>
    <definedName name="HG" localSheetId="32" hidden="1">Uke!#REF!</definedName>
    <definedName name="HG" localSheetId="25" hidden="1">Uke!#REF!</definedName>
    <definedName name="HG" localSheetId="3" hidden="1">Uke!#REF!</definedName>
    <definedName name="HG" localSheetId="23" hidden="1">Uke!#REF!</definedName>
    <definedName name="HG" localSheetId="6" hidden="1">Uke!#REF!</definedName>
    <definedName name="HG" localSheetId="12" hidden="1">Uke!#REF!</definedName>
    <definedName name="HG" localSheetId="34" hidden="1">Uke!#REF!</definedName>
    <definedName name="HG" localSheetId="10" hidden="1">Uke!#REF!</definedName>
    <definedName name="HG" localSheetId="14" hidden="1">Uke!#REF!</definedName>
    <definedName name="HG" localSheetId="19" hidden="1">Uke!#REF!</definedName>
    <definedName name="HG" localSheetId="20" hidden="1">Uke!#REF!</definedName>
    <definedName name="HG" localSheetId="8" hidden="1">U!#REF!</definedName>
    <definedName name="HG" localSheetId="27" hidden="1">Uke!#REF!</definedName>
    <definedName name="HG" localSheetId="28" hidden="1">Uke!#REF!</definedName>
    <definedName name="HG" localSheetId="2" hidden="1">Uke!#REF!</definedName>
    <definedName name="HG" hidden="1">Uke!#REF!</definedName>
    <definedName name="HT" localSheetId="16" hidden="1">Uke!#REF!</definedName>
    <definedName name="HT" localSheetId="32" hidden="1">Uke!#REF!</definedName>
    <definedName name="HT" localSheetId="25" hidden="1">Uke!#REF!</definedName>
    <definedName name="HT" localSheetId="3" hidden="1">Uke!#REF!</definedName>
    <definedName name="HT" localSheetId="23" hidden="1">Uke!#REF!</definedName>
    <definedName name="HT" localSheetId="6" hidden="1">Uke!#REF!</definedName>
    <definedName name="HT" localSheetId="12" hidden="1">Uke!#REF!</definedName>
    <definedName name="HT" localSheetId="34" hidden="1">Uke!#REF!</definedName>
    <definedName name="HT" localSheetId="10" hidden="1">Uke!#REF!</definedName>
    <definedName name="HT" localSheetId="14" hidden="1">Uke!#REF!</definedName>
    <definedName name="HT" localSheetId="19" hidden="1">Uke!#REF!</definedName>
    <definedName name="HT" localSheetId="20" hidden="1">Uke!#REF!</definedName>
    <definedName name="HT" localSheetId="8" hidden="1">U!#REF!</definedName>
    <definedName name="HT" localSheetId="27" hidden="1">Uke!#REF!</definedName>
    <definedName name="HT" localSheetId="28" hidden="1">Uke!#REF!</definedName>
    <definedName name="HT" localSheetId="2" hidden="1">Uke!#REF!</definedName>
    <definedName name="HT" hidden="1">Uke!#REF!</definedName>
    <definedName name="JHK" localSheetId="16" hidden="1">Uke!#REF!</definedName>
    <definedName name="JHK" localSheetId="32" hidden="1">Uke!#REF!</definedName>
    <definedName name="JHK" localSheetId="25" hidden="1">Uke!#REF!</definedName>
    <definedName name="JHK" localSheetId="3" hidden="1">Uke!#REF!</definedName>
    <definedName name="JHK" localSheetId="23" hidden="1">Uke!#REF!</definedName>
    <definedName name="JHK" localSheetId="6" hidden="1">Uke!#REF!</definedName>
    <definedName name="JHK" localSheetId="12" hidden="1">Uke!#REF!</definedName>
    <definedName name="JHK" localSheetId="34" hidden="1">Uke!#REF!</definedName>
    <definedName name="JHK" localSheetId="10" hidden="1">Uke!#REF!</definedName>
    <definedName name="JHK" localSheetId="14" hidden="1">Uke!#REF!</definedName>
    <definedName name="JHK" localSheetId="19" hidden="1">Uke!#REF!</definedName>
    <definedName name="JHK" localSheetId="20" hidden="1">Uke!#REF!</definedName>
    <definedName name="JHK" localSheetId="8" hidden="1">U!#REF!</definedName>
    <definedName name="JHK" localSheetId="27" hidden="1">Uke!#REF!</definedName>
    <definedName name="JHK" localSheetId="28" hidden="1">Uke!#REF!</definedName>
    <definedName name="JHK" localSheetId="2" hidden="1">Uke!#REF!</definedName>
    <definedName name="JHK" hidden="1">Uke!#REF!</definedName>
    <definedName name="JLK" localSheetId="16" hidden="1">Uke!#REF!</definedName>
    <definedName name="JLK" localSheetId="32" hidden="1">Uke!#REF!</definedName>
    <definedName name="JLK" localSheetId="25" hidden="1">Uke!#REF!</definedName>
    <definedName name="JLK" localSheetId="3" hidden="1">Uke!#REF!</definedName>
    <definedName name="JLK" localSheetId="23" hidden="1">Uke!#REF!</definedName>
    <definedName name="JLK" localSheetId="6" hidden="1">Uke!#REF!</definedName>
    <definedName name="JLK" localSheetId="12" hidden="1">Uke!#REF!</definedName>
    <definedName name="JLK" localSheetId="34" hidden="1">Uke!#REF!</definedName>
    <definedName name="JLK" localSheetId="10" hidden="1">Uke!#REF!</definedName>
    <definedName name="JLK" localSheetId="14" hidden="1">Uke!#REF!</definedName>
    <definedName name="JLK" localSheetId="19" hidden="1">Uke!#REF!</definedName>
    <definedName name="JLK" localSheetId="20" hidden="1">Uke!#REF!</definedName>
    <definedName name="JLK" localSheetId="8" hidden="1">U!#REF!</definedName>
    <definedName name="JLK" localSheetId="27" hidden="1">Uke!#REF!</definedName>
    <definedName name="JLK" localSheetId="28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2" hidden="1">Uke!#REF!</definedName>
    <definedName name="JLKJ" localSheetId="25" hidden="1">Uke!#REF!</definedName>
    <definedName name="JLKJ" localSheetId="3" hidden="1">Uke!#REF!</definedName>
    <definedName name="JLKJ" localSheetId="23" hidden="1">Uke!#REF!</definedName>
    <definedName name="JLKJ" localSheetId="6" hidden="1">Uke!#REF!</definedName>
    <definedName name="JLKJ" localSheetId="12" hidden="1">Uke!#REF!</definedName>
    <definedName name="JLKJ" localSheetId="34" hidden="1">Uke!#REF!</definedName>
    <definedName name="JLKJ" localSheetId="10" hidden="1">Uke!#REF!</definedName>
    <definedName name="JLKJ" localSheetId="14" hidden="1">Uke!#REF!</definedName>
    <definedName name="JLKJ" localSheetId="19" hidden="1">Uke!#REF!</definedName>
    <definedName name="JLKJ" localSheetId="20" hidden="1">Uke!#REF!</definedName>
    <definedName name="JLKJ" localSheetId="8" hidden="1">U!#REF!</definedName>
    <definedName name="JLKJ" localSheetId="27" hidden="1">Uke!#REF!</definedName>
    <definedName name="JLKJ" localSheetId="28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K" localSheetId="16" hidden="1">Uke!#REF!</definedName>
    <definedName name="JLKJLK" localSheetId="32" hidden="1">Uke!#REF!</definedName>
    <definedName name="JLKJLK" localSheetId="25" hidden="1">Uke!#REF!</definedName>
    <definedName name="JLKJLK" localSheetId="3" hidden="1">Uke!#REF!</definedName>
    <definedName name="JLKJLK" localSheetId="23" hidden="1">Uke!#REF!</definedName>
    <definedName name="JLKJLK" localSheetId="6" hidden="1">Uke!#REF!</definedName>
    <definedName name="JLKJLK" localSheetId="12" hidden="1">Uke!#REF!</definedName>
    <definedName name="JLKJLK" localSheetId="34" hidden="1">Uke!#REF!</definedName>
    <definedName name="JLKJLK" localSheetId="10" hidden="1">Uke!#REF!</definedName>
    <definedName name="JLKJLK" localSheetId="14" hidden="1">Uke!#REF!</definedName>
    <definedName name="JLKJLK" localSheetId="19" hidden="1">Uke!#REF!</definedName>
    <definedName name="JLKJLK" localSheetId="20" hidden="1">Uke!#REF!</definedName>
    <definedName name="JLKJLK" localSheetId="8" hidden="1">U!#REF!</definedName>
    <definedName name="JLKJLK" localSheetId="27" hidden="1">Uke!#REF!</definedName>
    <definedName name="JLKJLK" localSheetId="28" hidden="1">Uke!#REF!</definedName>
    <definedName name="JLKJLK" localSheetId="2" hidden="1">Uke!#REF!</definedName>
    <definedName name="JLKJLK" hidden="1">Uke!#REF!</definedName>
    <definedName name="KJH" localSheetId="16" hidden="1">Uke!#REF!</definedName>
    <definedName name="KJH" localSheetId="33" hidden="1">Uke!#REF!</definedName>
    <definedName name="KJH" localSheetId="32" hidden="1">Uke!#REF!</definedName>
    <definedName name="KJH" localSheetId="25" hidden="1">Uke!#REF!</definedName>
    <definedName name="KJH" localSheetId="3" hidden="1">Uke!#REF!</definedName>
    <definedName name="KJH" localSheetId="23" hidden="1">Uke!#REF!</definedName>
    <definedName name="KJH" localSheetId="6" hidden="1">Uke!#REF!</definedName>
    <definedName name="KJH" localSheetId="12" hidden="1">Uke!#REF!</definedName>
    <definedName name="KJH" localSheetId="34" hidden="1">Uke!#REF!</definedName>
    <definedName name="KJH" localSheetId="10" hidden="1">Uke!#REF!</definedName>
    <definedName name="KJH" localSheetId="14" hidden="1">Uke!#REF!</definedName>
    <definedName name="KJH" localSheetId="19" hidden="1">Uke!#REF!</definedName>
    <definedName name="KJH" localSheetId="20" hidden="1">Uke!#REF!</definedName>
    <definedName name="KJH" localSheetId="8" hidden="1">U!#REF!</definedName>
    <definedName name="KJH" localSheetId="27" hidden="1">Uke!#REF!</definedName>
    <definedName name="KJH" localSheetId="28" hidden="1">Uke!#REF!</definedName>
    <definedName name="KJH" localSheetId="30" hidden="1">Uke!#REF!</definedName>
    <definedName name="KJH" localSheetId="26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2" hidden="1">Uke!#REF!</definedName>
    <definedName name="KJHK" localSheetId="25" hidden="1">Uke!#REF!</definedName>
    <definedName name="KJHK" localSheetId="3" hidden="1">Uke!#REF!</definedName>
    <definedName name="KJHK" localSheetId="23" hidden="1">Uke!#REF!</definedName>
    <definedName name="KJHK" localSheetId="6" hidden="1">Uke!#REF!</definedName>
    <definedName name="KJHK" localSheetId="12" hidden="1">Uke!#REF!</definedName>
    <definedName name="KJHK" localSheetId="34" hidden="1">Uke!#REF!</definedName>
    <definedName name="KJHK" localSheetId="10" hidden="1">Uke!#REF!</definedName>
    <definedName name="KJHK" localSheetId="14" hidden="1">Uke!#REF!</definedName>
    <definedName name="KJHK" localSheetId="19" hidden="1">Uke!#REF!</definedName>
    <definedName name="KJHK" localSheetId="20" hidden="1">Uke!#REF!</definedName>
    <definedName name="KJHK" localSheetId="8" hidden="1">U!#REF!</definedName>
    <definedName name="KJHK" localSheetId="27" hidden="1">Uke!#REF!</definedName>
    <definedName name="KJHK" localSheetId="28" hidden="1">Uke!#REF!</definedName>
    <definedName name="KJHK" localSheetId="2" hidden="1">Uke!#REF!</definedName>
    <definedName name="KJHK" hidden="1">Uke!#REF!</definedName>
    <definedName name="kkk" localSheetId="16" hidden="1">Uke!#REF!</definedName>
    <definedName name="kkk" localSheetId="32" hidden="1">Uke!#REF!</definedName>
    <definedName name="kkk" localSheetId="25" hidden="1">Uke!#REF!</definedName>
    <definedName name="kkk" localSheetId="3" hidden="1">Uke!#REF!</definedName>
    <definedName name="kkk" localSheetId="23" hidden="1">Uke!#REF!</definedName>
    <definedName name="kkk" localSheetId="6" hidden="1">Uke!#REF!</definedName>
    <definedName name="kkk" localSheetId="12" hidden="1">Uke!#REF!</definedName>
    <definedName name="kkk" localSheetId="34" hidden="1">Uke!#REF!</definedName>
    <definedName name="kkk" localSheetId="10" hidden="1">Uke!#REF!</definedName>
    <definedName name="kkk" localSheetId="14" hidden="1">Uke!#REF!</definedName>
    <definedName name="kkk" localSheetId="19" hidden="1">Uke!#REF!</definedName>
    <definedName name="kkk" localSheetId="20" hidden="1">Uke!#REF!</definedName>
    <definedName name="kkk" localSheetId="8" hidden="1">U!#REF!</definedName>
    <definedName name="kkk" localSheetId="27" hidden="1">Uke!#REF!</definedName>
    <definedName name="kkk" localSheetId="28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3" hidden="1">Uke!#REF!</definedName>
    <definedName name="LKH" localSheetId="32" hidden="1">Uke!#REF!</definedName>
    <definedName name="LKH" localSheetId="25" hidden="1">Uke!#REF!</definedName>
    <definedName name="LKH" localSheetId="3" hidden="1">Uke!#REF!</definedName>
    <definedName name="LKH" localSheetId="23" hidden="1">Uke!#REF!</definedName>
    <definedName name="LKH" localSheetId="6" hidden="1">Uke!#REF!</definedName>
    <definedName name="LKH" localSheetId="12" hidden="1">Uke!#REF!</definedName>
    <definedName name="LKH" localSheetId="34" hidden="1">Uke!#REF!</definedName>
    <definedName name="LKH" localSheetId="10" hidden="1">Uke!#REF!</definedName>
    <definedName name="LKH" localSheetId="14" hidden="1">Uke!#REF!</definedName>
    <definedName name="LKH" localSheetId="19" hidden="1">Uke!#REF!</definedName>
    <definedName name="LKH" localSheetId="20" hidden="1">Uke!#REF!</definedName>
    <definedName name="LKH" localSheetId="8" hidden="1">U!#REF!</definedName>
    <definedName name="LKH" localSheetId="27" hidden="1">Uke!#REF!</definedName>
    <definedName name="LKH" localSheetId="28" hidden="1">Uke!#REF!</definedName>
    <definedName name="LKH" localSheetId="30" hidden="1">Uke!#REF!</definedName>
    <definedName name="LKH" localSheetId="26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2" hidden="1">Uke!#REF!</definedName>
    <definedName name="lll" localSheetId="25" hidden="1">Uke!#REF!</definedName>
    <definedName name="lll" localSheetId="3" hidden="1">Uke!#REF!</definedName>
    <definedName name="lll" localSheetId="23" hidden="1">Uke!#REF!</definedName>
    <definedName name="lll" localSheetId="6" hidden="1">Uke!#REF!</definedName>
    <definedName name="lll" localSheetId="12" hidden="1">Uke!#REF!</definedName>
    <definedName name="lll" localSheetId="34" hidden="1">Uke!#REF!</definedName>
    <definedName name="lll" localSheetId="10" hidden="1">Uke!#REF!</definedName>
    <definedName name="lll" localSheetId="14" hidden="1">Uke!#REF!</definedName>
    <definedName name="lll" localSheetId="19" hidden="1">Uke!#REF!</definedName>
    <definedName name="lll" localSheetId="20" hidden="1">Uke!#REF!</definedName>
    <definedName name="lll" localSheetId="8" hidden="1">U!#REF!</definedName>
    <definedName name="lll" localSheetId="27" hidden="1">Uke!#REF!</definedName>
    <definedName name="lll" localSheetId="28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2" hidden="1">Uke!#REF!</definedName>
    <definedName name="MM" localSheetId="25" hidden="1">Uke!#REF!</definedName>
    <definedName name="MM" localSheetId="3" hidden="1">Uke!#REF!</definedName>
    <definedName name="MM" localSheetId="23" hidden="1">Uke!#REF!</definedName>
    <definedName name="MM" localSheetId="6" hidden="1">Uke!#REF!</definedName>
    <definedName name="MM" localSheetId="12" hidden="1">Uke!#REF!</definedName>
    <definedName name="MM" localSheetId="34" hidden="1">Uke!#REF!</definedName>
    <definedName name="MM" localSheetId="10" hidden="1">Uke!#REF!</definedName>
    <definedName name="MM" localSheetId="14" hidden="1">Uke!#REF!</definedName>
    <definedName name="MM" localSheetId="19" hidden="1">Uke!#REF!</definedName>
    <definedName name="MM" localSheetId="20" hidden="1">Uke!#REF!</definedName>
    <definedName name="MM" localSheetId="8" hidden="1">U!#REF!</definedName>
    <definedName name="MM" localSheetId="27" hidden="1">Uke!#REF!</definedName>
    <definedName name="MM" localSheetId="28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2" hidden="1">Uke!#REF!</definedName>
    <definedName name="mmm" localSheetId="25" hidden="1">Uke!#REF!</definedName>
    <definedName name="mmm" localSheetId="3" hidden="1">Uke!#REF!</definedName>
    <definedName name="mmm" localSheetId="23" hidden="1">Uke!#REF!</definedName>
    <definedName name="mmm" localSheetId="6" hidden="1">Uke!#REF!</definedName>
    <definedName name="mmm" localSheetId="12" hidden="1">Uke!#REF!</definedName>
    <definedName name="mmm" localSheetId="34" hidden="1">Uke!#REF!</definedName>
    <definedName name="mmm" localSheetId="10" hidden="1">Uke!#REF!</definedName>
    <definedName name="mmm" localSheetId="14" hidden="1">Uke!#REF!</definedName>
    <definedName name="mmm" localSheetId="19" hidden="1">Uke!#REF!</definedName>
    <definedName name="mmm" localSheetId="20" hidden="1">Uke!#REF!</definedName>
    <definedName name="mmm" localSheetId="8" hidden="1">U!#REF!</definedName>
    <definedName name="mmm" localSheetId="27" hidden="1">Uke!#REF!</definedName>
    <definedName name="mmm" localSheetId="28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2" hidden="1">Uke!#REF!</definedName>
    <definedName name="nn" localSheetId="25" hidden="1">Uke!#REF!</definedName>
    <definedName name="nn" localSheetId="3" hidden="1">Uke!#REF!</definedName>
    <definedName name="nn" localSheetId="23" hidden="1">Uke!#REF!</definedName>
    <definedName name="nn" localSheetId="6" hidden="1">Uke!#REF!</definedName>
    <definedName name="nn" localSheetId="12" hidden="1">Uke!#REF!</definedName>
    <definedName name="nn" localSheetId="34" hidden="1">Uke!#REF!</definedName>
    <definedName name="nn" localSheetId="10" hidden="1">Uke!#REF!</definedName>
    <definedName name="nn" localSheetId="14" hidden="1">Uke!#REF!</definedName>
    <definedName name="nn" localSheetId="19" hidden="1">Uke!#REF!</definedName>
    <definedName name="nn" localSheetId="20" hidden="1">Uke!#REF!</definedName>
    <definedName name="nn" localSheetId="8" hidden="1">U!#REF!</definedName>
    <definedName name="nn" localSheetId="27" hidden="1">Uke!#REF!</definedName>
    <definedName name="nn" localSheetId="28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2" hidden="1">Uke!#REF!</definedName>
    <definedName name="NVN" localSheetId="25" hidden="1">Uke!#REF!</definedName>
    <definedName name="NVN" localSheetId="3" hidden="1">Uke!#REF!</definedName>
    <definedName name="NVN" localSheetId="23" hidden="1">Uke!#REF!</definedName>
    <definedName name="NVN" localSheetId="6" hidden="1">Uke!#REF!</definedName>
    <definedName name="NVN" localSheetId="12" hidden="1">Uke!#REF!</definedName>
    <definedName name="NVN" localSheetId="34" hidden="1">Uke!#REF!</definedName>
    <definedName name="NVN" localSheetId="10" hidden="1">Uke!#REF!</definedName>
    <definedName name="NVN" localSheetId="14" hidden="1">Uke!#REF!</definedName>
    <definedName name="NVN" localSheetId="19" hidden="1">Uke!#REF!</definedName>
    <definedName name="NVN" localSheetId="20" hidden="1">Uke!#REF!</definedName>
    <definedName name="NVN" localSheetId="8" hidden="1">U!#REF!</definedName>
    <definedName name="NVN" localSheetId="27" hidden="1">Uke!#REF!</definedName>
    <definedName name="NVN" localSheetId="28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2" hidden="1">Uke!#REF!</definedName>
    <definedName name="q" localSheetId="25" hidden="1">Uke!#REF!</definedName>
    <definedName name="q" localSheetId="3" hidden="1">Uke!#REF!</definedName>
    <definedName name="q" localSheetId="23" hidden="1">Uke!#REF!</definedName>
    <definedName name="q" localSheetId="6" hidden="1">Uke!#REF!</definedName>
    <definedName name="q" localSheetId="12" hidden="1">Uke!#REF!</definedName>
    <definedName name="q" localSheetId="34" hidden="1">Uke!#REF!</definedName>
    <definedName name="q" localSheetId="10" hidden="1">Uke!#REF!</definedName>
    <definedName name="q" localSheetId="14" hidden="1">Uke!#REF!</definedName>
    <definedName name="q" localSheetId="19" hidden="1">Uke!#REF!</definedName>
    <definedName name="q" localSheetId="20" hidden="1">Uke!#REF!</definedName>
    <definedName name="q" localSheetId="8" hidden="1">U!#REF!</definedName>
    <definedName name="q" localSheetId="27" hidden="1">Uke!#REF!</definedName>
    <definedName name="q" localSheetId="28" hidden="1">Uke!#REF!</definedName>
    <definedName name="q" localSheetId="2" hidden="1">Uke!#REF!</definedName>
    <definedName name="q" hidden="1">Uke!#REF!</definedName>
    <definedName name="rr" localSheetId="16" hidden="1">Uke!#REF!</definedName>
    <definedName name="rr" localSheetId="32" hidden="1">Uke!#REF!</definedName>
    <definedName name="rr" localSheetId="25" hidden="1">Uke!#REF!</definedName>
    <definedName name="rr" localSheetId="3" hidden="1">Uke!#REF!</definedName>
    <definedName name="rr" localSheetId="23" hidden="1">Uke!#REF!</definedName>
    <definedName name="rr" localSheetId="6" hidden="1">Uke!#REF!</definedName>
    <definedName name="rr" localSheetId="12" hidden="1">Uke!#REF!</definedName>
    <definedName name="rr" localSheetId="34" hidden="1">Uke!#REF!</definedName>
    <definedName name="rr" localSheetId="10" hidden="1">Uke!#REF!</definedName>
    <definedName name="rr" localSheetId="14" hidden="1">Uke!#REF!</definedName>
    <definedName name="rr" localSheetId="19" hidden="1">Uke!#REF!</definedName>
    <definedName name="rr" localSheetId="20" hidden="1">Uke!#REF!</definedName>
    <definedName name="rr" localSheetId="8" hidden="1">U!#REF!</definedName>
    <definedName name="rr" localSheetId="27" hidden="1">Uke!#REF!</definedName>
    <definedName name="rr" localSheetId="28" hidden="1">Uke!#REF!</definedName>
    <definedName name="rr" localSheetId="2" hidden="1">Uke!#REF!</definedName>
    <definedName name="rr" hidden="1">Uke!#REF!</definedName>
    <definedName name="SSS" localSheetId="16" hidden="1">Uke!#REF!</definedName>
    <definedName name="SSS" localSheetId="33" hidden="1">Uke!#REF!</definedName>
    <definedName name="SSS" localSheetId="32" hidden="1">Uke!#REF!</definedName>
    <definedName name="SSS" localSheetId="25" hidden="1">Uke!#REF!</definedName>
    <definedName name="SSS" localSheetId="3" hidden="1">Uke!#REF!</definedName>
    <definedName name="SSS" localSheetId="24" hidden="1">Uke!#REF!</definedName>
    <definedName name="SSS" localSheetId="23" hidden="1">Uke!#REF!</definedName>
    <definedName name="SSS" localSheetId="6" hidden="1">Uke!#REF!</definedName>
    <definedName name="SSS" localSheetId="12" hidden="1">Uke!#REF!</definedName>
    <definedName name="SSS" localSheetId="34" hidden="1">Uke!#REF!</definedName>
    <definedName name="SSS" localSheetId="10" hidden="1">Uke!#REF!</definedName>
    <definedName name="SSS" localSheetId="14" hidden="1">Uke!#REF!</definedName>
    <definedName name="SSS" localSheetId="19" hidden="1">Uke!#REF!</definedName>
    <definedName name="SSS" localSheetId="20" hidden="1">Uke!#REF!</definedName>
    <definedName name="SSS" localSheetId="8" hidden="1">U!#REF!</definedName>
    <definedName name="SSS" localSheetId="27" hidden="1">Uke!#REF!</definedName>
    <definedName name="SSS" localSheetId="28" hidden="1">Uke!#REF!</definedName>
    <definedName name="SSS" localSheetId="30" hidden="1">Uke!#REF!</definedName>
    <definedName name="SSS" localSheetId="26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2" hidden="1">Uke!#REF!</definedName>
    <definedName name="SSSS" localSheetId="25" hidden="1">Uke!#REF!</definedName>
    <definedName name="SSSS" localSheetId="3" hidden="1">Uke!#REF!</definedName>
    <definedName name="SSSS" localSheetId="23" hidden="1">Uke!#REF!</definedName>
    <definedName name="SSSS" localSheetId="6" hidden="1">Uke!#REF!</definedName>
    <definedName name="SSSS" localSheetId="12" hidden="1">Uke!#REF!</definedName>
    <definedName name="SSSS" localSheetId="34" hidden="1">Uke!#REF!</definedName>
    <definedName name="SSSS" localSheetId="10" hidden="1">Uke!#REF!</definedName>
    <definedName name="SSSS" localSheetId="14" hidden="1">Uke!#REF!</definedName>
    <definedName name="SSSS" localSheetId="19" hidden="1">Uke!#REF!</definedName>
    <definedName name="SSSS" localSheetId="20" hidden="1">Uke!#REF!</definedName>
    <definedName name="SSSS" localSheetId="8" hidden="1">U!#REF!</definedName>
    <definedName name="SSSS" localSheetId="27" hidden="1">Uke!#REF!</definedName>
    <definedName name="SSSS" localSheetId="28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2" hidden="1">Uke!#REF!</definedName>
    <definedName name="T" localSheetId="25" hidden="1">Uke!#REF!</definedName>
    <definedName name="T" localSheetId="3" hidden="1">Uke!#REF!</definedName>
    <definedName name="T" localSheetId="23" hidden="1">Uke!#REF!</definedName>
    <definedName name="T" localSheetId="6" hidden="1">Uke!#REF!</definedName>
    <definedName name="T" localSheetId="12" hidden="1">Uke!#REF!</definedName>
    <definedName name="T" localSheetId="34" hidden="1">Uke!#REF!</definedName>
    <definedName name="T" localSheetId="10" hidden="1">Uke!#REF!</definedName>
    <definedName name="T" localSheetId="14" hidden="1">Uke!#REF!</definedName>
    <definedName name="T" localSheetId="19" hidden="1">Uke!#REF!</definedName>
    <definedName name="T" localSheetId="20" hidden="1">Uke!#REF!</definedName>
    <definedName name="T" localSheetId="8" hidden="1">U!#REF!</definedName>
    <definedName name="T" localSheetId="27" hidden="1">Uke!#REF!</definedName>
    <definedName name="T" localSheetId="28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2" hidden="1">Uke!#REF!</definedName>
    <definedName name="TT" localSheetId="25" hidden="1">Uke!#REF!</definedName>
    <definedName name="TT" localSheetId="3" hidden="1">Uke!#REF!</definedName>
    <definedName name="TT" localSheetId="23" hidden="1">Uke!#REF!</definedName>
    <definedName name="TT" localSheetId="6" hidden="1">Uke!#REF!</definedName>
    <definedName name="TT" localSheetId="12" hidden="1">Uke!#REF!</definedName>
    <definedName name="TT" localSheetId="34" hidden="1">Uke!#REF!</definedName>
    <definedName name="TT" localSheetId="10" hidden="1">Uke!#REF!</definedName>
    <definedName name="TT" localSheetId="14" hidden="1">Uke!#REF!</definedName>
    <definedName name="TT" localSheetId="19" hidden="1">Uke!#REF!</definedName>
    <definedName name="TT" localSheetId="20" hidden="1">Uke!#REF!</definedName>
    <definedName name="TT" localSheetId="8" hidden="1">U!#REF!</definedName>
    <definedName name="TT" localSheetId="27" hidden="1">Uke!#REF!</definedName>
    <definedName name="TT" localSheetId="28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3" hidden="1">Uke!#REF!</definedName>
    <definedName name="TTT" localSheetId="32" hidden="1">Uke!#REF!</definedName>
    <definedName name="TTT" localSheetId="25" hidden="1">Uke!#REF!</definedName>
    <definedName name="TTT" localSheetId="3" hidden="1">Uke!#REF!</definedName>
    <definedName name="TTT" localSheetId="24" hidden="1">Uke!#REF!</definedName>
    <definedName name="TTT" localSheetId="23" hidden="1">Uke!#REF!</definedName>
    <definedName name="TTT" localSheetId="6" hidden="1">Uke!#REF!</definedName>
    <definedName name="TTT" localSheetId="12" hidden="1">Uke!#REF!</definedName>
    <definedName name="TTT" localSheetId="34" hidden="1">Uke!#REF!</definedName>
    <definedName name="TTT" localSheetId="10" hidden="1">Uke!#REF!</definedName>
    <definedName name="TTT" localSheetId="14" hidden="1">Uke!#REF!</definedName>
    <definedName name="TTT" localSheetId="19" hidden="1">Uke!#REF!</definedName>
    <definedName name="TTT" localSheetId="20" hidden="1">Uke!#REF!</definedName>
    <definedName name="TTT" localSheetId="8" hidden="1">U!#REF!</definedName>
    <definedName name="TTT" localSheetId="27" hidden="1">Uke!#REF!</definedName>
    <definedName name="TTT" localSheetId="28" hidden="1">Uke!#REF!</definedName>
    <definedName name="TTT" localSheetId="30" hidden="1">Uke!#REF!</definedName>
    <definedName name="TTT" localSheetId="26" hidden="1">Uke!#REF!</definedName>
    <definedName name="TTT" localSheetId="2" hidden="1">Uke!#REF!</definedName>
    <definedName name="TTT" hidden="1">Uke!#REF!</definedName>
    <definedName name="u" localSheetId="16" hidden="1">Uke!#REF!</definedName>
    <definedName name="u" localSheetId="32" hidden="1">Uke!#REF!</definedName>
    <definedName name="u" localSheetId="25" hidden="1">Uke!#REF!</definedName>
    <definedName name="u" localSheetId="3" hidden="1">Uke!#REF!</definedName>
    <definedName name="u" localSheetId="23" hidden="1">Uke!#REF!</definedName>
    <definedName name="u" localSheetId="6" hidden="1">Uke!#REF!</definedName>
    <definedName name="u" localSheetId="12" hidden="1">Uke!#REF!</definedName>
    <definedName name="u" localSheetId="34" hidden="1">Uke!#REF!</definedName>
    <definedName name="u" localSheetId="10" hidden="1">Uke!#REF!</definedName>
    <definedName name="u" localSheetId="14" hidden="1">Uke!#REF!</definedName>
    <definedName name="u" localSheetId="19" hidden="1">Uke!#REF!</definedName>
    <definedName name="u" localSheetId="20" hidden="1">Uke!#REF!</definedName>
    <definedName name="u" localSheetId="8" hidden="1">U!#REF!</definedName>
    <definedName name="u" localSheetId="27" hidden="1">Uke!#REF!</definedName>
    <definedName name="u" localSheetId="28" hidden="1">Uke!#REF!</definedName>
    <definedName name="u" localSheetId="2" hidden="1">Uke!#REF!</definedName>
    <definedName name="u" hidden="1">Uke!#REF!</definedName>
    <definedName name="_xlnm.Print_Area" localSheetId="2">Å!$AE$4:$BH$30</definedName>
    <definedName name="_xlnm.Print_Area" localSheetId="1">År!$A$4:$AF$36</definedName>
    <definedName name="v" localSheetId="16" hidden="1">Uke!#REF!</definedName>
    <definedName name="v" localSheetId="32" hidden="1">Uke!#REF!</definedName>
    <definedName name="v" localSheetId="25" hidden="1">Uke!#REF!</definedName>
    <definedName name="v" localSheetId="3" hidden="1">Uke!#REF!</definedName>
    <definedName name="v" localSheetId="23" hidden="1">Uke!#REF!</definedName>
    <definedName name="v" localSheetId="6" hidden="1">Uke!#REF!</definedName>
    <definedName name="v" localSheetId="12" hidden="1">Uke!#REF!</definedName>
    <definedName name="v" localSheetId="34" hidden="1">Uke!#REF!</definedName>
    <definedName name="v" localSheetId="10" hidden="1">Uke!#REF!</definedName>
    <definedName name="v" localSheetId="14" hidden="1">Uke!#REF!</definedName>
    <definedName name="v" localSheetId="19" hidden="1">Uke!#REF!</definedName>
    <definedName name="v" localSheetId="20" hidden="1">Uke!#REF!</definedName>
    <definedName name="v" localSheetId="8" hidden="1">U!#REF!</definedName>
    <definedName name="v" localSheetId="27" hidden="1">Uke!#REF!</definedName>
    <definedName name="v" localSheetId="28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2" hidden="1">Uke!#REF!</definedName>
    <definedName name="vv" localSheetId="25" hidden="1">Uke!#REF!</definedName>
    <definedName name="vv" localSheetId="3" hidden="1">Uke!#REF!</definedName>
    <definedName name="vv" localSheetId="23" hidden="1">Uke!#REF!</definedName>
    <definedName name="vv" localSheetId="6" hidden="1">Uke!#REF!</definedName>
    <definedName name="vv" localSheetId="12" hidden="1">Uke!#REF!</definedName>
    <definedName name="vv" localSheetId="34" hidden="1">Uke!#REF!</definedName>
    <definedName name="vv" localSheetId="10" hidden="1">Uke!#REF!</definedName>
    <definedName name="vv" localSheetId="14" hidden="1">Uke!#REF!</definedName>
    <definedName name="vv" localSheetId="19" hidden="1">Uke!#REF!</definedName>
    <definedName name="vv" localSheetId="20" hidden="1">Uke!#REF!</definedName>
    <definedName name="vv" localSheetId="8" hidden="1">U!#REF!</definedName>
    <definedName name="vv" localSheetId="27" hidden="1">Uke!#REF!</definedName>
    <definedName name="vv" localSheetId="28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3" hidden="1">Uke!#REF!</definedName>
    <definedName name="VVV" localSheetId="32" hidden="1">Uke!#REF!</definedName>
    <definedName name="VVV" localSheetId="25" hidden="1">Uke!#REF!</definedName>
    <definedName name="VVV" localSheetId="3" hidden="1">Uke!#REF!</definedName>
    <definedName name="VVV" localSheetId="24" hidden="1">Uke!#REF!</definedName>
    <definedName name="VVV" localSheetId="23" hidden="1">Uke!#REF!</definedName>
    <definedName name="VVV" localSheetId="6" hidden="1">Uke!#REF!</definedName>
    <definedName name="VVV" localSheetId="12" hidden="1">Uke!#REF!</definedName>
    <definedName name="VVV" localSheetId="34" hidden="1">Uke!#REF!</definedName>
    <definedName name="VVV" localSheetId="10" hidden="1">Uke!#REF!</definedName>
    <definedName name="VVV" localSheetId="14" hidden="1">Uke!#REF!</definedName>
    <definedName name="VVV" localSheetId="19" hidden="1">Uke!#REF!</definedName>
    <definedName name="VVV" localSheetId="20" hidden="1">Uke!#REF!</definedName>
    <definedName name="VVV" localSheetId="8" hidden="1">U!#REF!</definedName>
    <definedName name="VVV" localSheetId="27" hidden="1">Uke!#REF!</definedName>
    <definedName name="VVV" localSheetId="28" hidden="1">Uke!#REF!</definedName>
    <definedName name="VVV" localSheetId="30" hidden="1">Uke!#REF!</definedName>
    <definedName name="VVV" localSheetId="26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2" hidden="1">Uke!#REF!</definedName>
    <definedName name="w" localSheetId="25" hidden="1">Uke!#REF!</definedName>
    <definedName name="w" localSheetId="3" hidden="1">Uke!#REF!</definedName>
    <definedName name="w" localSheetId="23" hidden="1">Uke!#REF!</definedName>
    <definedName name="w" localSheetId="6" hidden="1">Uke!#REF!</definedName>
    <definedName name="w" localSheetId="12" hidden="1">Uke!#REF!</definedName>
    <definedName name="w" localSheetId="34" hidden="1">Uke!#REF!</definedName>
    <definedName name="w" localSheetId="10" hidden="1">Uke!#REF!</definedName>
    <definedName name="w" localSheetId="14" hidden="1">Uke!#REF!</definedName>
    <definedName name="w" localSheetId="19" hidden="1">Uke!#REF!</definedName>
    <definedName name="w" localSheetId="20" hidden="1">Uke!#REF!</definedName>
    <definedName name="w" localSheetId="8" hidden="1">U!#REF!</definedName>
    <definedName name="w" localSheetId="27" hidden="1">Uke!#REF!</definedName>
    <definedName name="w" localSheetId="28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3" hidden="1">Uke!#REF!</definedName>
    <definedName name="XCV" localSheetId="32" hidden="1">Uke!#REF!</definedName>
    <definedName name="XCV" localSheetId="25" hidden="1">Uke!#REF!</definedName>
    <definedName name="XCV" localSheetId="3" hidden="1">Uke!#REF!</definedName>
    <definedName name="XCV" localSheetId="23" hidden="1">Uke!#REF!</definedName>
    <definedName name="XCV" localSheetId="6" hidden="1">Uke!#REF!</definedName>
    <definedName name="XCV" localSheetId="12" hidden="1">Uke!#REF!</definedName>
    <definedName name="XCV" localSheetId="34" hidden="1">Uke!#REF!</definedName>
    <definedName name="XCV" localSheetId="10" hidden="1">Uke!#REF!</definedName>
    <definedName name="XCV" localSheetId="14" hidden="1">Uke!#REF!</definedName>
    <definedName name="XCV" localSheetId="19" hidden="1">Uke!#REF!</definedName>
    <definedName name="XCV" localSheetId="20" hidden="1">Uke!#REF!</definedName>
    <definedName name="XCV" localSheetId="8" hidden="1">U!#REF!</definedName>
    <definedName name="XCV" localSheetId="27" hidden="1">Uke!#REF!</definedName>
    <definedName name="XCV" localSheetId="28" hidden="1">Uke!#REF!</definedName>
    <definedName name="XCV" localSheetId="30" hidden="1">Uke!#REF!</definedName>
    <definedName name="XCV" localSheetId="26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2" hidden="1">Uke!#REF!</definedName>
    <definedName name="XGXGF" localSheetId="25" hidden="1">Uke!#REF!</definedName>
    <definedName name="XGXGF" localSheetId="3" hidden="1">Uke!#REF!</definedName>
    <definedName name="XGXGF" localSheetId="23" hidden="1">Uke!#REF!</definedName>
    <definedName name="XGXGF" localSheetId="6" hidden="1">Uke!#REF!</definedName>
    <definedName name="XGXGF" localSheetId="12" hidden="1">Uke!#REF!</definedName>
    <definedName name="XGXGF" localSheetId="34" hidden="1">Uke!#REF!</definedName>
    <definedName name="XGXGF" localSheetId="10" hidden="1">Uke!#REF!</definedName>
    <definedName name="XGXGF" localSheetId="14" hidden="1">Uke!#REF!</definedName>
    <definedName name="XGXGF" localSheetId="19" hidden="1">Uke!#REF!</definedName>
    <definedName name="XGXGF" localSheetId="20" hidden="1">Uke!#REF!</definedName>
    <definedName name="XGXGF" localSheetId="8" hidden="1">U!#REF!</definedName>
    <definedName name="XGXGF" localSheetId="27" hidden="1">Uke!#REF!</definedName>
    <definedName name="XGXGF" localSheetId="28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3" hidden="1">Uke!#REF!</definedName>
    <definedName name="XXX" localSheetId="32" hidden="1">Uke!#REF!</definedName>
    <definedName name="XXX" localSheetId="25" hidden="1">Uke!#REF!</definedName>
    <definedName name="XXX" localSheetId="3" hidden="1">Uke!#REF!</definedName>
    <definedName name="XXX" localSheetId="24" hidden="1">Uke!#REF!</definedName>
    <definedName name="XXX" localSheetId="23" hidden="1">Uke!#REF!</definedName>
    <definedName name="XXX" localSheetId="22" hidden="1">Uke!#REF!</definedName>
    <definedName name="XXX" localSheetId="6" hidden="1">Uke!#REF!</definedName>
    <definedName name="XXX" localSheetId="12" hidden="1">Uke!#REF!</definedName>
    <definedName name="XXX" localSheetId="34" hidden="1">Uke!#REF!</definedName>
    <definedName name="XXX" localSheetId="10" hidden="1">Uke!#REF!</definedName>
    <definedName name="XXX" localSheetId="14" hidden="1">Uke!#REF!</definedName>
    <definedName name="XXX" localSheetId="19" hidden="1">Uke!#REF!</definedName>
    <definedName name="XXX" localSheetId="17" hidden="1">Uke!#REF!</definedName>
    <definedName name="XXX" localSheetId="20" hidden="1">Uke!#REF!</definedName>
    <definedName name="XXX" localSheetId="8" hidden="1">U!#REF!</definedName>
    <definedName name="XXX" localSheetId="27" hidden="1">Uke!#REF!</definedName>
    <definedName name="XXX" localSheetId="29" hidden="1">Uke!#REF!</definedName>
    <definedName name="XXX" localSheetId="28" hidden="1">Uke!#REF!</definedName>
    <definedName name="XXX" localSheetId="30" hidden="1">Uke!#REF!</definedName>
    <definedName name="XXX" localSheetId="26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2" hidden="1">Uke!#REF!</definedName>
    <definedName name="YUT" localSheetId="25" hidden="1">Uke!#REF!</definedName>
    <definedName name="YUT" localSheetId="3" hidden="1">Uke!#REF!</definedName>
    <definedName name="YUT" localSheetId="23" hidden="1">Uke!#REF!</definedName>
    <definedName name="YUT" localSheetId="6" hidden="1">Uke!#REF!</definedName>
    <definedName name="YUT" localSheetId="12" hidden="1">Uke!#REF!</definedName>
    <definedName name="YUT" localSheetId="34" hidden="1">Uke!#REF!</definedName>
    <definedName name="YUT" localSheetId="10" hidden="1">Uke!#REF!</definedName>
    <definedName name="YUT" localSheetId="14" hidden="1">Uke!#REF!</definedName>
    <definedName name="YUT" localSheetId="19" hidden="1">Uke!#REF!</definedName>
    <definedName name="YUT" localSheetId="20" hidden="1">Uke!#REF!</definedName>
    <definedName name="YUT" localSheetId="8" hidden="1">U!#REF!</definedName>
    <definedName name="YUT" localSheetId="27" hidden="1">Uke!#REF!</definedName>
    <definedName name="YUT" localSheetId="28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2" hidden="1">Uke!#REF!</definedName>
    <definedName name="YY" localSheetId="25" hidden="1">Uke!#REF!</definedName>
    <definedName name="YY" localSheetId="3" hidden="1">Uke!#REF!</definedName>
    <definedName name="YY" localSheetId="23" hidden="1">Uke!#REF!</definedName>
    <definedName name="YY" localSheetId="6" hidden="1">Uke!#REF!</definedName>
    <definedName name="YY" localSheetId="12" hidden="1">Uke!#REF!</definedName>
    <definedName name="YY" localSheetId="34" hidden="1">Uke!#REF!</definedName>
    <definedName name="YY" localSheetId="10" hidden="1">Uke!#REF!</definedName>
    <definedName name="YY" localSheetId="14" hidden="1">Uke!#REF!</definedName>
    <definedName name="YY" localSheetId="19" hidden="1">Uke!#REF!</definedName>
    <definedName name="YY" localSheetId="20" hidden="1">Uke!#REF!</definedName>
    <definedName name="YY" localSheetId="8" hidden="1">U!#REF!</definedName>
    <definedName name="YY" localSheetId="27" hidden="1">Uke!#REF!</definedName>
    <definedName name="YY" localSheetId="28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2" hidden="1">Uke!#REF!</definedName>
    <definedName name="YYY" localSheetId="25" hidden="1">Uke!#REF!</definedName>
    <definedName name="YYY" localSheetId="3" hidden="1">Uke!#REF!</definedName>
    <definedName name="YYY" localSheetId="23" hidden="1">Uke!#REF!</definedName>
    <definedName name="YYY" localSheetId="6" hidden="1">Uke!#REF!</definedName>
    <definedName name="YYY" localSheetId="12" hidden="1">Uke!#REF!</definedName>
    <definedName name="YYY" localSheetId="34" hidden="1">Uke!#REF!</definedName>
    <definedName name="YYY" localSheetId="10" hidden="1">Uke!#REF!</definedName>
    <definedName name="YYY" localSheetId="14" hidden="1">Uke!#REF!</definedName>
    <definedName name="YYY" localSheetId="19" hidden="1">Uke!#REF!</definedName>
    <definedName name="YYY" localSheetId="20" hidden="1">Uke!#REF!</definedName>
    <definedName name="YYY" localSheetId="8" hidden="1">U!#REF!</definedName>
    <definedName name="YYY" localSheetId="27" hidden="1">Uke!#REF!</definedName>
    <definedName name="YYY" localSheetId="28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2" hidden="1">Uke!#REF!</definedName>
    <definedName name="YYYY" localSheetId="25" hidden="1">Uke!#REF!</definedName>
    <definedName name="YYYY" localSheetId="3" hidden="1">Uke!#REF!</definedName>
    <definedName name="YYYY" localSheetId="23" hidden="1">Uke!#REF!</definedName>
    <definedName name="YYYY" localSheetId="6" hidden="1">Uke!#REF!</definedName>
    <definedName name="YYYY" localSheetId="12" hidden="1">Uke!#REF!</definedName>
    <definedName name="YYYY" localSheetId="34" hidden="1">Uke!#REF!</definedName>
    <definedName name="YYYY" localSheetId="10" hidden="1">Uke!#REF!</definedName>
    <definedName name="YYYY" localSheetId="14" hidden="1">Uke!#REF!</definedName>
    <definedName name="YYYY" localSheetId="19" hidden="1">Uke!#REF!</definedName>
    <definedName name="YYYY" localSheetId="20" hidden="1">Uke!#REF!</definedName>
    <definedName name="YYYY" localSheetId="8" hidden="1">U!#REF!</definedName>
    <definedName name="YYYY" localSheetId="27" hidden="1">Uke!#REF!</definedName>
    <definedName name="YYYY" localSheetId="28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2" hidden="1">Uke!#REF!</definedName>
    <definedName name="zz" localSheetId="25" hidden="1">Uke!#REF!</definedName>
    <definedName name="zz" localSheetId="3" hidden="1">Uke!#REF!</definedName>
    <definedName name="zz" localSheetId="23" hidden="1">Uke!#REF!</definedName>
    <definedName name="zz" localSheetId="6" hidden="1">Uke!#REF!</definedName>
    <definedName name="zz" localSheetId="12" hidden="1">Uke!#REF!</definedName>
    <definedName name="zz" localSheetId="34" hidden="1">Uke!#REF!</definedName>
    <definedName name="zz" localSheetId="10" hidden="1">Uke!#REF!</definedName>
    <definedName name="zz" localSheetId="14" hidden="1">Uke!#REF!</definedName>
    <definedName name="zz" localSheetId="19" hidden="1">Uke!#REF!</definedName>
    <definedName name="zz" localSheetId="20" hidden="1">Uke!#REF!</definedName>
    <definedName name="zz" localSheetId="8" hidden="1">U!#REF!</definedName>
    <definedName name="zz" localSheetId="27" hidden="1">Uke!#REF!</definedName>
    <definedName name="zz" localSheetId="28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2" hidden="1">Uke!#REF!</definedName>
    <definedName name="øøø" localSheetId="25" hidden="1">Uke!#REF!</definedName>
    <definedName name="øøø" localSheetId="3" hidden="1">Uke!#REF!</definedName>
    <definedName name="øøø" localSheetId="23" hidden="1">Uke!#REF!</definedName>
    <definedName name="øøø" localSheetId="6" hidden="1">Uke!#REF!</definedName>
    <definedName name="øøø" localSheetId="12" hidden="1">Uke!#REF!</definedName>
    <definedName name="øøø" localSheetId="34" hidden="1">Uke!#REF!</definedName>
    <definedName name="øøø" localSheetId="10" hidden="1">Uke!#REF!</definedName>
    <definedName name="øøø" localSheetId="14" hidden="1">Uke!#REF!</definedName>
    <definedName name="øøø" localSheetId="19" hidden="1">Uke!#REF!</definedName>
    <definedName name="øøø" localSheetId="20" hidden="1">Uke!#REF!</definedName>
    <definedName name="øøø" localSheetId="8" hidden="1">U!#REF!</definedName>
    <definedName name="øøø" localSheetId="27" hidden="1">Uke!#REF!</definedName>
    <definedName name="øøø" localSheetId="28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3" hidden="1">Uke!#REF!</definedName>
    <definedName name="aa" localSheetId="32" hidden="1">Uke!#REF!</definedName>
    <definedName name="aa" localSheetId="25" hidden="1">Uke!#REF!</definedName>
    <definedName name="aa" localSheetId="3" hidden="1">Uke!#REF!</definedName>
    <definedName name="aa" localSheetId="24" hidden="1">Uke!#REF!</definedName>
    <definedName name="aa" localSheetId="23" hidden="1">Uke!#REF!</definedName>
    <definedName name="aa" localSheetId="22" hidden="1">Uke!#REF!</definedName>
    <definedName name="aa" localSheetId="6" hidden="1">Uke!#REF!</definedName>
    <definedName name="aa" localSheetId="12" hidden="1">Uke!#REF!</definedName>
    <definedName name="aa" localSheetId="34" hidden="1">Uke!#REF!</definedName>
    <definedName name="aa" localSheetId="10" hidden="1">Uke!#REF!</definedName>
    <definedName name="aa" localSheetId="14" hidden="1">Uke!#REF!</definedName>
    <definedName name="aa" localSheetId="19" hidden="1">Uke!#REF!</definedName>
    <definedName name="aa" localSheetId="20" hidden="1">Uke!#REF!</definedName>
    <definedName name="aa" localSheetId="8" hidden="1">U!#REF!</definedName>
    <definedName name="aa" localSheetId="27" hidden="1">Uke!#REF!</definedName>
    <definedName name="aa" localSheetId="29" hidden="1">Uke!#REF!</definedName>
    <definedName name="aa" localSheetId="28" hidden="1">Uke!#REF!</definedName>
    <definedName name="aa" localSheetId="30" hidden="1">Uke!#REF!</definedName>
    <definedName name="aa" localSheetId="26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3" hidden="1">Uke!#REF!</definedName>
    <definedName name="aaa" localSheetId="32" hidden="1">Uke!#REF!</definedName>
    <definedName name="aaa" localSheetId="25" hidden="1">Uke!#REF!</definedName>
    <definedName name="aaa" localSheetId="3" hidden="1">Uke!#REF!</definedName>
    <definedName name="aaa" localSheetId="24" hidden="1">Uke!#REF!</definedName>
    <definedName name="aaa" localSheetId="23" hidden="1">Uke!#REF!</definedName>
    <definedName name="aaa" localSheetId="22" hidden="1">Uke!#REF!</definedName>
    <definedName name="aaa" localSheetId="6" hidden="1">Uke!#REF!</definedName>
    <definedName name="aaa" localSheetId="12" hidden="1">Uke!#REF!</definedName>
    <definedName name="aaa" localSheetId="34" hidden="1">Uke!#REF!</definedName>
    <definedName name="aaa" localSheetId="10" hidden="1">Uke!#REF!</definedName>
    <definedName name="aaa" localSheetId="14" hidden="1">Uke!#REF!</definedName>
    <definedName name="aaa" localSheetId="19" hidden="1">Uke!#REF!</definedName>
    <definedName name="aaa" localSheetId="20" hidden="1">Uke!#REF!</definedName>
    <definedName name="aaa" localSheetId="8" hidden="1">U!#REF!</definedName>
    <definedName name="aaa" localSheetId="27" hidden="1">Uke!#REF!</definedName>
    <definedName name="aaa" localSheetId="28" hidden="1">Uke!#REF!</definedName>
    <definedName name="aaa" localSheetId="30" hidden="1">Uke!#REF!</definedName>
    <definedName name="aaa" localSheetId="26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1" i="16" l="1"/>
  <c r="H10" i="16"/>
  <c r="N17" i="6"/>
  <c r="N18" i="6"/>
  <c r="AG10" i="46" l="1"/>
  <c r="AG11" i="46"/>
  <c r="AG12" i="46"/>
  <c r="AG13" i="46"/>
  <c r="AG14" i="46"/>
  <c r="AG15" i="46"/>
  <c r="AG16" i="46"/>
  <c r="AG17" i="46"/>
  <c r="AG18" i="46"/>
  <c r="AG19" i="46"/>
  <c r="AG20" i="46"/>
  <c r="AG21" i="46"/>
  <c r="AG22" i="46"/>
  <c r="AG23" i="46"/>
  <c r="AG24" i="46"/>
  <c r="AG25" i="46"/>
  <c r="AG26" i="46"/>
  <c r="AG28" i="46"/>
  <c r="AG29" i="46"/>
  <c r="AG30" i="46"/>
  <c r="AG31" i="46"/>
  <c r="AG32" i="46"/>
  <c r="AG33" i="46"/>
  <c r="AG34" i="46"/>
  <c r="AG35" i="46"/>
  <c r="AG36" i="46"/>
  <c r="AG37" i="46"/>
  <c r="AG38" i="46"/>
  <c r="AG39" i="46"/>
  <c r="AG40" i="46"/>
  <c r="AG41" i="46"/>
  <c r="AG42" i="46"/>
  <c r="AG43" i="46"/>
  <c r="AG44" i="46"/>
  <c r="AG46" i="46"/>
  <c r="AG47" i="46"/>
  <c r="AG48" i="46"/>
  <c r="AG49" i="46"/>
  <c r="AG50" i="46"/>
  <c r="AG51" i="46"/>
  <c r="AG52" i="46"/>
  <c r="AG53" i="46"/>
  <c r="AG54" i="46"/>
  <c r="AG55" i="46"/>
  <c r="AG56" i="46"/>
  <c r="AG57" i="46"/>
  <c r="AG58" i="46"/>
  <c r="AG59" i="46"/>
  <c r="AG60" i="46"/>
  <c r="AG61" i="46"/>
  <c r="AG62" i="46"/>
  <c r="AG64" i="46"/>
  <c r="AG65" i="46"/>
  <c r="AG66" i="46"/>
  <c r="AG67" i="46"/>
  <c r="AG68" i="46"/>
  <c r="AG69" i="46"/>
  <c r="AG70" i="46"/>
  <c r="AG71" i="46"/>
  <c r="AG72" i="46"/>
  <c r="AG73" i="46"/>
  <c r="AG74" i="46"/>
  <c r="AG75" i="46"/>
  <c r="AG76" i="46"/>
  <c r="AG77" i="46"/>
  <c r="AG78" i="46"/>
  <c r="AG79" i="46"/>
  <c r="AG80" i="46"/>
  <c r="AG81" i="46"/>
  <c r="AG82" i="46"/>
  <c r="A30" i="46"/>
  <c r="C23" i="72" l="1"/>
  <c r="C20" i="72"/>
  <c r="B20" i="72"/>
  <c r="D20" i="72"/>
  <c r="F20" i="72"/>
  <c r="H20" i="72"/>
  <c r="J20" i="72"/>
  <c r="K20" i="72"/>
  <c r="M20" i="72"/>
  <c r="N20" i="72"/>
  <c r="P20" i="72"/>
  <c r="R20" i="72"/>
  <c r="S20" i="72"/>
  <c r="T20" i="72"/>
  <c r="V20" i="72"/>
  <c r="Z20" i="72"/>
  <c r="AA20" i="72"/>
  <c r="B22" i="72"/>
  <c r="D22" i="72"/>
  <c r="F22" i="72"/>
  <c r="H22" i="72"/>
  <c r="J22" i="72"/>
  <c r="K22" i="72"/>
  <c r="M22" i="72"/>
  <c r="N22" i="72"/>
  <c r="P22" i="72"/>
  <c r="R22" i="72"/>
  <c r="S22" i="72"/>
  <c r="T22" i="72"/>
  <c r="V22" i="72"/>
  <c r="Z22" i="72"/>
  <c r="AA22" i="72"/>
  <c r="B23" i="72"/>
  <c r="D23" i="72"/>
  <c r="F23" i="72"/>
  <c r="H23" i="72"/>
  <c r="J23" i="72"/>
  <c r="K23" i="72"/>
  <c r="M23" i="72"/>
  <c r="N23" i="72"/>
  <c r="P23" i="72"/>
  <c r="R23" i="72"/>
  <c r="S23" i="72"/>
  <c r="T23" i="72"/>
  <c r="V23" i="72"/>
  <c r="Z23" i="72"/>
  <c r="AA23" i="72"/>
  <c r="B82" i="46"/>
  <c r="C82" i="46"/>
  <c r="D82" i="46" s="1"/>
  <c r="E82" i="46"/>
  <c r="G82" i="46"/>
  <c r="I82" i="46"/>
  <c r="K82" i="46"/>
  <c r="M82" i="46"/>
  <c r="O82" i="46"/>
  <c r="Q82" i="46"/>
  <c r="S82" i="46"/>
  <c r="U82" i="46"/>
  <c r="W82" i="46"/>
  <c r="Y82" i="46"/>
  <c r="AA82" i="46"/>
  <c r="AB82" i="46"/>
  <c r="AE82" i="46"/>
  <c r="AF82" i="46"/>
  <c r="B70" i="46"/>
  <c r="C70" i="46"/>
  <c r="D70" i="46" s="1"/>
  <c r="E70" i="46"/>
  <c r="G70" i="46"/>
  <c r="I70" i="46"/>
  <c r="K70" i="46"/>
  <c r="M70" i="46"/>
  <c r="O70" i="46"/>
  <c r="Q70" i="46"/>
  <c r="S70" i="46"/>
  <c r="U70" i="46"/>
  <c r="W70" i="46"/>
  <c r="Y70" i="46"/>
  <c r="AA70" i="46"/>
  <c r="AB70" i="46"/>
  <c r="AE70" i="46"/>
  <c r="AF70" i="46"/>
  <c r="B71" i="46"/>
  <c r="C71" i="46"/>
  <c r="D71" i="46" s="1"/>
  <c r="E71" i="46"/>
  <c r="G71" i="46"/>
  <c r="I71" i="46"/>
  <c r="K71" i="46"/>
  <c r="M71" i="46"/>
  <c r="O71" i="46"/>
  <c r="Q71" i="46"/>
  <c r="S71" i="46"/>
  <c r="U71" i="46"/>
  <c r="W71" i="46"/>
  <c r="Y71" i="46"/>
  <c r="AA71" i="46"/>
  <c r="AB71" i="46"/>
  <c r="AE71" i="46"/>
  <c r="AF71" i="46"/>
  <c r="B72" i="46"/>
  <c r="C72" i="46"/>
  <c r="D72" i="46" s="1"/>
  <c r="E72" i="46"/>
  <c r="G72" i="46"/>
  <c r="I72" i="46"/>
  <c r="K72" i="46"/>
  <c r="M72" i="46"/>
  <c r="O72" i="46"/>
  <c r="Q72" i="46"/>
  <c r="S72" i="46"/>
  <c r="U72" i="46"/>
  <c r="W72" i="46"/>
  <c r="Y72" i="46"/>
  <c r="AA72" i="46"/>
  <c r="AB72" i="46"/>
  <c r="AE72" i="46"/>
  <c r="AF72" i="46"/>
  <c r="B73" i="46"/>
  <c r="C73" i="46"/>
  <c r="D73" i="46" s="1"/>
  <c r="E73" i="46"/>
  <c r="G73" i="46"/>
  <c r="I73" i="46"/>
  <c r="K73" i="46"/>
  <c r="M73" i="46"/>
  <c r="O73" i="46"/>
  <c r="Q73" i="46"/>
  <c r="S73" i="46"/>
  <c r="U73" i="46"/>
  <c r="W73" i="46"/>
  <c r="Y73" i="46"/>
  <c r="AA73" i="46"/>
  <c r="AB73" i="46"/>
  <c r="AE73" i="46"/>
  <c r="AF73" i="46"/>
  <c r="B74" i="46"/>
  <c r="C74" i="46"/>
  <c r="D74" i="46" s="1"/>
  <c r="E74" i="46"/>
  <c r="G74" i="46"/>
  <c r="I74" i="46"/>
  <c r="K74" i="46"/>
  <c r="M74" i="46"/>
  <c r="O74" i="46"/>
  <c r="Q74" i="46"/>
  <c r="S74" i="46"/>
  <c r="U74" i="46"/>
  <c r="W74" i="46"/>
  <c r="Y74" i="46"/>
  <c r="AA74" i="46"/>
  <c r="AB74" i="46"/>
  <c r="AE74" i="46"/>
  <c r="AF74" i="46"/>
  <c r="B75" i="46"/>
  <c r="C75" i="46"/>
  <c r="D75" i="46" s="1"/>
  <c r="E75" i="46"/>
  <c r="G75" i="46"/>
  <c r="I75" i="46"/>
  <c r="K75" i="46"/>
  <c r="M75" i="46"/>
  <c r="O75" i="46"/>
  <c r="Q75" i="46"/>
  <c r="S75" i="46"/>
  <c r="U75" i="46"/>
  <c r="W75" i="46"/>
  <c r="Y75" i="46"/>
  <c r="AA75" i="46"/>
  <c r="AB75" i="46"/>
  <c r="AE75" i="46"/>
  <c r="AF75" i="46"/>
  <c r="B76" i="46"/>
  <c r="C76" i="46"/>
  <c r="D76" i="46" s="1"/>
  <c r="E76" i="46"/>
  <c r="G76" i="46"/>
  <c r="I76" i="46"/>
  <c r="K76" i="46"/>
  <c r="M76" i="46"/>
  <c r="O76" i="46"/>
  <c r="Q76" i="46"/>
  <c r="S76" i="46"/>
  <c r="U76" i="46"/>
  <c r="W76" i="46"/>
  <c r="Y76" i="46"/>
  <c r="AA76" i="46"/>
  <c r="AB76" i="46"/>
  <c r="AE76" i="46"/>
  <c r="AF76" i="46"/>
  <c r="B77" i="46"/>
  <c r="C77" i="46"/>
  <c r="D77" i="46" s="1"/>
  <c r="E77" i="46"/>
  <c r="G77" i="46"/>
  <c r="I77" i="46"/>
  <c r="K77" i="46"/>
  <c r="M77" i="46"/>
  <c r="O77" i="46"/>
  <c r="Q77" i="46"/>
  <c r="S77" i="46"/>
  <c r="U77" i="46"/>
  <c r="W77" i="46"/>
  <c r="Y77" i="46"/>
  <c r="AA77" i="46"/>
  <c r="AB77" i="46"/>
  <c r="AE77" i="46"/>
  <c r="AF77" i="46"/>
  <c r="B78" i="46"/>
  <c r="C78" i="46"/>
  <c r="D78" i="46" s="1"/>
  <c r="E78" i="46"/>
  <c r="G78" i="46"/>
  <c r="I78" i="46"/>
  <c r="K78" i="46"/>
  <c r="M78" i="46"/>
  <c r="O78" i="46"/>
  <c r="Q78" i="46"/>
  <c r="S78" i="46"/>
  <c r="U78" i="46"/>
  <c r="W78" i="46"/>
  <c r="Y78" i="46"/>
  <c r="AA78" i="46"/>
  <c r="AB78" i="46"/>
  <c r="AE78" i="46"/>
  <c r="AF78" i="46"/>
  <c r="B79" i="46"/>
  <c r="C79" i="46"/>
  <c r="D79" i="46" s="1"/>
  <c r="E79" i="46"/>
  <c r="G79" i="46"/>
  <c r="I79" i="46"/>
  <c r="K79" i="46"/>
  <c r="M79" i="46"/>
  <c r="O79" i="46"/>
  <c r="Q79" i="46"/>
  <c r="S79" i="46"/>
  <c r="U79" i="46"/>
  <c r="W79" i="46"/>
  <c r="Y79" i="46"/>
  <c r="AA79" i="46"/>
  <c r="AB79" i="46"/>
  <c r="AE79" i="46"/>
  <c r="AF79" i="46"/>
  <c r="B80" i="46"/>
  <c r="C80" i="46"/>
  <c r="D80" i="46" s="1"/>
  <c r="E80" i="46"/>
  <c r="G80" i="46"/>
  <c r="I80" i="46"/>
  <c r="K80" i="46"/>
  <c r="M80" i="46"/>
  <c r="O80" i="46"/>
  <c r="Q80" i="46"/>
  <c r="S80" i="46"/>
  <c r="U80" i="46"/>
  <c r="W80" i="46"/>
  <c r="Y80" i="46"/>
  <c r="AA80" i="46"/>
  <c r="AB80" i="46"/>
  <c r="AE80" i="46"/>
  <c r="AF80" i="46"/>
  <c r="B81" i="46"/>
  <c r="C81" i="46"/>
  <c r="D81" i="46" s="1"/>
  <c r="E81" i="46"/>
  <c r="G81" i="46"/>
  <c r="I81" i="46"/>
  <c r="K81" i="46"/>
  <c r="M81" i="46"/>
  <c r="O81" i="46"/>
  <c r="Q81" i="46"/>
  <c r="S81" i="46"/>
  <c r="U81" i="46"/>
  <c r="W81" i="46"/>
  <c r="Y81" i="46"/>
  <c r="AA81" i="46"/>
  <c r="AB81" i="46"/>
  <c r="AE81" i="46"/>
  <c r="AF81" i="46"/>
  <c r="B47" i="46"/>
  <c r="C47" i="46"/>
  <c r="D47" i="46" s="1"/>
  <c r="E47" i="46"/>
  <c r="G47" i="46"/>
  <c r="I47" i="46"/>
  <c r="K47" i="46"/>
  <c r="M47" i="46"/>
  <c r="O47" i="46"/>
  <c r="Q47" i="46"/>
  <c r="S47" i="46"/>
  <c r="U47" i="46"/>
  <c r="W47" i="46"/>
  <c r="Y47" i="46"/>
  <c r="AA47" i="46"/>
  <c r="AB47" i="46"/>
  <c r="AE47" i="46"/>
  <c r="AF47" i="46"/>
  <c r="B48" i="46"/>
  <c r="C48" i="46"/>
  <c r="D48" i="46" s="1"/>
  <c r="E48" i="46"/>
  <c r="G48" i="46"/>
  <c r="I48" i="46"/>
  <c r="K48" i="46"/>
  <c r="M48" i="46"/>
  <c r="O48" i="46"/>
  <c r="Q48" i="46"/>
  <c r="S48" i="46"/>
  <c r="U48" i="46"/>
  <c r="W48" i="46"/>
  <c r="Y48" i="46"/>
  <c r="AA48" i="46"/>
  <c r="AB48" i="46"/>
  <c r="AE48" i="46"/>
  <c r="AF48" i="46"/>
  <c r="B49" i="46"/>
  <c r="C49" i="46"/>
  <c r="D49" i="46" s="1"/>
  <c r="E49" i="46"/>
  <c r="G49" i="46"/>
  <c r="I49" i="46"/>
  <c r="K49" i="46"/>
  <c r="M49" i="46"/>
  <c r="O49" i="46"/>
  <c r="Q49" i="46"/>
  <c r="S49" i="46"/>
  <c r="U49" i="46"/>
  <c r="W49" i="46"/>
  <c r="Y49" i="46"/>
  <c r="AA49" i="46"/>
  <c r="AB49" i="46"/>
  <c r="AE49" i="46"/>
  <c r="AF49" i="46"/>
  <c r="B50" i="46"/>
  <c r="C50" i="46"/>
  <c r="D50" i="46" s="1"/>
  <c r="E50" i="46"/>
  <c r="G50" i="46"/>
  <c r="I50" i="46"/>
  <c r="K50" i="46"/>
  <c r="M50" i="46"/>
  <c r="O50" i="46"/>
  <c r="Q50" i="46"/>
  <c r="S50" i="46"/>
  <c r="U50" i="46"/>
  <c r="W50" i="46"/>
  <c r="Y50" i="46"/>
  <c r="AA50" i="46"/>
  <c r="AB50" i="46"/>
  <c r="AE50" i="46"/>
  <c r="AF50" i="46"/>
  <c r="B51" i="46"/>
  <c r="C51" i="46"/>
  <c r="D51" i="46" s="1"/>
  <c r="E51" i="46"/>
  <c r="G51" i="46"/>
  <c r="I51" i="46"/>
  <c r="K51" i="46"/>
  <c r="M51" i="46"/>
  <c r="O51" i="46"/>
  <c r="Q51" i="46"/>
  <c r="S51" i="46"/>
  <c r="U51" i="46"/>
  <c r="W51" i="46"/>
  <c r="Y51" i="46"/>
  <c r="AA51" i="46"/>
  <c r="AB51" i="46"/>
  <c r="AE51" i="46"/>
  <c r="AF51" i="46"/>
  <c r="B52" i="46"/>
  <c r="C52" i="46"/>
  <c r="D52" i="46" s="1"/>
  <c r="E52" i="46"/>
  <c r="G52" i="46"/>
  <c r="I52" i="46"/>
  <c r="K52" i="46"/>
  <c r="M52" i="46"/>
  <c r="O52" i="46"/>
  <c r="Q52" i="46"/>
  <c r="S52" i="46"/>
  <c r="U52" i="46"/>
  <c r="W52" i="46"/>
  <c r="Y52" i="46"/>
  <c r="AA52" i="46"/>
  <c r="AB52" i="46"/>
  <c r="AE52" i="46"/>
  <c r="AF52" i="46"/>
  <c r="B53" i="46"/>
  <c r="C53" i="46"/>
  <c r="D53" i="46" s="1"/>
  <c r="E53" i="46"/>
  <c r="G53" i="46"/>
  <c r="I53" i="46"/>
  <c r="K53" i="46"/>
  <c r="M53" i="46"/>
  <c r="O53" i="46"/>
  <c r="Q53" i="46"/>
  <c r="S53" i="46"/>
  <c r="U53" i="46"/>
  <c r="W53" i="46"/>
  <c r="Y53" i="46"/>
  <c r="AA53" i="46"/>
  <c r="AB53" i="46"/>
  <c r="AE53" i="46"/>
  <c r="AF53" i="46"/>
  <c r="B54" i="46"/>
  <c r="C54" i="46"/>
  <c r="D54" i="46" s="1"/>
  <c r="E54" i="46"/>
  <c r="G54" i="46"/>
  <c r="I54" i="46"/>
  <c r="K54" i="46"/>
  <c r="M54" i="46"/>
  <c r="O54" i="46"/>
  <c r="Q54" i="46"/>
  <c r="S54" i="46"/>
  <c r="U54" i="46"/>
  <c r="W54" i="46"/>
  <c r="Y54" i="46"/>
  <c r="AA54" i="46"/>
  <c r="AB54" i="46"/>
  <c r="AE54" i="46"/>
  <c r="AF54" i="46"/>
  <c r="B55" i="46"/>
  <c r="C55" i="46"/>
  <c r="D55" i="46" s="1"/>
  <c r="E55" i="46"/>
  <c r="G55" i="46"/>
  <c r="I55" i="46"/>
  <c r="K55" i="46"/>
  <c r="M55" i="46"/>
  <c r="O55" i="46"/>
  <c r="Q55" i="46"/>
  <c r="S55" i="46"/>
  <c r="U55" i="46"/>
  <c r="W55" i="46"/>
  <c r="Y55" i="46"/>
  <c r="AA55" i="46"/>
  <c r="AB55" i="46"/>
  <c r="AE55" i="46"/>
  <c r="AF55" i="46"/>
  <c r="B56" i="46"/>
  <c r="C56" i="46"/>
  <c r="D56" i="46" s="1"/>
  <c r="E56" i="46"/>
  <c r="G56" i="46"/>
  <c r="I56" i="46"/>
  <c r="K56" i="46"/>
  <c r="M56" i="46"/>
  <c r="O56" i="46"/>
  <c r="Q56" i="46"/>
  <c r="S56" i="46"/>
  <c r="U56" i="46"/>
  <c r="W56" i="46"/>
  <c r="Y56" i="46"/>
  <c r="AA56" i="46"/>
  <c r="AB56" i="46"/>
  <c r="AE56" i="46"/>
  <c r="AF56" i="46"/>
  <c r="B57" i="46"/>
  <c r="C57" i="46"/>
  <c r="D57" i="46" s="1"/>
  <c r="E57" i="46"/>
  <c r="G57" i="46"/>
  <c r="I57" i="46"/>
  <c r="K57" i="46"/>
  <c r="M57" i="46"/>
  <c r="O57" i="46"/>
  <c r="Q57" i="46"/>
  <c r="S57" i="46"/>
  <c r="U57" i="46"/>
  <c r="W57" i="46"/>
  <c r="Y57" i="46"/>
  <c r="AA57" i="46"/>
  <c r="AB57" i="46"/>
  <c r="AE57" i="46"/>
  <c r="AF57" i="46"/>
  <c r="B58" i="46"/>
  <c r="C58" i="46"/>
  <c r="D58" i="46" s="1"/>
  <c r="E58" i="46"/>
  <c r="G58" i="46"/>
  <c r="I58" i="46"/>
  <c r="K58" i="46"/>
  <c r="M58" i="46"/>
  <c r="O58" i="46"/>
  <c r="Q58" i="46"/>
  <c r="S58" i="46"/>
  <c r="U58" i="46"/>
  <c r="W58" i="46"/>
  <c r="Y58" i="46"/>
  <c r="AA58" i="46"/>
  <c r="AB58" i="46"/>
  <c r="AE58" i="46"/>
  <c r="AF58" i="46"/>
  <c r="B59" i="46"/>
  <c r="C59" i="46"/>
  <c r="D59" i="46" s="1"/>
  <c r="E59" i="46"/>
  <c r="G59" i="46"/>
  <c r="I59" i="46"/>
  <c r="K59" i="46"/>
  <c r="M59" i="46"/>
  <c r="O59" i="46"/>
  <c r="Q59" i="46"/>
  <c r="S59" i="46"/>
  <c r="U59" i="46"/>
  <c r="W59" i="46"/>
  <c r="Y59" i="46"/>
  <c r="AA59" i="46"/>
  <c r="AB59" i="46"/>
  <c r="AE59" i="46"/>
  <c r="AF59" i="46"/>
  <c r="B60" i="46"/>
  <c r="C60" i="46"/>
  <c r="D60" i="46" s="1"/>
  <c r="E60" i="46"/>
  <c r="G60" i="46"/>
  <c r="I60" i="46"/>
  <c r="K60" i="46"/>
  <c r="M60" i="46"/>
  <c r="O60" i="46"/>
  <c r="Q60" i="46"/>
  <c r="S60" i="46"/>
  <c r="U60" i="46"/>
  <c r="W60" i="46"/>
  <c r="Y60" i="46"/>
  <c r="AA60" i="46"/>
  <c r="AB60" i="46"/>
  <c r="AE60" i="46"/>
  <c r="AF60" i="46"/>
  <c r="B61" i="46"/>
  <c r="C61" i="46"/>
  <c r="D61" i="46" s="1"/>
  <c r="E61" i="46"/>
  <c r="G61" i="46"/>
  <c r="I61" i="46"/>
  <c r="K61" i="46"/>
  <c r="M61" i="46"/>
  <c r="O61" i="46"/>
  <c r="Q61" i="46"/>
  <c r="S61" i="46"/>
  <c r="U61" i="46"/>
  <c r="W61" i="46"/>
  <c r="Y61" i="46"/>
  <c r="AA61" i="46"/>
  <c r="AB61" i="46"/>
  <c r="AE61" i="46"/>
  <c r="AF61" i="46"/>
  <c r="B62" i="46"/>
  <c r="C62" i="46"/>
  <c r="D62" i="46" s="1"/>
  <c r="E62" i="46"/>
  <c r="G62" i="46"/>
  <c r="I62" i="46"/>
  <c r="K62" i="46"/>
  <c r="M62" i="46"/>
  <c r="O62" i="46"/>
  <c r="Q62" i="46"/>
  <c r="S62" i="46"/>
  <c r="U62" i="46"/>
  <c r="W62" i="46"/>
  <c r="Y62" i="46"/>
  <c r="AA62" i="46"/>
  <c r="AB62" i="46"/>
  <c r="AE62" i="46"/>
  <c r="AF62" i="46"/>
  <c r="A29" i="46"/>
  <c r="B28" i="46"/>
  <c r="C28" i="46"/>
  <c r="D28" i="46" s="1"/>
  <c r="E28" i="46"/>
  <c r="G28" i="46"/>
  <c r="I28" i="46"/>
  <c r="K28" i="46"/>
  <c r="M28" i="46"/>
  <c r="O28" i="46"/>
  <c r="Q28" i="46"/>
  <c r="S28" i="46"/>
  <c r="U28" i="46"/>
  <c r="W28" i="46"/>
  <c r="Y28" i="46"/>
  <c r="AA28" i="46"/>
  <c r="AB28" i="46"/>
  <c r="AE28" i="46"/>
  <c r="AF28" i="46"/>
  <c r="B29" i="46"/>
  <c r="C29" i="46"/>
  <c r="D29" i="46" s="1"/>
  <c r="E29" i="46"/>
  <c r="G29" i="46"/>
  <c r="I29" i="46"/>
  <c r="K29" i="46"/>
  <c r="M29" i="46"/>
  <c r="O29" i="46"/>
  <c r="Q29" i="46"/>
  <c r="S29" i="46"/>
  <c r="U29" i="46"/>
  <c r="W29" i="46"/>
  <c r="Y29" i="46"/>
  <c r="AA29" i="46"/>
  <c r="AB29" i="46"/>
  <c r="AE29" i="46"/>
  <c r="AF29" i="46"/>
  <c r="AC11" i="16"/>
  <c r="AB11" i="16"/>
  <c r="Z11" i="16"/>
  <c r="Y11" i="16"/>
  <c r="X11" i="16"/>
  <c r="W11" i="16"/>
  <c r="P11" i="16"/>
  <c r="N11" i="16"/>
  <c r="M11" i="16"/>
  <c r="I11" i="16"/>
  <c r="G11" i="16"/>
  <c r="E11" i="16"/>
  <c r="C11" i="16"/>
  <c r="B11" i="16"/>
  <c r="B70" i="16"/>
  <c r="C70" i="16"/>
  <c r="E70" i="16"/>
  <c r="G70" i="16"/>
  <c r="I70" i="16"/>
  <c r="K70" i="16"/>
  <c r="M70" i="16"/>
  <c r="N70" i="16"/>
  <c r="P70" i="16"/>
  <c r="R70" i="16"/>
  <c r="S70" i="16"/>
  <c r="U70" i="16"/>
  <c r="W70" i="16"/>
  <c r="X70" i="16"/>
  <c r="Y70" i="16"/>
  <c r="AB70" i="16"/>
  <c r="AC70" i="16"/>
  <c r="B71" i="16"/>
  <c r="C71" i="16"/>
  <c r="E71" i="16"/>
  <c r="G71" i="16"/>
  <c r="I71" i="16"/>
  <c r="K71" i="16"/>
  <c r="M71" i="16"/>
  <c r="N71" i="16"/>
  <c r="P71" i="16"/>
  <c r="R71" i="16"/>
  <c r="S71" i="16"/>
  <c r="U71" i="16"/>
  <c r="W71" i="16"/>
  <c r="X71" i="16"/>
  <c r="Y71" i="16"/>
  <c r="AB71" i="16"/>
  <c r="AC71" i="16"/>
  <c r="B72" i="16"/>
  <c r="C72" i="16"/>
  <c r="E72" i="16"/>
  <c r="G72" i="16"/>
  <c r="I72" i="16"/>
  <c r="K72" i="16"/>
  <c r="M72" i="16"/>
  <c r="N72" i="16"/>
  <c r="P72" i="16"/>
  <c r="R72" i="16"/>
  <c r="S72" i="16"/>
  <c r="U72" i="16"/>
  <c r="W72" i="16"/>
  <c r="X72" i="16"/>
  <c r="Y72" i="16"/>
  <c r="AB72" i="16"/>
  <c r="AC72" i="16"/>
  <c r="B73" i="16"/>
  <c r="C73" i="16"/>
  <c r="E73" i="16"/>
  <c r="G73" i="16"/>
  <c r="I73" i="16"/>
  <c r="K73" i="16"/>
  <c r="K11" i="16" s="1"/>
  <c r="M73" i="16"/>
  <c r="N73" i="16"/>
  <c r="P73" i="16"/>
  <c r="R73" i="16"/>
  <c r="S73" i="16"/>
  <c r="U73" i="16"/>
  <c r="W73" i="16"/>
  <c r="X73" i="16"/>
  <c r="Y73" i="16"/>
  <c r="AB73" i="16"/>
  <c r="AC73" i="16"/>
  <c r="AC10" i="16"/>
  <c r="AB10" i="16"/>
  <c r="Z10" i="16"/>
  <c r="Y10" i="16"/>
  <c r="X10" i="16"/>
  <c r="W10" i="16"/>
  <c r="P10" i="16"/>
  <c r="N10" i="16"/>
  <c r="M10" i="16"/>
  <c r="K10" i="16"/>
  <c r="I10" i="16"/>
  <c r="G10" i="16"/>
  <c r="E10" i="16"/>
  <c r="C10" i="16"/>
  <c r="B10" i="16"/>
  <c r="B43" i="16"/>
  <c r="C43" i="16"/>
  <c r="E43" i="16"/>
  <c r="G43" i="16"/>
  <c r="I43" i="16"/>
  <c r="K43" i="16"/>
  <c r="M43" i="16"/>
  <c r="N43" i="16"/>
  <c r="P43" i="16"/>
  <c r="R43" i="16"/>
  <c r="S43" i="16"/>
  <c r="U43" i="16"/>
  <c r="W43" i="16"/>
  <c r="X43" i="16"/>
  <c r="Y43" i="16"/>
  <c r="AB43" i="16"/>
  <c r="AC43" i="16"/>
  <c r="B44" i="16"/>
  <c r="C44" i="16"/>
  <c r="E44" i="16"/>
  <c r="G44" i="16"/>
  <c r="I44" i="16"/>
  <c r="K44" i="16"/>
  <c r="M44" i="16"/>
  <c r="N44" i="16"/>
  <c r="P44" i="16"/>
  <c r="R44" i="16"/>
  <c r="S44" i="16"/>
  <c r="U44" i="16"/>
  <c r="W44" i="16"/>
  <c r="X44" i="16"/>
  <c r="Y44" i="16"/>
  <c r="AB44" i="16"/>
  <c r="AC44" i="16"/>
  <c r="B34" i="2"/>
  <c r="F34" i="2"/>
  <c r="H34" i="2"/>
  <c r="J34" i="2"/>
  <c r="L34" i="2"/>
  <c r="N34" i="2"/>
  <c r="O34" i="2"/>
  <c r="P34" i="2"/>
  <c r="R34" i="2"/>
  <c r="T34" i="2"/>
  <c r="U34" i="2"/>
  <c r="V34" i="2"/>
  <c r="Y34" i="2"/>
  <c r="AC34" i="2"/>
  <c r="B35" i="2"/>
  <c r="Z35" i="2" s="1"/>
  <c r="F35" i="2"/>
  <c r="H35" i="2"/>
  <c r="Q85" i="62" s="1"/>
  <c r="J35" i="2"/>
  <c r="L35" i="2"/>
  <c r="P156" i="62" s="1"/>
  <c r="N35" i="2"/>
  <c r="O35" i="2"/>
  <c r="P35" i="2"/>
  <c r="R35" i="2"/>
  <c r="T35" i="2"/>
  <c r="U35" i="2"/>
  <c r="V35" i="2"/>
  <c r="Y35" i="2"/>
  <c r="AC35" i="2"/>
  <c r="O10" i="16" l="1"/>
  <c r="F10" i="16"/>
  <c r="Q10" i="16"/>
  <c r="AD82" i="46"/>
  <c r="X23" i="72"/>
  <c r="F11" i="16"/>
  <c r="L10" i="16"/>
  <c r="AD72" i="46"/>
  <c r="X22" i="72"/>
  <c r="AD28" i="46"/>
  <c r="AA72" i="16"/>
  <c r="AD79" i="46"/>
  <c r="O72" i="16"/>
  <c r="AD57" i="46"/>
  <c r="AD49" i="46"/>
  <c r="AD70" i="46"/>
  <c r="I35" i="2"/>
  <c r="AD61" i="46"/>
  <c r="AD53" i="46"/>
  <c r="AD73" i="46"/>
  <c r="C35" i="2"/>
  <c r="Q44" i="16"/>
  <c r="AA71" i="16"/>
  <c r="X20" i="72"/>
  <c r="AB35" i="2"/>
  <c r="AA70" i="16"/>
  <c r="AA73" i="16"/>
  <c r="AD71" i="46"/>
  <c r="M35" i="2"/>
  <c r="W35" i="2"/>
  <c r="AD48" i="46"/>
  <c r="AD47" i="46"/>
  <c r="AD78" i="46"/>
  <c r="AD81" i="46"/>
  <c r="AD74" i="46"/>
  <c r="AD60" i="46"/>
  <c r="AD56" i="46"/>
  <c r="AD52" i="46"/>
  <c r="AD80" i="46"/>
  <c r="AD77" i="46"/>
  <c r="AD59" i="46"/>
  <c r="AD55" i="46"/>
  <c r="AD51" i="46"/>
  <c r="AD76" i="46"/>
  <c r="AD62" i="46"/>
  <c r="AD58" i="46"/>
  <c r="AD54" i="46"/>
  <c r="AD50" i="46"/>
  <c r="AD75" i="46"/>
  <c r="T4" i="72"/>
  <c r="AD29" i="46"/>
  <c r="O73" i="16"/>
  <c r="O71" i="16"/>
  <c r="O44" i="16"/>
  <c r="AA44" i="16"/>
  <c r="AA43" i="16"/>
  <c r="X35" i="2"/>
  <c r="AB34" i="2"/>
  <c r="Z34" i="2"/>
  <c r="E35" i="2"/>
  <c r="X34" i="2"/>
  <c r="B336" i="35"/>
  <c r="D336" i="35"/>
  <c r="E336" i="35"/>
  <c r="H336" i="35"/>
  <c r="T336" i="35" s="1"/>
  <c r="L336" i="35"/>
  <c r="B337" i="35"/>
  <c r="D337" i="35"/>
  <c r="E337" i="35"/>
  <c r="H337" i="35"/>
  <c r="J337" i="35" s="1"/>
  <c r="L337" i="35"/>
  <c r="B331" i="35"/>
  <c r="D331" i="35"/>
  <c r="E331" i="35"/>
  <c r="H331" i="35"/>
  <c r="P331" i="35" s="1"/>
  <c r="L331" i="35"/>
  <c r="B332" i="35"/>
  <c r="D332" i="35"/>
  <c r="E332" i="35"/>
  <c r="H332" i="35"/>
  <c r="N332" i="35" s="1"/>
  <c r="L332" i="35"/>
  <c r="B333" i="35"/>
  <c r="D333" i="35"/>
  <c r="E333" i="35"/>
  <c r="H333" i="35"/>
  <c r="N333" i="35" s="1"/>
  <c r="L333" i="35"/>
  <c r="B334" i="35"/>
  <c r="D334" i="35"/>
  <c r="E334" i="35"/>
  <c r="H334" i="35"/>
  <c r="K334" i="35" s="1"/>
  <c r="L334" i="35"/>
  <c r="B335" i="35"/>
  <c r="D335" i="35"/>
  <c r="E335" i="35"/>
  <c r="H335" i="35"/>
  <c r="J335" i="35" s="1"/>
  <c r="L335" i="35"/>
  <c r="B303" i="35"/>
  <c r="D303" i="35"/>
  <c r="E303" i="35"/>
  <c r="H303" i="35"/>
  <c r="R303" i="35" s="1"/>
  <c r="L303" i="35"/>
  <c r="B304" i="35"/>
  <c r="D304" i="35"/>
  <c r="E304" i="35"/>
  <c r="H304" i="35"/>
  <c r="N304" i="35" s="1"/>
  <c r="L304" i="35"/>
  <c r="B305" i="35"/>
  <c r="D305" i="35"/>
  <c r="E305" i="35"/>
  <c r="H305" i="35"/>
  <c r="AB305" i="35" s="1"/>
  <c r="L305" i="35"/>
  <c r="B306" i="35"/>
  <c r="D306" i="35"/>
  <c r="E306" i="35"/>
  <c r="H306" i="35"/>
  <c r="K306" i="35" s="1"/>
  <c r="L306" i="35"/>
  <c r="B307" i="35"/>
  <c r="D307" i="35"/>
  <c r="E307" i="35"/>
  <c r="H307" i="35"/>
  <c r="J307" i="35" s="1"/>
  <c r="L307" i="35"/>
  <c r="B308" i="35"/>
  <c r="D308" i="35"/>
  <c r="E308" i="35"/>
  <c r="H308" i="35"/>
  <c r="J308" i="35" s="1"/>
  <c r="L308" i="35"/>
  <c r="B309" i="35"/>
  <c r="D309" i="35"/>
  <c r="E309" i="35"/>
  <c r="H309" i="35"/>
  <c r="K309" i="35" s="1"/>
  <c r="L309" i="35"/>
  <c r="B310" i="35"/>
  <c r="D310" i="35"/>
  <c r="E310" i="35"/>
  <c r="H310" i="35"/>
  <c r="T310" i="35" s="1"/>
  <c r="L310" i="35"/>
  <c r="B311" i="35"/>
  <c r="D311" i="35"/>
  <c r="E311" i="35"/>
  <c r="H311" i="35"/>
  <c r="J311" i="35" s="1"/>
  <c r="L311" i="35"/>
  <c r="B312" i="35"/>
  <c r="D312" i="35"/>
  <c r="E312" i="35"/>
  <c r="H312" i="35"/>
  <c r="P312" i="35" s="1"/>
  <c r="L312" i="35"/>
  <c r="B313" i="35"/>
  <c r="D313" i="35"/>
  <c r="E313" i="35"/>
  <c r="H313" i="35"/>
  <c r="AB313" i="35" s="1"/>
  <c r="L313" i="35"/>
  <c r="B314" i="35"/>
  <c r="D314" i="35"/>
  <c r="E314" i="35"/>
  <c r="H314" i="35"/>
  <c r="K314" i="35" s="1"/>
  <c r="L314" i="35"/>
  <c r="B315" i="35"/>
  <c r="D315" i="35"/>
  <c r="E315" i="35"/>
  <c r="H315" i="35"/>
  <c r="J315" i="35" s="1"/>
  <c r="L315" i="35"/>
  <c r="B316" i="35"/>
  <c r="D316" i="35"/>
  <c r="E316" i="35"/>
  <c r="H316" i="35"/>
  <c r="J316" i="35" s="1"/>
  <c r="L316" i="35"/>
  <c r="B317" i="35"/>
  <c r="D317" i="35"/>
  <c r="E317" i="35"/>
  <c r="H317" i="35"/>
  <c r="K317" i="35" s="1"/>
  <c r="L317" i="35"/>
  <c r="B318" i="35"/>
  <c r="D318" i="35"/>
  <c r="E318" i="35"/>
  <c r="H318" i="35"/>
  <c r="R318" i="35" s="1"/>
  <c r="L318" i="35"/>
  <c r="B319" i="35"/>
  <c r="D319" i="35"/>
  <c r="E319" i="35"/>
  <c r="H319" i="35"/>
  <c r="AB319" i="35" s="1"/>
  <c r="L319" i="35"/>
  <c r="B320" i="35"/>
  <c r="D320" i="35"/>
  <c r="E320" i="35"/>
  <c r="H320" i="35"/>
  <c r="N320" i="35" s="1"/>
  <c r="L320" i="35"/>
  <c r="B321" i="35"/>
  <c r="D321" i="35"/>
  <c r="E321" i="35"/>
  <c r="H321" i="35"/>
  <c r="AB321" i="35" s="1"/>
  <c r="L321" i="35"/>
  <c r="B322" i="35"/>
  <c r="D322" i="35"/>
  <c r="E322" i="35"/>
  <c r="H322" i="35"/>
  <c r="K322" i="35" s="1"/>
  <c r="L322" i="35"/>
  <c r="B323" i="35"/>
  <c r="D323" i="35"/>
  <c r="E323" i="35"/>
  <c r="H323" i="35"/>
  <c r="J323" i="35" s="1"/>
  <c r="L323" i="35"/>
  <c r="B324" i="35"/>
  <c r="D324" i="35"/>
  <c r="E324" i="35"/>
  <c r="H324" i="35"/>
  <c r="J324" i="35" s="1"/>
  <c r="L324" i="35"/>
  <c r="B325" i="35"/>
  <c r="D325" i="35"/>
  <c r="E325" i="35"/>
  <c r="H325" i="35"/>
  <c r="K325" i="35" s="1"/>
  <c r="L325" i="35"/>
  <c r="B326" i="35"/>
  <c r="D326" i="35"/>
  <c r="E326" i="35"/>
  <c r="H326" i="35"/>
  <c r="R326" i="35" s="1"/>
  <c r="L326" i="35"/>
  <c r="B327" i="35"/>
  <c r="D327" i="35"/>
  <c r="E327" i="35"/>
  <c r="H327" i="35"/>
  <c r="P327" i="35" s="1"/>
  <c r="L327" i="35"/>
  <c r="B328" i="35"/>
  <c r="D328" i="35"/>
  <c r="E328" i="35"/>
  <c r="H328" i="35"/>
  <c r="N328" i="35" s="1"/>
  <c r="L328" i="35"/>
  <c r="B329" i="35"/>
  <c r="D329" i="35"/>
  <c r="E329" i="35"/>
  <c r="H329" i="35"/>
  <c r="AB329" i="35" s="1"/>
  <c r="L329" i="35"/>
  <c r="B330" i="35"/>
  <c r="D330" i="35"/>
  <c r="E330" i="35"/>
  <c r="H330" i="35"/>
  <c r="K330" i="35" s="1"/>
  <c r="L330" i="35"/>
  <c r="B285" i="35"/>
  <c r="D285" i="35"/>
  <c r="E285" i="35"/>
  <c r="H285" i="35"/>
  <c r="P285" i="35" s="1"/>
  <c r="L285" i="35"/>
  <c r="B286" i="35"/>
  <c r="D286" i="35"/>
  <c r="E286" i="35"/>
  <c r="H286" i="35"/>
  <c r="J286" i="35" s="1"/>
  <c r="L286" i="35"/>
  <c r="B287" i="35"/>
  <c r="D287" i="35"/>
  <c r="E287" i="35"/>
  <c r="H287" i="35"/>
  <c r="P287" i="35" s="1"/>
  <c r="L287" i="35"/>
  <c r="B288" i="35"/>
  <c r="D288" i="35"/>
  <c r="E288" i="35"/>
  <c r="H288" i="35"/>
  <c r="K288" i="35" s="1"/>
  <c r="L288" i="35"/>
  <c r="B289" i="35"/>
  <c r="D289" i="35"/>
  <c r="E289" i="35"/>
  <c r="H289" i="35"/>
  <c r="AB289" i="35" s="1"/>
  <c r="L289" i="35"/>
  <c r="B290" i="35"/>
  <c r="D290" i="35"/>
  <c r="E290" i="35"/>
  <c r="H290" i="35"/>
  <c r="K290" i="35" s="1"/>
  <c r="L290" i="35"/>
  <c r="B291" i="35"/>
  <c r="D291" i="35"/>
  <c r="E291" i="35"/>
  <c r="H291" i="35"/>
  <c r="T291" i="35" s="1"/>
  <c r="L291" i="35"/>
  <c r="B292" i="35"/>
  <c r="D292" i="35"/>
  <c r="E292" i="35"/>
  <c r="H292" i="35"/>
  <c r="N292" i="35" s="1"/>
  <c r="L292" i="35"/>
  <c r="B293" i="35"/>
  <c r="D293" i="35"/>
  <c r="E293" i="35"/>
  <c r="H293" i="35"/>
  <c r="P293" i="35" s="1"/>
  <c r="L293" i="35"/>
  <c r="B294" i="35"/>
  <c r="D294" i="35"/>
  <c r="E294" i="35"/>
  <c r="H294" i="35"/>
  <c r="N294" i="35" s="1"/>
  <c r="L294" i="35"/>
  <c r="B295" i="35"/>
  <c r="D295" i="35"/>
  <c r="E295" i="35"/>
  <c r="H295" i="35"/>
  <c r="T295" i="35" s="1"/>
  <c r="L295" i="35"/>
  <c r="B296" i="35"/>
  <c r="D296" i="35"/>
  <c r="E296" i="35"/>
  <c r="H296" i="35"/>
  <c r="K296" i="35" s="1"/>
  <c r="L296" i="35"/>
  <c r="B297" i="35"/>
  <c r="D297" i="35"/>
  <c r="E297" i="35"/>
  <c r="H297" i="35"/>
  <c r="J297" i="35" s="1"/>
  <c r="L297" i="35"/>
  <c r="B298" i="35"/>
  <c r="D298" i="35"/>
  <c r="E298" i="35"/>
  <c r="H298" i="35"/>
  <c r="R298" i="35" s="1"/>
  <c r="L298" i="35"/>
  <c r="B299" i="35"/>
  <c r="D299" i="35"/>
  <c r="E299" i="35"/>
  <c r="H299" i="35"/>
  <c r="T299" i="35" s="1"/>
  <c r="L299" i="35"/>
  <c r="B300" i="35"/>
  <c r="D300" i="35"/>
  <c r="E300" i="35"/>
  <c r="H300" i="35"/>
  <c r="R300" i="35" s="1"/>
  <c r="L300" i="35"/>
  <c r="B301" i="35"/>
  <c r="D301" i="35"/>
  <c r="E301" i="35"/>
  <c r="H301" i="35"/>
  <c r="P301" i="35" s="1"/>
  <c r="L301" i="35"/>
  <c r="B302" i="35"/>
  <c r="D302" i="35"/>
  <c r="E302" i="35"/>
  <c r="H302" i="35"/>
  <c r="N302" i="35" s="1"/>
  <c r="L302" i="35"/>
  <c r="B267" i="35"/>
  <c r="D267" i="35"/>
  <c r="E267" i="35"/>
  <c r="H267" i="35"/>
  <c r="J267" i="35" s="1"/>
  <c r="L267" i="35"/>
  <c r="B268" i="35"/>
  <c r="D268" i="35"/>
  <c r="E268" i="35"/>
  <c r="H268" i="35"/>
  <c r="P268" i="35" s="1"/>
  <c r="L268" i="35"/>
  <c r="B269" i="35"/>
  <c r="D269" i="35"/>
  <c r="E269" i="35"/>
  <c r="H269" i="35"/>
  <c r="N269" i="35" s="1"/>
  <c r="L269" i="35"/>
  <c r="B270" i="35"/>
  <c r="D270" i="35"/>
  <c r="E270" i="35"/>
  <c r="H270" i="35"/>
  <c r="AB270" i="35" s="1"/>
  <c r="L270" i="35"/>
  <c r="B271" i="35"/>
  <c r="D271" i="35"/>
  <c r="E271" i="35"/>
  <c r="H271" i="35"/>
  <c r="N271" i="35" s="1"/>
  <c r="L271" i="35"/>
  <c r="B272" i="35"/>
  <c r="D272" i="35"/>
  <c r="E272" i="35"/>
  <c r="H272" i="35"/>
  <c r="J272" i="35" s="1"/>
  <c r="L272" i="35"/>
  <c r="B273" i="35"/>
  <c r="D273" i="35"/>
  <c r="E273" i="35"/>
  <c r="H273" i="35"/>
  <c r="J273" i="35" s="1"/>
  <c r="L273" i="35"/>
  <c r="B274" i="35"/>
  <c r="D274" i="35"/>
  <c r="E274" i="35"/>
  <c r="H274" i="35"/>
  <c r="J274" i="35" s="1"/>
  <c r="L274" i="35"/>
  <c r="B275" i="35"/>
  <c r="D275" i="35"/>
  <c r="E275" i="35"/>
  <c r="H275" i="35"/>
  <c r="J275" i="35" s="1"/>
  <c r="L275" i="35"/>
  <c r="B276" i="35"/>
  <c r="D276" i="35"/>
  <c r="E276" i="35"/>
  <c r="H276" i="35"/>
  <c r="R276" i="35" s="1"/>
  <c r="L276" i="35"/>
  <c r="B277" i="35"/>
  <c r="D277" i="35"/>
  <c r="E277" i="35"/>
  <c r="H277" i="35"/>
  <c r="N277" i="35" s="1"/>
  <c r="L277" i="35"/>
  <c r="B278" i="35"/>
  <c r="D278" i="35"/>
  <c r="E278" i="35"/>
  <c r="H278" i="35"/>
  <c r="AB278" i="35" s="1"/>
  <c r="L278" i="35"/>
  <c r="B279" i="35"/>
  <c r="D279" i="35"/>
  <c r="E279" i="35"/>
  <c r="H279" i="35"/>
  <c r="R279" i="35" s="1"/>
  <c r="L279" i="35"/>
  <c r="B280" i="35"/>
  <c r="D280" i="35"/>
  <c r="E280" i="35"/>
  <c r="H280" i="35"/>
  <c r="J280" i="35" s="1"/>
  <c r="L280" i="35"/>
  <c r="B281" i="35"/>
  <c r="D281" i="35"/>
  <c r="E281" i="35"/>
  <c r="H281" i="35"/>
  <c r="J281" i="35" s="1"/>
  <c r="L281" i="35"/>
  <c r="B282" i="35"/>
  <c r="D282" i="35"/>
  <c r="E282" i="35"/>
  <c r="H282" i="35"/>
  <c r="T282" i="35" s="1"/>
  <c r="L282" i="35"/>
  <c r="B283" i="35"/>
  <c r="D283" i="35"/>
  <c r="E283" i="35"/>
  <c r="H283" i="35"/>
  <c r="J283" i="35" s="1"/>
  <c r="L283" i="35"/>
  <c r="B284" i="35"/>
  <c r="D284" i="35"/>
  <c r="E284" i="35"/>
  <c r="H284" i="35"/>
  <c r="AB284" i="35" s="1"/>
  <c r="L284" i="35"/>
  <c r="AD35" i="2" l="1"/>
  <c r="X286" i="35"/>
  <c r="Z295" i="35"/>
  <c r="Y295" i="35"/>
  <c r="X305" i="35"/>
  <c r="X306" i="35"/>
  <c r="J305" i="35"/>
  <c r="J290" i="35"/>
  <c r="AB271" i="35"/>
  <c r="AC316" i="35"/>
  <c r="Z271" i="35"/>
  <c r="AD316" i="35"/>
  <c r="AB333" i="35"/>
  <c r="K294" i="35"/>
  <c r="J333" i="35"/>
  <c r="J298" i="35"/>
  <c r="X311" i="35"/>
  <c r="N331" i="35"/>
  <c r="Z316" i="35"/>
  <c r="R316" i="35"/>
  <c r="X284" i="35"/>
  <c r="K300" i="35"/>
  <c r="P316" i="35"/>
  <c r="AD294" i="35"/>
  <c r="X304" i="35"/>
  <c r="AD275" i="35"/>
  <c r="AD303" i="35"/>
  <c r="X331" i="35"/>
  <c r="AC337" i="35"/>
  <c r="Z275" i="35"/>
  <c r="AC327" i="35"/>
  <c r="AC303" i="35"/>
  <c r="P276" i="35"/>
  <c r="P275" i="35"/>
  <c r="X272" i="35"/>
  <c r="P291" i="35"/>
  <c r="N327" i="35"/>
  <c r="AB303" i="35"/>
  <c r="Y337" i="35"/>
  <c r="AD336" i="35"/>
  <c r="Z337" i="35"/>
  <c r="AB292" i="35"/>
  <c r="X328" i="35"/>
  <c r="K304" i="35"/>
  <c r="X303" i="35"/>
  <c r="P337" i="35"/>
  <c r="N337" i="35"/>
  <c r="AD284" i="35"/>
  <c r="J292" i="35"/>
  <c r="K303" i="35"/>
  <c r="N284" i="35"/>
  <c r="N281" i="35"/>
  <c r="X278" i="35"/>
  <c r="J289" i="35"/>
  <c r="J320" i="35"/>
  <c r="J313" i="35"/>
  <c r="AC310" i="35"/>
  <c r="AD337" i="35"/>
  <c r="AD300" i="35"/>
  <c r="X295" i="35"/>
  <c r="AB294" i="35"/>
  <c r="X293" i="35"/>
  <c r="Z292" i="35"/>
  <c r="AD292" i="35"/>
  <c r="Z289" i="35"/>
  <c r="AC287" i="35"/>
  <c r="AD326" i="35"/>
  <c r="Z319" i="35"/>
  <c r="N316" i="35"/>
  <c r="Z312" i="35"/>
  <c r="AB336" i="35"/>
  <c r="K275" i="35"/>
  <c r="R272" i="35"/>
  <c r="T271" i="35"/>
  <c r="AC300" i="35"/>
  <c r="R295" i="35"/>
  <c r="P294" i="35"/>
  <c r="R293" i="35"/>
  <c r="Y292" i="35"/>
  <c r="X290" i="35"/>
  <c r="Y289" i="35"/>
  <c r="AB287" i="35"/>
  <c r="X327" i="35"/>
  <c r="Y319" i="35"/>
  <c r="K313" i="35"/>
  <c r="Y312" i="35"/>
  <c r="N268" i="35"/>
  <c r="X292" i="35"/>
  <c r="X289" i="35"/>
  <c r="Y287" i="35"/>
  <c r="X319" i="35"/>
  <c r="AB318" i="35"/>
  <c r="AC317" i="35"/>
  <c r="X312" i="35"/>
  <c r="T292" i="35"/>
  <c r="R289" i="35"/>
  <c r="N287" i="35"/>
  <c r="Y329" i="35"/>
  <c r="T324" i="35"/>
  <c r="P318" i="35"/>
  <c r="AB317" i="35"/>
  <c r="N312" i="35"/>
  <c r="AB312" i="35"/>
  <c r="AD276" i="35"/>
  <c r="X269" i="35"/>
  <c r="X329" i="35"/>
  <c r="N324" i="35"/>
  <c r="Y321" i="35"/>
  <c r="K319" i="35"/>
  <c r="N318" i="35"/>
  <c r="X316" i="35"/>
  <c r="Z305" i="35"/>
  <c r="Y276" i="35"/>
  <c r="Y277" i="35"/>
  <c r="X276" i="35"/>
  <c r="AB275" i="35"/>
  <c r="X302" i="35"/>
  <c r="AD295" i="35"/>
  <c r="K292" i="35"/>
  <c r="K289" i="35"/>
  <c r="J287" i="35"/>
  <c r="Y330" i="35"/>
  <c r="J319" i="35"/>
  <c r="J317" i="35"/>
  <c r="T316" i="35"/>
  <c r="J312" i="35"/>
  <c r="Y306" i="35"/>
  <c r="Y305" i="35"/>
  <c r="AC304" i="35"/>
  <c r="AB310" i="35"/>
  <c r="X267" i="35"/>
  <c r="Y300" i="35"/>
  <c r="AB320" i="35"/>
  <c r="Y317" i="35"/>
  <c r="Z310" i="35"/>
  <c r="AB337" i="35"/>
  <c r="X336" i="35"/>
  <c r="Y267" i="35"/>
  <c r="T267" i="35"/>
  <c r="X300" i="35"/>
  <c r="AD298" i="35"/>
  <c r="K324" i="35"/>
  <c r="Y320" i="35"/>
  <c r="T319" i="35"/>
  <c r="X317" i="35"/>
  <c r="X310" i="35"/>
  <c r="AD304" i="35"/>
  <c r="J304" i="35"/>
  <c r="Z303" i="35"/>
  <c r="Y334" i="35"/>
  <c r="J331" i="35"/>
  <c r="K337" i="35"/>
  <c r="X279" i="35"/>
  <c r="R267" i="35"/>
  <c r="T300" i="35"/>
  <c r="Y298" i="35"/>
  <c r="X320" i="35"/>
  <c r="R319" i="35"/>
  <c r="T317" i="35"/>
  <c r="R310" i="35"/>
  <c r="AB309" i="35"/>
  <c r="AD308" i="35"/>
  <c r="X334" i="35"/>
  <c r="AD283" i="35"/>
  <c r="Z283" i="35"/>
  <c r="Y279" i="35"/>
  <c r="T283" i="35"/>
  <c r="R283" i="35"/>
  <c r="AB282" i="35"/>
  <c r="AC281" i="35"/>
  <c r="P279" i="35"/>
  <c r="J276" i="35"/>
  <c r="X275" i="35"/>
  <c r="J271" i="35"/>
  <c r="P267" i="35"/>
  <c r="P300" i="35"/>
  <c r="Z299" i="35"/>
  <c r="X298" i="35"/>
  <c r="K295" i="35"/>
  <c r="Z294" i="35"/>
  <c r="R292" i="35"/>
  <c r="AD324" i="35"/>
  <c r="Y322" i="35"/>
  <c r="J321" i="35"/>
  <c r="R320" i="35"/>
  <c r="AD319" i="35"/>
  <c r="P319" i="35"/>
  <c r="R317" i="35"/>
  <c r="K316" i="35"/>
  <c r="Z313" i="35"/>
  <c r="P310" i="35"/>
  <c r="Y309" i="35"/>
  <c r="X308" i="35"/>
  <c r="K305" i="35"/>
  <c r="AB304" i="35"/>
  <c r="T303" i="35"/>
  <c r="R334" i="35"/>
  <c r="Z333" i="35"/>
  <c r="AC331" i="35"/>
  <c r="X337" i="35"/>
  <c r="Z267" i="35"/>
  <c r="AC282" i="35"/>
  <c r="X281" i="35"/>
  <c r="T275" i="35"/>
  <c r="AC268" i="35"/>
  <c r="AD267" i="35"/>
  <c r="K302" i="35"/>
  <c r="N300" i="35"/>
  <c r="P298" i="35"/>
  <c r="J295" i="35"/>
  <c r="X294" i="35"/>
  <c r="P292" i="35"/>
  <c r="AC290" i="35"/>
  <c r="J330" i="35"/>
  <c r="J329" i="35"/>
  <c r="AC324" i="35"/>
  <c r="AC319" i="35"/>
  <c r="N319" i="35"/>
  <c r="AD318" i="35"/>
  <c r="P317" i="35"/>
  <c r="Y313" i="35"/>
  <c r="N310" i="35"/>
  <c r="P309" i="35"/>
  <c r="R308" i="35"/>
  <c r="Z304" i="35"/>
  <c r="P303" i="35"/>
  <c r="Y333" i="35"/>
  <c r="AB332" i="35"/>
  <c r="AB331" i="35"/>
  <c r="T337" i="35"/>
  <c r="AB283" i="35"/>
  <c r="R282" i="35"/>
  <c r="K283" i="35"/>
  <c r="N282" i="35"/>
  <c r="T281" i="35"/>
  <c r="J279" i="35"/>
  <c r="R275" i="35"/>
  <c r="X274" i="35"/>
  <c r="AB269" i="35"/>
  <c r="X268" i="35"/>
  <c r="AB267" i="35"/>
  <c r="K267" i="35"/>
  <c r="T294" i="35"/>
  <c r="AB293" i="35"/>
  <c r="AC292" i="35"/>
  <c r="AD291" i="35"/>
  <c r="AB290" i="35"/>
  <c r="Y325" i="35"/>
  <c r="Z324" i="35"/>
  <c r="K320" i="35"/>
  <c r="AC318" i="35"/>
  <c r="Y314" i="35"/>
  <c r="AD310" i="35"/>
  <c r="P308" i="35"/>
  <c r="Y304" i="35"/>
  <c r="N303" i="35"/>
  <c r="J334" i="35"/>
  <c r="R333" i="35"/>
  <c r="X332" i="35"/>
  <c r="Y331" i="35"/>
  <c r="R337" i="35"/>
  <c r="AC279" i="35"/>
  <c r="N279" i="35"/>
  <c r="X277" i="35"/>
  <c r="AC276" i="35"/>
  <c r="N276" i="35"/>
  <c r="T274" i="35"/>
  <c r="AD273" i="35"/>
  <c r="R271" i="35"/>
  <c r="AB268" i="35"/>
  <c r="T302" i="35"/>
  <c r="AB301" i="35"/>
  <c r="P299" i="35"/>
  <c r="AC298" i="35"/>
  <c r="N298" i="35"/>
  <c r="AC297" i="35"/>
  <c r="P295" i="35"/>
  <c r="T290" i="35"/>
  <c r="P289" i="35"/>
  <c r="T286" i="35"/>
  <c r="AB327" i="35"/>
  <c r="AC326" i="35"/>
  <c r="X325" i="35"/>
  <c r="R324" i="35"/>
  <c r="X321" i="35"/>
  <c r="Z318" i="35"/>
  <c r="T311" i="35"/>
  <c r="AD309" i="35"/>
  <c r="N309" i="35"/>
  <c r="X333" i="35"/>
  <c r="R336" i="35"/>
  <c r="AC284" i="35"/>
  <c r="X280" i="35"/>
  <c r="AB279" i="35"/>
  <c r="AB276" i="35"/>
  <c r="R274" i="35"/>
  <c r="AC273" i="35"/>
  <c r="J269" i="35"/>
  <c r="Z268" i="35"/>
  <c r="K268" i="35"/>
  <c r="P302" i="35"/>
  <c r="X301" i="35"/>
  <c r="Z300" i="35"/>
  <c r="J300" i="35"/>
  <c r="AB298" i="35"/>
  <c r="Z297" i="35"/>
  <c r="AC295" i="35"/>
  <c r="N295" i="35"/>
  <c r="R290" i="35"/>
  <c r="AD289" i="35"/>
  <c r="N289" i="35"/>
  <c r="X287" i="35"/>
  <c r="R286" i="35"/>
  <c r="K328" i="35"/>
  <c r="Z327" i="35"/>
  <c r="K327" i="35"/>
  <c r="AB326" i="35"/>
  <c r="T325" i="35"/>
  <c r="P324" i="35"/>
  <c r="X323" i="35"/>
  <c r="J322" i="35"/>
  <c r="Z320" i="35"/>
  <c r="X318" i="35"/>
  <c r="AD317" i="35"/>
  <c r="N317" i="35"/>
  <c r="R312" i="35"/>
  <c r="R311" i="35"/>
  <c r="AC309" i="35"/>
  <c r="T308" i="35"/>
  <c r="J306" i="35"/>
  <c r="Y303" i="35"/>
  <c r="J303" i="35"/>
  <c r="T333" i="35"/>
  <c r="P336" i="35"/>
  <c r="Z284" i="35"/>
  <c r="K284" i="35"/>
  <c r="Y284" i="35"/>
  <c r="J284" i="35"/>
  <c r="X283" i="35"/>
  <c r="P281" i="35"/>
  <c r="R280" i="35"/>
  <c r="Z279" i="35"/>
  <c r="K279" i="35"/>
  <c r="J277" i="35"/>
  <c r="Z276" i="35"/>
  <c r="K276" i="35"/>
  <c r="N274" i="35"/>
  <c r="X273" i="35"/>
  <c r="AC271" i="35"/>
  <c r="K271" i="35"/>
  <c r="Y268" i="35"/>
  <c r="J268" i="35"/>
  <c r="K299" i="35"/>
  <c r="Z298" i="35"/>
  <c r="K298" i="35"/>
  <c r="X297" i="35"/>
  <c r="AB295" i="35"/>
  <c r="N290" i="35"/>
  <c r="AC289" i="35"/>
  <c r="R287" i="35"/>
  <c r="AD286" i="35"/>
  <c r="P286" i="35"/>
  <c r="Z329" i="35"/>
  <c r="J328" i="35"/>
  <c r="Y327" i="35"/>
  <c r="J327" i="35"/>
  <c r="Z326" i="35"/>
  <c r="R325" i="35"/>
  <c r="K321" i="35"/>
  <c r="AD311" i="35"/>
  <c r="P311" i="35"/>
  <c r="J309" i="35"/>
  <c r="T273" i="35"/>
  <c r="T297" i="35"/>
  <c r="AC286" i="35"/>
  <c r="N286" i="35"/>
  <c r="AB285" i="35"/>
  <c r="X326" i="35"/>
  <c r="AD325" i="35"/>
  <c r="P325" i="35"/>
  <c r="AC311" i="35"/>
  <c r="N311" i="35"/>
  <c r="P273" i="35"/>
  <c r="T268" i="35"/>
  <c r="N297" i="35"/>
  <c r="AB286" i="35"/>
  <c r="X285" i="35"/>
  <c r="AB328" i="35"/>
  <c r="T327" i="35"/>
  <c r="AD327" i="35"/>
  <c r="P326" i="35"/>
  <c r="AC325" i="35"/>
  <c r="N325" i="35"/>
  <c r="X313" i="35"/>
  <c r="AC312" i="35"/>
  <c r="K312" i="35"/>
  <c r="AB311" i="35"/>
  <c r="X309" i="35"/>
  <c r="AD333" i="35"/>
  <c r="K333" i="35"/>
  <c r="T284" i="35"/>
  <c r="T279" i="35"/>
  <c r="AD279" i="35"/>
  <c r="T276" i="35"/>
  <c r="AC274" i="35"/>
  <c r="N273" i="35"/>
  <c r="Y271" i="35"/>
  <c r="R268" i="35"/>
  <c r="AB302" i="35"/>
  <c r="AD302" i="35"/>
  <c r="T298" i="35"/>
  <c r="Z286" i="35"/>
  <c r="K286" i="35"/>
  <c r="R285" i="35"/>
  <c r="Z328" i="35"/>
  <c r="R327" i="35"/>
  <c r="N326" i="35"/>
  <c r="AB325" i="35"/>
  <c r="X315" i="35"/>
  <c r="J314" i="35"/>
  <c r="Z311" i="35"/>
  <c r="K311" i="35"/>
  <c r="T309" i="35"/>
  <c r="R284" i="35"/>
  <c r="P283" i="35"/>
  <c r="P284" i="35"/>
  <c r="X282" i="35"/>
  <c r="AD281" i="35"/>
  <c r="AB277" i="35"/>
  <c r="AB274" i="35"/>
  <c r="X271" i="35"/>
  <c r="Y269" i="35"/>
  <c r="AD268" i="35"/>
  <c r="Z302" i="35"/>
  <c r="AD299" i="35"/>
  <c r="K297" i="35"/>
  <c r="Y290" i="35"/>
  <c r="T289" i="35"/>
  <c r="Y286" i="35"/>
  <c r="K329" i="35"/>
  <c r="Y328" i="35"/>
  <c r="Z325" i="35"/>
  <c r="J325" i="35"/>
  <c r="X324" i="35"/>
  <c r="Z321" i="35"/>
  <c r="Y311" i="35"/>
  <c r="R309" i="35"/>
  <c r="AC336" i="35"/>
  <c r="N336" i="35"/>
  <c r="Z336" i="35"/>
  <c r="K336" i="35"/>
  <c r="Y336" i="35"/>
  <c r="J336" i="35"/>
  <c r="T335" i="35"/>
  <c r="Z332" i="35"/>
  <c r="K332" i="35"/>
  <c r="R335" i="35"/>
  <c r="T334" i="35"/>
  <c r="Y332" i="35"/>
  <c r="J332" i="35"/>
  <c r="Z331" i="35"/>
  <c r="K331" i="35"/>
  <c r="AD335" i="35"/>
  <c r="AC335" i="35"/>
  <c r="P334" i="35"/>
  <c r="AB335" i="35"/>
  <c r="AC334" i="35"/>
  <c r="N334" i="35"/>
  <c r="P333" i="35"/>
  <c r="R332" i="35"/>
  <c r="T331" i="35"/>
  <c r="X335" i="35"/>
  <c r="N335" i="35"/>
  <c r="T332" i="35"/>
  <c r="Z335" i="35"/>
  <c r="K335" i="35"/>
  <c r="AB334" i="35"/>
  <c r="AC333" i="35"/>
  <c r="AD332" i="35"/>
  <c r="P332" i="35"/>
  <c r="R331" i="35"/>
  <c r="P335" i="35"/>
  <c r="AD334" i="35"/>
  <c r="Y335" i="35"/>
  <c r="Z334" i="35"/>
  <c r="AC332" i="35"/>
  <c r="AD331" i="35"/>
  <c r="T315" i="35"/>
  <c r="X314" i="35"/>
  <c r="T307" i="35"/>
  <c r="X307" i="35"/>
  <c r="R323" i="35"/>
  <c r="T322" i="35"/>
  <c r="R315" i="35"/>
  <c r="T314" i="35"/>
  <c r="R307" i="35"/>
  <c r="T306" i="35"/>
  <c r="X322" i="35"/>
  <c r="R330" i="35"/>
  <c r="T329" i="35"/>
  <c r="K326" i="35"/>
  <c r="AD323" i="35"/>
  <c r="P323" i="35"/>
  <c r="R322" i="35"/>
  <c r="T321" i="35"/>
  <c r="K318" i="35"/>
  <c r="AD315" i="35"/>
  <c r="P315" i="35"/>
  <c r="R314" i="35"/>
  <c r="T313" i="35"/>
  <c r="K310" i="35"/>
  <c r="AC308" i="35"/>
  <c r="N308" i="35"/>
  <c r="AD307" i="35"/>
  <c r="P307" i="35"/>
  <c r="R306" i="35"/>
  <c r="T305" i="35"/>
  <c r="AD330" i="35"/>
  <c r="P330" i="35"/>
  <c r="R329" i="35"/>
  <c r="T328" i="35"/>
  <c r="Y326" i="35"/>
  <c r="J326" i="35"/>
  <c r="AB324" i="35"/>
  <c r="AC323" i="35"/>
  <c r="N323" i="35"/>
  <c r="AD322" i="35"/>
  <c r="P322" i="35"/>
  <c r="R321" i="35"/>
  <c r="T320" i="35"/>
  <c r="Y318" i="35"/>
  <c r="J318" i="35"/>
  <c r="Z317" i="35"/>
  <c r="AB316" i="35"/>
  <c r="AC315" i="35"/>
  <c r="N315" i="35"/>
  <c r="AD314" i="35"/>
  <c r="P314" i="35"/>
  <c r="R313" i="35"/>
  <c r="T312" i="35"/>
  <c r="Y310" i="35"/>
  <c r="J310" i="35"/>
  <c r="Z309" i="35"/>
  <c r="AB308" i="35"/>
  <c r="AC307" i="35"/>
  <c r="N307" i="35"/>
  <c r="AD306" i="35"/>
  <c r="P306" i="35"/>
  <c r="R305" i="35"/>
  <c r="T304" i="35"/>
  <c r="AC330" i="35"/>
  <c r="N330" i="35"/>
  <c r="AD329" i="35"/>
  <c r="P329" i="35"/>
  <c r="R328" i="35"/>
  <c r="AB323" i="35"/>
  <c r="AC322" i="35"/>
  <c r="N322" i="35"/>
  <c r="AD321" i="35"/>
  <c r="P321" i="35"/>
  <c r="AB315" i="35"/>
  <c r="AC314" i="35"/>
  <c r="N314" i="35"/>
  <c r="AD313" i="35"/>
  <c r="P313" i="35"/>
  <c r="Z308" i="35"/>
  <c r="K308" i="35"/>
  <c r="AB307" i="35"/>
  <c r="AC306" i="35"/>
  <c r="N306" i="35"/>
  <c r="AD305" i="35"/>
  <c r="P305" i="35"/>
  <c r="R304" i="35"/>
  <c r="T323" i="35"/>
  <c r="T330" i="35"/>
  <c r="AB330" i="35"/>
  <c r="AC329" i="35"/>
  <c r="N329" i="35"/>
  <c r="AD328" i="35"/>
  <c r="P328" i="35"/>
  <c r="T326" i="35"/>
  <c r="Y324" i="35"/>
  <c r="Z323" i="35"/>
  <c r="K323" i="35"/>
  <c r="AB322" i="35"/>
  <c r="AC321" i="35"/>
  <c r="N321" i="35"/>
  <c r="AD320" i="35"/>
  <c r="P320" i="35"/>
  <c r="T318" i="35"/>
  <c r="Y316" i="35"/>
  <c r="Z315" i="35"/>
  <c r="K315" i="35"/>
  <c r="AB314" i="35"/>
  <c r="AC313" i="35"/>
  <c r="N313" i="35"/>
  <c r="AD312" i="35"/>
  <c r="Y308" i="35"/>
  <c r="Z307" i="35"/>
  <c r="K307" i="35"/>
  <c r="AB306" i="35"/>
  <c r="AC305" i="35"/>
  <c r="N305" i="35"/>
  <c r="P304" i="35"/>
  <c r="X330" i="35"/>
  <c r="Z330" i="35"/>
  <c r="AC328" i="35"/>
  <c r="Y323" i="35"/>
  <c r="Z322" i="35"/>
  <c r="AC320" i="35"/>
  <c r="Y315" i="35"/>
  <c r="Z314" i="35"/>
  <c r="Y307" i="35"/>
  <c r="Z306" i="35"/>
  <c r="X291" i="35"/>
  <c r="AC301" i="35"/>
  <c r="N301" i="35"/>
  <c r="R299" i="35"/>
  <c r="Y296" i="35"/>
  <c r="J296" i="35"/>
  <c r="AC293" i="35"/>
  <c r="N293" i="35"/>
  <c r="R291" i="35"/>
  <c r="Y288" i="35"/>
  <c r="J288" i="35"/>
  <c r="Z287" i="35"/>
  <c r="K287" i="35"/>
  <c r="AC285" i="35"/>
  <c r="N285" i="35"/>
  <c r="Y302" i="35"/>
  <c r="J302" i="35"/>
  <c r="Z301" i="35"/>
  <c r="K301" i="35"/>
  <c r="AB300" i="35"/>
  <c r="AC299" i="35"/>
  <c r="N299" i="35"/>
  <c r="R297" i="35"/>
  <c r="T296" i="35"/>
  <c r="Y294" i="35"/>
  <c r="J294" i="35"/>
  <c r="Z293" i="35"/>
  <c r="K293" i="35"/>
  <c r="AC291" i="35"/>
  <c r="N291" i="35"/>
  <c r="AD290" i="35"/>
  <c r="P290" i="35"/>
  <c r="T288" i="35"/>
  <c r="Z285" i="35"/>
  <c r="K285" i="35"/>
  <c r="X296" i="35"/>
  <c r="X288" i="35"/>
  <c r="Y301" i="35"/>
  <c r="J301" i="35"/>
  <c r="AB299" i="35"/>
  <c r="AD297" i="35"/>
  <c r="P297" i="35"/>
  <c r="R296" i="35"/>
  <c r="Y293" i="35"/>
  <c r="J293" i="35"/>
  <c r="AB291" i="35"/>
  <c r="R288" i="35"/>
  <c r="T287" i="35"/>
  <c r="Y285" i="35"/>
  <c r="J285" i="35"/>
  <c r="P296" i="35"/>
  <c r="Z291" i="35"/>
  <c r="K291" i="35"/>
  <c r="AD288" i="35"/>
  <c r="P288" i="35"/>
  <c r="AD296" i="35"/>
  <c r="R302" i="35"/>
  <c r="T301" i="35"/>
  <c r="Y299" i="35"/>
  <c r="J299" i="35"/>
  <c r="AB297" i="35"/>
  <c r="AC296" i="35"/>
  <c r="N296" i="35"/>
  <c r="R294" i="35"/>
  <c r="T293" i="35"/>
  <c r="Y291" i="35"/>
  <c r="J291" i="35"/>
  <c r="Z290" i="35"/>
  <c r="AC288" i="35"/>
  <c r="N288" i="35"/>
  <c r="AD287" i="35"/>
  <c r="T285" i="35"/>
  <c r="AB296" i="35"/>
  <c r="AB288" i="35"/>
  <c r="R301" i="35"/>
  <c r="X299" i="35"/>
  <c r="AC302" i="35"/>
  <c r="AD301" i="35"/>
  <c r="Y297" i="35"/>
  <c r="Z296" i="35"/>
  <c r="AC294" i="35"/>
  <c r="AD293" i="35"/>
  <c r="Z288" i="35"/>
  <c r="AD285" i="35"/>
  <c r="Z278" i="35"/>
  <c r="K278" i="35"/>
  <c r="Z270" i="35"/>
  <c r="K270" i="35"/>
  <c r="AC283" i="35"/>
  <c r="N283" i="35"/>
  <c r="AD282" i="35"/>
  <c r="P282" i="35"/>
  <c r="R281" i="35"/>
  <c r="T280" i="35"/>
  <c r="Y278" i="35"/>
  <c r="J278" i="35"/>
  <c r="Z277" i="35"/>
  <c r="K277" i="35"/>
  <c r="AC275" i="35"/>
  <c r="N275" i="35"/>
  <c r="AD274" i="35"/>
  <c r="P274" i="35"/>
  <c r="R273" i="35"/>
  <c r="T272" i="35"/>
  <c r="Y270" i="35"/>
  <c r="J270" i="35"/>
  <c r="Z269" i="35"/>
  <c r="K269" i="35"/>
  <c r="AC267" i="35"/>
  <c r="N267" i="35"/>
  <c r="AD272" i="35"/>
  <c r="T270" i="35"/>
  <c r="Y283" i="35"/>
  <c r="Z282" i="35"/>
  <c r="K282" i="35"/>
  <c r="AB281" i="35"/>
  <c r="AC280" i="35"/>
  <c r="N280" i="35"/>
  <c r="R278" i="35"/>
  <c r="T277" i="35"/>
  <c r="Y275" i="35"/>
  <c r="Z274" i="35"/>
  <c r="K274" i="35"/>
  <c r="AB273" i="35"/>
  <c r="AC272" i="35"/>
  <c r="N272" i="35"/>
  <c r="AD271" i="35"/>
  <c r="P271" i="35"/>
  <c r="R270" i="35"/>
  <c r="T269" i="35"/>
  <c r="X270" i="35"/>
  <c r="P280" i="35"/>
  <c r="Y282" i="35"/>
  <c r="J282" i="35"/>
  <c r="Z281" i="35"/>
  <c r="K281" i="35"/>
  <c r="AB280" i="35"/>
  <c r="AD278" i="35"/>
  <c r="P278" i="35"/>
  <c r="R277" i="35"/>
  <c r="Y274" i="35"/>
  <c r="Z273" i="35"/>
  <c r="K273" i="35"/>
  <c r="AB272" i="35"/>
  <c r="AD270" i="35"/>
  <c r="P270" i="35"/>
  <c r="R269" i="35"/>
  <c r="Y281" i="35"/>
  <c r="Z280" i="35"/>
  <c r="K280" i="35"/>
  <c r="AC278" i="35"/>
  <c r="N278" i="35"/>
  <c r="AD277" i="35"/>
  <c r="P277" i="35"/>
  <c r="Y273" i="35"/>
  <c r="Z272" i="35"/>
  <c r="K272" i="35"/>
  <c r="AC270" i="35"/>
  <c r="N270" i="35"/>
  <c r="AD269" i="35"/>
  <c r="P269" i="35"/>
  <c r="AD280" i="35"/>
  <c r="T278" i="35"/>
  <c r="P272" i="35"/>
  <c r="Y280" i="35"/>
  <c r="AC277" i="35"/>
  <c r="Y272" i="35"/>
  <c r="AC269" i="35"/>
  <c r="P92" i="61"/>
  <c r="P83" i="61"/>
  <c r="B19" i="72" l="1"/>
  <c r="D19" i="72"/>
  <c r="F19" i="72"/>
  <c r="H19" i="72"/>
  <c r="J19" i="72"/>
  <c r="K19" i="72"/>
  <c r="M19" i="72"/>
  <c r="N19" i="72"/>
  <c r="P19" i="72"/>
  <c r="R19" i="72"/>
  <c r="S19" i="72"/>
  <c r="T19" i="72"/>
  <c r="V19" i="72"/>
  <c r="Z19" i="72"/>
  <c r="AA19" i="72"/>
  <c r="B68" i="16"/>
  <c r="C68" i="16"/>
  <c r="E68" i="16"/>
  <c r="G68" i="16"/>
  <c r="I68" i="16"/>
  <c r="K68" i="16"/>
  <c r="M68" i="16"/>
  <c r="N68" i="16"/>
  <c r="P68" i="16"/>
  <c r="R68" i="16"/>
  <c r="S68" i="16"/>
  <c r="U68" i="16"/>
  <c r="W68" i="16"/>
  <c r="X68" i="16"/>
  <c r="Y68" i="16"/>
  <c r="AB68" i="16"/>
  <c r="AC68" i="16"/>
  <c r="B69" i="16"/>
  <c r="C69" i="16"/>
  <c r="E69" i="16"/>
  <c r="G69" i="16"/>
  <c r="I69" i="16"/>
  <c r="K69" i="16"/>
  <c r="M69" i="16"/>
  <c r="N69" i="16"/>
  <c r="O70" i="16" s="1"/>
  <c r="P69" i="16"/>
  <c r="R69" i="16"/>
  <c r="S69" i="16"/>
  <c r="U69" i="16"/>
  <c r="W69" i="16"/>
  <c r="X69" i="16"/>
  <c r="Y69" i="16"/>
  <c r="AB69" i="16"/>
  <c r="AC69" i="16"/>
  <c r="B42" i="16"/>
  <c r="C42" i="16"/>
  <c r="E42" i="16"/>
  <c r="G42" i="16"/>
  <c r="I42" i="16"/>
  <c r="K42" i="16"/>
  <c r="M42" i="16"/>
  <c r="N42" i="16"/>
  <c r="O43" i="16" s="1"/>
  <c r="P42" i="16"/>
  <c r="Q43" i="16" s="1"/>
  <c r="R42" i="16"/>
  <c r="S42" i="16"/>
  <c r="U42" i="16"/>
  <c r="W42" i="16"/>
  <c r="X42" i="16"/>
  <c r="Y42" i="16"/>
  <c r="AB42" i="16"/>
  <c r="AC42" i="16"/>
  <c r="B255" i="35"/>
  <c r="D255" i="35"/>
  <c r="E255" i="35"/>
  <c r="H255" i="35"/>
  <c r="L255" i="35"/>
  <c r="B256" i="35"/>
  <c r="D256" i="35"/>
  <c r="E256" i="35"/>
  <c r="H256" i="35"/>
  <c r="T256" i="35" s="1"/>
  <c r="L256" i="35"/>
  <c r="B257" i="35"/>
  <c r="D257" i="35"/>
  <c r="E257" i="35"/>
  <c r="H257" i="35"/>
  <c r="P257" i="35" s="1"/>
  <c r="L257" i="35"/>
  <c r="B258" i="35"/>
  <c r="D258" i="35"/>
  <c r="E258" i="35"/>
  <c r="H258" i="35"/>
  <c r="L258" i="35"/>
  <c r="B259" i="35"/>
  <c r="D259" i="35"/>
  <c r="E259" i="35"/>
  <c r="H259" i="35"/>
  <c r="P259" i="35" s="1"/>
  <c r="L259" i="35"/>
  <c r="B260" i="35"/>
  <c r="D260" i="35"/>
  <c r="E260" i="35"/>
  <c r="H260" i="35"/>
  <c r="K260" i="35" s="1"/>
  <c r="L260" i="35"/>
  <c r="B261" i="35"/>
  <c r="D261" i="35"/>
  <c r="E261" i="35"/>
  <c r="H261" i="35"/>
  <c r="T261" i="35" s="1"/>
  <c r="L261" i="35"/>
  <c r="B262" i="35"/>
  <c r="D262" i="35"/>
  <c r="E262" i="35"/>
  <c r="H262" i="35"/>
  <c r="K262" i="35" s="1"/>
  <c r="L262" i="35"/>
  <c r="B263" i="35"/>
  <c r="D263" i="35"/>
  <c r="E263" i="35"/>
  <c r="H263" i="35"/>
  <c r="P263" i="35" s="1"/>
  <c r="L263" i="35"/>
  <c r="B264" i="35"/>
  <c r="D264" i="35"/>
  <c r="E264" i="35"/>
  <c r="H264" i="35"/>
  <c r="J264" i="35" s="1"/>
  <c r="L264" i="35"/>
  <c r="B265" i="35"/>
  <c r="D265" i="35"/>
  <c r="E265" i="35"/>
  <c r="H265" i="35"/>
  <c r="L265" i="35"/>
  <c r="B243" i="35"/>
  <c r="D243" i="35"/>
  <c r="E243" i="35"/>
  <c r="H243" i="35"/>
  <c r="Z243" i="35" s="1"/>
  <c r="L243" i="35"/>
  <c r="B244" i="35"/>
  <c r="D244" i="35"/>
  <c r="E244" i="35"/>
  <c r="H244" i="35"/>
  <c r="P244" i="35" s="1"/>
  <c r="L244" i="35"/>
  <c r="B245" i="35"/>
  <c r="D245" i="35"/>
  <c r="E245" i="35"/>
  <c r="H245" i="35"/>
  <c r="N245" i="35" s="1"/>
  <c r="L245" i="35"/>
  <c r="B246" i="35"/>
  <c r="D246" i="35"/>
  <c r="E246" i="35"/>
  <c r="H246" i="35"/>
  <c r="K246" i="35" s="1"/>
  <c r="L246" i="35"/>
  <c r="B247" i="35"/>
  <c r="D247" i="35"/>
  <c r="E247" i="35"/>
  <c r="H247" i="35"/>
  <c r="AC247" i="35" s="1"/>
  <c r="L247" i="35"/>
  <c r="B248" i="35"/>
  <c r="D248" i="35"/>
  <c r="E248" i="35"/>
  <c r="H248" i="35"/>
  <c r="J248" i="35" s="1"/>
  <c r="L248" i="35"/>
  <c r="B249" i="35"/>
  <c r="D249" i="35"/>
  <c r="E249" i="35"/>
  <c r="H249" i="35"/>
  <c r="J249" i="35" s="1"/>
  <c r="L249" i="35"/>
  <c r="B250" i="35"/>
  <c r="D250" i="35"/>
  <c r="E250" i="35"/>
  <c r="H250" i="35"/>
  <c r="L250" i="35"/>
  <c r="B251" i="35"/>
  <c r="D251" i="35"/>
  <c r="E251" i="35"/>
  <c r="H251" i="35"/>
  <c r="J251" i="35" s="1"/>
  <c r="L251" i="35"/>
  <c r="B252" i="35"/>
  <c r="D252" i="35"/>
  <c r="E252" i="35"/>
  <c r="H252" i="35"/>
  <c r="T252" i="35" s="1"/>
  <c r="L252" i="35"/>
  <c r="B253" i="35"/>
  <c r="D253" i="35"/>
  <c r="E253" i="35"/>
  <c r="H253" i="35"/>
  <c r="N253" i="35" s="1"/>
  <c r="L253" i="35"/>
  <c r="B231" i="35"/>
  <c r="D231" i="35"/>
  <c r="E231" i="35"/>
  <c r="H231" i="35"/>
  <c r="J231" i="35" s="1"/>
  <c r="L231" i="35"/>
  <c r="B232" i="35"/>
  <c r="D232" i="35"/>
  <c r="E232" i="35"/>
  <c r="H232" i="35"/>
  <c r="AB232" i="35" s="1"/>
  <c r="L232" i="35"/>
  <c r="B233" i="35"/>
  <c r="D233" i="35"/>
  <c r="E233" i="35"/>
  <c r="H233" i="35"/>
  <c r="R233" i="35" s="1"/>
  <c r="L233" i="35"/>
  <c r="B234" i="35"/>
  <c r="D234" i="35"/>
  <c r="E234" i="35"/>
  <c r="H234" i="35"/>
  <c r="K234" i="35" s="1"/>
  <c r="L234" i="35"/>
  <c r="B235" i="35"/>
  <c r="D235" i="35"/>
  <c r="E235" i="35"/>
  <c r="H235" i="35"/>
  <c r="P235" i="35" s="1"/>
  <c r="L235" i="35"/>
  <c r="B236" i="35"/>
  <c r="D236" i="35"/>
  <c r="E236" i="35"/>
  <c r="H236" i="35"/>
  <c r="J236" i="35" s="1"/>
  <c r="L236" i="35"/>
  <c r="B237" i="35"/>
  <c r="D237" i="35"/>
  <c r="E237" i="35"/>
  <c r="H237" i="35"/>
  <c r="J237" i="35" s="1"/>
  <c r="L237" i="35"/>
  <c r="B238" i="35"/>
  <c r="D238" i="35"/>
  <c r="E238" i="35"/>
  <c r="H238" i="35"/>
  <c r="K238" i="35" s="1"/>
  <c r="L238" i="35"/>
  <c r="B239" i="35"/>
  <c r="D239" i="35"/>
  <c r="E239" i="35"/>
  <c r="H239" i="35"/>
  <c r="R239" i="35" s="1"/>
  <c r="L239" i="35"/>
  <c r="B240" i="35"/>
  <c r="D240" i="35"/>
  <c r="E240" i="35"/>
  <c r="H240" i="35"/>
  <c r="J240" i="35" s="1"/>
  <c r="L240" i="35"/>
  <c r="B241" i="35"/>
  <c r="D241" i="35"/>
  <c r="E241" i="35"/>
  <c r="H241" i="35"/>
  <c r="J241" i="35" s="1"/>
  <c r="L241" i="35"/>
  <c r="B219" i="35"/>
  <c r="D219" i="35"/>
  <c r="E219" i="35"/>
  <c r="H219" i="35"/>
  <c r="P219" i="35" s="1"/>
  <c r="L219" i="35"/>
  <c r="B220" i="35"/>
  <c r="D220" i="35"/>
  <c r="E220" i="35"/>
  <c r="H220" i="35"/>
  <c r="N220" i="35" s="1"/>
  <c r="L220" i="35"/>
  <c r="B221" i="35"/>
  <c r="D221" i="35"/>
  <c r="E221" i="35"/>
  <c r="H221" i="35"/>
  <c r="L221" i="35"/>
  <c r="B222" i="35"/>
  <c r="D222" i="35"/>
  <c r="E222" i="35"/>
  <c r="H222" i="35"/>
  <c r="L222" i="35"/>
  <c r="B223" i="35"/>
  <c r="D223" i="35"/>
  <c r="E223" i="35"/>
  <c r="H223" i="35"/>
  <c r="J223" i="35" s="1"/>
  <c r="L223" i="35"/>
  <c r="B224" i="35"/>
  <c r="D224" i="35"/>
  <c r="E224" i="35"/>
  <c r="H224" i="35"/>
  <c r="K224" i="35" s="1"/>
  <c r="L224" i="35"/>
  <c r="B225" i="35"/>
  <c r="D225" i="35"/>
  <c r="E225" i="35"/>
  <c r="H225" i="35"/>
  <c r="T225" i="35" s="1"/>
  <c r="L225" i="35"/>
  <c r="B226" i="35"/>
  <c r="D226" i="35"/>
  <c r="E226" i="35"/>
  <c r="H226" i="35"/>
  <c r="R226" i="35" s="1"/>
  <c r="L226" i="35"/>
  <c r="B227" i="35"/>
  <c r="D227" i="35"/>
  <c r="E227" i="35"/>
  <c r="H227" i="35"/>
  <c r="L227" i="35"/>
  <c r="B228" i="35"/>
  <c r="D228" i="35"/>
  <c r="E228" i="35"/>
  <c r="H228" i="35"/>
  <c r="N228" i="35" s="1"/>
  <c r="L228" i="35"/>
  <c r="B229" i="35"/>
  <c r="D229" i="35"/>
  <c r="E229" i="35"/>
  <c r="H229" i="35"/>
  <c r="X229" i="35" s="1"/>
  <c r="L229" i="35"/>
  <c r="B207" i="35"/>
  <c r="D207" i="35"/>
  <c r="E207" i="35"/>
  <c r="H207" i="35"/>
  <c r="N207" i="35" s="1"/>
  <c r="L207" i="35"/>
  <c r="B208" i="35"/>
  <c r="D208" i="35"/>
  <c r="E208" i="35"/>
  <c r="H208" i="35"/>
  <c r="K208" i="35" s="1"/>
  <c r="L208" i="35"/>
  <c r="B209" i="35"/>
  <c r="D209" i="35"/>
  <c r="E209" i="35"/>
  <c r="H209" i="35"/>
  <c r="AB209" i="35" s="1"/>
  <c r="L209" i="35"/>
  <c r="B210" i="35"/>
  <c r="D210" i="35"/>
  <c r="E210" i="35"/>
  <c r="H210" i="35"/>
  <c r="K210" i="35" s="1"/>
  <c r="L210" i="35"/>
  <c r="B211" i="35"/>
  <c r="D211" i="35"/>
  <c r="E211" i="35"/>
  <c r="H211" i="35"/>
  <c r="J211" i="35" s="1"/>
  <c r="L211" i="35"/>
  <c r="B212" i="35"/>
  <c r="D212" i="35"/>
  <c r="E212" i="35"/>
  <c r="H212" i="35"/>
  <c r="L212" i="35"/>
  <c r="B213" i="35"/>
  <c r="D213" i="35"/>
  <c r="E213" i="35"/>
  <c r="H213" i="35"/>
  <c r="L213" i="35"/>
  <c r="B214" i="35"/>
  <c r="D214" i="35"/>
  <c r="E214" i="35"/>
  <c r="H214" i="35"/>
  <c r="R214" i="35" s="1"/>
  <c r="L214" i="35"/>
  <c r="B215" i="35"/>
  <c r="D215" i="35"/>
  <c r="E215" i="35"/>
  <c r="H215" i="35"/>
  <c r="AB215" i="35" s="1"/>
  <c r="L215" i="35"/>
  <c r="B216" i="35"/>
  <c r="D216" i="35"/>
  <c r="E216" i="35"/>
  <c r="H216" i="35"/>
  <c r="K216" i="35" s="1"/>
  <c r="L216" i="35"/>
  <c r="B217" i="35"/>
  <c r="D217" i="35"/>
  <c r="E217" i="35"/>
  <c r="H217" i="35"/>
  <c r="K217" i="35" s="1"/>
  <c r="L217" i="35"/>
  <c r="B206" i="35"/>
  <c r="D206" i="35"/>
  <c r="E206" i="35"/>
  <c r="H206" i="35"/>
  <c r="L206" i="35"/>
  <c r="B195" i="35"/>
  <c r="D195" i="35"/>
  <c r="E195" i="35"/>
  <c r="H195" i="35"/>
  <c r="L195" i="35"/>
  <c r="B196" i="35"/>
  <c r="D196" i="35"/>
  <c r="E196" i="35"/>
  <c r="H196" i="35"/>
  <c r="R196" i="35" s="1"/>
  <c r="L196" i="35"/>
  <c r="B197" i="35"/>
  <c r="D197" i="35"/>
  <c r="E197" i="35"/>
  <c r="H197" i="35"/>
  <c r="N197" i="35" s="1"/>
  <c r="L197" i="35"/>
  <c r="B198" i="35"/>
  <c r="D198" i="35"/>
  <c r="E198" i="35"/>
  <c r="H198" i="35"/>
  <c r="K198" i="35" s="1"/>
  <c r="L198" i="35"/>
  <c r="B199" i="35"/>
  <c r="D199" i="35"/>
  <c r="E199" i="35"/>
  <c r="H199" i="35"/>
  <c r="P199" i="35" s="1"/>
  <c r="L199" i="35"/>
  <c r="B200" i="35"/>
  <c r="D200" i="35"/>
  <c r="E200" i="35"/>
  <c r="H200" i="35"/>
  <c r="J200" i="35" s="1"/>
  <c r="L200" i="35"/>
  <c r="B201" i="35"/>
  <c r="D201" i="35"/>
  <c r="E201" i="35"/>
  <c r="H201" i="35"/>
  <c r="K201" i="35" s="1"/>
  <c r="L201" i="35"/>
  <c r="B202" i="35"/>
  <c r="D202" i="35"/>
  <c r="E202" i="35"/>
  <c r="H202" i="35"/>
  <c r="T202" i="35" s="1"/>
  <c r="L202" i="35"/>
  <c r="B203" i="35"/>
  <c r="D203" i="35"/>
  <c r="E203" i="35"/>
  <c r="H203" i="35"/>
  <c r="T203" i="35" s="1"/>
  <c r="L203" i="35"/>
  <c r="B204" i="35"/>
  <c r="D204" i="35"/>
  <c r="E204" i="35"/>
  <c r="H204" i="35"/>
  <c r="K204" i="35" s="1"/>
  <c r="L204" i="35"/>
  <c r="B205" i="35"/>
  <c r="D205" i="35"/>
  <c r="E205" i="35"/>
  <c r="H205" i="35"/>
  <c r="AB205" i="35" s="1"/>
  <c r="L205" i="35"/>
  <c r="B183" i="35"/>
  <c r="D183" i="35"/>
  <c r="E183" i="35"/>
  <c r="H183" i="35"/>
  <c r="AB183" i="35" s="1"/>
  <c r="L183" i="35"/>
  <c r="B184" i="35"/>
  <c r="D184" i="35"/>
  <c r="E184" i="35"/>
  <c r="H184" i="35"/>
  <c r="N184" i="35" s="1"/>
  <c r="L184" i="35"/>
  <c r="B185" i="35"/>
  <c r="D185" i="35"/>
  <c r="E185" i="35"/>
  <c r="H185" i="35"/>
  <c r="J185" i="35" s="1"/>
  <c r="L185" i="35"/>
  <c r="B186" i="35"/>
  <c r="D186" i="35"/>
  <c r="E186" i="35"/>
  <c r="H186" i="35"/>
  <c r="K186" i="35" s="1"/>
  <c r="L186" i="35"/>
  <c r="B187" i="35"/>
  <c r="D187" i="35"/>
  <c r="E187" i="35"/>
  <c r="H187" i="35"/>
  <c r="K187" i="35" s="1"/>
  <c r="L187" i="35"/>
  <c r="B188" i="35"/>
  <c r="D188" i="35"/>
  <c r="E188" i="35"/>
  <c r="H188" i="35"/>
  <c r="J188" i="35" s="1"/>
  <c r="L188" i="35"/>
  <c r="B189" i="35"/>
  <c r="D189" i="35"/>
  <c r="E189" i="35"/>
  <c r="H189" i="35"/>
  <c r="L189" i="35"/>
  <c r="B190" i="35"/>
  <c r="D190" i="35"/>
  <c r="E190" i="35"/>
  <c r="H190" i="35"/>
  <c r="T190" i="35" s="1"/>
  <c r="L190" i="35"/>
  <c r="B191" i="35"/>
  <c r="D191" i="35"/>
  <c r="E191" i="35"/>
  <c r="H191" i="35"/>
  <c r="J191" i="35" s="1"/>
  <c r="L191" i="35"/>
  <c r="B192" i="35"/>
  <c r="D192" i="35"/>
  <c r="E192" i="35"/>
  <c r="H192" i="35"/>
  <c r="K192" i="35" s="1"/>
  <c r="L192" i="35"/>
  <c r="B193" i="35"/>
  <c r="D193" i="35"/>
  <c r="E193" i="35"/>
  <c r="H193" i="35"/>
  <c r="K193" i="35" s="1"/>
  <c r="L193" i="35"/>
  <c r="B171" i="35"/>
  <c r="D171" i="35"/>
  <c r="E171" i="35"/>
  <c r="H171" i="35"/>
  <c r="P171" i="35" s="1"/>
  <c r="L171" i="35"/>
  <c r="B172" i="35"/>
  <c r="D172" i="35"/>
  <c r="E172" i="35"/>
  <c r="H172" i="35"/>
  <c r="J172" i="35" s="1"/>
  <c r="L172" i="35"/>
  <c r="B173" i="35"/>
  <c r="D173" i="35"/>
  <c r="E173" i="35"/>
  <c r="H173" i="35"/>
  <c r="L173" i="35"/>
  <c r="B174" i="35"/>
  <c r="D174" i="35"/>
  <c r="E174" i="35"/>
  <c r="H174" i="35"/>
  <c r="K174" i="35" s="1"/>
  <c r="L174" i="35"/>
  <c r="B175" i="35"/>
  <c r="D175" i="35"/>
  <c r="E175" i="35"/>
  <c r="H175" i="35"/>
  <c r="P175" i="35" s="1"/>
  <c r="L175" i="35"/>
  <c r="B176" i="35"/>
  <c r="D176" i="35"/>
  <c r="E176" i="35"/>
  <c r="H176" i="35"/>
  <c r="N176" i="35" s="1"/>
  <c r="L176" i="35"/>
  <c r="B177" i="35"/>
  <c r="D177" i="35"/>
  <c r="E177" i="35"/>
  <c r="H177" i="35"/>
  <c r="L177" i="35"/>
  <c r="B178" i="35"/>
  <c r="D178" i="35"/>
  <c r="E178" i="35"/>
  <c r="H178" i="35"/>
  <c r="L178" i="35"/>
  <c r="B179" i="35"/>
  <c r="D179" i="35"/>
  <c r="E179" i="35"/>
  <c r="H179" i="35"/>
  <c r="L179" i="35"/>
  <c r="B180" i="35"/>
  <c r="D180" i="35"/>
  <c r="E180" i="35"/>
  <c r="H180" i="35"/>
  <c r="Z180" i="35" s="1"/>
  <c r="L180" i="35"/>
  <c r="B181" i="35"/>
  <c r="D181" i="35"/>
  <c r="E181" i="35"/>
  <c r="H181" i="35"/>
  <c r="J181" i="35" s="1"/>
  <c r="L181" i="35"/>
  <c r="B159" i="35"/>
  <c r="D159" i="35"/>
  <c r="E159" i="35"/>
  <c r="H159" i="35"/>
  <c r="X159" i="35" s="1"/>
  <c r="L159" i="35"/>
  <c r="B160" i="35"/>
  <c r="D160" i="35"/>
  <c r="E160" i="35"/>
  <c r="H160" i="35"/>
  <c r="N160" i="35" s="1"/>
  <c r="L160" i="35"/>
  <c r="B161" i="35"/>
  <c r="D161" i="35"/>
  <c r="E161" i="35"/>
  <c r="H161" i="35"/>
  <c r="AB161" i="35" s="1"/>
  <c r="L161" i="35"/>
  <c r="B162" i="35"/>
  <c r="D162" i="35"/>
  <c r="E162" i="35"/>
  <c r="H162" i="35"/>
  <c r="L162" i="35"/>
  <c r="B163" i="35"/>
  <c r="D163" i="35"/>
  <c r="E163" i="35"/>
  <c r="H163" i="35"/>
  <c r="K163" i="35" s="1"/>
  <c r="L163" i="35"/>
  <c r="B164" i="35"/>
  <c r="D164" i="35"/>
  <c r="E164" i="35"/>
  <c r="H164" i="35"/>
  <c r="L164" i="35"/>
  <c r="B165" i="35"/>
  <c r="D165" i="35"/>
  <c r="E165" i="35"/>
  <c r="H165" i="35"/>
  <c r="L165" i="35"/>
  <c r="B166" i="35"/>
  <c r="D166" i="35"/>
  <c r="E166" i="35"/>
  <c r="H166" i="35"/>
  <c r="J166" i="35" s="1"/>
  <c r="L166" i="35"/>
  <c r="B167" i="35"/>
  <c r="D167" i="35"/>
  <c r="E167" i="35"/>
  <c r="H167" i="35"/>
  <c r="P167" i="35" s="1"/>
  <c r="L167" i="35"/>
  <c r="B168" i="35"/>
  <c r="D168" i="35"/>
  <c r="E168" i="35"/>
  <c r="H168" i="35"/>
  <c r="X168" i="35" s="1"/>
  <c r="L168" i="35"/>
  <c r="B169" i="35"/>
  <c r="D169" i="35"/>
  <c r="E169" i="35"/>
  <c r="H169" i="35"/>
  <c r="K169" i="35" s="1"/>
  <c r="L169" i="35"/>
  <c r="B147" i="35"/>
  <c r="D147" i="35"/>
  <c r="E147" i="35"/>
  <c r="H147" i="35"/>
  <c r="K147" i="35" s="1"/>
  <c r="L147" i="35"/>
  <c r="B148" i="35"/>
  <c r="D148" i="35"/>
  <c r="E148" i="35"/>
  <c r="H148" i="35"/>
  <c r="L148" i="35"/>
  <c r="B149" i="35"/>
  <c r="D149" i="35"/>
  <c r="E149" i="35"/>
  <c r="H149" i="35"/>
  <c r="K149" i="35" s="1"/>
  <c r="L149" i="35"/>
  <c r="B150" i="35"/>
  <c r="D150" i="35"/>
  <c r="E150" i="35"/>
  <c r="H150" i="35"/>
  <c r="K150" i="35" s="1"/>
  <c r="L150" i="35"/>
  <c r="B151" i="35"/>
  <c r="D151" i="35"/>
  <c r="E151" i="35"/>
  <c r="H151" i="35"/>
  <c r="L151" i="35"/>
  <c r="B152" i="35"/>
  <c r="D152" i="35"/>
  <c r="E152" i="35"/>
  <c r="H152" i="35"/>
  <c r="L152" i="35"/>
  <c r="B153" i="35"/>
  <c r="D153" i="35"/>
  <c r="E153" i="35"/>
  <c r="H153" i="35"/>
  <c r="J153" i="35" s="1"/>
  <c r="L153" i="35"/>
  <c r="B154" i="35"/>
  <c r="D154" i="35"/>
  <c r="E154" i="35"/>
  <c r="H154" i="35"/>
  <c r="R154" i="35" s="1"/>
  <c r="L154" i="35"/>
  <c r="B155" i="35"/>
  <c r="D155" i="35"/>
  <c r="E155" i="35"/>
  <c r="H155" i="35"/>
  <c r="Y155" i="35" s="1"/>
  <c r="L155" i="35"/>
  <c r="B156" i="35"/>
  <c r="D156" i="35"/>
  <c r="E156" i="35"/>
  <c r="H156" i="35"/>
  <c r="K156" i="35" s="1"/>
  <c r="L156" i="35"/>
  <c r="B157" i="35"/>
  <c r="D157" i="35"/>
  <c r="E157" i="35"/>
  <c r="H157" i="35"/>
  <c r="J157" i="35" s="1"/>
  <c r="L157" i="35"/>
  <c r="B135" i="35"/>
  <c r="D135" i="35"/>
  <c r="E135" i="35"/>
  <c r="H135" i="35"/>
  <c r="L135" i="35"/>
  <c r="B136" i="35"/>
  <c r="D136" i="35"/>
  <c r="E136" i="35"/>
  <c r="H136" i="35"/>
  <c r="L136" i="35"/>
  <c r="B137" i="35"/>
  <c r="D137" i="35"/>
  <c r="E137" i="35"/>
  <c r="H137" i="35"/>
  <c r="N137" i="35" s="1"/>
  <c r="L137" i="35"/>
  <c r="B138" i="35"/>
  <c r="D138" i="35"/>
  <c r="E138" i="35"/>
  <c r="H138" i="35"/>
  <c r="J138" i="35" s="1"/>
  <c r="L138" i="35"/>
  <c r="B139" i="35"/>
  <c r="D139" i="35"/>
  <c r="E139" i="35"/>
  <c r="H139" i="35"/>
  <c r="J139" i="35" s="1"/>
  <c r="L139" i="35"/>
  <c r="B140" i="35"/>
  <c r="D140" i="35"/>
  <c r="E140" i="35"/>
  <c r="H140" i="35"/>
  <c r="J140" i="35" s="1"/>
  <c r="L140" i="35"/>
  <c r="B141" i="35"/>
  <c r="D141" i="35"/>
  <c r="E141" i="35"/>
  <c r="H141" i="35"/>
  <c r="K141" i="35" s="1"/>
  <c r="L141" i="35"/>
  <c r="B142" i="35"/>
  <c r="D142" i="35"/>
  <c r="E142" i="35"/>
  <c r="H142" i="35"/>
  <c r="T142" i="35" s="1"/>
  <c r="L142" i="35"/>
  <c r="B143" i="35"/>
  <c r="D143" i="35"/>
  <c r="E143" i="35"/>
  <c r="H143" i="35"/>
  <c r="L143" i="35"/>
  <c r="B144" i="35"/>
  <c r="D144" i="35"/>
  <c r="E144" i="35"/>
  <c r="H144" i="35"/>
  <c r="K144" i="35" s="1"/>
  <c r="L144" i="35"/>
  <c r="B145" i="35"/>
  <c r="D145" i="35"/>
  <c r="E145" i="35"/>
  <c r="H145" i="35"/>
  <c r="L145" i="35"/>
  <c r="B123" i="35"/>
  <c r="D123" i="35"/>
  <c r="E123" i="35"/>
  <c r="H123" i="35"/>
  <c r="AB123" i="35" s="1"/>
  <c r="L123" i="35"/>
  <c r="B124" i="35"/>
  <c r="D124" i="35"/>
  <c r="E124" i="35"/>
  <c r="H124" i="35"/>
  <c r="J124" i="35" s="1"/>
  <c r="L124" i="35"/>
  <c r="B125" i="35"/>
  <c r="D125" i="35"/>
  <c r="E125" i="35"/>
  <c r="H125" i="35"/>
  <c r="R125" i="35" s="1"/>
  <c r="L125" i="35"/>
  <c r="B126" i="35"/>
  <c r="D126" i="35"/>
  <c r="E126" i="35"/>
  <c r="H126" i="35"/>
  <c r="K126" i="35" s="1"/>
  <c r="L126" i="35"/>
  <c r="B127" i="35"/>
  <c r="D127" i="35"/>
  <c r="E127" i="35"/>
  <c r="H127" i="35"/>
  <c r="J127" i="35" s="1"/>
  <c r="L127" i="35"/>
  <c r="B128" i="35"/>
  <c r="D128" i="35"/>
  <c r="E128" i="35"/>
  <c r="H128" i="35"/>
  <c r="T128" i="35" s="1"/>
  <c r="L128" i="35"/>
  <c r="B129" i="35"/>
  <c r="D129" i="35"/>
  <c r="E129" i="35"/>
  <c r="H129" i="35"/>
  <c r="X129" i="35" s="1"/>
  <c r="L129" i="35"/>
  <c r="B130" i="35"/>
  <c r="D130" i="35"/>
  <c r="E130" i="35"/>
  <c r="H130" i="35"/>
  <c r="R130" i="35" s="1"/>
  <c r="L130" i="35"/>
  <c r="B131" i="35"/>
  <c r="D131" i="35"/>
  <c r="E131" i="35"/>
  <c r="H131" i="35"/>
  <c r="P131" i="35" s="1"/>
  <c r="L131" i="35"/>
  <c r="B132" i="35"/>
  <c r="D132" i="35"/>
  <c r="E132" i="35"/>
  <c r="H132" i="35"/>
  <c r="R132" i="35" s="1"/>
  <c r="L132" i="35"/>
  <c r="B133" i="35"/>
  <c r="D133" i="35"/>
  <c r="E133" i="35"/>
  <c r="H133" i="35"/>
  <c r="T133" i="35" s="1"/>
  <c r="L133" i="35"/>
  <c r="B111" i="35"/>
  <c r="D111" i="35"/>
  <c r="E111" i="35"/>
  <c r="H111" i="35"/>
  <c r="P111" i="35" s="1"/>
  <c r="L111" i="35"/>
  <c r="B112" i="35"/>
  <c r="D112" i="35"/>
  <c r="E112" i="35"/>
  <c r="H112" i="35"/>
  <c r="K112" i="35" s="1"/>
  <c r="L112" i="35"/>
  <c r="B113" i="35"/>
  <c r="D113" i="35"/>
  <c r="E113" i="35"/>
  <c r="H113" i="35"/>
  <c r="N113" i="35" s="1"/>
  <c r="L113" i="35"/>
  <c r="B114" i="35"/>
  <c r="D114" i="35"/>
  <c r="E114" i="35"/>
  <c r="H114" i="35"/>
  <c r="X114" i="35" s="1"/>
  <c r="L114" i="35"/>
  <c r="B115" i="35"/>
  <c r="D115" i="35"/>
  <c r="E115" i="35"/>
  <c r="H115" i="35"/>
  <c r="K115" i="35" s="1"/>
  <c r="L115" i="35"/>
  <c r="B116" i="35"/>
  <c r="D116" i="35"/>
  <c r="E116" i="35"/>
  <c r="H116" i="35"/>
  <c r="N116" i="35" s="1"/>
  <c r="L116" i="35"/>
  <c r="B117" i="35"/>
  <c r="D117" i="35"/>
  <c r="E117" i="35"/>
  <c r="H117" i="35"/>
  <c r="Z117" i="35" s="1"/>
  <c r="L117" i="35"/>
  <c r="B118" i="35"/>
  <c r="D118" i="35"/>
  <c r="E118" i="35"/>
  <c r="H118" i="35"/>
  <c r="T118" i="35" s="1"/>
  <c r="L118" i="35"/>
  <c r="B119" i="35"/>
  <c r="D119" i="35"/>
  <c r="E119" i="35"/>
  <c r="H119" i="35"/>
  <c r="P119" i="35" s="1"/>
  <c r="L119" i="35"/>
  <c r="B120" i="35"/>
  <c r="D120" i="35"/>
  <c r="E120" i="35"/>
  <c r="H120" i="35"/>
  <c r="T120" i="35" s="1"/>
  <c r="L120" i="35"/>
  <c r="B121" i="35"/>
  <c r="D121" i="35"/>
  <c r="E121" i="35"/>
  <c r="H121" i="35"/>
  <c r="R121" i="35" s="1"/>
  <c r="L121" i="35"/>
  <c r="B99" i="35"/>
  <c r="D99" i="35"/>
  <c r="E99" i="35"/>
  <c r="H99" i="35"/>
  <c r="L99" i="35"/>
  <c r="B100" i="35"/>
  <c r="D100" i="35"/>
  <c r="E100" i="35"/>
  <c r="H100" i="35"/>
  <c r="K100" i="35" s="1"/>
  <c r="L100" i="35"/>
  <c r="B101" i="35"/>
  <c r="D101" i="35"/>
  <c r="E101" i="35"/>
  <c r="H101" i="35"/>
  <c r="R101" i="35" s="1"/>
  <c r="L101" i="35"/>
  <c r="B102" i="35"/>
  <c r="D102" i="35"/>
  <c r="E102" i="35"/>
  <c r="H102" i="35"/>
  <c r="X102" i="35" s="1"/>
  <c r="L102" i="35"/>
  <c r="B103" i="35"/>
  <c r="D103" i="35"/>
  <c r="E103" i="35"/>
  <c r="H103" i="35"/>
  <c r="L103" i="35"/>
  <c r="B104" i="35"/>
  <c r="D104" i="35"/>
  <c r="E104" i="35"/>
  <c r="H104" i="35"/>
  <c r="J104" i="35" s="1"/>
  <c r="L104" i="35"/>
  <c r="B105" i="35"/>
  <c r="D105" i="35"/>
  <c r="E105" i="35"/>
  <c r="H105" i="35"/>
  <c r="L105" i="35"/>
  <c r="B106" i="35"/>
  <c r="D106" i="35"/>
  <c r="E106" i="35"/>
  <c r="H106" i="35"/>
  <c r="J106" i="35" s="1"/>
  <c r="L106" i="35"/>
  <c r="B107" i="35"/>
  <c r="D107" i="35"/>
  <c r="E107" i="35"/>
  <c r="H107" i="35"/>
  <c r="X107" i="35" s="1"/>
  <c r="L107" i="35"/>
  <c r="B108" i="35"/>
  <c r="D108" i="35"/>
  <c r="E108" i="35"/>
  <c r="H108" i="35"/>
  <c r="X108" i="35" s="1"/>
  <c r="L108" i="35"/>
  <c r="B109" i="35"/>
  <c r="D109" i="35"/>
  <c r="E109" i="35"/>
  <c r="H109" i="35"/>
  <c r="P109" i="35" s="1"/>
  <c r="L109" i="35"/>
  <c r="B87" i="35"/>
  <c r="D87" i="35"/>
  <c r="E87" i="35"/>
  <c r="H87" i="35"/>
  <c r="X87" i="35" s="1"/>
  <c r="L87" i="35"/>
  <c r="B88" i="35"/>
  <c r="D88" i="35"/>
  <c r="E88" i="35"/>
  <c r="H88" i="35"/>
  <c r="J88" i="35" s="1"/>
  <c r="L88" i="35"/>
  <c r="B89" i="35"/>
  <c r="D89" i="35"/>
  <c r="E89" i="35"/>
  <c r="H89" i="35"/>
  <c r="J89" i="35" s="1"/>
  <c r="L89" i="35"/>
  <c r="B90" i="35"/>
  <c r="D90" i="35"/>
  <c r="E90" i="35"/>
  <c r="H90" i="35"/>
  <c r="L90" i="35"/>
  <c r="B91" i="35"/>
  <c r="D91" i="35"/>
  <c r="E91" i="35"/>
  <c r="H91" i="35"/>
  <c r="K91" i="35" s="1"/>
  <c r="L91" i="35"/>
  <c r="B92" i="35"/>
  <c r="D92" i="35"/>
  <c r="E92" i="35"/>
  <c r="H92" i="35"/>
  <c r="R92" i="35" s="1"/>
  <c r="L92" i="35"/>
  <c r="B93" i="35"/>
  <c r="D93" i="35"/>
  <c r="E93" i="35"/>
  <c r="H93" i="35"/>
  <c r="N93" i="35" s="1"/>
  <c r="L93" i="35"/>
  <c r="B94" i="35"/>
  <c r="D94" i="35"/>
  <c r="E94" i="35"/>
  <c r="H94" i="35"/>
  <c r="AC94" i="35" s="1"/>
  <c r="L94" i="35"/>
  <c r="B95" i="35"/>
  <c r="D95" i="35"/>
  <c r="E95" i="35"/>
  <c r="H95" i="35"/>
  <c r="J95" i="35" s="1"/>
  <c r="L95" i="35"/>
  <c r="B96" i="35"/>
  <c r="D96" i="35"/>
  <c r="E96" i="35"/>
  <c r="H96" i="35"/>
  <c r="J96" i="35" s="1"/>
  <c r="L96" i="35"/>
  <c r="B97" i="35"/>
  <c r="D97" i="35"/>
  <c r="E97" i="35"/>
  <c r="H97" i="35"/>
  <c r="J97" i="35" s="1"/>
  <c r="L97" i="35"/>
  <c r="B75" i="35"/>
  <c r="D75" i="35"/>
  <c r="E75" i="35"/>
  <c r="H75" i="35"/>
  <c r="K75" i="35" s="1"/>
  <c r="L75" i="35"/>
  <c r="B76" i="35"/>
  <c r="D76" i="35"/>
  <c r="E76" i="35"/>
  <c r="H76" i="35"/>
  <c r="P76" i="35" s="1"/>
  <c r="L76" i="35"/>
  <c r="B77" i="35"/>
  <c r="D77" i="35"/>
  <c r="E77" i="35"/>
  <c r="H77" i="35"/>
  <c r="J77" i="35" s="1"/>
  <c r="L77" i="35"/>
  <c r="B78" i="35"/>
  <c r="D78" i="35"/>
  <c r="E78" i="35"/>
  <c r="H78" i="35"/>
  <c r="L78" i="35"/>
  <c r="B79" i="35"/>
  <c r="D79" i="35"/>
  <c r="E79" i="35"/>
  <c r="H79" i="35"/>
  <c r="J79" i="35" s="1"/>
  <c r="L79" i="35"/>
  <c r="B80" i="35"/>
  <c r="D80" i="35"/>
  <c r="E80" i="35"/>
  <c r="H80" i="35"/>
  <c r="L80" i="35"/>
  <c r="B81" i="35"/>
  <c r="D81" i="35"/>
  <c r="E81" i="35"/>
  <c r="H81" i="35"/>
  <c r="L81" i="35"/>
  <c r="B82" i="35"/>
  <c r="D82" i="35"/>
  <c r="E82" i="35"/>
  <c r="H82" i="35"/>
  <c r="R82" i="35" s="1"/>
  <c r="L82" i="35"/>
  <c r="B83" i="35"/>
  <c r="D83" i="35"/>
  <c r="E83" i="35"/>
  <c r="H83" i="35"/>
  <c r="J83" i="35" s="1"/>
  <c r="L83" i="35"/>
  <c r="B84" i="35"/>
  <c r="D84" i="35"/>
  <c r="E84" i="35"/>
  <c r="H84" i="35"/>
  <c r="J84" i="35" s="1"/>
  <c r="L84" i="35"/>
  <c r="B85" i="35"/>
  <c r="D85" i="35"/>
  <c r="E85" i="35"/>
  <c r="H85" i="35"/>
  <c r="P85" i="35" s="1"/>
  <c r="L85" i="35"/>
  <c r="B63" i="35"/>
  <c r="D63" i="35"/>
  <c r="E63" i="35"/>
  <c r="H63" i="35"/>
  <c r="L63" i="35"/>
  <c r="B64" i="35"/>
  <c r="D64" i="35"/>
  <c r="E64" i="35"/>
  <c r="H64" i="35"/>
  <c r="R64" i="35" s="1"/>
  <c r="L64" i="35"/>
  <c r="B65" i="35"/>
  <c r="D65" i="35"/>
  <c r="E65" i="35"/>
  <c r="H65" i="35"/>
  <c r="N65" i="35" s="1"/>
  <c r="L65" i="35"/>
  <c r="B66" i="35"/>
  <c r="D66" i="35"/>
  <c r="E66" i="35"/>
  <c r="H66" i="35"/>
  <c r="K66" i="35" s="1"/>
  <c r="L66" i="35"/>
  <c r="B67" i="35"/>
  <c r="D67" i="35"/>
  <c r="E67" i="35"/>
  <c r="H67" i="35"/>
  <c r="Y67" i="35" s="1"/>
  <c r="L67" i="35"/>
  <c r="B68" i="35"/>
  <c r="D68" i="35"/>
  <c r="E68" i="35"/>
  <c r="H68" i="35"/>
  <c r="X68" i="35" s="1"/>
  <c r="L68" i="35"/>
  <c r="B69" i="35"/>
  <c r="D69" i="35"/>
  <c r="E69" i="35"/>
  <c r="H69" i="35"/>
  <c r="J69" i="35" s="1"/>
  <c r="L69" i="35"/>
  <c r="B70" i="35"/>
  <c r="D70" i="35"/>
  <c r="E70" i="35"/>
  <c r="H70" i="35"/>
  <c r="K70" i="35" s="1"/>
  <c r="L70" i="35"/>
  <c r="B71" i="35"/>
  <c r="D71" i="35"/>
  <c r="E71" i="35"/>
  <c r="H71" i="35"/>
  <c r="L71" i="35"/>
  <c r="B72" i="35"/>
  <c r="D72" i="35"/>
  <c r="E72" i="35"/>
  <c r="H72" i="35"/>
  <c r="Z72" i="35" s="1"/>
  <c r="L72" i="35"/>
  <c r="B73" i="35"/>
  <c r="D73" i="35"/>
  <c r="E73" i="35"/>
  <c r="H73" i="35"/>
  <c r="P73" i="35" s="1"/>
  <c r="L73" i="35"/>
  <c r="B50" i="35"/>
  <c r="D50" i="35"/>
  <c r="E50" i="35"/>
  <c r="H50" i="35"/>
  <c r="J50" i="35" s="1"/>
  <c r="L50" i="35"/>
  <c r="B51" i="35"/>
  <c r="D51" i="35"/>
  <c r="E51" i="35"/>
  <c r="H51" i="35"/>
  <c r="AC51" i="35" s="1"/>
  <c r="L51" i="35"/>
  <c r="B52" i="35"/>
  <c r="D52" i="35"/>
  <c r="E52" i="35"/>
  <c r="H52" i="35"/>
  <c r="X52" i="35" s="1"/>
  <c r="L52" i="35"/>
  <c r="B53" i="35"/>
  <c r="D53" i="35"/>
  <c r="E53" i="35"/>
  <c r="H53" i="35"/>
  <c r="K53" i="35" s="1"/>
  <c r="L53" i="35"/>
  <c r="B54" i="35"/>
  <c r="D54" i="35"/>
  <c r="E54" i="35"/>
  <c r="H54" i="35"/>
  <c r="J54" i="35" s="1"/>
  <c r="L54" i="35"/>
  <c r="B55" i="35"/>
  <c r="D55" i="35"/>
  <c r="E55" i="35"/>
  <c r="H55" i="35"/>
  <c r="J55" i="35" s="1"/>
  <c r="L55" i="35"/>
  <c r="B56" i="35"/>
  <c r="D56" i="35"/>
  <c r="E56" i="35"/>
  <c r="H56" i="35"/>
  <c r="Y56" i="35" s="1"/>
  <c r="L56" i="35"/>
  <c r="B57" i="35"/>
  <c r="D57" i="35"/>
  <c r="E57" i="35"/>
  <c r="H57" i="35"/>
  <c r="K57" i="35" s="1"/>
  <c r="L57" i="35"/>
  <c r="B58" i="35"/>
  <c r="D58" i="35"/>
  <c r="E58" i="35"/>
  <c r="H58" i="35"/>
  <c r="L58" i="35"/>
  <c r="B59" i="35"/>
  <c r="D59" i="35"/>
  <c r="E59" i="35"/>
  <c r="H59" i="35"/>
  <c r="K59" i="35" s="1"/>
  <c r="L59" i="35"/>
  <c r="B60" i="35"/>
  <c r="D60" i="35"/>
  <c r="E60" i="35"/>
  <c r="H60" i="35"/>
  <c r="J60" i="35" s="1"/>
  <c r="L60" i="35"/>
  <c r="B37" i="35"/>
  <c r="D37" i="35"/>
  <c r="E37" i="35"/>
  <c r="H37" i="35"/>
  <c r="J37" i="35" s="1"/>
  <c r="V37" i="35" s="1"/>
  <c r="L37" i="35"/>
  <c r="B38" i="35"/>
  <c r="D38" i="35"/>
  <c r="E38" i="35"/>
  <c r="H38" i="35"/>
  <c r="Z38" i="35" s="1"/>
  <c r="L38" i="35"/>
  <c r="B39" i="35"/>
  <c r="D39" i="35"/>
  <c r="E39" i="35"/>
  <c r="H39" i="35"/>
  <c r="K39" i="35" s="1"/>
  <c r="L39" i="35"/>
  <c r="B40" i="35"/>
  <c r="D40" i="35"/>
  <c r="E40" i="35"/>
  <c r="H40" i="35"/>
  <c r="AC40" i="35" s="1"/>
  <c r="L40" i="35"/>
  <c r="B41" i="35"/>
  <c r="D41" i="35"/>
  <c r="E41" i="35"/>
  <c r="H41" i="35"/>
  <c r="T41" i="35" s="1"/>
  <c r="L41" i="35"/>
  <c r="B42" i="35"/>
  <c r="D42" i="35"/>
  <c r="E42" i="35"/>
  <c r="H42" i="35"/>
  <c r="Z42" i="35" s="1"/>
  <c r="L42" i="35"/>
  <c r="B43" i="35"/>
  <c r="D43" i="35"/>
  <c r="E43" i="35"/>
  <c r="H43" i="35"/>
  <c r="J43" i="35" s="1"/>
  <c r="V43" i="35" s="1"/>
  <c r="L43" i="35"/>
  <c r="B44" i="35"/>
  <c r="D44" i="35"/>
  <c r="E44" i="35"/>
  <c r="H44" i="35"/>
  <c r="K44" i="35" s="1"/>
  <c r="L44" i="35"/>
  <c r="B45" i="35"/>
  <c r="D45" i="35"/>
  <c r="E45" i="35"/>
  <c r="H45" i="35"/>
  <c r="R45" i="35" s="1"/>
  <c r="L45" i="35"/>
  <c r="B46" i="35"/>
  <c r="D46" i="35"/>
  <c r="E46" i="35"/>
  <c r="H46" i="35"/>
  <c r="Z46" i="35" s="1"/>
  <c r="L46" i="35"/>
  <c r="B47" i="35"/>
  <c r="D47" i="35"/>
  <c r="E47" i="35"/>
  <c r="H47" i="35"/>
  <c r="J47" i="35" s="1"/>
  <c r="V47" i="35" s="1"/>
  <c r="L47" i="35"/>
  <c r="B24" i="35"/>
  <c r="C24" i="35"/>
  <c r="D24" i="35"/>
  <c r="E24" i="35"/>
  <c r="H24" i="35"/>
  <c r="L24" i="35"/>
  <c r="B25" i="35"/>
  <c r="C25" i="35"/>
  <c r="D25" i="35"/>
  <c r="E25" i="35"/>
  <c r="H25" i="35"/>
  <c r="L25" i="35"/>
  <c r="B26" i="35"/>
  <c r="C26" i="35"/>
  <c r="D26" i="35"/>
  <c r="E26" i="35"/>
  <c r="H26" i="35"/>
  <c r="L26" i="35"/>
  <c r="B27" i="35"/>
  <c r="C27" i="35"/>
  <c r="D27" i="35"/>
  <c r="E27" i="35"/>
  <c r="H27" i="35"/>
  <c r="L27" i="35"/>
  <c r="B28" i="35"/>
  <c r="C28" i="35"/>
  <c r="D28" i="35"/>
  <c r="E28" i="35"/>
  <c r="H28" i="35"/>
  <c r="L28" i="35"/>
  <c r="B29" i="35"/>
  <c r="C29" i="35"/>
  <c r="D29" i="35"/>
  <c r="E29" i="35"/>
  <c r="H29" i="35"/>
  <c r="L29" i="35"/>
  <c r="B30" i="35"/>
  <c r="C30" i="35"/>
  <c r="D30" i="35"/>
  <c r="E30" i="35"/>
  <c r="H30" i="35"/>
  <c r="L30" i="35"/>
  <c r="B31" i="35"/>
  <c r="C31" i="35"/>
  <c r="D31" i="35"/>
  <c r="E31" i="35"/>
  <c r="H31" i="35"/>
  <c r="N31" i="35" s="1"/>
  <c r="L31" i="35"/>
  <c r="B32" i="35"/>
  <c r="C32" i="35"/>
  <c r="D32" i="35"/>
  <c r="E32" i="35"/>
  <c r="H32" i="35"/>
  <c r="R32" i="35" s="1"/>
  <c r="L32" i="35"/>
  <c r="B33" i="35"/>
  <c r="C33" i="35"/>
  <c r="D33" i="35"/>
  <c r="E33" i="35"/>
  <c r="H33" i="35"/>
  <c r="N33" i="35" s="1"/>
  <c r="L33" i="35"/>
  <c r="B34" i="35"/>
  <c r="C34" i="35"/>
  <c r="D34" i="35"/>
  <c r="E34" i="35"/>
  <c r="H34" i="35"/>
  <c r="K34" i="35" s="1"/>
  <c r="L34" i="35"/>
  <c r="B16" i="35"/>
  <c r="D16" i="35"/>
  <c r="E16" i="35"/>
  <c r="H16" i="35"/>
  <c r="B17" i="35"/>
  <c r="D17" i="35"/>
  <c r="E17" i="35"/>
  <c r="H17" i="35"/>
  <c r="B18" i="35"/>
  <c r="D18" i="35"/>
  <c r="E18" i="35"/>
  <c r="H18" i="35"/>
  <c r="B19" i="35"/>
  <c r="D19" i="35"/>
  <c r="E19" i="35"/>
  <c r="F19" i="35" s="1"/>
  <c r="H19" i="35"/>
  <c r="B20" i="35"/>
  <c r="D20" i="35"/>
  <c r="E20" i="35"/>
  <c r="H20" i="35"/>
  <c r="B21" i="35"/>
  <c r="D21" i="35"/>
  <c r="E21" i="35"/>
  <c r="H21" i="35"/>
  <c r="B33" i="2"/>
  <c r="F33" i="2"/>
  <c r="H33" i="2"/>
  <c r="I34" i="2" s="1"/>
  <c r="J33" i="2"/>
  <c r="L33" i="2"/>
  <c r="M34" i="2" s="1"/>
  <c r="N33" i="2"/>
  <c r="O33" i="2"/>
  <c r="P33" i="2"/>
  <c r="R33" i="2"/>
  <c r="T33" i="2"/>
  <c r="U33" i="2"/>
  <c r="V33" i="2"/>
  <c r="W34" i="2" s="1"/>
  <c r="Y33" i="2"/>
  <c r="AC33" i="2"/>
  <c r="Q215" i="58"/>
  <c r="K19" i="35" l="1"/>
  <c r="K21" i="35"/>
  <c r="K20" i="35"/>
  <c r="K18" i="35"/>
  <c r="N29" i="35"/>
  <c r="K30" i="35"/>
  <c r="N27" i="35"/>
  <c r="K17" i="35"/>
  <c r="K16" i="35"/>
  <c r="AA28" i="35"/>
  <c r="Z33" i="2"/>
  <c r="C34" i="2"/>
  <c r="E34" i="2"/>
  <c r="AD71" i="35"/>
  <c r="K26" i="35"/>
  <c r="X19" i="72"/>
  <c r="N24" i="35"/>
  <c r="K25" i="35"/>
  <c r="Y181" i="35"/>
  <c r="T181" i="35"/>
  <c r="P52" i="35"/>
  <c r="X70" i="35"/>
  <c r="P181" i="35"/>
  <c r="N52" i="35"/>
  <c r="T70" i="35"/>
  <c r="X64" i="35"/>
  <c r="T84" i="35"/>
  <c r="X96" i="35"/>
  <c r="N181" i="35"/>
  <c r="O69" i="16"/>
  <c r="N57" i="35"/>
  <c r="AD47" i="35"/>
  <c r="AC54" i="35"/>
  <c r="Z88" i="35"/>
  <c r="R108" i="35"/>
  <c r="Y262" i="35"/>
  <c r="AB54" i="35"/>
  <c r="P108" i="35"/>
  <c r="X216" i="35"/>
  <c r="Z54" i="35"/>
  <c r="AA69" i="16"/>
  <c r="AD45" i="35"/>
  <c r="T54" i="35"/>
  <c r="Z125" i="35"/>
  <c r="AD201" i="35"/>
  <c r="Y125" i="35"/>
  <c r="AB142" i="35"/>
  <c r="Y142" i="35"/>
  <c r="X125" i="35"/>
  <c r="N201" i="35"/>
  <c r="AB216" i="35"/>
  <c r="R91" i="35"/>
  <c r="AC172" i="35"/>
  <c r="K54" i="35"/>
  <c r="Z172" i="35"/>
  <c r="AD83" i="35"/>
  <c r="P172" i="35"/>
  <c r="Y201" i="35"/>
  <c r="AD200" i="35"/>
  <c r="Z249" i="35"/>
  <c r="AB106" i="35"/>
  <c r="T168" i="35"/>
  <c r="Y176" i="35"/>
  <c r="N172" i="35"/>
  <c r="X201" i="35"/>
  <c r="AC216" i="35"/>
  <c r="R47" i="35"/>
  <c r="AD52" i="35"/>
  <c r="Z76" i="35"/>
  <c r="Y96" i="35"/>
  <c r="P95" i="35"/>
  <c r="AB91" i="35"/>
  <c r="Y116" i="35"/>
  <c r="AB180" i="35"/>
  <c r="AC214" i="35"/>
  <c r="AB226" i="35"/>
  <c r="X253" i="35"/>
  <c r="AA42" i="16"/>
  <c r="Z39" i="35"/>
  <c r="Z83" i="35"/>
  <c r="T96" i="35"/>
  <c r="X83" i="35"/>
  <c r="X93" i="35"/>
  <c r="Z175" i="35"/>
  <c r="T83" i="35"/>
  <c r="T93" i="35"/>
  <c r="J142" i="35"/>
  <c r="X154" i="35"/>
  <c r="X175" i="35"/>
  <c r="AB190" i="35"/>
  <c r="AC181" i="35"/>
  <c r="AB172" i="35"/>
  <c r="AC224" i="35"/>
  <c r="R225" i="35"/>
  <c r="AB224" i="35"/>
  <c r="AB253" i="35"/>
  <c r="T47" i="35"/>
  <c r="Y72" i="35"/>
  <c r="AD116" i="35"/>
  <c r="Y124" i="35"/>
  <c r="X181" i="35"/>
  <c r="X172" i="35"/>
  <c r="AB171" i="35"/>
  <c r="N225" i="35"/>
  <c r="Y224" i="35"/>
  <c r="K233" i="35"/>
  <c r="Y253" i="35"/>
  <c r="N106" i="35"/>
  <c r="X124" i="35"/>
  <c r="AB193" i="35"/>
  <c r="AC215" i="35"/>
  <c r="R263" i="35"/>
  <c r="J57" i="35"/>
  <c r="AB83" i="35"/>
  <c r="X76" i="35"/>
  <c r="Z96" i="35"/>
  <c r="N115" i="35"/>
  <c r="T124" i="35"/>
  <c r="J176" i="35"/>
  <c r="R124" i="35"/>
  <c r="P124" i="35"/>
  <c r="AB169" i="35"/>
  <c r="P191" i="35"/>
  <c r="Y113" i="35"/>
  <c r="AD124" i="35"/>
  <c r="N124" i="35"/>
  <c r="Y169" i="35"/>
  <c r="AB240" i="35"/>
  <c r="AB33" i="2"/>
  <c r="AD34" i="2" s="1"/>
  <c r="AC57" i="35"/>
  <c r="AC124" i="35"/>
  <c r="T169" i="35"/>
  <c r="K181" i="35"/>
  <c r="AC225" i="35"/>
  <c r="K220" i="35"/>
  <c r="T240" i="35"/>
  <c r="Z237" i="35"/>
  <c r="Y57" i="35"/>
  <c r="Z124" i="35"/>
  <c r="K124" i="35"/>
  <c r="AC226" i="35"/>
  <c r="AD244" i="35"/>
  <c r="K64" i="35"/>
  <c r="AD112" i="35"/>
  <c r="R169" i="35"/>
  <c r="R168" i="35"/>
  <c r="Y175" i="35"/>
  <c r="AD193" i="35"/>
  <c r="T191" i="35"/>
  <c r="P201" i="35"/>
  <c r="X200" i="35"/>
  <c r="Z199" i="35"/>
  <c r="J253" i="35"/>
  <c r="AB244" i="35"/>
  <c r="Y259" i="35"/>
  <c r="AD60" i="35"/>
  <c r="Z59" i="35"/>
  <c r="AB112" i="35"/>
  <c r="R199" i="35"/>
  <c r="Z244" i="35"/>
  <c r="X259" i="35"/>
  <c r="R60" i="35"/>
  <c r="T59" i="35"/>
  <c r="AB70" i="35"/>
  <c r="AD95" i="35"/>
  <c r="Y101" i="35"/>
  <c r="R113" i="35"/>
  <c r="Z112" i="35"/>
  <c r="N125" i="35"/>
  <c r="AB140" i="35"/>
  <c r="P154" i="35"/>
  <c r="AB163" i="35"/>
  <c r="N175" i="35"/>
  <c r="K172" i="35"/>
  <c r="N199" i="35"/>
  <c r="J224" i="35"/>
  <c r="X244" i="35"/>
  <c r="R259" i="35"/>
  <c r="AB199" i="35"/>
  <c r="AB259" i="35"/>
  <c r="AC37" i="35"/>
  <c r="P60" i="35"/>
  <c r="Y70" i="35"/>
  <c r="AB95" i="35"/>
  <c r="AD114" i="35"/>
  <c r="AC142" i="35"/>
  <c r="R140" i="35"/>
  <c r="X163" i="35"/>
  <c r="AC183" i="35"/>
  <c r="P196" i="35"/>
  <c r="AC264" i="35"/>
  <c r="N259" i="35"/>
  <c r="Y18" i="35"/>
  <c r="X95" i="35"/>
  <c r="AC106" i="35"/>
  <c r="AC115" i="35"/>
  <c r="AD172" i="35"/>
  <c r="J199" i="35"/>
  <c r="R228" i="35"/>
  <c r="K244" i="35"/>
  <c r="K24" i="35"/>
  <c r="AD37" i="35"/>
  <c r="N64" i="35"/>
  <c r="Z79" i="35"/>
  <c r="AB76" i="35"/>
  <c r="AB75" i="35"/>
  <c r="Y91" i="35"/>
  <c r="T106" i="35"/>
  <c r="AD99" i="35"/>
  <c r="AD117" i="35"/>
  <c r="R116" i="35"/>
  <c r="AB125" i="35"/>
  <c r="Y147" i="35"/>
  <c r="X169" i="35"/>
  <c r="AC175" i="35"/>
  <c r="T172" i="35"/>
  <c r="AD199" i="35"/>
  <c r="AD100" i="35"/>
  <c r="R71" i="35"/>
  <c r="X84" i="35"/>
  <c r="AC79" i="35"/>
  <c r="Y76" i="35"/>
  <c r="P93" i="35"/>
  <c r="AC88" i="35"/>
  <c r="K88" i="35"/>
  <c r="N108" i="35"/>
  <c r="J100" i="35"/>
  <c r="P125" i="35"/>
  <c r="Z142" i="35"/>
  <c r="N154" i="35"/>
  <c r="R147" i="35"/>
  <c r="X167" i="35"/>
  <c r="X180" i="35"/>
  <c r="T175" i="35"/>
  <c r="X171" i="35"/>
  <c r="AC190" i="35"/>
  <c r="J187" i="35"/>
  <c r="AC199" i="35"/>
  <c r="Y216" i="35"/>
  <c r="K241" i="35"/>
  <c r="X240" i="35"/>
  <c r="X248" i="35"/>
  <c r="AB262" i="35"/>
  <c r="AB45" i="35"/>
  <c r="AB37" i="35"/>
  <c r="AB50" i="35"/>
  <c r="X79" i="35"/>
  <c r="R76" i="35"/>
  <c r="X88" i="35"/>
  <c r="AC100" i="35"/>
  <c r="AD131" i="35"/>
  <c r="AC126" i="35"/>
  <c r="AD123" i="35"/>
  <c r="R142" i="35"/>
  <c r="AB137" i="35"/>
  <c r="AB149" i="35"/>
  <c r="Z190" i="35"/>
  <c r="T216" i="35"/>
  <c r="Y214" i="35"/>
  <c r="P240" i="35"/>
  <c r="AD239" i="35"/>
  <c r="AC238" i="35"/>
  <c r="T262" i="35"/>
  <c r="AC30" i="35"/>
  <c r="AB28" i="35"/>
  <c r="Z45" i="35"/>
  <c r="AC44" i="35"/>
  <c r="Z37" i="35"/>
  <c r="X60" i="35"/>
  <c r="T57" i="35"/>
  <c r="Y54" i="35"/>
  <c r="AC52" i="35"/>
  <c r="X50" i="35"/>
  <c r="AD64" i="35"/>
  <c r="T79" i="35"/>
  <c r="N76" i="35"/>
  <c r="X75" i="35"/>
  <c r="T88" i="35"/>
  <c r="AB109" i="35"/>
  <c r="AD108" i="35"/>
  <c r="Y100" i="35"/>
  <c r="X121" i="35"/>
  <c r="AC131" i="35"/>
  <c r="P130" i="35"/>
  <c r="AB126" i="35"/>
  <c r="AD125" i="35"/>
  <c r="J125" i="35"/>
  <c r="N142" i="35"/>
  <c r="Z137" i="35"/>
  <c r="Y149" i="35"/>
  <c r="K175" i="35"/>
  <c r="X190" i="35"/>
  <c r="AB185" i="35"/>
  <c r="AC184" i="35"/>
  <c r="J201" i="35"/>
  <c r="Y199" i="35"/>
  <c r="Y197" i="35"/>
  <c r="R216" i="35"/>
  <c r="X215" i="35"/>
  <c r="N214" i="35"/>
  <c r="AB228" i="35"/>
  <c r="X224" i="35"/>
  <c r="AD241" i="35"/>
  <c r="N240" i="35"/>
  <c r="AB239" i="35"/>
  <c r="Y238" i="35"/>
  <c r="X237" i="35"/>
  <c r="AB233" i="35"/>
  <c r="T264" i="35"/>
  <c r="R262" i="35"/>
  <c r="AA30" i="35"/>
  <c r="X45" i="35"/>
  <c r="Y37" i="35"/>
  <c r="T60" i="35"/>
  <c r="AB59" i="35"/>
  <c r="R57" i="35"/>
  <c r="AD56" i="35"/>
  <c r="X54" i="35"/>
  <c r="X53" i="35"/>
  <c r="AB52" i="35"/>
  <c r="AB51" i="35"/>
  <c r="T50" i="35"/>
  <c r="J73" i="35"/>
  <c r="Y65" i="35"/>
  <c r="AC64" i="35"/>
  <c r="AD76" i="35"/>
  <c r="K95" i="35"/>
  <c r="R88" i="35"/>
  <c r="R109" i="35"/>
  <c r="AC108" i="35"/>
  <c r="T100" i="35"/>
  <c r="AB131" i="35"/>
  <c r="Z126" i="35"/>
  <c r="T137" i="35"/>
  <c r="R149" i="35"/>
  <c r="P190" i="35"/>
  <c r="AD187" i="35"/>
  <c r="Y185" i="35"/>
  <c r="X199" i="35"/>
  <c r="Y228" i="35"/>
  <c r="R224" i="35"/>
  <c r="X223" i="35"/>
  <c r="AC219" i="35"/>
  <c r="AC241" i="35"/>
  <c r="P239" i="35"/>
  <c r="R238" i="35"/>
  <c r="Z233" i="35"/>
  <c r="AB251" i="35"/>
  <c r="AD259" i="35"/>
  <c r="AC257" i="35"/>
  <c r="P30" i="35"/>
  <c r="AE30" i="35" s="1"/>
  <c r="K29" i="35"/>
  <c r="K28" i="35"/>
  <c r="P45" i="35"/>
  <c r="J44" i="35"/>
  <c r="V44" i="35" s="1"/>
  <c r="Z56" i="35"/>
  <c r="R50" i="35"/>
  <c r="AB64" i="35"/>
  <c r="AC76" i="35"/>
  <c r="J76" i="35"/>
  <c r="P88" i="35"/>
  <c r="N109" i="35"/>
  <c r="P100" i="35"/>
  <c r="R99" i="35"/>
  <c r="AB133" i="35"/>
  <c r="N131" i="35"/>
  <c r="X126" i="35"/>
  <c r="AD142" i="35"/>
  <c r="K142" i="35"/>
  <c r="AD154" i="35"/>
  <c r="AB159" i="35"/>
  <c r="Y187" i="35"/>
  <c r="X186" i="35"/>
  <c r="T185" i="35"/>
  <c r="T199" i="35"/>
  <c r="J216" i="35"/>
  <c r="J214" i="35"/>
  <c r="AD208" i="35"/>
  <c r="AB207" i="35"/>
  <c r="X228" i="35"/>
  <c r="N224" i="35"/>
  <c r="T223" i="35"/>
  <c r="Y220" i="35"/>
  <c r="X219" i="35"/>
  <c r="Z241" i="35"/>
  <c r="AD240" i="35"/>
  <c r="K240" i="35"/>
  <c r="X234" i="35"/>
  <c r="X233" i="35"/>
  <c r="X251" i="35"/>
  <c r="J262" i="35"/>
  <c r="AB257" i="35"/>
  <c r="X256" i="35"/>
  <c r="N88" i="35"/>
  <c r="N100" i="35"/>
  <c r="Y133" i="35"/>
  <c r="Z128" i="35"/>
  <c r="J137" i="35"/>
  <c r="T187" i="35"/>
  <c r="AB202" i="35"/>
  <c r="Z209" i="35"/>
  <c r="X208" i="35"/>
  <c r="X207" i="35"/>
  <c r="T241" i="35"/>
  <c r="AD235" i="35"/>
  <c r="T251" i="35"/>
  <c r="Y257" i="35"/>
  <c r="AD88" i="35"/>
  <c r="X111" i="35"/>
  <c r="X133" i="35"/>
  <c r="N123" i="35"/>
  <c r="X160" i="35"/>
  <c r="N202" i="35"/>
  <c r="X209" i="35"/>
  <c r="T208" i="35"/>
  <c r="T207" i="35"/>
  <c r="Z240" i="35"/>
  <c r="Y235" i="35"/>
  <c r="P251" i="35"/>
  <c r="AC262" i="35"/>
  <c r="R257" i="35"/>
  <c r="AB33" i="35"/>
  <c r="J29" i="35"/>
  <c r="V29" i="35" s="1"/>
  <c r="Z28" i="35"/>
  <c r="J28" i="35"/>
  <c r="V28" i="35" s="1"/>
  <c r="J46" i="35"/>
  <c r="V46" i="35" s="1"/>
  <c r="AC41" i="35"/>
  <c r="T63" i="35"/>
  <c r="P63" i="35"/>
  <c r="X63" i="35"/>
  <c r="AD63" i="35"/>
  <c r="N145" i="35"/>
  <c r="T145" i="35"/>
  <c r="Y145" i="35"/>
  <c r="Z145" i="35"/>
  <c r="K162" i="35"/>
  <c r="X162" i="35"/>
  <c r="AB41" i="35"/>
  <c r="R58" i="35"/>
  <c r="AD58" i="35"/>
  <c r="AB90" i="35"/>
  <c r="X90" i="35"/>
  <c r="AB103" i="35"/>
  <c r="J103" i="35"/>
  <c r="K103" i="35"/>
  <c r="R103" i="35"/>
  <c r="Z103" i="35"/>
  <c r="Y33" i="35"/>
  <c r="AB29" i="35"/>
  <c r="X28" i="35"/>
  <c r="Y41" i="35"/>
  <c r="K67" i="35"/>
  <c r="J67" i="35"/>
  <c r="AB107" i="35"/>
  <c r="K114" i="35"/>
  <c r="P114" i="35"/>
  <c r="AB114" i="35"/>
  <c r="J128" i="35"/>
  <c r="R128" i="35"/>
  <c r="X128" i="35"/>
  <c r="Y128" i="35"/>
  <c r="AB128" i="35"/>
  <c r="P179" i="35"/>
  <c r="X179" i="35"/>
  <c r="P227" i="35"/>
  <c r="N227" i="35"/>
  <c r="T227" i="35"/>
  <c r="Z227" i="35"/>
  <c r="AC227" i="35"/>
  <c r="Y165" i="35"/>
  <c r="J165" i="35"/>
  <c r="T33" i="35"/>
  <c r="Z29" i="35"/>
  <c r="T28" i="35"/>
  <c r="X41" i="35"/>
  <c r="AB72" i="35"/>
  <c r="J72" i="35"/>
  <c r="K72" i="35"/>
  <c r="R94" i="35"/>
  <c r="J92" i="35"/>
  <c r="X92" i="35"/>
  <c r="K87" i="35"/>
  <c r="P87" i="35"/>
  <c r="Z87" i="35"/>
  <c r="AB87" i="35"/>
  <c r="J113" i="35"/>
  <c r="X113" i="35"/>
  <c r="K113" i="35"/>
  <c r="Z113" i="35"/>
  <c r="AB113" i="35"/>
  <c r="P113" i="35"/>
  <c r="AD113" i="35"/>
  <c r="T113" i="35"/>
  <c r="J151" i="35"/>
  <c r="T151" i="35"/>
  <c r="P265" i="35"/>
  <c r="N265" i="35"/>
  <c r="R265" i="35"/>
  <c r="Y265" i="35"/>
  <c r="AB265" i="35"/>
  <c r="AC265" i="35"/>
  <c r="J265" i="35"/>
  <c r="Z33" i="35"/>
  <c r="Y28" i="35"/>
  <c r="J16" i="35"/>
  <c r="V16" i="35" s="1"/>
  <c r="P33" i="35"/>
  <c r="X29" i="35"/>
  <c r="P28" i="35"/>
  <c r="AE28" i="35" s="1"/>
  <c r="J59" i="35"/>
  <c r="R59" i="35"/>
  <c r="X59" i="35"/>
  <c r="P59" i="35"/>
  <c r="J56" i="35"/>
  <c r="X56" i="35"/>
  <c r="N82" i="35"/>
  <c r="X82" i="35"/>
  <c r="AC82" i="35"/>
  <c r="P91" i="35"/>
  <c r="N91" i="35"/>
  <c r="AD91" i="35"/>
  <c r="T91" i="35"/>
  <c r="X91" i="35"/>
  <c r="J91" i="35"/>
  <c r="Z91" i="35"/>
  <c r="AC91" i="35"/>
  <c r="AC103" i="35"/>
  <c r="N101" i="35"/>
  <c r="X101" i="35"/>
  <c r="AC101" i="35"/>
  <c r="K116" i="35"/>
  <c r="X116" i="35"/>
  <c r="J116" i="35"/>
  <c r="AB116" i="35"/>
  <c r="AC116" i="35"/>
  <c r="P116" i="35"/>
  <c r="T116" i="35"/>
  <c r="AD33" i="35"/>
  <c r="K41" i="35"/>
  <c r="N41" i="35"/>
  <c r="K189" i="35"/>
  <c r="N189" i="35"/>
  <c r="T189" i="35"/>
  <c r="AC189" i="35"/>
  <c r="AC29" i="35"/>
  <c r="X33" i="2"/>
  <c r="P29" i="35"/>
  <c r="AE29" i="35" s="1"/>
  <c r="N28" i="35"/>
  <c r="R41" i="35"/>
  <c r="K40" i="35"/>
  <c r="Z40" i="35"/>
  <c r="AD40" i="35"/>
  <c r="J51" i="35"/>
  <c r="K51" i="35"/>
  <c r="AB63" i="35"/>
  <c r="Y103" i="35"/>
  <c r="AB121" i="35"/>
  <c r="J121" i="35"/>
  <c r="T121" i="35"/>
  <c r="Y121" i="35"/>
  <c r="N118" i="35"/>
  <c r="X118" i="35"/>
  <c r="Y118" i="35"/>
  <c r="N148" i="35"/>
  <c r="AB148" i="35"/>
  <c r="X165" i="35"/>
  <c r="P189" i="35"/>
  <c r="T195" i="35"/>
  <c r="P195" i="35"/>
  <c r="P247" i="35"/>
  <c r="N247" i="35"/>
  <c r="T247" i="35"/>
  <c r="X247" i="35"/>
  <c r="Y247" i="35"/>
  <c r="Z247" i="35"/>
  <c r="J247" i="35"/>
  <c r="AD247" i="35"/>
  <c r="K258" i="35"/>
  <c r="X258" i="35"/>
  <c r="P203" i="35"/>
  <c r="Z203" i="35"/>
  <c r="J33" i="35"/>
  <c r="V33" i="35" s="1"/>
  <c r="AC28" i="35"/>
  <c r="T52" i="35"/>
  <c r="J52" i="35"/>
  <c r="Y52" i="35"/>
  <c r="K52" i="35"/>
  <c r="Z52" i="35"/>
  <c r="R52" i="35"/>
  <c r="P65" i="35"/>
  <c r="AC65" i="35"/>
  <c r="J65" i="35"/>
  <c r="R65" i="35"/>
  <c r="AB65" i="35"/>
  <c r="R63" i="35"/>
  <c r="AC113" i="35"/>
  <c r="X145" i="35"/>
  <c r="J161" i="35"/>
  <c r="Y161" i="35"/>
  <c r="AC161" i="35"/>
  <c r="AB221" i="35"/>
  <c r="Y221" i="35"/>
  <c r="Z221" i="35"/>
  <c r="J221" i="35"/>
  <c r="P64" i="35"/>
  <c r="Y84" i="35"/>
  <c r="R95" i="35"/>
  <c r="X109" i="35"/>
  <c r="T140" i="35"/>
  <c r="AC149" i="35"/>
  <c r="N149" i="35"/>
  <c r="T147" i="35"/>
  <c r="N163" i="35"/>
  <c r="R160" i="35"/>
  <c r="Y191" i="35"/>
  <c r="R202" i="35"/>
  <c r="AC201" i="35"/>
  <c r="AB197" i="35"/>
  <c r="AB196" i="35"/>
  <c r="P214" i="35"/>
  <c r="X210" i="35"/>
  <c r="AC209" i="35"/>
  <c r="T224" i="35"/>
  <c r="Y219" i="35"/>
  <c r="N241" i="35"/>
  <c r="T238" i="35"/>
  <c r="AD237" i="35"/>
  <c r="R236" i="35"/>
  <c r="Z235" i="35"/>
  <c r="AD233" i="35"/>
  <c r="AC249" i="35"/>
  <c r="X264" i="35"/>
  <c r="X257" i="35"/>
  <c r="Z149" i="35"/>
  <c r="J149" i="35"/>
  <c r="AC163" i="35"/>
  <c r="J163" i="35"/>
  <c r="AD173" i="35"/>
  <c r="J205" i="35"/>
  <c r="J210" i="35"/>
  <c r="Y209" i="35"/>
  <c r="T219" i="35"/>
  <c r="X235" i="35"/>
  <c r="AB231" i="35"/>
  <c r="X249" i="35"/>
  <c r="AB245" i="35"/>
  <c r="P264" i="35"/>
  <c r="AB263" i="35"/>
  <c r="K259" i="35"/>
  <c r="N257" i="35"/>
  <c r="AA68" i="16"/>
  <c r="N219" i="35"/>
  <c r="J238" i="35"/>
  <c r="N235" i="35"/>
  <c r="AC232" i="35"/>
  <c r="Y231" i="35"/>
  <c r="X252" i="35"/>
  <c r="T249" i="35"/>
  <c r="Y245" i="35"/>
  <c r="N264" i="35"/>
  <c r="AD260" i="35"/>
  <c r="R133" i="35"/>
  <c r="X131" i="35"/>
  <c r="AD130" i="35"/>
  <c r="AC123" i="35"/>
  <c r="Y137" i="35"/>
  <c r="X149" i="35"/>
  <c r="Z163" i="35"/>
  <c r="AB176" i="35"/>
  <c r="P233" i="35"/>
  <c r="X231" i="35"/>
  <c r="N249" i="35"/>
  <c r="AB243" i="35"/>
  <c r="AD261" i="35"/>
  <c r="Y260" i="35"/>
  <c r="J257" i="35"/>
  <c r="Z64" i="35"/>
  <c r="R83" i="35"/>
  <c r="K76" i="35"/>
  <c r="P75" i="35"/>
  <c r="Z95" i="35"/>
  <c r="AB88" i="35"/>
  <c r="AC109" i="35"/>
  <c r="X100" i="35"/>
  <c r="P133" i="35"/>
  <c r="T131" i="35"/>
  <c r="X130" i="35"/>
  <c r="Y126" i="35"/>
  <c r="AC125" i="35"/>
  <c r="K125" i="35"/>
  <c r="AB124" i="35"/>
  <c r="X142" i="35"/>
  <c r="X137" i="35"/>
  <c r="T149" i="35"/>
  <c r="AB147" i="35"/>
  <c r="Y163" i="35"/>
  <c r="AD160" i="35"/>
  <c r="AD181" i="35"/>
  <c r="Z176" i="35"/>
  <c r="R171" i="35"/>
  <c r="N190" i="35"/>
  <c r="X188" i="35"/>
  <c r="X187" i="35"/>
  <c r="Z184" i="35"/>
  <c r="AC202" i="35"/>
  <c r="R200" i="35"/>
  <c r="K199" i="35"/>
  <c r="N216" i="35"/>
  <c r="AB214" i="35"/>
  <c r="K209" i="35"/>
  <c r="P208" i="35"/>
  <c r="P228" i="35"/>
  <c r="AB220" i="35"/>
  <c r="J219" i="35"/>
  <c r="X241" i="35"/>
  <c r="Z238" i="35"/>
  <c r="J235" i="35"/>
  <c r="J245" i="35"/>
  <c r="AD264" i="35"/>
  <c r="K264" i="35"/>
  <c r="P261" i="35"/>
  <c r="X260" i="35"/>
  <c r="X57" i="35"/>
  <c r="T64" i="35"/>
  <c r="Z84" i="35"/>
  <c r="K83" i="35"/>
  <c r="T95" i="35"/>
  <c r="AC93" i="35"/>
  <c r="Y88" i="35"/>
  <c r="Y109" i="35"/>
  <c r="R100" i="35"/>
  <c r="K133" i="35"/>
  <c r="P142" i="35"/>
  <c r="X140" i="35"/>
  <c r="R137" i="35"/>
  <c r="AD149" i="35"/>
  <c r="P149" i="35"/>
  <c r="X147" i="35"/>
  <c r="T163" i="35"/>
  <c r="T160" i="35"/>
  <c r="Z181" i="35"/>
  <c r="R176" i="35"/>
  <c r="AB175" i="35"/>
  <c r="J175" i="35"/>
  <c r="AC191" i="35"/>
  <c r="K190" i="35"/>
  <c r="P187" i="35"/>
  <c r="X202" i="35"/>
  <c r="AD196" i="35"/>
  <c r="X214" i="35"/>
  <c r="Y210" i="35"/>
  <c r="AD209" i="35"/>
  <c r="K228" i="35"/>
  <c r="X220" i="35"/>
  <c r="Z219" i="35"/>
  <c r="P241" i="35"/>
  <c r="X238" i="35"/>
  <c r="AB235" i="35"/>
  <c r="Z264" i="35"/>
  <c r="K135" i="35"/>
  <c r="J135" i="35"/>
  <c r="Z135" i="35"/>
  <c r="AB135" i="35"/>
  <c r="N135" i="35"/>
  <c r="AC135" i="35"/>
  <c r="P135" i="35"/>
  <c r="AD135" i="35"/>
  <c r="R135" i="35"/>
  <c r="J164" i="35"/>
  <c r="R164" i="35"/>
  <c r="X164" i="35"/>
  <c r="AB164" i="35"/>
  <c r="X67" i="35"/>
  <c r="J81" i="35"/>
  <c r="X81" i="35"/>
  <c r="N78" i="35"/>
  <c r="AB78" i="35"/>
  <c r="K157" i="35"/>
  <c r="Z157" i="35"/>
  <c r="AB157" i="35"/>
  <c r="N157" i="35"/>
  <c r="AC157" i="35"/>
  <c r="P157" i="35"/>
  <c r="AD157" i="35"/>
  <c r="R157" i="35"/>
  <c r="T153" i="35"/>
  <c r="P153" i="35"/>
  <c r="R153" i="35"/>
  <c r="X153" i="35"/>
  <c r="Y153" i="35"/>
  <c r="Z44" i="35"/>
  <c r="J105" i="35"/>
  <c r="X105" i="35"/>
  <c r="K104" i="35"/>
  <c r="X104" i="35"/>
  <c r="AB104" i="35"/>
  <c r="AB120" i="35"/>
  <c r="T166" i="35"/>
  <c r="N166" i="35"/>
  <c r="R166" i="35"/>
  <c r="X166" i="35"/>
  <c r="Y166" i="35"/>
  <c r="AC166" i="35"/>
  <c r="Z32" i="35"/>
  <c r="K45" i="35"/>
  <c r="X44" i="35"/>
  <c r="J41" i="35"/>
  <c r="V41" i="35" s="1"/>
  <c r="R40" i="35"/>
  <c r="X39" i="35"/>
  <c r="T37" i="35"/>
  <c r="AC60" i="35"/>
  <c r="N60" i="35"/>
  <c r="AD59" i="35"/>
  <c r="N59" i="35"/>
  <c r="AB58" i="35"/>
  <c r="T56" i="35"/>
  <c r="AB55" i="35"/>
  <c r="X51" i="35"/>
  <c r="P50" i="35"/>
  <c r="Y73" i="35"/>
  <c r="T72" i="35"/>
  <c r="R70" i="35"/>
  <c r="AD69" i="35"/>
  <c r="AB68" i="35"/>
  <c r="R67" i="35"/>
  <c r="Y64" i="35"/>
  <c r="J64" i="35"/>
  <c r="AB85" i="35"/>
  <c r="N84" i="35"/>
  <c r="P79" i="35"/>
  <c r="K79" i="35"/>
  <c r="AB79" i="35"/>
  <c r="N79" i="35"/>
  <c r="R79" i="35"/>
  <c r="J75" i="35"/>
  <c r="R75" i="35"/>
  <c r="T75" i="35"/>
  <c r="N96" i="35"/>
  <c r="T94" i="35"/>
  <c r="N94" i="35"/>
  <c r="X94" i="35"/>
  <c r="AB94" i="35"/>
  <c r="T107" i="35"/>
  <c r="R107" i="35"/>
  <c r="T99" i="35"/>
  <c r="X99" i="35"/>
  <c r="AB99" i="35"/>
  <c r="X120" i="35"/>
  <c r="X132" i="35"/>
  <c r="N144" i="35"/>
  <c r="T144" i="35"/>
  <c r="X144" i="35"/>
  <c r="Z144" i="35"/>
  <c r="AB144" i="35"/>
  <c r="AB155" i="35"/>
  <c r="N165" i="35"/>
  <c r="K165" i="35"/>
  <c r="AB165" i="35"/>
  <c r="AD165" i="35"/>
  <c r="P165" i="35"/>
  <c r="R165" i="35"/>
  <c r="T165" i="35"/>
  <c r="J180" i="35"/>
  <c r="AC180" i="35"/>
  <c r="R180" i="35"/>
  <c r="K180" i="35"/>
  <c r="AD180" i="35"/>
  <c r="N180" i="35"/>
  <c r="P180" i="35"/>
  <c r="T180" i="35"/>
  <c r="T177" i="35"/>
  <c r="AD177" i="35"/>
  <c r="K177" i="35"/>
  <c r="P177" i="35"/>
  <c r="X177" i="35"/>
  <c r="Z177" i="35"/>
  <c r="K80" i="35"/>
  <c r="R80" i="35"/>
  <c r="Y80" i="35"/>
  <c r="AB44" i="35"/>
  <c r="P143" i="35"/>
  <c r="X143" i="35"/>
  <c r="AB143" i="35"/>
  <c r="AC143" i="35"/>
  <c r="P152" i="35"/>
  <c r="J152" i="35"/>
  <c r="Z152" i="35"/>
  <c r="K152" i="35"/>
  <c r="AB152" i="35"/>
  <c r="AC152" i="35"/>
  <c r="N152" i="35"/>
  <c r="R152" i="35"/>
  <c r="AB73" i="35"/>
  <c r="X72" i="35"/>
  <c r="AC85" i="35"/>
  <c r="N97" i="35"/>
  <c r="AB97" i="35"/>
  <c r="K129" i="35"/>
  <c r="J129" i="35"/>
  <c r="AD129" i="35"/>
  <c r="P129" i="35"/>
  <c r="R129" i="35"/>
  <c r="T129" i="35"/>
  <c r="J141" i="35"/>
  <c r="N141" i="35"/>
  <c r="AD141" i="35"/>
  <c r="P141" i="35"/>
  <c r="R141" i="35"/>
  <c r="T141" i="35"/>
  <c r="X141" i="35"/>
  <c r="P192" i="35"/>
  <c r="Z192" i="35"/>
  <c r="N192" i="35"/>
  <c r="AC192" i="35"/>
  <c r="T204" i="35"/>
  <c r="J204" i="35"/>
  <c r="Y204" i="35"/>
  <c r="N204" i="35"/>
  <c r="AC204" i="35"/>
  <c r="P204" i="35"/>
  <c r="R204" i="35"/>
  <c r="X204" i="35"/>
  <c r="Z204" i="35"/>
  <c r="AB204" i="35"/>
  <c r="T213" i="35"/>
  <c r="R213" i="35"/>
  <c r="Z213" i="35"/>
  <c r="X213" i="35"/>
  <c r="AC213" i="35"/>
  <c r="AD213" i="35"/>
  <c r="P255" i="35"/>
  <c r="R255" i="35"/>
  <c r="X255" i="35"/>
  <c r="AB255" i="35"/>
  <c r="N21" i="35"/>
  <c r="AC16" i="35"/>
  <c r="Y29" i="35"/>
  <c r="AD25" i="35"/>
  <c r="T44" i="35"/>
  <c r="N40" i="35"/>
  <c r="P37" i="35"/>
  <c r="AB60" i="35"/>
  <c r="AC59" i="35"/>
  <c r="X58" i="35"/>
  <c r="P56" i="35"/>
  <c r="Z55" i="35"/>
  <c r="T51" i="35"/>
  <c r="X73" i="35"/>
  <c r="R72" i="35"/>
  <c r="N70" i="35"/>
  <c r="X69" i="35"/>
  <c r="Y68" i="35"/>
  <c r="AD67" i="35"/>
  <c r="P67" i="35"/>
  <c r="Y85" i="35"/>
  <c r="AD84" i="35"/>
  <c r="J82" i="35"/>
  <c r="T82" i="35"/>
  <c r="Y82" i="35"/>
  <c r="AB82" i="35"/>
  <c r="AD75" i="35"/>
  <c r="T108" i="35"/>
  <c r="J108" i="35"/>
  <c r="Y108" i="35"/>
  <c r="K108" i="35"/>
  <c r="Z108" i="35"/>
  <c r="N102" i="35"/>
  <c r="AB102" i="35"/>
  <c r="J115" i="35"/>
  <c r="T115" i="35"/>
  <c r="X115" i="35"/>
  <c r="Z115" i="35"/>
  <c r="AB115" i="35"/>
  <c r="T132" i="35"/>
  <c r="J123" i="35"/>
  <c r="P123" i="35"/>
  <c r="R123" i="35"/>
  <c r="T123" i="35"/>
  <c r="X123" i="35"/>
  <c r="Z123" i="35"/>
  <c r="Y135" i="35"/>
  <c r="Y157" i="35"/>
  <c r="K161" i="35"/>
  <c r="Z161" i="35"/>
  <c r="P161" i="35"/>
  <c r="AD161" i="35"/>
  <c r="N161" i="35"/>
  <c r="R161" i="35"/>
  <c r="T161" i="35"/>
  <c r="X161" i="35"/>
  <c r="N193" i="35"/>
  <c r="J193" i="35"/>
  <c r="Z193" i="35"/>
  <c r="T193" i="35"/>
  <c r="P193" i="35"/>
  <c r="R193" i="35"/>
  <c r="X193" i="35"/>
  <c r="Y193" i="35"/>
  <c r="N120" i="35"/>
  <c r="Z120" i="35"/>
  <c r="K120" i="35"/>
  <c r="AD120" i="35"/>
  <c r="N136" i="35"/>
  <c r="K136" i="35"/>
  <c r="X136" i="35"/>
  <c r="Z136" i="35"/>
  <c r="AB136" i="35"/>
  <c r="K155" i="35"/>
  <c r="AC155" i="35"/>
  <c r="N155" i="35"/>
  <c r="AD155" i="35"/>
  <c r="P155" i="35"/>
  <c r="R155" i="35"/>
  <c r="T155" i="35"/>
  <c r="N173" i="35"/>
  <c r="AC173" i="35"/>
  <c r="R173" i="35"/>
  <c r="J173" i="35"/>
  <c r="Y173" i="35"/>
  <c r="P173" i="35"/>
  <c r="T173" i="35"/>
  <c r="X173" i="35"/>
  <c r="Z173" i="35"/>
  <c r="AC73" i="35"/>
  <c r="P77" i="35"/>
  <c r="X77" i="35"/>
  <c r="AB77" i="35"/>
  <c r="AC77" i="35"/>
  <c r="Z51" i="35"/>
  <c r="AA16" i="35"/>
  <c r="AB25" i="35"/>
  <c r="R44" i="35"/>
  <c r="X42" i="35"/>
  <c r="K60" i="35"/>
  <c r="X55" i="35"/>
  <c r="R51" i="35"/>
  <c r="R73" i="35"/>
  <c r="P72" i="35"/>
  <c r="R68" i="35"/>
  <c r="N67" i="35"/>
  <c r="X66" i="35"/>
  <c r="N85" i="35"/>
  <c r="AC84" i="35"/>
  <c r="K84" i="35"/>
  <c r="X80" i="35"/>
  <c r="Y77" i="35"/>
  <c r="K96" i="35"/>
  <c r="K93" i="35"/>
  <c r="Y93" i="35"/>
  <c r="J93" i="35"/>
  <c r="AD93" i="35"/>
  <c r="J87" i="35"/>
  <c r="R87" i="35"/>
  <c r="T87" i="35"/>
  <c r="K106" i="35"/>
  <c r="R106" i="35"/>
  <c r="X106" i="35"/>
  <c r="Y106" i="35"/>
  <c r="R120" i="35"/>
  <c r="T117" i="35"/>
  <c r="K117" i="35"/>
  <c r="AC141" i="35"/>
  <c r="X135" i="35"/>
  <c r="X157" i="35"/>
  <c r="X155" i="35"/>
  <c r="AD153" i="35"/>
  <c r="Y152" i="35"/>
  <c r="AB173" i="35"/>
  <c r="N183" i="35"/>
  <c r="X183" i="35"/>
  <c r="J183" i="35"/>
  <c r="Z183" i="35"/>
  <c r="P183" i="35"/>
  <c r="AD183" i="35"/>
  <c r="K183" i="35"/>
  <c r="R183" i="35"/>
  <c r="T183" i="35"/>
  <c r="Y183" i="35"/>
  <c r="T250" i="35"/>
  <c r="N250" i="35"/>
  <c r="R250" i="35"/>
  <c r="X250" i="35"/>
  <c r="AB250" i="35"/>
  <c r="AC250" i="35"/>
  <c r="N89" i="35"/>
  <c r="AB89" i="35"/>
  <c r="T67" i="35"/>
  <c r="AC34" i="35"/>
  <c r="AB24" i="35"/>
  <c r="AD43" i="35"/>
  <c r="Z60" i="35"/>
  <c r="P58" i="35"/>
  <c r="AD72" i="35"/>
  <c r="P69" i="35"/>
  <c r="AC67" i="35"/>
  <c r="Z16" i="35"/>
  <c r="AA34" i="35"/>
  <c r="T29" i="35"/>
  <c r="R25" i="35"/>
  <c r="AA24" i="35"/>
  <c r="P44" i="35"/>
  <c r="X43" i="35"/>
  <c r="Y60" i="35"/>
  <c r="K56" i="35"/>
  <c r="R55" i="35"/>
  <c r="P51" i="35"/>
  <c r="AD50" i="35"/>
  <c r="N73" i="35"/>
  <c r="AC72" i="35"/>
  <c r="N72" i="35"/>
  <c r="AB71" i="35"/>
  <c r="AC70" i="35"/>
  <c r="J70" i="35"/>
  <c r="AB67" i="35"/>
  <c r="X65" i="35"/>
  <c r="AB84" i="35"/>
  <c r="Y79" i="35"/>
  <c r="N77" i="35"/>
  <c r="Z75" i="35"/>
  <c r="AC96" i="35"/>
  <c r="Y89" i="35"/>
  <c r="AD87" i="35"/>
  <c r="AB108" i="35"/>
  <c r="Y104" i="35"/>
  <c r="P103" i="35"/>
  <c r="N103" i="35"/>
  <c r="AD103" i="35"/>
  <c r="T103" i="35"/>
  <c r="X103" i="35"/>
  <c r="P101" i="35"/>
  <c r="AB101" i="35"/>
  <c r="J101" i="35"/>
  <c r="K121" i="35"/>
  <c r="Z121" i="35"/>
  <c r="N121" i="35"/>
  <c r="AC121" i="35"/>
  <c r="P121" i="35"/>
  <c r="AD121" i="35"/>
  <c r="P120" i="35"/>
  <c r="R118" i="35"/>
  <c r="AC118" i="35"/>
  <c r="J118" i="35"/>
  <c r="N112" i="35"/>
  <c r="P112" i="35"/>
  <c r="R112" i="35"/>
  <c r="T112" i="35"/>
  <c r="X112" i="35"/>
  <c r="Z129" i="35"/>
  <c r="AB141" i="35"/>
  <c r="K138" i="35"/>
  <c r="Y138" i="35"/>
  <c r="AC136" i="35"/>
  <c r="T135" i="35"/>
  <c r="T157" i="35"/>
  <c r="AB153" i="35"/>
  <c r="X152" i="35"/>
  <c r="J168" i="35"/>
  <c r="Y168" i="35"/>
  <c r="K168" i="35"/>
  <c r="Z168" i="35"/>
  <c r="AB168" i="35"/>
  <c r="N168" i="35"/>
  <c r="AC168" i="35"/>
  <c r="P168" i="35"/>
  <c r="AD168" i="35"/>
  <c r="Z165" i="35"/>
  <c r="R178" i="35"/>
  <c r="T178" i="35"/>
  <c r="AC178" i="35"/>
  <c r="J178" i="35"/>
  <c r="N178" i="35"/>
  <c r="X178" i="35"/>
  <c r="Y178" i="35"/>
  <c r="X17" i="35"/>
  <c r="P34" i="35"/>
  <c r="P24" i="35"/>
  <c r="AE24" i="35" s="1"/>
  <c r="T43" i="35"/>
  <c r="AD51" i="35"/>
  <c r="N51" i="35"/>
  <c r="X71" i="35"/>
  <c r="J68" i="35"/>
  <c r="Z67" i="35"/>
  <c r="J85" i="35"/>
  <c r="P84" i="35"/>
  <c r="R84" i="35"/>
  <c r="J80" i="35"/>
  <c r="X78" i="35"/>
  <c r="Y97" i="35"/>
  <c r="AB96" i="35"/>
  <c r="P96" i="35"/>
  <c r="AD96" i="35"/>
  <c r="R96" i="35"/>
  <c r="R104" i="35"/>
  <c r="J132" i="35"/>
  <c r="Y132" i="35"/>
  <c r="K132" i="35"/>
  <c r="Z132" i="35"/>
  <c r="AB132" i="35"/>
  <c r="N132" i="35"/>
  <c r="AC132" i="35"/>
  <c r="P132" i="35"/>
  <c r="AD132" i="35"/>
  <c r="Y129" i="35"/>
  <c r="N143" i="35"/>
  <c r="Z141" i="35"/>
  <c r="N156" i="35"/>
  <c r="X156" i="35"/>
  <c r="Z156" i="35"/>
  <c r="AB156" i="35"/>
  <c r="J155" i="35"/>
  <c r="T152" i="35"/>
  <c r="K173" i="35"/>
  <c r="AD204" i="35"/>
  <c r="J206" i="35"/>
  <c r="R206" i="35"/>
  <c r="T206" i="35"/>
  <c r="Y206" i="35"/>
  <c r="AD206" i="35"/>
  <c r="P206" i="35"/>
  <c r="X206" i="35"/>
  <c r="AB206" i="35"/>
  <c r="AC206" i="35"/>
  <c r="N212" i="35"/>
  <c r="J212" i="35"/>
  <c r="Z212" i="35"/>
  <c r="K212" i="35"/>
  <c r="AB212" i="35"/>
  <c r="P212" i="35"/>
  <c r="AD212" i="35"/>
  <c r="X212" i="35"/>
  <c r="R212" i="35"/>
  <c r="T212" i="35"/>
  <c r="Y212" i="35"/>
  <c r="AC212" i="35"/>
  <c r="P83" i="35"/>
  <c r="J109" i="35"/>
  <c r="AB100" i="35"/>
  <c r="AD133" i="35"/>
  <c r="N133" i="35"/>
  <c r="K128" i="35"/>
  <c r="J126" i="35"/>
  <c r="R145" i="35"/>
  <c r="N140" i="35"/>
  <c r="X150" i="35"/>
  <c r="Z148" i="35"/>
  <c r="AD147" i="35"/>
  <c r="P147" i="35"/>
  <c r="AD169" i="35"/>
  <c r="P169" i="35"/>
  <c r="AB181" i="35"/>
  <c r="R181" i="35"/>
  <c r="J203" i="35"/>
  <c r="R203" i="35"/>
  <c r="X203" i="35"/>
  <c r="K203" i="35"/>
  <c r="AD203" i="35"/>
  <c r="X196" i="35"/>
  <c r="AB195" i="35"/>
  <c r="AB229" i="35"/>
  <c r="J229" i="35"/>
  <c r="Y229" i="35"/>
  <c r="K256" i="35"/>
  <c r="Z256" i="35"/>
  <c r="AB256" i="35"/>
  <c r="N256" i="35"/>
  <c r="AC256" i="35"/>
  <c r="P256" i="35"/>
  <c r="AD256" i="35"/>
  <c r="R256" i="35"/>
  <c r="J256" i="35"/>
  <c r="Y256" i="35"/>
  <c r="T76" i="35"/>
  <c r="Z100" i="35"/>
  <c r="Z116" i="35"/>
  <c r="AC133" i="35"/>
  <c r="K137" i="35"/>
  <c r="K154" i="35"/>
  <c r="X151" i="35"/>
  <c r="X148" i="35"/>
  <c r="AC147" i="35"/>
  <c r="N147" i="35"/>
  <c r="AC169" i="35"/>
  <c r="N169" i="35"/>
  <c r="AB167" i="35"/>
  <c r="R159" i="35"/>
  <c r="P159" i="35"/>
  <c r="AD159" i="35"/>
  <c r="AB179" i="35"/>
  <c r="R191" i="35"/>
  <c r="K191" i="35"/>
  <c r="AB191" i="35"/>
  <c r="N191" i="35"/>
  <c r="AD191" i="35"/>
  <c r="X191" i="35"/>
  <c r="AD189" i="35"/>
  <c r="X217" i="35"/>
  <c r="P215" i="35"/>
  <c r="N215" i="35"/>
  <c r="Z215" i="35"/>
  <c r="AB208" i="35"/>
  <c r="N208" i="35"/>
  <c r="AC208" i="35"/>
  <c r="R208" i="35"/>
  <c r="J208" i="35"/>
  <c r="Y208" i="35"/>
  <c r="P232" i="35"/>
  <c r="N232" i="35"/>
  <c r="T232" i="35"/>
  <c r="X232" i="35"/>
  <c r="Z232" i="35"/>
  <c r="K232" i="35"/>
  <c r="AD232" i="35"/>
  <c r="K252" i="35"/>
  <c r="Z252" i="35"/>
  <c r="AB252" i="35"/>
  <c r="N252" i="35"/>
  <c r="AC252" i="35"/>
  <c r="P252" i="35"/>
  <c r="AD252" i="35"/>
  <c r="R252" i="35"/>
  <c r="J252" i="35"/>
  <c r="Y252" i="35"/>
  <c r="K145" i="35"/>
  <c r="J160" i="35"/>
  <c r="K160" i="35"/>
  <c r="AB160" i="35"/>
  <c r="P160" i="35"/>
  <c r="J189" i="35"/>
  <c r="Y189" i="35"/>
  <c r="AB189" i="35"/>
  <c r="R189" i="35"/>
  <c r="N185" i="35"/>
  <c r="X185" i="35"/>
  <c r="Z185" i="35"/>
  <c r="K185" i="35"/>
  <c r="P184" i="35"/>
  <c r="K184" i="35"/>
  <c r="X184" i="35"/>
  <c r="P207" i="35"/>
  <c r="K207" i="35"/>
  <c r="AC207" i="35"/>
  <c r="AD207" i="35"/>
  <c r="R207" i="35"/>
  <c r="Z207" i="35"/>
  <c r="J243" i="35"/>
  <c r="P243" i="35"/>
  <c r="R243" i="35"/>
  <c r="T243" i="35"/>
  <c r="X243" i="35"/>
  <c r="K243" i="35"/>
  <c r="AD243" i="35"/>
  <c r="Z133" i="35"/>
  <c r="J133" i="35"/>
  <c r="AB145" i="35"/>
  <c r="J145" i="35"/>
  <c r="AC140" i="35"/>
  <c r="AC154" i="35"/>
  <c r="K148" i="35"/>
  <c r="Z147" i="35"/>
  <c r="J147" i="35"/>
  <c r="Z169" i="35"/>
  <c r="J169" i="35"/>
  <c r="AC160" i="35"/>
  <c r="Z191" i="35"/>
  <c r="Z189" i="35"/>
  <c r="AB203" i="35"/>
  <c r="Z208" i="35"/>
  <c r="Z154" i="35"/>
  <c r="Z160" i="35"/>
  <c r="X189" i="35"/>
  <c r="J196" i="35"/>
  <c r="Y196" i="35"/>
  <c r="K196" i="35"/>
  <c r="Z196" i="35"/>
  <c r="N196" i="35"/>
  <c r="AC196" i="35"/>
  <c r="T196" i="35"/>
  <c r="J195" i="35"/>
  <c r="X195" i="35"/>
  <c r="Z195" i="35"/>
  <c r="K195" i="35"/>
  <c r="AD195" i="35"/>
  <c r="R195" i="35"/>
  <c r="AB217" i="35"/>
  <c r="Y217" i="35"/>
  <c r="Z217" i="35"/>
  <c r="J217" i="35"/>
  <c r="R217" i="35"/>
  <c r="K222" i="35"/>
  <c r="X222" i="35"/>
  <c r="X176" i="35"/>
  <c r="R190" i="35"/>
  <c r="Y205" i="35"/>
  <c r="AD216" i="35"/>
  <c r="P216" i="35"/>
  <c r="T214" i="35"/>
  <c r="AB210" i="35"/>
  <c r="T228" i="35"/>
  <c r="R227" i="35"/>
  <c r="AD226" i="35"/>
  <c r="P225" i="35"/>
  <c r="AD224" i="35"/>
  <c r="P224" i="35"/>
  <c r="X221" i="35"/>
  <c r="Z220" i="35"/>
  <c r="R219" i="35"/>
  <c r="R241" i="35"/>
  <c r="R240" i="35"/>
  <c r="N238" i="35"/>
  <c r="AB237" i="35"/>
  <c r="T235" i="35"/>
  <c r="AC233" i="35"/>
  <c r="N233" i="35"/>
  <c r="Z231" i="35"/>
  <c r="Z251" i="35"/>
  <c r="Y249" i="35"/>
  <c r="R247" i="35"/>
  <c r="X245" i="35"/>
  <c r="AC244" i="35"/>
  <c r="N244" i="35"/>
  <c r="X265" i="35"/>
  <c r="R264" i="35"/>
  <c r="N262" i="35"/>
  <c r="X261" i="35"/>
  <c r="AB260" i="35"/>
  <c r="T259" i="35"/>
  <c r="K176" i="35"/>
  <c r="R172" i="35"/>
  <c r="AD190" i="35"/>
  <c r="R188" i="35"/>
  <c r="T201" i="35"/>
  <c r="X197" i="35"/>
  <c r="Z216" i="35"/>
  <c r="AD214" i="35"/>
  <c r="AD228" i="35"/>
  <c r="AB227" i="35"/>
  <c r="K227" i="35"/>
  <c r="X226" i="35"/>
  <c r="AD225" i="35"/>
  <c r="J225" i="35"/>
  <c r="Z224" i="35"/>
  <c r="AB219" i="35"/>
  <c r="K219" i="35"/>
  <c r="AB241" i="35"/>
  <c r="AC240" i="35"/>
  <c r="X239" i="35"/>
  <c r="T237" i="35"/>
  <c r="X236" i="35"/>
  <c r="AC235" i="35"/>
  <c r="K235" i="35"/>
  <c r="Y233" i="35"/>
  <c r="J233" i="35"/>
  <c r="T231" i="35"/>
  <c r="R251" i="35"/>
  <c r="P249" i="35"/>
  <c r="R248" i="35"/>
  <c r="AB247" i="35"/>
  <c r="K247" i="35"/>
  <c r="Y244" i="35"/>
  <c r="J244" i="35"/>
  <c r="AB264" i="35"/>
  <c r="X263" i="35"/>
  <c r="R260" i="35"/>
  <c r="AC259" i="35"/>
  <c r="P226" i="35"/>
  <c r="P237" i="35"/>
  <c r="R231" i="35"/>
  <c r="J197" i="35"/>
  <c r="Z228" i="35"/>
  <c r="J228" i="35"/>
  <c r="Y227" i="35"/>
  <c r="N226" i="35"/>
  <c r="Y225" i="35"/>
  <c r="J220" i="35"/>
  <c r="Y241" i="35"/>
  <c r="T233" i="35"/>
  <c r="AD231" i="35"/>
  <c r="P231" i="35"/>
  <c r="AD251" i="35"/>
  <c r="AD249" i="35"/>
  <c r="T244" i="35"/>
  <c r="Y264" i="35"/>
  <c r="X262" i="35"/>
  <c r="J260" i="35"/>
  <c r="Z259" i="35"/>
  <c r="J259" i="35"/>
  <c r="X227" i="35"/>
  <c r="X225" i="35"/>
  <c r="K237" i="35"/>
  <c r="AC231" i="35"/>
  <c r="AC251" i="35"/>
  <c r="K251" i="35"/>
  <c r="R244" i="35"/>
  <c r="Z265" i="35"/>
  <c r="K265" i="35"/>
  <c r="AC263" i="35"/>
  <c r="N263" i="35"/>
  <c r="AD262" i="35"/>
  <c r="P262" i="35"/>
  <c r="R261" i="35"/>
  <c r="T260" i="35"/>
  <c r="Y258" i="35"/>
  <c r="J258" i="35"/>
  <c r="Z257" i="35"/>
  <c r="K257" i="35"/>
  <c r="AC255" i="35"/>
  <c r="N255" i="35"/>
  <c r="Z263" i="35"/>
  <c r="K263" i="35"/>
  <c r="AC261" i="35"/>
  <c r="N261" i="35"/>
  <c r="P260" i="35"/>
  <c r="T258" i="35"/>
  <c r="Z255" i="35"/>
  <c r="K255" i="35"/>
  <c r="T265" i="35"/>
  <c r="Y263" i="35"/>
  <c r="J263" i="35"/>
  <c r="Z262" i="35"/>
  <c r="AB261" i="35"/>
  <c r="AC260" i="35"/>
  <c r="N260" i="35"/>
  <c r="R258" i="35"/>
  <c r="T257" i="35"/>
  <c r="Y255" i="35"/>
  <c r="J255" i="35"/>
  <c r="Z261" i="35"/>
  <c r="K261" i="35"/>
  <c r="AD258" i="35"/>
  <c r="P258" i="35"/>
  <c r="AD265" i="35"/>
  <c r="T263" i="35"/>
  <c r="Y261" i="35"/>
  <c r="J261" i="35"/>
  <c r="Z260" i="35"/>
  <c r="AC258" i="35"/>
  <c r="N258" i="35"/>
  <c r="AD257" i="35"/>
  <c r="T255" i="35"/>
  <c r="AB258" i="35"/>
  <c r="AD263" i="35"/>
  <c r="Z258" i="35"/>
  <c r="AD255" i="35"/>
  <c r="Z253" i="35"/>
  <c r="K253" i="35"/>
  <c r="N251" i="35"/>
  <c r="AD250" i="35"/>
  <c r="P250" i="35"/>
  <c r="R249" i="35"/>
  <c r="T248" i="35"/>
  <c r="Y246" i="35"/>
  <c r="J246" i="35"/>
  <c r="Z245" i="35"/>
  <c r="K245" i="35"/>
  <c r="AC243" i="35"/>
  <c r="N243" i="35"/>
  <c r="AD248" i="35"/>
  <c r="P248" i="35"/>
  <c r="T246" i="35"/>
  <c r="T253" i="35"/>
  <c r="Y251" i="35"/>
  <c r="Z250" i="35"/>
  <c r="K250" i="35"/>
  <c r="AB249" i="35"/>
  <c r="AC248" i="35"/>
  <c r="N248" i="35"/>
  <c r="R246" i="35"/>
  <c r="T245" i="35"/>
  <c r="Y243" i="35"/>
  <c r="R253" i="35"/>
  <c r="Y250" i="35"/>
  <c r="J250" i="35"/>
  <c r="K249" i="35"/>
  <c r="AB248" i="35"/>
  <c r="AD246" i="35"/>
  <c r="P246" i="35"/>
  <c r="R245" i="35"/>
  <c r="AD253" i="35"/>
  <c r="P253" i="35"/>
  <c r="Z248" i="35"/>
  <c r="K248" i="35"/>
  <c r="AC246" i="35"/>
  <c r="N246" i="35"/>
  <c r="AD245" i="35"/>
  <c r="P245" i="35"/>
  <c r="AC253" i="35"/>
  <c r="Y248" i="35"/>
  <c r="AB246" i="35"/>
  <c r="AC245" i="35"/>
  <c r="X246" i="35"/>
  <c r="Z246" i="35"/>
  <c r="AC239" i="35"/>
  <c r="N239" i="35"/>
  <c r="AD238" i="35"/>
  <c r="P238" i="35"/>
  <c r="R237" i="35"/>
  <c r="T236" i="35"/>
  <c r="Y234" i="35"/>
  <c r="J234" i="35"/>
  <c r="N231" i="35"/>
  <c r="Y240" i="35"/>
  <c r="Z239" i="35"/>
  <c r="K239" i="35"/>
  <c r="AB238" i="35"/>
  <c r="AC237" i="35"/>
  <c r="N237" i="35"/>
  <c r="AD236" i="35"/>
  <c r="P236" i="35"/>
  <c r="R235" i="35"/>
  <c r="T234" i="35"/>
  <c r="Y232" i="35"/>
  <c r="J232" i="35"/>
  <c r="K231" i="35"/>
  <c r="Y239" i="35"/>
  <c r="J239" i="35"/>
  <c r="AC236" i="35"/>
  <c r="N236" i="35"/>
  <c r="R234" i="35"/>
  <c r="AB236" i="35"/>
  <c r="AD234" i="35"/>
  <c r="P234" i="35"/>
  <c r="T239" i="35"/>
  <c r="Y237" i="35"/>
  <c r="Z236" i="35"/>
  <c r="K236" i="35"/>
  <c r="AC234" i="35"/>
  <c r="N234" i="35"/>
  <c r="R232" i="35"/>
  <c r="Y236" i="35"/>
  <c r="AB234" i="35"/>
  <c r="Z234" i="35"/>
  <c r="Z229" i="35"/>
  <c r="K229" i="35"/>
  <c r="Y222" i="35"/>
  <c r="J222" i="35"/>
  <c r="K221" i="35"/>
  <c r="R223" i="35"/>
  <c r="T222" i="35"/>
  <c r="T229" i="35"/>
  <c r="J227" i="35"/>
  <c r="Z226" i="35"/>
  <c r="K226" i="35"/>
  <c r="AB225" i="35"/>
  <c r="AD223" i="35"/>
  <c r="P223" i="35"/>
  <c r="R222" i="35"/>
  <c r="T221" i="35"/>
  <c r="R229" i="35"/>
  <c r="Y226" i="35"/>
  <c r="J226" i="35"/>
  <c r="Z225" i="35"/>
  <c r="K225" i="35"/>
  <c r="AC223" i="35"/>
  <c r="N223" i="35"/>
  <c r="AD222" i="35"/>
  <c r="P222" i="35"/>
  <c r="R221" i="35"/>
  <c r="T220" i="35"/>
  <c r="AD229" i="35"/>
  <c r="P229" i="35"/>
  <c r="AB223" i="35"/>
  <c r="AC222" i="35"/>
  <c r="N222" i="35"/>
  <c r="AD221" i="35"/>
  <c r="P221" i="35"/>
  <c r="R220" i="35"/>
  <c r="AC229" i="35"/>
  <c r="N229" i="35"/>
  <c r="T226" i="35"/>
  <c r="Z223" i="35"/>
  <c r="K223" i="35"/>
  <c r="AB222" i="35"/>
  <c r="AC221" i="35"/>
  <c r="N221" i="35"/>
  <c r="AD220" i="35"/>
  <c r="P220" i="35"/>
  <c r="AC228" i="35"/>
  <c r="AD227" i="35"/>
  <c r="Y223" i="35"/>
  <c r="Z222" i="35"/>
  <c r="AC220" i="35"/>
  <c r="AD219" i="35"/>
  <c r="P213" i="35"/>
  <c r="T211" i="35"/>
  <c r="J209" i="35"/>
  <c r="K215" i="35"/>
  <c r="N213" i="35"/>
  <c r="R211" i="35"/>
  <c r="T210" i="35"/>
  <c r="T217" i="35"/>
  <c r="Y215" i="35"/>
  <c r="J215" i="35"/>
  <c r="Z214" i="35"/>
  <c r="K214" i="35"/>
  <c r="AB213" i="35"/>
  <c r="AD211" i="35"/>
  <c r="P211" i="35"/>
  <c r="R210" i="35"/>
  <c r="T209" i="35"/>
  <c r="Y207" i="35"/>
  <c r="J207" i="35"/>
  <c r="K213" i="35"/>
  <c r="AC211" i="35"/>
  <c r="N211" i="35"/>
  <c r="AD210" i="35"/>
  <c r="P210" i="35"/>
  <c r="R209" i="35"/>
  <c r="AD217" i="35"/>
  <c r="P217" i="35"/>
  <c r="T215" i="35"/>
  <c r="Y213" i="35"/>
  <c r="J213" i="35"/>
  <c r="AB211" i="35"/>
  <c r="AC210" i="35"/>
  <c r="N210" i="35"/>
  <c r="P209" i="35"/>
  <c r="X211" i="35"/>
  <c r="AC217" i="35"/>
  <c r="N217" i="35"/>
  <c r="R215" i="35"/>
  <c r="Z211" i="35"/>
  <c r="K211" i="35"/>
  <c r="N209" i="35"/>
  <c r="AD215" i="35"/>
  <c r="Y211" i="35"/>
  <c r="Z210" i="35"/>
  <c r="N206" i="35"/>
  <c r="Z206" i="35"/>
  <c r="K206" i="35"/>
  <c r="Z205" i="35"/>
  <c r="K205" i="35"/>
  <c r="AC203" i="35"/>
  <c r="N203" i="35"/>
  <c r="AD202" i="35"/>
  <c r="P202" i="35"/>
  <c r="R201" i="35"/>
  <c r="T200" i="35"/>
  <c r="Y198" i="35"/>
  <c r="J198" i="35"/>
  <c r="Z197" i="35"/>
  <c r="K197" i="35"/>
  <c r="AC195" i="35"/>
  <c r="N195" i="35"/>
  <c r="P200" i="35"/>
  <c r="T198" i="35"/>
  <c r="T205" i="35"/>
  <c r="Y203" i="35"/>
  <c r="Z202" i="35"/>
  <c r="K202" i="35"/>
  <c r="AB201" i="35"/>
  <c r="AC200" i="35"/>
  <c r="N200" i="35"/>
  <c r="R198" i="35"/>
  <c r="T197" i="35"/>
  <c r="Y195" i="35"/>
  <c r="R205" i="35"/>
  <c r="Y202" i="35"/>
  <c r="J202" i="35"/>
  <c r="Z201" i="35"/>
  <c r="AB200" i="35"/>
  <c r="AD198" i="35"/>
  <c r="P198" i="35"/>
  <c r="R197" i="35"/>
  <c r="AD205" i="35"/>
  <c r="P205" i="35"/>
  <c r="Z200" i="35"/>
  <c r="K200" i="35"/>
  <c r="AC198" i="35"/>
  <c r="N198" i="35"/>
  <c r="AD197" i="35"/>
  <c r="P197" i="35"/>
  <c r="X198" i="35"/>
  <c r="X205" i="35"/>
  <c r="AC205" i="35"/>
  <c r="N205" i="35"/>
  <c r="Y200" i="35"/>
  <c r="AB198" i="35"/>
  <c r="AC197" i="35"/>
  <c r="Z198" i="35"/>
  <c r="AB192" i="35"/>
  <c r="T188" i="35"/>
  <c r="Y186" i="35"/>
  <c r="J186" i="35"/>
  <c r="AB184" i="35"/>
  <c r="Y192" i="35"/>
  <c r="J192" i="35"/>
  <c r="AD188" i="35"/>
  <c r="P188" i="35"/>
  <c r="R187" i="35"/>
  <c r="T186" i="35"/>
  <c r="Y184" i="35"/>
  <c r="J184" i="35"/>
  <c r="X192" i="35"/>
  <c r="AC188" i="35"/>
  <c r="N188" i="35"/>
  <c r="T192" i="35"/>
  <c r="Y190" i="35"/>
  <c r="J190" i="35"/>
  <c r="AB188" i="35"/>
  <c r="AC187" i="35"/>
  <c r="N187" i="35"/>
  <c r="AD186" i="35"/>
  <c r="P186" i="35"/>
  <c r="R185" i="35"/>
  <c r="T184" i="35"/>
  <c r="R186" i="35"/>
  <c r="R192" i="35"/>
  <c r="Z188" i="35"/>
  <c r="K188" i="35"/>
  <c r="AB187" i="35"/>
  <c r="AC186" i="35"/>
  <c r="N186" i="35"/>
  <c r="AD185" i="35"/>
  <c r="P185" i="35"/>
  <c r="R184" i="35"/>
  <c r="AC193" i="35"/>
  <c r="AD192" i="35"/>
  <c r="Y188" i="35"/>
  <c r="Z187" i="35"/>
  <c r="AB186" i="35"/>
  <c r="AC185" i="35"/>
  <c r="AD184" i="35"/>
  <c r="Z186" i="35"/>
  <c r="AB174" i="35"/>
  <c r="AC179" i="35"/>
  <c r="N179" i="35"/>
  <c r="AD178" i="35"/>
  <c r="P178" i="35"/>
  <c r="R177" i="35"/>
  <c r="T176" i="35"/>
  <c r="Y174" i="35"/>
  <c r="J174" i="35"/>
  <c r="AC171" i="35"/>
  <c r="N171" i="35"/>
  <c r="X174" i="35"/>
  <c r="Y180" i="35"/>
  <c r="Z179" i="35"/>
  <c r="K179" i="35"/>
  <c r="AB178" i="35"/>
  <c r="AC177" i="35"/>
  <c r="N177" i="35"/>
  <c r="AD176" i="35"/>
  <c r="P176" i="35"/>
  <c r="R175" i="35"/>
  <c r="T174" i="35"/>
  <c r="Y172" i="35"/>
  <c r="Z171" i="35"/>
  <c r="K171" i="35"/>
  <c r="Y179" i="35"/>
  <c r="J179" i="35"/>
  <c r="Z178" i="35"/>
  <c r="K178" i="35"/>
  <c r="AB177" i="35"/>
  <c r="AC176" i="35"/>
  <c r="AD175" i="35"/>
  <c r="R174" i="35"/>
  <c r="Y171" i="35"/>
  <c r="J171" i="35"/>
  <c r="P174" i="35"/>
  <c r="AD174" i="35"/>
  <c r="T179" i="35"/>
  <c r="Y177" i="35"/>
  <c r="J177" i="35"/>
  <c r="AC174" i="35"/>
  <c r="N174" i="35"/>
  <c r="T171" i="35"/>
  <c r="R179" i="35"/>
  <c r="AD179" i="35"/>
  <c r="Z174" i="35"/>
  <c r="AD171" i="35"/>
  <c r="AC167" i="35"/>
  <c r="N167" i="35"/>
  <c r="AD166" i="35"/>
  <c r="P166" i="35"/>
  <c r="T164" i="35"/>
  <c r="Y162" i="35"/>
  <c r="J162" i="35"/>
  <c r="AC159" i="35"/>
  <c r="N159" i="35"/>
  <c r="Z167" i="35"/>
  <c r="K167" i="35"/>
  <c r="AB166" i="35"/>
  <c r="AC165" i="35"/>
  <c r="AD164" i="35"/>
  <c r="P164" i="35"/>
  <c r="R163" i="35"/>
  <c r="T162" i="35"/>
  <c r="Y160" i="35"/>
  <c r="Z159" i="35"/>
  <c r="K159" i="35"/>
  <c r="Y167" i="35"/>
  <c r="J167" i="35"/>
  <c r="Z166" i="35"/>
  <c r="K166" i="35"/>
  <c r="AC164" i="35"/>
  <c r="N164" i="35"/>
  <c r="AD163" i="35"/>
  <c r="P163" i="35"/>
  <c r="R162" i="35"/>
  <c r="Y159" i="35"/>
  <c r="J159" i="35"/>
  <c r="AD162" i="35"/>
  <c r="P162" i="35"/>
  <c r="T167" i="35"/>
  <c r="Z164" i="35"/>
  <c r="K164" i="35"/>
  <c r="AC162" i="35"/>
  <c r="N162" i="35"/>
  <c r="T159" i="35"/>
  <c r="R167" i="35"/>
  <c r="Y164" i="35"/>
  <c r="AB162" i="35"/>
  <c r="AD167" i="35"/>
  <c r="Z162" i="35"/>
  <c r="Y150" i="35"/>
  <c r="J150" i="35"/>
  <c r="Y156" i="35"/>
  <c r="J156" i="35"/>
  <c r="Z155" i="35"/>
  <c r="AB154" i="35"/>
  <c r="AC153" i="35"/>
  <c r="N153" i="35"/>
  <c r="AD152" i="35"/>
  <c r="R151" i="35"/>
  <c r="T150" i="35"/>
  <c r="Y148" i="35"/>
  <c r="J148" i="35"/>
  <c r="AD151" i="35"/>
  <c r="P151" i="35"/>
  <c r="R150" i="35"/>
  <c r="T156" i="35"/>
  <c r="Y154" i="35"/>
  <c r="J154" i="35"/>
  <c r="Z153" i="35"/>
  <c r="K153" i="35"/>
  <c r="AC151" i="35"/>
  <c r="N151" i="35"/>
  <c r="AD150" i="35"/>
  <c r="P150" i="35"/>
  <c r="T148" i="35"/>
  <c r="R156" i="35"/>
  <c r="AB151" i="35"/>
  <c r="AC150" i="35"/>
  <c r="N150" i="35"/>
  <c r="R148" i="35"/>
  <c r="AD156" i="35"/>
  <c r="P156" i="35"/>
  <c r="T154" i="35"/>
  <c r="Z151" i="35"/>
  <c r="K151" i="35"/>
  <c r="AB150" i="35"/>
  <c r="AD148" i="35"/>
  <c r="P148" i="35"/>
  <c r="AC156" i="35"/>
  <c r="Y151" i="35"/>
  <c r="Z150" i="35"/>
  <c r="AC148" i="35"/>
  <c r="Y144" i="35"/>
  <c r="J144" i="35"/>
  <c r="Z143" i="35"/>
  <c r="K143" i="35"/>
  <c r="AD140" i="35"/>
  <c r="P140" i="35"/>
  <c r="R139" i="35"/>
  <c r="T138" i="35"/>
  <c r="Y136" i="35"/>
  <c r="J136" i="35"/>
  <c r="Y143" i="35"/>
  <c r="J143" i="35"/>
  <c r="AD139" i="35"/>
  <c r="P139" i="35"/>
  <c r="R138" i="35"/>
  <c r="AC139" i="35"/>
  <c r="N139" i="35"/>
  <c r="AD138" i="35"/>
  <c r="P138" i="35"/>
  <c r="T136" i="35"/>
  <c r="X139" i="35"/>
  <c r="X138" i="35"/>
  <c r="AD145" i="35"/>
  <c r="P145" i="35"/>
  <c r="R144" i="35"/>
  <c r="T143" i="35"/>
  <c r="Y141" i="35"/>
  <c r="Z140" i="35"/>
  <c r="K140" i="35"/>
  <c r="AB139" i="35"/>
  <c r="AC138" i="35"/>
  <c r="N138" i="35"/>
  <c r="AD137" i="35"/>
  <c r="P137" i="35"/>
  <c r="R136" i="35"/>
  <c r="AC145" i="35"/>
  <c r="AD144" i="35"/>
  <c r="P144" i="35"/>
  <c r="R143" i="35"/>
  <c r="Y140" i="35"/>
  <c r="Z139" i="35"/>
  <c r="K139" i="35"/>
  <c r="AB138" i="35"/>
  <c r="AC137" i="35"/>
  <c r="AD136" i="35"/>
  <c r="P136" i="35"/>
  <c r="T139" i="35"/>
  <c r="AC144" i="35"/>
  <c r="AD143" i="35"/>
  <c r="Y139" i="35"/>
  <c r="Z138" i="35"/>
  <c r="AC130" i="35"/>
  <c r="N130" i="35"/>
  <c r="T127" i="35"/>
  <c r="Z131" i="35"/>
  <c r="K131" i="35"/>
  <c r="AB130" i="35"/>
  <c r="AC129" i="35"/>
  <c r="N129" i="35"/>
  <c r="AD128" i="35"/>
  <c r="P128" i="35"/>
  <c r="R127" i="35"/>
  <c r="T126" i="35"/>
  <c r="K123" i="35"/>
  <c r="Y131" i="35"/>
  <c r="J131" i="35"/>
  <c r="Z130" i="35"/>
  <c r="K130" i="35"/>
  <c r="AB129" i="35"/>
  <c r="AC128" i="35"/>
  <c r="N128" i="35"/>
  <c r="AD127" i="35"/>
  <c r="P127" i="35"/>
  <c r="R126" i="35"/>
  <c r="T125" i="35"/>
  <c r="Y123" i="35"/>
  <c r="Y130" i="35"/>
  <c r="J130" i="35"/>
  <c r="AC127" i="35"/>
  <c r="N127" i="35"/>
  <c r="AD126" i="35"/>
  <c r="P126" i="35"/>
  <c r="AB127" i="35"/>
  <c r="N126" i="35"/>
  <c r="X127" i="35"/>
  <c r="R131" i="35"/>
  <c r="T130" i="35"/>
  <c r="Z127" i="35"/>
  <c r="K127" i="35"/>
  <c r="Y127" i="35"/>
  <c r="X117" i="35"/>
  <c r="R111" i="35"/>
  <c r="AC119" i="35"/>
  <c r="N119" i="35"/>
  <c r="AD118" i="35"/>
  <c r="P118" i="35"/>
  <c r="R117" i="35"/>
  <c r="Y114" i="35"/>
  <c r="J114" i="35"/>
  <c r="AC111" i="35"/>
  <c r="N111" i="35"/>
  <c r="P117" i="35"/>
  <c r="Y120" i="35"/>
  <c r="J120" i="35"/>
  <c r="Z119" i="35"/>
  <c r="K119" i="35"/>
  <c r="AB118" i="35"/>
  <c r="AC117" i="35"/>
  <c r="N117" i="35"/>
  <c r="R115" i="35"/>
  <c r="T114" i="35"/>
  <c r="Y112" i="35"/>
  <c r="J112" i="35"/>
  <c r="Z111" i="35"/>
  <c r="K111" i="35"/>
  <c r="AB119" i="35"/>
  <c r="AB111" i="35"/>
  <c r="Y119" i="35"/>
  <c r="J119" i="35"/>
  <c r="Z118" i="35"/>
  <c r="K118" i="35"/>
  <c r="AB117" i="35"/>
  <c r="AD115" i="35"/>
  <c r="P115" i="35"/>
  <c r="R114" i="35"/>
  <c r="Y111" i="35"/>
  <c r="J111" i="35"/>
  <c r="X119" i="35"/>
  <c r="T119" i="35"/>
  <c r="Y117" i="35"/>
  <c r="J117" i="35"/>
  <c r="AC114" i="35"/>
  <c r="N114" i="35"/>
  <c r="T111" i="35"/>
  <c r="R119" i="35"/>
  <c r="AC120" i="35"/>
  <c r="AD119" i="35"/>
  <c r="Y115" i="35"/>
  <c r="Z114" i="35"/>
  <c r="AC112" i="35"/>
  <c r="AD111" i="35"/>
  <c r="AD107" i="35"/>
  <c r="P107" i="35"/>
  <c r="T105" i="35"/>
  <c r="Z102" i="35"/>
  <c r="K102" i="35"/>
  <c r="P99" i="35"/>
  <c r="Z109" i="35"/>
  <c r="K109" i="35"/>
  <c r="AC107" i="35"/>
  <c r="N107" i="35"/>
  <c r="AD106" i="35"/>
  <c r="P106" i="35"/>
  <c r="R105" i="35"/>
  <c r="T104" i="35"/>
  <c r="Y102" i="35"/>
  <c r="J102" i="35"/>
  <c r="Z101" i="35"/>
  <c r="K101" i="35"/>
  <c r="AC99" i="35"/>
  <c r="N99" i="35"/>
  <c r="AD105" i="35"/>
  <c r="P105" i="35"/>
  <c r="Z107" i="35"/>
  <c r="K107" i="35"/>
  <c r="AC105" i="35"/>
  <c r="N105" i="35"/>
  <c r="AD104" i="35"/>
  <c r="P104" i="35"/>
  <c r="T102" i="35"/>
  <c r="Z99" i="35"/>
  <c r="K99" i="35"/>
  <c r="T109" i="35"/>
  <c r="Y107" i="35"/>
  <c r="J107" i="35"/>
  <c r="Z106" i="35"/>
  <c r="AB105" i="35"/>
  <c r="AC104" i="35"/>
  <c r="N104" i="35"/>
  <c r="R102" i="35"/>
  <c r="T101" i="35"/>
  <c r="Y99" i="35"/>
  <c r="J99" i="35"/>
  <c r="Z105" i="35"/>
  <c r="K105" i="35"/>
  <c r="AD102" i="35"/>
  <c r="P102" i="35"/>
  <c r="AD109" i="35"/>
  <c r="Y105" i="35"/>
  <c r="Z104" i="35"/>
  <c r="AC102" i="35"/>
  <c r="AD101" i="35"/>
  <c r="Z90" i="35"/>
  <c r="K90" i="35"/>
  <c r="Z97" i="35"/>
  <c r="K97" i="35"/>
  <c r="AC95" i="35"/>
  <c r="N95" i="35"/>
  <c r="AD94" i="35"/>
  <c r="P94" i="35"/>
  <c r="R93" i="35"/>
  <c r="T92" i="35"/>
  <c r="Y90" i="35"/>
  <c r="J90" i="35"/>
  <c r="Z89" i="35"/>
  <c r="K89" i="35"/>
  <c r="AC87" i="35"/>
  <c r="N87" i="35"/>
  <c r="T97" i="35"/>
  <c r="Y95" i="35"/>
  <c r="Z94" i="35"/>
  <c r="K94" i="35"/>
  <c r="AB93" i="35"/>
  <c r="AC92" i="35"/>
  <c r="N92" i="35"/>
  <c r="R90" i="35"/>
  <c r="T89" i="35"/>
  <c r="Y87" i="35"/>
  <c r="T90" i="35"/>
  <c r="X89" i="35"/>
  <c r="R97" i="35"/>
  <c r="Y94" i="35"/>
  <c r="J94" i="35"/>
  <c r="Z93" i="35"/>
  <c r="AB92" i="35"/>
  <c r="AD90" i="35"/>
  <c r="P90" i="35"/>
  <c r="R89" i="35"/>
  <c r="AD97" i="35"/>
  <c r="P97" i="35"/>
  <c r="Z92" i="35"/>
  <c r="K92" i="35"/>
  <c r="AC90" i="35"/>
  <c r="N90" i="35"/>
  <c r="AD89" i="35"/>
  <c r="P89" i="35"/>
  <c r="X97" i="35"/>
  <c r="AD92" i="35"/>
  <c r="P92" i="35"/>
  <c r="AC97" i="35"/>
  <c r="Y92" i="35"/>
  <c r="AC89" i="35"/>
  <c r="T81" i="35"/>
  <c r="Z78" i="35"/>
  <c r="K78" i="35"/>
  <c r="Z85" i="35"/>
  <c r="K85" i="35"/>
  <c r="AC83" i="35"/>
  <c r="N83" i="35"/>
  <c r="AD82" i="35"/>
  <c r="P82" i="35"/>
  <c r="R81" i="35"/>
  <c r="T80" i="35"/>
  <c r="Y78" i="35"/>
  <c r="J78" i="35"/>
  <c r="Z77" i="35"/>
  <c r="K77" i="35"/>
  <c r="AC75" i="35"/>
  <c r="N75" i="35"/>
  <c r="P81" i="35"/>
  <c r="AC81" i="35"/>
  <c r="AD80" i="35"/>
  <c r="T85" i="35"/>
  <c r="Y83" i="35"/>
  <c r="Z82" i="35"/>
  <c r="K82" i="35"/>
  <c r="AB81" i="35"/>
  <c r="AC80" i="35"/>
  <c r="N80" i="35"/>
  <c r="AD79" i="35"/>
  <c r="R78" i="35"/>
  <c r="T77" i="35"/>
  <c r="Y75" i="35"/>
  <c r="R85" i="35"/>
  <c r="Z81" i="35"/>
  <c r="K81" i="35"/>
  <c r="AB80" i="35"/>
  <c r="AD78" i="35"/>
  <c r="P78" i="35"/>
  <c r="R77" i="35"/>
  <c r="AD81" i="35"/>
  <c r="X85" i="35"/>
  <c r="N81" i="35"/>
  <c r="P80" i="35"/>
  <c r="T78" i="35"/>
  <c r="AD85" i="35"/>
  <c r="Y81" i="35"/>
  <c r="Z80" i="35"/>
  <c r="AC78" i="35"/>
  <c r="AD77" i="35"/>
  <c r="P71" i="35"/>
  <c r="T69" i="35"/>
  <c r="Z73" i="35"/>
  <c r="K73" i="35"/>
  <c r="AC71" i="35"/>
  <c r="N71" i="35"/>
  <c r="AD70" i="35"/>
  <c r="P70" i="35"/>
  <c r="R69" i="35"/>
  <c r="T68" i="35"/>
  <c r="Y66" i="35"/>
  <c r="J66" i="35"/>
  <c r="Z65" i="35"/>
  <c r="K65" i="35"/>
  <c r="AC63" i="35"/>
  <c r="N63" i="35"/>
  <c r="Z71" i="35"/>
  <c r="K71" i="35"/>
  <c r="AC69" i="35"/>
  <c r="N69" i="35"/>
  <c r="AD68" i="35"/>
  <c r="P68" i="35"/>
  <c r="T66" i="35"/>
  <c r="Z63" i="35"/>
  <c r="K63" i="35"/>
  <c r="T73" i="35"/>
  <c r="Y71" i="35"/>
  <c r="J71" i="35"/>
  <c r="Z70" i="35"/>
  <c r="AB69" i="35"/>
  <c r="AC68" i="35"/>
  <c r="N68" i="35"/>
  <c r="R66" i="35"/>
  <c r="T65" i="35"/>
  <c r="Y63" i="35"/>
  <c r="J63" i="35"/>
  <c r="K69" i="35"/>
  <c r="AD66" i="35"/>
  <c r="P66" i="35"/>
  <c r="Z69" i="35"/>
  <c r="AD73" i="35"/>
  <c r="T71" i="35"/>
  <c r="Y69" i="35"/>
  <c r="Z68" i="35"/>
  <c r="K68" i="35"/>
  <c r="AC66" i="35"/>
  <c r="N66" i="35"/>
  <c r="AD65" i="35"/>
  <c r="AB66" i="35"/>
  <c r="Z66" i="35"/>
  <c r="AC58" i="35"/>
  <c r="N58" i="35"/>
  <c r="AD57" i="35"/>
  <c r="P57" i="35"/>
  <c r="R56" i="35"/>
  <c r="T55" i="35"/>
  <c r="Y53" i="35"/>
  <c r="J53" i="35"/>
  <c r="AC50" i="35"/>
  <c r="N50" i="35"/>
  <c r="Y59" i="35"/>
  <c r="Z58" i="35"/>
  <c r="K58" i="35"/>
  <c r="AB57" i="35"/>
  <c r="AC56" i="35"/>
  <c r="N56" i="35"/>
  <c r="AD55" i="35"/>
  <c r="P55" i="35"/>
  <c r="R54" i="35"/>
  <c r="T53" i="35"/>
  <c r="Y51" i="35"/>
  <c r="Z50" i="35"/>
  <c r="K50" i="35"/>
  <c r="Y58" i="35"/>
  <c r="J58" i="35"/>
  <c r="Z57" i="35"/>
  <c r="AB56" i="35"/>
  <c r="AC55" i="35"/>
  <c r="N55" i="35"/>
  <c r="AD54" i="35"/>
  <c r="P54" i="35"/>
  <c r="R53" i="35"/>
  <c r="Y50" i="35"/>
  <c r="N54" i="35"/>
  <c r="AD53" i="35"/>
  <c r="P53" i="35"/>
  <c r="T58" i="35"/>
  <c r="K55" i="35"/>
  <c r="AC53" i="35"/>
  <c r="N53" i="35"/>
  <c r="Y55" i="35"/>
  <c r="AB53" i="35"/>
  <c r="Z53" i="35"/>
  <c r="AB32" i="35"/>
  <c r="P26" i="35"/>
  <c r="AE26" i="35" s="1"/>
  <c r="AB16" i="35"/>
  <c r="X34" i="35"/>
  <c r="AA32" i="35"/>
  <c r="J32" i="35"/>
  <c r="V32" i="35" s="1"/>
  <c r="K31" i="35"/>
  <c r="X30" i="35"/>
  <c r="AD29" i="35"/>
  <c r="AD28" i="35"/>
  <c r="R28" i="35"/>
  <c r="Z25" i="35"/>
  <c r="AC24" i="35"/>
  <c r="X47" i="35"/>
  <c r="X46" i="35"/>
  <c r="AC45" i="35"/>
  <c r="N45" i="35"/>
  <c r="AD44" i="35"/>
  <c r="N44" i="35"/>
  <c r="Z43" i="35"/>
  <c r="AD41" i="35"/>
  <c r="P41" i="35"/>
  <c r="P40" i="35"/>
  <c r="AD39" i="35"/>
  <c r="R37" i="35"/>
  <c r="AC21" i="35"/>
  <c r="Z18" i="35"/>
  <c r="Y16" i="35"/>
  <c r="X32" i="35"/>
  <c r="AB27" i="35"/>
  <c r="Z24" i="35"/>
  <c r="AD24" i="35"/>
  <c r="Y45" i="35"/>
  <c r="J45" i="35"/>
  <c r="V45" i="35" s="1"/>
  <c r="R43" i="35"/>
  <c r="J42" i="35"/>
  <c r="V42" i="35" s="1"/>
  <c r="Z41" i="35"/>
  <c r="AB40" i="35"/>
  <c r="J40" i="35"/>
  <c r="V40" i="35" s="1"/>
  <c r="T39" i="35"/>
  <c r="X38" i="35"/>
  <c r="K37" i="35"/>
  <c r="Y32" i="35"/>
  <c r="T32" i="35"/>
  <c r="Y27" i="35"/>
  <c r="AC26" i="35"/>
  <c r="Y24" i="35"/>
  <c r="R39" i="35"/>
  <c r="X16" i="35"/>
  <c r="N18" i="35"/>
  <c r="O18" i="35" s="1"/>
  <c r="AD32" i="35"/>
  <c r="P32" i="35"/>
  <c r="AA26" i="35"/>
  <c r="X24" i="35"/>
  <c r="T45" i="35"/>
  <c r="X40" i="35"/>
  <c r="J38" i="35"/>
  <c r="V38" i="35" s="1"/>
  <c r="I19" i="35"/>
  <c r="L19" i="35" s="1"/>
  <c r="R16" i="35"/>
  <c r="AC32" i="35"/>
  <c r="N32" i="35"/>
  <c r="AB31" i="35"/>
  <c r="K27" i="35"/>
  <c r="X26" i="35"/>
  <c r="T24" i="35"/>
  <c r="T40" i="35"/>
  <c r="J39" i="35"/>
  <c r="V39" i="35" s="1"/>
  <c r="Y46" i="35"/>
  <c r="K46" i="35"/>
  <c r="Y42" i="35"/>
  <c r="K42" i="35"/>
  <c r="Y38" i="35"/>
  <c r="K38" i="35"/>
  <c r="N37" i="35"/>
  <c r="AC47" i="35"/>
  <c r="T46" i="35"/>
  <c r="AC43" i="35"/>
  <c r="P43" i="35"/>
  <c r="T42" i="35"/>
  <c r="AC39" i="35"/>
  <c r="P39" i="35"/>
  <c r="T38" i="35"/>
  <c r="X37" i="35"/>
  <c r="P47" i="35"/>
  <c r="AB47" i="35"/>
  <c r="N47" i="35"/>
  <c r="AD46" i="35"/>
  <c r="R46" i="35"/>
  <c r="Y44" i="35"/>
  <c r="AB43" i="35"/>
  <c r="N43" i="35"/>
  <c r="AD42" i="35"/>
  <c r="R42" i="35"/>
  <c r="Y40" i="35"/>
  <c r="AB39" i="35"/>
  <c r="N39" i="35"/>
  <c r="AD38" i="35"/>
  <c r="R38" i="35"/>
  <c r="Z47" i="35"/>
  <c r="AC46" i="35"/>
  <c r="P46" i="35"/>
  <c r="AC42" i="35"/>
  <c r="P42" i="35"/>
  <c r="AC38" i="35"/>
  <c r="P38" i="35"/>
  <c r="Y47" i="35"/>
  <c r="K47" i="35"/>
  <c r="AB46" i="35"/>
  <c r="N46" i="35"/>
  <c r="Y43" i="35"/>
  <c r="K43" i="35"/>
  <c r="AB42" i="35"/>
  <c r="N42" i="35"/>
  <c r="Y39" i="35"/>
  <c r="AB38" i="35"/>
  <c r="N38" i="35"/>
  <c r="Y31" i="35"/>
  <c r="Y34" i="35"/>
  <c r="J34" i="35"/>
  <c r="V34" i="35" s="1"/>
  <c r="K33" i="35"/>
  <c r="T31" i="35"/>
  <c r="Y30" i="35"/>
  <c r="J30" i="35"/>
  <c r="V30" i="35" s="1"/>
  <c r="T27" i="35"/>
  <c r="Y26" i="35"/>
  <c r="J26" i="35"/>
  <c r="V26" i="35" s="1"/>
  <c r="R31" i="35"/>
  <c r="T34" i="35"/>
  <c r="AD31" i="35"/>
  <c r="P31" i="35"/>
  <c r="T30" i="35"/>
  <c r="AD27" i="35"/>
  <c r="P27" i="35"/>
  <c r="AE27" i="35" s="1"/>
  <c r="T26" i="35"/>
  <c r="X25" i="35"/>
  <c r="J24" i="35"/>
  <c r="V24" i="35" s="1"/>
  <c r="R27" i="35"/>
  <c r="Z17" i="35"/>
  <c r="P16" i="35"/>
  <c r="AE16" i="35" s="1"/>
  <c r="AD34" i="35"/>
  <c r="R34" i="35"/>
  <c r="X33" i="35"/>
  <c r="K32" i="35"/>
  <c r="AC31" i="35"/>
  <c r="AD30" i="35"/>
  <c r="R30" i="35"/>
  <c r="AC27" i="35"/>
  <c r="AD26" i="35"/>
  <c r="R26" i="35"/>
  <c r="T25" i="35"/>
  <c r="X18" i="35"/>
  <c r="N17" i="35"/>
  <c r="N16" i="35"/>
  <c r="O16" i="35" s="1"/>
  <c r="AB34" i="35"/>
  <c r="N34" i="35"/>
  <c r="R33" i="35"/>
  <c r="Z31" i="35"/>
  <c r="J31" i="35"/>
  <c r="V31" i="35" s="1"/>
  <c r="AB30" i="35"/>
  <c r="N30" i="35"/>
  <c r="R29" i="35"/>
  <c r="Z27" i="35"/>
  <c r="J27" i="35"/>
  <c r="V27" i="35" s="1"/>
  <c r="AB26" i="35"/>
  <c r="N26" i="35"/>
  <c r="P25" i="35"/>
  <c r="AE25" i="35" s="1"/>
  <c r="R24" i="35"/>
  <c r="Z34" i="35"/>
  <c r="AC33" i="35"/>
  <c r="X31" i="35"/>
  <c r="Z30" i="35"/>
  <c r="X27" i="35"/>
  <c r="Z26" i="35"/>
  <c r="AC25" i="35"/>
  <c r="J25" i="35"/>
  <c r="V25" i="35" s="1"/>
  <c r="AA33" i="35"/>
  <c r="AA31" i="35"/>
  <c r="AA29" i="35"/>
  <c r="AA27" i="35"/>
  <c r="AA25" i="35"/>
  <c r="N25" i="35"/>
  <c r="Y25" i="35"/>
  <c r="P21" i="35"/>
  <c r="N19" i="35"/>
  <c r="AA18" i="35"/>
  <c r="AA17" i="35"/>
  <c r="AB21" i="35"/>
  <c r="J21" i="35"/>
  <c r="V21" i="35" s="1"/>
  <c r="Y17" i="35"/>
  <c r="J17" i="35"/>
  <c r="V17" i="35" s="1"/>
  <c r="Z21" i="35"/>
  <c r="Y21" i="35"/>
  <c r="R18" i="35"/>
  <c r="R17" i="35"/>
  <c r="AA21" i="35"/>
  <c r="Z19" i="35"/>
  <c r="AC18" i="35"/>
  <c r="AC17" i="35"/>
  <c r="AC20" i="35"/>
  <c r="X19" i="35"/>
  <c r="AB18" i="35"/>
  <c r="P18" i="35"/>
  <c r="AB17" i="35"/>
  <c r="P17" i="35"/>
  <c r="AE17" i="35" s="1"/>
  <c r="R20" i="35"/>
  <c r="S20" i="35" s="1"/>
  <c r="Y19" i="35"/>
  <c r="J19" i="35"/>
  <c r="V19" i="35" s="1"/>
  <c r="P20" i="35"/>
  <c r="X21" i="35"/>
  <c r="AA20" i="35"/>
  <c r="R19" i="35"/>
  <c r="S19" i="35" s="1"/>
  <c r="J18" i="35"/>
  <c r="V18" i="35" s="1"/>
  <c r="Z20" i="35"/>
  <c r="N20" i="35"/>
  <c r="O20" i="35" s="1"/>
  <c r="AC19" i="35"/>
  <c r="R21" i="35"/>
  <c r="Y20" i="35"/>
  <c r="J20" i="35"/>
  <c r="V20" i="35" s="1"/>
  <c r="AB19" i="35"/>
  <c r="P19" i="35"/>
  <c r="Q19" i="35" s="1"/>
  <c r="AB20" i="35"/>
  <c r="X20" i="35"/>
  <c r="AA19" i="35"/>
  <c r="AD21" i="35"/>
  <c r="T21" i="35"/>
  <c r="AD20" i="35"/>
  <c r="T20" i="35"/>
  <c r="AD19" i="35"/>
  <c r="T19" i="35"/>
  <c r="AD18" i="35"/>
  <c r="T18" i="35"/>
  <c r="AD17" i="35"/>
  <c r="T17" i="35"/>
  <c r="AD16" i="35"/>
  <c r="T16" i="35"/>
  <c r="AA188" i="44"/>
  <c r="AA187" i="44"/>
  <c r="AA186" i="44"/>
  <c r="AA185" i="44"/>
  <c r="AA184" i="44"/>
  <c r="AA183" i="44"/>
  <c r="AA182" i="44"/>
  <c r="AA181" i="44"/>
  <c r="AA180" i="44"/>
  <c r="AA179" i="44"/>
  <c r="AA178" i="44"/>
  <c r="AA177" i="44"/>
  <c r="AA176" i="44"/>
  <c r="AA175" i="44"/>
  <c r="AA174" i="44"/>
  <c r="AA173" i="44"/>
  <c r="AA172" i="44"/>
  <c r="AA171" i="44"/>
  <c r="AA170" i="44"/>
  <c r="AA169" i="44"/>
  <c r="AA168" i="44"/>
  <c r="AA167" i="44"/>
  <c r="AA166" i="44"/>
  <c r="AA165" i="44"/>
  <c r="AA164" i="44"/>
  <c r="AA163" i="44"/>
  <c r="AA162" i="44"/>
  <c r="AA161" i="44"/>
  <c r="AA160" i="44"/>
  <c r="AA159" i="44"/>
  <c r="AA158" i="44"/>
  <c r="AA157" i="44"/>
  <c r="AA156" i="44"/>
  <c r="AA155" i="44"/>
  <c r="AA154" i="44"/>
  <c r="AA153" i="44"/>
  <c r="AA152" i="44"/>
  <c r="AA151" i="44"/>
  <c r="AA150" i="44"/>
  <c r="AA149" i="44"/>
  <c r="AA148" i="44"/>
  <c r="AA147" i="44"/>
  <c r="AA146" i="44"/>
  <c r="AA145" i="44"/>
  <c r="AA144" i="44"/>
  <c r="AA143" i="44"/>
  <c r="AA142" i="44"/>
  <c r="AA141" i="44"/>
  <c r="AA140" i="44"/>
  <c r="AA139" i="44"/>
  <c r="AA138" i="44"/>
  <c r="AA137" i="44"/>
  <c r="AA136" i="44"/>
  <c r="AA135" i="44"/>
  <c r="AA134" i="44"/>
  <c r="AA133" i="44"/>
  <c r="AA132" i="44"/>
  <c r="AA131" i="44"/>
  <c r="AA130" i="44"/>
  <c r="AA129" i="44"/>
  <c r="AA128" i="44"/>
  <c r="AA127" i="44"/>
  <c r="AA126" i="44"/>
  <c r="AA125" i="44"/>
  <c r="AA124" i="44"/>
  <c r="AA123" i="44"/>
  <c r="AA122" i="44"/>
  <c r="AA121" i="44"/>
  <c r="AA120" i="44"/>
  <c r="AA119" i="44"/>
  <c r="AA118" i="44"/>
  <c r="AA117" i="44"/>
  <c r="AA116" i="44"/>
  <c r="AA115" i="44"/>
  <c r="AA114" i="44"/>
  <c r="AA113" i="44"/>
  <c r="AA112" i="44"/>
  <c r="AA111" i="44"/>
  <c r="AA110" i="44"/>
  <c r="AA109" i="44"/>
  <c r="AA108" i="44"/>
  <c r="AA107" i="44"/>
  <c r="AA106" i="44"/>
  <c r="AA105" i="44"/>
  <c r="AA104" i="44"/>
  <c r="AA103" i="44"/>
  <c r="AA102" i="44"/>
  <c r="AA101" i="44"/>
  <c r="AA100" i="44"/>
  <c r="AA99" i="44"/>
  <c r="AA98" i="44"/>
  <c r="AA97" i="44"/>
  <c r="AA96" i="44"/>
  <c r="AA95" i="44"/>
  <c r="AA94" i="44"/>
  <c r="AA93" i="44"/>
  <c r="AA92" i="44"/>
  <c r="AA91" i="44"/>
  <c r="AA90" i="44"/>
  <c r="AA89" i="44"/>
  <c r="AA88" i="44"/>
  <c r="AA87" i="44"/>
  <c r="AA86" i="44"/>
  <c r="AA85" i="44"/>
  <c r="AA84" i="44"/>
  <c r="AA83" i="44"/>
  <c r="AA82" i="44"/>
  <c r="AA81" i="44"/>
  <c r="AA80" i="44"/>
  <c r="AA79" i="44"/>
  <c r="AA78" i="44"/>
  <c r="AA77" i="44"/>
  <c r="AA76" i="44"/>
  <c r="AA75" i="44"/>
  <c r="AA74" i="44"/>
  <c r="AA73" i="44"/>
  <c r="AA72" i="44"/>
  <c r="AA71" i="44"/>
  <c r="AA70" i="44"/>
  <c r="AA69" i="44"/>
  <c r="AA68" i="44"/>
  <c r="AA67" i="44"/>
  <c r="AA66" i="44"/>
  <c r="AA65" i="44"/>
  <c r="AA64" i="44"/>
  <c r="AA63" i="44"/>
  <c r="AA62" i="44"/>
  <c r="AA61" i="44"/>
  <c r="AA60" i="44"/>
  <c r="AA59" i="44"/>
  <c r="AA58" i="44"/>
  <c r="AA57" i="44"/>
  <c r="AA56" i="44"/>
  <c r="AA55" i="44"/>
  <c r="AA54" i="44"/>
  <c r="AA53" i="44"/>
  <c r="AA52" i="44"/>
  <c r="AA51" i="44"/>
  <c r="AA50" i="44"/>
  <c r="AA49" i="44"/>
  <c r="AA48" i="44"/>
  <c r="AA47" i="44"/>
  <c r="AA46" i="44"/>
  <c r="AA45" i="44"/>
  <c r="AA44" i="44"/>
  <c r="AA43" i="44"/>
  <c r="AA42" i="44"/>
  <c r="AA41" i="44"/>
  <c r="AA40" i="44"/>
  <c r="AA39" i="44"/>
  <c r="AA38" i="44"/>
  <c r="AA37" i="44"/>
  <c r="AA36" i="44"/>
  <c r="AA35" i="44"/>
  <c r="AA34" i="44"/>
  <c r="AA33" i="44"/>
  <c r="AA32" i="44"/>
  <c r="AA31" i="44"/>
  <c r="AA30" i="44"/>
  <c r="AA29" i="44"/>
  <c r="AA27" i="44"/>
  <c r="AA26" i="44"/>
  <c r="AA25" i="44"/>
  <c r="AA24" i="44"/>
  <c r="AA23" i="44"/>
  <c r="AA22" i="44"/>
  <c r="AA21" i="44"/>
  <c r="AA20" i="44"/>
  <c r="AA18" i="44"/>
  <c r="AA17" i="44"/>
  <c r="AA16" i="44"/>
  <c r="AA15" i="44"/>
  <c r="AA14" i="44"/>
  <c r="AA13" i="44"/>
  <c r="AA12" i="44"/>
  <c r="AA11" i="44"/>
  <c r="Z188" i="44"/>
  <c r="Z187" i="44"/>
  <c r="Z186" i="44"/>
  <c r="Z185" i="44"/>
  <c r="Z184" i="44"/>
  <c r="Z183" i="44"/>
  <c r="Z182" i="44"/>
  <c r="Z181" i="44"/>
  <c r="Z180" i="44"/>
  <c r="Z179" i="44"/>
  <c r="Z178" i="44"/>
  <c r="Z177" i="44"/>
  <c r="Z176" i="44"/>
  <c r="Z175" i="44"/>
  <c r="Z174" i="44"/>
  <c r="Z173" i="44"/>
  <c r="Z172" i="44"/>
  <c r="Z171" i="44"/>
  <c r="Z170" i="44"/>
  <c r="Z169" i="44"/>
  <c r="Z168" i="44"/>
  <c r="Z167" i="44"/>
  <c r="Z166" i="44"/>
  <c r="Z165" i="44"/>
  <c r="Z164" i="44"/>
  <c r="Z163" i="44"/>
  <c r="Z162" i="44"/>
  <c r="Z161" i="44"/>
  <c r="Z160" i="44"/>
  <c r="Z159" i="44"/>
  <c r="Z158" i="44"/>
  <c r="Z157" i="44"/>
  <c r="Z156" i="44"/>
  <c r="Z155" i="44"/>
  <c r="Z154" i="44"/>
  <c r="Z153" i="44"/>
  <c r="Z152" i="44"/>
  <c r="Z151" i="44"/>
  <c r="Z150" i="44"/>
  <c r="Z149" i="44"/>
  <c r="Z148" i="44"/>
  <c r="Z147" i="44"/>
  <c r="Z146" i="44"/>
  <c r="Z145" i="44"/>
  <c r="Z144" i="44"/>
  <c r="Z143" i="44"/>
  <c r="Z142" i="44"/>
  <c r="Z141" i="44"/>
  <c r="Z140" i="44"/>
  <c r="Z139" i="44"/>
  <c r="Z138" i="44"/>
  <c r="Z137" i="44"/>
  <c r="Z136" i="44"/>
  <c r="Z135" i="44"/>
  <c r="Z134" i="44"/>
  <c r="Z133" i="44"/>
  <c r="Z132" i="44"/>
  <c r="Z131" i="44"/>
  <c r="Z130" i="44"/>
  <c r="Z129" i="44"/>
  <c r="Z128" i="44"/>
  <c r="Z127" i="44"/>
  <c r="Z126" i="44"/>
  <c r="Z125" i="44"/>
  <c r="Z124" i="44"/>
  <c r="Z123" i="44"/>
  <c r="Z122" i="44"/>
  <c r="Z121" i="44"/>
  <c r="Z120" i="44"/>
  <c r="Z119" i="44"/>
  <c r="Z118" i="44"/>
  <c r="Z117" i="44"/>
  <c r="Z116" i="44"/>
  <c r="Z115" i="44"/>
  <c r="Z114" i="44"/>
  <c r="Z113" i="44"/>
  <c r="Z112" i="44"/>
  <c r="Z111" i="44"/>
  <c r="Z110" i="44"/>
  <c r="Z109" i="44"/>
  <c r="Z108" i="44"/>
  <c r="Z107" i="44"/>
  <c r="Z106" i="44"/>
  <c r="Z105" i="44"/>
  <c r="Z104" i="44"/>
  <c r="Z103" i="44"/>
  <c r="Z102" i="44"/>
  <c r="Z101" i="44"/>
  <c r="Z100" i="44"/>
  <c r="Z99" i="44"/>
  <c r="Z98" i="44"/>
  <c r="Z97" i="44"/>
  <c r="Z96" i="44"/>
  <c r="Z95" i="44"/>
  <c r="Z94" i="44"/>
  <c r="Z93" i="44"/>
  <c r="Z92" i="44"/>
  <c r="Z91" i="44"/>
  <c r="Z90" i="44"/>
  <c r="Z89" i="44"/>
  <c r="Z88" i="44"/>
  <c r="Z87" i="44"/>
  <c r="Z86" i="44"/>
  <c r="Z85" i="44"/>
  <c r="Z84" i="44"/>
  <c r="Z83" i="44"/>
  <c r="Z82" i="44"/>
  <c r="Z81" i="44"/>
  <c r="Z80" i="44"/>
  <c r="Z79" i="44"/>
  <c r="Z78" i="44"/>
  <c r="Z77" i="44"/>
  <c r="Z76" i="44"/>
  <c r="Z75" i="44"/>
  <c r="Z74" i="44"/>
  <c r="Z73" i="44"/>
  <c r="Z72" i="44"/>
  <c r="Z71" i="44"/>
  <c r="Z70" i="44"/>
  <c r="Z69" i="44"/>
  <c r="Z68" i="44"/>
  <c r="Z67" i="44"/>
  <c r="Z66" i="44"/>
  <c r="Z65" i="44"/>
  <c r="Z64" i="44"/>
  <c r="Z63" i="44"/>
  <c r="Z62" i="44"/>
  <c r="Z61" i="44"/>
  <c r="Z60" i="44"/>
  <c r="Z59" i="44"/>
  <c r="Z58" i="44"/>
  <c r="Z57" i="44"/>
  <c r="Z56" i="44"/>
  <c r="Z55" i="44"/>
  <c r="Z54" i="44"/>
  <c r="Z53" i="44"/>
  <c r="Z52" i="44"/>
  <c r="Z51" i="44"/>
  <c r="Z50" i="44"/>
  <c r="Z49" i="44"/>
  <c r="Z48" i="44"/>
  <c r="Z47" i="44"/>
  <c r="Z46" i="44"/>
  <c r="Z45" i="44"/>
  <c r="Z44" i="44"/>
  <c r="Z43" i="44"/>
  <c r="Z42" i="44"/>
  <c r="Z41" i="44"/>
  <c r="Z40" i="44"/>
  <c r="Z39" i="44"/>
  <c r="Z38" i="44"/>
  <c r="Z37" i="44"/>
  <c r="Z36" i="44"/>
  <c r="Z35" i="44"/>
  <c r="Z34" i="44"/>
  <c r="Z33" i="44"/>
  <c r="Z32" i="44"/>
  <c r="Z31" i="44"/>
  <c r="Z30" i="44"/>
  <c r="Z29" i="44"/>
  <c r="Z27" i="44"/>
  <c r="Z26" i="44"/>
  <c r="Z25" i="44"/>
  <c r="Z24" i="44"/>
  <c r="Z23" i="44"/>
  <c r="Z22" i="44"/>
  <c r="Z21" i="44"/>
  <c r="Z20" i="44"/>
  <c r="Z18" i="44"/>
  <c r="Z17" i="44"/>
  <c r="Z16" i="44"/>
  <c r="Z15" i="44"/>
  <c r="Z14" i="44"/>
  <c r="Z13" i="44"/>
  <c r="Z12" i="44"/>
  <c r="Z11" i="44"/>
  <c r="Y188" i="44"/>
  <c r="Y187" i="44"/>
  <c r="Y186" i="44"/>
  <c r="Y185" i="44"/>
  <c r="Y184" i="44"/>
  <c r="Y183" i="44"/>
  <c r="Y182" i="44"/>
  <c r="Y181" i="44"/>
  <c r="Y180" i="44"/>
  <c r="Y179" i="44"/>
  <c r="Y178" i="44"/>
  <c r="Y177" i="44"/>
  <c r="Y176" i="44"/>
  <c r="Y175" i="44"/>
  <c r="Y174" i="44"/>
  <c r="Y173" i="44"/>
  <c r="Y172" i="44"/>
  <c r="Y171" i="44"/>
  <c r="Y170" i="44"/>
  <c r="Y169" i="44"/>
  <c r="Y168" i="44"/>
  <c r="Y167" i="44"/>
  <c r="Y166" i="44"/>
  <c r="Y165" i="44"/>
  <c r="Y164" i="44"/>
  <c r="Y163" i="44"/>
  <c r="Y162" i="44"/>
  <c r="Y161" i="44"/>
  <c r="Y160" i="44"/>
  <c r="Y159" i="44"/>
  <c r="Y158" i="44"/>
  <c r="Y157" i="44"/>
  <c r="Y156" i="44"/>
  <c r="Y155" i="44"/>
  <c r="Y154" i="44"/>
  <c r="Y153" i="44"/>
  <c r="Y152" i="44"/>
  <c r="Y151" i="44"/>
  <c r="Y150" i="44"/>
  <c r="Y149" i="44"/>
  <c r="Y148" i="44"/>
  <c r="Y147" i="44"/>
  <c r="Y146" i="44"/>
  <c r="Y145" i="44"/>
  <c r="Y144" i="44"/>
  <c r="Y143" i="44"/>
  <c r="Y142" i="44"/>
  <c r="Y141" i="44"/>
  <c r="Y140" i="44"/>
  <c r="Y139" i="44"/>
  <c r="Y138" i="44"/>
  <c r="Y137" i="44"/>
  <c r="Y136" i="44"/>
  <c r="Y135" i="44"/>
  <c r="Y134" i="44"/>
  <c r="Y133" i="44"/>
  <c r="Y132" i="44"/>
  <c r="Y131" i="44"/>
  <c r="Y130" i="44"/>
  <c r="Y129" i="44"/>
  <c r="Y128" i="44"/>
  <c r="Y127" i="44"/>
  <c r="Y126" i="44"/>
  <c r="Y125" i="44"/>
  <c r="Y124" i="44"/>
  <c r="Y123" i="44"/>
  <c r="Y122" i="44"/>
  <c r="Y121" i="44"/>
  <c r="Y120" i="44"/>
  <c r="Y119" i="44"/>
  <c r="Y118" i="44"/>
  <c r="Y117" i="44"/>
  <c r="Y116" i="44"/>
  <c r="Y115" i="44"/>
  <c r="Y114" i="44"/>
  <c r="Y113" i="44"/>
  <c r="Y112" i="44"/>
  <c r="Y111" i="44"/>
  <c r="Y110" i="44"/>
  <c r="Y109" i="44"/>
  <c r="Y108" i="44"/>
  <c r="Y107" i="44"/>
  <c r="Y106" i="44"/>
  <c r="Y105" i="44"/>
  <c r="Y104" i="44"/>
  <c r="Y103" i="44"/>
  <c r="Y102" i="44"/>
  <c r="Y101" i="44"/>
  <c r="Y100" i="44"/>
  <c r="Y99" i="44"/>
  <c r="Y98" i="44"/>
  <c r="Y97" i="44"/>
  <c r="Y96" i="44"/>
  <c r="Y95" i="44"/>
  <c r="Y94" i="44"/>
  <c r="Y93" i="44"/>
  <c r="Y92" i="44"/>
  <c r="Y91" i="44"/>
  <c r="Y90" i="44"/>
  <c r="Y89" i="44"/>
  <c r="Y88" i="44"/>
  <c r="Y87" i="44"/>
  <c r="Y86" i="44"/>
  <c r="Y85" i="44"/>
  <c r="Y84" i="44"/>
  <c r="Y83" i="44"/>
  <c r="Y82" i="44"/>
  <c r="Y81" i="44"/>
  <c r="Y80" i="44"/>
  <c r="Y79" i="44"/>
  <c r="Y78" i="44"/>
  <c r="Y77" i="44"/>
  <c r="Y76" i="44"/>
  <c r="Y75" i="44"/>
  <c r="Y74" i="44"/>
  <c r="Y73" i="44"/>
  <c r="Y72" i="44"/>
  <c r="Y71" i="44"/>
  <c r="Y70" i="44"/>
  <c r="Y69" i="44"/>
  <c r="Y68" i="44"/>
  <c r="Y67" i="44"/>
  <c r="Y66" i="44"/>
  <c r="Y65" i="44"/>
  <c r="Y64" i="44"/>
  <c r="Y63" i="44"/>
  <c r="Y62" i="44"/>
  <c r="Y61" i="44"/>
  <c r="Y60" i="44"/>
  <c r="Y59" i="44"/>
  <c r="Y58" i="44"/>
  <c r="Y57" i="44"/>
  <c r="Y56" i="44"/>
  <c r="Y55" i="44"/>
  <c r="Y54" i="44"/>
  <c r="Y53" i="44"/>
  <c r="Y52" i="44"/>
  <c r="Y51" i="44"/>
  <c r="Y50" i="44"/>
  <c r="Y49" i="44"/>
  <c r="Y48" i="44"/>
  <c r="Y47" i="44"/>
  <c r="Y46" i="44"/>
  <c r="Y45" i="44"/>
  <c r="Y44" i="44"/>
  <c r="Y43" i="44"/>
  <c r="Y42" i="44"/>
  <c r="Y41" i="44"/>
  <c r="Y40" i="44"/>
  <c r="Y39" i="44"/>
  <c r="Y38" i="44"/>
  <c r="Y37" i="44"/>
  <c r="Y36" i="44"/>
  <c r="Y35" i="44"/>
  <c r="Y34" i="44"/>
  <c r="Y33" i="44"/>
  <c r="Y32" i="44"/>
  <c r="Y31" i="44"/>
  <c r="Y30" i="44"/>
  <c r="Y29" i="44"/>
  <c r="Y27" i="44"/>
  <c r="Y26" i="44"/>
  <c r="Y25" i="44"/>
  <c r="Y24" i="44"/>
  <c r="Y23" i="44"/>
  <c r="Y22" i="44"/>
  <c r="Y21" i="44"/>
  <c r="Y20" i="44"/>
  <c r="Y18" i="44"/>
  <c r="Y17" i="44"/>
  <c r="Y16" i="44"/>
  <c r="Y15" i="44"/>
  <c r="Y14" i="44"/>
  <c r="Y13" i="44"/>
  <c r="Y12" i="44"/>
  <c r="Y11" i="44"/>
  <c r="O21" i="35" l="1"/>
  <c r="O19" i="35"/>
  <c r="O17" i="35"/>
  <c r="V291" i="56"/>
  <c r="Q21" i="35"/>
  <c r="Q20" i="35"/>
  <c r="S21" i="35"/>
  <c r="S18" i="35"/>
  <c r="Q18" i="35"/>
  <c r="S17" i="35"/>
  <c r="Q17" i="35"/>
  <c r="Q16" i="35"/>
  <c r="S16" i="35"/>
  <c r="F51" i="1"/>
  <c r="F52" i="1"/>
  <c r="F53" i="1"/>
  <c r="B11" i="72" l="1"/>
  <c r="D11" i="72"/>
  <c r="F11" i="72"/>
  <c r="H11" i="72"/>
  <c r="J11" i="72"/>
  <c r="K11" i="72"/>
  <c r="M11" i="72"/>
  <c r="N11" i="72"/>
  <c r="P11" i="72"/>
  <c r="R11" i="72"/>
  <c r="S11" i="72"/>
  <c r="T11" i="72"/>
  <c r="V11" i="72"/>
  <c r="Z11" i="72"/>
  <c r="AA11" i="72"/>
  <c r="B13" i="72"/>
  <c r="D13" i="72"/>
  <c r="F13" i="72"/>
  <c r="H13" i="72"/>
  <c r="J13" i="72"/>
  <c r="K13" i="72"/>
  <c r="M13" i="72"/>
  <c r="N13" i="72"/>
  <c r="P13" i="72"/>
  <c r="R13" i="72"/>
  <c r="S13" i="72"/>
  <c r="T13" i="72"/>
  <c r="V13" i="72"/>
  <c r="Z13" i="72"/>
  <c r="AA13" i="72"/>
  <c r="B14" i="72"/>
  <c r="D14" i="72"/>
  <c r="F14" i="72"/>
  <c r="H14" i="72"/>
  <c r="J14" i="72"/>
  <c r="K14" i="72"/>
  <c r="M14" i="72"/>
  <c r="N14" i="72"/>
  <c r="P14" i="72"/>
  <c r="R14" i="72"/>
  <c r="S14" i="72"/>
  <c r="T14" i="72"/>
  <c r="V14" i="72"/>
  <c r="Z14" i="72"/>
  <c r="AA14" i="72"/>
  <c r="B16" i="72"/>
  <c r="D16" i="72"/>
  <c r="F16" i="72"/>
  <c r="H16" i="72"/>
  <c r="J16" i="72"/>
  <c r="K16" i="72"/>
  <c r="M16" i="72"/>
  <c r="N16" i="72"/>
  <c r="P16" i="72"/>
  <c r="R16" i="72"/>
  <c r="S16" i="72"/>
  <c r="T16" i="72"/>
  <c r="V16" i="72"/>
  <c r="Z16" i="72"/>
  <c r="AA16" i="72"/>
  <c r="B17" i="72"/>
  <c r="D17" i="72"/>
  <c r="F17" i="72"/>
  <c r="H17" i="72"/>
  <c r="J17" i="72"/>
  <c r="K17" i="72"/>
  <c r="M17" i="72"/>
  <c r="N17" i="72"/>
  <c r="P17" i="72"/>
  <c r="R17" i="72"/>
  <c r="S17" i="72"/>
  <c r="T17" i="72"/>
  <c r="V17" i="72"/>
  <c r="Z17" i="72"/>
  <c r="AA17" i="72"/>
  <c r="AA10" i="72"/>
  <c r="Z10" i="72"/>
  <c r="V10" i="72"/>
  <c r="T10" i="72"/>
  <c r="S10" i="72"/>
  <c r="R10" i="72"/>
  <c r="P10" i="72"/>
  <c r="N10" i="72"/>
  <c r="M10" i="72"/>
  <c r="K10" i="72"/>
  <c r="J10" i="72"/>
  <c r="H10" i="72"/>
  <c r="F10" i="72"/>
  <c r="D10" i="72"/>
  <c r="B10" i="72"/>
  <c r="X11" i="72" l="1"/>
  <c r="X17" i="72"/>
  <c r="X16" i="72"/>
  <c r="X13" i="72"/>
  <c r="X14" i="72"/>
  <c r="D132" i="59" l="1"/>
  <c r="D133" i="59"/>
  <c r="D135" i="59"/>
  <c r="D136" i="59"/>
  <c r="D137" i="59"/>
  <c r="B139" i="59"/>
  <c r="C139" i="59"/>
  <c r="E139" i="59"/>
  <c r="G139" i="59"/>
  <c r="I139" i="59"/>
  <c r="J139" i="59"/>
  <c r="L139" i="59"/>
  <c r="M139" i="59"/>
  <c r="O139" i="59"/>
  <c r="Q139" i="59"/>
  <c r="S139" i="59"/>
  <c r="U139" i="59"/>
  <c r="V139" i="59"/>
  <c r="W139" i="59"/>
  <c r="Z139" i="59"/>
  <c r="AA139" i="59"/>
  <c r="B140" i="59"/>
  <c r="C140" i="59"/>
  <c r="E140" i="59"/>
  <c r="G140" i="59"/>
  <c r="I140" i="59"/>
  <c r="J140" i="59"/>
  <c r="L140" i="59"/>
  <c r="M140" i="59"/>
  <c r="O140" i="59"/>
  <c r="Q140" i="59"/>
  <c r="S140" i="59"/>
  <c r="U140" i="59"/>
  <c r="V140" i="59"/>
  <c r="W140" i="59"/>
  <c r="Z140" i="59"/>
  <c r="AA140" i="59"/>
  <c r="B141" i="59"/>
  <c r="C141" i="59"/>
  <c r="E141" i="59"/>
  <c r="G141" i="59"/>
  <c r="I141" i="59"/>
  <c r="J141" i="59"/>
  <c r="L141" i="59"/>
  <c r="M141" i="59"/>
  <c r="O141" i="59"/>
  <c r="Q141" i="59"/>
  <c r="S141" i="59"/>
  <c r="U141" i="59"/>
  <c r="V141" i="59"/>
  <c r="W141" i="59"/>
  <c r="Z141" i="59"/>
  <c r="AA141" i="59"/>
  <c r="B142" i="59"/>
  <c r="C142" i="59"/>
  <c r="E142" i="59"/>
  <c r="G142" i="59"/>
  <c r="I142" i="59"/>
  <c r="J142" i="59"/>
  <c r="L142" i="59"/>
  <c r="M142" i="59"/>
  <c r="O142" i="59"/>
  <c r="Q142" i="59"/>
  <c r="S142" i="59"/>
  <c r="U142" i="59"/>
  <c r="V142" i="59"/>
  <c r="W142" i="59"/>
  <c r="Z142" i="59"/>
  <c r="AA142" i="59"/>
  <c r="B143" i="59"/>
  <c r="C143" i="59"/>
  <c r="E143" i="59"/>
  <c r="G143" i="59"/>
  <c r="I143" i="59"/>
  <c r="J143" i="59"/>
  <c r="L143" i="59"/>
  <c r="M143" i="59"/>
  <c r="O143" i="59"/>
  <c r="Q143" i="59"/>
  <c r="S143" i="59"/>
  <c r="U143" i="59"/>
  <c r="V143" i="59"/>
  <c r="W143" i="59"/>
  <c r="Z143" i="59"/>
  <c r="AA143" i="59"/>
  <c r="B144" i="59"/>
  <c r="C144" i="59"/>
  <c r="E144" i="59"/>
  <c r="G144" i="59"/>
  <c r="I144" i="59"/>
  <c r="J144" i="59"/>
  <c r="L144" i="59"/>
  <c r="M144" i="59"/>
  <c r="O144" i="59"/>
  <c r="Q144" i="59"/>
  <c r="S144" i="59"/>
  <c r="U144" i="59"/>
  <c r="V144" i="59"/>
  <c r="W144" i="59"/>
  <c r="Z144" i="59"/>
  <c r="AA144" i="59"/>
  <c r="B145" i="59"/>
  <c r="C145" i="59"/>
  <c r="E145" i="59"/>
  <c r="G145" i="59"/>
  <c r="I145" i="59"/>
  <c r="J145" i="59"/>
  <c r="L145" i="59"/>
  <c r="M145" i="59"/>
  <c r="O145" i="59"/>
  <c r="Q145" i="59"/>
  <c r="S145" i="59"/>
  <c r="U145" i="59"/>
  <c r="V145" i="59"/>
  <c r="W145" i="59"/>
  <c r="Z145" i="59"/>
  <c r="AA145" i="59"/>
  <c r="B147" i="59"/>
  <c r="C147" i="59"/>
  <c r="E147" i="59"/>
  <c r="G147" i="59"/>
  <c r="I147" i="59"/>
  <c r="J147" i="59"/>
  <c r="L147" i="59"/>
  <c r="M147" i="59"/>
  <c r="O147" i="59"/>
  <c r="Q147" i="59"/>
  <c r="S147" i="59"/>
  <c r="U147" i="59"/>
  <c r="V147" i="59"/>
  <c r="W147" i="59"/>
  <c r="Z147" i="59"/>
  <c r="AA147" i="59"/>
  <c r="B148" i="59"/>
  <c r="C148" i="59"/>
  <c r="E148" i="59"/>
  <c r="G148" i="59"/>
  <c r="I148" i="59"/>
  <c r="J148" i="59"/>
  <c r="L148" i="59"/>
  <c r="M148" i="59"/>
  <c r="O148" i="59"/>
  <c r="Q148" i="59"/>
  <c r="S148" i="59"/>
  <c r="U148" i="59"/>
  <c r="V148" i="59"/>
  <c r="W148" i="59"/>
  <c r="Z148" i="59"/>
  <c r="AA148" i="59"/>
  <c r="B149" i="59"/>
  <c r="C149" i="59"/>
  <c r="E149" i="59"/>
  <c r="G149" i="59"/>
  <c r="I149" i="59"/>
  <c r="J149" i="59"/>
  <c r="L149" i="59"/>
  <c r="M149" i="59"/>
  <c r="O149" i="59"/>
  <c r="Q149" i="59"/>
  <c r="S149" i="59"/>
  <c r="U149" i="59"/>
  <c r="V149" i="59"/>
  <c r="W149" i="59"/>
  <c r="Z149" i="59"/>
  <c r="AA149" i="59"/>
  <c r="B150" i="59"/>
  <c r="C150" i="59"/>
  <c r="E150" i="59"/>
  <c r="G150" i="59"/>
  <c r="I150" i="59"/>
  <c r="J150" i="59"/>
  <c r="L150" i="59"/>
  <c r="M150" i="59"/>
  <c r="O150" i="59"/>
  <c r="Q150" i="59"/>
  <c r="S150" i="59"/>
  <c r="U150" i="59"/>
  <c r="V150" i="59"/>
  <c r="W150" i="59"/>
  <c r="Z150" i="59"/>
  <c r="AA150" i="59"/>
  <c r="B151" i="59"/>
  <c r="C151" i="59"/>
  <c r="E151" i="59"/>
  <c r="G151" i="59"/>
  <c r="I151" i="59"/>
  <c r="J151" i="59"/>
  <c r="L151" i="59"/>
  <c r="M151" i="59"/>
  <c r="O151" i="59"/>
  <c r="Q151" i="59"/>
  <c r="S151" i="59"/>
  <c r="U151" i="59"/>
  <c r="V151" i="59"/>
  <c r="W151" i="59"/>
  <c r="Z151" i="59"/>
  <c r="AA151" i="59"/>
  <c r="B152" i="59"/>
  <c r="C152" i="59"/>
  <c r="E152" i="59"/>
  <c r="G152" i="59"/>
  <c r="I152" i="59"/>
  <c r="J152" i="59"/>
  <c r="L152" i="59"/>
  <c r="M152" i="59"/>
  <c r="O152" i="59"/>
  <c r="Q152" i="59"/>
  <c r="S152" i="59"/>
  <c r="U152" i="59"/>
  <c r="V152" i="59"/>
  <c r="W152" i="59"/>
  <c r="Z152" i="59"/>
  <c r="AA152" i="59"/>
  <c r="B153" i="59"/>
  <c r="C153" i="59"/>
  <c r="E153" i="59"/>
  <c r="G153" i="59"/>
  <c r="I153" i="59"/>
  <c r="J153" i="59"/>
  <c r="L153" i="59"/>
  <c r="M153" i="59"/>
  <c r="O153" i="59"/>
  <c r="Q153" i="59"/>
  <c r="S153" i="59"/>
  <c r="U153" i="59"/>
  <c r="V153" i="59"/>
  <c r="W153" i="59"/>
  <c r="Z153" i="59"/>
  <c r="AA153" i="59"/>
  <c r="B155" i="59"/>
  <c r="C155" i="59"/>
  <c r="E155" i="59"/>
  <c r="G155" i="59"/>
  <c r="I155" i="59"/>
  <c r="J155" i="59"/>
  <c r="L155" i="59"/>
  <c r="M155" i="59"/>
  <c r="O155" i="59"/>
  <c r="Q155" i="59"/>
  <c r="S155" i="59"/>
  <c r="U155" i="59"/>
  <c r="V155" i="59"/>
  <c r="W155" i="59"/>
  <c r="Z155" i="59"/>
  <c r="AA155" i="59"/>
  <c r="B156" i="59"/>
  <c r="C156" i="59"/>
  <c r="E156" i="59"/>
  <c r="G156" i="59"/>
  <c r="I156" i="59"/>
  <c r="J156" i="59"/>
  <c r="L156" i="59"/>
  <c r="M156" i="59"/>
  <c r="O156" i="59"/>
  <c r="Q156" i="59"/>
  <c r="S156" i="59"/>
  <c r="U156" i="59"/>
  <c r="V156" i="59"/>
  <c r="W156" i="59"/>
  <c r="Z156" i="59"/>
  <c r="AA156" i="59"/>
  <c r="B157" i="59"/>
  <c r="C157" i="59"/>
  <c r="E157" i="59"/>
  <c r="G157" i="59"/>
  <c r="I157" i="59"/>
  <c r="J157" i="59"/>
  <c r="L157" i="59"/>
  <c r="M157" i="59"/>
  <c r="O157" i="59"/>
  <c r="Q157" i="59"/>
  <c r="S157" i="59"/>
  <c r="U157" i="59"/>
  <c r="V157" i="59"/>
  <c r="W157" i="59"/>
  <c r="Z157" i="59"/>
  <c r="AA157" i="59"/>
  <c r="B158" i="59"/>
  <c r="C158" i="59"/>
  <c r="E158" i="59"/>
  <c r="G158" i="59"/>
  <c r="I158" i="59"/>
  <c r="J158" i="59"/>
  <c r="L158" i="59"/>
  <c r="M158" i="59"/>
  <c r="O158" i="59"/>
  <c r="Q158" i="59"/>
  <c r="S158" i="59"/>
  <c r="U158" i="59"/>
  <c r="V158" i="59"/>
  <c r="W158" i="59"/>
  <c r="Z158" i="59"/>
  <c r="AA158" i="59"/>
  <c r="B159" i="59"/>
  <c r="C159" i="59"/>
  <c r="E159" i="59"/>
  <c r="G159" i="59"/>
  <c r="I159" i="59"/>
  <c r="J159" i="59"/>
  <c r="L159" i="59"/>
  <c r="M159" i="59"/>
  <c r="O159" i="59"/>
  <c r="Q159" i="59"/>
  <c r="S159" i="59"/>
  <c r="U159" i="59"/>
  <c r="V159" i="59"/>
  <c r="W159" i="59"/>
  <c r="Z159" i="59"/>
  <c r="AA159" i="59"/>
  <c r="B160" i="59"/>
  <c r="C160" i="59"/>
  <c r="E160" i="59"/>
  <c r="G160" i="59"/>
  <c r="I160" i="59"/>
  <c r="J160" i="59"/>
  <c r="L160" i="59"/>
  <c r="M160" i="59"/>
  <c r="O160" i="59"/>
  <c r="Q160" i="59"/>
  <c r="S160" i="59"/>
  <c r="U160" i="59"/>
  <c r="V160" i="59"/>
  <c r="W160" i="59"/>
  <c r="Z160" i="59"/>
  <c r="AA160" i="59"/>
  <c r="B161" i="59"/>
  <c r="C161" i="59"/>
  <c r="E161" i="59"/>
  <c r="G161" i="59"/>
  <c r="I161" i="59"/>
  <c r="J161" i="59"/>
  <c r="L161" i="59"/>
  <c r="M161" i="59"/>
  <c r="O161" i="59"/>
  <c r="Q161" i="59"/>
  <c r="S161" i="59"/>
  <c r="U161" i="59"/>
  <c r="V161" i="59"/>
  <c r="W161" i="59"/>
  <c r="Z161" i="59"/>
  <c r="AA161" i="59"/>
  <c r="B163" i="59"/>
  <c r="C163" i="59"/>
  <c r="E163" i="59"/>
  <c r="G163" i="59"/>
  <c r="I163" i="59"/>
  <c r="J163" i="59"/>
  <c r="L163" i="59"/>
  <c r="M163" i="59"/>
  <c r="O163" i="59"/>
  <c r="Q163" i="59"/>
  <c r="S163" i="59"/>
  <c r="U163" i="59"/>
  <c r="V163" i="59"/>
  <c r="W163" i="59"/>
  <c r="Z163" i="59"/>
  <c r="AA163" i="59"/>
  <c r="B164" i="59"/>
  <c r="C164" i="59"/>
  <c r="E164" i="59"/>
  <c r="G164" i="59"/>
  <c r="I164" i="59"/>
  <c r="J164" i="59"/>
  <c r="L164" i="59"/>
  <c r="M164" i="59"/>
  <c r="O164" i="59"/>
  <c r="Q164" i="59"/>
  <c r="S164" i="59"/>
  <c r="U164" i="59"/>
  <c r="V164" i="59"/>
  <c r="W164" i="59"/>
  <c r="Z164" i="59"/>
  <c r="AA164" i="59"/>
  <c r="B165" i="59"/>
  <c r="C165" i="59"/>
  <c r="E165" i="59"/>
  <c r="G165" i="59"/>
  <c r="I165" i="59"/>
  <c r="J165" i="59"/>
  <c r="L165" i="59"/>
  <c r="M165" i="59"/>
  <c r="O165" i="59"/>
  <c r="Q165" i="59"/>
  <c r="S165" i="59"/>
  <c r="U165" i="59"/>
  <c r="V165" i="59"/>
  <c r="W165" i="59"/>
  <c r="Z165" i="59"/>
  <c r="AA165" i="59"/>
  <c r="B166" i="59"/>
  <c r="C166" i="59"/>
  <c r="E166" i="59"/>
  <c r="G166" i="59"/>
  <c r="I166" i="59"/>
  <c r="J166" i="59"/>
  <c r="L166" i="59"/>
  <c r="M166" i="59"/>
  <c r="O166" i="59"/>
  <c r="Q166" i="59"/>
  <c r="S166" i="59"/>
  <c r="U166" i="59"/>
  <c r="V166" i="59"/>
  <c r="W166" i="59"/>
  <c r="Z166" i="59"/>
  <c r="AA166" i="59"/>
  <c r="B167" i="59"/>
  <c r="C167" i="59"/>
  <c r="E167" i="59"/>
  <c r="G167" i="59"/>
  <c r="I167" i="59"/>
  <c r="J167" i="59"/>
  <c r="L167" i="59"/>
  <c r="M167" i="59"/>
  <c r="O167" i="59"/>
  <c r="Q167" i="59"/>
  <c r="S167" i="59"/>
  <c r="U167" i="59"/>
  <c r="V167" i="59"/>
  <c r="W167" i="59"/>
  <c r="Z167" i="59"/>
  <c r="AA167" i="59"/>
  <c r="B168" i="59"/>
  <c r="C168" i="59"/>
  <c r="E168" i="59"/>
  <c r="G168" i="59"/>
  <c r="I168" i="59"/>
  <c r="J168" i="59"/>
  <c r="L168" i="59"/>
  <c r="M168" i="59"/>
  <c r="O168" i="59"/>
  <c r="Q168" i="59"/>
  <c r="S168" i="59"/>
  <c r="U168" i="59"/>
  <c r="V168" i="59"/>
  <c r="W168" i="59"/>
  <c r="Z168" i="59"/>
  <c r="AA168" i="59"/>
  <c r="B169" i="59"/>
  <c r="C169" i="59"/>
  <c r="E169" i="59"/>
  <c r="G169" i="59"/>
  <c r="I169" i="59"/>
  <c r="J169" i="59"/>
  <c r="L169" i="59"/>
  <c r="M169" i="59"/>
  <c r="O169" i="59"/>
  <c r="Q169" i="59"/>
  <c r="S169" i="59"/>
  <c r="U169" i="59"/>
  <c r="V169" i="59"/>
  <c r="W169" i="59"/>
  <c r="Z169" i="59"/>
  <c r="AA169" i="59"/>
  <c r="B171" i="59"/>
  <c r="C171" i="59"/>
  <c r="E171" i="59"/>
  <c r="G171" i="59"/>
  <c r="I171" i="59"/>
  <c r="J171" i="59"/>
  <c r="L171" i="59"/>
  <c r="M171" i="59"/>
  <c r="O171" i="59"/>
  <c r="Q171" i="59"/>
  <c r="S171" i="59"/>
  <c r="U171" i="59"/>
  <c r="V171" i="59"/>
  <c r="W171" i="59"/>
  <c r="Z171" i="59"/>
  <c r="AA171" i="59"/>
  <c r="B172" i="59"/>
  <c r="C172" i="59"/>
  <c r="E172" i="59"/>
  <c r="G172" i="59"/>
  <c r="I172" i="59"/>
  <c r="J172" i="59"/>
  <c r="L172" i="59"/>
  <c r="M172" i="59"/>
  <c r="O172" i="59"/>
  <c r="Q172" i="59"/>
  <c r="S172" i="59"/>
  <c r="U172" i="59"/>
  <c r="V172" i="59"/>
  <c r="W172" i="59"/>
  <c r="Z172" i="59"/>
  <c r="AA172" i="59"/>
  <c r="B173" i="59"/>
  <c r="C173" i="59"/>
  <c r="E173" i="59"/>
  <c r="G173" i="59"/>
  <c r="I173" i="59"/>
  <c r="J173" i="59"/>
  <c r="L173" i="59"/>
  <c r="M173" i="59"/>
  <c r="O173" i="59"/>
  <c r="Q173" i="59"/>
  <c r="S173" i="59"/>
  <c r="U173" i="59"/>
  <c r="V173" i="59"/>
  <c r="W173" i="59"/>
  <c r="Z173" i="59"/>
  <c r="AA173" i="59"/>
  <c r="B174" i="59"/>
  <c r="C174" i="59"/>
  <c r="E174" i="59"/>
  <c r="G174" i="59"/>
  <c r="I174" i="59"/>
  <c r="J174" i="59"/>
  <c r="L174" i="59"/>
  <c r="M174" i="59"/>
  <c r="O174" i="59"/>
  <c r="Q174" i="59"/>
  <c r="S174" i="59"/>
  <c r="U174" i="59"/>
  <c r="V174" i="59"/>
  <c r="W174" i="59"/>
  <c r="Z174" i="59"/>
  <c r="AA174" i="59"/>
  <c r="B175" i="59"/>
  <c r="C175" i="59"/>
  <c r="E175" i="59"/>
  <c r="G175" i="59"/>
  <c r="I175" i="59"/>
  <c r="J175" i="59"/>
  <c r="L175" i="59"/>
  <c r="M175" i="59"/>
  <c r="O175" i="59"/>
  <c r="Q175" i="59"/>
  <c r="S175" i="59"/>
  <c r="U175" i="59"/>
  <c r="V175" i="59"/>
  <c r="W175" i="59"/>
  <c r="Z175" i="59"/>
  <c r="AA175" i="59"/>
  <c r="B176" i="59"/>
  <c r="C176" i="59"/>
  <c r="E176" i="59"/>
  <c r="G176" i="59"/>
  <c r="I176" i="59"/>
  <c r="J176" i="59"/>
  <c r="L176" i="59"/>
  <c r="M176" i="59"/>
  <c r="O176" i="59"/>
  <c r="Q176" i="59"/>
  <c r="S176" i="59"/>
  <c r="U176" i="59"/>
  <c r="V176" i="59"/>
  <c r="W176" i="59"/>
  <c r="Z176" i="59"/>
  <c r="AA176" i="59"/>
  <c r="B177" i="59"/>
  <c r="C177" i="59"/>
  <c r="E177" i="59"/>
  <c r="G177" i="59"/>
  <c r="I177" i="59"/>
  <c r="J177" i="59"/>
  <c r="L177" i="59"/>
  <c r="M177" i="59"/>
  <c r="O177" i="59"/>
  <c r="Q177" i="59"/>
  <c r="S177" i="59"/>
  <c r="U177" i="59"/>
  <c r="V177" i="59"/>
  <c r="W177" i="59"/>
  <c r="Z177" i="59"/>
  <c r="AA177" i="59"/>
  <c r="B179" i="59"/>
  <c r="C179" i="59"/>
  <c r="E179" i="59"/>
  <c r="G179" i="59"/>
  <c r="I179" i="59"/>
  <c r="J179" i="59"/>
  <c r="L179" i="59"/>
  <c r="M179" i="59"/>
  <c r="O179" i="59"/>
  <c r="Q179" i="59"/>
  <c r="S179" i="59"/>
  <c r="U179" i="59"/>
  <c r="V179" i="59"/>
  <c r="W179" i="59"/>
  <c r="Z179" i="59"/>
  <c r="AA179" i="59"/>
  <c r="B180" i="59"/>
  <c r="C180" i="59"/>
  <c r="E180" i="59"/>
  <c r="G180" i="59"/>
  <c r="I180" i="59"/>
  <c r="J180" i="59"/>
  <c r="L180" i="59"/>
  <c r="M180" i="59"/>
  <c r="O180" i="59"/>
  <c r="Q180" i="59"/>
  <c r="S180" i="59"/>
  <c r="U180" i="59"/>
  <c r="V180" i="59"/>
  <c r="W180" i="59"/>
  <c r="Z180" i="59"/>
  <c r="AA180" i="59"/>
  <c r="B181" i="59"/>
  <c r="C181" i="59"/>
  <c r="E181" i="59"/>
  <c r="G181" i="59"/>
  <c r="I181" i="59"/>
  <c r="J181" i="59"/>
  <c r="L181" i="59"/>
  <c r="M181" i="59"/>
  <c r="O181" i="59"/>
  <c r="Q181" i="59"/>
  <c r="S181" i="59"/>
  <c r="U181" i="59"/>
  <c r="V181" i="59"/>
  <c r="W181" i="59"/>
  <c r="Z181" i="59"/>
  <c r="AA181" i="59"/>
  <c r="B182" i="59"/>
  <c r="C182" i="59"/>
  <c r="E182" i="59"/>
  <c r="G182" i="59"/>
  <c r="I182" i="59"/>
  <c r="J182" i="59"/>
  <c r="L182" i="59"/>
  <c r="M182" i="59"/>
  <c r="O182" i="59"/>
  <c r="Q182" i="59"/>
  <c r="S182" i="59"/>
  <c r="U182" i="59"/>
  <c r="V182" i="59"/>
  <c r="W182" i="59"/>
  <c r="Z182" i="59"/>
  <c r="AA182" i="59"/>
  <c r="B183" i="59"/>
  <c r="C183" i="59"/>
  <c r="E183" i="59"/>
  <c r="G183" i="59"/>
  <c r="I183" i="59"/>
  <c r="J183" i="59"/>
  <c r="L183" i="59"/>
  <c r="M183" i="59"/>
  <c r="O183" i="59"/>
  <c r="Q183" i="59"/>
  <c r="S183" i="59"/>
  <c r="U183" i="59"/>
  <c r="V183" i="59"/>
  <c r="W183" i="59"/>
  <c r="Z183" i="59"/>
  <c r="AA183" i="59"/>
  <c r="B184" i="59"/>
  <c r="C184" i="59"/>
  <c r="E184" i="59"/>
  <c r="G184" i="59"/>
  <c r="I184" i="59"/>
  <c r="J184" i="59"/>
  <c r="L184" i="59"/>
  <c r="M184" i="59"/>
  <c r="O184" i="59"/>
  <c r="Q184" i="59"/>
  <c r="S184" i="59"/>
  <c r="U184" i="59"/>
  <c r="V184" i="59"/>
  <c r="W184" i="59"/>
  <c r="Z184" i="59"/>
  <c r="AA184" i="59"/>
  <c r="B185" i="59"/>
  <c r="C185" i="59"/>
  <c r="E185" i="59"/>
  <c r="G185" i="59"/>
  <c r="I185" i="59"/>
  <c r="J185" i="59"/>
  <c r="L185" i="59"/>
  <c r="M185" i="59"/>
  <c r="O185" i="59"/>
  <c r="Q185" i="59"/>
  <c r="S185" i="59"/>
  <c r="U185" i="59"/>
  <c r="V185" i="59"/>
  <c r="W185" i="59"/>
  <c r="Z185" i="59"/>
  <c r="AA185" i="59"/>
  <c r="B187" i="59"/>
  <c r="C187" i="59"/>
  <c r="E187" i="59"/>
  <c r="G187" i="59"/>
  <c r="I187" i="59"/>
  <c r="J187" i="59"/>
  <c r="L187" i="59"/>
  <c r="M187" i="59"/>
  <c r="O187" i="59"/>
  <c r="Q187" i="59"/>
  <c r="S187" i="59"/>
  <c r="U187" i="59"/>
  <c r="V187" i="59"/>
  <c r="W187" i="59"/>
  <c r="Z187" i="59"/>
  <c r="AA187" i="59"/>
  <c r="B188" i="59"/>
  <c r="C188" i="59"/>
  <c r="E188" i="59"/>
  <c r="G188" i="59"/>
  <c r="I188" i="59"/>
  <c r="J188" i="59"/>
  <c r="L188" i="59"/>
  <c r="M188" i="59"/>
  <c r="O188" i="59"/>
  <c r="Q188" i="59"/>
  <c r="S188" i="59"/>
  <c r="U188" i="59"/>
  <c r="V188" i="59"/>
  <c r="W188" i="59"/>
  <c r="Z188" i="59"/>
  <c r="AA188" i="59"/>
  <c r="B189" i="59"/>
  <c r="C189" i="59"/>
  <c r="E189" i="59"/>
  <c r="G189" i="59"/>
  <c r="I189" i="59"/>
  <c r="J189" i="59"/>
  <c r="L189" i="59"/>
  <c r="M189" i="59"/>
  <c r="O189" i="59"/>
  <c r="Q189" i="59"/>
  <c r="S189" i="59"/>
  <c r="U189" i="59"/>
  <c r="V189" i="59"/>
  <c r="W189" i="59"/>
  <c r="Z189" i="59"/>
  <c r="AA189" i="59"/>
  <c r="B190" i="59"/>
  <c r="C190" i="59"/>
  <c r="E190" i="59"/>
  <c r="G190" i="59"/>
  <c r="I190" i="59"/>
  <c r="J190" i="59"/>
  <c r="L190" i="59"/>
  <c r="M190" i="59"/>
  <c r="O190" i="59"/>
  <c r="Q190" i="59"/>
  <c r="S190" i="59"/>
  <c r="U190" i="59"/>
  <c r="V190" i="59"/>
  <c r="W190" i="59"/>
  <c r="Z190" i="59"/>
  <c r="AA190" i="59"/>
  <c r="B191" i="59"/>
  <c r="C191" i="59"/>
  <c r="E191" i="59"/>
  <c r="G191" i="59"/>
  <c r="I191" i="59"/>
  <c r="J191" i="59"/>
  <c r="L191" i="59"/>
  <c r="M191" i="59"/>
  <c r="O191" i="59"/>
  <c r="Q191" i="59"/>
  <c r="S191" i="59"/>
  <c r="U191" i="59"/>
  <c r="V191" i="59"/>
  <c r="W191" i="59"/>
  <c r="Z191" i="59"/>
  <c r="AA191" i="59"/>
  <c r="B192" i="59"/>
  <c r="C192" i="59"/>
  <c r="E192" i="59"/>
  <c r="G192" i="59"/>
  <c r="I192" i="59"/>
  <c r="J192" i="59"/>
  <c r="L192" i="59"/>
  <c r="M192" i="59"/>
  <c r="O192" i="59"/>
  <c r="Q192" i="59"/>
  <c r="S192" i="59"/>
  <c r="U192" i="59"/>
  <c r="V192" i="59"/>
  <c r="W192" i="59"/>
  <c r="Z192" i="59"/>
  <c r="AA192" i="59"/>
  <c r="B193" i="59"/>
  <c r="C193" i="59"/>
  <c r="E193" i="59"/>
  <c r="G193" i="59"/>
  <c r="I193" i="59"/>
  <c r="J193" i="59"/>
  <c r="L193" i="59"/>
  <c r="M193" i="59"/>
  <c r="O193" i="59"/>
  <c r="Q193" i="59"/>
  <c r="S193" i="59"/>
  <c r="U193" i="59"/>
  <c r="V193" i="59"/>
  <c r="W193" i="59"/>
  <c r="Z193" i="59"/>
  <c r="AA193" i="59"/>
  <c r="B195" i="59"/>
  <c r="C195" i="59"/>
  <c r="E195" i="59"/>
  <c r="G195" i="59"/>
  <c r="I195" i="59"/>
  <c r="J195" i="59"/>
  <c r="L195" i="59"/>
  <c r="M195" i="59"/>
  <c r="O195" i="59"/>
  <c r="Q195" i="59"/>
  <c r="S195" i="59"/>
  <c r="U195" i="59"/>
  <c r="V195" i="59"/>
  <c r="W195" i="59"/>
  <c r="Z195" i="59"/>
  <c r="AA195" i="59"/>
  <c r="B196" i="59"/>
  <c r="C196" i="59"/>
  <c r="E196" i="59"/>
  <c r="G196" i="59"/>
  <c r="I196" i="59"/>
  <c r="J196" i="59"/>
  <c r="L196" i="59"/>
  <c r="M196" i="59"/>
  <c r="O196" i="59"/>
  <c r="Q196" i="59"/>
  <c r="S196" i="59"/>
  <c r="U196" i="59"/>
  <c r="V196" i="59"/>
  <c r="W196" i="59"/>
  <c r="Z196" i="59"/>
  <c r="AA196" i="59"/>
  <c r="B197" i="59"/>
  <c r="C197" i="59"/>
  <c r="E197" i="59"/>
  <c r="G197" i="59"/>
  <c r="I197" i="59"/>
  <c r="J197" i="59"/>
  <c r="L197" i="59"/>
  <c r="M197" i="59"/>
  <c r="O197" i="59"/>
  <c r="Q197" i="59"/>
  <c r="S197" i="59"/>
  <c r="U197" i="59"/>
  <c r="V197" i="59"/>
  <c r="W197" i="59"/>
  <c r="Z197" i="59"/>
  <c r="AA197" i="59"/>
  <c r="B198" i="59"/>
  <c r="C198" i="59"/>
  <c r="E198" i="59"/>
  <c r="G198" i="59"/>
  <c r="I198" i="59"/>
  <c r="J198" i="59"/>
  <c r="L198" i="59"/>
  <c r="M198" i="59"/>
  <c r="O198" i="59"/>
  <c r="Q198" i="59"/>
  <c r="S198" i="59"/>
  <c r="U198" i="59"/>
  <c r="V198" i="59"/>
  <c r="W198" i="59"/>
  <c r="Z198" i="59"/>
  <c r="AA198" i="59"/>
  <c r="B199" i="59"/>
  <c r="C199" i="59"/>
  <c r="E199" i="59"/>
  <c r="G199" i="59"/>
  <c r="I199" i="59"/>
  <c r="J199" i="59"/>
  <c r="L199" i="59"/>
  <c r="M199" i="59"/>
  <c r="O199" i="59"/>
  <c r="Q199" i="59"/>
  <c r="S199" i="59"/>
  <c r="U199" i="59"/>
  <c r="V199" i="59"/>
  <c r="W199" i="59"/>
  <c r="Z199" i="59"/>
  <c r="AA199" i="59"/>
  <c r="B200" i="59"/>
  <c r="C200" i="59"/>
  <c r="E200" i="59"/>
  <c r="G200" i="59"/>
  <c r="I200" i="59"/>
  <c r="J200" i="59"/>
  <c r="L200" i="59"/>
  <c r="M200" i="59"/>
  <c r="O200" i="59"/>
  <c r="Q200" i="59"/>
  <c r="S200" i="59"/>
  <c r="U200" i="59"/>
  <c r="V200" i="59"/>
  <c r="W200" i="59"/>
  <c r="Z200" i="59"/>
  <c r="AA200" i="59"/>
  <c r="B201" i="59"/>
  <c r="C201" i="59"/>
  <c r="E201" i="59"/>
  <c r="G201" i="59"/>
  <c r="I201" i="59"/>
  <c r="J201" i="59"/>
  <c r="L201" i="59"/>
  <c r="M201" i="59"/>
  <c r="O201" i="59"/>
  <c r="Q201" i="59"/>
  <c r="S201" i="59"/>
  <c r="U201" i="59"/>
  <c r="V201" i="59"/>
  <c r="W201" i="59"/>
  <c r="Z201" i="59"/>
  <c r="AA201" i="59"/>
  <c r="B203" i="59"/>
  <c r="C203" i="59"/>
  <c r="E203" i="59"/>
  <c r="G203" i="59"/>
  <c r="I203" i="59"/>
  <c r="J203" i="59"/>
  <c r="L203" i="59"/>
  <c r="M203" i="59"/>
  <c r="O203" i="59"/>
  <c r="Q203" i="59"/>
  <c r="S203" i="59"/>
  <c r="U203" i="59"/>
  <c r="V203" i="59"/>
  <c r="W203" i="59"/>
  <c r="Z203" i="59"/>
  <c r="AA203" i="59"/>
  <c r="B204" i="59"/>
  <c r="C204" i="59"/>
  <c r="E204" i="59"/>
  <c r="G204" i="59"/>
  <c r="I204" i="59"/>
  <c r="J204" i="59"/>
  <c r="L204" i="59"/>
  <c r="M204" i="59"/>
  <c r="O204" i="59"/>
  <c r="Q204" i="59"/>
  <c r="S204" i="59"/>
  <c r="U204" i="59"/>
  <c r="V204" i="59"/>
  <c r="W204" i="59"/>
  <c r="Z204" i="59"/>
  <c r="AA204" i="59"/>
  <c r="B205" i="59"/>
  <c r="C205" i="59"/>
  <c r="E205" i="59"/>
  <c r="G205" i="59"/>
  <c r="I205" i="59"/>
  <c r="J205" i="59"/>
  <c r="L205" i="59"/>
  <c r="M205" i="59"/>
  <c r="O205" i="59"/>
  <c r="Q205" i="59"/>
  <c r="S205" i="59"/>
  <c r="U205" i="59"/>
  <c r="V205" i="59"/>
  <c r="W205" i="59"/>
  <c r="Z205" i="59"/>
  <c r="AA205" i="59"/>
  <c r="B206" i="59"/>
  <c r="C206" i="59"/>
  <c r="E206" i="59"/>
  <c r="G206" i="59"/>
  <c r="I206" i="59"/>
  <c r="J206" i="59"/>
  <c r="L206" i="59"/>
  <c r="M206" i="59"/>
  <c r="O206" i="59"/>
  <c r="Q206" i="59"/>
  <c r="S206" i="59"/>
  <c r="U206" i="59"/>
  <c r="V206" i="59"/>
  <c r="W206" i="59"/>
  <c r="Z206" i="59"/>
  <c r="AA206" i="59"/>
  <c r="B207" i="59"/>
  <c r="C207" i="59"/>
  <c r="E207" i="59"/>
  <c r="G207" i="59"/>
  <c r="I207" i="59"/>
  <c r="J207" i="59"/>
  <c r="L207" i="59"/>
  <c r="M207" i="59"/>
  <c r="O207" i="59"/>
  <c r="Q207" i="59"/>
  <c r="S207" i="59"/>
  <c r="U207" i="59"/>
  <c r="V207" i="59"/>
  <c r="W207" i="59"/>
  <c r="Z207" i="59"/>
  <c r="AA207" i="59"/>
  <c r="B208" i="59"/>
  <c r="C208" i="59"/>
  <c r="E208" i="59"/>
  <c r="G208" i="59"/>
  <c r="I208" i="59"/>
  <c r="J208" i="59"/>
  <c r="L208" i="59"/>
  <c r="M208" i="59"/>
  <c r="O208" i="59"/>
  <c r="Q208" i="59"/>
  <c r="S208" i="59"/>
  <c r="U208" i="59"/>
  <c r="V208" i="59"/>
  <c r="W208" i="59"/>
  <c r="Z208" i="59"/>
  <c r="AA208" i="59"/>
  <c r="B209" i="59"/>
  <c r="C209" i="59"/>
  <c r="E209" i="59"/>
  <c r="G209" i="59"/>
  <c r="I209" i="59"/>
  <c r="J209" i="59"/>
  <c r="L209" i="59"/>
  <c r="M209" i="59"/>
  <c r="O209" i="59"/>
  <c r="Q209" i="59"/>
  <c r="S209" i="59"/>
  <c r="U209" i="59"/>
  <c r="V209" i="59"/>
  <c r="W209" i="59"/>
  <c r="Z209" i="59"/>
  <c r="AA209" i="59"/>
  <c r="B211" i="59"/>
  <c r="C211" i="59"/>
  <c r="E211" i="59"/>
  <c r="G211" i="59"/>
  <c r="I211" i="59"/>
  <c r="J211" i="59"/>
  <c r="L211" i="59"/>
  <c r="M211" i="59"/>
  <c r="O211" i="59"/>
  <c r="Q211" i="59"/>
  <c r="S211" i="59"/>
  <c r="U211" i="59"/>
  <c r="V211" i="59"/>
  <c r="W211" i="59"/>
  <c r="Z211" i="59"/>
  <c r="AA211" i="59"/>
  <c r="B212" i="59"/>
  <c r="C212" i="59"/>
  <c r="E212" i="59"/>
  <c r="G212" i="59"/>
  <c r="I212" i="59"/>
  <c r="J212" i="59"/>
  <c r="L212" i="59"/>
  <c r="M212" i="59"/>
  <c r="O212" i="59"/>
  <c r="Q212" i="59"/>
  <c r="S212" i="59"/>
  <c r="U212" i="59"/>
  <c r="V212" i="59"/>
  <c r="W212" i="59"/>
  <c r="Z212" i="59"/>
  <c r="AA212" i="59"/>
  <c r="B213" i="59"/>
  <c r="C213" i="59"/>
  <c r="E213" i="59"/>
  <c r="G213" i="59"/>
  <c r="I213" i="59"/>
  <c r="J213" i="59"/>
  <c r="L213" i="59"/>
  <c r="M213" i="59"/>
  <c r="O213" i="59"/>
  <c r="Q213" i="59"/>
  <c r="S213" i="59"/>
  <c r="U213" i="59"/>
  <c r="V213" i="59"/>
  <c r="W213" i="59"/>
  <c r="Z213" i="59"/>
  <c r="AA213" i="59"/>
  <c r="B214" i="59"/>
  <c r="C214" i="59"/>
  <c r="E214" i="59"/>
  <c r="G214" i="59"/>
  <c r="I214" i="59"/>
  <c r="J214" i="59"/>
  <c r="L214" i="59"/>
  <c r="M214" i="59"/>
  <c r="O214" i="59"/>
  <c r="Q214" i="59"/>
  <c r="S214" i="59"/>
  <c r="U214" i="59"/>
  <c r="V214" i="59"/>
  <c r="W214" i="59"/>
  <c r="Z214" i="59"/>
  <c r="AA214" i="59"/>
  <c r="B215" i="59"/>
  <c r="C215" i="59"/>
  <c r="E215" i="59"/>
  <c r="G215" i="59"/>
  <c r="I215" i="59"/>
  <c r="J215" i="59"/>
  <c r="L215" i="59"/>
  <c r="M215" i="59"/>
  <c r="O215" i="59"/>
  <c r="Q215" i="59"/>
  <c r="S215" i="59"/>
  <c r="U215" i="59"/>
  <c r="V215" i="59"/>
  <c r="W215" i="59"/>
  <c r="Z215" i="59"/>
  <c r="AA215" i="59"/>
  <c r="B216" i="59"/>
  <c r="C216" i="59"/>
  <c r="E216" i="59"/>
  <c r="G216" i="59"/>
  <c r="I216" i="59"/>
  <c r="J216" i="59"/>
  <c r="L216" i="59"/>
  <c r="M216" i="59"/>
  <c r="O216" i="59"/>
  <c r="Q216" i="59"/>
  <c r="S216" i="59"/>
  <c r="U216" i="59"/>
  <c r="V216" i="59"/>
  <c r="W216" i="59"/>
  <c r="Z216" i="59"/>
  <c r="AA216" i="59"/>
  <c r="B217" i="59"/>
  <c r="C217" i="59"/>
  <c r="E217" i="59"/>
  <c r="G217" i="59"/>
  <c r="I217" i="59"/>
  <c r="J217" i="59"/>
  <c r="L217" i="59"/>
  <c r="M217" i="59"/>
  <c r="O217" i="59"/>
  <c r="Q217" i="59"/>
  <c r="S217" i="59"/>
  <c r="U217" i="59"/>
  <c r="V217" i="59"/>
  <c r="W217" i="59"/>
  <c r="Z217" i="59"/>
  <c r="AA217" i="59"/>
  <c r="B132" i="59"/>
  <c r="C132" i="59"/>
  <c r="E132" i="59"/>
  <c r="G132" i="59"/>
  <c r="I132" i="59"/>
  <c r="J132" i="59"/>
  <c r="L132" i="59"/>
  <c r="M132" i="59"/>
  <c r="O132" i="59"/>
  <c r="Q132" i="59"/>
  <c r="S132" i="59"/>
  <c r="U132" i="59"/>
  <c r="V132" i="59"/>
  <c r="W132" i="59"/>
  <c r="Z132" i="59"/>
  <c r="AA132" i="59"/>
  <c r="B133" i="59"/>
  <c r="C133" i="59"/>
  <c r="E133" i="59"/>
  <c r="G133" i="59"/>
  <c r="I133" i="59"/>
  <c r="J133" i="59"/>
  <c r="L133" i="59"/>
  <c r="M133" i="59"/>
  <c r="O133" i="59"/>
  <c r="Q133" i="59"/>
  <c r="S133" i="59"/>
  <c r="U133" i="59"/>
  <c r="V133" i="59"/>
  <c r="W133" i="59"/>
  <c r="Z133" i="59"/>
  <c r="AA133" i="59"/>
  <c r="B134" i="59"/>
  <c r="C134" i="59"/>
  <c r="E134" i="59"/>
  <c r="G134" i="59"/>
  <c r="I134" i="59"/>
  <c r="J134" i="59"/>
  <c r="L134" i="59"/>
  <c r="M134" i="59"/>
  <c r="O134" i="59"/>
  <c r="Q134" i="59"/>
  <c r="S134" i="59"/>
  <c r="U134" i="59"/>
  <c r="V134" i="59"/>
  <c r="W134" i="59"/>
  <c r="Z134" i="59"/>
  <c r="AA134" i="59"/>
  <c r="B135" i="59"/>
  <c r="C135" i="59"/>
  <c r="E135" i="59"/>
  <c r="G135" i="59"/>
  <c r="I135" i="59"/>
  <c r="J135" i="59"/>
  <c r="L135" i="59"/>
  <c r="M135" i="59"/>
  <c r="O135" i="59"/>
  <c r="Q135" i="59"/>
  <c r="S135" i="59"/>
  <c r="U135" i="59"/>
  <c r="V135" i="59"/>
  <c r="W135" i="59"/>
  <c r="Z135" i="59"/>
  <c r="AA135" i="59"/>
  <c r="B136" i="59"/>
  <c r="C136" i="59"/>
  <c r="E136" i="59"/>
  <c r="G136" i="59"/>
  <c r="I136" i="59"/>
  <c r="J136" i="59"/>
  <c r="L136" i="59"/>
  <c r="M136" i="59"/>
  <c r="O136" i="59"/>
  <c r="Q136" i="59"/>
  <c r="S136" i="59"/>
  <c r="U136" i="59"/>
  <c r="V136" i="59"/>
  <c r="W136" i="59"/>
  <c r="Z136" i="59"/>
  <c r="AA136" i="59"/>
  <c r="B137" i="59"/>
  <c r="C137" i="59"/>
  <c r="E137" i="59"/>
  <c r="G137" i="59"/>
  <c r="I137" i="59"/>
  <c r="J137" i="59"/>
  <c r="L137" i="59"/>
  <c r="M137" i="59"/>
  <c r="O137" i="59"/>
  <c r="Q137" i="59"/>
  <c r="S137" i="59"/>
  <c r="U137" i="59"/>
  <c r="V137" i="59"/>
  <c r="W137" i="59"/>
  <c r="Z137" i="59"/>
  <c r="AA137" i="59"/>
  <c r="Y139" i="59" l="1"/>
  <c r="Y140" i="59"/>
  <c r="Y149" i="59"/>
  <c r="Y217" i="59"/>
  <c r="Y207" i="59"/>
  <c r="Y206" i="59"/>
  <c r="Y205" i="59"/>
  <c r="Y195" i="59"/>
  <c r="Y191" i="59"/>
  <c r="Y185" i="59"/>
  <c r="Y181" i="59"/>
  <c r="Y175" i="59"/>
  <c r="Y174" i="59"/>
  <c r="Y160" i="59"/>
  <c r="Y159" i="59"/>
  <c r="Y201" i="59"/>
  <c r="Y166" i="59"/>
  <c r="Y165" i="59"/>
  <c r="Y163" i="59"/>
  <c r="Y158" i="59"/>
  <c r="Y184" i="59"/>
  <c r="Y183" i="59"/>
  <c r="Y199" i="59"/>
  <c r="Y171" i="59"/>
  <c r="Y180" i="59"/>
  <c r="Y179" i="59"/>
  <c r="Y134" i="59"/>
  <c r="Y132" i="59"/>
  <c r="Y212" i="59"/>
  <c r="Y190" i="59"/>
  <c r="Y182" i="59"/>
  <c r="Y169" i="59"/>
  <c r="Y168" i="59"/>
  <c r="Y176" i="59"/>
  <c r="Y204" i="59"/>
  <c r="Y148" i="59"/>
  <c r="Y216" i="59"/>
  <c r="Y215" i="59"/>
  <c r="Y214" i="59"/>
  <c r="Y213" i="59"/>
  <c r="Y208" i="59"/>
  <c r="Y155" i="59"/>
  <c r="Y200" i="59"/>
  <c r="Y198" i="59"/>
  <c r="Y197" i="59"/>
  <c r="Y196" i="59"/>
  <c r="Y144" i="59"/>
  <c r="Y143" i="59"/>
  <c r="Y167" i="59"/>
  <c r="Y137" i="59"/>
  <c r="Y136" i="59"/>
  <c r="Y188" i="59"/>
  <c r="Y151" i="59"/>
  <c r="Y192" i="59"/>
  <c r="Y142" i="59"/>
  <c r="Y135" i="59"/>
  <c r="Y189" i="59"/>
  <c r="Y157" i="59"/>
  <c r="Y172" i="59"/>
  <c r="Y203" i="59"/>
  <c r="Y156" i="59"/>
  <c r="Y153" i="59"/>
  <c r="Y152" i="59"/>
  <c r="Y193" i="59"/>
  <c r="Y164" i="59"/>
  <c r="Y161" i="59"/>
  <c r="Y147" i="59"/>
  <c r="Y145" i="59"/>
  <c r="Y187" i="59"/>
  <c r="Y150" i="59"/>
  <c r="Y211" i="59"/>
  <c r="Y209" i="59"/>
  <c r="Y173" i="59"/>
  <c r="Y133" i="59"/>
  <c r="Y177" i="59"/>
  <c r="Y141" i="59"/>
  <c r="B36" i="59" l="1"/>
  <c r="C36" i="59"/>
  <c r="E36" i="59"/>
  <c r="G36" i="59"/>
  <c r="I36" i="59"/>
  <c r="J36" i="59"/>
  <c r="L36" i="59"/>
  <c r="M36" i="59"/>
  <c r="O36" i="59"/>
  <c r="Q36" i="59"/>
  <c r="S36" i="59"/>
  <c r="U36" i="59"/>
  <c r="V36" i="59"/>
  <c r="W36" i="59"/>
  <c r="Z36" i="59"/>
  <c r="AA36" i="59"/>
  <c r="B37" i="59"/>
  <c r="C37" i="59"/>
  <c r="E37" i="59"/>
  <c r="G37" i="59"/>
  <c r="I37" i="59"/>
  <c r="J37" i="59"/>
  <c r="L37" i="59"/>
  <c r="M37" i="59"/>
  <c r="O37" i="59"/>
  <c r="Q37" i="59"/>
  <c r="S37" i="59"/>
  <c r="U37" i="59"/>
  <c r="V37" i="59"/>
  <c r="W37" i="59"/>
  <c r="Z37" i="59"/>
  <c r="AA37" i="59"/>
  <c r="B38" i="59"/>
  <c r="C38" i="59"/>
  <c r="E38" i="59"/>
  <c r="G38" i="59"/>
  <c r="I38" i="59"/>
  <c r="J38" i="59"/>
  <c r="L38" i="59"/>
  <c r="M38" i="59"/>
  <c r="O38" i="59"/>
  <c r="Q38" i="59"/>
  <c r="S38" i="59"/>
  <c r="U38" i="59"/>
  <c r="V38" i="59"/>
  <c r="W38" i="59"/>
  <c r="Z38" i="59"/>
  <c r="AA38" i="59"/>
  <c r="B39" i="59"/>
  <c r="C39" i="59"/>
  <c r="E39" i="59"/>
  <c r="G39" i="59"/>
  <c r="I39" i="59"/>
  <c r="J39" i="59"/>
  <c r="L39" i="59"/>
  <c r="M39" i="59"/>
  <c r="O39" i="59"/>
  <c r="Q39" i="59"/>
  <c r="S39" i="59"/>
  <c r="U39" i="59"/>
  <c r="V39" i="59"/>
  <c r="W39" i="59"/>
  <c r="Z39" i="59"/>
  <c r="AA39" i="59"/>
  <c r="B40" i="59"/>
  <c r="C40" i="59"/>
  <c r="E40" i="59"/>
  <c r="G40" i="59"/>
  <c r="I40" i="59"/>
  <c r="J40" i="59"/>
  <c r="L40" i="59"/>
  <c r="M40" i="59"/>
  <c r="O40" i="59"/>
  <c r="Q40" i="59"/>
  <c r="S40" i="59"/>
  <c r="U40" i="59"/>
  <c r="V40" i="59"/>
  <c r="W40" i="59"/>
  <c r="Z40" i="59"/>
  <c r="AA40" i="59"/>
  <c r="B41" i="59"/>
  <c r="C41" i="59"/>
  <c r="E41" i="59"/>
  <c r="G41" i="59"/>
  <c r="I41" i="59"/>
  <c r="J41" i="59"/>
  <c r="L41" i="59"/>
  <c r="M41" i="59"/>
  <c r="O41" i="59"/>
  <c r="Q41" i="59"/>
  <c r="S41" i="59"/>
  <c r="U41" i="59"/>
  <c r="V41" i="59"/>
  <c r="W41" i="59"/>
  <c r="Z41" i="59"/>
  <c r="AA41" i="59"/>
  <c r="Y41" i="59" l="1"/>
  <c r="Y37" i="59"/>
  <c r="Y40" i="59"/>
  <c r="Y38" i="59"/>
  <c r="Y36" i="59"/>
  <c r="Y39" i="59"/>
  <c r="B56" i="59" l="1"/>
  <c r="C56" i="59"/>
  <c r="E56" i="59"/>
  <c r="G56" i="59"/>
  <c r="I56" i="59"/>
  <c r="J56" i="59"/>
  <c r="L56" i="59"/>
  <c r="M56" i="59"/>
  <c r="O56" i="59"/>
  <c r="Q56" i="59"/>
  <c r="S56" i="59"/>
  <c r="U56" i="59"/>
  <c r="V56" i="59"/>
  <c r="W56" i="59"/>
  <c r="Z56" i="59"/>
  <c r="AA56" i="59"/>
  <c r="B57" i="59"/>
  <c r="C57" i="59"/>
  <c r="E57" i="59"/>
  <c r="G57" i="59"/>
  <c r="I57" i="59"/>
  <c r="J57" i="59"/>
  <c r="L57" i="59"/>
  <c r="M57" i="59"/>
  <c r="O57" i="59"/>
  <c r="Q57" i="59"/>
  <c r="S57" i="59"/>
  <c r="U57" i="59"/>
  <c r="V57" i="59"/>
  <c r="W57" i="59"/>
  <c r="Z57" i="59"/>
  <c r="AA57" i="59"/>
  <c r="Y56" i="59" l="1"/>
  <c r="Y57" i="59"/>
  <c r="B99" i="59"/>
  <c r="C99" i="59"/>
  <c r="E99" i="59"/>
  <c r="G99" i="59"/>
  <c r="I99" i="59"/>
  <c r="J99" i="59"/>
  <c r="L99" i="59"/>
  <c r="M99" i="59"/>
  <c r="O99" i="59"/>
  <c r="Q99" i="59"/>
  <c r="S99" i="59"/>
  <c r="U99" i="59"/>
  <c r="V99" i="59"/>
  <c r="W99" i="59"/>
  <c r="Z99" i="59"/>
  <c r="AA99" i="59"/>
  <c r="B100" i="59"/>
  <c r="C100" i="59"/>
  <c r="E100" i="59"/>
  <c r="G100" i="59"/>
  <c r="I100" i="59"/>
  <c r="J100" i="59"/>
  <c r="L100" i="59"/>
  <c r="M100" i="59"/>
  <c r="O100" i="59"/>
  <c r="Q100" i="59"/>
  <c r="S100" i="59"/>
  <c r="U100" i="59"/>
  <c r="V100" i="59"/>
  <c r="W100" i="59"/>
  <c r="Z100" i="59"/>
  <c r="AA100" i="59"/>
  <c r="B101" i="59"/>
  <c r="C101" i="59"/>
  <c r="E101" i="59"/>
  <c r="G101" i="59"/>
  <c r="I101" i="59"/>
  <c r="J101" i="59"/>
  <c r="L101" i="59"/>
  <c r="M101" i="59"/>
  <c r="O101" i="59"/>
  <c r="Q101" i="59"/>
  <c r="S101" i="59"/>
  <c r="U101" i="59"/>
  <c r="V101" i="59"/>
  <c r="W101" i="59"/>
  <c r="Z101" i="59"/>
  <c r="AA101" i="59"/>
  <c r="B102" i="59"/>
  <c r="C102" i="59"/>
  <c r="E102" i="59"/>
  <c r="G102" i="59"/>
  <c r="I102" i="59"/>
  <c r="J102" i="59"/>
  <c r="L102" i="59"/>
  <c r="M102" i="59"/>
  <c r="O102" i="59"/>
  <c r="Q102" i="59"/>
  <c r="S102" i="59"/>
  <c r="U102" i="59"/>
  <c r="V102" i="59"/>
  <c r="W102" i="59"/>
  <c r="Z102" i="59"/>
  <c r="AA102" i="59"/>
  <c r="B103" i="59"/>
  <c r="C103" i="59"/>
  <c r="E103" i="59"/>
  <c r="G103" i="59"/>
  <c r="I103" i="59"/>
  <c r="J103" i="59"/>
  <c r="L103" i="59"/>
  <c r="M103" i="59"/>
  <c r="O103" i="59"/>
  <c r="Q103" i="59"/>
  <c r="S103" i="59"/>
  <c r="U103" i="59"/>
  <c r="V103" i="59"/>
  <c r="W103" i="59"/>
  <c r="Z103" i="59"/>
  <c r="AA103" i="59"/>
  <c r="B104" i="59"/>
  <c r="C104" i="59"/>
  <c r="E104" i="59"/>
  <c r="G104" i="59"/>
  <c r="I104" i="59"/>
  <c r="J104" i="59"/>
  <c r="L104" i="59"/>
  <c r="M104" i="59"/>
  <c r="O104" i="59"/>
  <c r="Q104" i="59"/>
  <c r="S104" i="59"/>
  <c r="U104" i="59"/>
  <c r="V104" i="59"/>
  <c r="W104" i="59"/>
  <c r="Z104" i="59"/>
  <c r="AA104" i="59"/>
  <c r="B105" i="59"/>
  <c r="C105" i="59"/>
  <c r="E105" i="59"/>
  <c r="G105" i="59"/>
  <c r="I105" i="59"/>
  <c r="J105" i="59"/>
  <c r="L105" i="59"/>
  <c r="M105" i="59"/>
  <c r="O105" i="59"/>
  <c r="Q105" i="59"/>
  <c r="S105" i="59"/>
  <c r="U105" i="59"/>
  <c r="V105" i="59"/>
  <c r="W105" i="59"/>
  <c r="Z105" i="59"/>
  <c r="AA105" i="59"/>
  <c r="B107" i="59"/>
  <c r="C107" i="59"/>
  <c r="E107" i="59"/>
  <c r="G107" i="59"/>
  <c r="I107" i="59"/>
  <c r="J107" i="59"/>
  <c r="L107" i="59"/>
  <c r="M107" i="59"/>
  <c r="O107" i="59"/>
  <c r="Q107" i="59"/>
  <c r="S107" i="59"/>
  <c r="U107" i="59"/>
  <c r="V107" i="59"/>
  <c r="W107" i="59"/>
  <c r="Z107" i="59"/>
  <c r="AA107" i="59"/>
  <c r="B108" i="59"/>
  <c r="C108" i="59"/>
  <c r="E108" i="59"/>
  <c r="G108" i="59"/>
  <c r="I108" i="59"/>
  <c r="J108" i="59"/>
  <c r="L108" i="59"/>
  <c r="M108" i="59"/>
  <c r="O108" i="59"/>
  <c r="Q108" i="59"/>
  <c r="S108" i="59"/>
  <c r="U108" i="59"/>
  <c r="V108" i="59"/>
  <c r="W108" i="59"/>
  <c r="Z108" i="59"/>
  <c r="AA108" i="59"/>
  <c r="B109" i="59"/>
  <c r="C109" i="59"/>
  <c r="E109" i="59"/>
  <c r="G109" i="59"/>
  <c r="I109" i="59"/>
  <c r="J109" i="59"/>
  <c r="L109" i="59"/>
  <c r="M109" i="59"/>
  <c r="O109" i="59"/>
  <c r="Q109" i="59"/>
  <c r="S109" i="59"/>
  <c r="U109" i="59"/>
  <c r="V109" i="59"/>
  <c r="W109" i="59"/>
  <c r="Z109" i="59"/>
  <c r="AA109" i="59"/>
  <c r="B110" i="59"/>
  <c r="C110" i="59"/>
  <c r="E110" i="59"/>
  <c r="G110" i="59"/>
  <c r="I110" i="59"/>
  <c r="J110" i="59"/>
  <c r="L110" i="59"/>
  <c r="M110" i="59"/>
  <c r="O110" i="59"/>
  <c r="Q110" i="59"/>
  <c r="S110" i="59"/>
  <c r="U110" i="59"/>
  <c r="V110" i="59"/>
  <c r="W110" i="59"/>
  <c r="Z110" i="59"/>
  <c r="AA110" i="59"/>
  <c r="B111" i="59"/>
  <c r="C111" i="59"/>
  <c r="E111" i="59"/>
  <c r="G111" i="59"/>
  <c r="I111" i="59"/>
  <c r="J111" i="59"/>
  <c r="L111" i="59"/>
  <c r="M111" i="59"/>
  <c r="O111" i="59"/>
  <c r="Q111" i="59"/>
  <c r="S111" i="59"/>
  <c r="U111" i="59"/>
  <c r="V111" i="59"/>
  <c r="W111" i="59"/>
  <c r="Z111" i="59"/>
  <c r="AA111" i="59"/>
  <c r="B112" i="59"/>
  <c r="C112" i="59"/>
  <c r="E112" i="59"/>
  <c r="G112" i="59"/>
  <c r="I112" i="59"/>
  <c r="J112" i="59"/>
  <c r="L112" i="59"/>
  <c r="M112" i="59"/>
  <c r="O112" i="59"/>
  <c r="Q112" i="59"/>
  <c r="S112" i="59"/>
  <c r="U112" i="59"/>
  <c r="V112" i="59"/>
  <c r="W112" i="59"/>
  <c r="Z112" i="59"/>
  <c r="AA112" i="59"/>
  <c r="B113" i="59"/>
  <c r="C113" i="59"/>
  <c r="E113" i="59"/>
  <c r="G113" i="59"/>
  <c r="I113" i="59"/>
  <c r="J113" i="59"/>
  <c r="L113" i="59"/>
  <c r="M113" i="59"/>
  <c r="O113" i="59"/>
  <c r="Q113" i="59"/>
  <c r="S113" i="59"/>
  <c r="U113" i="59"/>
  <c r="V113" i="59"/>
  <c r="W113" i="59"/>
  <c r="Z113" i="59"/>
  <c r="AA113" i="59"/>
  <c r="B115" i="59"/>
  <c r="C115" i="59"/>
  <c r="E115" i="59"/>
  <c r="G115" i="59"/>
  <c r="I115" i="59"/>
  <c r="J115" i="59"/>
  <c r="L115" i="59"/>
  <c r="M115" i="59"/>
  <c r="O115" i="59"/>
  <c r="Q115" i="59"/>
  <c r="S115" i="59"/>
  <c r="U115" i="59"/>
  <c r="V115" i="59"/>
  <c r="W115" i="59"/>
  <c r="Z115" i="59"/>
  <c r="AA115" i="59"/>
  <c r="B116" i="59"/>
  <c r="C116" i="59"/>
  <c r="E116" i="59"/>
  <c r="G116" i="59"/>
  <c r="I116" i="59"/>
  <c r="J116" i="59"/>
  <c r="L116" i="59"/>
  <c r="M116" i="59"/>
  <c r="O116" i="59"/>
  <c r="Q116" i="59"/>
  <c r="S116" i="59"/>
  <c r="U116" i="59"/>
  <c r="V116" i="59"/>
  <c r="W116" i="59"/>
  <c r="Z116" i="59"/>
  <c r="AA116" i="59"/>
  <c r="B117" i="59"/>
  <c r="C117" i="59"/>
  <c r="E117" i="59"/>
  <c r="G117" i="59"/>
  <c r="I117" i="59"/>
  <c r="J117" i="59"/>
  <c r="L117" i="59"/>
  <c r="M117" i="59"/>
  <c r="O117" i="59"/>
  <c r="Q117" i="59"/>
  <c r="S117" i="59"/>
  <c r="U117" i="59"/>
  <c r="V117" i="59"/>
  <c r="W117" i="59"/>
  <c r="Z117" i="59"/>
  <c r="AA117" i="59"/>
  <c r="B118" i="59"/>
  <c r="C118" i="59"/>
  <c r="E118" i="59"/>
  <c r="G118" i="59"/>
  <c r="I118" i="59"/>
  <c r="J118" i="59"/>
  <c r="L118" i="59"/>
  <c r="M118" i="59"/>
  <c r="O118" i="59"/>
  <c r="Q118" i="59"/>
  <c r="S118" i="59"/>
  <c r="U118" i="59"/>
  <c r="V118" i="59"/>
  <c r="W118" i="59"/>
  <c r="Z118" i="59"/>
  <c r="AA118" i="59"/>
  <c r="B119" i="59"/>
  <c r="C119" i="59"/>
  <c r="E119" i="59"/>
  <c r="G119" i="59"/>
  <c r="I119" i="59"/>
  <c r="J119" i="59"/>
  <c r="L119" i="59"/>
  <c r="M119" i="59"/>
  <c r="O119" i="59"/>
  <c r="Q119" i="59"/>
  <c r="S119" i="59"/>
  <c r="U119" i="59"/>
  <c r="V119" i="59"/>
  <c r="W119" i="59"/>
  <c r="Z119" i="59"/>
  <c r="AA119" i="59"/>
  <c r="B120" i="59"/>
  <c r="C120" i="59"/>
  <c r="E120" i="59"/>
  <c r="G120" i="59"/>
  <c r="I120" i="59"/>
  <c r="J120" i="59"/>
  <c r="L120" i="59"/>
  <c r="M120" i="59"/>
  <c r="O120" i="59"/>
  <c r="Q120" i="59"/>
  <c r="S120" i="59"/>
  <c r="U120" i="59"/>
  <c r="V120" i="59"/>
  <c r="W120" i="59"/>
  <c r="Z120" i="59"/>
  <c r="AA120" i="59"/>
  <c r="B121" i="59"/>
  <c r="C121" i="59"/>
  <c r="E121" i="59"/>
  <c r="G121" i="59"/>
  <c r="I121" i="59"/>
  <c r="J121" i="59"/>
  <c r="L121" i="59"/>
  <c r="M121" i="59"/>
  <c r="O121" i="59"/>
  <c r="Q121" i="59"/>
  <c r="S121" i="59"/>
  <c r="U121" i="59"/>
  <c r="V121" i="59"/>
  <c r="W121" i="59"/>
  <c r="Z121" i="59"/>
  <c r="AA121" i="59"/>
  <c r="B123" i="59"/>
  <c r="C123" i="59"/>
  <c r="E123" i="59"/>
  <c r="G123" i="59"/>
  <c r="I123" i="59"/>
  <c r="J123" i="59"/>
  <c r="L123" i="59"/>
  <c r="M123" i="59"/>
  <c r="O123" i="59"/>
  <c r="Q123" i="59"/>
  <c r="S123" i="59"/>
  <c r="U123" i="59"/>
  <c r="V123" i="59"/>
  <c r="W123" i="59"/>
  <c r="Z123" i="59"/>
  <c r="AA123" i="59"/>
  <c r="B124" i="59"/>
  <c r="C124" i="59"/>
  <c r="E124" i="59"/>
  <c r="G124" i="59"/>
  <c r="I124" i="59"/>
  <c r="J124" i="59"/>
  <c r="L124" i="59"/>
  <c r="M124" i="59"/>
  <c r="O124" i="59"/>
  <c r="Q124" i="59"/>
  <c r="S124" i="59"/>
  <c r="U124" i="59"/>
  <c r="V124" i="59"/>
  <c r="W124" i="59"/>
  <c r="Z124" i="59"/>
  <c r="AA124" i="59"/>
  <c r="B125" i="59"/>
  <c r="C125" i="59"/>
  <c r="E125" i="59"/>
  <c r="G125" i="59"/>
  <c r="I125" i="59"/>
  <c r="J125" i="59"/>
  <c r="L125" i="59"/>
  <c r="M125" i="59"/>
  <c r="O125" i="59"/>
  <c r="Q125" i="59"/>
  <c r="S125" i="59"/>
  <c r="U125" i="59"/>
  <c r="V125" i="59"/>
  <c r="W125" i="59"/>
  <c r="Z125" i="59"/>
  <c r="AA125" i="59"/>
  <c r="B126" i="59"/>
  <c r="C126" i="59"/>
  <c r="E126" i="59"/>
  <c r="G126" i="59"/>
  <c r="I126" i="59"/>
  <c r="J126" i="59"/>
  <c r="L126" i="59"/>
  <c r="M126" i="59"/>
  <c r="O126" i="59"/>
  <c r="Q126" i="59"/>
  <c r="S126" i="59"/>
  <c r="U126" i="59"/>
  <c r="V126" i="59"/>
  <c r="W126" i="59"/>
  <c r="Z126" i="59"/>
  <c r="AA126" i="59"/>
  <c r="B127" i="59"/>
  <c r="C127" i="59"/>
  <c r="E127" i="59"/>
  <c r="G127" i="59"/>
  <c r="I127" i="59"/>
  <c r="J127" i="59"/>
  <c r="L127" i="59"/>
  <c r="M127" i="59"/>
  <c r="O127" i="59"/>
  <c r="Q127" i="59"/>
  <c r="S127" i="59"/>
  <c r="U127" i="59"/>
  <c r="V127" i="59"/>
  <c r="W127" i="59"/>
  <c r="Z127" i="59"/>
  <c r="AA127" i="59"/>
  <c r="B128" i="59"/>
  <c r="C128" i="59"/>
  <c r="E128" i="59"/>
  <c r="G128" i="59"/>
  <c r="I128" i="59"/>
  <c r="J128" i="59"/>
  <c r="L128" i="59"/>
  <c r="M128" i="59"/>
  <c r="O128" i="59"/>
  <c r="Q128" i="59"/>
  <c r="S128" i="59"/>
  <c r="U128" i="59"/>
  <c r="V128" i="59"/>
  <c r="W128" i="59"/>
  <c r="Z128" i="59"/>
  <c r="AA128" i="59"/>
  <c r="B129" i="59"/>
  <c r="C129" i="59"/>
  <c r="E129" i="59"/>
  <c r="G129" i="59"/>
  <c r="I129" i="59"/>
  <c r="J129" i="59"/>
  <c r="L129" i="59"/>
  <c r="M129" i="59"/>
  <c r="O129" i="59"/>
  <c r="Q129" i="59"/>
  <c r="S129" i="59"/>
  <c r="U129" i="59"/>
  <c r="V129" i="59"/>
  <c r="W129" i="59"/>
  <c r="Z129" i="59"/>
  <c r="AA129" i="59"/>
  <c r="B131" i="59"/>
  <c r="C131" i="59"/>
  <c r="E131" i="59"/>
  <c r="G131" i="59"/>
  <c r="I131" i="59"/>
  <c r="J131" i="59"/>
  <c r="L131" i="59"/>
  <c r="M131" i="59"/>
  <c r="O131" i="59"/>
  <c r="Q131" i="59"/>
  <c r="S131" i="59"/>
  <c r="U131" i="59"/>
  <c r="V131" i="59"/>
  <c r="W131" i="59"/>
  <c r="Z131" i="59"/>
  <c r="AA131" i="59"/>
  <c r="B79" i="59"/>
  <c r="C79" i="59"/>
  <c r="E79" i="59"/>
  <c r="G79" i="59"/>
  <c r="I79" i="59"/>
  <c r="J79" i="59"/>
  <c r="L79" i="59"/>
  <c r="M79" i="59"/>
  <c r="O79" i="59"/>
  <c r="Q79" i="59"/>
  <c r="S79" i="59"/>
  <c r="U79" i="59"/>
  <c r="V79" i="59"/>
  <c r="W79" i="59"/>
  <c r="Z79" i="59"/>
  <c r="AA79" i="59"/>
  <c r="B80" i="59"/>
  <c r="C80" i="59"/>
  <c r="E80" i="59"/>
  <c r="G80" i="59"/>
  <c r="I80" i="59"/>
  <c r="J80" i="59"/>
  <c r="L80" i="59"/>
  <c r="M80" i="59"/>
  <c r="O80" i="59"/>
  <c r="Q80" i="59"/>
  <c r="S80" i="59"/>
  <c r="U80" i="59"/>
  <c r="V80" i="59"/>
  <c r="W80" i="59"/>
  <c r="Z80" i="59"/>
  <c r="AA80" i="59"/>
  <c r="B81" i="59"/>
  <c r="C81" i="59"/>
  <c r="E81" i="59"/>
  <c r="G81" i="59"/>
  <c r="I81" i="59"/>
  <c r="J81" i="59"/>
  <c r="L81" i="59"/>
  <c r="M81" i="59"/>
  <c r="O81" i="59"/>
  <c r="Q81" i="59"/>
  <c r="S81" i="59"/>
  <c r="U81" i="59"/>
  <c r="V81" i="59"/>
  <c r="W81" i="59"/>
  <c r="Z81" i="59"/>
  <c r="AA81" i="59"/>
  <c r="B83" i="59"/>
  <c r="C83" i="59"/>
  <c r="E83" i="59"/>
  <c r="G83" i="59"/>
  <c r="I83" i="59"/>
  <c r="J83" i="59"/>
  <c r="L83" i="59"/>
  <c r="M83" i="59"/>
  <c r="O83" i="59"/>
  <c r="Q83" i="59"/>
  <c r="S83" i="59"/>
  <c r="U83" i="59"/>
  <c r="V83" i="59"/>
  <c r="W83" i="59"/>
  <c r="Z83" i="59"/>
  <c r="AA83" i="59"/>
  <c r="B84" i="59"/>
  <c r="C84" i="59"/>
  <c r="E84" i="59"/>
  <c r="G84" i="59"/>
  <c r="I84" i="59"/>
  <c r="J84" i="59"/>
  <c r="L84" i="59"/>
  <c r="M84" i="59"/>
  <c r="O84" i="59"/>
  <c r="Q84" i="59"/>
  <c r="S84" i="59"/>
  <c r="U84" i="59"/>
  <c r="V84" i="59"/>
  <c r="W84" i="59"/>
  <c r="Z84" i="59"/>
  <c r="AA84" i="59"/>
  <c r="B85" i="59"/>
  <c r="C85" i="59"/>
  <c r="E85" i="59"/>
  <c r="G85" i="59"/>
  <c r="I85" i="59"/>
  <c r="J85" i="59"/>
  <c r="L85" i="59"/>
  <c r="M85" i="59"/>
  <c r="O85" i="59"/>
  <c r="Q85" i="59"/>
  <c r="S85" i="59"/>
  <c r="U85" i="59"/>
  <c r="V85" i="59"/>
  <c r="W85" i="59"/>
  <c r="Z85" i="59"/>
  <c r="AA85" i="59"/>
  <c r="B86" i="59"/>
  <c r="C86" i="59"/>
  <c r="E86" i="59"/>
  <c r="G86" i="59"/>
  <c r="I86" i="59"/>
  <c r="J86" i="59"/>
  <c r="L86" i="59"/>
  <c r="M86" i="59"/>
  <c r="O86" i="59"/>
  <c r="Q86" i="59"/>
  <c r="S86" i="59"/>
  <c r="U86" i="59"/>
  <c r="V86" i="59"/>
  <c r="W86" i="59"/>
  <c r="Z86" i="59"/>
  <c r="AA86" i="59"/>
  <c r="B87" i="59"/>
  <c r="C87" i="59"/>
  <c r="E87" i="59"/>
  <c r="G87" i="59"/>
  <c r="I87" i="59"/>
  <c r="J87" i="59"/>
  <c r="L87" i="59"/>
  <c r="M87" i="59"/>
  <c r="O87" i="59"/>
  <c r="Q87" i="59"/>
  <c r="S87" i="59"/>
  <c r="U87" i="59"/>
  <c r="V87" i="59"/>
  <c r="W87" i="59"/>
  <c r="Z87" i="59"/>
  <c r="AA87" i="59"/>
  <c r="B88" i="59"/>
  <c r="C88" i="59"/>
  <c r="E88" i="59"/>
  <c r="G88" i="59"/>
  <c r="I88" i="59"/>
  <c r="J88" i="59"/>
  <c r="L88" i="59"/>
  <c r="M88" i="59"/>
  <c r="O88" i="59"/>
  <c r="Q88" i="59"/>
  <c r="S88" i="59"/>
  <c r="U88" i="59"/>
  <c r="V88" i="59"/>
  <c r="W88" i="59"/>
  <c r="Z88" i="59"/>
  <c r="AA88" i="59"/>
  <c r="B89" i="59"/>
  <c r="C89" i="59"/>
  <c r="E89" i="59"/>
  <c r="G89" i="59"/>
  <c r="I89" i="59"/>
  <c r="J89" i="59"/>
  <c r="L89" i="59"/>
  <c r="M89" i="59"/>
  <c r="O89" i="59"/>
  <c r="Q89" i="59"/>
  <c r="S89" i="59"/>
  <c r="U89" i="59"/>
  <c r="V89" i="59"/>
  <c r="W89" i="59"/>
  <c r="Z89" i="59"/>
  <c r="AA89" i="59"/>
  <c r="B91" i="59"/>
  <c r="C91" i="59"/>
  <c r="E91" i="59"/>
  <c r="G91" i="59"/>
  <c r="I91" i="59"/>
  <c r="J91" i="59"/>
  <c r="L91" i="59"/>
  <c r="M91" i="59"/>
  <c r="O91" i="59"/>
  <c r="Q91" i="59"/>
  <c r="S91" i="59"/>
  <c r="U91" i="59"/>
  <c r="V91" i="59"/>
  <c r="W91" i="59"/>
  <c r="Z91" i="59"/>
  <c r="AA91" i="59"/>
  <c r="B92" i="59"/>
  <c r="C92" i="59"/>
  <c r="E92" i="59"/>
  <c r="G92" i="59"/>
  <c r="I92" i="59"/>
  <c r="J92" i="59"/>
  <c r="L92" i="59"/>
  <c r="M92" i="59"/>
  <c r="O92" i="59"/>
  <c r="Q92" i="59"/>
  <c r="S92" i="59"/>
  <c r="U92" i="59"/>
  <c r="V92" i="59"/>
  <c r="W92" i="59"/>
  <c r="Z92" i="59"/>
  <c r="AA92" i="59"/>
  <c r="B93" i="59"/>
  <c r="C93" i="59"/>
  <c r="E93" i="59"/>
  <c r="G93" i="59"/>
  <c r="I93" i="59"/>
  <c r="J93" i="59"/>
  <c r="L93" i="59"/>
  <c r="M93" i="59"/>
  <c r="O93" i="59"/>
  <c r="Q93" i="59"/>
  <c r="S93" i="59"/>
  <c r="U93" i="59"/>
  <c r="V93" i="59"/>
  <c r="W93" i="59"/>
  <c r="Z93" i="59"/>
  <c r="AA93" i="59"/>
  <c r="B94" i="59"/>
  <c r="C94" i="59"/>
  <c r="E94" i="59"/>
  <c r="G94" i="59"/>
  <c r="I94" i="59"/>
  <c r="J94" i="59"/>
  <c r="L94" i="59"/>
  <c r="M94" i="59"/>
  <c r="O94" i="59"/>
  <c r="Q94" i="59"/>
  <c r="S94" i="59"/>
  <c r="U94" i="59"/>
  <c r="V94" i="59"/>
  <c r="W94" i="59"/>
  <c r="Z94" i="59"/>
  <c r="AA94" i="59"/>
  <c r="B95" i="59"/>
  <c r="C95" i="59"/>
  <c r="E95" i="59"/>
  <c r="G95" i="59"/>
  <c r="I95" i="59"/>
  <c r="J95" i="59"/>
  <c r="L95" i="59"/>
  <c r="M95" i="59"/>
  <c r="O95" i="59"/>
  <c r="Q95" i="59"/>
  <c r="S95" i="59"/>
  <c r="U95" i="59"/>
  <c r="V95" i="59"/>
  <c r="W95" i="59"/>
  <c r="Z95" i="59"/>
  <c r="AA95" i="59"/>
  <c r="B96" i="59"/>
  <c r="C96" i="59"/>
  <c r="E96" i="59"/>
  <c r="G96" i="59"/>
  <c r="I96" i="59"/>
  <c r="J96" i="59"/>
  <c r="L96" i="59"/>
  <c r="M96" i="59"/>
  <c r="O96" i="59"/>
  <c r="Q96" i="59"/>
  <c r="S96" i="59"/>
  <c r="U96" i="59"/>
  <c r="V96" i="59"/>
  <c r="W96" i="59"/>
  <c r="Z96" i="59"/>
  <c r="AA96" i="59"/>
  <c r="B97" i="59"/>
  <c r="C97" i="59"/>
  <c r="E97" i="59"/>
  <c r="G97" i="59"/>
  <c r="I97" i="59"/>
  <c r="J97" i="59"/>
  <c r="L97" i="59"/>
  <c r="M97" i="59"/>
  <c r="O97" i="59"/>
  <c r="Q97" i="59"/>
  <c r="S97" i="59"/>
  <c r="U97" i="59"/>
  <c r="V97" i="59"/>
  <c r="W97" i="59"/>
  <c r="Z97" i="59"/>
  <c r="AA97" i="59"/>
  <c r="B76" i="59"/>
  <c r="C76" i="59"/>
  <c r="E76" i="59"/>
  <c r="G76" i="59"/>
  <c r="I76" i="59"/>
  <c r="J76" i="59"/>
  <c r="L76" i="59"/>
  <c r="M76" i="59"/>
  <c r="O76" i="59"/>
  <c r="Q76" i="59"/>
  <c r="S76" i="59"/>
  <c r="U76" i="59"/>
  <c r="V76" i="59"/>
  <c r="W76" i="59"/>
  <c r="Z76" i="59"/>
  <c r="AA76" i="59"/>
  <c r="B77" i="59"/>
  <c r="C77" i="59"/>
  <c r="E77" i="59"/>
  <c r="G77" i="59"/>
  <c r="I77" i="59"/>
  <c r="J77" i="59"/>
  <c r="L77" i="59"/>
  <c r="M77" i="59"/>
  <c r="O77" i="59"/>
  <c r="Q77" i="59"/>
  <c r="S77" i="59"/>
  <c r="U77" i="59"/>
  <c r="V77" i="59"/>
  <c r="W77" i="59"/>
  <c r="Z77" i="59"/>
  <c r="AA77" i="59"/>
  <c r="B78" i="59"/>
  <c r="C78" i="59"/>
  <c r="E78" i="59"/>
  <c r="G78" i="59"/>
  <c r="I78" i="59"/>
  <c r="J78" i="59"/>
  <c r="L78" i="59"/>
  <c r="M78" i="59"/>
  <c r="O78" i="59"/>
  <c r="Q78" i="59"/>
  <c r="S78" i="59"/>
  <c r="U78" i="59"/>
  <c r="V78" i="59"/>
  <c r="W78" i="59"/>
  <c r="Z78" i="59"/>
  <c r="AA78" i="59"/>
  <c r="Y121" i="59" l="1"/>
  <c r="Y103" i="59"/>
  <c r="Y99" i="59"/>
  <c r="Y123" i="59"/>
  <c r="Y131" i="59"/>
  <c r="Y129" i="59"/>
  <c r="Y128" i="59"/>
  <c r="Y127" i="59"/>
  <c r="Y126" i="59"/>
  <c r="Y125" i="59"/>
  <c r="Y124" i="59"/>
  <c r="Y117" i="59"/>
  <c r="Y116" i="59"/>
  <c r="Y115" i="59"/>
  <c r="Y113" i="59"/>
  <c r="Y112" i="59"/>
  <c r="Y111" i="59"/>
  <c r="Y108" i="59"/>
  <c r="Y107" i="59"/>
  <c r="Y104" i="59"/>
  <c r="Y101" i="59"/>
  <c r="Y100" i="59"/>
  <c r="Y120" i="59"/>
  <c r="Y119" i="59"/>
  <c r="Y118" i="59"/>
  <c r="Y102" i="59"/>
  <c r="Y110" i="59"/>
  <c r="Y109" i="59"/>
  <c r="Y105" i="59"/>
  <c r="Y97" i="59"/>
  <c r="Y95" i="59"/>
  <c r="Y93" i="59"/>
  <c r="Y91" i="59"/>
  <c r="Y76" i="59"/>
  <c r="Y86" i="59"/>
  <c r="Y85" i="59"/>
  <c r="Y83" i="59"/>
  <c r="Y81" i="59"/>
  <c r="Y80" i="59"/>
  <c r="Y79" i="59"/>
  <c r="Y96" i="59"/>
  <c r="Y94" i="59"/>
  <c r="Y92" i="59"/>
  <c r="Y89" i="59"/>
  <c r="Y88" i="59"/>
  <c r="Y87" i="59"/>
  <c r="Y84" i="59"/>
  <c r="Y78" i="59"/>
  <c r="Y77" i="59"/>
  <c r="D117" i="52" l="1"/>
  <c r="D118" i="52" s="1"/>
  <c r="D119" i="52" s="1"/>
  <c r="D120" i="52" s="1"/>
  <c r="D121" i="52" s="1"/>
  <c r="D122" i="52" s="1"/>
  <c r="D123" i="52" s="1"/>
  <c r="D124" i="52" s="1"/>
  <c r="D125" i="52" s="1"/>
  <c r="D126" i="52" s="1"/>
  <c r="D127" i="52" s="1"/>
  <c r="D104" i="52"/>
  <c r="D105" i="52" s="1"/>
  <c r="D106" i="52" s="1"/>
  <c r="D107" i="52" s="1"/>
  <c r="D108" i="52" s="1"/>
  <c r="D109" i="52" s="1"/>
  <c r="D110" i="52" s="1"/>
  <c r="D111" i="52" s="1"/>
  <c r="D112" i="52" s="1"/>
  <c r="D113" i="52" s="1"/>
  <c r="D114" i="52" s="1"/>
  <c r="D62" i="52"/>
  <c r="D63" i="52" s="1"/>
  <c r="D64" i="52" s="1"/>
  <c r="D65" i="52" s="1"/>
  <c r="D66" i="52" s="1"/>
  <c r="D67" i="52" s="1"/>
  <c r="D68" i="52" s="1"/>
  <c r="D69" i="52" s="1"/>
  <c r="D70" i="52" s="1"/>
  <c r="D71" i="52" s="1"/>
  <c r="D72" i="52" s="1"/>
  <c r="D73" i="52" s="1"/>
  <c r="D75" i="52"/>
  <c r="D76" i="52" s="1"/>
  <c r="D77" i="52" s="1"/>
  <c r="D78" i="52" s="1"/>
  <c r="D79" i="52" s="1"/>
  <c r="D80" i="52" s="1"/>
  <c r="D81" i="52" s="1"/>
  <c r="D82" i="52" s="1"/>
  <c r="D83" i="52" s="1"/>
  <c r="D84" i="52" s="1"/>
  <c r="D85" i="52" s="1"/>
  <c r="D86" i="52" s="1"/>
  <c r="B191" i="52"/>
  <c r="C191" i="52"/>
  <c r="E191" i="52"/>
  <c r="G191" i="52"/>
  <c r="H191" i="52"/>
  <c r="O191" i="52" s="1"/>
  <c r="U191" i="52"/>
  <c r="B192" i="52"/>
  <c r="C192" i="52"/>
  <c r="E192" i="52"/>
  <c r="G192" i="52"/>
  <c r="H192" i="52"/>
  <c r="L192" i="52" s="1"/>
  <c r="U192" i="52"/>
  <c r="B186" i="52"/>
  <c r="C186" i="52"/>
  <c r="E186" i="52"/>
  <c r="G186" i="52"/>
  <c r="H186" i="52"/>
  <c r="K186" i="52" s="1"/>
  <c r="U186" i="52"/>
  <c r="B187" i="52"/>
  <c r="C187" i="52"/>
  <c r="E187" i="52"/>
  <c r="G187" i="52"/>
  <c r="H187" i="52"/>
  <c r="I187" i="52" s="1"/>
  <c r="U187" i="52"/>
  <c r="B188" i="52"/>
  <c r="C188" i="52"/>
  <c r="E188" i="52"/>
  <c r="G188" i="52"/>
  <c r="H188" i="52"/>
  <c r="K188" i="52" s="1"/>
  <c r="U188" i="52"/>
  <c r="B189" i="52"/>
  <c r="C189" i="52"/>
  <c r="E189" i="52"/>
  <c r="G189" i="52"/>
  <c r="H189" i="52"/>
  <c r="K189" i="52" s="1"/>
  <c r="U189" i="52"/>
  <c r="B190" i="52"/>
  <c r="C190" i="52"/>
  <c r="E190" i="52"/>
  <c r="G190" i="52"/>
  <c r="H190" i="52"/>
  <c r="M190" i="52" s="1"/>
  <c r="U190" i="52"/>
  <c r="B179" i="52"/>
  <c r="C179" i="52"/>
  <c r="E179" i="52"/>
  <c r="G179" i="52"/>
  <c r="H179" i="52"/>
  <c r="K179" i="52" s="1"/>
  <c r="U179" i="52"/>
  <c r="B181" i="52"/>
  <c r="C181" i="52"/>
  <c r="E181" i="52"/>
  <c r="G181" i="52"/>
  <c r="H181" i="52"/>
  <c r="M181" i="52" s="1"/>
  <c r="U181" i="52"/>
  <c r="B182" i="52"/>
  <c r="C182" i="52"/>
  <c r="E182" i="52"/>
  <c r="G182" i="52"/>
  <c r="H182" i="52"/>
  <c r="L182" i="52" s="1"/>
  <c r="U182" i="52"/>
  <c r="B183" i="52"/>
  <c r="C183" i="52"/>
  <c r="E183" i="52"/>
  <c r="G183" i="52"/>
  <c r="H183" i="52"/>
  <c r="I183" i="52" s="1"/>
  <c r="U183" i="52"/>
  <c r="B184" i="52"/>
  <c r="C184" i="52"/>
  <c r="E184" i="52"/>
  <c r="G184" i="52"/>
  <c r="H184" i="52"/>
  <c r="R184" i="52" s="1"/>
  <c r="U184" i="52"/>
  <c r="B185" i="52"/>
  <c r="C185" i="52"/>
  <c r="E185" i="52"/>
  <c r="G185" i="52"/>
  <c r="H185" i="52"/>
  <c r="O185" i="52" s="1"/>
  <c r="U185" i="52"/>
  <c r="B168" i="52"/>
  <c r="C168" i="52"/>
  <c r="E168" i="52"/>
  <c r="G168" i="52"/>
  <c r="H168" i="52"/>
  <c r="O168" i="52" s="1"/>
  <c r="U168" i="52"/>
  <c r="B169" i="52"/>
  <c r="C169" i="52"/>
  <c r="E169" i="52"/>
  <c r="G169" i="52"/>
  <c r="H169" i="52"/>
  <c r="O169" i="52" s="1"/>
  <c r="U169" i="52"/>
  <c r="B170" i="52"/>
  <c r="C170" i="52"/>
  <c r="E170" i="52"/>
  <c r="G170" i="52"/>
  <c r="H170" i="52"/>
  <c r="I170" i="52" s="1"/>
  <c r="U170" i="52"/>
  <c r="B171" i="52"/>
  <c r="C171" i="52"/>
  <c r="E171" i="52"/>
  <c r="G171" i="52"/>
  <c r="H171" i="52"/>
  <c r="I171" i="52" s="1"/>
  <c r="U171" i="52"/>
  <c r="B172" i="52"/>
  <c r="C172" i="52"/>
  <c r="E172" i="52"/>
  <c r="G172" i="52"/>
  <c r="H172" i="52"/>
  <c r="O172" i="52" s="1"/>
  <c r="U172" i="52"/>
  <c r="B173" i="52"/>
  <c r="C173" i="52"/>
  <c r="E173" i="52"/>
  <c r="G173" i="52"/>
  <c r="H173" i="52"/>
  <c r="O173" i="52" s="1"/>
  <c r="U173" i="52"/>
  <c r="B174" i="52"/>
  <c r="C174" i="52"/>
  <c r="E174" i="52"/>
  <c r="G174" i="52"/>
  <c r="H174" i="52"/>
  <c r="I174" i="52" s="1"/>
  <c r="U174" i="52"/>
  <c r="B175" i="52"/>
  <c r="C175" i="52"/>
  <c r="E175" i="52"/>
  <c r="G175" i="52"/>
  <c r="H175" i="52"/>
  <c r="I175" i="52" s="1"/>
  <c r="U175" i="52"/>
  <c r="B176" i="52"/>
  <c r="C176" i="52"/>
  <c r="E176" i="52"/>
  <c r="G176" i="52"/>
  <c r="H176" i="52"/>
  <c r="O176" i="52" s="1"/>
  <c r="U176" i="52"/>
  <c r="B177" i="52"/>
  <c r="C177" i="52"/>
  <c r="E177" i="52"/>
  <c r="G177" i="52"/>
  <c r="H177" i="52"/>
  <c r="O177" i="52" s="1"/>
  <c r="U177" i="52"/>
  <c r="B178" i="52"/>
  <c r="C178" i="52"/>
  <c r="E178" i="52"/>
  <c r="G178" i="52"/>
  <c r="H178" i="52"/>
  <c r="I178" i="52" s="1"/>
  <c r="U178" i="52"/>
  <c r="S181" i="52" l="1"/>
  <c r="V187" i="52"/>
  <c r="K181" i="52"/>
  <c r="I179" i="52"/>
  <c r="L177" i="52"/>
  <c r="X187" i="52"/>
  <c r="W186" i="52"/>
  <c r="X186" i="52"/>
  <c r="R188" i="52"/>
  <c r="L187" i="52"/>
  <c r="S175" i="52"/>
  <c r="R175" i="52"/>
  <c r="O175" i="52"/>
  <c r="K177" i="52"/>
  <c r="O188" i="52"/>
  <c r="M187" i="52"/>
  <c r="W173" i="52"/>
  <c r="X188" i="52"/>
  <c r="I173" i="52"/>
  <c r="V173" i="52" s="1"/>
  <c r="W188" i="52"/>
  <c r="I188" i="52"/>
  <c r="V188" i="52" s="1"/>
  <c r="I192" i="52"/>
  <c r="V192" i="52" s="1"/>
  <c r="T185" i="52"/>
  <c r="S185" i="52"/>
  <c r="R185" i="52"/>
  <c r="T188" i="52"/>
  <c r="L176" i="52"/>
  <c r="L169" i="52"/>
  <c r="I185" i="52"/>
  <c r="V185" i="52" s="1"/>
  <c r="I190" i="52"/>
  <c r="V190" i="52" s="1"/>
  <c r="S188" i="52"/>
  <c r="W176" i="52"/>
  <c r="M173" i="52"/>
  <c r="R187" i="52"/>
  <c r="R186" i="52"/>
  <c r="S176" i="52"/>
  <c r="X175" i="52"/>
  <c r="L173" i="52"/>
  <c r="W172" i="52"/>
  <c r="Q171" i="52"/>
  <c r="Q169" i="52"/>
  <c r="L184" i="52"/>
  <c r="O179" i="52"/>
  <c r="X190" i="52"/>
  <c r="Q187" i="52"/>
  <c r="Q186" i="52"/>
  <c r="S169" i="52"/>
  <c r="S184" i="52"/>
  <c r="M176" i="52"/>
  <c r="K173" i="52"/>
  <c r="O171" i="52"/>
  <c r="M169" i="52"/>
  <c r="L168" i="52"/>
  <c r="I184" i="52"/>
  <c r="V184" i="52" s="1"/>
  <c r="M179" i="52"/>
  <c r="O187" i="52"/>
  <c r="O186" i="52"/>
  <c r="K192" i="52"/>
  <c r="M186" i="52"/>
  <c r="W184" i="52"/>
  <c r="W177" i="52"/>
  <c r="Q175" i="52"/>
  <c r="T173" i="52"/>
  <c r="K185" i="52"/>
  <c r="W187" i="52"/>
  <c r="K187" i="52"/>
  <c r="S173" i="52"/>
  <c r="X179" i="52"/>
  <c r="T186" i="52"/>
  <c r="K175" i="52"/>
  <c r="Q173" i="52"/>
  <c r="T169" i="52"/>
  <c r="T184" i="52"/>
  <c r="I182" i="52"/>
  <c r="V182" i="52" s="1"/>
  <c r="L181" i="52"/>
  <c r="W179" i="52"/>
  <c r="S187" i="52"/>
  <c r="S186" i="52"/>
  <c r="T189" i="52"/>
  <c r="I177" i="52"/>
  <c r="V177" i="52" s="1"/>
  <c r="K171" i="52"/>
  <c r="T181" i="52"/>
  <c r="I181" i="52"/>
  <c r="V181" i="52" s="1"/>
  <c r="V179" i="52"/>
  <c r="L179" i="52"/>
  <c r="S189" i="52"/>
  <c r="M191" i="52"/>
  <c r="R189" i="52"/>
  <c r="L191" i="52"/>
  <c r="X171" i="52"/>
  <c r="S177" i="52"/>
  <c r="M172" i="52"/>
  <c r="K169" i="52"/>
  <c r="Q185" i="52"/>
  <c r="Q184" i="52"/>
  <c r="Q181" i="52"/>
  <c r="S179" i="52"/>
  <c r="S190" i="52"/>
  <c r="O189" i="52"/>
  <c r="T187" i="52"/>
  <c r="L186" i="52"/>
  <c r="T192" i="52"/>
  <c r="T177" i="52"/>
  <c r="T179" i="52"/>
  <c r="Q189" i="52"/>
  <c r="L172" i="52"/>
  <c r="S171" i="52"/>
  <c r="W169" i="52"/>
  <c r="I169" i="52"/>
  <c r="V169" i="52" s="1"/>
  <c r="S168" i="52"/>
  <c r="X185" i="52"/>
  <c r="M185" i="52"/>
  <c r="O184" i="52"/>
  <c r="T182" i="52"/>
  <c r="X181" i="52"/>
  <c r="O181" i="52"/>
  <c r="R179" i="52"/>
  <c r="O190" i="52"/>
  <c r="X189" i="52"/>
  <c r="L189" i="52"/>
  <c r="I186" i="52"/>
  <c r="V186" i="52" s="1"/>
  <c r="S192" i="52"/>
  <c r="W168" i="52"/>
  <c r="R181" i="52"/>
  <c r="T190" i="52"/>
  <c r="Q177" i="52"/>
  <c r="M177" i="52"/>
  <c r="R171" i="52"/>
  <c r="M168" i="52"/>
  <c r="W185" i="52"/>
  <c r="L185" i="52"/>
  <c r="X184" i="52"/>
  <c r="M184" i="52"/>
  <c r="K182" i="52"/>
  <c r="W181" i="52"/>
  <c r="Q179" i="52"/>
  <c r="L190" i="52"/>
  <c r="I189" i="52"/>
  <c r="V189" i="52" s="1"/>
  <c r="Q192" i="52"/>
  <c r="W191" i="52"/>
  <c r="K191" i="52"/>
  <c r="R192" i="52"/>
  <c r="T191" i="52"/>
  <c r="I191" i="52"/>
  <c r="V191" i="52" s="1"/>
  <c r="X192" i="52"/>
  <c r="O192" i="52"/>
  <c r="R191" i="52"/>
  <c r="S191" i="52"/>
  <c r="W192" i="52"/>
  <c r="M192" i="52"/>
  <c r="Q191" i="52"/>
  <c r="X191" i="52"/>
  <c r="K190" i="52"/>
  <c r="W189" i="52"/>
  <c r="M189" i="52"/>
  <c r="Q188" i="52"/>
  <c r="M188" i="52"/>
  <c r="R190" i="52"/>
  <c r="L188" i="52"/>
  <c r="Q190" i="52"/>
  <c r="W190" i="52"/>
  <c r="S183" i="52"/>
  <c r="R183" i="52"/>
  <c r="Q183" i="52"/>
  <c r="S182" i="52"/>
  <c r="O183" i="52"/>
  <c r="R182" i="52"/>
  <c r="K184" i="52"/>
  <c r="W183" i="52"/>
  <c r="M183" i="52"/>
  <c r="Q182" i="52"/>
  <c r="V183" i="52"/>
  <c r="L183" i="52"/>
  <c r="O182" i="52"/>
  <c r="K183" i="52"/>
  <c r="W182" i="52"/>
  <c r="M182" i="52"/>
  <c r="X183" i="52"/>
  <c r="X182" i="52"/>
  <c r="T183" i="52"/>
  <c r="S178" i="52"/>
  <c r="S174" i="52"/>
  <c r="R178" i="52"/>
  <c r="Q178" i="52"/>
  <c r="K176" i="52"/>
  <c r="W175" i="52"/>
  <c r="M175" i="52"/>
  <c r="Q174" i="52"/>
  <c r="K172" i="52"/>
  <c r="W171" i="52"/>
  <c r="M171" i="52"/>
  <c r="Q170" i="52"/>
  <c r="K168" i="52"/>
  <c r="R174" i="52"/>
  <c r="R170" i="52"/>
  <c r="X178" i="52"/>
  <c r="O178" i="52"/>
  <c r="R177" i="52"/>
  <c r="T176" i="52"/>
  <c r="I176" i="52"/>
  <c r="V176" i="52" s="1"/>
  <c r="V175" i="52"/>
  <c r="L175" i="52"/>
  <c r="X174" i="52"/>
  <c r="O174" i="52"/>
  <c r="R173" i="52"/>
  <c r="T172" i="52"/>
  <c r="I172" i="52"/>
  <c r="V172" i="52" s="1"/>
  <c r="V171" i="52"/>
  <c r="L171" i="52"/>
  <c r="X170" i="52"/>
  <c r="O170" i="52"/>
  <c r="R169" i="52"/>
  <c r="T168" i="52"/>
  <c r="I168" i="52"/>
  <c r="V168" i="52" s="1"/>
  <c r="W174" i="52"/>
  <c r="W178" i="52"/>
  <c r="M174" i="52"/>
  <c r="S172" i="52"/>
  <c r="W170" i="52"/>
  <c r="M170" i="52"/>
  <c r="V178" i="52"/>
  <c r="L178" i="52"/>
  <c r="X177" i="52"/>
  <c r="R176" i="52"/>
  <c r="T175" i="52"/>
  <c r="V174" i="52"/>
  <c r="L174" i="52"/>
  <c r="X173" i="52"/>
  <c r="R172" i="52"/>
  <c r="T171" i="52"/>
  <c r="V170" i="52"/>
  <c r="L170" i="52"/>
  <c r="X169" i="52"/>
  <c r="R168" i="52"/>
  <c r="M178" i="52"/>
  <c r="K178" i="52"/>
  <c r="Q176" i="52"/>
  <c r="K174" i="52"/>
  <c r="Q172" i="52"/>
  <c r="K170" i="52"/>
  <c r="Q168" i="52"/>
  <c r="S170" i="52"/>
  <c r="T178" i="52"/>
  <c r="X176" i="52"/>
  <c r="T174" i="52"/>
  <c r="X172" i="52"/>
  <c r="T170" i="52"/>
  <c r="X168" i="52"/>
  <c r="B95" i="50"/>
  <c r="C95" i="50"/>
  <c r="D95" i="50"/>
  <c r="E95" i="50"/>
  <c r="G95" i="50"/>
  <c r="I95" i="50"/>
  <c r="K95" i="50"/>
  <c r="M95" i="50"/>
  <c r="O95" i="50"/>
  <c r="Q95" i="50"/>
  <c r="S95" i="50"/>
  <c r="W95" i="50"/>
  <c r="X95" i="50"/>
  <c r="Y95" i="50"/>
  <c r="Z95" i="50"/>
  <c r="B96" i="50"/>
  <c r="C96" i="50"/>
  <c r="D96" i="50"/>
  <c r="E96" i="50"/>
  <c r="G96" i="50"/>
  <c r="I96" i="50"/>
  <c r="K96" i="50"/>
  <c r="M96" i="50"/>
  <c r="O96" i="50"/>
  <c r="Q96" i="50"/>
  <c r="S96" i="50"/>
  <c r="W96" i="50"/>
  <c r="X96" i="50"/>
  <c r="Y96" i="50"/>
  <c r="Z96" i="50"/>
  <c r="B97" i="50"/>
  <c r="C97" i="50"/>
  <c r="D97" i="50"/>
  <c r="E97" i="50"/>
  <c r="G97" i="50"/>
  <c r="I97" i="50"/>
  <c r="K97" i="50"/>
  <c r="M97" i="50"/>
  <c r="O97" i="50"/>
  <c r="Q97" i="50"/>
  <c r="S97" i="50"/>
  <c r="W97" i="50"/>
  <c r="X97" i="50"/>
  <c r="Y97" i="50"/>
  <c r="Z97" i="50"/>
  <c r="B98" i="50"/>
  <c r="C98" i="50"/>
  <c r="D98" i="50"/>
  <c r="E98" i="50"/>
  <c r="G98" i="50"/>
  <c r="I98" i="50"/>
  <c r="K98" i="50"/>
  <c r="M98" i="50"/>
  <c r="O98" i="50"/>
  <c r="Q98" i="50"/>
  <c r="S98" i="50"/>
  <c r="W98" i="50"/>
  <c r="X98" i="50"/>
  <c r="Y98" i="50"/>
  <c r="Z98" i="50"/>
  <c r="B99" i="50"/>
  <c r="C99" i="50"/>
  <c r="D99" i="50"/>
  <c r="E99" i="50"/>
  <c r="G99" i="50"/>
  <c r="I99" i="50"/>
  <c r="K99" i="50"/>
  <c r="M99" i="50"/>
  <c r="O99" i="50"/>
  <c r="Q99" i="50"/>
  <c r="S99" i="50"/>
  <c r="W99" i="50"/>
  <c r="X99" i="50"/>
  <c r="Y99" i="50"/>
  <c r="Z99" i="50"/>
  <c r="B100" i="50"/>
  <c r="C100" i="50"/>
  <c r="D100" i="50"/>
  <c r="E100" i="50"/>
  <c r="G100" i="50"/>
  <c r="I100" i="50"/>
  <c r="K100" i="50"/>
  <c r="M100" i="50"/>
  <c r="O100" i="50"/>
  <c r="Q100" i="50"/>
  <c r="S100" i="50"/>
  <c r="W100" i="50"/>
  <c r="X100" i="50"/>
  <c r="Y100" i="50"/>
  <c r="Z100" i="50"/>
  <c r="B101" i="50"/>
  <c r="C101" i="50"/>
  <c r="D101" i="50"/>
  <c r="E101" i="50"/>
  <c r="G101" i="50"/>
  <c r="I101" i="50"/>
  <c r="K101" i="50"/>
  <c r="M101" i="50"/>
  <c r="O101" i="50"/>
  <c r="Q101" i="50"/>
  <c r="S101" i="50"/>
  <c r="W101" i="50"/>
  <c r="X101" i="50"/>
  <c r="Y101" i="50"/>
  <c r="Z101" i="50"/>
  <c r="B102" i="50"/>
  <c r="C102" i="50"/>
  <c r="D102" i="50"/>
  <c r="E102" i="50"/>
  <c r="G102" i="50"/>
  <c r="I102" i="50"/>
  <c r="K102" i="50"/>
  <c r="M102" i="50"/>
  <c r="O102" i="50"/>
  <c r="Q102" i="50"/>
  <c r="S102" i="50"/>
  <c r="W102" i="50"/>
  <c r="X102" i="50"/>
  <c r="Y102" i="50"/>
  <c r="Z102" i="50"/>
  <c r="B103" i="50"/>
  <c r="C103" i="50"/>
  <c r="D103" i="50"/>
  <c r="E103" i="50"/>
  <c r="G103" i="50"/>
  <c r="I103" i="50"/>
  <c r="K103" i="50"/>
  <c r="M103" i="50"/>
  <c r="O103" i="50"/>
  <c r="Q103" i="50"/>
  <c r="S103" i="50"/>
  <c r="W103" i="50"/>
  <c r="X103" i="50"/>
  <c r="Y103" i="50"/>
  <c r="Z103" i="50"/>
  <c r="B104" i="50"/>
  <c r="C104" i="50"/>
  <c r="D104" i="50"/>
  <c r="E104" i="50"/>
  <c r="G104" i="50"/>
  <c r="I104" i="50"/>
  <c r="K104" i="50"/>
  <c r="M104" i="50"/>
  <c r="O104" i="50"/>
  <c r="Q104" i="50"/>
  <c r="S104" i="50"/>
  <c r="W104" i="50"/>
  <c r="X104" i="50"/>
  <c r="Y104" i="50"/>
  <c r="Z104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82" i="50"/>
  <c r="B77" i="50"/>
  <c r="C77" i="50"/>
  <c r="E77" i="50"/>
  <c r="G77" i="50"/>
  <c r="I77" i="50"/>
  <c r="K77" i="50"/>
  <c r="M77" i="50"/>
  <c r="O77" i="50"/>
  <c r="Q77" i="50"/>
  <c r="S77" i="50"/>
  <c r="W77" i="50"/>
  <c r="X77" i="50"/>
  <c r="Y77" i="50"/>
  <c r="Z77" i="50"/>
  <c r="B78" i="50"/>
  <c r="C78" i="50"/>
  <c r="E78" i="50"/>
  <c r="G78" i="50"/>
  <c r="I78" i="50"/>
  <c r="K78" i="50"/>
  <c r="M78" i="50"/>
  <c r="O78" i="50"/>
  <c r="Q78" i="50"/>
  <c r="S78" i="50"/>
  <c r="W78" i="50"/>
  <c r="X78" i="50"/>
  <c r="Y78" i="50"/>
  <c r="Z78" i="50"/>
  <c r="B79" i="50"/>
  <c r="C79" i="50"/>
  <c r="E79" i="50"/>
  <c r="G79" i="50"/>
  <c r="I79" i="50"/>
  <c r="K79" i="50"/>
  <c r="M79" i="50"/>
  <c r="O79" i="50"/>
  <c r="Q79" i="50"/>
  <c r="S79" i="50"/>
  <c r="W79" i="50"/>
  <c r="X79" i="50"/>
  <c r="Y79" i="50"/>
  <c r="Z79" i="50"/>
  <c r="B80" i="50"/>
  <c r="C80" i="50"/>
  <c r="E80" i="50"/>
  <c r="G80" i="50"/>
  <c r="I80" i="50"/>
  <c r="K80" i="50"/>
  <c r="M80" i="50"/>
  <c r="O80" i="50"/>
  <c r="Q80" i="50"/>
  <c r="S80" i="50"/>
  <c r="W80" i="50"/>
  <c r="X80" i="50"/>
  <c r="Y80" i="50"/>
  <c r="Z80" i="50"/>
  <c r="B81" i="50"/>
  <c r="C81" i="50"/>
  <c r="E81" i="50"/>
  <c r="G81" i="50"/>
  <c r="I81" i="50"/>
  <c r="K81" i="50"/>
  <c r="M81" i="50"/>
  <c r="O81" i="50"/>
  <c r="Q81" i="50"/>
  <c r="S81" i="50"/>
  <c r="W81" i="50"/>
  <c r="X81" i="50"/>
  <c r="Y81" i="50"/>
  <c r="Z81" i="50"/>
  <c r="AB96" i="50" l="1"/>
  <c r="AB97" i="50"/>
  <c r="AB95" i="50"/>
  <c r="AB78" i="50"/>
  <c r="AB104" i="50"/>
  <c r="AB80" i="50"/>
  <c r="AB101" i="50"/>
  <c r="AA101" i="50"/>
  <c r="AB102" i="50"/>
  <c r="AA79" i="50"/>
  <c r="AA97" i="50"/>
  <c r="AA96" i="50"/>
  <c r="AA95" i="50"/>
  <c r="AB79" i="50"/>
  <c r="AB103" i="50"/>
  <c r="AA102" i="50"/>
  <c r="AA78" i="50"/>
  <c r="AA103" i="50"/>
  <c r="AB81" i="50"/>
  <c r="AA104" i="50"/>
  <c r="AA77" i="50"/>
  <c r="AB77" i="50"/>
  <c r="AA81" i="50"/>
  <c r="AA100" i="50"/>
  <c r="AA80" i="50"/>
  <c r="AA98" i="50"/>
  <c r="AA99" i="50"/>
  <c r="AB100" i="50"/>
  <c r="AB99" i="50"/>
  <c r="AB98" i="50"/>
  <c r="I10" i="46"/>
  <c r="N10" i="46" s="1"/>
  <c r="P10" i="46" l="1"/>
  <c r="J10" i="46"/>
  <c r="R10" i="46"/>
  <c r="B17" i="1"/>
  <c r="C17" i="1"/>
  <c r="F17" i="1"/>
  <c r="N17" i="1" s="1"/>
  <c r="Z17" i="1" s="1"/>
  <c r="J17" i="1" l="1"/>
  <c r="AB17" i="1"/>
  <c r="S17" i="1"/>
  <c r="K17" i="1"/>
  <c r="X17" i="1"/>
  <c r="R17" i="1"/>
  <c r="M17" i="1"/>
  <c r="I17" i="1"/>
  <c r="AA17" i="1"/>
  <c r="W17" i="1"/>
  <c r="P17" i="1"/>
  <c r="H17" i="1"/>
  <c r="U17" i="1" s="1"/>
  <c r="D17" i="1"/>
  <c r="Y17" i="1" s="1"/>
  <c r="B71" i="59"/>
  <c r="C71" i="59"/>
  <c r="E71" i="59"/>
  <c r="G71" i="59"/>
  <c r="I71" i="59"/>
  <c r="J71" i="59"/>
  <c r="L71" i="59"/>
  <c r="M71" i="59"/>
  <c r="O71" i="59"/>
  <c r="Q71" i="59"/>
  <c r="S71" i="59"/>
  <c r="U71" i="59"/>
  <c r="V71" i="59"/>
  <c r="W71" i="59"/>
  <c r="Z71" i="59"/>
  <c r="AA71" i="59"/>
  <c r="B72" i="59"/>
  <c r="C72" i="59"/>
  <c r="E72" i="59"/>
  <c r="G72" i="59"/>
  <c r="I72" i="59"/>
  <c r="J72" i="59"/>
  <c r="L72" i="59"/>
  <c r="M72" i="59"/>
  <c r="O72" i="59"/>
  <c r="Q72" i="59"/>
  <c r="S72" i="59"/>
  <c r="U72" i="59"/>
  <c r="V72" i="59"/>
  <c r="W72" i="59"/>
  <c r="Z72" i="59"/>
  <c r="AA72" i="59"/>
  <c r="B73" i="59"/>
  <c r="C73" i="59"/>
  <c r="E73" i="59"/>
  <c r="G73" i="59"/>
  <c r="I73" i="59"/>
  <c r="J73" i="59"/>
  <c r="L73" i="59"/>
  <c r="M73" i="59"/>
  <c r="O73" i="59"/>
  <c r="Q73" i="59"/>
  <c r="S73" i="59"/>
  <c r="U73" i="59"/>
  <c r="V73" i="59"/>
  <c r="W73" i="59"/>
  <c r="Z73" i="59"/>
  <c r="AA73" i="59"/>
  <c r="B75" i="59"/>
  <c r="C75" i="59"/>
  <c r="E75" i="59"/>
  <c r="G75" i="59"/>
  <c r="I75" i="59"/>
  <c r="J75" i="59"/>
  <c r="L75" i="59"/>
  <c r="M75" i="59"/>
  <c r="O75" i="59"/>
  <c r="Q75" i="59"/>
  <c r="S75" i="59"/>
  <c r="U75" i="59"/>
  <c r="V75" i="59"/>
  <c r="W75" i="59"/>
  <c r="Z75" i="59"/>
  <c r="AA75" i="59"/>
  <c r="B69" i="59"/>
  <c r="C69" i="59"/>
  <c r="E69" i="59"/>
  <c r="G69" i="59"/>
  <c r="I69" i="59"/>
  <c r="J69" i="59"/>
  <c r="L69" i="59"/>
  <c r="M69" i="59"/>
  <c r="O69" i="59"/>
  <c r="Q69" i="59"/>
  <c r="S69" i="59"/>
  <c r="U69" i="59"/>
  <c r="V69" i="59"/>
  <c r="W69" i="59"/>
  <c r="Z69" i="59"/>
  <c r="AA69" i="59"/>
  <c r="B62" i="59"/>
  <c r="C62" i="59"/>
  <c r="E62" i="59"/>
  <c r="G62" i="59"/>
  <c r="I62" i="59"/>
  <c r="J62" i="59"/>
  <c r="L62" i="59"/>
  <c r="M62" i="59"/>
  <c r="O62" i="59"/>
  <c r="Q62" i="59"/>
  <c r="S62" i="59"/>
  <c r="U62" i="59"/>
  <c r="V62" i="59"/>
  <c r="W62" i="59"/>
  <c r="Z62" i="59"/>
  <c r="AA62" i="59"/>
  <c r="B63" i="59"/>
  <c r="C63" i="59"/>
  <c r="E63" i="59"/>
  <c r="G63" i="59"/>
  <c r="I63" i="59"/>
  <c r="J63" i="59"/>
  <c r="L63" i="59"/>
  <c r="M63" i="59"/>
  <c r="O63" i="59"/>
  <c r="Q63" i="59"/>
  <c r="S63" i="59"/>
  <c r="U63" i="59"/>
  <c r="V63" i="59"/>
  <c r="W63" i="59"/>
  <c r="Z63" i="59"/>
  <c r="AA63" i="59"/>
  <c r="B64" i="59"/>
  <c r="C64" i="59"/>
  <c r="E64" i="59"/>
  <c r="G64" i="59"/>
  <c r="I64" i="59"/>
  <c r="J64" i="59"/>
  <c r="L64" i="59"/>
  <c r="M64" i="59"/>
  <c r="O64" i="59"/>
  <c r="Q64" i="59"/>
  <c r="S64" i="59"/>
  <c r="U64" i="59"/>
  <c r="V64" i="59"/>
  <c r="W64" i="59"/>
  <c r="Z64" i="59"/>
  <c r="AA64" i="59"/>
  <c r="B59" i="59"/>
  <c r="C59" i="59"/>
  <c r="E59" i="59"/>
  <c r="G59" i="59"/>
  <c r="I59" i="59"/>
  <c r="J59" i="59"/>
  <c r="L59" i="59"/>
  <c r="M59" i="59"/>
  <c r="O59" i="59"/>
  <c r="Q59" i="59"/>
  <c r="S59" i="59"/>
  <c r="U59" i="59"/>
  <c r="V59" i="59"/>
  <c r="W59" i="59"/>
  <c r="Z59" i="59"/>
  <c r="AA59" i="59"/>
  <c r="B60" i="59"/>
  <c r="C60" i="59"/>
  <c r="E60" i="59"/>
  <c r="G60" i="59"/>
  <c r="I60" i="59"/>
  <c r="J60" i="59"/>
  <c r="L60" i="59"/>
  <c r="M60" i="59"/>
  <c r="O60" i="59"/>
  <c r="Q60" i="59"/>
  <c r="S60" i="59"/>
  <c r="U60" i="59"/>
  <c r="V60" i="59"/>
  <c r="W60" i="59"/>
  <c r="Z60" i="59"/>
  <c r="AA60" i="59"/>
  <c r="B53" i="59"/>
  <c r="C53" i="59"/>
  <c r="E53" i="59"/>
  <c r="G53" i="59"/>
  <c r="I53" i="59"/>
  <c r="J53" i="59"/>
  <c r="L53" i="59"/>
  <c r="M53" i="59"/>
  <c r="O53" i="59"/>
  <c r="Q53" i="59"/>
  <c r="S53" i="59"/>
  <c r="U53" i="59"/>
  <c r="V53" i="59"/>
  <c r="W53" i="59"/>
  <c r="Z53" i="59"/>
  <c r="AA53" i="59"/>
  <c r="B54" i="59"/>
  <c r="C54" i="59"/>
  <c r="E54" i="59"/>
  <c r="G54" i="59"/>
  <c r="I54" i="59"/>
  <c r="J54" i="59"/>
  <c r="L54" i="59"/>
  <c r="M54" i="59"/>
  <c r="O54" i="59"/>
  <c r="Q54" i="59"/>
  <c r="S54" i="59"/>
  <c r="U54" i="59"/>
  <c r="V54" i="59"/>
  <c r="W54" i="59"/>
  <c r="Z54" i="59"/>
  <c r="AA54" i="59"/>
  <c r="B55" i="59"/>
  <c r="C55" i="59"/>
  <c r="E55" i="59"/>
  <c r="G55" i="59"/>
  <c r="I55" i="59"/>
  <c r="J55" i="59"/>
  <c r="L55" i="59"/>
  <c r="M55" i="59"/>
  <c r="O55" i="59"/>
  <c r="Q55" i="59"/>
  <c r="S55" i="59"/>
  <c r="U55" i="59"/>
  <c r="V55" i="59"/>
  <c r="W55" i="59"/>
  <c r="Z55" i="59"/>
  <c r="AA55" i="59"/>
  <c r="B48" i="59"/>
  <c r="C48" i="59"/>
  <c r="E48" i="59"/>
  <c r="G48" i="59"/>
  <c r="I48" i="59"/>
  <c r="J48" i="59"/>
  <c r="L48" i="59"/>
  <c r="M48" i="59"/>
  <c r="O48" i="59"/>
  <c r="Q48" i="59"/>
  <c r="S48" i="59"/>
  <c r="U48" i="59"/>
  <c r="V48" i="59"/>
  <c r="W48" i="59"/>
  <c r="Z48" i="59"/>
  <c r="AA48" i="59"/>
  <c r="B49" i="59"/>
  <c r="C49" i="59"/>
  <c r="E49" i="59"/>
  <c r="G49" i="59"/>
  <c r="I49" i="59"/>
  <c r="J49" i="59"/>
  <c r="L49" i="59"/>
  <c r="M49" i="59"/>
  <c r="O49" i="59"/>
  <c r="Q49" i="59"/>
  <c r="S49" i="59"/>
  <c r="U49" i="59"/>
  <c r="V49" i="59"/>
  <c r="W49" i="59"/>
  <c r="Z49" i="59"/>
  <c r="AA49" i="59"/>
  <c r="B51" i="59"/>
  <c r="C51" i="59"/>
  <c r="E51" i="59"/>
  <c r="G51" i="59"/>
  <c r="I51" i="59"/>
  <c r="J51" i="59"/>
  <c r="L51" i="59"/>
  <c r="M51" i="59"/>
  <c r="O51" i="59"/>
  <c r="Q51" i="59"/>
  <c r="S51" i="59"/>
  <c r="U51" i="59"/>
  <c r="V51" i="59"/>
  <c r="W51" i="59"/>
  <c r="Z51" i="59"/>
  <c r="AA51" i="59"/>
  <c r="B44" i="59"/>
  <c r="C44" i="59"/>
  <c r="E44" i="59"/>
  <c r="G44" i="59"/>
  <c r="I44" i="59"/>
  <c r="J44" i="59"/>
  <c r="L44" i="59"/>
  <c r="M44" i="59"/>
  <c r="O44" i="59"/>
  <c r="Q44" i="59"/>
  <c r="S44" i="59"/>
  <c r="U44" i="59"/>
  <c r="V44" i="59"/>
  <c r="W44" i="59"/>
  <c r="Z44" i="59"/>
  <c r="AA44" i="59"/>
  <c r="B45" i="59"/>
  <c r="C45" i="59"/>
  <c r="E45" i="59"/>
  <c r="G45" i="59"/>
  <c r="I45" i="59"/>
  <c r="J45" i="59"/>
  <c r="L45" i="59"/>
  <c r="M45" i="59"/>
  <c r="O45" i="59"/>
  <c r="Q45" i="59"/>
  <c r="S45" i="59"/>
  <c r="U45" i="59"/>
  <c r="V45" i="59"/>
  <c r="W45" i="59"/>
  <c r="Z45" i="59"/>
  <c r="AA45" i="59"/>
  <c r="B46" i="59"/>
  <c r="C46" i="59"/>
  <c r="E46" i="59"/>
  <c r="G46" i="59"/>
  <c r="I46" i="59"/>
  <c r="J46" i="59"/>
  <c r="L46" i="59"/>
  <c r="M46" i="59"/>
  <c r="O46" i="59"/>
  <c r="Q46" i="59"/>
  <c r="S46" i="59"/>
  <c r="U46" i="59"/>
  <c r="V46" i="59"/>
  <c r="W46" i="59"/>
  <c r="Z46" i="59"/>
  <c r="AA46" i="59"/>
  <c r="B47" i="59"/>
  <c r="C47" i="59"/>
  <c r="E47" i="59"/>
  <c r="G47" i="59"/>
  <c r="I47" i="59"/>
  <c r="J47" i="59"/>
  <c r="L47" i="59"/>
  <c r="M47" i="59"/>
  <c r="O47" i="59"/>
  <c r="Q47" i="59"/>
  <c r="S47" i="59"/>
  <c r="U47" i="59"/>
  <c r="V47" i="59"/>
  <c r="W47" i="59"/>
  <c r="Z47" i="59"/>
  <c r="AA47" i="59"/>
  <c r="AA43" i="59"/>
  <c r="Z43" i="59"/>
  <c r="W43" i="59"/>
  <c r="V43" i="59"/>
  <c r="U43" i="59"/>
  <c r="S43" i="59"/>
  <c r="Q43" i="59"/>
  <c r="O43" i="59"/>
  <c r="M43" i="59"/>
  <c r="L43" i="59"/>
  <c r="J43" i="59"/>
  <c r="I43" i="59"/>
  <c r="G43" i="59"/>
  <c r="E43" i="59"/>
  <c r="C43" i="59"/>
  <c r="B43" i="59"/>
  <c r="AA35" i="59"/>
  <c r="Z35" i="59"/>
  <c r="W35" i="59"/>
  <c r="V35" i="59"/>
  <c r="U35" i="59"/>
  <c r="S35" i="59"/>
  <c r="Q35" i="59"/>
  <c r="O35" i="59"/>
  <c r="M35" i="59"/>
  <c r="L35" i="59"/>
  <c r="J35" i="59"/>
  <c r="I35" i="59"/>
  <c r="G35" i="59"/>
  <c r="E35" i="59"/>
  <c r="C35" i="59"/>
  <c r="B35" i="59"/>
  <c r="B30" i="59"/>
  <c r="C30" i="59"/>
  <c r="E30" i="59"/>
  <c r="G30" i="59"/>
  <c r="I30" i="59"/>
  <c r="J30" i="59"/>
  <c r="L30" i="59"/>
  <c r="M30" i="59"/>
  <c r="O30" i="59"/>
  <c r="Q30" i="59"/>
  <c r="S30" i="59"/>
  <c r="U30" i="59"/>
  <c r="V30" i="59"/>
  <c r="W30" i="59"/>
  <c r="Z30" i="59"/>
  <c r="AA30" i="59"/>
  <c r="B31" i="59"/>
  <c r="C31" i="59"/>
  <c r="E31" i="59"/>
  <c r="G31" i="59"/>
  <c r="I31" i="59"/>
  <c r="J31" i="59"/>
  <c r="L31" i="59"/>
  <c r="M31" i="59"/>
  <c r="O31" i="59"/>
  <c r="Q31" i="59"/>
  <c r="S31" i="59"/>
  <c r="U31" i="59"/>
  <c r="V31" i="59"/>
  <c r="W31" i="59"/>
  <c r="Z31" i="59"/>
  <c r="AA31" i="59"/>
  <c r="B32" i="59"/>
  <c r="C32" i="59"/>
  <c r="E32" i="59"/>
  <c r="G32" i="59"/>
  <c r="I32" i="59"/>
  <c r="J32" i="59"/>
  <c r="L32" i="59"/>
  <c r="M32" i="59"/>
  <c r="O32" i="59"/>
  <c r="Q32" i="59"/>
  <c r="S32" i="59"/>
  <c r="U32" i="59"/>
  <c r="V32" i="59"/>
  <c r="W32" i="59"/>
  <c r="Z32" i="59"/>
  <c r="AA32" i="59"/>
  <c r="B33" i="59"/>
  <c r="C33" i="59"/>
  <c r="E33" i="59"/>
  <c r="G33" i="59"/>
  <c r="I33" i="59"/>
  <c r="J33" i="59"/>
  <c r="L33" i="59"/>
  <c r="M33" i="59"/>
  <c r="O33" i="59"/>
  <c r="Q33" i="59"/>
  <c r="S33" i="59"/>
  <c r="U33" i="59"/>
  <c r="V33" i="59"/>
  <c r="W33" i="59"/>
  <c r="Z33" i="59"/>
  <c r="AA33" i="59"/>
  <c r="B28" i="59"/>
  <c r="C28" i="59"/>
  <c r="E28" i="59"/>
  <c r="G28" i="59"/>
  <c r="I28" i="59"/>
  <c r="J28" i="59"/>
  <c r="L28" i="59"/>
  <c r="M28" i="59"/>
  <c r="O28" i="59"/>
  <c r="Q28" i="59"/>
  <c r="S28" i="59"/>
  <c r="U28" i="59"/>
  <c r="V28" i="59"/>
  <c r="W28" i="59"/>
  <c r="Z28" i="59"/>
  <c r="AA28" i="59"/>
  <c r="B29" i="59"/>
  <c r="C29" i="59"/>
  <c r="E29" i="59"/>
  <c r="G29" i="59"/>
  <c r="I29" i="59"/>
  <c r="J29" i="59"/>
  <c r="L29" i="59"/>
  <c r="M29" i="59"/>
  <c r="O29" i="59"/>
  <c r="Q29" i="59"/>
  <c r="S29" i="59"/>
  <c r="U29" i="59"/>
  <c r="V29" i="59"/>
  <c r="W29" i="59"/>
  <c r="Z29" i="59"/>
  <c r="AA29" i="59"/>
  <c r="AA27" i="59"/>
  <c r="Z27" i="59"/>
  <c r="W27" i="59"/>
  <c r="V27" i="59"/>
  <c r="U27" i="59"/>
  <c r="S27" i="59"/>
  <c r="Q27" i="59"/>
  <c r="O27" i="59"/>
  <c r="M27" i="59"/>
  <c r="L27" i="59"/>
  <c r="J27" i="59"/>
  <c r="I27" i="59"/>
  <c r="G27" i="59"/>
  <c r="E27" i="59"/>
  <c r="C27" i="59"/>
  <c r="B27" i="59"/>
  <c r="G12" i="59"/>
  <c r="I12" i="59"/>
  <c r="J12" i="59"/>
  <c r="L12" i="59"/>
  <c r="M12" i="59"/>
  <c r="O12" i="59"/>
  <c r="Q12" i="59"/>
  <c r="G13" i="59"/>
  <c r="I13" i="59"/>
  <c r="J13" i="59"/>
  <c r="L13" i="59"/>
  <c r="M13" i="59"/>
  <c r="O13" i="59"/>
  <c r="Q13" i="59"/>
  <c r="G14" i="59"/>
  <c r="I14" i="59"/>
  <c r="J14" i="59"/>
  <c r="L14" i="59"/>
  <c r="M14" i="59"/>
  <c r="O14" i="59"/>
  <c r="Q14" i="59"/>
  <c r="G15" i="59"/>
  <c r="I15" i="59"/>
  <c r="J15" i="59"/>
  <c r="L15" i="59"/>
  <c r="M15" i="59"/>
  <c r="O15" i="59"/>
  <c r="Q15" i="59"/>
  <c r="G16" i="59"/>
  <c r="I16" i="59"/>
  <c r="J16" i="59"/>
  <c r="L16" i="59"/>
  <c r="M16" i="59"/>
  <c r="O16" i="59"/>
  <c r="Q16" i="59"/>
  <c r="G17" i="59"/>
  <c r="I17" i="59"/>
  <c r="J17" i="59"/>
  <c r="L17" i="59"/>
  <c r="M17" i="59"/>
  <c r="O17" i="59"/>
  <c r="Q17" i="59"/>
  <c r="D20" i="59"/>
  <c r="D28" i="59" s="1"/>
  <c r="D36" i="59" s="1"/>
  <c r="D44" i="59" s="1"/>
  <c r="D21" i="59"/>
  <c r="D29" i="59" s="1"/>
  <c r="D37" i="59" s="1"/>
  <c r="D45" i="59" s="1"/>
  <c r="D22" i="59"/>
  <c r="D30" i="59" s="1"/>
  <c r="D38" i="59" s="1"/>
  <c r="D46" i="59" s="1"/>
  <c r="D23" i="59"/>
  <c r="D31" i="59" s="1"/>
  <c r="D39" i="59" s="1"/>
  <c r="D47" i="59" s="1"/>
  <c r="D24" i="59"/>
  <c r="D32" i="59" s="1"/>
  <c r="D40" i="59" s="1"/>
  <c r="D48" i="59" s="1"/>
  <c r="D25" i="59"/>
  <c r="D33" i="59" s="1"/>
  <c r="D41" i="59" s="1"/>
  <c r="D49" i="59" s="1"/>
  <c r="D19" i="59"/>
  <c r="D27" i="59" s="1"/>
  <c r="B22" i="59"/>
  <c r="C22" i="59"/>
  <c r="E22" i="59"/>
  <c r="G22" i="59"/>
  <c r="I22" i="59"/>
  <c r="J22" i="59"/>
  <c r="L22" i="59"/>
  <c r="M22" i="59"/>
  <c r="O22" i="59"/>
  <c r="Q22" i="59"/>
  <c r="S22" i="59"/>
  <c r="U22" i="59"/>
  <c r="V22" i="59"/>
  <c r="W22" i="59"/>
  <c r="Z22" i="59"/>
  <c r="AA22" i="59"/>
  <c r="B23" i="59"/>
  <c r="C23" i="59"/>
  <c r="E23" i="59"/>
  <c r="G23" i="59"/>
  <c r="I23" i="59"/>
  <c r="J23" i="59"/>
  <c r="L23" i="59"/>
  <c r="M23" i="59"/>
  <c r="O23" i="59"/>
  <c r="Q23" i="59"/>
  <c r="S23" i="59"/>
  <c r="U23" i="59"/>
  <c r="V23" i="59"/>
  <c r="W23" i="59"/>
  <c r="Z23" i="59"/>
  <c r="AA23" i="59"/>
  <c r="B24" i="59"/>
  <c r="C24" i="59"/>
  <c r="E24" i="59"/>
  <c r="G24" i="59"/>
  <c r="I24" i="59"/>
  <c r="J24" i="59"/>
  <c r="L24" i="59"/>
  <c r="M24" i="59"/>
  <c r="O24" i="59"/>
  <c r="Q24" i="59"/>
  <c r="R16" i="59" s="1"/>
  <c r="S24" i="59"/>
  <c r="U24" i="59"/>
  <c r="V24" i="59"/>
  <c r="W24" i="59"/>
  <c r="Z24" i="59"/>
  <c r="AA24" i="59"/>
  <c r="B25" i="59"/>
  <c r="C25" i="59"/>
  <c r="E25" i="59"/>
  <c r="G25" i="59"/>
  <c r="I25" i="59"/>
  <c r="J25" i="59"/>
  <c r="L25" i="59"/>
  <c r="M25" i="59"/>
  <c r="O25" i="59"/>
  <c r="Q25" i="59"/>
  <c r="S25" i="59"/>
  <c r="U25" i="59"/>
  <c r="V25" i="59"/>
  <c r="W25" i="59"/>
  <c r="Z25" i="59"/>
  <c r="AA25" i="59"/>
  <c r="B16" i="59"/>
  <c r="C16" i="59"/>
  <c r="E16" i="59"/>
  <c r="S16" i="59"/>
  <c r="U16" i="59"/>
  <c r="V16" i="59"/>
  <c r="W16" i="59"/>
  <c r="X16" i="59"/>
  <c r="Z16" i="59"/>
  <c r="AA16" i="59"/>
  <c r="B17" i="59"/>
  <c r="C17" i="59"/>
  <c r="E17" i="59"/>
  <c r="S17" i="59"/>
  <c r="U17" i="59"/>
  <c r="V17" i="59"/>
  <c r="W17" i="59"/>
  <c r="X17" i="59"/>
  <c r="Z17" i="59"/>
  <c r="AA17" i="59"/>
  <c r="D56" i="59" l="1"/>
  <c r="D64" i="59" s="1"/>
  <c r="D72" i="59" s="1"/>
  <c r="D80" i="59" s="1"/>
  <c r="D88" i="59" s="1"/>
  <c r="D52" i="59"/>
  <c r="D60" i="59" s="1"/>
  <c r="D68" i="59" s="1"/>
  <c r="D76" i="59" s="1"/>
  <c r="D84" i="59" s="1"/>
  <c r="D53" i="59"/>
  <c r="D61" i="59" s="1"/>
  <c r="D69" i="59" s="1"/>
  <c r="D77" i="59" s="1"/>
  <c r="D85" i="59" s="1"/>
  <c r="D54" i="59"/>
  <c r="D62" i="59" s="1"/>
  <c r="D70" i="59" s="1"/>
  <c r="D78" i="59" s="1"/>
  <c r="D86" i="59" s="1"/>
  <c r="Y72" i="59"/>
  <c r="Y75" i="59"/>
  <c r="Y71" i="59"/>
  <c r="Y69" i="59"/>
  <c r="Y73" i="59"/>
  <c r="Y60" i="59"/>
  <c r="Y62" i="59"/>
  <c r="Y64" i="59"/>
  <c r="Y51" i="59"/>
  <c r="Y48" i="59"/>
  <c r="Y55" i="59"/>
  <c r="Y53" i="59"/>
  <c r="Y63" i="59"/>
  <c r="Y47" i="59"/>
  <c r="Y45" i="59"/>
  <c r="Y59" i="59"/>
  <c r="Y54" i="59"/>
  <c r="Y49" i="59"/>
  <c r="Y29" i="59"/>
  <c r="Y28" i="59"/>
  <c r="Y33" i="59"/>
  <c r="Y32" i="59"/>
  <c r="Y31" i="59"/>
  <c r="Y30" i="59"/>
  <c r="Y46" i="59"/>
  <c r="Y17" i="59"/>
  <c r="H14" i="59"/>
  <c r="Y44" i="59"/>
  <c r="Y25" i="59"/>
  <c r="Y24" i="59"/>
  <c r="N15" i="59"/>
  <c r="Y23" i="59"/>
  <c r="K14" i="59"/>
  <c r="Y16" i="59"/>
  <c r="N16" i="59"/>
  <c r="F17" i="59"/>
  <c r="Y22" i="59"/>
  <c r="R15" i="59"/>
  <c r="K15" i="59"/>
  <c r="P14" i="59"/>
  <c r="H15" i="59"/>
  <c r="R17" i="59"/>
  <c r="K17" i="59"/>
  <c r="H16" i="59"/>
  <c r="P15" i="59"/>
  <c r="N14" i="59"/>
  <c r="P17" i="59"/>
  <c r="F16" i="59"/>
  <c r="R14" i="59"/>
  <c r="N17" i="59"/>
  <c r="H17" i="59"/>
  <c r="P16" i="59"/>
  <c r="K16" i="59"/>
  <c r="I5" i="59"/>
  <c r="D57" i="59" l="1"/>
  <c r="B67" i="16"/>
  <c r="C67" i="16"/>
  <c r="E67" i="16"/>
  <c r="G67" i="16"/>
  <c r="I67" i="16"/>
  <c r="K67" i="16"/>
  <c r="M67" i="16"/>
  <c r="N67" i="16"/>
  <c r="O68" i="16" s="1"/>
  <c r="P67" i="16"/>
  <c r="R67" i="16"/>
  <c r="S67" i="16"/>
  <c r="U67" i="16"/>
  <c r="W67" i="16"/>
  <c r="X67" i="16"/>
  <c r="Y67" i="16"/>
  <c r="AB67" i="16"/>
  <c r="AC67" i="16"/>
  <c r="B66" i="16"/>
  <c r="C66" i="16"/>
  <c r="E66" i="16"/>
  <c r="G66" i="16"/>
  <c r="I66" i="16"/>
  <c r="K66" i="16"/>
  <c r="M66" i="16"/>
  <c r="N66" i="16"/>
  <c r="P66" i="16"/>
  <c r="R66" i="16"/>
  <c r="S66" i="16"/>
  <c r="U66" i="16"/>
  <c r="W66" i="16"/>
  <c r="X66" i="16"/>
  <c r="Y66" i="16"/>
  <c r="AB66" i="16"/>
  <c r="AC66" i="16"/>
  <c r="B40" i="16"/>
  <c r="C40" i="16"/>
  <c r="E40" i="16"/>
  <c r="G40" i="16"/>
  <c r="I40" i="16"/>
  <c r="K40" i="16"/>
  <c r="M40" i="16"/>
  <c r="N40" i="16"/>
  <c r="P40" i="16"/>
  <c r="R40" i="16"/>
  <c r="S40" i="16"/>
  <c r="U40" i="16"/>
  <c r="W40" i="16"/>
  <c r="X40" i="16"/>
  <c r="Y40" i="16"/>
  <c r="AB40" i="16"/>
  <c r="AC40" i="16"/>
  <c r="B41" i="16"/>
  <c r="C41" i="16"/>
  <c r="E41" i="16"/>
  <c r="G41" i="16"/>
  <c r="I41" i="16"/>
  <c r="K41" i="16"/>
  <c r="M41" i="16"/>
  <c r="N41" i="16"/>
  <c r="O42" i="16" s="1"/>
  <c r="P41" i="16"/>
  <c r="Q42" i="16" s="1"/>
  <c r="R41" i="16"/>
  <c r="S41" i="16"/>
  <c r="U41" i="16"/>
  <c r="W41" i="16"/>
  <c r="X41" i="16"/>
  <c r="Y41" i="16"/>
  <c r="AB41" i="16"/>
  <c r="AC41" i="16"/>
  <c r="B32" i="2"/>
  <c r="F32" i="2"/>
  <c r="H32" i="2"/>
  <c r="I33" i="2" s="1"/>
  <c r="J32" i="2"/>
  <c r="L32" i="2"/>
  <c r="M33" i="2" s="1"/>
  <c r="N32" i="2"/>
  <c r="O32" i="2"/>
  <c r="P32" i="2"/>
  <c r="R32" i="2"/>
  <c r="T32" i="2"/>
  <c r="U32" i="2"/>
  <c r="V32" i="2"/>
  <c r="W33" i="2" s="1"/>
  <c r="Y32" i="2"/>
  <c r="AC32" i="2"/>
  <c r="P85" i="58"/>
  <c r="V170" i="55"/>
  <c r="E33" i="2" l="1"/>
  <c r="C33" i="2"/>
  <c r="V131" i="55"/>
  <c r="AO10" i="1"/>
  <c r="AO11" i="1" s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AO61" i="1" s="1"/>
  <c r="D65" i="59"/>
  <c r="D73" i="59" s="1"/>
  <c r="D81" i="59" s="1"/>
  <c r="D89" i="59" s="1"/>
  <c r="P124" i="58"/>
  <c r="AO8" i="2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M8" i="2"/>
  <c r="P13" i="58"/>
  <c r="AA67" i="16"/>
  <c r="AB32" i="2"/>
  <c r="AD33" i="2" s="1"/>
  <c r="AA40" i="16"/>
  <c r="AN9" i="2"/>
  <c r="Z32" i="2"/>
  <c r="O67" i="16"/>
  <c r="AA66" i="16"/>
  <c r="O41" i="16"/>
  <c r="AA41" i="16"/>
  <c r="Q41" i="16"/>
  <c r="X32" i="2"/>
  <c r="D156" i="45"/>
  <c r="D157" i="45"/>
  <c r="D158" i="45"/>
  <c r="D159" i="45"/>
  <c r="D160" i="45"/>
  <c r="D155" i="45"/>
  <c r="D149" i="45"/>
  <c r="D150" i="45"/>
  <c r="D151" i="45"/>
  <c r="D152" i="45"/>
  <c r="D153" i="45"/>
  <c r="D148" i="45"/>
  <c r="B165" i="45"/>
  <c r="C165" i="45"/>
  <c r="F165" i="45"/>
  <c r="H165" i="45"/>
  <c r="J165" i="45"/>
  <c r="K165" i="45"/>
  <c r="M165" i="45"/>
  <c r="O165" i="45"/>
  <c r="Q165" i="45"/>
  <c r="X165" i="45"/>
  <c r="Y165" i="45"/>
  <c r="Z165" i="45"/>
  <c r="AB165" i="45"/>
  <c r="AC165" i="45"/>
  <c r="B166" i="45"/>
  <c r="C166" i="45"/>
  <c r="F166" i="45"/>
  <c r="H166" i="45"/>
  <c r="J166" i="45"/>
  <c r="K166" i="45"/>
  <c r="M166" i="45"/>
  <c r="O166" i="45"/>
  <c r="Q166" i="45"/>
  <c r="X166" i="45"/>
  <c r="Y166" i="45"/>
  <c r="Z166" i="45"/>
  <c r="AB166" i="45"/>
  <c r="AC166" i="45"/>
  <c r="B167" i="45"/>
  <c r="C167" i="45"/>
  <c r="F167" i="45"/>
  <c r="H167" i="45"/>
  <c r="J167" i="45"/>
  <c r="K167" i="45"/>
  <c r="M167" i="45"/>
  <c r="O167" i="45"/>
  <c r="Q167" i="45"/>
  <c r="X167" i="45"/>
  <c r="Y167" i="45"/>
  <c r="Z167" i="45"/>
  <c r="AB167" i="45"/>
  <c r="AC167" i="45"/>
  <c r="B158" i="45"/>
  <c r="C158" i="45"/>
  <c r="F158" i="45"/>
  <c r="H158" i="45"/>
  <c r="J158" i="45"/>
  <c r="K158" i="45"/>
  <c r="M158" i="45"/>
  <c r="O158" i="45"/>
  <c r="Q158" i="45"/>
  <c r="X158" i="45"/>
  <c r="Y158" i="45"/>
  <c r="Z158" i="45"/>
  <c r="AB158" i="45"/>
  <c r="AC158" i="45"/>
  <c r="B159" i="45"/>
  <c r="C159" i="45"/>
  <c r="F159" i="45"/>
  <c r="H159" i="45"/>
  <c r="J159" i="45"/>
  <c r="K159" i="45"/>
  <c r="M159" i="45"/>
  <c r="O159" i="45"/>
  <c r="Q159" i="45"/>
  <c r="X159" i="45"/>
  <c r="Y159" i="45"/>
  <c r="Z159" i="45"/>
  <c r="AB159" i="45"/>
  <c r="AC159" i="45"/>
  <c r="B160" i="45"/>
  <c r="C160" i="45"/>
  <c r="F160" i="45"/>
  <c r="H160" i="45"/>
  <c r="J160" i="45"/>
  <c r="K160" i="45"/>
  <c r="M160" i="45"/>
  <c r="O160" i="45"/>
  <c r="Q160" i="45"/>
  <c r="X160" i="45"/>
  <c r="Y160" i="45"/>
  <c r="Z160" i="45"/>
  <c r="AB160" i="45"/>
  <c r="AC160" i="45"/>
  <c r="B162" i="45"/>
  <c r="C162" i="45"/>
  <c r="F162" i="45"/>
  <c r="H162" i="45"/>
  <c r="J162" i="45"/>
  <c r="K162" i="45"/>
  <c r="M162" i="45"/>
  <c r="O162" i="45"/>
  <c r="Q162" i="45"/>
  <c r="X162" i="45"/>
  <c r="Y162" i="45"/>
  <c r="Z162" i="45"/>
  <c r="AB162" i="45"/>
  <c r="AC162" i="45"/>
  <c r="B163" i="45"/>
  <c r="C163" i="45"/>
  <c r="F163" i="45"/>
  <c r="H163" i="45"/>
  <c r="J163" i="45"/>
  <c r="K163" i="45"/>
  <c r="M163" i="45"/>
  <c r="O163" i="45"/>
  <c r="Q163" i="45"/>
  <c r="X163" i="45"/>
  <c r="Y163" i="45"/>
  <c r="Z163" i="45"/>
  <c r="AB163" i="45"/>
  <c r="AC163" i="45"/>
  <c r="B164" i="45"/>
  <c r="C164" i="45"/>
  <c r="F164" i="45"/>
  <c r="H164" i="45"/>
  <c r="J164" i="45"/>
  <c r="K164" i="45"/>
  <c r="M164" i="45"/>
  <c r="O164" i="45"/>
  <c r="Q164" i="45"/>
  <c r="X164" i="45"/>
  <c r="Y164" i="45"/>
  <c r="Z164" i="45"/>
  <c r="AB164" i="45"/>
  <c r="AC164" i="45"/>
  <c r="B149" i="45"/>
  <c r="C149" i="45"/>
  <c r="F149" i="45"/>
  <c r="H149" i="45"/>
  <c r="J149" i="45"/>
  <c r="K149" i="45"/>
  <c r="M149" i="45"/>
  <c r="O149" i="45"/>
  <c r="Q149" i="45"/>
  <c r="X149" i="45"/>
  <c r="Y149" i="45"/>
  <c r="Z149" i="45"/>
  <c r="AB149" i="45"/>
  <c r="AC149" i="45"/>
  <c r="B150" i="45"/>
  <c r="C150" i="45"/>
  <c r="F150" i="45"/>
  <c r="H150" i="45"/>
  <c r="J150" i="45"/>
  <c r="K150" i="45"/>
  <c r="M150" i="45"/>
  <c r="O150" i="45"/>
  <c r="Q150" i="45"/>
  <c r="X150" i="45"/>
  <c r="Y150" i="45"/>
  <c r="Z150" i="45"/>
  <c r="AB150" i="45"/>
  <c r="AC150" i="45"/>
  <c r="B151" i="45"/>
  <c r="C151" i="45"/>
  <c r="F151" i="45"/>
  <c r="G151" i="45" s="1"/>
  <c r="H151" i="45"/>
  <c r="J151" i="45"/>
  <c r="K151" i="45"/>
  <c r="M151" i="45"/>
  <c r="O151" i="45"/>
  <c r="Q151" i="45"/>
  <c r="X151" i="45"/>
  <c r="Y151" i="45"/>
  <c r="Z151" i="45"/>
  <c r="AB151" i="45"/>
  <c r="AC151" i="45"/>
  <c r="B152" i="45"/>
  <c r="C152" i="45"/>
  <c r="F152" i="45"/>
  <c r="H152" i="45"/>
  <c r="J152" i="45"/>
  <c r="K152" i="45"/>
  <c r="M152" i="45"/>
  <c r="O152" i="45"/>
  <c r="Q152" i="45"/>
  <c r="X152" i="45"/>
  <c r="Y152" i="45"/>
  <c r="Z152" i="45"/>
  <c r="AB152" i="45"/>
  <c r="AC152" i="45"/>
  <c r="B153" i="45"/>
  <c r="C153" i="45"/>
  <c r="F153" i="45"/>
  <c r="G153" i="45" s="1"/>
  <c r="H153" i="45"/>
  <c r="J153" i="45"/>
  <c r="K153" i="45"/>
  <c r="M153" i="45"/>
  <c r="O153" i="45"/>
  <c r="Q153" i="45"/>
  <c r="X153" i="45"/>
  <c r="Y153" i="45"/>
  <c r="Z153" i="45"/>
  <c r="AB153" i="45"/>
  <c r="AC153" i="45"/>
  <c r="B155" i="45"/>
  <c r="C155" i="45"/>
  <c r="F155" i="45"/>
  <c r="H155" i="45"/>
  <c r="J155" i="45"/>
  <c r="K155" i="45"/>
  <c r="M155" i="45"/>
  <c r="O155" i="45"/>
  <c r="Q155" i="45"/>
  <c r="X155" i="45"/>
  <c r="Y155" i="45"/>
  <c r="Z155" i="45"/>
  <c r="AB155" i="45"/>
  <c r="AC155" i="45"/>
  <c r="B156" i="45"/>
  <c r="C156" i="45"/>
  <c r="F156" i="45"/>
  <c r="H156" i="45"/>
  <c r="J156" i="45"/>
  <c r="K156" i="45"/>
  <c r="M156" i="45"/>
  <c r="O156" i="45"/>
  <c r="Q156" i="45"/>
  <c r="X156" i="45"/>
  <c r="Y156" i="45"/>
  <c r="Z156" i="45"/>
  <c r="AB156" i="45"/>
  <c r="AC156" i="45"/>
  <c r="B157" i="45"/>
  <c r="C157" i="45"/>
  <c r="F157" i="45"/>
  <c r="H157" i="45"/>
  <c r="J157" i="45"/>
  <c r="K157" i="45"/>
  <c r="M157" i="45"/>
  <c r="O157" i="45"/>
  <c r="Q157" i="45"/>
  <c r="X157" i="45"/>
  <c r="Y157" i="45"/>
  <c r="Z157" i="45"/>
  <c r="AB157" i="45"/>
  <c r="AC157" i="45"/>
  <c r="B148" i="45"/>
  <c r="C148" i="45"/>
  <c r="F148" i="45"/>
  <c r="H148" i="45"/>
  <c r="J148" i="45"/>
  <c r="K148" i="45"/>
  <c r="M148" i="45"/>
  <c r="O148" i="45"/>
  <c r="Q148" i="45"/>
  <c r="X148" i="45"/>
  <c r="Y148" i="45"/>
  <c r="Z148" i="45"/>
  <c r="AB148" i="45"/>
  <c r="AC148" i="45"/>
  <c r="D97" i="59" l="1"/>
  <c r="D105" i="59" s="1"/>
  <c r="D113" i="59" s="1"/>
  <c r="D121" i="59" s="1"/>
  <c r="D129" i="59" s="1"/>
  <c r="D147" i="59" s="1"/>
  <c r="D156" i="59" s="1"/>
  <c r="D165" i="59" s="1"/>
  <c r="D174" i="59" s="1"/>
  <c r="D183" i="59" s="1"/>
  <c r="D192" i="59" s="1"/>
  <c r="D201" i="59" s="1"/>
  <c r="D211" i="59" s="1"/>
  <c r="D93" i="59"/>
  <c r="D101" i="59" s="1"/>
  <c r="D109" i="59" s="1"/>
  <c r="D117" i="59" s="1"/>
  <c r="D125" i="59" s="1"/>
  <c r="D142" i="59" s="1"/>
  <c r="D151" i="59" s="1"/>
  <c r="D160" i="59" s="1"/>
  <c r="D169" i="59" s="1"/>
  <c r="D179" i="59" s="1"/>
  <c r="D188" i="59" s="1"/>
  <c r="D197" i="59" s="1"/>
  <c r="D206" i="59" s="1"/>
  <c r="D215" i="59" s="1"/>
  <c r="G149" i="45"/>
  <c r="AA155" i="45"/>
  <c r="AA165" i="45"/>
  <c r="AA150" i="45"/>
  <c r="AA148" i="45"/>
  <c r="AA149" i="45"/>
  <c r="AA163" i="45"/>
  <c r="AA158" i="45"/>
  <c r="G155" i="45"/>
  <c r="G148" i="45"/>
  <c r="G156" i="45"/>
  <c r="G160" i="45"/>
  <c r="AA164" i="45"/>
  <c r="AA162" i="45"/>
  <c r="AA159" i="45"/>
  <c r="AA167" i="45"/>
  <c r="G158" i="45"/>
  <c r="AA153" i="45"/>
  <c r="AA160" i="45"/>
  <c r="AA157" i="45"/>
  <c r="AA152" i="45"/>
  <c r="AA156" i="45"/>
  <c r="AA151" i="45"/>
  <c r="G150" i="45"/>
  <c r="AA166" i="45"/>
  <c r="G159" i="45"/>
  <c r="G157" i="45"/>
  <c r="G152" i="45"/>
  <c r="X193" i="54" l="1"/>
  <c r="X194" i="54"/>
  <c r="X195" i="54"/>
  <c r="X196" i="54"/>
  <c r="X197" i="54"/>
  <c r="X198" i="54"/>
  <c r="X199" i="54"/>
  <c r="X200" i="54"/>
  <c r="X201" i="54"/>
  <c r="X202" i="54"/>
  <c r="X203" i="54"/>
  <c r="X192" i="54"/>
  <c r="AM9" i="2" l="1"/>
  <c r="AM10" i="2" s="1"/>
  <c r="AM11" i="2" s="1"/>
  <c r="AM12" i="2" s="1"/>
  <c r="AM13" i="2" s="1"/>
  <c r="AM14" i="2" s="1"/>
  <c r="AM15" i="2" s="1"/>
  <c r="AM16" i="2" s="1"/>
  <c r="AM17" i="2" s="1"/>
  <c r="AM18" i="2" s="1"/>
  <c r="AM19" i="2" s="1"/>
  <c r="AM20" i="2" s="1"/>
  <c r="AM21" i="2" s="1"/>
  <c r="AM22" i="2" s="1"/>
  <c r="AM23" i="2" s="1"/>
  <c r="AM24" i="2" s="1"/>
  <c r="AM25" i="2" s="1"/>
  <c r="AM26" i="2" s="1"/>
  <c r="AM27" i="2" s="1"/>
  <c r="AM28" i="2" s="1"/>
  <c r="AM29" i="2" s="1"/>
  <c r="AM30" i="2" s="1"/>
  <c r="AM31" i="2" s="1"/>
  <c r="AM32" i="2" s="1"/>
  <c r="AM33" i="2" s="1"/>
  <c r="AM34" i="2" s="1"/>
  <c r="AM35" i="2" s="1"/>
  <c r="F47" i="1" l="1"/>
  <c r="I47" i="1" s="1"/>
  <c r="F48" i="1"/>
  <c r="N48" i="1" s="1"/>
  <c r="F49" i="1"/>
  <c r="S49" i="1" s="1"/>
  <c r="F50" i="1"/>
  <c r="N50" i="1" s="1"/>
  <c r="J48" i="1" l="1"/>
  <c r="N49" i="1"/>
  <c r="Z49" i="1" s="1"/>
  <c r="S47" i="1"/>
  <c r="N47" i="1"/>
  <c r="Z47" i="1" s="1"/>
  <c r="S48" i="1"/>
  <c r="AB47" i="1"/>
  <c r="M47" i="1"/>
  <c r="X47" i="1"/>
  <c r="J47" i="1"/>
  <c r="R47" i="1"/>
  <c r="J49" i="1"/>
  <c r="AB50" i="1"/>
  <c r="R50" i="1"/>
  <c r="M50" i="1"/>
  <c r="AB49" i="1"/>
  <c r="R49" i="1"/>
  <c r="I49" i="1"/>
  <c r="X48" i="1"/>
  <c r="R48" i="1"/>
  <c r="I48" i="1"/>
  <c r="AA50" i="1"/>
  <c r="W50" i="1"/>
  <c r="P50" i="1"/>
  <c r="H50" i="1"/>
  <c r="U50" i="1" s="1"/>
  <c r="AA49" i="1"/>
  <c r="W49" i="1"/>
  <c r="P49" i="1"/>
  <c r="H49" i="1"/>
  <c r="U49" i="1" s="1"/>
  <c r="AA48" i="1"/>
  <c r="W48" i="1"/>
  <c r="P48" i="1"/>
  <c r="H48" i="1"/>
  <c r="U48" i="1" s="1"/>
  <c r="AA47" i="1"/>
  <c r="W47" i="1"/>
  <c r="P47" i="1"/>
  <c r="H47" i="1"/>
  <c r="U47" i="1" s="1"/>
  <c r="J50" i="1"/>
  <c r="X50" i="1"/>
  <c r="I50" i="1"/>
  <c r="X49" i="1"/>
  <c r="M49" i="1"/>
  <c r="AB48" i="1"/>
  <c r="M48" i="1"/>
  <c r="Z50" i="1"/>
  <c r="K50" i="1"/>
  <c r="K49" i="1"/>
  <c r="Z48" i="1"/>
  <c r="K48" i="1"/>
  <c r="K47" i="1"/>
  <c r="S50" i="1"/>
  <c r="B68" i="59"/>
  <c r="C68" i="59"/>
  <c r="E68" i="59"/>
  <c r="G68" i="59"/>
  <c r="I68" i="59"/>
  <c r="J68" i="59"/>
  <c r="L68" i="59"/>
  <c r="M68" i="59"/>
  <c r="O68" i="59"/>
  <c r="Q68" i="59"/>
  <c r="S68" i="59"/>
  <c r="U68" i="59"/>
  <c r="V68" i="59"/>
  <c r="W68" i="59"/>
  <c r="Z68" i="59"/>
  <c r="AA68" i="59"/>
  <c r="Y68" i="59" l="1"/>
  <c r="Y31" i="2" l="1"/>
  <c r="Y64" i="46" l="1"/>
  <c r="Y65" i="46"/>
  <c r="Y66" i="46"/>
  <c r="Y67" i="46"/>
  <c r="Y68" i="46"/>
  <c r="Y69" i="46"/>
  <c r="C29" i="50" l="1"/>
  <c r="B156" i="52"/>
  <c r="C156" i="52"/>
  <c r="E156" i="52"/>
  <c r="G156" i="52"/>
  <c r="H156" i="52"/>
  <c r="K156" i="52" s="1"/>
  <c r="U156" i="52"/>
  <c r="B157" i="52"/>
  <c r="C157" i="52"/>
  <c r="E157" i="52"/>
  <c r="G157" i="52"/>
  <c r="H157" i="52"/>
  <c r="K157" i="52" s="1"/>
  <c r="U157" i="52"/>
  <c r="B158" i="52"/>
  <c r="C158" i="52"/>
  <c r="E158" i="52"/>
  <c r="G158" i="52"/>
  <c r="H158" i="52"/>
  <c r="L158" i="52" s="1"/>
  <c r="U158" i="52"/>
  <c r="B159" i="52"/>
  <c r="C159" i="52"/>
  <c r="E159" i="52"/>
  <c r="G159" i="52"/>
  <c r="H159" i="52"/>
  <c r="K159" i="52" s="1"/>
  <c r="U159" i="52"/>
  <c r="B160" i="52"/>
  <c r="C160" i="52"/>
  <c r="E160" i="52"/>
  <c r="G160" i="52"/>
  <c r="H160" i="52"/>
  <c r="I160" i="52" s="1"/>
  <c r="U160" i="52"/>
  <c r="B161" i="52"/>
  <c r="C161" i="52"/>
  <c r="E161" i="52"/>
  <c r="G161" i="52"/>
  <c r="H161" i="52"/>
  <c r="K161" i="52" s="1"/>
  <c r="U161" i="52"/>
  <c r="B162" i="52"/>
  <c r="C162" i="52"/>
  <c r="E162" i="52"/>
  <c r="G162" i="52"/>
  <c r="H162" i="52"/>
  <c r="I162" i="52" s="1"/>
  <c r="U162" i="52"/>
  <c r="B163" i="52"/>
  <c r="C163" i="52"/>
  <c r="E163" i="52"/>
  <c r="G163" i="52"/>
  <c r="H163" i="52"/>
  <c r="K163" i="52" s="1"/>
  <c r="U163" i="52"/>
  <c r="B164" i="52"/>
  <c r="C164" i="52"/>
  <c r="E164" i="52"/>
  <c r="G164" i="52"/>
  <c r="H164" i="52"/>
  <c r="I164" i="52" s="1"/>
  <c r="U164" i="52"/>
  <c r="B165" i="52"/>
  <c r="C165" i="52"/>
  <c r="E165" i="52"/>
  <c r="G165" i="52"/>
  <c r="H165" i="52"/>
  <c r="K165" i="52" s="1"/>
  <c r="U165" i="52"/>
  <c r="B166" i="52"/>
  <c r="C166" i="52"/>
  <c r="E166" i="52"/>
  <c r="G166" i="52"/>
  <c r="H166" i="52"/>
  <c r="I166" i="52" s="1"/>
  <c r="U166" i="52"/>
  <c r="U155" i="52"/>
  <c r="H155" i="52"/>
  <c r="X155" i="52" s="1"/>
  <c r="G155" i="52"/>
  <c r="E155" i="52"/>
  <c r="C155" i="52"/>
  <c r="B155" i="52"/>
  <c r="B143" i="52"/>
  <c r="C143" i="52"/>
  <c r="E143" i="52"/>
  <c r="G143" i="52"/>
  <c r="H143" i="52"/>
  <c r="I143" i="52" s="1"/>
  <c r="U143" i="52"/>
  <c r="B144" i="52"/>
  <c r="C144" i="52"/>
  <c r="E144" i="52"/>
  <c r="G144" i="52"/>
  <c r="H144" i="52"/>
  <c r="K144" i="52" s="1"/>
  <c r="U144" i="52"/>
  <c r="B145" i="52"/>
  <c r="C145" i="52"/>
  <c r="E145" i="52"/>
  <c r="G145" i="52"/>
  <c r="H145" i="52"/>
  <c r="I145" i="52" s="1"/>
  <c r="U145" i="52"/>
  <c r="B146" i="52"/>
  <c r="C146" i="52"/>
  <c r="E146" i="52"/>
  <c r="G146" i="52"/>
  <c r="H146" i="52"/>
  <c r="K146" i="52" s="1"/>
  <c r="U146" i="52"/>
  <c r="B147" i="52"/>
  <c r="C147" i="52"/>
  <c r="E147" i="52"/>
  <c r="G147" i="52"/>
  <c r="H147" i="52"/>
  <c r="I147" i="52" s="1"/>
  <c r="U147" i="52"/>
  <c r="B148" i="52"/>
  <c r="C148" i="52"/>
  <c r="E148" i="52"/>
  <c r="G148" i="52"/>
  <c r="H148" i="52"/>
  <c r="K148" i="52" s="1"/>
  <c r="U148" i="52"/>
  <c r="B149" i="52"/>
  <c r="C149" i="52"/>
  <c r="E149" i="52"/>
  <c r="G149" i="52"/>
  <c r="H149" i="52"/>
  <c r="I149" i="52" s="1"/>
  <c r="U149" i="52"/>
  <c r="B150" i="52"/>
  <c r="C150" i="52"/>
  <c r="E150" i="52"/>
  <c r="G150" i="52"/>
  <c r="H150" i="52"/>
  <c r="K150" i="52" s="1"/>
  <c r="U150" i="52"/>
  <c r="B151" i="52"/>
  <c r="C151" i="52"/>
  <c r="E151" i="52"/>
  <c r="G151" i="52"/>
  <c r="H151" i="52"/>
  <c r="I151" i="52" s="1"/>
  <c r="U151" i="52"/>
  <c r="B152" i="52"/>
  <c r="C152" i="52"/>
  <c r="E152" i="52"/>
  <c r="G152" i="52"/>
  <c r="H152" i="52"/>
  <c r="K152" i="52" s="1"/>
  <c r="U152" i="52"/>
  <c r="B153" i="52"/>
  <c r="C153" i="52"/>
  <c r="E153" i="52"/>
  <c r="G153" i="52"/>
  <c r="H153" i="52"/>
  <c r="I153" i="52" s="1"/>
  <c r="U153" i="52"/>
  <c r="U142" i="52"/>
  <c r="H142" i="52"/>
  <c r="X142" i="52" s="1"/>
  <c r="G142" i="52"/>
  <c r="E142" i="52"/>
  <c r="C142" i="52"/>
  <c r="B142" i="52"/>
  <c r="B130" i="52"/>
  <c r="C130" i="52"/>
  <c r="E130" i="52"/>
  <c r="G130" i="52"/>
  <c r="H130" i="52"/>
  <c r="K130" i="52" s="1"/>
  <c r="U130" i="52"/>
  <c r="B131" i="52"/>
  <c r="C131" i="52"/>
  <c r="E131" i="52"/>
  <c r="G131" i="52"/>
  <c r="H131" i="52"/>
  <c r="K131" i="52" s="1"/>
  <c r="U131" i="52"/>
  <c r="B132" i="52"/>
  <c r="C132" i="52"/>
  <c r="E132" i="52"/>
  <c r="G132" i="52"/>
  <c r="H132" i="52"/>
  <c r="L132" i="52" s="1"/>
  <c r="U132" i="52"/>
  <c r="B133" i="52"/>
  <c r="C133" i="52"/>
  <c r="E133" i="52"/>
  <c r="G133" i="52"/>
  <c r="H133" i="52"/>
  <c r="K133" i="52" s="1"/>
  <c r="U133" i="52"/>
  <c r="B134" i="52"/>
  <c r="C134" i="52"/>
  <c r="E134" i="52"/>
  <c r="G134" i="52"/>
  <c r="H134" i="52"/>
  <c r="L134" i="52" s="1"/>
  <c r="U134" i="52"/>
  <c r="B135" i="52"/>
  <c r="C135" i="52"/>
  <c r="E135" i="52"/>
  <c r="G135" i="52"/>
  <c r="H135" i="52"/>
  <c r="K135" i="52" s="1"/>
  <c r="U135" i="52"/>
  <c r="B136" i="52"/>
  <c r="C136" i="52"/>
  <c r="E136" i="52"/>
  <c r="G136" i="52"/>
  <c r="H136" i="52"/>
  <c r="L136" i="52" s="1"/>
  <c r="U136" i="52"/>
  <c r="B137" i="52"/>
  <c r="C137" i="52"/>
  <c r="E137" i="52"/>
  <c r="G137" i="52"/>
  <c r="H137" i="52"/>
  <c r="K137" i="52" s="1"/>
  <c r="U137" i="52"/>
  <c r="B138" i="52"/>
  <c r="C138" i="52"/>
  <c r="E138" i="52"/>
  <c r="G138" i="52"/>
  <c r="H138" i="52"/>
  <c r="L138" i="52" s="1"/>
  <c r="U138" i="52"/>
  <c r="B139" i="52"/>
  <c r="C139" i="52"/>
  <c r="E139" i="52"/>
  <c r="G139" i="52"/>
  <c r="H139" i="52"/>
  <c r="K139" i="52" s="1"/>
  <c r="U139" i="52"/>
  <c r="B140" i="52"/>
  <c r="C140" i="52"/>
  <c r="E140" i="52"/>
  <c r="G140" i="52"/>
  <c r="H140" i="52"/>
  <c r="L140" i="52" s="1"/>
  <c r="U140" i="52"/>
  <c r="U129" i="52"/>
  <c r="H129" i="52"/>
  <c r="X129" i="52" s="1"/>
  <c r="G129" i="52"/>
  <c r="E129" i="52"/>
  <c r="C129" i="52"/>
  <c r="B129" i="52"/>
  <c r="B117" i="52"/>
  <c r="C117" i="52"/>
  <c r="E117" i="52"/>
  <c r="G117" i="52"/>
  <c r="H117" i="52"/>
  <c r="K117" i="52" s="1"/>
  <c r="U117" i="52"/>
  <c r="B118" i="52"/>
  <c r="C118" i="52"/>
  <c r="E118" i="52"/>
  <c r="G118" i="52"/>
  <c r="H118" i="52"/>
  <c r="I118" i="52" s="1"/>
  <c r="U118" i="52"/>
  <c r="B119" i="52"/>
  <c r="C119" i="52"/>
  <c r="E119" i="52"/>
  <c r="G119" i="52"/>
  <c r="H119" i="52"/>
  <c r="K119" i="52" s="1"/>
  <c r="U119" i="52"/>
  <c r="B120" i="52"/>
  <c r="C120" i="52"/>
  <c r="E120" i="52"/>
  <c r="G120" i="52"/>
  <c r="H120" i="52"/>
  <c r="L120" i="52" s="1"/>
  <c r="U120" i="52"/>
  <c r="B121" i="52"/>
  <c r="C121" i="52"/>
  <c r="E121" i="52"/>
  <c r="G121" i="52"/>
  <c r="H121" i="52"/>
  <c r="K121" i="52" s="1"/>
  <c r="U121" i="52"/>
  <c r="B122" i="52"/>
  <c r="C122" i="52"/>
  <c r="E122" i="52"/>
  <c r="G122" i="52"/>
  <c r="H122" i="52"/>
  <c r="I122" i="52" s="1"/>
  <c r="U122" i="52"/>
  <c r="B123" i="52"/>
  <c r="C123" i="52"/>
  <c r="E123" i="52"/>
  <c r="G123" i="52"/>
  <c r="H123" i="52"/>
  <c r="I123" i="52" s="1"/>
  <c r="U123" i="52"/>
  <c r="B124" i="52"/>
  <c r="C124" i="52"/>
  <c r="E124" i="52"/>
  <c r="G124" i="52"/>
  <c r="H124" i="52"/>
  <c r="L124" i="52" s="1"/>
  <c r="U124" i="52"/>
  <c r="B125" i="52"/>
  <c r="C125" i="52"/>
  <c r="E125" i="52"/>
  <c r="G125" i="52"/>
  <c r="H125" i="52"/>
  <c r="L125" i="52" s="1"/>
  <c r="U125" i="52"/>
  <c r="B126" i="52"/>
  <c r="C126" i="52"/>
  <c r="E126" i="52"/>
  <c r="G126" i="52"/>
  <c r="H126" i="52"/>
  <c r="I126" i="52" s="1"/>
  <c r="U126" i="52"/>
  <c r="B127" i="52"/>
  <c r="C127" i="52"/>
  <c r="E127" i="52"/>
  <c r="G127" i="52"/>
  <c r="H127" i="52"/>
  <c r="I127" i="52" s="1"/>
  <c r="U127" i="52"/>
  <c r="U116" i="52"/>
  <c r="H116" i="52"/>
  <c r="X116" i="52" s="1"/>
  <c r="G116" i="52"/>
  <c r="E116" i="52"/>
  <c r="C116" i="52"/>
  <c r="B116" i="52"/>
  <c r="B104" i="52"/>
  <c r="C104" i="52"/>
  <c r="E104" i="52"/>
  <c r="G104" i="52"/>
  <c r="H104" i="52"/>
  <c r="I104" i="52" s="1"/>
  <c r="U104" i="52"/>
  <c r="B105" i="52"/>
  <c r="C105" i="52"/>
  <c r="E105" i="52"/>
  <c r="G105" i="52"/>
  <c r="H105" i="52"/>
  <c r="K105" i="52" s="1"/>
  <c r="U105" i="52"/>
  <c r="B106" i="52"/>
  <c r="C106" i="52"/>
  <c r="E106" i="52"/>
  <c r="G106" i="52"/>
  <c r="H106" i="52"/>
  <c r="L106" i="52" s="1"/>
  <c r="U106" i="52"/>
  <c r="B107" i="52"/>
  <c r="C107" i="52"/>
  <c r="E107" i="52"/>
  <c r="G107" i="52"/>
  <c r="H107" i="52"/>
  <c r="L107" i="52" s="1"/>
  <c r="U107" i="52"/>
  <c r="B108" i="52"/>
  <c r="C108" i="52"/>
  <c r="E108" i="52"/>
  <c r="G108" i="52"/>
  <c r="H108" i="52"/>
  <c r="I108" i="52" s="1"/>
  <c r="U108" i="52"/>
  <c r="B109" i="52"/>
  <c r="C109" i="52"/>
  <c r="E109" i="52"/>
  <c r="G109" i="52"/>
  <c r="H109" i="52"/>
  <c r="I109" i="52" s="1"/>
  <c r="U109" i="52"/>
  <c r="B110" i="52"/>
  <c r="C110" i="52"/>
  <c r="E110" i="52"/>
  <c r="G110" i="52"/>
  <c r="H110" i="52"/>
  <c r="L110" i="52" s="1"/>
  <c r="U110" i="52"/>
  <c r="B111" i="52"/>
  <c r="C111" i="52"/>
  <c r="E111" i="52"/>
  <c r="G111" i="52"/>
  <c r="H111" i="52"/>
  <c r="L111" i="52" s="1"/>
  <c r="U111" i="52"/>
  <c r="B112" i="52"/>
  <c r="C112" i="52"/>
  <c r="E112" i="52"/>
  <c r="G112" i="52"/>
  <c r="H112" i="52"/>
  <c r="I112" i="52" s="1"/>
  <c r="U112" i="52"/>
  <c r="B113" i="52"/>
  <c r="C113" i="52"/>
  <c r="E113" i="52"/>
  <c r="G113" i="52"/>
  <c r="H113" i="52"/>
  <c r="I113" i="52" s="1"/>
  <c r="U113" i="52"/>
  <c r="B114" i="52"/>
  <c r="C114" i="52"/>
  <c r="E114" i="52"/>
  <c r="G114" i="52"/>
  <c r="H114" i="52"/>
  <c r="L114" i="52" s="1"/>
  <c r="U114" i="52"/>
  <c r="U103" i="52"/>
  <c r="H103" i="52"/>
  <c r="X103" i="52" s="1"/>
  <c r="G103" i="52"/>
  <c r="E103" i="52"/>
  <c r="C103" i="52"/>
  <c r="B103" i="52"/>
  <c r="B89" i="52"/>
  <c r="C89" i="52"/>
  <c r="E89" i="52"/>
  <c r="G89" i="52"/>
  <c r="H89" i="52"/>
  <c r="K89" i="52" s="1"/>
  <c r="U89" i="52"/>
  <c r="B90" i="52"/>
  <c r="C90" i="52"/>
  <c r="E90" i="52"/>
  <c r="G90" i="52"/>
  <c r="H90" i="52"/>
  <c r="I90" i="52" s="1"/>
  <c r="U90" i="52"/>
  <c r="B91" i="52"/>
  <c r="C91" i="52"/>
  <c r="E91" i="52"/>
  <c r="G91" i="52"/>
  <c r="H91" i="52"/>
  <c r="I91" i="52" s="1"/>
  <c r="U91" i="52"/>
  <c r="B92" i="52"/>
  <c r="C92" i="52"/>
  <c r="E92" i="52"/>
  <c r="G92" i="52"/>
  <c r="H92" i="52"/>
  <c r="K92" i="52" s="1"/>
  <c r="U92" i="52"/>
  <c r="B93" i="52"/>
  <c r="C93" i="52"/>
  <c r="E93" i="52"/>
  <c r="G93" i="52"/>
  <c r="H93" i="52"/>
  <c r="I93" i="52" s="1"/>
  <c r="U93" i="52"/>
  <c r="B94" i="52"/>
  <c r="C94" i="52"/>
  <c r="E94" i="52"/>
  <c r="G94" i="52"/>
  <c r="H94" i="52"/>
  <c r="I94" i="52" s="1"/>
  <c r="U94" i="52"/>
  <c r="B95" i="52"/>
  <c r="C95" i="52"/>
  <c r="E95" i="52"/>
  <c r="G95" i="52"/>
  <c r="H95" i="52"/>
  <c r="I95" i="52" s="1"/>
  <c r="U95" i="52"/>
  <c r="B96" i="52"/>
  <c r="C96" i="52"/>
  <c r="E96" i="52"/>
  <c r="G96" i="52"/>
  <c r="H96" i="52"/>
  <c r="K96" i="52" s="1"/>
  <c r="U96" i="52"/>
  <c r="B97" i="52"/>
  <c r="C97" i="52"/>
  <c r="E97" i="52"/>
  <c r="G97" i="52"/>
  <c r="H97" i="52"/>
  <c r="K97" i="52" s="1"/>
  <c r="U97" i="52"/>
  <c r="B98" i="52"/>
  <c r="C98" i="52"/>
  <c r="E98" i="52"/>
  <c r="G98" i="52"/>
  <c r="H98" i="52"/>
  <c r="I98" i="52" s="1"/>
  <c r="U98" i="52"/>
  <c r="B99" i="52"/>
  <c r="C99" i="52"/>
  <c r="E99" i="52"/>
  <c r="G99" i="52"/>
  <c r="H99" i="52"/>
  <c r="I99" i="52" s="1"/>
  <c r="U99" i="52"/>
  <c r="U88" i="52"/>
  <c r="H88" i="52"/>
  <c r="X88" i="52" s="1"/>
  <c r="G88" i="52"/>
  <c r="E88" i="52"/>
  <c r="C88" i="52"/>
  <c r="B88" i="52"/>
  <c r="B20" i="59"/>
  <c r="C20" i="59"/>
  <c r="E20" i="59"/>
  <c r="G20" i="59"/>
  <c r="H12" i="59" s="1"/>
  <c r="I20" i="59"/>
  <c r="J20" i="59"/>
  <c r="K12" i="59" s="1"/>
  <c r="L20" i="59"/>
  <c r="M20" i="59"/>
  <c r="N12" i="59" s="1"/>
  <c r="O20" i="59"/>
  <c r="P12" i="59" s="1"/>
  <c r="Q20" i="59"/>
  <c r="R12" i="59" s="1"/>
  <c r="S20" i="59"/>
  <c r="U20" i="59"/>
  <c r="V20" i="59"/>
  <c r="W20" i="59"/>
  <c r="Z20" i="59"/>
  <c r="AA20" i="59"/>
  <c r="B21" i="59"/>
  <c r="C21" i="59"/>
  <c r="E21" i="59"/>
  <c r="G21" i="59"/>
  <c r="H13" i="59" s="1"/>
  <c r="I21" i="59"/>
  <c r="J21" i="59"/>
  <c r="K13" i="59" s="1"/>
  <c r="L21" i="59"/>
  <c r="M21" i="59"/>
  <c r="N13" i="59" s="1"/>
  <c r="O21" i="59"/>
  <c r="P13" i="59" s="1"/>
  <c r="Q21" i="59"/>
  <c r="R13" i="59" s="1"/>
  <c r="S21" i="59"/>
  <c r="U21" i="59"/>
  <c r="V21" i="59"/>
  <c r="W21" i="59"/>
  <c r="Z21" i="59"/>
  <c r="AA21" i="59"/>
  <c r="B76" i="52"/>
  <c r="C76" i="52"/>
  <c r="E76" i="52"/>
  <c r="G76" i="52"/>
  <c r="H76" i="52"/>
  <c r="K76" i="52" s="1"/>
  <c r="U76" i="52"/>
  <c r="B77" i="52"/>
  <c r="C77" i="52"/>
  <c r="E77" i="52"/>
  <c r="G77" i="52"/>
  <c r="H77" i="52"/>
  <c r="I77" i="52" s="1"/>
  <c r="U77" i="52"/>
  <c r="B78" i="52"/>
  <c r="C78" i="52"/>
  <c r="E78" i="52"/>
  <c r="G78" i="52"/>
  <c r="H78" i="52"/>
  <c r="I78" i="52" s="1"/>
  <c r="U78" i="52"/>
  <c r="B79" i="52"/>
  <c r="C79" i="52"/>
  <c r="E79" i="52"/>
  <c r="G79" i="52"/>
  <c r="H79" i="52"/>
  <c r="I79" i="52" s="1"/>
  <c r="U79" i="52"/>
  <c r="B80" i="52"/>
  <c r="C80" i="52"/>
  <c r="E80" i="52"/>
  <c r="G80" i="52"/>
  <c r="H80" i="52"/>
  <c r="I80" i="52" s="1"/>
  <c r="U80" i="52"/>
  <c r="B81" i="52"/>
  <c r="C81" i="52"/>
  <c r="E81" i="52"/>
  <c r="G81" i="52"/>
  <c r="H81" i="52"/>
  <c r="K81" i="52" s="1"/>
  <c r="U81" i="52"/>
  <c r="B82" i="52"/>
  <c r="C82" i="52"/>
  <c r="E82" i="52"/>
  <c r="G82" i="52"/>
  <c r="H82" i="52"/>
  <c r="I82" i="52" s="1"/>
  <c r="U82" i="52"/>
  <c r="B83" i="52"/>
  <c r="C83" i="52"/>
  <c r="E83" i="52"/>
  <c r="G83" i="52"/>
  <c r="H83" i="52"/>
  <c r="K83" i="52" s="1"/>
  <c r="U83" i="52"/>
  <c r="B84" i="52"/>
  <c r="C84" i="52"/>
  <c r="E84" i="52"/>
  <c r="G84" i="52"/>
  <c r="H84" i="52"/>
  <c r="I84" i="52" s="1"/>
  <c r="U84" i="52"/>
  <c r="B85" i="52"/>
  <c r="C85" i="52"/>
  <c r="E85" i="52"/>
  <c r="G85" i="52"/>
  <c r="H85" i="52"/>
  <c r="I85" i="52" s="1"/>
  <c r="U85" i="52"/>
  <c r="B86" i="52"/>
  <c r="C86" i="52"/>
  <c r="E86" i="52"/>
  <c r="G86" i="52"/>
  <c r="H86" i="52"/>
  <c r="I86" i="52" s="1"/>
  <c r="U86" i="52"/>
  <c r="U75" i="52"/>
  <c r="H75" i="52"/>
  <c r="X75" i="52" s="1"/>
  <c r="G75" i="52"/>
  <c r="E75" i="52"/>
  <c r="C75" i="52"/>
  <c r="B75" i="52"/>
  <c r="B63" i="52"/>
  <c r="C63" i="52"/>
  <c r="E63" i="52"/>
  <c r="G63" i="52"/>
  <c r="H63" i="52"/>
  <c r="I63" i="52" s="1"/>
  <c r="U63" i="52"/>
  <c r="B64" i="52"/>
  <c r="C64" i="52"/>
  <c r="E64" i="52"/>
  <c r="G64" i="52"/>
  <c r="H64" i="52"/>
  <c r="I64" i="52" s="1"/>
  <c r="U64" i="52"/>
  <c r="B65" i="52"/>
  <c r="C65" i="52"/>
  <c r="E65" i="52"/>
  <c r="G65" i="52"/>
  <c r="H65" i="52"/>
  <c r="I65" i="52" s="1"/>
  <c r="U65" i="52"/>
  <c r="B66" i="52"/>
  <c r="C66" i="52"/>
  <c r="E66" i="52"/>
  <c r="G66" i="52"/>
  <c r="H66" i="52"/>
  <c r="K66" i="52" s="1"/>
  <c r="U66" i="52"/>
  <c r="B67" i="52"/>
  <c r="C67" i="52"/>
  <c r="E67" i="52"/>
  <c r="G67" i="52"/>
  <c r="H67" i="52"/>
  <c r="K67" i="52" s="1"/>
  <c r="U67" i="52"/>
  <c r="B68" i="52"/>
  <c r="C68" i="52"/>
  <c r="E68" i="52"/>
  <c r="G68" i="52"/>
  <c r="H68" i="52"/>
  <c r="I68" i="52" s="1"/>
  <c r="U68" i="52"/>
  <c r="B69" i="52"/>
  <c r="C69" i="52"/>
  <c r="E69" i="52"/>
  <c r="G69" i="52"/>
  <c r="H69" i="52"/>
  <c r="I69" i="52" s="1"/>
  <c r="U69" i="52"/>
  <c r="B70" i="52"/>
  <c r="C70" i="52"/>
  <c r="E70" i="52"/>
  <c r="G70" i="52"/>
  <c r="H70" i="52"/>
  <c r="K70" i="52" s="1"/>
  <c r="U70" i="52"/>
  <c r="B71" i="52"/>
  <c r="C71" i="52"/>
  <c r="E71" i="52"/>
  <c r="G71" i="52"/>
  <c r="H71" i="52"/>
  <c r="S71" i="52" s="1"/>
  <c r="U71" i="52"/>
  <c r="B72" i="52"/>
  <c r="C72" i="52"/>
  <c r="E72" i="52"/>
  <c r="G72" i="52"/>
  <c r="H72" i="52"/>
  <c r="I72" i="52" s="1"/>
  <c r="U72" i="52"/>
  <c r="B73" i="52"/>
  <c r="C73" i="52"/>
  <c r="E73" i="52"/>
  <c r="G73" i="52"/>
  <c r="H73" i="52"/>
  <c r="K73" i="52" s="1"/>
  <c r="U73" i="52"/>
  <c r="U62" i="52"/>
  <c r="H62" i="52"/>
  <c r="G62" i="52"/>
  <c r="E62" i="52"/>
  <c r="C62" i="52"/>
  <c r="B62" i="52"/>
  <c r="B50" i="52"/>
  <c r="C50" i="52"/>
  <c r="E50" i="52"/>
  <c r="G50" i="52"/>
  <c r="H50" i="52"/>
  <c r="I50" i="52" s="1"/>
  <c r="U50" i="52"/>
  <c r="B51" i="52"/>
  <c r="C51" i="52"/>
  <c r="E51" i="52"/>
  <c r="G51" i="52"/>
  <c r="H51" i="52"/>
  <c r="K51" i="52" s="1"/>
  <c r="U51" i="52"/>
  <c r="B52" i="52"/>
  <c r="C52" i="52"/>
  <c r="E52" i="52"/>
  <c r="G52" i="52"/>
  <c r="H52" i="52"/>
  <c r="I52" i="52" s="1"/>
  <c r="U52" i="52"/>
  <c r="B53" i="52"/>
  <c r="C53" i="52"/>
  <c r="E53" i="52"/>
  <c r="G53" i="52"/>
  <c r="H53" i="52"/>
  <c r="K53" i="52" s="1"/>
  <c r="U53" i="52"/>
  <c r="B54" i="52"/>
  <c r="C54" i="52"/>
  <c r="E54" i="52"/>
  <c r="G54" i="52"/>
  <c r="H54" i="52"/>
  <c r="I54" i="52" s="1"/>
  <c r="U54" i="52"/>
  <c r="B55" i="52"/>
  <c r="C55" i="52"/>
  <c r="E55" i="52"/>
  <c r="G55" i="52"/>
  <c r="H55" i="52"/>
  <c r="U55" i="52"/>
  <c r="B56" i="52"/>
  <c r="C56" i="52"/>
  <c r="E56" i="52"/>
  <c r="G56" i="52"/>
  <c r="H56" i="52"/>
  <c r="I56" i="52" s="1"/>
  <c r="U56" i="52"/>
  <c r="B57" i="52"/>
  <c r="C57" i="52"/>
  <c r="E57" i="52"/>
  <c r="G57" i="52"/>
  <c r="H57" i="52"/>
  <c r="K57" i="52" s="1"/>
  <c r="U57" i="52"/>
  <c r="B58" i="52"/>
  <c r="C58" i="52"/>
  <c r="E58" i="52"/>
  <c r="G58" i="52"/>
  <c r="H58" i="52"/>
  <c r="I58" i="52" s="1"/>
  <c r="U58" i="52"/>
  <c r="B59" i="52"/>
  <c r="C59" i="52"/>
  <c r="E59" i="52"/>
  <c r="G59" i="52"/>
  <c r="H59" i="52"/>
  <c r="K59" i="52" s="1"/>
  <c r="U59" i="52"/>
  <c r="B60" i="52"/>
  <c r="C60" i="52"/>
  <c r="E60" i="52"/>
  <c r="G60" i="52"/>
  <c r="H60" i="52"/>
  <c r="I60" i="52" s="1"/>
  <c r="U60" i="52"/>
  <c r="U49" i="52"/>
  <c r="H49" i="52"/>
  <c r="G49" i="52"/>
  <c r="E49" i="52"/>
  <c r="C49" i="52"/>
  <c r="B49" i="52"/>
  <c r="W133" i="52" l="1"/>
  <c r="W161" i="52"/>
  <c r="W143" i="52"/>
  <c r="Y21" i="59"/>
  <c r="S153" i="52"/>
  <c r="R83" i="52"/>
  <c r="X118" i="52"/>
  <c r="T70" i="52"/>
  <c r="S78" i="52"/>
  <c r="M79" i="52"/>
  <c r="L78" i="52"/>
  <c r="Q118" i="52"/>
  <c r="X140" i="52"/>
  <c r="W112" i="52"/>
  <c r="R112" i="52"/>
  <c r="T111" i="52"/>
  <c r="T64" i="52"/>
  <c r="O158" i="52"/>
  <c r="S130" i="52"/>
  <c r="X156" i="52"/>
  <c r="W151" i="52"/>
  <c r="S143" i="52"/>
  <c r="V84" i="52"/>
  <c r="W79" i="52"/>
  <c r="S68" i="52"/>
  <c r="T78" i="52"/>
  <c r="S112" i="52"/>
  <c r="R118" i="52"/>
  <c r="X132" i="52"/>
  <c r="X143" i="52"/>
  <c r="R143" i="52"/>
  <c r="S156" i="52"/>
  <c r="X130" i="52"/>
  <c r="O130" i="52"/>
  <c r="X148" i="52"/>
  <c r="W156" i="52"/>
  <c r="O156" i="52"/>
  <c r="X89" i="52"/>
  <c r="X70" i="52"/>
  <c r="X82" i="52"/>
  <c r="Q82" i="52"/>
  <c r="X78" i="52"/>
  <c r="Q78" i="52"/>
  <c r="M130" i="52"/>
  <c r="S151" i="52"/>
  <c r="M156" i="52"/>
  <c r="S82" i="52"/>
  <c r="W71" i="52"/>
  <c r="W82" i="52"/>
  <c r="O82" i="52"/>
  <c r="S79" i="52"/>
  <c r="M78" i="52"/>
  <c r="R89" i="52"/>
  <c r="V118" i="52"/>
  <c r="T130" i="52"/>
  <c r="I130" i="52"/>
  <c r="V130" i="52" s="1"/>
  <c r="M151" i="52"/>
  <c r="T148" i="52"/>
  <c r="T160" i="52"/>
  <c r="T156" i="52"/>
  <c r="I156" i="52"/>
  <c r="V156" i="52" s="1"/>
  <c r="W57" i="52"/>
  <c r="S69" i="52"/>
  <c r="W68" i="52"/>
  <c r="R68" i="52"/>
  <c r="K84" i="52"/>
  <c r="T82" i="52"/>
  <c r="M82" i="52"/>
  <c r="V80" i="52"/>
  <c r="T76" i="52"/>
  <c r="W97" i="52"/>
  <c r="O118" i="52"/>
  <c r="X117" i="52"/>
  <c r="S133" i="52"/>
  <c r="M143" i="52"/>
  <c r="S56" i="52"/>
  <c r="X69" i="52"/>
  <c r="M69" i="52"/>
  <c r="V68" i="52"/>
  <c r="M68" i="52"/>
  <c r="X63" i="52"/>
  <c r="S76" i="52"/>
  <c r="L98" i="52"/>
  <c r="S122" i="52"/>
  <c r="S121" i="52"/>
  <c r="T118" i="52"/>
  <c r="L118" i="52"/>
  <c r="O140" i="52"/>
  <c r="S137" i="52"/>
  <c r="X133" i="52"/>
  <c r="R133" i="52"/>
  <c r="Q132" i="52"/>
  <c r="W145" i="52"/>
  <c r="T143" i="52"/>
  <c r="L143" i="52"/>
  <c r="S58" i="52"/>
  <c r="M57" i="52"/>
  <c r="T52" i="52"/>
  <c r="V69" i="52"/>
  <c r="L69" i="52"/>
  <c r="L68" i="52"/>
  <c r="Q80" i="52"/>
  <c r="I76" i="52"/>
  <c r="V76" i="52" s="1"/>
  <c r="M97" i="52"/>
  <c r="O114" i="52"/>
  <c r="S117" i="52"/>
  <c r="X65" i="52"/>
  <c r="V94" i="52"/>
  <c r="S104" i="52"/>
  <c r="W138" i="52"/>
  <c r="W132" i="52"/>
  <c r="O132" i="52"/>
  <c r="W163" i="52"/>
  <c r="X160" i="52"/>
  <c r="S160" i="52"/>
  <c r="V86" i="52"/>
  <c r="X50" i="52"/>
  <c r="T72" i="52"/>
  <c r="R66" i="52"/>
  <c r="S63" i="52"/>
  <c r="S86" i="52"/>
  <c r="T85" i="52"/>
  <c r="X76" i="52"/>
  <c r="O76" i="52"/>
  <c r="V98" i="52"/>
  <c r="S97" i="52"/>
  <c r="W114" i="52"/>
  <c r="M104" i="52"/>
  <c r="S139" i="52"/>
  <c r="K132" i="52"/>
  <c r="S148" i="52"/>
  <c r="X146" i="52"/>
  <c r="S166" i="52"/>
  <c r="S162" i="52"/>
  <c r="S161" i="52"/>
  <c r="W160" i="52"/>
  <c r="Q160" i="52"/>
  <c r="W157" i="52"/>
  <c r="M59" i="52"/>
  <c r="Q72" i="52"/>
  <c r="Q66" i="52"/>
  <c r="S65" i="52"/>
  <c r="M63" i="52"/>
  <c r="W86" i="52"/>
  <c r="L86" i="52"/>
  <c r="L85" i="52"/>
  <c r="R84" i="52"/>
  <c r="R80" i="52"/>
  <c r="W77" i="52"/>
  <c r="M76" i="52"/>
  <c r="Y20" i="59"/>
  <c r="X97" i="52"/>
  <c r="O97" i="52"/>
  <c r="Q94" i="52"/>
  <c r="X90" i="52"/>
  <c r="S108" i="52"/>
  <c r="W104" i="52"/>
  <c r="L104" i="52"/>
  <c r="T119" i="52"/>
  <c r="W139" i="52"/>
  <c r="R139" i="52"/>
  <c r="O138" i="52"/>
  <c r="S132" i="52"/>
  <c r="I132" i="52"/>
  <c r="V132" i="52" s="1"/>
  <c r="Q166" i="52"/>
  <c r="M163" i="52"/>
  <c r="M161" i="52"/>
  <c r="M160" i="52"/>
  <c r="W93" i="52"/>
  <c r="W147" i="52"/>
  <c r="S54" i="52"/>
  <c r="R63" i="52"/>
  <c r="V79" i="52"/>
  <c r="S107" i="52"/>
  <c r="I155" i="52"/>
  <c r="V155" i="52" s="1"/>
  <c r="T158" i="52"/>
  <c r="M158" i="52"/>
  <c r="Q58" i="52"/>
  <c r="Q56" i="52"/>
  <c r="L63" i="52"/>
  <c r="R86" i="52"/>
  <c r="L79" i="52"/>
  <c r="W125" i="52"/>
  <c r="T60" i="52"/>
  <c r="W58" i="52"/>
  <c r="M58" i="52"/>
  <c r="W56" i="52"/>
  <c r="M56" i="52"/>
  <c r="Q54" i="52"/>
  <c r="S50" i="52"/>
  <c r="X72" i="52"/>
  <c r="O72" i="52"/>
  <c r="O70" i="52"/>
  <c r="M65" i="52"/>
  <c r="O64" i="52"/>
  <c r="Q63" i="52"/>
  <c r="K63" i="52"/>
  <c r="Q86" i="52"/>
  <c r="X85" i="52"/>
  <c r="R85" i="52"/>
  <c r="X84" i="52"/>
  <c r="T84" i="52"/>
  <c r="O84" i="52"/>
  <c r="X83" i="52"/>
  <c r="O83" i="52"/>
  <c r="V82" i="52"/>
  <c r="R82" i="52"/>
  <c r="K82" i="52"/>
  <c r="Q79" i="52"/>
  <c r="K79" i="52"/>
  <c r="W78" i="52"/>
  <c r="R78" i="52"/>
  <c r="K78" i="52"/>
  <c r="S77" i="52"/>
  <c r="W76" i="52"/>
  <c r="R76" i="52"/>
  <c r="L76" i="52"/>
  <c r="S98" i="52"/>
  <c r="T97" i="52"/>
  <c r="L97" i="52"/>
  <c r="S93" i="52"/>
  <c r="S90" i="52"/>
  <c r="W108" i="52"/>
  <c r="Q107" i="52"/>
  <c r="X106" i="52"/>
  <c r="W130" i="52"/>
  <c r="R130" i="52"/>
  <c r="L130" i="52"/>
  <c r="S147" i="52"/>
  <c r="S145" i="52"/>
  <c r="Q155" i="52"/>
  <c r="X158" i="52"/>
  <c r="S158" i="52"/>
  <c r="K158" i="52"/>
  <c r="R156" i="52"/>
  <c r="L156" i="52"/>
  <c r="X60" i="52"/>
  <c r="W59" i="52"/>
  <c r="W63" i="52"/>
  <c r="Q84" i="52"/>
  <c r="R79" i="52"/>
  <c r="K60" i="52"/>
  <c r="S59" i="52"/>
  <c r="K58" i="52"/>
  <c r="S57" i="52"/>
  <c r="K56" i="52"/>
  <c r="W54" i="52"/>
  <c r="M54" i="52"/>
  <c r="R50" i="52"/>
  <c r="X67" i="52"/>
  <c r="V65" i="52"/>
  <c r="V64" i="52"/>
  <c r="T63" i="52"/>
  <c r="O63" i="52"/>
  <c r="X86" i="52"/>
  <c r="T86" i="52"/>
  <c r="O86" i="52"/>
  <c r="V85" i="52"/>
  <c r="O85" i="52"/>
  <c r="W84" i="52"/>
  <c r="S84" i="52"/>
  <c r="M84" i="52"/>
  <c r="X79" i="52"/>
  <c r="T79" i="52"/>
  <c r="O79" i="52"/>
  <c r="V78" i="52"/>
  <c r="M77" i="52"/>
  <c r="Q76" i="52"/>
  <c r="Q98" i="52"/>
  <c r="M93" i="52"/>
  <c r="S89" i="52"/>
  <c r="Q114" i="52"/>
  <c r="W107" i="52"/>
  <c r="M107" i="52"/>
  <c r="T105" i="52"/>
  <c r="S125" i="52"/>
  <c r="T117" i="52"/>
  <c r="S140" i="52"/>
  <c r="X134" i="52"/>
  <c r="T132" i="52"/>
  <c r="M132" i="52"/>
  <c r="Q130" i="52"/>
  <c r="I142" i="52"/>
  <c r="V142" i="52" s="1"/>
  <c r="R147" i="52"/>
  <c r="M145" i="52"/>
  <c r="V143" i="52"/>
  <c r="W158" i="52"/>
  <c r="Q158" i="52"/>
  <c r="I158" i="52"/>
  <c r="Q156" i="52"/>
  <c r="X52" i="52"/>
  <c r="S52" i="52"/>
  <c r="W51" i="52"/>
  <c r="W50" i="52"/>
  <c r="M50" i="52"/>
  <c r="S73" i="52"/>
  <c r="W72" i="52"/>
  <c r="S72" i="52"/>
  <c r="M72" i="52"/>
  <c r="W70" i="52"/>
  <c r="S70" i="52"/>
  <c r="M70" i="52"/>
  <c r="Q68" i="52"/>
  <c r="K68" i="52"/>
  <c r="W67" i="52"/>
  <c r="S67" i="52"/>
  <c r="M67" i="52"/>
  <c r="X66" i="52"/>
  <c r="T66" i="52"/>
  <c r="O66" i="52"/>
  <c r="W65" i="52"/>
  <c r="R65" i="52"/>
  <c r="L65" i="52"/>
  <c r="X64" i="52"/>
  <c r="S64" i="52"/>
  <c r="M64" i="52"/>
  <c r="T81" i="52"/>
  <c r="X80" i="52"/>
  <c r="T80" i="52"/>
  <c r="O80" i="52"/>
  <c r="O78" i="52"/>
  <c r="V77" i="52"/>
  <c r="R77" i="52"/>
  <c r="L77" i="52"/>
  <c r="R97" i="52"/>
  <c r="I97" i="52"/>
  <c r="V97" i="52" s="1"/>
  <c r="V93" i="52"/>
  <c r="R93" i="52"/>
  <c r="L93" i="52"/>
  <c r="W91" i="52"/>
  <c r="M90" i="52"/>
  <c r="W89" i="52"/>
  <c r="L89" i="52"/>
  <c r="K103" i="52"/>
  <c r="M114" i="52"/>
  <c r="V112" i="52"/>
  <c r="M112" i="52"/>
  <c r="X111" i="52"/>
  <c r="S111" i="52"/>
  <c r="W109" i="52"/>
  <c r="R108" i="52"/>
  <c r="K107" i="52"/>
  <c r="R122" i="52"/>
  <c r="O121" i="52"/>
  <c r="W120" i="52"/>
  <c r="X119" i="52"/>
  <c r="S119" i="52"/>
  <c r="W117" i="52"/>
  <c r="O117" i="52"/>
  <c r="M140" i="52"/>
  <c r="M139" i="52"/>
  <c r="W153" i="52"/>
  <c r="R153" i="52"/>
  <c r="X152" i="52"/>
  <c r="W148" i="52"/>
  <c r="M148" i="52"/>
  <c r="V147" i="52"/>
  <c r="M147" i="52"/>
  <c r="O67" i="52"/>
  <c r="W53" i="52"/>
  <c r="W52" i="52"/>
  <c r="O52" i="52"/>
  <c r="L50" i="52"/>
  <c r="W73" i="52"/>
  <c r="R73" i="52"/>
  <c r="V72" i="52"/>
  <c r="R72" i="52"/>
  <c r="L72" i="52"/>
  <c r="M71" i="52"/>
  <c r="R70" i="52"/>
  <c r="L70" i="52"/>
  <c r="W69" i="52"/>
  <c r="R69" i="52"/>
  <c r="X68" i="52"/>
  <c r="T68" i="52"/>
  <c r="O68" i="52"/>
  <c r="R67" i="52"/>
  <c r="L67" i="52"/>
  <c r="W66" i="52"/>
  <c r="S66" i="52"/>
  <c r="M66" i="52"/>
  <c r="Q65" i="52"/>
  <c r="K65" i="52"/>
  <c r="W64" i="52"/>
  <c r="R64" i="52"/>
  <c r="L64" i="52"/>
  <c r="T83" i="52"/>
  <c r="X81" i="52"/>
  <c r="R81" i="52"/>
  <c r="W80" i="52"/>
  <c r="S80" i="52"/>
  <c r="M80" i="52"/>
  <c r="Q77" i="52"/>
  <c r="K77" i="52"/>
  <c r="Q93" i="52"/>
  <c r="K93" i="52"/>
  <c r="V90" i="52"/>
  <c r="O103" i="52"/>
  <c r="T114" i="52"/>
  <c r="I114" i="52"/>
  <c r="V114" i="52" s="1"/>
  <c r="L112" i="52"/>
  <c r="W111" i="52"/>
  <c r="O111" i="52"/>
  <c r="W122" i="52"/>
  <c r="M122" i="52"/>
  <c r="W121" i="52"/>
  <c r="L121" i="52"/>
  <c r="W119" i="52"/>
  <c r="R119" i="52"/>
  <c r="M117" i="52"/>
  <c r="K129" i="52"/>
  <c r="T140" i="52"/>
  <c r="K140" i="52"/>
  <c r="S135" i="52"/>
  <c r="T134" i="52"/>
  <c r="V153" i="52"/>
  <c r="M153" i="52"/>
  <c r="T149" i="52"/>
  <c r="I148" i="52"/>
  <c r="V148" i="52" s="1"/>
  <c r="L147" i="52"/>
  <c r="T146" i="52"/>
  <c r="W155" i="52"/>
  <c r="X162" i="52"/>
  <c r="Q162" i="52"/>
  <c r="M52" i="52"/>
  <c r="V50" i="52"/>
  <c r="Q70" i="52"/>
  <c r="I70" i="52"/>
  <c r="V70" i="52" s="1"/>
  <c r="Q67" i="52"/>
  <c r="I67" i="52"/>
  <c r="V67" i="52" s="1"/>
  <c r="T65" i="52"/>
  <c r="O65" i="52"/>
  <c r="Q64" i="52"/>
  <c r="K64" i="52"/>
  <c r="O81" i="52"/>
  <c r="X77" i="52"/>
  <c r="T77" i="52"/>
  <c r="O77" i="52"/>
  <c r="X93" i="52"/>
  <c r="T93" i="52"/>
  <c r="O93" i="52"/>
  <c r="S91" i="52"/>
  <c r="I111" i="52"/>
  <c r="V111" i="52" s="1"/>
  <c r="S109" i="52"/>
  <c r="L122" i="52"/>
  <c r="L119" i="52"/>
  <c r="O136" i="52"/>
  <c r="O134" i="52"/>
  <c r="L153" i="52"/>
  <c r="T152" i="52"/>
  <c r="T150" i="52"/>
  <c r="S146" i="52"/>
  <c r="T144" i="52"/>
  <c r="W165" i="52"/>
  <c r="S164" i="52"/>
  <c r="S163" i="52"/>
  <c r="W162" i="52"/>
  <c r="M162" i="52"/>
  <c r="W159" i="52"/>
  <c r="S157" i="52"/>
  <c r="T67" i="52"/>
  <c r="K162" i="52"/>
  <c r="M157" i="52"/>
  <c r="X49" i="52"/>
  <c r="O49" i="52"/>
  <c r="K49" i="52"/>
  <c r="K55" i="52"/>
  <c r="S55" i="52"/>
  <c r="X62" i="52"/>
  <c r="Q62" i="52"/>
  <c r="K62" i="52"/>
  <c r="I71" i="52"/>
  <c r="O71" i="52"/>
  <c r="T71" i="52"/>
  <c r="X71" i="52"/>
  <c r="K71" i="52"/>
  <c r="Q71" i="52"/>
  <c r="L71" i="52"/>
  <c r="R71" i="52"/>
  <c r="V71" i="52"/>
  <c r="W96" i="52"/>
  <c r="S53" i="52"/>
  <c r="R52" i="52"/>
  <c r="L52" i="52"/>
  <c r="Q50" i="52"/>
  <c r="K50" i="52"/>
  <c r="M73" i="52"/>
  <c r="Q69" i="52"/>
  <c r="K69" i="52"/>
  <c r="L66" i="52"/>
  <c r="Q85" i="52"/>
  <c r="K85" i="52"/>
  <c r="L84" i="52"/>
  <c r="W83" i="52"/>
  <c r="S83" i="52"/>
  <c r="M83" i="52"/>
  <c r="L82" i="52"/>
  <c r="W81" i="52"/>
  <c r="S81" i="52"/>
  <c r="M81" i="52"/>
  <c r="W99" i="52"/>
  <c r="W98" i="52"/>
  <c r="R98" i="52"/>
  <c r="K98" i="52"/>
  <c r="M94" i="52"/>
  <c r="T92" i="52"/>
  <c r="M91" i="52"/>
  <c r="W90" i="52"/>
  <c r="R90" i="52"/>
  <c r="L90" i="52"/>
  <c r="M113" i="52"/>
  <c r="Q110" i="52"/>
  <c r="X107" i="52"/>
  <c r="T107" i="52"/>
  <c r="O107" i="52"/>
  <c r="I107" i="52"/>
  <c r="V107" i="52" s="1"/>
  <c r="S105" i="52"/>
  <c r="S126" i="52"/>
  <c r="M125" i="52"/>
  <c r="O124" i="52"/>
  <c r="R121" i="52"/>
  <c r="I121" i="52"/>
  <c r="V121" i="52" s="1"/>
  <c r="O120" i="52"/>
  <c r="O119" i="52"/>
  <c r="R117" i="52"/>
  <c r="L117" i="52"/>
  <c r="W140" i="52"/>
  <c r="Q140" i="52"/>
  <c r="I140" i="52"/>
  <c r="V140" i="52" s="1"/>
  <c r="L139" i="52"/>
  <c r="T136" i="52"/>
  <c r="M136" i="52"/>
  <c r="W135" i="52"/>
  <c r="R135" i="52"/>
  <c r="W134" i="52"/>
  <c r="S134" i="52"/>
  <c r="M134" i="52"/>
  <c r="S152" i="52"/>
  <c r="V151" i="52"/>
  <c r="R151" i="52"/>
  <c r="L151" i="52"/>
  <c r="X150" i="52"/>
  <c r="S150" i="52"/>
  <c r="X149" i="52"/>
  <c r="S149" i="52"/>
  <c r="V145" i="52"/>
  <c r="R145" i="52"/>
  <c r="L145" i="52"/>
  <c r="X144" i="52"/>
  <c r="S144" i="52"/>
  <c r="K155" i="52"/>
  <c r="R155" i="52"/>
  <c r="W166" i="52"/>
  <c r="M166" i="52"/>
  <c r="X164" i="52"/>
  <c r="Q164" i="52"/>
  <c r="Q120" i="52"/>
  <c r="W60" i="52"/>
  <c r="S60" i="52"/>
  <c r="V60" i="52"/>
  <c r="Q60" i="52"/>
  <c r="M53" i="52"/>
  <c r="Q52" i="52"/>
  <c r="K52" i="52"/>
  <c r="T50" i="52"/>
  <c r="O50" i="52"/>
  <c r="T69" i="52"/>
  <c r="O69" i="52"/>
  <c r="I66" i="52"/>
  <c r="V66" i="52" s="1"/>
  <c r="S96" i="52"/>
  <c r="S92" i="52"/>
  <c r="Q90" i="52"/>
  <c r="K90" i="52"/>
  <c r="O110" i="52"/>
  <c r="S106" i="52"/>
  <c r="X105" i="52"/>
  <c r="M105" i="52"/>
  <c r="R126" i="52"/>
  <c r="K120" i="52"/>
  <c r="Q117" i="52"/>
  <c r="I117" i="52"/>
  <c r="V117" i="52" s="1"/>
  <c r="X136" i="52"/>
  <c r="S136" i="52"/>
  <c r="K136" i="52"/>
  <c r="M135" i="52"/>
  <c r="R134" i="52"/>
  <c r="K134" i="52"/>
  <c r="Q151" i="52"/>
  <c r="K151" i="52"/>
  <c r="W150" i="52"/>
  <c r="O150" i="52"/>
  <c r="W149" i="52"/>
  <c r="O149" i="52"/>
  <c r="O148" i="52"/>
  <c r="Q145" i="52"/>
  <c r="K145" i="52"/>
  <c r="W144" i="52"/>
  <c r="O144" i="52"/>
  <c r="L155" i="52"/>
  <c r="T155" i="52"/>
  <c r="K166" i="52"/>
  <c r="S165" i="52"/>
  <c r="W164" i="52"/>
  <c r="M164" i="52"/>
  <c r="K160" i="52"/>
  <c r="S159" i="52"/>
  <c r="M60" i="52"/>
  <c r="M86" i="52"/>
  <c r="W85" i="52"/>
  <c r="S85" i="52"/>
  <c r="M85" i="52"/>
  <c r="Q83" i="52"/>
  <c r="Q81" i="52"/>
  <c r="M98" i="52"/>
  <c r="Q97" i="52"/>
  <c r="X96" i="52"/>
  <c r="O96" i="52"/>
  <c r="S95" i="52"/>
  <c r="X92" i="52"/>
  <c r="I92" i="52"/>
  <c r="V92" i="52" s="1"/>
  <c r="T90" i="52"/>
  <c r="O90" i="52"/>
  <c r="M89" i="52"/>
  <c r="X114" i="52"/>
  <c r="S114" i="52"/>
  <c r="K114" i="52"/>
  <c r="W113" i="52"/>
  <c r="M111" i="52"/>
  <c r="W110" i="52"/>
  <c r="I110" i="52"/>
  <c r="V110" i="52" s="1"/>
  <c r="R107" i="52"/>
  <c r="M106" i="52"/>
  <c r="I105" i="52"/>
  <c r="V105" i="52" s="1"/>
  <c r="V104" i="52"/>
  <c r="W127" i="52"/>
  <c r="W126" i="52"/>
  <c r="L126" i="52"/>
  <c r="X121" i="52"/>
  <c r="T121" i="52"/>
  <c r="M121" i="52"/>
  <c r="S120" i="52"/>
  <c r="I120" i="52"/>
  <c r="V120" i="52" s="1"/>
  <c r="W136" i="52"/>
  <c r="Q136" i="52"/>
  <c r="I136" i="52"/>
  <c r="V136" i="52" s="1"/>
  <c r="Q134" i="52"/>
  <c r="I134" i="52"/>
  <c r="V134" i="52" s="1"/>
  <c r="Q131" i="52"/>
  <c r="X151" i="52"/>
  <c r="T151" i="52"/>
  <c r="O151" i="52"/>
  <c r="M150" i="52"/>
  <c r="M149" i="52"/>
  <c r="X145" i="52"/>
  <c r="T145" i="52"/>
  <c r="O145" i="52"/>
  <c r="I144" i="52"/>
  <c r="V144" i="52" s="1"/>
  <c r="O155" i="52"/>
  <c r="M165" i="52"/>
  <c r="K164" i="52"/>
  <c r="M159" i="52"/>
  <c r="V166" i="52"/>
  <c r="R166" i="52"/>
  <c r="L166" i="52"/>
  <c r="X165" i="52"/>
  <c r="T165" i="52"/>
  <c r="O165" i="52"/>
  <c r="I165" i="52"/>
  <c r="V165" i="52" s="1"/>
  <c r="V164" i="52"/>
  <c r="R164" i="52"/>
  <c r="L164" i="52"/>
  <c r="X163" i="52"/>
  <c r="T163" i="52"/>
  <c r="O163" i="52"/>
  <c r="I163" i="52"/>
  <c r="V163" i="52" s="1"/>
  <c r="V162" i="52"/>
  <c r="R162" i="52"/>
  <c r="L162" i="52"/>
  <c r="X161" i="52"/>
  <c r="T161" i="52"/>
  <c r="O161" i="52"/>
  <c r="I161" i="52"/>
  <c r="V161" i="52" s="1"/>
  <c r="V160" i="52"/>
  <c r="R160" i="52"/>
  <c r="L160" i="52"/>
  <c r="X159" i="52"/>
  <c r="T159" i="52"/>
  <c r="O159" i="52"/>
  <c r="I159" i="52"/>
  <c r="V159" i="52" s="1"/>
  <c r="V158" i="52"/>
  <c r="R158" i="52"/>
  <c r="X157" i="52"/>
  <c r="T157" i="52"/>
  <c r="O157" i="52"/>
  <c r="I157" i="52"/>
  <c r="V157" i="52" s="1"/>
  <c r="X166" i="52"/>
  <c r="T166" i="52"/>
  <c r="O166" i="52"/>
  <c r="R165" i="52"/>
  <c r="L165" i="52"/>
  <c r="T164" i="52"/>
  <c r="O164" i="52"/>
  <c r="R163" i="52"/>
  <c r="L163" i="52"/>
  <c r="T162" i="52"/>
  <c r="O162" i="52"/>
  <c r="R161" i="52"/>
  <c r="L161" i="52"/>
  <c r="O160" i="52"/>
  <c r="R159" i="52"/>
  <c r="L159" i="52"/>
  <c r="R157" i="52"/>
  <c r="L157" i="52"/>
  <c r="Q165" i="52"/>
  <c r="Q163" i="52"/>
  <c r="Q161" i="52"/>
  <c r="Q159" i="52"/>
  <c r="Q157" i="52"/>
  <c r="M155" i="52"/>
  <c r="S155" i="52"/>
  <c r="I49" i="52"/>
  <c r="V49" i="52" s="1"/>
  <c r="T49" i="52"/>
  <c r="W55" i="52"/>
  <c r="M55" i="52"/>
  <c r="V52" i="52"/>
  <c r="M51" i="52"/>
  <c r="X73" i="52"/>
  <c r="T73" i="52"/>
  <c r="O73" i="52"/>
  <c r="I73" i="52"/>
  <c r="V73" i="52" s="1"/>
  <c r="O75" i="52"/>
  <c r="K88" i="52"/>
  <c r="M99" i="52"/>
  <c r="T96" i="52"/>
  <c r="I96" i="52"/>
  <c r="V96" i="52" s="1"/>
  <c r="W94" i="52"/>
  <c r="R94" i="52"/>
  <c r="K94" i="52"/>
  <c r="M92" i="52"/>
  <c r="T89" i="52"/>
  <c r="O89" i="52"/>
  <c r="I89" i="52"/>
  <c r="V89" i="52" s="1"/>
  <c r="I103" i="52"/>
  <c r="T103" i="52"/>
  <c r="S113" i="52"/>
  <c r="Q111" i="52"/>
  <c r="K111" i="52"/>
  <c r="X110" i="52"/>
  <c r="S110" i="52"/>
  <c r="K110" i="52"/>
  <c r="L108" i="52"/>
  <c r="Q106" i="52"/>
  <c r="K106" i="52"/>
  <c r="K116" i="52"/>
  <c r="S127" i="52"/>
  <c r="Q125" i="52"/>
  <c r="K125" i="52"/>
  <c r="X124" i="52"/>
  <c r="S124" i="52"/>
  <c r="K124" i="52"/>
  <c r="X123" i="52"/>
  <c r="S123" i="52"/>
  <c r="T142" i="52"/>
  <c r="K72" i="52"/>
  <c r="V63" i="52"/>
  <c r="Q75" i="52"/>
  <c r="O88" i="52"/>
  <c r="T106" i="52"/>
  <c r="O106" i="52"/>
  <c r="I106" i="52"/>
  <c r="V106" i="52" s="1"/>
  <c r="W105" i="52"/>
  <c r="O105" i="52"/>
  <c r="R104" i="52"/>
  <c r="O116" i="52"/>
  <c r="X127" i="52"/>
  <c r="M127" i="52"/>
  <c r="V126" i="52"/>
  <c r="M126" i="52"/>
  <c r="X125" i="52"/>
  <c r="T125" i="52"/>
  <c r="O125" i="52"/>
  <c r="I125" i="52"/>
  <c r="V125" i="52" s="1"/>
  <c r="W124" i="52"/>
  <c r="Q124" i="52"/>
  <c r="I124" i="52"/>
  <c r="V124" i="52" s="1"/>
  <c r="W123" i="52"/>
  <c r="M123" i="52"/>
  <c r="V122" i="52"/>
  <c r="Q122" i="52"/>
  <c r="Q121" i="52"/>
  <c r="X120" i="52"/>
  <c r="T120" i="52"/>
  <c r="M120" i="52"/>
  <c r="Q119" i="52"/>
  <c r="I119" i="52"/>
  <c r="V119" i="52" s="1"/>
  <c r="W118" i="52"/>
  <c r="S118" i="52"/>
  <c r="M118" i="52"/>
  <c r="Q129" i="52"/>
  <c r="T138" i="52"/>
  <c r="M138" i="52"/>
  <c r="W137" i="52"/>
  <c r="R137" i="52"/>
  <c r="M133" i="52"/>
  <c r="T131" i="52"/>
  <c r="O131" i="52"/>
  <c r="K142" i="52"/>
  <c r="Q153" i="52"/>
  <c r="K153" i="52"/>
  <c r="W152" i="52"/>
  <c r="O152" i="52"/>
  <c r="I150" i="52"/>
  <c r="V150" i="52" s="1"/>
  <c r="V149" i="52"/>
  <c r="R149" i="52"/>
  <c r="L149" i="52"/>
  <c r="Q147" i="52"/>
  <c r="K147" i="52"/>
  <c r="W146" i="52"/>
  <c r="O146" i="52"/>
  <c r="Q143" i="52"/>
  <c r="K143" i="52"/>
  <c r="L73" i="52"/>
  <c r="I75" i="52"/>
  <c r="T75" i="52"/>
  <c r="Q88" i="52"/>
  <c r="Q116" i="52"/>
  <c r="X138" i="52"/>
  <c r="S138" i="52"/>
  <c r="K138" i="52"/>
  <c r="M137" i="52"/>
  <c r="L133" i="52"/>
  <c r="R132" i="52"/>
  <c r="X131" i="52"/>
  <c r="S131" i="52"/>
  <c r="M131" i="52"/>
  <c r="O142" i="52"/>
  <c r="X153" i="52"/>
  <c r="T153" i="52"/>
  <c r="O153" i="52"/>
  <c r="I152" i="52"/>
  <c r="Q149" i="52"/>
  <c r="K149" i="52"/>
  <c r="X147" i="52"/>
  <c r="T147" i="52"/>
  <c r="O147" i="52"/>
  <c r="I146" i="52"/>
  <c r="V146" i="52" s="1"/>
  <c r="O143" i="52"/>
  <c r="Q49" i="52"/>
  <c r="Q55" i="52"/>
  <c r="S51" i="52"/>
  <c r="Q73" i="52"/>
  <c r="K75" i="52"/>
  <c r="L80" i="52"/>
  <c r="I88" i="52"/>
  <c r="T88" i="52"/>
  <c r="S99" i="52"/>
  <c r="M96" i="52"/>
  <c r="W95" i="52"/>
  <c r="S94" i="52"/>
  <c r="L94" i="52"/>
  <c r="W92" i="52"/>
  <c r="O92" i="52"/>
  <c r="Q89" i="52"/>
  <c r="Q103" i="52"/>
  <c r="R111" i="52"/>
  <c r="T110" i="52"/>
  <c r="M110" i="52"/>
  <c r="M109" i="52"/>
  <c r="V108" i="52"/>
  <c r="M108" i="52"/>
  <c r="W106" i="52"/>
  <c r="R106" i="52"/>
  <c r="I116" i="52"/>
  <c r="T116" i="52"/>
  <c r="R125" i="52"/>
  <c r="T124" i="52"/>
  <c r="M124" i="52"/>
  <c r="T123" i="52"/>
  <c r="M119" i="52"/>
  <c r="Q138" i="52"/>
  <c r="I138" i="52"/>
  <c r="V138" i="52" s="1"/>
  <c r="W131" i="52"/>
  <c r="R131" i="52"/>
  <c r="L131" i="52"/>
  <c r="Q142" i="52"/>
  <c r="M152" i="52"/>
  <c r="M144" i="52"/>
  <c r="V152" i="52"/>
  <c r="R152" i="52"/>
  <c r="L152" i="52"/>
  <c r="R150" i="52"/>
  <c r="L150" i="52"/>
  <c r="R148" i="52"/>
  <c r="L148" i="52"/>
  <c r="R146" i="52"/>
  <c r="L146" i="52"/>
  <c r="R144" i="52"/>
  <c r="L144" i="52"/>
  <c r="M146" i="52"/>
  <c r="Q152" i="52"/>
  <c r="Q150" i="52"/>
  <c r="Q148" i="52"/>
  <c r="Q146" i="52"/>
  <c r="Q144" i="52"/>
  <c r="L142" i="52"/>
  <c r="R142" i="52"/>
  <c r="W142" i="52"/>
  <c r="M142" i="52"/>
  <c r="S142" i="52"/>
  <c r="R140" i="52"/>
  <c r="X139" i="52"/>
  <c r="T139" i="52"/>
  <c r="O139" i="52"/>
  <c r="I139" i="52"/>
  <c r="V139" i="52" s="1"/>
  <c r="R138" i="52"/>
  <c r="X137" i="52"/>
  <c r="T137" i="52"/>
  <c r="O137" i="52"/>
  <c r="I137" i="52"/>
  <c r="V137" i="52" s="1"/>
  <c r="R136" i="52"/>
  <c r="X135" i="52"/>
  <c r="T135" i="52"/>
  <c r="O135" i="52"/>
  <c r="I135" i="52"/>
  <c r="V135" i="52" s="1"/>
  <c r="T133" i="52"/>
  <c r="O133" i="52"/>
  <c r="I133" i="52"/>
  <c r="V133" i="52" s="1"/>
  <c r="I131" i="52"/>
  <c r="V131" i="52" s="1"/>
  <c r="L137" i="52"/>
  <c r="L135" i="52"/>
  <c r="Q139" i="52"/>
  <c r="Q137" i="52"/>
  <c r="Q135" i="52"/>
  <c r="Q133" i="52"/>
  <c r="I129" i="52"/>
  <c r="O129" i="52"/>
  <c r="T129" i="52"/>
  <c r="L129" i="52"/>
  <c r="R129" i="52"/>
  <c r="W129" i="52"/>
  <c r="M129" i="52"/>
  <c r="S129" i="52"/>
  <c r="V127" i="52"/>
  <c r="R127" i="52"/>
  <c r="L127" i="52"/>
  <c r="Q126" i="52"/>
  <c r="K126" i="52"/>
  <c r="V123" i="52"/>
  <c r="R123" i="52"/>
  <c r="L123" i="52"/>
  <c r="K122" i="52"/>
  <c r="K118" i="52"/>
  <c r="Q127" i="52"/>
  <c r="K127" i="52"/>
  <c r="X126" i="52"/>
  <c r="T126" i="52"/>
  <c r="O126" i="52"/>
  <c r="R124" i="52"/>
  <c r="Q123" i="52"/>
  <c r="K123" i="52"/>
  <c r="X122" i="52"/>
  <c r="T122" i="52"/>
  <c r="O122" i="52"/>
  <c r="R120" i="52"/>
  <c r="T127" i="52"/>
  <c r="O127" i="52"/>
  <c r="O123" i="52"/>
  <c r="L116" i="52"/>
  <c r="R116" i="52"/>
  <c r="W116" i="52"/>
  <c r="M116" i="52"/>
  <c r="S116" i="52"/>
  <c r="V113" i="52"/>
  <c r="R113" i="52"/>
  <c r="L113" i="52"/>
  <c r="Q112" i="52"/>
  <c r="K112" i="52"/>
  <c r="V109" i="52"/>
  <c r="R109" i="52"/>
  <c r="L109" i="52"/>
  <c r="Q108" i="52"/>
  <c r="K108" i="52"/>
  <c r="R105" i="52"/>
  <c r="L105" i="52"/>
  <c r="Q104" i="52"/>
  <c r="K104" i="52"/>
  <c r="R114" i="52"/>
  <c r="Q113" i="52"/>
  <c r="K113" i="52"/>
  <c r="X112" i="52"/>
  <c r="T112" i="52"/>
  <c r="O112" i="52"/>
  <c r="R110" i="52"/>
  <c r="Q109" i="52"/>
  <c r="K109" i="52"/>
  <c r="X108" i="52"/>
  <c r="T108" i="52"/>
  <c r="O108" i="52"/>
  <c r="Q105" i="52"/>
  <c r="X104" i="52"/>
  <c r="T104" i="52"/>
  <c r="O104" i="52"/>
  <c r="X113" i="52"/>
  <c r="T113" i="52"/>
  <c r="O113" i="52"/>
  <c r="X109" i="52"/>
  <c r="T109" i="52"/>
  <c r="O109" i="52"/>
  <c r="L103" i="52"/>
  <c r="R103" i="52"/>
  <c r="W103" i="52"/>
  <c r="M103" i="52"/>
  <c r="S103" i="52"/>
  <c r="M95" i="52"/>
  <c r="R99" i="52"/>
  <c r="V95" i="52"/>
  <c r="L95" i="52"/>
  <c r="V91" i="52"/>
  <c r="L91" i="52"/>
  <c r="V99" i="52"/>
  <c r="L99" i="52"/>
  <c r="R95" i="52"/>
  <c r="R91" i="52"/>
  <c r="Q99" i="52"/>
  <c r="K99" i="52"/>
  <c r="X98" i="52"/>
  <c r="T98" i="52"/>
  <c r="O98" i="52"/>
  <c r="R96" i="52"/>
  <c r="L96" i="52"/>
  <c r="Q95" i="52"/>
  <c r="K95" i="52"/>
  <c r="X94" i="52"/>
  <c r="T94" i="52"/>
  <c r="O94" i="52"/>
  <c r="R92" i="52"/>
  <c r="L92" i="52"/>
  <c r="Q91" i="52"/>
  <c r="K91" i="52"/>
  <c r="X99" i="52"/>
  <c r="T99" i="52"/>
  <c r="O99" i="52"/>
  <c r="Q96" i="52"/>
  <c r="X95" i="52"/>
  <c r="T95" i="52"/>
  <c r="O95" i="52"/>
  <c r="Q92" i="52"/>
  <c r="X91" i="52"/>
  <c r="T91" i="52"/>
  <c r="O91" i="52"/>
  <c r="L88" i="52"/>
  <c r="R88" i="52"/>
  <c r="W88" i="52"/>
  <c r="M88" i="52"/>
  <c r="S88" i="52"/>
  <c r="I83" i="52"/>
  <c r="V83" i="52" s="1"/>
  <c r="I81" i="52"/>
  <c r="V81" i="52" s="1"/>
  <c r="K86" i="52"/>
  <c r="K80" i="52"/>
  <c r="L83" i="52"/>
  <c r="L81" i="52"/>
  <c r="L75" i="52"/>
  <c r="R75" i="52"/>
  <c r="W75" i="52"/>
  <c r="M75" i="52"/>
  <c r="S75" i="52"/>
  <c r="I62" i="52"/>
  <c r="O62" i="52"/>
  <c r="T62" i="52"/>
  <c r="L62" i="52"/>
  <c r="R62" i="52"/>
  <c r="W62" i="52"/>
  <c r="M62" i="52"/>
  <c r="S62" i="52"/>
  <c r="R60" i="52"/>
  <c r="L60" i="52"/>
  <c r="X59" i="52"/>
  <c r="T59" i="52"/>
  <c r="O59" i="52"/>
  <c r="I59" i="52"/>
  <c r="V59" i="52" s="1"/>
  <c r="V58" i="52"/>
  <c r="R58" i="52"/>
  <c r="L58" i="52"/>
  <c r="X57" i="52"/>
  <c r="T57" i="52"/>
  <c r="O57" i="52"/>
  <c r="I57" i="52"/>
  <c r="V57" i="52" s="1"/>
  <c r="V56" i="52"/>
  <c r="R56" i="52"/>
  <c r="L56" i="52"/>
  <c r="X55" i="52"/>
  <c r="T55" i="52"/>
  <c r="O55" i="52"/>
  <c r="I55" i="52"/>
  <c r="V55" i="52" s="1"/>
  <c r="V54" i="52"/>
  <c r="R54" i="52"/>
  <c r="L54" i="52"/>
  <c r="X53" i="52"/>
  <c r="T53" i="52"/>
  <c r="O53" i="52"/>
  <c r="I53" i="52"/>
  <c r="V53" i="52" s="1"/>
  <c r="X51" i="52"/>
  <c r="T51" i="52"/>
  <c r="O51" i="52"/>
  <c r="I51" i="52"/>
  <c r="V51" i="52" s="1"/>
  <c r="K54" i="52"/>
  <c r="O60" i="52"/>
  <c r="R59" i="52"/>
  <c r="L59" i="52"/>
  <c r="X58" i="52"/>
  <c r="T58" i="52"/>
  <c r="O58" i="52"/>
  <c r="R57" i="52"/>
  <c r="L57" i="52"/>
  <c r="X56" i="52"/>
  <c r="T56" i="52"/>
  <c r="O56" i="52"/>
  <c r="R55" i="52"/>
  <c r="L55" i="52"/>
  <c r="X54" i="52"/>
  <c r="T54" i="52"/>
  <c r="O54" i="52"/>
  <c r="R53" i="52"/>
  <c r="L53" i="52"/>
  <c r="R51" i="52"/>
  <c r="L51" i="52"/>
  <c r="Q59" i="52"/>
  <c r="Q57" i="52"/>
  <c r="Q53" i="52"/>
  <c r="Q51" i="52"/>
  <c r="L49" i="52"/>
  <c r="R49" i="52"/>
  <c r="W49" i="52"/>
  <c r="M49" i="52"/>
  <c r="S49" i="52"/>
  <c r="U10" i="46"/>
  <c r="V10" i="46" s="1"/>
  <c r="B52" i="59"/>
  <c r="C52" i="59"/>
  <c r="E52" i="59"/>
  <c r="G52" i="59"/>
  <c r="I52" i="59"/>
  <c r="J52" i="59"/>
  <c r="L52" i="59"/>
  <c r="M52" i="59"/>
  <c r="O52" i="59"/>
  <c r="Q52" i="59"/>
  <c r="S52" i="59"/>
  <c r="U52" i="59"/>
  <c r="V52" i="59"/>
  <c r="W52" i="59"/>
  <c r="Z52" i="59"/>
  <c r="AA52" i="59"/>
  <c r="D35" i="59"/>
  <c r="D43" i="59" s="1"/>
  <c r="Y52" i="59" l="1"/>
  <c r="AC184" i="63" l="1"/>
  <c r="AC183" i="63"/>
  <c r="AC182" i="63"/>
  <c r="AC181" i="63"/>
  <c r="AC180" i="63"/>
  <c r="AC179" i="63"/>
  <c r="AC178" i="63"/>
  <c r="AC177" i="63"/>
  <c r="AC176" i="63"/>
  <c r="AC175" i="63"/>
  <c r="AC173" i="63"/>
  <c r="AC172" i="63"/>
  <c r="AC171" i="63"/>
  <c r="AC170" i="63"/>
  <c r="AC169" i="63"/>
  <c r="AC168" i="63"/>
  <c r="AC167" i="63"/>
  <c r="AC166" i="63"/>
  <c r="AC165" i="63"/>
  <c r="AC164" i="63"/>
  <c r="AC162" i="63"/>
  <c r="AC161" i="63"/>
  <c r="AC160" i="63"/>
  <c r="AC159" i="63"/>
  <c r="AC158" i="63"/>
  <c r="AC157" i="63"/>
  <c r="AC156" i="63"/>
  <c r="AC155" i="63"/>
  <c r="AC154" i="63"/>
  <c r="AC153" i="63"/>
  <c r="AC151" i="63"/>
  <c r="AC150" i="63"/>
  <c r="AC149" i="63"/>
  <c r="AC148" i="63"/>
  <c r="AC147" i="63"/>
  <c r="AC146" i="63"/>
  <c r="AC145" i="63"/>
  <c r="AC144" i="63"/>
  <c r="AC143" i="63"/>
  <c r="AC142" i="63"/>
  <c r="AC140" i="63"/>
  <c r="AC139" i="63"/>
  <c r="AC138" i="63"/>
  <c r="AC137" i="63"/>
  <c r="AC136" i="63"/>
  <c r="AC135" i="63"/>
  <c r="AC134" i="63"/>
  <c r="AC133" i="63"/>
  <c r="AC132" i="63"/>
  <c r="AC131" i="63"/>
  <c r="AC129" i="63"/>
  <c r="AC128" i="63"/>
  <c r="AC127" i="63"/>
  <c r="AC126" i="63"/>
  <c r="AC125" i="63"/>
  <c r="AC124" i="63"/>
  <c r="AC123" i="63"/>
  <c r="AC122" i="63"/>
  <c r="AC121" i="63"/>
  <c r="AC120" i="63"/>
  <c r="AC118" i="63"/>
  <c r="AC117" i="63"/>
  <c r="AC116" i="63"/>
  <c r="AC115" i="63"/>
  <c r="AC114" i="63"/>
  <c r="AC113" i="63"/>
  <c r="AC112" i="63"/>
  <c r="AC111" i="63"/>
  <c r="AC110" i="63"/>
  <c r="AC109" i="63"/>
  <c r="AC107" i="63"/>
  <c r="AC106" i="63"/>
  <c r="AC105" i="63"/>
  <c r="AC104" i="63"/>
  <c r="AC103" i="63"/>
  <c r="AC102" i="63"/>
  <c r="AC101" i="63"/>
  <c r="AC100" i="63"/>
  <c r="AC99" i="63"/>
  <c r="AC98" i="63"/>
  <c r="AC96" i="63"/>
  <c r="AC95" i="63"/>
  <c r="AC94" i="63"/>
  <c r="AC93" i="63"/>
  <c r="AC92" i="63"/>
  <c r="AC91" i="63"/>
  <c r="AC90" i="63"/>
  <c r="AC89" i="63"/>
  <c r="AC88" i="63"/>
  <c r="AC87" i="63"/>
  <c r="AC85" i="63"/>
  <c r="AC84" i="63"/>
  <c r="AC83" i="63"/>
  <c r="AC82" i="63"/>
  <c r="AC81" i="63"/>
  <c r="AC80" i="63"/>
  <c r="AC79" i="63"/>
  <c r="AC78" i="63"/>
  <c r="AC77" i="63"/>
  <c r="AC76" i="63"/>
  <c r="AC74" i="63"/>
  <c r="AC73" i="63"/>
  <c r="AC72" i="63"/>
  <c r="AC71" i="63"/>
  <c r="AC70" i="63"/>
  <c r="AC69" i="63"/>
  <c r="AC68" i="63"/>
  <c r="AC67" i="63"/>
  <c r="AC66" i="63"/>
  <c r="AC65" i="63"/>
  <c r="AC63" i="63"/>
  <c r="AC62" i="63"/>
  <c r="AC61" i="63"/>
  <c r="AC60" i="63"/>
  <c r="AC59" i="63"/>
  <c r="AC58" i="63"/>
  <c r="AC57" i="63"/>
  <c r="AC56" i="63"/>
  <c r="AC55" i="63"/>
  <c r="AC54" i="63"/>
  <c r="AC52" i="63"/>
  <c r="AC51" i="63"/>
  <c r="AC50" i="63"/>
  <c r="AC49" i="63"/>
  <c r="AC48" i="63"/>
  <c r="AC47" i="63"/>
  <c r="AC46" i="63"/>
  <c r="AC45" i="63"/>
  <c r="AC44" i="63"/>
  <c r="AC43" i="63"/>
  <c r="AC41" i="63"/>
  <c r="AC40" i="63"/>
  <c r="AC39" i="63"/>
  <c r="AC38" i="63"/>
  <c r="AC37" i="63"/>
  <c r="AC36" i="63"/>
  <c r="AC35" i="63"/>
  <c r="AC34" i="63"/>
  <c r="AC33" i="63"/>
  <c r="AC32" i="63"/>
  <c r="AC30" i="63"/>
  <c r="AC29" i="63"/>
  <c r="AC28" i="63"/>
  <c r="AC27" i="63"/>
  <c r="AC26" i="63"/>
  <c r="AC25" i="63"/>
  <c r="AC24" i="63"/>
  <c r="AC23" i="63"/>
  <c r="AC22" i="63"/>
  <c r="AC21" i="63"/>
  <c r="AC19" i="63"/>
  <c r="AC18" i="63"/>
  <c r="AC17" i="63"/>
  <c r="AC16" i="63"/>
  <c r="AC15" i="63"/>
  <c r="AC14" i="63"/>
  <c r="AC13" i="63"/>
  <c r="AC12" i="63"/>
  <c r="AC11" i="63"/>
  <c r="AC10" i="63"/>
  <c r="AB184" i="63"/>
  <c r="AB183" i="63"/>
  <c r="AB182" i="63"/>
  <c r="AB181" i="63"/>
  <c r="AB180" i="63"/>
  <c r="AB179" i="63"/>
  <c r="AB178" i="63"/>
  <c r="AB177" i="63"/>
  <c r="AB176" i="63"/>
  <c r="AB175" i="63"/>
  <c r="AB173" i="63"/>
  <c r="AB172" i="63"/>
  <c r="AB171" i="63"/>
  <c r="AB170" i="63"/>
  <c r="AB169" i="63"/>
  <c r="AB168" i="63"/>
  <c r="AB167" i="63"/>
  <c r="AB166" i="63"/>
  <c r="AB165" i="63"/>
  <c r="AB164" i="63"/>
  <c r="AB162" i="63"/>
  <c r="AB161" i="63"/>
  <c r="AB160" i="63"/>
  <c r="AB159" i="63"/>
  <c r="AB158" i="63"/>
  <c r="AB157" i="63"/>
  <c r="AB156" i="63"/>
  <c r="AB155" i="63"/>
  <c r="AB154" i="63"/>
  <c r="AB153" i="63"/>
  <c r="AB151" i="63"/>
  <c r="AB150" i="63"/>
  <c r="AB149" i="63"/>
  <c r="AB148" i="63"/>
  <c r="AB147" i="63"/>
  <c r="AB146" i="63"/>
  <c r="AB145" i="63"/>
  <c r="AB144" i="63"/>
  <c r="AB143" i="63"/>
  <c r="AB142" i="63"/>
  <c r="AB140" i="63"/>
  <c r="AB139" i="63"/>
  <c r="AB138" i="63"/>
  <c r="AB137" i="63"/>
  <c r="AB136" i="63"/>
  <c r="AB135" i="63"/>
  <c r="AB134" i="63"/>
  <c r="AB133" i="63"/>
  <c r="AB132" i="63"/>
  <c r="AB131" i="63"/>
  <c r="AB129" i="63"/>
  <c r="AB128" i="63"/>
  <c r="AB127" i="63"/>
  <c r="AB126" i="63"/>
  <c r="AB125" i="63"/>
  <c r="AB124" i="63"/>
  <c r="AB123" i="63"/>
  <c r="AB122" i="63"/>
  <c r="AB121" i="63"/>
  <c r="AB120" i="63"/>
  <c r="AB118" i="63"/>
  <c r="AB117" i="63"/>
  <c r="AB116" i="63"/>
  <c r="AB115" i="63"/>
  <c r="AB114" i="63"/>
  <c r="AB113" i="63"/>
  <c r="AB112" i="63"/>
  <c r="AB111" i="63"/>
  <c r="AB110" i="63"/>
  <c r="AB109" i="63"/>
  <c r="AB107" i="63"/>
  <c r="AB106" i="63"/>
  <c r="AB105" i="63"/>
  <c r="AB104" i="63"/>
  <c r="AB103" i="63"/>
  <c r="AB102" i="63"/>
  <c r="AB101" i="63"/>
  <c r="AB100" i="63"/>
  <c r="AB99" i="63"/>
  <c r="AB98" i="63"/>
  <c r="AB96" i="63"/>
  <c r="AB95" i="63"/>
  <c r="AB94" i="63"/>
  <c r="AB93" i="63"/>
  <c r="AB92" i="63"/>
  <c r="AB91" i="63"/>
  <c r="AB90" i="63"/>
  <c r="AB89" i="63"/>
  <c r="AB88" i="63"/>
  <c r="AB87" i="63"/>
  <c r="AB85" i="63"/>
  <c r="AB84" i="63"/>
  <c r="AB83" i="63"/>
  <c r="AB82" i="63"/>
  <c r="AB81" i="63"/>
  <c r="AB80" i="63"/>
  <c r="AB79" i="63"/>
  <c r="AB78" i="63"/>
  <c r="AB77" i="63"/>
  <c r="AB76" i="63"/>
  <c r="AB74" i="63"/>
  <c r="AB73" i="63"/>
  <c r="AB72" i="63"/>
  <c r="AB71" i="63"/>
  <c r="AB70" i="63"/>
  <c r="AB69" i="63"/>
  <c r="AB68" i="63"/>
  <c r="AB67" i="63"/>
  <c r="AB66" i="63"/>
  <c r="AB65" i="63"/>
  <c r="AB63" i="63"/>
  <c r="AB62" i="63"/>
  <c r="AB61" i="63"/>
  <c r="AB60" i="63"/>
  <c r="AB59" i="63"/>
  <c r="AB58" i="63"/>
  <c r="AB57" i="63"/>
  <c r="AB56" i="63"/>
  <c r="AB55" i="63"/>
  <c r="AB54" i="63"/>
  <c r="AB52" i="63"/>
  <c r="AB51" i="63"/>
  <c r="AB50" i="63"/>
  <c r="AB49" i="63"/>
  <c r="AB48" i="63"/>
  <c r="AB47" i="63"/>
  <c r="AB46" i="63"/>
  <c r="AB45" i="63"/>
  <c r="AB44" i="63"/>
  <c r="AB43" i="63"/>
  <c r="AB41" i="63"/>
  <c r="AB40" i="63"/>
  <c r="AB39" i="63"/>
  <c r="AB38" i="63"/>
  <c r="AB37" i="63"/>
  <c r="AB36" i="63"/>
  <c r="AB35" i="63"/>
  <c r="AB34" i="63"/>
  <c r="AB33" i="63"/>
  <c r="AB32" i="63"/>
  <c r="AB30" i="63"/>
  <c r="AB29" i="63"/>
  <c r="AB28" i="63"/>
  <c r="AB27" i="63"/>
  <c r="AB26" i="63"/>
  <c r="AB25" i="63"/>
  <c r="AB24" i="63"/>
  <c r="AB23" i="63"/>
  <c r="AB22" i="63"/>
  <c r="AB21" i="63"/>
  <c r="AB19" i="63"/>
  <c r="AB18" i="63"/>
  <c r="AB17" i="63"/>
  <c r="AB16" i="63"/>
  <c r="AB15" i="63"/>
  <c r="AB14" i="63"/>
  <c r="AB13" i="63"/>
  <c r="AB12" i="63"/>
  <c r="AB11" i="63"/>
  <c r="AB10" i="63"/>
  <c r="AA184" i="63"/>
  <c r="AA183" i="63"/>
  <c r="AA182" i="63"/>
  <c r="AA181" i="63"/>
  <c r="AA180" i="63"/>
  <c r="AA179" i="63"/>
  <c r="AA178" i="63"/>
  <c r="AA177" i="63"/>
  <c r="AA176" i="63"/>
  <c r="AA175" i="63"/>
  <c r="AA173" i="63"/>
  <c r="AA172" i="63"/>
  <c r="AA171" i="63"/>
  <c r="AA170" i="63"/>
  <c r="AA169" i="63"/>
  <c r="AA168" i="63"/>
  <c r="AA167" i="63"/>
  <c r="AA166" i="63"/>
  <c r="AA165" i="63"/>
  <c r="AA164" i="63"/>
  <c r="AA162" i="63"/>
  <c r="AA161" i="63"/>
  <c r="AA160" i="63"/>
  <c r="AA159" i="63"/>
  <c r="AA158" i="63"/>
  <c r="AA157" i="63"/>
  <c r="AA156" i="63"/>
  <c r="AA155" i="63"/>
  <c r="AA154" i="63"/>
  <c r="AA153" i="63"/>
  <c r="AA151" i="63"/>
  <c r="AA150" i="63"/>
  <c r="AA149" i="63"/>
  <c r="AA148" i="63"/>
  <c r="AA147" i="63"/>
  <c r="AA146" i="63"/>
  <c r="AA145" i="63"/>
  <c r="AA144" i="63"/>
  <c r="AA143" i="63"/>
  <c r="AA142" i="63"/>
  <c r="AA140" i="63"/>
  <c r="AA139" i="63"/>
  <c r="AA138" i="63"/>
  <c r="AA137" i="63"/>
  <c r="AA136" i="63"/>
  <c r="AA135" i="63"/>
  <c r="AA134" i="63"/>
  <c r="AA133" i="63"/>
  <c r="AA132" i="63"/>
  <c r="AA131" i="63"/>
  <c r="AA129" i="63"/>
  <c r="AA128" i="63"/>
  <c r="AA127" i="63"/>
  <c r="AA126" i="63"/>
  <c r="AA125" i="63"/>
  <c r="AA124" i="63"/>
  <c r="AA123" i="63"/>
  <c r="AA122" i="63"/>
  <c r="AA121" i="63"/>
  <c r="AA120" i="63"/>
  <c r="AA118" i="63"/>
  <c r="AA117" i="63"/>
  <c r="AA116" i="63"/>
  <c r="AA115" i="63"/>
  <c r="AA114" i="63"/>
  <c r="AA113" i="63"/>
  <c r="AA112" i="63"/>
  <c r="AA111" i="63"/>
  <c r="AA110" i="63"/>
  <c r="AA109" i="63"/>
  <c r="AA107" i="63"/>
  <c r="AA106" i="63"/>
  <c r="AA105" i="63"/>
  <c r="AA104" i="63"/>
  <c r="AA103" i="63"/>
  <c r="AA102" i="63"/>
  <c r="AA101" i="63"/>
  <c r="AA100" i="63"/>
  <c r="AA99" i="63"/>
  <c r="AA98" i="63"/>
  <c r="AA96" i="63"/>
  <c r="AA95" i="63"/>
  <c r="AA94" i="63"/>
  <c r="AA93" i="63"/>
  <c r="AA92" i="63"/>
  <c r="AA91" i="63"/>
  <c r="AA90" i="63"/>
  <c r="AA89" i="63"/>
  <c r="AA88" i="63"/>
  <c r="AA87" i="63"/>
  <c r="AA85" i="63"/>
  <c r="AA84" i="63"/>
  <c r="AA83" i="63"/>
  <c r="AA82" i="63"/>
  <c r="AA81" i="63"/>
  <c r="AA80" i="63"/>
  <c r="AA79" i="63"/>
  <c r="AA78" i="63"/>
  <c r="AA77" i="63"/>
  <c r="AA76" i="63"/>
  <c r="AA74" i="63"/>
  <c r="AA73" i="63"/>
  <c r="AA72" i="63"/>
  <c r="AA71" i="63"/>
  <c r="AA70" i="63"/>
  <c r="AA69" i="63"/>
  <c r="AA68" i="63"/>
  <c r="AA67" i="63"/>
  <c r="AA66" i="63"/>
  <c r="AA65" i="63"/>
  <c r="AA63" i="63"/>
  <c r="AA62" i="63"/>
  <c r="AA61" i="63"/>
  <c r="AA60" i="63"/>
  <c r="AA59" i="63"/>
  <c r="AA58" i="63"/>
  <c r="AA57" i="63"/>
  <c r="AA56" i="63"/>
  <c r="AA55" i="63"/>
  <c r="AA54" i="63"/>
  <c r="AA52" i="63"/>
  <c r="AA51" i="63"/>
  <c r="AA50" i="63"/>
  <c r="AA49" i="63"/>
  <c r="AA48" i="63"/>
  <c r="AA47" i="63"/>
  <c r="AA46" i="63"/>
  <c r="AA45" i="63"/>
  <c r="AA44" i="63"/>
  <c r="AA43" i="63"/>
  <c r="AA41" i="63"/>
  <c r="AA40" i="63"/>
  <c r="AA39" i="63"/>
  <c r="AA38" i="63"/>
  <c r="AA37" i="63"/>
  <c r="AA36" i="63"/>
  <c r="AA35" i="63"/>
  <c r="AA34" i="63"/>
  <c r="AA33" i="63"/>
  <c r="AA32" i="63"/>
  <c r="AA30" i="63"/>
  <c r="AA29" i="63"/>
  <c r="AA28" i="63"/>
  <c r="AA27" i="63"/>
  <c r="AA26" i="63"/>
  <c r="AA25" i="63"/>
  <c r="AA24" i="63"/>
  <c r="AA23" i="63"/>
  <c r="AA22" i="63"/>
  <c r="AA21" i="63"/>
  <c r="AA19" i="63"/>
  <c r="AA18" i="63"/>
  <c r="AA17" i="63"/>
  <c r="AA16" i="63"/>
  <c r="AA15" i="63"/>
  <c r="AA14" i="63"/>
  <c r="AA13" i="63"/>
  <c r="AA12" i="63"/>
  <c r="AA11" i="63"/>
  <c r="AA10" i="63"/>
  <c r="K184" i="63"/>
  <c r="K183" i="63"/>
  <c r="K182" i="63"/>
  <c r="K181" i="63"/>
  <c r="K180" i="63"/>
  <c r="K179" i="63"/>
  <c r="K178" i="63"/>
  <c r="K177" i="63"/>
  <c r="K176" i="63"/>
  <c r="K175" i="63"/>
  <c r="K173" i="63"/>
  <c r="K172" i="63"/>
  <c r="K171" i="63"/>
  <c r="K170" i="63"/>
  <c r="K169" i="63"/>
  <c r="K168" i="63"/>
  <c r="K167" i="63"/>
  <c r="K166" i="63"/>
  <c r="K165" i="63"/>
  <c r="K164" i="63"/>
  <c r="K162" i="63"/>
  <c r="K161" i="63"/>
  <c r="K160" i="63"/>
  <c r="K159" i="63"/>
  <c r="K158" i="63"/>
  <c r="K157" i="63"/>
  <c r="K156" i="63"/>
  <c r="K155" i="63"/>
  <c r="K154" i="63"/>
  <c r="K153" i="63"/>
  <c r="K151" i="63"/>
  <c r="K150" i="63"/>
  <c r="K149" i="63"/>
  <c r="K148" i="63"/>
  <c r="K147" i="63"/>
  <c r="K146" i="63"/>
  <c r="K145" i="63"/>
  <c r="K144" i="63"/>
  <c r="K143" i="63"/>
  <c r="K142" i="63"/>
  <c r="K140" i="63"/>
  <c r="K139" i="63"/>
  <c r="K138" i="63"/>
  <c r="K137" i="63"/>
  <c r="K136" i="63"/>
  <c r="K135" i="63"/>
  <c r="K134" i="63"/>
  <c r="K133" i="63"/>
  <c r="K132" i="63"/>
  <c r="K131" i="63"/>
  <c r="K129" i="63"/>
  <c r="K128" i="63"/>
  <c r="K127" i="63"/>
  <c r="K126" i="63"/>
  <c r="K125" i="63"/>
  <c r="K124" i="63"/>
  <c r="K123" i="63"/>
  <c r="K122" i="63"/>
  <c r="K121" i="63"/>
  <c r="K120" i="63"/>
  <c r="K118" i="63"/>
  <c r="K117" i="63"/>
  <c r="K116" i="63"/>
  <c r="K115" i="63"/>
  <c r="K114" i="63"/>
  <c r="K113" i="63"/>
  <c r="K112" i="63"/>
  <c r="K111" i="63"/>
  <c r="K110" i="63"/>
  <c r="K109" i="63"/>
  <c r="K107" i="63"/>
  <c r="K106" i="63"/>
  <c r="K105" i="63"/>
  <c r="K104" i="63"/>
  <c r="K103" i="63"/>
  <c r="K102" i="63"/>
  <c r="K101" i="63"/>
  <c r="K100" i="63"/>
  <c r="K99" i="63"/>
  <c r="K98" i="63"/>
  <c r="K96" i="63"/>
  <c r="K95" i="63"/>
  <c r="K94" i="63"/>
  <c r="K93" i="63"/>
  <c r="K92" i="63"/>
  <c r="K91" i="63"/>
  <c r="K90" i="63"/>
  <c r="K89" i="63"/>
  <c r="K88" i="63"/>
  <c r="K87" i="63"/>
  <c r="K85" i="63"/>
  <c r="K84" i="63"/>
  <c r="K83" i="63"/>
  <c r="K82" i="63"/>
  <c r="K81" i="63"/>
  <c r="K80" i="63"/>
  <c r="K79" i="63"/>
  <c r="K78" i="63"/>
  <c r="K77" i="63"/>
  <c r="K76" i="63"/>
  <c r="K74" i="63"/>
  <c r="K73" i="63"/>
  <c r="K72" i="63"/>
  <c r="K71" i="63"/>
  <c r="K70" i="63"/>
  <c r="K69" i="63"/>
  <c r="K68" i="63"/>
  <c r="K67" i="63"/>
  <c r="K66" i="63"/>
  <c r="K65" i="63"/>
  <c r="K63" i="63"/>
  <c r="K62" i="63"/>
  <c r="K61" i="63"/>
  <c r="K60" i="63"/>
  <c r="K59" i="63"/>
  <c r="K58" i="63"/>
  <c r="K57" i="63"/>
  <c r="K56" i="63"/>
  <c r="K55" i="63"/>
  <c r="K54" i="63"/>
  <c r="K52" i="63"/>
  <c r="K51" i="63"/>
  <c r="K50" i="63"/>
  <c r="K49" i="63"/>
  <c r="K48" i="63"/>
  <c r="K47" i="63"/>
  <c r="K46" i="63"/>
  <c r="K45" i="63"/>
  <c r="K44" i="63"/>
  <c r="K43" i="63"/>
  <c r="K41" i="63"/>
  <c r="K40" i="63"/>
  <c r="K39" i="63"/>
  <c r="K38" i="63"/>
  <c r="K37" i="63"/>
  <c r="K36" i="63"/>
  <c r="K35" i="63"/>
  <c r="K34" i="63"/>
  <c r="K33" i="63"/>
  <c r="K32" i="63"/>
  <c r="K30" i="63"/>
  <c r="K29" i="63"/>
  <c r="K28" i="63"/>
  <c r="K27" i="63"/>
  <c r="K26" i="63"/>
  <c r="K25" i="63"/>
  <c r="K24" i="63"/>
  <c r="K23" i="63"/>
  <c r="K22" i="63"/>
  <c r="K21" i="63"/>
  <c r="K19" i="63"/>
  <c r="K18" i="63"/>
  <c r="K17" i="63"/>
  <c r="K16" i="63"/>
  <c r="K15" i="63"/>
  <c r="K14" i="63"/>
  <c r="K13" i="63"/>
  <c r="K12" i="63"/>
  <c r="K11" i="63"/>
  <c r="K10" i="63"/>
  <c r="M184" i="63"/>
  <c r="M183" i="63"/>
  <c r="M182" i="63"/>
  <c r="M181" i="63"/>
  <c r="M180" i="63"/>
  <c r="M179" i="63"/>
  <c r="M178" i="63"/>
  <c r="M177" i="63"/>
  <c r="M176" i="63"/>
  <c r="M175" i="63"/>
  <c r="M173" i="63"/>
  <c r="M172" i="63"/>
  <c r="M171" i="63"/>
  <c r="M170" i="63"/>
  <c r="M169" i="63"/>
  <c r="M168" i="63"/>
  <c r="M167" i="63"/>
  <c r="M166" i="63"/>
  <c r="M165" i="63"/>
  <c r="M164" i="63"/>
  <c r="M162" i="63"/>
  <c r="M161" i="63"/>
  <c r="M160" i="63"/>
  <c r="M159" i="63"/>
  <c r="M158" i="63"/>
  <c r="M157" i="63"/>
  <c r="M156" i="63"/>
  <c r="M155" i="63"/>
  <c r="M154" i="63"/>
  <c r="M153" i="63"/>
  <c r="M151" i="63"/>
  <c r="M150" i="63"/>
  <c r="M149" i="63"/>
  <c r="M148" i="63"/>
  <c r="M147" i="63"/>
  <c r="M146" i="63"/>
  <c r="M145" i="63"/>
  <c r="M144" i="63"/>
  <c r="M143" i="63"/>
  <c r="M142" i="63"/>
  <c r="M140" i="63"/>
  <c r="M139" i="63"/>
  <c r="M138" i="63"/>
  <c r="M137" i="63"/>
  <c r="M136" i="63"/>
  <c r="M135" i="63"/>
  <c r="M134" i="63"/>
  <c r="M133" i="63"/>
  <c r="M132" i="63"/>
  <c r="M131" i="63"/>
  <c r="M129" i="63"/>
  <c r="M128" i="63"/>
  <c r="M127" i="63"/>
  <c r="M126" i="63"/>
  <c r="M125" i="63"/>
  <c r="M124" i="63"/>
  <c r="M123" i="63"/>
  <c r="M122" i="63"/>
  <c r="M121" i="63"/>
  <c r="M120" i="63"/>
  <c r="M118" i="63"/>
  <c r="M117" i="63"/>
  <c r="M116" i="63"/>
  <c r="M115" i="63"/>
  <c r="M114" i="63"/>
  <c r="M113" i="63"/>
  <c r="M112" i="63"/>
  <c r="M111" i="63"/>
  <c r="M110" i="63"/>
  <c r="M109" i="63"/>
  <c r="M107" i="63"/>
  <c r="M106" i="63"/>
  <c r="M105" i="63"/>
  <c r="M104" i="63"/>
  <c r="M103" i="63"/>
  <c r="M102" i="63"/>
  <c r="M101" i="63"/>
  <c r="M100" i="63"/>
  <c r="M99" i="63"/>
  <c r="M98" i="63"/>
  <c r="M96" i="63"/>
  <c r="M95" i="63"/>
  <c r="M94" i="63"/>
  <c r="M93" i="63"/>
  <c r="M92" i="63"/>
  <c r="M91" i="63"/>
  <c r="M90" i="63"/>
  <c r="M89" i="63"/>
  <c r="M88" i="63"/>
  <c r="M87" i="63"/>
  <c r="M85" i="63"/>
  <c r="M84" i="63"/>
  <c r="M83" i="63"/>
  <c r="M82" i="63"/>
  <c r="M81" i="63"/>
  <c r="M80" i="63"/>
  <c r="M79" i="63"/>
  <c r="M78" i="63"/>
  <c r="M77" i="63"/>
  <c r="M76" i="63"/>
  <c r="M74" i="63"/>
  <c r="M73" i="63"/>
  <c r="M72" i="63"/>
  <c r="M71" i="63"/>
  <c r="M70" i="63"/>
  <c r="M69" i="63"/>
  <c r="M68" i="63"/>
  <c r="M67" i="63"/>
  <c r="M66" i="63"/>
  <c r="M65" i="63"/>
  <c r="M63" i="63"/>
  <c r="M62" i="63"/>
  <c r="M61" i="63"/>
  <c r="M60" i="63"/>
  <c r="M59" i="63"/>
  <c r="M58" i="63"/>
  <c r="M57" i="63"/>
  <c r="M56" i="63"/>
  <c r="M55" i="63"/>
  <c r="M54" i="63"/>
  <c r="M52" i="63"/>
  <c r="M51" i="63"/>
  <c r="M50" i="63"/>
  <c r="M49" i="63"/>
  <c r="M48" i="63"/>
  <c r="M47" i="63"/>
  <c r="M46" i="63"/>
  <c r="M45" i="63"/>
  <c r="M44" i="63"/>
  <c r="M43" i="63"/>
  <c r="M41" i="63"/>
  <c r="M40" i="63"/>
  <c r="M39" i="63"/>
  <c r="M38" i="63"/>
  <c r="M37" i="63"/>
  <c r="M36" i="63"/>
  <c r="M35" i="63"/>
  <c r="M34" i="63"/>
  <c r="M33" i="63"/>
  <c r="M32" i="63"/>
  <c r="M30" i="63"/>
  <c r="M29" i="63"/>
  <c r="M28" i="63"/>
  <c r="M27" i="63"/>
  <c r="M26" i="63"/>
  <c r="M25" i="63"/>
  <c r="M24" i="63"/>
  <c r="M23" i="63"/>
  <c r="M22" i="63"/>
  <c r="M21" i="63"/>
  <c r="M19" i="63"/>
  <c r="M18" i="63"/>
  <c r="M17" i="63"/>
  <c r="M16" i="63"/>
  <c r="M15" i="63"/>
  <c r="M14" i="63"/>
  <c r="M13" i="63"/>
  <c r="M12" i="63"/>
  <c r="M11" i="63"/>
  <c r="M10" i="63"/>
  <c r="U47" i="52"/>
  <c r="U46" i="52"/>
  <c r="U45" i="52"/>
  <c r="U44" i="52"/>
  <c r="U43" i="52"/>
  <c r="U42" i="52"/>
  <c r="U41" i="52"/>
  <c r="U40" i="52"/>
  <c r="U39" i="52"/>
  <c r="U38" i="52"/>
  <c r="U37" i="52"/>
  <c r="U36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W70" i="59"/>
  <c r="W67" i="59"/>
  <c r="W65" i="59"/>
  <c r="W61" i="59"/>
  <c r="W19" i="59"/>
  <c r="W15" i="59"/>
  <c r="W14" i="59"/>
  <c r="W13" i="59"/>
  <c r="W12" i="59"/>
  <c r="W11" i="59"/>
  <c r="V70" i="59"/>
  <c r="V67" i="59"/>
  <c r="V65" i="59"/>
  <c r="V61" i="59"/>
  <c r="V19" i="59"/>
  <c r="V15" i="59"/>
  <c r="V14" i="59"/>
  <c r="V13" i="59"/>
  <c r="V12" i="59"/>
  <c r="V11" i="59"/>
  <c r="U70" i="59"/>
  <c r="U67" i="59"/>
  <c r="U65" i="59"/>
  <c r="U61" i="59"/>
  <c r="U19" i="59"/>
  <c r="U15" i="59"/>
  <c r="U14" i="59"/>
  <c r="U13" i="59"/>
  <c r="U12" i="59"/>
  <c r="U11" i="59"/>
  <c r="L70" i="59"/>
  <c r="L67" i="59"/>
  <c r="L65" i="59"/>
  <c r="L61" i="59"/>
  <c r="L19" i="59"/>
  <c r="L11" i="59"/>
  <c r="J70" i="59"/>
  <c r="J67" i="59"/>
  <c r="J65" i="59"/>
  <c r="J61" i="59"/>
  <c r="J19" i="59"/>
  <c r="J11" i="59"/>
  <c r="X418" i="50"/>
  <c r="X417" i="50"/>
  <c r="X416" i="50"/>
  <c r="X415" i="50"/>
  <c r="X414" i="50"/>
  <c r="X413" i="50"/>
  <c r="X412" i="50"/>
  <c r="X411" i="50"/>
  <c r="X410" i="50"/>
  <c r="X409" i="50"/>
  <c r="X408" i="50"/>
  <c r="X407" i="50"/>
  <c r="X406" i="50"/>
  <c r="X405" i="50"/>
  <c r="X404" i="50"/>
  <c r="X403" i="50"/>
  <c r="X402" i="50"/>
  <c r="X401" i="50"/>
  <c r="X400" i="50"/>
  <c r="X399" i="50"/>
  <c r="X398" i="50"/>
  <c r="X397" i="50"/>
  <c r="X396" i="50"/>
  <c r="X395" i="50"/>
  <c r="X394" i="50"/>
  <c r="X393" i="50"/>
  <c r="X392" i="50"/>
  <c r="X391" i="50"/>
  <c r="X390" i="50"/>
  <c r="X389" i="50"/>
  <c r="X388" i="50"/>
  <c r="X387" i="50"/>
  <c r="X386" i="50"/>
  <c r="X385" i="50"/>
  <c r="X384" i="50"/>
  <c r="X383" i="50"/>
  <c r="X382" i="50"/>
  <c r="X381" i="50"/>
  <c r="X380" i="50"/>
  <c r="X379" i="50"/>
  <c r="X378" i="50"/>
  <c r="X377" i="50"/>
  <c r="X376" i="50"/>
  <c r="X375" i="50"/>
  <c r="X374" i="50"/>
  <c r="X373" i="50"/>
  <c r="X372" i="50"/>
  <c r="X371" i="50"/>
  <c r="X370" i="50"/>
  <c r="X369" i="50"/>
  <c r="X368" i="50"/>
  <c r="X367" i="50"/>
  <c r="X366" i="50"/>
  <c r="X365" i="50"/>
  <c r="X364" i="50"/>
  <c r="X363" i="50"/>
  <c r="X362" i="50"/>
  <c r="X361" i="50"/>
  <c r="X360" i="50"/>
  <c r="X359" i="50"/>
  <c r="X358" i="50"/>
  <c r="X357" i="50"/>
  <c r="X356" i="50"/>
  <c r="X355" i="50"/>
  <c r="X354" i="50"/>
  <c r="X353" i="50"/>
  <c r="X352" i="50"/>
  <c r="X351" i="50"/>
  <c r="X350" i="50"/>
  <c r="X349" i="50"/>
  <c r="X348" i="50"/>
  <c r="X347" i="50"/>
  <c r="X346" i="50"/>
  <c r="X345" i="50"/>
  <c r="X344" i="50"/>
  <c r="X343" i="50"/>
  <c r="X342" i="50"/>
  <c r="X341" i="50"/>
  <c r="X340" i="50"/>
  <c r="X339" i="50"/>
  <c r="X338" i="50"/>
  <c r="X337" i="50"/>
  <c r="X336" i="50"/>
  <c r="X335" i="50"/>
  <c r="X334" i="50"/>
  <c r="X333" i="50"/>
  <c r="X332" i="50"/>
  <c r="X331" i="50"/>
  <c r="X330" i="50"/>
  <c r="X329" i="50"/>
  <c r="X328" i="50"/>
  <c r="X327" i="50"/>
  <c r="X326" i="50"/>
  <c r="X325" i="50"/>
  <c r="X324" i="50"/>
  <c r="X323" i="50"/>
  <c r="X322" i="50"/>
  <c r="X321" i="50"/>
  <c r="X320" i="50"/>
  <c r="X319" i="50"/>
  <c r="X318" i="50"/>
  <c r="X317" i="50"/>
  <c r="X316" i="50"/>
  <c r="X315" i="50"/>
  <c r="X314" i="50"/>
  <c r="X313" i="50"/>
  <c r="X312" i="50"/>
  <c r="X311" i="50"/>
  <c r="X310" i="50"/>
  <c r="X309" i="50"/>
  <c r="X308" i="50"/>
  <c r="X307" i="50"/>
  <c r="X306" i="50"/>
  <c r="X305" i="50"/>
  <c r="X304" i="50"/>
  <c r="X303" i="50"/>
  <c r="X302" i="50"/>
  <c r="X301" i="50"/>
  <c r="X300" i="50"/>
  <c r="X299" i="50"/>
  <c r="X298" i="50"/>
  <c r="X297" i="50"/>
  <c r="X296" i="50"/>
  <c r="X295" i="50"/>
  <c r="X294" i="50"/>
  <c r="X293" i="50"/>
  <c r="X292" i="50"/>
  <c r="X291" i="50"/>
  <c r="X290" i="50"/>
  <c r="X289" i="50"/>
  <c r="X288" i="50"/>
  <c r="X287" i="50"/>
  <c r="X286" i="50"/>
  <c r="X285" i="50"/>
  <c r="X284" i="50"/>
  <c r="X283" i="50"/>
  <c r="X282" i="50"/>
  <c r="X281" i="50"/>
  <c r="X280" i="50"/>
  <c r="X279" i="50"/>
  <c r="X278" i="50"/>
  <c r="X277" i="50"/>
  <c r="X276" i="50"/>
  <c r="X275" i="50"/>
  <c r="X274" i="50"/>
  <c r="X273" i="50"/>
  <c r="X272" i="50"/>
  <c r="X271" i="50"/>
  <c r="X270" i="50"/>
  <c r="X269" i="50"/>
  <c r="X268" i="50"/>
  <c r="X267" i="50"/>
  <c r="X266" i="50"/>
  <c r="X265" i="50"/>
  <c r="X264" i="50"/>
  <c r="X263" i="50"/>
  <c r="X262" i="50"/>
  <c r="X261" i="50"/>
  <c r="X260" i="50"/>
  <c r="X259" i="50"/>
  <c r="X258" i="50"/>
  <c r="X257" i="50"/>
  <c r="X256" i="50"/>
  <c r="X255" i="50"/>
  <c r="X254" i="50"/>
  <c r="X253" i="50"/>
  <c r="X252" i="50"/>
  <c r="X251" i="50"/>
  <c r="X250" i="50"/>
  <c r="X249" i="50"/>
  <c r="X248" i="50"/>
  <c r="X247" i="50"/>
  <c r="X246" i="50"/>
  <c r="X245" i="50"/>
  <c r="X244" i="50"/>
  <c r="X243" i="50"/>
  <c r="X242" i="50"/>
  <c r="X241" i="50"/>
  <c r="X240" i="50"/>
  <c r="X239" i="50"/>
  <c r="X238" i="50"/>
  <c r="X237" i="50"/>
  <c r="X236" i="50"/>
  <c r="X235" i="50"/>
  <c r="X234" i="50"/>
  <c r="X233" i="50"/>
  <c r="X232" i="50"/>
  <c r="X231" i="50"/>
  <c r="X230" i="50"/>
  <c r="X229" i="50"/>
  <c r="X228" i="50"/>
  <c r="X227" i="50"/>
  <c r="X226" i="50"/>
  <c r="X225" i="50"/>
  <c r="X224" i="50"/>
  <c r="X223" i="50"/>
  <c r="X222" i="50"/>
  <c r="X221" i="50"/>
  <c r="X220" i="50"/>
  <c r="X219" i="50"/>
  <c r="X218" i="50"/>
  <c r="X217" i="50"/>
  <c r="X216" i="50"/>
  <c r="X215" i="50"/>
  <c r="X214" i="50"/>
  <c r="X213" i="50"/>
  <c r="X212" i="50"/>
  <c r="X211" i="50"/>
  <c r="X210" i="50"/>
  <c r="X209" i="50"/>
  <c r="X208" i="50"/>
  <c r="X207" i="50"/>
  <c r="X206" i="50"/>
  <c r="X205" i="50"/>
  <c r="X204" i="50"/>
  <c r="X203" i="50"/>
  <c r="X202" i="50"/>
  <c r="X201" i="50"/>
  <c r="X200" i="50"/>
  <c r="X199" i="50"/>
  <c r="X198" i="50"/>
  <c r="X197" i="50"/>
  <c r="X196" i="50"/>
  <c r="X195" i="50"/>
  <c r="X194" i="50"/>
  <c r="X193" i="50"/>
  <c r="X192" i="50"/>
  <c r="X191" i="50"/>
  <c r="X190" i="50"/>
  <c r="X189" i="50"/>
  <c r="X188" i="50"/>
  <c r="X187" i="50"/>
  <c r="X186" i="50"/>
  <c r="X185" i="50"/>
  <c r="X184" i="50"/>
  <c r="X183" i="50"/>
  <c r="X182" i="50"/>
  <c r="X181" i="50"/>
  <c r="X180" i="50"/>
  <c r="X179" i="50"/>
  <c r="X178" i="50"/>
  <c r="X177" i="50"/>
  <c r="X176" i="50"/>
  <c r="X175" i="50"/>
  <c r="X174" i="50"/>
  <c r="X173" i="50"/>
  <c r="X172" i="50"/>
  <c r="X171" i="50"/>
  <c r="X170" i="50"/>
  <c r="X169" i="50"/>
  <c r="X168" i="50"/>
  <c r="X167" i="50"/>
  <c r="X166" i="50"/>
  <c r="X165" i="50"/>
  <c r="X164" i="50"/>
  <c r="X163" i="50"/>
  <c r="X162" i="50"/>
  <c r="X161" i="50"/>
  <c r="X160" i="50"/>
  <c r="X159" i="50"/>
  <c r="X158" i="50"/>
  <c r="X157" i="50"/>
  <c r="X156" i="50"/>
  <c r="X155" i="50"/>
  <c r="X154" i="50"/>
  <c r="X153" i="50"/>
  <c r="X152" i="50"/>
  <c r="X151" i="50"/>
  <c r="X150" i="50"/>
  <c r="X149" i="50"/>
  <c r="X148" i="50"/>
  <c r="X147" i="50"/>
  <c r="X146" i="50"/>
  <c r="X145" i="50"/>
  <c r="X144" i="50"/>
  <c r="X143" i="50"/>
  <c r="X142" i="50"/>
  <c r="X141" i="50"/>
  <c r="X140" i="50"/>
  <c r="X139" i="50"/>
  <c r="X138" i="50"/>
  <c r="X137" i="50"/>
  <c r="X136" i="50"/>
  <c r="X135" i="50"/>
  <c r="X134" i="50"/>
  <c r="X133" i="50"/>
  <c r="X132" i="50"/>
  <c r="X131" i="50"/>
  <c r="X130" i="50"/>
  <c r="X129" i="50"/>
  <c r="X128" i="50"/>
  <c r="X127" i="50"/>
  <c r="X126" i="50"/>
  <c r="X125" i="50"/>
  <c r="X124" i="50"/>
  <c r="X123" i="50"/>
  <c r="X122" i="50"/>
  <c r="X121" i="50"/>
  <c r="X120" i="50"/>
  <c r="X119" i="50"/>
  <c r="X118" i="50"/>
  <c r="X117" i="50"/>
  <c r="X116" i="50"/>
  <c r="X115" i="50"/>
  <c r="X114" i="50"/>
  <c r="X113" i="50"/>
  <c r="X112" i="50"/>
  <c r="X111" i="50"/>
  <c r="X110" i="50"/>
  <c r="X109" i="50"/>
  <c r="X108" i="50"/>
  <c r="X107" i="50"/>
  <c r="X106" i="50"/>
  <c r="X105" i="50"/>
  <c r="X94" i="50"/>
  <c r="X93" i="50"/>
  <c r="X92" i="50"/>
  <c r="X91" i="50"/>
  <c r="X90" i="50"/>
  <c r="X89" i="50"/>
  <c r="X88" i="50"/>
  <c r="X87" i="50"/>
  <c r="X86" i="50"/>
  <c r="X85" i="50"/>
  <c r="X84" i="50"/>
  <c r="X83" i="50"/>
  <c r="X82" i="50"/>
  <c r="X76" i="50"/>
  <c r="X75" i="50"/>
  <c r="X74" i="50"/>
  <c r="X73" i="50"/>
  <c r="X72" i="50"/>
  <c r="X71" i="50"/>
  <c r="X70" i="50"/>
  <c r="X69" i="50"/>
  <c r="X68" i="50"/>
  <c r="X67" i="50"/>
  <c r="X66" i="50"/>
  <c r="X65" i="50"/>
  <c r="X64" i="50"/>
  <c r="X63" i="50"/>
  <c r="X62" i="50"/>
  <c r="X61" i="50"/>
  <c r="X60" i="50"/>
  <c r="X59" i="50"/>
  <c r="X58" i="50"/>
  <c r="X57" i="50"/>
  <c r="X56" i="50"/>
  <c r="X55" i="50"/>
  <c r="X54" i="50"/>
  <c r="X53" i="50"/>
  <c r="X52" i="50"/>
  <c r="X51" i="50"/>
  <c r="X50" i="50"/>
  <c r="X49" i="50"/>
  <c r="X48" i="50"/>
  <c r="X47" i="50"/>
  <c r="X46" i="50"/>
  <c r="X45" i="50"/>
  <c r="X44" i="50"/>
  <c r="X43" i="50"/>
  <c r="X42" i="50"/>
  <c r="X41" i="50"/>
  <c r="X40" i="50"/>
  <c r="X39" i="50"/>
  <c r="X38" i="50"/>
  <c r="X37" i="50"/>
  <c r="X36" i="50"/>
  <c r="X34" i="50"/>
  <c r="X33" i="50"/>
  <c r="X32" i="50"/>
  <c r="X31" i="50"/>
  <c r="X30" i="50"/>
  <c r="X29" i="50"/>
  <c r="X28" i="50"/>
  <c r="X27" i="50"/>
  <c r="X26" i="50"/>
  <c r="X25" i="50"/>
  <c r="X24" i="50"/>
  <c r="X23" i="50"/>
  <c r="X22" i="50"/>
  <c r="X21" i="50"/>
  <c r="X20" i="50"/>
  <c r="X19" i="50"/>
  <c r="X18" i="50"/>
  <c r="X17" i="50"/>
  <c r="X16" i="50"/>
  <c r="X15" i="50"/>
  <c r="X14" i="50"/>
  <c r="X13" i="50"/>
  <c r="X12" i="50"/>
  <c r="W418" i="50"/>
  <c r="W417" i="50"/>
  <c r="W416" i="50"/>
  <c r="W415" i="50"/>
  <c r="W414" i="50"/>
  <c r="W413" i="50"/>
  <c r="W412" i="50"/>
  <c r="W411" i="50"/>
  <c r="W410" i="50"/>
  <c r="W409" i="50"/>
  <c r="W408" i="50"/>
  <c r="W407" i="50"/>
  <c r="W406" i="50"/>
  <c r="W405" i="50"/>
  <c r="W404" i="50"/>
  <c r="W403" i="50"/>
  <c r="W402" i="50"/>
  <c r="W401" i="50"/>
  <c r="W400" i="50"/>
  <c r="W399" i="50"/>
  <c r="W398" i="50"/>
  <c r="W397" i="50"/>
  <c r="W396" i="50"/>
  <c r="W395" i="50"/>
  <c r="W394" i="50"/>
  <c r="W393" i="50"/>
  <c r="W392" i="50"/>
  <c r="W391" i="50"/>
  <c r="W390" i="50"/>
  <c r="W389" i="50"/>
  <c r="W388" i="50"/>
  <c r="W387" i="50"/>
  <c r="W386" i="50"/>
  <c r="W385" i="50"/>
  <c r="W384" i="50"/>
  <c r="W383" i="50"/>
  <c r="W382" i="50"/>
  <c r="W381" i="50"/>
  <c r="W380" i="50"/>
  <c r="W379" i="50"/>
  <c r="W378" i="50"/>
  <c r="W377" i="50"/>
  <c r="W376" i="50"/>
  <c r="W375" i="50"/>
  <c r="W374" i="50"/>
  <c r="W373" i="50"/>
  <c r="W372" i="50"/>
  <c r="W371" i="50"/>
  <c r="W370" i="50"/>
  <c r="W369" i="50"/>
  <c r="W368" i="50"/>
  <c r="W367" i="50"/>
  <c r="W366" i="50"/>
  <c r="W365" i="50"/>
  <c r="W364" i="50"/>
  <c r="W363" i="50"/>
  <c r="W362" i="50"/>
  <c r="W361" i="50"/>
  <c r="W360" i="50"/>
  <c r="W359" i="50"/>
  <c r="W358" i="50"/>
  <c r="W357" i="50"/>
  <c r="W356" i="50"/>
  <c r="W355" i="50"/>
  <c r="W354" i="50"/>
  <c r="W353" i="50"/>
  <c r="W352" i="50"/>
  <c r="W351" i="50"/>
  <c r="W350" i="50"/>
  <c r="W349" i="50"/>
  <c r="W348" i="50"/>
  <c r="W347" i="50"/>
  <c r="W346" i="50"/>
  <c r="W345" i="50"/>
  <c r="W344" i="50"/>
  <c r="W343" i="50"/>
  <c r="W342" i="50"/>
  <c r="W341" i="50"/>
  <c r="W340" i="50"/>
  <c r="W339" i="50"/>
  <c r="W338" i="50"/>
  <c r="W337" i="50"/>
  <c r="W336" i="50"/>
  <c r="W335" i="50"/>
  <c r="W334" i="50"/>
  <c r="W333" i="50"/>
  <c r="W332" i="50"/>
  <c r="W331" i="50"/>
  <c r="W330" i="50"/>
  <c r="W329" i="50"/>
  <c r="W328" i="50"/>
  <c r="W327" i="50"/>
  <c r="W326" i="50"/>
  <c r="W325" i="50"/>
  <c r="W324" i="50"/>
  <c r="W323" i="50"/>
  <c r="W322" i="50"/>
  <c r="W321" i="50"/>
  <c r="W320" i="50"/>
  <c r="W319" i="50"/>
  <c r="W318" i="50"/>
  <c r="W317" i="50"/>
  <c r="W316" i="50"/>
  <c r="W315" i="50"/>
  <c r="W314" i="50"/>
  <c r="W313" i="50"/>
  <c r="W312" i="50"/>
  <c r="W311" i="50"/>
  <c r="W310" i="50"/>
  <c r="W309" i="50"/>
  <c r="W308" i="50"/>
  <c r="W307" i="50"/>
  <c r="W306" i="50"/>
  <c r="W305" i="50"/>
  <c r="W304" i="50"/>
  <c r="W303" i="50"/>
  <c r="W302" i="50"/>
  <c r="W301" i="50"/>
  <c r="W300" i="50"/>
  <c r="W299" i="50"/>
  <c r="W298" i="50"/>
  <c r="W297" i="50"/>
  <c r="W296" i="50"/>
  <c r="W295" i="50"/>
  <c r="W294" i="50"/>
  <c r="W293" i="50"/>
  <c r="W292" i="50"/>
  <c r="W291" i="50"/>
  <c r="W290" i="50"/>
  <c r="W289" i="50"/>
  <c r="W288" i="50"/>
  <c r="W287" i="50"/>
  <c r="W286" i="50"/>
  <c r="W285" i="50"/>
  <c r="W284" i="50"/>
  <c r="W283" i="50"/>
  <c r="W282" i="50"/>
  <c r="W281" i="50"/>
  <c r="W280" i="50"/>
  <c r="W279" i="50"/>
  <c r="W278" i="50"/>
  <c r="W277" i="50"/>
  <c r="W276" i="50"/>
  <c r="W275" i="50"/>
  <c r="W274" i="50"/>
  <c r="W273" i="50"/>
  <c r="W272" i="50"/>
  <c r="W271" i="50"/>
  <c r="W270" i="50"/>
  <c r="W269" i="50"/>
  <c r="W268" i="50"/>
  <c r="W267" i="50"/>
  <c r="W266" i="50"/>
  <c r="W265" i="50"/>
  <c r="W264" i="50"/>
  <c r="W263" i="50"/>
  <c r="W262" i="50"/>
  <c r="W261" i="50"/>
  <c r="W260" i="50"/>
  <c r="W259" i="50"/>
  <c r="W258" i="50"/>
  <c r="W257" i="50"/>
  <c r="W256" i="50"/>
  <c r="W255" i="50"/>
  <c r="W254" i="50"/>
  <c r="W253" i="50"/>
  <c r="W252" i="50"/>
  <c r="W251" i="50"/>
  <c r="W250" i="50"/>
  <c r="W249" i="50"/>
  <c r="W248" i="50"/>
  <c r="W247" i="50"/>
  <c r="W246" i="50"/>
  <c r="W245" i="50"/>
  <c r="W244" i="50"/>
  <c r="W243" i="50"/>
  <c r="W242" i="50"/>
  <c r="W241" i="50"/>
  <c r="W240" i="50"/>
  <c r="W239" i="50"/>
  <c r="W238" i="50"/>
  <c r="W237" i="50"/>
  <c r="W236" i="50"/>
  <c r="W235" i="50"/>
  <c r="W234" i="50"/>
  <c r="W233" i="50"/>
  <c r="W232" i="50"/>
  <c r="W231" i="50"/>
  <c r="W230" i="50"/>
  <c r="W229" i="50"/>
  <c r="W228" i="50"/>
  <c r="W227" i="50"/>
  <c r="W226" i="50"/>
  <c r="W225" i="50"/>
  <c r="W224" i="50"/>
  <c r="W223" i="50"/>
  <c r="W222" i="50"/>
  <c r="W221" i="50"/>
  <c r="W220" i="50"/>
  <c r="W219" i="50"/>
  <c r="W218" i="50"/>
  <c r="W217" i="50"/>
  <c r="W216" i="50"/>
  <c r="W215" i="50"/>
  <c r="W214" i="50"/>
  <c r="W213" i="50"/>
  <c r="W212" i="50"/>
  <c r="W211" i="50"/>
  <c r="W210" i="50"/>
  <c r="W209" i="50"/>
  <c r="W208" i="50"/>
  <c r="W207" i="50"/>
  <c r="W206" i="50"/>
  <c r="W205" i="50"/>
  <c r="W204" i="50"/>
  <c r="W203" i="50"/>
  <c r="W202" i="50"/>
  <c r="W201" i="50"/>
  <c r="W200" i="50"/>
  <c r="W199" i="50"/>
  <c r="W198" i="50"/>
  <c r="W197" i="50"/>
  <c r="W196" i="50"/>
  <c r="W195" i="50"/>
  <c r="W194" i="50"/>
  <c r="W193" i="50"/>
  <c r="W192" i="50"/>
  <c r="W191" i="50"/>
  <c r="W190" i="50"/>
  <c r="W189" i="50"/>
  <c r="W188" i="50"/>
  <c r="W187" i="50"/>
  <c r="W186" i="50"/>
  <c r="W185" i="50"/>
  <c r="W184" i="50"/>
  <c r="W183" i="50"/>
  <c r="W182" i="50"/>
  <c r="W181" i="50"/>
  <c r="W180" i="50"/>
  <c r="W179" i="50"/>
  <c r="W178" i="50"/>
  <c r="W177" i="50"/>
  <c r="W176" i="50"/>
  <c r="W175" i="50"/>
  <c r="W174" i="50"/>
  <c r="W173" i="50"/>
  <c r="W172" i="50"/>
  <c r="W171" i="50"/>
  <c r="W170" i="50"/>
  <c r="W169" i="50"/>
  <c r="W168" i="50"/>
  <c r="W167" i="50"/>
  <c r="W166" i="50"/>
  <c r="W165" i="50"/>
  <c r="W164" i="50"/>
  <c r="W163" i="50"/>
  <c r="W162" i="50"/>
  <c r="W161" i="50"/>
  <c r="W160" i="50"/>
  <c r="W159" i="50"/>
  <c r="W158" i="50"/>
  <c r="W157" i="50"/>
  <c r="W156" i="50"/>
  <c r="W155" i="50"/>
  <c r="W154" i="50"/>
  <c r="W153" i="50"/>
  <c r="W152" i="50"/>
  <c r="W151" i="50"/>
  <c r="W150" i="50"/>
  <c r="W149" i="50"/>
  <c r="W148" i="50"/>
  <c r="W147" i="50"/>
  <c r="W146" i="50"/>
  <c r="W145" i="50"/>
  <c r="W144" i="50"/>
  <c r="W143" i="50"/>
  <c r="W142" i="50"/>
  <c r="W141" i="50"/>
  <c r="W140" i="50"/>
  <c r="W139" i="50"/>
  <c r="W138" i="50"/>
  <c r="W137" i="50"/>
  <c r="W136" i="50"/>
  <c r="W135" i="50"/>
  <c r="W134" i="50"/>
  <c r="W133" i="50"/>
  <c r="W132" i="50"/>
  <c r="W131" i="50"/>
  <c r="W130" i="50"/>
  <c r="W129" i="50"/>
  <c r="W128" i="50"/>
  <c r="W127" i="50"/>
  <c r="W126" i="50"/>
  <c r="W125" i="50"/>
  <c r="W124" i="50"/>
  <c r="W123" i="50"/>
  <c r="W122" i="50"/>
  <c r="W121" i="50"/>
  <c r="W120" i="50"/>
  <c r="W119" i="50"/>
  <c r="W118" i="50"/>
  <c r="W117" i="50"/>
  <c r="W116" i="50"/>
  <c r="W115" i="50"/>
  <c r="W114" i="50"/>
  <c r="W113" i="50"/>
  <c r="W112" i="50"/>
  <c r="W111" i="50"/>
  <c r="W110" i="50"/>
  <c r="W109" i="50"/>
  <c r="W108" i="50"/>
  <c r="W107" i="50"/>
  <c r="W106" i="50"/>
  <c r="W105" i="50"/>
  <c r="W94" i="50"/>
  <c r="W93" i="50"/>
  <c r="W92" i="50"/>
  <c r="W91" i="50"/>
  <c r="W90" i="50"/>
  <c r="W89" i="50"/>
  <c r="W88" i="50"/>
  <c r="W87" i="50"/>
  <c r="W86" i="50"/>
  <c r="W85" i="50"/>
  <c r="W84" i="50"/>
  <c r="W83" i="50"/>
  <c r="W82" i="50"/>
  <c r="W76" i="50"/>
  <c r="W75" i="50"/>
  <c r="W74" i="50"/>
  <c r="W73" i="50"/>
  <c r="W72" i="50"/>
  <c r="W71" i="50"/>
  <c r="W70" i="50"/>
  <c r="W69" i="50"/>
  <c r="W68" i="50"/>
  <c r="W67" i="50"/>
  <c r="W66" i="50"/>
  <c r="W65" i="50"/>
  <c r="W64" i="50"/>
  <c r="W63" i="50"/>
  <c r="W62" i="50"/>
  <c r="W61" i="50"/>
  <c r="W60" i="50"/>
  <c r="W59" i="50"/>
  <c r="W58" i="50"/>
  <c r="W57" i="50"/>
  <c r="W56" i="50"/>
  <c r="W55" i="50"/>
  <c r="W54" i="50"/>
  <c r="W53" i="50"/>
  <c r="W52" i="50"/>
  <c r="W51" i="50"/>
  <c r="W50" i="50"/>
  <c r="W49" i="50"/>
  <c r="W48" i="50"/>
  <c r="W47" i="50"/>
  <c r="W46" i="50"/>
  <c r="W45" i="50"/>
  <c r="W44" i="50"/>
  <c r="W43" i="50"/>
  <c r="W42" i="50"/>
  <c r="W41" i="50"/>
  <c r="W40" i="50"/>
  <c r="W39" i="50"/>
  <c r="W38" i="50"/>
  <c r="W37" i="50"/>
  <c r="W36" i="50"/>
  <c r="W34" i="50"/>
  <c r="W33" i="50"/>
  <c r="W32" i="50"/>
  <c r="W31" i="50"/>
  <c r="W30" i="50"/>
  <c r="W29" i="50"/>
  <c r="W28" i="50"/>
  <c r="W27" i="50"/>
  <c r="W26" i="50"/>
  <c r="W25" i="50"/>
  <c r="W24" i="50"/>
  <c r="W23" i="50"/>
  <c r="W22" i="50"/>
  <c r="W21" i="50"/>
  <c r="W20" i="50"/>
  <c r="W19" i="50"/>
  <c r="W18" i="50"/>
  <c r="W17" i="50"/>
  <c r="W16" i="50"/>
  <c r="W15" i="50"/>
  <c r="W14" i="50"/>
  <c r="W13" i="50"/>
  <c r="W12" i="50"/>
  <c r="K418" i="50"/>
  <c r="K417" i="50"/>
  <c r="K416" i="50"/>
  <c r="K415" i="50"/>
  <c r="K414" i="50"/>
  <c r="K413" i="50"/>
  <c r="K412" i="50"/>
  <c r="K411" i="50"/>
  <c r="K410" i="50"/>
  <c r="K409" i="50"/>
  <c r="K408" i="50"/>
  <c r="K407" i="50"/>
  <c r="K406" i="50"/>
  <c r="K405" i="50"/>
  <c r="K404" i="50"/>
  <c r="K403" i="50"/>
  <c r="K402" i="50"/>
  <c r="K401" i="50"/>
  <c r="K400" i="50"/>
  <c r="K399" i="50"/>
  <c r="K398" i="50"/>
  <c r="K397" i="50"/>
  <c r="K396" i="50"/>
  <c r="K395" i="50"/>
  <c r="K394" i="50"/>
  <c r="K393" i="50"/>
  <c r="K392" i="50"/>
  <c r="K391" i="50"/>
  <c r="K390" i="50"/>
  <c r="K389" i="50"/>
  <c r="K388" i="50"/>
  <c r="K387" i="50"/>
  <c r="K386" i="50"/>
  <c r="K385" i="50"/>
  <c r="K384" i="50"/>
  <c r="K383" i="50"/>
  <c r="K382" i="50"/>
  <c r="K381" i="50"/>
  <c r="K380" i="50"/>
  <c r="K379" i="50"/>
  <c r="K378" i="50"/>
  <c r="K377" i="50"/>
  <c r="K376" i="50"/>
  <c r="K375" i="50"/>
  <c r="K374" i="50"/>
  <c r="K373" i="50"/>
  <c r="K372" i="50"/>
  <c r="K371" i="50"/>
  <c r="K370" i="50"/>
  <c r="K369" i="50"/>
  <c r="K368" i="50"/>
  <c r="K367" i="50"/>
  <c r="K366" i="50"/>
  <c r="K365" i="50"/>
  <c r="K364" i="50"/>
  <c r="K363" i="50"/>
  <c r="K362" i="50"/>
  <c r="K361" i="50"/>
  <c r="K360" i="50"/>
  <c r="K359" i="50"/>
  <c r="K358" i="50"/>
  <c r="K357" i="50"/>
  <c r="K356" i="50"/>
  <c r="K355" i="50"/>
  <c r="K354" i="50"/>
  <c r="K353" i="50"/>
  <c r="K352" i="50"/>
  <c r="K351" i="50"/>
  <c r="K350" i="50"/>
  <c r="K349" i="50"/>
  <c r="K348" i="50"/>
  <c r="K347" i="50"/>
  <c r="K346" i="50"/>
  <c r="K345" i="50"/>
  <c r="K344" i="50"/>
  <c r="K343" i="50"/>
  <c r="K342" i="50"/>
  <c r="K341" i="50"/>
  <c r="K340" i="50"/>
  <c r="K339" i="50"/>
  <c r="K338" i="50"/>
  <c r="K337" i="50"/>
  <c r="K336" i="50"/>
  <c r="K335" i="50"/>
  <c r="K334" i="50"/>
  <c r="K333" i="50"/>
  <c r="K332" i="50"/>
  <c r="K331" i="50"/>
  <c r="K330" i="50"/>
  <c r="K329" i="50"/>
  <c r="K328" i="50"/>
  <c r="K327" i="50"/>
  <c r="K326" i="50"/>
  <c r="K325" i="50"/>
  <c r="K324" i="50"/>
  <c r="K323" i="50"/>
  <c r="K322" i="50"/>
  <c r="K321" i="50"/>
  <c r="K320" i="50"/>
  <c r="K319" i="50"/>
  <c r="K318" i="50"/>
  <c r="K317" i="50"/>
  <c r="K316" i="50"/>
  <c r="K315" i="50"/>
  <c r="K314" i="50"/>
  <c r="K313" i="50"/>
  <c r="K312" i="50"/>
  <c r="K311" i="50"/>
  <c r="K310" i="50"/>
  <c r="K309" i="50"/>
  <c r="K308" i="50"/>
  <c r="K307" i="50"/>
  <c r="K306" i="50"/>
  <c r="K305" i="50"/>
  <c r="K304" i="50"/>
  <c r="K303" i="50"/>
  <c r="K302" i="50"/>
  <c r="K301" i="50"/>
  <c r="K300" i="50"/>
  <c r="K299" i="50"/>
  <c r="K298" i="50"/>
  <c r="K297" i="50"/>
  <c r="K296" i="50"/>
  <c r="K295" i="50"/>
  <c r="K294" i="50"/>
  <c r="K293" i="50"/>
  <c r="K292" i="50"/>
  <c r="K291" i="50"/>
  <c r="K290" i="50"/>
  <c r="K289" i="50"/>
  <c r="K288" i="50"/>
  <c r="K287" i="50"/>
  <c r="K286" i="50"/>
  <c r="K285" i="50"/>
  <c r="K284" i="50"/>
  <c r="K283" i="50"/>
  <c r="K282" i="50"/>
  <c r="K281" i="50"/>
  <c r="K280" i="50"/>
  <c r="K279" i="50"/>
  <c r="K278" i="50"/>
  <c r="K277" i="50"/>
  <c r="K276" i="50"/>
  <c r="K275" i="50"/>
  <c r="K274" i="50"/>
  <c r="K273" i="50"/>
  <c r="K272" i="50"/>
  <c r="K271" i="50"/>
  <c r="K270" i="50"/>
  <c r="K269" i="50"/>
  <c r="K268" i="50"/>
  <c r="K267" i="50"/>
  <c r="K266" i="50"/>
  <c r="K265" i="50"/>
  <c r="K264" i="50"/>
  <c r="K263" i="50"/>
  <c r="K262" i="50"/>
  <c r="K261" i="50"/>
  <c r="K260" i="50"/>
  <c r="K259" i="50"/>
  <c r="K258" i="50"/>
  <c r="K257" i="50"/>
  <c r="K256" i="50"/>
  <c r="K255" i="50"/>
  <c r="K254" i="50"/>
  <c r="K253" i="50"/>
  <c r="K252" i="50"/>
  <c r="K251" i="50"/>
  <c r="K250" i="50"/>
  <c r="K249" i="50"/>
  <c r="K248" i="50"/>
  <c r="K247" i="50"/>
  <c r="K246" i="50"/>
  <c r="K245" i="50"/>
  <c r="K244" i="50"/>
  <c r="K243" i="50"/>
  <c r="K242" i="50"/>
  <c r="K241" i="50"/>
  <c r="K240" i="50"/>
  <c r="K239" i="50"/>
  <c r="K238" i="50"/>
  <c r="K237" i="50"/>
  <c r="K236" i="50"/>
  <c r="K235" i="50"/>
  <c r="K234" i="50"/>
  <c r="K233" i="50"/>
  <c r="K232" i="50"/>
  <c r="K231" i="50"/>
  <c r="K230" i="50"/>
  <c r="K229" i="50"/>
  <c r="K228" i="50"/>
  <c r="K227" i="50"/>
  <c r="K226" i="50"/>
  <c r="K225" i="50"/>
  <c r="K224" i="50"/>
  <c r="K223" i="50"/>
  <c r="K222" i="50"/>
  <c r="K221" i="50"/>
  <c r="K220" i="50"/>
  <c r="K219" i="50"/>
  <c r="K218" i="50"/>
  <c r="K217" i="50"/>
  <c r="K216" i="50"/>
  <c r="K215" i="50"/>
  <c r="K214" i="50"/>
  <c r="K213" i="50"/>
  <c r="K212" i="50"/>
  <c r="K211" i="50"/>
  <c r="K210" i="50"/>
  <c r="K209" i="50"/>
  <c r="K208" i="50"/>
  <c r="K207" i="50"/>
  <c r="K206" i="50"/>
  <c r="K205" i="50"/>
  <c r="K204" i="50"/>
  <c r="K203" i="50"/>
  <c r="K202" i="50"/>
  <c r="K201" i="50"/>
  <c r="K200" i="50"/>
  <c r="K199" i="50"/>
  <c r="K198" i="50"/>
  <c r="K197" i="50"/>
  <c r="K196" i="50"/>
  <c r="K195" i="50"/>
  <c r="K194" i="50"/>
  <c r="K193" i="50"/>
  <c r="K192" i="50"/>
  <c r="K191" i="50"/>
  <c r="K190" i="50"/>
  <c r="K189" i="50"/>
  <c r="K188" i="50"/>
  <c r="K187" i="50"/>
  <c r="K186" i="50"/>
  <c r="K185" i="50"/>
  <c r="K184" i="50"/>
  <c r="K183" i="50"/>
  <c r="K182" i="50"/>
  <c r="K181" i="50"/>
  <c r="K180" i="50"/>
  <c r="K179" i="50"/>
  <c r="K178" i="50"/>
  <c r="K177" i="50"/>
  <c r="K176" i="50"/>
  <c r="K175" i="50"/>
  <c r="K174" i="50"/>
  <c r="K173" i="50"/>
  <c r="K172" i="50"/>
  <c r="K171" i="50"/>
  <c r="K170" i="50"/>
  <c r="K169" i="50"/>
  <c r="K168" i="50"/>
  <c r="K167" i="50"/>
  <c r="K166" i="50"/>
  <c r="K165" i="50"/>
  <c r="K164" i="50"/>
  <c r="K163" i="50"/>
  <c r="K162" i="50"/>
  <c r="K161" i="50"/>
  <c r="K160" i="50"/>
  <c r="K159" i="50"/>
  <c r="K158" i="50"/>
  <c r="K157" i="50"/>
  <c r="K156" i="50"/>
  <c r="K155" i="50"/>
  <c r="K154" i="50"/>
  <c r="K153" i="50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137" i="50"/>
  <c r="K136" i="50"/>
  <c r="K135" i="50"/>
  <c r="K134" i="50"/>
  <c r="K133" i="50"/>
  <c r="K132" i="50"/>
  <c r="K131" i="50"/>
  <c r="K130" i="50"/>
  <c r="K129" i="50"/>
  <c r="K128" i="50"/>
  <c r="K127" i="50"/>
  <c r="K126" i="50"/>
  <c r="K125" i="50"/>
  <c r="K124" i="50"/>
  <c r="K123" i="50"/>
  <c r="K122" i="50"/>
  <c r="K121" i="50"/>
  <c r="K120" i="50"/>
  <c r="K119" i="50"/>
  <c r="K118" i="50"/>
  <c r="K117" i="50"/>
  <c r="K116" i="50"/>
  <c r="K115" i="50"/>
  <c r="K114" i="50"/>
  <c r="K113" i="50"/>
  <c r="K112" i="50"/>
  <c r="K111" i="50"/>
  <c r="K110" i="50"/>
  <c r="K109" i="50"/>
  <c r="K108" i="50"/>
  <c r="K107" i="50"/>
  <c r="K106" i="50"/>
  <c r="K105" i="50"/>
  <c r="K94" i="50"/>
  <c r="K93" i="50"/>
  <c r="K92" i="50"/>
  <c r="K91" i="50"/>
  <c r="K90" i="50"/>
  <c r="K89" i="50"/>
  <c r="K88" i="50"/>
  <c r="K87" i="50"/>
  <c r="K86" i="50"/>
  <c r="K85" i="50"/>
  <c r="K84" i="50"/>
  <c r="K83" i="50"/>
  <c r="K82" i="50"/>
  <c r="K76" i="50"/>
  <c r="K75" i="50"/>
  <c r="K74" i="50"/>
  <c r="K73" i="50"/>
  <c r="K72" i="50"/>
  <c r="K7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4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I418" i="50"/>
  <c r="I417" i="50"/>
  <c r="I416" i="50"/>
  <c r="I415" i="50"/>
  <c r="I414" i="50"/>
  <c r="I413" i="50"/>
  <c r="I412" i="50"/>
  <c r="I411" i="50"/>
  <c r="I410" i="50"/>
  <c r="I409" i="50"/>
  <c r="I408" i="50"/>
  <c r="I407" i="50"/>
  <c r="I406" i="50"/>
  <c r="I405" i="50"/>
  <c r="I404" i="50"/>
  <c r="I403" i="50"/>
  <c r="I402" i="50"/>
  <c r="I401" i="50"/>
  <c r="I400" i="50"/>
  <c r="I399" i="50"/>
  <c r="I398" i="50"/>
  <c r="I397" i="50"/>
  <c r="I396" i="50"/>
  <c r="I395" i="50"/>
  <c r="I394" i="50"/>
  <c r="I393" i="50"/>
  <c r="I392" i="50"/>
  <c r="I391" i="50"/>
  <c r="I390" i="50"/>
  <c r="I389" i="50"/>
  <c r="I388" i="50"/>
  <c r="I387" i="50"/>
  <c r="I386" i="50"/>
  <c r="I385" i="50"/>
  <c r="I384" i="50"/>
  <c r="I383" i="50"/>
  <c r="I382" i="50"/>
  <c r="I381" i="50"/>
  <c r="I380" i="50"/>
  <c r="I379" i="50"/>
  <c r="I378" i="50"/>
  <c r="I377" i="50"/>
  <c r="I376" i="50"/>
  <c r="I375" i="50"/>
  <c r="I374" i="50"/>
  <c r="I373" i="50"/>
  <c r="I372" i="50"/>
  <c r="I371" i="50"/>
  <c r="I370" i="50"/>
  <c r="I369" i="50"/>
  <c r="I368" i="50"/>
  <c r="I367" i="50"/>
  <c r="I366" i="50"/>
  <c r="I365" i="50"/>
  <c r="I364" i="50"/>
  <c r="I363" i="50"/>
  <c r="I362" i="50"/>
  <c r="I361" i="50"/>
  <c r="I360" i="50"/>
  <c r="I359" i="50"/>
  <c r="I358" i="50"/>
  <c r="I357" i="50"/>
  <c r="I356" i="50"/>
  <c r="I355" i="50"/>
  <c r="I354" i="50"/>
  <c r="I353" i="50"/>
  <c r="I352" i="50"/>
  <c r="I351" i="50"/>
  <c r="I350" i="50"/>
  <c r="I349" i="50"/>
  <c r="I348" i="50"/>
  <c r="I347" i="50"/>
  <c r="I346" i="50"/>
  <c r="I345" i="50"/>
  <c r="I344" i="50"/>
  <c r="I343" i="50"/>
  <c r="I342" i="50"/>
  <c r="I341" i="50"/>
  <c r="I340" i="50"/>
  <c r="I339" i="50"/>
  <c r="I338" i="50"/>
  <c r="I337" i="50"/>
  <c r="I336" i="50"/>
  <c r="I335" i="50"/>
  <c r="I334" i="50"/>
  <c r="I333" i="50"/>
  <c r="I332" i="50"/>
  <c r="I331" i="50"/>
  <c r="I330" i="50"/>
  <c r="I329" i="50"/>
  <c r="I328" i="50"/>
  <c r="I327" i="50"/>
  <c r="I326" i="50"/>
  <c r="I325" i="50"/>
  <c r="I324" i="50"/>
  <c r="I323" i="50"/>
  <c r="I322" i="50"/>
  <c r="I321" i="50"/>
  <c r="I320" i="50"/>
  <c r="I319" i="50"/>
  <c r="I318" i="50"/>
  <c r="I317" i="50"/>
  <c r="I316" i="50"/>
  <c r="I315" i="50"/>
  <c r="I314" i="50"/>
  <c r="I313" i="50"/>
  <c r="I312" i="50"/>
  <c r="I311" i="50"/>
  <c r="I310" i="50"/>
  <c r="I309" i="50"/>
  <c r="I308" i="50"/>
  <c r="I307" i="50"/>
  <c r="I306" i="50"/>
  <c r="I305" i="50"/>
  <c r="I304" i="50"/>
  <c r="I303" i="50"/>
  <c r="I302" i="50"/>
  <c r="I301" i="50"/>
  <c r="I300" i="50"/>
  <c r="I299" i="50"/>
  <c r="I298" i="50"/>
  <c r="I297" i="50"/>
  <c r="I296" i="50"/>
  <c r="I295" i="50"/>
  <c r="I294" i="50"/>
  <c r="I293" i="50"/>
  <c r="I292" i="50"/>
  <c r="I291" i="50"/>
  <c r="I290" i="50"/>
  <c r="I289" i="50"/>
  <c r="I288" i="50"/>
  <c r="I287" i="50"/>
  <c r="I286" i="50"/>
  <c r="I285" i="50"/>
  <c r="I284" i="50"/>
  <c r="I283" i="50"/>
  <c r="I282" i="50"/>
  <c r="I281" i="50"/>
  <c r="I280" i="50"/>
  <c r="I279" i="50"/>
  <c r="I278" i="50"/>
  <c r="I277" i="50"/>
  <c r="I276" i="50"/>
  <c r="I275" i="50"/>
  <c r="I274" i="50"/>
  <c r="I273" i="50"/>
  <c r="I272" i="50"/>
  <c r="I271" i="50"/>
  <c r="I270" i="50"/>
  <c r="I269" i="50"/>
  <c r="I268" i="50"/>
  <c r="I267" i="50"/>
  <c r="I266" i="50"/>
  <c r="I265" i="50"/>
  <c r="I264" i="50"/>
  <c r="I263" i="50"/>
  <c r="I262" i="50"/>
  <c r="I261" i="50"/>
  <c r="I260" i="50"/>
  <c r="I259" i="50"/>
  <c r="I258" i="50"/>
  <c r="I257" i="50"/>
  <c r="I256" i="50"/>
  <c r="I255" i="50"/>
  <c r="I254" i="50"/>
  <c r="I253" i="50"/>
  <c r="I252" i="50"/>
  <c r="I251" i="50"/>
  <c r="I250" i="50"/>
  <c r="I249" i="50"/>
  <c r="I248" i="50"/>
  <c r="I247" i="50"/>
  <c r="I246" i="50"/>
  <c r="I245" i="50"/>
  <c r="I244" i="50"/>
  <c r="I243" i="50"/>
  <c r="I242" i="50"/>
  <c r="I241" i="50"/>
  <c r="I240" i="50"/>
  <c r="I239" i="50"/>
  <c r="I238" i="50"/>
  <c r="I237" i="50"/>
  <c r="I236" i="50"/>
  <c r="I235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I202" i="50"/>
  <c r="I201" i="50"/>
  <c r="I200" i="50"/>
  <c r="I199" i="50"/>
  <c r="I198" i="50"/>
  <c r="I197" i="50"/>
  <c r="I196" i="50"/>
  <c r="I195" i="50"/>
  <c r="I194" i="50"/>
  <c r="I193" i="50"/>
  <c r="I192" i="50"/>
  <c r="I191" i="50"/>
  <c r="I190" i="50"/>
  <c r="I189" i="50"/>
  <c r="I188" i="50"/>
  <c r="I187" i="50"/>
  <c r="I186" i="50"/>
  <c r="I185" i="50"/>
  <c r="I184" i="50"/>
  <c r="I183" i="50"/>
  <c r="I182" i="50"/>
  <c r="I181" i="50"/>
  <c r="I180" i="50"/>
  <c r="I179" i="50"/>
  <c r="I178" i="50"/>
  <c r="I177" i="50"/>
  <c r="I176" i="50"/>
  <c r="I175" i="50"/>
  <c r="I174" i="50"/>
  <c r="I173" i="50"/>
  <c r="I172" i="50"/>
  <c r="I171" i="50"/>
  <c r="I170" i="50"/>
  <c r="I169" i="50"/>
  <c r="I168" i="50"/>
  <c r="I167" i="50"/>
  <c r="I166" i="50"/>
  <c r="I165" i="50"/>
  <c r="I164" i="50"/>
  <c r="I163" i="50"/>
  <c r="I162" i="50"/>
  <c r="I161" i="50"/>
  <c r="I160" i="50"/>
  <c r="I159" i="50"/>
  <c r="I158" i="50"/>
  <c r="I157" i="50"/>
  <c r="I156" i="50"/>
  <c r="I155" i="50"/>
  <c r="I154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34" i="50"/>
  <c r="I133" i="50"/>
  <c r="I132" i="50"/>
  <c r="I131" i="50"/>
  <c r="I130" i="50"/>
  <c r="I129" i="50"/>
  <c r="I128" i="50"/>
  <c r="I127" i="50"/>
  <c r="I126" i="50"/>
  <c r="I125" i="50"/>
  <c r="I124" i="50"/>
  <c r="I123" i="50"/>
  <c r="I122" i="50"/>
  <c r="I121" i="50"/>
  <c r="I120" i="50"/>
  <c r="I119" i="50"/>
  <c r="I118" i="50"/>
  <c r="I117" i="50"/>
  <c r="I116" i="50"/>
  <c r="I115" i="50"/>
  <c r="I114" i="50"/>
  <c r="I113" i="50"/>
  <c r="I112" i="50"/>
  <c r="I111" i="50"/>
  <c r="I110" i="50"/>
  <c r="I109" i="50"/>
  <c r="I108" i="50"/>
  <c r="I107" i="50"/>
  <c r="I106" i="50"/>
  <c r="I105" i="50"/>
  <c r="I94" i="50"/>
  <c r="I93" i="50"/>
  <c r="I92" i="50"/>
  <c r="I91" i="50"/>
  <c r="I90" i="50"/>
  <c r="I89" i="50"/>
  <c r="I88" i="50"/>
  <c r="I87" i="50"/>
  <c r="I86" i="50"/>
  <c r="I85" i="50"/>
  <c r="I84" i="50"/>
  <c r="I83" i="50"/>
  <c r="I82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U655" i="49"/>
  <c r="U654" i="49"/>
  <c r="U653" i="49"/>
  <c r="U652" i="49"/>
  <c r="U651" i="49"/>
  <c r="U650" i="49"/>
  <c r="U649" i="49"/>
  <c r="U648" i="49"/>
  <c r="U647" i="49"/>
  <c r="U646" i="49"/>
  <c r="U645" i="49"/>
  <c r="U644" i="49"/>
  <c r="U643" i="49"/>
  <c r="U642" i="49"/>
  <c r="U641" i="49"/>
  <c r="U640" i="49"/>
  <c r="U639" i="49"/>
  <c r="U638" i="49"/>
  <c r="U637" i="49"/>
  <c r="U636" i="49"/>
  <c r="U635" i="49"/>
  <c r="U634" i="49"/>
  <c r="U633" i="49"/>
  <c r="U632" i="49"/>
  <c r="U631" i="49"/>
  <c r="U630" i="49"/>
  <c r="U629" i="49"/>
  <c r="U628" i="49"/>
  <c r="U627" i="49"/>
  <c r="U626" i="49"/>
  <c r="U625" i="49"/>
  <c r="U624" i="49"/>
  <c r="U623" i="49"/>
  <c r="U622" i="49"/>
  <c r="U621" i="49"/>
  <c r="U620" i="49"/>
  <c r="U619" i="49"/>
  <c r="U618" i="49"/>
  <c r="U617" i="49"/>
  <c r="U616" i="49"/>
  <c r="U615" i="49"/>
  <c r="U614" i="49"/>
  <c r="U613" i="49"/>
  <c r="U612" i="49"/>
  <c r="U611" i="49"/>
  <c r="U610" i="49"/>
  <c r="U609" i="49"/>
  <c r="U608" i="49"/>
  <c r="U607" i="49"/>
  <c r="U606" i="49"/>
  <c r="U605" i="49"/>
  <c r="U604" i="49"/>
  <c r="U603" i="49"/>
  <c r="U602" i="49"/>
  <c r="U601" i="49"/>
  <c r="U600" i="49"/>
  <c r="U599" i="49"/>
  <c r="U598" i="49"/>
  <c r="U597" i="49"/>
  <c r="U596" i="49"/>
  <c r="U595" i="49"/>
  <c r="U594" i="49"/>
  <c r="U593" i="49"/>
  <c r="U592" i="49"/>
  <c r="U591" i="49"/>
  <c r="U590" i="49"/>
  <c r="U589" i="49"/>
  <c r="U588" i="49"/>
  <c r="U587" i="49"/>
  <c r="U586" i="49"/>
  <c r="U585" i="49"/>
  <c r="U584" i="49"/>
  <c r="U583" i="49"/>
  <c r="U582" i="49"/>
  <c r="U581" i="49"/>
  <c r="U580" i="49"/>
  <c r="U579" i="49"/>
  <c r="U578" i="49"/>
  <c r="U577" i="49"/>
  <c r="U576" i="49"/>
  <c r="U575" i="49"/>
  <c r="U574" i="49"/>
  <c r="U573" i="49"/>
  <c r="U572" i="49"/>
  <c r="U571" i="49"/>
  <c r="U570" i="49"/>
  <c r="U569" i="49"/>
  <c r="U568" i="49"/>
  <c r="U567" i="49"/>
  <c r="U566" i="49"/>
  <c r="U565" i="49"/>
  <c r="U564" i="49"/>
  <c r="U563" i="49"/>
  <c r="U562" i="49"/>
  <c r="U561" i="49"/>
  <c r="U560" i="49"/>
  <c r="U559" i="49"/>
  <c r="U558" i="49"/>
  <c r="U557" i="49"/>
  <c r="U556" i="49"/>
  <c r="U555" i="49"/>
  <c r="U554" i="49"/>
  <c r="U553" i="49"/>
  <c r="U552" i="49"/>
  <c r="U551" i="49"/>
  <c r="U550" i="49"/>
  <c r="U549" i="49"/>
  <c r="U548" i="49"/>
  <c r="U547" i="49"/>
  <c r="U546" i="49"/>
  <c r="U545" i="49"/>
  <c r="U544" i="49"/>
  <c r="U543" i="49"/>
  <c r="U542" i="49"/>
  <c r="U541" i="49"/>
  <c r="U540" i="49"/>
  <c r="U539" i="49"/>
  <c r="U538" i="49"/>
  <c r="U537" i="49"/>
  <c r="U536" i="49"/>
  <c r="U535" i="49"/>
  <c r="U534" i="49"/>
  <c r="U533" i="49"/>
  <c r="U532" i="49"/>
  <c r="U531" i="49"/>
  <c r="U530" i="49"/>
  <c r="U529" i="49"/>
  <c r="U528" i="49"/>
  <c r="U527" i="49"/>
  <c r="U526" i="49"/>
  <c r="U525" i="49"/>
  <c r="U524" i="49"/>
  <c r="U523" i="49"/>
  <c r="U522" i="49"/>
  <c r="U521" i="49"/>
  <c r="U520" i="49"/>
  <c r="U519" i="49"/>
  <c r="U518" i="49"/>
  <c r="U517" i="49"/>
  <c r="U516" i="49"/>
  <c r="U515" i="49"/>
  <c r="U514" i="49"/>
  <c r="U513" i="49"/>
  <c r="U512" i="49"/>
  <c r="U511" i="49"/>
  <c r="U510" i="49"/>
  <c r="U509" i="49"/>
  <c r="U508" i="49"/>
  <c r="U507" i="49"/>
  <c r="U506" i="49"/>
  <c r="U505" i="49"/>
  <c r="U504" i="49"/>
  <c r="U503" i="49"/>
  <c r="U502" i="49"/>
  <c r="U501" i="49"/>
  <c r="U500" i="49"/>
  <c r="U499" i="49"/>
  <c r="U498" i="49"/>
  <c r="U497" i="49"/>
  <c r="U496" i="49"/>
  <c r="U495" i="49"/>
  <c r="U494" i="49"/>
  <c r="U493" i="49"/>
  <c r="U492" i="49"/>
  <c r="U491" i="49"/>
  <c r="U490" i="49"/>
  <c r="U489" i="49"/>
  <c r="U488" i="49"/>
  <c r="U487" i="49"/>
  <c r="U486" i="49"/>
  <c r="U485" i="49"/>
  <c r="U484" i="49"/>
  <c r="U483" i="49"/>
  <c r="U482" i="49"/>
  <c r="U481" i="49"/>
  <c r="U480" i="49"/>
  <c r="U479" i="49"/>
  <c r="U478" i="49"/>
  <c r="U477" i="49"/>
  <c r="U476" i="49"/>
  <c r="U475" i="49"/>
  <c r="U474" i="49"/>
  <c r="U473" i="49"/>
  <c r="U472" i="49"/>
  <c r="U471" i="49"/>
  <c r="U470" i="49"/>
  <c r="U469" i="49"/>
  <c r="U468" i="49"/>
  <c r="U467" i="49"/>
  <c r="U466" i="49"/>
  <c r="U465" i="49"/>
  <c r="U464" i="49"/>
  <c r="U463" i="49"/>
  <c r="U462" i="49"/>
  <c r="U461" i="49"/>
  <c r="U460" i="49"/>
  <c r="U459" i="49"/>
  <c r="U458" i="49"/>
  <c r="U457" i="49"/>
  <c r="U456" i="49"/>
  <c r="U455" i="49"/>
  <c r="U454" i="49"/>
  <c r="U453" i="49"/>
  <c r="U452" i="49"/>
  <c r="U451" i="49"/>
  <c r="U450" i="49"/>
  <c r="U449" i="49"/>
  <c r="U448" i="49"/>
  <c r="U447" i="49"/>
  <c r="U446" i="49"/>
  <c r="U445" i="49"/>
  <c r="U444" i="49"/>
  <c r="U443" i="49"/>
  <c r="U442" i="49"/>
  <c r="U441" i="49"/>
  <c r="U440" i="49"/>
  <c r="U439" i="49"/>
  <c r="U438" i="49"/>
  <c r="U437" i="49"/>
  <c r="U436" i="49"/>
  <c r="U435" i="49"/>
  <c r="U434" i="49"/>
  <c r="U433" i="49"/>
  <c r="U432" i="49"/>
  <c r="U431" i="49"/>
  <c r="U430" i="49"/>
  <c r="U429" i="49"/>
  <c r="U428" i="49"/>
  <c r="U427" i="49"/>
  <c r="U426" i="49"/>
  <c r="U425" i="49"/>
  <c r="U424" i="49"/>
  <c r="U423" i="49"/>
  <c r="U422" i="49"/>
  <c r="U421" i="49"/>
  <c r="U420" i="49"/>
  <c r="U419" i="49"/>
  <c r="U418" i="49"/>
  <c r="U417" i="49"/>
  <c r="U416" i="49"/>
  <c r="U415" i="49"/>
  <c r="U414" i="49"/>
  <c r="U413" i="49"/>
  <c r="U412" i="49"/>
  <c r="U411" i="49"/>
  <c r="U410" i="49"/>
  <c r="U409" i="49"/>
  <c r="U408" i="49"/>
  <c r="U407" i="49"/>
  <c r="U406" i="49"/>
  <c r="U405" i="49"/>
  <c r="U404" i="49"/>
  <c r="U403" i="49"/>
  <c r="U402" i="49"/>
  <c r="U401" i="49"/>
  <c r="U400" i="49"/>
  <c r="U399" i="49"/>
  <c r="U398" i="49"/>
  <c r="U397" i="49"/>
  <c r="U396" i="49"/>
  <c r="U395" i="49"/>
  <c r="U394" i="49"/>
  <c r="U393" i="49"/>
  <c r="U392" i="49"/>
  <c r="U391" i="49"/>
  <c r="U390" i="49"/>
  <c r="U389" i="49"/>
  <c r="U388" i="49"/>
  <c r="U387" i="49"/>
  <c r="U386" i="49"/>
  <c r="U385" i="49"/>
  <c r="U384" i="49"/>
  <c r="U383" i="49"/>
  <c r="U382" i="49"/>
  <c r="U381" i="49"/>
  <c r="U380" i="49"/>
  <c r="U379" i="49"/>
  <c r="U378" i="49"/>
  <c r="U377" i="49"/>
  <c r="U376" i="49"/>
  <c r="U375" i="49"/>
  <c r="U374" i="49"/>
  <c r="U373" i="49"/>
  <c r="U372" i="49"/>
  <c r="U371" i="49"/>
  <c r="U370" i="49"/>
  <c r="U369" i="49"/>
  <c r="U368" i="49"/>
  <c r="U367" i="49"/>
  <c r="U366" i="49"/>
  <c r="U365" i="49"/>
  <c r="U364" i="49"/>
  <c r="U363" i="49"/>
  <c r="U362" i="49"/>
  <c r="U361" i="49"/>
  <c r="U360" i="49"/>
  <c r="U359" i="49"/>
  <c r="U358" i="49"/>
  <c r="U357" i="49"/>
  <c r="U356" i="49"/>
  <c r="U355" i="49"/>
  <c r="U354" i="49"/>
  <c r="U353" i="49"/>
  <c r="U352" i="49"/>
  <c r="U351" i="49"/>
  <c r="U350" i="49"/>
  <c r="U349" i="49"/>
  <c r="U348" i="49"/>
  <c r="U347" i="49"/>
  <c r="U346" i="49"/>
  <c r="U345" i="49"/>
  <c r="U344" i="49"/>
  <c r="U343" i="49"/>
  <c r="U342" i="49"/>
  <c r="U341" i="49"/>
  <c r="U340" i="49"/>
  <c r="U339" i="49"/>
  <c r="U338" i="49"/>
  <c r="U337" i="49"/>
  <c r="U336" i="49"/>
  <c r="U335" i="49"/>
  <c r="U334" i="49"/>
  <c r="U333" i="49"/>
  <c r="U332" i="49"/>
  <c r="U331" i="49"/>
  <c r="U330" i="49"/>
  <c r="U329" i="49"/>
  <c r="U328" i="49"/>
  <c r="U327" i="49"/>
  <c r="U326" i="49"/>
  <c r="U325" i="49"/>
  <c r="U324" i="49"/>
  <c r="U323" i="49"/>
  <c r="U322" i="49"/>
  <c r="U321" i="49"/>
  <c r="U320" i="49"/>
  <c r="U319" i="49"/>
  <c r="U318" i="49"/>
  <c r="U317" i="49"/>
  <c r="U316" i="49"/>
  <c r="U315" i="49"/>
  <c r="U314" i="49"/>
  <c r="U313" i="49"/>
  <c r="U312" i="49"/>
  <c r="U311" i="49"/>
  <c r="U310" i="49"/>
  <c r="U309" i="49"/>
  <c r="U308" i="49"/>
  <c r="U307" i="49"/>
  <c r="U306" i="49"/>
  <c r="U305" i="49"/>
  <c r="U304" i="49"/>
  <c r="U303" i="49"/>
  <c r="U302" i="49"/>
  <c r="U301" i="49"/>
  <c r="U300" i="49"/>
  <c r="U299" i="49"/>
  <c r="U298" i="49"/>
  <c r="U297" i="49"/>
  <c r="U296" i="49"/>
  <c r="U295" i="49"/>
  <c r="U294" i="49"/>
  <c r="U293" i="49"/>
  <c r="U292" i="49"/>
  <c r="U291" i="49"/>
  <c r="U290" i="49"/>
  <c r="U289" i="49"/>
  <c r="U288" i="49"/>
  <c r="U287" i="49"/>
  <c r="U286" i="49"/>
  <c r="U285" i="49"/>
  <c r="U284" i="49"/>
  <c r="U283" i="49"/>
  <c r="U282" i="49"/>
  <c r="U281" i="49"/>
  <c r="U280" i="49"/>
  <c r="U279" i="49"/>
  <c r="U278" i="49"/>
  <c r="U277" i="49"/>
  <c r="U276" i="49"/>
  <c r="U275" i="49"/>
  <c r="U274" i="49"/>
  <c r="U273" i="49"/>
  <c r="U272" i="49"/>
  <c r="U271" i="49"/>
  <c r="U270" i="49"/>
  <c r="U269" i="49"/>
  <c r="U268" i="49"/>
  <c r="U267" i="49"/>
  <c r="U266" i="49"/>
  <c r="U265" i="49"/>
  <c r="U264" i="49"/>
  <c r="U263" i="49"/>
  <c r="U262" i="49"/>
  <c r="U261" i="49"/>
  <c r="U260" i="49"/>
  <c r="U259" i="49"/>
  <c r="U258" i="49"/>
  <c r="U257" i="49"/>
  <c r="U256" i="49"/>
  <c r="U255" i="49"/>
  <c r="U254" i="49"/>
  <c r="U253" i="49"/>
  <c r="U252" i="49"/>
  <c r="U251" i="49"/>
  <c r="U250" i="49"/>
  <c r="U249" i="49"/>
  <c r="U248" i="49"/>
  <c r="U247" i="49"/>
  <c r="U246" i="49"/>
  <c r="U245" i="49"/>
  <c r="U244" i="49"/>
  <c r="U243" i="49"/>
  <c r="U242" i="49"/>
  <c r="U241" i="49"/>
  <c r="U240" i="49"/>
  <c r="U239" i="49"/>
  <c r="U238" i="49"/>
  <c r="U237" i="49"/>
  <c r="U236" i="49"/>
  <c r="U235" i="49"/>
  <c r="U234" i="49"/>
  <c r="U233" i="49"/>
  <c r="U232" i="49"/>
  <c r="U231" i="49"/>
  <c r="U230" i="49"/>
  <c r="U229" i="49"/>
  <c r="U228" i="49"/>
  <c r="U227" i="49"/>
  <c r="U226" i="49"/>
  <c r="U225" i="49"/>
  <c r="U224" i="49"/>
  <c r="U223" i="49"/>
  <c r="U222" i="49"/>
  <c r="U221" i="49"/>
  <c r="U220" i="49"/>
  <c r="U219" i="49"/>
  <c r="U218" i="49"/>
  <c r="U217" i="49"/>
  <c r="U216" i="49"/>
  <c r="U215" i="49"/>
  <c r="U214" i="49"/>
  <c r="U213" i="49"/>
  <c r="U212" i="49"/>
  <c r="U211" i="49"/>
  <c r="U210" i="49"/>
  <c r="U209" i="49"/>
  <c r="U208" i="49"/>
  <c r="U207" i="49"/>
  <c r="U206" i="49"/>
  <c r="U205" i="49"/>
  <c r="U204" i="49"/>
  <c r="U203" i="49"/>
  <c r="U202" i="49"/>
  <c r="U201" i="49"/>
  <c r="U200" i="49"/>
  <c r="U199" i="49"/>
  <c r="U198" i="49"/>
  <c r="U197" i="49"/>
  <c r="U196" i="49"/>
  <c r="U195" i="49"/>
  <c r="U194" i="49"/>
  <c r="U193" i="49"/>
  <c r="U192" i="49"/>
  <c r="U191" i="49"/>
  <c r="U190" i="49"/>
  <c r="U189" i="49"/>
  <c r="U188" i="49"/>
  <c r="U187" i="49"/>
  <c r="U186" i="49"/>
  <c r="U185" i="49"/>
  <c r="U184" i="49"/>
  <c r="U183" i="49"/>
  <c r="U182" i="49"/>
  <c r="U181" i="49"/>
  <c r="U180" i="49"/>
  <c r="U179" i="49"/>
  <c r="U178" i="49"/>
  <c r="U177" i="49"/>
  <c r="U176" i="49"/>
  <c r="U175" i="49"/>
  <c r="U174" i="49"/>
  <c r="U173" i="49"/>
  <c r="U172" i="49"/>
  <c r="U171" i="49"/>
  <c r="U170" i="49"/>
  <c r="U169" i="49"/>
  <c r="U168" i="49"/>
  <c r="U167" i="49"/>
  <c r="U166" i="49"/>
  <c r="U165" i="49"/>
  <c r="U164" i="49"/>
  <c r="U163" i="49"/>
  <c r="U162" i="49"/>
  <c r="U161" i="49"/>
  <c r="U160" i="49"/>
  <c r="U159" i="49"/>
  <c r="U158" i="49"/>
  <c r="U157" i="49"/>
  <c r="U156" i="49"/>
  <c r="U155" i="49"/>
  <c r="U154" i="49"/>
  <c r="U153" i="49"/>
  <c r="U152" i="49"/>
  <c r="U151" i="49"/>
  <c r="U150" i="49"/>
  <c r="U149" i="49"/>
  <c r="U148" i="49"/>
  <c r="U147" i="49"/>
  <c r="U146" i="49"/>
  <c r="U145" i="49"/>
  <c r="U144" i="49"/>
  <c r="U143" i="49"/>
  <c r="U142" i="49"/>
  <c r="U141" i="49"/>
  <c r="U140" i="49"/>
  <c r="U139" i="49"/>
  <c r="U138" i="49"/>
  <c r="U137" i="49"/>
  <c r="U136" i="49"/>
  <c r="U135" i="49"/>
  <c r="U134" i="49"/>
  <c r="U133" i="49"/>
  <c r="U132" i="49"/>
  <c r="U131" i="49"/>
  <c r="U130" i="49"/>
  <c r="U129" i="49"/>
  <c r="U128" i="49"/>
  <c r="U127" i="49"/>
  <c r="U126" i="49"/>
  <c r="U125" i="49"/>
  <c r="U124" i="49"/>
  <c r="U123" i="49"/>
  <c r="U122" i="49"/>
  <c r="U121" i="49"/>
  <c r="U120" i="49"/>
  <c r="U119" i="49"/>
  <c r="U118" i="49"/>
  <c r="U117" i="49"/>
  <c r="U116" i="49"/>
  <c r="U115" i="49"/>
  <c r="U114" i="49"/>
  <c r="U113" i="49"/>
  <c r="U112" i="49"/>
  <c r="U111" i="49"/>
  <c r="U110" i="49"/>
  <c r="U109" i="49"/>
  <c r="U108" i="49"/>
  <c r="U107" i="49"/>
  <c r="U106" i="49"/>
  <c r="U105" i="49"/>
  <c r="U104" i="49"/>
  <c r="U103" i="49"/>
  <c r="U102" i="49"/>
  <c r="U101" i="49"/>
  <c r="U100" i="49"/>
  <c r="U99" i="49"/>
  <c r="U98" i="49"/>
  <c r="U97" i="49"/>
  <c r="U96" i="49"/>
  <c r="U95" i="49"/>
  <c r="U94" i="49"/>
  <c r="U93" i="49"/>
  <c r="U92" i="49"/>
  <c r="U91" i="49"/>
  <c r="U90" i="49"/>
  <c r="U89" i="49"/>
  <c r="U88" i="49"/>
  <c r="U87" i="49"/>
  <c r="U86" i="49"/>
  <c r="U85" i="49"/>
  <c r="U84" i="49"/>
  <c r="U83" i="49"/>
  <c r="U82" i="49"/>
  <c r="U81" i="49"/>
  <c r="U80" i="49"/>
  <c r="U79" i="49"/>
  <c r="U78" i="49"/>
  <c r="U77" i="49"/>
  <c r="U76" i="49"/>
  <c r="U75" i="49"/>
  <c r="U74" i="49"/>
  <c r="U73" i="49"/>
  <c r="U72" i="49"/>
  <c r="U71" i="49"/>
  <c r="U70" i="49"/>
  <c r="U69" i="49"/>
  <c r="U68" i="49"/>
  <c r="U67" i="49"/>
  <c r="U66" i="49"/>
  <c r="U65" i="49"/>
  <c r="U64" i="49"/>
  <c r="U63" i="49"/>
  <c r="U62" i="49"/>
  <c r="U61" i="49"/>
  <c r="U60" i="49"/>
  <c r="U59" i="49"/>
  <c r="U58" i="49"/>
  <c r="U57" i="49"/>
  <c r="U56" i="49"/>
  <c r="U55" i="49"/>
  <c r="U54" i="49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39" i="49"/>
  <c r="U38" i="49"/>
  <c r="U37" i="49"/>
  <c r="U36" i="49"/>
  <c r="U35" i="49"/>
  <c r="U34" i="49"/>
  <c r="U33" i="49"/>
  <c r="U32" i="49"/>
  <c r="U30" i="49"/>
  <c r="U29" i="49"/>
  <c r="U28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I655" i="49"/>
  <c r="I654" i="49"/>
  <c r="I653" i="49"/>
  <c r="I652" i="49"/>
  <c r="I651" i="49"/>
  <c r="I650" i="49"/>
  <c r="I649" i="49"/>
  <c r="I648" i="49"/>
  <c r="I647" i="49"/>
  <c r="I646" i="49"/>
  <c r="I645" i="49"/>
  <c r="I644" i="49"/>
  <c r="I643" i="49"/>
  <c r="I642" i="49"/>
  <c r="I641" i="49"/>
  <c r="I640" i="49"/>
  <c r="I639" i="49"/>
  <c r="I638" i="49"/>
  <c r="I637" i="49"/>
  <c r="I636" i="49"/>
  <c r="I635" i="49"/>
  <c r="I634" i="49"/>
  <c r="I633" i="49"/>
  <c r="I632" i="49"/>
  <c r="I631" i="49"/>
  <c r="I630" i="49"/>
  <c r="I629" i="49"/>
  <c r="I628" i="49"/>
  <c r="I627" i="49"/>
  <c r="I626" i="49"/>
  <c r="I625" i="49"/>
  <c r="I624" i="49"/>
  <c r="I623" i="49"/>
  <c r="I622" i="49"/>
  <c r="I621" i="49"/>
  <c r="I620" i="49"/>
  <c r="I619" i="49"/>
  <c r="I618" i="49"/>
  <c r="I617" i="49"/>
  <c r="I616" i="49"/>
  <c r="I615" i="49"/>
  <c r="I614" i="49"/>
  <c r="I613" i="49"/>
  <c r="I612" i="49"/>
  <c r="I611" i="49"/>
  <c r="I610" i="49"/>
  <c r="I609" i="49"/>
  <c r="I608" i="49"/>
  <c r="I607" i="49"/>
  <c r="I606" i="49"/>
  <c r="I605" i="49"/>
  <c r="I604" i="49"/>
  <c r="I603" i="49"/>
  <c r="I602" i="49"/>
  <c r="I601" i="49"/>
  <c r="I600" i="49"/>
  <c r="I599" i="49"/>
  <c r="I598" i="49"/>
  <c r="I597" i="49"/>
  <c r="I596" i="49"/>
  <c r="I595" i="49"/>
  <c r="I594" i="49"/>
  <c r="I593" i="49"/>
  <c r="I592" i="49"/>
  <c r="I591" i="49"/>
  <c r="I590" i="49"/>
  <c r="I589" i="49"/>
  <c r="I588" i="49"/>
  <c r="I587" i="49"/>
  <c r="I586" i="49"/>
  <c r="I585" i="49"/>
  <c r="I584" i="49"/>
  <c r="I583" i="49"/>
  <c r="I582" i="49"/>
  <c r="I581" i="49"/>
  <c r="I580" i="49"/>
  <c r="I579" i="49"/>
  <c r="I578" i="49"/>
  <c r="I577" i="49"/>
  <c r="I576" i="49"/>
  <c r="I575" i="49"/>
  <c r="I574" i="49"/>
  <c r="I573" i="49"/>
  <c r="I572" i="49"/>
  <c r="I571" i="49"/>
  <c r="I570" i="49"/>
  <c r="I569" i="49"/>
  <c r="I568" i="49"/>
  <c r="I567" i="49"/>
  <c r="I566" i="49"/>
  <c r="I565" i="49"/>
  <c r="I564" i="49"/>
  <c r="I563" i="49"/>
  <c r="I562" i="49"/>
  <c r="I561" i="49"/>
  <c r="I560" i="49"/>
  <c r="I559" i="49"/>
  <c r="I558" i="49"/>
  <c r="I557" i="49"/>
  <c r="I556" i="49"/>
  <c r="I555" i="49"/>
  <c r="I554" i="49"/>
  <c r="I553" i="49"/>
  <c r="I552" i="49"/>
  <c r="I551" i="49"/>
  <c r="I550" i="49"/>
  <c r="I549" i="49"/>
  <c r="I548" i="49"/>
  <c r="I547" i="49"/>
  <c r="I546" i="49"/>
  <c r="I545" i="49"/>
  <c r="I544" i="49"/>
  <c r="I543" i="49"/>
  <c r="I542" i="49"/>
  <c r="I541" i="49"/>
  <c r="I540" i="49"/>
  <c r="I539" i="49"/>
  <c r="I538" i="49"/>
  <c r="I537" i="49"/>
  <c r="I536" i="49"/>
  <c r="I535" i="49"/>
  <c r="I534" i="49"/>
  <c r="I533" i="49"/>
  <c r="I532" i="49"/>
  <c r="I531" i="49"/>
  <c r="I530" i="49"/>
  <c r="I529" i="49"/>
  <c r="I528" i="49"/>
  <c r="I527" i="49"/>
  <c r="I526" i="49"/>
  <c r="I525" i="49"/>
  <c r="I524" i="49"/>
  <c r="I523" i="49"/>
  <c r="I522" i="49"/>
  <c r="I521" i="49"/>
  <c r="I520" i="49"/>
  <c r="I519" i="49"/>
  <c r="I518" i="49"/>
  <c r="I517" i="49"/>
  <c r="I516" i="49"/>
  <c r="I515" i="49"/>
  <c r="I514" i="49"/>
  <c r="I513" i="49"/>
  <c r="I512" i="49"/>
  <c r="I511" i="49"/>
  <c r="I510" i="49"/>
  <c r="I509" i="49"/>
  <c r="I508" i="49"/>
  <c r="I507" i="49"/>
  <c r="I506" i="49"/>
  <c r="I505" i="49"/>
  <c r="I504" i="49"/>
  <c r="I503" i="49"/>
  <c r="I502" i="49"/>
  <c r="I501" i="49"/>
  <c r="I500" i="49"/>
  <c r="I499" i="49"/>
  <c r="I498" i="49"/>
  <c r="I497" i="49"/>
  <c r="I496" i="49"/>
  <c r="I495" i="49"/>
  <c r="I494" i="49"/>
  <c r="I493" i="49"/>
  <c r="I492" i="49"/>
  <c r="I491" i="49"/>
  <c r="I490" i="49"/>
  <c r="I489" i="49"/>
  <c r="I488" i="49"/>
  <c r="I487" i="49"/>
  <c r="I486" i="49"/>
  <c r="I485" i="49"/>
  <c r="I484" i="49"/>
  <c r="I483" i="49"/>
  <c r="I482" i="49"/>
  <c r="I481" i="49"/>
  <c r="I480" i="49"/>
  <c r="I479" i="49"/>
  <c r="I478" i="49"/>
  <c r="I477" i="49"/>
  <c r="I476" i="49"/>
  <c r="I475" i="49"/>
  <c r="I474" i="49"/>
  <c r="I473" i="49"/>
  <c r="I472" i="49"/>
  <c r="I471" i="49"/>
  <c r="I470" i="49"/>
  <c r="I469" i="49"/>
  <c r="I468" i="49"/>
  <c r="I467" i="49"/>
  <c r="I466" i="49"/>
  <c r="I465" i="49"/>
  <c r="I464" i="49"/>
  <c r="I463" i="49"/>
  <c r="I462" i="49"/>
  <c r="I461" i="49"/>
  <c r="I460" i="49"/>
  <c r="I459" i="49"/>
  <c r="I458" i="49"/>
  <c r="I457" i="49"/>
  <c r="I456" i="49"/>
  <c r="I455" i="49"/>
  <c r="I454" i="49"/>
  <c r="I453" i="49"/>
  <c r="I452" i="49"/>
  <c r="I451" i="49"/>
  <c r="I450" i="49"/>
  <c r="I449" i="49"/>
  <c r="I448" i="49"/>
  <c r="I447" i="49"/>
  <c r="I446" i="49"/>
  <c r="I445" i="49"/>
  <c r="I444" i="49"/>
  <c r="I443" i="49"/>
  <c r="I442" i="49"/>
  <c r="I441" i="49"/>
  <c r="I440" i="49"/>
  <c r="I439" i="49"/>
  <c r="I438" i="49"/>
  <c r="I437" i="49"/>
  <c r="I436" i="49"/>
  <c r="I435" i="49"/>
  <c r="I434" i="49"/>
  <c r="I433" i="49"/>
  <c r="I432" i="49"/>
  <c r="I431" i="49"/>
  <c r="I430" i="49"/>
  <c r="I429" i="49"/>
  <c r="I428" i="49"/>
  <c r="I427" i="49"/>
  <c r="I426" i="49"/>
  <c r="I425" i="49"/>
  <c r="I424" i="49"/>
  <c r="I423" i="49"/>
  <c r="I422" i="49"/>
  <c r="I421" i="49"/>
  <c r="I420" i="49"/>
  <c r="I419" i="49"/>
  <c r="I418" i="49"/>
  <c r="I417" i="49"/>
  <c r="I416" i="49"/>
  <c r="I415" i="49"/>
  <c r="I414" i="49"/>
  <c r="I413" i="49"/>
  <c r="I412" i="49"/>
  <c r="I411" i="49"/>
  <c r="I410" i="49"/>
  <c r="I409" i="49"/>
  <c r="I408" i="49"/>
  <c r="I407" i="49"/>
  <c r="I406" i="49"/>
  <c r="I405" i="49"/>
  <c r="I404" i="49"/>
  <c r="I403" i="49"/>
  <c r="I402" i="49"/>
  <c r="I401" i="49"/>
  <c r="I400" i="49"/>
  <c r="I399" i="49"/>
  <c r="I398" i="49"/>
  <c r="I397" i="49"/>
  <c r="I396" i="49"/>
  <c r="I395" i="49"/>
  <c r="I394" i="49"/>
  <c r="I393" i="49"/>
  <c r="I392" i="49"/>
  <c r="I391" i="49"/>
  <c r="I390" i="49"/>
  <c r="I389" i="49"/>
  <c r="I388" i="49"/>
  <c r="I387" i="49"/>
  <c r="I386" i="49"/>
  <c r="I385" i="49"/>
  <c r="I384" i="49"/>
  <c r="I383" i="49"/>
  <c r="I382" i="49"/>
  <c r="I381" i="49"/>
  <c r="I380" i="49"/>
  <c r="I379" i="49"/>
  <c r="I378" i="49"/>
  <c r="I377" i="49"/>
  <c r="I376" i="49"/>
  <c r="I375" i="49"/>
  <c r="I374" i="49"/>
  <c r="I373" i="49"/>
  <c r="I372" i="49"/>
  <c r="I371" i="49"/>
  <c r="I370" i="49"/>
  <c r="I369" i="49"/>
  <c r="I368" i="49"/>
  <c r="I367" i="49"/>
  <c r="I366" i="49"/>
  <c r="I365" i="49"/>
  <c r="I364" i="49"/>
  <c r="I363" i="49"/>
  <c r="I362" i="49"/>
  <c r="I361" i="49"/>
  <c r="I360" i="49"/>
  <c r="I359" i="49"/>
  <c r="I358" i="49"/>
  <c r="I357" i="49"/>
  <c r="I356" i="49"/>
  <c r="I355" i="49"/>
  <c r="I354" i="49"/>
  <c r="I353" i="49"/>
  <c r="I352" i="49"/>
  <c r="I351" i="49"/>
  <c r="I350" i="49"/>
  <c r="I349" i="49"/>
  <c r="I348" i="49"/>
  <c r="I347" i="49"/>
  <c r="I346" i="49"/>
  <c r="I345" i="49"/>
  <c r="I344" i="49"/>
  <c r="I343" i="49"/>
  <c r="I342" i="49"/>
  <c r="I341" i="49"/>
  <c r="I340" i="49"/>
  <c r="I339" i="49"/>
  <c r="I338" i="49"/>
  <c r="I337" i="49"/>
  <c r="I336" i="49"/>
  <c r="I335" i="49"/>
  <c r="I334" i="49"/>
  <c r="I333" i="49"/>
  <c r="I332" i="49"/>
  <c r="I331" i="49"/>
  <c r="I330" i="49"/>
  <c r="I329" i="49"/>
  <c r="I328" i="49"/>
  <c r="I327" i="49"/>
  <c r="I326" i="49"/>
  <c r="I325" i="49"/>
  <c r="I324" i="49"/>
  <c r="I323" i="49"/>
  <c r="I322" i="49"/>
  <c r="I321" i="49"/>
  <c r="I320" i="49"/>
  <c r="I319" i="49"/>
  <c r="I318" i="49"/>
  <c r="I317" i="49"/>
  <c r="I316" i="49"/>
  <c r="I315" i="49"/>
  <c r="I314" i="49"/>
  <c r="I313" i="49"/>
  <c r="I312" i="49"/>
  <c r="I311" i="49"/>
  <c r="I310" i="49"/>
  <c r="I309" i="49"/>
  <c r="I308" i="49"/>
  <c r="I307" i="49"/>
  <c r="I306" i="49"/>
  <c r="I305" i="49"/>
  <c r="I304" i="49"/>
  <c r="I303" i="49"/>
  <c r="I302" i="49"/>
  <c r="I301" i="49"/>
  <c r="I300" i="49"/>
  <c r="I299" i="49"/>
  <c r="I298" i="49"/>
  <c r="I297" i="49"/>
  <c r="I296" i="49"/>
  <c r="I295" i="49"/>
  <c r="I294" i="49"/>
  <c r="I293" i="49"/>
  <c r="I292" i="49"/>
  <c r="I291" i="49"/>
  <c r="I290" i="49"/>
  <c r="I289" i="49"/>
  <c r="I288" i="49"/>
  <c r="I287" i="49"/>
  <c r="I286" i="49"/>
  <c r="I285" i="49"/>
  <c r="I284" i="49"/>
  <c r="I283" i="49"/>
  <c r="I282" i="49"/>
  <c r="I281" i="49"/>
  <c r="I280" i="49"/>
  <c r="I279" i="49"/>
  <c r="I278" i="49"/>
  <c r="I277" i="49"/>
  <c r="I276" i="49"/>
  <c r="I275" i="49"/>
  <c r="I274" i="49"/>
  <c r="I273" i="49"/>
  <c r="I272" i="49"/>
  <c r="I271" i="49"/>
  <c r="I270" i="49"/>
  <c r="I269" i="49"/>
  <c r="I268" i="49"/>
  <c r="I267" i="49"/>
  <c r="I266" i="49"/>
  <c r="I265" i="49"/>
  <c r="I264" i="49"/>
  <c r="I263" i="49"/>
  <c r="I262" i="49"/>
  <c r="I261" i="49"/>
  <c r="I260" i="49"/>
  <c r="I259" i="49"/>
  <c r="I258" i="49"/>
  <c r="I257" i="49"/>
  <c r="I256" i="49"/>
  <c r="I255" i="49"/>
  <c r="I254" i="49"/>
  <c r="I253" i="49"/>
  <c r="I252" i="49"/>
  <c r="I251" i="49"/>
  <c r="I250" i="49"/>
  <c r="I249" i="49"/>
  <c r="I248" i="49"/>
  <c r="I247" i="49"/>
  <c r="I246" i="49"/>
  <c r="I245" i="49"/>
  <c r="I244" i="49"/>
  <c r="I243" i="49"/>
  <c r="I242" i="49"/>
  <c r="I241" i="49"/>
  <c r="I240" i="49"/>
  <c r="I239" i="49"/>
  <c r="I238" i="49"/>
  <c r="I237" i="49"/>
  <c r="I236" i="49"/>
  <c r="I235" i="49"/>
  <c r="I234" i="49"/>
  <c r="I233" i="49"/>
  <c r="I232" i="49"/>
  <c r="I231" i="49"/>
  <c r="I230" i="49"/>
  <c r="I229" i="49"/>
  <c r="I228" i="49"/>
  <c r="I227" i="49"/>
  <c r="I226" i="49"/>
  <c r="I225" i="49"/>
  <c r="I224" i="49"/>
  <c r="I223" i="49"/>
  <c r="I222" i="49"/>
  <c r="I221" i="49"/>
  <c r="I220" i="49"/>
  <c r="I219" i="49"/>
  <c r="I218" i="49"/>
  <c r="I217" i="49"/>
  <c r="I216" i="49"/>
  <c r="I215" i="49"/>
  <c r="I214" i="49"/>
  <c r="I213" i="49"/>
  <c r="I212" i="49"/>
  <c r="I211" i="49"/>
  <c r="I210" i="49"/>
  <c r="I209" i="49"/>
  <c r="I208" i="49"/>
  <c r="I207" i="49"/>
  <c r="I206" i="49"/>
  <c r="I205" i="49"/>
  <c r="I204" i="49"/>
  <c r="I203" i="49"/>
  <c r="I202" i="49"/>
  <c r="I201" i="49"/>
  <c r="I200" i="49"/>
  <c r="I199" i="49"/>
  <c r="I198" i="49"/>
  <c r="I197" i="49"/>
  <c r="I196" i="49"/>
  <c r="I195" i="49"/>
  <c r="I194" i="49"/>
  <c r="I193" i="49"/>
  <c r="I192" i="49"/>
  <c r="I191" i="49"/>
  <c r="I190" i="49"/>
  <c r="I189" i="49"/>
  <c r="I188" i="49"/>
  <c r="I187" i="49"/>
  <c r="I186" i="49"/>
  <c r="I185" i="49"/>
  <c r="I184" i="49"/>
  <c r="I183" i="49"/>
  <c r="I182" i="49"/>
  <c r="I181" i="49"/>
  <c r="I180" i="49"/>
  <c r="I179" i="49"/>
  <c r="I178" i="49"/>
  <c r="I177" i="49"/>
  <c r="I176" i="49"/>
  <c r="I175" i="49"/>
  <c r="I174" i="49"/>
  <c r="I173" i="49"/>
  <c r="I172" i="49"/>
  <c r="I171" i="49"/>
  <c r="I170" i="49"/>
  <c r="I169" i="49"/>
  <c r="I168" i="49"/>
  <c r="I167" i="49"/>
  <c r="I166" i="49"/>
  <c r="I165" i="49"/>
  <c r="I164" i="49"/>
  <c r="I163" i="49"/>
  <c r="I162" i="49"/>
  <c r="I161" i="49"/>
  <c r="I160" i="49"/>
  <c r="I159" i="49"/>
  <c r="I158" i="49"/>
  <c r="I157" i="49"/>
  <c r="I156" i="49"/>
  <c r="I155" i="49"/>
  <c r="I154" i="49"/>
  <c r="I153" i="49"/>
  <c r="I152" i="49"/>
  <c r="I151" i="49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0" i="49"/>
  <c r="I29" i="49"/>
  <c r="I28" i="49"/>
  <c r="I27" i="49"/>
  <c r="I26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K655" i="49"/>
  <c r="K654" i="49"/>
  <c r="K653" i="49"/>
  <c r="K652" i="49"/>
  <c r="K651" i="49"/>
  <c r="K650" i="49"/>
  <c r="K649" i="49"/>
  <c r="K648" i="49"/>
  <c r="K647" i="49"/>
  <c r="K646" i="49"/>
  <c r="K645" i="49"/>
  <c r="K644" i="49"/>
  <c r="K643" i="49"/>
  <c r="K642" i="49"/>
  <c r="K641" i="49"/>
  <c r="K640" i="49"/>
  <c r="K639" i="49"/>
  <c r="K638" i="49"/>
  <c r="K637" i="49"/>
  <c r="K636" i="49"/>
  <c r="K635" i="49"/>
  <c r="K634" i="49"/>
  <c r="K633" i="49"/>
  <c r="K632" i="49"/>
  <c r="K631" i="49"/>
  <c r="K630" i="49"/>
  <c r="K629" i="49"/>
  <c r="K628" i="49"/>
  <c r="K627" i="49"/>
  <c r="K626" i="49"/>
  <c r="K625" i="49"/>
  <c r="K624" i="49"/>
  <c r="K623" i="49"/>
  <c r="K622" i="49"/>
  <c r="K621" i="49"/>
  <c r="K620" i="49"/>
  <c r="K619" i="49"/>
  <c r="K618" i="49"/>
  <c r="K617" i="49"/>
  <c r="K616" i="49"/>
  <c r="K615" i="49"/>
  <c r="K614" i="49"/>
  <c r="K613" i="49"/>
  <c r="K612" i="49"/>
  <c r="K611" i="49"/>
  <c r="K610" i="49"/>
  <c r="K609" i="49"/>
  <c r="K608" i="49"/>
  <c r="K607" i="49"/>
  <c r="K606" i="49"/>
  <c r="K605" i="49"/>
  <c r="K604" i="49"/>
  <c r="K603" i="49"/>
  <c r="K602" i="49"/>
  <c r="K601" i="49"/>
  <c r="K600" i="49"/>
  <c r="K599" i="49"/>
  <c r="K598" i="49"/>
  <c r="K597" i="49"/>
  <c r="K596" i="49"/>
  <c r="K595" i="49"/>
  <c r="K594" i="49"/>
  <c r="K593" i="49"/>
  <c r="K592" i="49"/>
  <c r="K591" i="49"/>
  <c r="K590" i="49"/>
  <c r="K589" i="49"/>
  <c r="K588" i="49"/>
  <c r="K587" i="49"/>
  <c r="K586" i="49"/>
  <c r="K585" i="49"/>
  <c r="K584" i="49"/>
  <c r="K583" i="49"/>
  <c r="K582" i="49"/>
  <c r="K581" i="49"/>
  <c r="K580" i="49"/>
  <c r="K579" i="49"/>
  <c r="K578" i="49"/>
  <c r="K577" i="49"/>
  <c r="K576" i="49"/>
  <c r="K575" i="49"/>
  <c r="K574" i="49"/>
  <c r="K573" i="49"/>
  <c r="K572" i="49"/>
  <c r="K571" i="49"/>
  <c r="K570" i="49"/>
  <c r="K569" i="49"/>
  <c r="K568" i="49"/>
  <c r="K567" i="49"/>
  <c r="K566" i="49"/>
  <c r="K565" i="49"/>
  <c r="K564" i="49"/>
  <c r="K563" i="49"/>
  <c r="K562" i="49"/>
  <c r="K561" i="49"/>
  <c r="K560" i="49"/>
  <c r="K559" i="49"/>
  <c r="K558" i="49"/>
  <c r="K557" i="49"/>
  <c r="K556" i="49"/>
  <c r="K555" i="49"/>
  <c r="K554" i="49"/>
  <c r="K553" i="49"/>
  <c r="K552" i="49"/>
  <c r="K551" i="49"/>
  <c r="K550" i="49"/>
  <c r="K549" i="49"/>
  <c r="K548" i="49"/>
  <c r="K547" i="49"/>
  <c r="K546" i="49"/>
  <c r="K545" i="49"/>
  <c r="K544" i="49"/>
  <c r="K543" i="49"/>
  <c r="K542" i="49"/>
  <c r="K541" i="49"/>
  <c r="K540" i="49"/>
  <c r="K539" i="49"/>
  <c r="K538" i="49"/>
  <c r="K537" i="49"/>
  <c r="K536" i="49"/>
  <c r="K535" i="49"/>
  <c r="K534" i="49"/>
  <c r="K533" i="49"/>
  <c r="K532" i="49"/>
  <c r="K531" i="49"/>
  <c r="K530" i="49"/>
  <c r="K529" i="49"/>
  <c r="K528" i="49"/>
  <c r="K527" i="49"/>
  <c r="K526" i="49"/>
  <c r="K525" i="49"/>
  <c r="K524" i="49"/>
  <c r="K523" i="49"/>
  <c r="K522" i="49"/>
  <c r="K521" i="49"/>
  <c r="K520" i="49"/>
  <c r="K519" i="49"/>
  <c r="K518" i="49"/>
  <c r="K517" i="49"/>
  <c r="K516" i="49"/>
  <c r="K515" i="49"/>
  <c r="K514" i="49"/>
  <c r="K513" i="49"/>
  <c r="K512" i="49"/>
  <c r="K511" i="49"/>
  <c r="K510" i="49"/>
  <c r="K509" i="49"/>
  <c r="K508" i="49"/>
  <c r="K507" i="49"/>
  <c r="K506" i="49"/>
  <c r="K505" i="49"/>
  <c r="K504" i="49"/>
  <c r="K503" i="49"/>
  <c r="K502" i="49"/>
  <c r="K501" i="49"/>
  <c r="K500" i="49"/>
  <c r="K499" i="49"/>
  <c r="K498" i="49"/>
  <c r="K497" i="49"/>
  <c r="K496" i="49"/>
  <c r="K495" i="49"/>
  <c r="K494" i="49"/>
  <c r="K493" i="49"/>
  <c r="K492" i="49"/>
  <c r="K491" i="49"/>
  <c r="K490" i="49"/>
  <c r="K489" i="49"/>
  <c r="K488" i="49"/>
  <c r="K487" i="49"/>
  <c r="K486" i="49"/>
  <c r="K485" i="49"/>
  <c r="K484" i="49"/>
  <c r="K483" i="49"/>
  <c r="K482" i="49"/>
  <c r="K481" i="49"/>
  <c r="K480" i="49"/>
  <c r="K479" i="49"/>
  <c r="K478" i="49"/>
  <c r="K477" i="49"/>
  <c r="K476" i="49"/>
  <c r="K475" i="49"/>
  <c r="K474" i="49"/>
  <c r="K473" i="49"/>
  <c r="K472" i="49"/>
  <c r="K471" i="49"/>
  <c r="K470" i="49"/>
  <c r="K469" i="49"/>
  <c r="K468" i="49"/>
  <c r="K467" i="49"/>
  <c r="K466" i="49"/>
  <c r="K465" i="49"/>
  <c r="K464" i="49"/>
  <c r="K463" i="49"/>
  <c r="K462" i="49"/>
  <c r="K461" i="49"/>
  <c r="K460" i="49"/>
  <c r="K459" i="49"/>
  <c r="K458" i="49"/>
  <c r="K457" i="49"/>
  <c r="K456" i="49"/>
  <c r="K455" i="49"/>
  <c r="K454" i="49"/>
  <c r="K453" i="49"/>
  <c r="K452" i="49"/>
  <c r="K451" i="49"/>
  <c r="K450" i="49"/>
  <c r="K449" i="49"/>
  <c r="K448" i="49"/>
  <c r="K447" i="49"/>
  <c r="K446" i="49"/>
  <c r="K445" i="49"/>
  <c r="K444" i="49"/>
  <c r="K443" i="49"/>
  <c r="K442" i="49"/>
  <c r="K441" i="49"/>
  <c r="K440" i="49"/>
  <c r="K439" i="49"/>
  <c r="K438" i="49"/>
  <c r="K437" i="49"/>
  <c r="K436" i="49"/>
  <c r="K435" i="49"/>
  <c r="K434" i="49"/>
  <c r="K433" i="49"/>
  <c r="K432" i="49"/>
  <c r="K431" i="49"/>
  <c r="K430" i="49"/>
  <c r="K429" i="49"/>
  <c r="K428" i="49"/>
  <c r="K427" i="49"/>
  <c r="K426" i="49"/>
  <c r="K425" i="49"/>
  <c r="K424" i="49"/>
  <c r="K423" i="49"/>
  <c r="K422" i="49"/>
  <c r="K421" i="49"/>
  <c r="K420" i="49"/>
  <c r="K419" i="49"/>
  <c r="K418" i="49"/>
  <c r="K417" i="49"/>
  <c r="K416" i="49"/>
  <c r="K415" i="49"/>
  <c r="K414" i="49"/>
  <c r="K413" i="49"/>
  <c r="K412" i="49"/>
  <c r="K411" i="49"/>
  <c r="K410" i="49"/>
  <c r="K409" i="49"/>
  <c r="K408" i="49"/>
  <c r="K407" i="49"/>
  <c r="K406" i="49"/>
  <c r="K405" i="49"/>
  <c r="K404" i="49"/>
  <c r="K403" i="49"/>
  <c r="K402" i="49"/>
  <c r="K401" i="49"/>
  <c r="K400" i="49"/>
  <c r="K399" i="49"/>
  <c r="K398" i="49"/>
  <c r="K397" i="49"/>
  <c r="K396" i="49"/>
  <c r="K395" i="49"/>
  <c r="K394" i="49"/>
  <c r="K393" i="49"/>
  <c r="K392" i="49"/>
  <c r="K391" i="49"/>
  <c r="K390" i="49"/>
  <c r="K389" i="49"/>
  <c r="K388" i="49"/>
  <c r="K387" i="49"/>
  <c r="K386" i="49"/>
  <c r="K385" i="49"/>
  <c r="K384" i="49"/>
  <c r="K383" i="49"/>
  <c r="K382" i="49"/>
  <c r="K381" i="49"/>
  <c r="K380" i="49"/>
  <c r="K379" i="49"/>
  <c r="K378" i="49"/>
  <c r="K377" i="49"/>
  <c r="K376" i="49"/>
  <c r="K375" i="49"/>
  <c r="K374" i="49"/>
  <c r="K373" i="49"/>
  <c r="K372" i="49"/>
  <c r="K371" i="49"/>
  <c r="K370" i="49"/>
  <c r="K369" i="49"/>
  <c r="K368" i="49"/>
  <c r="K367" i="49"/>
  <c r="K366" i="49"/>
  <c r="K365" i="49"/>
  <c r="K364" i="49"/>
  <c r="K363" i="49"/>
  <c r="K362" i="49"/>
  <c r="K361" i="49"/>
  <c r="K360" i="49"/>
  <c r="K359" i="49"/>
  <c r="K358" i="49"/>
  <c r="K357" i="49"/>
  <c r="K356" i="49"/>
  <c r="K355" i="49"/>
  <c r="K354" i="49"/>
  <c r="K353" i="49"/>
  <c r="K352" i="49"/>
  <c r="K351" i="49"/>
  <c r="K350" i="49"/>
  <c r="K349" i="49"/>
  <c r="K348" i="49"/>
  <c r="K347" i="49"/>
  <c r="K346" i="49"/>
  <c r="K345" i="49"/>
  <c r="K344" i="49"/>
  <c r="K343" i="49"/>
  <c r="K342" i="49"/>
  <c r="K341" i="49"/>
  <c r="K340" i="49"/>
  <c r="K339" i="49"/>
  <c r="K338" i="49"/>
  <c r="K337" i="49"/>
  <c r="K336" i="49"/>
  <c r="K335" i="49"/>
  <c r="K334" i="49"/>
  <c r="K333" i="49"/>
  <c r="K332" i="49"/>
  <c r="K331" i="49"/>
  <c r="K330" i="49"/>
  <c r="K329" i="49"/>
  <c r="K328" i="49"/>
  <c r="K327" i="49"/>
  <c r="K326" i="49"/>
  <c r="K325" i="49"/>
  <c r="K324" i="49"/>
  <c r="K323" i="49"/>
  <c r="K322" i="49"/>
  <c r="K321" i="49"/>
  <c r="K320" i="49"/>
  <c r="K319" i="49"/>
  <c r="K318" i="49"/>
  <c r="K317" i="49"/>
  <c r="K316" i="49"/>
  <c r="K315" i="49"/>
  <c r="K314" i="49"/>
  <c r="K313" i="49"/>
  <c r="K312" i="49"/>
  <c r="K311" i="49"/>
  <c r="K310" i="49"/>
  <c r="K309" i="49"/>
  <c r="K308" i="49"/>
  <c r="K307" i="49"/>
  <c r="K306" i="49"/>
  <c r="K305" i="49"/>
  <c r="K304" i="49"/>
  <c r="K303" i="49"/>
  <c r="K302" i="49"/>
  <c r="K301" i="49"/>
  <c r="K300" i="49"/>
  <c r="K299" i="49"/>
  <c r="K298" i="49"/>
  <c r="K297" i="49"/>
  <c r="K296" i="49"/>
  <c r="K295" i="49"/>
  <c r="K294" i="49"/>
  <c r="K293" i="49"/>
  <c r="K292" i="49"/>
  <c r="K291" i="49"/>
  <c r="K290" i="49"/>
  <c r="K289" i="49"/>
  <c r="K288" i="49"/>
  <c r="K287" i="49"/>
  <c r="K286" i="49"/>
  <c r="K285" i="49"/>
  <c r="K284" i="49"/>
  <c r="K283" i="49"/>
  <c r="K282" i="49"/>
  <c r="K281" i="49"/>
  <c r="K280" i="49"/>
  <c r="K279" i="49"/>
  <c r="K278" i="49"/>
  <c r="K277" i="49"/>
  <c r="K276" i="49"/>
  <c r="K275" i="49"/>
  <c r="K274" i="49"/>
  <c r="K273" i="49"/>
  <c r="K272" i="49"/>
  <c r="K271" i="49"/>
  <c r="K270" i="49"/>
  <c r="K269" i="49"/>
  <c r="K268" i="49"/>
  <c r="K267" i="49"/>
  <c r="K266" i="49"/>
  <c r="K265" i="49"/>
  <c r="K264" i="49"/>
  <c r="K263" i="49"/>
  <c r="K262" i="49"/>
  <c r="K261" i="49"/>
  <c r="K260" i="49"/>
  <c r="K259" i="49"/>
  <c r="K258" i="49"/>
  <c r="K257" i="49"/>
  <c r="K256" i="49"/>
  <c r="K255" i="49"/>
  <c r="K254" i="49"/>
  <c r="K253" i="49"/>
  <c r="K252" i="49"/>
  <c r="K251" i="49"/>
  <c r="K250" i="49"/>
  <c r="K249" i="49"/>
  <c r="K248" i="49"/>
  <c r="K247" i="49"/>
  <c r="K246" i="49"/>
  <c r="K245" i="49"/>
  <c r="K244" i="49"/>
  <c r="K243" i="49"/>
  <c r="K242" i="49"/>
  <c r="K241" i="49"/>
  <c r="K240" i="49"/>
  <c r="K239" i="49"/>
  <c r="K238" i="49"/>
  <c r="K237" i="49"/>
  <c r="K236" i="49"/>
  <c r="K235" i="49"/>
  <c r="K234" i="49"/>
  <c r="K233" i="49"/>
  <c r="K232" i="49"/>
  <c r="K231" i="49"/>
  <c r="K230" i="49"/>
  <c r="K229" i="49"/>
  <c r="K228" i="49"/>
  <c r="K227" i="49"/>
  <c r="K226" i="49"/>
  <c r="K225" i="49"/>
  <c r="K224" i="49"/>
  <c r="K223" i="49"/>
  <c r="K222" i="49"/>
  <c r="K221" i="49"/>
  <c r="K220" i="49"/>
  <c r="K219" i="49"/>
  <c r="K218" i="49"/>
  <c r="K217" i="49"/>
  <c r="K216" i="49"/>
  <c r="K215" i="49"/>
  <c r="K214" i="49"/>
  <c r="K213" i="49"/>
  <c r="K212" i="49"/>
  <c r="K211" i="49"/>
  <c r="K210" i="49"/>
  <c r="K209" i="49"/>
  <c r="K208" i="49"/>
  <c r="K207" i="49"/>
  <c r="K206" i="49"/>
  <c r="K205" i="49"/>
  <c r="K204" i="49"/>
  <c r="K203" i="49"/>
  <c r="K202" i="49"/>
  <c r="K201" i="49"/>
  <c r="K200" i="49"/>
  <c r="K199" i="49"/>
  <c r="K198" i="49"/>
  <c r="K197" i="49"/>
  <c r="K196" i="49"/>
  <c r="K195" i="49"/>
  <c r="K194" i="49"/>
  <c r="K193" i="49"/>
  <c r="K192" i="49"/>
  <c r="K191" i="49"/>
  <c r="K190" i="49"/>
  <c r="K189" i="49"/>
  <c r="K188" i="49"/>
  <c r="K187" i="49"/>
  <c r="K186" i="49"/>
  <c r="K185" i="49"/>
  <c r="K184" i="49"/>
  <c r="K183" i="49"/>
  <c r="K182" i="49"/>
  <c r="K181" i="49"/>
  <c r="K180" i="49"/>
  <c r="K179" i="49"/>
  <c r="K178" i="49"/>
  <c r="K177" i="49"/>
  <c r="K176" i="49"/>
  <c r="K175" i="49"/>
  <c r="K174" i="49"/>
  <c r="K173" i="49"/>
  <c r="K172" i="49"/>
  <c r="K171" i="49"/>
  <c r="K170" i="49"/>
  <c r="K169" i="49"/>
  <c r="K168" i="49"/>
  <c r="K167" i="49"/>
  <c r="K166" i="49"/>
  <c r="K165" i="49"/>
  <c r="K164" i="49"/>
  <c r="K163" i="49"/>
  <c r="K162" i="49"/>
  <c r="K161" i="49"/>
  <c r="K160" i="49"/>
  <c r="K159" i="49"/>
  <c r="K158" i="49"/>
  <c r="K157" i="49"/>
  <c r="K156" i="49"/>
  <c r="K155" i="49"/>
  <c r="K154" i="49"/>
  <c r="K153" i="49"/>
  <c r="K152" i="49"/>
  <c r="K151" i="49"/>
  <c r="K150" i="49"/>
  <c r="K149" i="49"/>
  <c r="K148" i="49"/>
  <c r="K147" i="49"/>
  <c r="K146" i="49"/>
  <c r="K145" i="49"/>
  <c r="K144" i="49"/>
  <c r="K143" i="49"/>
  <c r="K142" i="49"/>
  <c r="K141" i="49"/>
  <c r="K140" i="49"/>
  <c r="K139" i="49"/>
  <c r="K138" i="49"/>
  <c r="K137" i="49"/>
  <c r="K136" i="49"/>
  <c r="K135" i="49"/>
  <c r="K134" i="49"/>
  <c r="K133" i="49"/>
  <c r="K132" i="49"/>
  <c r="K131" i="49"/>
  <c r="K130" i="49"/>
  <c r="K129" i="49"/>
  <c r="K128" i="49"/>
  <c r="K127" i="49"/>
  <c r="K126" i="49"/>
  <c r="K125" i="49"/>
  <c r="K124" i="49"/>
  <c r="K123" i="49"/>
  <c r="K122" i="49"/>
  <c r="K121" i="49"/>
  <c r="K120" i="49"/>
  <c r="K119" i="49"/>
  <c r="K118" i="49"/>
  <c r="K117" i="49"/>
  <c r="K116" i="49"/>
  <c r="K115" i="49"/>
  <c r="K114" i="49"/>
  <c r="K113" i="49"/>
  <c r="K112" i="49"/>
  <c r="K111" i="49"/>
  <c r="K110" i="49"/>
  <c r="K109" i="49"/>
  <c r="K108" i="49"/>
  <c r="K107" i="49"/>
  <c r="K106" i="49"/>
  <c r="K105" i="49"/>
  <c r="K104" i="49"/>
  <c r="K103" i="49"/>
  <c r="K102" i="49"/>
  <c r="K101" i="49"/>
  <c r="K100" i="49"/>
  <c r="K99" i="49"/>
  <c r="K98" i="49"/>
  <c r="K97" i="49"/>
  <c r="K96" i="49"/>
  <c r="K95" i="49"/>
  <c r="K94" i="49"/>
  <c r="K93" i="49"/>
  <c r="K92" i="49"/>
  <c r="K91" i="49"/>
  <c r="K90" i="49"/>
  <c r="K89" i="49"/>
  <c r="K88" i="49"/>
  <c r="K87" i="49"/>
  <c r="K86" i="49"/>
  <c r="K85" i="49"/>
  <c r="K84" i="49"/>
  <c r="K83" i="49"/>
  <c r="K82" i="49"/>
  <c r="K81" i="49"/>
  <c r="K80" i="49"/>
  <c r="K79" i="49"/>
  <c r="K78" i="49"/>
  <c r="K77" i="49"/>
  <c r="K76" i="49"/>
  <c r="K75" i="49"/>
  <c r="K74" i="49"/>
  <c r="K73" i="49"/>
  <c r="K72" i="49"/>
  <c r="K71" i="49"/>
  <c r="K70" i="49"/>
  <c r="K69" i="49"/>
  <c r="K68" i="49"/>
  <c r="K67" i="49"/>
  <c r="K66" i="49"/>
  <c r="K65" i="49"/>
  <c r="K64" i="49"/>
  <c r="K63" i="49"/>
  <c r="K62" i="49"/>
  <c r="K61" i="49"/>
  <c r="K60" i="49"/>
  <c r="K59" i="49"/>
  <c r="K58" i="49"/>
  <c r="K57" i="49"/>
  <c r="K56" i="49"/>
  <c r="K55" i="49"/>
  <c r="K54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X438" i="54"/>
  <c r="X437" i="54"/>
  <c r="X436" i="54"/>
  <c r="X435" i="54"/>
  <c r="X434" i="54"/>
  <c r="X433" i="54"/>
  <c r="X432" i="54"/>
  <c r="X431" i="54"/>
  <c r="X430" i="54"/>
  <c r="X429" i="54"/>
  <c r="X428" i="54"/>
  <c r="X427" i="54"/>
  <c r="X425" i="54"/>
  <c r="X424" i="54"/>
  <c r="X423" i="54"/>
  <c r="X422" i="54"/>
  <c r="X421" i="54"/>
  <c r="X420" i="54"/>
  <c r="X419" i="54"/>
  <c r="X418" i="54"/>
  <c r="X417" i="54"/>
  <c r="X416" i="54"/>
  <c r="X415" i="54"/>
  <c r="X414" i="54"/>
  <c r="X412" i="54"/>
  <c r="X411" i="54"/>
  <c r="X410" i="54"/>
  <c r="X409" i="54"/>
  <c r="X408" i="54"/>
  <c r="X407" i="54"/>
  <c r="X406" i="54"/>
  <c r="X405" i="54"/>
  <c r="X404" i="54"/>
  <c r="X403" i="54"/>
  <c r="X402" i="54"/>
  <c r="X401" i="54"/>
  <c r="X399" i="54"/>
  <c r="X398" i="54"/>
  <c r="X397" i="54"/>
  <c r="X396" i="54"/>
  <c r="X395" i="54"/>
  <c r="X394" i="54"/>
  <c r="X393" i="54"/>
  <c r="X392" i="54"/>
  <c r="X391" i="54"/>
  <c r="X390" i="54"/>
  <c r="X389" i="54"/>
  <c r="X388" i="54"/>
  <c r="X386" i="54"/>
  <c r="X385" i="54"/>
  <c r="X384" i="54"/>
  <c r="X383" i="54"/>
  <c r="X382" i="54"/>
  <c r="X381" i="54"/>
  <c r="X380" i="54"/>
  <c r="X379" i="54"/>
  <c r="X378" i="54"/>
  <c r="X377" i="54"/>
  <c r="X376" i="54"/>
  <c r="X375" i="54"/>
  <c r="X373" i="54"/>
  <c r="X372" i="54"/>
  <c r="X371" i="54"/>
  <c r="X370" i="54"/>
  <c r="X369" i="54"/>
  <c r="X368" i="54"/>
  <c r="X367" i="54"/>
  <c r="X366" i="54"/>
  <c r="X365" i="54"/>
  <c r="X364" i="54"/>
  <c r="X363" i="54"/>
  <c r="X362" i="54"/>
  <c r="X360" i="54"/>
  <c r="X359" i="54"/>
  <c r="X358" i="54"/>
  <c r="X357" i="54"/>
  <c r="X356" i="54"/>
  <c r="X355" i="54"/>
  <c r="X354" i="54"/>
  <c r="X353" i="54"/>
  <c r="X352" i="54"/>
  <c r="X351" i="54"/>
  <c r="X350" i="54"/>
  <c r="X349" i="54"/>
  <c r="X347" i="54"/>
  <c r="X346" i="54"/>
  <c r="X345" i="54"/>
  <c r="X344" i="54"/>
  <c r="X343" i="54"/>
  <c r="X342" i="54"/>
  <c r="X341" i="54"/>
  <c r="X340" i="54"/>
  <c r="X339" i="54"/>
  <c r="X338" i="54"/>
  <c r="X337" i="54"/>
  <c r="X336" i="54"/>
  <c r="X334" i="54"/>
  <c r="X333" i="54"/>
  <c r="X332" i="54"/>
  <c r="X331" i="54"/>
  <c r="X330" i="54"/>
  <c r="X329" i="54"/>
  <c r="X328" i="54"/>
  <c r="X327" i="54"/>
  <c r="X326" i="54"/>
  <c r="X325" i="54"/>
  <c r="X324" i="54"/>
  <c r="X323" i="54"/>
  <c r="X321" i="54"/>
  <c r="X320" i="54"/>
  <c r="X319" i="54"/>
  <c r="X318" i="54"/>
  <c r="X317" i="54"/>
  <c r="X316" i="54"/>
  <c r="X315" i="54"/>
  <c r="X314" i="54"/>
  <c r="X313" i="54"/>
  <c r="X312" i="54"/>
  <c r="X311" i="54"/>
  <c r="X310" i="54"/>
  <c r="X308" i="54"/>
  <c r="X307" i="54"/>
  <c r="X306" i="54"/>
  <c r="X305" i="54"/>
  <c r="X304" i="54"/>
  <c r="X303" i="54"/>
  <c r="X302" i="54"/>
  <c r="X301" i="54"/>
  <c r="X300" i="54"/>
  <c r="X299" i="54"/>
  <c r="X298" i="54"/>
  <c r="X297" i="54"/>
  <c r="X295" i="54"/>
  <c r="X294" i="54"/>
  <c r="X293" i="54"/>
  <c r="X292" i="54"/>
  <c r="X291" i="54"/>
  <c r="X290" i="54"/>
  <c r="X289" i="54"/>
  <c r="X288" i="54"/>
  <c r="X287" i="54"/>
  <c r="X286" i="54"/>
  <c r="X285" i="54"/>
  <c r="X284" i="54"/>
  <c r="X282" i="54"/>
  <c r="X281" i="54"/>
  <c r="X280" i="54"/>
  <c r="X279" i="54"/>
  <c r="X278" i="54"/>
  <c r="X277" i="54"/>
  <c r="X276" i="54"/>
  <c r="X275" i="54"/>
  <c r="X274" i="54"/>
  <c r="X273" i="54"/>
  <c r="X272" i="54"/>
  <c r="X271" i="54"/>
  <c r="X269" i="54"/>
  <c r="X268" i="54"/>
  <c r="X267" i="54"/>
  <c r="X266" i="54"/>
  <c r="X265" i="54"/>
  <c r="X264" i="54"/>
  <c r="X263" i="54"/>
  <c r="X262" i="54"/>
  <c r="X261" i="54"/>
  <c r="X260" i="54"/>
  <c r="X259" i="54"/>
  <c r="X258" i="54"/>
  <c r="X256" i="54"/>
  <c r="X255" i="54"/>
  <c r="X254" i="54"/>
  <c r="X253" i="54"/>
  <c r="X252" i="54"/>
  <c r="X251" i="54"/>
  <c r="X250" i="54"/>
  <c r="X249" i="54"/>
  <c r="X248" i="54"/>
  <c r="X247" i="54"/>
  <c r="X246" i="54"/>
  <c r="X245" i="54"/>
  <c r="X243" i="54"/>
  <c r="X242" i="54"/>
  <c r="X241" i="54"/>
  <c r="X240" i="54"/>
  <c r="X239" i="54"/>
  <c r="X238" i="54"/>
  <c r="X237" i="54"/>
  <c r="X236" i="54"/>
  <c r="X235" i="54"/>
  <c r="X234" i="54"/>
  <c r="X233" i="54"/>
  <c r="X232" i="54"/>
  <c r="X219" i="54"/>
  <c r="X220" i="54"/>
  <c r="X221" i="54"/>
  <c r="X222" i="54"/>
  <c r="X223" i="54"/>
  <c r="X224" i="54"/>
  <c r="X225" i="54"/>
  <c r="X226" i="54"/>
  <c r="X227" i="54"/>
  <c r="X228" i="54"/>
  <c r="X229" i="54"/>
  <c r="X218" i="54"/>
  <c r="X206" i="54"/>
  <c r="X207" i="54"/>
  <c r="X208" i="54"/>
  <c r="X209" i="54"/>
  <c r="X210" i="54"/>
  <c r="X211" i="54"/>
  <c r="X212" i="54"/>
  <c r="X213" i="54"/>
  <c r="X214" i="54"/>
  <c r="X215" i="54"/>
  <c r="X216" i="54"/>
  <c r="X205" i="54"/>
  <c r="X180" i="54"/>
  <c r="X181" i="54"/>
  <c r="X182" i="54"/>
  <c r="X183" i="54"/>
  <c r="X184" i="54"/>
  <c r="X185" i="54"/>
  <c r="X186" i="54"/>
  <c r="X187" i="54"/>
  <c r="X188" i="54"/>
  <c r="X189" i="54"/>
  <c r="X190" i="54"/>
  <c r="X179" i="54"/>
  <c r="X167" i="54"/>
  <c r="X168" i="54"/>
  <c r="X169" i="54"/>
  <c r="X170" i="54"/>
  <c r="X171" i="54"/>
  <c r="X172" i="54"/>
  <c r="X173" i="54"/>
  <c r="X174" i="54"/>
  <c r="X175" i="54"/>
  <c r="X176" i="54"/>
  <c r="X177" i="54"/>
  <c r="X166" i="54"/>
  <c r="X154" i="54"/>
  <c r="X155" i="54"/>
  <c r="X156" i="54"/>
  <c r="X157" i="54"/>
  <c r="X158" i="54"/>
  <c r="X159" i="54"/>
  <c r="X160" i="54"/>
  <c r="X161" i="54"/>
  <c r="X162" i="54"/>
  <c r="X163" i="54"/>
  <c r="X164" i="54"/>
  <c r="X153" i="54"/>
  <c r="X141" i="54"/>
  <c r="X142" i="54"/>
  <c r="X143" i="54"/>
  <c r="X144" i="54"/>
  <c r="X145" i="54"/>
  <c r="X146" i="54"/>
  <c r="X147" i="54"/>
  <c r="X148" i="54"/>
  <c r="X149" i="54"/>
  <c r="X150" i="54"/>
  <c r="X151" i="54"/>
  <c r="X140" i="54"/>
  <c r="X128" i="54"/>
  <c r="X129" i="54"/>
  <c r="X130" i="54"/>
  <c r="X131" i="54"/>
  <c r="X132" i="54"/>
  <c r="X133" i="54"/>
  <c r="X134" i="54"/>
  <c r="X135" i="54"/>
  <c r="X136" i="54"/>
  <c r="X137" i="54"/>
  <c r="X138" i="54"/>
  <c r="X127" i="54"/>
  <c r="X115" i="54"/>
  <c r="X116" i="54"/>
  <c r="X117" i="54"/>
  <c r="X118" i="54"/>
  <c r="X119" i="54"/>
  <c r="X120" i="54"/>
  <c r="X121" i="54"/>
  <c r="X122" i="54"/>
  <c r="X123" i="54"/>
  <c r="X124" i="54"/>
  <c r="X125" i="54"/>
  <c r="X114" i="54"/>
  <c r="X89" i="54"/>
  <c r="X90" i="54"/>
  <c r="X91" i="54"/>
  <c r="X92" i="54"/>
  <c r="X93" i="54"/>
  <c r="X94" i="54"/>
  <c r="X95" i="54"/>
  <c r="X96" i="54"/>
  <c r="X97" i="54"/>
  <c r="X98" i="54"/>
  <c r="X99" i="54"/>
  <c r="X88" i="54"/>
  <c r="X76" i="54"/>
  <c r="X77" i="54"/>
  <c r="X78" i="54"/>
  <c r="X79" i="54"/>
  <c r="X80" i="54"/>
  <c r="X81" i="54"/>
  <c r="X82" i="54"/>
  <c r="X83" i="54"/>
  <c r="X84" i="54"/>
  <c r="X85" i="54"/>
  <c r="X86" i="54"/>
  <c r="X75" i="54"/>
  <c r="X50" i="54"/>
  <c r="X51" i="54"/>
  <c r="X52" i="54"/>
  <c r="X53" i="54"/>
  <c r="X54" i="54"/>
  <c r="X55" i="54"/>
  <c r="X56" i="54"/>
  <c r="X57" i="54"/>
  <c r="X58" i="54"/>
  <c r="X59" i="54"/>
  <c r="X60" i="54"/>
  <c r="X49" i="54"/>
  <c r="X37" i="54"/>
  <c r="X38" i="54"/>
  <c r="X39" i="54"/>
  <c r="X40" i="54"/>
  <c r="X41" i="54"/>
  <c r="X42" i="54"/>
  <c r="X43" i="54"/>
  <c r="X44" i="54"/>
  <c r="X45" i="54"/>
  <c r="X46" i="54"/>
  <c r="X47" i="54"/>
  <c r="X36" i="54"/>
  <c r="X24" i="54"/>
  <c r="X25" i="54"/>
  <c r="X26" i="54"/>
  <c r="X27" i="54"/>
  <c r="X28" i="54"/>
  <c r="X29" i="54"/>
  <c r="X30" i="54"/>
  <c r="X31" i="54"/>
  <c r="X32" i="54"/>
  <c r="X33" i="54"/>
  <c r="X34" i="54"/>
  <c r="X23" i="54"/>
  <c r="X11" i="54"/>
  <c r="X12" i="54"/>
  <c r="X13" i="54"/>
  <c r="X14" i="54"/>
  <c r="X15" i="54"/>
  <c r="X16" i="54"/>
  <c r="X17" i="54"/>
  <c r="X18" i="54"/>
  <c r="X19" i="54"/>
  <c r="X20" i="54"/>
  <c r="X21" i="54"/>
  <c r="X10" i="54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10" i="46"/>
  <c r="X34" i="45"/>
  <c r="Y34" i="45"/>
  <c r="Z34" i="45"/>
  <c r="X35" i="45"/>
  <c r="Y35" i="45"/>
  <c r="Z35" i="45"/>
  <c r="X36" i="45"/>
  <c r="Y36" i="45"/>
  <c r="Z36" i="45"/>
  <c r="X37" i="45"/>
  <c r="Y37" i="45"/>
  <c r="Z37" i="45"/>
  <c r="X38" i="45"/>
  <c r="Y38" i="45"/>
  <c r="Z38" i="45"/>
  <c r="X39" i="45"/>
  <c r="Y39" i="45"/>
  <c r="Z39" i="45"/>
  <c r="X40" i="45"/>
  <c r="Y40" i="45"/>
  <c r="Z40" i="45"/>
  <c r="X41" i="45"/>
  <c r="Y41" i="45"/>
  <c r="Z41" i="45"/>
  <c r="X42" i="45"/>
  <c r="Y42" i="45"/>
  <c r="Z42" i="45"/>
  <c r="X43" i="45"/>
  <c r="Y43" i="45"/>
  <c r="Z43" i="45"/>
  <c r="X44" i="45"/>
  <c r="Y44" i="45"/>
  <c r="Z44" i="45"/>
  <c r="X45" i="45"/>
  <c r="Y45" i="45"/>
  <c r="Z45" i="45"/>
  <c r="X46" i="45"/>
  <c r="Y46" i="45"/>
  <c r="Z46" i="45"/>
  <c r="X47" i="45"/>
  <c r="Y47" i="45"/>
  <c r="Z47" i="45"/>
  <c r="X48" i="45"/>
  <c r="Y48" i="45"/>
  <c r="Z48" i="45"/>
  <c r="X49" i="45"/>
  <c r="Y49" i="45"/>
  <c r="Z49" i="45"/>
  <c r="X50" i="45"/>
  <c r="Y50" i="45"/>
  <c r="Z50" i="45"/>
  <c r="X51" i="45"/>
  <c r="Y51" i="45"/>
  <c r="Z51" i="45"/>
  <c r="X52" i="45"/>
  <c r="Y52" i="45"/>
  <c r="Z52" i="45"/>
  <c r="X53" i="45"/>
  <c r="Y53" i="45"/>
  <c r="Z53" i="45"/>
  <c r="X54" i="45"/>
  <c r="Y54" i="45"/>
  <c r="Z54" i="45"/>
  <c r="X55" i="45"/>
  <c r="Y55" i="45"/>
  <c r="Z55" i="45"/>
  <c r="X56" i="45"/>
  <c r="Y56" i="45"/>
  <c r="Z56" i="45"/>
  <c r="X57" i="45"/>
  <c r="Y57" i="45"/>
  <c r="Z57" i="45"/>
  <c r="X58" i="45"/>
  <c r="Y58" i="45"/>
  <c r="Z58" i="45"/>
  <c r="X59" i="45"/>
  <c r="Y59" i="45"/>
  <c r="Z59" i="45"/>
  <c r="X60" i="45"/>
  <c r="Y60" i="45"/>
  <c r="Z60" i="45"/>
  <c r="X61" i="45"/>
  <c r="Y61" i="45"/>
  <c r="Z61" i="45"/>
  <c r="X62" i="45"/>
  <c r="Y62" i="45"/>
  <c r="Z62" i="45"/>
  <c r="X63" i="45"/>
  <c r="Y63" i="45"/>
  <c r="Z63" i="45"/>
  <c r="X64" i="45"/>
  <c r="Y64" i="45"/>
  <c r="Z64" i="45"/>
  <c r="X65" i="45"/>
  <c r="Y65" i="45"/>
  <c r="Z65" i="45"/>
  <c r="X66" i="45"/>
  <c r="Y66" i="45"/>
  <c r="Z66" i="45"/>
  <c r="X67" i="45"/>
  <c r="Y67" i="45"/>
  <c r="Z67" i="45"/>
  <c r="X68" i="45"/>
  <c r="Y68" i="45"/>
  <c r="Z68" i="45"/>
  <c r="X69" i="45"/>
  <c r="Y69" i="45"/>
  <c r="Z69" i="45"/>
  <c r="X70" i="45"/>
  <c r="Y70" i="45"/>
  <c r="Z70" i="45"/>
  <c r="X71" i="45"/>
  <c r="Y71" i="45"/>
  <c r="Z71" i="45"/>
  <c r="X72" i="45"/>
  <c r="Y72" i="45"/>
  <c r="Z72" i="45"/>
  <c r="X73" i="45"/>
  <c r="Y73" i="45"/>
  <c r="Z73" i="45"/>
  <c r="X74" i="45"/>
  <c r="Y74" i="45"/>
  <c r="Z74" i="45"/>
  <c r="X75" i="45"/>
  <c r="Y75" i="45"/>
  <c r="Z75" i="45"/>
  <c r="X76" i="45"/>
  <c r="Y76" i="45"/>
  <c r="Z76" i="45"/>
  <c r="X77" i="45"/>
  <c r="Y77" i="45"/>
  <c r="Z77" i="45"/>
  <c r="X78" i="45"/>
  <c r="Y78" i="45"/>
  <c r="Z78" i="45"/>
  <c r="X79" i="45"/>
  <c r="Y79" i="45"/>
  <c r="Z79" i="45"/>
  <c r="X80" i="45"/>
  <c r="Y80" i="45"/>
  <c r="Z80" i="45"/>
  <c r="X81" i="45"/>
  <c r="Y81" i="45"/>
  <c r="Z81" i="45"/>
  <c r="X82" i="45"/>
  <c r="Y82" i="45"/>
  <c r="Z82" i="45"/>
  <c r="X83" i="45"/>
  <c r="Y83" i="45"/>
  <c r="Z83" i="45"/>
  <c r="X84" i="45"/>
  <c r="Y84" i="45"/>
  <c r="Z84" i="45"/>
  <c r="X85" i="45"/>
  <c r="Y85" i="45"/>
  <c r="Z85" i="45"/>
  <c r="X86" i="45"/>
  <c r="Y86" i="45"/>
  <c r="Z86" i="45"/>
  <c r="X87" i="45"/>
  <c r="Y87" i="45"/>
  <c r="Z87" i="45"/>
  <c r="X88" i="45"/>
  <c r="Y88" i="45"/>
  <c r="Z88" i="45"/>
  <c r="X89" i="45"/>
  <c r="Y89" i="45"/>
  <c r="Z89" i="45"/>
  <c r="X90" i="45"/>
  <c r="Y90" i="45"/>
  <c r="Z90" i="45"/>
  <c r="X91" i="45"/>
  <c r="Y91" i="45"/>
  <c r="Z91" i="45"/>
  <c r="X92" i="45"/>
  <c r="Y92" i="45"/>
  <c r="Z92" i="45"/>
  <c r="X93" i="45"/>
  <c r="Y93" i="45"/>
  <c r="Z93" i="45"/>
  <c r="X94" i="45"/>
  <c r="Y94" i="45"/>
  <c r="Z94" i="45"/>
  <c r="X95" i="45"/>
  <c r="Y95" i="45"/>
  <c r="Z95" i="45"/>
  <c r="X96" i="45"/>
  <c r="Y96" i="45"/>
  <c r="Z96" i="45"/>
  <c r="X97" i="45"/>
  <c r="Y97" i="45"/>
  <c r="Z97" i="45"/>
  <c r="X98" i="45"/>
  <c r="Y98" i="45"/>
  <c r="Z98" i="45"/>
  <c r="X99" i="45"/>
  <c r="Y99" i="45"/>
  <c r="Z99" i="45"/>
  <c r="X100" i="45"/>
  <c r="Y100" i="45"/>
  <c r="Z100" i="45"/>
  <c r="X101" i="45"/>
  <c r="Y101" i="45"/>
  <c r="Z101" i="45"/>
  <c r="X102" i="45"/>
  <c r="Y102" i="45"/>
  <c r="Z102" i="45"/>
  <c r="X103" i="45"/>
  <c r="Y103" i="45"/>
  <c r="Z103" i="45"/>
  <c r="X104" i="45"/>
  <c r="Y104" i="45"/>
  <c r="Z104" i="45"/>
  <c r="X105" i="45"/>
  <c r="Y105" i="45"/>
  <c r="Z105" i="45"/>
  <c r="X106" i="45"/>
  <c r="Y106" i="45"/>
  <c r="Z106" i="45"/>
  <c r="X107" i="45"/>
  <c r="Y107" i="45"/>
  <c r="Z107" i="45"/>
  <c r="X108" i="45"/>
  <c r="Y108" i="45"/>
  <c r="Z108" i="45"/>
  <c r="X109" i="45"/>
  <c r="Y109" i="45"/>
  <c r="Z109" i="45"/>
  <c r="X110" i="45"/>
  <c r="Y110" i="45"/>
  <c r="Z110" i="45"/>
  <c r="X111" i="45"/>
  <c r="Y111" i="45"/>
  <c r="Z111" i="45"/>
  <c r="X112" i="45"/>
  <c r="Y112" i="45"/>
  <c r="Z112" i="45"/>
  <c r="X113" i="45"/>
  <c r="Y113" i="45"/>
  <c r="Z113" i="45"/>
  <c r="X114" i="45"/>
  <c r="Y114" i="45"/>
  <c r="Z114" i="45"/>
  <c r="X115" i="45"/>
  <c r="Y115" i="45"/>
  <c r="Z115" i="45"/>
  <c r="X116" i="45"/>
  <c r="Y116" i="45"/>
  <c r="Z116" i="45"/>
  <c r="X117" i="45"/>
  <c r="Y117" i="45"/>
  <c r="Z117" i="45"/>
  <c r="X118" i="45"/>
  <c r="Y118" i="45"/>
  <c r="Z118" i="45"/>
  <c r="X119" i="45"/>
  <c r="Y119" i="45"/>
  <c r="Z119" i="45"/>
  <c r="X120" i="45"/>
  <c r="Y120" i="45"/>
  <c r="Z120" i="45"/>
  <c r="X121" i="45"/>
  <c r="Y121" i="45"/>
  <c r="Z121" i="45"/>
  <c r="X122" i="45"/>
  <c r="Y122" i="45"/>
  <c r="Z122" i="45"/>
  <c r="X123" i="45"/>
  <c r="Y123" i="45"/>
  <c r="Z123" i="45"/>
  <c r="X124" i="45"/>
  <c r="Y124" i="45"/>
  <c r="Z124" i="45"/>
  <c r="X125" i="45"/>
  <c r="Y125" i="45"/>
  <c r="Z125" i="45"/>
  <c r="X126" i="45"/>
  <c r="Y126" i="45"/>
  <c r="Z126" i="45"/>
  <c r="X127" i="45"/>
  <c r="Y127" i="45"/>
  <c r="Z127" i="45"/>
  <c r="X128" i="45"/>
  <c r="Y128" i="45"/>
  <c r="Z128" i="45"/>
  <c r="X129" i="45"/>
  <c r="Y129" i="45"/>
  <c r="Z129" i="45"/>
  <c r="X130" i="45"/>
  <c r="Y130" i="45"/>
  <c r="Z130" i="45"/>
  <c r="X131" i="45"/>
  <c r="Y131" i="45"/>
  <c r="Z131" i="45"/>
  <c r="X132" i="45"/>
  <c r="Y132" i="45"/>
  <c r="Z132" i="45"/>
  <c r="X133" i="45"/>
  <c r="Y133" i="45"/>
  <c r="Z133" i="45"/>
  <c r="X134" i="45"/>
  <c r="Y134" i="45"/>
  <c r="Z134" i="45"/>
  <c r="X135" i="45"/>
  <c r="Y135" i="45"/>
  <c r="Z135" i="45"/>
  <c r="X136" i="45"/>
  <c r="Y136" i="45"/>
  <c r="Z136" i="45"/>
  <c r="X137" i="45"/>
  <c r="Y137" i="45"/>
  <c r="Z137" i="45"/>
  <c r="X138" i="45"/>
  <c r="Y138" i="45"/>
  <c r="Z138" i="45"/>
  <c r="X139" i="45"/>
  <c r="Y139" i="45"/>
  <c r="Z139" i="45"/>
  <c r="X140" i="45"/>
  <c r="Y140" i="45"/>
  <c r="Z140" i="45"/>
  <c r="X141" i="45"/>
  <c r="Y141" i="45"/>
  <c r="Z141" i="45"/>
  <c r="X142" i="45"/>
  <c r="Y142" i="45"/>
  <c r="Z142" i="45"/>
  <c r="X143" i="45"/>
  <c r="Y143" i="45"/>
  <c r="Z143" i="45"/>
  <c r="X144" i="45"/>
  <c r="Y144" i="45"/>
  <c r="Z144" i="45"/>
  <c r="X145" i="45"/>
  <c r="Y145" i="45"/>
  <c r="Z145" i="45"/>
  <c r="X146" i="45"/>
  <c r="Y146" i="45"/>
  <c r="Z146" i="45"/>
  <c r="Z33" i="45"/>
  <c r="Y33" i="45"/>
  <c r="X33" i="45"/>
  <c r="X27" i="45"/>
  <c r="Y27" i="45"/>
  <c r="Z27" i="45"/>
  <c r="X28" i="45"/>
  <c r="Y28" i="45"/>
  <c r="Z28" i="45"/>
  <c r="X29" i="45"/>
  <c r="Y29" i="45"/>
  <c r="Z29" i="45"/>
  <c r="X30" i="45"/>
  <c r="Y30" i="45"/>
  <c r="Z30" i="45"/>
  <c r="X31" i="45"/>
  <c r="Y31" i="45"/>
  <c r="Z31" i="45"/>
  <c r="Z26" i="45"/>
  <c r="Y26" i="45"/>
  <c r="X26" i="45"/>
  <c r="X20" i="45"/>
  <c r="Y20" i="45"/>
  <c r="Z20" i="45"/>
  <c r="X21" i="45"/>
  <c r="Y21" i="45"/>
  <c r="Z21" i="45"/>
  <c r="X22" i="45"/>
  <c r="Y22" i="45"/>
  <c r="Z22" i="45"/>
  <c r="X23" i="45"/>
  <c r="Y23" i="45"/>
  <c r="Z23" i="45"/>
  <c r="X24" i="45"/>
  <c r="Y24" i="45"/>
  <c r="Z24" i="45"/>
  <c r="Z19" i="45"/>
  <c r="Y19" i="45"/>
  <c r="X19" i="45"/>
  <c r="X13" i="45"/>
  <c r="Y13" i="45"/>
  <c r="Z13" i="45"/>
  <c r="X14" i="45"/>
  <c r="Y14" i="45"/>
  <c r="Z14" i="45"/>
  <c r="X15" i="45"/>
  <c r="Y15" i="45"/>
  <c r="Z15" i="45"/>
  <c r="X16" i="45"/>
  <c r="Y16" i="45"/>
  <c r="Z16" i="45"/>
  <c r="X17" i="45"/>
  <c r="Y17" i="45"/>
  <c r="Z17" i="45"/>
  <c r="Z12" i="45"/>
  <c r="Y12" i="45"/>
  <c r="X12" i="45"/>
  <c r="K34" i="45"/>
  <c r="M34" i="45"/>
  <c r="K35" i="45"/>
  <c r="M35" i="45"/>
  <c r="K36" i="45"/>
  <c r="M36" i="45"/>
  <c r="K37" i="45"/>
  <c r="M37" i="45"/>
  <c r="K38" i="45"/>
  <c r="M38" i="45"/>
  <c r="K39" i="45"/>
  <c r="M39" i="45"/>
  <c r="K40" i="45"/>
  <c r="M40" i="45"/>
  <c r="K41" i="45"/>
  <c r="M41" i="45"/>
  <c r="K42" i="45"/>
  <c r="M42" i="45"/>
  <c r="K43" i="45"/>
  <c r="M43" i="45"/>
  <c r="K44" i="45"/>
  <c r="M44" i="45"/>
  <c r="K45" i="45"/>
  <c r="M45" i="45"/>
  <c r="K46" i="45"/>
  <c r="M46" i="45"/>
  <c r="K47" i="45"/>
  <c r="M47" i="45"/>
  <c r="K48" i="45"/>
  <c r="M48" i="45"/>
  <c r="K49" i="45"/>
  <c r="M49" i="45"/>
  <c r="K50" i="45"/>
  <c r="M50" i="45"/>
  <c r="K51" i="45"/>
  <c r="M51" i="45"/>
  <c r="K52" i="45"/>
  <c r="M52" i="45"/>
  <c r="K53" i="45"/>
  <c r="M53" i="45"/>
  <c r="K54" i="45"/>
  <c r="M54" i="45"/>
  <c r="K55" i="45"/>
  <c r="M55" i="45"/>
  <c r="K56" i="45"/>
  <c r="M56" i="45"/>
  <c r="K57" i="45"/>
  <c r="M57" i="45"/>
  <c r="K58" i="45"/>
  <c r="M58" i="45"/>
  <c r="K59" i="45"/>
  <c r="M59" i="45"/>
  <c r="K60" i="45"/>
  <c r="M60" i="45"/>
  <c r="K61" i="45"/>
  <c r="M61" i="45"/>
  <c r="K62" i="45"/>
  <c r="M62" i="45"/>
  <c r="K63" i="45"/>
  <c r="M63" i="45"/>
  <c r="K64" i="45"/>
  <c r="M64" i="45"/>
  <c r="K65" i="45"/>
  <c r="M65" i="45"/>
  <c r="K66" i="45"/>
  <c r="M66" i="45"/>
  <c r="K67" i="45"/>
  <c r="M67" i="45"/>
  <c r="K68" i="45"/>
  <c r="M68" i="45"/>
  <c r="K69" i="45"/>
  <c r="M69" i="45"/>
  <c r="K70" i="45"/>
  <c r="M70" i="45"/>
  <c r="K71" i="45"/>
  <c r="M71" i="45"/>
  <c r="K72" i="45"/>
  <c r="M72" i="45"/>
  <c r="K73" i="45"/>
  <c r="M73" i="45"/>
  <c r="K74" i="45"/>
  <c r="M74" i="45"/>
  <c r="K75" i="45"/>
  <c r="M75" i="45"/>
  <c r="K76" i="45"/>
  <c r="M76" i="45"/>
  <c r="K77" i="45"/>
  <c r="M77" i="45"/>
  <c r="K78" i="45"/>
  <c r="M78" i="45"/>
  <c r="K79" i="45"/>
  <c r="M79" i="45"/>
  <c r="K80" i="45"/>
  <c r="M80" i="45"/>
  <c r="K81" i="45"/>
  <c r="M81" i="45"/>
  <c r="K82" i="45"/>
  <c r="M82" i="45"/>
  <c r="K83" i="45"/>
  <c r="M83" i="45"/>
  <c r="K84" i="45"/>
  <c r="M84" i="45"/>
  <c r="K85" i="45"/>
  <c r="M85" i="45"/>
  <c r="K86" i="45"/>
  <c r="M86" i="45"/>
  <c r="K87" i="45"/>
  <c r="M87" i="45"/>
  <c r="K88" i="45"/>
  <c r="M88" i="45"/>
  <c r="K89" i="45"/>
  <c r="M89" i="45"/>
  <c r="K90" i="45"/>
  <c r="M90" i="45"/>
  <c r="K91" i="45"/>
  <c r="M91" i="45"/>
  <c r="K92" i="45"/>
  <c r="M92" i="45"/>
  <c r="K93" i="45"/>
  <c r="M93" i="45"/>
  <c r="K94" i="45"/>
  <c r="M94" i="45"/>
  <c r="K95" i="45"/>
  <c r="M95" i="45"/>
  <c r="K96" i="45"/>
  <c r="M96" i="45"/>
  <c r="K97" i="45"/>
  <c r="M97" i="45"/>
  <c r="K98" i="45"/>
  <c r="M98" i="45"/>
  <c r="K99" i="45"/>
  <c r="M99" i="45"/>
  <c r="K100" i="45"/>
  <c r="M100" i="45"/>
  <c r="K101" i="45"/>
  <c r="M101" i="45"/>
  <c r="K102" i="45"/>
  <c r="M102" i="45"/>
  <c r="K103" i="45"/>
  <c r="M103" i="45"/>
  <c r="K104" i="45"/>
  <c r="M104" i="45"/>
  <c r="K105" i="45"/>
  <c r="M105" i="45"/>
  <c r="K106" i="45"/>
  <c r="M106" i="45"/>
  <c r="K107" i="45"/>
  <c r="M107" i="45"/>
  <c r="K108" i="45"/>
  <c r="M108" i="45"/>
  <c r="K109" i="45"/>
  <c r="M109" i="45"/>
  <c r="K110" i="45"/>
  <c r="M110" i="45"/>
  <c r="K111" i="45"/>
  <c r="M111" i="45"/>
  <c r="K112" i="45"/>
  <c r="M112" i="45"/>
  <c r="K113" i="45"/>
  <c r="M113" i="45"/>
  <c r="K114" i="45"/>
  <c r="M114" i="45"/>
  <c r="K115" i="45"/>
  <c r="M115" i="45"/>
  <c r="K116" i="45"/>
  <c r="M116" i="45"/>
  <c r="K117" i="45"/>
  <c r="M117" i="45"/>
  <c r="K118" i="45"/>
  <c r="M118" i="45"/>
  <c r="K119" i="45"/>
  <c r="M119" i="45"/>
  <c r="K120" i="45"/>
  <c r="M120" i="45"/>
  <c r="K121" i="45"/>
  <c r="M121" i="45"/>
  <c r="K122" i="45"/>
  <c r="M122" i="45"/>
  <c r="K123" i="45"/>
  <c r="M123" i="45"/>
  <c r="K124" i="45"/>
  <c r="M124" i="45"/>
  <c r="K125" i="45"/>
  <c r="M125" i="45"/>
  <c r="K126" i="45"/>
  <c r="M126" i="45"/>
  <c r="K127" i="45"/>
  <c r="M127" i="45"/>
  <c r="K128" i="45"/>
  <c r="M128" i="45"/>
  <c r="K129" i="45"/>
  <c r="M129" i="45"/>
  <c r="K130" i="45"/>
  <c r="M130" i="45"/>
  <c r="K131" i="45"/>
  <c r="M131" i="45"/>
  <c r="K132" i="45"/>
  <c r="M132" i="45"/>
  <c r="K133" i="45"/>
  <c r="M133" i="45"/>
  <c r="K134" i="45"/>
  <c r="M134" i="45"/>
  <c r="K135" i="45"/>
  <c r="M135" i="45"/>
  <c r="K136" i="45"/>
  <c r="M136" i="45"/>
  <c r="K137" i="45"/>
  <c r="M137" i="45"/>
  <c r="K138" i="45"/>
  <c r="M138" i="45"/>
  <c r="K139" i="45"/>
  <c r="M139" i="45"/>
  <c r="K140" i="45"/>
  <c r="M140" i="45"/>
  <c r="K141" i="45"/>
  <c r="M141" i="45"/>
  <c r="K142" i="45"/>
  <c r="M142" i="45"/>
  <c r="K143" i="45"/>
  <c r="M143" i="45"/>
  <c r="K144" i="45"/>
  <c r="M144" i="45"/>
  <c r="K145" i="45"/>
  <c r="M145" i="45"/>
  <c r="K146" i="45"/>
  <c r="M146" i="45"/>
  <c r="M33" i="45"/>
  <c r="K33" i="45"/>
  <c r="K27" i="45"/>
  <c r="M27" i="45"/>
  <c r="K28" i="45"/>
  <c r="M28" i="45"/>
  <c r="K29" i="45"/>
  <c r="M29" i="45"/>
  <c r="K30" i="45"/>
  <c r="M30" i="45"/>
  <c r="K31" i="45"/>
  <c r="M31" i="45"/>
  <c r="M26" i="45"/>
  <c r="K26" i="45"/>
  <c r="K20" i="45"/>
  <c r="M20" i="45"/>
  <c r="K21" i="45"/>
  <c r="M21" i="45"/>
  <c r="K22" i="45"/>
  <c r="M22" i="45"/>
  <c r="K23" i="45"/>
  <c r="M23" i="45"/>
  <c r="K24" i="45"/>
  <c r="M24" i="45"/>
  <c r="M19" i="45"/>
  <c r="K19" i="45"/>
  <c r="K13" i="45"/>
  <c r="M13" i="45"/>
  <c r="K14" i="45"/>
  <c r="M14" i="45"/>
  <c r="K15" i="45"/>
  <c r="M15" i="45"/>
  <c r="K16" i="45"/>
  <c r="M16" i="45"/>
  <c r="K17" i="45"/>
  <c r="M17" i="45"/>
  <c r="M12" i="45"/>
  <c r="K12" i="45"/>
  <c r="W188" i="44"/>
  <c r="W187" i="44"/>
  <c r="W186" i="44"/>
  <c r="W185" i="44"/>
  <c r="W184" i="44"/>
  <c r="W183" i="44"/>
  <c r="W182" i="44"/>
  <c r="W181" i="44"/>
  <c r="W180" i="44"/>
  <c r="W179" i="44"/>
  <c r="W178" i="44"/>
  <c r="W177" i="44"/>
  <c r="W176" i="44"/>
  <c r="W175" i="44"/>
  <c r="W174" i="44"/>
  <c r="W173" i="44"/>
  <c r="W172" i="44"/>
  <c r="W171" i="44"/>
  <c r="W170" i="44"/>
  <c r="W169" i="44"/>
  <c r="W168" i="44"/>
  <c r="W167" i="44"/>
  <c r="W166" i="44"/>
  <c r="W165" i="44"/>
  <c r="W164" i="44"/>
  <c r="W163" i="44"/>
  <c r="W162" i="44"/>
  <c r="W161" i="44"/>
  <c r="W160" i="44"/>
  <c r="W159" i="44"/>
  <c r="W158" i="44"/>
  <c r="W157" i="44"/>
  <c r="W156" i="44"/>
  <c r="W155" i="44"/>
  <c r="W154" i="44"/>
  <c r="W153" i="44"/>
  <c r="W152" i="44"/>
  <c r="W151" i="44"/>
  <c r="W150" i="44"/>
  <c r="W149" i="44"/>
  <c r="W148" i="44"/>
  <c r="W147" i="44"/>
  <c r="W146" i="44"/>
  <c r="W145" i="44"/>
  <c r="W144" i="44"/>
  <c r="W143" i="44"/>
  <c r="W142" i="44"/>
  <c r="W141" i="44"/>
  <c r="W140" i="44"/>
  <c r="W139" i="44"/>
  <c r="W138" i="44"/>
  <c r="W137" i="44"/>
  <c r="W136" i="44"/>
  <c r="W135" i="44"/>
  <c r="W134" i="44"/>
  <c r="W133" i="44"/>
  <c r="W132" i="44"/>
  <c r="W131" i="44"/>
  <c r="W130" i="44"/>
  <c r="W129" i="44"/>
  <c r="W128" i="44"/>
  <c r="W127" i="44"/>
  <c r="W126" i="44"/>
  <c r="W125" i="44"/>
  <c r="W124" i="44"/>
  <c r="W123" i="44"/>
  <c r="W122" i="44"/>
  <c r="W121" i="44"/>
  <c r="W120" i="44"/>
  <c r="W119" i="44"/>
  <c r="W118" i="44"/>
  <c r="W117" i="44"/>
  <c r="W116" i="44"/>
  <c r="W115" i="44"/>
  <c r="W114" i="44"/>
  <c r="W113" i="44"/>
  <c r="W112" i="44"/>
  <c r="W111" i="44"/>
  <c r="W110" i="44"/>
  <c r="W109" i="44"/>
  <c r="W108" i="44"/>
  <c r="W107" i="44"/>
  <c r="W106" i="44"/>
  <c r="W105" i="44"/>
  <c r="W104" i="44"/>
  <c r="W103" i="44"/>
  <c r="W102" i="44"/>
  <c r="W101" i="44"/>
  <c r="W100" i="44"/>
  <c r="W99" i="44"/>
  <c r="W98" i="44"/>
  <c r="W97" i="44"/>
  <c r="W96" i="44"/>
  <c r="W95" i="44"/>
  <c r="W94" i="44"/>
  <c r="W93" i="44"/>
  <c r="W92" i="44"/>
  <c r="W91" i="44"/>
  <c r="W90" i="44"/>
  <c r="W89" i="44"/>
  <c r="W88" i="44"/>
  <c r="W87" i="44"/>
  <c r="W86" i="44"/>
  <c r="W85" i="44"/>
  <c r="W84" i="44"/>
  <c r="W83" i="44"/>
  <c r="W82" i="44"/>
  <c r="W81" i="44"/>
  <c r="W80" i="44"/>
  <c r="W79" i="44"/>
  <c r="W78" i="44"/>
  <c r="W77" i="44"/>
  <c r="W76" i="44"/>
  <c r="W75" i="44"/>
  <c r="W74" i="44"/>
  <c r="W73" i="44"/>
  <c r="W72" i="44"/>
  <c r="W71" i="44"/>
  <c r="W70" i="44"/>
  <c r="W69" i="44"/>
  <c r="W68" i="44"/>
  <c r="W67" i="44"/>
  <c r="W66" i="44"/>
  <c r="W65" i="44"/>
  <c r="W64" i="44"/>
  <c r="W63" i="44"/>
  <c r="W62" i="44"/>
  <c r="W61" i="44"/>
  <c r="W60" i="44"/>
  <c r="W59" i="44"/>
  <c r="W58" i="44"/>
  <c r="W57" i="44"/>
  <c r="W56" i="44"/>
  <c r="W55" i="44"/>
  <c r="W54" i="44"/>
  <c r="W53" i="44"/>
  <c r="W52" i="44"/>
  <c r="W51" i="44"/>
  <c r="W50" i="44"/>
  <c r="W49" i="44"/>
  <c r="W48" i="44"/>
  <c r="W47" i="44"/>
  <c r="W46" i="44"/>
  <c r="W45" i="44"/>
  <c r="W44" i="44"/>
  <c r="W43" i="44"/>
  <c r="W42" i="44"/>
  <c r="W41" i="44"/>
  <c r="W40" i="44"/>
  <c r="W39" i="44"/>
  <c r="W38" i="44"/>
  <c r="W37" i="44"/>
  <c r="W36" i="44"/>
  <c r="W35" i="44"/>
  <c r="W34" i="44"/>
  <c r="W33" i="44"/>
  <c r="W32" i="44"/>
  <c r="W31" i="44"/>
  <c r="W30" i="44"/>
  <c r="W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L73" i="44"/>
  <c r="N73" i="44"/>
  <c r="L74" i="44"/>
  <c r="N74" i="44"/>
  <c r="L75" i="44"/>
  <c r="N75" i="44"/>
  <c r="L76" i="44"/>
  <c r="N76" i="44"/>
  <c r="L77" i="44"/>
  <c r="N77" i="44"/>
  <c r="L78" i="44"/>
  <c r="N78" i="44"/>
  <c r="L79" i="44"/>
  <c r="N79" i="44"/>
  <c r="L80" i="44"/>
  <c r="N80" i="44"/>
  <c r="L81" i="44"/>
  <c r="N81" i="44"/>
  <c r="L82" i="44"/>
  <c r="N82" i="44"/>
  <c r="L83" i="44"/>
  <c r="N83" i="44"/>
  <c r="L84" i="44"/>
  <c r="N84" i="44"/>
  <c r="L85" i="44"/>
  <c r="N85" i="44"/>
  <c r="L86" i="44"/>
  <c r="N86" i="44"/>
  <c r="L87" i="44"/>
  <c r="N87" i="44"/>
  <c r="L88" i="44"/>
  <c r="N88" i="44"/>
  <c r="L89" i="44"/>
  <c r="N89" i="44"/>
  <c r="L90" i="44"/>
  <c r="N90" i="44"/>
  <c r="L91" i="44"/>
  <c r="N91" i="44"/>
  <c r="L92" i="44"/>
  <c r="N92" i="44"/>
  <c r="L93" i="44"/>
  <c r="N93" i="44"/>
  <c r="L94" i="44"/>
  <c r="N94" i="44"/>
  <c r="L95" i="44"/>
  <c r="N95" i="44"/>
  <c r="L96" i="44"/>
  <c r="N96" i="44"/>
  <c r="L97" i="44"/>
  <c r="N97" i="44"/>
  <c r="L98" i="44"/>
  <c r="N98" i="44"/>
  <c r="L99" i="44"/>
  <c r="N99" i="44"/>
  <c r="L100" i="44"/>
  <c r="N100" i="44"/>
  <c r="L101" i="44"/>
  <c r="N101" i="44"/>
  <c r="L102" i="44"/>
  <c r="N102" i="44"/>
  <c r="L103" i="44"/>
  <c r="N103" i="44"/>
  <c r="L104" i="44"/>
  <c r="N104" i="44"/>
  <c r="L105" i="44"/>
  <c r="N105" i="44"/>
  <c r="L106" i="44"/>
  <c r="N106" i="44"/>
  <c r="L107" i="44"/>
  <c r="N107" i="44"/>
  <c r="L108" i="44"/>
  <c r="N108" i="44"/>
  <c r="L109" i="44"/>
  <c r="N109" i="44"/>
  <c r="L110" i="44"/>
  <c r="N110" i="44"/>
  <c r="L111" i="44"/>
  <c r="N111" i="44"/>
  <c r="L112" i="44"/>
  <c r="N112" i="44"/>
  <c r="L113" i="44"/>
  <c r="N113" i="44"/>
  <c r="L114" i="44"/>
  <c r="N114" i="44"/>
  <c r="L115" i="44"/>
  <c r="N115" i="44"/>
  <c r="L116" i="44"/>
  <c r="N116" i="44"/>
  <c r="L117" i="44"/>
  <c r="N117" i="44"/>
  <c r="L118" i="44"/>
  <c r="N118" i="44"/>
  <c r="L119" i="44"/>
  <c r="N119" i="44"/>
  <c r="L120" i="44"/>
  <c r="N120" i="44"/>
  <c r="L121" i="44"/>
  <c r="N121" i="44"/>
  <c r="L122" i="44"/>
  <c r="N122" i="44"/>
  <c r="L123" i="44"/>
  <c r="N123" i="44"/>
  <c r="L124" i="44"/>
  <c r="N124" i="44"/>
  <c r="L125" i="44"/>
  <c r="N125" i="44"/>
  <c r="L126" i="44"/>
  <c r="N126" i="44"/>
  <c r="L127" i="44"/>
  <c r="N127" i="44"/>
  <c r="L128" i="44"/>
  <c r="N128" i="44"/>
  <c r="L129" i="44"/>
  <c r="N129" i="44"/>
  <c r="L130" i="44"/>
  <c r="N130" i="44"/>
  <c r="L131" i="44"/>
  <c r="N131" i="44"/>
  <c r="L132" i="44"/>
  <c r="N132" i="44"/>
  <c r="L133" i="44"/>
  <c r="N133" i="44"/>
  <c r="L134" i="44"/>
  <c r="N134" i="44"/>
  <c r="L135" i="44"/>
  <c r="N135" i="44"/>
  <c r="L136" i="44"/>
  <c r="N136" i="44"/>
  <c r="L137" i="44"/>
  <c r="N137" i="44"/>
  <c r="L138" i="44"/>
  <c r="N138" i="44"/>
  <c r="L139" i="44"/>
  <c r="N139" i="44"/>
  <c r="L140" i="44"/>
  <c r="N140" i="44"/>
  <c r="L141" i="44"/>
  <c r="N141" i="44"/>
  <c r="L142" i="44"/>
  <c r="N142" i="44"/>
  <c r="L143" i="44"/>
  <c r="N143" i="44"/>
  <c r="L144" i="44"/>
  <c r="N144" i="44"/>
  <c r="L145" i="44"/>
  <c r="N145" i="44"/>
  <c r="L146" i="44"/>
  <c r="N146" i="44"/>
  <c r="L147" i="44"/>
  <c r="N147" i="44"/>
  <c r="L148" i="44"/>
  <c r="N148" i="44"/>
  <c r="L149" i="44"/>
  <c r="N149" i="44"/>
  <c r="L150" i="44"/>
  <c r="N150" i="44"/>
  <c r="L151" i="44"/>
  <c r="N151" i="44"/>
  <c r="L152" i="44"/>
  <c r="N152" i="44"/>
  <c r="L153" i="44"/>
  <c r="N153" i="44"/>
  <c r="L154" i="44"/>
  <c r="N154" i="44"/>
  <c r="L155" i="44"/>
  <c r="N155" i="44"/>
  <c r="L156" i="44"/>
  <c r="N156" i="44"/>
  <c r="L157" i="44"/>
  <c r="N157" i="44"/>
  <c r="L158" i="44"/>
  <c r="N158" i="44"/>
  <c r="L159" i="44"/>
  <c r="N159" i="44"/>
  <c r="L160" i="44"/>
  <c r="N160" i="44"/>
  <c r="L161" i="44"/>
  <c r="N161" i="44"/>
  <c r="L162" i="44"/>
  <c r="N162" i="44"/>
  <c r="L163" i="44"/>
  <c r="N163" i="44"/>
  <c r="L164" i="44"/>
  <c r="N164" i="44"/>
  <c r="L165" i="44"/>
  <c r="N165" i="44"/>
  <c r="L166" i="44"/>
  <c r="N166" i="44"/>
  <c r="L167" i="44"/>
  <c r="N167" i="44"/>
  <c r="L168" i="44"/>
  <c r="N168" i="44"/>
  <c r="L169" i="44"/>
  <c r="N169" i="44"/>
  <c r="L170" i="44"/>
  <c r="N170" i="44"/>
  <c r="L171" i="44"/>
  <c r="N171" i="44"/>
  <c r="L172" i="44"/>
  <c r="N172" i="44"/>
  <c r="L173" i="44"/>
  <c r="N173" i="44"/>
  <c r="L174" i="44"/>
  <c r="N174" i="44"/>
  <c r="L175" i="44"/>
  <c r="N175" i="44"/>
  <c r="L176" i="44"/>
  <c r="N176" i="44"/>
  <c r="L177" i="44"/>
  <c r="N177" i="44"/>
  <c r="L178" i="44"/>
  <c r="N178" i="44"/>
  <c r="L179" i="44"/>
  <c r="N179" i="44"/>
  <c r="L180" i="44"/>
  <c r="N180" i="44"/>
  <c r="L181" i="44"/>
  <c r="N181" i="44"/>
  <c r="L182" i="44"/>
  <c r="N182" i="44"/>
  <c r="L183" i="44"/>
  <c r="N183" i="44"/>
  <c r="L184" i="44"/>
  <c r="N184" i="44"/>
  <c r="L185" i="44"/>
  <c r="N185" i="44"/>
  <c r="L186" i="44"/>
  <c r="N186" i="44"/>
  <c r="L187" i="44"/>
  <c r="N187" i="44"/>
  <c r="L188" i="44"/>
  <c r="N188" i="44"/>
  <c r="N29" i="44"/>
  <c r="L29" i="44"/>
  <c r="L21" i="44"/>
  <c r="N21" i="44"/>
  <c r="L22" i="44"/>
  <c r="N22" i="44"/>
  <c r="L23" i="44"/>
  <c r="N23" i="44"/>
  <c r="L24" i="44"/>
  <c r="N24" i="44"/>
  <c r="L25" i="44"/>
  <c r="N25" i="44"/>
  <c r="L26" i="44"/>
  <c r="N26" i="44"/>
  <c r="L27" i="44"/>
  <c r="N27" i="44"/>
  <c r="N20" i="44"/>
  <c r="L20" i="44"/>
  <c r="L12" i="44"/>
  <c r="N12" i="44"/>
  <c r="L13" i="44"/>
  <c r="M13" i="44" s="1"/>
  <c r="N13" i="44"/>
  <c r="L14" i="44"/>
  <c r="N14" i="44"/>
  <c r="L15" i="44"/>
  <c r="N15" i="44"/>
  <c r="L16" i="44"/>
  <c r="M16" i="44" s="1"/>
  <c r="N16" i="44"/>
  <c r="L17" i="44"/>
  <c r="N17" i="44"/>
  <c r="L18" i="44"/>
  <c r="N18" i="44"/>
  <c r="N11" i="44"/>
  <c r="L11" i="44"/>
  <c r="AA26" i="6"/>
  <c r="AA27" i="6"/>
  <c r="AA28" i="6"/>
  <c r="AA25" i="6"/>
  <c r="AA21" i="6"/>
  <c r="AA22" i="6"/>
  <c r="AA23" i="6"/>
  <c r="AA20" i="6"/>
  <c r="U26" i="53"/>
  <c r="U27" i="53"/>
  <c r="U24" i="53"/>
  <c r="Q26" i="53"/>
  <c r="R26" i="53"/>
  <c r="S26" i="53"/>
  <c r="Q27" i="53"/>
  <c r="R27" i="53"/>
  <c r="S27" i="53"/>
  <c r="S24" i="53"/>
  <c r="R24" i="53"/>
  <c r="Q24" i="53"/>
  <c r="U22" i="53"/>
  <c r="U23" i="53"/>
  <c r="U20" i="53"/>
  <c r="Q22" i="53"/>
  <c r="R22" i="53"/>
  <c r="S22" i="53"/>
  <c r="Q23" i="53"/>
  <c r="R23" i="53"/>
  <c r="S23" i="53"/>
  <c r="S20" i="53"/>
  <c r="R20" i="53"/>
  <c r="Q20" i="53"/>
  <c r="U18" i="53"/>
  <c r="U19" i="53"/>
  <c r="U16" i="53"/>
  <c r="Q18" i="53"/>
  <c r="R18" i="53"/>
  <c r="S18" i="53"/>
  <c r="Q19" i="53"/>
  <c r="R19" i="53"/>
  <c r="S19" i="53"/>
  <c r="S16" i="53"/>
  <c r="R16" i="53"/>
  <c r="Q16" i="53"/>
  <c r="Q14" i="53"/>
  <c r="R14" i="53"/>
  <c r="S14" i="53"/>
  <c r="U14" i="53"/>
  <c r="X14" i="53"/>
  <c r="Y14" i="53"/>
  <c r="Q15" i="53"/>
  <c r="R15" i="53"/>
  <c r="S15" i="53"/>
  <c r="U15" i="53"/>
  <c r="X15" i="53"/>
  <c r="Y15" i="53"/>
  <c r="X12" i="53"/>
  <c r="S12" i="53"/>
  <c r="R12" i="53"/>
  <c r="Q12" i="53"/>
  <c r="S10" i="53"/>
  <c r="S11" i="53"/>
  <c r="U37" i="16"/>
  <c r="R34" i="16"/>
  <c r="R35" i="16"/>
  <c r="U64" i="16"/>
  <c r="U65" i="16"/>
  <c r="W46" i="16"/>
  <c r="X46" i="16"/>
  <c r="Y46" i="16"/>
  <c r="W47" i="16"/>
  <c r="X47" i="16"/>
  <c r="Y47" i="16"/>
  <c r="W48" i="16"/>
  <c r="X48" i="16"/>
  <c r="Y48" i="16"/>
  <c r="W49" i="16"/>
  <c r="X49" i="16"/>
  <c r="Y49" i="16"/>
  <c r="W50" i="16"/>
  <c r="X50" i="16"/>
  <c r="Y50" i="16"/>
  <c r="W51" i="16"/>
  <c r="X51" i="16"/>
  <c r="Y51" i="16"/>
  <c r="W52" i="16"/>
  <c r="X52" i="16"/>
  <c r="Y52" i="16"/>
  <c r="W53" i="16"/>
  <c r="X53" i="16"/>
  <c r="Y53" i="16"/>
  <c r="W54" i="16"/>
  <c r="X54" i="16"/>
  <c r="Y54" i="16"/>
  <c r="W55" i="16"/>
  <c r="X55" i="16"/>
  <c r="Y55" i="16"/>
  <c r="W56" i="16"/>
  <c r="X56" i="16"/>
  <c r="Y56" i="16"/>
  <c r="W57" i="16"/>
  <c r="X57" i="16"/>
  <c r="Y57" i="16"/>
  <c r="W58" i="16"/>
  <c r="X58" i="16"/>
  <c r="Y58" i="16"/>
  <c r="W59" i="16"/>
  <c r="X59" i="16"/>
  <c r="Y59" i="16"/>
  <c r="W60" i="16"/>
  <c r="X60" i="16"/>
  <c r="Y60" i="16"/>
  <c r="W61" i="16"/>
  <c r="X61" i="16"/>
  <c r="Y61" i="16"/>
  <c r="W62" i="16"/>
  <c r="X62" i="16"/>
  <c r="Y62" i="16"/>
  <c r="W63" i="16"/>
  <c r="X63" i="16"/>
  <c r="Y63" i="16"/>
  <c r="W64" i="16"/>
  <c r="X64" i="16"/>
  <c r="Y64" i="16"/>
  <c r="W65" i="16"/>
  <c r="X65" i="16"/>
  <c r="Y65" i="16"/>
  <c r="W18" i="16"/>
  <c r="X18" i="16"/>
  <c r="Y18" i="16"/>
  <c r="W19" i="16"/>
  <c r="X19" i="16"/>
  <c r="Y19" i="16"/>
  <c r="W20" i="16"/>
  <c r="X20" i="16"/>
  <c r="Y20" i="16"/>
  <c r="W21" i="16"/>
  <c r="X21" i="16"/>
  <c r="Y21" i="16"/>
  <c r="W22" i="16"/>
  <c r="X22" i="16"/>
  <c r="Y22" i="16"/>
  <c r="W23" i="16"/>
  <c r="X23" i="16"/>
  <c r="Y23" i="16"/>
  <c r="W24" i="16"/>
  <c r="X24" i="16"/>
  <c r="Y24" i="16"/>
  <c r="W25" i="16"/>
  <c r="X25" i="16"/>
  <c r="Y25" i="16"/>
  <c r="W26" i="16"/>
  <c r="X26" i="16"/>
  <c r="Y26" i="16"/>
  <c r="W27" i="16"/>
  <c r="X27" i="16"/>
  <c r="Y27" i="16"/>
  <c r="W28" i="16"/>
  <c r="X28" i="16"/>
  <c r="Y28" i="16"/>
  <c r="W29" i="16"/>
  <c r="X29" i="16"/>
  <c r="Y29" i="16"/>
  <c r="W30" i="16"/>
  <c r="X30" i="16"/>
  <c r="Y30" i="16"/>
  <c r="W31" i="16"/>
  <c r="X31" i="16"/>
  <c r="Y31" i="16"/>
  <c r="W32" i="16"/>
  <c r="X32" i="16"/>
  <c r="Y32" i="16"/>
  <c r="W33" i="16"/>
  <c r="X33" i="16"/>
  <c r="Y33" i="16"/>
  <c r="W34" i="16"/>
  <c r="X34" i="16"/>
  <c r="Y34" i="16"/>
  <c r="W35" i="16"/>
  <c r="X35" i="16"/>
  <c r="Y35" i="16"/>
  <c r="W36" i="16"/>
  <c r="X36" i="16"/>
  <c r="Y36" i="16"/>
  <c r="W37" i="16"/>
  <c r="X37" i="16"/>
  <c r="Y37" i="16"/>
  <c r="W38" i="16"/>
  <c r="X38" i="16"/>
  <c r="Y38" i="16"/>
  <c r="W39" i="16"/>
  <c r="X39" i="16"/>
  <c r="Y39" i="16"/>
  <c r="X17" i="16"/>
  <c r="Y17" i="16"/>
  <c r="W17" i="1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2" i="6"/>
  <c r="L103" i="6"/>
  <c r="L104" i="6"/>
  <c r="L105" i="6"/>
  <c r="L45" i="6"/>
  <c r="L41" i="6"/>
  <c r="L42" i="6"/>
  <c r="L43" i="6"/>
  <c r="L40" i="6"/>
  <c r="L36" i="6"/>
  <c r="L37" i="6"/>
  <c r="L38" i="6"/>
  <c r="L35" i="6"/>
  <c r="L31" i="6"/>
  <c r="L32" i="6"/>
  <c r="L33" i="6"/>
  <c r="L30" i="6"/>
  <c r="W26" i="6"/>
  <c r="W27" i="6"/>
  <c r="W28" i="6"/>
  <c r="W25" i="6"/>
  <c r="L26" i="6"/>
  <c r="L27" i="6"/>
  <c r="L28" i="6"/>
  <c r="L25" i="6"/>
  <c r="L21" i="6"/>
  <c r="L22" i="6"/>
  <c r="L23" i="6"/>
  <c r="L20" i="6"/>
  <c r="Y30" i="6"/>
  <c r="Z30" i="6"/>
  <c r="Y31" i="6"/>
  <c r="Z31" i="6"/>
  <c r="Y32" i="6"/>
  <c r="Z32" i="6"/>
  <c r="Y33" i="6"/>
  <c r="Z33" i="6"/>
  <c r="Y35" i="6"/>
  <c r="Z35" i="6"/>
  <c r="Y36" i="6"/>
  <c r="Z36" i="6"/>
  <c r="Y37" i="6"/>
  <c r="Z37" i="6"/>
  <c r="Y38" i="6"/>
  <c r="Z38" i="6"/>
  <c r="Y40" i="6"/>
  <c r="Z40" i="6"/>
  <c r="Y41" i="6"/>
  <c r="Z41" i="6"/>
  <c r="Y42" i="6"/>
  <c r="Z42" i="6"/>
  <c r="Y43" i="6"/>
  <c r="Z43" i="6"/>
  <c r="Y45" i="6"/>
  <c r="Z45" i="6"/>
  <c r="Y46" i="6"/>
  <c r="Z46" i="6"/>
  <c r="Y47" i="6"/>
  <c r="Z47" i="6"/>
  <c r="Y48" i="6"/>
  <c r="Z48" i="6"/>
  <c r="Y49" i="6"/>
  <c r="Z49" i="6"/>
  <c r="Y50" i="6"/>
  <c r="Z50" i="6"/>
  <c r="Y51" i="6"/>
  <c r="Z51" i="6"/>
  <c r="Y52" i="6"/>
  <c r="Z52" i="6"/>
  <c r="Y53" i="6"/>
  <c r="Z53" i="6"/>
  <c r="Y54" i="6"/>
  <c r="Z54" i="6"/>
  <c r="Y55" i="6"/>
  <c r="Z55" i="6"/>
  <c r="Y56" i="6"/>
  <c r="Z56" i="6"/>
  <c r="Y57" i="6"/>
  <c r="Z57" i="6"/>
  <c r="Y58" i="6"/>
  <c r="Z58" i="6"/>
  <c r="Y59" i="6"/>
  <c r="Z59" i="6"/>
  <c r="Y60" i="6"/>
  <c r="Z60" i="6"/>
  <c r="Y61" i="6"/>
  <c r="Z61" i="6"/>
  <c r="Y62" i="6"/>
  <c r="Z62" i="6"/>
  <c r="Y63" i="6"/>
  <c r="Z63" i="6"/>
  <c r="Y64" i="6"/>
  <c r="Z64" i="6"/>
  <c r="Y65" i="6"/>
  <c r="Z65" i="6"/>
  <c r="Y66" i="6"/>
  <c r="Z66" i="6"/>
  <c r="Y67" i="6"/>
  <c r="Z67" i="6"/>
  <c r="Y68" i="6"/>
  <c r="Z68" i="6"/>
  <c r="Y69" i="6"/>
  <c r="Z69" i="6"/>
  <c r="Y70" i="6"/>
  <c r="Z70" i="6"/>
  <c r="Y71" i="6"/>
  <c r="Z71" i="6"/>
  <c r="Y72" i="6"/>
  <c r="Z72" i="6"/>
  <c r="Y73" i="6"/>
  <c r="Z73" i="6"/>
  <c r="Y74" i="6"/>
  <c r="Z74" i="6"/>
  <c r="Y75" i="6"/>
  <c r="Z75" i="6"/>
  <c r="Y76" i="6"/>
  <c r="Z76" i="6"/>
  <c r="Y77" i="6"/>
  <c r="Z77" i="6"/>
  <c r="Y78" i="6"/>
  <c r="Z78" i="6"/>
  <c r="Y79" i="6"/>
  <c r="Z79" i="6"/>
  <c r="Y80" i="6"/>
  <c r="Z80" i="6"/>
  <c r="Y81" i="6"/>
  <c r="Z81" i="6"/>
  <c r="Y82" i="6"/>
  <c r="Z82" i="6"/>
  <c r="Y83" i="6"/>
  <c r="Z83" i="6"/>
  <c r="Y84" i="6"/>
  <c r="Z84" i="6"/>
  <c r="Y85" i="6"/>
  <c r="Z85" i="6"/>
  <c r="Y86" i="6"/>
  <c r="Z86" i="6"/>
  <c r="Y87" i="6"/>
  <c r="Z87" i="6"/>
  <c r="Y88" i="6"/>
  <c r="Z88" i="6"/>
  <c r="Y89" i="6"/>
  <c r="Z89" i="6"/>
  <c r="Y90" i="6"/>
  <c r="Z90" i="6"/>
  <c r="Y91" i="6"/>
  <c r="Z91" i="6"/>
  <c r="Y92" i="6"/>
  <c r="Z92" i="6"/>
  <c r="Y93" i="6"/>
  <c r="Z93" i="6"/>
  <c r="Y94" i="6"/>
  <c r="Z94" i="6"/>
  <c r="Y95" i="6"/>
  <c r="Z95" i="6"/>
  <c r="Y96" i="6"/>
  <c r="Z96" i="6"/>
  <c r="Y97" i="6"/>
  <c r="Z97" i="6"/>
  <c r="Y98" i="6"/>
  <c r="Z98" i="6"/>
  <c r="Y99" i="6"/>
  <c r="Z99" i="6"/>
  <c r="Y100" i="6"/>
  <c r="Z100" i="6"/>
  <c r="Y102" i="6"/>
  <c r="Z102" i="6"/>
  <c r="Y103" i="6"/>
  <c r="Z103" i="6"/>
  <c r="Y104" i="6"/>
  <c r="Z104" i="6"/>
  <c r="Y105" i="6"/>
  <c r="Z105" i="6"/>
  <c r="Y26" i="6"/>
  <c r="Z26" i="6"/>
  <c r="Y27" i="6"/>
  <c r="Z27" i="6"/>
  <c r="Y28" i="6"/>
  <c r="Z28" i="6"/>
  <c r="Z25" i="6"/>
  <c r="Y25" i="6"/>
  <c r="Y21" i="6"/>
  <c r="Z21" i="6"/>
  <c r="Y22" i="6"/>
  <c r="Z22" i="6"/>
  <c r="Y23" i="6"/>
  <c r="Z23" i="6"/>
  <c r="Z20" i="6"/>
  <c r="Y20" i="6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8" i="2"/>
  <c r="M14" i="44" l="1"/>
  <c r="M12" i="44"/>
  <c r="M18" i="44"/>
  <c r="L17" i="45"/>
  <c r="L13" i="45"/>
  <c r="L14" i="45"/>
  <c r="L15" i="45"/>
  <c r="K11" i="59"/>
  <c r="M15" i="44"/>
  <c r="L16" i="45"/>
  <c r="M17" i="44"/>
  <c r="Q10" i="53" l="1"/>
  <c r="R10" i="53"/>
  <c r="Q11" i="53"/>
  <c r="R11" i="53"/>
  <c r="Q28" i="53"/>
  <c r="R28" i="53"/>
  <c r="Q30" i="53"/>
  <c r="R30" i="53"/>
  <c r="Q31" i="53"/>
  <c r="R31" i="53"/>
  <c r="Q32" i="53"/>
  <c r="R32" i="53"/>
  <c r="Q34" i="53"/>
  <c r="R34" i="53"/>
  <c r="Q35" i="53"/>
  <c r="R35" i="53"/>
  <c r="Q36" i="53"/>
  <c r="R36" i="53"/>
  <c r="Q38" i="53"/>
  <c r="R38" i="53"/>
  <c r="Q39" i="53"/>
  <c r="R39" i="53"/>
  <c r="Q40" i="53"/>
  <c r="R40" i="53"/>
  <c r="Q42" i="53"/>
  <c r="R42" i="53"/>
  <c r="Q43" i="53"/>
  <c r="R43" i="53"/>
  <c r="Q44" i="53"/>
  <c r="R44" i="53"/>
  <c r="Q46" i="53"/>
  <c r="R46" i="53"/>
  <c r="Q47" i="53"/>
  <c r="R47" i="53"/>
  <c r="Q48" i="53"/>
  <c r="R48" i="53"/>
  <c r="Q49" i="53"/>
  <c r="R49" i="53"/>
  <c r="Q50" i="53"/>
  <c r="R50" i="53"/>
  <c r="Q51" i="53"/>
  <c r="R51" i="53"/>
  <c r="Q52" i="53"/>
  <c r="R52" i="53"/>
  <c r="Q53" i="53"/>
  <c r="R53" i="53"/>
  <c r="Q54" i="53"/>
  <c r="R54" i="53"/>
  <c r="Q55" i="53"/>
  <c r="R55" i="53"/>
  <c r="Q56" i="53"/>
  <c r="R56" i="53"/>
  <c r="Q57" i="53"/>
  <c r="R57" i="53"/>
  <c r="Q58" i="53"/>
  <c r="R58" i="53"/>
  <c r="Q59" i="53"/>
  <c r="R59" i="53"/>
  <c r="Q60" i="53"/>
  <c r="R60" i="53"/>
  <c r="Q61" i="53"/>
  <c r="R61" i="53"/>
  <c r="Q62" i="53"/>
  <c r="R62" i="53"/>
  <c r="Q63" i="53"/>
  <c r="R63" i="53"/>
  <c r="Q64" i="53"/>
  <c r="R64" i="53"/>
  <c r="Q65" i="53"/>
  <c r="R65" i="53"/>
  <c r="Q66" i="53"/>
  <c r="R66" i="53"/>
  <c r="Q67" i="53"/>
  <c r="R67" i="53"/>
  <c r="Q68" i="53"/>
  <c r="R68" i="53"/>
  <c r="Q69" i="53"/>
  <c r="R69" i="53"/>
  <c r="Q70" i="53"/>
  <c r="R70" i="53"/>
  <c r="Q71" i="53"/>
  <c r="R71" i="53"/>
  <c r="Q72" i="53"/>
  <c r="R72" i="53"/>
  <c r="Q73" i="53"/>
  <c r="R73" i="53"/>
  <c r="Q74" i="53"/>
  <c r="R74" i="53"/>
  <c r="Q75" i="53"/>
  <c r="R75" i="53"/>
  <c r="Q76" i="53"/>
  <c r="R76" i="53"/>
  <c r="Q77" i="53"/>
  <c r="R77" i="53"/>
  <c r="Q78" i="53"/>
  <c r="R78" i="53"/>
  <c r="Q79" i="53"/>
  <c r="R79" i="53"/>
  <c r="Q80" i="53"/>
  <c r="R80" i="53"/>
  <c r="Q81" i="53"/>
  <c r="R81" i="53"/>
  <c r="Q82" i="53"/>
  <c r="R82" i="53"/>
  <c r="Q83" i="53"/>
  <c r="R83" i="53"/>
  <c r="X12" i="59" l="1"/>
  <c r="X13" i="59"/>
  <c r="X14" i="59"/>
  <c r="X15" i="59"/>
  <c r="X11" i="59"/>
  <c r="AB11" i="6"/>
  <c r="AB12" i="6"/>
  <c r="AB13" i="6"/>
  <c r="AB10" i="6"/>
  <c r="Y16" i="6"/>
  <c r="Z16" i="6"/>
  <c r="AA16" i="6"/>
  <c r="Y17" i="6"/>
  <c r="Z17" i="6"/>
  <c r="AA17" i="6"/>
  <c r="Y18" i="6"/>
  <c r="Z18" i="6"/>
  <c r="AA18" i="6"/>
  <c r="Z15" i="6"/>
  <c r="AA15" i="6"/>
  <c r="Y15" i="6"/>
  <c r="Y11" i="6"/>
  <c r="Z11" i="6"/>
  <c r="AA11" i="6"/>
  <c r="Y12" i="6"/>
  <c r="Z12" i="6"/>
  <c r="AA12" i="6"/>
  <c r="Y13" i="6"/>
  <c r="Z13" i="6"/>
  <c r="AA13" i="6"/>
  <c r="AA10" i="6"/>
  <c r="Z10" i="6"/>
  <c r="Y10" i="6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AB11" i="46"/>
  <c r="AB12" i="46"/>
  <c r="AB13" i="46"/>
  <c r="AB14" i="46"/>
  <c r="AB15" i="46"/>
  <c r="AB16" i="46"/>
  <c r="AB17" i="46"/>
  <c r="AB18" i="46"/>
  <c r="AB19" i="46"/>
  <c r="AB20" i="46"/>
  <c r="AB21" i="46"/>
  <c r="AB22" i="46"/>
  <c r="AB23" i="46"/>
  <c r="AB24" i="46"/>
  <c r="AB25" i="46"/>
  <c r="AB26" i="46"/>
  <c r="AB10" i="46"/>
  <c r="AA10" i="46"/>
  <c r="AA11" i="46"/>
  <c r="AA12" i="46"/>
  <c r="AA13" i="46"/>
  <c r="AA14" i="46"/>
  <c r="AA15" i="46"/>
  <c r="AA16" i="46"/>
  <c r="AA17" i="46"/>
  <c r="AA18" i="46"/>
  <c r="AA19" i="46"/>
  <c r="AA20" i="46"/>
  <c r="AA21" i="46"/>
  <c r="AA22" i="46"/>
  <c r="AA23" i="46"/>
  <c r="AA24" i="46"/>
  <c r="AA25" i="46"/>
  <c r="AA26" i="46"/>
  <c r="AC11" i="46"/>
  <c r="AC12" i="46"/>
  <c r="AC13" i="46"/>
  <c r="AC14" i="46"/>
  <c r="AC15" i="46"/>
  <c r="AC16" i="46"/>
  <c r="AC17" i="46"/>
  <c r="AC18" i="46"/>
  <c r="AC19" i="46"/>
  <c r="AC20" i="46"/>
  <c r="AC21" i="46"/>
  <c r="AC22" i="46"/>
  <c r="AC23" i="46"/>
  <c r="AC24" i="46"/>
  <c r="AC25" i="46"/>
  <c r="AC26" i="46"/>
  <c r="AC10" i="46"/>
  <c r="K64" i="46"/>
  <c r="M64" i="46"/>
  <c r="K65" i="46"/>
  <c r="M65" i="46"/>
  <c r="K66" i="46"/>
  <c r="M66" i="46"/>
  <c r="K67" i="46"/>
  <c r="M67" i="46"/>
  <c r="K68" i="46"/>
  <c r="M68" i="46"/>
  <c r="K69" i="46"/>
  <c r="M69" i="46"/>
  <c r="K31" i="46"/>
  <c r="M31" i="46"/>
  <c r="K32" i="46"/>
  <c r="M32" i="46"/>
  <c r="K33" i="46"/>
  <c r="M33" i="46"/>
  <c r="K34" i="46"/>
  <c r="M34" i="46"/>
  <c r="K35" i="46"/>
  <c r="M35" i="46"/>
  <c r="K36" i="46"/>
  <c r="M36" i="46"/>
  <c r="K37" i="46"/>
  <c r="M37" i="46"/>
  <c r="K38" i="46"/>
  <c r="M38" i="46"/>
  <c r="K39" i="46"/>
  <c r="M39" i="46"/>
  <c r="K40" i="46"/>
  <c r="M40" i="46"/>
  <c r="K41" i="46"/>
  <c r="M41" i="46"/>
  <c r="K42" i="46"/>
  <c r="M42" i="46"/>
  <c r="K43" i="46"/>
  <c r="M43" i="46"/>
  <c r="K44" i="46"/>
  <c r="M44" i="46"/>
  <c r="K46" i="46"/>
  <c r="M46" i="46"/>
  <c r="M30" i="46"/>
  <c r="K30" i="46"/>
  <c r="K11" i="46"/>
  <c r="L11" i="46" s="1"/>
  <c r="M11" i="46"/>
  <c r="K12" i="46"/>
  <c r="M12" i="46"/>
  <c r="K13" i="46"/>
  <c r="M13" i="46"/>
  <c r="K14" i="46"/>
  <c r="M14" i="46"/>
  <c r="K15" i="46"/>
  <c r="M15" i="46"/>
  <c r="K16" i="46"/>
  <c r="M16" i="46"/>
  <c r="K17" i="46"/>
  <c r="M17" i="46"/>
  <c r="K18" i="46"/>
  <c r="M18" i="46"/>
  <c r="K19" i="46"/>
  <c r="M19" i="46"/>
  <c r="K20" i="46"/>
  <c r="M20" i="46"/>
  <c r="K21" i="46"/>
  <c r="M21" i="46"/>
  <c r="K22" i="46"/>
  <c r="M22" i="46"/>
  <c r="K23" i="46"/>
  <c r="M23" i="46"/>
  <c r="K24" i="46"/>
  <c r="M24" i="46"/>
  <c r="K25" i="46"/>
  <c r="M25" i="46"/>
  <c r="K26" i="46"/>
  <c r="M26" i="46"/>
  <c r="M10" i="46"/>
  <c r="K10" i="46"/>
  <c r="L10" i="46" s="1"/>
  <c r="J16" i="6"/>
  <c r="L16" i="6"/>
  <c r="J17" i="6"/>
  <c r="L17" i="6"/>
  <c r="J18" i="6"/>
  <c r="L18" i="6"/>
  <c r="J15" i="6"/>
  <c r="L15" i="6"/>
  <c r="J11" i="6"/>
  <c r="K11" i="6" s="1"/>
  <c r="L11" i="6"/>
  <c r="J12" i="6"/>
  <c r="L12" i="6"/>
  <c r="J13" i="6"/>
  <c r="K13" i="6" s="1"/>
  <c r="L13" i="6"/>
  <c r="L10" i="6"/>
  <c r="J10" i="6"/>
  <c r="N4" i="72"/>
  <c r="G4" i="72"/>
  <c r="K46" i="16"/>
  <c r="M46" i="16"/>
  <c r="K47" i="16"/>
  <c r="M47" i="16"/>
  <c r="K48" i="16"/>
  <c r="M48" i="16"/>
  <c r="K49" i="16"/>
  <c r="M49" i="16"/>
  <c r="K50" i="16"/>
  <c r="M50" i="16"/>
  <c r="K51" i="16"/>
  <c r="M51" i="16"/>
  <c r="K52" i="16"/>
  <c r="M52" i="16"/>
  <c r="K53" i="16"/>
  <c r="M53" i="16"/>
  <c r="K54" i="16"/>
  <c r="M54" i="16"/>
  <c r="K55" i="16"/>
  <c r="M55" i="16"/>
  <c r="K56" i="16"/>
  <c r="M56" i="16"/>
  <c r="K57" i="16"/>
  <c r="M57" i="16"/>
  <c r="K58" i="16"/>
  <c r="M58" i="16"/>
  <c r="K59" i="16"/>
  <c r="M59" i="16"/>
  <c r="K60" i="16"/>
  <c r="M60" i="16"/>
  <c r="K61" i="16"/>
  <c r="M61" i="16"/>
  <c r="K62" i="16"/>
  <c r="M62" i="16"/>
  <c r="K63" i="16"/>
  <c r="M63" i="16"/>
  <c r="K64" i="16"/>
  <c r="M64" i="16"/>
  <c r="K65" i="16"/>
  <c r="M65" i="16"/>
  <c r="K18" i="16"/>
  <c r="M18" i="16"/>
  <c r="K19" i="16"/>
  <c r="M19" i="16"/>
  <c r="K20" i="16"/>
  <c r="M20" i="16"/>
  <c r="K21" i="16"/>
  <c r="M21" i="16"/>
  <c r="K22" i="16"/>
  <c r="M22" i="16"/>
  <c r="K23" i="16"/>
  <c r="M23" i="16"/>
  <c r="K24" i="16"/>
  <c r="M24" i="16"/>
  <c r="K25" i="16"/>
  <c r="M25" i="16"/>
  <c r="K26" i="16"/>
  <c r="M26" i="16"/>
  <c r="K27" i="16"/>
  <c r="M27" i="16"/>
  <c r="K28" i="16"/>
  <c r="M28" i="16"/>
  <c r="K29" i="16"/>
  <c r="M29" i="16"/>
  <c r="K30" i="16"/>
  <c r="M30" i="16"/>
  <c r="K31" i="16"/>
  <c r="M31" i="16"/>
  <c r="K32" i="16"/>
  <c r="M32" i="16"/>
  <c r="K33" i="16"/>
  <c r="M33" i="16"/>
  <c r="K34" i="16"/>
  <c r="M34" i="16"/>
  <c r="K35" i="16"/>
  <c r="M35" i="16"/>
  <c r="K36" i="16"/>
  <c r="M36" i="16"/>
  <c r="K37" i="16"/>
  <c r="M37" i="16"/>
  <c r="K38" i="16"/>
  <c r="M38" i="16"/>
  <c r="K39" i="16"/>
  <c r="M39" i="16"/>
  <c r="M17" i="16"/>
  <c r="K17" i="16"/>
  <c r="L23" i="46" l="1"/>
  <c r="L19" i="46"/>
  <c r="L15" i="46"/>
  <c r="L26" i="46"/>
  <c r="L22" i="46"/>
  <c r="L18" i="46"/>
  <c r="L14" i="46"/>
  <c r="L25" i="46"/>
  <c r="L21" i="46"/>
  <c r="L17" i="46"/>
  <c r="L13" i="46"/>
  <c r="L24" i="46"/>
  <c r="L20" i="46"/>
  <c r="L16" i="46"/>
  <c r="L12" i="46"/>
  <c r="K12" i="6"/>
  <c r="X10" i="72"/>
  <c r="B13" i="59"/>
  <c r="C13" i="59"/>
  <c r="E13" i="59"/>
  <c r="F13" i="59" s="1"/>
  <c r="S13" i="59"/>
  <c r="Z13" i="59"/>
  <c r="AA13" i="59"/>
  <c r="F19" i="1"/>
  <c r="H19" i="1" s="1"/>
  <c r="P19" i="1" l="1"/>
  <c r="W19" i="1"/>
  <c r="Y13" i="59"/>
  <c r="M19" i="1"/>
  <c r="D19" i="1"/>
  <c r="Y19" i="1" s="1"/>
  <c r="U19" i="1"/>
  <c r="X19" i="1"/>
  <c r="I19" i="1"/>
  <c r="S19" i="1"/>
  <c r="K19" i="1"/>
  <c r="J19" i="1"/>
  <c r="AB19" i="1"/>
  <c r="R19" i="1"/>
  <c r="N19" i="1"/>
  <c r="Z19" i="1" s="1"/>
  <c r="AA19" i="1"/>
  <c r="B62" i="16" l="1"/>
  <c r="C62" i="16"/>
  <c r="E62" i="16"/>
  <c r="G62" i="16"/>
  <c r="I62" i="16"/>
  <c r="N62" i="16"/>
  <c r="P62" i="16"/>
  <c r="R62" i="16"/>
  <c r="S62" i="16"/>
  <c r="AB62" i="16"/>
  <c r="AC62" i="16"/>
  <c r="B63" i="16"/>
  <c r="C63" i="16"/>
  <c r="E63" i="16"/>
  <c r="G63" i="16"/>
  <c r="I63" i="16"/>
  <c r="N63" i="16"/>
  <c r="P63" i="16"/>
  <c r="R63" i="16"/>
  <c r="S63" i="16"/>
  <c r="AB63" i="16"/>
  <c r="AC63" i="16"/>
  <c r="B64" i="16"/>
  <c r="C64" i="16"/>
  <c r="E64" i="16"/>
  <c r="G64" i="16"/>
  <c r="I64" i="16"/>
  <c r="N64" i="16"/>
  <c r="P64" i="16"/>
  <c r="R64" i="16"/>
  <c r="S64" i="16"/>
  <c r="AB64" i="16"/>
  <c r="AC64" i="16"/>
  <c r="B65" i="16"/>
  <c r="C65" i="16"/>
  <c r="E65" i="16"/>
  <c r="G65" i="16"/>
  <c r="I65" i="16"/>
  <c r="N65" i="16"/>
  <c r="O66" i="16" s="1"/>
  <c r="P65" i="16"/>
  <c r="R65" i="16"/>
  <c r="S65" i="16"/>
  <c r="AB65" i="16"/>
  <c r="AC65" i="16"/>
  <c r="O65" i="16" l="1"/>
  <c r="O63" i="16"/>
  <c r="AA65" i="16"/>
  <c r="AA63" i="16"/>
  <c r="AA62" i="16"/>
  <c r="AA64" i="16"/>
  <c r="O64" i="16"/>
  <c r="B31" i="2" l="1"/>
  <c r="F31" i="2"/>
  <c r="H31" i="2"/>
  <c r="I32" i="2" s="1"/>
  <c r="L31" i="2"/>
  <c r="M32" i="2" s="1"/>
  <c r="O31" i="2"/>
  <c r="P31" i="2"/>
  <c r="R31" i="2"/>
  <c r="U31" i="2"/>
  <c r="V31" i="2"/>
  <c r="W32" i="2" s="1"/>
  <c r="AC31" i="2"/>
  <c r="AM10" i="1"/>
  <c r="AM11" i="1" s="1"/>
  <c r="AM12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M29" i="1" s="1"/>
  <c r="P48" i="58"/>
  <c r="AN10" i="46"/>
  <c r="AN11" i="46" s="1"/>
  <c r="AN12" i="46" s="1"/>
  <c r="AN13" i="46" s="1"/>
  <c r="AN14" i="46" s="1"/>
  <c r="AN15" i="46" s="1"/>
  <c r="AN16" i="46" s="1"/>
  <c r="AN17" i="46" s="1"/>
  <c r="AN18" i="46" s="1"/>
  <c r="AN19" i="46" s="1"/>
  <c r="AN20" i="46" s="1"/>
  <c r="AN21" i="46" s="1"/>
  <c r="AN22" i="46" s="1"/>
  <c r="AN23" i="46" s="1"/>
  <c r="AN24" i="46" s="1"/>
  <c r="AN25" i="46" s="1"/>
  <c r="AN26" i="46" s="1"/>
  <c r="AN28" i="46" s="1"/>
  <c r="AM30" i="1" l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AM61" i="1" s="1"/>
  <c r="V13" i="55"/>
  <c r="Z31" i="2"/>
  <c r="C32" i="2"/>
  <c r="E32" i="2"/>
  <c r="AM10" i="46"/>
  <c r="AM11" i="46" s="1"/>
  <c r="AM12" i="46" s="1"/>
  <c r="AM13" i="46" s="1"/>
  <c r="AM14" i="46" s="1"/>
  <c r="AM15" i="46" s="1"/>
  <c r="AM16" i="46" s="1"/>
  <c r="AM17" i="46" s="1"/>
  <c r="AM18" i="46" s="1"/>
  <c r="AM19" i="46" s="1"/>
  <c r="AM20" i="46" s="1"/>
  <c r="AM21" i="46" s="1"/>
  <c r="AM22" i="46" s="1"/>
  <c r="AM23" i="46" s="1"/>
  <c r="AM24" i="46" s="1"/>
  <c r="AM25" i="46" s="1"/>
  <c r="AM26" i="46" s="1"/>
  <c r="AM28" i="46" s="1"/>
  <c r="AN8" i="2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B31" i="2"/>
  <c r="AD32" i="2" s="1"/>
  <c r="X31" i="2"/>
  <c r="V75" i="52" l="1"/>
  <c r="U11" i="16" l="1"/>
  <c r="B39" i="16"/>
  <c r="C39" i="16"/>
  <c r="E39" i="16"/>
  <c r="G39" i="16"/>
  <c r="I39" i="16"/>
  <c r="N39" i="16"/>
  <c r="O40" i="16" s="1"/>
  <c r="P39" i="16"/>
  <c r="Q40" i="16" s="1"/>
  <c r="R39" i="16"/>
  <c r="S39" i="16"/>
  <c r="U39" i="16"/>
  <c r="AB39" i="16"/>
  <c r="AC39" i="16"/>
  <c r="U10" i="16"/>
  <c r="Q11" i="16" l="1"/>
  <c r="L11" i="16"/>
  <c r="O11" i="16"/>
  <c r="U4" i="16"/>
  <c r="AA39" i="16"/>
  <c r="F60" i="1"/>
  <c r="X60" i="1" l="1"/>
  <c r="R60" i="1"/>
  <c r="I60" i="1"/>
  <c r="K60" i="1"/>
  <c r="M60" i="1"/>
  <c r="W60" i="1"/>
  <c r="P60" i="1"/>
  <c r="N60" i="1"/>
  <c r="F40" i="1" l="1"/>
  <c r="F41" i="1"/>
  <c r="F42" i="1"/>
  <c r="F43" i="1"/>
  <c r="F44" i="1"/>
  <c r="F45" i="1"/>
  <c r="F46" i="1"/>
  <c r="I46" i="1" l="1"/>
  <c r="M46" i="1"/>
  <c r="S46" i="1"/>
  <c r="J46" i="1"/>
  <c r="N46" i="1"/>
  <c r="Z46" i="1" s="1"/>
  <c r="K46" i="1"/>
  <c r="P46" i="1"/>
  <c r="W46" i="1"/>
  <c r="AA46" i="1"/>
  <c r="R46" i="1"/>
  <c r="X46" i="1"/>
  <c r="AB46" i="1"/>
  <c r="H45" i="1"/>
  <c r="U45" i="1" s="1"/>
  <c r="M45" i="1"/>
  <c r="R45" i="1"/>
  <c r="X45" i="1"/>
  <c r="AB45" i="1"/>
  <c r="I45" i="1"/>
  <c r="N45" i="1"/>
  <c r="Z45" i="1" s="1"/>
  <c r="J45" i="1"/>
  <c r="K45" i="1"/>
  <c r="P45" i="1"/>
  <c r="W45" i="1"/>
  <c r="AA45" i="1"/>
  <c r="S45" i="1"/>
  <c r="I43" i="1"/>
  <c r="M43" i="1"/>
  <c r="S43" i="1"/>
  <c r="N43" i="1"/>
  <c r="K43" i="1"/>
  <c r="P43" i="1"/>
  <c r="W43" i="1"/>
  <c r="R43" i="1"/>
  <c r="X43" i="1"/>
  <c r="J43" i="1"/>
  <c r="I44" i="1"/>
  <c r="N44" i="1"/>
  <c r="S44" i="1"/>
  <c r="J44" i="1"/>
  <c r="K44" i="1"/>
  <c r="P44" i="1"/>
  <c r="W44" i="1"/>
  <c r="M44" i="1"/>
  <c r="R44" i="1"/>
  <c r="X44" i="1"/>
  <c r="X42" i="1"/>
  <c r="R42" i="1"/>
  <c r="I42" i="1"/>
  <c r="R41" i="1"/>
  <c r="X41" i="1"/>
  <c r="S41" i="1"/>
  <c r="H41" i="1"/>
  <c r="U41" i="1" s="1"/>
  <c r="I41" i="1"/>
  <c r="W41" i="1"/>
  <c r="R40" i="1"/>
  <c r="I40" i="1"/>
  <c r="W40" i="1"/>
  <c r="AA40" i="1"/>
  <c r="X40" i="1"/>
  <c r="AB40" i="1"/>
  <c r="P42" i="1"/>
  <c r="W42" i="1"/>
  <c r="M42" i="1"/>
  <c r="P41" i="1"/>
  <c r="M41" i="1"/>
  <c r="M40" i="1"/>
  <c r="P40" i="1"/>
  <c r="W21" i="6"/>
  <c r="W22" i="6"/>
  <c r="W23" i="6"/>
  <c r="W20" i="6"/>
  <c r="R28" i="2"/>
  <c r="F38" i="1" l="1"/>
  <c r="I38" i="1" s="1"/>
  <c r="F39" i="1"/>
  <c r="R39" i="1" l="1"/>
  <c r="I39" i="1"/>
  <c r="X39" i="1"/>
  <c r="X38" i="1"/>
  <c r="R38" i="1"/>
  <c r="W39" i="1"/>
  <c r="P39" i="1"/>
  <c r="M39" i="1"/>
  <c r="P38" i="1"/>
  <c r="W38" i="1"/>
  <c r="M38" i="1"/>
  <c r="F36" i="1"/>
  <c r="F37" i="1"/>
  <c r="I37" i="1" s="1"/>
  <c r="C23" i="35"/>
  <c r="X37" i="1" l="1"/>
  <c r="R37" i="1"/>
  <c r="K36" i="1"/>
  <c r="P36" i="1"/>
  <c r="R36" i="1"/>
  <c r="X36" i="1"/>
  <c r="I36" i="1"/>
  <c r="M36" i="1"/>
  <c r="J36" i="1"/>
  <c r="N36" i="1"/>
  <c r="W36" i="1"/>
  <c r="P37" i="1"/>
  <c r="M37" i="1"/>
  <c r="W37" i="1"/>
  <c r="F34" i="1"/>
  <c r="F35" i="1"/>
  <c r="R35" i="1" s="1"/>
  <c r="I35" i="1" l="1"/>
  <c r="X35" i="1"/>
  <c r="K34" i="1"/>
  <c r="P34" i="1"/>
  <c r="W34" i="1"/>
  <c r="H34" i="1"/>
  <c r="U34" i="1" s="1"/>
  <c r="N34" i="1"/>
  <c r="J34" i="1"/>
  <c r="M34" i="1"/>
  <c r="R34" i="1"/>
  <c r="X34" i="1"/>
  <c r="I34" i="1"/>
  <c r="S34" i="1"/>
  <c r="W35" i="1"/>
  <c r="M35" i="1"/>
  <c r="P35" i="1"/>
  <c r="U12" i="53"/>
  <c r="Y29" i="63" l="1"/>
  <c r="Y30" i="63"/>
  <c r="Y32" i="63"/>
  <c r="Y33" i="63"/>
  <c r="Y34" i="63"/>
  <c r="Y35" i="63"/>
  <c r="Y36" i="63"/>
  <c r="Y37" i="63"/>
  <c r="Y38" i="63"/>
  <c r="Y39" i="63"/>
  <c r="Y40" i="63"/>
  <c r="Y41" i="63"/>
  <c r="Y43" i="63"/>
  <c r="Y44" i="63"/>
  <c r="Y45" i="63"/>
  <c r="Y46" i="63"/>
  <c r="Y28" i="63"/>
  <c r="Y11" i="63"/>
  <c r="Y12" i="63"/>
  <c r="Y13" i="63"/>
  <c r="Y14" i="63"/>
  <c r="Y15" i="63"/>
  <c r="Y16" i="63"/>
  <c r="Y17" i="63"/>
  <c r="Y18" i="63"/>
  <c r="Y19" i="63"/>
  <c r="Y21" i="63"/>
  <c r="Y22" i="63"/>
  <c r="Y23" i="63"/>
  <c r="Y24" i="63"/>
  <c r="Y25" i="63"/>
  <c r="Y26" i="63"/>
  <c r="Y27" i="63"/>
  <c r="Y10" i="63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12" i="50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32" i="49"/>
  <c r="S25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6" i="49"/>
  <c r="S27" i="49"/>
  <c r="S28" i="49"/>
  <c r="S29" i="49"/>
  <c r="S30" i="49"/>
  <c r="S10" i="49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6" i="46"/>
  <c r="Y30" i="46"/>
  <c r="V20" i="45"/>
  <c r="V21" i="45"/>
  <c r="V22" i="45"/>
  <c r="V23" i="45"/>
  <c r="V24" i="45"/>
  <c r="V19" i="45"/>
  <c r="W27" i="44"/>
  <c r="W26" i="44"/>
  <c r="W25" i="44"/>
  <c r="W24" i="44"/>
  <c r="W23" i="44"/>
  <c r="W22" i="44"/>
  <c r="W21" i="44"/>
  <c r="W20" i="44"/>
  <c r="U38" i="16"/>
  <c r="W18" i="6"/>
  <c r="W17" i="6"/>
  <c r="W16" i="6"/>
  <c r="W15" i="6"/>
  <c r="R29" i="2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10" i="46"/>
  <c r="V13" i="45"/>
  <c r="V14" i="45"/>
  <c r="V15" i="45"/>
  <c r="V16" i="45"/>
  <c r="V17" i="45"/>
  <c r="V12" i="45"/>
  <c r="W12" i="44"/>
  <c r="W13" i="44"/>
  <c r="W14" i="44"/>
  <c r="W15" i="44"/>
  <c r="W16" i="44"/>
  <c r="W17" i="44"/>
  <c r="W18" i="44"/>
  <c r="W11" i="44"/>
  <c r="W11" i="6"/>
  <c r="W12" i="6"/>
  <c r="W13" i="6"/>
  <c r="W10" i="6"/>
  <c r="U10" i="53"/>
  <c r="U11" i="53"/>
  <c r="R30" i="2"/>
  <c r="B428" i="54" l="1"/>
  <c r="B429" i="54"/>
  <c r="B430" i="54"/>
  <c r="B431" i="54"/>
  <c r="B432" i="54"/>
  <c r="B433" i="54"/>
  <c r="B434" i="54"/>
  <c r="B435" i="54"/>
  <c r="B436" i="54"/>
  <c r="B437" i="54"/>
  <c r="B438" i="54"/>
  <c r="B415" i="54"/>
  <c r="B416" i="54"/>
  <c r="B417" i="54"/>
  <c r="B418" i="54"/>
  <c r="B419" i="54"/>
  <c r="B420" i="54"/>
  <c r="B421" i="54"/>
  <c r="B422" i="54"/>
  <c r="B423" i="54"/>
  <c r="B424" i="54"/>
  <c r="B425" i="54"/>
  <c r="B427" i="54"/>
  <c r="B402" i="54"/>
  <c r="B403" i="54"/>
  <c r="B404" i="54"/>
  <c r="B405" i="54"/>
  <c r="B406" i="54"/>
  <c r="B407" i="54"/>
  <c r="B408" i="54"/>
  <c r="B409" i="54"/>
  <c r="B410" i="54"/>
  <c r="B411" i="54"/>
  <c r="B412" i="54"/>
  <c r="B414" i="54"/>
  <c r="B389" i="54"/>
  <c r="B390" i="54"/>
  <c r="B391" i="54"/>
  <c r="B392" i="54"/>
  <c r="B393" i="54"/>
  <c r="B394" i="54"/>
  <c r="B395" i="54"/>
  <c r="B396" i="54"/>
  <c r="B397" i="54"/>
  <c r="B398" i="54"/>
  <c r="B399" i="54"/>
  <c r="B401" i="54"/>
  <c r="B376" i="54"/>
  <c r="B377" i="54"/>
  <c r="B378" i="54"/>
  <c r="B379" i="54"/>
  <c r="B380" i="54"/>
  <c r="B381" i="54"/>
  <c r="B382" i="54"/>
  <c r="B383" i="54"/>
  <c r="B384" i="54"/>
  <c r="B385" i="54"/>
  <c r="B386" i="54"/>
  <c r="B388" i="54"/>
  <c r="B363" i="54"/>
  <c r="B364" i="54"/>
  <c r="B365" i="54"/>
  <c r="B366" i="54"/>
  <c r="B367" i="54"/>
  <c r="B368" i="54"/>
  <c r="B369" i="54"/>
  <c r="B370" i="54"/>
  <c r="B371" i="54"/>
  <c r="B372" i="54"/>
  <c r="B373" i="54"/>
  <c r="B375" i="54"/>
  <c r="B351" i="54"/>
  <c r="B352" i="54"/>
  <c r="B353" i="54"/>
  <c r="B354" i="54"/>
  <c r="B355" i="54"/>
  <c r="B356" i="54"/>
  <c r="B357" i="54"/>
  <c r="B358" i="54"/>
  <c r="B359" i="54"/>
  <c r="B360" i="54"/>
  <c r="B362" i="54"/>
  <c r="B337" i="54"/>
  <c r="B338" i="54"/>
  <c r="B339" i="54"/>
  <c r="B340" i="54"/>
  <c r="B341" i="54"/>
  <c r="B342" i="54"/>
  <c r="B343" i="54"/>
  <c r="B344" i="54"/>
  <c r="B345" i="54"/>
  <c r="B346" i="54"/>
  <c r="B347" i="54"/>
  <c r="B349" i="54"/>
  <c r="B350" i="54"/>
  <c r="B324" i="54"/>
  <c r="B325" i="54"/>
  <c r="B326" i="54"/>
  <c r="B327" i="54"/>
  <c r="B328" i="54"/>
  <c r="B329" i="54"/>
  <c r="B330" i="54"/>
  <c r="B331" i="54"/>
  <c r="B332" i="54"/>
  <c r="B333" i="54"/>
  <c r="B334" i="54"/>
  <c r="B336" i="54"/>
  <c r="B311" i="54"/>
  <c r="B312" i="54"/>
  <c r="B313" i="54"/>
  <c r="B314" i="54"/>
  <c r="B315" i="54"/>
  <c r="B316" i="54"/>
  <c r="B317" i="54"/>
  <c r="B318" i="54"/>
  <c r="B319" i="54"/>
  <c r="B320" i="54"/>
  <c r="B321" i="54"/>
  <c r="B323" i="54"/>
  <c r="B310" i="54"/>
  <c r="B298" i="54"/>
  <c r="B299" i="54"/>
  <c r="B300" i="54"/>
  <c r="B301" i="54"/>
  <c r="B302" i="54"/>
  <c r="B303" i="54"/>
  <c r="B304" i="54"/>
  <c r="B305" i="54"/>
  <c r="B306" i="54"/>
  <c r="B307" i="54"/>
  <c r="B308" i="54"/>
  <c r="B285" i="54"/>
  <c r="B286" i="54"/>
  <c r="B287" i="54"/>
  <c r="B288" i="54"/>
  <c r="B289" i="54"/>
  <c r="B290" i="54"/>
  <c r="B291" i="54"/>
  <c r="B292" i="54"/>
  <c r="B293" i="54"/>
  <c r="B294" i="54"/>
  <c r="B295" i="54"/>
  <c r="B297" i="54"/>
  <c r="B284" i="54"/>
  <c r="B272" i="54"/>
  <c r="B273" i="54"/>
  <c r="B274" i="54"/>
  <c r="B275" i="54"/>
  <c r="B276" i="54"/>
  <c r="B277" i="54"/>
  <c r="B278" i="54"/>
  <c r="B279" i="54"/>
  <c r="B280" i="54"/>
  <c r="B281" i="54"/>
  <c r="B282" i="54"/>
  <c r="B271" i="54"/>
  <c r="B259" i="54"/>
  <c r="B260" i="54"/>
  <c r="B261" i="54"/>
  <c r="B262" i="54"/>
  <c r="B263" i="54"/>
  <c r="B264" i="54"/>
  <c r="B265" i="54"/>
  <c r="B266" i="54"/>
  <c r="B267" i="54"/>
  <c r="B268" i="54"/>
  <c r="B269" i="54"/>
  <c r="B258" i="54"/>
  <c r="B246" i="54"/>
  <c r="B247" i="54"/>
  <c r="B248" i="54"/>
  <c r="B249" i="54"/>
  <c r="B250" i="54"/>
  <c r="B251" i="54"/>
  <c r="B252" i="54"/>
  <c r="B253" i="54"/>
  <c r="B254" i="54"/>
  <c r="B255" i="54"/>
  <c r="B256" i="54"/>
  <c r="B245" i="54"/>
  <c r="B233" i="54"/>
  <c r="B234" i="54"/>
  <c r="B235" i="54"/>
  <c r="B236" i="54"/>
  <c r="B237" i="54"/>
  <c r="B238" i="54"/>
  <c r="B239" i="54"/>
  <c r="B240" i="54"/>
  <c r="B241" i="54"/>
  <c r="B242" i="54"/>
  <c r="B243" i="54"/>
  <c r="B232" i="54"/>
  <c r="B219" i="54"/>
  <c r="B220" i="54"/>
  <c r="B221" i="54"/>
  <c r="B222" i="54"/>
  <c r="B223" i="54"/>
  <c r="B224" i="54"/>
  <c r="B225" i="54"/>
  <c r="B226" i="54"/>
  <c r="B227" i="54"/>
  <c r="B228" i="54"/>
  <c r="B229" i="54"/>
  <c r="B218" i="54"/>
  <c r="B206" i="54"/>
  <c r="B207" i="54"/>
  <c r="B208" i="54"/>
  <c r="B209" i="54"/>
  <c r="B210" i="54"/>
  <c r="B211" i="54"/>
  <c r="B212" i="54"/>
  <c r="B213" i="54"/>
  <c r="B214" i="54"/>
  <c r="B215" i="54"/>
  <c r="B216" i="54"/>
  <c r="B205" i="54"/>
  <c r="B193" i="54"/>
  <c r="B194" i="54"/>
  <c r="B195" i="54"/>
  <c r="B196" i="54"/>
  <c r="B197" i="54"/>
  <c r="B198" i="54"/>
  <c r="B199" i="54"/>
  <c r="B200" i="54"/>
  <c r="B201" i="54"/>
  <c r="B202" i="54"/>
  <c r="B203" i="54"/>
  <c r="B192" i="54"/>
  <c r="B180" i="54"/>
  <c r="B181" i="54"/>
  <c r="B182" i="54"/>
  <c r="B183" i="54"/>
  <c r="B184" i="54"/>
  <c r="B185" i="54"/>
  <c r="B186" i="54"/>
  <c r="B187" i="54"/>
  <c r="B188" i="54"/>
  <c r="B189" i="54"/>
  <c r="B190" i="54"/>
  <c r="B179" i="54"/>
  <c r="B167" i="54"/>
  <c r="B168" i="54"/>
  <c r="B169" i="54"/>
  <c r="B170" i="54"/>
  <c r="B171" i="54"/>
  <c r="B172" i="54"/>
  <c r="B173" i="54"/>
  <c r="B174" i="54"/>
  <c r="B175" i="54"/>
  <c r="B176" i="54"/>
  <c r="B177" i="54"/>
  <c r="B166" i="54"/>
  <c r="B154" i="54"/>
  <c r="B155" i="54"/>
  <c r="B156" i="54"/>
  <c r="B157" i="54"/>
  <c r="B158" i="54"/>
  <c r="B159" i="54"/>
  <c r="B160" i="54"/>
  <c r="B161" i="54"/>
  <c r="B162" i="54"/>
  <c r="B163" i="54"/>
  <c r="B164" i="54"/>
  <c r="B153" i="54"/>
  <c r="B141" i="54"/>
  <c r="B142" i="54"/>
  <c r="B143" i="54"/>
  <c r="B144" i="54"/>
  <c r="B145" i="54"/>
  <c r="B146" i="54"/>
  <c r="B147" i="54"/>
  <c r="B148" i="54"/>
  <c r="B149" i="54"/>
  <c r="B150" i="54"/>
  <c r="B151" i="54"/>
  <c r="B140" i="54"/>
  <c r="B128" i="54"/>
  <c r="B129" i="54"/>
  <c r="B130" i="54"/>
  <c r="B131" i="54"/>
  <c r="B132" i="54"/>
  <c r="B133" i="54"/>
  <c r="B134" i="54"/>
  <c r="B135" i="54"/>
  <c r="B136" i="54"/>
  <c r="B137" i="54"/>
  <c r="B138" i="54"/>
  <c r="B127" i="54"/>
  <c r="B115" i="54"/>
  <c r="B116" i="54"/>
  <c r="B117" i="54"/>
  <c r="B118" i="54"/>
  <c r="B119" i="54"/>
  <c r="B120" i="54"/>
  <c r="B121" i="54"/>
  <c r="B122" i="54"/>
  <c r="B123" i="54"/>
  <c r="B124" i="54"/>
  <c r="B125" i="54"/>
  <c r="B114" i="54"/>
  <c r="B102" i="54"/>
  <c r="B103" i="54"/>
  <c r="B104" i="54"/>
  <c r="B105" i="54"/>
  <c r="B106" i="54"/>
  <c r="B107" i="54"/>
  <c r="B108" i="54"/>
  <c r="B109" i="54"/>
  <c r="B110" i="54"/>
  <c r="B111" i="54"/>
  <c r="B112" i="54"/>
  <c r="B101" i="54"/>
  <c r="B89" i="54"/>
  <c r="B90" i="54"/>
  <c r="B91" i="54"/>
  <c r="B92" i="54"/>
  <c r="B93" i="54"/>
  <c r="B94" i="54"/>
  <c r="B95" i="54"/>
  <c r="B96" i="54"/>
  <c r="B97" i="54"/>
  <c r="B98" i="54"/>
  <c r="B99" i="54"/>
  <c r="B88" i="54"/>
  <c r="B76" i="54"/>
  <c r="B77" i="54"/>
  <c r="B78" i="54"/>
  <c r="B79" i="54"/>
  <c r="B80" i="54"/>
  <c r="B81" i="54"/>
  <c r="B82" i="54"/>
  <c r="B83" i="54"/>
  <c r="B84" i="54"/>
  <c r="B85" i="54"/>
  <c r="B86" i="54"/>
  <c r="B75" i="54"/>
  <c r="B63" i="54"/>
  <c r="B64" i="54"/>
  <c r="B65" i="54"/>
  <c r="B66" i="54"/>
  <c r="B67" i="54"/>
  <c r="B68" i="54"/>
  <c r="B69" i="54"/>
  <c r="B70" i="54"/>
  <c r="B71" i="54"/>
  <c r="B72" i="54"/>
  <c r="B73" i="54"/>
  <c r="B62" i="54"/>
  <c r="B50" i="54"/>
  <c r="B51" i="54"/>
  <c r="B52" i="54"/>
  <c r="B53" i="54"/>
  <c r="B54" i="54"/>
  <c r="B55" i="54"/>
  <c r="B56" i="54"/>
  <c r="B57" i="54"/>
  <c r="B58" i="54"/>
  <c r="B59" i="54"/>
  <c r="B60" i="54"/>
  <c r="B49" i="54"/>
  <c r="B37" i="54"/>
  <c r="B38" i="54"/>
  <c r="B39" i="54"/>
  <c r="B40" i="54"/>
  <c r="B41" i="54"/>
  <c r="B42" i="54"/>
  <c r="B43" i="54"/>
  <c r="B44" i="54"/>
  <c r="B45" i="54"/>
  <c r="B46" i="54"/>
  <c r="B47" i="54"/>
  <c r="B36" i="54"/>
  <c r="B24" i="54"/>
  <c r="B25" i="54"/>
  <c r="B26" i="54"/>
  <c r="B27" i="54"/>
  <c r="B28" i="54"/>
  <c r="B29" i="54"/>
  <c r="B30" i="54"/>
  <c r="B31" i="54"/>
  <c r="B32" i="54"/>
  <c r="B33" i="54"/>
  <c r="B34" i="54"/>
  <c r="B23" i="54"/>
  <c r="B11" i="54"/>
  <c r="B12" i="54"/>
  <c r="B13" i="54"/>
  <c r="B14" i="54"/>
  <c r="B15" i="54"/>
  <c r="B16" i="54"/>
  <c r="B17" i="54"/>
  <c r="B18" i="54"/>
  <c r="B19" i="54"/>
  <c r="B20" i="54"/>
  <c r="B21" i="54"/>
  <c r="B10" i="54"/>
  <c r="C421" i="54"/>
  <c r="E421" i="54"/>
  <c r="G421" i="54"/>
  <c r="H421" i="54"/>
  <c r="K421" i="54" s="1"/>
  <c r="C422" i="54"/>
  <c r="E422" i="54"/>
  <c r="G422" i="54"/>
  <c r="H422" i="54"/>
  <c r="K422" i="54" s="1"/>
  <c r="C423" i="54"/>
  <c r="E423" i="54"/>
  <c r="G423" i="54"/>
  <c r="H423" i="54"/>
  <c r="K423" i="54" s="1"/>
  <c r="C424" i="54"/>
  <c r="E424" i="54"/>
  <c r="G424" i="54"/>
  <c r="H424" i="54"/>
  <c r="K424" i="54" s="1"/>
  <c r="C425" i="54"/>
  <c r="E425" i="54"/>
  <c r="G425" i="54"/>
  <c r="H425" i="54"/>
  <c r="K425" i="54" s="1"/>
  <c r="C427" i="54"/>
  <c r="E427" i="54"/>
  <c r="G427" i="54"/>
  <c r="H427" i="54"/>
  <c r="C428" i="54"/>
  <c r="E428" i="54"/>
  <c r="G428" i="54"/>
  <c r="H428" i="54"/>
  <c r="K428" i="54" s="1"/>
  <c r="C429" i="54"/>
  <c r="E429" i="54"/>
  <c r="G429" i="54"/>
  <c r="H429" i="54"/>
  <c r="K429" i="54" s="1"/>
  <c r="C430" i="54"/>
  <c r="E430" i="54"/>
  <c r="G430" i="54"/>
  <c r="H430" i="54"/>
  <c r="K430" i="54" s="1"/>
  <c r="C431" i="54"/>
  <c r="E431" i="54"/>
  <c r="G431" i="54"/>
  <c r="H431" i="54"/>
  <c r="K431" i="54" s="1"/>
  <c r="C432" i="54"/>
  <c r="E432" i="54"/>
  <c r="G432" i="54"/>
  <c r="H432" i="54"/>
  <c r="K432" i="54" s="1"/>
  <c r="C433" i="54"/>
  <c r="E433" i="54"/>
  <c r="G433" i="54"/>
  <c r="H433" i="54"/>
  <c r="K433" i="54" s="1"/>
  <c r="C434" i="54"/>
  <c r="E434" i="54"/>
  <c r="G434" i="54"/>
  <c r="H434" i="54"/>
  <c r="K434" i="54" s="1"/>
  <c r="C435" i="54"/>
  <c r="E435" i="54"/>
  <c r="G435" i="54"/>
  <c r="H435" i="54"/>
  <c r="K435" i="54" s="1"/>
  <c r="C436" i="54"/>
  <c r="E436" i="54"/>
  <c r="G436" i="54"/>
  <c r="H436" i="54"/>
  <c r="K436" i="54" s="1"/>
  <c r="C437" i="54"/>
  <c r="E437" i="54"/>
  <c r="G437" i="54"/>
  <c r="H437" i="54"/>
  <c r="K437" i="54" s="1"/>
  <c r="C438" i="54"/>
  <c r="E438" i="54"/>
  <c r="G438" i="54"/>
  <c r="H438" i="54"/>
  <c r="K438" i="54" s="1"/>
  <c r="C388" i="54"/>
  <c r="E388" i="54"/>
  <c r="G388" i="54"/>
  <c r="H388" i="54"/>
  <c r="C389" i="54"/>
  <c r="E389" i="54"/>
  <c r="G389" i="54"/>
  <c r="H389" i="54"/>
  <c r="K389" i="54" s="1"/>
  <c r="C390" i="54"/>
  <c r="E390" i="54"/>
  <c r="G390" i="54"/>
  <c r="H390" i="54"/>
  <c r="K390" i="54" s="1"/>
  <c r="C391" i="54"/>
  <c r="E391" i="54"/>
  <c r="G391" i="54"/>
  <c r="H391" i="54"/>
  <c r="K391" i="54" s="1"/>
  <c r="C392" i="54"/>
  <c r="E392" i="54"/>
  <c r="G392" i="54"/>
  <c r="H392" i="54"/>
  <c r="K392" i="54" s="1"/>
  <c r="C393" i="54"/>
  <c r="E393" i="54"/>
  <c r="G393" i="54"/>
  <c r="H393" i="54"/>
  <c r="K393" i="54" s="1"/>
  <c r="C394" i="54"/>
  <c r="E394" i="54"/>
  <c r="G394" i="54"/>
  <c r="H394" i="54"/>
  <c r="K394" i="54" s="1"/>
  <c r="C395" i="54"/>
  <c r="E395" i="54"/>
  <c r="G395" i="54"/>
  <c r="H395" i="54"/>
  <c r="K395" i="54" s="1"/>
  <c r="C396" i="54"/>
  <c r="E396" i="54"/>
  <c r="G396" i="54"/>
  <c r="H396" i="54"/>
  <c r="K396" i="54" s="1"/>
  <c r="C397" i="54"/>
  <c r="E397" i="54"/>
  <c r="G397" i="54"/>
  <c r="H397" i="54"/>
  <c r="K397" i="54" s="1"/>
  <c r="C398" i="54"/>
  <c r="E398" i="54"/>
  <c r="G398" i="54"/>
  <c r="H398" i="54"/>
  <c r="K398" i="54" s="1"/>
  <c r="C399" i="54"/>
  <c r="E399" i="54"/>
  <c r="G399" i="54"/>
  <c r="H399" i="54"/>
  <c r="K399" i="54" s="1"/>
  <c r="C401" i="54"/>
  <c r="E401" i="54"/>
  <c r="G401" i="54"/>
  <c r="H401" i="54"/>
  <c r="C402" i="54"/>
  <c r="E402" i="54"/>
  <c r="G402" i="54"/>
  <c r="H402" i="54"/>
  <c r="K402" i="54" s="1"/>
  <c r="C403" i="54"/>
  <c r="E403" i="54"/>
  <c r="G403" i="54"/>
  <c r="H403" i="54"/>
  <c r="K403" i="54" s="1"/>
  <c r="C404" i="54"/>
  <c r="E404" i="54"/>
  <c r="G404" i="54"/>
  <c r="H404" i="54"/>
  <c r="K404" i="54" s="1"/>
  <c r="C405" i="54"/>
  <c r="E405" i="54"/>
  <c r="G405" i="54"/>
  <c r="H405" i="54"/>
  <c r="K405" i="54" s="1"/>
  <c r="C406" i="54"/>
  <c r="E406" i="54"/>
  <c r="G406" i="54"/>
  <c r="H406" i="54"/>
  <c r="K406" i="54" s="1"/>
  <c r="C407" i="54"/>
  <c r="E407" i="54"/>
  <c r="G407" i="54"/>
  <c r="H407" i="54"/>
  <c r="K407" i="54" s="1"/>
  <c r="C408" i="54"/>
  <c r="E408" i="54"/>
  <c r="G408" i="54"/>
  <c r="H408" i="54"/>
  <c r="K408" i="54" s="1"/>
  <c r="C409" i="54"/>
  <c r="E409" i="54"/>
  <c r="G409" i="54"/>
  <c r="H409" i="54"/>
  <c r="K409" i="54" s="1"/>
  <c r="C410" i="54"/>
  <c r="E410" i="54"/>
  <c r="G410" i="54"/>
  <c r="H410" i="54"/>
  <c r="K410" i="54" s="1"/>
  <c r="C411" i="54"/>
  <c r="E411" i="54"/>
  <c r="G411" i="54"/>
  <c r="H411" i="54"/>
  <c r="K411" i="54" s="1"/>
  <c r="C412" i="54"/>
  <c r="E412" i="54"/>
  <c r="G412" i="54"/>
  <c r="H412" i="54"/>
  <c r="K412" i="54" s="1"/>
  <c r="C414" i="54"/>
  <c r="E414" i="54"/>
  <c r="G414" i="54"/>
  <c r="H414" i="54"/>
  <c r="C415" i="54"/>
  <c r="E415" i="54"/>
  <c r="G415" i="54"/>
  <c r="H415" i="54"/>
  <c r="K415" i="54" s="1"/>
  <c r="C416" i="54"/>
  <c r="E416" i="54"/>
  <c r="G416" i="54"/>
  <c r="H416" i="54"/>
  <c r="K416" i="54" s="1"/>
  <c r="C417" i="54"/>
  <c r="E417" i="54"/>
  <c r="G417" i="54"/>
  <c r="H417" i="54"/>
  <c r="K417" i="54" s="1"/>
  <c r="C418" i="54"/>
  <c r="E418" i="54"/>
  <c r="G418" i="54"/>
  <c r="H418" i="54"/>
  <c r="K418" i="54" s="1"/>
  <c r="C419" i="54"/>
  <c r="E419" i="54"/>
  <c r="G419" i="54"/>
  <c r="H419" i="54"/>
  <c r="K419" i="54" s="1"/>
  <c r="C420" i="54"/>
  <c r="E420" i="54"/>
  <c r="G420" i="54"/>
  <c r="H420" i="54"/>
  <c r="K420" i="54" s="1"/>
  <c r="C351" i="54"/>
  <c r="E351" i="54"/>
  <c r="G351" i="54"/>
  <c r="H351" i="54"/>
  <c r="K351" i="54" s="1"/>
  <c r="C352" i="54"/>
  <c r="E352" i="54"/>
  <c r="G352" i="54"/>
  <c r="H352" i="54"/>
  <c r="K352" i="54" s="1"/>
  <c r="C353" i="54"/>
  <c r="E353" i="54"/>
  <c r="G353" i="54"/>
  <c r="H353" i="54"/>
  <c r="K353" i="54" s="1"/>
  <c r="C354" i="54"/>
  <c r="E354" i="54"/>
  <c r="G354" i="54"/>
  <c r="H354" i="54"/>
  <c r="K354" i="54" s="1"/>
  <c r="C355" i="54"/>
  <c r="E355" i="54"/>
  <c r="G355" i="54"/>
  <c r="H355" i="54"/>
  <c r="K355" i="54" s="1"/>
  <c r="C356" i="54"/>
  <c r="E356" i="54"/>
  <c r="G356" i="54"/>
  <c r="H356" i="54"/>
  <c r="K356" i="54" s="1"/>
  <c r="C357" i="54"/>
  <c r="E357" i="54"/>
  <c r="G357" i="54"/>
  <c r="H357" i="54"/>
  <c r="K357" i="54" s="1"/>
  <c r="C358" i="54"/>
  <c r="E358" i="54"/>
  <c r="G358" i="54"/>
  <c r="H358" i="54"/>
  <c r="K358" i="54" s="1"/>
  <c r="C359" i="54"/>
  <c r="E359" i="54"/>
  <c r="G359" i="54"/>
  <c r="H359" i="54"/>
  <c r="K359" i="54" s="1"/>
  <c r="C360" i="54"/>
  <c r="E360" i="54"/>
  <c r="G360" i="54"/>
  <c r="H360" i="54"/>
  <c r="K360" i="54" s="1"/>
  <c r="C362" i="54"/>
  <c r="E362" i="54"/>
  <c r="G362" i="54"/>
  <c r="H362" i="54"/>
  <c r="C363" i="54"/>
  <c r="E363" i="54"/>
  <c r="G363" i="54"/>
  <c r="H363" i="54"/>
  <c r="K363" i="54" s="1"/>
  <c r="C364" i="54"/>
  <c r="E364" i="54"/>
  <c r="G364" i="54"/>
  <c r="H364" i="54"/>
  <c r="K364" i="54" s="1"/>
  <c r="C365" i="54"/>
  <c r="E365" i="54"/>
  <c r="G365" i="54"/>
  <c r="H365" i="54"/>
  <c r="K365" i="54" s="1"/>
  <c r="C366" i="54"/>
  <c r="E366" i="54"/>
  <c r="G366" i="54"/>
  <c r="H366" i="54"/>
  <c r="K366" i="54" s="1"/>
  <c r="C367" i="54"/>
  <c r="E367" i="54"/>
  <c r="G367" i="54"/>
  <c r="H367" i="54"/>
  <c r="K367" i="54" s="1"/>
  <c r="C368" i="54"/>
  <c r="E368" i="54"/>
  <c r="G368" i="54"/>
  <c r="H368" i="54"/>
  <c r="K368" i="54" s="1"/>
  <c r="C369" i="54"/>
  <c r="E369" i="54"/>
  <c r="G369" i="54"/>
  <c r="H369" i="54"/>
  <c r="K369" i="54" s="1"/>
  <c r="C370" i="54"/>
  <c r="E370" i="54"/>
  <c r="G370" i="54"/>
  <c r="H370" i="54"/>
  <c r="K370" i="54" s="1"/>
  <c r="C371" i="54"/>
  <c r="E371" i="54"/>
  <c r="G371" i="54"/>
  <c r="H371" i="54"/>
  <c r="K371" i="54" s="1"/>
  <c r="C372" i="54"/>
  <c r="E372" i="54"/>
  <c r="G372" i="54"/>
  <c r="H372" i="54"/>
  <c r="K372" i="54" s="1"/>
  <c r="C373" i="54"/>
  <c r="E373" i="54"/>
  <c r="G373" i="54"/>
  <c r="H373" i="54"/>
  <c r="K373" i="54" s="1"/>
  <c r="C375" i="54"/>
  <c r="E375" i="54"/>
  <c r="G375" i="54"/>
  <c r="H375" i="54"/>
  <c r="C376" i="54"/>
  <c r="E376" i="54"/>
  <c r="G376" i="54"/>
  <c r="H376" i="54"/>
  <c r="K376" i="54" s="1"/>
  <c r="C377" i="54"/>
  <c r="E377" i="54"/>
  <c r="G377" i="54"/>
  <c r="H377" i="54"/>
  <c r="K377" i="54" s="1"/>
  <c r="C378" i="54"/>
  <c r="E378" i="54"/>
  <c r="G378" i="54"/>
  <c r="H378" i="54"/>
  <c r="K378" i="54" s="1"/>
  <c r="C379" i="54"/>
  <c r="E379" i="54"/>
  <c r="G379" i="54"/>
  <c r="H379" i="54"/>
  <c r="K379" i="54" s="1"/>
  <c r="C380" i="54"/>
  <c r="E380" i="54"/>
  <c r="G380" i="54"/>
  <c r="H380" i="54"/>
  <c r="K380" i="54" s="1"/>
  <c r="C381" i="54"/>
  <c r="E381" i="54"/>
  <c r="G381" i="54"/>
  <c r="H381" i="54"/>
  <c r="K381" i="54" s="1"/>
  <c r="C382" i="54"/>
  <c r="E382" i="54"/>
  <c r="G382" i="54"/>
  <c r="H382" i="54"/>
  <c r="K382" i="54" s="1"/>
  <c r="C383" i="54"/>
  <c r="E383" i="54"/>
  <c r="G383" i="54"/>
  <c r="H383" i="54"/>
  <c r="K383" i="54" s="1"/>
  <c r="C384" i="54"/>
  <c r="E384" i="54"/>
  <c r="G384" i="54"/>
  <c r="H384" i="54"/>
  <c r="K384" i="54" s="1"/>
  <c r="C385" i="54"/>
  <c r="E385" i="54"/>
  <c r="G385" i="54"/>
  <c r="H385" i="54"/>
  <c r="K385" i="54" s="1"/>
  <c r="C386" i="54"/>
  <c r="E386" i="54"/>
  <c r="G386" i="54"/>
  <c r="H386" i="54"/>
  <c r="K386" i="54" s="1"/>
  <c r="C232" i="54"/>
  <c r="E232" i="54"/>
  <c r="G232" i="54"/>
  <c r="H232" i="54"/>
  <c r="C233" i="54"/>
  <c r="E233" i="54"/>
  <c r="G233" i="54"/>
  <c r="H233" i="54"/>
  <c r="K233" i="54" s="1"/>
  <c r="C234" i="54"/>
  <c r="E234" i="54"/>
  <c r="G234" i="54"/>
  <c r="H234" i="54"/>
  <c r="K234" i="54" s="1"/>
  <c r="C235" i="54"/>
  <c r="E235" i="54"/>
  <c r="G235" i="54"/>
  <c r="H235" i="54"/>
  <c r="K235" i="54" s="1"/>
  <c r="C236" i="54"/>
  <c r="E236" i="54"/>
  <c r="G236" i="54"/>
  <c r="H236" i="54"/>
  <c r="K236" i="54" s="1"/>
  <c r="C237" i="54"/>
  <c r="E237" i="54"/>
  <c r="G237" i="54"/>
  <c r="H237" i="54"/>
  <c r="K237" i="54" s="1"/>
  <c r="C238" i="54"/>
  <c r="E238" i="54"/>
  <c r="G238" i="54"/>
  <c r="H238" i="54"/>
  <c r="K238" i="54" s="1"/>
  <c r="C239" i="54"/>
  <c r="E239" i="54"/>
  <c r="G239" i="54"/>
  <c r="H239" i="54"/>
  <c r="K239" i="54" s="1"/>
  <c r="C240" i="54"/>
  <c r="E240" i="54"/>
  <c r="G240" i="54"/>
  <c r="H240" i="54"/>
  <c r="K240" i="54" s="1"/>
  <c r="C241" i="54"/>
  <c r="E241" i="54"/>
  <c r="G241" i="54"/>
  <c r="H241" i="54"/>
  <c r="K241" i="54" s="1"/>
  <c r="C242" i="54"/>
  <c r="E242" i="54"/>
  <c r="G242" i="54"/>
  <c r="H242" i="54"/>
  <c r="K242" i="54" s="1"/>
  <c r="C243" i="54"/>
  <c r="E243" i="54"/>
  <c r="G243" i="54"/>
  <c r="H243" i="54"/>
  <c r="K243" i="54" s="1"/>
  <c r="C245" i="54"/>
  <c r="E245" i="54"/>
  <c r="G245" i="54"/>
  <c r="H245" i="54"/>
  <c r="C246" i="54"/>
  <c r="E246" i="54"/>
  <c r="G246" i="54"/>
  <c r="H246" i="54"/>
  <c r="K246" i="54" s="1"/>
  <c r="C247" i="54"/>
  <c r="E247" i="54"/>
  <c r="G247" i="54"/>
  <c r="H247" i="54"/>
  <c r="K247" i="54" s="1"/>
  <c r="C248" i="54"/>
  <c r="E248" i="54"/>
  <c r="G248" i="54"/>
  <c r="H248" i="54"/>
  <c r="K248" i="54" s="1"/>
  <c r="C249" i="54"/>
  <c r="E249" i="54"/>
  <c r="G249" i="54"/>
  <c r="H249" i="54"/>
  <c r="K249" i="54" s="1"/>
  <c r="C250" i="54"/>
  <c r="E250" i="54"/>
  <c r="G250" i="54"/>
  <c r="H250" i="54"/>
  <c r="K250" i="54" s="1"/>
  <c r="C251" i="54"/>
  <c r="E251" i="54"/>
  <c r="G251" i="54"/>
  <c r="H251" i="54"/>
  <c r="K251" i="54" s="1"/>
  <c r="C252" i="54"/>
  <c r="E252" i="54"/>
  <c r="G252" i="54"/>
  <c r="H252" i="54"/>
  <c r="K252" i="54" s="1"/>
  <c r="C253" i="54"/>
  <c r="E253" i="54"/>
  <c r="G253" i="54"/>
  <c r="H253" i="54"/>
  <c r="K253" i="54" s="1"/>
  <c r="C254" i="54"/>
  <c r="E254" i="54"/>
  <c r="G254" i="54"/>
  <c r="H254" i="54"/>
  <c r="K254" i="54" s="1"/>
  <c r="C255" i="54"/>
  <c r="E255" i="54"/>
  <c r="G255" i="54"/>
  <c r="H255" i="54"/>
  <c r="K255" i="54" s="1"/>
  <c r="C256" i="54"/>
  <c r="E256" i="54"/>
  <c r="G256" i="54"/>
  <c r="H256" i="54"/>
  <c r="K256" i="54" s="1"/>
  <c r="C258" i="54"/>
  <c r="E258" i="54"/>
  <c r="G258" i="54"/>
  <c r="H258" i="54"/>
  <c r="C259" i="54"/>
  <c r="E259" i="54"/>
  <c r="G259" i="54"/>
  <c r="H259" i="54"/>
  <c r="K259" i="54" s="1"/>
  <c r="C260" i="54"/>
  <c r="E260" i="54"/>
  <c r="G260" i="54"/>
  <c r="H260" i="54"/>
  <c r="K260" i="54" s="1"/>
  <c r="C261" i="54"/>
  <c r="E261" i="54"/>
  <c r="G261" i="54"/>
  <c r="H261" i="54"/>
  <c r="K261" i="54" s="1"/>
  <c r="C262" i="54"/>
  <c r="E262" i="54"/>
  <c r="G262" i="54"/>
  <c r="H262" i="54"/>
  <c r="K262" i="54" s="1"/>
  <c r="C263" i="54"/>
  <c r="E263" i="54"/>
  <c r="G263" i="54"/>
  <c r="H263" i="54"/>
  <c r="K263" i="54" s="1"/>
  <c r="C264" i="54"/>
  <c r="E264" i="54"/>
  <c r="G264" i="54"/>
  <c r="H264" i="54"/>
  <c r="K264" i="54" s="1"/>
  <c r="C265" i="54"/>
  <c r="E265" i="54"/>
  <c r="G265" i="54"/>
  <c r="H265" i="54"/>
  <c r="K265" i="54" s="1"/>
  <c r="C266" i="54"/>
  <c r="E266" i="54"/>
  <c r="G266" i="54"/>
  <c r="H266" i="54"/>
  <c r="K266" i="54" s="1"/>
  <c r="C267" i="54"/>
  <c r="E267" i="54"/>
  <c r="G267" i="54"/>
  <c r="H267" i="54"/>
  <c r="K267" i="54" s="1"/>
  <c r="C268" i="54"/>
  <c r="E268" i="54"/>
  <c r="G268" i="54"/>
  <c r="H268" i="54"/>
  <c r="K268" i="54" s="1"/>
  <c r="C269" i="54"/>
  <c r="E269" i="54"/>
  <c r="G269" i="54"/>
  <c r="H269" i="54"/>
  <c r="K269" i="54" s="1"/>
  <c r="C271" i="54"/>
  <c r="E271" i="54"/>
  <c r="G271" i="54"/>
  <c r="H271" i="54"/>
  <c r="C272" i="54"/>
  <c r="E272" i="54"/>
  <c r="G272" i="54"/>
  <c r="H272" i="54"/>
  <c r="K272" i="54" s="1"/>
  <c r="C273" i="54"/>
  <c r="E273" i="54"/>
  <c r="G273" i="54"/>
  <c r="H273" i="54"/>
  <c r="K273" i="54" s="1"/>
  <c r="C274" i="54"/>
  <c r="E274" i="54"/>
  <c r="G274" i="54"/>
  <c r="H274" i="54"/>
  <c r="K274" i="54" s="1"/>
  <c r="C275" i="54"/>
  <c r="E275" i="54"/>
  <c r="G275" i="54"/>
  <c r="H275" i="54"/>
  <c r="K275" i="54" s="1"/>
  <c r="C276" i="54"/>
  <c r="E276" i="54"/>
  <c r="G276" i="54"/>
  <c r="H276" i="54"/>
  <c r="K276" i="54" s="1"/>
  <c r="C277" i="54"/>
  <c r="E277" i="54"/>
  <c r="G277" i="54"/>
  <c r="H277" i="54"/>
  <c r="K277" i="54" s="1"/>
  <c r="C278" i="54"/>
  <c r="E278" i="54"/>
  <c r="G278" i="54"/>
  <c r="H278" i="54"/>
  <c r="K278" i="54" s="1"/>
  <c r="C279" i="54"/>
  <c r="E279" i="54"/>
  <c r="G279" i="54"/>
  <c r="H279" i="54"/>
  <c r="K279" i="54" s="1"/>
  <c r="C280" i="54"/>
  <c r="E280" i="54"/>
  <c r="G280" i="54"/>
  <c r="H280" i="54"/>
  <c r="K280" i="54" s="1"/>
  <c r="C281" i="54"/>
  <c r="E281" i="54"/>
  <c r="G281" i="54"/>
  <c r="H281" i="54"/>
  <c r="K281" i="54" s="1"/>
  <c r="C282" i="54"/>
  <c r="E282" i="54"/>
  <c r="G282" i="54"/>
  <c r="H282" i="54"/>
  <c r="K282" i="54" s="1"/>
  <c r="C284" i="54"/>
  <c r="E284" i="54"/>
  <c r="G284" i="54"/>
  <c r="H284" i="54"/>
  <c r="C285" i="54"/>
  <c r="E285" i="54"/>
  <c r="G285" i="54"/>
  <c r="H285" i="54"/>
  <c r="K285" i="54" s="1"/>
  <c r="C286" i="54"/>
  <c r="E286" i="54"/>
  <c r="G286" i="54"/>
  <c r="H286" i="54"/>
  <c r="K286" i="54" s="1"/>
  <c r="C287" i="54"/>
  <c r="E287" i="54"/>
  <c r="G287" i="54"/>
  <c r="H287" i="54"/>
  <c r="K287" i="54" s="1"/>
  <c r="C288" i="54"/>
  <c r="E288" i="54"/>
  <c r="G288" i="54"/>
  <c r="H288" i="54"/>
  <c r="K288" i="54" s="1"/>
  <c r="C289" i="54"/>
  <c r="E289" i="54"/>
  <c r="G289" i="54"/>
  <c r="H289" i="54"/>
  <c r="K289" i="54" s="1"/>
  <c r="C290" i="54"/>
  <c r="E290" i="54"/>
  <c r="G290" i="54"/>
  <c r="H290" i="54"/>
  <c r="K290" i="54" s="1"/>
  <c r="C291" i="54"/>
  <c r="E291" i="54"/>
  <c r="G291" i="54"/>
  <c r="H291" i="54"/>
  <c r="K291" i="54" s="1"/>
  <c r="C292" i="54"/>
  <c r="E292" i="54"/>
  <c r="G292" i="54"/>
  <c r="H292" i="54"/>
  <c r="K292" i="54" s="1"/>
  <c r="C293" i="54"/>
  <c r="E293" i="54"/>
  <c r="G293" i="54"/>
  <c r="H293" i="54"/>
  <c r="K293" i="54" s="1"/>
  <c r="C294" i="54"/>
  <c r="E294" i="54"/>
  <c r="G294" i="54"/>
  <c r="H294" i="54"/>
  <c r="K294" i="54" s="1"/>
  <c r="C295" i="54"/>
  <c r="E295" i="54"/>
  <c r="G295" i="54"/>
  <c r="H295" i="54"/>
  <c r="K295" i="54" s="1"/>
  <c r="C297" i="54"/>
  <c r="E297" i="54"/>
  <c r="G297" i="54"/>
  <c r="H297" i="54"/>
  <c r="C298" i="54"/>
  <c r="E298" i="54"/>
  <c r="G298" i="54"/>
  <c r="H298" i="54"/>
  <c r="K298" i="54" s="1"/>
  <c r="C299" i="54"/>
  <c r="E299" i="54"/>
  <c r="G299" i="54"/>
  <c r="H299" i="54"/>
  <c r="K299" i="54" s="1"/>
  <c r="C300" i="54"/>
  <c r="E300" i="54"/>
  <c r="G300" i="54"/>
  <c r="H300" i="54"/>
  <c r="K300" i="54" s="1"/>
  <c r="C301" i="54"/>
  <c r="E301" i="54"/>
  <c r="G301" i="54"/>
  <c r="H301" i="54"/>
  <c r="K301" i="54" s="1"/>
  <c r="C302" i="54"/>
  <c r="E302" i="54"/>
  <c r="G302" i="54"/>
  <c r="H302" i="54"/>
  <c r="K302" i="54" s="1"/>
  <c r="C303" i="54"/>
  <c r="E303" i="54"/>
  <c r="G303" i="54"/>
  <c r="H303" i="54"/>
  <c r="K303" i="54" s="1"/>
  <c r="C304" i="54"/>
  <c r="E304" i="54"/>
  <c r="G304" i="54"/>
  <c r="H304" i="54"/>
  <c r="K304" i="54" s="1"/>
  <c r="C305" i="54"/>
  <c r="E305" i="54"/>
  <c r="G305" i="54"/>
  <c r="H305" i="54"/>
  <c r="K305" i="54" s="1"/>
  <c r="C306" i="54"/>
  <c r="E306" i="54"/>
  <c r="G306" i="54"/>
  <c r="H306" i="54"/>
  <c r="K306" i="54" s="1"/>
  <c r="C307" i="54"/>
  <c r="E307" i="54"/>
  <c r="G307" i="54"/>
  <c r="H307" i="54"/>
  <c r="K307" i="54" s="1"/>
  <c r="C308" i="54"/>
  <c r="E308" i="54"/>
  <c r="G308" i="54"/>
  <c r="H308" i="54"/>
  <c r="K308" i="54" s="1"/>
  <c r="C310" i="54"/>
  <c r="E310" i="54"/>
  <c r="G310" i="54"/>
  <c r="H310" i="54"/>
  <c r="C311" i="54"/>
  <c r="E311" i="54"/>
  <c r="G311" i="54"/>
  <c r="H311" i="54"/>
  <c r="K311" i="54" s="1"/>
  <c r="C312" i="54"/>
  <c r="E312" i="54"/>
  <c r="G312" i="54"/>
  <c r="H312" i="54"/>
  <c r="K312" i="54" s="1"/>
  <c r="C313" i="54"/>
  <c r="E313" i="54"/>
  <c r="G313" i="54"/>
  <c r="H313" i="54"/>
  <c r="K313" i="54" s="1"/>
  <c r="C314" i="54"/>
  <c r="E314" i="54"/>
  <c r="G314" i="54"/>
  <c r="H314" i="54"/>
  <c r="K314" i="54" s="1"/>
  <c r="C315" i="54"/>
  <c r="E315" i="54"/>
  <c r="G315" i="54"/>
  <c r="H315" i="54"/>
  <c r="K315" i="54" s="1"/>
  <c r="C316" i="54"/>
  <c r="E316" i="54"/>
  <c r="G316" i="54"/>
  <c r="H316" i="54"/>
  <c r="K316" i="54" s="1"/>
  <c r="C317" i="54"/>
  <c r="E317" i="54"/>
  <c r="G317" i="54"/>
  <c r="H317" i="54"/>
  <c r="K317" i="54" s="1"/>
  <c r="C318" i="54"/>
  <c r="E318" i="54"/>
  <c r="G318" i="54"/>
  <c r="H318" i="54"/>
  <c r="K318" i="54" s="1"/>
  <c r="C319" i="54"/>
  <c r="E319" i="54"/>
  <c r="G319" i="54"/>
  <c r="H319" i="54"/>
  <c r="K319" i="54" s="1"/>
  <c r="C320" i="54"/>
  <c r="E320" i="54"/>
  <c r="G320" i="54"/>
  <c r="H320" i="54"/>
  <c r="K320" i="54" s="1"/>
  <c r="C321" i="54"/>
  <c r="E321" i="54"/>
  <c r="G321" i="54"/>
  <c r="H321" i="54"/>
  <c r="K321" i="54" s="1"/>
  <c r="C323" i="54"/>
  <c r="E323" i="54"/>
  <c r="G323" i="54"/>
  <c r="H323" i="54"/>
  <c r="C324" i="54"/>
  <c r="E324" i="54"/>
  <c r="G324" i="54"/>
  <c r="H324" i="54"/>
  <c r="K324" i="54" s="1"/>
  <c r="C325" i="54"/>
  <c r="E325" i="54"/>
  <c r="G325" i="54"/>
  <c r="H325" i="54"/>
  <c r="K325" i="54" s="1"/>
  <c r="C326" i="54"/>
  <c r="E326" i="54"/>
  <c r="G326" i="54"/>
  <c r="H326" i="54"/>
  <c r="K326" i="54" s="1"/>
  <c r="C327" i="54"/>
  <c r="E327" i="54"/>
  <c r="G327" i="54"/>
  <c r="H327" i="54"/>
  <c r="K327" i="54" s="1"/>
  <c r="C328" i="54"/>
  <c r="E328" i="54"/>
  <c r="G328" i="54"/>
  <c r="H328" i="54"/>
  <c r="K328" i="54" s="1"/>
  <c r="C329" i="54"/>
  <c r="E329" i="54"/>
  <c r="G329" i="54"/>
  <c r="H329" i="54"/>
  <c r="K329" i="54" s="1"/>
  <c r="C330" i="54"/>
  <c r="E330" i="54"/>
  <c r="G330" i="54"/>
  <c r="H330" i="54"/>
  <c r="K330" i="54" s="1"/>
  <c r="C331" i="54"/>
  <c r="E331" i="54"/>
  <c r="G331" i="54"/>
  <c r="H331" i="54"/>
  <c r="K331" i="54" s="1"/>
  <c r="C332" i="54"/>
  <c r="E332" i="54"/>
  <c r="G332" i="54"/>
  <c r="H332" i="54"/>
  <c r="K332" i="54" s="1"/>
  <c r="C333" i="54"/>
  <c r="E333" i="54"/>
  <c r="G333" i="54"/>
  <c r="H333" i="54"/>
  <c r="K333" i="54" s="1"/>
  <c r="C334" i="54"/>
  <c r="E334" i="54"/>
  <c r="G334" i="54"/>
  <c r="H334" i="54"/>
  <c r="K334" i="54" s="1"/>
  <c r="C336" i="54"/>
  <c r="E336" i="54"/>
  <c r="G336" i="54"/>
  <c r="H336" i="54"/>
  <c r="C337" i="54"/>
  <c r="E337" i="54"/>
  <c r="G337" i="54"/>
  <c r="H337" i="54"/>
  <c r="K337" i="54" s="1"/>
  <c r="C338" i="54"/>
  <c r="E338" i="54"/>
  <c r="G338" i="54"/>
  <c r="H338" i="54"/>
  <c r="K338" i="54" s="1"/>
  <c r="C339" i="54"/>
  <c r="E339" i="54"/>
  <c r="G339" i="54"/>
  <c r="H339" i="54"/>
  <c r="K339" i="54" s="1"/>
  <c r="C340" i="54"/>
  <c r="E340" i="54"/>
  <c r="G340" i="54"/>
  <c r="H340" i="54"/>
  <c r="K340" i="54" s="1"/>
  <c r="C341" i="54"/>
  <c r="E341" i="54"/>
  <c r="G341" i="54"/>
  <c r="H341" i="54"/>
  <c r="K341" i="54" s="1"/>
  <c r="C342" i="54"/>
  <c r="E342" i="54"/>
  <c r="G342" i="54"/>
  <c r="H342" i="54"/>
  <c r="K342" i="54" s="1"/>
  <c r="C343" i="54"/>
  <c r="E343" i="54"/>
  <c r="G343" i="54"/>
  <c r="H343" i="54"/>
  <c r="K343" i="54" s="1"/>
  <c r="C344" i="54"/>
  <c r="E344" i="54"/>
  <c r="G344" i="54"/>
  <c r="H344" i="54"/>
  <c r="K344" i="54" s="1"/>
  <c r="C345" i="54"/>
  <c r="E345" i="54"/>
  <c r="G345" i="54"/>
  <c r="H345" i="54"/>
  <c r="K345" i="54" s="1"/>
  <c r="C346" i="54"/>
  <c r="E346" i="54"/>
  <c r="G346" i="54"/>
  <c r="H346" i="54"/>
  <c r="K346" i="54" s="1"/>
  <c r="C347" i="54"/>
  <c r="E347" i="54"/>
  <c r="G347" i="54"/>
  <c r="H347" i="54"/>
  <c r="K347" i="54" s="1"/>
  <c r="C349" i="54"/>
  <c r="E349" i="54"/>
  <c r="G349" i="54"/>
  <c r="H349" i="54"/>
  <c r="C350" i="54"/>
  <c r="E350" i="54"/>
  <c r="G350" i="54"/>
  <c r="H350" i="54"/>
  <c r="K350" i="54" s="1"/>
  <c r="W349" i="54" l="1"/>
  <c r="V349" i="54"/>
  <c r="N349" i="54"/>
  <c r="M349" i="54"/>
  <c r="W344" i="54"/>
  <c r="V344" i="54"/>
  <c r="N344" i="54"/>
  <c r="M344" i="54"/>
  <c r="W340" i="54"/>
  <c r="V340" i="54"/>
  <c r="N340" i="54"/>
  <c r="M340" i="54"/>
  <c r="W336" i="54"/>
  <c r="V336" i="54"/>
  <c r="N336" i="54"/>
  <c r="M336" i="54"/>
  <c r="W350" i="54"/>
  <c r="M350" i="54"/>
  <c r="V350" i="54"/>
  <c r="N350" i="54"/>
  <c r="N347" i="54"/>
  <c r="V347" i="54"/>
  <c r="W347" i="54"/>
  <c r="M347" i="54"/>
  <c r="N343" i="54"/>
  <c r="W343" i="54"/>
  <c r="V343" i="54"/>
  <c r="M343" i="54"/>
  <c r="W339" i="54"/>
  <c r="N339" i="54"/>
  <c r="V339" i="54"/>
  <c r="M339" i="54"/>
  <c r="N334" i="54"/>
  <c r="V334" i="54"/>
  <c r="M334" i="54"/>
  <c r="W334" i="54"/>
  <c r="M346" i="54"/>
  <c r="N346" i="54"/>
  <c r="W346" i="54"/>
  <c r="V346" i="54"/>
  <c r="M342" i="54"/>
  <c r="N342" i="54"/>
  <c r="W342" i="54"/>
  <c r="V342" i="54"/>
  <c r="M338" i="54"/>
  <c r="W338" i="54"/>
  <c r="N338" i="54"/>
  <c r="V338" i="54"/>
  <c r="W333" i="54"/>
  <c r="M333" i="54"/>
  <c r="N333" i="54"/>
  <c r="V333" i="54"/>
  <c r="W332" i="54"/>
  <c r="M332" i="54"/>
  <c r="V332" i="54"/>
  <c r="N332" i="54"/>
  <c r="W331" i="54"/>
  <c r="V331" i="54"/>
  <c r="N331" i="54"/>
  <c r="M331" i="54"/>
  <c r="N330" i="54"/>
  <c r="V330" i="54"/>
  <c r="M330" i="54"/>
  <c r="W330" i="54"/>
  <c r="M329" i="54"/>
  <c r="N329" i="54"/>
  <c r="W329" i="54"/>
  <c r="V329" i="54"/>
  <c r="W328" i="54"/>
  <c r="M328" i="54"/>
  <c r="V328" i="54"/>
  <c r="N328" i="54"/>
  <c r="W327" i="54"/>
  <c r="V327" i="54"/>
  <c r="N327" i="54"/>
  <c r="M327" i="54"/>
  <c r="N326" i="54"/>
  <c r="W326" i="54"/>
  <c r="V326" i="54"/>
  <c r="M326" i="54"/>
  <c r="M325" i="54"/>
  <c r="N325" i="54"/>
  <c r="W325" i="54"/>
  <c r="V325" i="54"/>
  <c r="M324" i="54"/>
  <c r="W324" i="54"/>
  <c r="V324" i="54"/>
  <c r="N324" i="54"/>
  <c r="W323" i="54"/>
  <c r="V323" i="54"/>
  <c r="N323" i="54"/>
  <c r="M323" i="54"/>
  <c r="W321" i="54"/>
  <c r="N321" i="54"/>
  <c r="V321" i="54"/>
  <c r="M321" i="54"/>
  <c r="M320" i="54"/>
  <c r="W320" i="54"/>
  <c r="N320" i="54"/>
  <c r="V320" i="54"/>
  <c r="M319" i="54"/>
  <c r="V319" i="54"/>
  <c r="N319" i="54"/>
  <c r="W319" i="54"/>
  <c r="W318" i="54"/>
  <c r="V318" i="54"/>
  <c r="N318" i="54"/>
  <c r="M318" i="54"/>
  <c r="N317" i="54"/>
  <c r="V317" i="54"/>
  <c r="W317" i="54"/>
  <c r="M317" i="54"/>
  <c r="W316" i="54"/>
  <c r="M316" i="54"/>
  <c r="N316" i="54"/>
  <c r="V316" i="54"/>
  <c r="W315" i="54"/>
  <c r="M315" i="54"/>
  <c r="V315" i="54"/>
  <c r="N315" i="54"/>
  <c r="W314" i="54"/>
  <c r="V314" i="54"/>
  <c r="N314" i="54"/>
  <c r="M314" i="54"/>
  <c r="N313" i="54"/>
  <c r="V313" i="54"/>
  <c r="W313" i="54"/>
  <c r="M313" i="54"/>
  <c r="M312" i="54"/>
  <c r="N312" i="54"/>
  <c r="W312" i="54"/>
  <c r="V312" i="54"/>
  <c r="W311" i="54"/>
  <c r="M311" i="54"/>
  <c r="V311" i="54"/>
  <c r="N311" i="54"/>
  <c r="W310" i="54"/>
  <c r="V310" i="54"/>
  <c r="N310" i="54"/>
  <c r="M310" i="54"/>
  <c r="N308" i="54"/>
  <c r="W308" i="54"/>
  <c r="V308" i="54"/>
  <c r="M308" i="54"/>
  <c r="M307" i="54"/>
  <c r="N307" i="54"/>
  <c r="V307" i="54"/>
  <c r="W307" i="54"/>
  <c r="M306" i="54"/>
  <c r="W306" i="54"/>
  <c r="V306" i="54"/>
  <c r="N306" i="54"/>
  <c r="W305" i="54"/>
  <c r="V305" i="54"/>
  <c r="N305" i="54"/>
  <c r="M305" i="54"/>
  <c r="W304" i="54"/>
  <c r="N304" i="54"/>
  <c r="V304" i="54"/>
  <c r="M304" i="54"/>
  <c r="M303" i="54"/>
  <c r="W303" i="54"/>
  <c r="N303" i="54"/>
  <c r="V303" i="54"/>
  <c r="T302" i="54"/>
  <c r="M302" i="54"/>
  <c r="V302" i="54"/>
  <c r="W302" i="54"/>
  <c r="N302" i="54"/>
  <c r="W301" i="54"/>
  <c r="V301" i="54"/>
  <c r="N301" i="54"/>
  <c r="M301" i="54"/>
  <c r="T300" i="54"/>
  <c r="N300" i="54"/>
  <c r="V300" i="54"/>
  <c r="M300" i="54"/>
  <c r="W300" i="54"/>
  <c r="W299" i="54"/>
  <c r="M299" i="54"/>
  <c r="N299" i="54"/>
  <c r="V299" i="54"/>
  <c r="W298" i="54"/>
  <c r="M298" i="54"/>
  <c r="V298" i="54"/>
  <c r="N298" i="54"/>
  <c r="W297" i="54"/>
  <c r="V297" i="54"/>
  <c r="N297" i="54"/>
  <c r="M297" i="54"/>
  <c r="N295" i="54"/>
  <c r="V295" i="54"/>
  <c r="M295" i="54"/>
  <c r="W295" i="54"/>
  <c r="M294" i="54"/>
  <c r="N294" i="54"/>
  <c r="W294" i="54"/>
  <c r="V294" i="54"/>
  <c r="W293" i="54"/>
  <c r="M293" i="54"/>
  <c r="V293" i="54"/>
  <c r="N293" i="54"/>
  <c r="T292" i="54"/>
  <c r="W292" i="54"/>
  <c r="V292" i="54"/>
  <c r="N292" i="54"/>
  <c r="M292" i="54"/>
  <c r="N291" i="54"/>
  <c r="W291" i="54"/>
  <c r="V291" i="54"/>
  <c r="M291" i="54"/>
  <c r="M290" i="54"/>
  <c r="N290" i="54"/>
  <c r="W290" i="54"/>
  <c r="V290" i="54"/>
  <c r="T289" i="54"/>
  <c r="M289" i="54"/>
  <c r="W289" i="54"/>
  <c r="V289" i="54"/>
  <c r="N289" i="54"/>
  <c r="W288" i="54"/>
  <c r="V288" i="54"/>
  <c r="N288" i="54"/>
  <c r="M288" i="54"/>
  <c r="T287" i="54"/>
  <c r="W287" i="54"/>
  <c r="N287" i="54"/>
  <c r="V287" i="54"/>
  <c r="M287" i="54"/>
  <c r="M286" i="54"/>
  <c r="W286" i="54"/>
  <c r="N286" i="54"/>
  <c r="V286" i="54"/>
  <c r="M285" i="54"/>
  <c r="V285" i="54"/>
  <c r="N285" i="54"/>
  <c r="W285" i="54"/>
  <c r="W284" i="54"/>
  <c r="V284" i="54"/>
  <c r="N284" i="54"/>
  <c r="M284" i="54"/>
  <c r="N282" i="54"/>
  <c r="V282" i="54"/>
  <c r="W282" i="54"/>
  <c r="M282" i="54"/>
  <c r="W281" i="54"/>
  <c r="M281" i="54"/>
  <c r="N281" i="54"/>
  <c r="V281" i="54"/>
  <c r="W280" i="54"/>
  <c r="M280" i="54"/>
  <c r="V280" i="54"/>
  <c r="N280" i="54"/>
  <c r="T279" i="54"/>
  <c r="W279" i="54"/>
  <c r="V279" i="54"/>
  <c r="N279" i="54"/>
  <c r="M279" i="54"/>
  <c r="T278" i="54"/>
  <c r="N278" i="54"/>
  <c r="V278" i="54"/>
  <c r="W278" i="54"/>
  <c r="M278" i="54"/>
  <c r="M277" i="54"/>
  <c r="N277" i="54"/>
  <c r="W277" i="54"/>
  <c r="V277" i="54"/>
  <c r="W276" i="54"/>
  <c r="M276" i="54"/>
  <c r="V276" i="54"/>
  <c r="N276" i="54"/>
  <c r="W275" i="54"/>
  <c r="V275" i="54"/>
  <c r="N275" i="54"/>
  <c r="M275" i="54"/>
  <c r="N274" i="54"/>
  <c r="W274" i="54"/>
  <c r="V274" i="54"/>
  <c r="M274" i="54"/>
  <c r="T273" i="54"/>
  <c r="M273" i="54"/>
  <c r="N273" i="54"/>
  <c r="V273" i="54"/>
  <c r="W273" i="54"/>
  <c r="M272" i="54"/>
  <c r="W272" i="54"/>
  <c r="V272" i="54"/>
  <c r="N272" i="54"/>
  <c r="W271" i="54"/>
  <c r="V271" i="54"/>
  <c r="N271" i="54"/>
  <c r="M271" i="54"/>
  <c r="T269" i="54"/>
  <c r="W269" i="54"/>
  <c r="N269" i="54"/>
  <c r="V269" i="54"/>
  <c r="M269" i="54"/>
  <c r="M268" i="54"/>
  <c r="W268" i="54"/>
  <c r="N268" i="54"/>
  <c r="V268" i="54"/>
  <c r="M267" i="54"/>
  <c r="V267" i="54"/>
  <c r="W267" i="54"/>
  <c r="N267" i="54"/>
  <c r="V266" i="54"/>
  <c r="W266" i="54"/>
  <c r="N266" i="54"/>
  <c r="M266" i="54"/>
  <c r="T265" i="54"/>
  <c r="W265" i="54"/>
  <c r="N265" i="54"/>
  <c r="V265" i="54"/>
  <c r="M265" i="54"/>
  <c r="T264" i="54"/>
  <c r="M264" i="54"/>
  <c r="W264" i="54"/>
  <c r="N264" i="54"/>
  <c r="V264" i="54"/>
  <c r="M263" i="54"/>
  <c r="V263" i="54"/>
  <c r="W263" i="54"/>
  <c r="N263" i="54"/>
  <c r="V262" i="54"/>
  <c r="W262" i="54"/>
  <c r="N262" i="54"/>
  <c r="M262" i="54"/>
  <c r="W261" i="54"/>
  <c r="N261" i="54"/>
  <c r="V261" i="54"/>
  <c r="M261" i="54"/>
  <c r="T260" i="54"/>
  <c r="M260" i="54"/>
  <c r="W260" i="54"/>
  <c r="N260" i="54"/>
  <c r="V260" i="54"/>
  <c r="M259" i="54"/>
  <c r="V259" i="54"/>
  <c r="W259" i="54"/>
  <c r="N259" i="54"/>
  <c r="V258" i="54"/>
  <c r="W258" i="54"/>
  <c r="N258" i="54"/>
  <c r="M258" i="54"/>
  <c r="W256" i="54"/>
  <c r="N256" i="54"/>
  <c r="V256" i="54"/>
  <c r="M256" i="54"/>
  <c r="T255" i="54"/>
  <c r="M255" i="54"/>
  <c r="W255" i="54"/>
  <c r="N255" i="54"/>
  <c r="V255" i="54"/>
  <c r="M254" i="54"/>
  <c r="V254" i="54"/>
  <c r="W254" i="54"/>
  <c r="N254" i="54"/>
  <c r="V253" i="54"/>
  <c r="W253" i="54"/>
  <c r="N253" i="54"/>
  <c r="M253" i="54"/>
  <c r="W252" i="54"/>
  <c r="N252" i="54"/>
  <c r="V252" i="54"/>
  <c r="M252" i="54"/>
  <c r="M251" i="54"/>
  <c r="W251" i="54"/>
  <c r="N251" i="54"/>
  <c r="V251" i="54"/>
  <c r="M250" i="54"/>
  <c r="V250" i="54"/>
  <c r="W250" i="54"/>
  <c r="N250" i="54"/>
  <c r="V249" i="54"/>
  <c r="W249" i="54"/>
  <c r="N249" i="54"/>
  <c r="M249" i="54"/>
  <c r="T248" i="54"/>
  <c r="W248" i="54"/>
  <c r="N248" i="54"/>
  <c r="V248" i="54"/>
  <c r="M248" i="54"/>
  <c r="M247" i="54"/>
  <c r="W247" i="54"/>
  <c r="N247" i="54"/>
  <c r="V247" i="54"/>
  <c r="T246" i="54"/>
  <c r="M246" i="54"/>
  <c r="V246" i="54"/>
  <c r="W246" i="54"/>
  <c r="N246" i="54"/>
  <c r="T245" i="54"/>
  <c r="V245" i="54"/>
  <c r="W245" i="54"/>
  <c r="N245" i="54"/>
  <c r="M245" i="54"/>
  <c r="T243" i="54"/>
  <c r="W243" i="54"/>
  <c r="N243" i="54"/>
  <c r="V243" i="54"/>
  <c r="M243" i="54"/>
  <c r="M242" i="54"/>
  <c r="W242" i="54"/>
  <c r="N242" i="54"/>
  <c r="V242" i="54"/>
  <c r="M241" i="54"/>
  <c r="V241" i="54"/>
  <c r="W241" i="54"/>
  <c r="N241" i="54"/>
  <c r="T240" i="54"/>
  <c r="V240" i="54"/>
  <c r="W240" i="54"/>
  <c r="N240" i="54"/>
  <c r="M240" i="54"/>
  <c r="W239" i="54"/>
  <c r="N239" i="54"/>
  <c r="V239" i="54"/>
  <c r="M239" i="54"/>
  <c r="M238" i="54"/>
  <c r="W238" i="54"/>
  <c r="N238" i="54"/>
  <c r="V238" i="54"/>
  <c r="M237" i="54"/>
  <c r="V237" i="54"/>
  <c r="W237" i="54"/>
  <c r="N237" i="54"/>
  <c r="T236" i="54"/>
  <c r="V236" i="54"/>
  <c r="W236" i="54"/>
  <c r="N236" i="54"/>
  <c r="M236" i="54"/>
  <c r="W235" i="54"/>
  <c r="N235" i="54"/>
  <c r="V235" i="54"/>
  <c r="M235" i="54"/>
  <c r="T234" i="54"/>
  <c r="M234" i="54"/>
  <c r="W234" i="54"/>
  <c r="N234" i="54"/>
  <c r="V234" i="54"/>
  <c r="M233" i="54"/>
  <c r="V233" i="54"/>
  <c r="W233" i="54"/>
  <c r="N233" i="54"/>
  <c r="T232" i="54"/>
  <c r="V232" i="54"/>
  <c r="W232" i="54"/>
  <c r="N232" i="54"/>
  <c r="M232" i="54"/>
  <c r="N386" i="54"/>
  <c r="V386" i="54"/>
  <c r="W386" i="54"/>
  <c r="M386" i="54"/>
  <c r="W385" i="54"/>
  <c r="M385" i="54"/>
  <c r="N385" i="54"/>
  <c r="V385" i="54"/>
  <c r="T384" i="54"/>
  <c r="W384" i="54"/>
  <c r="M384" i="54"/>
  <c r="V384" i="54"/>
  <c r="N384" i="54"/>
  <c r="W383" i="54"/>
  <c r="V383" i="54"/>
  <c r="N383" i="54"/>
  <c r="M383" i="54"/>
  <c r="N382" i="54"/>
  <c r="V382" i="54"/>
  <c r="W382" i="54"/>
  <c r="M382" i="54"/>
  <c r="M381" i="54"/>
  <c r="N381" i="54"/>
  <c r="W381" i="54"/>
  <c r="V381" i="54"/>
  <c r="T380" i="54"/>
  <c r="W380" i="54"/>
  <c r="M380" i="54"/>
  <c r="V380" i="54"/>
  <c r="N380" i="54"/>
  <c r="W379" i="54"/>
  <c r="V379" i="54"/>
  <c r="N379" i="54"/>
  <c r="M379" i="54"/>
  <c r="N378" i="54"/>
  <c r="W378" i="54"/>
  <c r="V378" i="54"/>
  <c r="M378" i="54"/>
  <c r="T377" i="54"/>
  <c r="M377" i="54"/>
  <c r="N377" i="54"/>
  <c r="W377" i="54"/>
  <c r="V377" i="54"/>
  <c r="T376" i="54"/>
  <c r="M376" i="54"/>
  <c r="W376" i="54"/>
  <c r="V376" i="54"/>
  <c r="N376" i="54"/>
  <c r="W375" i="54"/>
  <c r="V375" i="54"/>
  <c r="N375" i="54"/>
  <c r="M375" i="54"/>
  <c r="W373" i="54"/>
  <c r="N373" i="54"/>
  <c r="V373" i="54"/>
  <c r="M373" i="54"/>
  <c r="M372" i="54"/>
  <c r="W372" i="54"/>
  <c r="N372" i="54"/>
  <c r="V372" i="54"/>
  <c r="T371" i="54"/>
  <c r="M371" i="54"/>
  <c r="W371" i="54"/>
  <c r="V371" i="54"/>
  <c r="N371" i="54"/>
  <c r="T370" i="54"/>
  <c r="W370" i="54"/>
  <c r="V370" i="54"/>
  <c r="N370" i="54"/>
  <c r="M370" i="54"/>
  <c r="N369" i="54"/>
  <c r="V369" i="54"/>
  <c r="M369" i="54"/>
  <c r="W369" i="54"/>
  <c r="T368" i="54"/>
  <c r="W368" i="54"/>
  <c r="M368" i="54"/>
  <c r="N368" i="54"/>
  <c r="V368" i="54"/>
  <c r="W367" i="54"/>
  <c r="M367" i="54"/>
  <c r="V367" i="54"/>
  <c r="N367" i="54"/>
  <c r="W366" i="54"/>
  <c r="V366" i="54"/>
  <c r="N366" i="54"/>
  <c r="M366" i="54"/>
  <c r="T365" i="54"/>
  <c r="N365" i="54"/>
  <c r="V365" i="54"/>
  <c r="W365" i="54"/>
  <c r="M365" i="54"/>
  <c r="T364" i="54"/>
  <c r="M364" i="54"/>
  <c r="N364" i="54"/>
  <c r="W364" i="54"/>
  <c r="V364" i="54"/>
  <c r="W363" i="54"/>
  <c r="M363" i="54"/>
  <c r="V363" i="54"/>
  <c r="N363" i="54"/>
  <c r="W362" i="54"/>
  <c r="V362" i="54"/>
  <c r="N362" i="54"/>
  <c r="M362" i="54"/>
  <c r="N360" i="54"/>
  <c r="W360" i="54"/>
  <c r="V360" i="54"/>
  <c r="M360" i="54"/>
  <c r="T359" i="54"/>
  <c r="M359" i="54"/>
  <c r="N359" i="54"/>
  <c r="W359" i="54"/>
  <c r="V359" i="54"/>
  <c r="M358" i="54"/>
  <c r="W358" i="54"/>
  <c r="V358" i="54"/>
  <c r="N358" i="54"/>
  <c r="W357" i="54"/>
  <c r="V357" i="54"/>
  <c r="N357" i="54"/>
  <c r="M357" i="54"/>
  <c r="W356" i="54"/>
  <c r="N356" i="54"/>
  <c r="V356" i="54"/>
  <c r="M356" i="54"/>
  <c r="T355" i="54"/>
  <c r="M355" i="54"/>
  <c r="W355" i="54"/>
  <c r="N355" i="54"/>
  <c r="V355" i="54"/>
  <c r="M354" i="54"/>
  <c r="W354" i="54"/>
  <c r="V354" i="54"/>
  <c r="N354" i="54"/>
  <c r="W353" i="54"/>
  <c r="V353" i="54"/>
  <c r="N353" i="54"/>
  <c r="M353" i="54"/>
  <c r="N352" i="54"/>
  <c r="V352" i="54"/>
  <c r="M352" i="54"/>
  <c r="W352" i="54"/>
  <c r="W351" i="54"/>
  <c r="M351" i="54"/>
  <c r="N351" i="54"/>
  <c r="V351" i="54"/>
  <c r="T420" i="54"/>
  <c r="W420" i="54"/>
  <c r="M420" i="54"/>
  <c r="N420" i="54"/>
  <c r="V420" i="54"/>
  <c r="W419" i="54"/>
  <c r="M419" i="54"/>
  <c r="V419" i="54"/>
  <c r="N419" i="54"/>
  <c r="W418" i="54"/>
  <c r="V418" i="54"/>
  <c r="N418" i="54"/>
  <c r="M418" i="54"/>
  <c r="N417" i="54"/>
  <c r="V417" i="54"/>
  <c r="W417" i="54"/>
  <c r="M417" i="54"/>
  <c r="M416" i="54"/>
  <c r="N416" i="54"/>
  <c r="W416" i="54"/>
  <c r="V416" i="54"/>
  <c r="T415" i="54"/>
  <c r="W415" i="54"/>
  <c r="M415" i="54"/>
  <c r="V415" i="54"/>
  <c r="N415" i="54"/>
  <c r="W414" i="54"/>
  <c r="V414" i="54"/>
  <c r="N414" i="54"/>
  <c r="M414" i="54"/>
  <c r="N412" i="54"/>
  <c r="W412" i="54"/>
  <c r="V412" i="54"/>
  <c r="M412" i="54"/>
  <c r="M411" i="54"/>
  <c r="N411" i="54"/>
  <c r="W411" i="54"/>
  <c r="V411" i="54"/>
  <c r="M410" i="54"/>
  <c r="W410" i="54"/>
  <c r="V410" i="54"/>
  <c r="N410" i="54"/>
  <c r="W409" i="54"/>
  <c r="V409" i="54"/>
  <c r="N409" i="54"/>
  <c r="M409" i="54"/>
  <c r="T408" i="54"/>
  <c r="W408" i="54"/>
  <c r="N408" i="54"/>
  <c r="V408" i="54"/>
  <c r="M408" i="54"/>
  <c r="M407" i="54"/>
  <c r="W407" i="54"/>
  <c r="N407" i="54"/>
  <c r="V407" i="54"/>
  <c r="T406" i="54"/>
  <c r="M406" i="54"/>
  <c r="W406" i="54"/>
  <c r="V406" i="54"/>
  <c r="N406" i="54"/>
  <c r="W405" i="54"/>
  <c r="V405" i="54"/>
  <c r="N405" i="54"/>
  <c r="M405" i="54"/>
  <c r="N404" i="54"/>
  <c r="V404" i="54"/>
  <c r="M404" i="54"/>
  <c r="W404" i="54"/>
  <c r="W403" i="54"/>
  <c r="M403" i="54"/>
  <c r="N403" i="54"/>
  <c r="V403" i="54"/>
  <c r="W402" i="54"/>
  <c r="M402" i="54"/>
  <c r="V402" i="54"/>
  <c r="N402" i="54"/>
  <c r="W401" i="54"/>
  <c r="V401" i="54"/>
  <c r="N401" i="54"/>
  <c r="M401" i="54"/>
  <c r="N399" i="54"/>
  <c r="V399" i="54"/>
  <c r="W399" i="54"/>
  <c r="M399" i="54"/>
  <c r="M398" i="54"/>
  <c r="N398" i="54"/>
  <c r="W398" i="54"/>
  <c r="V398" i="54"/>
  <c r="W397" i="54"/>
  <c r="M397" i="54"/>
  <c r="V397" i="54"/>
  <c r="N397" i="54"/>
  <c r="W396" i="54"/>
  <c r="V396" i="54"/>
  <c r="N396" i="54"/>
  <c r="M396" i="54"/>
  <c r="N395" i="54"/>
  <c r="W395" i="54"/>
  <c r="V395" i="54"/>
  <c r="M395" i="54"/>
  <c r="M394" i="54"/>
  <c r="N394" i="54"/>
  <c r="W394" i="54"/>
  <c r="V394" i="54"/>
  <c r="M393" i="54"/>
  <c r="V393" i="54"/>
  <c r="W393" i="54"/>
  <c r="N393" i="54"/>
  <c r="T392" i="54"/>
  <c r="W392" i="54"/>
  <c r="V392" i="54"/>
  <c r="N392" i="54"/>
  <c r="M392" i="54"/>
  <c r="W391" i="54"/>
  <c r="N391" i="54"/>
  <c r="V391" i="54"/>
  <c r="M391" i="54"/>
  <c r="M390" i="54"/>
  <c r="W390" i="54"/>
  <c r="N390" i="54"/>
  <c r="V390" i="54"/>
  <c r="M389" i="54"/>
  <c r="W389" i="54"/>
  <c r="V389" i="54"/>
  <c r="N389" i="54"/>
  <c r="W388" i="54"/>
  <c r="V388" i="54"/>
  <c r="N388" i="54"/>
  <c r="M388" i="54"/>
  <c r="N438" i="54"/>
  <c r="V438" i="54"/>
  <c r="M438" i="54"/>
  <c r="W438" i="54"/>
  <c r="W437" i="54"/>
  <c r="M437" i="54"/>
  <c r="N437" i="54"/>
  <c r="V437" i="54"/>
  <c r="W436" i="54"/>
  <c r="M436" i="54"/>
  <c r="V436" i="54"/>
  <c r="N436" i="54"/>
  <c r="W435" i="54"/>
  <c r="V435" i="54"/>
  <c r="N435" i="54"/>
  <c r="M435" i="54"/>
  <c r="N434" i="54"/>
  <c r="V434" i="54"/>
  <c r="W434" i="54"/>
  <c r="M434" i="54"/>
  <c r="M433" i="54"/>
  <c r="N433" i="54"/>
  <c r="W433" i="54"/>
  <c r="V433" i="54"/>
  <c r="W432" i="54"/>
  <c r="M432" i="54"/>
  <c r="V432" i="54"/>
  <c r="N432" i="54"/>
  <c r="W431" i="54"/>
  <c r="V431" i="54"/>
  <c r="N431" i="54"/>
  <c r="M431" i="54"/>
  <c r="T430" i="54"/>
  <c r="N430" i="54"/>
  <c r="W430" i="54"/>
  <c r="V430" i="54"/>
  <c r="M430" i="54"/>
  <c r="M429" i="54"/>
  <c r="N429" i="54"/>
  <c r="W429" i="54"/>
  <c r="V429" i="54"/>
  <c r="M428" i="54"/>
  <c r="W428" i="54"/>
  <c r="V428" i="54"/>
  <c r="N428" i="54"/>
  <c r="W427" i="54"/>
  <c r="V427" i="54"/>
  <c r="N427" i="54"/>
  <c r="M427" i="54"/>
  <c r="T425" i="54"/>
  <c r="W425" i="54"/>
  <c r="N425" i="54"/>
  <c r="V425" i="54"/>
  <c r="M425" i="54"/>
  <c r="M424" i="54"/>
  <c r="W424" i="54"/>
  <c r="N424" i="54"/>
  <c r="V424" i="54"/>
  <c r="M423" i="54"/>
  <c r="W423" i="54"/>
  <c r="V423" i="54"/>
  <c r="N423" i="54"/>
  <c r="W422" i="54"/>
  <c r="V422" i="54"/>
  <c r="N422" i="54"/>
  <c r="M422" i="54"/>
  <c r="N421" i="54"/>
  <c r="V421" i="54"/>
  <c r="M421" i="54"/>
  <c r="W421" i="54"/>
  <c r="W345" i="54"/>
  <c r="M345" i="54"/>
  <c r="V345" i="54"/>
  <c r="N345" i="54"/>
  <c r="M341" i="54"/>
  <c r="W341" i="54"/>
  <c r="V341" i="54"/>
  <c r="N341" i="54"/>
  <c r="M337" i="54"/>
  <c r="V337" i="54"/>
  <c r="W337" i="54"/>
  <c r="N337" i="54"/>
  <c r="I334" i="54"/>
  <c r="Y334" i="54" s="1"/>
  <c r="T334" i="54"/>
  <c r="T317" i="54"/>
  <c r="T313" i="54"/>
  <c r="T304" i="54"/>
  <c r="T282" i="54"/>
  <c r="T256" i="54"/>
  <c r="T252" i="54"/>
  <c r="I382" i="54"/>
  <c r="Y382" i="54" s="1"/>
  <c r="T382" i="54"/>
  <c r="I378" i="54"/>
  <c r="Y378" i="54" s="1"/>
  <c r="T378" i="54"/>
  <c r="I373" i="54"/>
  <c r="Y373" i="54" s="1"/>
  <c r="T373" i="54"/>
  <c r="I418" i="54"/>
  <c r="Y418" i="54" s="1"/>
  <c r="T418" i="54"/>
  <c r="I405" i="54"/>
  <c r="Y405" i="54" s="1"/>
  <c r="T405" i="54"/>
  <c r="T433" i="54"/>
  <c r="T338" i="54"/>
  <c r="I333" i="54"/>
  <c r="Y333" i="54" s="1"/>
  <c r="T333" i="54"/>
  <c r="I329" i="54"/>
  <c r="Y329" i="54" s="1"/>
  <c r="T329" i="54"/>
  <c r="I325" i="54"/>
  <c r="Y325" i="54" s="1"/>
  <c r="T325" i="54"/>
  <c r="I320" i="54"/>
  <c r="Y320" i="54" s="1"/>
  <c r="T320" i="54"/>
  <c r="I316" i="54"/>
  <c r="Y316" i="54" s="1"/>
  <c r="T316" i="54"/>
  <c r="I312" i="54"/>
  <c r="Y312" i="54" s="1"/>
  <c r="T312" i="54"/>
  <c r="T307" i="54"/>
  <c r="T303" i="54"/>
  <c r="T299" i="54"/>
  <c r="T294" i="54"/>
  <c r="T290" i="54"/>
  <c r="T286" i="54"/>
  <c r="I281" i="54"/>
  <c r="Y281" i="54" s="1"/>
  <c r="T281" i="54"/>
  <c r="I277" i="54"/>
  <c r="Y277" i="54" s="1"/>
  <c r="T277" i="54"/>
  <c r="I268" i="54"/>
  <c r="Y268" i="54" s="1"/>
  <c r="T268" i="54"/>
  <c r="T251" i="54"/>
  <c r="T247" i="54"/>
  <c r="T242" i="54"/>
  <c r="T238" i="54"/>
  <c r="I385" i="54"/>
  <c r="Y385" i="54" s="1"/>
  <c r="T385" i="54"/>
  <c r="I381" i="54"/>
  <c r="Y381" i="54" s="1"/>
  <c r="T381" i="54"/>
  <c r="I372" i="54"/>
  <c r="Y372" i="54" s="1"/>
  <c r="T372" i="54"/>
  <c r="I351" i="54"/>
  <c r="Y351" i="54" s="1"/>
  <c r="T351" i="54"/>
  <c r="T417" i="54"/>
  <c r="I412" i="54"/>
  <c r="Y412" i="54" s="1"/>
  <c r="T412" i="54"/>
  <c r="I404" i="54"/>
  <c r="Y404" i="54" s="1"/>
  <c r="T404" i="54"/>
  <c r="I399" i="54"/>
  <c r="Y399" i="54" s="1"/>
  <c r="T399" i="54"/>
  <c r="P395" i="54"/>
  <c r="T395" i="54"/>
  <c r="T391" i="54"/>
  <c r="T436" i="54"/>
  <c r="T432" i="54"/>
  <c r="I428" i="54"/>
  <c r="Y428" i="54" s="1"/>
  <c r="T428" i="54"/>
  <c r="R423" i="54"/>
  <c r="T423" i="54"/>
  <c r="I347" i="54"/>
  <c r="Y347" i="54" s="1"/>
  <c r="T347" i="54"/>
  <c r="T330" i="54"/>
  <c r="T321" i="54"/>
  <c r="T295" i="54"/>
  <c r="T261" i="54"/>
  <c r="T235" i="54"/>
  <c r="I386" i="54"/>
  <c r="Y386" i="54" s="1"/>
  <c r="T386" i="54"/>
  <c r="I356" i="54"/>
  <c r="Y356" i="54" s="1"/>
  <c r="T356" i="54"/>
  <c r="T352" i="54"/>
  <c r="I409" i="54"/>
  <c r="Y409" i="54" s="1"/>
  <c r="T409" i="54"/>
  <c r="T437" i="54"/>
  <c r="AA429" i="54"/>
  <c r="T429" i="54"/>
  <c r="T424" i="54"/>
  <c r="I346" i="54"/>
  <c r="Y346" i="54" s="1"/>
  <c r="T346" i="54"/>
  <c r="I342" i="54"/>
  <c r="Y342" i="54" s="1"/>
  <c r="T342" i="54"/>
  <c r="T350" i="54"/>
  <c r="Q345" i="54"/>
  <c r="T345" i="54"/>
  <c r="T341" i="54"/>
  <c r="T337" i="54"/>
  <c r="T332" i="54"/>
  <c r="T328" i="54"/>
  <c r="Q324" i="54"/>
  <c r="T324" i="54"/>
  <c r="O319" i="54"/>
  <c r="T319" i="54"/>
  <c r="I315" i="54"/>
  <c r="Y315" i="54" s="1"/>
  <c r="T315" i="54"/>
  <c r="I311" i="54"/>
  <c r="Y311" i="54" s="1"/>
  <c r="T311" i="54"/>
  <c r="I306" i="54"/>
  <c r="Y306" i="54" s="1"/>
  <c r="T306" i="54"/>
  <c r="T298" i="54"/>
  <c r="I293" i="54"/>
  <c r="Y293" i="54" s="1"/>
  <c r="T293" i="54"/>
  <c r="I285" i="54"/>
  <c r="Y285" i="54" s="1"/>
  <c r="T285" i="54"/>
  <c r="I280" i="54"/>
  <c r="Y280" i="54" s="1"/>
  <c r="T280" i="54"/>
  <c r="T276" i="54"/>
  <c r="I272" i="54"/>
  <c r="Y272" i="54" s="1"/>
  <c r="T272" i="54"/>
  <c r="T267" i="54"/>
  <c r="Z263" i="54"/>
  <c r="T263" i="54"/>
  <c r="Q259" i="54"/>
  <c r="T259" i="54"/>
  <c r="I254" i="54"/>
  <c r="Y254" i="54" s="1"/>
  <c r="T254" i="54"/>
  <c r="I250" i="54"/>
  <c r="Y250" i="54" s="1"/>
  <c r="T250" i="54"/>
  <c r="T241" i="54"/>
  <c r="T237" i="54"/>
  <c r="T233" i="54"/>
  <c r="T367" i="54"/>
  <c r="T363" i="54"/>
  <c r="O358" i="54"/>
  <c r="T358" i="54"/>
  <c r="T354" i="54"/>
  <c r="T416" i="54"/>
  <c r="T411" i="54"/>
  <c r="T407" i="54"/>
  <c r="T403" i="54"/>
  <c r="T398" i="54"/>
  <c r="Z394" i="54"/>
  <c r="T394" i="54"/>
  <c r="T390" i="54"/>
  <c r="T435" i="54"/>
  <c r="T431" i="54"/>
  <c r="I427" i="54"/>
  <c r="Y427" i="54" s="1"/>
  <c r="T427" i="54"/>
  <c r="I422" i="54"/>
  <c r="Y422" i="54" s="1"/>
  <c r="T422" i="54"/>
  <c r="I343" i="54"/>
  <c r="Y343" i="54" s="1"/>
  <c r="T343" i="54"/>
  <c r="I339" i="54"/>
  <c r="Y339" i="54" s="1"/>
  <c r="T339" i="54"/>
  <c r="T326" i="54"/>
  <c r="T308" i="54"/>
  <c r="T291" i="54"/>
  <c r="T274" i="54"/>
  <c r="Z239" i="54"/>
  <c r="T239" i="54"/>
  <c r="T369" i="54"/>
  <c r="R360" i="54"/>
  <c r="T360" i="54"/>
  <c r="I414" i="54"/>
  <c r="Y414" i="54" s="1"/>
  <c r="T414" i="54"/>
  <c r="I401" i="54"/>
  <c r="Y401" i="54" s="1"/>
  <c r="T401" i="54"/>
  <c r="I396" i="54"/>
  <c r="Y396" i="54" s="1"/>
  <c r="T396" i="54"/>
  <c r="I388" i="54"/>
  <c r="Y388" i="54" s="1"/>
  <c r="T388" i="54"/>
  <c r="T349" i="54"/>
  <c r="T344" i="54"/>
  <c r="T340" i="54"/>
  <c r="T336" i="54"/>
  <c r="I331" i="54"/>
  <c r="Y331" i="54" s="1"/>
  <c r="T331" i="54"/>
  <c r="T327" i="54"/>
  <c r="T323" i="54"/>
  <c r="T318" i="54"/>
  <c r="T314" i="54"/>
  <c r="T310" i="54"/>
  <c r="R310" i="54"/>
  <c r="T305" i="54"/>
  <c r="T301" i="54"/>
  <c r="T297" i="54"/>
  <c r="T288" i="54"/>
  <c r="T284" i="54"/>
  <c r="R275" i="54"/>
  <c r="T275" i="54"/>
  <c r="T271" i="54"/>
  <c r="T266" i="54"/>
  <c r="I262" i="54"/>
  <c r="Y262" i="54" s="1"/>
  <c r="T262" i="54"/>
  <c r="Q258" i="54"/>
  <c r="T258" i="54"/>
  <c r="T253" i="54"/>
  <c r="I249" i="54"/>
  <c r="Y249" i="54" s="1"/>
  <c r="T249" i="54"/>
  <c r="T383" i="54"/>
  <c r="T379" i="54"/>
  <c r="P375" i="54"/>
  <c r="T375" i="54"/>
  <c r="I366" i="54"/>
  <c r="Y366" i="54" s="1"/>
  <c r="T366" i="54"/>
  <c r="P362" i="54"/>
  <c r="T362" i="54"/>
  <c r="AA357" i="54"/>
  <c r="T357" i="54"/>
  <c r="T353" i="54"/>
  <c r="T419" i="54"/>
  <c r="T410" i="54"/>
  <c r="T402" i="54"/>
  <c r="P397" i="54"/>
  <c r="T397" i="54"/>
  <c r="R393" i="54"/>
  <c r="T393" i="54"/>
  <c r="T389" i="54"/>
  <c r="I438" i="54"/>
  <c r="Y438" i="54" s="1"/>
  <c r="T438" i="54"/>
  <c r="I434" i="54"/>
  <c r="Y434" i="54" s="1"/>
  <c r="T434" i="54"/>
  <c r="I421" i="54"/>
  <c r="Y421" i="54" s="1"/>
  <c r="T421" i="54"/>
  <c r="O233" i="54"/>
  <c r="AA233" i="54"/>
  <c r="AA421" i="54"/>
  <c r="Z352" i="54"/>
  <c r="Z329" i="54"/>
  <c r="AA354" i="54"/>
  <c r="AA435" i="54"/>
  <c r="O326" i="54"/>
  <c r="Z254" i="54"/>
  <c r="Z405" i="54"/>
  <c r="Z272" i="54"/>
  <c r="AA379" i="54"/>
  <c r="AA362" i="54"/>
  <c r="Z438" i="54"/>
  <c r="Z326" i="54"/>
  <c r="Z316" i="54"/>
  <c r="Z379" i="54"/>
  <c r="Z358" i="54"/>
  <c r="Z417" i="54"/>
  <c r="AA410" i="54"/>
  <c r="Z407" i="54"/>
  <c r="R329" i="54"/>
  <c r="Z290" i="54"/>
  <c r="AA363" i="54"/>
  <c r="O362" i="54"/>
  <c r="AA318" i="54"/>
  <c r="AA297" i="54"/>
  <c r="R318" i="54"/>
  <c r="Z342" i="54"/>
  <c r="O338" i="54"/>
  <c r="P318" i="54"/>
  <c r="Z312" i="54"/>
  <c r="R272" i="54"/>
  <c r="AA259" i="54"/>
  <c r="Z360" i="54"/>
  <c r="Z412" i="54"/>
  <c r="Q391" i="54"/>
  <c r="AA389" i="54"/>
  <c r="O318" i="54"/>
  <c r="Q237" i="54"/>
  <c r="AA352" i="54"/>
  <c r="Z391" i="54"/>
  <c r="O391" i="54"/>
  <c r="P338" i="54"/>
  <c r="O306" i="54"/>
  <c r="P379" i="54"/>
  <c r="P363" i="54"/>
  <c r="O379" i="54"/>
  <c r="I318" i="54"/>
  <c r="Y318" i="54" s="1"/>
  <c r="Z294" i="54"/>
  <c r="P272" i="54"/>
  <c r="Z431" i="54"/>
  <c r="O421" i="54"/>
  <c r="AA338" i="54"/>
  <c r="Q338" i="54"/>
  <c r="AA331" i="54"/>
  <c r="O329" i="54"/>
  <c r="AA303" i="54"/>
  <c r="Q254" i="54"/>
  <c r="O417" i="54"/>
  <c r="O412" i="54"/>
  <c r="AA433" i="54"/>
  <c r="R342" i="54"/>
  <c r="I338" i="54"/>
  <c r="Y338" i="54" s="1"/>
  <c r="O331" i="54"/>
  <c r="Z306" i="54"/>
  <c r="Z297" i="54"/>
  <c r="P297" i="54"/>
  <c r="I241" i="54"/>
  <c r="Y241" i="54" s="1"/>
  <c r="P238" i="54"/>
  <c r="O378" i="54"/>
  <c r="O366" i="54"/>
  <c r="P410" i="54"/>
  <c r="O407" i="54"/>
  <c r="Z393" i="54"/>
  <c r="Z350" i="54"/>
  <c r="P303" i="54"/>
  <c r="O297" i="54"/>
  <c r="O282" i="54"/>
  <c r="O280" i="54"/>
  <c r="Z250" i="54"/>
  <c r="Z414" i="54"/>
  <c r="O410" i="54"/>
  <c r="AA404" i="54"/>
  <c r="O404" i="54"/>
  <c r="O427" i="54"/>
  <c r="Q347" i="54"/>
  <c r="O346" i="54"/>
  <c r="R241" i="54"/>
  <c r="AA383" i="54"/>
  <c r="I379" i="54"/>
  <c r="Y379" i="54" s="1"/>
  <c r="P357" i="54"/>
  <c r="Z354" i="54"/>
  <c r="P354" i="54"/>
  <c r="P352" i="54"/>
  <c r="O435" i="54"/>
  <c r="O431" i="54"/>
  <c r="R297" i="54"/>
  <c r="Q250" i="54"/>
  <c r="P241" i="54"/>
  <c r="AA366" i="54"/>
  <c r="R366" i="54"/>
  <c r="I354" i="54"/>
  <c r="Y354" i="54" s="1"/>
  <c r="O352" i="54"/>
  <c r="Q417" i="54"/>
  <c r="Q416" i="54"/>
  <c r="AA427" i="54"/>
  <c r="Z313" i="54"/>
  <c r="P305" i="54"/>
  <c r="Z303" i="54"/>
  <c r="O303" i="54"/>
  <c r="AA301" i="54"/>
  <c r="O294" i="54"/>
  <c r="AA286" i="54"/>
  <c r="P286" i="54"/>
  <c r="Z281" i="54"/>
  <c r="Z277" i="54"/>
  <c r="R277" i="54"/>
  <c r="O274" i="54"/>
  <c r="Q272" i="54"/>
  <c r="P250" i="54"/>
  <c r="Z238" i="54"/>
  <c r="I238" i="54"/>
  <c r="Y238" i="54" s="1"/>
  <c r="AA367" i="54"/>
  <c r="Z366" i="54"/>
  <c r="O363" i="54"/>
  <c r="I362" i="54"/>
  <c r="Y362" i="54" s="1"/>
  <c r="R356" i="54"/>
  <c r="O354" i="54"/>
  <c r="AA417" i="54"/>
  <c r="P417" i="54"/>
  <c r="I417" i="54"/>
  <c r="Y417" i="54" s="1"/>
  <c r="P389" i="54"/>
  <c r="I435" i="54"/>
  <c r="Y435" i="54" s="1"/>
  <c r="Z433" i="54"/>
  <c r="AA431" i="54"/>
  <c r="I431" i="54"/>
  <c r="Y431" i="54" s="1"/>
  <c r="Z428" i="54"/>
  <c r="O341" i="54"/>
  <c r="Z327" i="54"/>
  <c r="R325" i="54"/>
  <c r="Z315" i="54"/>
  <c r="R303" i="54"/>
  <c r="Z291" i="54"/>
  <c r="O286" i="54"/>
  <c r="O277" i="54"/>
  <c r="O250" i="54"/>
  <c r="Z369" i="54"/>
  <c r="AA399" i="54"/>
  <c r="Z341" i="54"/>
  <c r="Z333" i="54"/>
  <c r="Z325" i="54"/>
  <c r="P323" i="54"/>
  <c r="O313" i="54"/>
  <c r="O312" i="54"/>
  <c r="Q303" i="54"/>
  <c r="I303" i="54"/>
  <c r="Y303" i="54" s="1"/>
  <c r="Z295" i="54"/>
  <c r="O290" i="54"/>
  <c r="I288" i="54"/>
  <c r="Y288" i="54" s="1"/>
  <c r="I286" i="54"/>
  <c r="Y286" i="54" s="1"/>
  <c r="O281" i="54"/>
  <c r="AA272" i="54"/>
  <c r="O272" i="54"/>
  <c r="Z258" i="54"/>
  <c r="AA250" i="54"/>
  <c r="Q249" i="54"/>
  <c r="P366" i="54"/>
  <c r="Z362" i="54"/>
  <c r="Z356" i="54"/>
  <c r="I419" i="54"/>
  <c r="Y419" i="54" s="1"/>
  <c r="R417" i="54"/>
  <c r="Z404" i="54"/>
  <c r="R404" i="54"/>
  <c r="Z399" i="54"/>
  <c r="O399" i="54"/>
  <c r="O438" i="54"/>
  <c r="Z435" i="54"/>
  <c r="P435" i="54"/>
  <c r="R431" i="54"/>
  <c r="AA310" i="54"/>
  <c r="AA260" i="54"/>
  <c r="O255" i="54"/>
  <c r="AA255" i="54"/>
  <c r="Z310" i="54"/>
  <c r="P310" i="54"/>
  <c r="Q308" i="54"/>
  <c r="Z300" i="54"/>
  <c r="AA264" i="54"/>
  <c r="I245" i="54"/>
  <c r="Y245" i="54" s="1"/>
  <c r="P376" i="54"/>
  <c r="I395" i="54"/>
  <c r="Y395" i="54" s="1"/>
  <c r="R395" i="54"/>
  <c r="Z395" i="54"/>
  <c r="O395" i="54"/>
  <c r="AA395" i="54"/>
  <c r="I392" i="54"/>
  <c r="Y392" i="54" s="1"/>
  <c r="O392" i="54"/>
  <c r="I430" i="54"/>
  <c r="Y430" i="54" s="1"/>
  <c r="I232" i="54"/>
  <c r="Y232" i="54" s="1"/>
  <c r="O232" i="54"/>
  <c r="P415" i="54"/>
  <c r="O394" i="54"/>
  <c r="Q394" i="54"/>
  <c r="R344" i="54"/>
  <c r="Z334" i="54"/>
  <c r="AA320" i="54"/>
  <c r="O316" i="54"/>
  <c r="AA307" i="54"/>
  <c r="I302" i="54"/>
  <c r="Y302" i="54" s="1"/>
  <c r="I298" i="54"/>
  <c r="Y298" i="54" s="1"/>
  <c r="O298" i="54"/>
  <c r="I273" i="54"/>
  <c r="Y273" i="54" s="1"/>
  <c r="P273" i="54"/>
  <c r="P234" i="54"/>
  <c r="Z234" i="54"/>
  <c r="I233" i="54"/>
  <c r="Y233" i="54" s="1"/>
  <c r="P233" i="54"/>
  <c r="Q233" i="54"/>
  <c r="R233" i="54"/>
  <c r="Z233" i="54"/>
  <c r="Z232" i="54"/>
  <c r="O367" i="54"/>
  <c r="P367" i="54"/>
  <c r="Z367" i="54"/>
  <c r="P406" i="54"/>
  <c r="I397" i="54"/>
  <c r="Y397" i="54" s="1"/>
  <c r="R397" i="54"/>
  <c r="Z397" i="54"/>
  <c r="O397" i="54"/>
  <c r="AA397" i="54"/>
  <c r="I425" i="54"/>
  <c r="Y425" i="54" s="1"/>
  <c r="P292" i="54"/>
  <c r="I289" i="54"/>
  <c r="Y289" i="54" s="1"/>
  <c r="O289" i="54"/>
  <c r="Z289" i="54"/>
  <c r="Q289" i="54"/>
  <c r="O287" i="54"/>
  <c r="Z287" i="54"/>
  <c r="Z278" i="54"/>
  <c r="I408" i="54"/>
  <c r="Y408" i="54" s="1"/>
  <c r="P349" i="54"/>
  <c r="Z346" i="54"/>
  <c r="R346" i="54"/>
  <c r="P344" i="54"/>
  <c r="Z339" i="54"/>
  <c r="AA336" i="54"/>
  <c r="R333" i="54"/>
  <c r="P331" i="54"/>
  <c r="Q328" i="54"/>
  <c r="R327" i="54"/>
  <c r="O325" i="54"/>
  <c r="Z320" i="54"/>
  <c r="O320" i="54"/>
  <c r="I310" i="54"/>
  <c r="Y310" i="54" s="1"/>
  <c r="Z307" i="54"/>
  <c r="P307" i="54"/>
  <c r="P299" i="54"/>
  <c r="Q299" i="54"/>
  <c r="Z298" i="54"/>
  <c r="I266" i="54"/>
  <c r="Y266" i="54" s="1"/>
  <c r="O266" i="54"/>
  <c r="Q266" i="54"/>
  <c r="I263" i="54"/>
  <c r="Y263" i="54" s="1"/>
  <c r="O263" i="54"/>
  <c r="O246" i="54"/>
  <c r="AA246" i="54"/>
  <c r="Z245" i="54"/>
  <c r="I371" i="54"/>
  <c r="Y371" i="54" s="1"/>
  <c r="O371" i="54"/>
  <c r="Z371" i="54"/>
  <c r="Z420" i="54"/>
  <c r="O420" i="54"/>
  <c r="R394" i="54"/>
  <c r="I393" i="54"/>
  <c r="Y393" i="54" s="1"/>
  <c r="P393" i="54"/>
  <c r="Z392" i="54"/>
  <c r="O423" i="54"/>
  <c r="Z423" i="54"/>
  <c r="P423" i="54"/>
  <c r="AA423" i="54"/>
  <c r="Q423" i="54"/>
  <c r="I297" i="54"/>
  <c r="Y297" i="54" s="1"/>
  <c r="O295" i="54"/>
  <c r="R288" i="54"/>
  <c r="Z282" i="54"/>
  <c r="AA274" i="54"/>
  <c r="R274" i="54"/>
  <c r="AA251" i="54"/>
  <c r="AA241" i="54"/>
  <c r="O241" i="54"/>
  <c r="Z383" i="54"/>
  <c r="P383" i="54"/>
  <c r="R419" i="54"/>
  <c r="Z409" i="54"/>
  <c r="P402" i="54"/>
  <c r="R435" i="54"/>
  <c r="P288" i="54"/>
  <c r="Q280" i="54"/>
  <c r="P274" i="54"/>
  <c r="Q262" i="54"/>
  <c r="Z241" i="54"/>
  <c r="AA238" i="54"/>
  <c r="AA235" i="54"/>
  <c r="O383" i="54"/>
  <c r="Z381" i="54"/>
  <c r="P419" i="54"/>
  <c r="Q407" i="54"/>
  <c r="Q435" i="54"/>
  <c r="P431" i="54"/>
  <c r="O422" i="54"/>
  <c r="R316" i="54"/>
  <c r="Q294" i="54"/>
  <c r="Q290" i="54"/>
  <c r="AA288" i="54"/>
  <c r="O288" i="54"/>
  <c r="Z286" i="54"/>
  <c r="R286" i="54"/>
  <c r="P284" i="54"/>
  <c r="Q277" i="54"/>
  <c r="Z274" i="54"/>
  <c r="I274" i="54"/>
  <c r="Y274" i="54" s="1"/>
  <c r="O273" i="54"/>
  <c r="AA268" i="54"/>
  <c r="R263" i="54"/>
  <c r="Z261" i="54"/>
  <c r="O259" i="54"/>
  <c r="I258" i="54"/>
  <c r="Y258" i="54" s="1"/>
  <c r="Z256" i="54"/>
  <c r="P254" i="54"/>
  <c r="R250" i="54"/>
  <c r="P370" i="54"/>
  <c r="Q370" i="54"/>
  <c r="AA370" i="54"/>
  <c r="O364" i="54"/>
  <c r="Z364" i="54"/>
  <c r="Z347" i="54"/>
  <c r="O347" i="54"/>
  <c r="AA344" i="54"/>
  <c r="O342" i="54"/>
  <c r="Z336" i="54"/>
  <c r="P336" i="54"/>
  <c r="O333" i="54"/>
  <c r="Q329" i="54"/>
  <c r="P327" i="54"/>
  <c r="O324" i="54"/>
  <c r="Z321" i="54"/>
  <c r="R320" i="54"/>
  <c r="Q316" i="54"/>
  <c r="R314" i="54"/>
  <c r="Z311" i="54"/>
  <c r="AA294" i="54"/>
  <c r="P294" i="54"/>
  <c r="I294" i="54"/>
  <c r="Y294" i="54" s="1"/>
  <c r="AA290" i="54"/>
  <c r="P290" i="54"/>
  <c r="I290" i="54"/>
  <c r="Y290" i="54" s="1"/>
  <c r="Z288" i="54"/>
  <c r="Q286" i="54"/>
  <c r="AA284" i="54"/>
  <c r="O284" i="54"/>
  <c r="Z280" i="54"/>
  <c r="R280" i="54"/>
  <c r="AA277" i="54"/>
  <c r="P277" i="54"/>
  <c r="Q276" i="54"/>
  <c r="Z266" i="54"/>
  <c r="R266" i="54"/>
  <c r="Q263" i="54"/>
  <c r="O254" i="54"/>
  <c r="I253" i="54"/>
  <c r="Y253" i="54" s="1"/>
  <c r="Q253" i="54"/>
  <c r="Z252" i="54"/>
  <c r="O247" i="54"/>
  <c r="Q246" i="54"/>
  <c r="O242" i="54"/>
  <c r="I240" i="54"/>
  <c r="Y240" i="54" s="1"/>
  <c r="Q240" i="54"/>
  <c r="I355" i="54"/>
  <c r="Y355" i="54" s="1"/>
  <c r="Z355" i="54"/>
  <c r="O350" i="54"/>
  <c r="Z345" i="54"/>
  <c r="Z344" i="54"/>
  <c r="I344" i="54"/>
  <c r="Y344" i="54" s="1"/>
  <c r="Q343" i="54"/>
  <c r="Q341" i="54"/>
  <c r="P340" i="54"/>
  <c r="Z338" i="54"/>
  <c r="R338" i="54"/>
  <c r="O336" i="54"/>
  <c r="AA329" i="54"/>
  <c r="P329" i="54"/>
  <c r="AA327" i="54"/>
  <c r="O327" i="54"/>
  <c r="Z324" i="54"/>
  <c r="Q320" i="54"/>
  <c r="Z318" i="54"/>
  <c r="AA316" i="54"/>
  <c r="P316" i="54"/>
  <c r="O315" i="54"/>
  <c r="P314" i="54"/>
  <c r="Q313" i="54"/>
  <c r="O310" i="54"/>
  <c r="O307" i="54"/>
  <c r="AA305" i="54"/>
  <c r="O305" i="54"/>
  <c r="Q304" i="54"/>
  <c r="AA299" i="54"/>
  <c r="O299" i="54"/>
  <c r="O275" i="54"/>
  <c r="Q271" i="54"/>
  <c r="AA263" i="54"/>
  <c r="P263" i="54"/>
  <c r="O260" i="54"/>
  <c r="AA254" i="54"/>
  <c r="Z248" i="54"/>
  <c r="AA247" i="54"/>
  <c r="Z243" i="54"/>
  <c r="AA242" i="54"/>
  <c r="R235" i="54"/>
  <c r="Z235" i="54"/>
  <c r="P384" i="54"/>
  <c r="Z343" i="54"/>
  <c r="O343" i="54"/>
  <c r="Q337" i="54"/>
  <c r="O334" i="54"/>
  <c r="P320" i="54"/>
  <c r="Z304" i="54"/>
  <c r="O304" i="54"/>
  <c r="P301" i="54"/>
  <c r="Z299" i="54"/>
  <c r="R299" i="54"/>
  <c r="I299" i="54"/>
  <c r="Y299" i="54" s="1"/>
  <c r="Q298" i="54"/>
  <c r="R294" i="54"/>
  <c r="R290" i="54"/>
  <c r="R254" i="54"/>
  <c r="O239" i="54"/>
  <c r="I236" i="54"/>
  <c r="Y236" i="54" s="1"/>
  <c r="Q236" i="54"/>
  <c r="AA380" i="54"/>
  <c r="P380" i="54"/>
  <c r="I377" i="54"/>
  <c r="Y377" i="54" s="1"/>
  <c r="Z377" i="54"/>
  <c r="I375" i="54"/>
  <c r="Y375" i="54" s="1"/>
  <c r="R375" i="54"/>
  <c r="Z375" i="54"/>
  <c r="AA375" i="54"/>
  <c r="O375" i="54"/>
  <c r="R370" i="54"/>
  <c r="I359" i="54"/>
  <c r="Y359" i="54" s="1"/>
  <c r="Z359" i="54"/>
  <c r="I353" i="54"/>
  <c r="Y353" i="54" s="1"/>
  <c r="O353" i="54"/>
  <c r="R353" i="54"/>
  <c r="Z353" i="54"/>
  <c r="O415" i="54"/>
  <c r="R412" i="54"/>
  <c r="Z386" i="54"/>
  <c r="R386" i="54"/>
  <c r="R383" i="54"/>
  <c r="I383" i="54"/>
  <c r="Y383" i="54" s="1"/>
  <c r="R379" i="54"/>
  <c r="Z372" i="54"/>
  <c r="Q367" i="54"/>
  <c r="I367" i="54"/>
  <c r="Y367" i="54" s="1"/>
  <c r="Q366" i="54"/>
  <c r="R354" i="54"/>
  <c r="AA419" i="54"/>
  <c r="O419" i="54"/>
  <c r="AA415" i="54"/>
  <c r="Q412" i="54"/>
  <c r="Z408" i="54"/>
  <c r="R408" i="54"/>
  <c r="Q403" i="54"/>
  <c r="Z398" i="54"/>
  <c r="Q398" i="54"/>
  <c r="AA391" i="54"/>
  <c r="P391" i="54"/>
  <c r="I391" i="54"/>
  <c r="Y391" i="54" s="1"/>
  <c r="I389" i="54"/>
  <c r="Y389" i="54" s="1"/>
  <c r="Z437" i="54"/>
  <c r="P436" i="54"/>
  <c r="O433" i="54"/>
  <c r="Z427" i="54"/>
  <c r="R427" i="54"/>
  <c r="Q245" i="54"/>
  <c r="Q241" i="54"/>
  <c r="Z237" i="54"/>
  <c r="O237" i="54"/>
  <c r="R234" i="54"/>
  <c r="O386" i="54"/>
  <c r="Q379" i="54"/>
  <c r="Q354" i="54"/>
  <c r="Q420" i="54"/>
  <c r="Z419" i="54"/>
  <c r="Z415" i="54"/>
  <c r="R415" i="54"/>
  <c r="I415" i="54"/>
  <c r="Y415" i="54" s="1"/>
  <c r="AA412" i="54"/>
  <c r="P412" i="54"/>
  <c r="O408" i="54"/>
  <c r="Z403" i="54"/>
  <c r="O403" i="54"/>
  <c r="Z401" i="54"/>
  <c r="R399" i="54"/>
  <c r="O398" i="54"/>
  <c r="Z388" i="54"/>
  <c r="Q427" i="54"/>
  <c r="Z424" i="54"/>
  <c r="Q395" i="54"/>
  <c r="R391" i="54"/>
  <c r="Q389" i="54"/>
  <c r="P432" i="54"/>
  <c r="Q431" i="54"/>
  <c r="AA428" i="54"/>
  <c r="O428" i="54"/>
  <c r="P427" i="54"/>
  <c r="Z422" i="54"/>
  <c r="R422" i="54"/>
  <c r="Z421" i="54"/>
  <c r="P421" i="54"/>
  <c r="Z349" i="54"/>
  <c r="R349" i="54"/>
  <c r="I349" i="54"/>
  <c r="Y349" i="54" s="1"/>
  <c r="R340" i="54"/>
  <c r="I340" i="54"/>
  <c r="Y340" i="54" s="1"/>
  <c r="O339" i="54"/>
  <c r="Z330" i="54"/>
  <c r="O330" i="54"/>
  <c r="R323" i="54"/>
  <c r="I323" i="54"/>
  <c r="Y323" i="54" s="1"/>
  <c r="O321" i="54"/>
  <c r="I314" i="54"/>
  <c r="Y314" i="54" s="1"/>
  <c r="I307" i="54"/>
  <c r="Y307" i="54" s="1"/>
  <c r="P279" i="54"/>
  <c r="I267" i="54"/>
  <c r="Y267" i="54" s="1"/>
  <c r="P267" i="54"/>
  <c r="AA267" i="54"/>
  <c r="R267" i="54"/>
  <c r="R312" i="54"/>
  <c r="O301" i="54"/>
  <c r="AA292" i="54"/>
  <c r="O292" i="54"/>
  <c r="Q285" i="54"/>
  <c r="Z284" i="54"/>
  <c r="R281" i="54"/>
  <c r="AA279" i="54"/>
  <c r="I276" i="54"/>
  <c r="Y276" i="54" s="1"/>
  <c r="R276" i="54"/>
  <c r="Z276" i="54"/>
  <c r="O276" i="54"/>
  <c r="AA275" i="54"/>
  <c r="Q267" i="54"/>
  <c r="O349" i="54"/>
  <c r="Q346" i="54"/>
  <c r="Q342" i="54"/>
  <c r="AA340" i="54"/>
  <c r="O340" i="54"/>
  <c r="Z337" i="54"/>
  <c r="O337" i="54"/>
  <c r="R336" i="54"/>
  <c r="I336" i="54"/>
  <c r="Y336" i="54" s="1"/>
  <c r="Q333" i="54"/>
  <c r="Z331" i="54"/>
  <c r="Z328" i="54"/>
  <c r="O328" i="54"/>
  <c r="I327" i="54"/>
  <c r="Y327" i="54" s="1"/>
  <c r="Q325" i="54"/>
  <c r="AA323" i="54"/>
  <c r="O323" i="54"/>
  <c r="Q317" i="54"/>
  <c r="AA314" i="54"/>
  <c r="O314" i="54"/>
  <c r="Q312" i="54"/>
  <c r="Z308" i="54"/>
  <c r="O308" i="54"/>
  <c r="R307" i="54"/>
  <c r="Z305" i="54"/>
  <c r="Q302" i="54"/>
  <c r="Z301" i="54"/>
  <c r="Q293" i="54"/>
  <c r="Z292" i="54"/>
  <c r="Z285" i="54"/>
  <c r="O285" i="54"/>
  <c r="R284" i="54"/>
  <c r="I284" i="54"/>
  <c r="Y284" i="54" s="1"/>
  <c r="Q281" i="54"/>
  <c r="Z279" i="54"/>
  <c r="R279" i="54"/>
  <c r="I271" i="54"/>
  <c r="Y271" i="54" s="1"/>
  <c r="O271" i="54"/>
  <c r="R271" i="54"/>
  <c r="Z271" i="54"/>
  <c r="Z267" i="54"/>
  <c r="O267" i="54"/>
  <c r="Z265" i="54"/>
  <c r="AA349" i="54"/>
  <c r="AA346" i="54"/>
  <c r="P346" i="54"/>
  <c r="O344" i="54"/>
  <c r="AA342" i="54"/>
  <c r="P342" i="54"/>
  <c r="Z340" i="54"/>
  <c r="AA333" i="54"/>
  <c r="P333" i="54"/>
  <c r="Q332" i="54"/>
  <c r="R331" i="54"/>
  <c r="Q330" i="54"/>
  <c r="AA325" i="54"/>
  <c r="P325" i="54"/>
  <c r="Z323" i="54"/>
  <c r="Q319" i="54"/>
  <c r="Z317" i="54"/>
  <c r="O317" i="54"/>
  <c r="Z314" i="54"/>
  <c r="AA312" i="54"/>
  <c r="P312" i="54"/>
  <c r="O311" i="54"/>
  <c r="Q307" i="54"/>
  <c r="R305" i="54"/>
  <c r="I305" i="54"/>
  <c r="Y305" i="54" s="1"/>
  <c r="Z302" i="54"/>
  <c r="O302" i="54"/>
  <c r="R301" i="54"/>
  <c r="I301" i="54"/>
  <c r="Y301" i="54" s="1"/>
  <c r="O300" i="54"/>
  <c r="Z293" i="54"/>
  <c r="O293" i="54"/>
  <c r="R292" i="54"/>
  <c r="I292" i="54"/>
  <c r="Y292" i="54" s="1"/>
  <c r="O291" i="54"/>
  <c r="AA281" i="54"/>
  <c r="P281" i="54"/>
  <c r="O279" i="54"/>
  <c r="O278" i="54"/>
  <c r="I275" i="54"/>
  <c r="Y275" i="54" s="1"/>
  <c r="P275" i="54"/>
  <c r="Z275" i="54"/>
  <c r="I368" i="54"/>
  <c r="Y368" i="54" s="1"/>
  <c r="Z264" i="54"/>
  <c r="P264" i="54"/>
  <c r="Z262" i="54"/>
  <c r="R262" i="54"/>
  <c r="O261" i="54"/>
  <c r="I260" i="54"/>
  <c r="Y260" i="54" s="1"/>
  <c r="P259" i="54"/>
  <c r="I259" i="54"/>
  <c r="Y259" i="54" s="1"/>
  <c r="R258" i="54"/>
  <c r="O256" i="54"/>
  <c r="I255" i="54"/>
  <c r="Y255" i="54" s="1"/>
  <c r="O253" i="54"/>
  <c r="Z251" i="54"/>
  <c r="P251" i="54"/>
  <c r="Z249" i="54"/>
  <c r="R249" i="54"/>
  <c r="O248" i="54"/>
  <c r="I247" i="54"/>
  <c r="Y247" i="54" s="1"/>
  <c r="P246" i="54"/>
  <c r="I246" i="54"/>
  <c r="Y246" i="54" s="1"/>
  <c r="R245" i="54"/>
  <c r="O243" i="54"/>
  <c r="I242" i="54"/>
  <c r="Y242" i="54" s="1"/>
  <c r="O240" i="54"/>
  <c r="AA237" i="54"/>
  <c r="P237" i="54"/>
  <c r="I237" i="54"/>
  <c r="Y237" i="54" s="1"/>
  <c r="O236" i="54"/>
  <c r="AA234" i="54"/>
  <c r="O234" i="54"/>
  <c r="R232" i="54"/>
  <c r="O384" i="54"/>
  <c r="Z382" i="54"/>
  <c r="R382" i="54"/>
  <c r="Z380" i="54"/>
  <c r="Q380" i="54"/>
  <c r="I380" i="54"/>
  <c r="Y380" i="54" s="1"/>
  <c r="O377" i="54"/>
  <c r="O376" i="54"/>
  <c r="Z373" i="54"/>
  <c r="R373" i="54"/>
  <c r="R371" i="54"/>
  <c r="I370" i="54"/>
  <c r="Y370" i="54" s="1"/>
  <c r="O370" i="54"/>
  <c r="Z370" i="54"/>
  <c r="I369" i="54"/>
  <c r="Y369" i="54" s="1"/>
  <c r="O369" i="54"/>
  <c r="R369" i="54"/>
  <c r="Z368" i="54"/>
  <c r="I364" i="54"/>
  <c r="Y364" i="54" s="1"/>
  <c r="I358" i="54"/>
  <c r="Y358" i="54" s="1"/>
  <c r="P358" i="54"/>
  <c r="AA358" i="54"/>
  <c r="Q358" i="54"/>
  <c r="R358" i="54"/>
  <c r="I357" i="54"/>
  <c r="Y357" i="54" s="1"/>
  <c r="Q357" i="54"/>
  <c r="R357" i="54"/>
  <c r="O357" i="54"/>
  <c r="Z357" i="54"/>
  <c r="O264" i="54"/>
  <c r="O251" i="54"/>
  <c r="AA236" i="54"/>
  <c r="Q232" i="54"/>
  <c r="AA384" i="54"/>
  <c r="O382" i="54"/>
  <c r="AA376" i="54"/>
  <c r="O373" i="54"/>
  <c r="Q371" i="54"/>
  <c r="I365" i="54"/>
  <c r="Y365" i="54" s="1"/>
  <c r="O365" i="54"/>
  <c r="R365" i="54"/>
  <c r="Z365" i="54"/>
  <c r="I264" i="54"/>
  <c r="Y264" i="54" s="1"/>
  <c r="O262" i="54"/>
  <c r="Z260" i="54"/>
  <c r="P260" i="54"/>
  <c r="Z259" i="54"/>
  <c r="R259" i="54"/>
  <c r="O258" i="54"/>
  <c r="Z255" i="54"/>
  <c r="P255" i="54"/>
  <c r="Z253" i="54"/>
  <c r="R253" i="54"/>
  <c r="O252" i="54"/>
  <c r="I251" i="54"/>
  <c r="Y251" i="54" s="1"/>
  <c r="O249" i="54"/>
  <c r="Z247" i="54"/>
  <c r="P247" i="54"/>
  <c r="Z246" i="54"/>
  <c r="R246" i="54"/>
  <c r="O245" i="54"/>
  <c r="Z242" i="54"/>
  <c r="P242" i="54"/>
  <c r="Z240" i="54"/>
  <c r="R240" i="54"/>
  <c r="O238" i="54"/>
  <c r="R237" i="54"/>
  <c r="Z236" i="54"/>
  <c r="R236" i="54"/>
  <c r="O235" i="54"/>
  <c r="Q234" i="54"/>
  <c r="AA232" i="54"/>
  <c r="P232" i="54"/>
  <c r="Z385" i="54"/>
  <c r="Z384" i="54"/>
  <c r="Q384" i="54"/>
  <c r="I384" i="54"/>
  <c r="Y384" i="54" s="1"/>
  <c r="Q383" i="54"/>
  <c r="O381" i="54"/>
  <c r="O380" i="54"/>
  <c r="Z378" i="54"/>
  <c r="R378" i="54"/>
  <c r="Z376" i="54"/>
  <c r="Q376" i="54"/>
  <c r="I376" i="54"/>
  <c r="Y376" i="54" s="1"/>
  <c r="Q375" i="54"/>
  <c r="AA371" i="54"/>
  <c r="P371" i="54"/>
  <c r="O368" i="54"/>
  <c r="I363" i="54"/>
  <c r="Y363" i="54" s="1"/>
  <c r="Q363" i="54"/>
  <c r="R363" i="54"/>
  <c r="Z363" i="54"/>
  <c r="Q362" i="54"/>
  <c r="R362" i="54"/>
  <c r="I360" i="54"/>
  <c r="Y360" i="54" s="1"/>
  <c r="O360" i="54"/>
  <c r="O356" i="54"/>
  <c r="Q353" i="54"/>
  <c r="R352" i="54"/>
  <c r="Z418" i="54"/>
  <c r="Z416" i="54"/>
  <c r="O416" i="54"/>
  <c r="Q411" i="54"/>
  <c r="Z410" i="54"/>
  <c r="Q408" i="54"/>
  <c r="AA406" i="54"/>
  <c r="O406" i="54"/>
  <c r="Q404" i="54"/>
  <c r="AA402" i="54"/>
  <c r="O402" i="54"/>
  <c r="Q399" i="54"/>
  <c r="Z396" i="54"/>
  <c r="R367" i="54"/>
  <c r="O359" i="54"/>
  <c r="AA353" i="54"/>
  <c r="P353" i="54"/>
  <c r="Q352" i="54"/>
  <c r="I352" i="54"/>
  <c r="Y352" i="54" s="1"/>
  <c r="Z411" i="54"/>
  <c r="O411" i="54"/>
  <c r="R410" i="54"/>
  <c r="I410" i="54"/>
  <c r="Y410" i="54" s="1"/>
  <c r="AA408" i="54"/>
  <c r="P408" i="54"/>
  <c r="Z406" i="54"/>
  <c r="P404" i="54"/>
  <c r="Z402" i="54"/>
  <c r="P399" i="54"/>
  <c r="O437" i="54"/>
  <c r="O436" i="54"/>
  <c r="Z434" i="54"/>
  <c r="R434" i="54"/>
  <c r="AA432" i="54"/>
  <c r="O432" i="54"/>
  <c r="Z430" i="54"/>
  <c r="R430" i="54"/>
  <c r="Z429" i="54"/>
  <c r="P429" i="54"/>
  <c r="R428" i="54"/>
  <c r="Z425" i="54"/>
  <c r="R425" i="54"/>
  <c r="P424" i="54"/>
  <c r="Q422" i="54"/>
  <c r="R421" i="54"/>
  <c r="R406" i="54"/>
  <c r="I406" i="54"/>
  <c r="Y406" i="54" s="1"/>
  <c r="R402" i="54"/>
  <c r="I402" i="54"/>
  <c r="Y402" i="54" s="1"/>
  <c r="Q390" i="54"/>
  <c r="Z389" i="54"/>
  <c r="O389" i="54"/>
  <c r="AA436" i="54"/>
  <c r="O434" i="54"/>
  <c r="Z432" i="54"/>
  <c r="O430" i="54"/>
  <c r="O429" i="54"/>
  <c r="Q428" i="54"/>
  <c r="O425" i="54"/>
  <c r="O424" i="54"/>
  <c r="AA422" i="54"/>
  <c r="P422" i="54"/>
  <c r="Q421" i="54"/>
  <c r="AA393" i="54"/>
  <c r="O393" i="54"/>
  <c r="Z390" i="54"/>
  <c r="O390" i="54"/>
  <c r="R389" i="54"/>
  <c r="R438" i="54"/>
  <c r="Z436" i="54"/>
  <c r="Q436" i="54"/>
  <c r="I436" i="54"/>
  <c r="Y436" i="54" s="1"/>
  <c r="Q432" i="54"/>
  <c r="I432" i="54"/>
  <c r="Y432" i="54" s="1"/>
  <c r="P428" i="54"/>
  <c r="AA424" i="54"/>
  <c r="I424" i="54"/>
  <c r="Y424" i="54" s="1"/>
  <c r="AA437" i="54"/>
  <c r="P437" i="54"/>
  <c r="I437" i="54"/>
  <c r="Y437" i="54" s="1"/>
  <c r="P433" i="54"/>
  <c r="I433" i="54"/>
  <c r="Y433" i="54" s="1"/>
  <c r="I429" i="54"/>
  <c r="Y429" i="54" s="1"/>
  <c r="I423" i="54"/>
  <c r="Y423" i="54" s="1"/>
  <c r="Q438" i="54"/>
  <c r="R437" i="54"/>
  <c r="Q434" i="54"/>
  <c r="R433" i="54"/>
  <c r="Q430" i="54"/>
  <c r="R429" i="54"/>
  <c r="Q425" i="54"/>
  <c r="R424" i="54"/>
  <c r="AA438" i="54"/>
  <c r="P438" i="54"/>
  <c r="Q437" i="54"/>
  <c r="R436" i="54"/>
  <c r="AA434" i="54"/>
  <c r="P434" i="54"/>
  <c r="Q433" i="54"/>
  <c r="R432" i="54"/>
  <c r="AA430" i="54"/>
  <c r="P430" i="54"/>
  <c r="Q429" i="54"/>
  <c r="AA425" i="54"/>
  <c r="P425" i="54"/>
  <c r="Q424" i="54"/>
  <c r="O409" i="54"/>
  <c r="AA420" i="54"/>
  <c r="P420" i="54"/>
  <c r="I420" i="54"/>
  <c r="Y420" i="54" s="1"/>
  <c r="Q419" i="54"/>
  <c r="R418" i="54"/>
  <c r="AA416" i="54"/>
  <c r="P416" i="54"/>
  <c r="I416" i="54"/>
  <c r="Y416" i="54" s="1"/>
  <c r="Q415" i="54"/>
  <c r="R414" i="54"/>
  <c r="AA411" i="54"/>
  <c r="P411" i="54"/>
  <c r="I411" i="54"/>
  <c r="Y411" i="54" s="1"/>
  <c r="Q410" i="54"/>
  <c r="R409" i="54"/>
  <c r="AA407" i="54"/>
  <c r="P407" i="54"/>
  <c r="I407" i="54"/>
  <c r="Y407" i="54" s="1"/>
  <c r="Q406" i="54"/>
  <c r="R405" i="54"/>
  <c r="AA403" i="54"/>
  <c r="P403" i="54"/>
  <c r="I403" i="54"/>
  <c r="Y403" i="54" s="1"/>
  <c r="Q402" i="54"/>
  <c r="R401" i="54"/>
  <c r="AA398" i="54"/>
  <c r="P398" i="54"/>
  <c r="I398" i="54"/>
  <c r="Y398" i="54" s="1"/>
  <c r="Q397" i="54"/>
  <c r="R396" i="54"/>
  <c r="AA394" i="54"/>
  <c r="P394" i="54"/>
  <c r="I394" i="54"/>
  <c r="Y394" i="54" s="1"/>
  <c r="Q393" i="54"/>
  <c r="R392" i="54"/>
  <c r="AA390" i="54"/>
  <c r="P390" i="54"/>
  <c r="I390" i="54"/>
  <c r="Y390" i="54" s="1"/>
  <c r="R388" i="54"/>
  <c r="O418" i="54"/>
  <c r="O414" i="54"/>
  <c r="O396" i="54"/>
  <c r="O388" i="54"/>
  <c r="Q418" i="54"/>
  <c r="Q414" i="54"/>
  <c r="Q409" i="54"/>
  <c r="Q405" i="54"/>
  <c r="Q401" i="54"/>
  <c r="Q396" i="54"/>
  <c r="Q392" i="54"/>
  <c r="Q388" i="54"/>
  <c r="O405" i="54"/>
  <c r="O401" i="54"/>
  <c r="R420" i="54"/>
  <c r="AA418" i="54"/>
  <c r="P418" i="54"/>
  <c r="R416" i="54"/>
  <c r="AA414" i="54"/>
  <c r="P414" i="54"/>
  <c r="R411" i="54"/>
  <c r="AA409" i="54"/>
  <c r="P409" i="54"/>
  <c r="R407" i="54"/>
  <c r="AA405" i="54"/>
  <c r="P405" i="54"/>
  <c r="R403" i="54"/>
  <c r="AA401" i="54"/>
  <c r="P401" i="54"/>
  <c r="R398" i="54"/>
  <c r="AA396" i="54"/>
  <c r="P396" i="54"/>
  <c r="AA392" i="54"/>
  <c r="P392" i="54"/>
  <c r="R390" i="54"/>
  <c r="AA388" i="54"/>
  <c r="P388" i="54"/>
  <c r="O372" i="54"/>
  <c r="O355" i="54"/>
  <c r="Q386" i="54"/>
  <c r="R385" i="54"/>
  <c r="Q382" i="54"/>
  <c r="R381" i="54"/>
  <c r="Q378" i="54"/>
  <c r="R377" i="54"/>
  <c r="Q373" i="54"/>
  <c r="R372" i="54"/>
  <c r="Q369" i="54"/>
  <c r="R368" i="54"/>
  <c r="Q365" i="54"/>
  <c r="R364" i="54"/>
  <c r="Q360" i="54"/>
  <c r="R359" i="54"/>
  <c r="Q356" i="54"/>
  <c r="R355" i="54"/>
  <c r="R351" i="54"/>
  <c r="O385" i="54"/>
  <c r="O351" i="54"/>
  <c r="AA386" i="54"/>
  <c r="P386" i="54"/>
  <c r="Q385" i="54"/>
  <c r="R384" i="54"/>
  <c r="AA382" i="54"/>
  <c r="P382" i="54"/>
  <c r="Q381" i="54"/>
  <c r="R380" i="54"/>
  <c r="AA378" i="54"/>
  <c r="P378" i="54"/>
  <c r="Q377" i="54"/>
  <c r="R376" i="54"/>
  <c r="AA373" i="54"/>
  <c r="P373" i="54"/>
  <c r="Q372" i="54"/>
  <c r="AA369" i="54"/>
  <c r="P369" i="54"/>
  <c r="Q368" i="54"/>
  <c r="AA365" i="54"/>
  <c r="P365" i="54"/>
  <c r="Q364" i="54"/>
  <c r="AA360" i="54"/>
  <c r="P360" i="54"/>
  <c r="Q359" i="54"/>
  <c r="AA356" i="54"/>
  <c r="P356" i="54"/>
  <c r="Q355" i="54"/>
  <c r="Q351" i="54"/>
  <c r="Z351" i="54"/>
  <c r="AA385" i="54"/>
  <c r="P385" i="54"/>
  <c r="AA381" i="54"/>
  <c r="P381" i="54"/>
  <c r="AA377" i="54"/>
  <c r="P377" i="54"/>
  <c r="AA372" i="54"/>
  <c r="P372" i="54"/>
  <c r="AA368" i="54"/>
  <c r="P368" i="54"/>
  <c r="AA364" i="54"/>
  <c r="P364" i="54"/>
  <c r="AA359" i="54"/>
  <c r="P359" i="54"/>
  <c r="AA355" i="54"/>
  <c r="P355" i="54"/>
  <c r="AA351" i="54"/>
  <c r="P351" i="54"/>
  <c r="Q350" i="54"/>
  <c r="AA350" i="54"/>
  <c r="P350" i="54"/>
  <c r="I350" i="54"/>
  <c r="Y350" i="54" s="1"/>
  <c r="Q349" i="54"/>
  <c r="R347" i="54"/>
  <c r="AA345" i="54"/>
  <c r="P345" i="54"/>
  <c r="I345" i="54"/>
  <c r="Y345" i="54" s="1"/>
  <c r="Q344" i="54"/>
  <c r="R343" i="54"/>
  <c r="AA341" i="54"/>
  <c r="P341" i="54"/>
  <c r="I341" i="54"/>
  <c r="Y341" i="54" s="1"/>
  <c r="Q340" i="54"/>
  <c r="R339" i="54"/>
  <c r="AA337" i="54"/>
  <c r="P337" i="54"/>
  <c r="I337" i="54"/>
  <c r="Y337" i="54" s="1"/>
  <c r="Q336" i="54"/>
  <c r="R334" i="54"/>
  <c r="Z332" i="54"/>
  <c r="R332" i="54"/>
  <c r="Q331" i="54"/>
  <c r="AA330" i="54"/>
  <c r="I328" i="54"/>
  <c r="Y328" i="54" s="1"/>
  <c r="P328" i="54"/>
  <c r="AA328" i="54"/>
  <c r="R328" i="54"/>
  <c r="I324" i="54"/>
  <c r="Y324" i="54" s="1"/>
  <c r="P324" i="54"/>
  <c r="AA324" i="54"/>
  <c r="R324" i="54"/>
  <c r="Q339" i="54"/>
  <c r="Q334" i="54"/>
  <c r="I332" i="54"/>
  <c r="Y332" i="54" s="1"/>
  <c r="P332" i="54"/>
  <c r="AA332" i="54"/>
  <c r="R330" i="54"/>
  <c r="I330" i="54"/>
  <c r="Y330" i="54" s="1"/>
  <c r="R326" i="54"/>
  <c r="I326" i="54"/>
  <c r="Y326" i="54" s="1"/>
  <c r="P326" i="54"/>
  <c r="AA326" i="54"/>
  <c r="R321" i="54"/>
  <c r="I321" i="54"/>
  <c r="Y321" i="54" s="1"/>
  <c r="P321" i="54"/>
  <c r="AA321" i="54"/>
  <c r="O345" i="54"/>
  <c r="R350" i="54"/>
  <c r="AA347" i="54"/>
  <c r="P347" i="54"/>
  <c r="R345" i="54"/>
  <c r="AA343" i="54"/>
  <c r="P343" i="54"/>
  <c r="R341" i="54"/>
  <c r="AA339" i="54"/>
  <c r="P339" i="54"/>
  <c r="R337" i="54"/>
  <c r="AA334" i="54"/>
  <c r="P334" i="54"/>
  <c r="O332" i="54"/>
  <c r="P330" i="54"/>
  <c r="Q326" i="54"/>
  <c r="Q321" i="54"/>
  <c r="Z319" i="54"/>
  <c r="I319" i="54"/>
  <c r="Y319" i="54" s="1"/>
  <c r="P319" i="54"/>
  <c r="AA319" i="54"/>
  <c r="R319" i="54"/>
  <c r="Q300" i="54"/>
  <c r="Q295" i="54"/>
  <c r="Q291" i="54"/>
  <c r="Q287" i="54"/>
  <c r="Q282" i="54"/>
  <c r="I279" i="54"/>
  <c r="Y279" i="54" s="1"/>
  <c r="Q278" i="54"/>
  <c r="Z273" i="54"/>
  <c r="Q273" i="54"/>
  <c r="O269" i="54"/>
  <c r="O268" i="54"/>
  <c r="Q265" i="54"/>
  <c r="R265" i="54"/>
  <c r="I265" i="54"/>
  <c r="Y265" i="54" s="1"/>
  <c r="P265" i="54"/>
  <c r="AA265" i="54"/>
  <c r="AA317" i="54"/>
  <c r="P317" i="54"/>
  <c r="I317" i="54"/>
  <c r="Y317" i="54" s="1"/>
  <c r="R315" i="54"/>
  <c r="AA313" i="54"/>
  <c r="P313" i="54"/>
  <c r="I313" i="54"/>
  <c r="Y313" i="54" s="1"/>
  <c r="R311" i="54"/>
  <c r="AA308" i="54"/>
  <c r="P308" i="54"/>
  <c r="I308" i="54"/>
  <c r="Y308" i="54" s="1"/>
  <c r="R306" i="54"/>
  <c r="AA304" i="54"/>
  <c r="P304" i="54"/>
  <c r="I304" i="54"/>
  <c r="Y304" i="54" s="1"/>
  <c r="R302" i="54"/>
  <c r="AA300" i="54"/>
  <c r="P300" i="54"/>
  <c r="I300" i="54"/>
  <c r="Y300" i="54" s="1"/>
  <c r="R298" i="54"/>
  <c r="AA295" i="54"/>
  <c r="P295" i="54"/>
  <c r="I295" i="54"/>
  <c r="Y295" i="54" s="1"/>
  <c r="R293" i="54"/>
  <c r="AA291" i="54"/>
  <c r="P291" i="54"/>
  <c r="I291" i="54"/>
  <c r="Y291" i="54" s="1"/>
  <c r="R289" i="54"/>
  <c r="AA287" i="54"/>
  <c r="P287" i="54"/>
  <c r="I287" i="54"/>
  <c r="Y287" i="54" s="1"/>
  <c r="R285" i="54"/>
  <c r="AA282" i="54"/>
  <c r="P282" i="54"/>
  <c r="I282" i="54"/>
  <c r="Y282" i="54" s="1"/>
  <c r="AA278" i="54"/>
  <c r="P278" i="54"/>
  <c r="I278" i="54"/>
  <c r="Y278" i="54" s="1"/>
  <c r="R273" i="54"/>
  <c r="Q315" i="54"/>
  <c r="Q311" i="54"/>
  <c r="Q306" i="54"/>
  <c r="Q269" i="54"/>
  <c r="I269" i="54"/>
  <c r="Y269" i="54" s="1"/>
  <c r="P269" i="54"/>
  <c r="AA269" i="54"/>
  <c r="R268" i="54"/>
  <c r="Q268" i="54"/>
  <c r="Q327" i="54"/>
  <c r="Q323" i="54"/>
  <c r="Q318" i="54"/>
  <c r="R317" i="54"/>
  <c r="AA315" i="54"/>
  <c r="P315" i="54"/>
  <c r="Q314" i="54"/>
  <c r="R313" i="54"/>
  <c r="AA311" i="54"/>
  <c r="P311" i="54"/>
  <c r="Q310" i="54"/>
  <c r="R308" i="54"/>
  <c r="AA306" i="54"/>
  <c r="P306" i="54"/>
  <c r="Q305" i="54"/>
  <c r="R304" i="54"/>
  <c r="AA302" i="54"/>
  <c r="P302" i="54"/>
  <c r="Q301" i="54"/>
  <c r="R300" i="54"/>
  <c r="AA298" i="54"/>
  <c r="P298" i="54"/>
  <c r="Q297" i="54"/>
  <c r="R295" i="54"/>
  <c r="AA293" i="54"/>
  <c r="P293" i="54"/>
  <c r="Q292" i="54"/>
  <c r="R291" i="54"/>
  <c r="AA289" i="54"/>
  <c r="P289" i="54"/>
  <c r="Q288" i="54"/>
  <c r="R287" i="54"/>
  <c r="AA285" i="54"/>
  <c r="P285" i="54"/>
  <c r="Q284" i="54"/>
  <c r="R282" i="54"/>
  <c r="AA280" i="54"/>
  <c r="P280" i="54"/>
  <c r="Q279" i="54"/>
  <c r="R278" i="54"/>
  <c r="AA276" i="54"/>
  <c r="P276" i="54"/>
  <c r="Q275" i="54"/>
  <c r="Q274" i="54"/>
  <c r="AA273" i="54"/>
  <c r="Z269" i="54"/>
  <c r="R269" i="54"/>
  <c r="Z268" i="54"/>
  <c r="P268" i="54"/>
  <c r="O265" i="54"/>
  <c r="Q264" i="54"/>
  <c r="AA261" i="54"/>
  <c r="P261" i="54"/>
  <c r="I261" i="54"/>
  <c r="Y261" i="54" s="1"/>
  <c r="Q260" i="54"/>
  <c r="AA256" i="54"/>
  <c r="P256" i="54"/>
  <c r="I256" i="54"/>
  <c r="Y256" i="54" s="1"/>
  <c r="Q255" i="54"/>
  <c r="AA252" i="54"/>
  <c r="P252" i="54"/>
  <c r="I252" i="54"/>
  <c r="Y252" i="54" s="1"/>
  <c r="Q251" i="54"/>
  <c r="AA248" i="54"/>
  <c r="P248" i="54"/>
  <c r="I248" i="54"/>
  <c r="Y248" i="54" s="1"/>
  <c r="Q247" i="54"/>
  <c r="AA243" i="54"/>
  <c r="P243" i="54"/>
  <c r="I243" i="54"/>
  <c r="Y243" i="54" s="1"/>
  <c r="Q242" i="54"/>
  <c r="AA239" i="54"/>
  <c r="P239" i="54"/>
  <c r="I239" i="54"/>
  <c r="Y239" i="54" s="1"/>
  <c r="Q238" i="54"/>
  <c r="P235" i="54"/>
  <c r="I235" i="54"/>
  <c r="Y235" i="54" s="1"/>
  <c r="I234" i="54"/>
  <c r="Y234" i="54" s="1"/>
  <c r="R261" i="54"/>
  <c r="R256" i="54"/>
  <c r="R252" i="54"/>
  <c r="R248" i="54"/>
  <c r="R243" i="54"/>
  <c r="R239" i="54"/>
  <c r="AA271" i="54"/>
  <c r="P271" i="54"/>
  <c r="AA266" i="54"/>
  <c r="P266" i="54"/>
  <c r="R264" i="54"/>
  <c r="AA262" i="54"/>
  <c r="P262" i="54"/>
  <c r="Q261" i="54"/>
  <c r="R260" i="54"/>
  <c r="AA258" i="54"/>
  <c r="P258" i="54"/>
  <c r="Q256" i="54"/>
  <c r="R255" i="54"/>
  <c r="AA253" i="54"/>
  <c r="P253" i="54"/>
  <c r="Q252" i="54"/>
  <c r="R251" i="54"/>
  <c r="AA249" i="54"/>
  <c r="P249" i="54"/>
  <c r="Q248" i="54"/>
  <c r="R247" i="54"/>
  <c r="AA245" i="54"/>
  <c r="P245" i="54"/>
  <c r="Q243" i="54"/>
  <c r="R242" i="54"/>
  <c r="AA240" i="54"/>
  <c r="P240" i="54"/>
  <c r="Q239" i="54"/>
  <c r="R238" i="54"/>
  <c r="P236" i="54"/>
  <c r="Q235" i="54"/>
  <c r="B37" i="52" l="1"/>
  <c r="B38" i="52"/>
  <c r="B39" i="52"/>
  <c r="B40" i="52"/>
  <c r="B41" i="52"/>
  <c r="B42" i="52"/>
  <c r="B43" i="52"/>
  <c r="B44" i="52"/>
  <c r="B45" i="52"/>
  <c r="B46" i="52"/>
  <c r="B47" i="52"/>
  <c r="B36" i="52"/>
  <c r="B24" i="52"/>
  <c r="B25" i="52"/>
  <c r="B26" i="52"/>
  <c r="B27" i="52"/>
  <c r="B28" i="52"/>
  <c r="B29" i="52"/>
  <c r="B30" i="52"/>
  <c r="B31" i="52"/>
  <c r="B32" i="52"/>
  <c r="B33" i="52"/>
  <c r="B34" i="52"/>
  <c r="B23" i="52"/>
  <c r="B11" i="52"/>
  <c r="B12" i="52"/>
  <c r="B13" i="52"/>
  <c r="B14" i="52"/>
  <c r="B15" i="52"/>
  <c r="B16" i="52"/>
  <c r="B17" i="52"/>
  <c r="B18" i="52"/>
  <c r="B19" i="52"/>
  <c r="B20" i="52"/>
  <c r="B21" i="52"/>
  <c r="B10" i="52"/>
  <c r="C37" i="52"/>
  <c r="E37" i="52"/>
  <c r="G37" i="52"/>
  <c r="H37" i="52"/>
  <c r="C38" i="52"/>
  <c r="E38" i="52"/>
  <c r="G38" i="52"/>
  <c r="H38" i="52"/>
  <c r="C39" i="52"/>
  <c r="E39" i="52"/>
  <c r="G39" i="52"/>
  <c r="H39" i="52"/>
  <c r="C40" i="52"/>
  <c r="E40" i="52"/>
  <c r="G40" i="52"/>
  <c r="H40" i="52"/>
  <c r="C41" i="52"/>
  <c r="E41" i="52"/>
  <c r="G41" i="52"/>
  <c r="H41" i="52"/>
  <c r="C42" i="52"/>
  <c r="E42" i="52"/>
  <c r="G42" i="52"/>
  <c r="H42" i="52"/>
  <c r="C43" i="52"/>
  <c r="E43" i="52"/>
  <c r="G43" i="52"/>
  <c r="H43" i="52"/>
  <c r="C44" i="52"/>
  <c r="E44" i="52"/>
  <c r="G44" i="52"/>
  <c r="H44" i="52"/>
  <c r="C45" i="52"/>
  <c r="E45" i="52"/>
  <c r="G45" i="52"/>
  <c r="H45" i="52"/>
  <c r="C46" i="52"/>
  <c r="E46" i="52"/>
  <c r="G46" i="52"/>
  <c r="H46" i="52"/>
  <c r="C47" i="52"/>
  <c r="E47" i="52"/>
  <c r="G47" i="52"/>
  <c r="H47" i="52"/>
  <c r="H36" i="52"/>
  <c r="G36" i="52"/>
  <c r="E36" i="52"/>
  <c r="C36" i="52"/>
  <c r="C24" i="52"/>
  <c r="E24" i="52"/>
  <c r="G24" i="52"/>
  <c r="H24" i="52"/>
  <c r="C25" i="52"/>
  <c r="E25" i="52"/>
  <c r="G25" i="52"/>
  <c r="H25" i="52"/>
  <c r="C26" i="52"/>
  <c r="E26" i="52"/>
  <c r="G26" i="52"/>
  <c r="H26" i="52"/>
  <c r="C27" i="52"/>
  <c r="E27" i="52"/>
  <c r="G27" i="52"/>
  <c r="H27" i="52"/>
  <c r="C28" i="52"/>
  <c r="E28" i="52"/>
  <c r="G28" i="52"/>
  <c r="H28" i="52"/>
  <c r="C29" i="52"/>
  <c r="E29" i="52"/>
  <c r="G29" i="52"/>
  <c r="H29" i="52"/>
  <c r="C30" i="52"/>
  <c r="E30" i="52"/>
  <c r="G30" i="52"/>
  <c r="H30" i="52"/>
  <c r="C31" i="52"/>
  <c r="E31" i="52"/>
  <c r="G31" i="52"/>
  <c r="H31" i="52"/>
  <c r="C32" i="52"/>
  <c r="E32" i="52"/>
  <c r="G32" i="52"/>
  <c r="H32" i="52"/>
  <c r="C33" i="52"/>
  <c r="E33" i="52"/>
  <c r="G33" i="52"/>
  <c r="H33" i="52"/>
  <c r="C34" i="52"/>
  <c r="E34" i="52"/>
  <c r="G34" i="52"/>
  <c r="H34" i="52"/>
  <c r="H23" i="52"/>
  <c r="G23" i="52"/>
  <c r="E23" i="52"/>
  <c r="C23" i="52"/>
  <c r="C11" i="52"/>
  <c r="E11" i="52"/>
  <c r="G11" i="52"/>
  <c r="H11" i="52"/>
  <c r="C12" i="52"/>
  <c r="E12" i="52"/>
  <c r="G12" i="52"/>
  <c r="H12" i="52"/>
  <c r="C13" i="52"/>
  <c r="E13" i="52"/>
  <c r="G13" i="52"/>
  <c r="H13" i="52"/>
  <c r="C14" i="52"/>
  <c r="E14" i="52"/>
  <c r="G14" i="52"/>
  <c r="H14" i="52"/>
  <c r="C15" i="52"/>
  <c r="E15" i="52"/>
  <c r="G15" i="52"/>
  <c r="H15" i="52"/>
  <c r="C16" i="52"/>
  <c r="E16" i="52"/>
  <c r="G16" i="52"/>
  <c r="H16" i="52"/>
  <c r="C17" i="52"/>
  <c r="E17" i="52"/>
  <c r="G17" i="52"/>
  <c r="H17" i="52"/>
  <c r="C18" i="52"/>
  <c r="E18" i="52"/>
  <c r="G18" i="52"/>
  <c r="H18" i="52"/>
  <c r="C19" i="52"/>
  <c r="E19" i="52"/>
  <c r="G19" i="52"/>
  <c r="H19" i="52"/>
  <c r="C20" i="52"/>
  <c r="E20" i="52"/>
  <c r="G20" i="52"/>
  <c r="H20" i="52"/>
  <c r="C21" i="52"/>
  <c r="E21" i="52"/>
  <c r="G21" i="52"/>
  <c r="H21" i="52"/>
  <c r="H10" i="52"/>
  <c r="G10" i="52"/>
  <c r="E10" i="52"/>
  <c r="C10" i="52"/>
  <c r="S4" i="52" l="1"/>
  <c r="T21" i="52"/>
  <c r="S21" i="52"/>
  <c r="L21" i="52"/>
  <c r="K21" i="52"/>
  <c r="L10" i="52"/>
  <c r="K10" i="52"/>
  <c r="T10" i="52"/>
  <c r="S10" i="52"/>
  <c r="X23" i="52"/>
  <c r="K23" i="52"/>
  <c r="T23" i="52"/>
  <c r="S23" i="52"/>
  <c r="L23" i="52"/>
  <c r="X36" i="52"/>
  <c r="K36" i="52"/>
  <c r="T36" i="52"/>
  <c r="S36" i="52"/>
  <c r="L36" i="52"/>
  <c r="L20" i="52"/>
  <c r="T20" i="52"/>
  <c r="K20" i="52"/>
  <c r="S20" i="52"/>
  <c r="S19" i="52"/>
  <c r="L19" i="52"/>
  <c r="T19" i="52"/>
  <c r="K19" i="52"/>
  <c r="X18" i="52"/>
  <c r="T18" i="52"/>
  <c r="K18" i="52"/>
  <c r="S18" i="52"/>
  <c r="L18" i="52"/>
  <c r="I17" i="52"/>
  <c r="V17" i="52" s="1"/>
  <c r="T17" i="52"/>
  <c r="S17" i="52"/>
  <c r="L17" i="52"/>
  <c r="K17" i="52"/>
  <c r="R16" i="52"/>
  <c r="T16" i="52"/>
  <c r="S16" i="52"/>
  <c r="L16" i="52"/>
  <c r="K16" i="52"/>
  <c r="I15" i="52"/>
  <c r="V15" i="52" s="1"/>
  <c r="L15" i="52"/>
  <c r="T15" i="52"/>
  <c r="S15" i="52"/>
  <c r="K15" i="52"/>
  <c r="R14" i="52"/>
  <c r="S14" i="52"/>
  <c r="K14" i="52"/>
  <c r="L14" i="52"/>
  <c r="T14" i="52"/>
  <c r="I13" i="52"/>
  <c r="V13" i="52" s="1"/>
  <c r="T13" i="52"/>
  <c r="S13" i="52"/>
  <c r="L13" i="52"/>
  <c r="K13" i="52"/>
  <c r="T12" i="52"/>
  <c r="S12" i="52"/>
  <c r="L12" i="52"/>
  <c r="K12" i="52"/>
  <c r="T11" i="52"/>
  <c r="S11" i="52"/>
  <c r="L11" i="52"/>
  <c r="K11" i="52"/>
  <c r="Q34" i="52"/>
  <c r="T34" i="52"/>
  <c r="S34" i="52"/>
  <c r="L34" i="52"/>
  <c r="K34" i="52"/>
  <c r="I33" i="52"/>
  <c r="V33" i="52" s="1"/>
  <c r="T33" i="52"/>
  <c r="S33" i="52"/>
  <c r="L33" i="52"/>
  <c r="K33" i="52"/>
  <c r="W32" i="52"/>
  <c r="L32" i="52"/>
  <c r="T32" i="52"/>
  <c r="S32" i="52"/>
  <c r="K32" i="52"/>
  <c r="S31" i="52"/>
  <c r="K31" i="52"/>
  <c r="L31" i="52"/>
  <c r="T31" i="52"/>
  <c r="T30" i="52"/>
  <c r="S30" i="52"/>
  <c r="L30" i="52"/>
  <c r="K30" i="52"/>
  <c r="T29" i="52"/>
  <c r="S29" i="52"/>
  <c r="K29" i="52"/>
  <c r="L29" i="52"/>
  <c r="I28" i="52"/>
  <c r="V28" i="52" s="1"/>
  <c r="T28" i="52"/>
  <c r="K28" i="52"/>
  <c r="L28" i="52"/>
  <c r="S28" i="52"/>
  <c r="L27" i="52"/>
  <c r="K27" i="52"/>
  <c r="T27" i="52"/>
  <c r="S27" i="52"/>
  <c r="Q26" i="52"/>
  <c r="T26" i="52"/>
  <c r="S26" i="52"/>
  <c r="L26" i="52"/>
  <c r="K26" i="52"/>
  <c r="I25" i="52"/>
  <c r="V25" i="52" s="1"/>
  <c r="S25" i="52"/>
  <c r="L25" i="52"/>
  <c r="K25" i="52"/>
  <c r="T25" i="52"/>
  <c r="I24" i="52"/>
  <c r="V24" i="52" s="1"/>
  <c r="T24" i="52"/>
  <c r="S24" i="52"/>
  <c r="L24" i="52"/>
  <c r="K24" i="52"/>
  <c r="T47" i="52"/>
  <c r="S47" i="52"/>
  <c r="L47" i="52"/>
  <c r="K47" i="52"/>
  <c r="T46" i="52"/>
  <c r="S46" i="52"/>
  <c r="L46" i="52"/>
  <c r="K46" i="52"/>
  <c r="I45" i="52"/>
  <c r="V45" i="52" s="1"/>
  <c r="T45" i="52"/>
  <c r="S45" i="52"/>
  <c r="L45" i="52"/>
  <c r="K45" i="52"/>
  <c r="L44" i="52"/>
  <c r="K44" i="52"/>
  <c r="T44" i="52"/>
  <c r="S44" i="52"/>
  <c r="T43" i="52"/>
  <c r="S43" i="52"/>
  <c r="L43" i="52"/>
  <c r="K43" i="52"/>
  <c r="I42" i="52"/>
  <c r="V42" i="52" s="1"/>
  <c r="T42" i="52"/>
  <c r="S42" i="52"/>
  <c r="L42" i="52"/>
  <c r="K42" i="52"/>
  <c r="S41" i="52"/>
  <c r="T41" i="52"/>
  <c r="L41" i="52"/>
  <c r="K41" i="52"/>
  <c r="K40" i="52"/>
  <c r="S40" i="52"/>
  <c r="T40" i="52"/>
  <c r="L40" i="52"/>
  <c r="T39" i="52"/>
  <c r="S39" i="52"/>
  <c r="L39" i="52"/>
  <c r="K39" i="52"/>
  <c r="T38" i="52"/>
  <c r="L38" i="52"/>
  <c r="K38" i="52"/>
  <c r="S38" i="52"/>
  <c r="T37" i="52"/>
  <c r="S37" i="52"/>
  <c r="L37" i="52"/>
  <c r="K37" i="52"/>
  <c r="X10" i="52"/>
  <c r="O13" i="52"/>
  <c r="X16" i="52"/>
  <c r="W13" i="52"/>
  <c r="W30" i="52"/>
  <c r="W44" i="52"/>
  <c r="W42" i="52"/>
  <c r="R42" i="52"/>
  <c r="I36" i="52"/>
  <c r="O44" i="52"/>
  <c r="M42" i="52"/>
  <c r="X25" i="52"/>
  <c r="X44" i="52"/>
  <c r="M44" i="52"/>
  <c r="M25" i="52"/>
  <c r="I20" i="52"/>
  <c r="V20" i="52" s="1"/>
  <c r="M31" i="52"/>
  <c r="X31" i="52"/>
  <c r="I37" i="52"/>
  <c r="V37" i="52" s="1"/>
  <c r="W37" i="52"/>
  <c r="M21" i="52"/>
  <c r="X21" i="52"/>
  <c r="O21" i="52"/>
  <c r="X20" i="52"/>
  <c r="M11" i="52"/>
  <c r="I29" i="52"/>
  <c r="V29" i="52" s="1"/>
  <c r="Q29" i="52"/>
  <c r="M46" i="52"/>
  <c r="W46" i="52"/>
  <c r="W20" i="52"/>
  <c r="O17" i="52"/>
  <c r="Q17" i="52"/>
  <c r="X13" i="52"/>
  <c r="M13" i="52"/>
  <c r="O33" i="52"/>
  <c r="W33" i="52"/>
  <c r="X33" i="52"/>
  <c r="O18" i="52"/>
  <c r="W17" i="52"/>
  <c r="I16" i="52"/>
  <c r="V16" i="52" s="1"/>
  <c r="Q16" i="52"/>
  <c r="Q13" i="52"/>
  <c r="Q12" i="52"/>
  <c r="X11" i="52"/>
  <c r="M30" i="52"/>
  <c r="W24" i="52"/>
  <c r="O39" i="52"/>
  <c r="Q20" i="52"/>
  <c r="M17" i="52"/>
  <c r="X15" i="52"/>
  <c r="R15" i="52"/>
  <c r="R46" i="52"/>
  <c r="M39" i="52"/>
  <c r="M29" i="52"/>
  <c r="X39" i="52"/>
  <c r="I10" i="52"/>
  <c r="X17" i="52"/>
  <c r="O16" i="52"/>
  <c r="M15" i="52"/>
  <c r="W29" i="52"/>
  <c r="R29" i="52"/>
  <c r="O27" i="52"/>
  <c r="Q24" i="52"/>
  <c r="V129" i="52"/>
  <c r="O10" i="52"/>
  <c r="W21" i="52"/>
  <c r="O20" i="52"/>
  <c r="W18" i="52"/>
  <c r="W14" i="52"/>
  <c r="I23" i="52"/>
  <c r="X27" i="52"/>
  <c r="M27" i="52"/>
  <c r="W25" i="52"/>
  <c r="R25" i="52"/>
  <c r="M24" i="52"/>
  <c r="X47" i="52"/>
  <c r="O47" i="52"/>
  <c r="W45" i="52"/>
  <c r="Q42" i="52"/>
  <c r="V103" i="52"/>
  <c r="R21" i="52"/>
  <c r="I21" i="52"/>
  <c r="V21" i="52" s="1"/>
  <c r="M20" i="52"/>
  <c r="Q19" i="52"/>
  <c r="R18" i="52"/>
  <c r="R17" i="52"/>
  <c r="W16" i="52"/>
  <c r="M16" i="52"/>
  <c r="W15" i="52"/>
  <c r="R13" i="52"/>
  <c r="Q30" i="52"/>
  <c r="W28" i="52"/>
  <c r="W27" i="52"/>
  <c r="R26" i="52"/>
  <c r="Q25" i="52"/>
  <c r="O36" i="52"/>
  <c r="M47" i="52"/>
  <c r="X42" i="52"/>
  <c r="O42" i="52"/>
  <c r="M18" i="52"/>
  <c r="R27" i="52"/>
  <c r="I27" i="52"/>
  <c r="V27" i="52" s="1"/>
  <c r="O25" i="52"/>
  <c r="R24" i="52"/>
  <c r="M38" i="52"/>
  <c r="V116" i="52"/>
  <c r="O14" i="52"/>
  <c r="X14" i="52"/>
  <c r="X43" i="52"/>
  <c r="M43" i="52"/>
  <c r="M40" i="52"/>
  <c r="O40" i="52"/>
  <c r="W40" i="52"/>
  <c r="W19" i="52"/>
  <c r="R19" i="52"/>
  <c r="Q14" i="52"/>
  <c r="W12" i="52"/>
  <c r="R12" i="52"/>
  <c r="M34" i="52"/>
  <c r="W34" i="52"/>
  <c r="Q33" i="52"/>
  <c r="R33" i="52"/>
  <c r="I31" i="52"/>
  <c r="V31" i="52" s="1"/>
  <c r="R31" i="52"/>
  <c r="W31" i="52"/>
  <c r="Q43" i="52"/>
  <c r="I32" i="52"/>
  <c r="V32" i="52" s="1"/>
  <c r="I19" i="52"/>
  <c r="V19" i="52" s="1"/>
  <c r="O19" i="52"/>
  <c r="X19" i="52"/>
  <c r="M14" i="52"/>
  <c r="I12" i="52"/>
  <c r="V12" i="52" s="1"/>
  <c r="O12" i="52"/>
  <c r="X12" i="52"/>
  <c r="I11" i="52"/>
  <c r="V11" i="52" s="1"/>
  <c r="O11" i="52"/>
  <c r="Q11" i="52"/>
  <c r="O43" i="52"/>
  <c r="I38" i="52"/>
  <c r="V38" i="52" s="1"/>
  <c r="O38" i="52"/>
  <c r="X38" i="52"/>
  <c r="Q38" i="52"/>
  <c r="Q10" i="52"/>
  <c r="M19" i="52"/>
  <c r="Q18" i="52"/>
  <c r="I14" i="52"/>
  <c r="V14" i="52" s="1"/>
  <c r="M12" i="52"/>
  <c r="W11" i="52"/>
  <c r="R11" i="52"/>
  <c r="M33" i="52"/>
  <c r="M32" i="52"/>
  <c r="O31" i="52"/>
  <c r="M26" i="52"/>
  <c r="W26" i="52"/>
  <c r="O26" i="52"/>
  <c r="X26" i="52"/>
  <c r="I46" i="52"/>
  <c r="V46" i="52" s="1"/>
  <c r="O46" i="52"/>
  <c r="X46" i="52"/>
  <c r="Q46" i="52"/>
  <c r="W43" i="52"/>
  <c r="I43" i="52"/>
  <c r="V43" i="52" s="1"/>
  <c r="I41" i="52"/>
  <c r="V41" i="52" s="1"/>
  <c r="W41" i="52"/>
  <c r="X40" i="52"/>
  <c r="I40" i="52"/>
  <c r="V40" i="52" s="1"/>
  <c r="W38" i="52"/>
  <c r="R38" i="52"/>
  <c r="O23" i="52"/>
  <c r="X29" i="52"/>
  <c r="O29" i="52"/>
  <c r="M28" i="52"/>
  <c r="X24" i="52"/>
  <c r="O24" i="52"/>
  <c r="Q36" i="52"/>
  <c r="W47" i="52"/>
  <c r="Q47" i="52"/>
  <c r="I47" i="52"/>
  <c r="V47" i="52" s="1"/>
  <c r="I44" i="52"/>
  <c r="V44" i="52" s="1"/>
  <c r="W39" i="52"/>
  <c r="Q39" i="52"/>
  <c r="I39" i="52"/>
  <c r="V39" i="52" s="1"/>
  <c r="M37" i="52"/>
  <c r="Q23" i="52"/>
  <c r="V88" i="52"/>
  <c r="M45" i="52"/>
  <c r="M41" i="52"/>
  <c r="R41" i="52"/>
  <c r="R37" i="52"/>
  <c r="R45" i="52"/>
  <c r="Q45" i="52"/>
  <c r="R44" i="52"/>
  <c r="Q41" i="52"/>
  <c r="R40" i="52"/>
  <c r="Q37" i="52"/>
  <c r="R47" i="52"/>
  <c r="X45" i="52"/>
  <c r="O45" i="52"/>
  <c r="Q44" i="52"/>
  <c r="R43" i="52"/>
  <c r="X41" i="52"/>
  <c r="O41" i="52"/>
  <c r="Q40" i="52"/>
  <c r="R39" i="52"/>
  <c r="X37" i="52"/>
  <c r="O37" i="52"/>
  <c r="R36" i="52"/>
  <c r="W36" i="52"/>
  <c r="M36" i="52"/>
  <c r="X34" i="52"/>
  <c r="O34" i="52"/>
  <c r="I34" i="52"/>
  <c r="V34" i="52" s="1"/>
  <c r="R32" i="52"/>
  <c r="X30" i="52"/>
  <c r="O30" i="52"/>
  <c r="I30" i="52"/>
  <c r="V30" i="52" s="1"/>
  <c r="R28" i="52"/>
  <c r="I26" i="52"/>
  <c r="V26" i="52" s="1"/>
  <c r="Q32" i="52"/>
  <c r="Q28" i="52"/>
  <c r="R34" i="52"/>
  <c r="X32" i="52"/>
  <c r="O32" i="52"/>
  <c r="Q31" i="52"/>
  <c r="R30" i="52"/>
  <c r="X28" i="52"/>
  <c r="O28" i="52"/>
  <c r="Q27" i="52"/>
  <c r="R23" i="52"/>
  <c r="W23" i="52"/>
  <c r="M23" i="52"/>
  <c r="Q21" i="52"/>
  <c r="R20" i="52"/>
  <c r="I18" i="52"/>
  <c r="V18" i="52" s="1"/>
  <c r="Q15" i="52"/>
  <c r="O15" i="52"/>
  <c r="R10" i="52"/>
  <c r="W10" i="52"/>
  <c r="M10" i="52"/>
  <c r="AF184" i="63"/>
  <c r="AE184" i="63"/>
  <c r="W184" i="63"/>
  <c r="U184" i="63"/>
  <c r="R184" i="63"/>
  <c r="O184" i="63"/>
  <c r="J184" i="63"/>
  <c r="G184" i="63"/>
  <c r="E184" i="63"/>
  <c r="C184" i="63"/>
  <c r="D184" i="63" s="1"/>
  <c r="B184" i="63"/>
  <c r="AF183" i="63"/>
  <c r="AE183" i="63"/>
  <c r="W183" i="63"/>
  <c r="U183" i="63"/>
  <c r="R183" i="63"/>
  <c r="O183" i="63"/>
  <c r="J183" i="63"/>
  <c r="G183" i="63"/>
  <c r="E183" i="63"/>
  <c r="C183" i="63"/>
  <c r="D183" i="63" s="1"/>
  <c r="B183" i="63"/>
  <c r="AF182" i="63"/>
  <c r="AE182" i="63"/>
  <c r="W182" i="63"/>
  <c r="U182" i="63"/>
  <c r="R182" i="63"/>
  <c r="O182" i="63"/>
  <c r="J182" i="63"/>
  <c r="G182" i="63"/>
  <c r="E182" i="63"/>
  <c r="C182" i="63"/>
  <c r="D182" i="63" s="1"/>
  <c r="B182" i="63"/>
  <c r="AF181" i="63"/>
  <c r="AE181" i="63"/>
  <c r="W181" i="63"/>
  <c r="U181" i="63"/>
  <c r="R181" i="63"/>
  <c r="O181" i="63"/>
  <c r="J181" i="63"/>
  <c r="G181" i="63"/>
  <c r="E181" i="63"/>
  <c r="C181" i="63"/>
  <c r="D181" i="63" s="1"/>
  <c r="B181" i="63"/>
  <c r="AF180" i="63"/>
  <c r="AE180" i="63"/>
  <c r="W180" i="63"/>
  <c r="U180" i="63"/>
  <c r="R180" i="63"/>
  <c r="O180" i="63"/>
  <c r="J180" i="63"/>
  <c r="G180" i="63"/>
  <c r="E180" i="63"/>
  <c r="C180" i="63"/>
  <c r="D180" i="63" s="1"/>
  <c r="B180" i="63"/>
  <c r="AF179" i="63"/>
  <c r="AE179" i="63"/>
  <c r="W179" i="63"/>
  <c r="U179" i="63"/>
  <c r="R179" i="63"/>
  <c r="O179" i="63"/>
  <c r="J179" i="63"/>
  <c r="G179" i="63"/>
  <c r="E179" i="63"/>
  <c r="C179" i="63"/>
  <c r="D179" i="63" s="1"/>
  <c r="B179" i="63"/>
  <c r="AF178" i="63"/>
  <c r="AE178" i="63"/>
  <c r="W178" i="63"/>
  <c r="U178" i="63"/>
  <c r="R178" i="63"/>
  <c r="O178" i="63"/>
  <c r="J178" i="63"/>
  <c r="G178" i="63"/>
  <c r="E178" i="63"/>
  <c r="C178" i="63"/>
  <c r="D178" i="63" s="1"/>
  <c r="B178" i="63"/>
  <c r="AF177" i="63"/>
  <c r="AE177" i="63"/>
  <c r="W177" i="63"/>
  <c r="U177" i="63"/>
  <c r="R177" i="63"/>
  <c r="O177" i="63"/>
  <c r="J177" i="63"/>
  <c r="G177" i="63"/>
  <c r="E177" i="63"/>
  <c r="C177" i="63"/>
  <c r="D177" i="63" s="1"/>
  <c r="B177" i="63"/>
  <c r="AF176" i="63"/>
  <c r="AE176" i="63"/>
  <c r="W176" i="63"/>
  <c r="U176" i="63"/>
  <c r="R176" i="63"/>
  <c r="O176" i="63"/>
  <c r="J176" i="63"/>
  <c r="G176" i="63"/>
  <c r="E176" i="63"/>
  <c r="C176" i="63"/>
  <c r="D176" i="63" s="1"/>
  <c r="B176" i="63"/>
  <c r="AF175" i="63"/>
  <c r="AE175" i="63"/>
  <c r="W175" i="63"/>
  <c r="U175" i="63"/>
  <c r="R175" i="63"/>
  <c r="O175" i="63"/>
  <c r="J175" i="63"/>
  <c r="G175" i="63"/>
  <c r="E175" i="63"/>
  <c r="C175" i="63"/>
  <c r="D175" i="63" s="1"/>
  <c r="B175" i="63"/>
  <c r="AF173" i="63"/>
  <c r="AE173" i="63"/>
  <c r="W173" i="63"/>
  <c r="U173" i="63"/>
  <c r="R173" i="63"/>
  <c r="O173" i="63"/>
  <c r="J173" i="63"/>
  <c r="G173" i="63"/>
  <c r="E173" i="63"/>
  <c r="C173" i="63"/>
  <c r="D173" i="63" s="1"/>
  <c r="B173" i="63"/>
  <c r="AF172" i="63"/>
  <c r="AE172" i="63"/>
  <c r="W172" i="63"/>
  <c r="U172" i="63"/>
  <c r="R172" i="63"/>
  <c r="O172" i="63"/>
  <c r="J172" i="63"/>
  <c r="G172" i="63"/>
  <c r="E172" i="63"/>
  <c r="C172" i="63"/>
  <c r="D172" i="63" s="1"/>
  <c r="B172" i="63"/>
  <c r="AF171" i="63"/>
  <c r="AE171" i="63"/>
  <c r="W171" i="63"/>
  <c r="U171" i="63"/>
  <c r="R171" i="63"/>
  <c r="O171" i="63"/>
  <c r="J171" i="63"/>
  <c r="G171" i="63"/>
  <c r="E171" i="63"/>
  <c r="C171" i="63"/>
  <c r="D171" i="63" s="1"/>
  <c r="B171" i="63"/>
  <c r="AF170" i="63"/>
  <c r="AE170" i="63"/>
  <c r="W170" i="63"/>
  <c r="U170" i="63"/>
  <c r="R170" i="63"/>
  <c r="O170" i="63"/>
  <c r="J170" i="63"/>
  <c r="G170" i="63"/>
  <c r="E170" i="63"/>
  <c r="C170" i="63"/>
  <c r="D170" i="63" s="1"/>
  <c r="B170" i="63"/>
  <c r="AF169" i="63"/>
  <c r="AE169" i="63"/>
  <c r="W169" i="63"/>
  <c r="U169" i="63"/>
  <c r="R169" i="63"/>
  <c r="O169" i="63"/>
  <c r="J169" i="63"/>
  <c r="G169" i="63"/>
  <c r="E169" i="63"/>
  <c r="C169" i="63"/>
  <c r="D169" i="63" s="1"/>
  <c r="B169" i="63"/>
  <c r="AF168" i="63"/>
  <c r="AE168" i="63"/>
  <c r="W168" i="63"/>
  <c r="U168" i="63"/>
  <c r="R168" i="63"/>
  <c r="O168" i="63"/>
  <c r="J168" i="63"/>
  <c r="G168" i="63"/>
  <c r="E168" i="63"/>
  <c r="C168" i="63"/>
  <c r="D168" i="63" s="1"/>
  <c r="B168" i="63"/>
  <c r="AF167" i="63"/>
  <c r="AE167" i="63"/>
  <c r="W167" i="63"/>
  <c r="U167" i="63"/>
  <c r="R167" i="63"/>
  <c r="O167" i="63"/>
  <c r="J167" i="63"/>
  <c r="G167" i="63"/>
  <c r="E167" i="63"/>
  <c r="C167" i="63"/>
  <c r="D167" i="63" s="1"/>
  <c r="B167" i="63"/>
  <c r="AF166" i="63"/>
  <c r="AE166" i="63"/>
  <c r="W166" i="63"/>
  <c r="U166" i="63"/>
  <c r="R166" i="63"/>
  <c r="O166" i="63"/>
  <c r="J166" i="63"/>
  <c r="G166" i="63"/>
  <c r="E166" i="63"/>
  <c r="C166" i="63"/>
  <c r="D166" i="63" s="1"/>
  <c r="B166" i="63"/>
  <c r="AF165" i="63"/>
  <c r="AE165" i="63"/>
  <c r="W165" i="63"/>
  <c r="U165" i="63"/>
  <c r="R165" i="63"/>
  <c r="O165" i="63"/>
  <c r="J165" i="63"/>
  <c r="G165" i="63"/>
  <c r="E165" i="63"/>
  <c r="C165" i="63"/>
  <c r="D165" i="63" s="1"/>
  <c r="B165" i="63"/>
  <c r="AF164" i="63"/>
  <c r="AE164" i="63"/>
  <c r="W164" i="63"/>
  <c r="U164" i="63"/>
  <c r="R164" i="63"/>
  <c r="O164" i="63"/>
  <c r="J164" i="63"/>
  <c r="G164" i="63"/>
  <c r="E164" i="63"/>
  <c r="C164" i="63"/>
  <c r="D164" i="63" s="1"/>
  <c r="B164" i="63"/>
  <c r="AF162" i="63"/>
  <c r="AE162" i="63"/>
  <c r="W162" i="63"/>
  <c r="U162" i="63"/>
  <c r="R162" i="63"/>
  <c r="O162" i="63"/>
  <c r="J162" i="63"/>
  <c r="G162" i="63"/>
  <c r="E162" i="63"/>
  <c r="C162" i="63"/>
  <c r="D162" i="63" s="1"/>
  <c r="B162" i="63"/>
  <c r="AF161" i="63"/>
  <c r="AE161" i="63"/>
  <c r="W161" i="63"/>
  <c r="U161" i="63"/>
  <c r="R161" i="63"/>
  <c r="O161" i="63"/>
  <c r="J161" i="63"/>
  <c r="G161" i="63"/>
  <c r="E161" i="63"/>
  <c r="C161" i="63"/>
  <c r="D161" i="63" s="1"/>
  <c r="B161" i="63"/>
  <c r="AF160" i="63"/>
  <c r="AE160" i="63"/>
  <c r="W160" i="63"/>
  <c r="U160" i="63"/>
  <c r="R160" i="63"/>
  <c r="O160" i="63"/>
  <c r="J160" i="63"/>
  <c r="G160" i="63"/>
  <c r="E160" i="63"/>
  <c r="C160" i="63"/>
  <c r="D160" i="63" s="1"/>
  <c r="B160" i="63"/>
  <c r="AF159" i="63"/>
  <c r="AE159" i="63"/>
  <c r="W159" i="63"/>
  <c r="U159" i="63"/>
  <c r="R159" i="63"/>
  <c r="O159" i="63"/>
  <c r="J159" i="63"/>
  <c r="G159" i="63"/>
  <c r="E159" i="63"/>
  <c r="C159" i="63"/>
  <c r="D159" i="63" s="1"/>
  <c r="B159" i="63"/>
  <c r="AF158" i="63"/>
  <c r="AE158" i="63"/>
  <c r="W158" i="63"/>
  <c r="U158" i="63"/>
  <c r="R158" i="63"/>
  <c r="O158" i="63"/>
  <c r="J158" i="63"/>
  <c r="G158" i="63"/>
  <c r="E158" i="63"/>
  <c r="C158" i="63"/>
  <c r="D158" i="63" s="1"/>
  <c r="B158" i="63"/>
  <c r="AF157" i="63"/>
  <c r="AE157" i="63"/>
  <c r="W157" i="63"/>
  <c r="U157" i="63"/>
  <c r="R157" i="63"/>
  <c r="O157" i="63"/>
  <c r="J157" i="63"/>
  <c r="G157" i="63"/>
  <c r="E157" i="63"/>
  <c r="C157" i="63"/>
  <c r="D157" i="63" s="1"/>
  <c r="B157" i="63"/>
  <c r="AF156" i="63"/>
  <c r="AE156" i="63"/>
  <c r="W156" i="63"/>
  <c r="U156" i="63"/>
  <c r="R156" i="63"/>
  <c r="O156" i="63"/>
  <c r="J156" i="63"/>
  <c r="G156" i="63"/>
  <c r="E156" i="63"/>
  <c r="C156" i="63"/>
  <c r="D156" i="63" s="1"/>
  <c r="B156" i="63"/>
  <c r="AF155" i="63"/>
  <c r="AE155" i="63"/>
  <c r="W155" i="63"/>
  <c r="U155" i="63"/>
  <c r="R155" i="63"/>
  <c r="O155" i="63"/>
  <c r="J155" i="63"/>
  <c r="G155" i="63"/>
  <c r="E155" i="63"/>
  <c r="C155" i="63"/>
  <c r="D155" i="63" s="1"/>
  <c r="B155" i="63"/>
  <c r="AF154" i="63"/>
  <c r="AE154" i="63"/>
  <c r="W154" i="63"/>
  <c r="U154" i="63"/>
  <c r="R154" i="63"/>
  <c r="O154" i="63"/>
  <c r="J154" i="63"/>
  <c r="G154" i="63"/>
  <c r="E154" i="63"/>
  <c r="C154" i="63"/>
  <c r="D154" i="63" s="1"/>
  <c r="B154" i="63"/>
  <c r="AF153" i="63"/>
  <c r="AE153" i="63"/>
  <c r="W153" i="63"/>
  <c r="U153" i="63"/>
  <c r="R153" i="63"/>
  <c r="O153" i="63"/>
  <c r="J153" i="63"/>
  <c r="G153" i="63"/>
  <c r="E153" i="63"/>
  <c r="C153" i="63"/>
  <c r="D153" i="63" s="1"/>
  <c r="B153" i="63"/>
  <c r="AF151" i="63"/>
  <c r="AE151" i="63"/>
  <c r="W151" i="63"/>
  <c r="U151" i="63"/>
  <c r="R151" i="63"/>
  <c r="O151" i="63"/>
  <c r="J151" i="63"/>
  <c r="G151" i="63"/>
  <c r="E151" i="63"/>
  <c r="C151" i="63"/>
  <c r="D151" i="63" s="1"/>
  <c r="B151" i="63"/>
  <c r="AF150" i="63"/>
  <c r="AE150" i="63"/>
  <c r="W150" i="63"/>
  <c r="U150" i="63"/>
  <c r="R150" i="63"/>
  <c r="O150" i="63"/>
  <c r="J150" i="63"/>
  <c r="G150" i="63"/>
  <c r="E150" i="63"/>
  <c r="C150" i="63"/>
  <c r="D150" i="63" s="1"/>
  <c r="B150" i="63"/>
  <c r="AF149" i="63"/>
  <c r="AE149" i="63"/>
  <c r="W149" i="63"/>
  <c r="U149" i="63"/>
  <c r="R149" i="63"/>
  <c r="O149" i="63"/>
  <c r="J149" i="63"/>
  <c r="G149" i="63"/>
  <c r="E149" i="63"/>
  <c r="C149" i="63"/>
  <c r="D149" i="63" s="1"/>
  <c r="B149" i="63"/>
  <c r="AF148" i="63"/>
  <c r="AE148" i="63"/>
  <c r="W148" i="63"/>
  <c r="U148" i="63"/>
  <c r="R148" i="63"/>
  <c r="O148" i="63"/>
  <c r="J148" i="63"/>
  <c r="G148" i="63"/>
  <c r="E148" i="63"/>
  <c r="C148" i="63"/>
  <c r="D148" i="63" s="1"/>
  <c r="B148" i="63"/>
  <c r="AF147" i="63"/>
  <c r="AE147" i="63"/>
  <c r="W147" i="63"/>
  <c r="U147" i="63"/>
  <c r="R147" i="63"/>
  <c r="O147" i="63"/>
  <c r="J147" i="63"/>
  <c r="G147" i="63"/>
  <c r="E147" i="63"/>
  <c r="C147" i="63"/>
  <c r="D147" i="63" s="1"/>
  <c r="B147" i="63"/>
  <c r="AF146" i="63"/>
  <c r="AE146" i="63"/>
  <c r="W146" i="63"/>
  <c r="U146" i="63"/>
  <c r="R146" i="63"/>
  <c r="O146" i="63"/>
  <c r="J146" i="63"/>
  <c r="G146" i="63"/>
  <c r="E146" i="63"/>
  <c r="C146" i="63"/>
  <c r="D146" i="63" s="1"/>
  <c r="B146" i="63"/>
  <c r="AF145" i="63"/>
  <c r="AE145" i="63"/>
  <c r="W145" i="63"/>
  <c r="U145" i="63"/>
  <c r="R145" i="63"/>
  <c r="O145" i="63"/>
  <c r="J145" i="63"/>
  <c r="G145" i="63"/>
  <c r="E145" i="63"/>
  <c r="C145" i="63"/>
  <c r="D145" i="63" s="1"/>
  <c r="B145" i="63"/>
  <c r="AF144" i="63"/>
  <c r="AE144" i="63"/>
  <c r="W144" i="63"/>
  <c r="U144" i="63"/>
  <c r="R144" i="63"/>
  <c r="O144" i="63"/>
  <c r="J144" i="63"/>
  <c r="G144" i="63"/>
  <c r="E144" i="63"/>
  <c r="C144" i="63"/>
  <c r="D144" i="63" s="1"/>
  <c r="B144" i="63"/>
  <c r="AF143" i="63"/>
  <c r="AE143" i="63"/>
  <c r="W143" i="63"/>
  <c r="U143" i="63"/>
  <c r="R143" i="63"/>
  <c r="O143" i="63"/>
  <c r="J143" i="63"/>
  <c r="G143" i="63"/>
  <c r="E143" i="63"/>
  <c r="C143" i="63"/>
  <c r="D143" i="63" s="1"/>
  <c r="B143" i="63"/>
  <c r="AF142" i="63"/>
  <c r="AE142" i="63"/>
  <c r="W142" i="63"/>
  <c r="U142" i="63"/>
  <c r="R142" i="63"/>
  <c r="O142" i="63"/>
  <c r="J142" i="63"/>
  <c r="G142" i="63"/>
  <c r="E142" i="63"/>
  <c r="C142" i="63"/>
  <c r="D142" i="63" s="1"/>
  <c r="B142" i="63"/>
  <c r="AF140" i="63"/>
  <c r="AE140" i="63"/>
  <c r="W140" i="63"/>
  <c r="U140" i="63"/>
  <c r="R140" i="63"/>
  <c r="O140" i="63"/>
  <c r="J140" i="63"/>
  <c r="G140" i="63"/>
  <c r="E140" i="63"/>
  <c r="C140" i="63"/>
  <c r="D140" i="63" s="1"/>
  <c r="B140" i="63"/>
  <c r="AF139" i="63"/>
  <c r="AE139" i="63"/>
  <c r="W139" i="63"/>
  <c r="U139" i="63"/>
  <c r="R139" i="63"/>
  <c r="O139" i="63"/>
  <c r="J139" i="63"/>
  <c r="G139" i="63"/>
  <c r="E139" i="63"/>
  <c r="C139" i="63"/>
  <c r="D139" i="63" s="1"/>
  <c r="B139" i="63"/>
  <c r="AF138" i="63"/>
  <c r="AE138" i="63"/>
  <c r="W138" i="63"/>
  <c r="U138" i="63"/>
  <c r="R138" i="63"/>
  <c r="O138" i="63"/>
  <c r="J138" i="63"/>
  <c r="G138" i="63"/>
  <c r="E138" i="63"/>
  <c r="C138" i="63"/>
  <c r="D138" i="63" s="1"/>
  <c r="B138" i="63"/>
  <c r="AF137" i="63"/>
  <c r="AE137" i="63"/>
  <c r="W137" i="63"/>
  <c r="U137" i="63"/>
  <c r="R137" i="63"/>
  <c r="O137" i="63"/>
  <c r="J137" i="63"/>
  <c r="G137" i="63"/>
  <c r="E137" i="63"/>
  <c r="C137" i="63"/>
  <c r="D137" i="63" s="1"/>
  <c r="B137" i="63"/>
  <c r="AF136" i="63"/>
  <c r="AE136" i="63"/>
  <c r="W136" i="63"/>
  <c r="U136" i="63"/>
  <c r="R136" i="63"/>
  <c r="O136" i="63"/>
  <c r="J136" i="63"/>
  <c r="G136" i="63"/>
  <c r="E136" i="63"/>
  <c r="C136" i="63"/>
  <c r="D136" i="63" s="1"/>
  <c r="B136" i="63"/>
  <c r="AF135" i="63"/>
  <c r="AE135" i="63"/>
  <c r="W135" i="63"/>
  <c r="U135" i="63"/>
  <c r="R135" i="63"/>
  <c r="O135" i="63"/>
  <c r="J135" i="63"/>
  <c r="G135" i="63"/>
  <c r="E135" i="63"/>
  <c r="C135" i="63"/>
  <c r="D135" i="63" s="1"/>
  <c r="B135" i="63"/>
  <c r="AF134" i="63"/>
  <c r="AE134" i="63"/>
  <c r="W134" i="63"/>
  <c r="U134" i="63"/>
  <c r="R134" i="63"/>
  <c r="O134" i="63"/>
  <c r="J134" i="63"/>
  <c r="G134" i="63"/>
  <c r="E134" i="63"/>
  <c r="C134" i="63"/>
  <c r="D134" i="63" s="1"/>
  <c r="B134" i="63"/>
  <c r="AF133" i="63"/>
  <c r="AE133" i="63"/>
  <c r="W133" i="63"/>
  <c r="U133" i="63"/>
  <c r="R133" i="63"/>
  <c r="O133" i="63"/>
  <c r="J133" i="63"/>
  <c r="G133" i="63"/>
  <c r="E133" i="63"/>
  <c r="C133" i="63"/>
  <c r="D133" i="63" s="1"/>
  <c r="B133" i="63"/>
  <c r="AF132" i="63"/>
  <c r="AE132" i="63"/>
  <c r="W132" i="63"/>
  <c r="U132" i="63"/>
  <c r="R132" i="63"/>
  <c r="O132" i="63"/>
  <c r="J132" i="63"/>
  <c r="G132" i="63"/>
  <c r="E132" i="63"/>
  <c r="C132" i="63"/>
  <c r="D132" i="63" s="1"/>
  <c r="B132" i="63"/>
  <c r="AF131" i="63"/>
  <c r="AE131" i="63"/>
  <c r="W131" i="63"/>
  <c r="U131" i="63"/>
  <c r="R131" i="63"/>
  <c r="O131" i="63"/>
  <c r="J131" i="63"/>
  <c r="G131" i="63"/>
  <c r="E131" i="63"/>
  <c r="C131" i="63"/>
  <c r="D131" i="63" s="1"/>
  <c r="B131" i="63"/>
  <c r="AF129" i="63"/>
  <c r="AE129" i="63"/>
  <c r="W129" i="63"/>
  <c r="U129" i="63"/>
  <c r="R129" i="63"/>
  <c r="O129" i="63"/>
  <c r="J129" i="63"/>
  <c r="G129" i="63"/>
  <c r="E129" i="63"/>
  <c r="C129" i="63"/>
  <c r="D129" i="63" s="1"/>
  <c r="B129" i="63"/>
  <c r="AF128" i="63"/>
  <c r="AE128" i="63"/>
  <c r="W128" i="63"/>
  <c r="U128" i="63"/>
  <c r="R128" i="63"/>
  <c r="O128" i="63"/>
  <c r="J128" i="63"/>
  <c r="G128" i="63"/>
  <c r="E128" i="63"/>
  <c r="C128" i="63"/>
  <c r="D128" i="63" s="1"/>
  <c r="B128" i="63"/>
  <c r="AF127" i="63"/>
  <c r="AE127" i="63"/>
  <c r="W127" i="63"/>
  <c r="U127" i="63"/>
  <c r="R127" i="63"/>
  <c r="O127" i="63"/>
  <c r="J127" i="63"/>
  <c r="G127" i="63"/>
  <c r="E127" i="63"/>
  <c r="C127" i="63"/>
  <c r="D127" i="63" s="1"/>
  <c r="B127" i="63"/>
  <c r="AF126" i="63"/>
  <c r="AE126" i="63"/>
  <c r="W126" i="63"/>
  <c r="U126" i="63"/>
  <c r="R126" i="63"/>
  <c r="O126" i="63"/>
  <c r="J126" i="63"/>
  <c r="G126" i="63"/>
  <c r="E126" i="63"/>
  <c r="C126" i="63"/>
  <c r="D126" i="63" s="1"/>
  <c r="B126" i="63"/>
  <c r="AF125" i="63"/>
  <c r="AE125" i="63"/>
  <c r="W125" i="63"/>
  <c r="U125" i="63"/>
  <c r="R125" i="63"/>
  <c r="O125" i="63"/>
  <c r="J125" i="63"/>
  <c r="G125" i="63"/>
  <c r="E125" i="63"/>
  <c r="C125" i="63"/>
  <c r="D125" i="63" s="1"/>
  <c r="B125" i="63"/>
  <c r="AF124" i="63"/>
  <c r="AE124" i="63"/>
  <c r="W124" i="63"/>
  <c r="U124" i="63"/>
  <c r="R124" i="63"/>
  <c r="O124" i="63"/>
  <c r="J124" i="63"/>
  <c r="G124" i="63"/>
  <c r="E124" i="63"/>
  <c r="C124" i="63"/>
  <c r="D124" i="63" s="1"/>
  <c r="B124" i="63"/>
  <c r="AF123" i="63"/>
  <c r="AE123" i="63"/>
  <c r="W123" i="63"/>
  <c r="U123" i="63"/>
  <c r="R123" i="63"/>
  <c r="O123" i="63"/>
  <c r="J123" i="63"/>
  <c r="G123" i="63"/>
  <c r="E123" i="63"/>
  <c r="C123" i="63"/>
  <c r="D123" i="63" s="1"/>
  <c r="B123" i="63"/>
  <c r="AF122" i="63"/>
  <c r="AE122" i="63"/>
  <c r="W122" i="63"/>
  <c r="U122" i="63"/>
  <c r="R122" i="63"/>
  <c r="O122" i="63"/>
  <c r="J122" i="63"/>
  <c r="G122" i="63"/>
  <c r="E122" i="63"/>
  <c r="C122" i="63"/>
  <c r="D122" i="63" s="1"/>
  <c r="B122" i="63"/>
  <c r="AF121" i="63"/>
  <c r="AE121" i="63"/>
  <c r="W121" i="63"/>
  <c r="U121" i="63"/>
  <c r="R121" i="63"/>
  <c r="O121" i="63"/>
  <c r="J121" i="63"/>
  <c r="G121" i="63"/>
  <c r="E121" i="63"/>
  <c r="C121" i="63"/>
  <c r="D121" i="63" s="1"/>
  <c r="B121" i="63"/>
  <c r="AF120" i="63"/>
  <c r="AE120" i="63"/>
  <c r="W120" i="63"/>
  <c r="U120" i="63"/>
  <c r="R120" i="63"/>
  <c r="O120" i="63"/>
  <c r="J120" i="63"/>
  <c r="G120" i="63"/>
  <c r="E120" i="63"/>
  <c r="C120" i="63"/>
  <c r="D120" i="63" s="1"/>
  <c r="B120" i="63"/>
  <c r="AF118" i="63"/>
  <c r="AE118" i="63"/>
  <c r="W118" i="63"/>
  <c r="U118" i="63"/>
  <c r="R118" i="63"/>
  <c r="O118" i="63"/>
  <c r="J118" i="63"/>
  <c r="G118" i="63"/>
  <c r="E118" i="63"/>
  <c r="C118" i="63"/>
  <c r="D118" i="63" s="1"/>
  <c r="B118" i="63"/>
  <c r="AF117" i="63"/>
  <c r="AE117" i="63"/>
  <c r="W117" i="63"/>
  <c r="U117" i="63"/>
  <c r="R117" i="63"/>
  <c r="O117" i="63"/>
  <c r="J117" i="63"/>
  <c r="G117" i="63"/>
  <c r="E117" i="63"/>
  <c r="C117" i="63"/>
  <c r="D117" i="63" s="1"/>
  <c r="B117" i="63"/>
  <c r="AF116" i="63"/>
  <c r="AE116" i="63"/>
  <c r="W116" i="63"/>
  <c r="U116" i="63"/>
  <c r="R116" i="63"/>
  <c r="O116" i="63"/>
  <c r="J116" i="63"/>
  <c r="G116" i="63"/>
  <c r="E116" i="63"/>
  <c r="C116" i="63"/>
  <c r="D116" i="63" s="1"/>
  <c r="B116" i="63"/>
  <c r="AF115" i="63"/>
  <c r="AE115" i="63"/>
  <c r="W115" i="63"/>
  <c r="U115" i="63"/>
  <c r="R115" i="63"/>
  <c r="O115" i="63"/>
  <c r="J115" i="63"/>
  <c r="G115" i="63"/>
  <c r="E115" i="63"/>
  <c r="C115" i="63"/>
  <c r="D115" i="63" s="1"/>
  <c r="B115" i="63"/>
  <c r="AF114" i="63"/>
  <c r="AE114" i="63"/>
  <c r="W114" i="63"/>
  <c r="U114" i="63"/>
  <c r="R114" i="63"/>
  <c r="O114" i="63"/>
  <c r="J114" i="63"/>
  <c r="G114" i="63"/>
  <c r="E114" i="63"/>
  <c r="C114" i="63"/>
  <c r="D114" i="63" s="1"/>
  <c r="B114" i="63"/>
  <c r="AF113" i="63"/>
  <c r="AE113" i="63"/>
  <c r="W113" i="63"/>
  <c r="U113" i="63"/>
  <c r="R113" i="63"/>
  <c r="O113" i="63"/>
  <c r="J113" i="63"/>
  <c r="G113" i="63"/>
  <c r="E113" i="63"/>
  <c r="C113" i="63"/>
  <c r="D113" i="63" s="1"/>
  <c r="B113" i="63"/>
  <c r="AF112" i="63"/>
  <c r="AE112" i="63"/>
  <c r="W112" i="63"/>
  <c r="U112" i="63"/>
  <c r="R112" i="63"/>
  <c r="O112" i="63"/>
  <c r="J112" i="63"/>
  <c r="G112" i="63"/>
  <c r="E112" i="63"/>
  <c r="C112" i="63"/>
  <c r="D112" i="63" s="1"/>
  <c r="B112" i="63"/>
  <c r="AF111" i="63"/>
  <c r="AE111" i="63"/>
  <c r="W111" i="63"/>
  <c r="U111" i="63"/>
  <c r="R111" i="63"/>
  <c r="O111" i="63"/>
  <c r="J111" i="63"/>
  <c r="G111" i="63"/>
  <c r="E111" i="63"/>
  <c r="C111" i="63"/>
  <c r="D111" i="63" s="1"/>
  <c r="B111" i="63"/>
  <c r="AF110" i="63"/>
  <c r="AE110" i="63"/>
  <c r="W110" i="63"/>
  <c r="U110" i="63"/>
  <c r="R110" i="63"/>
  <c r="O110" i="63"/>
  <c r="J110" i="63"/>
  <c r="G110" i="63"/>
  <c r="E110" i="63"/>
  <c r="C110" i="63"/>
  <c r="D110" i="63" s="1"/>
  <c r="B110" i="63"/>
  <c r="AF109" i="63"/>
  <c r="AE109" i="63"/>
  <c r="W109" i="63"/>
  <c r="U109" i="63"/>
  <c r="R109" i="63"/>
  <c r="O109" i="63"/>
  <c r="J109" i="63"/>
  <c r="G109" i="63"/>
  <c r="E109" i="63"/>
  <c r="C109" i="63"/>
  <c r="D109" i="63" s="1"/>
  <c r="B109" i="63"/>
  <c r="AF107" i="63"/>
  <c r="AE107" i="63"/>
  <c r="W107" i="63"/>
  <c r="U107" i="63"/>
  <c r="R107" i="63"/>
  <c r="O107" i="63"/>
  <c r="J107" i="63"/>
  <c r="G107" i="63"/>
  <c r="E107" i="63"/>
  <c r="C107" i="63"/>
  <c r="D107" i="63" s="1"/>
  <c r="B107" i="63"/>
  <c r="AF106" i="63"/>
  <c r="AE106" i="63"/>
  <c r="W106" i="63"/>
  <c r="U106" i="63"/>
  <c r="R106" i="63"/>
  <c r="O106" i="63"/>
  <c r="J106" i="63"/>
  <c r="G106" i="63"/>
  <c r="E106" i="63"/>
  <c r="C106" i="63"/>
  <c r="D106" i="63" s="1"/>
  <c r="B106" i="63"/>
  <c r="AF105" i="63"/>
  <c r="AE105" i="63"/>
  <c r="W105" i="63"/>
  <c r="U105" i="63"/>
  <c r="R105" i="63"/>
  <c r="O105" i="63"/>
  <c r="J105" i="63"/>
  <c r="G105" i="63"/>
  <c r="E105" i="63"/>
  <c r="C105" i="63"/>
  <c r="D105" i="63" s="1"/>
  <c r="B105" i="63"/>
  <c r="AF104" i="63"/>
  <c r="AE104" i="63"/>
  <c r="W104" i="63"/>
  <c r="U104" i="63"/>
  <c r="R104" i="63"/>
  <c r="O104" i="63"/>
  <c r="J104" i="63"/>
  <c r="G104" i="63"/>
  <c r="E104" i="63"/>
  <c r="C104" i="63"/>
  <c r="D104" i="63" s="1"/>
  <c r="B104" i="63"/>
  <c r="AF103" i="63"/>
  <c r="AE103" i="63"/>
  <c r="W103" i="63"/>
  <c r="U103" i="63"/>
  <c r="R103" i="63"/>
  <c r="O103" i="63"/>
  <c r="J103" i="63"/>
  <c r="G103" i="63"/>
  <c r="E103" i="63"/>
  <c r="C103" i="63"/>
  <c r="D103" i="63" s="1"/>
  <c r="B103" i="63"/>
  <c r="AF102" i="63"/>
  <c r="AE102" i="63"/>
  <c r="W102" i="63"/>
  <c r="U102" i="63"/>
  <c r="R102" i="63"/>
  <c r="O102" i="63"/>
  <c r="J102" i="63"/>
  <c r="G102" i="63"/>
  <c r="E102" i="63"/>
  <c r="C102" i="63"/>
  <c r="D102" i="63" s="1"/>
  <c r="B102" i="63"/>
  <c r="AF101" i="63"/>
  <c r="AE101" i="63"/>
  <c r="W101" i="63"/>
  <c r="U101" i="63"/>
  <c r="R101" i="63"/>
  <c r="O101" i="63"/>
  <c r="J101" i="63"/>
  <c r="G101" i="63"/>
  <c r="E101" i="63"/>
  <c r="C101" i="63"/>
  <c r="D101" i="63" s="1"/>
  <c r="B101" i="63"/>
  <c r="AF100" i="63"/>
  <c r="AE100" i="63"/>
  <c r="W100" i="63"/>
  <c r="U100" i="63"/>
  <c r="R100" i="63"/>
  <c r="O100" i="63"/>
  <c r="J100" i="63"/>
  <c r="G100" i="63"/>
  <c r="E100" i="63"/>
  <c r="C100" i="63"/>
  <c r="D100" i="63" s="1"/>
  <c r="B100" i="63"/>
  <c r="AF99" i="63"/>
  <c r="AE99" i="63"/>
  <c r="W99" i="63"/>
  <c r="U99" i="63"/>
  <c r="R99" i="63"/>
  <c r="O99" i="63"/>
  <c r="J99" i="63"/>
  <c r="G99" i="63"/>
  <c r="E99" i="63"/>
  <c r="C99" i="63"/>
  <c r="D99" i="63" s="1"/>
  <c r="B99" i="63"/>
  <c r="AF98" i="63"/>
  <c r="AE98" i="63"/>
  <c r="W98" i="63"/>
  <c r="U98" i="63"/>
  <c r="R98" i="63"/>
  <c r="O98" i="63"/>
  <c r="J98" i="63"/>
  <c r="G98" i="63"/>
  <c r="E98" i="63"/>
  <c r="C98" i="63"/>
  <c r="D98" i="63" s="1"/>
  <c r="B98" i="63"/>
  <c r="AF96" i="63"/>
  <c r="AE96" i="63"/>
  <c r="W96" i="63"/>
  <c r="U96" i="63"/>
  <c r="R96" i="63"/>
  <c r="O96" i="63"/>
  <c r="J96" i="63"/>
  <c r="G96" i="63"/>
  <c r="E96" i="63"/>
  <c r="C96" i="63"/>
  <c r="D96" i="63" s="1"/>
  <c r="B96" i="63"/>
  <c r="AF95" i="63"/>
  <c r="AE95" i="63"/>
  <c r="W95" i="63"/>
  <c r="U95" i="63"/>
  <c r="R95" i="63"/>
  <c r="O95" i="63"/>
  <c r="J95" i="63"/>
  <c r="G95" i="63"/>
  <c r="E95" i="63"/>
  <c r="C95" i="63"/>
  <c r="D95" i="63" s="1"/>
  <c r="B95" i="63"/>
  <c r="AF94" i="63"/>
  <c r="AE94" i="63"/>
  <c r="W94" i="63"/>
  <c r="U94" i="63"/>
  <c r="R94" i="63"/>
  <c r="O94" i="63"/>
  <c r="J94" i="63"/>
  <c r="G94" i="63"/>
  <c r="E94" i="63"/>
  <c r="C94" i="63"/>
  <c r="D94" i="63" s="1"/>
  <c r="B94" i="63"/>
  <c r="AF93" i="63"/>
  <c r="AE93" i="63"/>
  <c r="W93" i="63"/>
  <c r="U93" i="63"/>
  <c r="R93" i="63"/>
  <c r="O93" i="63"/>
  <c r="J93" i="63"/>
  <c r="G93" i="63"/>
  <c r="E93" i="63"/>
  <c r="C93" i="63"/>
  <c r="D93" i="63" s="1"/>
  <c r="B93" i="63"/>
  <c r="AF92" i="63"/>
  <c r="AE92" i="63"/>
  <c r="W92" i="63"/>
  <c r="U92" i="63"/>
  <c r="R92" i="63"/>
  <c r="O92" i="63"/>
  <c r="J92" i="63"/>
  <c r="G92" i="63"/>
  <c r="E92" i="63"/>
  <c r="C92" i="63"/>
  <c r="D92" i="63" s="1"/>
  <c r="B92" i="63"/>
  <c r="AF91" i="63"/>
  <c r="AE91" i="63"/>
  <c r="W91" i="63"/>
  <c r="U91" i="63"/>
  <c r="R91" i="63"/>
  <c r="O91" i="63"/>
  <c r="J91" i="63"/>
  <c r="G91" i="63"/>
  <c r="E91" i="63"/>
  <c r="C91" i="63"/>
  <c r="D91" i="63" s="1"/>
  <c r="B91" i="63"/>
  <c r="AF90" i="63"/>
  <c r="AE90" i="63"/>
  <c r="W90" i="63"/>
  <c r="U90" i="63"/>
  <c r="R90" i="63"/>
  <c r="O90" i="63"/>
  <c r="J90" i="63"/>
  <c r="G90" i="63"/>
  <c r="E90" i="63"/>
  <c r="C90" i="63"/>
  <c r="D90" i="63" s="1"/>
  <c r="B90" i="63"/>
  <c r="AF89" i="63"/>
  <c r="AE89" i="63"/>
  <c r="W89" i="63"/>
  <c r="U89" i="63"/>
  <c r="R89" i="63"/>
  <c r="O89" i="63"/>
  <c r="J89" i="63"/>
  <c r="G89" i="63"/>
  <c r="E89" i="63"/>
  <c r="C89" i="63"/>
  <c r="D89" i="63" s="1"/>
  <c r="B89" i="63"/>
  <c r="AF88" i="63"/>
  <c r="AE88" i="63"/>
  <c r="W88" i="63"/>
  <c r="U88" i="63"/>
  <c r="R88" i="63"/>
  <c r="O88" i="63"/>
  <c r="J88" i="63"/>
  <c r="G88" i="63"/>
  <c r="E88" i="63"/>
  <c r="C88" i="63"/>
  <c r="D88" i="63" s="1"/>
  <c r="B88" i="63"/>
  <c r="AF87" i="63"/>
  <c r="AE87" i="63"/>
  <c r="W87" i="63"/>
  <c r="U87" i="63"/>
  <c r="R87" i="63"/>
  <c r="O87" i="63"/>
  <c r="J87" i="63"/>
  <c r="G87" i="63"/>
  <c r="E87" i="63"/>
  <c r="C87" i="63"/>
  <c r="D87" i="63" s="1"/>
  <c r="B87" i="63"/>
  <c r="AF85" i="63"/>
  <c r="AE85" i="63"/>
  <c r="W85" i="63"/>
  <c r="U85" i="63"/>
  <c r="R85" i="63"/>
  <c r="O85" i="63"/>
  <c r="J85" i="63"/>
  <c r="G85" i="63"/>
  <c r="E85" i="63"/>
  <c r="C85" i="63"/>
  <c r="D85" i="63" s="1"/>
  <c r="B85" i="63"/>
  <c r="AF84" i="63"/>
  <c r="AE84" i="63"/>
  <c r="W84" i="63"/>
  <c r="U84" i="63"/>
  <c r="R84" i="63"/>
  <c r="O84" i="63"/>
  <c r="J84" i="63"/>
  <c r="G84" i="63"/>
  <c r="E84" i="63"/>
  <c r="C84" i="63"/>
  <c r="D84" i="63" s="1"/>
  <c r="B84" i="63"/>
  <c r="AF83" i="63"/>
  <c r="AE83" i="63"/>
  <c r="W83" i="63"/>
  <c r="U83" i="63"/>
  <c r="R83" i="63"/>
  <c r="O83" i="63"/>
  <c r="J83" i="63"/>
  <c r="G83" i="63"/>
  <c r="E83" i="63"/>
  <c r="C83" i="63"/>
  <c r="D83" i="63" s="1"/>
  <c r="B83" i="63"/>
  <c r="AF82" i="63"/>
  <c r="AE82" i="63"/>
  <c r="W82" i="63"/>
  <c r="U82" i="63"/>
  <c r="R82" i="63"/>
  <c r="O82" i="63"/>
  <c r="J82" i="63"/>
  <c r="G82" i="63"/>
  <c r="E82" i="63"/>
  <c r="C82" i="63"/>
  <c r="D82" i="63" s="1"/>
  <c r="B82" i="63"/>
  <c r="AF81" i="63"/>
  <c r="AE81" i="63"/>
  <c r="W81" i="63"/>
  <c r="U81" i="63"/>
  <c r="R81" i="63"/>
  <c r="O81" i="63"/>
  <c r="J81" i="63"/>
  <c r="G81" i="63"/>
  <c r="E81" i="63"/>
  <c r="C81" i="63"/>
  <c r="D81" i="63" s="1"/>
  <c r="B81" i="63"/>
  <c r="AF80" i="63"/>
  <c r="AE80" i="63"/>
  <c r="W80" i="63"/>
  <c r="U80" i="63"/>
  <c r="R80" i="63"/>
  <c r="O80" i="63"/>
  <c r="J80" i="63"/>
  <c r="G80" i="63"/>
  <c r="E80" i="63"/>
  <c r="C80" i="63"/>
  <c r="D80" i="63" s="1"/>
  <c r="B80" i="63"/>
  <c r="AF79" i="63"/>
  <c r="AE79" i="63"/>
  <c r="W79" i="63"/>
  <c r="U79" i="63"/>
  <c r="R79" i="63"/>
  <c r="O79" i="63"/>
  <c r="J79" i="63"/>
  <c r="G79" i="63"/>
  <c r="E79" i="63"/>
  <c r="C79" i="63"/>
  <c r="D79" i="63" s="1"/>
  <c r="B79" i="63"/>
  <c r="AF78" i="63"/>
  <c r="AE78" i="63"/>
  <c r="W78" i="63"/>
  <c r="U78" i="63"/>
  <c r="R78" i="63"/>
  <c r="O78" i="63"/>
  <c r="J78" i="63"/>
  <c r="G78" i="63"/>
  <c r="E78" i="63"/>
  <c r="C78" i="63"/>
  <c r="D78" i="63" s="1"/>
  <c r="B78" i="63"/>
  <c r="AF77" i="63"/>
  <c r="AE77" i="63"/>
  <c r="W77" i="63"/>
  <c r="U77" i="63"/>
  <c r="R77" i="63"/>
  <c r="O77" i="63"/>
  <c r="J77" i="63"/>
  <c r="G77" i="63"/>
  <c r="E77" i="63"/>
  <c r="C77" i="63"/>
  <c r="D77" i="63" s="1"/>
  <c r="B77" i="63"/>
  <c r="AF76" i="63"/>
  <c r="AE76" i="63"/>
  <c r="W76" i="63"/>
  <c r="U76" i="63"/>
  <c r="R76" i="63"/>
  <c r="O76" i="63"/>
  <c r="J76" i="63"/>
  <c r="G76" i="63"/>
  <c r="E76" i="63"/>
  <c r="C76" i="63"/>
  <c r="D76" i="63" s="1"/>
  <c r="B76" i="63"/>
  <c r="AF74" i="63"/>
  <c r="AE74" i="63"/>
  <c r="W74" i="63"/>
  <c r="U74" i="63"/>
  <c r="R74" i="63"/>
  <c r="O74" i="63"/>
  <c r="J74" i="63"/>
  <c r="G74" i="63"/>
  <c r="E74" i="63"/>
  <c r="C74" i="63"/>
  <c r="D74" i="63" s="1"/>
  <c r="B74" i="63"/>
  <c r="AF73" i="63"/>
  <c r="AE73" i="63"/>
  <c r="W73" i="63"/>
  <c r="U73" i="63"/>
  <c r="R73" i="63"/>
  <c r="O73" i="63"/>
  <c r="J73" i="63"/>
  <c r="G73" i="63"/>
  <c r="E73" i="63"/>
  <c r="C73" i="63"/>
  <c r="D73" i="63" s="1"/>
  <c r="B73" i="63"/>
  <c r="AF72" i="63"/>
  <c r="AE72" i="63"/>
  <c r="W72" i="63"/>
  <c r="U72" i="63"/>
  <c r="R72" i="63"/>
  <c r="O72" i="63"/>
  <c r="J72" i="63"/>
  <c r="G72" i="63"/>
  <c r="E72" i="63"/>
  <c r="C72" i="63"/>
  <c r="D72" i="63" s="1"/>
  <c r="B72" i="63"/>
  <c r="AF71" i="63"/>
  <c r="AE71" i="63"/>
  <c r="W71" i="63"/>
  <c r="U71" i="63"/>
  <c r="R71" i="63"/>
  <c r="O71" i="63"/>
  <c r="J71" i="63"/>
  <c r="G71" i="63"/>
  <c r="E71" i="63"/>
  <c r="C71" i="63"/>
  <c r="D71" i="63" s="1"/>
  <c r="B71" i="63"/>
  <c r="AF70" i="63"/>
  <c r="AE70" i="63"/>
  <c r="W70" i="63"/>
  <c r="U70" i="63"/>
  <c r="R70" i="63"/>
  <c r="O70" i="63"/>
  <c r="J70" i="63"/>
  <c r="G70" i="63"/>
  <c r="E70" i="63"/>
  <c r="C70" i="63"/>
  <c r="D70" i="63" s="1"/>
  <c r="B70" i="63"/>
  <c r="AF69" i="63"/>
  <c r="AE69" i="63"/>
  <c r="W69" i="63"/>
  <c r="U69" i="63"/>
  <c r="R69" i="63"/>
  <c r="O69" i="63"/>
  <c r="J69" i="63"/>
  <c r="G69" i="63"/>
  <c r="E69" i="63"/>
  <c r="C69" i="63"/>
  <c r="D69" i="63" s="1"/>
  <c r="B69" i="63"/>
  <c r="AF68" i="63"/>
  <c r="AE68" i="63"/>
  <c r="W68" i="63"/>
  <c r="U68" i="63"/>
  <c r="R68" i="63"/>
  <c r="O68" i="63"/>
  <c r="J68" i="63"/>
  <c r="G68" i="63"/>
  <c r="E68" i="63"/>
  <c r="C68" i="63"/>
  <c r="D68" i="63" s="1"/>
  <c r="B68" i="63"/>
  <c r="AF67" i="63"/>
  <c r="AE67" i="63"/>
  <c r="W67" i="63"/>
  <c r="U67" i="63"/>
  <c r="R67" i="63"/>
  <c r="O67" i="63"/>
  <c r="J67" i="63"/>
  <c r="G67" i="63"/>
  <c r="E67" i="63"/>
  <c r="C67" i="63"/>
  <c r="D67" i="63" s="1"/>
  <c r="B67" i="63"/>
  <c r="AF66" i="63"/>
  <c r="AE66" i="63"/>
  <c r="W66" i="63"/>
  <c r="U66" i="63"/>
  <c r="R66" i="63"/>
  <c r="O66" i="63"/>
  <c r="J66" i="63"/>
  <c r="G66" i="63"/>
  <c r="E66" i="63"/>
  <c r="C66" i="63"/>
  <c r="D66" i="63" s="1"/>
  <c r="B66" i="63"/>
  <c r="AF65" i="63"/>
  <c r="AE65" i="63"/>
  <c r="W65" i="63"/>
  <c r="U65" i="63"/>
  <c r="R65" i="63"/>
  <c r="O65" i="63"/>
  <c r="J65" i="63"/>
  <c r="G65" i="63"/>
  <c r="E65" i="63"/>
  <c r="C65" i="63"/>
  <c r="D65" i="63" s="1"/>
  <c r="B65" i="63"/>
  <c r="AF63" i="63"/>
  <c r="AE63" i="63"/>
  <c r="W63" i="63"/>
  <c r="U63" i="63"/>
  <c r="R63" i="63"/>
  <c r="O63" i="63"/>
  <c r="J63" i="63"/>
  <c r="G63" i="63"/>
  <c r="E63" i="63"/>
  <c r="C63" i="63"/>
  <c r="D63" i="63" s="1"/>
  <c r="B63" i="63"/>
  <c r="AF62" i="63"/>
  <c r="AE62" i="63"/>
  <c r="W62" i="63"/>
  <c r="U62" i="63"/>
  <c r="R62" i="63"/>
  <c r="O62" i="63"/>
  <c r="J62" i="63"/>
  <c r="G62" i="63"/>
  <c r="E62" i="63"/>
  <c r="C62" i="63"/>
  <c r="D62" i="63" s="1"/>
  <c r="B62" i="63"/>
  <c r="AF61" i="63"/>
  <c r="AE61" i="63"/>
  <c r="W61" i="63"/>
  <c r="U61" i="63"/>
  <c r="R61" i="63"/>
  <c r="O61" i="63"/>
  <c r="J61" i="63"/>
  <c r="G61" i="63"/>
  <c r="E61" i="63"/>
  <c r="C61" i="63"/>
  <c r="D61" i="63" s="1"/>
  <c r="B61" i="63"/>
  <c r="AF60" i="63"/>
  <c r="AE60" i="63"/>
  <c r="W60" i="63"/>
  <c r="U60" i="63"/>
  <c r="R60" i="63"/>
  <c r="O60" i="63"/>
  <c r="J60" i="63"/>
  <c r="G60" i="63"/>
  <c r="E60" i="63"/>
  <c r="C60" i="63"/>
  <c r="D60" i="63" s="1"/>
  <c r="B60" i="63"/>
  <c r="AF59" i="63"/>
  <c r="AE59" i="63"/>
  <c r="W59" i="63"/>
  <c r="U59" i="63"/>
  <c r="R59" i="63"/>
  <c r="O59" i="63"/>
  <c r="J59" i="63"/>
  <c r="G59" i="63"/>
  <c r="E59" i="63"/>
  <c r="C59" i="63"/>
  <c r="D59" i="63" s="1"/>
  <c r="B59" i="63"/>
  <c r="AF58" i="63"/>
  <c r="AE58" i="63"/>
  <c r="W58" i="63"/>
  <c r="U58" i="63"/>
  <c r="R58" i="63"/>
  <c r="O58" i="63"/>
  <c r="J58" i="63"/>
  <c r="G58" i="63"/>
  <c r="E58" i="63"/>
  <c r="C58" i="63"/>
  <c r="D58" i="63" s="1"/>
  <c r="B58" i="63"/>
  <c r="AF57" i="63"/>
  <c r="AE57" i="63"/>
  <c r="W57" i="63"/>
  <c r="U57" i="63"/>
  <c r="R57" i="63"/>
  <c r="O57" i="63"/>
  <c r="J57" i="63"/>
  <c r="G57" i="63"/>
  <c r="E57" i="63"/>
  <c r="C57" i="63"/>
  <c r="D57" i="63" s="1"/>
  <c r="B57" i="63"/>
  <c r="AF56" i="63"/>
  <c r="AE56" i="63"/>
  <c r="W56" i="63"/>
  <c r="U56" i="63"/>
  <c r="R56" i="63"/>
  <c r="O56" i="63"/>
  <c r="J56" i="63"/>
  <c r="G56" i="63"/>
  <c r="E56" i="63"/>
  <c r="C56" i="63"/>
  <c r="D56" i="63" s="1"/>
  <c r="B56" i="63"/>
  <c r="AF55" i="63"/>
  <c r="AE55" i="63"/>
  <c r="W55" i="63"/>
  <c r="U55" i="63"/>
  <c r="R55" i="63"/>
  <c r="O55" i="63"/>
  <c r="J55" i="63"/>
  <c r="G55" i="63"/>
  <c r="E55" i="63"/>
  <c r="C55" i="63"/>
  <c r="D55" i="63" s="1"/>
  <c r="B55" i="63"/>
  <c r="AF54" i="63"/>
  <c r="AE54" i="63"/>
  <c r="W54" i="63"/>
  <c r="U54" i="63"/>
  <c r="R54" i="63"/>
  <c r="O54" i="63"/>
  <c r="J54" i="63"/>
  <c r="G54" i="63"/>
  <c r="E54" i="63"/>
  <c r="C54" i="63"/>
  <c r="D54" i="63" s="1"/>
  <c r="B54" i="63"/>
  <c r="AF52" i="63"/>
  <c r="AE52" i="63"/>
  <c r="W52" i="63"/>
  <c r="U52" i="63"/>
  <c r="R52" i="63"/>
  <c r="O52" i="63"/>
  <c r="J52" i="63"/>
  <c r="G52" i="63"/>
  <c r="E52" i="63"/>
  <c r="C52" i="63"/>
  <c r="D52" i="63" s="1"/>
  <c r="B52" i="63"/>
  <c r="AF51" i="63"/>
  <c r="AE51" i="63"/>
  <c r="W51" i="63"/>
  <c r="U51" i="63"/>
  <c r="R51" i="63"/>
  <c r="O51" i="63"/>
  <c r="J51" i="63"/>
  <c r="G51" i="63"/>
  <c r="E51" i="63"/>
  <c r="C51" i="63"/>
  <c r="D51" i="63" s="1"/>
  <c r="B51" i="63"/>
  <c r="AF50" i="63"/>
  <c r="AE50" i="63"/>
  <c r="W50" i="63"/>
  <c r="U50" i="63"/>
  <c r="R50" i="63"/>
  <c r="O50" i="63"/>
  <c r="J50" i="63"/>
  <c r="G50" i="63"/>
  <c r="E50" i="63"/>
  <c r="C50" i="63"/>
  <c r="D50" i="63" s="1"/>
  <c r="B50" i="63"/>
  <c r="AF49" i="63"/>
  <c r="AE49" i="63"/>
  <c r="W49" i="63"/>
  <c r="U49" i="63"/>
  <c r="R49" i="63"/>
  <c r="O49" i="63"/>
  <c r="J49" i="63"/>
  <c r="G49" i="63"/>
  <c r="E49" i="63"/>
  <c r="C49" i="63"/>
  <c r="D49" i="63" s="1"/>
  <c r="B49" i="63"/>
  <c r="AF48" i="63"/>
  <c r="AE48" i="63"/>
  <c r="W48" i="63"/>
  <c r="U48" i="63"/>
  <c r="R48" i="63"/>
  <c r="O48" i="63"/>
  <c r="J48" i="63"/>
  <c r="G48" i="63"/>
  <c r="E48" i="63"/>
  <c r="C48" i="63"/>
  <c r="D48" i="63" s="1"/>
  <c r="B48" i="63"/>
  <c r="AF47" i="63"/>
  <c r="AE47" i="63"/>
  <c r="W47" i="63"/>
  <c r="U47" i="63"/>
  <c r="R47" i="63"/>
  <c r="O47" i="63"/>
  <c r="J47" i="63"/>
  <c r="G47" i="63"/>
  <c r="E47" i="63"/>
  <c r="C47" i="63"/>
  <c r="D47" i="63" s="1"/>
  <c r="B47" i="63"/>
  <c r="AF46" i="63"/>
  <c r="AE46" i="63"/>
  <c r="W46" i="63"/>
  <c r="U46" i="63"/>
  <c r="R46" i="63"/>
  <c r="O46" i="63"/>
  <c r="J46" i="63"/>
  <c r="G46" i="63"/>
  <c r="E46" i="63"/>
  <c r="C46" i="63"/>
  <c r="D46" i="63" s="1"/>
  <c r="B46" i="63"/>
  <c r="AF45" i="63"/>
  <c r="AE45" i="63"/>
  <c r="W45" i="63"/>
  <c r="U45" i="63"/>
  <c r="R45" i="63"/>
  <c r="O45" i="63"/>
  <c r="J45" i="63"/>
  <c r="G45" i="63"/>
  <c r="E45" i="63"/>
  <c r="C45" i="63"/>
  <c r="D45" i="63" s="1"/>
  <c r="B45" i="63"/>
  <c r="AF44" i="63"/>
  <c r="AE44" i="63"/>
  <c r="W44" i="63"/>
  <c r="U44" i="63"/>
  <c r="R44" i="63"/>
  <c r="O44" i="63"/>
  <c r="J44" i="63"/>
  <c r="G44" i="63"/>
  <c r="E44" i="63"/>
  <c r="C44" i="63"/>
  <c r="D44" i="63" s="1"/>
  <c r="B44" i="63"/>
  <c r="AF43" i="63"/>
  <c r="AE43" i="63"/>
  <c r="W43" i="63"/>
  <c r="U43" i="63"/>
  <c r="R43" i="63"/>
  <c r="O43" i="63"/>
  <c r="J43" i="63"/>
  <c r="G43" i="63"/>
  <c r="E43" i="63"/>
  <c r="C43" i="63"/>
  <c r="D43" i="63" s="1"/>
  <c r="B43" i="63"/>
  <c r="AF41" i="63"/>
  <c r="AE41" i="63"/>
  <c r="W41" i="63"/>
  <c r="U41" i="63"/>
  <c r="R41" i="63"/>
  <c r="O41" i="63"/>
  <c r="J41" i="63"/>
  <c r="G41" i="63"/>
  <c r="E41" i="63"/>
  <c r="C41" i="63"/>
  <c r="D41" i="63" s="1"/>
  <c r="B41" i="63"/>
  <c r="AF40" i="63"/>
  <c r="AE40" i="63"/>
  <c r="W40" i="63"/>
  <c r="U40" i="63"/>
  <c r="R40" i="63"/>
  <c r="O40" i="63"/>
  <c r="J40" i="63"/>
  <c r="G40" i="63"/>
  <c r="E40" i="63"/>
  <c r="C40" i="63"/>
  <c r="D40" i="63" s="1"/>
  <c r="B40" i="63"/>
  <c r="AF39" i="63"/>
  <c r="AE39" i="63"/>
  <c r="W39" i="63"/>
  <c r="U39" i="63"/>
  <c r="R39" i="63"/>
  <c r="O39" i="63"/>
  <c r="J39" i="63"/>
  <c r="G39" i="63"/>
  <c r="E39" i="63"/>
  <c r="C39" i="63"/>
  <c r="D39" i="63" s="1"/>
  <c r="B39" i="63"/>
  <c r="AF38" i="63"/>
  <c r="AE38" i="63"/>
  <c r="W38" i="63"/>
  <c r="U38" i="63"/>
  <c r="R38" i="63"/>
  <c r="O38" i="63"/>
  <c r="J38" i="63"/>
  <c r="G38" i="63"/>
  <c r="E38" i="63"/>
  <c r="C38" i="63"/>
  <c r="D38" i="63" s="1"/>
  <c r="B38" i="63"/>
  <c r="AF37" i="63"/>
  <c r="AE37" i="63"/>
  <c r="W37" i="63"/>
  <c r="U37" i="63"/>
  <c r="R37" i="63"/>
  <c r="O37" i="63"/>
  <c r="J37" i="63"/>
  <c r="G37" i="63"/>
  <c r="E37" i="63"/>
  <c r="C37" i="63"/>
  <c r="D37" i="63" s="1"/>
  <c r="B37" i="63"/>
  <c r="AF36" i="63"/>
  <c r="AE36" i="63"/>
  <c r="W36" i="63"/>
  <c r="U36" i="63"/>
  <c r="R36" i="63"/>
  <c r="O36" i="63"/>
  <c r="J36" i="63"/>
  <c r="G36" i="63"/>
  <c r="E36" i="63"/>
  <c r="C36" i="63"/>
  <c r="D36" i="63" s="1"/>
  <c r="B36" i="63"/>
  <c r="AF35" i="63"/>
  <c r="AE35" i="63"/>
  <c r="W35" i="63"/>
  <c r="U35" i="63"/>
  <c r="R35" i="63"/>
  <c r="O35" i="63"/>
  <c r="J35" i="63"/>
  <c r="G35" i="63"/>
  <c r="E35" i="63"/>
  <c r="C35" i="63"/>
  <c r="D35" i="63" s="1"/>
  <c r="B35" i="63"/>
  <c r="AF34" i="63"/>
  <c r="AE34" i="63"/>
  <c r="W34" i="63"/>
  <c r="U34" i="63"/>
  <c r="R34" i="63"/>
  <c r="O34" i="63"/>
  <c r="J34" i="63"/>
  <c r="G34" i="63"/>
  <c r="E34" i="63"/>
  <c r="C34" i="63"/>
  <c r="D34" i="63" s="1"/>
  <c r="B34" i="63"/>
  <c r="AF33" i="63"/>
  <c r="AE33" i="63"/>
  <c r="W33" i="63"/>
  <c r="U33" i="63"/>
  <c r="R33" i="63"/>
  <c r="O33" i="63"/>
  <c r="J33" i="63"/>
  <c r="G33" i="63"/>
  <c r="E33" i="63"/>
  <c r="C33" i="63"/>
  <c r="D33" i="63" s="1"/>
  <c r="B33" i="63"/>
  <c r="AF32" i="63"/>
  <c r="AE32" i="63"/>
  <c r="W32" i="63"/>
  <c r="U32" i="63"/>
  <c r="R32" i="63"/>
  <c r="O32" i="63"/>
  <c r="J32" i="63"/>
  <c r="G32" i="63"/>
  <c r="E32" i="63"/>
  <c r="C32" i="63"/>
  <c r="D32" i="63" s="1"/>
  <c r="B32" i="63"/>
  <c r="AF30" i="63"/>
  <c r="AE30" i="63"/>
  <c r="W30" i="63"/>
  <c r="U30" i="63"/>
  <c r="R30" i="63"/>
  <c r="O30" i="63"/>
  <c r="L30" i="63"/>
  <c r="J30" i="63"/>
  <c r="G30" i="63"/>
  <c r="E30" i="63"/>
  <c r="C30" i="63"/>
  <c r="D30" i="63" s="1"/>
  <c r="B30" i="63"/>
  <c r="AF29" i="63"/>
  <c r="AE29" i="63"/>
  <c r="W29" i="63"/>
  <c r="U29" i="63"/>
  <c r="R29" i="63"/>
  <c r="O29" i="63"/>
  <c r="L29" i="63"/>
  <c r="J29" i="63"/>
  <c r="G29" i="63"/>
  <c r="H29" i="63" s="1"/>
  <c r="E29" i="63"/>
  <c r="C29" i="63"/>
  <c r="D29" i="63" s="1"/>
  <c r="B29" i="63"/>
  <c r="AF28" i="63"/>
  <c r="AE28" i="63"/>
  <c r="W28" i="63"/>
  <c r="U28" i="63"/>
  <c r="V28" i="63" s="1"/>
  <c r="R28" i="63"/>
  <c r="S28" i="63" s="1"/>
  <c r="O28" i="63"/>
  <c r="P28" i="63" s="1"/>
  <c r="L28" i="63"/>
  <c r="J28" i="63"/>
  <c r="G28" i="63"/>
  <c r="E28" i="63"/>
  <c r="C28" i="63"/>
  <c r="D28" i="63" s="1"/>
  <c r="B28" i="63"/>
  <c r="AF27" i="63"/>
  <c r="AE27" i="63"/>
  <c r="W27" i="63"/>
  <c r="U27" i="63"/>
  <c r="R27" i="63"/>
  <c r="O27" i="63"/>
  <c r="L27" i="63"/>
  <c r="J27" i="63"/>
  <c r="G27" i="63"/>
  <c r="E27" i="63"/>
  <c r="C27" i="63"/>
  <c r="D27" i="63" s="1"/>
  <c r="B27" i="63"/>
  <c r="AF26" i="63"/>
  <c r="AE26" i="63"/>
  <c r="W26" i="63"/>
  <c r="U26" i="63"/>
  <c r="R26" i="63"/>
  <c r="O26" i="63"/>
  <c r="L26" i="63"/>
  <c r="J26" i="63"/>
  <c r="G26" i="63"/>
  <c r="E26" i="63"/>
  <c r="C26" i="63"/>
  <c r="D26" i="63" s="1"/>
  <c r="B26" i="63"/>
  <c r="AF25" i="63"/>
  <c r="AE25" i="63"/>
  <c r="W25" i="63"/>
  <c r="U25" i="63"/>
  <c r="R25" i="63"/>
  <c r="O25" i="63"/>
  <c r="L25" i="63"/>
  <c r="J25" i="63"/>
  <c r="G25" i="63"/>
  <c r="E25" i="63"/>
  <c r="C25" i="63"/>
  <c r="D25" i="63" s="1"/>
  <c r="B25" i="63"/>
  <c r="AF24" i="63"/>
  <c r="AE24" i="63"/>
  <c r="W24" i="63"/>
  <c r="U24" i="63"/>
  <c r="R24" i="63"/>
  <c r="O24" i="63"/>
  <c r="L24" i="63"/>
  <c r="J24" i="63"/>
  <c r="G24" i="63"/>
  <c r="E24" i="63"/>
  <c r="C24" i="63"/>
  <c r="D24" i="63" s="1"/>
  <c r="B24" i="63"/>
  <c r="AF23" i="63"/>
  <c r="AE23" i="63"/>
  <c r="W23" i="63"/>
  <c r="U23" i="63"/>
  <c r="R23" i="63"/>
  <c r="O23" i="63"/>
  <c r="L23" i="63"/>
  <c r="J23" i="63"/>
  <c r="G23" i="63"/>
  <c r="E23" i="63"/>
  <c r="C23" i="63"/>
  <c r="D23" i="63" s="1"/>
  <c r="B23" i="63"/>
  <c r="AF22" i="63"/>
  <c r="AE22" i="63"/>
  <c r="W22" i="63"/>
  <c r="U22" i="63"/>
  <c r="R22" i="63"/>
  <c r="O22" i="63"/>
  <c r="L22" i="63"/>
  <c r="J22" i="63"/>
  <c r="G22" i="63"/>
  <c r="E22" i="63"/>
  <c r="C22" i="63"/>
  <c r="D22" i="63" s="1"/>
  <c r="B22" i="63"/>
  <c r="AF21" i="63"/>
  <c r="AE21" i="63"/>
  <c r="W21" i="63"/>
  <c r="U21" i="63"/>
  <c r="R21" i="63"/>
  <c r="O21" i="63"/>
  <c r="L21" i="63"/>
  <c r="J21" i="63"/>
  <c r="G21" i="63"/>
  <c r="H21" i="63" s="1"/>
  <c r="E21" i="63"/>
  <c r="C21" i="63"/>
  <c r="D21" i="63" s="1"/>
  <c r="B21" i="63"/>
  <c r="AF19" i="63"/>
  <c r="AE19" i="63"/>
  <c r="W19" i="63"/>
  <c r="U19" i="63"/>
  <c r="V19" i="63" s="1"/>
  <c r="R19" i="63"/>
  <c r="S19" i="63" s="1"/>
  <c r="O19" i="63"/>
  <c r="P19" i="63" s="1"/>
  <c r="L19" i="63"/>
  <c r="J19" i="63"/>
  <c r="G19" i="63"/>
  <c r="H19" i="63" s="1"/>
  <c r="E19" i="63"/>
  <c r="C19" i="63"/>
  <c r="D19" i="63" s="1"/>
  <c r="B19" i="63"/>
  <c r="AF18" i="63"/>
  <c r="AE18" i="63"/>
  <c r="W18" i="63"/>
  <c r="U18" i="63"/>
  <c r="V18" i="63" s="1"/>
  <c r="R18" i="63"/>
  <c r="S18" i="63" s="1"/>
  <c r="O18" i="63"/>
  <c r="P18" i="63" s="1"/>
  <c r="L18" i="63"/>
  <c r="J18" i="63"/>
  <c r="G18" i="63"/>
  <c r="H18" i="63" s="1"/>
  <c r="E18" i="63"/>
  <c r="C18" i="63"/>
  <c r="D18" i="63" s="1"/>
  <c r="B18" i="63"/>
  <c r="AF17" i="63"/>
  <c r="AE17" i="63"/>
  <c r="W17" i="63"/>
  <c r="U17" i="63"/>
  <c r="V17" i="63" s="1"/>
  <c r="R17" i="63"/>
  <c r="S17" i="63" s="1"/>
  <c r="O17" i="63"/>
  <c r="P17" i="63" s="1"/>
  <c r="L17" i="63"/>
  <c r="J17" i="63"/>
  <c r="G17" i="63"/>
  <c r="H17" i="63" s="1"/>
  <c r="E17" i="63"/>
  <c r="C17" i="63"/>
  <c r="D17" i="63" s="1"/>
  <c r="B17" i="63"/>
  <c r="AF16" i="63"/>
  <c r="AE16" i="63"/>
  <c r="W16" i="63"/>
  <c r="U16" i="63"/>
  <c r="V16" i="63" s="1"/>
  <c r="R16" i="63"/>
  <c r="S16" i="63" s="1"/>
  <c r="O16" i="63"/>
  <c r="P16" i="63" s="1"/>
  <c r="L16" i="63"/>
  <c r="J16" i="63"/>
  <c r="G16" i="63"/>
  <c r="H16" i="63" s="1"/>
  <c r="E16" i="63"/>
  <c r="C16" i="63"/>
  <c r="D16" i="63" s="1"/>
  <c r="B16" i="63"/>
  <c r="AF15" i="63"/>
  <c r="AE15" i="63"/>
  <c r="W15" i="63"/>
  <c r="U15" i="63"/>
  <c r="V15" i="63" s="1"/>
  <c r="R15" i="63"/>
  <c r="S15" i="63" s="1"/>
  <c r="O15" i="63"/>
  <c r="P15" i="63" s="1"/>
  <c r="L15" i="63"/>
  <c r="J15" i="63"/>
  <c r="G15" i="63"/>
  <c r="H15" i="63" s="1"/>
  <c r="E15" i="63"/>
  <c r="C15" i="63"/>
  <c r="D15" i="63" s="1"/>
  <c r="B15" i="63"/>
  <c r="AF14" i="63"/>
  <c r="AE14" i="63"/>
  <c r="W14" i="63"/>
  <c r="U14" i="63"/>
  <c r="V14" i="63" s="1"/>
  <c r="R14" i="63"/>
  <c r="S14" i="63" s="1"/>
  <c r="O14" i="63"/>
  <c r="P14" i="63" s="1"/>
  <c r="L14" i="63"/>
  <c r="J14" i="63"/>
  <c r="G14" i="63"/>
  <c r="H14" i="63" s="1"/>
  <c r="E14" i="63"/>
  <c r="C14" i="63"/>
  <c r="D14" i="63" s="1"/>
  <c r="B14" i="63"/>
  <c r="AF13" i="63"/>
  <c r="AE13" i="63"/>
  <c r="W13" i="63"/>
  <c r="U13" i="63"/>
  <c r="V13" i="63" s="1"/>
  <c r="R13" i="63"/>
  <c r="S13" i="63" s="1"/>
  <c r="O13" i="63"/>
  <c r="P13" i="63" s="1"/>
  <c r="L13" i="63"/>
  <c r="J13" i="63"/>
  <c r="G13" i="63"/>
  <c r="H13" i="63" s="1"/>
  <c r="E13" i="63"/>
  <c r="C13" i="63"/>
  <c r="D13" i="63" s="1"/>
  <c r="B13" i="63"/>
  <c r="AF12" i="63"/>
  <c r="AE12" i="63"/>
  <c r="W12" i="63"/>
  <c r="U12" i="63"/>
  <c r="V12" i="63" s="1"/>
  <c r="R12" i="63"/>
  <c r="S12" i="63" s="1"/>
  <c r="O12" i="63"/>
  <c r="P12" i="63" s="1"/>
  <c r="L12" i="63"/>
  <c r="J12" i="63"/>
  <c r="G12" i="63"/>
  <c r="H12" i="63" s="1"/>
  <c r="E12" i="63"/>
  <c r="C12" i="63"/>
  <c r="D12" i="63" s="1"/>
  <c r="B12" i="63"/>
  <c r="AF11" i="63"/>
  <c r="AE11" i="63"/>
  <c r="W11" i="63"/>
  <c r="U11" i="63"/>
  <c r="V11" i="63" s="1"/>
  <c r="R11" i="63"/>
  <c r="S11" i="63" s="1"/>
  <c r="O11" i="63"/>
  <c r="P11" i="63" s="1"/>
  <c r="L11" i="63"/>
  <c r="J11" i="63"/>
  <c r="G11" i="63"/>
  <c r="H11" i="63" s="1"/>
  <c r="E11" i="63"/>
  <c r="C11" i="63"/>
  <c r="D11" i="63" s="1"/>
  <c r="B11" i="63"/>
  <c r="AF10" i="63"/>
  <c r="AE10" i="63"/>
  <c r="W10" i="63"/>
  <c r="U10" i="63"/>
  <c r="V10" i="63" s="1"/>
  <c r="R10" i="63"/>
  <c r="S10" i="63" s="1"/>
  <c r="O10" i="63"/>
  <c r="P10" i="63" s="1"/>
  <c r="L10" i="63"/>
  <c r="J10" i="63"/>
  <c r="G10" i="63"/>
  <c r="E10" i="63"/>
  <c r="C10" i="63"/>
  <c r="D10" i="63" s="1"/>
  <c r="B10" i="63"/>
  <c r="H4" i="63"/>
  <c r="R2" i="63"/>
  <c r="V24" i="63" l="1"/>
  <c r="P24" i="63"/>
  <c r="S24" i="63"/>
  <c r="H25" i="63"/>
  <c r="P27" i="63"/>
  <c r="P22" i="63"/>
  <c r="P26" i="63"/>
  <c r="P30" i="63"/>
  <c r="V29" i="63"/>
  <c r="S23" i="63"/>
  <c r="H24" i="63"/>
  <c r="S27" i="63"/>
  <c r="H28" i="63"/>
  <c r="S21" i="63"/>
  <c r="H22" i="63"/>
  <c r="S25" i="63"/>
  <c r="H26" i="63"/>
  <c r="S29" i="63"/>
  <c r="H30" i="63"/>
  <c r="H41" i="63"/>
  <c r="H46" i="63"/>
  <c r="V26" i="63"/>
  <c r="V30" i="63"/>
  <c r="P21" i="63"/>
  <c r="P23" i="63"/>
  <c r="P25" i="63"/>
  <c r="P29" i="63"/>
  <c r="H33" i="63"/>
  <c r="H37" i="63"/>
  <c r="S22" i="63"/>
  <c r="S26" i="63"/>
  <c r="H27" i="63"/>
  <c r="S30" i="63"/>
  <c r="H23" i="63"/>
  <c r="V21" i="63"/>
  <c r="V23" i="63"/>
  <c r="V25" i="63"/>
  <c r="V27" i="63"/>
  <c r="V22" i="63"/>
  <c r="R4" i="63"/>
  <c r="H10" i="63"/>
  <c r="H34" i="63"/>
  <c r="H35" i="63"/>
  <c r="H39" i="63"/>
  <c r="H44" i="63"/>
  <c r="H38" i="63"/>
  <c r="H43" i="63"/>
  <c r="H32" i="63"/>
  <c r="H36" i="63"/>
  <c r="H40" i="63"/>
  <c r="H45" i="63"/>
  <c r="AD71" i="63"/>
  <c r="AD80" i="63"/>
  <c r="AD89" i="63"/>
  <c r="AD93" i="63"/>
  <c r="AD98" i="63"/>
  <c r="AD102" i="63"/>
  <c r="AD106" i="63"/>
  <c r="AD111" i="63"/>
  <c r="AD115" i="63"/>
  <c r="AD120" i="63"/>
  <c r="AD124" i="63"/>
  <c r="AD128" i="63"/>
  <c r="AD133" i="63"/>
  <c r="AD137" i="63"/>
  <c r="AD140" i="63"/>
  <c r="AD142" i="63"/>
  <c r="AD145" i="63"/>
  <c r="AD146" i="63"/>
  <c r="AD149" i="63"/>
  <c r="AD150" i="63"/>
  <c r="AD154" i="63"/>
  <c r="AD155" i="63"/>
  <c r="AD158" i="63"/>
  <c r="AD159" i="63"/>
  <c r="AD162" i="63"/>
  <c r="AD164" i="63"/>
  <c r="AD167" i="63"/>
  <c r="AD168" i="63"/>
  <c r="AD171" i="63"/>
  <c r="AD172" i="63"/>
  <c r="AD176" i="63"/>
  <c r="AD179" i="63"/>
  <c r="AD180" i="63"/>
  <c r="AD183" i="63"/>
  <c r="AD184" i="63"/>
  <c r="AD66" i="63"/>
  <c r="AD67" i="63"/>
  <c r="AD68" i="63"/>
  <c r="AD69" i="63"/>
  <c r="AD72" i="63"/>
  <c r="AD73" i="63"/>
  <c r="AD74" i="63"/>
  <c r="AD76" i="63"/>
  <c r="AD77" i="63"/>
  <c r="AD78" i="63"/>
  <c r="AD81" i="63"/>
  <c r="AD82" i="63"/>
  <c r="AD83" i="63"/>
  <c r="AD84" i="63"/>
  <c r="AD85" i="63"/>
  <c r="AD87" i="63"/>
  <c r="AD88" i="63"/>
  <c r="AD90" i="63"/>
  <c r="AD91" i="63"/>
  <c r="AD92" i="63"/>
  <c r="AD94" i="63"/>
  <c r="AD95" i="63"/>
  <c r="AD96" i="63"/>
  <c r="AD99" i="63"/>
  <c r="AD100" i="63"/>
  <c r="AD101" i="63"/>
  <c r="AD103" i="63"/>
  <c r="AD104" i="63"/>
  <c r="AD105" i="63"/>
  <c r="AD107" i="63"/>
  <c r="AD109" i="63"/>
  <c r="AD110" i="63"/>
  <c r="AD112" i="63"/>
  <c r="AD113" i="63"/>
  <c r="AD114" i="63"/>
  <c r="AD116" i="63"/>
  <c r="AD117" i="63"/>
  <c r="AD118" i="63"/>
  <c r="AD121" i="63"/>
  <c r="AD122" i="63"/>
  <c r="AD123" i="63"/>
  <c r="AD125" i="63"/>
  <c r="AD126" i="63"/>
  <c r="AD127" i="63"/>
  <c r="AD129" i="63"/>
  <c r="AD131" i="63"/>
  <c r="AD132" i="63"/>
  <c r="AD134" i="63"/>
  <c r="AD135" i="63"/>
  <c r="AD136" i="63"/>
  <c r="AD54" i="63"/>
  <c r="AD65" i="63"/>
  <c r="AD138" i="63"/>
  <c r="AD139" i="63"/>
  <c r="AD143" i="63"/>
  <c r="AD144" i="63"/>
  <c r="AD147" i="63"/>
  <c r="AD148" i="63"/>
  <c r="AD151" i="63"/>
  <c r="AD153" i="63"/>
  <c r="AD156" i="63"/>
  <c r="AD157" i="63"/>
  <c r="AD160" i="63"/>
  <c r="AD161" i="63"/>
  <c r="AD165" i="63"/>
  <c r="AD166" i="63"/>
  <c r="AD169" i="63"/>
  <c r="AD170" i="63"/>
  <c r="AD173" i="63"/>
  <c r="AD175" i="63"/>
  <c r="AD177" i="63"/>
  <c r="AD178" i="63"/>
  <c r="AD181" i="63"/>
  <c r="AD182" i="63"/>
  <c r="AD30" i="63"/>
  <c r="AD56" i="63"/>
  <c r="AD51" i="63"/>
  <c r="AD58" i="63"/>
  <c r="AD62" i="63"/>
  <c r="AD28" i="63"/>
  <c r="AD60" i="63"/>
  <c r="AD70" i="63"/>
  <c r="AD79" i="63"/>
  <c r="AD24" i="63"/>
  <c r="AD11" i="63"/>
  <c r="AD13" i="63"/>
  <c r="AD15" i="63"/>
  <c r="AD17" i="63"/>
  <c r="AD19" i="63"/>
  <c r="AD22" i="63"/>
  <c r="AD27" i="63"/>
  <c r="AD35" i="63"/>
  <c r="AD37" i="63"/>
  <c r="AD33" i="63"/>
  <c r="AD10" i="63"/>
  <c r="AD12" i="63"/>
  <c r="AD14" i="63"/>
  <c r="AD16" i="63"/>
  <c r="AD18" i="63"/>
  <c r="AD26" i="63"/>
  <c r="AD39" i="63"/>
  <c r="AD41" i="63"/>
  <c r="AD44" i="63"/>
  <c r="AD46" i="63"/>
  <c r="AD48" i="63"/>
  <c r="AD50" i="63"/>
  <c r="AD52" i="63"/>
  <c r="AD55" i="63"/>
  <c r="AD57" i="63"/>
  <c r="AD59" i="63"/>
  <c r="AD61" i="63"/>
  <c r="AD63" i="63"/>
  <c r="AD21" i="63"/>
  <c r="AD23" i="63"/>
  <c r="AD25" i="63"/>
  <c r="AD29" i="63"/>
  <c r="AD32" i="63"/>
  <c r="AD34" i="63"/>
  <c r="AD36" i="63"/>
  <c r="AD38" i="63"/>
  <c r="AD40" i="63"/>
  <c r="AD43" i="63"/>
  <c r="AD45" i="63"/>
  <c r="AD47" i="63"/>
  <c r="AD49" i="63"/>
  <c r="G11" i="46"/>
  <c r="H11" i="46" s="1"/>
  <c r="I11" i="46"/>
  <c r="U11" i="46"/>
  <c r="V11" i="46" s="1"/>
  <c r="W11" i="46"/>
  <c r="AE11" i="46"/>
  <c r="AF11" i="46"/>
  <c r="G12" i="46"/>
  <c r="I12" i="46"/>
  <c r="U12" i="46"/>
  <c r="W12" i="46"/>
  <c r="AE12" i="46"/>
  <c r="AF12" i="46"/>
  <c r="G13" i="46"/>
  <c r="I13" i="46"/>
  <c r="U13" i="46"/>
  <c r="W13" i="46"/>
  <c r="AE13" i="46"/>
  <c r="AF13" i="46"/>
  <c r="G14" i="46"/>
  <c r="I14" i="46"/>
  <c r="U14" i="46"/>
  <c r="W14" i="46"/>
  <c r="AE14" i="46"/>
  <c r="AF14" i="46"/>
  <c r="G15" i="46"/>
  <c r="I15" i="46"/>
  <c r="U15" i="46"/>
  <c r="W15" i="46"/>
  <c r="AE15" i="46"/>
  <c r="AF15" i="46"/>
  <c r="G16" i="46"/>
  <c r="I16" i="46"/>
  <c r="U16" i="46"/>
  <c r="W16" i="46"/>
  <c r="AE16" i="46"/>
  <c r="AF16" i="46"/>
  <c r="G17" i="46"/>
  <c r="I17" i="46"/>
  <c r="U17" i="46"/>
  <c r="W17" i="46"/>
  <c r="AE17" i="46"/>
  <c r="AF17" i="46"/>
  <c r="G18" i="46"/>
  <c r="I18" i="46"/>
  <c r="U18" i="46"/>
  <c r="W18" i="46"/>
  <c r="AE18" i="46"/>
  <c r="AF18" i="46"/>
  <c r="G19" i="46"/>
  <c r="I19" i="46"/>
  <c r="U19" i="46"/>
  <c r="W19" i="46"/>
  <c r="AE19" i="46"/>
  <c r="AF19" i="46"/>
  <c r="G20" i="46"/>
  <c r="I20" i="46"/>
  <c r="U20" i="46"/>
  <c r="W20" i="46"/>
  <c r="AE20" i="46"/>
  <c r="AF20" i="46"/>
  <c r="G21" i="46"/>
  <c r="I21" i="46"/>
  <c r="U21" i="46"/>
  <c r="W21" i="46"/>
  <c r="AE21" i="46"/>
  <c r="AF21" i="46"/>
  <c r="G22" i="46"/>
  <c r="I22" i="46"/>
  <c r="U22" i="46"/>
  <c r="W22" i="46"/>
  <c r="AE22" i="46"/>
  <c r="AF22" i="46"/>
  <c r="G23" i="46"/>
  <c r="I23" i="46"/>
  <c r="U23" i="46"/>
  <c r="W23" i="46"/>
  <c r="AE23" i="46"/>
  <c r="AF23" i="46"/>
  <c r="G24" i="46"/>
  <c r="I24" i="46"/>
  <c r="U24" i="46"/>
  <c r="W24" i="46"/>
  <c r="AE24" i="46"/>
  <c r="AF24" i="46"/>
  <c r="G25" i="46"/>
  <c r="I25" i="46"/>
  <c r="U25" i="46"/>
  <c r="W25" i="46"/>
  <c r="AE25" i="46"/>
  <c r="AF25" i="46"/>
  <c r="G26" i="46"/>
  <c r="I26" i="46"/>
  <c r="U26" i="46"/>
  <c r="W26" i="46"/>
  <c r="AE26" i="46"/>
  <c r="AF26" i="46"/>
  <c r="B67" i="46"/>
  <c r="C67" i="46"/>
  <c r="D67" i="46" s="1"/>
  <c r="E67" i="46"/>
  <c r="G67" i="46"/>
  <c r="I67" i="46"/>
  <c r="O67" i="46"/>
  <c r="Q67" i="46"/>
  <c r="S67" i="46"/>
  <c r="U67" i="46"/>
  <c r="W67" i="46"/>
  <c r="AA67" i="46"/>
  <c r="AB67" i="46"/>
  <c r="AE67" i="46"/>
  <c r="AF67" i="46"/>
  <c r="B68" i="46"/>
  <c r="C68" i="46"/>
  <c r="D68" i="46" s="1"/>
  <c r="E68" i="46"/>
  <c r="G68" i="46"/>
  <c r="I68" i="46"/>
  <c r="O68" i="46"/>
  <c r="Q68" i="46"/>
  <c r="S68" i="46"/>
  <c r="U68" i="46"/>
  <c r="W68" i="46"/>
  <c r="AA68" i="46"/>
  <c r="AB68" i="46"/>
  <c r="AE68" i="46"/>
  <c r="AF68" i="46"/>
  <c r="B69" i="46"/>
  <c r="C69" i="46"/>
  <c r="D69" i="46" s="1"/>
  <c r="E69" i="46"/>
  <c r="G69" i="46"/>
  <c r="I69" i="46"/>
  <c r="O69" i="46"/>
  <c r="Q69" i="46"/>
  <c r="S69" i="46"/>
  <c r="U69" i="46"/>
  <c r="W69" i="46"/>
  <c r="AA69" i="46"/>
  <c r="AB69" i="46"/>
  <c r="AE69" i="46"/>
  <c r="AF69" i="46"/>
  <c r="AF66" i="46"/>
  <c r="AE66" i="46"/>
  <c r="AB66" i="46"/>
  <c r="AA66" i="46"/>
  <c r="W66" i="46"/>
  <c r="U66" i="46"/>
  <c r="S66" i="46"/>
  <c r="Q66" i="46"/>
  <c r="O66" i="46"/>
  <c r="I66" i="46"/>
  <c r="G66" i="46"/>
  <c r="E66" i="46"/>
  <c r="C66" i="46"/>
  <c r="D66" i="46" s="1"/>
  <c r="B66" i="46"/>
  <c r="AF65" i="46"/>
  <c r="AE65" i="46"/>
  <c r="AB65" i="46"/>
  <c r="AA65" i="46"/>
  <c r="W65" i="46"/>
  <c r="U65" i="46"/>
  <c r="S65" i="46"/>
  <c r="Q65" i="46"/>
  <c r="O65" i="46"/>
  <c r="I65" i="46"/>
  <c r="G65" i="46"/>
  <c r="E65" i="46"/>
  <c r="C65" i="46"/>
  <c r="D65" i="46" s="1"/>
  <c r="B65" i="46"/>
  <c r="AF64" i="46"/>
  <c r="AE64" i="46"/>
  <c r="AB64" i="46"/>
  <c r="AA64" i="46"/>
  <c r="W64" i="46"/>
  <c r="U64" i="46"/>
  <c r="S64" i="46"/>
  <c r="Q64" i="46"/>
  <c r="O64" i="46"/>
  <c r="I64" i="46"/>
  <c r="G64" i="46"/>
  <c r="E64" i="46"/>
  <c r="C64" i="46"/>
  <c r="D64" i="46" s="1"/>
  <c r="B64" i="46"/>
  <c r="A51" i="46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F46" i="46"/>
  <c r="AE46" i="46"/>
  <c r="AB46" i="46"/>
  <c r="AA46" i="46"/>
  <c r="W46" i="46"/>
  <c r="U46" i="46"/>
  <c r="S46" i="46"/>
  <c r="Q46" i="46"/>
  <c r="O46" i="46"/>
  <c r="I46" i="46"/>
  <c r="G46" i="46"/>
  <c r="E46" i="46"/>
  <c r="C46" i="46"/>
  <c r="D46" i="46" s="1"/>
  <c r="B46" i="46"/>
  <c r="AF44" i="46"/>
  <c r="AE44" i="46"/>
  <c r="AB44" i="46"/>
  <c r="AA44" i="46"/>
  <c r="W44" i="46"/>
  <c r="U44" i="46"/>
  <c r="S44" i="46"/>
  <c r="Q44" i="46"/>
  <c r="O44" i="46"/>
  <c r="I44" i="46"/>
  <c r="G44" i="46"/>
  <c r="E44" i="46"/>
  <c r="C44" i="46"/>
  <c r="D44" i="46" s="1"/>
  <c r="B44" i="46"/>
  <c r="AF43" i="46"/>
  <c r="AE43" i="46"/>
  <c r="AB43" i="46"/>
  <c r="AA43" i="46"/>
  <c r="W43" i="46"/>
  <c r="U43" i="46"/>
  <c r="S43" i="46"/>
  <c r="Q43" i="46"/>
  <c r="O43" i="46"/>
  <c r="I43" i="46"/>
  <c r="G43" i="46"/>
  <c r="E43" i="46"/>
  <c r="C43" i="46"/>
  <c r="D43" i="46" s="1"/>
  <c r="B43" i="46"/>
  <c r="AF42" i="46"/>
  <c r="AE42" i="46"/>
  <c r="AB42" i="46"/>
  <c r="AA42" i="46"/>
  <c r="W42" i="46"/>
  <c r="U42" i="46"/>
  <c r="S42" i="46"/>
  <c r="Q42" i="46"/>
  <c r="O42" i="46"/>
  <c r="I42" i="46"/>
  <c r="G42" i="46"/>
  <c r="E42" i="46"/>
  <c r="C42" i="46"/>
  <c r="D42" i="46" s="1"/>
  <c r="B42" i="46"/>
  <c r="AF41" i="46"/>
  <c r="AE41" i="46"/>
  <c r="AB41" i="46"/>
  <c r="AA41" i="46"/>
  <c r="W41" i="46"/>
  <c r="U41" i="46"/>
  <c r="S41" i="46"/>
  <c r="Q41" i="46"/>
  <c r="O41" i="46"/>
  <c r="I41" i="46"/>
  <c r="G41" i="46"/>
  <c r="E41" i="46"/>
  <c r="C41" i="46"/>
  <c r="D41" i="46" s="1"/>
  <c r="B41" i="46"/>
  <c r="AF40" i="46"/>
  <c r="AE40" i="46"/>
  <c r="AB40" i="46"/>
  <c r="AA40" i="46"/>
  <c r="W40" i="46"/>
  <c r="U40" i="46"/>
  <c r="S40" i="46"/>
  <c r="Q40" i="46"/>
  <c r="O40" i="46"/>
  <c r="I40" i="46"/>
  <c r="G40" i="46"/>
  <c r="E40" i="46"/>
  <c r="C40" i="46"/>
  <c r="D40" i="46" s="1"/>
  <c r="B40" i="46"/>
  <c r="AF39" i="46"/>
  <c r="AE39" i="46"/>
  <c r="AB39" i="46"/>
  <c r="AA39" i="46"/>
  <c r="W39" i="46"/>
  <c r="U39" i="46"/>
  <c r="S39" i="46"/>
  <c r="Q39" i="46"/>
  <c r="O39" i="46"/>
  <c r="I39" i="46"/>
  <c r="G39" i="46"/>
  <c r="E39" i="46"/>
  <c r="C39" i="46"/>
  <c r="D39" i="46" s="1"/>
  <c r="B39" i="46"/>
  <c r="AF38" i="46"/>
  <c r="AE38" i="46"/>
  <c r="AB38" i="46"/>
  <c r="AA38" i="46"/>
  <c r="W38" i="46"/>
  <c r="U38" i="46"/>
  <c r="S38" i="46"/>
  <c r="Q38" i="46"/>
  <c r="O38" i="46"/>
  <c r="I38" i="46"/>
  <c r="G38" i="46"/>
  <c r="E38" i="46"/>
  <c r="C38" i="46"/>
  <c r="D38" i="46" s="1"/>
  <c r="B38" i="46"/>
  <c r="AF37" i="46"/>
  <c r="AE37" i="46"/>
  <c r="AB37" i="46"/>
  <c r="AA37" i="46"/>
  <c r="W37" i="46"/>
  <c r="U37" i="46"/>
  <c r="S37" i="46"/>
  <c r="Q37" i="46"/>
  <c r="O37" i="46"/>
  <c r="I37" i="46"/>
  <c r="G37" i="46"/>
  <c r="E37" i="46"/>
  <c r="C37" i="46"/>
  <c r="D37" i="46" s="1"/>
  <c r="B37" i="46"/>
  <c r="AF36" i="46"/>
  <c r="AE36" i="46"/>
  <c r="AB36" i="46"/>
  <c r="AA36" i="46"/>
  <c r="W36" i="46"/>
  <c r="U36" i="46"/>
  <c r="S36" i="46"/>
  <c r="Q36" i="46"/>
  <c r="O36" i="46"/>
  <c r="I36" i="46"/>
  <c r="G36" i="46"/>
  <c r="E36" i="46"/>
  <c r="C36" i="46"/>
  <c r="D36" i="46" s="1"/>
  <c r="B36" i="46"/>
  <c r="AF35" i="46"/>
  <c r="AE35" i="46"/>
  <c r="AB35" i="46"/>
  <c r="AA35" i="46"/>
  <c r="W35" i="46"/>
  <c r="U35" i="46"/>
  <c r="S35" i="46"/>
  <c r="Q35" i="46"/>
  <c r="O35" i="46"/>
  <c r="I35" i="46"/>
  <c r="G35" i="46"/>
  <c r="E35" i="46"/>
  <c r="C35" i="46"/>
  <c r="D35" i="46" s="1"/>
  <c r="B35" i="46"/>
  <c r="AF34" i="46"/>
  <c r="AE34" i="46"/>
  <c r="AB34" i="46"/>
  <c r="AA34" i="46"/>
  <c r="W34" i="46"/>
  <c r="U34" i="46"/>
  <c r="S34" i="46"/>
  <c r="Q34" i="46"/>
  <c r="O34" i="46"/>
  <c r="I34" i="46"/>
  <c r="G34" i="46"/>
  <c r="E34" i="46"/>
  <c r="C34" i="46"/>
  <c r="D34" i="46" s="1"/>
  <c r="B34" i="46"/>
  <c r="AF33" i="46"/>
  <c r="AE33" i="46"/>
  <c r="AB33" i="46"/>
  <c r="AA33" i="46"/>
  <c r="W33" i="46"/>
  <c r="U33" i="46"/>
  <c r="S33" i="46"/>
  <c r="Q33" i="46"/>
  <c r="O33" i="46"/>
  <c r="I33" i="46"/>
  <c r="G33" i="46"/>
  <c r="E33" i="46"/>
  <c r="C33" i="46"/>
  <c r="D33" i="46" s="1"/>
  <c r="B33" i="46"/>
  <c r="AF32" i="46"/>
  <c r="AE32" i="46"/>
  <c r="AB32" i="46"/>
  <c r="AA32" i="46"/>
  <c r="W32" i="46"/>
  <c r="U32" i="46"/>
  <c r="S32" i="46"/>
  <c r="Q32" i="46"/>
  <c r="O32" i="46"/>
  <c r="I32" i="46"/>
  <c r="G32" i="46"/>
  <c r="E32" i="46"/>
  <c r="C32" i="46"/>
  <c r="D32" i="46" s="1"/>
  <c r="B32" i="46"/>
  <c r="AF31" i="46"/>
  <c r="AE31" i="46"/>
  <c r="AB31" i="46"/>
  <c r="AA31" i="46"/>
  <c r="W31" i="46"/>
  <c r="U31" i="46"/>
  <c r="S31" i="46"/>
  <c r="Q31" i="46"/>
  <c r="O31" i="46"/>
  <c r="I31" i="46"/>
  <c r="G31" i="46"/>
  <c r="E31" i="46"/>
  <c r="C31" i="46"/>
  <c r="D31" i="46" s="1"/>
  <c r="B31" i="46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6" i="46" s="1"/>
  <c r="A47" i="46" s="1"/>
  <c r="A48" i="46" s="1"/>
  <c r="A49" i="46" s="1"/>
  <c r="AF30" i="46"/>
  <c r="AE30" i="46"/>
  <c r="AB30" i="46"/>
  <c r="AA30" i="46"/>
  <c r="W30" i="46"/>
  <c r="U30" i="46"/>
  <c r="S30" i="46"/>
  <c r="Q30" i="46"/>
  <c r="O30" i="46"/>
  <c r="I30" i="46"/>
  <c r="G30" i="46"/>
  <c r="E30" i="46"/>
  <c r="C30" i="46"/>
  <c r="D30" i="46" s="1"/>
  <c r="B30" i="46"/>
  <c r="H26" i="46" l="1"/>
  <c r="H22" i="46"/>
  <c r="H18" i="46"/>
  <c r="H14" i="46"/>
  <c r="J23" i="46"/>
  <c r="N23" i="46"/>
  <c r="N19" i="46"/>
  <c r="J19" i="46"/>
  <c r="J15" i="46"/>
  <c r="N15" i="46"/>
  <c r="J11" i="46"/>
  <c r="N11" i="46"/>
  <c r="H23" i="46"/>
  <c r="H19" i="46"/>
  <c r="H15" i="46"/>
  <c r="N24" i="46"/>
  <c r="J24" i="46"/>
  <c r="J20" i="46"/>
  <c r="N20" i="46"/>
  <c r="J16" i="46"/>
  <c r="N16" i="46"/>
  <c r="J12" i="46"/>
  <c r="N12" i="46"/>
  <c r="H24" i="46"/>
  <c r="H20" i="46"/>
  <c r="H16" i="46"/>
  <c r="H12" i="46"/>
  <c r="N25" i="46"/>
  <c r="J25" i="46"/>
  <c r="N21" i="46"/>
  <c r="J21" i="46"/>
  <c r="N17" i="46"/>
  <c r="J17" i="46"/>
  <c r="N13" i="46"/>
  <c r="J13" i="46"/>
  <c r="H25" i="46"/>
  <c r="H21" i="46"/>
  <c r="H17" i="46"/>
  <c r="H13" i="46"/>
  <c r="N26" i="46"/>
  <c r="J26" i="46"/>
  <c r="N22" i="46"/>
  <c r="J22" i="46"/>
  <c r="N18" i="46"/>
  <c r="J18" i="46"/>
  <c r="N14" i="46"/>
  <c r="J14" i="46"/>
  <c r="Q15" i="46"/>
  <c r="R15" i="46" s="1"/>
  <c r="V23" i="46"/>
  <c r="V19" i="46"/>
  <c r="V15" i="46"/>
  <c r="V24" i="46"/>
  <c r="V20" i="46"/>
  <c r="V16" i="46"/>
  <c r="V12" i="46"/>
  <c r="Q24" i="46"/>
  <c r="R24" i="46" s="1"/>
  <c r="Q20" i="46"/>
  <c r="R20" i="46" s="1"/>
  <c r="Q16" i="46"/>
  <c r="R16" i="46" s="1"/>
  <c r="Q12" i="46"/>
  <c r="R12" i="46" s="1"/>
  <c r="Q19" i="46"/>
  <c r="R19" i="46" s="1"/>
  <c r="V25" i="46"/>
  <c r="V21" i="46"/>
  <c r="V17" i="46"/>
  <c r="V13" i="46"/>
  <c r="Q25" i="46"/>
  <c r="R25" i="46" s="1"/>
  <c r="Q21" i="46"/>
  <c r="R21" i="46" s="1"/>
  <c r="Q17" i="46"/>
  <c r="R17" i="46" s="1"/>
  <c r="Q13" i="46"/>
  <c r="R13" i="46" s="1"/>
  <c r="Q23" i="46"/>
  <c r="R23" i="46" s="1"/>
  <c r="V26" i="46"/>
  <c r="V22" i="46"/>
  <c r="V18" i="46"/>
  <c r="V14" i="46"/>
  <c r="Q26" i="46"/>
  <c r="R26" i="46" s="1"/>
  <c r="Q22" i="46"/>
  <c r="R22" i="46" s="1"/>
  <c r="Q18" i="46"/>
  <c r="R18" i="46" s="1"/>
  <c r="Q14" i="46"/>
  <c r="R14" i="46" s="1"/>
  <c r="Q11" i="46"/>
  <c r="R11" i="46" s="1"/>
  <c r="W4" i="46"/>
  <c r="AH28" i="46"/>
  <c r="AH26" i="46"/>
  <c r="AH25" i="46"/>
  <c r="AH24" i="46"/>
  <c r="AH23" i="46"/>
  <c r="AH22" i="46"/>
  <c r="AH21" i="46"/>
  <c r="AH20" i="46"/>
  <c r="AH19" i="46"/>
  <c r="AH18" i="46"/>
  <c r="AH17" i="46"/>
  <c r="AH16" i="46"/>
  <c r="AH15" i="46"/>
  <c r="AH14" i="46"/>
  <c r="AH13" i="46"/>
  <c r="AH12" i="46"/>
  <c r="AH11" i="46"/>
  <c r="O26" i="46"/>
  <c r="P26" i="46" s="1"/>
  <c r="O22" i="46"/>
  <c r="P22" i="46" s="1"/>
  <c r="O18" i="46"/>
  <c r="P18" i="46" s="1"/>
  <c r="O14" i="46"/>
  <c r="P14" i="46" s="1"/>
  <c r="O25" i="46"/>
  <c r="P25" i="46" s="1"/>
  <c r="O21" i="46"/>
  <c r="P21" i="46" s="1"/>
  <c r="O17" i="46"/>
  <c r="P17" i="46" s="1"/>
  <c r="O13" i="46"/>
  <c r="P13" i="46" s="1"/>
  <c r="O24" i="46"/>
  <c r="P24" i="46" s="1"/>
  <c r="O20" i="46"/>
  <c r="P20" i="46" s="1"/>
  <c r="O16" i="46"/>
  <c r="P16" i="46" s="1"/>
  <c r="O12" i="46"/>
  <c r="P12" i="46" s="1"/>
  <c r="O23" i="46"/>
  <c r="P23" i="46" s="1"/>
  <c r="O19" i="46"/>
  <c r="P19" i="46" s="1"/>
  <c r="O15" i="46"/>
  <c r="P15" i="46" s="1"/>
  <c r="O11" i="46"/>
  <c r="P11" i="46" s="1"/>
  <c r="AD69" i="46"/>
  <c r="AD13" i="46"/>
  <c r="AD11" i="46"/>
  <c r="AD14" i="46"/>
  <c r="AD21" i="46"/>
  <c r="AD26" i="46"/>
  <c r="AD24" i="46"/>
  <c r="AD22" i="46"/>
  <c r="AD20" i="46"/>
  <c r="AD19" i="46"/>
  <c r="AD17" i="46"/>
  <c r="AD43" i="46"/>
  <c r="AD31" i="46"/>
  <c r="AD35" i="46"/>
  <c r="AD39" i="46"/>
  <c r="AD30" i="46"/>
  <c r="AD41" i="46"/>
  <c r="AD67" i="46"/>
  <c r="AD18" i="46"/>
  <c r="AD16" i="46"/>
  <c r="AD12" i="46"/>
  <c r="AD25" i="46"/>
  <c r="AD15" i="46"/>
  <c r="AD33" i="46"/>
  <c r="AD37" i="46"/>
  <c r="AD46" i="46"/>
  <c r="AD65" i="46"/>
  <c r="AD68" i="46"/>
  <c r="AD23" i="46"/>
  <c r="AD32" i="46"/>
  <c r="AD36" i="46"/>
  <c r="AD40" i="46"/>
  <c r="AD44" i="46"/>
  <c r="AD66" i="46"/>
  <c r="AD34" i="46"/>
  <c r="AD38" i="46"/>
  <c r="AD42" i="46"/>
  <c r="AD64" i="46"/>
  <c r="B25" i="46" l="1"/>
  <c r="C25" i="46"/>
  <c r="D25" i="46" s="1"/>
  <c r="E25" i="46"/>
  <c r="B26" i="46"/>
  <c r="C26" i="46"/>
  <c r="D26" i="46" s="1"/>
  <c r="E26" i="46"/>
  <c r="B12" i="48" l="1"/>
  <c r="B13" i="48"/>
  <c r="B14" i="48"/>
  <c r="C12" i="48"/>
  <c r="C13" i="48"/>
  <c r="C14" i="48"/>
  <c r="F12" i="48"/>
  <c r="F13" i="48"/>
  <c r="F14" i="48"/>
  <c r="F11" i="48"/>
  <c r="C11" i="48"/>
  <c r="B11" i="48"/>
  <c r="AC61" i="16"/>
  <c r="AB61" i="16"/>
  <c r="S61" i="16"/>
  <c r="R61" i="16"/>
  <c r="P61" i="16"/>
  <c r="N61" i="16"/>
  <c r="O62" i="16" s="1"/>
  <c r="I61" i="16"/>
  <c r="G61" i="16"/>
  <c r="E61" i="16"/>
  <c r="C61" i="16"/>
  <c r="B61" i="16"/>
  <c r="AC38" i="16"/>
  <c r="AB38" i="16"/>
  <c r="S38" i="16"/>
  <c r="R38" i="16"/>
  <c r="P38" i="16"/>
  <c r="Q39" i="16" s="1"/>
  <c r="N38" i="16"/>
  <c r="O39" i="16" s="1"/>
  <c r="I38" i="16"/>
  <c r="G38" i="16"/>
  <c r="E38" i="16"/>
  <c r="C38" i="16"/>
  <c r="B38" i="16"/>
  <c r="B30" i="2"/>
  <c r="Z30" i="2" s="1"/>
  <c r="F30" i="2"/>
  <c r="H30" i="2"/>
  <c r="I31" i="2" s="1"/>
  <c r="L30" i="2"/>
  <c r="M31" i="2" s="1"/>
  <c r="O30" i="2"/>
  <c r="P30" i="2"/>
  <c r="U30" i="2"/>
  <c r="V30" i="2"/>
  <c r="W31" i="2" s="1"/>
  <c r="AC30" i="2"/>
  <c r="K13" i="48" l="1"/>
  <c r="U13" i="48"/>
  <c r="I13" i="48"/>
  <c r="V13" i="48"/>
  <c r="L12" i="48"/>
  <c r="V12" i="48"/>
  <c r="U12" i="48"/>
  <c r="K12" i="48"/>
  <c r="I12" i="48"/>
  <c r="V11" i="48"/>
  <c r="K11" i="48"/>
  <c r="U11" i="48"/>
  <c r="I11" i="48"/>
  <c r="S14" i="48"/>
  <c r="U14" i="48"/>
  <c r="V14" i="48"/>
  <c r="K14" i="48"/>
  <c r="I14" i="48"/>
  <c r="C31" i="2"/>
  <c r="E31" i="2"/>
  <c r="X11" i="48"/>
  <c r="S11" i="48"/>
  <c r="E12" i="48"/>
  <c r="W12" i="48" s="1"/>
  <c r="S12" i="48"/>
  <c r="H13" i="48"/>
  <c r="S13" i="48"/>
  <c r="O13" i="48"/>
  <c r="X13" i="48"/>
  <c r="M13" i="48"/>
  <c r="H12" i="48"/>
  <c r="AB30" i="2"/>
  <c r="AD31" i="2" s="1"/>
  <c r="X30" i="2"/>
  <c r="AA61" i="16"/>
  <c r="Q13" i="48"/>
  <c r="E11" i="48"/>
  <c r="E13" i="48"/>
  <c r="W13" i="48" s="1"/>
  <c r="X14" i="48"/>
  <c r="Q14" i="48"/>
  <c r="M14" i="48"/>
  <c r="E14" i="48"/>
  <c r="W14" i="48" s="1"/>
  <c r="O12" i="48"/>
  <c r="L14" i="48"/>
  <c r="H14" i="48"/>
  <c r="O14" i="48"/>
  <c r="L13" i="48"/>
  <c r="X12" i="48"/>
  <c r="Q12" i="48"/>
  <c r="M12" i="48"/>
  <c r="Q11" i="48"/>
  <c r="L11" i="48"/>
  <c r="H11" i="48"/>
  <c r="M11" i="48"/>
  <c r="O11" i="48"/>
  <c r="AA38" i="16"/>
  <c r="AA11" i="16" l="1"/>
  <c r="AA10" i="16"/>
  <c r="F59" i="1"/>
  <c r="X59" i="1" l="1"/>
  <c r="I59" i="1"/>
  <c r="R59" i="1"/>
  <c r="K59" i="1"/>
  <c r="W59" i="1"/>
  <c r="M59" i="1"/>
  <c r="P59" i="1"/>
  <c r="N59" i="1"/>
  <c r="F57" i="1"/>
  <c r="F58" i="1"/>
  <c r="AC418" i="60"/>
  <c r="AB418" i="60"/>
  <c r="AA418" i="60"/>
  <c r="Z418" i="60"/>
  <c r="X418" i="60"/>
  <c r="AC417" i="60"/>
  <c r="AB417" i="60"/>
  <c r="AA417" i="60"/>
  <c r="Z417" i="60"/>
  <c r="X417" i="60"/>
  <c r="AC416" i="60"/>
  <c r="AB416" i="60"/>
  <c r="AA416" i="60"/>
  <c r="Z416" i="60"/>
  <c r="X416" i="60"/>
  <c r="AC415" i="60"/>
  <c r="AB415" i="60"/>
  <c r="AA415" i="60"/>
  <c r="Z415" i="60"/>
  <c r="X415" i="60"/>
  <c r="AC414" i="60"/>
  <c r="AB414" i="60"/>
  <c r="AA414" i="60"/>
  <c r="Z414" i="60"/>
  <c r="X414" i="60"/>
  <c r="AC413" i="60"/>
  <c r="AB413" i="60"/>
  <c r="AA413" i="60"/>
  <c r="Z413" i="60"/>
  <c r="X413" i="60"/>
  <c r="AC412" i="60"/>
  <c r="AB412" i="60"/>
  <c r="AA412" i="60"/>
  <c r="Z412" i="60"/>
  <c r="X412" i="60"/>
  <c r="AC411" i="60"/>
  <c r="AB411" i="60"/>
  <c r="AA411" i="60"/>
  <c r="Z411" i="60"/>
  <c r="X411" i="60"/>
  <c r="AC410" i="60"/>
  <c r="AB410" i="60"/>
  <c r="AA410" i="60"/>
  <c r="Z410" i="60"/>
  <c r="X410" i="60"/>
  <c r="AC409" i="60"/>
  <c r="AB409" i="60"/>
  <c r="AA409" i="60"/>
  <c r="Z409" i="60"/>
  <c r="X409" i="60"/>
  <c r="AC408" i="60"/>
  <c r="AB408" i="60"/>
  <c r="AA408" i="60"/>
  <c r="Z408" i="60"/>
  <c r="X408" i="60"/>
  <c r="AC407" i="60"/>
  <c r="AB407" i="60"/>
  <c r="AA407" i="60"/>
  <c r="Z407" i="60"/>
  <c r="X407" i="60"/>
  <c r="AC406" i="60"/>
  <c r="AB406" i="60"/>
  <c r="AA406" i="60"/>
  <c r="Z406" i="60"/>
  <c r="X406" i="60"/>
  <c r="AC405" i="60"/>
  <c r="AB405" i="60"/>
  <c r="AA405" i="60"/>
  <c r="Z405" i="60"/>
  <c r="X405" i="60"/>
  <c r="AC404" i="60"/>
  <c r="AB404" i="60"/>
  <c r="AA404" i="60"/>
  <c r="Z404" i="60"/>
  <c r="X404" i="60"/>
  <c r="AC403" i="60"/>
  <c r="AB403" i="60"/>
  <c r="AA403" i="60"/>
  <c r="Z403" i="60"/>
  <c r="X403" i="60"/>
  <c r="AC402" i="60"/>
  <c r="AB402" i="60"/>
  <c r="AA402" i="60"/>
  <c r="Z402" i="60"/>
  <c r="X402" i="60"/>
  <c r="AC401" i="60"/>
  <c r="AB401" i="60"/>
  <c r="AA401" i="60"/>
  <c r="Z401" i="60"/>
  <c r="X401" i="60"/>
  <c r="AC400" i="60"/>
  <c r="AB400" i="60"/>
  <c r="AA400" i="60"/>
  <c r="Z400" i="60"/>
  <c r="X400" i="60"/>
  <c r="AC399" i="60"/>
  <c r="AB399" i="60"/>
  <c r="AA399" i="60"/>
  <c r="Z399" i="60"/>
  <c r="X399" i="60"/>
  <c r="AC398" i="60"/>
  <c r="AB398" i="60"/>
  <c r="AA398" i="60"/>
  <c r="Z398" i="60"/>
  <c r="X398" i="60"/>
  <c r="AC397" i="60"/>
  <c r="AB397" i="60"/>
  <c r="AA397" i="60"/>
  <c r="Z397" i="60"/>
  <c r="X397" i="60"/>
  <c r="AC396" i="60"/>
  <c r="AB396" i="60"/>
  <c r="AA396" i="60"/>
  <c r="Z396" i="60"/>
  <c r="X396" i="60"/>
  <c r="AC395" i="60"/>
  <c r="AB395" i="60"/>
  <c r="AA395" i="60"/>
  <c r="Z395" i="60"/>
  <c r="X395" i="60"/>
  <c r="AC394" i="60"/>
  <c r="AB394" i="60"/>
  <c r="AA394" i="60"/>
  <c r="Z394" i="60"/>
  <c r="X394" i="60"/>
  <c r="AC393" i="60"/>
  <c r="AB393" i="60"/>
  <c r="AA393" i="60"/>
  <c r="Z393" i="60"/>
  <c r="X393" i="60"/>
  <c r="AC392" i="60"/>
  <c r="AB392" i="60"/>
  <c r="AA392" i="60"/>
  <c r="Z392" i="60"/>
  <c r="X392" i="60"/>
  <c r="AC391" i="60"/>
  <c r="AB391" i="60"/>
  <c r="AA391" i="60"/>
  <c r="Z391" i="60"/>
  <c r="X391" i="60"/>
  <c r="AC390" i="60"/>
  <c r="AB390" i="60"/>
  <c r="AA390" i="60"/>
  <c r="Z390" i="60"/>
  <c r="X390" i="60"/>
  <c r="AC389" i="60"/>
  <c r="AB389" i="60"/>
  <c r="AA389" i="60"/>
  <c r="Z389" i="60"/>
  <c r="X389" i="60"/>
  <c r="AC388" i="60"/>
  <c r="AB388" i="60"/>
  <c r="AA388" i="60"/>
  <c r="Z388" i="60"/>
  <c r="X388" i="60"/>
  <c r="AC387" i="60"/>
  <c r="AB387" i="60"/>
  <c r="AA387" i="60"/>
  <c r="Z387" i="60"/>
  <c r="X387" i="60"/>
  <c r="AC386" i="60"/>
  <c r="AB386" i="60"/>
  <c r="AA386" i="60"/>
  <c r="Z386" i="60"/>
  <c r="X386" i="60"/>
  <c r="AC385" i="60"/>
  <c r="AB385" i="60"/>
  <c r="AA385" i="60"/>
  <c r="Z385" i="60"/>
  <c r="X385" i="60"/>
  <c r="AC384" i="60"/>
  <c r="AB384" i="60"/>
  <c r="AA384" i="60"/>
  <c r="Z384" i="60"/>
  <c r="X384" i="60"/>
  <c r="AC383" i="60"/>
  <c r="AB383" i="60"/>
  <c r="AA383" i="60"/>
  <c r="Z383" i="60"/>
  <c r="X383" i="60"/>
  <c r="AC382" i="60"/>
  <c r="AB382" i="60"/>
  <c r="AA382" i="60"/>
  <c r="Z382" i="60"/>
  <c r="X382" i="60"/>
  <c r="AC381" i="60"/>
  <c r="AB381" i="60"/>
  <c r="AA381" i="60"/>
  <c r="Z381" i="60"/>
  <c r="X381" i="60"/>
  <c r="AC380" i="60"/>
  <c r="AB380" i="60"/>
  <c r="AA380" i="60"/>
  <c r="Z380" i="60"/>
  <c r="X380" i="60"/>
  <c r="AC379" i="60"/>
  <c r="AB379" i="60"/>
  <c r="AA379" i="60"/>
  <c r="Z379" i="60"/>
  <c r="X379" i="60"/>
  <c r="AC378" i="60"/>
  <c r="AB378" i="60"/>
  <c r="AA378" i="60"/>
  <c r="Z378" i="60"/>
  <c r="X378" i="60"/>
  <c r="AC377" i="60"/>
  <c r="AB377" i="60"/>
  <c r="AA377" i="60"/>
  <c r="Z377" i="60"/>
  <c r="X377" i="60"/>
  <c r="AC376" i="60"/>
  <c r="AB376" i="60"/>
  <c r="AA376" i="60"/>
  <c r="Z376" i="60"/>
  <c r="X376" i="60"/>
  <c r="AC375" i="60"/>
  <c r="AB375" i="60"/>
  <c r="AA375" i="60"/>
  <c r="Z375" i="60"/>
  <c r="X375" i="60"/>
  <c r="AC374" i="60"/>
  <c r="AB374" i="60"/>
  <c r="AA374" i="60"/>
  <c r="Z374" i="60"/>
  <c r="X374" i="60"/>
  <c r="AC373" i="60"/>
  <c r="AB373" i="60"/>
  <c r="AA373" i="60"/>
  <c r="Z373" i="60"/>
  <c r="X373" i="60"/>
  <c r="AC372" i="60"/>
  <c r="AB372" i="60"/>
  <c r="AA372" i="60"/>
  <c r="Z372" i="60"/>
  <c r="X372" i="60"/>
  <c r="AC371" i="60"/>
  <c r="AB371" i="60"/>
  <c r="AA371" i="60"/>
  <c r="Z371" i="60"/>
  <c r="X371" i="60"/>
  <c r="AC370" i="60"/>
  <c r="AB370" i="60"/>
  <c r="AA370" i="60"/>
  <c r="Z370" i="60"/>
  <c r="X370" i="60"/>
  <c r="AC369" i="60"/>
  <c r="AB369" i="60"/>
  <c r="AA369" i="60"/>
  <c r="Z369" i="60"/>
  <c r="X369" i="60"/>
  <c r="AC368" i="60"/>
  <c r="AB368" i="60"/>
  <c r="AA368" i="60"/>
  <c r="Z368" i="60"/>
  <c r="X368" i="60"/>
  <c r="AC367" i="60"/>
  <c r="AB367" i="60"/>
  <c r="AA367" i="60"/>
  <c r="Z367" i="60"/>
  <c r="X367" i="60"/>
  <c r="AC366" i="60"/>
  <c r="AB366" i="60"/>
  <c r="AA366" i="60"/>
  <c r="Z366" i="60"/>
  <c r="X366" i="60"/>
  <c r="AC365" i="60"/>
  <c r="AB365" i="60"/>
  <c r="AA365" i="60"/>
  <c r="Z365" i="60"/>
  <c r="X365" i="60"/>
  <c r="AC364" i="60"/>
  <c r="AB364" i="60"/>
  <c r="AA364" i="60"/>
  <c r="Z364" i="60"/>
  <c r="X364" i="60"/>
  <c r="AC363" i="60"/>
  <c r="AB363" i="60"/>
  <c r="AA363" i="60"/>
  <c r="Z363" i="60"/>
  <c r="X363" i="60"/>
  <c r="AC362" i="60"/>
  <c r="AB362" i="60"/>
  <c r="AA362" i="60"/>
  <c r="Z362" i="60"/>
  <c r="X362" i="60"/>
  <c r="AC361" i="60"/>
  <c r="AB361" i="60"/>
  <c r="AA361" i="60"/>
  <c r="Z361" i="60"/>
  <c r="X361" i="60"/>
  <c r="AC360" i="60"/>
  <c r="AB360" i="60"/>
  <c r="AA360" i="60"/>
  <c r="Z360" i="60"/>
  <c r="X360" i="60"/>
  <c r="AC359" i="60"/>
  <c r="AB359" i="60"/>
  <c r="AA359" i="60"/>
  <c r="Z359" i="60"/>
  <c r="X359" i="60"/>
  <c r="AC358" i="60"/>
  <c r="AB358" i="60"/>
  <c r="AA358" i="60"/>
  <c r="Z358" i="60"/>
  <c r="X358" i="60"/>
  <c r="AC357" i="60"/>
  <c r="AB357" i="60"/>
  <c r="AA357" i="60"/>
  <c r="Z357" i="60"/>
  <c r="X357" i="60"/>
  <c r="AC356" i="60"/>
  <c r="AB356" i="60"/>
  <c r="AA356" i="60"/>
  <c r="Z356" i="60"/>
  <c r="X356" i="60"/>
  <c r="AC355" i="60"/>
  <c r="AB355" i="60"/>
  <c r="AA355" i="60"/>
  <c r="Z355" i="60"/>
  <c r="X355" i="60"/>
  <c r="AC354" i="60"/>
  <c r="AB354" i="60"/>
  <c r="AA354" i="60"/>
  <c r="Z354" i="60"/>
  <c r="X354" i="60"/>
  <c r="AC353" i="60"/>
  <c r="AB353" i="60"/>
  <c r="AA353" i="60"/>
  <c r="Z353" i="60"/>
  <c r="X353" i="60"/>
  <c r="AC352" i="60"/>
  <c r="AB352" i="60"/>
  <c r="AA352" i="60"/>
  <c r="Z352" i="60"/>
  <c r="X352" i="60"/>
  <c r="AC351" i="60"/>
  <c r="AB351" i="60"/>
  <c r="AA351" i="60"/>
  <c r="Z351" i="60"/>
  <c r="X351" i="60"/>
  <c r="AC350" i="60"/>
  <c r="AB350" i="60"/>
  <c r="AA350" i="60"/>
  <c r="Z350" i="60"/>
  <c r="X350" i="60"/>
  <c r="AC349" i="60"/>
  <c r="AB349" i="60"/>
  <c r="AA349" i="60"/>
  <c r="Z349" i="60"/>
  <c r="X349" i="60"/>
  <c r="AC348" i="60"/>
  <c r="AB348" i="60"/>
  <c r="AA348" i="60"/>
  <c r="Z348" i="60"/>
  <c r="X348" i="60"/>
  <c r="AC347" i="60"/>
  <c r="AB347" i="60"/>
  <c r="AA347" i="60"/>
  <c r="Z347" i="60"/>
  <c r="X347" i="60"/>
  <c r="AC346" i="60"/>
  <c r="AB346" i="60"/>
  <c r="AA346" i="60"/>
  <c r="Z346" i="60"/>
  <c r="X346" i="60"/>
  <c r="AC345" i="60"/>
  <c r="AB345" i="60"/>
  <c r="AA345" i="60"/>
  <c r="Z345" i="60"/>
  <c r="X345" i="60"/>
  <c r="AC344" i="60"/>
  <c r="AB344" i="60"/>
  <c r="AA344" i="60"/>
  <c r="Z344" i="60"/>
  <c r="X344" i="60"/>
  <c r="AC343" i="60"/>
  <c r="AB343" i="60"/>
  <c r="AA343" i="60"/>
  <c r="Z343" i="60"/>
  <c r="X343" i="60"/>
  <c r="AC342" i="60"/>
  <c r="AB342" i="60"/>
  <c r="AA342" i="60"/>
  <c r="Z342" i="60"/>
  <c r="X342" i="60"/>
  <c r="AC341" i="60"/>
  <c r="AB341" i="60"/>
  <c r="AA341" i="60"/>
  <c r="Z341" i="60"/>
  <c r="X341" i="60"/>
  <c r="AC340" i="60"/>
  <c r="AB340" i="60"/>
  <c r="AA340" i="60"/>
  <c r="Z340" i="60"/>
  <c r="X340" i="60"/>
  <c r="AC339" i="60"/>
  <c r="AB339" i="60"/>
  <c r="AA339" i="60"/>
  <c r="Z339" i="60"/>
  <c r="X339" i="60"/>
  <c r="AC338" i="60"/>
  <c r="AB338" i="60"/>
  <c r="AA338" i="60"/>
  <c r="Z338" i="60"/>
  <c r="X338" i="60"/>
  <c r="AC337" i="60"/>
  <c r="AB337" i="60"/>
  <c r="AA337" i="60"/>
  <c r="Z337" i="60"/>
  <c r="X337" i="60"/>
  <c r="AC336" i="60"/>
  <c r="AB336" i="60"/>
  <c r="AA336" i="60"/>
  <c r="Z336" i="60"/>
  <c r="X336" i="60"/>
  <c r="AC335" i="60"/>
  <c r="AB335" i="60"/>
  <c r="AA335" i="60"/>
  <c r="Z335" i="60"/>
  <c r="X335" i="60"/>
  <c r="AC334" i="60"/>
  <c r="AB334" i="60"/>
  <c r="AA334" i="60"/>
  <c r="Z334" i="60"/>
  <c r="X334" i="60"/>
  <c r="AC333" i="60"/>
  <c r="AB333" i="60"/>
  <c r="AA333" i="60"/>
  <c r="Z333" i="60"/>
  <c r="X333" i="60"/>
  <c r="AC332" i="60"/>
  <c r="AB332" i="60"/>
  <c r="AA332" i="60"/>
  <c r="Z332" i="60"/>
  <c r="X332" i="60"/>
  <c r="AC331" i="60"/>
  <c r="AB331" i="60"/>
  <c r="AA331" i="60"/>
  <c r="Z331" i="60"/>
  <c r="X331" i="60"/>
  <c r="AC330" i="60"/>
  <c r="AB330" i="60"/>
  <c r="AA330" i="60"/>
  <c r="Z330" i="60"/>
  <c r="X330" i="60"/>
  <c r="AC329" i="60"/>
  <c r="AB329" i="60"/>
  <c r="AA329" i="60"/>
  <c r="Z329" i="60"/>
  <c r="X329" i="60"/>
  <c r="AC328" i="60"/>
  <c r="AB328" i="60"/>
  <c r="AA328" i="60"/>
  <c r="Z328" i="60"/>
  <c r="X328" i="60"/>
  <c r="AC327" i="60"/>
  <c r="AB327" i="60"/>
  <c r="AA327" i="60"/>
  <c r="Z327" i="60"/>
  <c r="X327" i="60"/>
  <c r="AC326" i="60"/>
  <c r="AB326" i="60"/>
  <c r="AA326" i="60"/>
  <c r="Z326" i="60"/>
  <c r="X326" i="60"/>
  <c r="AC325" i="60"/>
  <c r="AB325" i="60"/>
  <c r="AA325" i="60"/>
  <c r="Z325" i="60"/>
  <c r="X325" i="60"/>
  <c r="AC324" i="60"/>
  <c r="AB324" i="60"/>
  <c r="AA324" i="60"/>
  <c r="Z324" i="60"/>
  <c r="X324" i="60"/>
  <c r="AC323" i="60"/>
  <c r="AB323" i="60"/>
  <c r="AA323" i="60"/>
  <c r="Z323" i="60"/>
  <c r="X323" i="60"/>
  <c r="AC322" i="60"/>
  <c r="AB322" i="60"/>
  <c r="AA322" i="60"/>
  <c r="Z322" i="60"/>
  <c r="X322" i="60"/>
  <c r="AC321" i="60"/>
  <c r="AB321" i="60"/>
  <c r="AA321" i="60"/>
  <c r="Z321" i="60"/>
  <c r="X321" i="60"/>
  <c r="AC320" i="60"/>
  <c r="AB320" i="60"/>
  <c r="AA320" i="60"/>
  <c r="Z320" i="60"/>
  <c r="X320" i="60"/>
  <c r="AC319" i="60"/>
  <c r="AB319" i="60"/>
  <c r="AA319" i="60"/>
  <c r="Z319" i="60"/>
  <c r="X319" i="60"/>
  <c r="AC318" i="60"/>
  <c r="AB318" i="60"/>
  <c r="AA318" i="60"/>
  <c r="Z318" i="60"/>
  <c r="X318" i="60"/>
  <c r="AC317" i="60"/>
  <c r="AB317" i="60"/>
  <c r="AA317" i="60"/>
  <c r="Z317" i="60"/>
  <c r="X317" i="60"/>
  <c r="AC316" i="60"/>
  <c r="AB316" i="60"/>
  <c r="AA316" i="60"/>
  <c r="Z316" i="60"/>
  <c r="X316" i="60"/>
  <c r="AC315" i="60"/>
  <c r="AB315" i="60"/>
  <c r="AA315" i="60"/>
  <c r="Z315" i="60"/>
  <c r="X315" i="60"/>
  <c r="AC314" i="60"/>
  <c r="AB314" i="60"/>
  <c r="AA314" i="60"/>
  <c r="Z314" i="60"/>
  <c r="X314" i="60"/>
  <c r="AC313" i="60"/>
  <c r="AB313" i="60"/>
  <c r="AA313" i="60"/>
  <c r="Z313" i="60"/>
  <c r="X313" i="60"/>
  <c r="AC312" i="60"/>
  <c r="AB312" i="60"/>
  <c r="AA312" i="60"/>
  <c r="Z312" i="60"/>
  <c r="X312" i="60"/>
  <c r="AC311" i="60"/>
  <c r="AB311" i="60"/>
  <c r="AA311" i="60"/>
  <c r="Z311" i="60"/>
  <c r="X311" i="60"/>
  <c r="AC310" i="60"/>
  <c r="AB310" i="60"/>
  <c r="AA310" i="60"/>
  <c r="Z310" i="60"/>
  <c r="X310" i="60"/>
  <c r="AC309" i="60"/>
  <c r="AB309" i="60"/>
  <c r="AA309" i="60"/>
  <c r="Z309" i="60"/>
  <c r="X309" i="60"/>
  <c r="AC308" i="60"/>
  <c r="AB308" i="60"/>
  <c r="AA308" i="60"/>
  <c r="Z308" i="60"/>
  <c r="X308" i="60"/>
  <c r="AC307" i="60"/>
  <c r="AB307" i="60"/>
  <c r="AA307" i="60"/>
  <c r="Z307" i="60"/>
  <c r="X307" i="60"/>
  <c r="AC306" i="60"/>
  <c r="AB306" i="60"/>
  <c r="AA306" i="60"/>
  <c r="Z306" i="60"/>
  <c r="X306" i="60"/>
  <c r="AC305" i="60"/>
  <c r="AB305" i="60"/>
  <c r="AA305" i="60"/>
  <c r="Z305" i="60"/>
  <c r="X305" i="60"/>
  <c r="AC304" i="60"/>
  <c r="AB304" i="60"/>
  <c r="AA304" i="60"/>
  <c r="Z304" i="60"/>
  <c r="X304" i="60"/>
  <c r="AC303" i="60"/>
  <c r="AB303" i="60"/>
  <c r="AA303" i="60"/>
  <c r="Z303" i="60"/>
  <c r="X303" i="60"/>
  <c r="AC302" i="60"/>
  <c r="AB302" i="60"/>
  <c r="AA302" i="60"/>
  <c r="Z302" i="60"/>
  <c r="X302" i="60"/>
  <c r="AC301" i="60"/>
  <c r="AB301" i="60"/>
  <c r="AA301" i="60"/>
  <c r="Z301" i="60"/>
  <c r="X301" i="60"/>
  <c r="AC300" i="60"/>
  <c r="AB300" i="60"/>
  <c r="AA300" i="60"/>
  <c r="Z300" i="60"/>
  <c r="X300" i="60"/>
  <c r="AC299" i="60"/>
  <c r="AB299" i="60"/>
  <c r="AA299" i="60"/>
  <c r="Z299" i="60"/>
  <c r="X299" i="60"/>
  <c r="AC298" i="60"/>
  <c r="AB298" i="60"/>
  <c r="AA298" i="60"/>
  <c r="Z298" i="60"/>
  <c r="X298" i="60"/>
  <c r="AC297" i="60"/>
  <c r="AB297" i="60"/>
  <c r="AA297" i="60"/>
  <c r="Z297" i="60"/>
  <c r="X297" i="60"/>
  <c r="AC296" i="60"/>
  <c r="AB296" i="60"/>
  <c r="AA296" i="60"/>
  <c r="Z296" i="60"/>
  <c r="X296" i="60"/>
  <c r="AC295" i="60"/>
  <c r="AB295" i="60"/>
  <c r="AA295" i="60"/>
  <c r="Z295" i="60"/>
  <c r="X295" i="60"/>
  <c r="AC294" i="60"/>
  <c r="AB294" i="60"/>
  <c r="AA294" i="60"/>
  <c r="Z294" i="60"/>
  <c r="X294" i="60"/>
  <c r="AC293" i="60"/>
  <c r="AB293" i="60"/>
  <c r="AA293" i="60"/>
  <c r="Z293" i="60"/>
  <c r="X293" i="60"/>
  <c r="AC292" i="60"/>
  <c r="AB292" i="60"/>
  <c r="AA292" i="60"/>
  <c r="Z292" i="60"/>
  <c r="X292" i="60"/>
  <c r="AC291" i="60"/>
  <c r="AB291" i="60"/>
  <c r="AA291" i="60"/>
  <c r="Z291" i="60"/>
  <c r="X291" i="60"/>
  <c r="AC290" i="60"/>
  <c r="AB290" i="60"/>
  <c r="AA290" i="60"/>
  <c r="Z290" i="60"/>
  <c r="X290" i="60"/>
  <c r="AC289" i="60"/>
  <c r="AB289" i="60"/>
  <c r="AA289" i="60"/>
  <c r="Z289" i="60"/>
  <c r="X289" i="60"/>
  <c r="AC288" i="60"/>
  <c r="AB288" i="60"/>
  <c r="AA288" i="60"/>
  <c r="Z288" i="60"/>
  <c r="X288" i="60"/>
  <c r="AC287" i="60"/>
  <c r="AB287" i="60"/>
  <c r="AA287" i="60"/>
  <c r="Z287" i="60"/>
  <c r="X287" i="60"/>
  <c r="AC286" i="60"/>
  <c r="AB286" i="60"/>
  <c r="AA286" i="60"/>
  <c r="Z286" i="60"/>
  <c r="X286" i="60"/>
  <c r="AC285" i="60"/>
  <c r="AB285" i="60"/>
  <c r="AA285" i="60"/>
  <c r="Z285" i="60"/>
  <c r="X285" i="60"/>
  <c r="AC284" i="60"/>
  <c r="AB284" i="60"/>
  <c r="AA284" i="60"/>
  <c r="Z284" i="60"/>
  <c r="X284" i="60"/>
  <c r="AC283" i="60"/>
  <c r="AB283" i="60"/>
  <c r="AA283" i="60"/>
  <c r="Z283" i="60"/>
  <c r="X283" i="60"/>
  <c r="AC282" i="60"/>
  <c r="AB282" i="60"/>
  <c r="AA282" i="60"/>
  <c r="Z282" i="60"/>
  <c r="X282" i="60"/>
  <c r="AC281" i="60"/>
  <c r="AB281" i="60"/>
  <c r="AA281" i="60"/>
  <c r="Z281" i="60"/>
  <c r="X281" i="60"/>
  <c r="AC280" i="60"/>
  <c r="AB280" i="60"/>
  <c r="AA280" i="60"/>
  <c r="Z280" i="60"/>
  <c r="X280" i="60"/>
  <c r="AC279" i="60"/>
  <c r="AB279" i="60"/>
  <c r="AA279" i="60"/>
  <c r="Z279" i="60"/>
  <c r="X279" i="60"/>
  <c r="AC278" i="60"/>
  <c r="AB278" i="60"/>
  <c r="AA278" i="60"/>
  <c r="Z278" i="60"/>
  <c r="X278" i="60"/>
  <c r="AC277" i="60"/>
  <c r="AB277" i="60"/>
  <c r="AA277" i="60"/>
  <c r="Z277" i="60"/>
  <c r="X277" i="60"/>
  <c r="AC276" i="60"/>
  <c r="AB276" i="60"/>
  <c r="AA276" i="60"/>
  <c r="Z276" i="60"/>
  <c r="X276" i="60"/>
  <c r="AC275" i="60"/>
  <c r="AB275" i="60"/>
  <c r="AA275" i="60"/>
  <c r="Z275" i="60"/>
  <c r="X275" i="60"/>
  <c r="AC274" i="60"/>
  <c r="AB274" i="60"/>
  <c r="AA274" i="60"/>
  <c r="Z274" i="60"/>
  <c r="X274" i="60"/>
  <c r="AC273" i="60"/>
  <c r="AB273" i="60"/>
  <c r="AA273" i="60"/>
  <c r="Z273" i="60"/>
  <c r="X273" i="60"/>
  <c r="AC272" i="60"/>
  <c r="AB272" i="60"/>
  <c r="AA272" i="60"/>
  <c r="Z272" i="60"/>
  <c r="X272" i="60"/>
  <c r="AC271" i="60"/>
  <c r="AB271" i="60"/>
  <c r="AA271" i="60"/>
  <c r="Z271" i="60"/>
  <c r="X271" i="60"/>
  <c r="AC270" i="60"/>
  <c r="AB270" i="60"/>
  <c r="AA270" i="60"/>
  <c r="Z270" i="60"/>
  <c r="X270" i="60"/>
  <c r="AC269" i="60"/>
  <c r="AB269" i="60"/>
  <c r="AA269" i="60"/>
  <c r="Z269" i="60"/>
  <c r="X269" i="60"/>
  <c r="AC268" i="60"/>
  <c r="AB268" i="60"/>
  <c r="AA268" i="60"/>
  <c r="Z268" i="60"/>
  <c r="X268" i="60"/>
  <c r="AC267" i="60"/>
  <c r="AB267" i="60"/>
  <c r="AA267" i="60"/>
  <c r="Z267" i="60"/>
  <c r="X267" i="60"/>
  <c r="AC266" i="60"/>
  <c r="AB266" i="60"/>
  <c r="AA266" i="60"/>
  <c r="Z266" i="60"/>
  <c r="X266" i="60"/>
  <c r="AC265" i="60"/>
  <c r="AB265" i="60"/>
  <c r="AA265" i="60"/>
  <c r="Z265" i="60"/>
  <c r="X265" i="60"/>
  <c r="AC264" i="60"/>
  <c r="AB264" i="60"/>
  <c r="AA264" i="60"/>
  <c r="Z264" i="60"/>
  <c r="X264" i="60"/>
  <c r="AC263" i="60"/>
  <c r="AB263" i="60"/>
  <c r="AA263" i="60"/>
  <c r="Z263" i="60"/>
  <c r="X263" i="60"/>
  <c r="AC262" i="60"/>
  <c r="AB262" i="60"/>
  <c r="AA262" i="60"/>
  <c r="Z262" i="60"/>
  <c r="X262" i="60"/>
  <c r="AC261" i="60"/>
  <c r="AB261" i="60"/>
  <c r="AA261" i="60"/>
  <c r="Z261" i="60"/>
  <c r="X261" i="60"/>
  <c r="AC260" i="60"/>
  <c r="AB260" i="60"/>
  <c r="AA260" i="60"/>
  <c r="Z260" i="60"/>
  <c r="X260" i="60"/>
  <c r="AC259" i="60"/>
  <c r="AB259" i="60"/>
  <c r="AA259" i="60"/>
  <c r="Z259" i="60"/>
  <c r="X259" i="60"/>
  <c r="AC258" i="60"/>
  <c r="AB258" i="60"/>
  <c r="AA258" i="60"/>
  <c r="Z258" i="60"/>
  <c r="X258" i="60"/>
  <c r="AC257" i="60"/>
  <c r="AB257" i="60"/>
  <c r="AA257" i="60"/>
  <c r="Z257" i="60"/>
  <c r="X257" i="60"/>
  <c r="AC256" i="60"/>
  <c r="AB256" i="60"/>
  <c r="AA256" i="60"/>
  <c r="Z256" i="60"/>
  <c r="X256" i="60"/>
  <c r="AC255" i="60"/>
  <c r="AB255" i="60"/>
  <c r="AA255" i="60"/>
  <c r="Z255" i="60"/>
  <c r="X255" i="60"/>
  <c r="AC254" i="60"/>
  <c r="AB254" i="60"/>
  <c r="AA254" i="60"/>
  <c r="Z254" i="60"/>
  <c r="X254" i="60"/>
  <c r="AC253" i="60"/>
  <c r="AB253" i="60"/>
  <c r="AA253" i="60"/>
  <c r="Z253" i="60"/>
  <c r="X253" i="60"/>
  <c r="AC252" i="60"/>
  <c r="AB252" i="60"/>
  <c r="AA252" i="60"/>
  <c r="Z252" i="60"/>
  <c r="X252" i="60"/>
  <c r="AC251" i="60"/>
  <c r="AB251" i="60"/>
  <c r="AA251" i="60"/>
  <c r="Z251" i="60"/>
  <c r="X251" i="60"/>
  <c r="AC250" i="60"/>
  <c r="AB250" i="60"/>
  <c r="AA250" i="60"/>
  <c r="Z250" i="60"/>
  <c r="X250" i="60"/>
  <c r="AC249" i="60"/>
  <c r="AB249" i="60"/>
  <c r="AA249" i="60"/>
  <c r="Z249" i="60"/>
  <c r="X249" i="60"/>
  <c r="AC248" i="60"/>
  <c r="AB248" i="60"/>
  <c r="AA248" i="60"/>
  <c r="Z248" i="60"/>
  <c r="X248" i="60"/>
  <c r="AC247" i="60"/>
  <c r="AB247" i="60"/>
  <c r="AA247" i="60"/>
  <c r="Z247" i="60"/>
  <c r="X247" i="60"/>
  <c r="AC246" i="60"/>
  <c r="AB246" i="60"/>
  <c r="AA246" i="60"/>
  <c r="Z246" i="60"/>
  <c r="X246" i="60"/>
  <c r="AC245" i="60"/>
  <c r="AB245" i="60"/>
  <c r="AA245" i="60"/>
  <c r="Z245" i="60"/>
  <c r="X245" i="60"/>
  <c r="AC244" i="60"/>
  <c r="AB244" i="60"/>
  <c r="AA244" i="60"/>
  <c r="Z244" i="60"/>
  <c r="X244" i="60"/>
  <c r="AC243" i="60"/>
  <c r="AB243" i="60"/>
  <c r="AA243" i="60"/>
  <c r="Z243" i="60"/>
  <c r="X243" i="60"/>
  <c r="AC242" i="60"/>
  <c r="AB242" i="60"/>
  <c r="AA242" i="60"/>
  <c r="Z242" i="60"/>
  <c r="X242" i="60"/>
  <c r="AC241" i="60"/>
  <c r="AB241" i="60"/>
  <c r="AA241" i="60"/>
  <c r="Z241" i="60"/>
  <c r="X241" i="60"/>
  <c r="AC240" i="60"/>
  <c r="AB240" i="60"/>
  <c r="AA240" i="60"/>
  <c r="Z240" i="60"/>
  <c r="X240" i="60"/>
  <c r="AC239" i="60"/>
  <c r="AB239" i="60"/>
  <c r="AA239" i="60"/>
  <c r="Z239" i="60"/>
  <c r="X239" i="60"/>
  <c r="AC238" i="60"/>
  <c r="AB238" i="60"/>
  <c r="AA238" i="60"/>
  <c r="Z238" i="60"/>
  <c r="X238" i="60"/>
  <c r="AC237" i="60"/>
  <c r="AB237" i="60"/>
  <c r="AA237" i="60"/>
  <c r="Z237" i="60"/>
  <c r="X237" i="60"/>
  <c r="AC236" i="60"/>
  <c r="AB236" i="60"/>
  <c r="AA236" i="60"/>
  <c r="Z236" i="60"/>
  <c r="X236" i="60"/>
  <c r="AC235" i="60"/>
  <c r="AB235" i="60"/>
  <c r="AA235" i="60"/>
  <c r="Z235" i="60"/>
  <c r="X235" i="60"/>
  <c r="AC234" i="60"/>
  <c r="AB234" i="60"/>
  <c r="AA234" i="60"/>
  <c r="Z234" i="60"/>
  <c r="X234" i="60"/>
  <c r="AC233" i="60"/>
  <c r="AB233" i="60"/>
  <c r="AA233" i="60"/>
  <c r="Z233" i="60"/>
  <c r="X233" i="60"/>
  <c r="AC232" i="60"/>
  <c r="AB232" i="60"/>
  <c r="AA232" i="60"/>
  <c r="Z232" i="60"/>
  <c r="X232" i="60"/>
  <c r="AC231" i="60"/>
  <c r="AB231" i="60"/>
  <c r="AA231" i="60"/>
  <c r="Z231" i="60"/>
  <c r="X231" i="60"/>
  <c r="AC230" i="60"/>
  <c r="AB230" i="60"/>
  <c r="AA230" i="60"/>
  <c r="Z230" i="60"/>
  <c r="X230" i="60"/>
  <c r="AC229" i="60"/>
  <c r="AB229" i="60"/>
  <c r="AA229" i="60"/>
  <c r="Z229" i="60"/>
  <c r="X229" i="60"/>
  <c r="AC228" i="60"/>
  <c r="AB228" i="60"/>
  <c r="AA228" i="60"/>
  <c r="Z228" i="60"/>
  <c r="X228" i="60"/>
  <c r="AC227" i="60"/>
  <c r="AB227" i="60"/>
  <c r="AA227" i="60"/>
  <c r="Z227" i="60"/>
  <c r="X227" i="60"/>
  <c r="AC226" i="60"/>
  <c r="AB226" i="60"/>
  <c r="AA226" i="60"/>
  <c r="Z226" i="60"/>
  <c r="X226" i="60"/>
  <c r="AC225" i="60"/>
  <c r="AB225" i="60"/>
  <c r="AA225" i="60"/>
  <c r="Z225" i="60"/>
  <c r="X225" i="60"/>
  <c r="AC224" i="60"/>
  <c r="AB224" i="60"/>
  <c r="AA224" i="60"/>
  <c r="Z224" i="60"/>
  <c r="X224" i="60"/>
  <c r="AC223" i="60"/>
  <c r="AB223" i="60"/>
  <c r="AA223" i="60"/>
  <c r="Z223" i="60"/>
  <c r="X223" i="60"/>
  <c r="AC222" i="60"/>
  <c r="AB222" i="60"/>
  <c r="AA222" i="60"/>
  <c r="Z222" i="60"/>
  <c r="X222" i="60"/>
  <c r="AC221" i="60"/>
  <c r="AB221" i="60"/>
  <c r="AA221" i="60"/>
  <c r="Z221" i="60"/>
  <c r="X221" i="60"/>
  <c r="AC220" i="60"/>
  <c r="AB220" i="60"/>
  <c r="AA220" i="60"/>
  <c r="Z220" i="60"/>
  <c r="X220" i="60"/>
  <c r="AC219" i="60"/>
  <c r="AB219" i="60"/>
  <c r="AA219" i="60"/>
  <c r="Z219" i="60"/>
  <c r="X219" i="60"/>
  <c r="AC218" i="60"/>
  <c r="AB218" i="60"/>
  <c r="AA218" i="60"/>
  <c r="Z218" i="60"/>
  <c r="X218" i="60"/>
  <c r="AC217" i="60"/>
  <c r="AB217" i="60"/>
  <c r="AA217" i="60"/>
  <c r="Z217" i="60"/>
  <c r="X217" i="60"/>
  <c r="AC216" i="60"/>
  <c r="AB216" i="60"/>
  <c r="AA216" i="60"/>
  <c r="Z216" i="60"/>
  <c r="X216" i="60"/>
  <c r="AC215" i="60"/>
  <c r="AB215" i="60"/>
  <c r="AA215" i="60"/>
  <c r="Z215" i="60"/>
  <c r="X215" i="60"/>
  <c r="AC214" i="60"/>
  <c r="AB214" i="60"/>
  <c r="AA214" i="60"/>
  <c r="Z214" i="60"/>
  <c r="X214" i="60"/>
  <c r="AC213" i="60"/>
  <c r="AB213" i="60"/>
  <c r="AA213" i="60"/>
  <c r="Z213" i="60"/>
  <c r="X213" i="60"/>
  <c r="AC212" i="60"/>
  <c r="AB212" i="60"/>
  <c r="AA212" i="60"/>
  <c r="Z212" i="60"/>
  <c r="X212" i="60"/>
  <c r="AC211" i="60"/>
  <c r="AB211" i="60"/>
  <c r="AA211" i="60"/>
  <c r="Z211" i="60"/>
  <c r="X211" i="60"/>
  <c r="AC210" i="60"/>
  <c r="AB210" i="60"/>
  <c r="AA210" i="60"/>
  <c r="Z210" i="60"/>
  <c r="X210" i="60"/>
  <c r="AC209" i="60"/>
  <c r="AB209" i="60"/>
  <c r="AA209" i="60"/>
  <c r="Z209" i="60"/>
  <c r="X209" i="60"/>
  <c r="AC208" i="60"/>
  <c r="AB208" i="60"/>
  <c r="AA208" i="60"/>
  <c r="Z208" i="60"/>
  <c r="X208" i="60"/>
  <c r="AC207" i="60"/>
  <c r="AB207" i="60"/>
  <c r="AA207" i="60"/>
  <c r="Z207" i="60"/>
  <c r="X207" i="60"/>
  <c r="AC206" i="60"/>
  <c r="AB206" i="60"/>
  <c r="AA206" i="60"/>
  <c r="Z206" i="60"/>
  <c r="X206" i="60"/>
  <c r="AC205" i="60"/>
  <c r="AB205" i="60"/>
  <c r="AA205" i="60"/>
  <c r="Z205" i="60"/>
  <c r="X205" i="60"/>
  <c r="AC204" i="60"/>
  <c r="AB204" i="60"/>
  <c r="AA204" i="60"/>
  <c r="Z204" i="60"/>
  <c r="X204" i="60"/>
  <c r="AC203" i="60"/>
  <c r="AB203" i="60"/>
  <c r="AA203" i="60"/>
  <c r="Z203" i="60"/>
  <c r="X203" i="60"/>
  <c r="AC202" i="60"/>
  <c r="AB202" i="60"/>
  <c r="AA202" i="60"/>
  <c r="Z202" i="60"/>
  <c r="X202" i="60"/>
  <c r="AC201" i="60"/>
  <c r="AB201" i="60"/>
  <c r="AA201" i="60"/>
  <c r="Z201" i="60"/>
  <c r="X201" i="60"/>
  <c r="AC200" i="60"/>
  <c r="AB200" i="60"/>
  <c r="AA200" i="60"/>
  <c r="Z200" i="60"/>
  <c r="X200" i="60"/>
  <c r="AC199" i="60"/>
  <c r="AB199" i="60"/>
  <c r="AA199" i="60"/>
  <c r="Z199" i="60"/>
  <c r="X199" i="60"/>
  <c r="AC198" i="60"/>
  <c r="AB198" i="60"/>
  <c r="AA198" i="60"/>
  <c r="Z198" i="60"/>
  <c r="X198" i="60"/>
  <c r="AC197" i="60"/>
  <c r="AB197" i="60"/>
  <c r="AA197" i="60"/>
  <c r="Z197" i="60"/>
  <c r="X197" i="60"/>
  <c r="AC196" i="60"/>
  <c r="AB196" i="60"/>
  <c r="AA196" i="60"/>
  <c r="Z196" i="60"/>
  <c r="X196" i="60"/>
  <c r="AC195" i="60"/>
  <c r="AB195" i="60"/>
  <c r="AA195" i="60"/>
  <c r="Z195" i="60"/>
  <c r="X195" i="60"/>
  <c r="AC194" i="60"/>
  <c r="AB194" i="60"/>
  <c r="AA194" i="60"/>
  <c r="Z194" i="60"/>
  <c r="X194" i="60"/>
  <c r="AC193" i="60"/>
  <c r="AB193" i="60"/>
  <c r="AA193" i="60"/>
  <c r="Z193" i="60"/>
  <c r="X193" i="60"/>
  <c r="AC192" i="60"/>
  <c r="AB192" i="60"/>
  <c r="AA192" i="60"/>
  <c r="Z192" i="60"/>
  <c r="X192" i="60"/>
  <c r="AC191" i="60"/>
  <c r="AB191" i="60"/>
  <c r="AA191" i="60"/>
  <c r="Z191" i="60"/>
  <c r="X191" i="60"/>
  <c r="AC190" i="60"/>
  <c r="AB190" i="60"/>
  <c r="AA190" i="60"/>
  <c r="Z190" i="60"/>
  <c r="X190" i="60"/>
  <c r="AC189" i="60"/>
  <c r="AB189" i="60"/>
  <c r="AA189" i="60"/>
  <c r="Z189" i="60"/>
  <c r="X189" i="60"/>
  <c r="AC188" i="60"/>
  <c r="AB188" i="60"/>
  <c r="AA188" i="60"/>
  <c r="Z188" i="60"/>
  <c r="X188" i="60"/>
  <c r="AC187" i="60"/>
  <c r="AB187" i="60"/>
  <c r="AA187" i="60"/>
  <c r="Z187" i="60"/>
  <c r="X187" i="60"/>
  <c r="AC186" i="60"/>
  <c r="AB186" i="60"/>
  <c r="AA186" i="60"/>
  <c r="Z186" i="60"/>
  <c r="X186" i="60"/>
  <c r="AC185" i="60"/>
  <c r="AB185" i="60"/>
  <c r="AA185" i="60"/>
  <c r="Z185" i="60"/>
  <c r="X185" i="60"/>
  <c r="AC184" i="60"/>
  <c r="AB184" i="60"/>
  <c r="AA184" i="60"/>
  <c r="Z184" i="60"/>
  <c r="X184" i="60"/>
  <c r="AC183" i="60"/>
  <c r="AB183" i="60"/>
  <c r="AA183" i="60"/>
  <c r="Z183" i="60"/>
  <c r="X183" i="60"/>
  <c r="AC182" i="60"/>
  <c r="AB182" i="60"/>
  <c r="AA182" i="60"/>
  <c r="Z182" i="60"/>
  <c r="X182" i="60"/>
  <c r="AC181" i="60"/>
  <c r="AB181" i="60"/>
  <c r="AA181" i="60"/>
  <c r="Z181" i="60"/>
  <c r="X181" i="60"/>
  <c r="AC180" i="60"/>
  <c r="AB180" i="60"/>
  <c r="AA180" i="60"/>
  <c r="Z180" i="60"/>
  <c r="X180" i="60"/>
  <c r="AC179" i="60"/>
  <c r="AB179" i="60"/>
  <c r="AA179" i="60"/>
  <c r="Z179" i="60"/>
  <c r="X179" i="60"/>
  <c r="AC178" i="60"/>
  <c r="AB178" i="60"/>
  <c r="AA178" i="60"/>
  <c r="Z178" i="60"/>
  <c r="X178" i="60"/>
  <c r="AC177" i="60"/>
  <c r="AB177" i="60"/>
  <c r="AA177" i="60"/>
  <c r="Z177" i="60"/>
  <c r="X177" i="60"/>
  <c r="AC176" i="60"/>
  <c r="AB176" i="60"/>
  <c r="AA176" i="60"/>
  <c r="Z176" i="60"/>
  <c r="X176" i="60"/>
  <c r="AC175" i="60"/>
  <c r="AB175" i="60"/>
  <c r="AA175" i="60"/>
  <c r="Z175" i="60"/>
  <c r="X175" i="60"/>
  <c r="AC174" i="60"/>
  <c r="AB174" i="60"/>
  <c r="AA174" i="60"/>
  <c r="Z174" i="60"/>
  <c r="X174" i="60"/>
  <c r="AC173" i="60"/>
  <c r="AB173" i="60"/>
  <c r="AA173" i="60"/>
  <c r="Z173" i="60"/>
  <c r="X173" i="60"/>
  <c r="AC172" i="60"/>
  <c r="AB172" i="60"/>
  <c r="AA172" i="60"/>
  <c r="Z172" i="60"/>
  <c r="X172" i="60"/>
  <c r="AC171" i="60"/>
  <c r="AB171" i="60"/>
  <c r="AA171" i="60"/>
  <c r="Z171" i="60"/>
  <c r="X171" i="60"/>
  <c r="AC170" i="60"/>
  <c r="AB170" i="60"/>
  <c r="AA170" i="60"/>
  <c r="Z170" i="60"/>
  <c r="X170" i="60"/>
  <c r="AC169" i="60"/>
  <c r="AB169" i="60"/>
  <c r="AA169" i="60"/>
  <c r="Z169" i="60"/>
  <c r="X169" i="60"/>
  <c r="AC168" i="60"/>
  <c r="AB168" i="60"/>
  <c r="AA168" i="60"/>
  <c r="Z168" i="60"/>
  <c r="X168" i="60"/>
  <c r="AC167" i="60"/>
  <c r="AB167" i="60"/>
  <c r="AA167" i="60"/>
  <c r="Z167" i="60"/>
  <c r="X167" i="60"/>
  <c r="AC166" i="60"/>
  <c r="AB166" i="60"/>
  <c r="AA166" i="60"/>
  <c r="Z166" i="60"/>
  <c r="X166" i="60"/>
  <c r="AC165" i="60"/>
  <c r="AB165" i="60"/>
  <c r="AA165" i="60"/>
  <c r="Z165" i="60"/>
  <c r="X165" i="60"/>
  <c r="AC164" i="60"/>
  <c r="AB164" i="60"/>
  <c r="AA164" i="60"/>
  <c r="Z164" i="60"/>
  <c r="X164" i="60"/>
  <c r="AC163" i="60"/>
  <c r="AB163" i="60"/>
  <c r="AA163" i="60"/>
  <c r="Z163" i="60"/>
  <c r="X163" i="60"/>
  <c r="AC162" i="60"/>
  <c r="AB162" i="60"/>
  <c r="AA162" i="60"/>
  <c r="Z162" i="60"/>
  <c r="X162" i="60"/>
  <c r="AC161" i="60"/>
  <c r="AB161" i="60"/>
  <c r="AA161" i="60"/>
  <c r="Z161" i="60"/>
  <c r="X161" i="60"/>
  <c r="AC160" i="60"/>
  <c r="AB160" i="60"/>
  <c r="AA160" i="60"/>
  <c r="Z160" i="60"/>
  <c r="X160" i="60"/>
  <c r="AC159" i="60"/>
  <c r="AB159" i="60"/>
  <c r="AA159" i="60"/>
  <c r="Z159" i="60"/>
  <c r="X159" i="60"/>
  <c r="AC158" i="60"/>
  <c r="AB158" i="60"/>
  <c r="AA158" i="60"/>
  <c r="Z158" i="60"/>
  <c r="X158" i="60"/>
  <c r="AC157" i="60"/>
  <c r="AB157" i="60"/>
  <c r="AA157" i="60"/>
  <c r="Z157" i="60"/>
  <c r="X157" i="60"/>
  <c r="AC156" i="60"/>
  <c r="AB156" i="60"/>
  <c r="AA156" i="60"/>
  <c r="Z156" i="60"/>
  <c r="X156" i="60"/>
  <c r="AC155" i="60"/>
  <c r="AB155" i="60"/>
  <c r="AA155" i="60"/>
  <c r="Z155" i="60"/>
  <c r="X155" i="60"/>
  <c r="AC154" i="60"/>
  <c r="AB154" i="60"/>
  <c r="AA154" i="60"/>
  <c r="Z154" i="60"/>
  <c r="X154" i="60"/>
  <c r="AC153" i="60"/>
  <c r="AB153" i="60"/>
  <c r="AA153" i="60"/>
  <c r="Z153" i="60"/>
  <c r="X153" i="60"/>
  <c r="AC152" i="60"/>
  <c r="AB152" i="60"/>
  <c r="AA152" i="60"/>
  <c r="Z152" i="60"/>
  <c r="X152" i="60"/>
  <c r="AC151" i="60"/>
  <c r="AB151" i="60"/>
  <c r="AA151" i="60"/>
  <c r="Z151" i="60"/>
  <c r="X151" i="60"/>
  <c r="AC150" i="60"/>
  <c r="AB150" i="60"/>
  <c r="AA150" i="60"/>
  <c r="Z150" i="60"/>
  <c r="X150" i="60"/>
  <c r="AC149" i="60"/>
  <c r="AB149" i="60"/>
  <c r="AA149" i="60"/>
  <c r="Z149" i="60"/>
  <c r="X149" i="60"/>
  <c r="AC148" i="60"/>
  <c r="AB148" i="60"/>
  <c r="AA148" i="60"/>
  <c r="Z148" i="60"/>
  <c r="X148" i="60"/>
  <c r="AC147" i="60"/>
  <c r="AB147" i="60"/>
  <c r="AA147" i="60"/>
  <c r="Z147" i="60"/>
  <c r="X147" i="60"/>
  <c r="AC146" i="60"/>
  <c r="AB146" i="60"/>
  <c r="AA146" i="60"/>
  <c r="Z146" i="60"/>
  <c r="X146" i="60"/>
  <c r="AC145" i="60"/>
  <c r="AB145" i="60"/>
  <c r="AA145" i="60"/>
  <c r="Z145" i="60"/>
  <c r="X145" i="60"/>
  <c r="AC144" i="60"/>
  <c r="AB144" i="60"/>
  <c r="AA144" i="60"/>
  <c r="Z144" i="60"/>
  <c r="X144" i="60"/>
  <c r="AC143" i="60"/>
  <c r="AB143" i="60"/>
  <c r="AA143" i="60"/>
  <c r="Z143" i="60"/>
  <c r="X143" i="60"/>
  <c r="AC142" i="60"/>
  <c r="AB142" i="60"/>
  <c r="AA142" i="60"/>
  <c r="Z142" i="60"/>
  <c r="X142" i="60"/>
  <c r="AC141" i="60"/>
  <c r="AB141" i="60"/>
  <c r="AA141" i="60"/>
  <c r="Z141" i="60"/>
  <c r="X141" i="60"/>
  <c r="AC140" i="60"/>
  <c r="AB140" i="60"/>
  <c r="AA140" i="60"/>
  <c r="Z140" i="60"/>
  <c r="X140" i="60"/>
  <c r="AC139" i="60"/>
  <c r="AB139" i="60"/>
  <c r="AA139" i="60"/>
  <c r="Z139" i="60"/>
  <c r="X139" i="60"/>
  <c r="AC138" i="60"/>
  <c r="AB138" i="60"/>
  <c r="AA138" i="60"/>
  <c r="Z138" i="60"/>
  <c r="X138" i="60"/>
  <c r="AC137" i="60"/>
  <c r="AB137" i="60"/>
  <c r="AA137" i="60"/>
  <c r="Z137" i="60"/>
  <c r="X137" i="60"/>
  <c r="AC136" i="60"/>
  <c r="AB136" i="60"/>
  <c r="AA136" i="60"/>
  <c r="Z136" i="60"/>
  <c r="X136" i="60"/>
  <c r="AC135" i="60"/>
  <c r="AB135" i="60"/>
  <c r="AA135" i="60"/>
  <c r="Z135" i="60"/>
  <c r="X135" i="60"/>
  <c r="AC134" i="60"/>
  <c r="AB134" i="60"/>
  <c r="AA134" i="60"/>
  <c r="Z134" i="60"/>
  <c r="X134" i="60"/>
  <c r="AC133" i="60"/>
  <c r="AB133" i="60"/>
  <c r="AA133" i="60"/>
  <c r="Z133" i="60"/>
  <c r="X133" i="60"/>
  <c r="AC132" i="60"/>
  <c r="AB132" i="60"/>
  <c r="AA132" i="60"/>
  <c r="Z132" i="60"/>
  <c r="X132" i="60"/>
  <c r="AC131" i="60"/>
  <c r="AB131" i="60"/>
  <c r="AA131" i="60"/>
  <c r="Z131" i="60"/>
  <c r="X131" i="60"/>
  <c r="AC130" i="60"/>
  <c r="AB130" i="60"/>
  <c r="AA130" i="60"/>
  <c r="Z130" i="60"/>
  <c r="X130" i="60"/>
  <c r="AC129" i="60"/>
  <c r="AB129" i="60"/>
  <c r="AA129" i="60"/>
  <c r="Z129" i="60"/>
  <c r="X129" i="60"/>
  <c r="AC128" i="60"/>
  <c r="AB128" i="60"/>
  <c r="AA128" i="60"/>
  <c r="Z128" i="60"/>
  <c r="X128" i="60"/>
  <c r="AC127" i="60"/>
  <c r="AB127" i="60"/>
  <c r="AA127" i="60"/>
  <c r="Z127" i="60"/>
  <c r="X127" i="60"/>
  <c r="AC126" i="60"/>
  <c r="AB126" i="60"/>
  <c r="AA126" i="60"/>
  <c r="Z126" i="60"/>
  <c r="X126" i="60"/>
  <c r="AC125" i="60"/>
  <c r="AB125" i="60"/>
  <c r="AA125" i="60"/>
  <c r="Z125" i="60"/>
  <c r="X125" i="60"/>
  <c r="AC124" i="60"/>
  <c r="AB124" i="60"/>
  <c r="AA124" i="60"/>
  <c r="Z124" i="60"/>
  <c r="X124" i="60"/>
  <c r="AC123" i="60"/>
  <c r="AB123" i="60"/>
  <c r="AA123" i="60"/>
  <c r="Z123" i="60"/>
  <c r="X123" i="60"/>
  <c r="AC122" i="60"/>
  <c r="AB122" i="60"/>
  <c r="AA122" i="60"/>
  <c r="Z122" i="60"/>
  <c r="X122" i="60"/>
  <c r="AC121" i="60"/>
  <c r="AB121" i="60"/>
  <c r="AA121" i="60"/>
  <c r="Z121" i="60"/>
  <c r="X121" i="60"/>
  <c r="AC120" i="60"/>
  <c r="AB120" i="60"/>
  <c r="AA120" i="60"/>
  <c r="Z120" i="60"/>
  <c r="X120" i="60"/>
  <c r="AC119" i="60"/>
  <c r="AB119" i="60"/>
  <c r="AA119" i="60"/>
  <c r="Z119" i="60"/>
  <c r="X119" i="60"/>
  <c r="AC118" i="60"/>
  <c r="AB118" i="60"/>
  <c r="AA118" i="60"/>
  <c r="Z118" i="60"/>
  <c r="X118" i="60"/>
  <c r="AC117" i="60"/>
  <c r="AB117" i="60"/>
  <c r="AA117" i="60"/>
  <c r="Z117" i="60"/>
  <c r="X117" i="60"/>
  <c r="AC116" i="60"/>
  <c r="AB116" i="60"/>
  <c r="AA116" i="60"/>
  <c r="Z116" i="60"/>
  <c r="X116" i="60"/>
  <c r="AC115" i="60"/>
  <c r="AB115" i="60"/>
  <c r="AA115" i="60"/>
  <c r="Z115" i="60"/>
  <c r="X115" i="60"/>
  <c r="AC114" i="60"/>
  <c r="AB114" i="60"/>
  <c r="AA114" i="60"/>
  <c r="Z114" i="60"/>
  <c r="X114" i="60"/>
  <c r="AC113" i="60"/>
  <c r="AB113" i="60"/>
  <c r="AA113" i="60"/>
  <c r="Z113" i="60"/>
  <c r="X113" i="60"/>
  <c r="AC112" i="60"/>
  <c r="AB112" i="60"/>
  <c r="AA112" i="60"/>
  <c r="Z112" i="60"/>
  <c r="X112" i="60"/>
  <c r="AC111" i="60"/>
  <c r="AB111" i="60"/>
  <c r="AA111" i="60"/>
  <c r="Z111" i="60"/>
  <c r="X111" i="60"/>
  <c r="AC110" i="60"/>
  <c r="AB110" i="60"/>
  <c r="AA110" i="60"/>
  <c r="Z110" i="60"/>
  <c r="X110" i="60"/>
  <c r="AC109" i="60"/>
  <c r="AB109" i="60"/>
  <c r="AA109" i="60"/>
  <c r="Z109" i="60"/>
  <c r="X109" i="60"/>
  <c r="AC108" i="60"/>
  <c r="AB108" i="60"/>
  <c r="AA108" i="60"/>
  <c r="Z108" i="60"/>
  <c r="X108" i="60"/>
  <c r="AC107" i="60"/>
  <c r="AB107" i="60"/>
  <c r="AA107" i="60"/>
  <c r="Z107" i="60"/>
  <c r="X107" i="60"/>
  <c r="AC106" i="60"/>
  <c r="AB106" i="60"/>
  <c r="AA106" i="60"/>
  <c r="Z106" i="60"/>
  <c r="X106" i="60"/>
  <c r="AC105" i="60"/>
  <c r="AB105" i="60"/>
  <c r="AA105" i="60"/>
  <c r="Z105" i="60"/>
  <c r="X105" i="60"/>
  <c r="AC104" i="60"/>
  <c r="AB104" i="60"/>
  <c r="AA104" i="60"/>
  <c r="Z104" i="60"/>
  <c r="X104" i="60"/>
  <c r="AC103" i="60"/>
  <c r="AB103" i="60"/>
  <c r="AA103" i="60"/>
  <c r="Z103" i="60"/>
  <c r="X103" i="60"/>
  <c r="AC102" i="60"/>
  <c r="AB102" i="60"/>
  <c r="AA102" i="60"/>
  <c r="Z102" i="60"/>
  <c r="X102" i="60"/>
  <c r="AC101" i="60"/>
  <c r="AB101" i="60"/>
  <c r="AA101" i="60"/>
  <c r="Z101" i="60"/>
  <c r="X101" i="60"/>
  <c r="AC100" i="60"/>
  <c r="AB100" i="60"/>
  <c r="AA100" i="60"/>
  <c r="Z100" i="60"/>
  <c r="X100" i="60"/>
  <c r="AC99" i="60"/>
  <c r="AB99" i="60"/>
  <c r="AA99" i="60"/>
  <c r="Z99" i="60"/>
  <c r="X99" i="60"/>
  <c r="AC98" i="60"/>
  <c r="AB98" i="60"/>
  <c r="AA98" i="60"/>
  <c r="Z98" i="60"/>
  <c r="X98" i="60"/>
  <c r="AC97" i="60"/>
  <c r="AB97" i="60"/>
  <c r="AA97" i="60"/>
  <c r="Z97" i="60"/>
  <c r="X97" i="60"/>
  <c r="AC96" i="60"/>
  <c r="AB96" i="60"/>
  <c r="AA96" i="60"/>
  <c r="Z96" i="60"/>
  <c r="X96" i="60"/>
  <c r="AC95" i="60"/>
  <c r="AB95" i="60"/>
  <c r="AA95" i="60"/>
  <c r="Z95" i="60"/>
  <c r="X95" i="60"/>
  <c r="AC94" i="60"/>
  <c r="AB94" i="60"/>
  <c r="AA94" i="60"/>
  <c r="Z94" i="60"/>
  <c r="X94" i="60"/>
  <c r="AC93" i="60"/>
  <c r="AB93" i="60"/>
  <c r="AA93" i="60"/>
  <c r="Z93" i="60"/>
  <c r="X93" i="60"/>
  <c r="AC92" i="60"/>
  <c r="AB92" i="60"/>
  <c r="AA92" i="60"/>
  <c r="Z92" i="60"/>
  <c r="X92" i="60"/>
  <c r="AC91" i="60"/>
  <c r="AB91" i="60"/>
  <c r="AA91" i="60"/>
  <c r="Z91" i="60"/>
  <c r="X91" i="60"/>
  <c r="AC90" i="60"/>
  <c r="AB90" i="60"/>
  <c r="AA90" i="60"/>
  <c r="Z90" i="60"/>
  <c r="X90" i="60"/>
  <c r="AC89" i="60"/>
  <c r="AB89" i="60"/>
  <c r="AA89" i="60"/>
  <c r="Z89" i="60"/>
  <c r="X89" i="60"/>
  <c r="AC88" i="60"/>
  <c r="AB88" i="60"/>
  <c r="AA88" i="60"/>
  <c r="Z88" i="60"/>
  <c r="X88" i="60"/>
  <c r="AC87" i="60"/>
  <c r="AB87" i="60"/>
  <c r="AA87" i="60"/>
  <c r="Z87" i="60"/>
  <c r="X87" i="60"/>
  <c r="AC86" i="60"/>
  <c r="AB86" i="60"/>
  <c r="AA86" i="60"/>
  <c r="Z86" i="60"/>
  <c r="X86" i="60"/>
  <c r="AC85" i="60"/>
  <c r="AB85" i="60"/>
  <c r="AA85" i="60"/>
  <c r="Z85" i="60"/>
  <c r="X85" i="60"/>
  <c r="AC84" i="60"/>
  <c r="AB84" i="60"/>
  <c r="AA84" i="60"/>
  <c r="Z84" i="60"/>
  <c r="X84" i="60"/>
  <c r="AC83" i="60"/>
  <c r="AB83" i="60"/>
  <c r="AA83" i="60"/>
  <c r="Z83" i="60"/>
  <c r="X83" i="60"/>
  <c r="AC82" i="60"/>
  <c r="AB82" i="60"/>
  <c r="AA82" i="60"/>
  <c r="Z82" i="60"/>
  <c r="X82" i="60"/>
  <c r="AC81" i="60"/>
  <c r="AB81" i="60"/>
  <c r="AA81" i="60"/>
  <c r="Z81" i="60"/>
  <c r="X81" i="60"/>
  <c r="AC80" i="60"/>
  <c r="AB80" i="60"/>
  <c r="AA80" i="60"/>
  <c r="Z80" i="60"/>
  <c r="X80" i="60"/>
  <c r="AC79" i="60"/>
  <c r="AB79" i="60"/>
  <c r="AA79" i="60"/>
  <c r="Z79" i="60"/>
  <c r="X79" i="60"/>
  <c r="AC78" i="60"/>
  <c r="AB78" i="60"/>
  <c r="AA78" i="60"/>
  <c r="Z78" i="60"/>
  <c r="X78" i="60"/>
  <c r="AC77" i="60"/>
  <c r="AB77" i="60"/>
  <c r="AA77" i="60"/>
  <c r="Z77" i="60"/>
  <c r="X77" i="60"/>
  <c r="AC76" i="60"/>
  <c r="AB76" i="60"/>
  <c r="AA76" i="60"/>
  <c r="Z76" i="60"/>
  <c r="X76" i="60"/>
  <c r="AC75" i="60"/>
  <c r="AB75" i="60"/>
  <c r="AA75" i="60"/>
  <c r="Z75" i="60"/>
  <c r="X75" i="60"/>
  <c r="AC74" i="60"/>
  <c r="AB74" i="60"/>
  <c r="AA74" i="60"/>
  <c r="Z74" i="60"/>
  <c r="X74" i="60"/>
  <c r="AC73" i="60"/>
  <c r="AB73" i="60"/>
  <c r="AA73" i="60"/>
  <c r="Z73" i="60"/>
  <c r="X73" i="60"/>
  <c r="AC72" i="60"/>
  <c r="AB72" i="60"/>
  <c r="AA72" i="60"/>
  <c r="Z72" i="60"/>
  <c r="X72" i="60"/>
  <c r="AC71" i="60"/>
  <c r="AB71" i="60"/>
  <c r="AA71" i="60"/>
  <c r="Z71" i="60"/>
  <c r="X71" i="60"/>
  <c r="AC70" i="60"/>
  <c r="AB70" i="60"/>
  <c r="AA70" i="60"/>
  <c r="Z70" i="60"/>
  <c r="X70" i="60"/>
  <c r="AC69" i="60"/>
  <c r="AB69" i="60"/>
  <c r="AA69" i="60"/>
  <c r="Z69" i="60"/>
  <c r="X69" i="60"/>
  <c r="AC68" i="60"/>
  <c r="AB68" i="60"/>
  <c r="AA68" i="60"/>
  <c r="Z68" i="60"/>
  <c r="X68" i="60"/>
  <c r="AC67" i="60"/>
  <c r="AB67" i="60"/>
  <c r="AA67" i="60"/>
  <c r="Z67" i="60"/>
  <c r="X67" i="60"/>
  <c r="AC66" i="60"/>
  <c r="AB66" i="60"/>
  <c r="AA66" i="60"/>
  <c r="Z66" i="60"/>
  <c r="X66" i="60"/>
  <c r="AC65" i="60"/>
  <c r="AB65" i="60"/>
  <c r="AA65" i="60"/>
  <c r="Z65" i="60"/>
  <c r="X65" i="60"/>
  <c r="AC64" i="60"/>
  <c r="AB64" i="60"/>
  <c r="AA64" i="60"/>
  <c r="Z64" i="60"/>
  <c r="X64" i="60"/>
  <c r="AC63" i="60"/>
  <c r="AB63" i="60"/>
  <c r="AA63" i="60"/>
  <c r="Z63" i="60"/>
  <c r="X63" i="60"/>
  <c r="AC62" i="60"/>
  <c r="AB62" i="60"/>
  <c r="AA62" i="60"/>
  <c r="Z62" i="60"/>
  <c r="X62" i="60"/>
  <c r="AC61" i="60"/>
  <c r="AB61" i="60"/>
  <c r="AA61" i="60"/>
  <c r="Z61" i="60"/>
  <c r="X61" i="60"/>
  <c r="AC60" i="60"/>
  <c r="AB60" i="60"/>
  <c r="AA60" i="60"/>
  <c r="Z60" i="60"/>
  <c r="X60" i="60"/>
  <c r="AC59" i="60"/>
  <c r="AB59" i="60"/>
  <c r="AA59" i="60"/>
  <c r="Z59" i="60"/>
  <c r="X59" i="60"/>
  <c r="AC58" i="60"/>
  <c r="AB58" i="60"/>
  <c r="AA58" i="60"/>
  <c r="Z58" i="60"/>
  <c r="X58" i="60"/>
  <c r="AC57" i="60"/>
  <c r="AB57" i="60"/>
  <c r="AA57" i="60"/>
  <c r="Z57" i="60"/>
  <c r="X57" i="60"/>
  <c r="AC56" i="60"/>
  <c r="AB56" i="60"/>
  <c r="AA56" i="60"/>
  <c r="Z56" i="60"/>
  <c r="X56" i="60"/>
  <c r="AC55" i="60"/>
  <c r="AB55" i="60"/>
  <c r="AA55" i="60"/>
  <c r="Z55" i="60"/>
  <c r="X55" i="60"/>
  <c r="AC54" i="60"/>
  <c r="AB54" i="60"/>
  <c r="AA54" i="60"/>
  <c r="Z54" i="60"/>
  <c r="X54" i="60"/>
  <c r="AC53" i="60"/>
  <c r="AB53" i="60"/>
  <c r="AA53" i="60"/>
  <c r="Z53" i="60"/>
  <c r="X53" i="60"/>
  <c r="AC52" i="60"/>
  <c r="AB52" i="60"/>
  <c r="AA52" i="60"/>
  <c r="Z52" i="60"/>
  <c r="X52" i="60"/>
  <c r="AC51" i="60"/>
  <c r="AB51" i="60"/>
  <c r="AA51" i="60"/>
  <c r="Z51" i="60"/>
  <c r="X51" i="60"/>
  <c r="AC50" i="60"/>
  <c r="AB50" i="60"/>
  <c r="AA50" i="60"/>
  <c r="Z50" i="60"/>
  <c r="X50" i="60"/>
  <c r="AC49" i="60"/>
  <c r="AB49" i="60"/>
  <c r="AA49" i="60"/>
  <c r="Z49" i="60"/>
  <c r="X49" i="60"/>
  <c r="AC48" i="60"/>
  <c r="AB48" i="60"/>
  <c r="AA48" i="60"/>
  <c r="Z48" i="60"/>
  <c r="X48" i="60"/>
  <c r="AC47" i="60"/>
  <c r="AB47" i="60"/>
  <c r="AA47" i="60"/>
  <c r="Z47" i="60"/>
  <c r="X47" i="60"/>
  <c r="AC46" i="60"/>
  <c r="AB46" i="60"/>
  <c r="AA46" i="60"/>
  <c r="Z46" i="60"/>
  <c r="X46" i="60"/>
  <c r="AC45" i="60"/>
  <c r="AB45" i="60"/>
  <c r="AA45" i="60"/>
  <c r="Z45" i="60"/>
  <c r="X45" i="60"/>
  <c r="AC44" i="60"/>
  <c r="AB44" i="60"/>
  <c r="AA44" i="60"/>
  <c r="Z44" i="60"/>
  <c r="X44" i="60"/>
  <c r="AC43" i="60"/>
  <c r="AB43" i="60"/>
  <c r="AA43" i="60"/>
  <c r="Z43" i="60"/>
  <c r="X43" i="60"/>
  <c r="AC42" i="60"/>
  <c r="AB42" i="60"/>
  <c r="AA42" i="60"/>
  <c r="Z42" i="60"/>
  <c r="X42" i="60"/>
  <c r="AC41" i="60"/>
  <c r="AB41" i="60"/>
  <c r="AA41" i="60"/>
  <c r="Z41" i="60"/>
  <c r="X41" i="60"/>
  <c r="AC40" i="60"/>
  <c r="AB40" i="60"/>
  <c r="AA40" i="60"/>
  <c r="Z40" i="60"/>
  <c r="X40" i="60"/>
  <c r="AC39" i="60"/>
  <c r="AB39" i="60"/>
  <c r="AA39" i="60"/>
  <c r="Z39" i="60"/>
  <c r="X39" i="60"/>
  <c r="AC38" i="60"/>
  <c r="AB38" i="60"/>
  <c r="AA38" i="60"/>
  <c r="Z38" i="60"/>
  <c r="X38" i="60"/>
  <c r="AC37" i="60"/>
  <c r="AB37" i="60"/>
  <c r="AA37" i="60"/>
  <c r="Z37" i="60"/>
  <c r="X37" i="60"/>
  <c r="AC36" i="60"/>
  <c r="AB36" i="60"/>
  <c r="AA36" i="60"/>
  <c r="Z36" i="60"/>
  <c r="X36" i="60"/>
  <c r="AC35" i="60"/>
  <c r="AB35" i="60"/>
  <c r="AA35" i="60"/>
  <c r="Z35" i="60"/>
  <c r="X35" i="60"/>
  <c r="AC34" i="60"/>
  <c r="AB34" i="60"/>
  <c r="AA34" i="60"/>
  <c r="Z34" i="60"/>
  <c r="X34" i="60"/>
  <c r="AC33" i="60"/>
  <c r="AB33" i="60"/>
  <c r="AA33" i="60"/>
  <c r="Z33" i="60"/>
  <c r="X33" i="60"/>
  <c r="AC32" i="60"/>
  <c r="AB32" i="60"/>
  <c r="AA32" i="60"/>
  <c r="Z32" i="60"/>
  <c r="X32" i="60"/>
  <c r="AC31" i="60"/>
  <c r="AB31" i="60"/>
  <c r="AA31" i="60"/>
  <c r="Z31" i="60"/>
  <c r="X31" i="60"/>
  <c r="AC30" i="60"/>
  <c r="AB30" i="60"/>
  <c r="AA30" i="60"/>
  <c r="Z30" i="60"/>
  <c r="X30" i="60"/>
  <c r="AC29" i="60"/>
  <c r="AB29" i="60"/>
  <c r="AA29" i="60"/>
  <c r="Z29" i="60"/>
  <c r="X29" i="60"/>
  <c r="AC28" i="60"/>
  <c r="AB28" i="60"/>
  <c r="AA28" i="60"/>
  <c r="Z28" i="60"/>
  <c r="X28" i="60"/>
  <c r="AC27" i="60"/>
  <c r="AB27" i="60"/>
  <c r="AA27" i="60"/>
  <c r="Z27" i="60"/>
  <c r="X27" i="60"/>
  <c r="AC26" i="60"/>
  <c r="AB26" i="60"/>
  <c r="AA26" i="60"/>
  <c r="Z26" i="60"/>
  <c r="X26" i="60"/>
  <c r="AC25" i="60"/>
  <c r="AB25" i="60"/>
  <c r="AA25" i="60"/>
  <c r="Z25" i="60"/>
  <c r="X25" i="60"/>
  <c r="AC24" i="60"/>
  <c r="AB24" i="60"/>
  <c r="AA24" i="60"/>
  <c r="Z24" i="60"/>
  <c r="X24" i="60"/>
  <c r="AC23" i="60"/>
  <c r="AB23" i="60"/>
  <c r="AA23" i="60"/>
  <c r="Z23" i="60"/>
  <c r="X23" i="60"/>
  <c r="AC22" i="60"/>
  <c r="AB22" i="60"/>
  <c r="AA22" i="60"/>
  <c r="Z22" i="60"/>
  <c r="X22" i="60"/>
  <c r="AC21" i="60"/>
  <c r="AB21" i="60"/>
  <c r="AA21" i="60"/>
  <c r="Z21" i="60"/>
  <c r="X21" i="60"/>
  <c r="AC20" i="60"/>
  <c r="AB20" i="60"/>
  <c r="AA20" i="60"/>
  <c r="Z20" i="60"/>
  <c r="X20" i="60"/>
  <c r="AC19" i="60"/>
  <c r="AB19" i="60"/>
  <c r="AA19" i="60"/>
  <c r="Z19" i="60"/>
  <c r="X19" i="60"/>
  <c r="AC18" i="60"/>
  <c r="AB18" i="60"/>
  <c r="AA18" i="60"/>
  <c r="Z18" i="60"/>
  <c r="X18" i="60"/>
  <c r="AC17" i="60"/>
  <c r="AB17" i="60"/>
  <c r="AA17" i="60"/>
  <c r="Z17" i="60"/>
  <c r="X17" i="60"/>
  <c r="AC16" i="60"/>
  <c r="AB16" i="60"/>
  <c r="AA16" i="60"/>
  <c r="Z16" i="60"/>
  <c r="X16" i="60"/>
  <c r="AC15" i="60"/>
  <c r="AB15" i="60"/>
  <c r="AA15" i="60"/>
  <c r="Z15" i="60"/>
  <c r="X15" i="60"/>
  <c r="AC14" i="60"/>
  <c r="AB14" i="60"/>
  <c r="AA14" i="60"/>
  <c r="Z14" i="60"/>
  <c r="X14" i="60"/>
  <c r="AC13" i="60"/>
  <c r="AB13" i="60"/>
  <c r="AA13" i="60"/>
  <c r="Z13" i="60"/>
  <c r="X13" i="60"/>
  <c r="X58" i="1" l="1"/>
  <c r="R58" i="1"/>
  <c r="I58" i="1"/>
  <c r="X57" i="1"/>
  <c r="R57" i="1"/>
  <c r="I57" i="1"/>
  <c r="P58" i="1"/>
  <c r="W58" i="1"/>
  <c r="M58" i="1"/>
  <c r="P57" i="1"/>
  <c r="M57" i="1"/>
  <c r="W57" i="1"/>
  <c r="AD154" i="60"/>
  <c r="AD156" i="60"/>
  <c r="AD162" i="60"/>
  <c r="AD93" i="60"/>
  <c r="AD120" i="60"/>
  <c r="AD122" i="60"/>
  <c r="AD124" i="60"/>
  <c r="AD126" i="60"/>
  <c r="AD128" i="60"/>
  <c r="AD130" i="60"/>
  <c r="AD132" i="60"/>
  <c r="AD134" i="60"/>
  <c r="AD136" i="60"/>
  <c r="AD138" i="60"/>
  <c r="AD140" i="60"/>
  <c r="AD142" i="60"/>
  <c r="AD144" i="60"/>
  <c r="AD160" i="60"/>
  <c r="AD164" i="60"/>
  <c r="AD166" i="60"/>
  <c r="AD168" i="60"/>
  <c r="AD170" i="60"/>
  <c r="AD172" i="60"/>
  <c r="AD174" i="60"/>
  <c r="AD176" i="60"/>
  <c r="AD178" i="60"/>
  <c r="AD180" i="60"/>
  <c r="AD182" i="60"/>
  <c r="AD184" i="60"/>
  <c r="AD186" i="60"/>
  <c r="AD188" i="60"/>
  <c r="AD190" i="60"/>
  <c r="AD192" i="60"/>
  <c r="AD194" i="60"/>
  <c r="AD196" i="60"/>
  <c r="AD198" i="60"/>
  <c r="AD200" i="60"/>
  <c r="AD202" i="60"/>
  <c r="AD204" i="60"/>
  <c r="AD206" i="60"/>
  <c r="AD208" i="60"/>
  <c r="AD210" i="60"/>
  <c r="AD212" i="60"/>
  <c r="AD214" i="60"/>
  <c r="AD216" i="60"/>
  <c r="AD218" i="60"/>
  <c r="AD220" i="60"/>
  <c r="AD222" i="60"/>
  <c r="AD224" i="60"/>
  <c r="AD226" i="60"/>
  <c r="AD228" i="60"/>
  <c r="AD230" i="60"/>
  <c r="AD232" i="60"/>
  <c r="AD234" i="60"/>
  <c r="AD236" i="60"/>
  <c r="AD238" i="60"/>
  <c r="AD240" i="60"/>
  <c r="AD242" i="60"/>
  <c r="AD244" i="60"/>
  <c r="AD248" i="60"/>
  <c r="AD299" i="60"/>
  <c r="AD303" i="60"/>
  <c r="AD315" i="60"/>
  <c r="AD158" i="60"/>
  <c r="AD97" i="60"/>
  <c r="AD319" i="60"/>
  <c r="AD146" i="60"/>
  <c r="AD148" i="60"/>
  <c r="AD150" i="60"/>
  <c r="AD152" i="60"/>
  <c r="AD61" i="60"/>
  <c r="AD73" i="60"/>
  <c r="AD81" i="60"/>
  <c r="AD119" i="60"/>
  <c r="AD121" i="60"/>
  <c r="AD123" i="60"/>
  <c r="AD125" i="60"/>
  <c r="AD127" i="60"/>
  <c r="AD129" i="60"/>
  <c r="AD131" i="60"/>
  <c r="AD133" i="60"/>
  <c r="AD135" i="60"/>
  <c r="AD137" i="60"/>
  <c r="AD139" i="60"/>
  <c r="AD141" i="60"/>
  <c r="AD143" i="60"/>
  <c r="AD145" i="60"/>
  <c r="AD147" i="60"/>
  <c r="AD149" i="60"/>
  <c r="AD151" i="60"/>
  <c r="AD153" i="60"/>
  <c r="AD155" i="60"/>
  <c r="AD157" i="60"/>
  <c r="AD159" i="60"/>
  <c r="AD161" i="60"/>
  <c r="AD163" i="60"/>
  <c r="AD33" i="60"/>
  <c r="AD89" i="60"/>
  <c r="AD165" i="60"/>
  <c r="AD167" i="60"/>
  <c r="AD169" i="60"/>
  <c r="AD171" i="60"/>
  <c r="AD173" i="60"/>
  <c r="AD175" i="60"/>
  <c r="AD177" i="60"/>
  <c r="AD179" i="60"/>
  <c r="AD181" i="60"/>
  <c r="AD183" i="60"/>
  <c r="AD185" i="60"/>
  <c r="AD187" i="60"/>
  <c r="AD189" i="60"/>
  <c r="AD191" i="60"/>
  <c r="AD193" i="60"/>
  <c r="AD195" i="60"/>
  <c r="AD197" i="60"/>
  <c r="AD199" i="60"/>
  <c r="AD201" i="60"/>
  <c r="AD203" i="60"/>
  <c r="AD205" i="60"/>
  <c r="AD207" i="60"/>
  <c r="AD209" i="60"/>
  <c r="AD211" i="60"/>
  <c r="AD213" i="60"/>
  <c r="AD215" i="60"/>
  <c r="AD217" i="60"/>
  <c r="AD219" i="60"/>
  <c r="AD221" i="60"/>
  <c r="AD223" i="60"/>
  <c r="AD225" i="60"/>
  <c r="AD227" i="60"/>
  <c r="AD229" i="60"/>
  <c r="AD231" i="60"/>
  <c r="AD233" i="60"/>
  <c r="AD235" i="60"/>
  <c r="AD237" i="60"/>
  <c r="AD239" i="60"/>
  <c r="AD241" i="60"/>
  <c r="AD243" i="60"/>
  <c r="AD245" i="60"/>
  <c r="AD247" i="60"/>
  <c r="AD249" i="60"/>
  <c r="AD267" i="60"/>
  <c r="AD307" i="60"/>
  <c r="AD323" i="60"/>
  <c r="AD336" i="60"/>
  <c r="AD338" i="60"/>
  <c r="AD340" i="60"/>
  <c r="AD342" i="60"/>
  <c r="AD344" i="60"/>
  <c r="AD346" i="60"/>
  <c r="AD352" i="60"/>
  <c r="AD354" i="60"/>
  <c r="AD356" i="60"/>
  <c r="AD358" i="60"/>
  <c r="AD360" i="60"/>
  <c r="AD362" i="60"/>
  <c r="AD364" i="60"/>
  <c r="AD366" i="60"/>
  <c r="AD368" i="60"/>
  <c r="AD370" i="60"/>
  <c r="AD372" i="60"/>
  <c r="AD374" i="60"/>
  <c r="AD376" i="60"/>
  <c r="AD378" i="60"/>
  <c r="AD380" i="60"/>
  <c r="AD382" i="60"/>
  <c r="AD384" i="60"/>
  <c r="AD386" i="60"/>
  <c r="AD388" i="60"/>
  <c r="AD390" i="60"/>
  <c r="AD392" i="60"/>
  <c r="AD396" i="60"/>
  <c r="AD398" i="60"/>
  <c r="AD400" i="60"/>
  <c r="AD402" i="60"/>
  <c r="AD404" i="60"/>
  <c r="AD406" i="60"/>
  <c r="AD408" i="60"/>
  <c r="AD410" i="60"/>
  <c r="AD412" i="60"/>
  <c r="AD414" i="60"/>
  <c r="AD416" i="60"/>
  <c r="AD418" i="60"/>
  <c r="AD311" i="60"/>
  <c r="AD327" i="60"/>
  <c r="AD246" i="60"/>
  <c r="AD105" i="60"/>
  <c r="AD109" i="60"/>
  <c r="AD113" i="60"/>
  <c r="AD117" i="60"/>
  <c r="AD348" i="60"/>
  <c r="AD350" i="60"/>
  <c r="AD394" i="60"/>
  <c r="AD85" i="60"/>
  <c r="AD65" i="60"/>
  <c r="AD77" i="60"/>
  <c r="AD295" i="60"/>
  <c r="AD75" i="60"/>
  <c r="AD95" i="60"/>
  <c r="AD63" i="60"/>
  <c r="AD87" i="60"/>
  <c r="AD67" i="60"/>
  <c r="AD79" i="60"/>
  <c r="AD104" i="60"/>
  <c r="AD17" i="60"/>
  <c r="AD20" i="60"/>
  <c r="AD21" i="60"/>
  <c r="AD25" i="60"/>
  <c r="AD29" i="60"/>
  <c r="AD71" i="60"/>
  <c r="AD83" i="60"/>
  <c r="AD91" i="60"/>
  <c r="AD99" i="60"/>
  <c r="AD112" i="60"/>
  <c r="AD16" i="60"/>
  <c r="AD59" i="60"/>
  <c r="AD58" i="60"/>
  <c r="AD62" i="60"/>
  <c r="AD66" i="60"/>
  <c r="AD70" i="60"/>
  <c r="AD74" i="60"/>
  <c r="AD78" i="60"/>
  <c r="AD82" i="60"/>
  <c r="AD86" i="60"/>
  <c r="AD90" i="60"/>
  <c r="AD94" i="60"/>
  <c r="AD98" i="60"/>
  <c r="AD101" i="60"/>
  <c r="AD108" i="60"/>
  <c r="AD116" i="60"/>
  <c r="AD253" i="60"/>
  <c r="AD257" i="60"/>
  <c r="AD261" i="60"/>
  <c r="AD265" i="60"/>
  <c r="AD269" i="60"/>
  <c r="AD273" i="60"/>
  <c r="AD277" i="60"/>
  <c r="AD281" i="60"/>
  <c r="AD285" i="60"/>
  <c r="AD289" i="60"/>
  <c r="AD293" i="60"/>
  <c r="AD297" i="60"/>
  <c r="AD301" i="60"/>
  <c r="AD305" i="60"/>
  <c r="AD309" i="60"/>
  <c r="AD313" i="60"/>
  <c r="AD317" i="60"/>
  <c r="AD321" i="60"/>
  <c r="AD325" i="60"/>
  <c r="AD69" i="60"/>
  <c r="AD335" i="60"/>
  <c r="AD337" i="60"/>
  <c r="AD339" i="60"/>
  <c r="AD341" i="60"/>
  <c r="AD343" i="60"/>
  <c r="AD345" i="60"/>
  <c r="AD347" i="60"/>
  <c r="AD349" i="60"/>
  <c r="AD351" i="60"/>
  <c r="AD353" i="60"/>
  <c r="AD355" i="60"/>
  <c r="AD357" i="60"/>
  <c r="AD359" i="60"/>
  <c r="AD361" i="60"/>
  <c r="AD363" i="60"/>
  <c r="AD365" i="60"/>
  <c r="AD367" i="60"/>
  <c r="AD369" i="60"/>
  <c r="AD371" i="60"/>
  <c r="AD373" i="60"/>
  <c r="AD375" i="60"/>
  <c r="AD377" i="60"/>
  <c r="AD379" i="60"/>
  <c r="AD381" i="60"/>
  <c r="AD383" i="60"/>
  <c r="AD385" i="60"/>
  <c r="AD387" i="60"/>
  <c r="AD389" i="60"/>
  <c r="AD391" i="60"/>
  <c r="AD393" i="60"/>
  <c r="AD395" i="60"/>
  <c r="AD397" i="60"/>
  <c r="AD399" i="60"/>
  <c r="AD401" i="60"/>
  <c r="AD403" i="60"/>
  <c r="AD405" i="60"/>
  <c r="AD407" i="60"/>
  <c r="AD409" i="60"/>
  <c r="AD411" i="60"/>
  <c r="AD413" i="60"/>
  <c r="AD415" i="60"/>
  <c r="AD417" i="60"/>
  <c r="AD60" i="60"/>
  <c r="AD64" i="60"/>
  <c r="AD68" i="60"/>
  <c r="AD72" i="60"/>
  <c r="AD76" i="60"/>
  <c r="AD80" i="60"/>
  <c r="AD84" i="60"/>
  <c r="AD88" i="60"/>
  <c r="AD92" i="60"/>
  <c r="AD96" i="60"/>
  <c r="AD100" i="60"/>
  <c r="AD251" i="60"/>
  <c r="AD255" i="60"/>
  <c r="AD259" i="60"/>
  <c r="AD263" i="60"/>
  <c r="AD271" i="60"/>
  <c r="AD275" i="60"/>
  <c r="AD279" i="60"/>
  <c r="AD283" i="60"/>
  <c r="AD287" i="60"/>
  <c r="AD291" i="60"/>
  <c r="AD331" i="60"/>
  <c r="AD13" i="60"/>
  <c r="AD24" i="60"/>
  <c r="AD28" i="60"/>
  <c r="AD32" i="60"/>
  <c r="AD15" i="60"/>
  <c r="AD19" i="60"/>
  <c r="AD23" i="60"/>
  <c r="AD27" i="60"/>
  <c r="AD31" i="60"/>
  <c r="AD35" i="60"/>
  <c r="AD36" i="60"/>
  <c r="AD37" i="60"/>
  <c r="AD38" i="60"/>
  <c r="AD39" i="60"/>
  <c r="AD40" i="60"/>
  <c r="AD41" i="60"/>
  <c r="AD42" i="60"/>
  <c r="AD43" i="60"/>
  <c r="AD44" i="60"/>
  <c r="AD45" i="60"/>
  <c r="AD46" i="60"/>
  <c r="AD47" i="60"/>
  <c r="AD48" i="60"/>
  <c r="AD49" i="60"/>
  <c r="AD50" i="60"/>
  <c r="AD51" i="60"/>
  <c r="AD52" i="60"/>
  <c r="AD53" i="60"/>
  <c r="AD54" i="60"/>
  <c r="AD55" i="60"/>
  <c r="AD56" i="60"/>
  <c r="AD57" i="60"/>
  <c r="AD14" i="60"/>
  <c r="AD18" i="60"/>
  <c r="AD22" i="60"/>
  <c r="AD26" i="60"/>
  <c r="AD30" i="60"/>
  <c r="AD34" i="60"/>
  <c r="AD103" i="60"/>
  <c r="AD107" i="60"/>
  <c r="AD111" i="60"/>
  <c r="AD115" i="60"/>
  <c r="AD102" i="60"/>
  <c r="AD106" i="60"/>
  <c r="AD110" i="60"/>
  <c r="AD114" i="60"/>
  <c r="AD118" i="60"/>
  <c r="AD250" i="60"/>
  <c r="AD254" i="60"/>
  <c r="AD258" i="60"/>
  <c r="AD262" i="60"/>
  <c r="AD266" i="60"/>
  <c r="AD270" i="60"/>
  <c r="AD274" i="60"/>
  <c r="AD278" i="60"/>
  <c r="AD282" i="60"/>
  <c r="AD286" i="60"/>
  <c r="AD290" i="60"/>
  <c r="AD294" i="60"/>
  <c r="AD298" i="60"/>
  <c r="AD302" i="60"/>
  <c r="AD306" i="60"/>
  <c r="AD310" i="60"/>
  <c r="AD314" i="60"/>
  <c r="AD318" i="60"/>
  <c r="AD322" i="60"/>
  <c r="AD326" i="60"/>
  <c r="AD330" i="60"/>
  <c r="AD329" i="60"/>
  <c r="AD333" i="60"/>
  <c r="AD252" i="60"/>
  <c r="AD256" i="60"/>
  <c r="AD260" i="60"/>
  <c r="AD264" i="60"/>
  <c r="AD268" i="60"/>
  <c r="AD272" i="60"/>
  <c r="AD276" i="60"/>
  <c r="AD280" i="60"/>
  <c r="AD284" i="60"/>
  <c r="AD288" i="60"/>
  <c r="AD292" i="60"/>
  <c r="AD296" i="60"/>
  <c r="AD300" i="60"/>
  <c r="AD304" i="60"/>
  <c r="AD308" i="60"/>
  <c r="AD312" i="60"/>
  <c r="AD316" i="60"/>
  <c r="AD320" i="60"/>
  <c r="AD324" i="60"/>
  <c r="AD328" i="60"/>
  <c r="AD332" i="60"/>
  <c r="AD334" i="60"/>
  <c r="B19" i="59"/>
  <c r="C19" i="59"/>
  <c r="E19" i="59"/>
  <c r="G19" i="59"/>
  <c r="I19" i="59"/>
  <c r="M19" i="59"/>
  <c r="O19" i="59"/>
  <c r="Q19" i="59"/>
  <c r="S19" i="59"/>
  <c r="Z19" i="59"/>
  <c r="AA19" i="59"/>
  <c r="B61" i="59"/>
  <c r="C61" i="59"/>
  <c r="E61" i="59"/>
  <c r="G61" i="59"/>
  <c r="I61" i="59"/>
  <c r="M61" i="59"/>
  <c r="O61" i="59"/>
  <c r="Q61" i="59"/>
  <c r="S61" i="59"/>
  <c r="Z61" i="59"/>
  <c r="AA61" i="59"/>
  <c r="B65" i="59"/>
  <c r="C65" i="59"/>
  <c r="E65" i="59"/>
  <c r="G65" i="59"/>
  <c r="I65" i="59"/>
  <c r="M65" i="59"/>
  <c r="O65" i="59"/>
  <c r="Q65" i="59"/>
  <c r="S65" i="59"/>
  <c r="Z65" i="59"/>
  <c r="AA65" i="59"/>
  <c r="B67" i="59"/>
  <c r="C67" i="59"/>
  <c r="E67" i="59"/>
  <c r="G67" i="59"/>
  <c r="I67" i="59"/>
  <c r="M67" i="59"/>
  <c r="O67" i="59"/>
  <c r="Q67" i="59"/>
  <c r="S67" i="59"/>
  <c r="Z67" i="59"/>
  <c r="AA67" i="59"/>
  <c r="B70" i="59"/>
  <c r="C70" i="59"/>
  <c r="E70" i="59"/>
  <c r="G70" i="59"/>
  <c r="I70" i="59"/>
  <c r="M70" i="59"/>
  <c r="O70" i="59"/>
  <c r="Q70" i="59"/>
  <c r="S70" i="59"/>
  <c r="Z70" i="59"/>
  <c r="AA70" i="59"/>
  <c r="AA15" i="59"/>
  <c r="Z15" i="59"/>
  <c r="S15" i="59"/>
  <c r="E15" i="59"/>
  <c r="F15" i="59" s="1"/>
  <c r="C15" i="59"/>
  <c r="B15" i="59"/>
  <c r="AA14" i="59"/>
  <c r="Z14" i="59"/>
  <c r="S14" i="59"/>
  <c r="E14" i="59"/>
  <c r="F14" i="59" s="1"/>
  <c r="C14" i="59"/>
  <c r="B14" i="59"/>
  <c r="AA12" i="59"/>
  <c r="Z12" i="59"/>
  <c r="S12" i="59"/>
  <c r="E12" i="59"/>
  <c r="F12" i="59" s="1"/>
  <c r="C12" i="59"/>
  <c r="B12" i="59"/>
  <c r="AA11" i="59"/>
  <c r="Z11" i="59"/>
  <c r="S11" i="59"/>
  <c r="Q11" i="59"/>
  <c r="O11" i="59"/>
  <c r="M11" i="59"/>
  <c r="I11" i="59"/>
  <c r="G11" i="59"/>
  <c r="E11" i="59"/>
  <c r="C11" i="59"/>
  <c r="B11" i="59"/>
  <c r="P2" i="59"/>
  <c r="D55" i="59" l="1"/>
  <c r="D51" i="59"/>
  <c r="D59" i="59" s="1"/>
  <c r="D67" i="59" s="1"/>
  <c r="D75" i="59" s="1"/>
  <c r="D83" i="59" s="1"/>
  <c r="D91" i="59" s="1"/>
  <c r="D99" i="59" s="1"/>
  <c r="D107" i="59" s="1"/>
  <c r="D115" i="59" s="1"/>
  <c r="D123" i="59" s="1"/>
  <c r="D131" i="59" s="1"/>
  <c r="P11" i="59"/>
  <c r="F11" i="59"/>
  <c r="H11" i="59"/>
  <c r="R11" i="59"/>
  <c r="N11" i="59"/>
  <c r="R5" i="59"/>
  <c r="Y19" i="59"/>
  <c r="Y70" i="59"/>
  <c r="Y27" i="59"/>
  <c r="Y61" i="59"/>
  <c r="Y65" i="59"/>
  <c r="Y43" i="59"/>
  <c r="Y35" i="59"/>
  <c r="Y67" i="59"/>
  <c r="Y11" i="59"/>
  <c r="Y14" i="59"/>
  <c r="Y15" i="59"/>
  <c r="Y12" i="59"/>
  <c r="D139" i="59" l="1"/>
  <c r="D148" i="59" s="1"/>
  <c r="D157" i="59" s="1"/>
  <c r="D166" i="59" s="1"/>
  <c r="D175" i="59" s="1"/>
  <c r="D184" i="59" s="1"/>
  <c r="D193" i="59" s="1"/>
  <c r="D203" i="59" s="1"/>
  <c r="D212" i="59" s="1"/>
  <c r="D140" i="59"/>
  <c r="D149" i="59" s="1"/>
  <c r="D158" i="59" s="1"/>
  <c r="D167" i="59" s="1"/>
  <c r="D176" i="59" s="1"/>
  <c r="D185" i="59" s="1"/>
  <c r="D195" i="59" s="1"/>
  <c r="D204" i="59" s="1"/>
  <c r="D213" i="59" s="1"/>
  <c r="D63" i="59"/>
  <c r="F56" i="1"/>
  <c r="D71" i="59" l="1"/>
  <c r="D79" i="59" s="1"/>
  <c r="D87" i="59" s="1"/>
  <c r="D95" i="59" s="1"/>
  <c r="D103" i="59" s="1"/>
  <c r="X56" i="1"/>
  <c r="R56" i="1"/>
  <c r="I56" i="1"/>
  <c r="K56" i="1"/>
  <c r="M56" i="1"/>
  <c r="W56" i="1"/>
  <c r="P56" i="1"/>
  <c r="N56" i="1"/>
  <c r="D111" i="59" l="1"/>
  <c r="D119" i="59" s="1"/>
  <c r="D127" i="59" s="1"/>
  <c r="D144" i="59" s="1"/>
  <c r="D153" i="59" s="1"/>
  <c r="D163" i="59" s="1"/>
  <c r="D172" i="59" s="1"/>
  <c r="D181" i="59" s="1"/>
  <c r="D190" i="59" s="1"/>
  <c r="D199" i="59" s="1"/>
  <c r="D208" i="59" s="1"/>
  <c r="D217" i="59" s="1"/>
  <c r="D92" i="59"/>
  <c r="D100" i="59" s="1"/>
  <c r="D108" i="59" s="1"/>
  <c r="D116" i="59" s="1"/>
  <c r="D124" i="59" s="1"/>
  <c r="D141" i="59" s="1"/>
  <c r="D150" i="59" s="1"/>
  <c r="D159" i="59" s="1"/>
  <c r="D168" i="59" s="1"/>
  <c r="D177" i="59" s="1"/>
  <c r="D187" i="59" s="1"/>
  <c r="D196" i="59" s="1"/>
  <c r="D205" i="59" s="1"/>
  <c r="D214" i="59" s="1"/>
  <c r="D94" i="59"/>
  <c r="D102" i="59" s="1"/>
  <c r="D110" i="59" s="1"/>
  <c r="D118" i="59" s="1"/>
  <c r="R57" i="16"/>
  <c r="S11" i="16"/>
  <c r="R11" i="16"/>
  <c r="S60" i="16"/>
  <c r="R60" i="16"/>
  <c r="S59" i="16"/>
  <c r="R59" i="16"/>
  <c r="S58" i="16"/>
  <c r="R58" i="16"/>
  <c r="S57" i="16"/>
  <c r="S34" i="16"/>
  <c r="S35" i="16"/>
  <c r="S36" i="16"/>
  <c r="S37" i="16"/>
  <c r="S10" i="16"/>
  <c r="R36" i="16"/>
  <c r="R10" i="16"/>
  <c r="R37" i="16"/>
  <c r="D126" i="59" l="1"/>
  <c r="D96" i="59"/>
  <c r="C219" i="54"/>
  <c r="E219" i="54"/>
  <c r="G219" i="54"/>
  <c r="H219" i="54"/>
  <c r="C220" i="54"/>
  <c r="E220" i="54"/>
  <c r="G220" i="54"/>
  <c r="H220" i="54"/>
  <c r="C221" i="54"/>
  <c r="E221" i="54"/>
  <c r="G221" i="54"/>
  <c r="H221" i="54"/>
  <c r="C222" i="54"/>
  <c r="E222" i="54"/>
  <c r="G222" i="54"/>
  <c r="H222" i="54"/>
  <c r="C223" i="54"/>
  <c r="E223" i="54"/>
  <c r="G223" i="54"/>
  <c r="H223" i="54"/>
  <c r="C224" i="54"/>
  <c r="E224" i="54"/>
  <c r="G224" i="54"/>
  <c r="H224" i="54"/>
  <c r="K224" i="54" s="1"/>
  <c r="C225" i="54"/>
  <c r="E225" i="54"/>
  <c r="G225" i="54"/>
  <c r="H225" i="54"/>
  <c r="K225" i="54" s="1"/>
  <c r="C226" i="54"/>
  <c r="E226" i="54"/>
  <c r="G226" i="54"/>
  <c r="H226" i="54"/>
  <c r="K226" i="54" s="1"/>
  <c r="C227" i="54"/>
  <c r="E227" i="54"/>
  <c r="G227" i="54"/>
  <c r="H227" i="54"/>
  <c r="K227" i="54" s="1"/>
  <c r="C228" i="54"/>
  <c r="E228" i="54"/>
  <c r="G228" i="54"/>
  <c r="H228" i="54"/>
  <c r="K228" i="54" s="1"/>
  <c r="C229" i="54"/>
  <c r="E229" i="54"/>
  <c r="G229" i="54"/>
  <c r="H229" i="54"/>
  <c r="K229" i="54" s="1"/>
  <c r="H218" i="54"/>
  <c r="G218" i="54"/>
  <c r="E218" i="54"/>
  <c r="C218" i="54"/>
  <c r="C206" i="54"/>
  <c r="E206" i="54"/>
  <c r="G206" i="54"/>
  <c r="H206" i="54"/>
  <c r="C207" i="54"/>
  <c r="E207" i="54"/>
  <c r="G207" i="54"/>
  <c r="H207" i="54"/>
  <c r="C208" i="54"/>
  <c r="E208" i="54"/>
  <c r="G208" i="54"/>
  <c r="H208" i="54"/>
  <c r="C209" i="54"/>
  <c r="E209" i="54"/>
  <c r="G209" i="54"/>
  <c r="H209" i="54"/>
  <c r="C210" i="54"/>
  <c r="E210" i="54"/>
  <c r="G210" i="54"/>
  <c r="H210" i="54"/>
  <c r="C211" i="54"/>
  <c r="E211" i="54"/>
  <c r="G211" i="54"/>
  <c r="H211" i="54"/>
  <c r="K211" i="54" s="1"/>
  <c r="C212" i="54"/>
  <c r="E212" i="54"/>
  <c r="G212" i="54"/>
  <c r="H212" i="54"/>
  <c r="K212" i="54" s="1"/>
  <c r="C213" i="54"/>
  <c r="E213" i="54"/>
  <c r="G213" i="54"/>
  <c r="H213" i="54"/>
  <c r="K213" i="54" s="1"/>
  <c r="C214" i="54"/>
  <c r="E214" i="54"/>
  <c r="G214" i="54"/>
  <c r="H214" i="54"/>
  <c r="K214" i="54" s="1"/>
  <c r="C215" i="54"/>
  <c r="E215" i="54"/>
  <c r="G215" i="54"/>
  <c r="H215" i="54"/>
  <c r="K215" i="54" s="1"/>
  <c r="C216" i="54"/>
  <c r="E216" i="54"/>
  <c r="G216" i="54"/>
  <c r="H216" i="54"/>
  <c r="K216" i="54" s="1"/>
  <c r="H205" i="54"/>
  <c r="G205" i="54"/>
  <c r="E205" i="54"/>
  <c r="C205" i="54"/>
  <c r="C193" i="54"/>
  <c r="E193" i="54"/>
  <c r="G193" i="54"/>
  <c r="H193" i="54"/>
  <c r="C194" i="54"/>
  <c r="E194" i="54"/>
  <c r="G194" i="54"/>
  <c r="H194" i="54"/>
  <c r="C195" i="54"/>
  <c r="E195" i="54"/>
  <c r="G195" i="54"/>
  <c r="H195" i="54"/>
  <c r="C196" i="54"/>
  <c r="E196" i="54"/>
  <c r="G196" i="54"/>
  <c r="H196" i="54"/>
  <c r="C197" i="54"/>
  <c r="E197" i="54"/>
  <c r="G197" i="54"/>
  <c r="H197" i="54"/>
  <c r="C198" i="54"/>
  <c r="E198" i="54"/>
  <c r="G198" i="54"/>
  <c r="H198" i="54"/>
  <c r="K198" i="54" s="1"/>
  <c r="C199" i="54"/>
  <c r="E199" i="54"/>
  <c r="G199" i="54"/>
  <c r="H199" i="54"/>
  <c r="K199" i="54" s="1"/>
  <c r="C200" i="54"/>
  <c r="E200" i="54"/>
  <c r="G200" i="54"/>
  <c r="H200" i="54"/>
  <c r="K200" i="54" s="1"/>
  <c r="C201" i="54"/>
  <c r="E201" i="54"/>
  <c r="G201" i="54"/>
  <c r="H201" i="54"/>
  <c r="K201" i="54" s="1"/>
  <c r="C202" i="54"/>
  <c r="E202" i="54"/>
  <c r="G202" i="54"/>
  <c r="H202" i="54"/>
  <c r="K202" i="54" s="1"/>
  <c r="C203" i="54"/>
  <c r="E203" i="54"/>
  <c r="G203" i="54"/>
  <c r="H203" i="54"/>
  <c r="K203" i="54" s="1"/>
  <c r="H192" i="54"/>
  <c r="G192" i="54"/>
  <c r="E192" i="54"/>
  <c r="C192" i="54"/>
  <c r="C180" i="54"/>
  <c r="E180" i="54"/>
  <c r="G180" i="54"/>
  <c r="H180" i="54"/>
  <c r="C181" i="54"/>
  <c r="E181" i="54"/>
  <c r="G181" i="54"/>
  <c r="H181" i="54"/>
  <c r="C182" i="54"/>
  <c r="E182" i="54"/>
  <c r="G182" i="54"/>
  <c r="H182" i="54"/>
  <c r="C183" i="54"/>
  <c r="E183" i="54"/>
  <c r="G183" i="54"/>
  <c r="H183" i="54"/>
  <c r="C184" i="54"/>
  <c r="E184" i="54"/>
  <c r="G184" i="54"/>
  <c r="H184" i="54"/>
  <c r="C185" i="54"/>
  <c r="E185" i="54"/>
  <c r="G185" i="54"/>
  <c r="H185" i="54"/>
  <c r="K185" i="54" s="1"/>
  <c r="C186" i="54"/>
  <c r="E186" i="54"/>
  <c r="G186" i="54"/>
  <c r="H186" i="54"/>
  <c r="K186" i="54" s="1"/>
  <c r="C187" i="54"/>
  <c r="E187" i="54"/>
  <c r="G187" i="54"/>
  <c r="H187" i="54"/>
  <c r="K187" i="54" s="1"/>
  <c r="C188" i="54"/>
  <c r="E188" i="54"/>
  <c r="G188" i="54"/>
  <c r="H188" i="54"/>
  <c r="K188" i="54" s="1"/>
  <c r="C189" i="54"/>
  <c r="E189" i="54"/>
  <c r="G189" i="54"/>
  <c r="H189" i="54"/>
  <c r="K189" i="54" s="1"/>
  <c r="C190" i="54"/>
  <c r="E190" i="54"/>
  <c r="G190" i="54"/>
  <c r="H190" i="54"/>
  <c r="K190" i="54" s="1"/>
  <c r="H179" i="54"/>
  <c r="G179" i="54"/>
  <c r="E179" i="54"/>
  <c r="C179" i="54"/>
  <c r="C167" i="54"/>
  <c r="E167" i="54"/>
  <c r="G167" i="54"/>
  <c r="H167" i="54"/>
  <c r="C168" i="54"/>
  <c r="E168" i="54"/>
  <c r="G168" i="54"/>
  <c r="H168" i="54"/>
  <c r="C169" i="54"/>
  <c r="E169" i="54"/>
  <c r="G169" i="54"/>
  <c r="H169" i="54"/>
  <c r="C170" i="54"/>
  <c r="E170" i="54"/>
  <c r="G170" i="54"/>
  <c r="H170" i="54"/>
  <c r="C171" i="54"/>
  <c r="E171" i="54"/>
  <c r="G171" i="54"/>
  <c r="H171" i="54"/>
  <c r="C172" i="54"/>
  <c r="E172" i="54"/>
  <c r="G172" i="54"/>
  <c r="H172" i="54"/>
  <c r="K172" i="54" s="1"/>
  <c r="C173" i="54"/>
  <c r="E173" i="54"/>
  <c r="G173" i="54"/>
  <c r="H173" i="54"/>
  <c r="K173" i="54" s="1"/>
  <c r="C174" i="54"/>
  <c r="E174" i="54"/>
  <c r="G174" i="54"/>
  <c r="H174" i="54"/>
  <c r="K174" i="54" s="1"/>
  <c r="C175" i="54"/>
  <c r="E175" i="54"/>
  <c r="G175" i="54"/>
  <c r="H175" i="54"/>
  <c r="K175" i="54" s="1"/>
  <c r="C176" i="54"/>
  <c r="E176" i="54"/>
  <c r="G176" i="54"/>
  <c r="H176" i="54"/>
  <c r="K176" i="54" s="1"/>
  <c r="C177" i="54"/>
  <c r="E177" i="54"/>
  <c r="G177" i="54"/>
  <c r="H177" i="54"/>
  <c r="K177" i="54" s="1"/>
  <c r="H166" i="54"/>
  <c r="G166" i="54"/>
  <c r="E166" i="54"/>
  <c r="C166" i="54"/>
  <c r="C154" i="54"/>
  <c r="E154" i="54"/>
  <c r="G154" i="54"/>
  <c r="H154" i="54"/>
  <c r="C155" i="54"/>
  <c r="E155" i="54"/>
  <c r="G155" i="54"/>
  <c r="H155" i="54"/>
  <c r="C156" i="54"/>
  <c r="E156" i="54"/>
  <c r="G156" i="54"/>
  <c r="H156" i="54"/>
  <c r="C157" i="54"/>
  <c r="E157" i="54"/>
  <c r="G157" i="54"/>
  <c r="H157" i="54"/>
  <c r="C158" i="54"/>
  <c r="E158" i="54"/>
  <c r="G158" i="54"/>
  <c r="H158" i="54"/>
  <c r="C159" i="54"/>
  <c r="E159" i="54"/>
  <c r="G159" i="54"/>
  <c r="H159" i="54"/>
  <c r="K159" i="54" s="1"/>
  <c r="C160" i="54"/>
  <c r="E160" i="54"/>
  <c r="G160" i="54"/>
  <c r="H160" i="54"/>
  <c r="K160" i="54" s="1"/>
  <c r="C161" i="54"/>
  <c r="E161" i="54"/>
  <c r="G161" i="54"/>
  <c r="H161" i="54"/>
  <c r="K161" i="54" s="1"/>
  <c r="C162" i="54"/>
  <c r="E162" i="54"/>
  <c r="G162" i="54"/>
  <c r="H162" i="54"/>
  <c r="K162" i="54" s="1"/>
  <c r="C163" i="54"/>
  <c r="E163" i="54"/>
  <c r="G163" i="54"/>
  <c r="H163" i="54"/>
  <c r="K163" i="54" s="1"/>
  <c r="C164" i="54"/>
  <c r="E164" i="54"/>
  <c r="G164" i="54"/>
  <c r="H164" i="54"/>
  <c r="K164" i="54" s="1"/>
  <c r="H153" i="54"/>
  <c r="G153" i="54"/>
  <c r="E153" i="54"/>
  <c r="C153" i="54"/>
  <c r="C141" i="54"/>
  <c r="E141" i="54"/>
  <c r="G141" i="54"/>
  <c r="H141" i="54"/>
  <c r="C142" i="54"/>
  <c r="E142" i="54"/>
  <c r="G142" i="54"/>
  <c r="H142" i="54"/>
  <c r="C143" i="54"/>
  <c r="E143" i="54"/>
  <c r="G143" i="54"/>
  <c r="H143" i="54"/>
  <c r="C144" i="54"/>
  <c r="E144" i="54"/>
  <c r="G144" i="54"/>
  <c r="H144" i="54"/>
  <c r="C145" i="54"/>
  <c r="E145" i="54"/>
  <c r="G145" i="54"/>
  <c r="H145" i="54"/>
  <c r="C146" i="54"/>
  <c r="E146" i="54"/>
  <c r="G146" i="54"/>
  <c r="H146" i="54"/>
  <c r="K146" i="54" s="1"/>
  <c r="C147" i="54"/>
  <c r="E147" i="54"/>
  <c r="G147" i="54"/>
  <c r="H147" i="54"/>
  <c r="K147" i="54" s="1"/>
  <c r="C148" i="54"/>
  <c r="E148" i="54"/>
  <c r="G148" i="54"/>
  <c r="H148" i="54"/>
  <c r="K148" i="54" s="1"/>
  <c r="C149" i="54"/>
  <c r="E149" i="54"/>
  <c r="G149" i="54"/>
  <c r="H149" i="54"/>
  <c r="K149" i="54" s="1"/>
  <c r="C150" i="54"/>
  <c r="E150" i="54"/>
  <c r="G150" i="54"/>
  <c r="H150" i="54"/>
  <c r="K150" i="54" s="1"/>
  <c r="C151" i="54"/>
  <c r="E151" i="54"/>
  <c r="G151" i="54"/>
  <c r="H151" i="54"/>
  <c r="K151" i="54" s="1"/>
  <c r="H140" i="54"/>
  <c r="G140" i="54"/>
  <c r="E140" i="54"/>
  <c r="C140" i="54"/>
  <c r="C128" i="54"/>
  <c r="E128" i="54"/>
  <c r="G128" i="54"/>
  <c r="H128" i="54"/>
  <c r="C129" i="54"/>
  <c r="E129" i="54"/>
  <c r="G129" i="54"/>
  <c r="H129" i="54"/>
  <c r="C130" i="54"/>
  <c r="E130" i="54"/>
  <c r="G130" i="54"/>
  <c r="H130" i="54"/>
  <c r="C131" i="54"/>
  <c r="E131" i="54"/>
  <c r="G131" i="54"/>
  <c r="H131" i="54"/>
  <c r="C132" i="54"/>
  <c r="E132" i="54"/>
  <c r="G132" i="54"/>
  <c r="H132" i="54"/>
  <c r="C133" i="54"/>
  <c r="E133" i="54"/>
  <c r="G133" i="54"/>
  <c r="H133" i="54"/>
  <c r="K133" i="54" s="1"/>
  <c r="C134" i="54"/>
  <c r="E134" i="54"/>
  <c r="G134" i="54"/>
  <c r="H134" i="54"/>
  <c r="K134" i="54" s="1"/>
  <c r="C135" i="54"/>
  <c r="E135" i="54"/>
  <c r="G135" i="54"/>
  <c r="H135" i="54"/>
  <c r="K135" i="54" s="1"/>
  <c r="C136" i="54"/>
  <c r="E136" i="54"/>
  <c r="G136" i="54"/>
  <c r="H136" i="54"/>
  <c r="K136" i="54" s="1"/>
  <c r="C137" i="54"/>
  <c r="E137" i="54"/>
  <c r="G137" i="54"/>
  <c r="H137" i="54"/>
  <c r="K137" i="54" s="1"/>
  <c r="C138" i="54"/>
  <c r="E138" i="54"/>
  <c r="G138" i="54"/>
  <c r="H138" i="54"/>
  <c r="K138" i="54" s="1"/>
  <c r="H127" i="54"/>
  <c r="G127" i="54"/>
  <c r="E127" i="54"/>
  <c r="C127" i="54"/>
  <c r="C115" i="54"/>
  <c r="E115" i="54"/>
  <c r="G115" i="54"/>
  <c r="H115" i="54"/>
  <c r="C116" i="54"/>
  <c r="E116" i="54"/>
  <c r="G116" i="54"/>
  <c r="H116" i="54"/>
  <c r="C117" i="54"/>
  <c r="E117" i="54"/>
  <c r="G117" i="54"/>
  <c r="H117" i="54"/>
  <c r="C118" i="54"/>
  <c r="E118" i="54"/>
  <c r="G118" i="54"/>
  <c r="H118" i="54"/>
  <c r="C119" i="54"/>
  <c r="E119" i="54"/>
  <c r="G119" i="54"/>
  <c r="H119" i="54"/>
  <c r="C120" i="54"/>
  <c r="E120" i="54"/>
  <c r="G120" i="54"/>
  <c r="H120" i="54"/>
  <c r="K120" i="54" s="1"/>
  <c r="C121" i="54"/>
  <c r="E121" i="54"/>
  <c r="G121" i="54"/>
  <c r="H121" i="54"/>
  <c r="K121" i="54" s="1"/>
  <c r="C122" i="54"/>
  <c r="E122" i="54"/>
  <c r="G122" i="54"/>
  <c r="H122" i="54"/>
  <c r="K122" i="54" s="1"/>
  <c r="C123" i="54"/>
  <c r="E123" i="54"/>
  <c r="G123" i="54"/>
  <c r="H123" i="54"/>
  <c r="K123" i="54" s="1"/>
  <c r="C124" i="54"/>
  <c r="E124" i="54"/>
  <c r="G124" i="54"/>
  <c r="H124" i="54"/>
  <c r="K124" i="54" s="1"/>
  <c r="C125" i="54"/>
  <c r="E125" i="54"/>
  <c r="G125" i="54"/>
  <c r="H125" i="54"/>
  <c r="K125" i="54" s="1"/>
  <c r="H114" i="54"/>
  <c r="G114" i="54"/>
  <c r="E114" i="54"/>
  <c r="C114" i="54"/>
  <c r="C102" i="54"/>
  <c r="E102" i="54"/>
  <c r="G102" i="54"/>
  <c r="H102" i="54"/>
  <c r="C103" i="54"/>
  <c r="E103" i="54"/>
  <c r="G103" i="54"/>
  <c r="H103" i="54"/>
  <c r="C104" i="54"/>
  <c r="E104" i="54"/>
  <c r="G104" i="54"/>
  <c r="H104" i="54"/>
  <c r="C105" i="54"/>
  <c r="E105" i="54"/>
  <c r="G105" i="54"/>
  <c r="H105" i="54"/>
  <c r="C106" i="54"/>
  <c r="E106" i="54"/>
  <c r="G106" i="54"/>
  <c r="H106" i="54"/>
  <c r="C107" i="54"/>
  <c r="E107" i="54"/>
  <c r="G107" i="54"/>
  <c r="H107" i="54"/>
  <c r="K107" i="54" s="1"/>
  <c r="C108" i="54"/>
  <c r="E108" i="54"/>
  <c r="G108" i="54"/>
  <c r="H108" i="54"/>
  <c r="K108" i="54" s="1"/>
  <c r="C109" i="54"/>
  <c r="E109" i="54"/>
  <c r="G109" i="54"/>
  <c r="H109" i="54"/>
  <c r="K109" i="54" s="1"/>
  <c r="C110" i="54"/>
  <c r="E110" i="54"/>
  <c r="G110" i="54"/>
  <c r="H110" i="54"/>
  <c r="K110" i="54" s="1"/>
  <c r="C111" i="54"/>
  <c r="E111" i="54"/>
  <c r="G111" i="54"/>
  <c r="H111" i="54"/>
  <c r="K111" i="54" s="1"/>
  <c r="C112" i="54"/>
  <c r="E112" i="54"/>
  <c r="G112" i="54"/>
  <c r="H112" i="54"/>
  <c r="K112" i="54" s="1"/>
  <c r="H101" i="54"/>
  <c r="G101" i="54"/>
  <c r="E101" i="54"/>
  <c r="C101" i="54"/>
  <c r="C89" i="54"/>
  <c r="E89" i="54"/>
  <c r="G89" i="54"/>
  <c r="H89" i="54"/>
  <c r="C90" i="54"/>
  <c r="E90" i="54"/>
  <c r="G90" i="54"/>
  <c r="H90" i="54"/>
  <c r="C91" i="54"/>
  <c r="E91" i="54"/>
  <c r="G91" i="54"/>
  <c r="H91" i="54"/>
  <c r="C92" i="54"/>
  <c r="E92" i="54"/>
  <c r="G92" i="54"/>
  <c r="H92" i="54"/>
  <c r="C93" i="54"/>
  <c r="E93" i="54"/>
  <c r="G93" i="54"/>
  <c r="H93" i="54"/>
  <c r="C94" i="54"/>
  <c r="E94" i="54"/>
  <c r="G94" i="54"/>
  <c r="H94" i="54"/>
  <c r="K94" i="54" s="1"/>
  <c r="C95" i="54"/>
  <c r="E95" i="54"/>
  <c r="G95" i="54"/>
  <c r="H95" i="54"/>
  <c r="K95" i="54" s="1"/>
  <c r="C96" i="54"/>
  <c r="E96" i="54"/>
  <c r="G96" i="54"/>
  <c r="H96" i="54"/>
  <c r="K96" i="54" s="1"/>
  <c r="C97" i="54"/>
  <c r="E97" i="54"/>
  <c r="G97" i="54"/>
  <c r="H97" i="54"/>
  <c r="K97" i="54" s="1"/>
  <c r="C98" i="54"/>
  <c r="E98" i="54"/>
  <c r="G98" i="54"/>
  <c r="H98" i="54"/>
  <c r="K98" i="54" s="1"/>
  <c r="C99" i="54"/>
  <c r="E99" i="54"/>
  <c r="G99" i="54"/>
  <c r="H99" i="54"/>
  <c r="K99" i="54" s="1"/>
  <c r="H88" i="54"/>
  <c r="G88" i="54"/>
  <c r="E88" i="54"/>
  <c r="C88" i="54"/>
  <c r="C76" i="54"/>
  <c r="E76" i="54"/>
  <c r="G76" i="54"/>
  <c r="H76" i="54"/>
  <c r="C77" i="54"/>
  <c r="E77" i="54"/>
  <c r="G77" i="54"/>
  <c r="H77" i="54"/>
  <c r="C78" i="54"/>
  <c r="E78" i="54"/>
  <c r="G78" i="54"/>
  <c r="H78" i="54"/>
  <c r="C79" i="54"/>
  <c r="E79" i="54"/>
  <c r="G79" i="54"/>
  <c r="H79" i="54"/>
  <c r="C80" i="54"/>
  <c r="E80" i="54"/>
  <c r="G80" i="54"/>
  <c r="H80" i="54"/>
  <c r="C81" i="54"/>
  <c r="E81" i="54"/>
  <c r="G81" i="54"/>
  <c r="H81" i="54"/>
  <c r="K81" i="54" s="1"/>
  <c r="C82" i="54"/>
  <c r="E82" i="54"/>
  <c r="G82" i="54"/>
  <c r="H82" i="54"/>
  <c r="K82" i="54" s="1"/>
  <c r="C83" i="54"/>
  <c r="E83" i="54"/>
  <c r="G83" i="54"/>
  <c r="H83" i="54"/>
  <c r="K83" i="54" s="1"/>
  <c r="C84" i="54"/>
  <c r="E84" i="54"/>
  <c r="G84" i="54"/>
  <c r="H84" i="54"/>
  <c r="K84" i="54" s="1"/>
  <c r="C85" i="54"/>
  <c r="E85" i="54"/>
  <c r="G85" i="54"/>
  <c r="H85" i="54"/>
  <c r="K85" i="54" s="1"/>
  <c r="C86" i="54"/>
  <c r="E86" i="54"/>
  <c r="G86" i="54"/>
  <c r="H86" i="54"/>
  <c r="K86" i="54" s="1"/>
  <c r="H75" i="54"/>
  <c r="G75" i="54"/>
  <c r="E75" i="54"/>
  <c r="C75" i="54"/>
  <c r="C63" i="54"/>
  <c r="E63" i="54"/>
  <c r="G63" i="54"/>
  <c r="H63" i="54"/>
  <c r="C64" i="54"/>
  <c r="E64" i="54"/>
  <c r="G64" i="54"/>
  <c r="H64" i="54"/>
  <c r="C65" i="54"/>
  <c r="E65" i="54"/>
  <c r="G65" i="54"/>
  <c r="H65" i="54"/>
  <c r="C66" i="54"/>
  <c r="E66" i="54"/>
  <c r="G66" i="54"/>
  <c r="H66" i="54"/>
  <c r="C67" i="54"/>
  <c r="E67" i="54"/>
  <c r="G67" i="54"/>
  <c r="H67" i="54"/>
  <c r="C68" i="54"/>
  <c r="E68" i="54"/>
  <c r="G68" i="54"/>
  <c r="H68" i="54"/>
  <c r="K68" i="54" s="1"/>
  <c r="C69" i="54"/>
  <c r="E69" i="54"/>
  <c r="G69" i="54"/>
  <c r="H69" i="54"/>
  <c r="K69" i="54" s="1"/>
  <c r="C70" i="54"/>
  <c r="E70" i="54"/>
  <c r="G70" i="54"/>
  <c r="H70" i="54"/>
  <c r="K70" i="54" s="1"/>
  <c r="C71" i="54"/>
  <c r="E71" i="54"/>
  <c r="G71" i="54"/>
  <c r="H71" i="54"/>
  <c r="K71" i="54" s="1"/>
  <c r="C72" i="54"/>
  <c r="E72" i="54"/>
  <c r="G72" i="54"/>
  <c r="H72" i="54"/>
  <c r="K72" i="54" s="1"/>
  <c r="C73" i="54"/>
  <c r="E73" i="54"/>
  <c r="G73" i="54"/>
  <c r="H73" i="54"/>
  <c r="K73" i="54" s="1"/>
  <c r="H62" i="54"/>
  <c r="G62" i="54"/>
  <c r="E62" i="54"/>
  <c r="C62" i="54"/>
  <c r="C50" i="54"/>
  <c r="E50" i="54"/>
  <c r="G50" i="54"/>
  <c r="H50" i="54"/>
  <c r="C51" i="54"/>
  <c r="E51" i="54"/>
  <c r="G51" i="54"/>
  <c r="H51" i="54"/>
  <c r="C52" i="54"/>
  <c r="E52" i="54"/>
  <c r="G52" i="54"/>
  <c r="H52" i="54"/>
  <c r="C53" i="54"/>
  <c r="E53" i="54"/>
  <c r="G53" i="54"/>
  <c r="H53" i="54"/>
  <c r="C54" i="54"/>
  <c r="E54" i="54"/>
  <c r="G54" i="54"/>
  <c r="H54" i="54"/>
  <c r="C55" i="54"/>
  <c r="E55" i="54"/>
  <c r="G55" i="54"/>
  <c r="H55" i="54"/>
  <c r="K55" i="54" s="1"/>
  <c r="C56" i="54"/>
  <c r="E56" i="54"/>
  <c r="G56" i="54"/>
  <c r="H56" i="54"/>
  <c r="K56" i="54" s="1"/>
  <c r="C57" i="54"/>
  <c r="E57" i="54"/>
  <c r="G57" i="54"/>
  <c r="H57" i="54"/>
  <c r="K57" i="54" s="1"/>
  <c r="C58" i="54"/>
  <c r="E58" i="54"/>
  <c r="G58" i="54"/>
  <c r="H58" i="54"/>
  <c r="K58" i="54" s="1"/>
  <c r="C59" i="54"/>
  <c r="E59" i="54"/>
  <c r="G59" i="54"/>
  <c r="H59" i="54"/>
  <c r="K59" i="54" s="1"/>
  <c r="C60" i="54"/>
  <c r="E60" i="54"/>
  <c r="G60" i="54"/>
  <c r="H60" i="54"/>
  <c r="K60" i="54" s="1"/>
  <c r="H49" i="54"/>
  <c r="G49" i="54"/>
  <c r="E49" i="54"/>
  <c r="C49" i="54"/>
  <c r="C37" i="54"/>
  <c r="E37" i="54"/>
  <c r="G37" i="54"/>
  <c r="H37" i="54"/>
  <c r="C38" i="54"/>
  <c r="E38" i="54"/>
  <c r="G38" i="54"/>
  <c r="H38" i="54"/>
  <c r="C39" i="54"/>
  <c r="E39" i="54"/>
  <c r="G39" i="54"/>
  <c r="H39" i="54"/>
  <c r="C40" i="54"/>
  <c r="E40" i="54"/>
  <c r="G40" i="54"/>
  <c r="H40" i="54"/>
  <c r="C41" i="54"/>
  <c r="E41" i="54"/>
  <c r="G41" i="54"/>
  <c r="H41" i="54"/>
  <c r="C42" i="54"/>
  <c r="E42" i="54"/>
  <c r="G42" i="54"/>
  <c r="H42" i="54"/>
  <c r="K42" i="54" s="1"/>
  <c r="C43" i="54"/>
  <c r="E43" i="54"/>
  <c r="G43" i="54"/>
  <c r="H43" i="54"/>
  <c r="K43" i="54" s="1"/>
  <c r="C44" i="54"/>
  <c r="E44" i="54"/>
  <c r="G44" i="54"/>
  <c r="H44" i="54"/>
  <c r="K44" i="54" s="1"/>
  <c r="C45" i="54"/>
  <c r="E45" i="54"/>
  <c r="G45" i="54"/>
  <c r="H45" i="54"/>
  <c r="K45" i="54" s="1"/>
  <c r="C46" i="54"/>
  <c r="E46" i="54"/>
  <c r="G46" i="54"/>
  <c r="H46" i="54"/>
  <c r="K46" i="54" s="1"/>
  <c r="C47" i="54"/>
  <c r="E47" i="54"/>
  <c r="G47" i="54"/>
  <c r="H47" i="54"/>
  <c r="K47" i="54" s="1"/>
  <c r="H36" i="54"/>
  <c r="G36" i="54"/>
  <c r="E36" i="54"/>
  <c r="C36" i="54"/>
  <c r="C24" i="54"/>
  <c r="E24" i="54"/>
  <c r="G24" i="54"/>
  <c r="T24" i="54" s="1"/>
  <c r="H24" i="54"/>
  <c r="C25" i="54"/>
  <c r="E25" i="54"/>
  <c r="G25" i="54"/>
  <c r="T25" i="54" s="1"/>
  <c r="H25" i="54"/>
  <c r="C26" i="54"/>
  <c r="E26" i="54"/>
  <c r="G26" i="54"/>
  <c r="T26" i="54" s="1"/>
  <c r="H26" i="54"/>
  <c r="C27" i="54"/>
  <c r="E27" i="54"/>
  <c r="G27" i="54"/>
  <c r="T27" i="54" s="1"/>
  <c r="H27" i="54"/>
  <c r="C28" i="54"/>
  <c r="E28" i="54"/>
  <c r="G28" i="54"/>
  <c r="T28" i="54" s="1"/>
  <c r="H28" i="54"/>
  <c r="C29" i="54"/>
  <c r="E29" i="54"/>
  <c r="G29" i="54"/>
  <c r="T29" i="54" s="1"/>
  <c r="H29" i="54"/>
  <c r="K29" i="54" s="1"/>
  <c r="C30" i="54"/>
  <c r="E30" i="54"/>
  <c r="G30" i="54"/>
  <c r="T30" i="54" s="1"/>
  <c r="H30" i="54"/>
  <c r="K30" i="54" s="1"/>
  <c r="C31" i="54"/>
  <c r="E31" i="54"/>
  <c r="G31" i="54"/>
  <c r="T31" i="54" s="1"/>
  <c r="H31" i="54"/>
  <c r="K31" i="54" s="1"/>
  <c r="C32" i="54"/>
  <c r="E32" i="54"/>
  <c r="G32" i="54"/>
  <c r="T32" i="54" s="1"/>
  <c r="H32" i="54"/>
  <c r="K32" i="54" s="1"/>
  <c r="C33" i="54"/>
  <c r="E33" i="54"/>
  <c r="G33" i="54"/>
  <c r="T33" i="54" s="1"/>
  <c r="H33" i="54"/>
  <c r="K33" i="54" s="1"/>
  <c r="C34" i="54"/>
  <c r="E34" i="54"/>
  <c r="G34" i="54"/>
  <c r="T34" i="54" s="1"/>
  <c r="H34" i="54"/>
  <c r="K34" i="54" s="1"/>
  <c r="H23" i="54"/>
  <c r="G23" i="54"/>
  <c r="T23" i="54" s="1"/>
  <c r="E23" i="54"/>
  <c r="C23" i="54"/>
  <c r="C11" i="54"/>
  <c r="E11" i="54"/>
  <c r="G11" i="54"/>
  <c r="H11" i="54"/>
  <c r="C12" i="54"/>
  <c r="E12" i="54"/>
  <c r="G12" i="54"/>
  <c r="H12" i="54"/>
  <c r="C13" i="54"/>
  <c r="E13" i="54"/>
  <c r="G13" i="54"/>
  <c r="H13" i="54"/>
  <c r="C14" i="54"/>
  <c r="E14" i="54"/>
  <c r="G14" i="54"/>
  <c r="H14" i="54"/>
  <c r="C15" i="54"/>
  <c r="E15" i="54"/>
  <c r="G15" i="54"/>
  <c r="H15" i="54"/>
  <c r="C16" i="54"/>
  <c r="E16" i="54"/>
  <c r="G16" i="54"/>
  <c r="H16" i="54"/>
  <c r="K16" i="54" s="1"/>
  <c r="C17" i="54"/>
  <c r="E17" i="54"/>
  <c r="G17" i="54"/>
  <c r="H17" i="54"/>
  <c r="K17" i="54" s="1"/>
  <c r="C18" i="54"/>
  <c r="E18" i="54"/>
  <c r="G18" i="54"/>
  <c r="H18" i="54"/>
  <c r="K18" i="54" s="1"/>
  <c r="C19" i="54"/>
  <c r="E19" i="54"/>
  <c r="G19" i="54"/>
  <c r="H19" i="54"/>
  <c r="K19" i="54" s="1"/>
  <c r="C20" i="54"/>
  <c r="E20" i="54"/>
  <c r="G20" i="54"/>
  <c r="H20" i="54"/>
  <c r="K20" i="54" s="1"/>
  <c r="C21" i="54"/>
  <c r="E21" i="54"/>
  <c r="G21" i="54"/>
  <c r="H21" i="54"/>
  <c r="K21" i="54" s="1"/>
  <c r="H10" i="54"/>
  <c r="G10" i="54"/>
  <c r="E10" i="54"/>
  <c r="C10" i="54"/>
  <c r="Z418" i="50"/>
  <c r="Y418" i="50"/>
  <c r="S418" i="50"/>
  <c r="Q418" i="50"/>
  <c r="O418" i="50"/>
  <c r="M418" i="50"/>
  <c r="G418" i="50"/>
  <c r="E418" i="50"/>
  <c r="C418" i="50"/>
  <c r="B418" i="50"/>
  <c r="Z417" i="50"/>
  <c r="Y417" i="50"/>
  <c r="S417" i="50"/>
  <c r="Q417" i="50"/>
  <c r="O417" i="50"/>
  <c r="M417" i="50"/>
  <c r="G417" i="50"/>
  <c r="E417" i="50"/>
  <c r="C417" i="50"/>
  <c r="B417" i="50"/>
  <c r="Z416" i="50"/>
  <c r="Y416" i="50"/>
  <c r="S416" i="50"/>
  <c r="Q416" i="50"/>
  <c r="O416" i="50"/>
  <c r="M416" i="50"/>
  <c r="G416" i="50"/>
  <c r="E416" i="50"/>
  <c r="C416" i="50"/>
  <c r="B416" i="50"/>
  <c r="Z415" i="50"/>
  <c r="Y415" i="50"/>
  <c r="S415" i="50"/>
  <c r="Q415" i="50"/>
  <c r="O415" i="50"/>
  <c r="M415" i="50"/>
  <c r="G415" i="50"/>
  <c r="E415" i="50"/>
  <c r="C415" i="50"/>
  <c r="B415" i="50"/>
  <c r="Z414" i="50"/>
  <c r="Y414" i="50"/>
  <c r="S414" i="50"/>
  <c r="Q414" i="50"/>
  <c r="O414" i="50"/>
  <c r="M414" i="50"/>
  <c r="G414" i="50"/>
  <c r="E414" i="50"/>
  <c r="C414" i="50"/>
  <c r="B414" i="50"/>
  <c r="Z413" i="50"/>
  <c r="Y413" i="50"/>
  <c r="S413" i="50"/>
  <c r="Q413" i="50"/>
  <c r="O413" i="50"/>
  <c r="M413" i="50"/>
  <c r="G413" i="50"/>
  <c r="E413" i="50"/>
  <c r="C413" i="50"/>
  <c r="B413" i="50"/>
  <c r="Z412" i="50"/>
  <c r="Y412" i="50"/>
  <c r="S412" i="50"/>
  <c r="Q412" i="50"/>
  <c r="O412" i="50"/>
  <c r="M412" i="50"/>
  <c r="G412" i="50"/>
  <c r="E412" i="50"/>
  <c r="C412" i="50"/>
  <c r="B412" i="50"/>
  <c r="Z411" i="50"/>
  <c r="Y411" i="50"/>
  <c r="S411" i="50"/>
  <c r="Q411" i="50"/>
  <c r="O411" i="50"/>
  <c r="M411" i="50"/>
  <c r="G411" i="50"/>
  <c r="E411" i="50"/>
  <c r="C411" i="50"/>
  <c r="B411" i="50"/>
  <c r="Z410" i="50"/>
  <c r="Y410" i="50"/>
  <c r="S410" i="50"/>
  <c r="Q410" i="50"/>
  <c r="O410" i="50"/>
  <c r="M410" i="50"/>
  <c r="G410" i="50"/>
  <c r="E410" i="50"/>
  <c r="C410" i="50"/>
  <c r="B410" i="50"/>
  <c r="Z409" i="50"/>
  <c r="Y409" i="50"/>
  <c r="S409" i="50"/>
  <c r="Q409" i="50"/>
  <c r="O409" i="50"/>
  <c r="M409" i="50"/>
  <c r="G409" i="50"/>
  <c r="E409" i="50"/>
  <c r="C409" i="50"/>
  <c r="B409" i="50"/>
  <c r="Z408" i="50"/>
  <c r="Y408" i="50"/>
  <c r="S408" i="50"/>
  <c r="Q408" i="50"/>
  <c r="O408" i="50"/>
  <c r="M408" i="50"/>
  <c r="G408" i="50"/>
  <c r="E408" i="50"/>
  <c r="C408" i="50"/>
  <c r="B408" i="50"/>
  <c r="Z407" i="50"/>
  <c r="Y407" i="50"/>
  <c r="S407" i="50"/>
  <c r="Q407" i="50"/>
  <c r="O407" i="50"/>
  <c r="M407" i="50"/>
  <c r="G407" i="50"/>
  <c r="E407" i="50"/>
  <c r="C407" i="50"/>
  <c r="B407" i="50"/>
  <c r="Z406" i="50"/>
  <c r="Y406" i="50"/>
  <c r="S406" i="50"/>
  <c r="Q406" i="50"/>
  <c r="O406" i="50"/>
  <c r="M406" i="50"/>
  <c r="G406" i="50"/>
  <c r="E406" i="50"/>
  <c r="C406" i="50"/>
  <c r="B406" i="50"/>
  <c r="Z405" i="50"/>
  <c r="Y405" i="50"/>
  <c r="S405" i="50"/>
  <c r="Q405" i="50"/>
  <c r="O405" i="50"/>
  <c r="M405" i="50"/>
  <c r="G405" i="50"/>
  <c r="E405" i="50"/>
  <c r="C405" i="50"/>
  <c r="B405" i="50"/>
  <c r="Z404" i="50"/>
  <c r="Y404" i="50"/>
  <c r="S404" i="50"/>
  <c r="Q404" i="50"/>
  <c r="O404" i="50"/>
  <c r="M404" i="50"/>
  <c r="G404" i="50"/>
  <c r="E404" i="50"/>
  <c r="C404" i="50"/>
  <c r="B404" i="50"/>
  <c r="Z403" i="50"/>
  <c r="Y403" i="50"/>
  <c r="S403" i="50"/>
  <c r="Q403" i="50"/>
  <c r="O403" i="50"/>
  <c r="M403" i="50"/>
  <c r="G403" i="50"/>
  <c r="E403" i="50"/>
  <c r="C403" i="50"/>
  <c r="B403" i="50"/>
  <c r="Z402" i="50"/>
  <c r="Y402" i="50"/>
  <c r="S402" i="50"/>
  <c r="Q402" i="50"/>
  <c r="O402" i="50"/>
  <c r="M402" i="50"/>
  <c r="G402" i="50"/>
  <c r="E402" i="50"/>
  <c r="C402" i="50"/>
  <c r="B402" i="50"/>
  <c r="Z401" i="50"/>
  <c r="Y401" i="50"/>
  <c r="S401" i="50"/>
  <c r="Q401" i="50"/>
  <c r="O401" i="50"/>
  <c r="M401" i="50"/>
  <c r="G401" i="50"/>
  <c r="E401" i="50"/>
  <c r="C401" i="50"/>
  <c r="B401" i="50"/>
  <c r="Z400" i="50"/>
  <c r="Y400" i="50"/>
  <c r="S400" i="50"/>
  <c r="Q400" i="50"/>
  <c r="O400" i="50"/>
  <c r="M400" i="50"/>
  <c r="G400" i="50"/>
  <c r="E400" i="50"/>
  <c r="C400" i="50"/>
  <c r="B400" i="50"/>
  <c r="Z399" i="50"/>
  <c r="Y399" i="50"/>
  <c r="S399" i="50"/>
  <c r="Q399" i="50"/>
  <c r="O399" i="50"/>
  <c r="M399" i="50"/>
  <c r="G399" i="50"/>
  <c r="E399" i="50"/>
  <c r="C399" i="50"/>
  <c r="B399" i="50"/>
  <c r="Z398" i="50"/>
  <c r="Y398" i="50"/>
  <c r="S398" i="50"/>
  <c r="Q398" i="50"/>
  <c r="O398" i="50"/>
  <c r="M398" i="50"/>
  <c r="G398" i="50"/>
  <c r="E398" i="50"/>
  <c r="C398" i="50"/>
  <c r="B398" i="50"/>
  <c r="Z397" i="50"/>
  <c r="Y397" i="50"/>
  <c r="S397" i="50"/>
  <c r="Q397" i="50"/>
  <c r="O397" i="50"/>
  <c r="M397" i="50"/>
  <c r="G397" i="50"/>
  <c r="E397" i="50"/>
  <c r="C397" i="50"/>
  <c r="B397" i="50"/>
  <c r="Z396" i="50"/>
  <c r="Y396" i="50"/>
  <c r="S396" i="50"/>
  <c r="Q396" i="50"/>
  <c r="O396" i="50"/>
  <c r="M396" i="50"/>
  <c r="G396" i="50"/>
  <c r="E396" i="50"/>
  <c r="C396" i="50"/>
  <c r="B396" i="50"/>
  <c r="Z395" i="50"/>
  <c r="Y395" i="50"/>
  <c r="S395" i="50"/>
  <c r="Q395" i="50"/>
  <c r="O395" i="50"/>
  <c r="M395" i="50"/>
  <c r="G395" i="50"/>
  <c r="E395" i="50"/>
  <c r="C395" i="50"/>
  <c r="B395" i="50"/>
  <c r="Z394" i="50"/>
  <c r="Y394" i="50"/>
  <c r="S394" i="50"/>
  <c r="Q394" i="50"/>
  <c r="O394" i="50"/>
  <c r="M394" i="50"/>
  <c r="G394" i="50"/>
  <c r="E394" i="50"/>
  <c r="C394" i="50"/>
  <c r="B394" i="50"/>
  <c r="Z393" i="50"/>
  <c r="Y393" i="50"/>
  <c r="S393" i="50"/>
  <c r="Q393" i="50"/>
  <c r="O393" i="50"/>
  <c r="M393" i="50"/>
  <c r="G393" i="50"/>
  <c r="E393" i="50"/>
  <c r="C393" i="50"/>
  <c r="B393" i="50"/>
  <c r="Z392" i="50"/>
  <c r="Y392" i="50"/>
  <c r="S392" i="50"/>
  <c r="Q392" i="50"/>
  <c r="O392" i="50"/>
  <c r="M392" i="50"/>
  <c r="G392" i="50"/>
  <c r="E392" i="50"/>
  <c r="C392" i="50"/>
  <c r="B392" i="50"/>
  <c r="Z391" i="50"/>
  <c r="Y391" i="50"/>
  <c r="S391" i="50"/>
  <c r="Q391" i="50"/>
  <c r="O391" i="50"/>
  <c r="M391" i="50"/>
  <c r="G391" i="50"/>
  <c r="E391" i="50"/>
  <c r="C391" i="50"/>
  <c r="B391" i="50"/>
  <c r="Z390" i="50"/>
  <c r="Y390" i="50"/>
  <c r="S390" i="50"/>
  <c r="Q390" i="50"/>
  <c r="O390" i="50"/>
  <c r="M390" i="50"/>
  <c r="G390" i="50"/>
  <c r="E390" i="50"/>
  <c r="C390" i="50"/>
  <c r="B390" i="50"/>
  <c r="Z389" i="50"/>
  <c r="Y389" i="50"/>
  <c r="S389" i="50"/>
  <c r="Q389" i="50"/>
  <c r="O389" i="50"/>
  <c r="M389" i="50"/>
  <c r="G389" i="50"/>
  <c r="E389" i="50"/>
  <c r="C389" i="50"/>
  <c r="B389" i="50"/>
  <c r="Z388" i="50"/>
  <c r="Y388" i="50"/>
  <c r="S388" i="50"/>
  <c r="Q388" i="50"/>
  <c r="O388" i="50"/>
  <c r="M388" i="50"/>
  <c r="G388" i="50"/>
  <c r="E388" i="50"/>
  <c r="C388" i="50"/>
  <c r="B388" i="50"/>
  <c r="Z387" i="50"/>
  <c r="Y387" i="50"/>
  <c r="S387" i="50"/>
  <c r="Q387" i="50"/>
  <c r="O387" i="50"/>
  <c r="M387" i="50"/>
  <c r="G387" i="50"/>
  <c r="E387" i="50"/>
  <c r="C387" i="50"/>
  <c r="B387" i="50"/>
  <c r="Z386" i="50"/>
  <c r="Y386" i="50"/>
  <c r="S386" i="50"/>
  <c r="Q386" i="50"/>
  <c r="O386" i="50"/>
  <c r="M386" i="50"/>
  <c r="G386" i="50"/>
  <c r="E386" i="50"/>
  <c r="C386" i="50"/>
  <c r="B386" i="50"/>
  <c r="Z385" i="50"/>
  <c r="Y385" i="50"/>
  <c r="S385" i="50"/>
  <c r="Q385" i="50"/>
  <c r="O385" i="50"/>
  <c r="M385" i="50"/>
  <c r="G385" i="50"/>
  <c r="E385" i="50"/>
  <c r="C385" i="50"/>
  <c r="B385" i="50"/>
  <c r="Z384" i="50"/>
  <c r="Y384" i="50"/>
  <c r="S384" i="50"/>
  <c r="Q384" i="50"/>
  <c r="O384" i="50"/>
  <c r="M384" i="50"/>
  <c r="G384" i="50"/>
  <c r="E384" i="50"/>
  <c r="C384" i="50"/>
  <c r="B384" i="50"/>
  <c r="Z383" i="50"/>
  <c r="Y383" i="50"/>
  <c r="S383" i="50"/>
  <c r="Q383" i="50"/>
  <c r="O383" i="50"/>
  <c r="M383" i="50"/>
  <c r="G383" i="50"/>
  <c r="E383" i="50"/>
  <c r="C383" i="50"/>
  <c r="B383" i="50"/>
  <c r="Z382" i="50"/>
  <c r="Y382" i="50"/>
  <c r="S382" i="50"/>
  <c r="Q382" i="50"/>
  <c r="O382" i="50"/>
  <c r="M382" i="50"/>
  <c r="G382" i="50"/>
  <c r="E382" i="50"/>
  <c r="C382" i="50"/>
  <c r="B382" i="50"/>
  <c r="Z381" i="50"/>
  <c r="Y381" i="50"/>
  <c r="S381" i="50"/>
  <c r="Q381" i="50"/>
  <c r="O381" i="50"/>
  <c r="M381" i="50"/>
  <c r="G381" i="50"/>
  <c r="E381" i="50"/>
  <c r="C381" i="50"/>
  <c r="B381" i="50"/>
  <c r="Z380" i="50"/>
  <c r="Y380" i="50"/>
  <c r="S380" i="50"/>
  <c r="Q380" i="50"/>
  <c r="O380" i="50"/>
  <c r="M380" i="50"/>
  <c r="G380" i="50"/>
  <c r="E380" i="50"/>
  <c r="C380" i="50"/>
  <c r="B380" i="50"/>
  <c r="Z379" i="50"/>
  <c r="Y379" i="50"/>
  <c r="S379" i="50"/>
  <c r="Q379" i="50"/>
  <c r="O379" i="50"/>
  <c r="M379" i="50"/>
  <c r="G379" i="50"/>
  <c r="E379" i="50"/>
  <c r="C379" i="50"/>
  <c r="B379" i="50"/>
  <c r="Z378" i="50"/>
  <c r="Y378" i="50"/>
  <c r="S378" i="50"/>
  <c r="Q378" i="50"/>
  <c r="O378" i="50"/>
  <c r="M378" i="50"/>
  <c r="G378" i="50"/>
  <c r="E378" i="50"/>
  <c r="C378" i="50"/>
  <c r="B378" i="50"/>
  <c r="Z377" i="50"/>
  <c r="Y377" i="50"/>
  <c r="S377" i="50"/>
  <c r="Q377" i="50"/>
  <c r="O377" i="50"/>
  <c r="M377" i="50"/>
  <c r="G377" i="50"/>
  <c r="E377" i="50"/>
  <c r="C377" i="50"/>
  <c r="B377" i="50"/>
  <c r="Z376" i="50"/>
  <c r="Y376" i="50"/>
  <c r="S376" i="50"/>
  <c r="Q376" i="50"/>
  <c r="O376" i="50"/>
  <c r="M376" i="50"/>
  <c r="G376" i="50"/>
  <c r="E376" i="50"/>
  <c r="C376" i="50"/>
  <c r="B376" i="50"/>
  <c r="Z375" i="50"/>
  <c r="Y375" i="50"/>
  <c r="S375" i="50"/>
  <c r="Q375" i="50"/>
  <c r="O375" i="50"/>
  <c r="M375" i="50"/>
  <c r="G375" i="50"/>
  <c r="E375" i="50"/>
  <c r="C375" i="50"/>
  <c r="B375" i="50"/>
  <c r="Z374" i="50"/>
  <c r="Y374" i="50"/>
  <c r="S374" i="50"/>
  <c r="Q374" i="50"/>
  <c r="O374" i="50"/>
  <c r="M374" i="50"/>
  <c r="G374" i="50"/>
  <c r="E374" i="50"/>
  <c r="C374" i="50"/>
  <c r="B374" i="50"/>
  <c r="Z373" i="50"/>
  <c r="Y373" i="50"/>
  <c r="S373" i="50"/>
  <c r="Q373" i="50"/>
  <c r="O373" i="50"/>
  <c r="M373" i="50"/>
  <c r="G373" i="50"/>
  <c r="E373" i="50"/>
  <c r="C373" i="50"/>
  <c r="B373" i="50"/>
  <c r="Z372" i="50"/>
  <c r="Y372" i="50"/>
  <c r="S372" i="50"/>
  <c r="Q372" i="50"/>
  <c r="O372" i="50"/>
  <c r="M372" i="50"/>
  <c r="G372" i="50"/>
  <c r="E372" i="50"/>
  <c r="C372" i="50"/>
  <c r="B372" i="50"/>
  <c r="Z371" i="50"/>
  <c r="Y371" i="50"/>
  <c r="S371" i="50"/>
  <c r="Q371" i="50"/>
  <c r="O371" i="50"/>
  <c r="M371" i="50"/>
  <c r="G371" i="50"/>
  <c r="E371" i="50"/>
  <c r="C371" i="50"/>
  <c r="B371" i="50"/>
  <c r="Z370" i="50"/>
  <c r="Y370" i="50"/>
  <c r="S370" i="50"/>
  <c r="Q370" i="50"/>
  <c r="O370" i="50"/>
  <c r="M370" i="50"/>
  <c r="G370" i="50"/>
  <c r="E370" i="50"/>
  <c r="C370" i="50"/>
  <c r="B370" i="50"/>
  <c r="Z369" i="50"/>
  <c r="Y369" i="50"/>
  <c r="S369" i="50"/>
  <c r="Q369" i="50"/>
  <c r="O369" i="50"/>
  <c r="M369" i="50"/>
  <c r="G369" i="50"/>
  <c r="E369" i="50"/>
  <c r="C369" i="50"/>
  <c r="B369" i="50"/>
  <c r="Z368" i="50"/>
  <c r="Y368" i="50"/>
  <c r="S368" i="50"/>
  <c r="Q368" i="50"/>
  <c r="O368" i="50"/>
  <c r="M368" i="50"/>
  <c r="G368" i="50"/>
  <c r="E368" i="50"/>
  <c r="C368" i="50"/>
  <c r="B368" i="50"/>
  <c r="Z367" i="50"/>
  <c r="Y367" i="50"/>
  <c r="S367" i="50"/>
  <c r="Q367" i="50"/>
  <c r="O367" i="50"/>
  <c r="M367" i="50"/>
  <c r="G367" i="50"/>
  <c r="E367" i="50"/>
  <c r="C367" i="50"/>
  <c r="B367" i="50"/>
  <c r="Z366" i="50"/>
  <c r="Y366" i="50"/>
  <c r="S366" i="50"/>
  <c r="Q366" i="50"/>
  <c r="O366" i="50"/>
  <c r="M366" i="50"/>
  <c r="G366" i="50"/>
  <c r="E366" i="50"/>
  <c r="C366" i="50"/>
  <c r="B366" i="50"/>
  <c r="Z365" i="50"/>
  <c r="Y365" i="50"/>
  <c r="S365" i="50"/>
  <c r="Q365" i="50"/>
  <c r="O365" i="50"/>
  <c r="M365" i="50"/>
  <c r="G365" i="50"/>
  <c r="E365" i="50"/>
  <c r="C365" i="50"/>
  <c r="B365" i="50"/>
  <c r="Z364" i="50"/>
  <c r="Y364" i="50"/>
  <c r="S364" i="50"/>
  <c r="Q364" i="50"/>
  <c r="O364" i="50"/>
  <c r="M364" i="50"/>
  <c r="G364" i="50"/>
  <c r="E364" i="50"/>
  <c r="C364" i="50"/>
  <c r="B364" i="50"/>
  <c r="Z363" i="50"/>
  <c r="Y363" i="50"/>
  <c r="S363" i="50"/>
  <c r="Q363" i="50"/>
  <c r="O363" i="50"/>
  <c r="M363" i="50"/>
  <c r="G363" i="50"/>
  <c r="E363" i="50"/>
  <c r="C363" i="50"/>
  <c r="B363" i="50"/>
  <c r="Z362" i="50"/>
  <c r="Y362" i="50"/>
  <c r="S362" i="50"/>
  <c r="Q362" i="50"/>
  <c r="O362" i="50"/>
  <c r="M362" i="50"/>
  <c r="G362" i="50"/>
  <c r="E362" i="50"/>
  <c r="C362" i="50"/>
  <c r="B362" i="50"/>
  <c r="Z361" i="50"/>
  <c r="Y361" i="50"/>
  <c r="S361" i="50"/>
  <c r="Q361" i="50"/>
  <c r="O361" i="50"/>
  <c r="M361" i="50"/>
  <c r="G361" i="50"/>
  <c r="E361" i="50"/>
  <c r="C361" i="50"/>
  <c r="B361" i="50"/>
  <c r="Z360" i="50"/>
  <c r="Y360" i="50"/>
  <c r="S360" i="50"/>
  <c r="Q360" i="50"/>
  <c r="O360" i="50"/>
  <c r="M360" i="50"/>
  <c r="G360" i="50"/>
  <c r="E360" i="50"/>
  <c r="C360" i="50"/>
  <c r="B360" i="50"/>
  <c r="Z359" i="50"/>
  <c r="Y359" i="50"/>
  <c r="S359" i="50"/>
  <c r="Q359" i="50"/>
  <c r="O359" i="50"/>
  <c r="M359" i="50"/>
  <c r="G359" i="50"/>
  <c r="E359" i="50"/>
  <c r="C359" i="50"/>
  <c r="B359" i="50"/>
  <c r="Z358" i="50"/>
  <c r="Y358" i="50"/>
  <c r="S358" i="50"/>
  <c r="Q358" i="50"/>
  <c r="O358" i="50"/>
  <c r="M358" i="50"/>
  <c r="G358" i="50"/>
  <c r="E358" i="50"/>
  <c r="C358" i="50"/>
  <c r="B358" i="50"/>
  <c r="Z357" i="50"/>
  <c r="Y357" i="50"/>
  <c r="S357" i="50"/>
  <c r="Q357" i="50"/>
  <c r="O357" i="50"/>
  <c r="M357" i="50"/>
  <c r="G357" i="50"/>
  <c r="E357" i="50"/>
  <c r="C357" i="50"/>
  <c r="B357" i="50"/>
  <c r="Z356" i="50"/>
  <c r="Y356" i="50"/>
  <c r="S356" i="50"/>
  <c r="Q356" i="50"/>
  <c r="O356" i="50"/>
  <c r="M356" i="50"/>
  <c r="G356" i="50"/>
  <c r="E356" i="50"/>
  <c r="C356" i="50"/>
  <c r="B356" i="50"/>
  <c r="Z355" i="50"/>
  <c r="Y355" i="50"/>
  <c r="S355" i="50"/>
  <c r="Q355" i="50"/>
  <c r="O355" i="50"/>
  <c r="M355" i="50"/>
  <c r="G355" i="50"/>
  <c r="E355" i="50"/>
  <c r="C355" i="50"/>
  <c r="B355" i="50"/>
  <c r="Z354" i="50"/>
  <c r="Y354" i="50"/>
  <c r="S354" i="50"/>
  <c r="Q354" i="50"/>
  <c r="O354" i="50"/>
  <c r="M354" i="50"/>
  <c r="G354" i="50"/>
  <c r="E354" i="50"/>
  <c r="C354" i="50"/>
  <c r="B354" i="50"/>
  <c r="Z353" i="50"/>
  <c r="Y353" i="50"/>
  <c r="S353" i="50"/>
  <c r="Q353" i="50"/>
  <c r="O353" i="50"/>
  <c r="M353" i="50"/>
  <c r="G353" i="50"/>
  <c r="E353" i="50"/>
  <c r="C353" i="50"/>
  <c r="B353" i="50"/>
  <c r="Z352" i="50"/>
  <c r="Y352" i="50"/>
  <c r="S352" i="50"/>
  <c r="Q352" i="50"/>
  <c r="O352" i="50"/>
  <c r="M352" i="50"/>
  <c r="G352" i="50"/>
  <c r="E352" i="50"/>
  <c r="C352" i="50"/>
  <c r="B352" i="50"/>
  <c r="Z351" i="50"/>
  <c r="Y351" i="50"/>
  <c r="S351" i="50"/>
  <c r="Q351" i="50"/>
  <c r="O351" i="50"/>
  <c r="M351" i="50"/>
  <c r="G351" i="50"/>
  <c r="E351" i="50"/>
  <c r="C351" i="50"/>
  <c r="B351" i="50"/>
  <c r="Z350" i="50"/>
  <c r="Y350" i="50"/>
  <c r="S350" i="50"/>
  <c r="Q350" i="50"/>
  <c r="O350" i="50"/>
  <c r="M350" i="50"/>
  <c r="G350" i="50"/>
  <c r="E350" i="50"/>
  <c r="C350" i="50"/>
  <c r="B350" i="50"/>
  <c r="Z349" i="50"/>
  <c r="Y349" i="50"/>
  <c r="S349" i="50"/>
  <c r="Q349" i="50"/>
  <c r="O349" i="50"/>
  <c r="M349" i="50"/>
  <c r="G349" i="50"/>
  <c r="E349" i="50"/>
  <c r="C349" i="50"/>
  <c r="B349" i="50"/>
  <c r="Z348" i="50"/>
  <c r="Y348" i="50"/>
  <c r="S348" i="50"/>
  <c r="Q348" i="50"/>
  <c r="O348" i="50"/>
  <c r="M348" i="50"/>
  <c r="G348" i="50"/>
  <c r="E348" i="50"/>
  <c r="C348" i="50"/>
  <c r="B348" i="50"/>
  <c r="Z347" i="50"/>
  <c r="Y347" i="50"/>
  <c r="S347" i="50"/>
  <c r="Q347" i="50"/>
  <c r="O347" i="50"/>
  <c r="M347" i="50"/>
  <c r="G347" i="50"/>
  <c r="E347" i="50"/>
  <c r="C347" i="50"/>
  <c r="B347" i="50"/>
  <c r="Z346" i="50"/>
  <c r="Y346" i="50"/>
  <c r="S346" i="50"/>
  <c r="Q346" i="50"/>
  <c r="O346" i="50"/>
  <c r="M346" i="50"/>
  <c r="G346" i="50"/>
  <c r="E346" i="50"/>
  <c r="C346" i="50"/>
  <c r="B346" i="50"/>
  <c r="Z345" i="50"/>
  <c r="Y345" i="50"/>
  <c r="S345" i="50"/>
  <c r="Q345" i="50"/>
  <c r="O345" i="50"/>
  <c r="M345" i="50"/>
  <c r="G345" i="50"/>
  <c r="E345" i="50"/>
  <c r="C345" i="50"/>
  <c r="B345" i="50"/>
  <c r="Z344" i="50"/>
  <c r="Y344" i="50"/>
  <c r="S344" i="50"/>
  <c r="Q344" i="50"/>
  <c r="O344" i="50"/>
  <c r="M344" i="50"/>
  <c r="G344" i="50"/>
  <c r="E344" i="50"/>
  <c r="C344" i="50"/>
  <c r="B344" i="50"/>
  <c r="Z343" i="50"/>
  <c r="Y343" i="50"/>
  <c r="S343" i="50"/>
  <c r="Q343" i="50"/>
  <c r="O343" i="50"/>
  <c r="M343" i="50"/>
  <c r="G343" i="50"/>
  <c r="E343" i="50"/>
  <c r="C343" i="50"/>
  <c r="B343" i="50"/>
  <c r="Z342" i="50"/>
  <c r="Y342" i="50"/>
  <c r="S342" i="50"/>
  <c r="Q342" i="50"/>
  <c r="O342" i="50"/>
  <c r="M342" i="50"/>
  <c r="G342" i="50"/>
  <c r="E342" i="50"/>
  <c r="C342" i="50"/>
  <c r="B342" i="50"/>
  <c r="Z341" i="50"/>
  <c r="Y341" i="50"/>
  <c r="S341" i="50"/>
  <c r="Q341" i="50"/>
  <c r="O341" i="50"/>
  <c r="M341" i="50"/>
  <c r="G341" i="50"/>
  <c r="E341" i="50"/>
  <c r="C341" i="50"/>
  <c r="B341" i="50"/>
  <c r="Z340" i="50"/>
  <c r="Y340" i="50"/>
  <c r="S340" i="50"/>
  <c r="Q340" i="50"/>
  <c r="O340" i="50"/>
  <c r="M340" i="50"/>
  <c r="G340" i="50"/>
  <c r="E340" i="50"/>
  <c r="C340" i="50"/>
  <c r="B340" i="50"/>
  <c r="Z339" i="50"/>
  <c r="Y339" i="50"/>
  <c r="S339" i="50"/>
  <c r="Q339" i="50"/>
  <c r="O339" i="50"/>
  <c r="M339" i="50"/>
  <c r="G339" i="50"/>
  <c r="E339" i="50"/>
  <c r="C339" i="50"/>
  <c r="B339" i="50"/>
  <c r="Z338" i="50"/>
  <c r="Y338" i="50"/>
  <c r="S338" i="50"/>
  <c r="Q338" i="50"/>
  <c r="O338" i="50"/>
  <c r="M338" i="50"/>
  <c r="G338" i="50"/>
  <c r="E338" i="50"/>
  <c r="C338" i="50"/>
  <c r="B338" i="50"/>
  <c r="Z337" i="50"/>
  <c r="Y337" i="50"/>
  <c r="S337" i="50"/>
  <c r="Q337" i="50"/>
  <c r="O337" i="50"/>
  <c r="M337" i="50"/>
  <c r="G337" i="50"/>
  <c r="E337" i="50"/>
  <c r="C337" i="50"/>
  <c r="B337" i="50"/>
  <c r="Z336" i="50"/>
  <c r="Y336" i="50"/>
  <c r="S336" i="50"/>
  <c r="Q336" i="50"/>
  <c r="O336" i="50"/>
  <c r="M336" i="50"/>
  <c r="G336" i="50"/>
  <c r="E336" i="50"/>
  <c r="C336" i="50"/>
  <c r="B336" i="50"/>
  <c r="Z335" i="50"/>
  <c r="Y335" i="50"/>
  <c r="S335" i="50"/>
  <c r="Q335" i="50"/>
  <c r="O335" i="50"/>
  <c r="M335" i="50"/>
  <c r="G335" i="50"/>
  <c r="E335" i="50"/>
  <c r="C335" i="50"/>
  <c r="B335" i="50"/>
  <c r="Z334" i="50"/>
  <c r="Y334" i="50"/>
  <c r="S334" i="50"/>
  <c r="Q334" i="50"/>
  <c r="O334" i="50"/>
  <c r="M334" i="50"/>
  <c r="G334" i="50"/>
  <c r="E334" i="50"/>
  <c r="C334" i="50"/>
  <c r="B334" i="50"/>
  <c r="Z333" i="50"/>
  <c r="Y333" i="50"/>
  <c r="S333" i="50"/>
  <c r="Q333" i="50"/>
  <c r="O333" i="50"/>
  <c r="M333" i="50"/>
  <c r="G333" i="50"/>
  <c r="E333" i="50"/>
  <c r="C333" i="50"/>
  <c r="B333" i="50"/>
  <c r="Z332" i="50"/>
  <c r="Y332" i="50"/>
  <c r="S332" i="50"/>
  <c r="Q332" i="50"/>
  <c r="O332" i="50"/>
  <c r="M332" i="50"/>
  <c r="G332" i="50"/>
  <c r="E332" i="50"/>
  <c r="C332" i="50"/>
  <c r="B332" i="50"/>
  <c r="Z331" i="50"/>
  <c r="Y331" i="50"/>
  <c r="S331" i="50"/>
  <c r="Q331" i="50"/>
  <c r="O331" i="50"/>
  <c r="M331" i="50"/>
  <c r="G331" i="50"/>
  <c r="E331" i="50"/>
  <c r="C331" i="50"/>
  <c r="B331" i="50"/>
  <c r="Z330" i="50"/>
  <c r="Y330" i="50"/>
  <c r="S330" i="50"/>
  <c r="Q330" i="50"/>
  <c r="O330" i="50"/>
  <c r="M330" i="50"/>
  <c r="G330" i="50"/>
  <c r="E330" i="50"/>
  <c r="C330" i="50"/>
  <c r="B330" i="50"/>
  <c r="Z329" i="50"/>
  <c r="Y329" i="50"/>
  <c r="S329" i="50"/>
  <c r="Q329" i="50"/>
  <c r="O329" i="50"/>
  <c r="M329" i="50"/>
  <c r="G329" i="50"/>
  <c r="E329" i="50"/>
  <c r="C329" i="50"/>
  <c r="B329" i="50"/>
  <c r="Z328" i="50"/>
  <c r="Y328" i="50"/>
  <c r="S328" i="50"/>
  <c r="Q328" i="50"/>
  <c r="O328" i="50"/>
  <c r="M328" i="50"/>
  <c r="G328" i="50"/>
  <c r="E328" i="50"/>
  <c r="C328" i="50"/>
  <c r="B328" i="50"/>
  <c r="Z327" i="50"/>
  <c r="Y327" i="50"/>
  <c r="S327" i="50"/>
  <c r="Q327" i="50"/>
  <c r="O327" i="50"/>
  <c r="M327" i="50"/>
  <c r="G327" i="50"/>
  <c r="E327" i="50"/>
  <c r="C327" i="50"/>
  <c r="B327" i="50"/>
  <c r="Z326" i="50"/>
  <c r="Y326" i="50"/>
  <c r="S326" i="50"/>
  <c r="Q326" i="50"/>
  <c r="O326" i="50"/>
  <c r="M326" i="50"/>
  <c r="G326" i="50"/>
  <c r="E326" i="50"/>
  <c r="C326" i="50"/>
  <c r="B326" i="50"/>
  <c r="Z325" i="50"/>
  <c r="Y325" i="50"/>
  <c r="S325" i="50"/>
  <c r="Q325" i="50"/>
  <c r="O325" i="50"/>
  <c r="M325" i="50"/>
  <c r="G325" i="50"/>
  <c r="E325" i="50"/>
  <c r="C325" i="50"/>
  <c r="B325" i="50"/>
  <c r="Z324" i="50"/>
  <c r="Y324" i="50"/>
  <c r="S324" i="50"/>
  <c r="Q324" i="50"/>
  <c r="O324" i="50"/>
  <c r="M324" i="50"/>
  <c r="G324" i="50"/>
  <c r="E324" i="50"/>
  <c r="C324" i="50"/>
  <c r="B324" i="50"/>
  <c r="Z323" i="50"/>
  <c r="Y323" i="50"/>
  <c r="S323" i="50"/>
  <c r="Q323" i="50"/>
  <c r="O323" i="50"/>
  <c r="M323" i="50"/>
  <c r="G323" i="50"/>
  <c r="E323" i="50"/>
  <c r="C323" i="50"/>
  <c r="B323" i="50"/>
  <c r="Z322" i="50"/>
  <c r="Y322" i="50"/>
  <c r="S322" i="50"/>
  <c r="Q322" i="50"/>
  <c r="O322" i="50"/>
  <c r="M322" i="50"/>
  <c r="G322" i="50"/>
  <c r="E322" i="50"/>
  <c r="C322" i="50"/>
  <c r="B322" i="50"/>
  <c r="Z321" i="50"/>
  <c r="Y321" i="50"/>
  <c r="S321" i="50"/>
  <c r="Q321" i="50"/>
  <c r="O321" i="50"/>
  <c r="M321" i="50"/>
  <c r="G321" i="50"/>
  <c r="E321" i="50"/>
  <c r="C321" i="50"/>
  <c r="B321" i="50"/>
  <c r="Z320" i="50"/>
  <c r="Y320" i="50"/>
  <c r="S320" i="50"/>
  <c r="Q320" i="50"/>
  <c r="O320" i="50"/>
  <c r="M320" i="50"/>
  <c r="G320" i="50"/>
  <c r="E320" i="50"/>
  <c r="C320" i="50"/>
  <c r="B320" i="50"/>
  <c r="Z319" i="50"/>
  <c r="Y319" i="50"/>
  <c r="S319" i="50"/>
  <c r="Q319" i="50"/>
  <c r="O319" i="50"/>
  <c r="M319" i="50"/>
  <c r="G319" i="50"/>
  <c r="E319" i="50"/>
  <c r="C319" i="50"/>
  <c r="B319" i="50"/>
  <c r="Z318" i="50"/>
  <c r="Y318" i="50"/>
  <c r="S318" i="50"/>
  <c r="Q318" i="50"/>
  <c r="O318" i="50"/>
  <c r="M318" i="50"/>
  <c r="G318" i="50"/>
  <c r="E318" i="50"/>
  <c r="C318" i="50"/>
  <c r="B318" i="50"/>
  <c r="Z317" i="50"/>
  <c r="Y317" i="50"/>
  <c r="S317" i="50"/>
  <c r="Q317" i="50"/>
  <c r="O317" i="50"/>
  <c r="M317" i="50"/>
  <c r="G317" i="50"/>
  <c r="E317" i="50"/>
  <c r="C317" i="50"/>
  <c r="B317" i="50"/>
  <c r="Z316" i="50"/>
  <c r="Y316" i="50"/>
  <c r="S316" i="50"/>
  <c r="Q316" i="50"/>
  <c r="O316" i="50"/>
  <c r="M316" i="50"/>
  <c r="G316" i="50"/>
  <c r="E316" i="50"/>
  <c r="C316" i="50"/>
  <c r="B316" i="50"/>
  <c r="Z315" i="50"/>
  <c r="Y315" i="50"/>
  <c r="S315" i="50"/>
  <c r="Q315" i="50"/>
  <c r="O315" i="50"/>
  <c r="M315" i="50"/>
  <c r="G315" i="50"/>
  <c r="E315" i="50"/>
  <c r="C315" i="50"/>
  <c r="B315" i="50"/>
  <c r="Z314" i="50"/>
  <c r="Y314" i="50"/>
  <c r="S314" i="50"/>
  <c r="Q314" i="50"/>
  <c r="O314" i="50"/>
  <c r="M314" i="50"/>
  <c r="G314" i="50"/>
  <c r="E314" i="50"/>
  <c r="C314" i="50"/>
  <c r="B314" i="50"/>
  <c r="Z313" i="50"/>
  <c r="Y313" i="50"/>
  <c r="S313" i="50"/>
  <c r="Q313" i="50"/>
  <c r="O313" i="50"/>
  <c r="M313" i="50"/>
  <c r="G313" i="50"/>
  <c r="E313" i="50"/>
  <c r="C313" i="50"/>
  <c r="B313" i="50"/>
  <c r="Z312" i="50"/>
  <c r="Y312" i="50"/>
  <c r="S312" i="50"/>
  <c r="Q312" i="50"/>
  <c r="O312" i="50"/>
  <c r="M312" i="50"/>
  <c r="G312" i="50"/>
  <c r="E312" i="50"/>
  <c r="C312" i="50"/>
  <c r="B312" i="50"/>
  <c r="Z311" i="50"/>
  <c r="Y311" i="50"/>
  <c r="S311" i="50"/>
  <c r="Q311" i="50"/>
  <c r="O311" i="50"/>
  <c r="M311" i="50"/>
  <c r="G311" i="50"/>
  <c r="E311" i="50"/>
  <c r="C311" i="50"/>
  <c r="B311" i="50"/>
  <c r="Z310" i="50"/>
  <c r="Y310" i="50"/>
  <c r="S310" i="50"/>
  <c r="Q310" i="50"/>
  <c r="O310" i="50"/>
  <c r="M310" i="50"/>
  <c r="G310" i="50"/>
  <c r="E310" i="50"/>
  <c r="C310" i="50"/>
  <c r="B310" i="50"/>
  <c r="Z309" i="50"/>
  <c r="Y309" i="50"/>
  <c r="S309" i="50"/>
  <c r="Q309" i="50"/>
  <c r="O309" i="50"/>
  <c r="M309" i="50"/>
  <c r="G309" i="50"/>
  <c r="E309" i="50"/>
  <c r="C309" i="50"/>
  <c r="B309" i="50"/>
  <c r="Z308" i="50"/>
  <c r="Y308" i="50"/>
  <c r="S308" i="50"/>
  <c r="Q308" i="50"/>
  <c r="O308" i="50"/>
  <c r="M308" i="50"/>
  <c r="G308" i="50"/>
  <c r="E308" i="50"/>
  <c r="C308" i="50"/>
  <c r="B308" i="50"/>
  <c r="Z307" i="50"/>
  <c r="Y307" i="50"/>
  <c r="S307" i="50"/>
  <c r="Q307" i="50"/>
  <c r="O307" i="50"/>
  <c r="M307" i="50"/>
  <c r="G307" i="50"/>
  <c r="E307" i="50"/>
  <c r="C307" i="50"/>
  <c r="B307" i="50"/>
  <c r="Z306" i="50"/>
  <c r="Y306" i="50"/>
  <c r="S306" i="50"/>
  <c r="Q306" i="50"/>
  <c r="O306" i="50"/>
  <c r="M306" i="50"/>
  <c r="G306" i="50"/>
  <c r="E306" i="50"/>
  <c r="C306" i="50"/>
  <c r="B306" i="50"/>
  <c r="Z305" i="50"/>
  <c r="Y305" i="50"/>
  <c r="S305" i="50"/>
  <c r="Q305" i="50"/>
  <c r="O305" i="50"/>
  <c r="M305" i="50"/>
  <c r="G305" i="50"/>
  <c r="E305" i="50"/>
  <c r="C305" i="50"/>
  <c r="B305" i="50"/>
  <c r="Z304" i="50"/>
  <c r="Y304" i="50"/>
  <c r="S304" i="50"/>
  <c r="Q304" i="50"/>
  <c r="O304" i="50"/>
  <c r="M304" i="50"/>
  <c r="G304" i="50"/>
  <c r="E304" i="50"/>
  <c r="C304" i="50"/>
  <c r="B304" i="50"/>
  <c r="Z303" i="50"/>
  <c r="Y303" i="50"/>
  <c r="S303" i="50"/>
  <c r="Q303" i="50"/>
  <c r="O303" i="50"/>
  <c r="M303" i="50"/>
  <c r="G303" i="50"/>
  <c r="E303" i="50"/>
  <c r="C303" i="50"/>
  <c r="B303" i="50"/>
  <c r="Z302" i="50"/>
  <c r="Y302" i="50"/>
  <c r="S302" i="50"/>
  <c r="Q302" i="50"/>
  <c r="O302" i="50"/>
  <c r="M302" i="50"/>
  <c r="G302" i="50"/>
  <c r="E302" i="50"/>
  <c r="C302" i="50"/>
  <c r="B302" i="50"/>
  <c r="Z301" i="50"/>
  <c r="Y301" i="50"/>
  <c r="S301" i="50"/>
  <c r="Q301" i="50"/>
  <c r="O301" i="50"/>
  <c r="M301" i="50"/>
  <c r="G301" i="50"/>
  <c r="E301" i="50"/>
  <c r="C301" i="50"/>
  <c r="B301" i="50"/>
  <c r="Z300" i="50"/>
  <c r="Y300" i="50"/>
  <c r="S300" i="50"/>
  <c r="Q300" i="50"/>
  <c r="O300" i="50"/>
  <c r="M300" i="50"/>
  <c r="G300" i="50"/>
  <c r="E300" i="50"/>
  <c r="C300" i="50"/>
  <c r="B300" i="50"/>
  <c r="Z299" i="50"/>
  <c r="Y299" i="50"/>
  <c r="S299" i="50"/>
  <c r="Q299" i="50"/>
  <c r="O299" i="50"/>
  <c r="M299" i="50"/>
  <c r="G299" i="50"/>
  <c r="E299" i="50"/>
  <c r="C299" i="50"/>
  <c r="B299" i="50"/>
  <c r="Z298" i="50"/>
  <c r="Y298" i="50"/>
  <c r="S298" i="50"/>
  <c r="Q298" i="50"/>
  <c r="O298" i="50"/>
  <c r="M298" i="50"/>
  <c r="G298" i="50"/>
  <c r="E298" i="50"/>
  <c r="C298" i="50"/>
  <c r="B298" i="50"/>
  <c r="Z297" i="50"/>
  <c r="Y297" i="50"/>
  <c r="S297" i="50"/>
  <c r="Q297" i="50"/>
  <c r="O297" i="50"/>
  <c r="M297" i="50"/>
  <c r="G297" i="50"/>
  <c r="E297" i="50"/>
  <c r="C297" i="50"/>
  <c r="B297" i="50"/>
  <c r="Z296" i="50"/>
  <c r="Y296" i="50"/>
  <c r="S296" i="50"/>
  <c r="Q296" i="50"/>
  <c r="O296" i="50"/>
  <c r="M296" i="50"/>
  <c r="G296" i="50"/>
  <c r="E296" i="50"/>
  <c r="C296" i="50"/>
  <c r="B296" i="50"/>
  <c r="Z295" i="50"/>
  <c r="Y295" i="50"/>
  <c r="S295" i="50"/>
  <c r="Q295" i="50"/>
  <c r="O295" i="50"/>
  <c r="M295" i="50"/>
  <c r="G295" i="50"/>
  <c r="E295" i="50"/>
  <c r="C295" i="50"/>
  <c r="B295" i="50"/>
  <c r="Z294" i="50"/>
  <c r="Y294" i="50"/>
  <c r="S294" i="50"/>
  <c r="Q294" i="50"/>
  <c r="O294" i="50"/>
  <c r="M294" i="50"/>
  <c r="G294" i="50"/>
  <c r="E294" i="50"/>
  <c r="C294" i="50"/>
  <c r="B294" i="50"/>
  <c r="Z293" i="50"/>
  <c r="Y293" i="50"/>
  <c r="S293" i="50"/>
  <c r="Q293" i="50"/>
  <c r="O293" i="50"/>
  <c r="M293" i="50"/>
  <c r="G293" i="50"/>
  <c r="E293" i="50"/>
  <c r="C293" i="50"/>
  <c r="B293" i="50"/>
  <c r="Z292" i="50"/>
  <c r="Y292" i="50"/>
  <c r="S292" i="50"/>
  <c r="Q292" i="50"/>
  <c r="O292" i="50"/>
  <c r="M292" i="50"/>
  <c r="G292" i="50"/>
  <c r="E292" i="50"/>
  <c r="C292" i="50"/>
  <c r="B292" i="50"/>
  <c r="Z291" i="50"/>
  <c r="Y291" i="50"/>
  <c r="S291" i="50"/>
  <c r="Q291" i="50"/>
  <c r="O291" i="50"/>
  <c r="M291" i="50"/>
  <c r="G291" i="50"/>
  <c r="E291" i="50"/>
  <c r="C291" i="50"/>
  <c r="B291" i="50"/>
  <c r="Z290" i="50"/>
  <c r="Y290" i="50"/>
  <c r="S290" i="50"/>
  <c r="Q290" i="50"/>
  <c r="O290" i="50"/>
  <c r="M290" i="50"/>
  <c r="G290" i="50"/>
  <c r="E290" i="50"/>
  <c r="C290" i="50"/>
  <c r="B290" i="50"/>
  <c r="Z289" i="50"/>
  <c r="Y289" i="50"/>
  <c r="S289" i="50"/>
  <c r="Q289" i="50"/>
  <c r="O289" i="50"/>
  <c r="M289" i="50"/>
  <c r="G289" i="50"/>
  <c r="E289" i="50"/>
  <c r="C289" i="50"/>
  <c r="B289" i="50"/>
  <c r="Z288" i="50"/>
  <c r="Y288" i="50"/>
  <c r="S288" i="50"/>
  <c r="Q288" i="50"/>
  <c r="O288" i="50"/>
  <c r="M288" i="50"/>
  <c r="G288" i="50"/>
  <c r="E288" i="50"/>
  <c r="C288" i="50"/>
  <c r="B288" i="50"/>
  <c r="Z287" i="50"/>
  <c r="Y287" i="50"/>
  <c r="S287" i="50"/>
  <c r="Q287" i="50"/>
  <c r="O287" i="50"/>
  <c r="M287" i="50"/>
  <c r="G287" i="50"/>
  <c r="E287" i="50"/>
  <c r="C287" i="50"/>
  <c r="B287" i="50"/>
  <c r="Z286" i="50"/>
  <c r="Y286" i="50"/>
  <c r="S286" i="50"/>
  <c r="Q286" i="50"/>
  <c r="O286" i="50"/>
  <c r="M286" i="50"/>
  <c r="G286" i="50"/>
  <c r="E286" i="50"/>
  <c r="C286" i="50"/>
  <c r="B286" i="50"/>
  <c r="Z285" i="50"/>
  <c r="Y285" i="50"/>
  <c r="S285" i="50"/>
  <c r="Q285" i="50"/>
  <c r="O285" i="50"/>
  <c r="M285" i="50"/>
  <c r="G285" i="50"/>
  <c r="E285" i="50"/>
  <c r="C285" i="50"/>
  <c r="B285" i="50"/>
  <c r="Z284" i="50"/>
  <c r="Y284" i="50"/>
  <c r="S284" i="50"/>
  <c r="Q284" i="50"/>
  <c r="O284" i="50"/>
  <c r="M284" i="50"/>
  <c r="G284" i="50"/>
  <c r="E284" i="50"/>
  <c r="C284" i="50"/>
  <c r="B284" i="50"/>
  <c r="Z283" i="50"/>
  <c r="Y283" i="50"/>
  <c r="S283" i="50"/>
  <c r="Q283" i="50"/>
  <c r="O283" i="50"/>
  <c r="M283" i="50"/>
  <c r="G283" i="50"/>
  <c r="E283" i="50"/>
  <c r="C283" i="50"/>
  <c r="B283" i="50"/>
  <c r="Z282" i="50"/>
  <c r="Y282" i="50"/>
  <c r="S282" i="50"/>
  <c r="Q282" i="50"/>
  <c r="O282" i="50"/>
  <c r="M282" i="50"/>
  <c r="G282" i="50"/>
  <c r="E282" i="50"/>
  <c r="C282" i="50"/>
  <c r="B282" i="50"/>
  <c r="Z281" i="50"/>
  <c r="Y281" i="50"/>
  <c r="S281" i="50"/>
  <c r="Q281" i="50"/>
  <c r="O281" i="50"/>
  <c r="M281" i="50"/>
  <c r="G281" i="50"/>
  <c r="E281" i="50"/>
  <c r="C281" i="50"/>
  <c r="B281" i="50"/>
  <c r="Z280" i="50"/>
  <c r="Y280" i="50"/>
  <c r="S280" i="50"/>
  <c r="Q280" i="50"/>
  <c r="O280" i="50"/>
  <c r="M280" i="50"/>
  <c r="G280" i="50"/>
  <c r="E280" i="50"/>
  <c r="C280" i="50"/>
  <c r="B280" i="50"/>
  <c r="Z279" i="50"/>
  <c r="Y279" i="50"/>
  <c r="S279" i="50"/>
  <c r="Q279" i="50"/>
  <c r="O279" i="50"/>
  <c r="M279" i="50"/>
  <c r="G279" i="50"/>
  <c r="E279" i="50"/>
  <c r="C279" i="50"/>
  <c r="B279" i="50"/>
  <c r="Z278" i="50"/>
  <c r="Y278" i="50"/>
  <c r="S278" i="50"/>
  <c r="Q278" i="50"/>
  <c r="O278" i="50"/>
  <c r="M278" i="50"/>
  <c r="G278" i="50"/>
  <c r="E278" i="50"/>
  <c r="C278" i="50"/>
  <c r="B278" i="50"/>
  <c r="Z277" i="50"/>
  <c r="Y277" i="50"/>
  <c r="S277" i="50"/>
  <c r="Q277" i="50"/>
  <c r="O277" i="50"/>
  <c r="M277" i="50"/>
  <c r="G277" i="50"/>
  <c r="E277" i="50"/>
  <c r="C277" i="50"/>
  <c r="B277" i="50"/>
  <c r="Z276" i="50"/>
  <c r="Y276" i="50"/>
  <c r="S276" i="50"/>
  <c r="Q276" i="50"/>
  <c r="O276" i="50"/>
  <c r="M276" i="50"/>
  <c r="G276" i="50"/>
  <c r="E276" i="50"/>
  <c r="C276" i="50"/>
  <c r="B276" i="50"/>
  <c r="Z275" i="50"/>
  <c r="Y275" i="50"/>
  <c r="S275" i="50"/>
  <c r="Q275" i="50"/>
  <c r="O275" i="50"/>
  <c r="M275" i="50"/>
  <c r="G275" i="50"/>
  <c r="E275" i="50"/>
  <c r="C275" i="50"/>
  <c r="B275" i="50"/>
  <c r="Z274" i="50"/>
  <c r="Y274" i="50"/>
  <c r="S274" i="50"/>
  <c r="Q274" i="50"/>
  <c r="O274" i="50"/>
  <c r="M274" i="50"/>
  <c r="G274" i="50"/>
  <c r="E274" i="50"/>
  <c r="C274" i="50"/>
  <c r="B274" i="50"/>
  <c r="Z273" i="50"/>
  <c r="Y273" i="50"/>
  <c r="S273" i="50"/>
  <c r="Q273" i="50"/>
  <c r="O273" i="50"/>
  <c r="M273" i="50"/>
  <c r="G273" i="50"/>
  <c r="E273" i="50"/>
  <c r="C273" i="50"/>
  <c r="B273" i="50"/>
  <c r="Z272" i="50"/>
  <c r="Y272" i="50"/>
  <c r="S272" i="50"/>
  <c r="Q272" i="50"/>
  <c r="O272" i="50"/>
  <c r="M272" i="50"/>
  <c r="G272" i="50"/>
  <c r="E272" i="50"/>
  <c r="C272" i="50"/>
  <c r="B272" i="50"/>
  <c r="Z271" i="50"/>
  <c r="Y271" i="50"/>
  <c r="S271" i="50"/>
  <c r="Q271" i="50"/>
  <c r="O271" i="50"/>
  <c r="M271" i="50"/>
  <c r="G271" i="50"/>
  <c r="E271" i="50"/>
  <c r="C271" i="50"/>
  <c r="B271" i="50"/>
  <c r="Z270" i="50"/>
  <c r="Y270" i="50"/>
  <c r="S270" i="50"/>
  <c r="Q270" i="50"/>
  <c r="O270" i="50"/>
  <c r="M270" i="50"/>
  <c r="G270" i="50"/>
  <c r="E270" i="50"/>
  <c r="C270" i="50"/>
  <c r="B270" i="50"/>
  <c r="Z269" i="50"/>
  <c r="Y269" i="50"/>
  <c r="S269" i="50"/>
  <c r="Q269" i="50"/>
  <c r="O269" i="50"/>
  <c r="M269" i="50"/>
  <c r="G269" i="50"/>
  <c r="E269" i="50"/>
  <c r="C269" i="50"/>
  <c r="B269" i="50"/>
  <c r="Z268" i="50"/>
  <c r="Y268" i="50"/>
  <c r="S268" i="50"/>
  <c r="Q268" i="50"/>
  <c r="O268" i="50"/>
  <c r="M268" i="50"/>
  <c r="G268" i="50"/>
  <c r="E268" i="50"/>
  <c r="C268" i="50"/>
  <c r="B268" i="50"/>
  <c r="Z267" i="50"/>
  <c r="Y267" i="50"/>
  <c r="S267" i="50"/>
  <c r="Q267" i="50"/>
  <c r="O267" i="50"/>
  <c r="M267" i="50"/>
  <c r="G267" i="50"/>
  <c r="E267" i="50"/>
  <c r="C267" i="50"/>
  <c r="B267" i="50"/>
  <c r="Z266" i="50"/>
  <c r="Y266" i="50"/>
  <c r="S266" i="50"/>
  <c r="Q266" i="50"/>
  <c r="O266" i="50"/>
  <c r="M266" i="50"/>
  <c r="G266" i="50"/>
  <c r="E266" i="50"/>
  <c r="C266" i="50"/>
  <c r="B266" i="50"/>
  <c r="Z265" i="50"/>
  <c r="Y265" i="50"/>
  <c r="S265" i="50"/>
  <c r="Q265" i="50"/>
  <c r="O265" i="50"/>
  <c r="M265" i="50"/>
  <c r="G265" i="50"/>
  <c r="E265" i="50"/>
  <c r="C265" i="50"/>
  <c r="B265" i="50"/>
  <c r="Z264" i="50"/>
  <c r="Y264" i="50"/>
  <c r="S264" i="50"/>
  <c r="Q264" i="50"/>
  <c r="O264" i="50"/>
  <c r="M264" i="50"/>
  <c r="G264" i="50"/>
  <c r="E264" i="50"/>
  <c r="C264" i="50"/>
  <c r="B264" i="50"/>
  <c r="Z263" i="50"/>
  <c r="Y263" i="50"/>
  <c r="S263" i="50"/>
  <c r="Q263" i="50"/>
  <c r="O263" i="50"/>
  <c r="M263" i="50"/>
  <c r="G263" i="50"/>
  <c r="E263" i="50"/>
  <c r="C263" i="50"/>
  <c r="B263" i="50"/>
  <c r="Z262" i="50"/>
  <c r="Y262" i="50"/>
  <c r="S262" i="50"/>
  <c r="Q262" i="50"/>
  <c r="O262" i="50"/>
  <c r="M262" i="50"/>
  <c r="G262" i="50"/>
  <c r="E262" i="50"/>
  <c r="C262" i="50"/>
  <c r="B262" i="50"/>
  <c r="Z261" i="50"/>
  <c r="Y261" i="50"/>
  <c r="S261" i="50"/>
  <c r="Q261" i="50"/>
  <c r="O261" i="50"/>
  <c r="M261" i="50"/>
  <c r="G261" i="50"/>
  <c r="E261" i="50"/>
  <c r="C261" i="50"/>
  <c r="B261" i="50"/>
  <c r="Z260" i="50"/>
  <c r="Y260" i="50"/>
  <c r="S260" i="50"/>
  <c r="Q260" i="50"/>
  <c r="O260" i="50"/>
  <c r="M260" i="50"/>
  <c r="G260" i="50"/>
  <c r="E260" i="50"/>
  <c r="C260" i="50"/>
  <c r="B260" i="50"/>
  <c r="Z259" i="50"/>
  <c r="Y259" i="50"/>
  <c r="S259" i="50"/>
  <c r="Q259" i="50"/>
  <c r="O259" i="50"/>
  <c r="M259" i="50"/>
  <c r="G259" i="50"/>
  <c r="E259" i="50"/>
  <c r="C259" i="50"/>
  <c r="B259" i="50"/>
  <c r="Z258" i="50"/>
  <c r="Y258" i="50"/>
  <c r="S258" i="50"/>
  <c r="Q258" i="50"/>
  <c r="O258" i="50"/>
  <c r="M258" i="50"/>
  <c r="G258" i="50"/>
  <c r="E258" i="50"/>
  <c r="C258" i="50"/>
  <c r="B258" i="50"/>
  <c r="Z257" i="50"/>
  <c r="Y257" i="50"/>
  <c r="S257" i="50"/>
  <c r="Q257" i="50"/>
  <c r="O257" i="50"/>
  <c r="M257" i="50"/>
  <c r="G257" i="50"/>
  <c r="E257" i="50"/>
  <c r="C257" i="50"/>
  <c r="B257" i="50"/>
  <c r="Z256" i="50"/>
  <c r="Y256" i="50"/>
  <c r="S256" i="50"/>
  <c r="Q256" i="50"/>
  <c r="O256" i="50"/>
  <c r="M256" i="50"/>
  <c r="G256" i="50"/>
  <c r="E256" i="50"/>
  <c r="C256" i="50"/>
  <c r="B256" i="50"/>
  <c r="Z255" i="50"/>
  <c r="Y255" i="50"/>
  <c r="S255" i="50"/>
  <c r="Q255" i="50"/>
  <c r="O255" i="50"/>
  <c r="M255" i="50"/>
  <c r="G255" i="50"/>
  <c r="E255" i="50"/>
  <c r="C255" i="50"/>
  <c r="B255" i="50"/>
  <c r="Z254" i="50"/>
  <c r="Y254" i="50"/>
  <c r="S254" i="50"/>
  <c r="Q254" i="50"/>
  <c r="O254" i="50"/>
  <c r="M254" i="50"/>
  <c r="G254" i="50"/>
  <c r="E254" i="50"/>
  <c r="C254" i="50"/>
  <c r="B254" i="50"/>
  <c r="Z253" i="50"/>
  <c r="Y253" i="50"/>
  <c r="S253" i="50"/>
  <c r="Q253" i="50"/>
  <c r="O253" i="50"/>
  <c r="M253" i="50"/>
  <c r="G253" i="50"/>
  <c r="E253" i="50"/>
  <c r="C253" i="50"/>
  <c r="B253" i="50"/>
  <c r="Z252" i="50"/>
  <c r="Y252" i="50"/>
  <c r="S252" i="50"/>
  <c r="Q252" i="50"/>
  <c r="O252" i="50"/>
  <c r="M252" i="50"/>
  <c r="G252" i="50"/>
  <c r="E252" i="50"/>
  <c r="C252" i="50"/>
  <c r="B252" i="50"/>
  <c r="Z251" i="50"/>
  <c r="Y251" i="50"/>
  <c r="S251" i="50"/>
  <c r="Q251" i="50"/>
  <c r="O251" i="50"/>
  <c r="M251" i="50"/>
  <c r="G251" i="50"/>
  <c r="E251" i="50"/>
  <c r="C251" i="50"/>
  <c r="B251" i="50"/>
  <c r="Z250" i="50"/>
  <c r="Y250" i="50"/>
  <c r="S250" i="50"/>
  <c r="Q250" i="50"/>
  <c r="O250" i="50"/>
  <c r="M250" i="50"/>
  <c r="G250" i="50"/>
  <c r="E250" i="50"/>
  <c r="C250" i="50"/>
  <c r="B250" i="50"/>
  <c r="Z249" i="50"/>
  <c r="Y249" i="50"/>
  <c r="S249" i="50"/>
  <c r="Q249" i="50"/>
  <c r="O249" i="50"/>
  <c r="M249" i="50"/>
  <c r="G249" i="50"/>
  <c r="E249" i="50"/>
  <c r="C249" i="50"/>
  <c r="B249" i="50"/>
  <c r="Z248" i="50"/>
  <c r="Y248" i="50"/>
  <c r="S248" i="50"/>
  <c r="Q248" i="50"/>
  <c r="O248" i="50"/>
  <c r="M248" i="50"/>
  <c r="G248" i="50"/>
  <c r="E248" i="50"/>
  <c r="C248" i="50"/>
  <c r="B248" i="50"/>
  <c r="Z247" i="50"/>
  <c r="Y247" i="50"/>
  <c r="S247" i="50"/>
  <c r="Q247" i="50"/>
  <c r="O247" i="50"/>
  <c r="M247" i="50"/>
  <c r="G247" i="50"/>
  <c r="E247" i="50"/>
  <c r="C247" i="50"/>
  <c r="B247" i="50"/>
  <c r="Z246" i="50"/>
  <c r="Y246" i="50"/>
  <c r="S246" i="50"/>
  <c r="Q246" i="50"/>
  <c r="O246" i="50"/>
  <c r="M246" i="50"/>
  <c r="G246" i="50"/>
  <c r="E246" i="50"/>
  <c r="C246" i="50"/>
  <c r="B246" i="50"/>
  <c r="Z245" i="50"/>
  <c r="Y245" i="50"/>
  <c r="S245" i="50"/>
  <c r="Q245" i="50"/>
  <c r="O245" i="50"/>
  <c r="M245" i="50"/>
  <c r="G245" i="50"/>
  <c r="E245" i="50"/>
  <c r="C245" i="50"/>
  <c r="B245" i="50"/>
  <c r="Z244" i="50"/>
  <c r="Y244" i="50"/>
  <c r="S244" i="50"/>
  <c r="Q244" i="50"/>
  <c r="O244" i="50"/>
  <c r="M244" i="50"/>
  <c r="G244" i="50"/>
  <c r="E244" i="50"/>
  <c r="C244" i="50"/>
  <c r="B244" i="50"/>
  <c r="Z243" i="50"/>
  <c r="Y243" i="50"/>
  <c r="S243" i="50"/>
  <c r="Q243" i="50"/>
  <c r="O243" i="50"/>
  <c r="M243" i="50"/>
  <c r="G243" i="50"/>
  <c r="E243" i="50"/>
  <c r="C243" i="50"/>
  <c r="B243" i="50"/>
  <c r="Z242" i="50"/>
  <c r="Y242" i="50"/>
  <c r="S242" i="50"/>
  <c r="Q242" i="50"/>
  <c r="O242" i="50"/>
  <c r="M242" i="50"/>
  <c r="G242" i="50"/>
  <c r="E242" i="50"/>
  <c r="C242" i="50"/>
  <c r="B242" i="50"/>
  <c r="Z241" i="50"/>
  <c r="Y241" i="50"/>
  <c r="S241" i="50"/>
  <c r="Q241" i="50"/>
  <c r="O241" i="50"/>
  <c r="M241" i="50"/>
  <c r="G241" i="50"/>
  <c r="E241" i="50"/>
  <c r="C241" i="50"/>
  <c r="B241" i="50"/>
  <c r="Z240" i="50"/>
  <c r="Y240" i="50"/>
  <c r="S240" i="50"/>
  <c r="Q240" i="50"/>
  <c r="O240" i="50"/>
  <c r="M240" i="50"/>
  <c r="G240" i="50"/>
  <c r="E240" i="50"/>
  <c r="C240" i="50"/>
  <c r="B240" i="50"/>
  <c r="Z239" i="50"/>
  <c r="Y239" i="50"/>
  <c r="S239" i="50"/>
  <c r="Q239" i="50"/>
  <c r="O239" i="50"/>
  <c r="M239" i="50"/>
  <c r="G239" i="50"/>
  <c r="E239" i="50"/>
  <c r="C239" i="50"/>
  <c r="B239" i="50"/>
  <c r="Z238" i="50"/>
  <c r="Y238" i="50"/>
  <c r="S238" i="50"/>
  <c r="Q238" i="50"/>
  <c r="O238" i="50"/>
  <c r="M238" i="50"/>
  <c r="G238" i="50"/>
  <c r="E238" i="50"/>
  <c r="C238" i="50"/>
  <c r="B238" i="50"/>
  <c r="Z237" i="50"/>
  <c r="Y237" i="50"/>
  <c r="S237" i="50"/>
  <c r="Q237" i="50"/>
  <c r="O237" i="50"/>
  <c r="M237" i="50"/>
  <c r="G237" i="50"/>
  <c r="E237" i="50"/>
  <c r="C237" i="50"/>
  <c r="B237" i="50"/>
  <c r="Z236" i="50"/>
  <c r="Y236" i="50"/>
  <c r="S236" i="50"/>
  <c r="Q236" i="50"/>
  <c r="O236" i="50"/>
  <c r="M236" i="50"/>
  <c r="G236" i="50"/>
  <c r="E236" i="50"/>
  <c r="C236" i="50"/>
  <c r="B236" i="50"/>
  <c r="Z235" i="50"/>
  <c r="Y235" i="50"/>
  <c r="S235" i="50"/>
  <c r="Q235" i="50"/>
  <c r="O235" i="50"/>
  <c r="M235" i="50"/>
  <c r="G235" i="50"/>
  <c r="E235" i="50"/>
  <c r="C235" i="50"/>
  <c r="B235" i="50"/>
  <c r="Z234" i="50"/>
  <c r="Y234" i="50"/>
  <c r="S234" i="50"/>
  <c r="Q234" i="50"/>
  <c r="O234" i="50"/>
  <c r="M234" i="50"/>
  <c r="G234" i="50"/>
  <c r="E234" i="50"/>
  <c r="C234" i="50"/>
  <c r="B234" i="50"/>
  <c r="Z233" i="50"/>
  <c r="Y233" i="50"/>
  <c r="S233" i="50"/>
  <c r="Q233" i="50"/>
  <c r="O233" i="50"/>
  <c r="M233" i="50"/>
  <c r="G233" i="50"/>
  <c r="E233" i="50"/>
  <c r="C233" i="50"/>
  <c r="B233" i="50"/>
  <c r="Z232" i="50"/>
  <c r="Y232" i="50"/>
  <c r="S232" i="50"/>
  <c r="Q232" i="50"/>
  <c r="O232" i="50"/>
  <c r="M232" i="50"/>
  <c r="G232" i="50"/>
  <c r="E232" i="50"/>
  <c r="C232" i="50"/>
  <c r="B232" i="50"/>
  <c r="Z231" i="50"/>
  <c r="Y231" i="50"/>
  <c r="S231" i="50"/>
  <c r="Q231" i="50"/>
  <c r="O231" i="50"/>
  <c r="M231" i="50"/>
  <c r="G231" i="50"/>
  <c r="E231" i="50"/>
  <c r="C231" i="50"/>
  <c r="B231" i="50"/>
  <c r="Z230" i="50"/>
  <c r="Y230" i="50"/>
  <c r="S230" i="50"/>
  <c r="Q230" i="50"/>
  <c r="O230" i="50"/>
  <c r="M230" i="50"/>
  <c r="G230" i="50"/>
  <c r="E230" i="50"/>
  <c r="C230" i="50"/>
  <c r="B230" i="50"/>
  <c r="Z229" i="50"/>
  <c r="Y229" i="50"/>
  <c r="S229" i="50"/>
  <c r="Q229" i="50"/>
  <c r="O229" i="50"/>
  <c r="M229" i="50"/>
  <c r="G229" i="50"/>
  <c r="E229" i="50"/>
  <c r="C229" i="50"/>
  <c r="B229" i="50"/>
  <c r="Z228" i="50"/>
  <c r="Y228" i="50"/>
  <c r="S228" i="50"/>
  <c r="Q228" i="50"/>
  <c r="O228" i="50"/>
  <c r="M228" i="50"/>
  <c r="G228" i="50"/>
  <c r="E228" i="50"/>
  <c r="C228" i="50"/>
  <c r="B228" i="50"/>
  <c r="Z227" i="50"/>
  <c r="Y227" i="50"/>
  <c r="S227" i="50"/>
  <c r="Q227" i="50"/>
  <c r="O227" i="50"/>
  <c r="M227" i="50"/>
  <c r="G227" i="50"/>
  <c r="E227" i="50"/>
  <c r="C227" i="50"/>
  <c r="B227" i="50"/>
  <c r="Z226" i="50"/>
  <c r="Y226" i="50"/>
  <c r="S226" i="50"/>
  <c r="Q226" i="50"/>
  <c r="O226" i="50"/>
  <c r="M226" i="50"/>
  <c r="G226" i="50"/>
  <c r="E226" i="50"/>
  <c r="C226" i="50"/>
  <c r="B226" i="50"/>
  <c r="Z225" i="50"/>
  <c r="Y225" i="50"/>
  <c r="S225" i="50"/>
  <c r="Q225" i="50"/>
  <c r="O225" i="50"/>
  <c r="M225" i="50"/>
  <c r="G225" i="50"/>
  <c r="E225" i="50"/>
  <c r="C225" i="50"/>
  <c r="B225" i="50"/>
  <c r="Z224" i="50"/>
  <c r="Y224" i="50"/>
  <c r="S224" i="50"/>
  <c r="Q224" i="50"/>
  <c r="O224" i="50"/>
  <c r="M224" i="50"/>
  <c r="G224" i="50"/>
  <c r="E224" i="50"/>
  <c r="C224" i="50"/>
  <c r="B224" i="50"/>
  <c r="Z223" i="50"/>
  <c r="Y223" i="50"/>
  <c r="S223" i="50"/>
  <c r="Q223" i="50"/>
  <c r="O223" i="50"/>
  <c r="M223" i="50"/>
  <c r="G223" i="50"/>
  <c r="E223" i="50"/>
  <c r="C223" i="50"/>
  <c r="B223" i="50"/>
  <c r="Z222" i="50"/>
  <c r="Y222" i="50"/>
  <c r="S222" i="50"/>
  <c r="Q222" i="50"/>
  <c r="O222" i="50"/>
  <c r="M222" i="50"/>
  <c r="G222" i="50"/>
  <c r="E222" i="50"/>
  <c r="C222" i="50"/>
  <c r="B222" i="50"/>
  <c r="Z221" i="50"/>
  <c r="Y221" i="50"/>
  <c r="S221" i="50"/>
  <c r="Q221" i="50"/>
  <c r="O221" i="50"/>
  <c r="M221" i="50"/>
  <c r="G221" i="50"/>
  <c r="E221" i="50"/>
  <c r="C221" i="50"/>
  <c r="B221" i="50"/>
  <c r="Z220" i="50"/>
  <c r="Y220" i="50"/>
  <c r="S220" i="50"/>
  <c r="Q220" i="50"/>
  <c r="O220" i="50"/>
  <c r="M220" i="50"/>
  <c r="G220" i="50"/>
  <c r="E220" i="50"/>
  <c r="C220" i="50"/>
  <c r="B220" i="50"/>
  <c r="Z219" i="50"/>
  <c r="Y219" i="50"/>
  <c r="S219" i="50"/>
  <c r="Q219" i="50"/>
  <c r="O219" i="50"/>
  <c r="M219" i="50"/>
  <c r="G219" i="50"/>
  <c r="E219" i="50"/>
  <c r="C219" i="50"/>
  <c r="B219" i="50"/>
  <c r="Z218" i="50"/>
  <c r="Y218" i="50"/>
  <c r="S218" i="50"/>
  <c r="Q218" i="50"/>
  <c r="O218" i="50"/>
  <c r="M218" i="50"/>
  <c r="G218" i="50"/>
  <c r="E218" i="50"/>
  <c r="C218" i="50"/>
  <c r="B218" i="50"/>
  <c r="Z217" i="50"/>
  <c r="Y217" i="50"/>
  <c r="S217" i="50"/>
  <c r="Q217" i="50"/>
  <c r="O217" i="50"/>
  <c r="M217" i="50"/>
  <c r="G217" i="50"/>
  <c r="E217" i="50"/>
  <c r="C217" i="50"/>
  <c r="B217" i="50"/>
  <c r="Z216" i="50"/>
  <c r="Y216" i="50"/>
  <c r="S216" i="50"/>
  <c r="Q216" i="50"/>
  <c r="O216" i="50"/>
  <c r="M216" i="50"/>
  <c r="G216" i="50"/>
  <c r="E216" i="50"/>
  <c r="C216" i="50"/>
  <c r="B216" i="50"/>
  <c r="Z215" i="50"/>
  <c r="Y215" i="50"/>
  <c r="S215" i="50"/>
  <c r="Q215" i="50"/>
  <c r="O215" i="50"/>
  <c r="M215" i="50"/>
  <c r="G215" i="50"/>
  <c r="E215" i="50"/>
  <c r="C215" i="50"/>
  <c r="B215" i="50"/>
  <c r="Z214" i="50"/>
  <c r="Y214" i="50"/>
  <c r="S214" i="50"/>
  <c r="Q214" i="50"/>
  <c r="O214" i="50"/>
  <c r="M214" i="50"/>
  <c r="G214" i="50"/>
  <c r="E214" i="50"/>
  <c r="C214" i="50"/>
  <c r="B214" i="50"/>
  <c r="Z213" i="50"/>
  <c r="Y213" i="50"/>
  <c r="S213" i="50"/>
  <c r="Q213" i="50"/>
  <c r="O213" i="50"/>
  <c r="M213" i="50"/>
  <c r="G213" i="50"/>
  <c r="E213" i="50"/>
  <c r="C213" i="50"/>
  <c r="B213" i="50"/>
  <c r="Z212" i="50"/>
  <c r="Y212" i="50"/>
  <c r="S212" i="50"/>
  <c r="Q212" i="50"/>
  <c r="O212" i="50"/>
  <c r="M212" i="50"/>
  <c r="G212" i="50"/>
  <c r="E212" i="50"/>
  <c r="C212" i="50"/>
  <c r="B212" i="50"/>
  <c r="Z211" i="50"/>
  <c r="Y211" i="50"/>
  <c r="S211" i="50"/>
  <c r="Q211" i="50"/>
  <c r="O211" i="50"/>
  <c r="M211" i="50"/>
  <c r="G211" i="50"/>
  <c r="E211" i="50"/>
  <c r="C211" i="50"/>
  <c r="B211" i="50"/>
  <c r="Z210" i="50"/>
  <c r="Y210" i="50"/>
  <c r="S210" i="50"/>
  <c r="Q210" i="50"/>
  <c r="O210" i="50"/>
  <c r="M210" i="50"/>
  <c r="G210" i="50"/>
  <c r="E210" i="50"/>
  <c r="C210" i="50"/>
  <c r="B210" i="50"/>
  <c r="Z209" i="50"/>
  <c r="Y209" i="50"/>
  <c r="S209" i="50"/>
  <c r="Q209" i="50"/>
  <c r="O209" i="50"/>
  <c r="M209" i="50"/>
  <c r="G209" i="50"/>
  <c r="E209" i="50"/>
  <c r="C209" i="50"/>
  <c r="B209" i="50"/>
  <c r="Z208" i="50"/>
  <c r="Y208" i="50"/>
  <c r="S208" i="50"/>
  <c r="Q208" i="50"/>
  <c r="O208" i="50"/>
  <c r="M208" i="50"/>
  <c r="G208" i="50"/>
  <c r="E208" i="50"/>
  <c r="C208" i="50"/>
  <c r="B208" i="50"/>
  <c r="Z207" i="50"/>
  <c r="Y207" i="50"/>
  <c r="S207" i="50"/>
  <c r="Q207" i="50"/>
  <c r="O207" i="50"/>
  <c r="M207" i="50"/>
  <c r="G207" i="50"/>
  <c r="E207" i="50"/>
  <c r="C207" i="50"/>
  <c r="B207" i="50"/>
  <c r="Z206" i="50"/>
  <c r="Y206" i="50"/>
  <c r="S206" i="50"/>
  <c r="Q206" i="50"/>
  <c r="O206" i="50"/>
  <c r="M206" i="50"/>
  <c r="G206" i="50"/>
  <c r="E206" i="50"/>
  <c r="C206" i="50"/>
  <c r="B206" i="50"/>
  <c r="Z205" i="50"/>
  <c r="Y205" i="50"/>
  <c r="S205" i="50"/>
  <c r="Q205" i="50"/>
  <c r="O205" i="50"/>
  <c r="M205" i="50"/>
  <c r="G205" i="50"/>
  <c r="E205" i="50"/>
  <c r="C205" i="50"/>
  <c r="B205" i="50"/>
  <c r="Z204" i="50"/>
  <c r="Y204" i="50"/>
  <c r="S204" i="50"/>
  <c r="Q204" i="50"/>
  <c r="O204" i="50"/>
  <c r="M204" i="50"/>
  <c r="G204" i="50"/>
  <c r="E204" i="50"/>
  <c r="C204" i="50"/>
  <c r="B204" i="50"/>
  <c r="Z203" i="50"/>
  <c r="Y203" i="50"/>
  <c r="S203" i="50"/>
  <c r="Q203" i="50"/>
  <c r="O203" i="50"/>
  <c r="M203" i="50"/>
  <c r="G203" i="50"/>
  <c r="E203" i="50"/>
  <c r="C203" i="50"/>
  <c r="B203" i="50"/>
  <c r="Z202" i="50"/>
  <c r="Y202" i="50"/>
  <c r="S202" i="50"/>
  <c r="Q202" i="50"/>
  <c r="O202" i="50"/>
  <c r="M202" i="50"/>
  <c r="G202" i="50"/>
  <c r="E202" i="50"/>
  <c r="C202" i="50"/>
  <c r="B202" i="50"/>
  <c r="Z201" i="50"/>
  <c r="Y201" i="50"/>
  <c r="S201" i="50"/>
  <c r="Q201" i="50"/>
  <c r="O201" i="50"/>
  <c r="M201" i="50"/>
  <c r="G201" i="50"/>
  <c r="E201" i="50"/>
  <c r="C201" i="50"/>
  <c r="B201" i="50"/>
  <c r="Z200" i="50"/>
  <c r="Y200" i="50"/>
  <c r="S200" i="50"/>
  <c r="Q200" i="50"/>
  <c r="O200" i="50"/>
  <c r="M200" i="50"/>
  <c r="G200" i="50"/>
  <c r="E200" i="50"/>
  <c r="C200" i="50"/>
  <c r="B200" i="50"/>
  <c r="Z199" i="50"/>
  <c r="Y199" i="50"/>
  <c r="S199" i="50"/>
  <c r="Q199" i="50"/>
  <c r="O199" i="50"/>
  <c r="M199" i="50"/>
  <c r="G199" i="50"/>
  <c r="E199" i="50"/>
  <c r="C199" i="50"/>
  <c r="B199" i="50"/>
  <c r="Z198" i="50"/>
  <c r="Y198" i="50"/>
  <c r="S198" i="50"/>
  <c r="Q198" i="50"/>
  <c r="O198" i="50"/>
  <c r="M198" i="50"/>
  <c r="G198" i="50"/>
  <c r="E198" i="50"/>
  <c r="C198" i="50"/>
  <c r="B198" i="50"/>
  <c r="Z197" i="50"/>
  <c r="Y197" i="50"/>
  <c r="S197" i="50"/>
  <c r="Q197" i="50"/>
  <c r="O197" i="50"/>
  <c r="M197" i="50"/>
  <c r="G197" i="50"/>
  <c r="E197" i="50"/>
  <c r="C197" i="50"/>
  <c r="B197" i="50"/>
  <c r="Z196" i="50"/>
  <c r="Y196" i="50"/>
  <c r="S196" i="50"/>
  <c r="Q196" i="50"/>
  <c r="O196" i="50"/>
  <c r="M196" i="50"/>
  <c r="G196" i="50"/>
  <c r="E196" i="50"/>
  <c r="C196" i="50"/>
  <c r="B196" i="50"/>
  <c r="Z195" i="50"/>
  <c r="Y195" i="50"/>
  <c r="S195" i="50"/>
  <c r="Q195" i="50"/>
  <c r="O195" i="50"/>
  <c r="M195" i="50"/>
  <c r="G195" i="50"/>
  <c r="E195" i="50"/>
  <c r="C195" i="50"/>
  <c r="B195" i="50"/>
  <c r="Z194" i="50"/>
  <c r="Y194" i="50"/>
  <c r="S194" i="50"/>
  <c r="Q194" i="50"/>
  <c r="O194" i="50"/>
  <c r="M194" i="50"/>
  <c r="G194" i="50"/>
  <c r="E194" i="50"/>
  <c r="C194" i="50"/>
  <c r="B194" i="50"/>
  <c r="Z193" i="50"/>
  <c r="Y193" i="50"/>
  <c r="S193" i="50"/>
  <c r="Q193" i="50"/>
  <c r="O193" i="50"/>
  <c r="M193" i="50"/>
  <c r="G193" i="50"/>
  <c r="E193" i="50"/>
  <c r="C193" i="50"/>
  <c r="B193" i="50"/>
  <c r="Z192" i="50"/>
  <c r="Y192" i="50"/>
  <c r="S192" i="50"/>
  <c r="Q192" i="50"/>
  <c r="O192" i="50"/>
  <c r="M192" i="50"/>
  <c r="G192" i="50"/>
  <c r="E192" i="50"/>
  <c r="C192" i="50"/>
  <c r="B192" i="50"/>
  <c r="Z191" i="50"/>
  <c r="Y191" i="50"/>
  <c r="S191" i="50"/>
  <c r="Q191" i="50"/>
  <c r="O191" i="50"/>
  <c r="M191" i="50"/>
  <c r="G191" i="50"/>
  <c r="E191" i="50"/>
  <c r="C191" i="50"/>
  <c r="B191" i="50"/>
  <c r="Z190" i="50"/>
  <c r="Y190" i="50"/>
  <c r="S190" i="50"/>
  <c r="Q190" i="50"/>
  <c r="O190" i="50"/>
  <c r="M190" i="50"/>
  <c r="G190" i="50"/>
  <c r="E190" i="50"/>
  <c r="C190" i="50"/>
  <c r="B190" i="50"/>
  <c r="Z189" i="50"/>
  <c r="Y189" i="50"/>
  <c r="S189" i="50"/>
  <c r="Q189" i="50"/>
  <c r="O189" i="50"/>
  <c r="M189" i="50"/>
  <c r="G189" i="50"/>
  <c r="E189" i="50"/>
  <c r="C189" i="50"/>
  <c r="B189" i="50"/>
  <c r="Z188" i="50"/>
  <c r="Y188" i="50"/>
  <c r="S188" i="50"/>
  <c r="Q188" i="50"/>
  <c r="O188" i="50"/>
  <c r="M188" i="50"/>
  <c r="G188" i="50"/>
  <c r="E188" i="50"/>
  <c r="C188" i="50"/>
  <c r="B188" i="50"/>
  <c r="Z187" i="50"/>
  <c r="Y187" i="50"/>
  <c r="S187" i="50"/>
  <c r="Q187" i="50"/>
  <c r="O187" i="50"/>
  <c r="M187" i="50"/>
  <c r="G187" i="50"/>
  <c r="E187" i="50"/>
  <c r="C187" i="50"/>
  <c r="B187" i="50"/>
  <c r="Z186" i="50"/>
  <c r="Y186" i="50"/>
  <c r="S186" i="50"/>
  <c r="Q186" i="50"/>
  <c r="O186" i="50"/>
  <c r="M186" i="50"/>
  <c r="G186" i="50"/>
  <c r="E186" i="50"/>
  <c r="C186" i="50"/>
  <c r="B186" i="50"/>
  <c r="Z185" i="50"/>
  <c r="Y185" i="50"/>
  <c r="S185" i="50"/>
  <c r="Q185" i="50"/>
  <c r="O185" i="50"/>
  <c r="M185" i="50"/>
  <c r="G185" i="50"/>
  <c r="E185" i="50"/>
  <c r="C185" i="50"/>
  <c r="B185" i="50"/>
  <c r="Z184" i="50"/>
  <c r="Y184" i="50"/>
  <c r="S184" i="50"/>
  <c r="Q184" i="50"/>
  <c r="O184" i="50"/>
  <c r="M184" i="50"/>
  <c r="G184" i="50"/>
  <c r="E184" i="50"/>
  <c r="C184" i="50"/>
  <c r="B184" i="50"/>
  <c r="Z183" i="50"/>
  <c r="Y183" i="50"/>
  <c r="S183" i="50"/>
  <c r="Q183" i="50"/>
  <c r="O183" i="50"/>
  <c r="M183" i="50"/>
  <c r="G183" i="50"/>
  <c r="E183" i="50"/>
  <c r="C183" i="50"/>
  <c r="B183" i="50"/>
  <c r="Z182" i="50"/>
  <c r="Y182" i="50"/>
  <c r="S182" i="50"/>
  <c r="Q182" i="50"/>
  <c r="O182" i="50"/>
  <c r="M182" i="50"/>
  <c r="G182" i="50"/>
  <c r="E182" i="50"/>
  <c r="C182" i="50"/>
  <c r="B182" i="50"/>
  <c r="Z181" i="50"/>
  <c r="Y181" i="50"/>
  <c r="S181" i="50"/>
  <c r="Q181" i="50"/>
  <c r="O181" i="50"/>
  <c r="M181" i="50"/>
  <c r="G181" i="50"/>
  <c r="E181" i="50"/>
  <c r="C181" i="50"/>
  <c r="B181" i="50"/>
  <c r="Z180" i="50"/>
  <c r="Y180" i="50"/>
  <c r="S180" i="50"/>
  <c r="Q180" i="50"/>
  <c r="O180" i="50"/>
  <c r="M180" i="50"/>
  <c r="G180" i="50"/>
  <c r="E180" i="50"/>
  <c r="C180" i="50"/>
  <c r="B180" i="50"/>
  <c r="Z179" i="50"/>
  <c r="Y179" i="50"/>
  <c r="S179" i="50"/>
  <c r="Q179" i="50"/>
  <c r="O179" i="50"/>
  <c r="M179" i="50"/>
  <c r="G179" i="50"/>
  <c r="E179" i="50"/>
  <c r="C179" i="50"/>
  <c r="B179" i="50"/>
  <c r="Z178" i="50"/>
  <c r="Y178" i="50"/>
  <c r="S178" i="50"/>
  <c r="Q178" i="50"/>
  <c r="O178" i="50"/>
  <c r="M178" i="50"/>
  <c r="G178" i="50"/>
  <c r="E178" i="50"/>
  <c r="C178" i="50"/>
  <c r="B178" i="50"/>
  <c r="Z177" i="50"/>
  <c r="Y177" i="50"/>
  <c r="S177" i="50"/>
  <c r="Q177" i="50"/>
  <c r="O177" i="50"/>
  <c r="M177" i="50"/>
  <c r="G177" i="50"/>
  <c r="E177" i="50"/>
  <c r="C177" i="50"/>
  <c r="B177" i="50"/>
  <c r="Z176" i="50"/>
  <c r="Y176" i="50"/>
  <c r="S176" i="50"/>
  <c r="Q176" i="50"/>
  <c r="O176" i="50"/>
  <c r="M176" i="50"/>
  <c r="G176" i="50"/>
  <c r="E176" i="50"/>
  <c r="C176" i="50"/>
  <c r="B176" i="50"/>
  <c r="Z175" i="50"/>
  <c r="Y175" i="50"/>
  <c r="S175" i="50"/>
  <c r="Q175" i="50"/>
  <c r="O175" i="50"/>
  <c r="M175" i="50"/>
  <c r="G175" i="50"/>
  <c r="E175" i="50"/>
  <c r="C175" i="50"/>
  <c r="B175" i="50"/>
  <c r="Z174" i="50"/>
  <c r="Y174" i="50"/>
  <c r="S174" i="50"/>
  <c r="Q174" i="50"/>
  <c r="O174" i="50"/>
  <c r="M174" i="50"/>
  <c r="G174" i="50"/>
  <c r="E174" i="50"/>
  <c r="C174" i="50"/>
  <c r="B174" i="50"/>
  <c r="Z173" i="50"/>
  <c r="Y173" i="50"/>
  <c r="S173" i="50"/>
  <c r="Q173" i="50"/>
  <c r="O173" i="50"/>
  <c r="M173" i="50"/>
  <c r="G173" i="50"/>
  <c r="E173" i="50"/>
  <c r="C173" i="50"/>
  <c r="B173" i="50"/>
  <c r="Z172" i="50"/>
  <c r="Y172" i="50"/>
  <c r="S172" i="50"/>
  <c r="Q172" i="50"/>
  <c r="O172" i="50"/>
  <c r="M172" i="50"/>
  <c r="G172" i="50"/>
  <c r="E172" i="50"/>
  <c r="C172" i="50"/>
  <c r="B172" i="50"/>
  <c r="Z171" i="50"/>
  <c r="Y171" i="50"/>
  <c r="S171" i="50"/>
  <c r="Q171" i="50"/>
  <c r="O171" i="50"/>
  <c r="M171" i="50"/>
  <c r="G171" i="50"/>
  <c r="E171" i="50"/>
  <c r="C171" i="50"/>
  <c r="B171" i="50"/>
  <c r="Z170" i="50"/>
  <c r="Y170" i="50"/>
  <c r="S170" i="50"/>
  <c r="Q170" i="50"/>
  <c r="O170" i="50"/>
  <c r="M170" i="50"/>
  <c r="G170" i="50"/>
  <c r="E170" i="50"/>
  <c r="C170" i="50"/>
  <c r="B170" i="50"/>
  <c r="Z169" i="50"/>
  <c r="Y169" i="50"/>
  <c r="S169" i="50"/>
  <c r="Q169" i="50"/>
  <c r="O169" i="50"/>
  <c r="M169" i="50"/>
  <c r="G169" i="50"/>
  <c r="E169" i="50"/>
  <c r="C169" i="50"/>
  <c r="B169" i="50"/>
  <c r="Z168" i="50"/>
  <c r="Y168" i="50"/>
  <c r="S168" i="50"/>
  <c r="Q168" i="50"/>
  <c r="O168" i="50"/>
  <c r="M168" i="50"/>
  <c r="G168" i="50"/>
  <c r="E168" i="50"/>
  <c r="C168" i="50"/>
  <c r="B168" i="50"/>
  <c r="Z167" i="50"/>
  <c r="Y167" i="50"/>
  <c r="S167" i="50"/>
  <c r="Q167" i="50"/>
  <c r="O167" i="50"/>
  <c r="M167" i="50"/>
  <c r="G167" i="50"/>
  <c r="E167" i="50"/>
  <c r="C167" i="50"/>
  <c r="B167" i="50"/>
  <c r="Z166" i="50"/>
  <c r="Y166" i="50"/>
  <c r="S166" i="50"/>
  <c r="Q166" i="50"/>
  <c r="O166" i="50"/>
  <c r="M166" i="50"/>
  <c r="G166" i="50"/>
  <c r="E166" i="50"/>
  <c r="C166" i="50"/>
  <c r="B166" i="50"/>
  <c r="Z165" i="50"/>
  <c r="Y165" i="50"/>
  <c r="S165" i="50"/>
  <c r="Q165" i="50"/>
  <c r="O165" i="50"/>
  <c r="M165" i="50"/>
  <c r="G165" i="50"/>
  <c r="E165" i="50"/>
  <c r="C165" i="50"/>
  <c r="B165" i="50"/>
  <c r="Z164" i="50"/>
  <c r="Y164" i="50"/>
  <c r="S164" i="50"/>
  <c r="Q164" i="50"/>
  <c r="O164" i="50"/>
  <c r="M164" i="50"/>
  <c r="G164" i="50"/>
  <c r="E164" i="50"/>
  <c r="C164" i="50"/>
  <c r="B164" i="50"/>
  <c r="Z163" i="50"/>
  <c r="Y163" i="50"/>
  <c r="S163" i="50"/>
  <c r="Q163" i="50"/>
  <c r="O163" i="50"/>
  <c r="M163" i="50"/>
  <c r="G163" i="50"/>
  <c r="E163" i="50"/>
  <c r="C163" i="50"/>
  <c r="B163" i="50"/>
  <c r="Z162" i="50"/>
  <c r="Y162" i="50"/>
  <c r="S162" i="50"/>
  <c r="Q162" i="50"/>
  <c r="O162" i="50"/>
  <c r="M162" i="50"/>
  <c r="G162" i="50"/>
  <c r="E162" i="50"/>
  <c r="C162" i="50"/>
  <c r="B162" i="50"/>
  <c r="Z161" i="50"/>
  <c r="Y161" i="50"/>
  <c r="S161" i="50"/>
  <c r="Q161" i="50"/>
  <c r="O161" i="50"/>
  <c r="M161" i="50"/>
  <c r="G161" i="50"/>
  <c r="E161" i="50"/>
  <c r="C161" i="50"/>
  <c r="B161" i="50"/>
  <c r="Z160" i="50"/>
  <c r="Y160" i="50"/>
  <c r="S160" i="50"/>
  <c r="Q160" i="50"/>
  <c r="O160" i="50"/>
  <c r="M160" i="50"/>
  <c r="G160" i="50"/>
  <c r="E160" i="50"/>
  <c r="C160" i="50"/>
  <c r="B160" i="50"/>
  <c r="Z159" i="50"/>
  <c r="Y159" i="50"/>
  <c r="S159" i="50"/>
  <c r="Q159" i="50"/>
  <c r="O159" i="50"/>
  <c r="M159" i="50"/>
  <c r="G159" i="50"/>
  <c r="E159" i="50"/>
  <c r="C159" i="50"/>
  <c r="B159" i="50"/>
  <c r="Z158" i="50"/>
  <c r="Y158" i="50"/>
  <c r="S158" i="50"/>
  <c r="Q158" i="50"/>
  <c r="O158" i="50"/>
  <c r="M158" i="50"/>
  <c r="G158" i="50"/>
  <c r="E158" i="50"/>
  <c r="C158" i="50"/>
  <c r="B158" i="50"/>
  <c r="Z157" i="50"/>
  <c r="Y157" i="50"/>
  <c r="S157" i="50"/>
  <c r="Q157" i="50"/>
  <c r="O157" i="50"/>
  <c r="M157" i="50"/>
  <c r="G157" i="50"/>
  <c r="E157" i="50"/>
  <c r="C157" i="50"/>
  <c r="B157" i="50"/>
  <c r="Z156" i="50"/>
  <c r="Y156" i="50"/>
  <c r="S156" i="50"/>
  <c r="Q156" i="50"/>
  <c r="O156" i="50"/>
  <c r="M156" i="50"/>
  <c r="G156" i="50"/>
  <c r="E156" i="50"/>
  <c r="C156" i="50"/>
  <c r="B156" i="50"/>
  <c r="Z155" i="50"/>
  <c r="Y155" i="50"/>
  <c r="S155" i="50"/>
  <c r="Q155" i="50"/>
  <c r="O155" i="50"/>
  <c r="M155" i="50"/>
  <c r="G155" i="50"/>
  <c r="E155" i="50"/>
  <c r="C155" i="50"/>
  <c r="B155" i="50"/>
  <c r="Z154" i="50"/>
  <c r="Y154" i="50"/>
  <c r="S154" i="50"/>
  <c r="Q154" i="50"/>
  <c r="O154" i="50"/>
  <c r="M154" i="50"/>
  <c r="G154" i="50"/>
  <c r="E154" i="50"/>
  <c r="C154" i="50"/>
  <c r="B154" i="50"/>
  <c r="Z153" i="50"/>
  <c r="Y153" i="50"/>
  <c r="S153" i="50"/>
  <c r="Q153" i="50"/>
  <c r="O153" i="50"/>
  <c r="M153" i="50"/>
  <c r="G153" i="50"/>
  <c r="E153" i="50"/>
  <c r="C153" i="50"/>
  <c r="B153" i="50"/>
  <c r="Z152" i="50"/>
  <c r="Y152" i="50"/>
  <c r="S152" i="50"/>
  <c r="Q152" i="50"/>
  <c r="O152" i="50"/>
  <c r="M152" i="50"/>
  <c r="G152" i="50"/>
  <c r="E152" i="50"/>
  <c r="C152" i="50"/>
  <c r="B152" i="50"/>
  <c r="Z151" i="50"/>
  <c r="Y151" i="50"/>
  <c r="S151" i="50"/>
  <c r="Q151" i="50"/>
  <c r="O151" i="50"/>
  <c r="M151" i="50"/>
  <c r="G151" i="50"/>
  <c r="E151" i="50"/>
  <c r="C151" i="50"/>
  <c r="B151" i="50"/>
  <c r="Z150" i="50"/>
  <c r="Y150" i="50"/>
  <c r="S150" i="50"/>
  <c r="Q150" i="50"/>
  <c r="O150" i="50"/>
  <c r="M150" i="50"/>
  <c r="G150" i="50"/>
  <c r="E150" i="50"/>
  <c r="C150" i="50"/>
  <c r="B150" i="50"/>
  <c r="Z149" i="50"/>
  <c r="Y149" i="50"/>
  <c r="S149" i="50"/>
  <c r="Q149" i="50"/>
  <c r="O149" i="50"/>
  <c r="M149" i="50"/>
  <c r="G149" i="50"/>
  <c r="E149" i="50"/>
  <c r="C149" i="50"/>
  <c r="B149" i="50"/>
  <c r="Z148" i="50"/>
  <c r="Y148" i="50"/>
  <c r="S148" i="50"/>
  <c r="Q148" i="50"/>
  <c r="O148" i="50"/>
  <c r="M148" i="50"/>
  <c r="G148" i="50"/>
  <c r="E148" i="50"/>
  <c r="C148" i="50"/>
  <c r="B148" i="50"/>
  <c r="Z147" i="50"/>
  <c r="Y147" i="50"/>
  <c r="S147" i="50"/>
  <c r="Q147" i="50"/>
  <c r="O147" i="50"/>
  <c r="M147" i="50"/>
  <c r="G147" i="50"/>
  <c r="E147" i="50"/>
  <c r="C147" i="50"/>
  <c r="B147" i="50"/>
  <c r="Z146" i="50"/>
  <c r="Y146" i="50"/>
  <c r="S146" i="50"/>
  <c r="Q146" i="50"/>
  <c r="O146" i="50"/>
  <c r="M146" i="50"/>
  <c r="G146" i="50"/>
  <c r="E146" i="50"/>
  <c r="C146" i="50"/>
  <c r="B146" i="50"/>
  <c r="Z145" i="50"/>
  <c r="Y145" i="50"/>
  <c r="S145" i="50"/>
  <c r="Q145" i="50"/>
  <c r="O145" i="50"/>
  <c r="M145" i="50"/>
  <c r="G145" i="50"/>
  <c r="E145" i="50"/>
  <c r="C145" i="50"/>
  <c r="B145" i="50"/>
  <c r="Z144" i="50"/>
  <c r="Y144" i="50"/>
  <c r="S144" i="50"/>
  <c r="Q144" i="50"/>
  <c r="O144" i="50"/>
  <c r="M144" i="50"/>
  <c r="G144" i="50"/>
  <c r="E144" i="50"/>
  <c r="C144" i="50"/>
  <c r="B144" i="50"/>
  <c r="Z143" i="50"/>
  <c r="Y143" i="50"/>
  <c r="S143" i="50"/>
  <c r="Q143" i="50"/>
  <c r="O143" i="50"/>
  <c r="M143" i="50"/>
  <c r="G143" i="50"/>
  <c r="E143" i="50"/>
  <c r="C143" i="50"/>
  <c r="B143" i="50"/>
  <c r="Z142" i="50"/>
  <c r="Y142" i="50"/>
  <c r="S142" i="50"/>
  <c r="Q142" i="50"/>
  <c r="O142" i="50"/>
  <c r="M142" i="50"/>
  <c r="G142" i="50"/>
  <c r="E142" i="50"/>
  <c r="C142" i="50"/>
  <c r="B142" i="50"/>
  <c r="Z141" i="50"/>
  <c r="Y141" i="50"/>
  <c r="S141" i="50"/>
  <c r="Q141" i="50"/>
  <c r="O141" i="50"/>
  <c r="M141" i="50"/>
  <c r="G141" i="50"/>
  <c r="E141" i="50"/>
  <c r="C141" i="50"/>
  <c r="B141" i="50"/>
  <c r="Z140" i="50"/>
  <c r="Y140" i="50"/>
  <c r="S140" i="50"/>
  <c r="Q140" i="50"/>
  <c r="O140" i="50"/>
  <c r="M140" i="50"/>
  <c r="G140" i="50"/>
  <c r="E140" i="50"/>
  <c r="C140" i="50"/>
  <c r="B140" i="50"/>
  <c r="Z139" i="50"/>
  <c r="Y139" i="50"/>
  <c r="S139" i="50"/>
  <c r="Q139" i="50"/>
  <c r="O139" i="50"/>
  <c r="M139" i="50"/>
  <c r="G139" i="50"/>
  <c r="E139" i="50"/>
  <c r="C139" i="50"/>
  <c r="B139" i="50"/>
  <c r="Z138" i="50"/>
  <c r="Y138" i="50"/>
  <c r="S138" i="50"/>
  <c r="Q138" i="50"/>
  <c r="O138" i="50"/>
  <c r="M138" i="50"/>
  <c r="G138" i="50"/>
  <c r="E138" i="50"/>
  <c r="C138" i="50"/>
  <c r="B138" i="50"/>
  <c r="Z137" i="50"/>
  <c r="Y137" i="50"/>
  <c r="S137" i="50"/>
  <c r="Q137" i="50"/>
  <c r="O137" i="50"/>
  <c r="M137" i="50"/>
  <c r="G137" i="50"/>
  <c r="E137" i="50"/>
  <c r="C137" i="50"/>
  <c r="B137" i="50"/>
  <c r="Z136" i="50"/>
  <c r="Y136" i="50"/>
  <c r="S136" i="50"/>
  <c r="Q136" i="50"/>
  <c r="O136" i="50"/>
  <c r="M136" i="50"/>
  <c r="G136" i="50"/>
  <c r="E136" i="50"/>
  <c r="C136" i="50"/>
  <c r="B136" i="50"/>
  <c r="Z135" i="50"/>
  <c r="Y135" i="50"/>
  <c r="S135" i="50"/>
  <c r="Q135" i="50"/>
  <c r="O135" i="50"/>
  <c r="M135" i="50"/>
  <c r="G135" i="50"/>
  <c r="E135" i="50"/>
  <c r="C135" i="50"/>
  <c r="B135" i="50"/>
  <c r="Z134" i="50"/>
  <c r="Y134" i="50"/>
  <c r="S134" i="50"/>
  <c r="Q134" i="50"/>
  <c r="O134" i="50"/>
  <c r="M134" i="50"/>
  <c r="G134" i="50"/>
  <c r="E134" i="50"/>
  <c r="C134" i="50"/>
  <c r="B134" i="50"/>
  <c r="Z133" i="50"/>
  <c r="Y133" i="50"/>
  <c r="S133" i="50"/>
  <c r="Q133" i="50"/>
  <c r="O133" i="50"/>
  <c r="M133" i="50"/>
  <c r="G133" i="50"/>
  <c r="E133" i="50"/>
  <c r="C133" i="50"/>
  <c r="B133" i="50"/>
  <c r="Z132" i="50"/>
  <c r="Y132" i="50"/>
  <c r="S132" i="50"/>
  <c r="Q132" i="50"/>
  <c r="O132" i="50"/>
  <c r="M132" i="50"/>
  <c r="G132" i="50"/>
  <c r="E132" i="50"/>
  <c r="C132" i="50"/>
  <c r="B132" i="50"/>
  <c r="Z131" i="50"/>
  <c r="Y131" i="50"/>
  <c r="S131" i="50"/>
  <c r="Q131" i="50"/>
  <c r="O131" i="50"/>
  <c r="M131" i="50"/>
  <c r="G131" i="50"/>
  <c r="E131" i="50"/>
  <c r="C131" i="50"/>
  <c r="B131" i="50"/>
  <c r="Z130" i="50"/>
  <c r="Y130" i="50"/>
  <c r="S130" i="50"/>
  <c r="Q130" i="50"/>
  <c r="O130" i="50"/>
  <c r="M130" i="50"/>
  <c r="G130" i="50"/>
  <c r="E130" i="50"/>
  <c r="C130" i="50"/>
  <c r="B130" i="50"/>
  <c r="Z129" i="50"/>
  <c r="Y129" i="50"/>
  <c r="S129" i="50"/>
  <c r="Q129" i="50"/>
  <c r="O129" i="50"/>
  <c r="M129" i="50"/>
  <c r="G129" i="50"/>
  <c r="E129" i="50"/>
  <c r="C129" i="50"/>
  <c r="B129" i="50"/>
  <c r="Z128" i="50"/>
  <c r="Y128" i="50"/>
  <c r="S128" i="50"/>
  <c r="Q128" i="50"/>
  <c r="O128" i="50"/>
  <c r="M128" i="50"/>
  <c r="G128" i="50"/>
  <c r="E128" i="50"/>
  <c r="C128" i="50"/>
  <c r="B128" i="50"/>
  <c r="Z127" i="50"/>
  <c r="Y127" i="50"/>
  <c r="S127" i="50"/>
  <c r="Q127" i="50"/>
  <c r="O127" i="50"/>
  <c r="M127" i="50"/>
  <c r="G127" i="50"/>
  <c r="E127" i="50"/>
  <c r="C127" i="50"/>
  <c r="B127" i="50"/>
  <c r="Z126" i="50"/>
  <c r="Y126" i="50"/>
  <c r="S126" i="50"/>
  <c r="Q126" i="50"/>
  <c r="O126" i="50"/>
  <c r="M126" i="50"/>
  <c r="G126" i="50"/>
  <c r="E126" i="50"/>
  <c r="C126" i="50"/>
  <c r="B126" i="50"/>
  <c r="Z125" i="50"/>
  <c r="Y125" i="50"/>
  <c r="S125" i="50"/>
  <c r="Q125" i="50"/>
  <c r="O125" i="50"/>
  <c r="M125" i="50"/>
  <c r="G125" i="50"/>
  <c r="E125" i="50"/>
  <c r="C125" i="50"/>
  <c r="B125" i="50"/>
  <c r="Z124" i="50"/>
  <c r="Y124" i="50"/>
  <c r="S124" i="50"/>
  <c r="Q124" i="50"/>
  <c r="O124" i="50"/>
  <c r="M124" i="50"/>
  <c r="G124" i="50"/>
  <c r="E124" i="50"/>
  <c r="C124" i="50"/>
  <c r="B124" i="50"/>
  <c r="Z123" i="50"/>
  <c r="Y123" i="50"/>
  <c r="S123" i="50"/>
  <c r="Q123" i="50"/>
  <c r="O123" i="50"/>
  <c r="M123" i="50"/>
  <c r="G123" i="50"/>
  <c r="E123" i="50"/>
  <c r="C123" i="50"/>
  <c r="B123" i="50"/>
  <c r="Z122" i="50"/>
  <c r="Y122" i="50"/>
  <c r="S122" i="50"/>
  <c r="Q122" i="50"/>
  <c r="O122" i="50"/>
  <c r="M122" i="50"/>
  <c r="G122" i="50"/>
  <c r="E122" i="50"/>
  <c r="C122" i="50"/>
  <c r="B122" i="50"/>
  <c r="Z121" i="50"/>
  <c r="Y121" i="50"/>
  <c r="S121" i="50"/>
  <c r="Q121" i="50"/>
  <c r="O121" i="50"/>
  <c r="M121" i="50"/>
  <c r="G121" i="50"/>
  <c r="E121" i="50"/>
  <c r="C121" i="50"/>
  <c r="B121" i="50"/>
  <c r="Z120" i="50"/>
  <c r="Y120" i="50"/>
  <c r="S120" i="50"/>
  <c r="Q120" i="50"/>
  <c r="O120" i="50"/>
  <c r="M120" i="50"/>
  <c r="G120" i="50"/>
  <c r="E120" i="50"/>
  <c r="C120" i="50"/>
  <c r="B120" i="50"/>
  <c r="Z119" i="50"/>
  <c r="Y119" i="50"/>
  <c r="S119" i="50"/>
  <c r="Q119" i="50"/>
  <c r="O119" i="50"/>
  <c r="M119" i="50"/>
  <c r="G119" i="50"/>
  <c r="E119" i="50"/>
  <c r="C119" i="50"/>
  <c r="B119" i="50"/>
  <c r="Z118" i="50"/>
  <c r="Y118" i="50"/>
  <c r="S118" i="50"/>
  <c r="Q118" i="50"/>
  <c r="O118" i="50"/>
  <c r="M118" i="50"/>
  <c r="G118" i="50"/>
  <c r="E118" i="50"/>
  <c r="C118" i="50"/>
  <c r="B118" i="50"/>
  <c r="Z117" i="50"/>
  <c r="Y117" i="50"/>
  <c r="S117" i="50"/>
  <c r="Q117" i="50"/>
  <c r="O117" i="50"/>
  <c r="M117" i="50"/>
  <c r="G117" i="50"/>
  <c r="E117" i="50"/>
  <c r="C117" i="50"/>
  <c r="B117" i="50"/>
  <c r="Z116" i="50"/>
  <c r="Y116" i="50"/>
  <c r="S116" i="50"/>
  <c r="Q116" i="50"/>
  <c r="O116" i="50"/>
  <c r="M116" i="50"/>
  <c r="G116" i="50"/>
  <c r="E116" i="50"/>
  <c r="C116" i="50"/>
  <c r="B116" i="50"/>
  <c r="Z115" i="50"/>
  <c r="Y115" i="50"/>
  <c r="S115" i="50"/>
  <c r="Q115" i="50"/>
  <c r="O115" i="50"/>
  <c r="M115" i="50"/>
  <c r="G115" i="50"/>
  <c r="E115" i="50"/>
  <c r="C115" i="50"/>
  <c r="B115" i="50"/>
  <c r="Z114" i="50"/>
  <c r="Y114" i="50"/>
  <c r="S114" i="50"/>
  <c r="Q114" i="50"/>
  <c r="O114" i="50"/>
  <c r="M114" i="50"/>
  <c r="G114" i="50"/>
  <c r="E114" i="50"/>
  <c r="C114" i="50"/>
  <c r="B114" i="50"/>
  <c r="Z113" i="50"/>
  <c r="Y113" i="50"/>
  <c r="S113" i="50"/>
  <c r="Q113" i="50"/>
  <c r="O113" i="50"/>
  <c r="M113" i="50"/>
  <c r="G113" i="50"/>
  <c r="E113" i="50"/>
  <c r="C113" i="50"/>
  <c r="B113" i="50"/>
  <c r="Z112" i="50"/>
  <c r="Y112" i="50"/>
  <c r="S112" i="50"/>
  <c r="Q112" i="50"/>
  <c r="O112" i="50"/>
  <c r="M112" i="50"/>
  <c r="G112" i="50"/>
  <c r="E112" i="50"/>
  <c r="C112" i="50"/>
  <c r="B112" i="50"/>
  <c r="Z111" i="50"/>
  <c r="Y111" i="50"/>
  <c r="S111" i="50"/>
  <c r="Q111" i="50"/>
  <c r="O111" i="50"/>
  <c r="M111" i="50"/>
  <c r="G111" i="50"/>
  <c r="E111" i="50"/>
  <c r="C111" i="50"/>
  <c r="B111" i="50"/>
  <c r="Z110" i="50"/>
  <c r="Y110" i="50"/>
  <c r="S110" i="50"/>
  <c r="Q110" i="50"/>
  <c r="O110" i="50"/>
  <c r="M110" i="50"/>
  <c r="G110" i="50"/>
  <c r="E110" i="50"/>
  <c r="C110" i="50"/>
  <c r="B110" i="50"/>
  <c r="Z109" i="50"/>
  <c r="Y109" i="50"/>
  <c r="S109" i="50"/>
  <c r="Q109" i="50"/>
  <c r="O109" i="50"/>
  <c r="M109" i="50"/>
  <c r="G109" i="50"/>
  <c r="E109" i="50"/>
  <c r="C109" i="50"/>
  <c r="B109" i="50"/>
  <c r="Z108" i="50"/>
  <c r="Y108" i="50"/>
  <c r="S108" i="50"/>
  <c r="Q108" i="50"/>
  <c r="O108" i="50"/>
  <c r="M108" i="50"/>
  <c r="G108" i="50"/>
  <c r="E108" i="50"/>
  <c r="C108" i="50"/>
  <c r="B108" i="50"/>
  <c r="Z107" i="50"/>
  <c r="Y107" i="50"/>
  <c r="S107" i="50"/>
  <c r="Q107" i="50"/>
  <c r="O107" i="50"/>
  <c r="M107" i="50"/>
  <c r="G107" i="50"/>
  <c r="E107" i="50"/>
  <c r="C107" i="50"/>
  <c r="B107" i="50"/>
  <c r="Z106" i="50"/>
  <c r="Y106" i="50"/>
  <c r="S106" i="50"/>
  <c r="Q106" i="50"/>
  <c r="O106" i="50"/>
  <c r="M106" i="50"/>
  <c r="G106" i="50"/>
  <c r="E106" i="50"/>
  <c r="C106" i="50"/>
  <c r="B106" i="50"/>
  <c r="Z105" i="50"/>
  <c r="Y105" i="50"/>
  <c r="S105" i="50"/>
  <c r="Q105" i="50"/>
  <c r="O105" i="50"/>
  <c r="M105" i="50"/>
  <c r="G105" i="50"/>
  <c r="E105" i="50"/>
  <c r="C105" i="50"/>
  <c r="B105" i="50"/>
  <c r="Z94" i="50"/>
  <c r="Y94" i="50"/>
  <c r="S94" i="50"/>
  <c r="Q94" i="50"/>
  <c r="O94" i="50"/>
  <c r="M94" i="50"/>
  <c r="G94" i="50"/>
  <c r="E94" i="50"/>
  <c r="C94" i="50"/>
  <c r="B94" i="50"/>
  <c r="Z93" i="50"/>
  <c r="Y93" i="50"/>
  <c r="S93" i="50"/>
  <c r="Q93" i="50"/>
  <c r="O93" i="50"/>
  <c r="M93" i="50"/>
  <c r="G93" i="50"/>
  <c r="E93" i="50"/>
  <c r="C93" i="50"/>
  <c r="B93" i="50"/>
  <c r="Z92" i="50"/>
  <c r="Y92" i="50"/>
  <c r="S92" i="50"/>
  <c r="Q92" i="50"/>
  <c r="O92" i="50"/>
  <c r="M92" i="50"/>
  <c r="G92" i="50"/>
  <c r="E92" i="50"/>
  <c r="C92" i="50"/>
  <c r="B92" i="50"/>
  <c r="Z91" i="50"/>
  <c r="Y91" i="50"/>
  <c r="S91" i="50"/>
  <c r="Q91" i="50"/>
  <c r="O91" i="50"/>
  <c r="M91" i="50"/>
  <c r="G91" i="50"/>
  <c r="E91" i="50"/>
  <c r="C91" i="50"/>
  <c r="B91" i="50"/>
  <c r="Z90" i="50"/>
  <c r="Y90" i="50"/>
  <c r="S90" i="50"/>
  <c r="Q90" i="50"/>
  <c r="O90" i="50"/>
  <c r="M90" i="50"/>
  <c r="G90" i="50"/>
  <c r="E90" i="50"/>
  <c r="C90" i="50"/>
  <c r="B90" i="50"/>
  <c r="Z89" i="50"/>
  <c r="Y89" i="50"/>
  <c r="S89" i="50"/>
  <c r="Q89" i="50"/>
  <c r="O89" i="50"/>
  <c r="M89" i="50"/>
  <c r="G89" i="50"/>
  <c r="E89" i="50"/>
  <c r="C89" i="50"/>
  <c r="B89" i="50"/>
  <c r="Z88" i="50"/>
  <c r="Y88" i="50"/>
  <c r="S88" i="50"/>
  <c r="Q88" i="50"/>
  <c r="O88" i="50"/>
  <c r="M88" i="50"/>
  <c r="G88" i="50"/>
  <c r="E88" i="50"/>
  <c r="C88" i="50"/>
  <c r="B88" i="50"/>
  <c r="Z87" i="50"/>
  <c r="Y87" i="50"/>
  <c r="S87" i="50"/>
  <c r="Q87" i="50"/>
  <c r="O87" i="50"/>
  <c r="M87" i="50"/>
  <c r="G87" i="50"/>
  <c r="E87" i="50"/>
  <c r="C87" i="50"/>
  <c r="B87" i="50"/>
  <c r="Z86" i="50"/>
  <c r="Y86" i="50"/>
  <c r="S86" i="50"/>
  <c r="Q86" i="50"/>
  <c r="O86" i="50"/>
  <c r="M86" i="50"/>
  <c r="G86" i="50"/>
  <c r="E86" i="50"/>
  <c r="C86" i="50"/>
  <c r="B86" i="50"/>
  <c r="Z85" i="50"/>
  <c r="Y85" i="50"/>
  <c r="S85" i="50"/>
  <c r="Q85" i="50"/>
  <c r="O85" i="50"/>
  <c r="M85" i="50"/>
  <c r="G85" i="50"/>
  <c r="E85" i="50"/>
  <c r="C85" i="50"/>
  <c r="B85" i="50"/>
  <c r="Z84" i="50"/>
  <c r="Y84" i="50"/>
  <c r="S84" i="50"/>
  <c r="Q84" i="50"/>
  <c r="O84" i="50"/>
  <c r="M84" i="50"/>
  <c r="G84" i="50"/>
  <c r="E84" i="50"/>
  <c r="C84" i="50"/>
  <c r="B84" i="50"/>
  <c r="Z83" i="50"/>
  <c r="Y83" i="50"/>
  <c r="S83" i="50"/>
  <c r="Q83" i="50"/>
  <c r="O83" i="50"/>
  <c r="M83" i="50"/>
  <c r="G83" i="50"/>
  <c r="E83" i="50"/>
  <c r="C83" i="50"/>
  <c r="B83" i="50"/>
  <c r="Z82" i="50"/>
  <c r="Y82" i="50"/>
  <c r="S82" i="50"/>
  <c r="Q82" i="50"/>
  <c r="O82" i="50"/>
  <c r="M82" i="50"/>
  <c r="G82" i="50"/>
  <c r="E82" i="50"/>
  <c r="C82" i="50"/>
  <c r="B82" i="50"/>
  <c r="Z76" i="50"/>
  <c r="Y76" i="50"/>
  <c r="S76" i="50"/>
  <c r="Q76" i="50"/>
  <c r="O76" i="50"/>
  <c r="M76" i="50"/>
  <c r="G76" i="50"/>
  <c r="E76" i="50"/>
  <c r="C76" i="50"/>
  <c r="B76" i="50"/>
  <c r="Z75" i="50"/>
  <c r="Y75" i="50"/>
  <c r="S75" i="50"/>
  <c r="Q75" i="50"/>
  <c r="O75" i="50"/>
  <c r="M75" i="50"/>
  <c r="G75" i="50"/>
  <c r="E75" i="50"/>
  <c r="C75" i="50"/>
  <c r="B75" i="50"/>
  <c r="Z74" i="50"/>
  <c r="Y74" i="50"/>
  <c r="S74" i="50"/>
  <c r="Q74" i="50"/>
  <c r="O74" i="50"/>
  <c r="M74" i="50"/>
  <c r="G74" i="50"/>
  <c r="E74" i="50"/>
  <c r="C74" i="50"/>
  <c r="B74" i="50"/>
  <c r="Z73" i="50"/>
  <c r="Y73" i="50"/>
  <c r="S73" i="50"/>
  <c r="Q73" i="50"/>
  <c r="O73" i="50"/>
  <c r="M73" i="50"/>
  <c r="G73" i="50"/>
  <c r="E73" i="50"/>
  <c r="C73" i="50"/>
  <c r="B73" i="50"/>
  <c r="Z72" i="50"/>
  <c r="Y72" i="50"/>
  <c r="S72" i="50"/>
  <c r="Q72" i="50"/>
  <c r="O72" i="50"/>
  <c r="M72" i="50"/>
  <c r="G72" i="50"/>
  <c r="E72" i="50"/>
  <c r="C72" i="50"/>
  <c r="B72" i="50"/>
  <c r="Z71" i="50"/>
  <c r="Y71" i="50"/>
  <c r="S71" i="50"/>
  <c r="Q71" i="50"/>
  <c r="O71" i="50"/>
  <c r="M71" i="50"/>
  <c r="G71" i="50"/>
  <c r="E71" i="50"/>
  <c r="C71" i="50"/>
  <c r="B71" i="50"/>
  <c r="Z70" i="50"/>
  <c r="Y70" i="50"/>
  <c r="S70" i="50"/>
  <c r="Q70" i="50"/>
  <c r="O70" i="50"/>
  <c r="M70" i="50"/>
  <c r="G70" i="50"/>
  <c r="E70" i="50"/>
  <c r="C70" i="50"/>
  <c r="B70" i="50"/>
  <c r="Z69" i="50"/>
  <c r="Y69" i="50"/>
  <c r="S69" i="50"/>
  <c r="Q69" i="50"/>
  <c r="O69" i="50"/>
  <c r="M69" i="50"/>
  <c r="G69" i="50"/>
  <c r="E69" i="50"/>
  <c r="C69" i="50"/>
  <c r="B69" i="50"/>
  <c r="Z68" i="50"/>
  <c r="Y68" i="50"/>
  <c r="S68" i="50"/>
  <c r="Q68" i="50"/>
  <c r="O68" i="50"/>
  <c r="M68" i="50"/>
  <c r="G68" i="50"/>
  <c r="E68" i="50"/>
  <c r="C68" i="50"/>
  <c r="B68" i="50"/>
  <c r="Z67" i="50"/>
  <c r="Y67" i="50"/>
  <c r="S67" i="50"/>
  <c r="Q67" i="50"/>
  <c r="O67" i="50"/>
  <c r="M67" i="50"/>
  <c r="G67" i="50"/>
  <c r="E67" i="50"/>
  <c r="C67" i="50"/>
  <c r="B67" i="50"/>
  <c r="Z66" i="50"/>
  <c r="Y66" i="50"/>
  <c r="S66" i="50"/>
  <c r="Q66" i="50"/>
  <c r="O66" i="50"/>
  <c r="M66" i="50"/>
  <c r="G66" i="50"/>
  <c r="E66" i="50"/>
  <c r="C66" i="50"/>
  <c r="B66" i="50"/>
  <c r="Z65" i="50"/>
  <c r="Y65" i="50"/>
  <c r="S65" i="50"/>
  <c r="Q65" i="50"/>
  <c r="O65" i="50"/>
  <c r="M65" i="50"/>
  <c r="G65" i="50"/>
  <c r="E65" i="50"/>
  <c r="C65" i="50"/>
  <c r="B65" i="50"/>
  <c r="Z64" i="50"/>
  <c r="Y64" i="50"/>
  <c r="S64" i="50"/>
  <c r="Q64" i="50"/>
  <c r="O64" i="50"/>
  <c r="M64" i="50"/>
  <c r="G64" i="50"/>
  <c r="E64" i="50"/>
  <c r="C64" i="50"/>
  <c r="B64" i="50"/>
  <c r="Z63" i="50"/>
  <c r="Y63" i="50"/>
  <c r="S63" i="50"/>
  <c r="Q63" i="50"/>
  <c r="O63" i="50"/>
  <c r="M63" i="50"/>
  <c r="G63" i="50"/>
  <c r="E63" i="50"/>
  <c r="C63" i="50"/>
  <c r="B63" i="50"/>
  <c r="Z62" i="50"/>
  <c r="Y62" i="50"/>
  <c r="S62" i="50"/>
  <c r="Q62" i="50"/>
  <c r="O62" i="50"/>
  <c r="M62" i="50"/>
  <c r="G62" i="50"/>
  <c r="E62" i="50"/>
  <c r="C62" i="50"/>
  <c r="B62" i="50"/>
  <c r="Z61" i="50"/>
  <c r="Y61" i="50"/>
  <c r="S61" i="50"/>
  <c r="Q61" i="50"/>
  <c r="O61" i="50"/>
  <c r="M61" i="50"/>
  <c r="G61" i="50"/>
  <c r="E61" i="50"/>
  <c r="C61" i="50"/>
  <c r="B61" i="50"/>
  <c r="Z60" i="50"/>
  <c r="Y60" i="50"/>
  <c r="S60" i="50"/>
  <c r="Q60" i="50"/>
  <c r="O60" i="50"/>
  <c r="M60" i="50"/>
  <c r="G60" i="50"/>
  <c r="E60" i="50"/>
  <c r="C60" i="50"/>
  <c r="B60" i="50"/>
  <c r="Z59" i="50"/>
  <c r="Y59" i="50"/>
  <c r="S59" i="50"/>
  <c r="Q59" i="50"/>
  <c r="O59" i="50"/>
  <c r="M59" i="50"/>
  <c r="G59" i="50"/>
  <c r="E59" i="50"/>
  <c r="C59" i="50"/>
  <c r="B59" i="50"/>
  <c r="Z58" i="50"/>
  <c r="Y58" i="50"/>
  <c r="S58" i="50"/>
  <c r="Q58" i="50"/>
  <c r="O58" i="50"/>
  <c r="M58" i="50"/>
  <c r="G58" i="50"/>
  <c r="E58" i="50"/>
  <c r="C58" i="50"/>
  <c r="B58" i="50"/>
  <c r="Z57" i="50"/>
  <c r="Y57" i="50"/>
  <c r="S57" i="50"/>
  <c r="Q57" i="50"/>
  <c r="O57" i="50"/>
  <c r="M57" i="50"/>
  <c r="G57" i="50"/>
  <c r="E57" i="50"/>
  <c r="C57" i="50"/>
  <c r="B57" i="50"/>
  <c r="Z56" i="50"/>
  <c r="Y56" i="50"/>
  <c r="S56" i="50"/>
  <c r="Q56" i="50"/>
  <c r="O56" i="50"/>
  <c r="M56" i="50"/>
  <c r="G56" i="50"/>
  <c r="E56" i="50"/>
  <c r="C56" i="50"/>
  <c r="B56" i="50"/>
  <c r="Z55" i="50"/>
  <c r="Y55" i="50"/>
  <c r="S55" i="50"/>
  <c r="Q55" i="50"/>
  <c r="O55" i="50"/>
  <c r="M55" i="50"/>
  <c r="G55" i="50"/>
  <c r="E55" i="50"/>
  <c r="C55" i="50"/>
  <c r="B55" i="50"/>
  <c r="Z54" i="50"/>
  <c r="Y54" i="50"/>
  <c r="S54" i="50"/>
  <c r="Q54" i="50"/>
  <c r="O54" i="50"/>
  <c r="M54" i="50"/>
  <c r="G54" i="50"/>
  <c r="E54" i="50"/>
  <c r="C54" i="50"/>
  <c r="B54" i="50"/>
  <c r="Z53" i="50"/>
  <c r="Y53" i="50"/>
  <c r="S53" i="50"/>
  <c r="Q53" i="50"/>
  <c r="O53" i="50"/>
  <c r="M53" i="50"/>
  <c r="G53" i="50"/>
  <c r="E53" i="50"/>
  <c r="C53" i="50"/>
  <c r="B53" i="50"/>
  <c r="Z52" i="50"/>
  <c r="Y52" i="50"/>
  <c r="S52" i="50"/>
  <c r="Q52" i="50"/>
  <c r="O52" i="50"/>
  <c r="M52" i="50"/>
  <c r="G52" i="50"/>
  <c r="E52" i="50"/>
  <c r="C52" i="50"/>
  <c r="B52" i="50"/>
  <c r="Z51" i="50"/>
  <c r="Y51" i="50"/>
  <c r="S51" i="50"/>
  <c r="Q51" i="50"/>
  <c r="O51" i="50"/>
  <c r="M51" i="50"/>
  <c r="G51" i="50"/>
  <c r="E51" i="50"/>
  <c r="C51" i="50"/>
  <c r="B51" i="50"/>
  <c r="Z50" i="50"/>
  <c r="Y50" i="50"/>
  <c r="S50" i="50"/>
  <c r="Q50" i="50"/>
  <c r="O50" i="50"/>
  <c r="M50" i="50"/>
  <c r="G50" i="50"/>
  <c r="E50" i="50"/>
  <c r="C50" i="50"/>
  <c r="B50" i="50"/>
  <c r="Z49" i="50"/>
  <c r="Y49" i="50"/>
  <c r="S49" i="50"/>
  <c r="Q49" i="50"/>
  <c r="O49" i="50"/>
  <c r="M49" i="50"/>
  <c r="G49" i="50"/>
  <c r="E49" i="50"/>
  <c r="C49" i="50"/>
  <c r="B49" i="50"/>
  <c r="Z48" i="50"/>
  <c r="Y48" i="50"/>
  <c r="S48" i="50"/>
  <c r="Q48" i="50"/>
  <c r="O48" i="50"/>
  <c r="M48" i="50"/>
  <c r="G48" i="50"/>
  <c r="E48" i="50"/>
  <c r="C48" i="50"/>
  <c r="B48" i="50"/>
  <c r="Z47" i="50"/>
  <c r="Y47" i="50"/>
  <c r="S47" i="50"/>
  <c r="Q47" i="50"/>
  <c r="O47" i="50"/>
  <c r="M47" i="50"/>
  <c r="G47" i="50"/>
  <c r="E47" i="50"/>
  <c r="C47" i="50"/>
  <c r="B47" i="50"/>
  <c r="Z46" i="50"/>
  <c r="Y46" i="50"/>
  <c r="S46" i="50"/>
  <c r="Q46" i="50"/>
  <c r="O46" i="50"/>
  <c r="M46" i="50"/>
  <c r="G46" i="50"/>
  <c r="E46" i="50"/>
  <c r="C46" i="50"/>
  <c r="B46" i="50"/>
  <c r="Z45" i="50"/>
  <c r="Y45" i="50"/>
  <c r="S45" i="50"/>
  <c r="Q45" i="50"/>
  <c r="O45" i="50"/>
  <c r="M45" i="50"/>
  <c r="G45" i="50"/>
  <c r="E45" i="50"/>
  <c r="C45" i="50"/>
  <c r="B45" i="50"/>
  <c r="Z44" i="50"/>
  <c r="Y44" i="50"/>
  <c r="S44" i="50"/>
  <c r="Q44" i="50"/>
  <c r="O44" i="50"/>
  <c r="M44" i="50"/>
  <c r="G44" i="50"/>
  <c r="E44" i="50"/>
  <c r="C44" i="50"/>
  <c r="B44" i="50"/>
  <c r="Z43" i="50"/>
  <c r="Y43" i="50"/>
  <c r="S43" i="50"/>
  <c r="Q43" i="50"/>
  <c r="O43" i="50"/>
  <c r="M43" i="50"/>
  <c r="G43" i="50"/>
  <c r="E43" i="50"/>
  <c r="C43" i="50"/>
  <c r="B43" i="50"/>
  <c r="Z42" i="50"/>
  <c r="Y42" i="50"/>
  <c r="S42" i="50"/>
  <c r="Q42" i="50"/>
  <c r="O42" i="50"/>
  <c r="M42" i="50"/>
  <c r="G42" i="50"/>
  <c r="E42" i="50"/>
  <c r="C42" i="50"/>
  <c r="B42" i="50"/>
  <c r="Z41" i="50"/>
  <c r="Y41" i="50"/>
  <c r="S41" i="50"/>
  <c r="Q41" i="50"/>
  <c r="O41" i="50"/>
  <c r="M41" i="50"/>
  <c r="G41" i="50"/>
  <c r="E41" i="50"/>
  <c r="C41" i="50"/>
  <c r="B41" i="50"/>
  <c r="Z40" i="50"/>
  <c r="Y40" i="50"/>
  <c r="S40" i="50"/>
  <c r="Q40" i="50"/>
  <c r="O40" i="50"/>
  <c r="M40" i="50"/>
  <c r="G40" i="50"/>
  <c r="E40" i="50"/>
  <c r="C40" i="50"/>
  <c r="B40" i="50"/>
  <c r="Z39" i="50"/>
  <c r="Y39" i="50"/>
  <c r="S39" i="50"/>
  <c r="Q39" i="50"/>
  <c r="O39" i="50"/>
  <c r="M39" i="50"/>
  <c r="G39" i="50"/>
  <c r="E39" i="50"/>
  <c r="C39" i="50"/>
  <c r="B39" i="50"/>
  <c r="Z38" i="50"/>
  <c r="Y38" i="50"/>
  <c r="S38" i="50"/>
  <c r="Q38" i="50"/>
  <c r="O38" i="50"/>
  <c r="M38" i="50"/>
  <c r="G38" i="50"/>
  <c r="E38" i="50"/>
  <c r="C38" i="50"/>
  <c r="B38" i="50"/>
  <c r="Z37" i="50"/>
  <c r="Y37" i="50"/>
  <c r="S37" i="50"/>
  <c r="Q37" i="50"/>
  <c r="O37" i="50"/>
  <c r="M37" i="50"/>
  <c r="G37" i="50"/>
  <c r="E37" i="50"/>
  <c r="C37" i="50"/>
  <c r="B37" i="50"/>
  <c r="Z36" i="50"/>
  <c r="Y36" i="50"/>
  <c r="S36" i="50"/>
  <c r="Q36" i="50"/>
  <c r="O36" i="50"/>
  <c r="M36" i="50"/>
  <c r="G36" i="50"/>
  <c r="E36" i="50"/>
  <c r="C36" i="50"/>
  <c r="B36" i="50"/>
  <c r="E13" i="50"/>
  <c r="G13" i="50"/>
  <c r="M13" i="50"/>
  <c r="O13" i="50"/>
  <c r="Q13" i="50"/>
  <c r="S13" i="50"/>
  <c r="Y13" i="50"/>
  <c r="Z13" i="50"/>
  <c r="E14" i="50"/>
  <c r="G14" i="50"/>
  <c r="M14" i="50"/>
  <c r="O14" i="50"/>
  <c r="Q14" i="50"/>
  <c r="S14" i="50"/>
  <c r="Y14" i="50"/>
  <c r="Z14" i="50"/>
  <c r="E15" i="50"/>
  <c r="G15" i="50"/>
  <c r="M15" i="50"/>
  <c r="O15" i="50"/>
  <c r="Q15" i="50"/>
  <c r="S15" i="50"/>
  <c r="Y15" i="50"/>
  <c r="Z15" i="50"/>
  <c r="E16" i="50"/>
  <c r="G16" i="50"/>
  <c r="M16" i="50"/>
  <c r="O16" i="50"/>
  <c r="Q16" i="50"/>
  <c r="S16" i="50"/>
  <c r="Y16" i="50"/>
  <c r="Z16" i="50"/>
  <c r="E17" i="50"/>
  <c r="G17" i="50"/>
  <c r="M17" i="50"/>
  <c r="O17" i="50"/>
  <c r="Q17" i="50"/>
  <c r="S17" i="50"/>
  <c r="Y17" i="50"/>
  <c r="Z17" i="50"/>
  <c r="E18" i="50"/>
  <c r="G18" i="50"/>
  <c r="M18" i="50"/>
  <c r="O18" i="50"/>
  <c r="Q18" i="50"/>
  <c r="S18" i="50"/>
  <c r="Y18" i="50"/>
  <c r="Z18" i="50"/>
  <c r="E19" i="50"/>
  <c r="G19" i="50"/>
  <c r="M19" i="50"/>
  <c r="O19" i="50"/>
  <c r="Q19" i="50"/>
  <c r="S19" i="50"/>
  <c r="Y19" i="50"/>
  <c r="Z19" i="50"/>
  <c r="E20" i="50"/>
  <c r="G20" i="50"/>
  <c r="M20" i="50"/>
  <c r="O20" i="50"/>
  <c r="Q20" i="50"/>
  <c r="S20" i="50"/>
  <c r="Y20" i="50"/>
  <c r="Z20" i="50"/>
  <c r="E21" i="50"/>
  <c r="G21" i="50"/>
  <c r="M21" i="50"/>
  <c r="O21" i="50"/>
  <c r="Q21" i="50"/>
  <c r="S21" i="50"/>
  <c r="Y21" i="50"/>
  <c r="Z21" i="50"/>
  <c r="E22" i="50"/>
  <c r="G22" i="50"/>
  <c r="M22" i="50"/>
  <c r="O22" i="50"/>
  <c r="Q22" i="50"/>
  <c r="S22" i="50"/>
  <c r="Y22" i="50"/>
  <c r="Z22" i="50"/>
  <c r="E23" i="50"/>
  <c r="G23" i="50"/>
  <c r="M23" i="50"/>
  <c r="O23" i="50"/>
  <c r="Q23" i="50"/>
  <c r="S23" i="50"/>
  <c r="Y23" i="50"/>
  <c r="Z23" i="50"/>
  <c r="E24" i="50"/>
  <c r="G24" i="50"/>
  <c r="M24" i="50"/>
  <c r="O24" i="50"/>
  <c r="Q24" i="50"/>
  <c r="S24" i="50"/>
  <c r="Y24" i="50"/>
  <c r="Z24" i="50"/>
  <c r="E25" i="50"/>
  <c r="G25" i="50"/>
  <c r="M25" i="50"/>
  <c r="O25" i="50"/>
  <c r="Q25" i="50"/>
  <c r="S25" i="50"/>
  <c r="Y25" i="50"/>
  <c r="Z25" i="50"/>
  <c r="E26" i="50"/>
  <c r="G26" i="50"/>
  <c r="M26" i="50"/>
  <c r="O26" i="50"/>
  <c r="Q26" i="50"/>
  <c r="S26" i="50"/>
  <c r="Y26" i="50"/>
  <c r="Z26" i="50"/>
  <c r="E27" i="50"/>
  <c r="G27" i="50"/>
  <c r="M27" i="50"/>
  <c r="O27" i="50"/>
  <c r="Q27" i="50"/>
  <c r="S27" i="50"/>
  <c r="Y27" i="50"/>
  <c r="Z27" i="50"/>
  <c r="E28" i="50"/>
  <c r="G28" i="50"/>
  <c r="M28" i="50"/>
  <c r="O28" i="50"/>
  <c r="Q28" i="50"/>
  <c r="S28" i="50"/>
  <c r="Y28" i="50"/>
  <c r="Z28" i="50"/>
  <c r="E29" i="50"/>
  <c r="G29" i="50"/>
  <c r="M29" i="50"/>
  <c r="O29" i="50"/>
  <c r="Q29" i="50"/>
  <c r="S29" i="50"/>
  <c r="Y29" i="50"/>
  <c r="Z29" i="50"/>
  <c r="E30" i="50"/>
  <c r="G30" i="50"/>
  <c r="M30" i="50"/>
  <c r="O30" i="50"/>
  <c r="Q30" i="50"/>
  <c r="S30" i="50"/>
  <c r="Y30" i="50"/>
  <c r="Z30" i="50"/>
  <c r="E31" i="50"/>
  <c r="G31" i="50"/>
  <c r="M31" i="50"/>
  <c r="O31" i="50"/>
  <c r="Q31" i="50"/>
  <c r="S31" i="50"/>
  <c r="Y31" i="50"/>
  <c r="Z31" i="50"/>
  <c r="E32" i="50"/>
  <c r="G32" i="50"/>
  <c r="M32" i="50"/>
  <c r="O32" i="50"/>
  <c r="Q32" i="50"/>
  <c r="S32" i="50"/>
  <c r="Y32" i="50"/>
  <c r="Z32" i="50"/>
  <c r="E33" i="50"/>
  <c r="G33" i="50"/>
  <c r="M33" i="50"/>
  <c r="O33" i="50"/>
  <c r="Q33" i="50"/>
  <c r="S33" i="50"/>
  <c r="Y33" i="50"/>
  <c r="Z33" i="50"/>
  <c r="E34" i="50"/>
  <c r="G34" i="50"/>
  <c r="M34" i="50"/>
  <c r="O34" i="50"/>
  <c r="Q34" i="50"/>
  <c r="S34" i="50"/>
  <c r="Y34" i="50"/>
  <c r="Z34" i="50"/>
  <c r="B13" i="50"/>
  <c r="C13" i="50"/>
  <c r="B14" i="50"/>
  <c r="C14" i="50"/>
  <c r="B15" i="50"/>
  <c r="C15" i="50"/>
  <c r="B16" i="50"/>
  <c r="C16" i="50"/>
  <c r="B17" i="50"/>
  <c r="C17" i="50"/>
  <c r="B18" i="50"/>
  <c r="C18" i="50"/>
  <c r="B19" i="50"/>
  <c r="C19" i="50"/>
  <c r="B20" i="50"/>
  <c r="C20" i="50"/>
  <c r="B21" i="50"/>
  <c r="C21" i="50"/>
  <c r="B22" i="50"/>
  <c r="C22" i="50"/>
  <c r="B23" i="50"/>
  <c r="C23" i="50"/>
  <c r="B24" i="50"/>
  <c r="C24" i="50"/>
  <c r="B25" i="50"/>
  <c r="C25" i="50"/>
  <c r="B26" i="50"/>
  <c r="C26" i="50"/>
  <c r="B27" i="50"/>
  <c r="C27" i="50"/>
  <c r="B28" i="50"/>
  <c r="C28" i="50"/>
  <c r="B29" i="50"/>
  <c r="B30" i="50"/>
  <c r="C30" i="50"/>
  <c r="B31" i="50"/>
  <c r="C31" i="50"/>
  <c r="B32" i="50"/>
  <c r="C32" i="50"/>
  <c r="B33" i="50"/>
  <c r="C33" i="50"/>
  <c r="B34" i="50"/>
  <c r="C34" i="50"/>
  <c r="Z12" i="50"/>
  <c r="Y12" i="50"/>
  <c r="S12" i="50"/>
  <c r="Q12" i="50"/>
  <c r="O12" i="50"/>
  <c r="M12" i="50"/>
  <c r="G12" i="50"/>
  <c r="AE14" i="50" s="1"/>
  <c r="E12" i="50"/>
  <c r="C12" i="50"/>
  <c r="B12" i="50"/>
  <c r="W655" i="49"/>
  <c r="Q655" i="49"/>
  <c r="O655" i="49"/>
  <c r="M655" i="49"/>
  <c r="H655" i="49"/>
  <c r="F655" i="49"/>
  <c r="D655" i="49"/>
  <c r="C655" i="49"/>
  <c r="B655" i="49"/>
  <c r="W654" i="49"/>
  <c r="Q654" i="49"/>
  <c r="O654" i="49"/>
  <c r="M654" i="49"/>
  <c r="H654" i="49"/>
  <c r="F654" i="49"/>
  <c r="D654" i="49"/>
  <c r="C654" i="49"/>
  <c r="B654" i="49"/>
  <c r="W653" i="49"/>
  <c r="Q653" i="49"/>
  <c r="O653" i="49"/>
  <c r="M653" i="49"/>
  <c r="H653" i="49"/>
  <c r="F653" i="49"/>
  <c r="D653" i="49"/>
  <c r="C653" i="49"/>
  <c r="B653" i="49"/>
  <c r="W652" i="49"/>
  <c r="Q652" i="49"/>
  <c r="O652" i="49"/>
  <c r="M652" i="49"/>
  <c r="H652" i="49"/>
  <c r="F652" i="49"/>
  <c r="D652" i="49"/>
  <c r="C652" i="49"/>
  <c r="B652" i="49"/>
  <c r="W651" i="49"/>
  <c r="Q651" i="49"/>
  <c r="O651" i="49"/>
  <c r="M651" i="49"/>
  <c r="H651" i="49"/>
  <c r="F651" i="49"/>
  <c r="D651" i="49"/>
  <c r="C651" i="49"/>
  <c r="B651" i="49"/>
  <c r="W650" i="49"/>
  <c r="Q650" i="49"/>
  <c r="O650" i="49"/>
  <c r="M650" i="49"/>
  <c r="H650" i="49"/>
  <c r="F650" i="49"/>
  <c r="D650" i="49"/>
  <c r="C650" i="49"/>
  <c r="B650" i="49"/>
  <c r="W649" i="49"/>
  <c r="Q649" i="49"/>
  <c r="O649" i="49"/>
  <c r="M649" i="49"/>
  <c r="H649" i="49"/>
  <c r="F649" i="49"/>
  <c r="D649" i="49"/>
  <c r="C649" i="49"/>
  <c r="B649" i="49"/>
  <c r="W648" i="49"/>
  <c r="Q648" i="49"/>
  <c r="O648" i="49"/>
  <c r="M648" i="49"/>
  <c r="H648" i="49"/>
  <c r="F648" i="49"/>
  <c r="D648" i="49"/>
  <c r="C648" i="49"/>
  <c r="B648" i="49"/>
  <c r="W647" i="49"/>
  <c r="Q647" i="49"/>
  <c r="O647" i="49"/>
  <c r="M647" i="49"/>
  <c r="H647" i="49"/>
  <c r="F647" i="49"/>
  <c r="D647" i="49"/>
  <c r="C647" i="49"/>
  <c r="B647" i="49"/>
  <c r="W646" i="49"/>
  <c r="Q646" i="49"/>
  <c r="O646" i="49"/>
  <c r="M646" i="49"/>
  <c r="H646" i="49"/>
  <c r="F646" i="49"/>
  <c r="D646" i="49"/>
  <c r="C646" i="49"/>
  <c r="B646" i="49"/>
  <c r="W645" i="49"/>
  <c r="Q645" i="49"/>
  <c r="O645" i="49"/>
  <c r="M645" i="49"/>
  <c r="H645" i="49"/>
  <c r="F645" i="49"/>
  <c r="D645" i="49"/>
  <c r="C645" i="49"/>
  <c r="B645" i="49"/>
  <c r="W644" i="49"/>
  <c r="Q644" i="49"/>
  <c r="O644" i="49"/>
  <c r="M644" i="49"/>
  <c r="H644" i="49"/>
  <c r="F644" i="49"/>
  <c r="D644" i="49"/>
  <c r="C644" i="49"/>
  <c r="B644" i="49"/>
  <c r="W643" i="49"/>
  <c r="Q643" i="49"/>
  <c r="O643" i="49"/>
  <c r="M643" i="49"/>
  <c r="H643" i="49"/>
  <c r="F643" i="49"/>
  <c r="D643" i="49"/>
  <c r="C643" i="49"/>
  <c r="B643" i="49"/>
  <c r="W642" i="49"/>
  <c r="Q642" i="49"/>
  <c r="O642" i="49"/>
  <c r="M642" i="49"/>
  <c r="H642" i="49"/>
  <c r="F642" i="49"/>
  <c r="D642" i="49"/>
  <c r="C642" i="49"/>
  <c r="B642" i="49"/>
  <c r="W641" i="49"/>
  <c r="Q641" i="49"/>
  <c r="O641" i="49"/>
  <c r="M641" i="49"/>
  <c r="H641" i="49"/>
  <c r="F641" i="49"/>
  <c r="D641" i="49"/>
  <c r="C641" i="49"/>
  <c r="B641" i="49"/>
  <c r="W640" i="49"/>
  <c r="Q640" i="49"/>
  <c r="O640" i="49"/>
  <c r="M640" i="49"/>
  <c r="H640" i="49"/>
  <c r="F640" i="49"/>
  <c r="D640" i="49"/>
  <c r="C640" i="49"/>
  <c r="B640" i="49"/>
  <c r="W639" i="49"/>
  <c r="Q639" i="49"/>
  <c r="O639" i="49"/>
  <c r="M639" i="49"/>
  <c r="H639" i="49"/>
  <c r="F639" i="49"/>
  <c r="D639" i="49"/>
  <c r="C639" i="49"/>
  <c r="B639" i="49"/>
  <c r="W638" i="49"/>
  <c r="Q638" i="49"/>
  <c r="O638" i="49"/>
  <c r="M638" i="49"/>
  <c r="H638" i="49"/>
  <c r="F638" i="49"/>
  <c r="D638" i="49"/>
  <c r="C638" i="49"/>
  <c r="B638" i="49"/>
  <c r="W637" i="49"/>
  <c r="Q637" i="49"/>
  <c r="O637" i="49"/>
  <c r="M637" i="49"/>
  <c r="H637" i="49"/>
  <c r="F637" i="49"/>
  <c r="D637" i="49"/>
  <c r="C637" i="49"/>
  <c r="B637" i="49"/>
  <c r="W636" i="49"/>
  <c r="Q636" i="49"/>
  <c r="O636" i="49"/>
  <c r="M636" i="49"/>
  <c r="H636" i="49"/>
  <c r="F636" i="49"/>
  <c r="D636" i="49"/>
  <c r="C636" i="49"/>
  <c r="B636" i="49"/>
  <c r="W635" i="49"/>
  <c r="Q635" i="49"/>
  <c r="O635" i="49"/>
  <c r="M635" i="49"/>
  <c r="H635" i="49"/>
  <c r="F635" i="49"/>
  <c r="D635" i="49"/>
  <c r="C635" i="49"/>
  <c r="B635" i="49"/>
  <c r="W634" i="49"/>
  <c r="Q634" i="49"/>
  <c r="O634" i="49"/>
  <c r="M634" i="49"/>
  <c r="H634" i="49"/>
  <c r="F634" i="49"/>
  <c r="D634" i="49"/>
  <c r="C634" i="49"/>
  <c r="B634" i="49"/>
  <c r="W633" i="49"/>
  <c r="Q633" i="49"/>
  <c r="O633" i="49"/>
  <c r="M633" i="49"/>
  <c r="H633" i="49"/>
  <c r="F633" i="49"/>
  <c r="D633" i="49"/>
  <c r="C633" i="49"/>
  <c r="B633" i="49"/>
  <c r="W632" i="49"/>
  <c r="Q632" i="49"/>
  <c r="O632" i="49"/>
  <c r="M632" i="49"/>
  <c r="H632" i="49"/>
  <c r="F632" i="49"/>
  <c r="D632" i="49"/>
  <c r="C632" i="49"/>
  <c r="B632" i="49"/>
  <c r="W631" i="49"/>
  <c r="Q631" i="49"/>
  <c r="O631" i="49"/>
  <c r="M631" i="49"/>
  <c r="H631" i="49"/>
  <c r="F631" i="49"/>
  <c r="D631" i="49"/>
  <c r="C631" i="49"/>
  <c r="B631" i="49"/>
  <c r="W630" i="49"/>
  <c r="Q630" i="49"/>
  <c r="O630" i="49"/>
  <c r="M630" i="49"/>
  <c r="H630" i="49"/>
  <c r="F630" i="49"/>
  <c r="D630" i="49"/>
  <c r="C630" i="49"/>
  <c r="B630" i="49"/>
  <c r="W629" i="49"/>
  <c r="Q629" i="49"/>
  <c r="O629" i="49"/>
  <c r="M629" i="49"/>
  <c r="H629" i="49"/>
  <c r="F629" i="49"/>
  <c r="D629" i="49"/>
  <c r="C629" i="49"/>
  <c r="B629" i="49"/>
  <c r="W628" i="49"/>
  <c r="Q628" i="49"/>
  <c r="O628" i="49"/>
  <c r="M628" i="49"/>
  <c r="H628" i="49"/>
  <c r="F628" i="49"/>
  <c r="D628" i="49"/>
  <c r="C628" i="49"/>
  <c r="B628" i="49"/>
  <c r="W627" i="49"/>
  <c r="Q627" i="49"/>
  <c r="O627" i="49"/>
  <c r="M627" i="49"/>
  <c r="H627" i="49"/>
  <c r="F627" i="49"/>
  <c r="D627" i="49"/>
  <c r="C627" i="49"/>
  <c r="B627" i="49"/>
  <c r="W626" i="49"/>
  <c r="Q626" i="49"/>
  <c r="O626" i="49"/>
  <c r="M626" i="49"/>
  <c r="H626" i="49"/>
  <c r="F626" i="49"/>
  <c r="D626" i="49"/>
  <c r="C626" i="49"/>
  <c r="B626" i="49"/>
  <c r="W625" i="49"/>
  <c r="Q625" i="49"/>
  <c r="O625" i="49"/>
  <c r="M625" i="49"/>
  <c r="H625" i="49"/>
  <c r="F625" i="49"/>
  <c r="D625" i="49"/>
  <c r="C625" i="49"/>
  <c r="B625" i="49"/>
  <c r="W624" i="49"/>
  <c r="Q624" i="49"/>
  <c r="O624" i="49"/>
  <c r="M624" i="49"/>
  <c r="H624" i="49"/>
  <c r="F624" i="49"/>
  <c r="D624" i="49"/>
  <c r="C624" i="49"/>
  <c r="B624" i="49"/>
  <c r="W623" i="49"/>
  <c r="Q623" i="49"/>
  <c r="O623" i="49"/>
  <c r="M623" i="49"/>
  <c r="H623" i="49"/>
  <c r="F623" i="49"/>
  <c r="D623" i="49"/>
  <c r="C623" i="49"/>
  <c r="B623" i="49"/>
  <c r="W622" i="49"/>
  <c r="Q622" i="49"/>
  <c r="O622" i="49"/>
  <c r="M622" i="49"/>
  <c r="H622" i="49"/>
  <c r="F622" i="49"/>
  <c r="D622" i="49"/>
  <c r="C622" i="49"/>
  <c r="B622" i="49"/>
  <c r="W621" i="49"/>
  <c r="Q621" i="49"/>
  <c r="O621" i="49"/>
  <c r="M621" i="49"/>
  <c r="H621" i="49"/>
  <c r="F621" i="49"/>
  <c r="D621" i="49"/>
  <c r="C621" i="49"/>
  <c r="B621" i="49"/>
  <c r="W620" i="49"/>
  <c r="Q620" i="49"/>
  <c r="O620" i="49"/>
  <c r="M620" i="49"/>
  <c r="H620" i="49"/>
  <c r="F620" i="49"/>
  <c r="D620" i="49"/>
  <c r="C620" i="49"/>
  <c r="B620" i="49"/>
  <c r="W619" i="49"/>
  <c r="Q619" i="49"/>
  <c r="O619" i="49"/>
  <c r="M619" i="49"/>
  <c r="H619" i="49"/>
  <c r="F619" i="49"/>
  <c r="D619" i="49"/>
  <c r="C619" i="49"/>
  <c r="B619" i="49"/>
  <c r="W618" i="49"/>
  <c r="Q618" i="49"/>
  <c r="O618" i="49"/>
  <c r="M618" i="49"/>
  <c r="H618" i="49"/>
  <c r="F618" i="49"/>
  <c r="D618" i="49"/>
  <c r="C618" i="49"/>
  <c r="B618" i="49"/>
  <c r="W617" i="49"/>
  <c r="Q617" i="49"/>
  <c r="O617" i="49"/>
  <c r="M617" i="49"/>
  <c r="H617" i="49"/>
  <c r="F617" i="49"/>
  <c r="D617" i="49"/>
  <c r="C617" i="49"/>
  <c r="B617" i="49"/>
  <c r="W616" i="49"/>
  <c r="Q616" i="49"/>
  <c r="O616" i="49"/>
  <c r="M616" i="49"/>
  <c r="H616" i="49"/>
  <c r="F616" i="49"/>
  <c r="D616" i="49"/>
  <c r="C616" i="49"/>
  <c r="B616" i="49"/>
  <c r="W615" i="49"/>
  <c r="Q615" i="49"/>
  <c r="O615" i="49"/>
  <c r="M615" i="49"/>
  <c r="H615" i="49"/>
  <c r="F615" i="49"/>
  <c r="D615" i="49"/>
  <c r="C615" i="49"/>
  <c r="B615" i="49"/>
  <c r="W614" i="49"/>
  <c r="Q614" i="49"/>
  <c r="O614" i="49"/>
  <c r="M614" i="49"/>
  <c r="H614" i="49"/>
  <c r="F614" i="49"/>
  <c r="D614" i="49"/>
  <c r="C614" i="49"/>
  <c r="B614" i="49"/>
  <c r="W613" i="49"/>
  <c r="Q613" i="49"/>
  <c r="O613" i="49"/>
  <c r="M613" i="49"/>
  <c r="H613" i="49"/>
  <c r="F613" i="49"/>
  <c r="D613" i="49"/>
  <c r="C613" i="49"/>
  <c r="B613" i="49"/>
  <c r="W612" i="49"/>
  <c r="Q612" i="49"/>
  <c r="O612" i="49"/>
  <c r="M612" i="49"/>
  <c r="H612" i="49"/>
  <c r="F612" i="49"/>
  <c r="D612" i="49"/>
  <c r="C612" i="49"/>
  <c r="B612" i="49"/>
  <c r="W611" i="49"/>
  <c r="Q611" i="49"/>
  <c r="O611" i="49"/>
  <c r="M611" i="49"/>
  <c r="H611" i="49"/>
  <c r="F611" i="49"/>
  <c r="D611" i="49"/>
  <c r="C611" i="49"/>
  <c r="B611" i="49"/>
  <c r="W610" i="49"/>
  <c r="Q610" i="49"/>
  <c r="O610" i="49"/>
  <c r="M610" i="49"/>
  <c r="H610" i="49"/>
  <c r="F610" i="49"/>
  <c r="D610" i="49"/>
  <c r="C610" i="49"/>
  <c r="B610" i="49"/>
  <c r="W609" i="49"/>
  <c r="Q609" i="49"/>
  <c r="O609" i="49"/>
  <c r="M609" i="49"/>
  <c r="H609" i="49"/>
  <c r="F609" i="49"/>
  <c r="D609" i="49"/>
  <c r="C609" i="49"/>
  <c r="B609" i="49"/>
  <c r="W608" i="49"/>
  <c r="Q608" i="49"/>
  <c r="O608" i="49"/>
  <c r="M608" i="49"/>
  <c r="H608" i="49"/>
  <c r="F608" i="49"/>
  <c r="D608" i="49"/>
  <c r="C608" i="49"/>
  <c r="B608" i="49"/>
  <c r="W607" i="49"/>
  <c r="Q607" i="49"/>
  <c r="O607" i="49"/>
  <c r="M607" i="49"/>
  <c r="H607" i="49"/>
  <c r="F607" i="49"/>
  <c r="D607" i="49"/>
  <c r="C607" i="49"/>
  <c r="B607" i="49"/>
  <c r="W606" i="49"/>
  <c r="Q606" i="49"/>
  <c r="O606" i="49"/>
  <c r="M606" i="49"/>
  <c r="H606" i="49"/>
  <c r="F606" i="49"/>
  <c r="D606" i="49"/>
  <c r="C606" i="49"/>
  <c r="B606" i="49"/>
  <c r="W605" i="49"/>
  <c r="Q605" i="49"/>
  <c r="O605" i="49"/>
  <c r="M605" i="49"/>
  <c r="H605" i="49"/>
  <c r="F605" i="49"/>
  <c r="D605" i="49"/>
  <c r="C605" i="49"/>
  <c r="B605" i="49"/>
  <c r="W604" i="49"/>
  <c r="Q604" i="49"/>
  <c r="O604" i="49"/>
  <c r="M604" i="49"/>
  <c r="H604" i="49"/>
  <c r="F604" i="49"/>
  <c r="D604" i="49"/>
  <c r="C604" i="49"/>
  <c r="B604" i="49"/>
  <c r="W603" i="49"/>
  <c r="Q603" i="49"/>
  <c r="O603" i="49"/>
  <c r="M603" i="49"/>
  <c r="H603" i="49"/>
  <c r="F603" i="49"/>
  <c r="D603" i="49"/>
  <c r="C603" i="49"/>
  <c r="B603" i="49"/>
  <c r="W602" i="49"/>
  <c r="Q602" i="49"/>
  <c r="O602" i="49"/>
  <c r="M602" i="49"/>
  <c r="H602" i="49"/>
  <c r="F602" i="49"/>
  <c r="D602" i="49"/>
  <c r="C602" i="49"/>
  <c r="B602" i="49"/>
  <c r="W601" i="49"/>
  <c r="Q601" i="49"/>
  <c r="O601" i="49"/>
  <c r="M601" i="49"/>
  <c r="H601" i="49"/>
  <c r="F601" i="49"/>
  <c r="D601" i="49"/>
  <c r="C601" i="49"/>
  <c r="B601" i="49"/>
  <c r="W600" i="49"/>
  <c r="Q600" i="49"/>
  <c r="O600" i="49"/>
  <c r="M600" i="49"/>
  <c r="H600" i="49"/>
  <c r="F600" i="49"/>
  <c r="D600" i="49"/>
  <c r="C600" i="49"/>
  <c r="B600" i="49"/>
  <c r="W599" i="49"/>
  <c r="Q599" i="49"/>
  <c r="O599" i="49"/>
  <c r="M599" i="49"/>
  <c r="H599" i="49"/>
  <c r="F599" i="49"/>
  <c r="D599" i="49"/>
  <c r="C599" i="49"/>
  <c r="B599" i="49"/>
  <c r="W598" i="49"/>
  <c r="Q598" i="49"/>
  <c r="O598" i="49"/>
  <c r="M598" i="49"/>
  <c r="H598" i="49"/>
  <c r="F598" i="49"/>
  <c r="D598" i="49"/>
  <c r="C598" i="49"/>
  <c r="B598" i="49"/>
  <c r="W597" i="49"/>
  <c r="Q597" i="49"/>
  <c r="O597" i="49"/>
  <c r="M597" i="49"/>
  <c r="H597" i="49"/>
  <c r="F597" i="49"/>
  <c r="D597" i="49"/>
  <c r="C597" i="49"/>
  <c r="B597" i="49"/>
  <c r="W596" i="49"/>
  <c r="Q596" i="49"/>
  <c r="O596" i="49"/>
  <c r="M596" i="49"/>
  <c r="H596" i="49"/>
  <c r="F596" i="49"/>
  <c r="D596" i="49"/>
  <c r="C596" i="49"/>
  <c r="B596" i="49"/>
  <c r="W595" i="49"/>
  <c r="Q595" i="49"/>
  <c r="O595" i="49"/>
  <c r="M595" i="49"/>
  <c r="H595" i="49"/>
  <c r="F595" i="49"/>
  <c r="D595" i="49"/>
  <c r="C595" i="49"/>
  <c r="B595" i="49"/>
  <c r="W594" i="49"/>
  <c r="Q594" i="49"/>
  <c r="O594" i="49"/>
  <c r="M594" i="49"/>
  <c r="H594" i="49"/>
  <c r="F594" i="49"/>
  <c r="D594" i="49"/>
  <c r="C594" i="49"/>
  <c r="B594" i="49"/>
  <c r="W593" i="49"/>
  <c r="Q593" i="49"/>
  <c r="O593" i="49"/>
  <c r="M593" i="49"/>
  <c r="H593" i="49"/>
  <c r="F593" i="49"/>
  <c r="D593" i="49"/>
  <c r="C593" i="49"/>
  <c r="B593" i="49"/>
  <c r="W592" i="49"/>
  <c r="Q592" i="49"/>
  <c r="O592" i="49"/>
  <c r="M592" i="49"/>
  <c r="H592" i="49"/>
  <c r="F592" i="49"/>
  <c r="D592" i="49"/>
  <c r="C592" i="49"/>
  <c r="B592" i="49"/>
  <c r="W591" i="49"/>
  <c r="Q591" i="49"/>
  <c r="O591" i="49"/>
  <c r="M591" i="49"/>
  <c r="H591" i="49"/>
  <c r="F591" i="49"/>
  <c r="D591" i="49"/>
  <c r="C591" i="49"/>
  <c r="B591" i="49"/>
  <c r="W590" i="49"/>
  <c r="Q590" i="49"/>
  <c r="O590" i="49"/>
  <c r="M590" i="49"/>
  <c r="H590" i="49"/>
  <c r="F590" i="49"/>
  <c r="D590" i="49"/>
  <c r="C590" i="49"/>
  <c r="B590" i="49"/>
  <c r="W589" i="49"/>
  <c r="Q589" i="49"/>
  <c r="O589" i="49"/>
  <c r="M589" i="49"/>
  <c r="H589" i="49"/>
  <c r="F589" i="49"/>
  <c r="D589" i="49"/>
  <c r="C589" i="49"/>
  <c r="B589" i="49"/>
  <c r="W588" i="49"/>
  <c r="Q588" i="49"/>
  <c r="O588" i="49"/>
  <c r="M588" i="49"/>
  <c r="H588" i="49"/>
  <c r="F588" i="49"/>
  <c r="D588" i="49"/>
  <c r="C588" i="49"/>
  <c r="B588" i="49"/>
  <c r="W587" i="49"/>
  <c r="Q587" i="49"/>
  <c r="O587" i="49"/>
  <c r="M587" i="49"/>
  <c r="H587" i="49"/>
  <c r="F587" i="49"/>
  <c r="D587" i="49"/>
  <c r="C587" i="49"/>
  <c r="B587" i="49"/>
  <c r="W586" i="49"/>
  <c r="Q586" i="49"/>
  <c r="O586" i="49"/>
  <c r="M586" i="49"/>
  <c r="H586" i="49"/>
  <c r="F586" i="49"/>
  <c r="D586" i="49"/>
  <c r="C586" i="49"/>
  <c r="B586" i="49"/>
  <c r="W585" i="49"/>
  <c r="Q585" i="49"/>
  <c r="O585" i="49"/>
  <c r="M585" i="49"/>
  <c r="H585" i="49"/>
  <c r="F585" i="49"/>
  <c r="D585" i="49"/>
  <c r="C585" i="49"/>
  <c r="B585" i="49"/>
  <c r="W584" i="49"/>
  <c r="Q584" i="49"/>
  <c r="O584" i="49"/>
  <c r="M584" i="49"/>
  <c r="H584" i="49"/>
  <c r="F584" i="49"/>
  <c r="D584" i="49"/>
  <c r="C584" i="49"/>
  <c r="B584" i="49"/>
  <c r="W583" i="49"/>
  <c r="Q583" i="49"/>
  <c r="O583" i="49"/>
  <c r="M583" i="49"/>
  <c r="H583" i="49"/>
  <c r="F583" i="49"/>
  <c r="D583" i="49"/>
  <c r="C583" i="49"/>
  <c r="B583" i="49"/>
  <c r="W582" i="49"/>
  <c r="Q582" i="49"/>
  <c r="O582" i="49"/>
  <c r="M582" i="49"/>
  <c r="H582" i="49"/>
  <c r="F582" i="49"/>
  <c r="D582" i="49"/>
  <c r="C582" i="49"/>
  <c r="B582" i="49"/>
  <c r="W581" i="49"/>
  <c r="Q581" i="49"/>
  <c r="O581" i="49"/>
  <c r="M581" i="49"/>
  <c r="H581" i="49"/>
  <c r="F581" i="49"/>
  <c r="D581" i="49"/>
  <c r="C581" i="49"/>
  <c r="B581" i="49"/>
  <c r="W580" i="49"/>
  <c r="Q580" i="49"/>
  <c r="O580" i="49"/>
  <c r="M580" i="49"/>
  <c r="H580" i="49"/>
  <c r="F580" i="49"/>
  <c r="D580" i="49"/>
  <c r="C580" i="49"/>
  <c r="B580" i="49"/>
  <c r="W579" i="49"/>
  <c r="Q579" i="49"/>
  <c r="O579" i="49"/>
  <c r="M579" i="49"/>
  <c r="H579" i="49"/>
  <c r="F579" i="49"/>
  <c r="D579" i="49"/>
  <c r="C579" i="49"/>
  <c r="B579" i="49"/>
  <c r="W578" i="49"/>
  <c r="Q578" i="49"/>
  <c r="O578" i="49"/>
  <c r="M578" i="49"/>
  <c r="H578" i="49"/>
  <c r="F578" i="49"/>
  <c r="D578" i="49"/>
  <c r="C578" i="49"/>
  <c r="B578" i="49"/>
  <c r="W577" i="49"/>
  <c r="Q577" i="49"/>
  <c r="O577" i="49"/>
  <c r="M577" i="49"/>
  <c r="H577" i="49"/>
  <c r="F577" i="49"/>
  <c r="D577" i="49"/>
  <c r="C577" i="49"/>
  <c r="B577" i="49"/>
  <c r="W576" i="49"/>
  <c r="Q576" i="49"/>
  <c r="O576" i="49"/>
  <c r="M576" i="49"/>
  <c r="H576" i="49"/>
  <c r="F576" i="49"/>
  <c r="D576" i="49"/>
  <c r="C576" i="49"/>
  <c r="B576" i="49"/>
  <c r="W575" i="49"/>
  <c r="Q575" i="49"/>
  <c r="O575" i="49"/>
  <c r="M575" i="49"/>
  <c r="H575" i="49"/>
  <c r="F575" i="49"/>
  <c r="D575" i="49"/>
  <c r="C575" i="49"/>
  <c r="B575" i="49"/>
  <c r="W574" i="49"/>
  <c r="Q574" i="49"/>
  <c r="O574" i="49"/>
  <c r="M574" i="49"/>
  <c r="H574" i="49"/>
  <c r="F574" i="49"/>
  <c r="D574" i="49"/>
  <c r="C574" i="49"/>
  <c r="B574" i="49"/>
  <c r="W573" i="49"/>
  <c r="Q573" i="49"/>
  <c r="O573" i="49"/>
  <c r="M573" i="49"/>
  <c r="H573" i="49"/>
  <c r="F573" i="49"/>
  <c r="D573" i="49"/>
  <c r="C573" i="49"/>
  <c r="B573" i="49"/>
  <c r="W572" i="49"/>
  <c r="Q572" i="49"/>
  <c r="O572" i="49"/>
  <c r="M572" i="49"/>
  <c r="H572" i="49"/>
  <c r="F572" i="49"/>
  <c r="D572" i="49"/>
  <c r="C572" i="49"/>
  <c r="B572" i="49"/>
  <c r="W571" i="49"/>
  <c r="Q571" i="49"/>
  <c r="O571" i="49"/>
  <c r="M571" i="49"/>
  <c r="H571" i="49"/>
  <c r="F571" i="49"/>
  <c r="D571" i="49"/>
  <c r="C571" i="49"/>
  <c r="B571" i="49"/>
  <c r="W570" i="49"/>
  <c r="Q570" i="49"/>
  <c r="O570" i="49"/>
  <c r="M570" i="49"/>
  <c r="H570" i="49"/>
  <c r="F570" i="49"/>
  <c r="D570" i="49"/>
  <c r="C570" i="49"/>
  <c r="B570" i="49"/>
  <c r="W569" i="49"/>
  <c r="Q569" i="49"/>
  <c r="O569" i="49"/>
  <c r="M569" i="49"/>
  <c r="H569" i="49"/>
  <c r="F569" i="49"/>
  <c r="D569" i="49"/>
  <c r="C569" i="49"/>
  <c r="B569" i="49"/>
  <c r="W568" i="49"/>
  <c r="Q568" i="49"/>
  <c r="O568" i="49"/>
  <c r="M568" i="49"/>
  <c r="H568" i="49"/>
  <c r="F568" i="49"/>
  <c r="D568" i="49"/>
  <c r="C568" i="49"/>
  <c r="B568" i="49"/>
  <c r="W567" i="49"/>
  <c r="Q567" i="49"/>
  <c r="O567" i="49"/>
  <c r="M567" i="49"/>
  <c r="H567" i="49"/>
  <c r="F567" i="49"/>
  <c r="D567" i="49"/>
  <c r="C567" i="49"/>
  <c r="B567" i="49"/>
  <c r="W566" i="49"/>
  <c r="Q566" i="49"/>
  <c r="O566" i="49"/>
  <c r="M566" i="49"/>
  <c r="H566" i="49"/>
  <c r="F566" i="49"/>
  <c r="D566" i="49"/>
  <c r="C566" i="49"/>
  <c r="B566" i="49"/>
  <c r="W565" i="49"/>
  <c r="Q565" i="49"/>
  <c r="O565" i="49"/>
  <c r="M565" i="49"/>
  <c r="H565" i="49"/>
  <c r="F565" i="49"/>
  <c r="D565" i="49"/>
  <c r="C565" i="49"/>
  <c r="B565" i="49"/>
  <c r="W564" i="49"/>
  <c r="Q564" i="49"/>
  <c r="O564" i="49"/>
  <c r="M564" i="49"/>
  <c r="H564" i="49"/>
  <c r="F564" i="49"/>
  <c r="D564" i="49"/>
  <c r="C564" i="49"/>
  <c r="B564" i="49"/>
  <c r="W563" i="49"/>
  <c r="Q563" i="49"/>
  <c r="O563" i="49"/>
  <c r="M563" i="49"/>
  <c r="H563" i="49"/>
  <c r="F563" i="49"/>
  <c r="D563" i="49"/>
  <c r="C563" i="49"/>
  <c r="B563" i="49"/>
  <c r="W562" i="49"/>
  <c r="Q562" i="49"/>
  <c r="O562" i="49"/>
  <c r="M562" i="49"/>
  <c r="H562" i="49"/>
  <c r="F562" i="49"/>
  <c r="D562" i="49"/>
  <c r="C562" i="49"/>
  <c r="B562" i="49"/>
  <c r="W561" i="49"/>
  <c r="Q561" i="49"/>
  <c r="O561" i="49"/>
  <c r="M561" i="49"/>
  <c r="H561" i="49"/>
  <c r="F561" i="49"/>
  <c r="D561" i="49"/>
  <c r="C561" i="49"/>
  <c r="B561" i="49"/>
  <c r="W560" i="49"/>
  <c r="Q560" i="49"/>
  <c r="O560" i="49"/>
  <c r="M560" i="49"/>
  <c r="H560" i="49"/>
  <c r="F560" i="49"/>
  <c r="D560" i="49"/>
  <c r="C560" i="49"/>
  <c r="B560" i="49"/>
  <c r="W559" i="49"/>
  <c r="Q559" i="49"/>
  <c r="O559" i="49"/>
  <c r="M559" i="49"/>
  <c r="H559" i="49"/>
  <c r="F559" i="49"/>
  <c r="D559" i="49"/>
  <c r="C559" i="49"/>
  <c r="B559" i="49"/>
  <c r="W558" i="49"/>
  <c r="Q558" i="49"/>
  <c r="O558" i="49"/>
  <c r="M558" i="49"/>
  <c r="H558" i="49"/>
  <c r="F558" i="49"/>
  <c r="D558" i="49"/>
  <c r="C558" i="49"/>
  <c r="B558" i="49"/>
  <c r="W557" i="49"/>
  <c r="Q557" i="49"/>
  <c r="O557" i="49"/>
  <c r="M557" i="49"/>
  <c r="H557" i="49"/>
  <c r="F557" i="49"/>
  <c r="D557" i="49"/>
  <c r="C557" i="49"/>
  <c r="B557" i="49"/>
  <c r="W556" i="49"/>
  <c r="Q556" i="49"/>
  <c r="O556" i="49"/>
  <c r="M556" i="49"/>
  <c r="H556" i="49"/>
  <c r="F556" i="49"/>
  <c r="D556" i="49"/>
  <c r="C556" i="49"/>
  <c r="B556" i="49"/>
  <c r="W555" i="49"/>
  <c r="Q555" i="49"/>
  <c r="O555" i="49"/>
  <c r="M555" i="49"/>
  <c r="H555" i="49"/>
  <c r="F555" i="49"/>
  <c r="D555" i="49"/>
  <c r="C555" i="49"/>
  <c r="B555" i="49"/>
  <c r="W554" i="49"/>
  <c r="Q554" i="49"/>
  <c r="O554" i="49"/>
  <c r="M554" i="49"/>
  <c r="H554" i="49"/>
  <c r="F554" i="49"/>
  <c r="D554" i="49"/>
  <c r="C554" i="49"/>
  <c r="B554" i="49"/>
  <c r="W553" i="49"/>
  <c r="Q553" i="49"/>
  <c r="O553" i="49"/>
  <c r="M553" i="49"/>
  <c r="H553" i="49"/>
  <c r="F553" i="49"/>
  <c r="D553" i="49"/>
  <c r="C553" i="49"/>
  <c r="B553" i="49"/>
  <c r="W552" i="49"/>
  <c r="Q552" i="49"/>
  <c r="O552" i="49"/>
  <c r="M552" i="49"/>
  <c r="H552" i="49"/>
  <c r="F552" i="49"/>
  <c r="D552" i="49"/>
  <c r="C552" i="49"/>
  <c r="B552" i="49"/>
  <c r="W551" i="49"/>
  <c r="Q551" i="49"/>
  <c r="O551" i="49"/>
  <c r="M551" i="49"/>
  <c r="H551" i="49"/>
  <c r="F551" i="49"/>
  <c r="D551" i="49"/>
  <c r="C551" i="49"/>
  <c r="B551" i="49"/>
  <c r="W550" i="49"/>
  <c r="Q550" i="49"/>
  <c r="O550" i="49"/>
  <c r="M550" i="49"/>
  <c r="H550" i="49"/>
  <c r="F550" i="49"/>
  <c r="D550" i="49"/>
  <c r="C550" i="49"/>
  <c r="B550" i="49"/>
  <c r="W549" i="49"/>
  <c r="Q549" i="49"/>
  <c r="O549" i="49"/>
  <c r="M549" i="49"/>
  <c r="H549" i="49"/>
  <c r="F549" i="49"/>
  <c r="D549" i="49"/>
  <c r="C549" i="49"/>
  <c r="B549" i="49"/>
  <c r="W548" i="49"/>
  <c r="Q548" i="49"/>
  <c r="O548" i="49"/>
  <c r="M548" i="49"/>
  <c r="H548" i="49"/>
  <c r="F548" i="49"/>
  <c r="D548" i="49"/>
  <c r="C548" i="49"/>
  <c r="B548" i="49"/>
  <c r="W547" i="49"/>
  <c r="Q547" i="49"/>
  <c r="O547" i="49"/>
  <c r="M547" i="49"/>
  <c r="H547" i="49"/>
  <c r="F547" i="49"/>
  <c r="D547" i="49"/>
  <c r="C547" i="49"/>
  <c r="B547" i="49"/>
  <c r="W546" i="49"/>
  <c r="Q546" i="49"/>
  <c r="O546" i="49"/>
  <c r="M546" i="49"/>
  <c r="H546" i="49"/>
  <c r="F546" i="49"/>
  <c r="D546" i="49"/>
  <c r="C546" i="49"/>
  <c r="B546" i="49"/>
  <c r="W545" i="49"/>
  <c r="Q545" i="49"/>
  <c r="O545" i="49"/>
  <c r="M545" i="49"/>
  <c r="H545" i="49"/>
  <c r="F545" i="49"/>
  <c r="D545" i="49"/>
  <c r="C545" i="49"/>
  <c r="B545" i="49"/>
  <c r="W544" i="49"/>
  <c r="Q544" i="49"/>
  <c r="O544" i="49"/>
  <c r="M544" i="49"/>
  <c r="H544" i="49"/>
  <c r="F544" i="49"/>
  <c r="D544" i="49"/>
  <c r="C544" i="49"/>
  <c r="B544" i="49"/>
  <c r="W543" i="49"/>
  <c r="Q543" i="49"/>
  <c r="O543" i="49"/>
  <c r="M543" i="49"/>
  <c r="H543" i="49"/>
  <c r="F543" i="49"/>
  <c r="D543" i="49"/>
  <c r="C543" i="49"/>
  <c r="B543" i="49"/>
  <c r="W542" i="49"/>
  <c r="Q542" i="49"/>
  <c r="O542" i="49"/>
  <c r="M542" i="49"/>
  <c r="H542" i="49"/>
  <c r="F542" i="49"/>
  <c r="D542" i="49"/>
  <c r="C542" i="49"/>
  <c r="B542" i="49"/>
  <c r="W541" i="49"/>
  <c r="Q541" i="49"/>
  <c r="O541" i="49"/>
  <c r="M541" i="49"/>
  <c r="H541" i="49"/>
  <c r="F541" i="49"/>
  <c r="D541" i="49"/>
  <c r="C541" i="49"/>
  <c r="B541" i="49"/>
  <c r="W540" i="49"/>
  <c r="Q540" i="49"/>
  <c r="O540" i="49"/>
  <c r="M540" i="49"/>
  <c r="H540" i="49"/>
  <c r="F540" i="49"/>
  <c r="D540" i="49"/>
  <c r="C540" i="49"/>
  <c r="B540" i="49"/>
  <c r="W539" i="49"/>
  <c r="Q539" i="49"/>
  <c r="O539" i="49"/>
  <c r="M539" i="49"/>
  <c r="H539" i="49"/>
  <c r="F539" i="49"/>
  <c r="D539" i="49"/>
  <c r="C539" i="49"/>
  <c r="B539" i="49"/>
  <c r="W538" i="49"/>
  <c r="Q538" i="49"/>
  <c r="O538" i="49"/>
  <c r="M538" i="49"/>
  <c r="H538" i="49"/>
  <c r="F538" i="49"/>
  <c r="D538" i="49"/>
  <c r="C538" i="49"/>
  <c r="B538" i="49"/>
  <c r="W537" i="49"/>
  <c r="Q537" i="49"/>
  <c r="O537" i="49"/>
  <c r="M537" i="49"/>
  <c r="H537" i="49"/>
  <c r="F537" i="49"/>
  <c r="D537" i="49"/>
  <c r="C537" i="49"/>
  <c r="B537" i="49"/>
  <c r="W536" i="49"/>
  <c r="Q536" i="49"/>
  <c r="O536" i="49"/>
  <c r="M536" i="49"/>
  <c r="H536" i="49"/>
  <c r="F536" i="49"/>
  <c r="D536" i="49"/>
  <c r="C536" i="49"/>
  <c r="B536" i="49"/>
  <c r="W535" i="49"/>
  <c r="Q535" i="49"/>
  <c r="O535" i="49"/>
  <c r="M535" i="49"/>
  <c r="H535" i="49"/>
  <c r="F535" i="49"/>
  <c r="D535" i="49"/>
  <c r="C535" i="49"/>
  <c r="B535" i="49"/>
  <c r="W534" i="49"/>
  <c r="Q534" i="49"/>
  <c r="O534" i="49"/>
  <c r="M534" i="49"/>
  <c r="H534" i="49"/>
  <c r="F534" i="49"/>
  <c r="D534" i="49"/>
  <c r="C534" i="49"/>
  <c r="B534" i="49"/>
  <c r="W533" i="49"/>
  <c r="Q533" i="49"/>
  <c r="O533" i="49"/>
  <c r="M533" i="49"/>
  <c r="H533" i="49"/>
  <c r="F533" i="49"/>
  <c r="D533" i="49"/>
  <c r="C533" i="49"/>
  <c r="B533" i="49"/>
  <c r="W532" i="49"/>
  <c r="Q532" i="49"/>
  <c r="O532" i="49"/>
  <c r="M532" i="49"/>
  <c r="H532" i="49"/>
  <c r="F532" i="49"/>
  <c r="D532" i="49"/>
  <c r="C532" i="49"/>
  <c r="B532" i="49"/>
  <c r="W531" i="49"/>
  <c r="Q531" i="49"/>
  <c r="O531" i="49"/>
  <c r="M531" i="49"/>
  <c r="H531" i="49"/>
  <c r="F531" i="49"/>
  <c r="D531" i="49"/>
  <c r="C531" i="49"/>
  <c r="B531" i="49"/>
  <c r="W530" i="49"/>
  <c r="Q530" i="49"/>
  <c r="O530" i="49"/>
  <c r="M530" i="49"/>
  <c r="H530" i="49"/>
  <c r="F530" i="49"/>
  <c r="D530" i="49"/>
  <c r="C530" i="49"/>
  <c r="B530" i="49"/>
  <c r="W529" i="49"/>
  <c r="Q529" i="49"/>
  <c r="O529" i="49"/>
  <c r="M529" i="49"/>
  <c r="H529" i="49"/>
  <c r="F529" i="49"/>
  <c r="D529" i="49"/>
  <c r="C529" i="49"/>
  <c r="B529" i="49"/>
  <c r="W528" i="49"/>
  <c r="Q528" i="49"/>
  <c r="O528" i="49"/>
  <c r="M528" i="49"/>
  <c r="H528" i="49"/>
  <c r="F528" i="49"/>
  <c r="D528" i="49"/>
  <c r="C528" i="49"/>
  <c r="B528" i="49"/>
  <c r="W527" i="49"/>
  <c r="Q527" i="49"/>
  <c r="O527" i="49"/>
  <c r="M527" i="49"/>
  <c r="H527" i="49"/>
  <c r="F527" i="49"/>
  <c r="D527" i="49"/>
  <c r="C527" i="49"/>
  <c r="B527" i="49"/>
  <c r="W526" i="49"/>
  <c r="Q526" i="49"/>
  <c r="O526" i="49"/>
  <c r="M526" i="49"/>
  <c r="H526" i="49"/>
  <c r="F526" i="49"/>
  <c r="D526" i="49"/>
  <c r="C526" i="49"/>
  <c r="B526" i="49"/>
  <c r="W525" i="49"/>
  <c r="Q525" i="49"/>
  <c r="O525" i="49"/>
  <c r="M525" i="49"/>
  <c r="H525" i="49"/>
  <c r="F525" i="49"/>
  <c r="D525" i="49"/>
  <c r="C525" i="49"/>
  <c r="B525" i="49"/>
  <c r="W524" i="49"/>
  <c r="Q524" i="49"/>
  <c r="O524" i="49"/>
  <c r="M524" i="49"/>
  <c r="H524" i="49"/>
  <c r="F524" i="49"/>
  <c r="D524" i="49"/>
  <c r="C524" i="49"/>
  <c r="B524" i="49"/>
  <c r="W523" i="49"/>
  <c r="Q523" i="49"/>
  <c r="O523" i="49"/>
  <c r="M523" i="49"/>
  <c r="H523" i="49"/>
  <c r="F523" i="49"/>
  <c r="D523" i="49"/>
  <c r="C523" i="49"/>
  <c r="B523" i="49"/>
  <c r="W522" i="49"/>
  <c r="Q522" i="49"/>
  <c r="O522" i="49"/>
  <c r="M522" i="49"/>
  <c r="H522" i="49"/>
  <c r="F522" i="49"/>
  <c r="D522" i="49"/>
  <c r="C522" i="49"/>
  <c r="B522" i="49"/>
  <c r="W521" i="49"/>
  <c r="Q521" i="49"/>
  <c r="O521" i="49"/>
  <c r="M521" i="49"/>
  <c r="H521" i="49"/>
  <c r="F521" i="49"/>
  <c r="D521" i="49"/>
  <c r="C521" i="49"/>
  <c r="B521" i="49"/>
  <c r="W520" i="49"/>
  <c r="Q520" i="49"/>
  <c r="O520" i="49"/>
  <c r="M520" i="49"/>
  <c r="H520" i="49"/>
  <c r="F520" i="49"/>
  <c r="D520" i="49"/>
  <c r="C520" i="49"/>
  <c r="B520" i="49"/>
  <c r="W519" i="49"/>
  <c r="Q519" i="49"/>
  <c r="O519" i="49"/>
  <c r="M519" i="49"/>
  <c r="H519" i="49"/>
  <c r="F519" i="49"/>
  <c r="D519" i="49"/>
  <c r="C519" i="49"/>
  <c r="B519" i="49"/>
  <c r="W518" i="49"/>
  <c r="Q518" i="49"/>
  <c r="O518" i="49"/>
  <c r="M518" i="49"/>
  <c r="H518" i="49"/>
  <c r="F518" i="49"/>
  <c r="D518" i="49"/>
  <c r="C518" i="49"/>
  <c r="B518" i="49"/>
  <c r="W517" i="49"/>
  <c r="Q517" i="49"/>
  <c r="O517" i="49"/>
  <c r="M517" i="49"/>
  <c r="H517" i="49"/>
  <c r="F517" i="49"/>
  <c r="D517" i="49"/>
  <c r="C517" i="49"/>
  <c r="B517" i="49"/>
  <c r="W516" i="49"/>
  <c r="Q516" i="49"/>
  <c r="O516" i="49"/>
  <c r="M516" i="49"/>
  <c r="H516" i="49"/>
  <c r="F516" i="49"/>
  <c r="D516" i="49"/>
  <c r="C516" i="49"/>
  <c r="B516" i="49"/>
  <c r="W515" i="49"/>
  <c r="Q515" i="49"/>
  <c r="O515" i="49"/>
  <c r="M515" i="49"/>
  <c r="H515" i="49"/>
  <c r="F515" i="49"/>
  <c r="D515" i="49"/>
  <c r="C515" i="49"/>
  <c r="B515" i="49"/>
  <c r="W514" i="49"/>
  <c r="Q514" i="49"/>
  <c r="O514" i="49"/>
  <c r="M514" i="49"/>
  <c r="H514" i="49"/>
  <c r="F514" i="49"/>
  <c r="D514" i="49"/>
  <c r="C514" i="49"/>
  <c r="B514" i="49"/>
  <c r="W513" i="49"/>
  <c r="Q513" i="49"/>
  <c r="O513" i="49"/>
  <c r="M513" i="49"/>
  <c r="H513" i="49"/>
  <c r="F513" i="49"/>
  <c r="D513" i="49"/>
  <c r="C513" i="49"/>
  <c r="B513" i="49"/>
  <c r="W512" i="49"/>
  <c r="Q512" i="49"/>
  <c r="O512" i="49"/>
  <c r="M512" i="49"/>
  <c r="H512" i="49"/>
  <c r="F512" i="49"/>
  <c r="D512" i="49"/>
  <c r="C512" i="49"/>
  <c r="B512" i="49"/>
  <c r="W511" i="49"/>
  <c r="Q511" i="49"/>
  <c r="O511" i="49"/>
  <c r="M511" i="49"/>
  <c r="H511" i="49"/>
  <c r="F511" i="49"/>
  <c r="D511" i="49"/>
  <c r="C511" i="49"/>
  <c r="B511" i="49"/>
  <c r="W510" i="49"/>
  <c r="Q510" i="49"/>
  <c r="O510" i="49"/>
  <c r="M510" i="49"/>
  <c r="H510" i="49"/>
  <c r="F510" i="49"/>
  <c r="D510" i="49"/>
  <c r="C510" i="49"/>
  <c r="B510" i="49"/>
  <c r="W509" i="49"/>
  <c r="Q509" i="49"/>
  <c r="O509" i="49"/>
  <c r="M509" i="49"/>
  <c r="H509" i="49"/>
  <c r="F509" i="49"/>
  <c r="D509" i="49"/>
  <c r="C509" i="49"/>
  <c r="B509" i="49"/>
  <c r="W508" i="49"/>
  <c r="Q508" i="49"/>
  <c r="O508" i="49"/>
  <c r="M508" i="49"/>
  <c r="H508" i="49"/>
  <c r="F508" i="49"/>
  <c r="D508" i="49"/>
  <c r="C508" i="49"/>
  <c r="B508" i="49"/>
  <c r="W507" i="49"/>
  <c r="Q507" i="49"/>
  <c r="O507" i="49"/>
  <c r="M507" i="49"/>
  <c r="H507" i="49"/>
  <c r="F507" i="49"/>
  <c r="D507" i="49"/>
  <c r="C507" i="49"/>
  <c r="B507" i="49"/>
  <c r="W506" i="49"/>
  <c r="Q506" i="49"/>
  <c r="O506" i="49"/>
  <c r="M506" i="49"/>
  <c r="H506" i="49"/>
  <c r="F506" i="49"/>
  <c r="D506" i="49"/>
  <c r="C506" i="49"/>
  <c r="B506" i="49"/>
  <c r="W505" i="49"/>
  <c r="Q505" i="49"/>
  <c r="O505" i="49"/>
  <c r="M505" i="49"/>
  <c r="H505" i="49"/>
  <c r="F505" i="49"/>
  <c r="D505" i="49"/>
  <c r="C505" i="49"/>
  <c r="B505" i="49"/>
  <c r="W504" i="49"/>
  <c r="Q504" i="49"/>
  <c r="O504" i="49"/>
  <c r="M504" i="49"/>
  <c r="H504" i="49"/>
  <c r="F504" i="49"/>
  <c r="D504" i="49"/>
  <c r="C504" i="49"/>
  <c r="B504" i="49"/>
  <c r="W503" i="49"/>
  <c r="Q503" i="49"/>
  <c r="O503" i="49"/>
  <c r="M503" i="49"/>
  <c r="H503" i="49"/>
  <c r="F503" i="49"/>
  <c r="D503" i="49"/>
  <c r="C503" i="49"/>
  <c r="B503" i="49"/>
  <c r="W502" i="49"/>
  <c r="Q502" i="49"/>
  <c r="O502" i="49"/>
  <c r="M502" i="49"/>
  <c r="H502" i="49"/>
  <c r="F502" i="49"/>
  <c r="D502" i="49"/>
  <c r="C502" i="49"/>
  <c r="B502" i="49"/>
  <c r="W501" i="49"/>
  <c r="Q501" i="49"/>
  <c r="O501" i="49"/>
  <c r="M501" i="49"/>
  <c r="H501" i="49"/>
  <c r="F501" i="49"/>
  <c r="D501" i="49"/>
  <c r="C501" i="49"/>
  <c r="B501" i="49"/>
  <c r="W500" i="49"/>
  <c r="Q500" i="49"/>
  <c r="O500" i="49"/>
  <c r="M500" i="49"/>
  <c r="H500" i="49"/>
  <c r="F500" i="49"/>
  <c r="D500" i="49"/>
  <c r="C500" i="49"/>
  <c r="B500" i="49"/>
  <c r="W499" i="49"/>
  <c r="Q499" i="49"/>
  <c r="O499" i="49"/>
  <c r="M499" i="49"/>
  <c r="H499" i="49"/>
  <c r="F499" i="49"/>
  <c r="D499" i="49"/>
  <c r="C499" i="49"/>
  <c r="B499" i="49"/>
  <c r="W498" i="49"/>
  <c r="Q498" i="49"/>
  <c r="O498" i="49"/>
  <c r="M498" i="49"/>
  <c r="H498" i="49"/>
  <c r="F498" i="49"/>
  <c r="D498" i="49"/>
  <c r="C498" i="49"/>
  <c r="B498" i="49"/>
  <c r="W497" i="49"/>
  <c r="Q497" i="49"/>
  <c r="O497" i="49"/>
  <c r="M497" i="49"/>
  <c r="H497" i="49"/>
  <c r="F497" i="49"/>
  <c r="D497" i="49"/>
  <c r="C497" i="49"/>
  <c r="B497" i="49"/>
  <c r="W496" i="49"/>
  <c r="Q496" i="49"/>
  <c r="O496" i="49"/>
  <c r="M496" i="49"/>
  <c r="H496" i="49"/>
  <c r="F496" i="49"/>
  <c r="D496" i="49"/>
  <c r="C496" i="49"/>
  <c r="B496" i="49"/>
  <c r="W495" i="49"/>
  <c r="Q495" i="49"/>
  <c r="O495" i="49"/>
  <c r="M495" i="49"/>
  <c r="H495" i="49"/>
  <c r="F495" i="49"/>
  <c r="D495" i="49"/>
  <c r="C495" i="49"/>
  <c r="B495" i="49"/>
  <c r="W494" i="49"/>
  <c r="Q494" i="49"/>
  <c r="O494" i="49"/>
  <c r="M494" i="49"/>
  <c r="H494" i="49"/>
  <c r="F494" i="49"/>
  <c r="D494" i="49"/>
  <c r="C494" i="49"/>
  <c r="B494" i="49"/>
  <c r="W493" i="49"/>
  <c r="Q493" i="49"/>
  <c r="O493" i="49"/>
  <c r="M493" i="49"/>
  <c r="H493" i="49"/>
  <c r="F493" i="49"/>
  <c r="D493" i="49"/>
  <c r="C493" i="49"/>
  <c r="B493" i="49"/>
  <c r="W492" i="49"/>
  <c r="Q492" i="49"/>
  <c r="O492" i="49"/>
  <c r="M492" i="49"/>
  <c r="H492" i="49"/>
  <c r="F492" i="49"/>
  <c r="D492" i="49"/>
  <c r="C492" i="49"/>
  <c r="B492" i="49"/>
  <c r="W491" i="49"/>
  <c r="Q491" i="49"/>
  <c r="O491" i="49"/>
  <c r="M491" i="49"/>
  <c r="H491" i="49"/>
  <c r="F491" i="49"/>
  <c r="D491" i="49"/>
  <c r="C491" i="49"/>
  <c r="B491" i="49"/>
  <c r="W490" i="49"/>
  <c r="Q490" i="49"/>
  <c r="O490" i="49"/>
  <c r="M490" i="49"/>
  <c r="H490" i="49"/>
  <c r="F490" i="49"/>
  <c r="D490" i="49"/>
  <c r="C490" i="49"/>
  <c r="B490" i="49"/>
  <c r="W489" i="49"/>
  <c r="Q489" i="49"/>
  <c r="O489" i="49"/>
  <c r="M489" i="49"/>
  <c r="H489" i="49"/>
  <c r="F489" i="49"/>
  <c r="D489" i="49"/>
  <c r="C489" i="49"/>
  <c r="B489" i="49"/>
  <c r="W488" i="49"/>
  <c r="Q488" i="49"/>
  <c r="O488" i="49"/>
  <c r="M488" i="49"/>
  <c r="H488" i="49"/>
  <c r="F488" i="49"/>
  <c r="D488" i="49"/>
  <c r="C488" i="49"/>
  <c r="B488" i="49"/>
  <c r="W487" i="49"/>
  <c r="Q487" i="49"/>
  <c r="O487" i="49"/>
  <c r="M487" i="49"/>
  <c r="H487" i="49"/>
  <c r="F487" i="49"/>
  <c r="D487" i="49"/>
  <c r="C487" i="49"/>
  <c r="B487" i="49"/>
  <c r="W486" i="49"/>
  <c r="Q486" i="49"/>
  <c r="O486" i="49"/>
  <c r="M486" i="49"/>
  <c r="H486" i="49"/>
  <c r="F486" i="49"/>
  <c r="D486" i="49"/>
  <c r="C486" i="49"/>
  <c r="B486" i="49"/>
  <c r="W485" i="49"/>
  <c r="Q485" i="49"/>
  <c r="O485" i="49"/>
  <c r="M485" i="49"/>
  <c r="H485" i="49"/>
  <c r="F485" i="49"/>
  <c r="D485" i="49"/>
  <c r="C485" i="49"/>
  <c r="B485" i="49"/>
  <c r="W484" i="49"/>
  <c r="Q484" i="49"/>
  <c r="O484" i="49"/>
  <c r="M484" i="49"/>
  <c r="H484" i="49"/>
  <c r="F484" i="49"/>
  <c r="D484" i="49"/>
  <c r="C484" i="49"/>
  <c r="B484" i="49"/>
  <c r="W483" i="49"/>
  <c r="Q483" i="49"/>
  <c r="O483" i="49"/>
  <c r="M483" i="49"/>
  <c r="H483" i="49"/>
  <c r="F483" i="49"/>
  <c r="D483" i="49"/>
  <c r="C483" i="49"/>
  <c r="B483" i="49"/>
  <c r="W482" i="49"/>
  <c r="Q482" i="49"/>
  <c r="O482" i="49"/>
  <c r="M482" i="49"/>
  <c r="H482" i="49"/>
  <c r="F482" i="49"/>
  <c r="D482" i="49"/>
  <c r="C482" i="49"/>
  <c r="B482" i="49"/>
  <c r="W481" i="49"/>
  <c r="Q481" i="49"/>
  <c r="O481" i="49"/>
  <c r="M481" i="49"/>
  <c r="H481" i="49"/>
  <c r="F481" i="49"/>
  <c r="D481" i="49"/>
  <c r="C481" i="49"/>
  <c r="B481" i="49"/>
  <c r="W480" i="49"/>
  <c r="Q480" i="49"/>
  <c r="O480" i="49"/>
  <c r="M480" i="49"/>
  <c r="H480" i="49"/>
  <c r="F480" i="49"/>
  <c r="D480" i="49"/>
  <c r="C480" i="49"/>
  <c r="B480" i="49"/>
  <c r="W479" i="49"/>
  <c r="Q479" i="49"/>
  <c r="O479" i="49"/>
  <c r="M479" i="49"/>
  <c r="H479" i="49"/>
  <c r="F479" i="49"/>
  <c r="D479" i="49"/>
  <c r="C479" i="49"/>
  <c r="B479" i="49"/>
  <c r="W478" i="49"/>
  <c r="Q478" i="49"/>
  <c r="O478" i="49"/>
  <c r="M478" i="49"/>
  <c r="H478" i="49"/>
  <c r="F478" i="49"/>
  <c r="D478" i="49"/>
  <c r="C478" i="49"/>
  <c r="B478" i="49"/>
  <c r="W477" i="49"/>
  <c r="Q477" i="49"/>
  <c r="O477" i="49"/>
  <c r="M477" i="49"/>
  <c r="H477" i="49"/>
  <c r="F477" i="49"/>
  <c r="D477" i="49"/>
  <c r="C477" i="49"/>
  <c r="B477" i="49"/>
  <c r="W476" i="49"/>
  <c r="Q476" i="49"/>
  <c r="O476" i="49"/>
  <c r="M476" i="49"/>
  <c r="H476" i="49"/>
  <c r="F476" i="49"/>
  <c r="D476" i="49"/>
  <c r="C476" i="49"/>
  <c r="B476" i="49"/>
  <c r="W475" i="49"/>
  <c r="Q475" i="49"/>
  <c r="O475" i="49"/>
  <c r="M475" i="49"/>
  <c r="H475" i="49"/>
  <c r="F475" i="49"/>
  <c r="D475" i="49"/>
  <c r="C475" i="49"/>
  <c r="B475" i="49"/>
  <c r="W474" i="49"/>
  <c r="Q474" i="49"/>
  <c r="O474" i="49"/>
  <c r="M474" i="49"/>
  <c r="H474" i="49"/>
  <c r="F474" i="49"/>
  <c r="D474" i="49"/>
  <c r="C474" i="49"/>
  <c r="B474" i="49"/>
  <c r="W473" i="49"/>
  <c r="Q473" i="49"/>
  <c r="O473" i="49"/>
  <c r="M473" i="49"/>
  <c r="H473" i="49"/>
  <c r="F473" i="49"/>
  <c r="D473" i="49"/>
  <c r="C473" i="49"/>
  <c r="B473" i="49"/>
  <c r="W472" i="49"/>
  <c r="Q472" i="49"/>
  <c r="O472" i="49"/>
  <c r="M472" i="49"/>
  <c r="H472" i="49"/>
  <c r="F472" i="49"/>
  <c r="D472" i="49"/>
  <c r="C472" i="49"/>
  <c r="B472" i="49"/>
  <c r="W471" i="49"/>
  <c r="Q471" i="49"/>
  <c r="O471" i="49"/>
  <c r="M471" i="49"/>
  <c r="H471" i="49"/>
  <c r="F471" i="49"/>
  <c r="D471" i="49"/>
  <c r="C471" i="49"/>
  <c r="B471" i="49"/>
  <c r="W470" i="49"/>
  <c r="Q470" i="49"/>
  <c r="O470" i="49"/>
  <c r="M470" i="49"/>
  <c r="H470" i="49"/>
  <c r="F470" i="49"/>
  <c r="D470" i="49"/>
  <c r="C470" i="49"/>
  <c r="B470" i="49"/>
  <c r="W469" i="49"/>
  <c r="Q469" i="49"/>
  <c r="O469" i="49"/>
  <c r="M469" i="49"/>
  <c r="H469" i="49"/>
  <c r="F469" i="49"/>
  <c r="D469" i="49"/>
  <c r="C469" i="49"/>
  <c r="B469" i="49"/>
  <c r="W468" i="49"/>
  <c r="Q468" i="49"/>
  <c r="O468" i="49"/>
  <c r="M468" i="49"/>
  <c r="H468" i="49"/>
  <c r="F468" i="49"/>
  <c r="D468" i="49"/>
  <c r="C468" i="49"/>
  <c r="B468" i="49"/>
  <c r="W467" i="49"/>
  <c r="Q467" i="49"/>
  <c r="O467" i="49"/>
  <c r="M467" i="49"/>
  <c r="H467" i="49"/>
  <c r="F467" i="49"/>
  <c r="D467" i="49"/>
  <c r="C467" i="49"/>
  <c r="B467" i="49"/>
  <c r="W466" i="49"/>
  <c r="Q466" i="49"/>
  <c r="O466" i="49"/>
  <c r="M466" i="49"/>
  <c r="H466" i="49"/>
  <c r="F466" i="49"/>
  <c r="D466" i="49"/>
  <c r="C466" i="49"/>
  <c r="B466" i="49"/>
  <c r="W465" i="49"/>
  <c r="Q465" i="49"/>
  <c r="O465" i="49"/>
  <c r="M465" i="49"/>
  <c r="H465" i="49"/>
  <c r="F465" i="49"/>
  <c r="D465" i="49"/>
  <c r="C465" i="49"/>
  <c r="B465" i="49"/>
  <c r="W464" i="49"/>
  <c r="Q464" i="49"/>
  <c r="O464" i="49"/>
  <c r="M464" i="49"/>
  <c r="H464" i="49"/>
  <c r="F464" i="49"/>
  <c r="D464" i="49"/>
  <c r="C464" i="49"/>
  <c r="B464" i="49"/>
  <c r="W463" i="49"/>
  <c r="Q463" i="49"/>
  <c r="O463" i="49"/>
  <c r="M463" i="49"/>
  <c r="H463" i="49"/>
  <c r="F463" i="49"/>
  <c r="D463" i="49"/>
  <c r="C463" i="49"/>
  <c r="B463" i="49"/>
  <c r="W462" i="49"/>
  <c r="Q462" i="49"/>
  <c r="O462" i="49"/>
  <c r="M462" i="49"/>
  <c r="H462" i="49"/>
  <c r="F462" i="49"/>
  <c r="D462" i="49"/>
  <c r="C462" i="49"/>
  <c r="B462" i="49"/>
  <c r="W461" i="49"/>
  <c r="Q461" i="49"/>
  <c r="O461" i="49"/>
  <c r="M461" i="49"/>
  <c r="H461" i="49"/>
  <c r="F461" i="49"/>
  <c r="D461" i="49"/>
  <c r="C461" i="49"/>
  <c r="B461" i="49"/>
  <c r="W460" i="49"/>
  <c r="Q460" i="49"/>
  <c r="O460" i="49"/>
  <c r="M460" i="49"/>
  <c r="H460" i="49"/>
  <c r="F460" i="49"/>
  <c r="D460" i="49"/>
  <c r="C460" i="49"/>
  <c r="B460" i="49"/>
  <c r="W459" i="49"/>
  <c r="Q459" i="49"/>
  <c r="O459" i="49"/>
  <c r="M459" i="49"/>
  <c r="H459" i="49"/>
  <c r="F459" i="49"/>
  <c r="D459" i="49"/>
  <c r="C459" i="49"/>
  <c r="B459" i="49"/>
  <c r="W458" i="49"/>
  <c r="Q458" i="49"/>
  <c r="O458" i="49"/>
  <c r="M458" i="49"/>
  <c r="H458" i="49"/>
  <c r="F458" i="49"/>
  <c r="D458" i="49"/>
  <c r="C458" i="49"/>
  <c r="B458" i="49"/>
  <c r="W457" i="49"/>
  <c r="Q457" i="49"/>
  <c r="O457" i="49"/>
  <c r="M457" i="49"/>
  <c r="H457" i="49"/>
  <c r="F457" i="49"/>
  <c r="D457" i="49"/>
  <c r="C457" i="49"/>
  <c r="B457" i="49"/>
  <c r="W456" i="49"/>
  <c r="Q456" i="49"/>
  <c r="O456" i="49"/>
  <c r="M456" i="49"/>
  <c r="H456" i="49"/>
  <c r="F456" i="49"/>
  <c r="D456" i="49"/>
  <c r="C456" i="49"/>
  <c r="B456" i="49"/>
  <c r="W455" i="49"/>
  <c r="Q455" i="49"/>
  <c r="O455" i="49"/>
  <c r="M455" i="49"/>
  <c r="H455" i="49"/>
  <c r="F455" i="49"/>
  <c r="D455" i="49"/>
  <c r="C455" i="49"/>
  <c r="B455" i="49"/>
  <c r="W454" i="49"/>
  <c r="Q454" i="49"/>
  <c r="O454" i="49"/>
  <c r="M454" i="49"/>
  <c r="H454" i="49"/>
  <c r="F454" i="49"/>
  <c r="D454" i="49"/>
  <c r="C454" i="49"/>
  <c r="B454" i="49"/>
  <c r="W453" i="49"/>
  <c r="Q453" i="49"/>
  <c r="O453" i="49"/>
  <c r="M453" i="49"/>
  <c r="H453" i="49"/>
  <c r="F453" i="49"/>
  <c r="D453" i="49"/>
  <c r="C453" i="49"/>
  <c r="B453" i="49"/>
  <c r="W452" i="49"/>
  <c r="Q452" i="49"/>
  <c r="O452" i="49"/>
  <c r="M452" i="49"/>
  <c r="H452" i="49"/>
  <c r="F452" i="49"/>
  <c r="D452" i="49"/>
  <c r="C452" i="49"/>
  <c r="B452" i="49"/>
  <c r="W451" i="49"/>
  <c r="Q451" i="49"/>
  <c r="O451" i="49"/>
  <c r="M451" i="49"/>
  <c r="H451" i="49"/>
  <c r="F451" i="49"/>
  <c r="D451" i="49"/>
  <c r="C451" i="49"/>
  <c r="B451" i="49"/>
  <c r="W450" i="49"/>
  <c r="Q450" i="49"/>
  <c r="O450" i="49"/>
  <c r="M450" i="49"/>
  <c r="H450" i="49"/>
  <c r="F450" i="49"/>
  <c r="D450" i="49"/>
  <c r="C450" i="49"/>
  <c r="B450" i="49"/>
  <c r="W449" i="49"/>
  <c r="Q449" i="49"/>
  <c r="O449" i="49"/>
  <c r="M449" i="49"/>
  <c r="H449" i="49"/>
  <c r="F449" i="49"/>
  <c r="D449" i="49"/>
  <c r="C449" i="49"/>
  <c r="B449" i="49"/>
  <c r="W448" i="49"/>
  <c r="Q448" i="49"/>
  <c r="O448" i="49"/>
  <c r="M448" i="49"/>
  <c r="H448" i="49"/>
  <c r="F448" i="49"/>
  <c r="D448" i="49"/>
  <c r="C448" i="49"/>
  <c r="B448" i="49"/>
  <c r="W447" i="49"/>
  <c r="Q447" i="49"/>
  <c r="O447" i="49"/>
  <c r="M447" i="49"/>
  <c r="H447" i="49"/>
  <c r="F447" i="49"/>
  <c r="D447" i="49"/>
  <c r="C447" i="49"/>
  <c r="B447" i="49"/>
  <c r="W446" i="49"/>
  <c r="Q446" i="49"/>
  <c r="O446" i="49"/>
  <c r="M446" i="49"/>
  <c r="H446" i="49"/>
  <c r="F446" i="49"/>
  <c r="D446" i="49"/>
  <c r="C446" i="49"/>
  <c r="B446" i="49"/>
  <c r="W445" i="49"/>
  <c r="Q445" i="49"/>
  <c r="O445" i="49"/>
  <c r="M445" i="49"/>
  <c r="H445" i="49"/>
  <c r="F445" i="49"/>
  <c r="D445" i="49"/>
  <c r="C445" i="49"/>
  <c r="B445" i="49"/>
  <c r="W444" i="49"/>
  <c r="Q444" i="49"/>
  <c r="O444" i="49"/>
  <c r="M444" i="49"/>
  <c r="H444" i="49"/>
  <c r="F444" i="49"/>
  <c r="D444" i="49"/>
  <c r="C444" i="49"/>
  <c r="B444" i="49"/>
  <c r="W443" i="49"/>
  <c r="Q443" i="49"/>
  <c r="O443" i="49"/>
  <c r="M443" i="49"/>
  <c r="H443" i="49"/>
  <c r="F443" i="49"/>
  <c r="D443" i="49"/>
  <c r="C443" i="49"/>
  <c r="B443" i="49"/>
  <c r="W442" i="49"/>
  <c r="Q442" i="49"/>
  <c r="O442" i="49"/>
  <c r="M442" i="49"/>
  <c r="H442" i="49"/>
  <c r="F442" i="49"/>
  <c r="D442" i="49"/>
  <c r="C442" i="49"/>
  <c r="B442" i="49"/>
  <c r="W441" i="49"/>
  <c r="Q441" i="49"/>
  <c r="O441" i="49"/>
  <c r="M441" i="49"/>
  <c r="H441" i="49"/>
  <c r="F441" i="49"/>
  <c r="D441" i="49"/>
  <c r="C441" i="49"/>
  <c r="B441" i="49"/>
  <c r="W440" i="49"/>
  <c r="Q440" i="49"/>
  <c r="O440" i="49"/>
  <c r="M440" i="49"/>
  <c r="H440" i="49"/>
  <c r="F440" i="49"/>
  <c r="D440" i="49"/>
  <c r="C440" i="49"/>
  <c r="B440" i="49"/>
  <c r="W439" i="49"/>
  <c r="Q439" i="49"/>
  <c r="O439" i="49"/>
  <c r="M439" i="49"/>
  <c r="H439" i="49"/>
  <c r="F439" i="49"/>
  <c r="D439" i="49"/>
  <c r="C439" i="49"/>
  <c r="B439" i="49"/>
  <c r="W438" i="49"/>
  <c r="Q438" i="49"/>
  <c r="O438" i="49"/>
  <c r="M438" i="49"/>
  <c r="H438" i="49"/>
  <c r="F438" i="49"/>
  <c r="D438" i="49"/>
  <c r="C438" i="49"/>
  <c r="B438" i="49"/>
  <c r="W437" i="49"/>
  <c r="Q437" i="49"/>
  <c r="O437" i="49"/>
  <c r="M437" i="49"/>
  <c r="H437" i="49"/>
  <c r="F437" i="49"/>
  <c r="D437" i="49"/>
  <c r="C437" i="49"/>
  <c r="B437" i="49"/>
  <c r="W436" i="49"/>
  <c r="Q436" i="49"/>
  <c r="O436" i="49"/>
  <c r="M436" i="49"/>
  <c r="H436" i="49"/>
  <c r="F436" i="49"/>
  <c r="D436" i="49"/>
  <c r="C436" i="49"/>
  <c r="B436" i="49"/>
  <c r="W435" i="49"/>
  <c r="Q435" i="49"/>
  <c r="O435" i="49"/>
  <c r="M435" i="49"/>
  <c r="H435" i="49"/>
  <c r="F435" i="49"/>
  <c r="D435" i="49"/>
  <c r="C435" i="49"/>
  <c r="B435" i="49"/>
  <c r="W434" i="49"/>
  <c r="Q434" i="49"/>
  <c r="O434" i="49"/>
  <c r="M434" i="49"/>
  <c r="H434" i="49"/>
  <c r="F434" i="49"/>
  <c r="D434" i="49"/>
  <c r="C434" i="49"/>
  <c r="B434" i="49"/>
  <c r="W433" i="49"/>
  <c r="Q433" i="49"/>
  <c r="O433" i="49"/>
  <c r="M433" i="49"/>
  <c r="H433" i="49"/>
  <c r="F433" i="49"/>
  <c r="D433" i="49"/>
  <c r="C433" i="49"/>
  <c r="B433" i="49"/>
  <c r="W432" i="49"/>
  <c r="Q432" i="49"/>
  <c r="O432" i="49"/>
  <c r="M432" i="49"/>
  <c r="H432" i="49"/>
  <c r="F432" i="49"/>
  <c r="D432" i="49"/>
  <c r="C432" i="49"/>
  <c r="B432" i="49"/>
  <c r="W431" i="49"/>
  <c r="Q431" i="49"/>
  <c r="O431" i="49"/>
  <c r="M431" i="49"/>
  <c r="H431" i="49"/>
  <c r="F431" i="49"/>
  <c r="D431" i="49"/>
  <c r="C431" i="49"/>
  <c r="B431" i="49"/>
  <c r="W430" i="49"/>
  <c r="Q430" i="49"/>
  <c r="O430" i="49"/>
  <c r="M430" i="49"/>
  <c r="H430" i="49"/>
  <c r="F430" i="49"/>
  <c r="D430" i="49"/>
  <c r="C430" i="49"/>
  <c r="B430" i="49"/>
  <c r="W429" i="49"/>
  <c r="Q429" i="49"/>
  <c r="O429" i="49"/>
  <c r="M429" i="49"/>
  <c r="H429" i="49"/>
  <c r="F429" i="49"/>
  <c r="D429" i="49"/>
  <c r="C429" i="49"/>
  <c r="B429" i="49"/>
  <c r="W428" i="49"/>
  <c r="Q428" i="49"/>
  <c r="O428" i="49"/>
  <c r="M428" i="49"/>
  <c r="H428" i="49"/>
  <c r="F428" i="49"/>
  <c r="D428" i="49"/>
  <c r="C428" i="49"/>
  <c r="B428" i="49"/>
  <c r="W427" i="49"/>
  <c r="Q427" i="49"/>
  <c r="O427" i="49"/>
  <c r="M427" i="49"/>
  <c r="H427" i="49"/>
  <c r="F427" i="49"/>
  <c r="D427" i="49"/>
  <c r="C427" i="49"/>
  <c r="B427" i="49"/>
  <c r="W426" i="49"/>
  <c r="Q426" i="49"/>
  <c r="O426" i="49"/>
  <c r="M426" i="49"/>
  <c r="H426" i="49"/>
  <c r="F426" i="49"/>
  <c r="D426" i="49"/>
  <c r="C426" i="49"/>
  <c r="B426" i="49"/>
  <c r="W425" i="49"/>
  <c r="Q425" i="49"/>
  <c r="O425" i="49"/>
  <c r="M425" i="49"/>
  <c r="H425" i="49"/>
  <c r="F425" i="49"/>
  <c r="D425" i="49"/>
  <c r="C425" i="49"/>
  <c r="B425" i="49"/>
  <c r="W424" i="49"/>
  <c r="Q424" i="49"/>
  <c r="O424" i="49"/>
  <c r="M424" i="49"/>
  <c r="H424" i="49"/>
  <c r="F424" i="49"/>
  <c r="D424" i="49"/>
  <c r="C424" i="49"/>
  <c r="B424" i="49"/>
  <c r="W423" i="49"/>
  <c r="Q423" i="49"/>
  <c r="O423" i="49"/>
  <c r="M423" i="49"/>
  <c r="H423" i="49"/>
  <c r="F423" i="49"/>
  <c r="D423" i="49"/>
  <c r="C423" i="49"/>
  <c r="B423" i="49"/>
  <c r="W422" i="49"/>
  <c r="Q422" i="49"/>
  <c r="O422" i="49"/>
  <c r="M422" i="49"/>
  <c r="H422" i="49"/>
  <c r="F422" i="49"/>
  <c r="D422" i="49"/>
  <c r="C422" i="49"/>
  <c r="B422" i="49"/>
  <c r="W421" i="49"/>
  <c r="Q421" i="49"/>
  <c r="O421" i="49"/>
  <c r="M421" i="49"/>
  <c r="H421" i="49"/>
  <c r="F421" i="49"/>
  <c r="D421" i="49"/>
  <c r="C421" i="49"/>
  <c r="B421" i="49"/>
  <c r="W420" i="49"/>
  <c r="Q420" i="49"/>
  <c r="O420" i="49"/>
  <c r="M420" i="49"/>
  <c r="H420" i="49"/>
  <c r="F420" i="49"/>
  <c r="D420" i="49"/>
  <c r="C420" i="49"/>
  <c r="B420" i="49"/>
  <c r="W419" i="49"/>
  <c r="Q419" i="49"/>
  <c r="O419" i="49"/>
  <c r="M419" i="49"/>
  <c r="H419" i="49"/>
  <c r="F419" i="49"/>
  <c r="D419" i="49"/>
  <c r="C419" i="49"/>
  <c r="B419" i="49"/>
  <c r="W418" i="49"/>
  <c r="Q418" i="49"/>
  <c r="O418" i="49"/>
  <c r="M418" i="49"/>
  <c r="H418" i="49"/>
  <c r="F418" i="49"/>
  <c r="D418" i="49"/>
  <c r="C418" i="49"/>
  <c r="B418" i="49"/>
  <c r="W417" i="49"/>
  <c r="Q417" i="49"/>
  <c r="O417" i="49"/>
  <c r="M417" i="49"/>
  <c r="H417" i="49"/>
  <c r="F417" i="49"/>
  <c r="D417" i="49"/>
  <c r="C417" i="49"/>
  <c r="B417" i="49"/>
  <c r="W416" i="49"/>
  <c r="Q416" i="49"/>
  <c r="O416" i="49"/>
  <c r="M416" i="49"/>
  <c r="H416" i="49"/>
  <c r="F416" i="49"/>
  <c r="D416" i="49"/>
  <c r="C416" i="49"/>
  <c r="B416" i="49"/>
  <c r="W415" i="49"/>
  <c r="Q415" i="49"/>
  <c r="O415" i="49"/>
  <c r="M415" i="49"/>
  <c r="H415" i="49"/>
  <c r="F415" i="49"/>
  <c r="D415" i="49"/>
  <c r="C415" i="49"/>
  <c r="B415" i="49"/>
  <c r="W414" i="49"/>
  <c r="Q414" i="49"/>
  <c r="O414" i="49"/>
  <c r="M414" i="49"/>
  <c r="H414" i="49"/>
  <c r="F414" i="49"/>
  <c r="D414" i="49"/>
  <c r="C414" i="49"/>
  <c r="B414" i="49"/>
  <c r="W413" i="49"/>
  <c r="Q413" i="49"/>
  <c r="O413" i="49"/>
  <c r="M413" i="49"/>
  <c r="H413" i="49"/>
  <c r="F413" i="49"/>
  <c r="D413" i="49"/>
  <c r="C413" i="49"/>
  <c r="B413" i="49"/>
  <c r="W412" i="49"/>
  <c r="Q412" i="49"/>
  <c r="O412" i="49"/>
  <c r="M412" i="49"/>
  <c r="H412" i="49"/>
  <c r="F412" i="49"/>
  <c r="D412" i="49"/>
  <c r="C412" i="49"/>
  <c r="B412" i="49"/>
  <c r="W411" i="49"/>
  <c r="Q411" i="49"/>
  <c r="O411" i="49"/>
  <c r="M411" i="49"/>
  <c r="H411" i="49"/>
  <c r="F411" i="49"/>
  <c r="D411" i="49"/>
  <c r="C411" i="49"/>
  <c r="B411" i="49"/>
  <c r="W410" i="49"/>
  <c r="Q410" i="49"/>
  <c r="O410" i="49"/>
  <c r="M410" i="49"/>
  <c r="H410" i="49"/>
  <c r="F410" i="49"/>
  <c r="D410" i="49"/>
  <c r="C410" i="49"/>
  <c r="B410" i="49"/>
  <c r="W409" i="49"/>
  <c r="Q409" i="49"/>
  <c r="O409" i="49"/>
  <c r="M409" i="49"/>
  <c r="H409" i="49"/>
  <c r="F409" i="49"/>
  <c r="D409" i="49"/>
  <c r="C409" i="49"/>
  <c r="B409" i="49"/>
  <c r="W408" i="49"/>
  <c r="Q408" i="49"/>
  <c r="O408" i="49"/>
  <c r="M408" i="49"/>
  <c r="H408" i="49"/>
  <c r="F408" i="49"/>
  <c r="D408" i="49"/>
  <c r="C408" i="49"/>
  <c r="B408" i="49"/>
  <c r="W407" i="49"/>
  <c r="Q407" i="49"/>
  <c r="O407" i="49"/>
  <c r="M407" i="49"/>
  <c r="H407" i="49"/>
  <c r="F407" i="49"/>
  <c r="D407" i="49"/>
  <c r="C407" i="49"/>
  <c r="B407" i="49"/>
  <c r="W406" i="49"/>
  <c r="Q406" i="49"/>
  <c r="O406" i="49"/>
  <c r="M406" i="49"/>
  <c r="H406" i="49"/>
  <c r="F406" i="49"/>
  <c r="D406" i="49"/>
  <c r="C406" i="49"/>
  <c r="B406" i="49"/>
  <c r="W405" i="49"/>
  <c r="Q405" i="49"/>
  <c r="O405" i="49"/>
  <c r="M405" i="49"/>
  <c r="H405" i="49"/>
  <c r="F405" i="49"/>
  <c r="D405" i="49"/>
  <c r="C405" i="49"/>
  <c r="B405" i="49"/>
  <c r="W404" i="49"/>
  <c r="Q404" i="49"/>
  <c r="O404" i="49"/>
  <c r="M404" i="49"/>
  <c r="H404" i="49"/>
  <c r="F404" i="49"/>
  <c r="D404" i="49"/>
  <c r="C404" i="49"/>
  <c r="B404" i="49"/>
  <c r="W403" i="49"/>
  <c r="Q403" i="49"/>
  <c r="O403" i="49"/>
  <c r="M403" i="49"/>
  <c r="H403" i="49"/>
  <c r="F403" i="49"/>
  <c r="D403" i="49"/>
  <c r="C403" i="49"/>
  <c r="B403" i="49"/>
  <c r="W402" i="49"/>
  <c r="Q402" i="49"/>
  <c r="O402" i="49"/>
  <c r="M402" i="49"/>
  <c r="H402" i="49"/>
  <c r="F402" i="49"/>
  <c r="D402" i="49"/>
  <c r="C402" i="49"/>
  <c r="B402" i="49"/>
  <c r="W401" i="49"/>
  <c r="Q401" i="49"/>
  <c r="O401" i="49"/>
  <c r="M401" i="49"/>
  <c r="H401" i="49"/>
  <c r="F401" i="49"/>
  <c r="D401" i="49"/>
  <c r="C401" i="49"/>
  <c r="B401" i="49"/>
  <c r="W400" i="49"/>
  <c r="Q400" i="49"/>
  <c r="O400" i="49"/>
  <c r="M400" i="49"/>
  <c r="H400" i="49"/>
  <c r="F400" i="49"/>
  <c r="D400" i="49"/>
  <c r="C400" i="49"/>
  <c r="B400" i="49"/>
  <c r="W399" i="49"/>
  <c r="Q399" i="49"/>
  <c r="O399" i="49"/>
  <c r="M399" i="49"/>
  <c r="H399" i="49"/>
  <c r="F399" i="49"/>
  <c r="D399" i="49"/>
  <c r="C399" i="49"/>
  <c r="B399" i="49"/>
  <c r="W398" i="49"/>
  <c r="Q398" i="49"/>
  <c r="O398" i="49"/>
  <c r="M398" i="49"/>
  <c r="H398" i="49"/>
  <c r="F398" i="49"/>
  <c r="D398" i="49"/>
  <c r="C398" i="49"/>
  <c r="B398" i="49"/>
  <c r="W397" i="49"/>
  <c r="Q397" i="49"/>
  <c r="O397" i="49"/>
  <c r="M397" i="49"/>
  <c r="H397" i="49"/>
  <c r="F397" i="49"/>
  <c r="D397" i="49"/>
  <c r="C397" i="49"/>
  <c r="B397" i="49"/>
  <c r="W396" i="49"/>
  <c r="Q396" i="49"/>
  <c r="O396" i="49"/>
  <c r="M396" i="49"/>
  <c r="H396" i="49"/>
  <c r="F396" i="49"/>
  <c r="D396" i="49"/>
  <c r="C396" i="49"/>
  <c r="B396" i="49"/>
  <c r="W395" i="49"/>
  <c r="Q395" i="49"/>
  <c r="O395" i="49"/>
  <c r="M395" i="49"/>
  <c r="H395" i="49"/>
  <c r="F395" i="49"/>
  <c r="D395" i="49"/>
  <c r="C395" i="49"/>
  <c r="B395" i="49"/>
  <c r="W394" i="49"/>
  <c r="Q394" i="49"/>
  <c r="O394" i="49"/>
  <c r="M394" i="49"/>
  <c r="H394" i="49"/>
  <c r="F394" i="49"/>
  <c r="D394" i="49"/>
  <c r="C394" i="49"/>
  <c r="B394" i="49"/>
  <c r="W393" i="49"/>
  <c r="Q393" i="49"/>
  <c r="O393" i="49"/>
  <c r="M393" i="49"/>
  <c r="H393" i="49"/>
  <c r="F393" i="49"/>
  <c r="D393" i="49"/>
  <c r="C393" i="49"/>
  <c r="B393" i="49"/>
  <c r="W392" i="49"/>
  <c r="Q392" i="49"/>
  <c r="O392" i="49"/>
  <c r="M392" i="49"/>
  <c r="H392" i="49"/>
  <c r="F392" i="49"/>
  <c r="D392" i="49"/>
  <c r="C392" i="49"/>
  <c r="B392" i="49"/>
  <c r="W391" i="49"/>
  <c r="Q391" i="49"/>
  <c r="O391" i="49"/>
  <c r="M391" i="49"/>
  <c r="H391" i="49"/>
  <c r="F391" i="49"/>
  <c r="D391" i="49"/>
  <c r="C391" i="49"/>
  <c r="B391" i="49"/>
  <c r="W390" i="49"/>
  <c r="Q390" i="49"/>
  <c r="O390" i="49"/>
  <c r="M390" i="49"/>
  <c r="H390" i="49"/>
  <c r="F390" i="49"/>
  <c r="D390" i="49"/>
  <c r="C390" i="49"/>
  <c r="B390" i="49"/>
  <c r="W389" i="49"/>
  <c r="Q389" i="49"/>
  <c r="O389" i="49"/>
  <c r="M389" i="49"/>
  <c r="H389" i="49"/>
  <c r="F389" i="49"/>
  <c r="D389" i="49"/>
  <c r="C389" i="49"/>
  <c r="B389" i="49"/>
  <c r="W388" i="49"/>
  <c r="Q388" i="49"/>
  <c r="O388" i="49"/>
  <c r="M388" i="49"/>
  <c r="H388" i="49"/>
  <c r="F388" i="49"/>
  <c r="D388" i="49"/>
  <c r="C388" i="49"/>
  <c r="B388" i="49"/>
  <c r="W387" i="49"/>
  <c r="Q387" i="49"/>
  <c r="O387" i="49"/>
  <c r="M387" i="49"/>
  <c r="H387" i="49"/>
  <c r="F387" i="49"/>
  <c r="D387" i="49"/>
  <c r="C387" i="49"/>
  <c r="B387" i="49"/>
  <c r="W386" i="49"/>
  <c r="Q386" i="49"/>
  <c r="O386" i="49"/>
  <c r="M386" i="49"/>
  <c r="H386" i="49"/>
  <c r="F386" i="49"/>
  <c r="D386" i="49"/>
  <c r="C386" i="49"/>
  <c r="B386" i="49"/>
  <c r="W385" i="49"/>
  <c r="Q385" i="49"/>
  <c r="O385" i="49"/>
  <c r="M385" i="49"/>
  <c r="H385" i="49"/>
  <c r="F385" i="49"/>
  <c r="D385" i="49"/>
  <c r="C385" i="49"/>
  <c r="B385" i="49"/>
  <c r="W384" i="49"/>
  <c r="Q384" i="49"/>
  <c r="O384" i="49"/>
  <c r="M384" i="49"/>
  <c r="H384" i="49"/>
  <c r="F384" i="49"/>
  <c r="D384" i="49"/>
  <c r="C384" i="49"/>
  <c r="B384" i="49"/>
  <c r="W383" i="49"/>
  <c r="Q383" i="49"/>
  <c r="O383" i="49"/>
  <c r="M383" i="49"/>
  <c r="H383" i="49"/>
  <c r="F383" i="49"/>
  <c r="D383" i="49"/>
  <c r="C383" i="49"/>
  <c r="B383" i="49"/>
  <c r="W382" i="49"/>
  <c r="Q382" i="49"/>
  <c r="O382" i="49"/>
  <c r="M382" i="49"/>
  <c r="H382" i="49"/>
  <c r="F382" i="49"/>
  <c r="D382" i="49"/>
  <c r="C382" i="49"/>
  <c r="B382" i="49"/>
  <c r="W381" i="49"/>
  <c r="Q381" i="49"/>
  <c r="O381" i="49"/>
  <c r="M381" i="49"/>
  <c r="H381" i="49"/>
  <c r="F381" i="49"/>
  <c r="D381" i="49"/>
  <c r="C381" i="49"/>
  <c r="B381" i="49"/>
  <c r="W380" i="49"/>
  <c r="Q380" i="49"/>
  <c r="O380" i="49"/>
  <c r="M380" i="49"/>
  <c r="H380" i="49"/>
  <c r="F380" i="49"/>
  <c r="D380" i="49"/>
  <c r="C380" i="49"/>
  <c r="B380" i="49"/>
  <c r="W379" i="49"/>
  <c r="Q379" i="49"/>
  <c r="O379" i="49"/>
  <c r="M379" i="49"/>
  <c r="H379" i="49"/>
  <c r="F379" i="49"/>
  <c r="D379" i="49"/>
  <c r="C379" i="49"/>
  <c r="B379" i="49"/>
  <c r="W378" i="49"/>
  <c r="Q378" i="49"/>
  <c r="O378" i="49"/>
  <c r="M378" i="49"/>
  <c r="H378" i="49"/>
  <c r="F378" i="49"/>
  <c r="D378" i="49"/>
  <c r="C378" i="49"/>
  <c r="B378" i="49"/>
  <c r="W377" i="49"/>
  <c r="Q377" i="49"/>
  <c r="O377" i="49"/>
  <c r="M377" i="49"/>
  <c r="H377" i="49"/>
  <c r="F377" i="49"/>
  <c r="D377" i="49"/>
  <c r="C377" i="49"/>
  <c r="B377" i="49"/>
  <c r="W376" i="49"/>
  <c r="Q376" i="49"/>
  <c r="O376" i="49"/>
  <c r="M376" i="49"/>
  <c r="H376" i="49"/>
  <c r="F376" i="49"/>
  <c r="D376" i="49"/>
  <c r="C376" i="49"/>
  <c r="B376" i="49"/>
  <c r="W375" i="49"/>
  <c r="Q375" i="49"/>
  <c r="O375" i="49"/>
  <c r="M375" i="49"/>
  <c r="H375" i="49"/>
  <c r="F375" i="49"/>
  <c r="D375" i="49"/>
  <c r="C375" i="49"/>
  <c r="B375" i="49"/>
  <c r="W374" i="49"/>
  <c r="Q374" i="49"/>
  <c r="O374" i="49"/>
  <c r="M374" i="49"/>
  <c r="H374" i="49"/>
  <c r="F374" i="49"/>
  <c r="D374" i="49"/>
  <c r="C374" i="49"/>
  <c r="B374" i="49"/>
  <c r="W373" i="49"/>
  <c r="Q373" i="49"/>
  <c r="O373" i="49"/>
  <c r="M373" i="49"/>
  <c r="H373" i="49"/>
  <c r="F373" i="49"/>
  <c r="D373" i="49"/>
  <c r="C373" i="49"/>
  <c r="B373" i="49"/>
  <c r="W372" i="49"/>
  <c r="Q372" i="49"/>
  <c r="O372" i="49"/>
  <c r="M372" i="49"/>
  <c r="H372" i="49"/>
  <c r="F372" i="49"/>
  <c r="D372" i="49"/>
  <c r="C372" i="49"/>
  <c r="B372" i="49"/>
  <c r="W371" i="49"/>
  <c r="Q371" i="49"/>
  <c r="O371" i="49"/>
  <c r="M371" i="49"/>
  <c r="H371" i="49"/>
  <c r="F371" i="49"/>
  <c r="D371" i="49"/>
  <c r="C371" i="49"/>
  <c r="B371" i="49"/>
  <c r="W370" i="49"/>
  <c r="Q370" i="49"/>
  <c r="O370" i="49"/>
  <c r="M370" i="49"/>
  <c r="H370" i="49"/>
  <c r="F370" i="49"/>
  <c r="D370" i="49"/>
  <c r="C370" i="49"/>
  <c r="B370" i="49"/>
  <c r="W369" i="49"/>
  <c r="Q369" i="49"/>
  <c r="O369" i="49"/>
  <c r="M369" i="49"/>
  <c r="H369" i="49"/>
  <c r="F369" i="49"/>
  <c r="D369" i="49"/>
  <c r="C369" i="49"/>
  <c r="B369" i="49"/>
  <c r="W368" i="49"/>
  <c r="Q368" i="49"/>
  <c r="O368" i="49"/>
  <c r="M368" i="49"/>
  <c r="H368" i="49"/>
  <c r="F368" i="49"/>
  <c r="D368" i="49"/>
  <c r="C368" i="49"/>
  <c r="B368" i="49"/>
  <c r="W367" i="49"/>
  <c r="Q367" i="49"/>
  <c r="O367" i="49"/>
  <c r="M367" i="49"/>
  <c r="H367" i="49"/>
  <c r="F367" i="49"/>
  <c r="D367" i="49"/>
  <c r="C367" i="49"/>
  <c r="B367" i="49"/>
  <c r="W366" i="49"/>
  <c r="Q366" i="49"/>
  <c r="O366" i="49"/>
  <c r="M366" i="49"/>
  <c r="H366" i="49"/>
  <c r="F366" i="49"/>
  <c r="D366" i="49"/>
  <c r="C366" i="49"/>
  <c r="B366" i="49"/>
  <c r="W365" i="49"/>
  <c r="Q365" i="49"/>
  <c r="O365" i="49"/>
  <c r="M365" i="49"/>
  <c r="H365" i="49"/>
  <c r="F365" i="49"/>
  <c r="D365" i="49"/>
  <c r="C365" i="49"/>
  <c r="B365" i="49"/>
  <c r="W364" i="49"/>
  <c r="Q364" i="49"/>
  <c r="O364" i="49"/>
  <c r="M364" i="49"/>
  <c r="H364" i="49"/>
  <c r="F364" i="49"/>
  <c r="D364" i="49"/>
  <c r="C364" i="49"/>
  <c r="B364" i="49"/>
  <c r="W363" i="49"/>
  <c r="Q363" i="49"/>
  <c r="O363" i="49"/>
  <c r="M363" i="49"/>
  <c r="H363" i="49"/>
  <c r="F363" i="49"/>
  <c r="D363" i="49"/>
  <c r="C363" i="49"/>
  <c r="B363" i="49"/>
  <c r="W362" i="49"/>
  <c r="Q362" i="49"/>
  <c r="O362" i="49"/>
  <c r="M362" i="49"/>
  <c r="H362" i="49"/>
  <c r="F362" i="49"/>
  <c r="D362" i="49"/>
  <c r="C362" i="49"/>
  <c r="B362" i="49"/>
  <c r="W361" i="49"/>
  <c r="Q361" i="49"/>
  <c r="O361" i="49"/>
  <c r="M361" i="49"/>
  <c r="H361" i="49"/>
  <c r="F361" i="49"/>
  <c r="D361" i="49"/>
  <c r="C361" i="49"/>
  <c r="B361" i="49"/>
  <c r="W360" i="49"/>
  <c r="Q360" i="49"/>
  <c r="O360" i="49"/>
  <c r="M360" i="49"/>
  <c r="H360" i="49"/>
  <c r="F360" i="49"/>
  <c r="D360" i="49"/>
  <c r="C360" i="49"/>
  <c r="B360" i="49"/>
  <c r="W359" i="49"/>
  <c r="Q359" i="49"/>
  <c r="O359" i="49"/>
  <c r="M359" i="49"/>
  <c r="H359" i="49"/>
  <c r="F359" i="49"/>
  <c r="D359" i="49"/>
  <c r="C359" i="49"/>
  <c r="B359" i="49"/>
  <c r="W358" i="49"/>
  <c r="Q358" i="49"/>
  <c r="O358" i="49"/>
  <c r="M358" i="49"/>
  <c r="H358" i="49"/>
  <c r="F358" i="49"/>
  <c r="D358" i="49"/>
  <c r="C358" i="49"/>
  <c r="B358" i="49"/>
  <c r="W357" i="49"/>
  <c r="Q357" i="49"/>
  <c r="O357" i="49"/>
  <c r="M357" i="49"/>
  <c r="H357" i="49"/>
  <c r="F357" i="49"/>
  <c r="D357" i="49"/>
  <c r="C357" i="49"/>
  <c r="B357" i="49"/>
  <c r="W356" i="49"/>
  <c r="Q356" i="49"/>
  <c r="O356" i="49"/>
  <c r="M356" i="49"/>
  <c r="H356" i="49"/>
  <c r="F356" i="49"/>
  <c r="D356" i="49"/>
  <c r="C356" i="49"/>
  <c r="B356" i="49"/>
  <c r="W355" i="49"/>
  <c r="Q355" i="49"/>
  <c r="O355" i="49"/>
  <c r="M355" i="49"/>
  <c r="H355" i="49"/>
  <c r="F355" i="49"/>
  <c r="D355" i="49"/>
  <c r="C355" i="49"/>
  <c r="B355" i="49"/>
  <c r="W354" i="49"/>
  <c r="Q354" i="49"/>
  <c r="O354" i="49"/>
  <c r="M354" i="49"/>
  <c r="H354" i="49"/>
  <c r="F354" i="49"/>
  <c r="D354" i="49"/>
  <c r="C354" i="49"/>
  <c r="B354" i="49"/>
  <c r="W353" i="49"/>
  <c r="Q353" i="49"/>
  <c r="O353" i="49"/>
  <c r="M353" i="49"/>
  <c r="H353" i="49"/>
  <c r="F353" i="49"/>
  <c r="D353" i="49"/>
  <c r="C353" i="49"/>
  <c r="B353" i="49"/>
  <c r="W352" i="49"/>
  <c r="Q352" i="49"/>
  <c r="O352" i="49"/>
  <c r="M352" i="49"/>
  <c r="H352" i="49"/>
  <c r="F352" i="49"/>
  <c r="D352" i="49"/>
  <c r="C352" i="49"/>
  <c r="B352" i="49"/>
  <c r="W351" i="49"/>
  <c r="Q351" i="49"/>
  <c r="O351" i="49"/>
  <c r="M351" i="49"/>
  <c r="H351" i="49"/>
  <c r="F351" i="49"/>
  <c r="D351" i="49"/>
  <c r="C351" i="49"/>
  <c r="B351" i="49"/>
  <c r="W350" i="49"/>
  <c r="Q350" i="49"/>
  <c r="O350" i="49"/>
  <c r="M350" i="49"/>
  <c r="H350" i="49"/>
  <c r="F350" i="49"/>
  <c r="D350" i="49"/>
  <c r="C350" i="49"/>
  <c r="B350" i="49"/>
  <c r="W349" i="49"/>
  <c r="Q349" i="49"/>
  <c r="O349" i="49"/>
  <c r="M349" i="49"/>
  <c r="H349" i="49"/>
  <c r="F349" i="49"/>
  <c r="D349" i="49"/>
  <c r="C349" i="49"/>
  <c r="B349" i="49"/>
  <c r="W348" i="49"/>
  <c r="Q348" i="49"/>
  <c r="O348" i="49"/>
  <c r="M348" i="49"/>
  <c r="H348" i="49"/>
  <c r="F348" i="49"/>
  <c r="D348" i="49"/>
  <c r="C348" i="49"/>
  <c r="B348" i="49"/>
  <c r="W347" i="49"/>
  <c r="Q347" i="49"/>
  <c r="O347" i="49"/>
  <c r="M347" i="49"/>
  <c r="H347" i="49"/>
  <c r="F347" i="49"/>
  <c r="D347" i="49"/>
  <c r="C347" i="49"/>
  <c r="B347" i="49"/>
  <c r="W346" i="49"/>
  <c r="Q346" i="49"/>
  <c r="O346" i="49"/>
  <c r="M346" i="49"/>
  <c r="H346" i="49"/>
  <c r="F346" i="49"/>
  <c r="D346" i="49"/>
  <c r="C346" i="49"/>
  <c r="B346" i="49"/>
  <c r="W345" i="49"/>
  <c r="Q345" i="49"/>
  <c r="O345" i="49"/>
  <c r="M345" i="49"/>
  <c r="H345" i="49"/>
  <c r="F345" i="49"/>
  <c r="D345" i="49"/>
  <c r="C345" i="49"/>
  <c r="B345" i="49"/>
  <c r="W344" i="49"/>
  <c r="Q344" i="49"/>
  <c r="O344" i="49"/>
  <c r="M344" i="49"/>
  <c r="H344" i="49"/>
  <c r="F344" i="49"/>
  <c r="D344" i="49"/>
  <c r="C344" i="49"/>
  <c r="B344" i="49"/>
  <c r="W343" i="49"/>
  <c r="Q343" i="49"/>
  <c r="O343" i="49"/>
  <c r="M343" i="49"/>
  <c r="H343" i="49"/>
  <c r="F343" i="49"/>
  <c r="D343" i="49"/>
  <c r="C343" i="49"/>
  <c r="B343" i="49"/>
  <c r="W342" i="49"/>
  <c r="Q342" i="49"/>
  <c r="O342" i="49"/>
  <c r="M342" i="49"/>
  <c r="H342" i="49"/>
  <c r="F342" i="49"/>
  <c r="D342" i="49"/>
  <c r="C342" i="49"/>
  <c r="B342" i="49"/>
  <c r="W341" i="49"/>
  <c r="Q341" i="49"/>
  <c r="O341" i="49"/>
  <c r="M341" i="49"/>
  <c r="H341" i="49"/>
  <c r="F341" i="49"/>
  <c r="D341" i="49"/>
  <c r="C341" i="49"/>
  <c r="B341" i="49"/>
  <c r="W340" i="49"/>
  <c r="Q340" i="49"/>
  <c r="O340" i="49"/>
  <c r="M340" i="49"/>
  <c r="H340" i="49"/>
  <c r="F340" i="49"/>
  <c r="D340" i="49"/>
  <c r="C340" i="49"/>
  <c r="B340" i="49"/>
  <c r="W339" i="49"/>
  <c r="Q339" i="49"/>
  <c r="O339" i="49"/>
  <c r="M339" i="49"/>
  <c r="H339" i="49"/>
  <c r="F339" i="49"/>
  <c r="D339" i="49"/>
  <c r="C339" i="49"/>
  <c r="B339" i="49"/>
  <c r="W338" i="49"/>
  <c r="Q338" i="49"/>
  <c r="O338" i="49"/>
  <c r="M338" i="49"/>
  <c r="H338" i="49"/>
  <c r="F338" i="49"/>
  <c r="D338" i="49"/>
  <c r="C338" i="49"/>
  <c r="B338" i="49"/>
  <c r="W337" i="49"/>
  <c r="Q337" i="49"/>
  <c r="O337" i="49"/>
  <c r="M337" i="49"/>
  <c r="H337" i="49"/>
  <c r="F337" i="49"/>
  <c r="D337" i="49"/>
  <c r="C337" i="49"/>
  <c r="B337" i="49"/>
  <c r="W336" i="49"/>
  <c r="Q336" i="49"/>
  <c r="O336" i="49"/>
  <c r="M336" i="49"/>
  <c r="H336" i="49"/>
  <c r="F336" i="49"/>
  <c r="D336" i="49"/>
  <c r="C336" i="49"/>
  <c r="B336" i="49"/>
  <c r="W335" i="49"/>
  <c r="Q335" i="49"/>
  <c r="O335" i="49"/>
  <c r="M335" i="49"/>
  <c r="H335" i="49"/>
  <c r="F335" i="49"/>
  <c r="D335" i="49"/>
  <c r="C335" i="49"/>
  <c r="B335" i="49"/>
  <c r="W334" i="49"/>
  <c r="Q334" i="49"/>
  <c r="O334" i="49"/>
  <c r="M334" i="49"/>
  <c r="H334" i="49"/>
  <c r="F334" i="49"/>
  <c r="D334" i="49"/>
  <c r="C334" i="49"/>
  <c r="B334" i="49"/>
  <c r="W333" i="49"/>
  <c r="Q333" i="49"/>
  <c r="O333" i="49"/>
  <c r="M333" i="49"/>
  <c r="H333" i="49"/>
  <c r="F333" i="49"/>
  <c r="D333" i="49"/>
  <c r="C333" i="49"/>
  <c r="B333" i="49"/>
  <c r="W332" i="49"/>
  <c r="Q332" i="49"/>
  <c r="O332" i="49"/>
  <c r="M332" i="49"/>
  <c r="H332" i="49"/>
  <c r="F332" i="49"/>
  <c r="D332" i="49"/>
  <c r="C332" i="49"/>
  <c r="B332" i="49"/>
  <c r="W331" i="49"/>
  <c r="Q331" i="49"/>
  <c r="O331" i="49"/>
  <c r="M331" i="49"/>
  <c r="H331" i="49"/>
  <c r="F331" i="49"/>
  <c r="D331" i="49"/>
  <c r="C331" i="49"/>
  <c r="B331" i="49"/>
  <c r="W330" i="49"/>
  <c r="Q330" i="49"/>
  <c r="O330" i="49"/>
  <c r="M330" i="49"/>
  <c r="H330" i="49"/>
  <c r="F330" i="49"/>
  <c r="D330" i="49"/>
  <c r="C330" i="49"/>
  <c r="B330" i="49"/>
  <c r="W329" i="49"/>
  <c r="Q329" i="49"/>
  <c r="O329" i="49"/>
  <c r="M329" i="49"/>
  <c r="H329" i="49"/>
  <c r="F329" i="49"/>
  <c r="D329" i="49"/>
  <c r="C329" i="49"/>
  <c r="B329" i="49"/>
  <c r="W328" i="49"/>
  <c r="Q328" i="49"/>
  <c r="O328" i="49"/>
  <c r="M328" i="49"/>
  <c r="H328" i="49"/>
  <c r="F328" i="49"/>
  <c r="D328" i="49"/>
  <c r="C328" i="49"/>
  <c r="B328" i="49"/>
  <c r="W327" i="49"/>
  <c r="Q327" i="49"/>
  <c r="O327" i="49"/>
  <c r="M327" i="49"/>
  <c r="H327" i="49"/>
  <c r="F327" i="49"/>
  <c r="D327" i="49"/>
  <c r="C327" i="49"/>
  <c r="B327" i="49"/>
  <c r="W326" i="49"/>
  <c r="Q326" i="49"/>
  <c r="O326" i="49"/>
  <c r="M326" i="49"/>
  <c r="H326" i="49"/>
  <c r="F326" i="49"/>
  <c r="D326" i="49"/>
  <c r="C326" i="49"/>
  <c r="B326" i="49"/>
  <c r="W325" i="49"/>
  <c r="Q325" i="49"/>
  <c r="O325" i="49"/>
  <c r="M325" i="49"/>
  <c r="H325" i="49"/>
  <c r="F325" i="49"/>
  <c r="D325" i="49"/>
  <c r="C325" i="49"/>
  <c r="B325" i="49"/>
  <c r="W324" i="49"/>
  <c r="Q324" i="49"/>
  <c r="O324" i="49"/>
  <c r="M324" i="49"/>
  <c r="H324" i="49"/>
  <c r="F324" i="49"/>
  <c r="D324" i="49"/>
  <c r="C324" i="49"/>
  <c r="B324" i="49"/>
  <c r="W323" i="49"/>
  <c r="Q323" i="49"/>
  <c r="O323" i="49"/>
  <c r="M323" i="49"/>
  <c r="H323" i="49"/>
  <c r="F323" i="49"/>
  <c r="D323" i="49"/>
  <c r="C323" i="49"/>
  <c r="B323" i="49"/>
  <c r="W322" i="49"/>
  <c r="Q322" i="49"/>
  <c r="O322" i="49"/>
  <c r="M322" i="49"/>
  <c r="H322" i="49"/>
  <c r="F322" i="49"/>
  <c r="D322" i="49"/>
  <c r="C322" i="49"/>
  <c r="B322" i="49"/>
  <c r="W321" i="49"/>
  <c r="Q321" i="49"/>
  <c r="O321" i="49"/>
  <c r="M321" i="49"/>
  <c r="H321" i="49"/>
  <c r="F321" i="49"/>
  <c r="D321" i="49"/>
  <c r="C321" i="49"/>
  <c r="B321" i="49"/>
  <c r="W320" i="49"/>
  <c r="Q320" i="49"/>
  <c r="O320" i="49"/>
  <c r="M320" i="49"/>
  <c r="H320" i="49"/>
  <c r="F320" i="49"/>
  <c r="D320" i="49"/>
  <c r="C320" i="49"/>
  <c r="B320" i="49"/>
  <c r="W319" i="49"/>
  <c r="Q319" i="49"/>
  <c r="O319" i="49"/>
  <c r="M319" i="49"/>
  <c r="H319" i="49"/>
  <c r="F319" i="49"/>
  <c r="D319" i="49"/>
  <c r="C319" i="49"/>
  <c r="B319" i="49"/>
  <c r="W318" i="49"/>
  <c r="Q318" i="49"/>
  <c r="O318" i="49"/>
  <c r="M318" i="49"/>
  <c r="H318" i="49"/>
  <c r="F318" i="49"/>
  <c r="D318" i="49"/>
  <c r="C318" i="49"/>
  <c r="B318" i="49"/>
  <c r="W317" i="49"/>
  <c r="Q317" i="49"/>
  <c r="O317" i="49"/>
  <c r="M317" i="49"/>
  <c r="H317" i="49"/>
  <c r="F317" i="49"/>
  <c r="D317" i="49"/>
  <c r="C317" i="49"/>
  <c r="B317" i="49"/>
  <c r="W316" i="49"/>
  <c r="Q316" i="49"/>
  <c r="O316" i="49"/>
  <c r="M316" i="49"/>
  <c r="H316" i="49"/>
  <c r="F316" i="49"/>
  <c r="D316" i="49"/>
  <c r="C316" i="49"/>
  <c r="B316" i="49"/>
  <c r="W315" i="49"/>
  <c r="Q315" i="49"/>
  <c r="O315" i="49"/>
  <c r="M315" i="49"/>
  <c r="H315" i="49"/>
  <c r="F315" i="49"/>
  <c r="D315" i="49"/>
  <c r="C315" i="49"/>
  <c r="B315" i="49"/>
  <c r="W314" i="49"/>
  <c r="Q314" i="49"/>
  <c r="O314" i="49"/>
  <c r="M314" i="49"/>
  <c r="H314" i="49"/>
  <c r="F314" i="49"/>
  <c r="D314" i="49"/>
  <c r="C314" i="49"/>
  <c r="B314" i="49"/>
  <c r="W313" i="49"/>
  <c r="Q313" i="49"/>
  <c r="O313" i="49"/>
  <c r="M313" i="49"/>
  <c r="H313" i="49"/>
  <c r="F313" i="49"/>
  <c r="D313" i="49"/>
  <c r="C313" i="49"/>
  <c r="B313" i="49"/>
  <c r="W312" i="49"/>
  <c r="Q312" i="49"/>
  <c r="O312" i="49"/>
  <c r="M312" i="49"/>
  <c r="H312" i="49"/>
  <c r="F312" i="49"/>
  <c r="D312" i="49"/>
  <c r="C312" i="49"/>
  <c r="B312" i="49"/>
  <c r="W311" i="49"/>
  <c r="Q311" i="49"/>
  <c r="O311" i="49"/>
  <c r="M311" i="49"/>
  <c r="H311" i="49"/>
  <c r="F311" i="49"/>
  <c r="D311" i="49"/>
  <c r="C311" i="49"/>
  <c r="B311" i="49"/>
  <c r="W310" i="49"/>
  <c r="Q310" i="49"/>
  <c r="O310" i="49"/>
  <c r="M310" i="49"/>
  <c r="H310" i="49"/>
  <c r="F310" i="49"/>
  <c r="D310" i="49"/>
  <c r="C310" i="49"/>
  <c r="B310" i="49"/>
  <c r="W309" i="49"/>
  <c r="Q309" i="49"/>
  <c r="O309" i="49"/>
  <c r="M309" i="49"/>
  <c r="H309" i="49"/>
  <c r="F309" i="49"/>
  <c r="D309" i="49"/>
  <c r="C309" i="49"/>
  <c r="B309" i="49"/>
  <c r="W308" i="49"/>
  <c r="Q308" i="49"/>
  <c r="O308" i="49"/>
  <c r="M308" i="49"/>
  <c r="H308" i="49"/>
  <c r="F308" i="49"/>
  <c r="D308" i="49"/>
  <c r="C308" i="49"/>
  <c r="B308" i="49"/>
  <c r="W307" i="49"/>
  <c r="Q307" i="49"/>
  <c r="O307" i="49"/>
  <c r="M307" i="49"/>
  <c r="H307" i="49"/>
  <c r="F307" i="49"/>
  <c r="D307" i="49"/>
  <c r="C307" i="49"/>
  <c r="B307" i="49"/>
  <c r="W306" i="49"/>
  <c r="Q306" i="49"/>
  <c r="O306" i="49"/>
  <c r="M306" i="49"/>
  <c r="H306" i="49"/>
  <c r="F306" i="49"/>
  <c r="D306" i="49"/>
  <c r="C306" i="49"/>
  <c r="B306" i="49"/>
  <c r="W305" i="49"/>
  <c r="Q305" i="49"/>
  <c r="O305" i="49"/>
  <c r="M305" i="49"/>
  <c r="H305" i="49"/>
  <c r="F305" i="49"/>
  <c r="D305" i="49"/>
  <c r="C305" i="49"/>
  <c r="B305" i="49"/>
  <c r="W304" i="49"/>
  <c r="Q304" i="49"/>
  <c r="O304" i="49"/>
  <c r="M304" i="49"/>
  <c r="H304" i="49"/>
  <c r="F304" i="49"/>
  <c r="D304" i="49"/>
  <c r="C304" i="49"/>
  <c r="B304" i="49"/>
  <c r="W303" i="49"/>
  <c r="Q303" i="49"/>
  <c r="O303" i="49"/>
  <c r="M303" i="49"/>
  <c r="H303" i="49"/>
  <c r="F303" i="49"/>
  <c r="D303" i="49"/>
  <c r="C303" i="49"/>
  <c r="B303" i="49"/>
  <c r="W302" i="49"/>
  <c r="Q302" i="49"/>
  <c r="O302" i="49"/>
  <c r="M302" i="49"/>
  <c r="H302" i="49"/>
  <c r="F302" i="49"/>
  <c r="D302" i="49"/>
  <c r="C302" i="49"/>
  <c r="B302" i="49"/>
  <c r="W301" i="49"/>
  <c r="Q301" i="49"/>
  <c r="O301" i="49"/>
  <c r="M301" i="49"/>
  <c r="H301" i="49"/>
  <c r="F301" i="49"/>
  <c r="D301" i="49"/>
  <c r="C301" i="49"/>
  <c r="B301" i="49"/>
  <c r="W300" i="49"/>
  <c r="Q300" i="49"/>
  <c r="O300" i="49"/>
  <c r="M300" i="49"/>
  <c r="H300" i="49"/>
  <c r="F300" i="49"/>
  <c r="D300" i="49"/>
  <c r="C300" i="49"/>
  <c r="B300" i="49"/>
  <c r="W299" i="49"/>
  <c r="Q299" i="49"/>
  <c r="O299" i="49"/>
  <c r="M299" i="49"/>
  <c r="H299" i="49"/>
  <c r="F299" i="49"/>
  <c r="D299" i="49"/>
  <c r="C299" i="49"/>
  <c r="B299" i="49"/>
  <c r="W298" i="49"/>
  <c r="Q298" i="49"/>
  <c r="O298" i="49"/>
  <c r="M298" i="49"/>
  <c r="H298" i="49"/>
  <c r="F298" i="49"/>
  <c r="D298" i="49"/>
  <c r="C298" i="49"/>
  <c r="B298" i="49"/>
  <c r="W297" i="49"/>
  <c r="Q297" i="49"/>
  <c r="O297" i="49"/>
  <c r="M297" i="49"/>
  <c r="H297" i="49"/>
  <c r="F297" i="49"/>
  <c r="D297" i="49"/>
  <c r="C297" i="49"/>
  <c r="B297" i="49"/>
  <c r="W296" i="49"/>
  <c r="Q296" i="49"/>
  <c r="O296" i="49"/>
  <c r="M296" i="49"/>
  <c r="H296" i="49"/>
  <c r="F296" i="49"/>
  <c r="D296" i="49"/>
  <c r="C296" i="49"/>
  <c r="B296" i="49"/>
  <c r="W295" i="49"/>
  <c r="Q295" i="49"/>
  <c r="O295" i="49"/>
  <c r="M295" i="49"/>
  <c r="H295" i="49"/>
  <c r="F295" i="49"/>
  <c r="D295" i="49"/>
  <c r="C295" i="49"/>
  <c r="B295" i="49"/>
  <c r="W294" i="49"/>
  <c r="Q294" i="49"/>
  <c r="O294" i="49"/>
  <c r="M294" i="49"/>
  <c r="H294" i="49"/>
  <c r="F294" i="49"/>
  <c r="D294" i="49"/>
  <c r="C294" i="49"/>
  <c r="B294" i="49"/>
  <c r="W293" i="49"/>
  <c r="Q293" i="49"/>
  <c r="O293" i="49"/>
  <c r="M293" i="49"/>
  <c r="H293" i="49"/>
  <c r="F293" i="49"/>
  <c r="D293" i="49"/>
  <c r="C293" i="49"/>
  <c r="B293" i="49"/>
  <c r="W292" i="49"/>
  <c r="Q292" i="49"/>
  <c r="O292" i="49"/>
  <c r="M292" i="49"/>
  <c r="H292" i="49"/>
  <c r="F292" i="49"/>
  <c r="D292" i="49"/>
  <c r="C292" i="49"/>
  <c r="B292" i="49"/>
  <c r="W291" i="49"/>
  <c r="Q291" i="49"/>
  <c r="O291" i="49"/>
  <c r="M291" i="49"/>
  <c r="H291" i="49"/>
  <c r="F291" i="49"/>
  <c r="D291" i="49"/>
  <c r="C291" i="49"/>
  <c r="B291" i="49"/>
  <c r="W290" i="49"/>
  <c r="Q290" i="49"/>
  <c r="O290" i="49"/>
  <c r="M290" i="49"/>
  <c r="H290" i="49"/>
  <c r="F290" i="49"/>
  <c r="D290" i="49"/>
  <c r="C290" i="49"/>
  <c r="B290" i="49"/>
  <c r="W289" i="49"/>
  <c r="Q289" i="49"/>
  <c r="O289" i="49"/>
  <c r="M289" i="49"/>
  <c r="H289" i="49"/>
  <c r="F289" i="49"/>
  <c r="D289" i="49"/>
  <c r="C289" i="49"/>
  <c r="B289" i="49"/>
  <c r="W288" i="49"/>
  <c r="Q288" i="49"/>
  <c r="O288" i="49"/>
  <c r="M288" i="49"/>
  <c r="H288" i="49"/>
  <c r="F288" i="49"/>
  <c r="D288" i="49"/>
  <c r="C288" i="49"/>
  <c r="B288" i="49"/>
  <c r="W287" i="49"/>
  <c r="Q287" i="49"/>
  <c r="O287" i="49"/>
  <c r="M287" i="49"/>
  <c r="H287" i="49"/>
  <c r="F287" i="49"/>
  <c r="D287" i="49"/>
  <c r="C287" i="49"/>
  <c r="B287" i="49"/>
  <c r="W286" i="49"/>
  <c r="Q286" i="49"/>
  <c r="O286" i="49"/>
  <c r="M286" i="49"/>
  <c r="H286" i="49"/>
  <c r="F286" i="49"/>
  <c r="D286" i="49"/>
  <c r="C286" i="49"/>
  <c r="B286" i="49"/>
  <c r="W285" i="49"/>
  <c r="Q285" i="49"/>
  <c r="O285" i="49"/>
  <c r="M285" i="49"/>
  <c r="H285" i="49"/>
  <c r="F285" i="49"/>
  <c r="D285" i="49"/>
  <c r="C285" i="49"/>
  <c r="B285" i="49"/>
  <c r="W284" i="49"/>
  <c r="Q284" i="49"/>
  <c r="O284" i="49"/>
  <c r="M284" i="49"/>
  <c r="H284" i="49"/>
  <c r="F284" i="49"/>
  <c r="D284" i="49"/>
  <c r="C284" i="49"/>
  <c r="B284" i="49"/>
  <c r="W283" i="49"/>
  <c r="Q283" i="49"/>
  <c r="O283" i="49"/>
  <c r="M283" i="49"/>
  <c r="H283" i="49"/>
  <c r="F283" i="49"/>
  <c r="D283" i="49"/>
  <c r="C283" i="49"/>
  <c r="B283" i="49"/>
  <c r="W282" i="49"/>
  <c r="Q282" i="49"/>
  <c r="O282" i="49"/>
  <c r="M282" i="49"/>
  <c r="H282" i="49"/>
  <c r="F282" i="49"/>
  <c r="D282" i="49"/>
  <c r="C282" i="49"/>
  <c r="B282" i="49"/>
  <c r="W281" i="49"/>
  <c r="Q281" i="49"/>
  <c r="O281" i="49"/>
  <c r="M281" i="49"/>
  <c r="H281" i="49"/>
  <c r="F281" i="49"/>
  <c r="D281" i="49"/>
  <c r="C281" i="49"/>
  <c r="B281" i="49"/>
  <c r="W280" i="49"/>
  <c r="Q280" i="49"/>
  <c r="O280" i="49"/>
  <c r="M280" i="49"/>
  <c r="H280" i="49"/>
  <c r="F280" i="49"/>
  <c r="D280" i="49"/>
  <c r="C280" i="49"/>
  <c r="B280" i="49"/>
  <c r="W279" i="49"/>
  <c r="Q279" i="49"/>
  <c r="O279" i="49"/>
  <c r="M279" i="49"/>
  <c r="H279" i="49"/>
  <c r="F279" i="49"/>
  <c r="D279" i="49"/>
  <c r="C279" i="49"/>
  <c r="B279" i="49"/>
  <c r="W278" i="49"/>
  <c r="Q278" i="49"/>
  <c r="O278" i="49"/>
  <c r="M278" i="49"/>
  <c r="H278" i="49"/>
  <c r="F278" i="49"/>
  <c r="D278" i="49"/>
  <c r="C278" i="49"/>
  <c r="B278" i="49"/>
  <c r="W277" i="49"/>
  <c r="Q277" i="49"/>
  <c r="O277" i="49"/>
  <c r="M277" i="49"/>
  <c r="H277" i="49"/>
  <c r="F277" i="49"/>
  <c r="D277" i="49"/>
  <c r="C277" i="49"/>
  <c r="B277" i="49"/>
  <c r="W276" i="49"/>
  <c r="Q276" i="49"/>
  <c r="O276" i="49"/>
  <c r="M276" i="49"/>
  <c r="H276" i="49"/>
  <c r="F276" i="49"/>
  <c r="D276" i="49"/>
  <c r="C276" i="49"/>
  <c r="B276" i="49"/>
  <c r="W275" i="49"/>
  <c r="Q275" i="49"/>
  <c r="O275" i="49"/>
  <c r="M275" i="49"/>
  <c r="H275" i="49"/>
  <c r="F275" i="49"/>
  <c r="D275" i="49"/>
  <c r="C275" i="49"/>
  <c r="B275" i="49"/>
  <c r="W274" i="49"/>
  <c r="Q274" i="49"/>
  <c r="O274" i="49"/>
  <c r="M274" i="49"/>
  <c r="H274" i="49"/>
  <c r="F274" i="49"/>
  <c r="D274" i="49"/>
  <c r="C274" i="49"/>
  <c r="B274" i="49"/>
  <c r="W273" i="49"/>
  <c r="Q273" i="49"/>
  <c r="O273" i="49"/>
  <c r="M273" i="49"/>
  <c r="H273" i="49"/>
  <c r="F273" i="49"/>
  <c r="D273" i="49"/>
  <c r="C273" i="49"/>
  <c r="B273" i="49"/>
  <c r="W272" i="49"/>
  <c r="Q272" i="49"/>
  <c r="O272" i="49"/>
  <c r="M272" i="49"/>
  <c r="H272" i="49"/>
  <c r="F272" i="49"/>
  <c r="D272" i="49"/>
  <c r="C272" i="49"/>
  <c r="B272" i="49"/>
  <c r="W271" i="49"/>
  <c r="Q271" i="49"/>
  <c r="O271" i="49"/>
  <c r="M271" i="49"/>
  <c r="H271" i="49"/>
  <c r="F271" i="49"/>
  <c r="D271" i="49"/>
  <c r="C271" i="49"/>
  <c r="B271" i="49"/>
  <c r="W270" i="49"/>
  <c r="Q270" i="49"/>
  <c r="O270" i="49"/>
  <c r="M270" i="49"/>
  <c r="H270" i="49"/>
  <c r="F270" i="49"/>
  <c r="D270" i="49"/>
  <c r="C270" i="49"/>
  <c r="B270" i="49"/>
  <c r="W269" i="49"/>
  <c r="Q269" i="49"/>
  <c r="O269" i="49"/>
  <c r="M269" i="49"/>
  <c r="H269" i="49"/>
  <c r="F269" i="49"/>
  <c r="D269" i="49"/>
  <c r="C269" i="49"/>
  <c r="B269" i="49"/>
  <c r="W268" i="49"/>
  <c r="Q268" i="49"/>
  <c r="O268" i="49"/>
  <c r="M268" i="49"/>
  <c r="H268" i="49"/>
  <c r="F268" i="49"/>
  <c r="D268" i="49"/>
  <c r="C268" i="49"/>
  <c r="B268" i="49"/>
  <c r="W267" i="49"/>
  <c r="Q267" i="49"/>
  <c r="O267" i="49"/>
  <c r="M267" i="49"/>
  <c r="H267" i="49"/>
  <c r="F267" i="49"/>
  <c r="D267" i="49"/>
  <c r="C267" i="49"/>
  <c r="B267" i="49"/>
  <c r="W266" i="49"/>
  <c r="Q266" i="49"/>
  <c r="O266" i="49"/>
  <c r="M266" i="49"/>
  <c r="H266" i="49"/>
  <c r="F266" i="49"/>
  <c r="D266" i="49"/>
  <c r="C266" i="49"/>
  <c r="B266" i="49"/>
  <c r="W265" i="49"/>
  <c r="Q265" i="49"/>
  <c r="O265" i="49"/>
  <c r="M265" i="49"/>
  <c r="H265" i="49"/>
  <c r="F265" i="49"/>
  <c r="D265" i="49"/>
  <c r="C265" i="49"/>
  <c r="B265" i="49"/>
  <c r="W264" i="49"/>
  <c r="Q264" i="49"/>
  <c r="O264" i="49"/>
  <c r="M264" i="49"/>
  <c r="H264" i="49"/>
  <c r="F264" i="49"/>
  <c r="D264" i="49"/>
  <c r="C264" i="49"/>
  <c r="B264" i="49"/>
  <c r="W263" i="49"/>
  <c r="Q263" i="49"/>
  <c r="O263" i="49"/>
  <c r="M263" i="49"/>
  <c r="H263" i="49"/>
  <c r="F263" i="49"/>
  <c r="D263" i="49"/>
  <c r="C263" i="49"/>
  <c r="B263" i="49"/>
  <c r="W262" i="49"/>
  <c r="Q262" i="49"/>
  <c r="O262" i="49"/>
  <c r="M262" i="49"/>
  <c r="H262" i="49"/>
  <c r="F262" i="49"/>
  <c r="D262" i="49"/>
  <c r="C262" i="49"/>
  <c r="B262" i="49"/>
  <c r="W261" i="49"/>
  <c r="Q261" i="49"/>
  <c r="O261" i="49"/>
  <c r="M261" i="49"/>
  <c r="H261" i="49"/>
  <c r="F261" i="49"/>
  <c r="D261" i="49"/>
  <c r="C261" i="49"/>
  <c r="B261" i="49"/>
  <c r="W260" i="49"/>
  <c r="Q260" i="49"/>
  <c r="O260" i="49"/>
  <c r="M260" i="49"/>
  <c r="H260" i="49"/>
  <c r="F260" i="49"/>
  <c r="D260" i="49"/>
  <c r="C260" i="49"/>
  <c r="B260" i="49"/>
  <c r="W259" i="49"/>
  <c r="Q259" i="49"/>
  <c r="O259" i="49"/>
  <c r="M259" i="49"/>
  <c r="H259" i="49"/>
  <c r="F259" i="49"/>
  <c r="D259" i="49"/>
  <c r="C259" i="49"/>
  <c r="B259" i="49"/>
  <c r="W258" i="49"/>
  <c r="Q258" i="49"/>
  <c r="O258" i="49"/>
  <c r="M258" i="49"/>
  <c r="H258" i="49"/>
  <c r="F258" i="49"/>
  <c r="D258" i="49"/>
  <c r="C258" i="49"/>
  <c r="B258" i="49"/>
  <c r="W257" i="49"/>
  <c r="Q257" i="49"/>
  <c r="O257" i="49"/>
  <c r="M257" i="49"/>
  <c r="H257" i="49"/>
  <c r="F257" i="49"/>
  <c r="D257" i="49"/>
  <c r="C257" i="49"/>
  <c r="B257" i="49"/>
  <c r="W256" i="49"/>
  <c r="Q256" i="49"/>
  <c r="O256" i="49"/>
  <c r="M256" i="49"/>
  <c r="H256" i="49"/>
  <c r="F256" i="49"/>
  <c r="D256" i="49"/>
  <c r="C256" i="49"/>
  <c r="B256" i="49"/>
  <c r="W255" i="49"/>
  <c r="Q255" i="49"/>
  <c r="O255" i="49"/>
  <c r="M255" i="49"/>
  <c r="H255" i="49"/>
  <c r="F255" i="49"/>
  <c r="D255" i="49"/>
  <c r="C255" i="49"/>
  <c r="B255" i="49"/>
  <c r="W254" i="49"/>
  <c r="Q254" i="49"/>
  <c r="O254" i="49"/>
  <c r="M254" i="49"/>
  <c r="H254" i="49"/>
  <c r="F254" i="49"/>
  <c r="D254" i="49"/>
  <c r="C254" i="49"/>
  <c r="B254" i="49"/>
  <c r="W253" i="49"/>
  <c r="Q253" i="49"/>
  <c r="O253" i="49"/>
  <c r="M253" i="49"/>
  <c r="H253" i="49"/>
  <c r="F253" i="49"/>
  <c r="D253" i="49"/>
  <c r="C253" i="49"/>
  <c r="B253" i="49"/>
  <c r="W252" i="49"/>
  <c r="Q252" i="49"/>
  <c r="O252" i="49"/>
  <c r="M252" i="49"/>
  <c r="H252" i="49"/>
  <c r="F252" i="49"/>
  <c r="D252" i="49"/>
  <c r="C252" i="49"/>
  <c r="B252" i="49"/>
  <c r="W251" i="49"/>
  <c r="Q251" i="49"/>
  <c r="O251" i="49"/>
  <c r="M251" i="49"/>
  <c r="H251" i="49"/>
  <c r="F251" i="49"/>
  <c r="D251" i="49"/>
  <c r="C251" i="49"/>
  <c r="B251" i="49"/>
  <c r="W250" i="49"/>
  <c r="Q250" i="49"/>
  <c r="O250" i="49"/>
  <c r="M250" i="49"/>
  <c r="H250" i="49"/>
  <c r="F250" i="49"/>
  <c r="D250" i="49"/>
  <c r="C250" i="49"/>
  <c r="B250" i="49"/>
  <c r="W249" i="49"/>
  <c r="Q249" i="49"/>
  <c r="O249" i="49"/>
  <c r="M249" i="49"/>
  <c r="H249" i="49"/>
  <c r="F249" i="49"/>
  <c r="D249" i="49"/>
  <c r="C249" i="49"/>
  <c r="B249" i="49"/>
  <c r="W248" i="49"/>
  <c r="Q248" i="49"/>
  <c r="O248" i="49"/>
  <c r="M248" i="49"/>
  <c r="H248" i="49"/>
  <c r="F248" i="49"/>
  <c r="D248" i="49"/>
  <c r="C248" i="49"/>
  <c r="B248" i="49"/>
  <c r="W247" i="49"/>
  <c r="Q247" i="49"/>
  <c r="O247" i="49"/>
  <c r="M247" i="49"/>
  <c r="H247" i="49"/>
  <c r="F247" i="49"/>
  <c r="D247" i="49"/>
  <c r="C247" i="49"/>
  <c r="B247" i="49"/>
  <c r="W246" i="49"/>
  <c r="Q246" i="49"/>
  <c r="O246" i="49"/>
  <c r="M246" i="49"/>
  <c r="H246" i="49"/>
  <c r="F246" i="49"/>
  <c r="D246" i="49"/>
  <c r="C246" i="49"/>
  <c r="B246" i="49"/>
  <c r="W245" i="49"/>
  <c r="Q245" i="49"/>
  <c r="O245" i="49"/>
  <c r="M245" i="49"/>
  <c r="H245" i="49"/>
  <c r="F245" i="49"/>
  <c r="D245" i="49"/>
  <c r="C245" i="49"/>
  <c r="B245" i="49"/>
  <c r="W244" i="49"/>
  <c r="Q244" i="49"/>
  <c r="O244" i="49"/>
  <c r="M244" i="49"/>
  <c r="H244" i="49"/>
  <c r="F244" i="49"/>
  <c r="D244" i="49"/>
  <c r="C244" i="49"/>
  <c r="B244" i="49"/>
  <c r="W243" i="49"/>
  <c r="Q243" i="49"/>
  <c r="O243" i="49"/>
  <c r="M243" i="49"/>
  <c r="H243" i="49"/>
  <c r="F243" i="49"/>
  <c r="D243" i="49"/>
  <c r="C243" i="49"/>
  <c r="B243" i="49"/>
  <c r="W242" i="49"/>
  <c r="Q242" i="49"/>
  <c r="O242" i="49"/>
  <c r="M242" i="49"/>
  <c r="H242" i="49"/>
  <c r="F242" i="49"/>
  <c r="D242" i="49"/>
  <c r="C242" i="49"/>
  <c r="B242" i="49"/>
  <c r="W241" i="49"/>
  <c r="Q241" i="49"/>
  <c r="O241" i="49"/>
  <c r="M241" i="49"/>
  <c r="H241" i="49"/>
  <c r="F241" i="49"/>
  <c r="D241" i="49"/>
  <c r="C241" i="49"/>
  <c r="B241" i="49"/>
  <c r="W240" i="49"/>
  <c r="Q240" i="49"/>
  <c r="O240" i="49"/>
  <c r="M240" i="49"/>
  <c r="H240" i="49"/>
  <c r="F240" i="49"/>
  <c r="D240" i="49"/>
  <c r="C240" i="49"/>
  <c r="B240" i="49"/>
  <c r="W239" i="49"/>
  <c r="Q239" i="49"/>
  <c r="O239" i="49"/>
  <c r="M239" i="49"/>
  <c r="H239" i="49"/>
  <c r="F239" i="49"/>
  <c r="D239" i="49"/>
  <c r="C239" i="49"/>
  <c r="B239" i="49"/>
  <c r="W238" i="49"/>
  <c r="Q238" i="49"/>
  <c r="O238" i="49"/>
  <c r="M238" i="49"/>
  <c r="H238" i="49"/>
  <c r="F238" i="49"/>
  <c r="D238" i="49"/>
  <c r="C238" i="49"/>
  <c r="B238" i="49"/>
  <c r="W237" i="49"/>
  <c r="Q237" i="49"/>
  <c r="O237" i="49"/>
  <c r="M237" i="49"/>
  <c r="H237" i="49"/>
  <c r="F237" i="49"/>
  <c r="D237" i="49"/>
  <c r="C237" i="49"/>
  <c r="B237" i="49"/>
  <c r="W236" i="49"/>
  <c r="Q236" i="49"/>
  <c r="O236" i="49"/>
  <c r="M236" i="49"/>
  <c r="H236" i="49"/>
  <c r="F236" i="49"/>
  <c r="D236" i="49"/>
  <c r="C236" i="49"/>
  <c r="B236" i="49"/>
  <c r="W235" i="49"/>
  <c r="Q235" i="49"/>
  <c r="O235" i="49"/>
  <c r="M235" i="49"/>
  <c r="H235" i="49"/>
  <c r="F235" i="49"/>
  <c r="D235" i="49"/>
  <c r="C235" i="49"/>
  <c r="B235" i="49"/>
  <c r="W234" i="49"/>
  <c r="Q234" i="49"/>
  <c r="O234" i="49"/>
  <c r="M234" i="49"/>
  <c r="H234" i="49"/>
  <c r="F234" i="49"/>
  <c r="D234" i="49"/>
  <c r="C234" i="49"/>
  <c r="B234" i="49"/>
  <c r="W233" i="49"/>
  <c r="Q233" i="49"/>
  <c r="O233" i="49"/>
  <c r="M233" i="49"/>
  <c r="H233" i="49"/>
  <c r="F233" i="49"/>
  <c r="D233" i="49"/>
  <c r="C233" i="49"/>
  <c r="B233" i="49"/>
  <c r="W232" i="49"/>
  <c r="Q232" i="49"/>
  <c r="O232" i="49"/>
  <c r="M232" i="49"/>
  <c r="H232" i="49"/>
  <c r="F232" i="49"/>
  <c r="D232" i="49"/>
  <c r="C232" i="49"/>
  <c r="B232" i="49"/>
  <c r="W231" i="49"/>
  <c r="Q231" i="49"/>
  <c r="O231" i="49"/>
  <c r="M231" i="49"/>
  <c r="H231" i="49"/>
  <c r="F231" i="49"/>
  <c r="D231" i="49"/>
  <c r="C231" i="49"/>
  <c r="B231" i="49"/>
  <c r="W230" i="49"/>
  <c r="Q230" i="49"/>
  <c r="O230" i="49"/>
  <c r="M230" i="49"/>
  <c r="H230" i="49"/>
  <c r="F230" i="49"/>
  <c r="D230" i="49"/>
  <c r="C230" i="49"/>
  <c r="B230" i="49"/>
  <c r="W229" i="49"/>
  <c r="Q229" i="49"/>
  <c r="O229" i="49"/>
  <c r="M229" i="49"/>
  <c r="H229" i="49"/>
  <c r="F229" i="49"/>
  <c r="D229" i="49"/>
  <c r="C229" i="49"/>
  <c r="B229" i="49"/>
  <c r="W228" i="49"/>
  <c r="Q228" i="49"/>
  <c r="O228" i="49"/>
  <c r="M228" i="49"/>
  <c r="H228" i="49"/>
  <c r="F228" i="49"/>
  <c r="D228" i="49"/>
  <c r="C228" i="49"/>
  <c r="B228" i="49"/>
  <c r="W227" i="49"/>
  <c r="Q227" i="49"/>
  <c r="O227" i="49"/>
  <c r="M227" i="49"/>
  <c r="H227" i="49"/>
  <c r="F227" i="49"/>
  <c r="D227" i="49"/>
  <c r="C227" i="49"/>
  <c r="B227" i="49"/>
  <c r="W226" i="49"/>
  <c r="Q226" i="49"/>
  <c r="O226" i="49"/>
  <c r="M226" i="49"/>
  <c r="H226" i="49"/>
  <c r="F226" i="49"/>
  <c r="D226" i="49"/>
  <c r="C226" i="49"/>
  <c r="B226" i="49"/>
  <c r="W225" i="49"/>
  <c r="Q225" i="49"/>
  <c r="O225" i="49"/>
  <c r="M225" i="49"/>
  <c r="H225" i="49"/>
  <c r="F225" i="49"/>
  <c r="D225" i="49"/>
  <c r="C225" i="49"/>
  <c r="B225" i="49"/>
  <c r="W224" i="49"/>
  <c r="Q224" i="49"/>
  <c r="O224" i="49"/>
  <c r="M224" i="49"/>
  <c r="H224" i="49"/>
  <c r="F224" i="49"/>
  <c r="D224" i="49"/>
  <c r="C224" i="49"/>
  <c r="B224" i="49"/>
  <c r="W223" i="49"/>
  <c r="Q223" i="49"/>
  <c r="O223" i="49"/>
  <c r="M223" i="49"/>
  <c r="H223" i="49"/>
  <c r="F223" i="49"/>
  <c r="D223" i="49"/>
  <c r="C223" i="49"/>
  <c r="B223" i="49"/>
  <c r="W222" i="49"/>
  <c r="Q222" i="49"/>
  <c r="O222" i="49"/>
  <c r="M222" i="49"/>
  <c r="H222" i="49"/>
  <c r="F222" i="49"/>
  <c r="D222" i="49"/>
  <c r="C222" i="49"/>
  <c r="B222" i="49"/>
  <c r="W221" i="49"/>
  <c r="Q221" i="49"/>
  <c r="O221" i="49"/>
  <c r="M221" i="49"/>
  <c r="H221" i="49"/>
  <c r="F221" i="49"/>
  <c r="D221" i="49"/>
  <c r="C221" i="49"/>
  <c r="B221" i="49"/>
  <c r="W220" i="49"/>
  <c r="Q220" i="49"/>
  <c r="O220" i="49"/>
  <c r="M220" i="49"/>
  <c r="H220" i="49"/>
  <c r="F220" i="49"/>
  <c r="D220" i="49"/>
  <c r="C220" i="49"/>
  <c r="B220" i="49"/>
  <c r="W219" i="49"/>
  <c r="Q219" i="49"/>
  <c r="O219" i="49"/>
  <c r="M219" i="49"/>
  <c r="H219" i="49"/>
  <c r="F219" i="49"/>
  <c r="D219" i="49"/>
  <c r="C219" i="49"/>
  <c r="B219" i="49"/>
  <c r="W218" i="49"/>
  <c r="Q218" i="49"/>
  <c r="O218" i="49"/>
  <c r="M218" i="49"/>
  <c r="H218" i="49"/>
  <c r="F218" i="49"/>
  <c r="D218" i="49"/>
  <c r="C218" i="49"/>
  <c r="B218" i="49"/>
  <c r="W217" i="49"/>
  <c r="Q217" i="49"/>
  <c r="O217" i="49"/>
  <c r="M217" i="49"/>
  <c r="H217" i="49"/>
  <c r="F217" i="49"/>
  <c r="D217" i="49"/>
  <c r="C217" i="49"/>
  <c r="B217" i="49"/>
  <c r="W216" i="49"/>
  <c r="Q216" i="49"/>
  <c r="O216" i="49"/>
  <c r="M216" i="49"/>
  <c r="H216" i="49"/>
  <c r="F216" i="49"/>
  <c r="D216" i="49"/>
  <c r="C216" i="49"/>
  <c r="B216" i="49"/>
  <c r="W215" i="49"/>
  <c r="Q215" i="49"/>
  <c r="O215" i="49"/>
  <c r="M215" i="49"/>
  <c r="H215" i="49"/>
  <c r="F215" i="49"/>
  <c r="D215" i="49"/>
  <c r="C215" i="49"/>
  <c r="B215" i="49"/>
  <c r="W214" i="49"/>
  <c r="Q214" i="49"/>
  <c r="O214" i="49"/>
  <c r="M214" i="49"/>
  <c r="H214" i="49"/>
  <c r="F214" i="49"/>
  <c r="D214" i="49"/>
  <c r="C214" i="49"/>
  <c r="B214" i="49"/>
  <c r="B206" i="49"/>
  <c r="C206" i="49"/>
  <c r="D206" i="49"/>
  <c r="F206" i="49"/>
  <c r="H206" i="49"/>
  <c r="M206" i="49"/>
  <c r="O206" i="49"/>
  <c r="Q206" i="49"/>
  <c r="W206" i="49"/>
  <c r="B207" i="49"/>
  <c r="C207" i="49"/>
  <c r="D207" i="49"/>
  <c r="F207" i="49"/>
  <c r="H207" i="49"/>
  <c r="M207" i="49"/>
  <c r="O207" i="49"/>
  <c r="Q207" i="49"/>
  <c r="W207" i="49"/>
  <c r="B208" i="49"/>
  <c r="C208" i="49"/>
  <c r="D208" i="49"/>
  <c r="F208" i="49"/>
  <c r="H208" i="49"/>
  <c r="M208" i="49"/>
  <c r="O208" i="49"/>
  <c r="Q208" i="49"/>
  <c r="W208" i="49"/>
  <c r="B209" i="49"/>
  <c r="C209" i="49"/>
  <c r="D209" i="49"/>
  <c r="F209" i="49"/>
  <c r="H209" i="49"/>
  <c r="M209" i="49"/>
  <c r="O209" i="49"/>
  <c r="Q209" i="49"/>
  <c r="W209" i="49"/>
  <c r="B210" i="49"/>
  <c r="C210" i="49"/>
  <c r="D210" i="49"/>
  <c r="F210" i="49"/>
  <c r="H210" i="49"/>
  <c r="M210" i="49"/>
  <c r="O210" i="49"/>
  <c r="Q210" i="49"/>
  <c r="W210" i="49"/>
  <c r="B211" i="49"/>
  <c r="C211" i="49"/>
  <c r="D211" i="49"/>
  <c r="F211" i="49"/>
  <c r="H211" i="49"/>
  <c r="M211" i="49"/>
  <c r="O211" i="49"/>
  <c r="Q211" i="49"/>
  <c r="W211" i="49"/>
  <c r="B212" i="49"/>
  <c r="C212" i="49"/>
  <c r="D212" i="49"/>
  <c r="F212" i="49"/>
  <c r="H212" i="49"/>
  <c r="M212" i="49"/>
  <c r="O212" i="49"/>
  <c r="Q212" i="49"/>
  <c r="W212" i="49"/>
  <c r="B213" i="49"/>
  <c r="C213" i="49"/>
  <c r="D213" i="49"/>
  <c r="F213" i="49"/>
  <c r="H213" i="49"/>
  <c r="M213" i="49"/>
  <c r="O213" i="49"/>
  <c r="Q213" i="49"/>
  <c r="W213" i="49"/>
  <c r="W205" i="49"/>
  <c r="Q205" i="49"/>
  <c r="O205" i="49"/>
  <c r="M205" i="49"/>
  <c r="H205" i="49"/>
  <c r="F205" i="49"/>
  <c r="D205" i="49"/>
  <c r="C205" i="49"/>
  <c r="B205" i="49"/>
  <c r="W204" i="49"/>
  <c r="Q204" i="49"/>
  <c r="O204" i="49"/>
  <c r="M204" i="49"/>
  <c r="H204" i="49"/>
  <c r="F204" i="49"/>
  <c r="D204" i="49"/>
  <c r="C204" i="49"/>
  <c r="B204" i="49"/>
  <c r="W203" i="49"/>
  <c r="Q203" i="49"/>
  <c r="O203" i="49"/>
  <c r="M203" i="49"/>
  <c r="H203" i="49"/>
  <c r="F203" i="49"/>
  <c r="D203" i="49"/>
  <c r="C203" i="49"/>
  <c r="B203" i="49"/>
  <c r="W202" i="49"/>
  <c r="Q202" i="49"/>
  <c r="O202" i="49"/>
  <c r="M202" i="49"/>
  <c r="H202" i="49"/>
  <c r="F202" i="49"/>
  <c r="D202" i="49"/>
  <c r="C202" i="49"/>
  <c r="B202" i="49"/>
  <c r="W201" i="49"/>
  <c r="Q201" i="49"/>
  <c r="O201" i="49"/>
  <c r="M201" i="49"/>
  <c r="H201" i="49"/>
  <c r="F201" i="49"/>
  <c r="D201" i="49"/>
  <c r="C201" i="49"/>
  <c r="B201" i="49"/>
  <c r="W200" i="49"/>
  <c r="Q200" i="49"/>
  <c r="O200" i="49"/>
  <c r="M200" i="49"/>
  <c r="H200" i="49"/>
  <c r="F200" i="49"/>
  <c r="D200" i="49"/>
  <c r="C200" i="49"/>
  <c r="B200" i="49"/>
  <c r="W199" i="49"/>
  <c r="Q199" i="49"/>
  <c r="O199" i="49"/>
  <c r="M199" i="49"/>
  <c r="H199" i="49"/>
  <c r="F199" i="49"/>
  <c r="D199" i="49"/>
  <c r="C199" i="49"/>
  <c r="B199" i="49"/>
  <c r="W198" i="49"/>
  <c r="Q198" i="49"/>
  <c r="O198" i="49"/>
  <c r="M198" i="49"/>
  <c r="H198" i="49"/>
  <c r="F198" i="49"/>
  <c r="D198" i="49"/>
  <c r="C198" i="49"/>
  <c r="B198" i="49"/>
  <c r="W197" i="49"/>
  <c r="Q197" i="49"/>
  <c r="O197" i="49"/>
  <c r="M197" i="49"/>
  <c r="H197" i="49"/>
  <c r="F197" i="49"/>
  <c r="D197" i="49"/>
  <c r="C197" i="49"/>
  <c r="B197" i="49"/>
  <c r="W196" i="49"/>
  <c r="Q196" i="49"/>
  <c r="O196" i="49"/>
  <c r="M196" i="49"/>
  <c r="H196" i="49"/>
  <c r="F196" i="49"/>
  <c r="D196" i="49"/>
  <c r="C196" i="49"/>
  <c r="B196" i="49"/>
  <c r="W195" i="49"/>
  <c r="Q195" i="49"/>
  <c r="O195" i="49"/>
  <c r="M195" i="49"/>
  <c r="H195" i="49"/>
  <c r="F195" i="49"/>
  <c r="D195" i="49"/>
  <c r="C195" i="49"/>
  <c r="B195" i="49"/>
  <c r="W194" i="49"/>
  <c r="Q194" i="49"/>
  <c r="O194" i="49"/>
  <c r="M194" i="49"/>
  <c r="H194" i="49"/>
  <c r="F194" i="49"/>
  <c r="D194" i="49"/>
  <c r="C194" i="49"/>
  <c r="B194" i="49"/>
  <c r="W193" i="49"/>
  <c r="Q193" i="49"/>
  <c r="O193" i="49"/>
  <c r="M193" i="49"/>
  <c r="H193" i="49"/>
  <c r="F193" i="49"/>
  <c r="D193" i="49"/>
  <c r="C193" i="49"/>
  <c r="B193" i="49"/>
  <c r="W192" i="49"/>
  <c r="Q192" i="49"/>
  <c r="O192" i="49"/>
  <c r="M192" i="49"/>
  <c r="H192" i="49"/>
  <c r="F192" i="49"/>
  <c r="D192" i="49"/>
  <c r="C192" i="49"/>
  <c r="B192" i="49"/>
  <c r="W191" i="49"/>
  <c r="Q191" i="49"/>
  <c r="O191" i="49"/>
  <c r="M191" i="49"/>
  <c r="H191" i="49"/>
  <c r="F191" i="49"/>
  <c r="D191" i="49"/>
  <c r="C191" i="49"/>
  <c r="B191" i="49"/>
  <c r="W190" i="49"/>
  <c r="Q190" i="49"/>
  <c r="O190" i="49"/>
  <c r="M190" i="49"/>
  <c r="H190" i="49"/>
  <c r="F190" i="49"/>
  <c r="D190" i="49"/>
  <c r="C190" i="49"/>
  <c r="B190" i="49"/>
  <c r="W189" i="49"/>
  <c r="Q189" i="49"/>
  <c r="O189" i="49"/>
  <c r="M189" i="49"/>
  <c r="H189" i="49"/>
  <c r="F189" i="49"/>
  <c r="D189" i="49"/>
  <c r="C189" i="49"/>
  <c r="B189" i="49"/>
  <c r="W188" i="49"/>
  <c r="Q188" i="49"/>
  <c r="O188" i="49"/>
  <c r="M188" i="49"/>
  <c r="H188" i="49"/>
  <c r="F188" i="49"/>
  <c r="D188" i="49"/>
  <c r="C188" i="49"/>
  <c r="B188" i="49"/>
  <c r="W187" i="49"/>
  <c r="Q187" i="49"/>
  <c r="O187" i="49"/>
  <c r="M187" i="49"/>
  <c r="H187" i="49"/>
  <c r="F187" i="49"/>
  <c r="D187" i="49"/>
  <c r="C187" i="49"/>
  <c r="B187" i="49"/>
  <c r="W186" i="49"/>
  <c r="Q186" i="49"/>
  <c r="O186" i="49"/>
  <c r="M186" i="49"/>
  <c r="H186" i="49"/>
  <c r="F186" i="49"/>
  <c r="D186" i="49"/>
  <c r="C186" i="49"/>
  <c r="B186" i="49"/>
  <c r="W185" i="49"/>
  <c r="Q185" i="49"/>
  <c r="O185" i="49"/>
  <c r="M185" i="49"/>
  <c r="H185" i="49"/>
  <c r="F185" i="49"/>
  <c r="D185" i="49"/>
  <c r="C185" i="49"/>
  <c r="B185" i="49"/>
  <c r="W184" i="49"/>
  <c r="Q184" i="49"/>
  <c r="O184" i="49"/>
  <c r="M184" i="49"/>
  <c r="H184" i="49"/>
  <c r="F184" i="49"/>
  <c r="D184" i="49"/>
  <c r="C184" i="49"/>
  <c r="B184" i="49"/>
  <c r="W183" i="49"/>
  <c r="Q183" i="49"/>
  <c r="O183" i="49"/>
  <c r="M183" i="49"/>
  <c r="H183" i="49"/>
  <c r="F183" i="49"/>
  <c r="D183" i="49"/>
  <c r="C183" i="49"/>
  <c r="B183" i="49"/>
  <c r="W182" i="49"/>
  <c r="Q182" i="49"/>
  <c r="O182" i="49"/>
  <c r="M182" i="49"/>
  <c r="H182" i="49"/>
  <c r="F182" i="49"/>
  <c r="D182" i="49"/>
  <c r="C182" i="49"/>
  <c r="B182" i="49"/>
  <c r="W181" i="49"/>
  <c r="Q181" i="49"/>
  <c r="O181" i="49"/>
  <c r="M181" i="49"/>
  <c r="H181" i="49"/>
  <c r="F181" i="49"/>
  <c r="D181" i="49"/>
  <c r="C181" i="49"/>
  <c r="B181" i="49"/>
  <c r="W180" i="49"/>
  <c r="Q180" i="49"/>
  <c r="O180" i="49"/>
  <c r="M180" i="49"/>
  <c r="H180" i="49"/>
  <c r="F180" i="49"/>
  <c r="D180" i="49"/>
  <c r="C180" i="49"/>
  <c r="B180" i="49"/>
  <c r="W179" i="49"/>
  <c r="Q179" i="49"/>
  <c r="O179" i="49"/>
  <c r="M179" i="49"/>
  <c r="H179" i="49"/>
  <c r="F179" i="49"/>
  <c r="D179" i="49"/>
  <c r="C179" i="49"/>
  <c r="B179" i="49"/>
  <c r="W178" i="49"/>
  <c r="Q178" i="49"/>
  <c r="O178" i="49"/>
  <c r="M178" i="49"/>
  <c r="H178" i="49"/>
  <c r="F178" i="49"/>
  <c r="D178" i="49"/>
  <c r="C178" i="49"/>
  <c r="B178" i="49"/>
  <c r="W177" i="49"/>
  <c r="Q177" i="49"/>
  <c r="O177" i="49"/>
  <c r="M177" i="49"/>
  <c r="H177" i="49"/>
  <c r="F177" i="49"/>
  <c r="D177" i="49"/>
  <c r="C177" i="49"/>
  <c r="B177" i="49"/>
  <c r="W176" i="49"/>
  <c r="Q176" i="49"/>
  <c r="O176" i="49"/>
  <c r="M176" i="49"/>
  <c r="H176" i="49"/>
  <c r="F176" i="49"/>
  <c r="D176" i="49"/>
  <c r="C176" i="49"/>
  <c r="B176" i="49"/>
  <c r="W175" i="49"/>
  <c r="Q175" i="49"/>
  <c r="O175" i="49"/>
  <c r="M175" i="49"/>
  <c r="H175" i="49"/>
  <c r="F175" i="49"/>
  <c r="D175" i="49"/>
  <c r="C175" i="49"/>
  <c r="B175" i="49"/>
  <c r="W174" i="49"/>
  <c r="Q174" i="49"/>
  <c r="O174" i="49"/>
  <c r="M174" i="49"/>
  <c r="H174" i="49"/>
  <c r="F174" i="49"/>
  <c r="D174" i="49"/>
  <c r="C174" i="49"/>
  <c r="B174" i="49"/>
  <c r="W173" i="49"/>
  <c r="Q173" i="49"/>
  <c r="O173" i="49"/>
  <c r="M173" i="49"/>
  <c r="H173" i="49"/>
  <c r="F173" i="49"/>
  <c r="D173" i="49"/>
  <c r="C173" i="49"/>
  <c r="B173" i="49"/>
  <c r="W172" i="49"/>
  <c r="Q172" i="49"/>
  <c r="O172" i="49"/>
  <c r="M172" i="49"/>
  <c r="H172" i="49"/>
  <c r="F172" i="49"/>
  <c r="D172" i="49"/>
  <c r="C172" i="49"/>
  <c r="B172" i="49"/>
  <c r="B171" i="49"/>
  <c r="C171" i="49"/>
  <c r="D171" i="49"/>
  <c r="F171" i="49"/>
  <c r="H171" i="49"/>
  <c r="M171" i="49"/>
  <c r="O171" i="49"/>
  <c r="Q171" i="49"/>
  <c r="W171" i="49"/>
  <c r="B159" i="49"/>
  <c r="C159" i="49"/>
  <c r="D159" i="49"/>
  <c r="F159" i="49"/>
  <c r="H159" i="49"/>
  <c r="M159" i="49"/>
  <c r="O159" i="49"/>
  <c r="Q159" i="49"/>
  <c r="W159" i="49"/>
  <c r="B160" i="49"/>
  <c r="C160" i="49"/>
  <c r="D160" i="49"/>
  <c r="F160" i="49"/>
  <c r="H160" i="49"/>
  <c r="M160" i="49"/>
  <c r="O160" i="49"/>
  <c r="Q160" i="49"/>
  <c r="W160" i="49"/>
  <c r="B161" i="49"/>
  <c r="C161" i="49"/>
  <c r="D161" i="49"/>
  <c r="F161" i="49"/>
  <c r="H161" i="49"/>
  <c r="M161" i="49"/>
  <c r="O161" i="49"/>
  <c r="Q161" i="49"/>
  <c r="W161" i="49"/>
  <c r="B162" i="49"/>
  <c r="C162" i="49"/>
  <c r="D162" i="49"/>
  <c r="F162" i="49"/>
  <c r="H162" i="49"/>
  <c r="M162" i="49"/>
  <c r="O162" i="49"/>
  <c r="Q162" i="49"/>
  <c r="W162" i="49"/>
  <c r="B163" i="49"/>
  <c r="C163" i="49"/>
  <c r="D163" i="49"/>
  <c r="F163" i="49"/>
  <c r="H163" i="49"/>
  <c r="M163" i="49"/>
  <c r="O163" i="49"/>
  <c r="Q163" i="49"/>
  <c r="W163" i="49"/>
  <c r="B164" i="49"/>
  <c r="C164" i="49"/>
  <c r="D164" i="49"/>
  <c r="F164" i="49"/>
  <c r="H164" i="49"/>
  <c r="M164" i="49"/>
  <c r="O164" i="49"/>
  <c r="Q164" i="49"/>
  <c r="W164" i="49"/>
  <c r="B165" i="49"/>
  <c r="C165" i="49"/>
  <c r="D165" i="49"/>
  <c r="F165" i="49"/>
  <c r="H165" i="49"/>
  <c r="M165" i="49"/>
  <c r="O165" i="49"/>
  <c r="Q165" i="49"/>
  <c r="W165" i="49"/>
  <c r="B166" i="49"/>
  <c r="C166" i="49"/>
  <c r="D166" i="49"/>
  <c r="F166" i="49"/>
  <c r="H166" i="49"/>
  <c r="M166" i="49"/>
  <c r="O166" i="49"/>
  <c r="Q166" i="49"/>
  <c r="W166" i="49"/>
  <c r="B167" i="49"/>
  <c r="C167" i="49"/>
  <c r="D167" i="49"/>
  <c r="F167" i="49"/>
  <c r="H167" i="49"/>
  <c r="M167" i="49"/>
  <c r="O167" i="49"/>
  <c r="Q167" i="49"/>
  <c r="W167" i="49"/>
  <c r="B168" i="49"/>
  <c r="C168" i="49"/>
  <c r="D168" i="49"/>
  <c r="F168" i="49"/>
  <c r="H168" i="49"/>
  <c r="M168" i="49"/>
  <c r="O168" i="49"/>
  <c r="Q168" i="49"/>
  <c r="W168" i="49"/>
  <c r="B169" i="49"/>
  <c r="C169" i="49"/>
  <c r="D169" i="49"/>
  <c r="F169" i="49"/>
  <c r="H169" i="49"/>
  <c r="M169" i="49"/>
  <c r="O169" i="49"/>
  <c r="Q169" i="49"/>
  <c r="W169" i="49"/>
  <c r="B170" i="49"/>
  <c r="C170" i="49"/>
  <c r="D170" i="49"/>
  <c r="F170" i="49"/>
  <c r="H170" i="49"/>
  <c r="M170" i="49"/>
  <c r="O170" i="49"/>
  <c r="Q170" i="49"/>
  <c r="W170" i="49"/>
  <c r="W158" i="49"/>
  <c r="Q158" i="49"/>
  <c r="O158" i="49"/>
  <c r="M158" i="49"/>
  <c r="H158" i="49"/>
  <c r="F158" i="49"/>
  <c r="D158" i="49"/>
  <c r="C158" i="49"/>
  <c r="B158" i="49"/>
  <c r="W157" i="49"/>
  <c r="Q157" i="49"/>
  <c r="O157" i="49"/>
  <c r="M157" i="49"/>
  <c r="H157" i="49"/>
  <c r="F157" i="49"/>
  <c r="D157" i="49"/>
  <c r="C157" i="49"/>
  <c r="B157" i="49"/>
  <c r="W156" i="49"/>
  <c r="Q156" i="49"/>
  <c r="O156" i="49"/>
  <c r="M156" i="49"/>
  <c r="H156" i="49"/>
  <c r="F156" i="49"/>
  <c r="D156" i="49"/>
  <c r="C156" i="49"/>
  <c r="B156" i="49"/>
  <c r="W155" i="49"/>
  <c r="Q155" i="49"/>
  <c r="O155" i="49"/>
  <c r="M155" i="49"/>
  <c r="H155" i="49"/>
  <c r="F155" i="49"/>
  <c r="D155" i="49"/>
  <c r="C155" i="49"/>
  <c r="B155" i="49"/>
  <c r="W154" i="49"/>
  <c r="Q154" i="49"/>
  <c r="O154" i="49"/>
  <c r="M154" i="49"/>
  <c r="H154" i="49"/>
  <c r="F154" i="49"/>
  <c r="D154" i="49"/>
  <c r="C154" i="49"/>
  <c r="B154" i="49"/>
  <c r="W153" i="49"/>
  <c r="Q153" i="49"/>
  <c r="O153" i="49"/>
  <c r="M153" i="49"/>
  <c r="H153" i="49"/>
  <c r="F153" i="49"/>
  <c r="D153" i="49"/>
  <c r="C153" i="49"/>
  <c r="B153" i="49"/>
  <c r="W152" i="49"/>
  <c r="Q152" i="49"/>
  <c r="O152" i="49"/>
  <c r="M152" i="49"/>
  <c r="H152" i="49"/>
  <c r="F152" i="49"/>
  <c r="D152" i="49"/>
  <c r="C152" i="49"/>
  <c r="B152" i="49"/>
  <c r="W151" i="49"/>
  <c r="Q151" i="49"/>
  <c r="O151" i="49"/>
  <c r="M151" i="49"/>
  <c r="H151" i="49"/>
  <c r="F151" i="49"/>
  <c r="D151" i="49"/>
  <c r="C151" i="49"/>
  <c r="B151" i="49"/>
  <c r="W150" i="49"/>
  <c r="Q150" i="49"/>
  <c r="O150" i="49"/>
  <c r="M150" i="49"/>
  <c r="H150" i="49"/>
  <c r="F150" i="49"/>
  <c r="D150" i="49"/>
  <c r="C150" i="49"/>
  <c r="B150" i="49"/>
  <c r="W149" i="49"/>
  <c r="Q149" i="49"/>
  <c r="O149" i="49"/>
  <c r="M149" i="49"/>
  <c r="H149" i="49"/>
  <c r="F149" i="49"/>
  <c r="D149" i="49"/>
  <c r="C149" i="49"/>
  <c r="B149" i="49"/>
  <c r="W148" i="49"/>
  <c r="Q148" i="49"/>
  <c r="O148" i="49"/>
  <c r="M148" i="49"/>
  <c r="H148" i="49"/>
  <c r="F148" i="49"/>
  <c r="D148" i="49"/>
  <c r="C148" i="49"/>
  <c r="B148" i="49"/>
  <c r="W147" i="49"/>
  <c r="Q147" i="49"/>
  <c r="O147" i="49"/>
  <c r="M147" i="49"/>
  <c r="H147" i="49"/>
  <c r="F147" i="49"/>
  <c r="D147" i="49"/>
  <c r="C147" i="49"/>
  <c r="B147" i="49"/>
  <c r="W146" i="49"/>
  <c r="Q146" i="49"/>
  <c r="O146" i="49"/>
  <c r="M146" i="49"/>
  <c r="H146" i="49"/>
  <c r="F146" i="49"/>
  <c r="D146" i="49"/>
  <c r="C146" i="49"/>
  <c r="B146" i="49"/>
  <c r="W145" i="49"/>
  <c r="Q145" i="49"/>
  <c r="O145" i="49"/>
  <c r="M145" i="49"/>
  <c r="H145" i="49"/>
  <c r="F145" i="49"/>
  <c r="D145" i="49"/>
  <c r="C145" i="49"/>
  <c r="B145" i="49"/>
  <c r="W144" i="49"/>
  <c r="Q144" i="49"/>
  <c r="O144" i="49"/>
  <c r="M144" i="49"/>
  <c r="H144" i="49"/>
  <c r="F144" i="49"/>
  <c r="D144" i="49"/>
  <c r="C144" i="49"/>
  <c r="B144" i="49"/>
  <c r="W143" i="49"/>
  <c r="Q143" i="49"/>
  <c r="O143" i="49"/>
  <c r="M143" i="49"/>
  <c r="H143" i="49"/>
  <c r="F143" i="49"/>
  <c r="D143" i="49"/>
  <c r="C143" i="49"/>
  <c r="B143" i="49"/>
  <c r="W142" i="49"/>
  <c r="Q142" i="49"/>
  <c r="O142" i="49"/>
  <c r="M142" i="49"/>
  <c r="H142" i="49"/>
  <c r="F142" i="49"/>
  <c r="D142" i="49"/>
  <c r="C142" i="49"/>
  <c r="B142" i="49"/>
  <c r="W141" i="49"/>
  <c r="Q141" i="49"/>
  <c r="O141" i="49"/>
  <c r="M141" i="49"/>
  <c r="H141" i="49"/>
  <c r="F141" i="49"/>
  <c r="D141" i="49"/>
  <c r="C141" i="49"/>
  <c r="B141" i="49"/>
  <c r="W140" i="49"/>
  <c r="Q140" i="49"/>
  <c r="O140" i="49"/>
  <c r="M140" i="49"/>
  <c r="H140" i="49"/>
  <c r="F140" i="49"/>
  <c r="D140" i="49"/>
  <c r="C140" i="49"/>
  <c r="B140" i="49"/>
  <c r="W139" i="49"/>
  <c r="Q139" i="49"/>
  <c r="O139" i="49"/>
  <c r="M139" i="49"/>
  <c r="H139" i="49"/>
  <c r="F139" i="49"/>
  <c r="D139" i="49"/>
  <c r="C139" i="49"/>
  <c r="B139" i="49"/>
  <c r="W138" i="49"/>
  <c r="Q138" i="49"/>
  <c r="O138" i="49"/>
  <c r="M138" i="49"/>
  <c r="H138" i="49"/>
  <c r="F138" i="49"/>
  <c r="D138" i="49"/>
  <c r="C138" i="49"/>
  <c r="B138" i="49"/>
  <c r="W137" i="49"/>
  <c r="Q137" i="49"/>
  <c r="O137" i="49"/>
  <c r="M137" i="49"/>
  <c r="H137" i="49"/>
  <c r="F137" i="49"/>
  <c r="D137" i="49"/>
  <c r="C137" i="49"/>
  <c r="B137" i="49"/>
  <c r="W136" i="49"/>
  <c r="Q136" i="49"/>
  <c r="O136" i="49"/>
  <c r="M136" i="49"/>
  <c r="H136" i="49"/>
  <c r="F136" i="49"/>
  <c r="D136" i="49"/>
  <c r="C136" i="49"/>
  <c r="B136" i="49"/>
  <c r="W135" i="49"/>
  <c r="Q135" i="49"/>
  <c r="O135" i="49"/>
  <c r="M135" i="49"/>
  <c r="H135" i="49"/>
  <c r="F135" i="49"/>
  <c r="D135" i="49"/>
  <c r="C135" i="49"/>
  <c r="B135" i="49"/>
  <c r="W134" i="49"/>
  <c r="Q134" i="49"/>
  <c r="O134" i="49"/>
  <c r="M134" i="49"/>
  <c r="H134" i="49"/>
  <c r="F134" i="49"/>
  <c r="D134" i="49"/>
  <c r="C134" i="49"/>
  <c r="B134" i="49"/>
  <c r="W133" i="49"/>
  <c r="Q133" i="49"/>
  <c r="O133" i="49"/>
  <c r="M133" i="49"/>
  <c r="H133" i="49"/>
  <c r="F133" i="49"/>
  <c r="D133" i="49"/>
  <c r="C133" i="49"/>
  <c r="B133" i="49"/>
  <c r="W132" i="49"/>
  <c r="Q132" i="49"/>
  <c r="O132" i="49"/>
  <c r="M132" i="49"/>
  <c r="H132" i="49"/>
  <c r="F132" i="49"/>
  <c r="D132" i="49"/>
  <c r="C132" i="49"/>
  <c r="B132" i="49"/>
  <c r="W131" i="49"/>
  <c r="Q131" i="49"/>
  <c r="O131" i="49"/>
  <c r="M131" i="49"/>
  <c r="H131" i="49"/>
  <c r="F131" i="49"/>
  <c r="D131" i="49"/>
  <c r="C131" i="49"/>
  <c r="B131" i="49"/>
  <c r="W130" i="49"/>
  <c r="Q130" i="49"/>
  <c r="O130" i="49"/>
  <c r="M130" i="49"/>
  <c r="H130" i="49"/>
  <c r="F130" i="49"/>
  <c r="D130" i="49"/>
  <c r="C130" i="49"/>
  <c r="B130" i="49"/>
  <c r="W129" i="49"/>
  <c r="Q129" i="49"/>
  <c r="O129" i="49"/>
  <c r="M129" i="49"/>
  <c r="H129" i="49"/>
  <c r="F129" i="49"/>
  <c r="D129" i="49"/>
  <c r="C129" i="49"/>
  <c r="B129" i="49"/>
  <c r="W128" i="49"/>
  <c r="Q128" i="49"/>
  <c r="O128" i="49"/>
  <c r="M128" i="49"/>
  <c r="H128" i="49"/>
  <c r="F128" i="49"/>
  <c r="D128" i="49"/>
  <c r="C128" i="49"/>
  <c r="B128" i="49"/>
  <c r="W127" i="49"/>
  <c r="Q127" i="49"/>
  <c r="O127" i="49"/>
  <c r="M127" i="49"/>
  <c r="H127" i="49"/>
  <c r="F127" i="49"/>
  <c r="D127" i="49"/>
  <c r="C127" i="49"/>
  <c r="B127" i="49"/>
  <c r="W126" i="49"/>
  <c r="Q126" i="49"/>
  <c r="O126" i="49"/>
  <c r="M126" i="49"/>
  <c r="H126" i="49"/>
  <c r="F126" i="49"/>
  <c r="D126" i="49"/>
  <c r="C126" i="49"/>
  <c r="B126" i="49"/>
  <c r="W125" i="49"/>
  <c r="Q125" i="49"/>
  <c r="O125" i="49"/>
  <c r="M125" i="49"/>
  <c r="H125" i="49"/>
  <c r="F125" i="49"/>
  <c r="D125" i="49"/>
  <c r="C125" i="49"/>
  <c r="B125" i="49"/>
  <c r="W124" i="49"/>
  <c r="Q124" i="49"/>
  <c r="O124" i="49"/>
  <c r="M124" i="49"/>
  <c r="H124" i="49"/>
  <c r="F124" i="49"/>
  <c r="D124" i="49"/>
  <c r="C124" i="49"/>
  <c r="B124" i="49"/>
  <c r="W123" i="49"/>
  <c r="Q123" i="49"/>
  <c r="O123" i="49"/>
  <c r="M123" i="49"/>
  <c r="H123" i="49"/>
  <c r="F123" i="49"/>
  <c r="D123" i="49"/>
  <c r="C123" i="49"/>
  <c r="B123" i="49"/>
  <c r="W122" i="49"/>
  <c r="Q122" i="49"/>
  <c r="O122" i="49"/>
  <c r="M122" i="49"/>
  <c r="H122" i="49"/>
  <c r="F122" i="49"/>
  <c r="D122" i="49"/>
  <c r="C122" i="49"/>
  <c r="B122" i="49"/>
  <c r="W121" i="49"/>
  <c r="Q121" i="49"/>
  <c r="O121" i="49"/>
  <c r="M121" i="49"/>
  <c r="H121" i="49"/>
  <c r="F121" i="49"/>
  <c r="D121" i="49"/>
  <c r="C121" i="49"/>
  <c r="B121" i="49"/>
  <c r="W120" i="49"/>
  <c r="Q120" i="49"/>
  <c r="O120" i="49"/>
  <c r="M120" i="49"/>
  <c r="H120" i="49"/>
  <c r="F120" i="49"/>
  <c r="D120" i="49"/>
  <c r="C120" i="49"/>
  <c r="B120" i="49"/>
  <c r="W119" i="49"/>
  <c r="Q119" i="49"/>
  <c r="O119" i="49"/>
  <c r="M119" i="49"/>
  <c r="H119" i="49"/>
  <c r="F119" i="49"/>
  <c r="D119" i="49"/>
  <c r="C119" i="49"/>
  <c r="B119" i="49"/>
  <c r="W118" i="49"/>
  <c r="Q118" i="49"/>
  <c r="O118" i="49"/>
  <c r="M118" i="49"/>
  <c r="H118" i="49"/>
  <c r="F118" i="49"/>
  <c r="D118" i="49"/>
  <c r="C118" i="49"/>
  <c r="B118" i="49"/>
  <c r="W117" i="49"/>
  <c r="Q117" i="49"/>
  <c r="O117" i="49"/>
  <c r="M117" i="49"/>
  <c r="H117" i="49"/>
  <c r="F117" i="49"/>
  <c r="D117" i="49"/>
  <c r="C117" i="49"/>
  <c r="B117" i="49"/>
  <c r="W116" i="49"/>
  <c r="Q116" i="49"/>
  <c r="O116" i="49"/>
  <c r="M116" i="49"/>
  <c r="H116" i="49"/>
  <c r="F116" i="49"/>
  <c r="D116" i="49"/>
  <c r="C116" i="49"/>
  <c r="B116" i="49"/>
  <c r="W115" i="49"/>
  <c r="Q115" i="49"/>
  <c r="O115" i="49"/>
  <c r="M115" i="49"/>
  <c r="H115" i="49"/>
  <c r="F115" i="49"/>
  <c r="D115" i="49"/>
  <c r="C115" i="49"/>
  <c r="B115" i="49"/>
  <c r="W114" i="49"/>
  <c r="Q114" i="49"/>
  <c r="O114" i="49"/>
  <c r="M114" i="49"/>
  <c r="H114" i="49"/>
  <c r="F114" i="49"/>
  <c r="D114" i="49"/>
  <c r="C114" i="49"/>
  <c r="B114" i="49"/>
  <c r="W113" i="49"/>
  <c r="Q113" i="49"/>
  <c r="O113" i="49"/>
  <c r="M113" i="49"/>
  <c r="H113" i="49"/>
  <c r="F113" i="49"/>
  <c r="D113" i="49"/>
  <c r="C113" i="49"/>
  <c r="B113" i="49"/>
  <c r="W112" i="49"/>
  <c r="Q112" i="49"/>
  <c r="O112" i="49"/>
  <c r="M112" i="49"/>
  <c r="H112" i="49"/>
  <c r="F112" i="49"/>
  <c r="D112" i="49"/>
  <c r="C112" i="49"/>
  <c r="B112" i="49"/>
  <c r="W111" i="49"/>
  <c r="Q111" i="49"/>
  <c r="O111" i="49"/>
  <c r="M111" i="49"/>
  <c r="H111" i="49"/>
  <c r="F111" i="49"/>
  <c r="D111" i="49"/>
  <c r="C111" i="49"/>
  <c r="B111" i="49"/>
  <c r="W110" i="49"/>
  <c r="Q110" i="49"/>
  <c r="O110" i="49"/>
  <c r="M110" i="49"/>
  <c r="H110" i="49"/>
  <c r="F110" i="49"/>
  <c r="D110" i="49"/>
  <c r="C110" i="49"/>
  <c r="B110" i="49"/>
  <c r="W109" i="49"/>
  <c r="Q109" i="49"/>
  <c r="O109" i="49"/>
  <c r="M109" i="49"/>
  <c r="H109" i="49"/>
  <c r="F109" i="49"/>
  <c r="D109" i="49"/>
  <c r="C109" i="49"/>
  <c r="B109" i="49"/>
  <c r="W108" i="49"/>
  <c r="Q108" i="49"/>
  <c r="O108" i="49"/>
  <c r="M108" i="49"/>
  <c r="H108" i="49"/>
  <c r="F108" i="49"/>
  <c r="D108" i="49"/>
  <c r="C108" i="49"/>
  <c r="B108" i="49"/>
  <c r="W107" i="49"/>
  <c r="Q107" i="49"/>
  <c r="O107" i="49"/>
  <c r="M107" i="49"/>
  <c r="H107" i="49"/>
  <c r="F107" i="49"/>
  <c r="D107" i="49"/>
  <c r="C107" i="49"/>
  <c r="B107" i="49"/>
  <c r="W106" i="49"/>
  <c r="Q106" i="49"/>
  <c r="O106" i="49"/>
  <c r="M106" i="49"/>
  <c r="H106" i="49"/>
  <c r="F106" i="49"/>
  <c r="D106" i="49"/>
  <c r="C106" i="49"/>
  <c r="B106" i="49"/>
  <c r="W105" i="49"/>
  <c r="Q105" i="49"/>
  <c r="O105" i="49"/>
  <c r="M105" i="49"/>
  <c r="H105" i="49"/>
  <c r="F105" i="49"/>
  <c r="D105" i="49"/>
  <c r="C105" i="49"/>
  <c r="B105" i="49"/>
  <c r="W104" i="49"/>
  <c r="Q104" i="49"/>
  <c r="O104" i="49"/>
  <c r="M104" i="49"/>
  <c r="H104" i="49"/>
  <c r="F104" i="49"/>
  <c r="D104" i="49"/>
  <c r="C104" i="49"/>
  <c r="B104" i="49"/>
  <c r="W103" i="49"/>
  <c r="Q103" i="49"/>
  <c r="O103" i="49"/>
  <c r="M103" i="49"/>
  <c r="H103" i="49"/>
  <c r="F103" i="49"/>
  <c r="D103" i="49"/>
  <c r="C103" i="49"/>
  <c r="B103" i="49"/>
  <c r="W102" i="49"/>
  <c r="Q102" i="49"/>
  <c r="O102" i="49"/>
  <c r="M102" i="49"/>
  <c r="H102" i="49"/>
  <c r="F102" i="49"/>
  <c r="D102" i="49"/>
  <c r="C102" i="49"/>
  <c r="B102" i="49"/>
  <c r="W101" i="49"/>
  <c r="Q101" i="49"/>
  <c r="O101" i="49"/>
  <c r="M101" i="49"/>
  <c r="H101" i="49"/>
  <c r="F101" i="49"/>
  <c r="D101" i="49"/>
  <c r="C101" i="49"/>
  <c r="B101" i="49"/>
  <c r="W100" i="49"/>
  <c r="Q100" i="49"/>
  <c r="O100" i="49"/>
  <c r="M100" i="49"/>
  <c r="H100" i="49"/>
  <c r="F100" i="49"/>
  <c r="D100" i="49"/>
  <c r="C100" i="49"/>
  <c r="B100" i="49"/>
  <c r="W99" i="49"/>
  <c r="Q99" i="49"/>
  <c r="O99" i="49"/>
  <c r="M99" i="49"/>
  <c r="H99" i="49"/>
  <c r="F99" i="49"/>
  <c r="D99" i="49"/>
  <c r="C99" i="49"/>
  <c r="B99" i="49"/>
  <c r="W98" i="49"/>
  <c r="Q98" i="49"/>
  <c r="O98" i="49"/>
  <c r="M98" i="49"/>
  <c r="H98" i="49"/>
  <c r="F98" i="49"/>
  <c r="D98" i="49"/>
  <c r="C98" i="49"/>
  <c r="B98" i="49"/>
  <c r="W97" i="49"/>
  <c r="Q97" i="49"/>
  <c r="O97" i="49"/>
  <c r="M97" i="49"/>
  <c r="H97" i="49"/>
  <c r="F97" i="49"/>
  <c r="D97" i="49"/>
  <c r="C97" i="49"/>
  <c r="B97" i="49"/>
  <c r="W96" i="49"/>
  <c r="Q96" i="49"/>
  <c r="O96" i="49"/>
  <c r="M96" i="49"/>
  <c r="H96" i="49"/>
  <c r="F96" i="49"/>
  <c r="D96" i="49"/>
  <c r="C96" i="49"/>
  <c r="B96" i="49"/>
  <c r="W95" i="49"/>
  <c r="Q95" i="49"/>
  <c r="O95" i="49"/>
  <c r="M95" i="49"/>
  <c r="H95" i="49"/>
  <c r="F95" i="49"/>
  <c r="D95" i="49"/>
  <c r="C95" i="49"/>
  <c r="B95" i="49"/>
  <c r="W94" i="49"/>
  <c r="Q94" i="49"/>
  <c r="O94" i="49"/>
  <c r="M94" i="49"/>
  <c r="H94" i="49"/>
  <c r="F94" i="49"/>
  <c r="D94" i="49"/>
  <c r="C94" i="49"/>
  <c r="B94" i="49"/>
  <c r="W93" i="49"/>
  <c r="Q93" i="49"/>
  <c r="O93" i="49"/>
  <c r="M93" i="49"/>
  <c r="H93" i="49"/>
  <c r="F93" i="49"/>
  <c r="D93" i="49"/>
  <c r="C93" i="49"/>
  <c r="B93" i="49"/>
  <c r="W92" i="49"/>
  <c r="Q92" i="49"/>
  <c r="O92" i="49"/>
  <c r="M92" i="49"/>
  <c r="H92" i="49"/>
  <c r="F92" i="49"/>
  <c r="D92" i="49"/>
  <c r="C92" i="49"/>
  <c r="B92" i="49"/>
  <c r="W91" i="49"/>
  <c r="Q91" i="49"/>
  <c r="O91" i="49"/>
  <c r="M91" i="49"/>
  <c r="H91" i="49"/>
  <c r="F91" i="49"/>
  <c r="D91" i="49"/>
  <c r="C91" i="49"/>
  <c r="B91" i="49"/>
  <c r="W90" i="49"/>
  <c r="Q90" i="49"/>
  <c r="O90" i="49"/>
  <c r="M90" i="49"/>
  <c r="H90" i="49"/>
  <c r="F90" i="49"/>
  <c r="D90" i="49"/>
  <c r="C90" i="49"/>
  <c r="B90" i="49"/>
  <c r="W89" i="49"/>
  <c r="Q89" i="49"/>
  <c r="O89" i="49"/>
  <c r="M89" i="49"/>
  <c r="H89" i="49"/>
  <c r="F89" i="49"/>
  <c r="D89" i="49"/>
  <c r="C89" i="49"/>
  <c r="B89" i="49"/>
  <c r="W88" i="49"/>
  <c r="Q88" i="49"/>
  <c r="O88" i="49"/>
  <c r="M88" i="49"/>
  <c r="H88" i="49"/>
  <c r="F88" i="49"/>
  <c r="D88" i="49"/>
  <c r="C88" i="49"/>
  <c r="B88" i="49"/>
  <c r="W87" i="49"/>
  <c r="Q87" i="49"/>
  <c r="O87" i="49"/>
  <c r="M87" i="49"/>
  <c r="H87" i="49"/>
  <c r="F87" i="49"/>
  <c r="D87" i="49"/>
  <c r="C87" i="49"/>
  <c r="B87" i="49"/>
  <c r="W86" i="49"/>
  <c r="Q86" i="49"/>
  <c r="O86" i="49"/>
  <c r="M86" i="49"/>
  <c r="H86" i="49"/>
  <c r="F86" i="49"/>
  <c r="D86" i="49"/>
  <c r="C86" i="49"/>
  <c r="B86" i="49"/>
  <c r="W85" i="49"/>
  <c r="Q85" i="49"/>
  <c r="O85" i="49"/>
  <c r="M85" i="49"/>
  <c r="H85" i="49"/>
  <c r="F85" i="49"/>
  <c r="D85" i="49"/>
  <c r="C85" i="49"/>
  <c r="B85" i="49"/>
  <c r="W84" i="49"/>
  <c r="Q84" i="49"/>
  <c r="O84" i="49"/>
  <c r="M84" i="49"/>
  <c r="H84" i="49"/>
  <c r="F84" i="49"/>
  <c r="D84" i="49"/>
  <c r="C84" i="49"/>
  <c r="B84" i="49"/>
  <c r="W83" i="49"/>
  <c r="Q83" i="49"/>
  <c r="O83" i="49"/>
  <c r="M83" i="49"/>
  <c r="H83" i="49"/>
  <c r="F83" i="49"/>
  <c r="D83" i="49"/>
  <c r="C83" i="49"/>
  <c r="B83" i="49"/>
  <c r="W82" i="49"/>
  <c r="Q82" i="49"/>
  <c r="O82" i="49"/>
  <c r="M82" i="49"/>
  <c r="H82" i="49"/>
  <c r="F82" i="49"/>
  <c r="D82" i="49"/>
  <c r="C82" i="49"/>
  <c r="B82" i="49"/>
  <c r="W81" i="49"/>
  <c r="Q81" i="49"/>
  <c r="O81" i="49"/>
  <c r="M81" i="49"/>
  <c r="H81" i="49"/>
  <c r="F81" i="49"/>
  <c r="D81" i="49"/>
  <c r="C81" i="49"/>
  <c r="B81" i="49"/>
  <c r="W80" i="49"/>
  <c r="Q80" i="49"/>
  <c r="O80" i="49"/>
  <c r="M80" i="49"/>
  <c r="H80" i="49"/>
  <c r="F80" i="49"/>
  <c r="D80" i="49"/>
  <c r="C80" i="49"/>
  <c r="B80" i="49"/>
  <c r="W79" i="49"/>
  <c r="Q79" i="49"/>
  <c r="O79" i="49"/>
  <c r="M79" i="49"/>
  <c r="H79" i="49"/>
  <c r="F79" i="49"/>
  <c r="D79" i="49"/>
  <c r="C79" i="49"/>
  <c r="B79" i="49"/>
  <c r="W78" i="49"/>
  <c r="Q78" i="49"/>
  <c r="O78" i="49"/>
  <c r="M78" i="49"/>
  <c r="H78" i="49"/>
  <c r="F78" i="49"/>
  <c r="D78" i="49"/>
  <c r="C78" i="49"/>
  <c r="B78" i="49"/>
  <c r="W77" i="49"/>
  <c r="Q77" i="49"/>
  <c r="O77" i="49"/>
  <c r="M77" i="49"/>
  <c r="H77" i="49"/>
  <c r="F77" i="49"/>
  <c r="D77" i="49"/>
  <c r="C77" i="49"/>
  <c r="B77" i="49"/>
  <c r="W76" i="49"/>
  <c r="Q76" i="49"/>
  <c r="O76" i="49"/>
  <c r="M76" i="49"/>
  <c r="H76" i="49"/>
  <c r="F76" i="49"/>
  <c r="D76" i="49"/>
  <c r="C76" i="49"/>
  <c r="B76" i="49"/>
  <c r="W75" i="49"/>
  <c r="Q75" i="49"/>
  <c r="O75" i="49"/>
  <c r="M75" i="49"/>
  <c r="H75" i="49"/>
  <c r="F75" i="49"/>
  <c r="D75" i="49"/>
  <c r="C75" i="49"/>
  <c r="B75" i="49"/>
  <c r="W74" i="49"/>
  <c r="Q74" i="49"/>
  <c r="O74" i="49"/>
  <c r="M74" i="49"/>
  <c r="H74" i="49"/>
  <c r="F74" i="49"/>
  <c r="D74" i="49"/>
  <c r="C74" i="49"/>
  <c r="B74" i="49"/>
  <c r="W73" i="49"/>
  <c r="Q73" i="49"/>
  <c r="O73" i="49"/>
  <c r="M73" i="49"/>
  <c r="H73" i="49"/>
  <c r="F73" i="49"/>
  <c r="D73" i="49"/>
  <c r="C73" i="49"/>
  <c r="B73" i="49"/>
  <c r="W72" i="49"/>
  <c r="Q72" i="49"/>
  <c r="O72" i="49"/>
  <c r="M72" i="49"/>
  <c r="H72" i="49"/>
  <c r="F72" i="49"/>
  <c r="D72" i="49"/>
  <c r="C72" i="49"/>
  <c r="B72" i="49"/>
  <c r="W71" i="49"/>
  <c r="Q71" i="49"/>
  <c r="O71" i="49"/>
  <c r="M71" i="49"/>
  <c r="H71" i="49"/>
  <c r="F71" i="49"/>
  <c r="D71" i="49"/>
  <c r="C71" i="49"/>
  <c r="B71" i="49"/>
  <c r="W70" i="49"/>
  <c r="Q70" i="49"/>
  <c r="O70" i="49"/>
  <c r="M70" i="49"/>
  <c r="H70" i="49"/>
  <c r="F70" i="49"/>
  <c r="D70" i="49"/>
  <c r="C70" i="49"/>
  <c r="B70" i="49"/>
  <c r="W69" i="49"/>
  <c r="Q69" i="49"/>
  <c r="O69" i="49"/>
  <c r="M69" i="49"/>
  <c r="H69" i="49"/>
  <c r="F69" i="49"/>
  <c r="D69" i="49"/>
  <c r="C69" i="49"/>
  <c r="B69" i="49"/>
  <c r="W68" i="49"/>
  <c r="Q68" i="49"/>
  <c r="O68" i="49"/>
  <c r="M68" i="49"/>
  <c r="H68" i="49"/>
  <c r="F68" i="49"/>
  <c r="D68" i="49"/>
  <c r="C68" i="49"/>
  <c r="B68" i="49"/>
  <c r="W67" i="49"/>
  <c r="Q67" i="49"/>
  <c r="O67" i="49"/>
  <c r="M67" i="49"/>
  <c r="H67" i="49"/>
  <c r="F67" i="49"/>
  <c r="D67" i="49"/>
  <c r="C67" i="49"/>
  <c r="B67" i="49"/>
  <c r="W66" i="49"/>
  <c r="Q66" i="49"/>
  <c r="O66" i="49"/>
  <c r="M66" i="49"/>
  <c r="H66" i="49"/>
  <c r="F66" i="49"/>
  <c r="D66" i="49"/>
  <c r="C66" i="49"/>
  <c r="B66" i="49"/>
  <c r="W65" i="49"/>
  <c r="Q65" i="49"/>
  <c r="O65" i="49"/>
  <c r="M65" i="49"/>
  <c r="H65" i="49"/>
  <c r="F65" i="49"/>
  <c r="D65" i="49"/>
  <c r="C65" i="49"/>
  <c r="B65" i="49"/>
  <c r="W64" i="49"/>
  <c r="Q64" i="49"/>
  <c r="O64" i="49"/>
  <c r="M64" i="49"/>
  <c r="H64" i="49"/>
  <c r="F64" i="49"/>
  <c r="D64" i="49"/>
  <c r="C64" i="49"/>
  <c r="B64" i="49"/>
  <c r="W63" i="49"/>
  <c r="Q63" i="49"/>
  <c r="O63" i="49"/>
  <c r="M63" i="49"/>
  <c r="H63" i="49"/>
  <c r="F63" i="49"/>
  <c r="D63" i="49"/>
  <c r="C63" i="49"/>
  <c r="B63" i="49"/>
  <c r="W62" i="49"/>
  <c r="Q62" i="49"/>
  <c r="O62" i="49"/>
  <c r="M62" i="49"/>
  <c r="H62" i="49"/>
  <c r="F62" i="49"/>
  <c r="D62" i="49"/>
  <c r="C62" i="49"/>
  <c r="B62" i="49"/>
  <c r="W61" i="49"/>
  <c r="Q61" i="49"/>
  <c r="O61" i="49"/>
  <c r="M61" i="49"/>
  <c r="H61" i="49"/>
  <c r="F61" i="49"/>
  <c r="D61" i="49"/>
  <c r="C61" i="49"/>
  <c r="B61" i="49"/>
  <c r="W60" i="49"/>
  <c r="Q60" i="49"/>
  <c r="O60" i="49"/>
  <c r="M60" i="49"/>
  <c r="H60" i="49"/>
  <c r="F60" i="49"/>
  <c r="D60" i="49"/>
  <c r="C60" i="49"/>
  <c r="B60" i="49"/>
  <c r="W59" i="49"/>
  <c r="Q59" i="49"/>
  <c r="O59" i="49"/>
  <c r="M59" i="49"/>
  <c r="H59" i="49"/>
  <c r="F59" i="49"/>
  <c r="D59" i="49"/>
  <c r="C59" i="49"/>
  <c r="B59" i="49"/>
  <c r="W58" i="49"/>
  <c r="Q58" i="49"/>
  <c r="O58" i="49"/>
  <c r="M58" i="49"/>
  <c r="H58" i="49"/>
  <c r="F58" i="49"/>
  <c r="D58" i="49"/>
  <c r="C58" i="49"/>
  <c r="B58" i="49"/>
  <c r="W57" i="49"/>
  <c r="Q57" i="49"/>
  <c r="O57" i="49"/>
  <c r="M57" i="49"/>
  <c r="H57" i="49"/>
  <c r="F57" i="49"/>
  <c r="D57" i="49"/>
  <c r="C57" i="49"/>
  <c r="B57" i="49"/>
  <c r="W56" i="49"/>
  <c r="Q56" i="49"/>
  <c r="O56" i="49"/>
  <c r="M56" i="49"/>
  <c r="H56" i="49"/>
  <c r="F56" i="49"/>
  <c r="D56" i="49"/>
  <c r="C56" i="49"/>
  <c r="B56" i="49"/>
  <c r="W55" i="49"/>
  <c r="Q55" i="49"/>
  <c r="O55" i="49"/>
  <c r="M55" i="49"/>
  <c r="H55" i="49"/>
  <c r="F55" i="49"/>
  <c r="D55" i="49"/>
  <c r="C55" i="49"/>
  <c r="B55" i="49"/>
  <c r="W54" i="49"/>
  <c r="Q54" i="49"/>
  <c r="O54" i="49"/>
  <c r="M54" i="49"/>
  <c r="H54" i="49"/>
  <c r="F54" i="49"/>
  <c r="D54" i="49"/>
  <c r="C54" i="49"/>
  <c r="B54" i="49"/>
  <c r="W52" i="49"/>
  <c r="Q52" i="49"/>
  <c r="O52" i="49"/>
  <c r="M52" i="49"/>
  <c r="H52" i="49"/>
  <c r="F52" i="49"/>
  <c r="D52" i="49"/>
  <c r="C52" i="49"/>
  <c r="B52" i="49"/>
  <c r="W51" i="49"/>
  <c r="Q51" i="49"/>
  <c r="O51" i="49"/>
  <c r="M51" i="49"/>
  <c r="H51" i="49"/>
  <c r="F51" i="49"/>
  <c r="D51" i="49"/>
  <c r="C51" i="49"/>
  <c r="B51" i="49"/>
  <c r="W50" i="49"/>
  <c r="Q50" i="49"/>
  <c r="O50" i="49"/>
  <c r="M50" i="49"/>
  <c r="H50" i="49"/>
  <c r="F50" i="49"/>
  <c r="D50" i="49"/>
  <c r="C50" i="49"/>
  <c r="B50" i="49"/>
  <c r="W49" i="49"/>
  <c r="Q49" i="49"/>
  <c r="O49" i="49"/>
  <c r="M49" i="49"/>
  <c r="H49" i="49"/>
  <c r="F49" i="49"/>
  <c r="D49" i="49"/>
  <c r="C49" i="49"/>
  <c r="B49" i="49"/>
  <c r="W48" i="49"/>
  <c r="Q48" i="49"/>
  <c r="O48" i="49"/>
  <c r="M48" i="49"/>
  <c r="H48" i="49"/>
  <c r="F48" i="49"/>
  <c r="D48" i="49"/>
  <c r="C48" i="49"/>
  <c r="B48" i="49"/>
  <c r="W47" i="49"/>
  <c r="Q47" i="49"/>
  <c r="O47" i="49"/>
  <c r="M47" i="49"/>
  <c r="H47" i="49"/>
  <c r="F47" i="49"/>
  <c r="D47" i="49"/>
  <c r="C47" i="49"/>
  <c r="B47" i="49"/>
  <c r="W46" i="49"/>
  <c r="Q46" i="49"/>
  <c r="O46" i="49"/>
  <c r="M46" i="49"/>
  <c r="H46" i="49"/>
  <c r="F46" i="49"/>
  <c r="D46" i="49"/>
  <c r="C46" i="49"/>
  <c r="B46" i="49"/>
  <c r="W45" i="49"/>
  <c r="Q45" i="49"/>
  <c r="O45" i="49"/>
  <c r="M45" i="49"/>
  <c r="H45" i="49"/>
  <c r="F45" i="49"/>
  <c r="D45" i="49"/>
  <c r="C45" i="49"/>
  <c r="B45" i="49"/>
  <c r="W44" i="49"/>
  <c r="Q44" i="49"/>
  <c r="O44" i="49"/>
  <c r="M44" i="49"/>
  <c r="H44" i="49"/>
  <c r="F44" i="49"/>
  <c r="D44" i="49"/>
  <c r="C44" i="49"/>
  <c r="B44" i="49"/>
  <c r="W43" i="49"/>
  <c r="Q43" i="49"/>
  <c r="O43" i="49"/>
  <c r="M43" i="49"/>
  <c r="H43" i="49"/>
  <c r="F43" i="49"/>
  <c r="D43" i="49"/>
  <c r="C43" i="49"/>
  <c r="B43" i="49"/>
  <c r="W42" i="49"/>
  <c r="Q42" i="49"/>
  <c r="O42" i="49"/>
  <c r="M42" i="49"/>
  <c r="H42" i="49"/>
  <c r="F42" i="49"/>
  <c r="D42" i="49"/>
  <c r="C42" i="49"/>
  <c r="B42" i="49"/>
  <c r="W41" i="49"/>
  <c r="Q41" i="49"/>
  <c r="O41" i="49"/>
  <c r="M41" i="49"/>
  <c r="H41" i="49"/>
  <c r="F41" i="49"/>
  <c r="D41" i="49"/>
  <c r="C41" i="49"/>
  <c r="B41" i="49"/>
  <c r="W40" i="49"/>
  <c r="Q40" i="49"/>
  <c r="O40" i="49"/>
  <c r="M40" i="49"/>
  <c r="H40" i="49"/>
  <c r="F40" i="49"/>
  <c r="D40" i="49"/>
  <c r="C40" i="49"/>
  <c r="B40" i="49"/>
  <c r="W39" i="49"/>
  <c r="Q39" i="49"/>
  <c r="O39" i="49"/>
  <c r="M39" i="49"/>
  <c r="H39" i="49"/>
  <c r="F39" i="49"/>
  <c r="D39" i="49"/>
  <c r="C39" i="49"/>
  <c r="B39" i="49"/>
  <c r="W38" i="49"/>
  <c r="Q38" i="49"/>
  <c r="O38" i="49"/>
  <c r="M38" i="49"/>
  <c r="H38" i="49"/>
  <c r="F38" i="49"/>
  <c r="D38" i="49"/>
  <c r="C38" i="49"/>
  <c r="B38" i="49"/>
  <c r="W37" i="49"/>
  <c r="Q37" i="49"/>
  <c r="O37" i="49"/>
  <c r="M37" i="49"/>
  <c r="H37" i="49"/>
  <c r="F37" i="49"/>
  <c r="D37" i="49"/>
  <c r="C37" i="49"/>
  <c r="B37" i="49"/>
  <c r="W36" i="49"/>
  <c r="Q36" i="49"/>
  <c r="O36" i="49"/>
  <c r="M36" i="49"/>
  <c r="H36" i="49"/>
  <c r="F36" i="49"/>
  <c r="D36" i="49"/>
  <c r="C36" i="49"/>
  <c r="B36" i="49"/>
  <c r="W35" i="49"/>
  <c r="Q35" i="49"/>
  <c r="O35" i="49"/>
  <c r="M35" i="49"/>
  <c r="H35" i="49"/>
  <c r="F35" i="49"/>
  <c r="D35" i="49"/>
  <c r="C35" i="49"/>
  <c r="B35" i="49"/>
  <c r="W34" i="49"/>
  <c r="Q34" i="49"/>
  <c r="O34" i="49"/>
  <c r="M34" i="49"/>
  <c r="H34" i="49"/>
  <c r="F34" i="49"/>
  <c r="D34" i="49"/>
  <c r="C34" i="49"/>
  <c r="B34" i="49"/>
  <c r="W33" i="49"/>
  <c r="Q33" i="49"/>
  <c r="O33" i="49"/>
  <c r="M33" i="49"/>
  <c r="H33" i="49"/>
  <c r="F33" i="49"/>
  <c r="D33" i="49"/>
  <c r="C33" i="49"/>
  <c r="B33" i="49"/>
  <c r="W32" i="49"/>
  <c r="Q32" i="49"/>
  <c r="O32" i="49"/>
  <c r="M32" i="49"/>
  <c r="H32" i="49"/>
  <c r="F32" i="49"/>
  <c r="D32" i="49"/>
  <c r="C32" i="49"/>
  <c r="B32" i="49"/>
  <c r="B11" i="49"/>
  <c r="C11" i="49"/>
  <c r="D11" i="49"/>
  <c r="F11" i="49"/>
  <c r="H11" i="49"/>
  <c r="M11" i="49"/>
  <c r="O11" i="49"/>
  <c r="Q11" i="49"/>
  <c r="W11" i="49"/>
  <c r="B12" i="49"/>
  <c r="C12" i="49"/>
  <c r="D12" i="49"/>
  <c r="F12" i="49"/>
  <c r="H12" i="49"/>
  <c r="M12" i="49"/>
  <c r="O12" i="49"/>
  <c r="Q12" i="49"/>
  <c r="W12" i="49"/>
  <c r="B13" i="49"/>
  <c r="C13" i="49"/>
  <c r="D13" i="49"/>
  <c r="F13" i="49"/>
  <c r="H13" i="49"/>
  <c r="M13" i="49"/>
  <c r="O13" i="49"/>
  <c r="Q13" i="49"/>
  <c r="W13" i="49"/>
  <c r="B14" i="49"/>
  <c r="C14" i="49"/>
  <c r="D14" i="49"/>
  <c r="F14" i="49"/>
  <c r="H14" i="49"/>
  <c r="M14" i="49"/>
  <c r="O14" i="49"/>
  <c r="Q14" i="49"/>
  <c r="W14" i="49"/>
  <c r="B15" i="49"/>
  <c r="C15" i="49"/>
  <c r="D15" i="49"/>
  <c r="F15" i="49"/>
  <c r="H15" i="49"/>
  <c r="M15" i="49"/>
  <c r="O15" i="49"/>
  <c r="Q15" i="49"/>
  <c r="W15" i="49"/>
  <c r="B16" i="49"/>
  <c r="C16" i="49"/>
  <c r="D16" i="49"/>
  <c r="F16" i="49"/>
  <c r="H16" i="49"/>
  <c r="M16" i="49"/>
  <c r="O16" i="49"/>
  <c r="Q16" i="49"/>
  <c r="W16" i="49"/>
  <c r="B17" i="49"/>
  <c r="C17" i="49"/>
  <c r="D17" i="49"/>
  <c r="F17" i="49"/>
  <c r="H17" i="49"/>
  <c r="M17" i="49"/>
  <c r="O17" i="49"/>
  <c r="Q17" i="49"/>
  <c r="W17" i="49"/>
  <c r="B18" i="49"/>
  <c r="C18" i="49"/>
  <c r="D18" i="49"/>
  <c r="F18" i="49"/>
  <c r="H18" i="49"/>
  <c r="M18" i="49"/>
  <c r="O18" i="49"/>
  <c r="Q18" i="49"/>
  <c r="W18" i="49"/>
  <c r="B19" i="49"/>
  <c r="C19" i="49"/>
  <c r="D19" i="49"/>
  <c r="F19" i="49"/>
  <c r="H19" i="49"/>
  <c r="M19" i="49"/>
  <c r="O19" i="49"/>
  <c r="Q19" i="49"/>
  <c r="W19" i="49"/>
  <c r="B20" i="49"/>
  <c r="C20" i="49"/>
  <c r="D20" i="49"/>
  <c r="F20" i="49"/>
  <c r="H20" i="49"/>
  <c r="M20" i="49"/>
  <c r="O20" i="49"/>
  <c r="Q20" i="49"/>
  <c r="W20" i="49"/>
  <c r="B21" i="49"/>
  <c r="C21" i="49"/>
  <c r="D21" i="49"/>
  <c r="F21" i="49"/>
  <c r="H21" i="49"/>
  <c r="M21" i="49"/>
  <c r="O21" i="49"/>
  <c r="Q21" i="49"/>
  <c r="W21" i="49"/>
  <c r="B22" i="49"/>
  <c r="C22" i="49"/>
  <c r="D22" i="49"/>
  <c r="F22" i="49"/>
  <c r="H22" i="49"/>
  <c r="M22" i="49"/>
  <c r="O22" i="49"/>
  <c r="Q22" i="49"/>
  <c r="W22" i="49"/>
  <c r="B23" i="49"/>
  <c r="C23" i="49"/>
  <c r="D23" i="49"/>
  <c r="F23" i="49"/>
  <c r="H23" i="49"/>
  <c r="M23" i="49"/>
  <c r="O23" i="49"/>
  <c r="Q23" i="49"/>
  <c r="W23" i="49"/>
  <c r="B24" i="49"/>
  <c r="C24" i="49"/>
  <c r="D24" i="49"/>
  <c r="F24" i="49"/>
  <c r="H24" i="49"/>
  <c r="M24" i="49"/>
  <c r="O24" i="49"/>
  <c r="Q24" i="49"/>
  <c r="W24" i="49"/>
  <c r="B25" i="49"/>
  <c r="C25" i="49"/>
  <c r="D25" i="49"/>
  <c r="F25" i="49"/>
  <c r="H25" i="49"/>
  <c r="M25" i="49"/>
  <c r="O25" i="49"/>
  <c r="Q25" i="49"/>
  <c r="W25" i="49"/>
  <c r="B26" i="49"/>
  <c r="C26" i="49"/>
  <c r="D26" i="49"/>
  <c r="F26" i="49"/>
  <c r="H26" i="49"/>
  <c r="M26" i="49"/>
  <c r="O26" i="49"/>
  <c r="Q26" i="49"/>
  <c r="W26" i="49"/>
  <c r="B27" i="49"/>
  <c r="C27" i="49"/>
  <c r="D27" i="49"/>
  <c r="F27" i="49"/>
  <c r="H27" i="49"/>
  <c r="M27" i="49"/>
  <c r="O27" i="49"/>
  <c r="Q27" i="49"/>
  <c r="W27" i="49"/>
  <c r="B28" i="49"/>
  <c r="C28" i="49"/>
  <c r="D28" i="49"/>
  <c r="F28" i="49"/>
  <c r="H28" i="49"/>
  <c r="M28" i="49"/>
  <c r="O28" i="49"/>
  <c r="Q28" i="49"/>
  <c r="W28" i="49"/>
  <c r="B29" i="49"/>
  <c r="C29" i="49"/>
  <c r="D29" i="49"/>
  <c r="F29" i="49"/>
  <c r="H29" i="49"/>
  <c r="M29" i="49"/>
  <c r="O29" i="49"/>
  <c r="Q29" i="49"/>
  <c r="W29" i="49"/>
  <c r="B30" i="49"/>
  <c r="C30" i="49"/>
  <c r="D30" i="49"/>
  <c r="F30" i="49"/>
  <c r="H30" i="49"/>
  <c r="M30" i="49"/>
  <c r="O30" i="49"/>
  <c r="Q30" i="49"/>
  <c r="W30" i="49"/>
  <c r="W10" i="49"/>
  <c r="Q10" i="49"/>
  <c r="O10" i="49"/>
  <c r="M10" i="49"/>
  <c r="H10" i="49"/>
  <c r="F10" i="49"/>
  <c r="D10" i="49"/>
  <c r="C10" i="49"/>
  <c r="B10" i="49"/>
  <c r="F152" i="48"/>
  <c r="C152" i="48"/>
  <c r="B152" i="48"/>
  <c r="F151" i="48"/>
  <c r="C151" i="48"/>
  <c r="B151" i="48"/>
  <c r="F150" i="48"/>
  <c r="C150" i="48"/>
  <c r="B150" i="48"/>
  <c r="F149" i="48"/>
  <c r="C149" i="48"/>
  <c r="B149" i="48"/>
  <c r="F148" i="48"/>
  <c r="C148" i="48"/>
  <c r="B148" i="48"/>
  <c r="F147" i="48"/>
  <c r="C147" i="48"/>
  <c r="B147" i="48"/>
  <c r="F146" i="48"/>
  <c r="C146" i="48"/>
  <c r="B146" i="48"/>
  <c r="F145" i="48"/>
  <c r="C145" i="48"/>
  <c r="B145" i="48"/>
  <c r="F144" i="48"/>
  <c r="C144" i="48"/>
  <c r="B144" i="48"/>
  <c r="F143" i="48"/>
  <c r="C143" i="48"/>
  <c r="B143" i="48"/>
  <c r="F142" i="48"/>
  <c r="C142" i="48"/>
  <c r="B142" i="48"/>
  <c r="F141" i="48"/>
  <c r="C141" i="48"/>
  <c r="B141" i="48"/>
  <c r="F140" i="48"/>
  <c r="C140" i="48"/>
  <c r="B140" i="48"/>
  <c r="F139" i="48"/>
  <c r="C139" i="48"/>
  <c r="B139" i="48"/>
  <c r="F138" i="48"/>
  <c r="C138" i="48"/>
  <c r="B138" i="48"/>
  <c r="F137" i="48"/>
  <c r="C137" i="48"/>
  <c r="B137" i="48"/>
  <c r="F136" i="48"/>
  <c r="C136" i="48"/>
  <c r="B136" i="48"/>
  <c r="F135" i="48"/>
  <c r="C135" i="48"/>
  <c r="B135" i="48"/>
  <c r="F134" i="48"/>
  <c r="C134" i="48"/>
  <c r="B134" i="48"/>
  <c r="F133" i="48"/>
  <c r="C133" i="48"/>
  <c r="B133" i="48"/>
  <c r="F132" i="48"/>
  <c r="C132" i="48"/>
  <c r="B132" i="48"/>
  <c r="F131" i="48"/>
  <c r="C131" i="48"/>
  <c r="B131" i="48"/>
  <c r="F130" i="48"/>
  <c r="C130" i="48"/>
  <c r="B130" i="48"/>
  <c r="F129" i="48"/>
  <c r="C129" i="48"/>
  <c r="B129" i="48"/>
  <c r="F128" i="48"/>
  <c r="C128" i="48"/>
  <c r="B128" i="48"/>
  <c r="F127" i="48"/>
  <c r="C127" i="48"/>
  <c r="B127" i="48"/>
  <c r="F126" i="48"/>
  <c r="C126" i="48"/>
  <c r="B126" i="48"/>
  <c r="F125" i="48"/>
  <c r="C125" i="48"/>
  <c r="B125" i="48"/>
  <c r="F124" i="48"/>
  <c r="C124" i="48"/>
  <c r="B124" i="48"/>
  <c r="F123" i="48"/>
  <c r="C123" i="48"/>
  <c r="B123" i="48"/>
  <c r="F122" i="48"/>
  <c r="C122" i="48"/>
  <c r="B122" i="48"/>
  <c r="F121" i="48"/>
  <c r="C121" i="48"/>
  <c r="B121" i="48"/>
  <c r="F120" i="48"/>
  <c r="C120" i="48"/>
  <c r="B120" i="48"/>
  <c r="F119" i="48"/>
  <c r="C119" i="48"/>
  <c r="B119" i="48"/>
  <c r="F118" i="48"/>
  <c r="C118" i="48"/>
  <c r="B118" i="48"/>
  <c r="F117" i="48"/>
  <c r="C117" i="48"/>
  <c r="B117" i="48"/>
  <c r="F116" i="48"/>
  <c r="C116" i="48"/>
  <c r="B116" i="48"/>
  <c r="F115" i="48"/>
  <c r="C115" i="48"/>
  <c r="B115" i="48"/>
  <c r="F114" i="48"/>
  <c r="C114" i="48"/>
  <c r="B114" i="48"/>
  <c r="F113" i="48"/>
  <c r="C113" i="48"/>
  <c r="B113" i="48"/>
  <c r="F112" i="48"/>
  <c r="C112" i="48"/>
  <c r="B112" i="48"/>
  <c r="F111" i="48"/>
  <c r="C111" i="48"/>
  <c r="B111" i="48"/>
  <c r="F110" i="48"/>
  <c r="C110" i="48"/>
  <c r="B110" i="48"/>
  <c r="F109" i="48"/>
  <c r="C109" i="48"/>
  <c r="B109" i="48"/>
  <c r="F108" i="48"/>
  <c r="C108" i="48"/>
  <c r="B108" i="48"/>
  <c r="F107" i="48"/>
  <c r="C107" i="48"/>
  <c r="B107" i="48"/>
  <c r="F106" i="48"/>
  <c r="C106" i="48"/>
  <c r="B106" i="48"/>
  <c r="F105" i="48"/>
  <c r="C105" i="48"/>
  <c r="B105" i="48"/>
  <c r="F104" i="48"/>
  <c r="C104" i="48"/>
  <c r="B104" i="48"/>
  <c r="F103" i="48"/>
  <c r="C103" i="48"/>
  <c r="B103" i="48"/>
  <c r="F102" i="48"/>
  <c r="C102" i="48"/>
  <c r="B102" i="48"/>
  <c r="F101" i="48"/>
  <c r="C101" i="48"/>
  <c r="B101" i="48"/>
  <c r="F100" i="48"/>
  <c r="C100" i="48"/>
  <c r="B100" i="48"/>
  <c r="F99" i="48"/>
  <c r="C99" i="48"/>
  <c r="B99" i="48"/>
  <c r="F98" i="48"/>
  <c r="C98" i="48"/>
  <c r="B98" i="48"/>
  <c r="F97" i="48"/>
  <c r="C97" i="48"/>
  <c r="B97" i="48"/>
  <c r="F96" i="48"/>
  <c r="C96" i="48"/>
  <c r="B96" i="48"/>
  <c r="F95" i="48"/>
  <c r="C95" i="48"/>
  <c r="B95" i="48"/>
  <c r="F94" i="48"/>
  <c r="C94" i="48"/>
  <c r="B94" i="48"/>
  <c r="F93" i="48"/>
  <c r="C93" i="48"/>
  <c r="B93" i="48"/>
  <c r="F92" i="48"/>
  <c r="C92" i="48"/>
  <c r="B92" i="48"/>
  <c r="F91" i="48"/>
  <c r="C91" i="48"/>
  <c r="B91" i="48"/>
  <c r="F90" i="48"/>
  <c r="C90" i="48"/>
  <c r="B90" i="48"/>
  <c r="F89" i="48"/>
  <c r="C89" i="48"/>
  <c r="B89" i="48"/>
  <c r="F88" i="48"/>
  <c r="C88" i="48"/>
  <c r="B88" i="48"/>
  <c r="F87" i="48"/>
  <c r="C87" i="48"/>
  <c r="B87" i="48"/>
  <c r="F86" i="48"/>
  <c r="C86" i="48"/>
  <c r="B86" i="48"/>
  <c r="F85" i="48"/>
  <c r="C85" i="48"/>
  <c r="B85" i="48"/>
  <c r="F84" i="48"/>
  <c r="C84" i="48"/>
  <c r="B84" i="48"/>
  <c r="F83" i="48"/>
  <c r="C83" i="48"/>
  <c r="B83" i="48"/>
  <c r="F82" i="48"/>
  <c r="C82" i="48"/>
  <c r="B82" i="48"/>
  <c r="F81" i="48"/>
  <c r="C81" i="48"/>
  <c r="B81" i="48"/>
  <c r="F80" i="48"/>
  <c r="C80" i="48"/>
  <c r="B80" i="48"/>
  <c r="F79" i="48"/>
  <c r="C79" i="48"/>
  <c r="B79" i="48"/>
  <c r="F78" i="48"/>
  <c r="C78" i="48"/>
  <c r="B78" i="48"/>
  <c r="F77" i="48"/>
  <c r="C77" i="48"/>
  <c r="B77" i="48"/>
  <c r="F76" i="48"/>
  <c r="C76" i="48"/>
  <c r="B76" i="48"/>
  <c r="F75" i="48"/>
  <c r="C75" i="48"/>
  <c r="B75" i="48"/>
  <c r="F74" i="48"/>
  <c r="C74" i="48"/>
  <c r="B74" i="48"/>
  <c r="F73" i="48"/>
  <c r="C73" i="48"/>
  <c r="B73" i="48"/>
  <c r="F72" i="48"/>
  <c r="C72" i="48"/>
  <c r="B72" i="48"/>
  <c r="F71" i="48"/>
  <c r="C71" i="48"/>
  <c r="B71" i="48"/>
  <c r="F70" i="48"/>
  <c r="C70" i="48"/>
  <c r="B70" i="48"/>
  <c r="F69" i="48"/>
  <c r="C69" i="48"/>
  <c r="B69" i="48"/>
  <c r="F68" i="48"/>
  <c r="C68" i="48"/>
  <c r="B68" i="48"/>
  <c r="F67" i="48"/>
  <c r="C67" i="48"/>
  <c r="B67" i="48"/>
  <c r="F66" i="48"/>
  <c r="C66" i="48"/>
  <c r="B66" i="48"/>
  <c r="F65" i="48"/>
  <c r="C65" i="48"/>
  <c r="B65" i="48"/>
  <c r="F64" i="48"/>
  <c r="C64" i="48"/>
  <c r="B64" i="48"/>
  <c r="F63" i="48"/>
  <c r="C63" i="48"/>
  <c r="B63" i="48"/>
  <c r="F62" i="48"/>
  <c r="C62" i="48"/>
  <c r="B62" i="48"/>
  <c r="F61" i="48"/>
  <c r="C61" i="48"/>
  <c r="B61" i="48"/>
  <c r="F60" i="48"/>
  <c r="C60" i="48"/>
  <c r="B60" i="48"/>
  <c r="F59" i="48"/>
  <c r="C59" i="48"/>
  <c r="B59" i="48"/>
  <c r="F58" i="48"/>
  <c r="C58" i="48"/>
  <c r="B58" i="48"/>
  <c r="F57" i="48"/>
  <c r="C57" i="48"/>
  <c r="B57" i="48"/>
  <c r="F56" i="48"/>
  <c r="C56" i="48"/>
  <c r="B56" i="48"/>
  <c r="F55" i="48"/>
  <c r="C55" i="48"/>
  <c r="B55" i="48"/>
  <c r="F54" i="48"/>
  <c r="C54" i="48"/>
  <c r="B54" i="48"/>
  <c r="F53" i="48"/>
  <c r="C53" i="48"/>
  <c r="B53" i="48"/>
  <c r="F52" i="48"/>
  <c r="C52" i="48"/>
  <c r="B52" i="48"/>
  <c r="F51" i="48"/>
  <c r="C51" i="48"/>
  <c r="B51" i="48"/>
  <c r="F50" i="48"/>
  <c r="C50" i="48"/>
  <c r="B50" i="48"/>
  <c r="F49" i="48"/>
  <c r="C49" i="48"/>
  <c r="B49" i="48"/>
  <c r="F48" i="48"/>
  <c r="C48" i="48"/>
  <c r="B48" i="48"/>
  <c r="F47" i="48"/>
  <c r="C47" i="48"/>
  <c r="B47" i="48"/>
  <c r="F46" i="48"/>
  <c r="C46" i="48"/>
  <c r="B46" i="48"/>
  <c r="F45" i="48"/>
  <c r="C45" i="48"/>
  <c r="B45" i="48"/>
  <c r="F44" i="48"/>
  <c r="C44" i="48"/>
  <c r="B44" i="48"/>
  <c r="F43" i="48"/>
  <c r="C43" i="48"/>
  <c r="B43" i="48"/>
  <c r="F42" i="48"/>
  <c r="C42" i="48"/>
  <c r="B42" i="48"/>
  <c r="F41" i="48"/>
  <c r="C41" i="48"/>
  <c r="B41" i="48"/>
  <c r="F40" i="48"/>
  <c r="C40" i="48"/>
  <c r="B40" i="48"/>
  <c r="F39" i="48"/>
  <c r="C39" i="48"/>
  <c r="B39" i="48"/>
  <c r="F38" i="48"/>
  <c r="C38" i="48"/>
  <c r="B38" i="48"/>
  <c r="F37" i="48"/>
  <c r="C37" i="48"/>
  <c r="B37" i="48"/>
  <c r="F36" i="48"/>
  <c r="C36" i="48"/>
  <c r="B36" i="48"/>
  <c r="F35" i="48"/>
  <c r="C35" i="48"/>
  <c r="B35" i="48"/>
  <c r="F34" i="48"/>
  <c r="C34" i="48"/>
  <c r="B34" i="48"/>
  <c r="F33" i="48"/>
  <c r="C33" i="48"/>
  <c r="B33" i="48"/>
  <c r="F32" i="48"/>
  <c r="C32" i="48"/>
  <c r="B32" i="48"/>
  <c r="F31" i="48"/>
  <c r="C31" i="48"/>
  <c r="B31" i="48"/>
  <c r="F30" i="48"/>
  <c r="C30" i="48"/>
  <c r="B30" i="48"/>
  <c r="F29" i="48"/>
  <c r="C29" i="48"/>
  <c r="B29" i="48"/>
  <c r="F28" i="48"/>
  <c r="C28" i="48"/>
  <c r="B28" i="48"/>
  <c r="F27" i="48"/>
  <c r="C27" i="48"/>
  <c r="B27" i="48"/>
  <c r="F26" i="48"/>
  <c r="C26" i="48"/>
  <c r="B26" i="48"/>
  <c r="F24" i="48"/>
  <c r="C24" i="48"/>
  <c r="B24" i="48"/>
  <c r="F23" i="48"/>
  <c r="C23" i="48"/>
  <c r="B23" i="48"/>
  <c r="F22" i="48"/>
  <c r="C22" i="48"/>
  <c r="B22" i="48"/>
  <c r="F21" i="48"/>
  <c r="C21" i="48"/>
  <c r="B21" i="48"/>
  <c r="F19" i="48"/>
  <c r="F18" i="48"/>
  <c r="F17" i="48"/>
  <c r="F16" i="48"/>
  <c r="D42" i="48"/>
  <c r="D49" i="48" s="1"/>
  <c r="D56" i="48" s="1"/>
  <c r="D63" i="48" s="1"/>
  <c r="D70" i="48" s="1"/>
  <c r="D77" i="48" s="1"/>
  <c r="D84" i="48" s="1"/>
  <c r="D91" i="48" s="1"/>
  <c r="D98" i="48" s="1"/>
  <c r="D105" i="48" s="1"/>
  <c r="D112" i="48" s="1"/>
  <c r="D119" i="48" s="1"/>
  <c r="D126" i="48" s="1"/>
  <c r="D133" i="48" s="1"/>
  <c r="D140" i="48" s="1"/>
  <c r="D147" i="48" s="1"/>
  <c r="D43" i="48"/>
  <c r="D50" i="48" s="1"/>
  <c r="D57" i="48" s="1"/>
  <c r="D64" i="48" s="1"/>
  <c r="D71" i="48" s="1"/>
  <c r="D78" i="48" s="1"/>
  <c r="D85" i="48" s="1"/>
  <c r="D92" i="48" s="1"/>
  <c r="D99" i="48" s="1"/>
  <c r="D106" i="48" s="1"/>
  <c r="D113" i="48" s="1"/>
  <c r="D120" i="48" s="1"/>
  <c r="D127" i="48" s="1"/>
  <c r="D134" i="48" s="1"/>
  <c r="D141" i="48" s="1"/>
  <c r="D148" i="48" s="1"/>
  <c r="D16" i="48"/>
  <c r="D21" i="48" s="1"/>
  <c r="D26" i="48" s="1"/>
  <c r="D30" i="48" s="1"/>
  <c r="D37" i="48" s="1"/>
  <c r="D44" i="48" s="1"/>
  <c r="D51" i="48" s="1"/>
  <c r="D58" i="48" s="1"/>
  <c r="D65" i="48" s="1"/>
  <c r="D72" i="48" s="1"/>
  <c r="D79" i="48" s="1"/>
  <c r="D86" i="48" s="1"/>
  <c r="D93" i="48" s="1"/>
  <c r="D100" i="48" s="1"/>
  <c r="D107" i="48" s="1"/>
  <c r="D114" i="48" s="1"/>
  <c r="D121" i="48" s="1"/>
  <c r="D128" i="48" s="1"/>
  <c r="D135" i="48" s="1"/>
  <c r="D142" i="48" s="1"/>
  <c r="D149" i="48" s="1"/>
  <c r="D17" i="48"/>
  <c r="D22" i="48" s="1"/>
  <c r="D27" i="48" s="1"/>
  <c r="D31" i="48" s="1"/>
  <c r="D38" i="48" s="1"/>
  <c r="D45" i="48" s="1"/>
  <c r="D52" i="48" s="1"/>
  <c r="D59" i="48" s="1"/>
  <c r="D66" i="48" s="1"/>
  <c r="D73" i="48" s="1"/>
  <c r="D80" i="48" s="1"/>
  <c r="D87" i="48" s="1"/>
  <c r="D94" i="48" s="1"/>
  <c r="D101" i="48" s="1"/>
  <c r="D108" i="48" s="1"/>
  <c r="D115" i="48" s="1"/>
  <c r="D122" i="48" s="1"/>
  <c r="D129" i="48" s="1"/>
  <c r="D136" i="48" s="1"/>
  <c r="D143" i="48" s="1"/>
  <c r="D150" i="48" s="1"/>
  <c r="D18" i="48"/>
  <c r="D23" i="48" s="1"/>
  <c r="D28" i="48" s="1"/>
  <c r="D32" i="48" s="1"/>
  <c r="D39" i="48" s="1"/>
  <c r="D46" i="48" s="1"/>
  <c r="D53" i="48" s="1"/>
  <c r="D60" i="48" s="1"/>
  <c r="D67" i="48" s="1"/>
  <c r="D74" i="48" s="1"/>
  <c r="D81" i="48" s="1"/>
  <c r="D88" i="48" s="1"/>
  <c r="D95" i="48" s="1"/>
  <c r="D102" i="48" s="1"/>
  <c r="D109" i="48" s="1"/>
  <c r="D116" i="48" s="1"/>
  <c r="D123" i="48" s="1"/>
  <c r="D130" i="48" s="1"/>
  <c r="D137" i="48" s="1"/>
  <c r="D144" i="48" s="1"/>
  <c r="D151" i="48" s="1"/>
  <c r="D19" i="48"/>
  <c r="D24" i="48" s="1"/>
  <c r="D29" i="48" s="1"/>
  <c r="D33" i="48" s="1"/>
  <c r="D40" i="48" s="1"/>
  <c r="D47" i="48" s="1"/>
  <c r="D54" i="48" s="1"/>
  <c r="D61" i="48" s="1"/>
  <c r="D68" i="48" s="1"/>
  <c r="D75" i="48" s="1"/>
  <c r="D82" i="48" s="1"/>
  <c r="D89" i="48" s="1"/>
  <c r="D96" i="48" s="1"/>
  <c r="D103" i="48" s="1"/>
  <c r="D110" i="48" s="1"/>
  <c r="D117" i="48" s="1"/>
  <c r="D124" i="48" s="1"/>
  <c r="D131" i="48" s="1"/>
  <c r="D138" i="48" s="1"/>
  <c r="D145" i="48" s="1"/>
  <c r="D152" i="48" s="1"/>
  <c r="D41" i="48"/>
  <c r="D48" i="48" s="1"/>
  <c r="D55" i="48" s="1"/>
  <c r="D62" i="48" s="1"/>
  <c r="D69" i="48" s="1"/>
  <c r="D76" i="48" s="1"/>
  <c r="D83" i="48" s="1"/>
  <c r="D90" i="48" s="1"/>
  <c r="D97" i="48" s="1"/>
  <c r="D104" i="48" s="1"/>
  <c r="D111" i="48" s="1"/>
  <c r="D118" i="48" s="1"/>
  <c r="D125" i="48" s="1"/>
  <c r="D132" i="48" s="1"/>
  <c r="D139" i="48" s="1"/>
  <c r="D146" i="48" s="1"/>
  <c r="C19" i="48"/>
  <c r="B19" i="48"/>
  <c r="C18" i="48"/>
  <c r="B18" i="48"/>
  <c r="C17" i="48"/>
  <c r="B17" i="48"/>
  <c r="C16" i="48"/>
  <c r="B16" i="48"/>
  <c r="B11" i="46"/>
  <c r="C11" i="46"/>
  <c r="D11" i="46" s="1"/>
  <c r="E11" i="46"/>
  <c r="B12" i="46"/>
  <c r="C12" i="46"/>
  <c r="D12" i="46" s="1"/>
  <c r="E12" i="46"/>
  <c r="B13" i="46"/>
  <c r="C13" i="46"/>
  <c r="D13" i="46" s="1"/>
  <c r="E13" i="46"/>
  <c r="B14" i="46"/>
  <c r="C14" i="46"/>
  <c r="D14" i="46" s="1"/>
  <c r="E14" i="46"/>
  <c r="B15" i="46"/>
  <c r="C15" i="46"/>
  <c r="D15" i="46" s="1"/>
  <c r="E15" i="46"/>
  <c r="B16" i="46"/>
  <c r="C16" i="46"/>
  <c r="D16" i="46" s="1"/>
  <c r="E16" i="46"/>
  <c r="B17" i="46"/>
  <c r="C17" i="46"/>
  <c r="D17" i="46" s="1"/>
  <c r="E17" i="46"/>
  <c r="B18" i="46"/>
  <c r="C18" i="46"/>
  <c r="D18" i="46" s="1"/>
  <c r="E18" i="46"/>
  <c r="B19" i="46"/>
  <c r="C19" i="46"/>
  <c r="D19" i="46" s="1"/>
  <c r="E19" i="46"/>
  <c r="B20" i="46"/>
  <c r="C20" i="46"/>
  <c r="D20" i="46" s="1"/>
  <c r="E20" i="46"/>
  <c r="B21" i="46"/>
  <c r="C21" i="46"/>
  <c r="D21" i="46" s="1"/>
  <c r="E21" i="46"/>
  <c r="B22" i="46"/>
  <c r="C22" i="46"/>
  <c r="D22" i="46" s="1"/>
  <c r="E22" i="46"/>
  <c r="B23" i="46"/>
  <c r="C23" i="46"/>
  <c r="D23" i="46" s="1"/>
  <c r="E23" i="46"/>
  <c r="B24" i="46"/>
  <c r="C24" i="46"/>
  <c r="D24" i="46" s="1"/>
  <c r="E24" i="46"/>
  <c r="AF10" i="46"/>
  <c r="AE10" i="46"/>
  <c r="W10" i="46"/>
  <c r="Q10" i="46"/>
  <c r="G10" i="46"/>
  <c r="H10" i="46" s="1"/>
  <c r="E10" i="46"/>
  <c r="C10" i="46"/>
  <c r="D10" i="46" s="1"/>
  <c r="B10" i="46"/>
  <c r="AC146" i="45"/>
  <c r="AB146" i="45"/>
  <c r="Q146" i="45"/>
  <c r="O146" i="45"/>
  <c r="J146" i="45"/>
  <c r="H146" i="45"/>
  <c r="F146" i="45"/>
  <c r="G146" i="45" s="1"/>
  <c r="C146" i="45"/>
  <c r="B146" i="45"/>
  <c r="AC145" i="45"/>
  <c r="AB145" i="45"/>
  <c r="Q145" i="45"/>
  <c r="O145" i="45"/>
  <c r="J145" i="45"/>
  <c r="H145" i="45"/>
  <c r="F145" i="45"/>
  <c r="G145" i="45" s="1"/>
  <c r="C145" i="45"/>
  <c r="B145" i="45"/>
  <c r="AC144" i="45"/>
  <c r="AB144" i="45"/>
  <c r="Q144" i="45"/>
  <c r="O144" i="45"/>
  <c r="J144" i="45"/>
  <c r="H144" i="45"/>
  <c r="F144" i="45"/>
  <c r="G144" i="45" s="1"/>
  <c r="C144" i="45"/>
  <c r="B144" i="45"/>
  <c r="AC143" i="45"/>
  <c r="AB143" i="45"/>
  <c r="Q143" i="45"/>
  <c r="O143" i="45"/>
  <c r="J143" i="45"/>
  <c r="H143" i="45"/>
  <c r="F143" i="45"/>
  <c r="G143" i="45" s="1"/>
  <c r="C143" i="45"/>
  <c r="B143" i="45"/>
  <c r="AC142" i="45"/>
  <c r="AB142" i="45"/>
  <c r="Q142" i="45"/>
  <c r="O142" i="45"/>
  <c r="J142" i="45"/>
  <c r="H142" i="45"/>
  <c r="F142" i="45"/>
  <c r="G142" i="45" s="1"/>
  <c r="C142" i="45"/>
  <c r="B142" i="45"/>
  <c r="AC141" i="45"/>
  <c r="AB141" i="45"/>
  <c r="Q141" i="45"/>
  <c r="O141" i="45"/>
  <c r="J141" i="45"/>
  <c r="H141" i="45"/>
  <c r="F141" i="45"/>
  <c r="G141" i="45" s="1"/>
  <c r="C141" i="45"/>
  <c r="B141" i="45"/>
  <c r="AC140" i="45"/>
  <c r="AB140" i="45"/>
  <c r="Q140" i="45"/>
  <c r="O140" i="45"/>
  <c r="J140" i="45"/>
  <c r="H140" i="45"/>
  <c r="F140" i="45"/>
  <c r="C140" i="45"/>
  <c r="B140" i="45"/>
  <c r="AC139" i="45"/>
  <c r="AB139" i="45"/>
  <c r="Q139" i="45"/>
  <c r="O139" i="45"/>
  <c r="J139" i="45"/>
  <c r="H139" i="45"/>
  <c r="F139" i="45"/>
  <c r="C139" i="45"/>
  <c r="B139" i="45"/>
  <c r="AC138" i="45"/>
  <c r="AB138" i="45"/>
  <c r="Q138" i="45"/>
  <c r="O138" i="45"/>
  <c r="J138" i="45"/>
  <c r="H138" i="45"/>
  <c r="F138" i="45"/>
  <c r="C138" i="45"/>
  <c r="B138" i="45"/>
  <c r="AC137" i="45"/>
  <c r="AB137" i="45"/>
  <c r="S137" i="45"/>
  <c r="Q137" i="45"/>
  <c r="O137" i="45"/>
  <c r="J137" i="45"/>
  <c r="H137" i="45"/>
  <c r="F137" i="45"/>
  <c r="C137" i="45"/>
  <c r="B137" i="45"/>
  <c r="AC136" i="45"/>
  <c r="AB136" i="45"/>
  <c r="S136" i="45"/>
  <c r="Q136" i="45"/>
  <c r="O136" i="45"/>
  <c r="J136" i="45"/>
  <c r="H136" i="45"/>
  <c r="F136" i="45"/>
  <c r="C136" i="45"/>
  <c r="B136" i="45"/>
  <c r="AC135" i="45"/>
  <c r="AB135" i="45"/>
  <c r="S135" i="45"/>
  <c r="Q135" i="45"/>
  <c r="O135" i="45"/>
  <c r="J135" i="45"/>
  <c r="H135" i="45"/>
  <c r="F135" i="45"/>
  <c r="C135" i="45"/>
  <c r="B135" i="45"/>
  <c r="AC134" i="45"/>
  <c r="AB134" i="45"/>
  <c r="S134" i="45"/>
  <c r="Q134" i="45"/>
  <c r="O134" i="45"/>
  <c r="J134" i="45"/>
  <c r="H134" i="45"/>
  <c r="F134" i="45"/>
  <c r="C134" i="45"/>
  <c r="B134" i="45"/>
  <c r="AC133" i="45"/>
  <c r="AB133" i="45"/>
  <c r="S133" i="45"/>
  <c r="Q133" i="45"/>
  <c r="O133" i="45"/>
  <c r="J133" i="45"/>
  <c r="H133" i="45"/>
  <c r="F133" i="45"/>
  <c r="C133" i="45"/>
  <c r="B133" i="45"/>
  <c r="AC132" i="45"/>
  <c r="AB132" i="45"/>
  <c r="S132" i="45"/>
  <c r="Q132" i="45"/>
  <c r="O132" i="45"/>
  <c r="J132" i="45"/>
  <c r="H132" i="45"/>
  <c r="F132" i="45"/>
  <c r="C132" i="45"/>
  <c r="B132" i="45"/>
  <c r="AC131" i="45"/>
  <c r="AB131" i="45"/>
  <c r="S131" i="45"/>
  <c r="Q131" i="45"/>
  <c r="O131" i="45"/>
  <c r="J131" i="45"/>
  <c r="H131" i="45"/>
  <c r="F131" i="45"/>
  <c r="C131" i="45"/>
  <c r="B131" i="45"/>
  <c r="AC130" i="45"/>
  <c r="AB130" i="45"/>
  <c r="S130" i="45"/>
  <c r="Q130" i="45"/>
  <c r="O130" i="45"/>
  <c r="J130" i="45"/>
  <c r="H130" i="45"/>
  <c r="F130" i="45"/>
  <c r="C130" i="45"/>
  <c r="B130" i="45"/>
  <c r="AC129" i="45"/>
  <c r="AB129" i="45"/>
  <c r="S129" i="45"/>
  <c r="Q129" i="45"/>
  <c r="O129" i="45"/>
  <c r="J129" i="45"/>
  <c r="H129" i="45"/>
  <c r="F129" i="45"/>
  <c r="C129" i="45"/>
  <c r="B129" i="45"/>
  <c r="AC128" i="45"/>
  <c r="AB128" i="45"/>
  <c r="S128" i="45"/>
  <c r="Q128" i="45"/>
  <c r="O128" i="45"/>
  <c r="J128" i="45"/>
  <c r="H128" i="45"/>
  <c r="F128" i="45"/>
  <c r="C128" i="45"/>
  <c r="B128" i="45"/>
  <c r="AC127" i="45"/>
  <c r="AB127" i="45"/>
  <c r="S127" i="45"/>
  <c r="Q127" i="45"/>
  <c r="O127" i="45"/>
  <c r="J127" i="45"/>
  <c r="H127" i="45"/>
  <c r="F127" i="45"/>
  <c r="C127" i="45"/>
  <c r="B127" i="45"/>
  <c r="AC126" i="45"/>
  <c r="AB126" i="45"/>
  <c r="S126" i="45"/>
  <c r="Q126" i="45"/>
  <c r="O126" i="45"/>
  <c r="J126" i="45"/>
  <c r="H126" i="45"/>
  <c r="F126" i="45"/>
  <c r="C126" i="45"/>
  <c r="B126" i="45"/>
  <c r="AC125" i="45"/>
  <c r="AB125" i="45"/>
  <c r="S125" i="45"/>
  <c r="Q125" i="45"/>
  <c r="O125" i="45"/>
  <c r="J125" i="45"/>
  <c r="H125" i="45"/>
  <c r="F125" i="45"/>
  <c r="C125" i="45"/>
  <c r="B125" i="45"/>
  <c r="AC124" i="45"/>
  <c r="AB124" i="45"/>
  <c r="S124" i="45"/>
  <c r="Q124" i="45"/>
  <c r="O124" i="45"/>
  <c r="J124" i="45"/>
  <c r="H124" i="45"/>
  <c r="F124" i="45"/>
  <c r="C124" i="45"/>
  <c r="B124" i="45"/>
  <c r="AC123" i="45"/>
  <c r="AB123" i="45"/>
  <c r="S123" i="45"/>
  <c r="Q123" i="45"/>
  <c r="O123" i="45"/>
  <c r="J123" i="45"/>
  <c r="H123" i="45"/>
  <c r="F123" i="45"/>
  <c r="C123" i="45"/>
  <c r="B123" i="45"/>
  <c r="AC122" i="45"/>
  <c r="AB122" i="45"/>
  <c r="S122" i="45"/>
  <c r="Q122" i="45"/>
  <c r="O122" i="45"/>
  <c r="J122" i="45"/>
  <c r="H122" i="45"/>
  <c r="F122" i="45"/>
  <c r="C122" i="45"/>
  <c r="B122" i="45"/>
  <c r="AC121" i="45"/>
  <c r="AB121" i="45"/>
  <c r="S121" i="45"/>
  <c r="Q121" i="45"/>
  <c r="O121" i="45"/>
  <c r="J121" i="45"/>
  <c r="H121" i="45"/>
  <c r="F121" i="45"/>
  <c r="C121" i="45"/>
  <c r="B121" i="45"/>
  <c r="AC120" i="45"/>
  <c r="AB120" i="45"/>
  <c r="S120" i="45"/>
  <c r="Q120" i="45"/>
  <c r="O120" i="45"/>
  <c r="J120" i="45"/>
  <c r="H120" i="45"/>
  <c r="F120" i="45"/>
  <c r="C120" i="45"/>
  <c r="B120" i="45"/>
  <c r="AC119" i="45"/>
  <c r="AB119" i="45"/>
  <c r="S119" i="45"/>
  <c r="Q119" i="45"/>
  <c r="O119" i="45"/>
  <c r="J119" i="45"/>
  <c r="H119" i="45"/>
  <c r="F119" i="45"/>
  <c r="C119" i="45"/>
  <c r="B119" i="45"/>
  <c r="AC118" i="45"/>
  <c r="AB118" i="45"/>
  <c r="S118" i="45"/>
  <c r="Q118" i="45"/>
  <c r="O118" i="45"/>
  <c r="J118" i="45"/>
  <c r="H118" i="45"/>
  <c r="F118" i="45"/>
  <c r="C118" i="45"/>
  <c r="B118" i="45"/>
  <c r="AC117" i="45"/>
  <c r="AB117" i="45"/>
  <c r="S117" i="45"/>
  <c r="Q117" i="45"/>
  <c r="O117" i="45"/>
  <c r="J117" i="45"/>
  <c r="H117" i="45"/>
  <c r="F117" i="45"/>
  <c r="C117" i="45"/>
  <c r="B117" i="45"/>
  <c r="AC116" i="45"/>
  <c r="AB116" i="45"/>
  <c r="S116" i="45"/>
  <c r="Q116" i="45"/>
  <c r="O116" i="45"/>
  <c r="J116" i="45"/>
  <c r="H116" i="45"/>
  <c r="F116" i="45"/>
  <c r="C116" i="45"/>
  <c r="B116" i="45"/>
  <c r="AC115" i="45"/>
  <c r="AB115" i="45"/>
  <c r="S115" i="45"/>
  <c r="Q115" i="45"/>
  <c r="O115" i="45"/>
  <c r="J115" i="45"/>
  <c r="H115" i="45"/>
  <c r="F115" i="45"/>
  <c r="C115" i="45"/>
  <c r="B115" i="45"/>
  <c r="AC114" i="45"/>
  <c r="AB114" i="45"/>
  <c r="S114" i="45"/>
  <c r="Q114" i="45"/>
  <c r="O114" i="45"/>
  <c r="J114" i="45"/>
  <c r="H114" i="45"/>
  <c r="F114" i="45"/>
  <c r="C114" i="45"/>
  <c r="B114" i="45"/>
  <c r="AC113" i="45"/>
  <c r="AB113" i="45"/>
  <c r="S113" i="45"/>
  <c r="Q113" i="45"/>
  <c r="O113" i="45"/>
  <c r="J113" i="45"/>
  <c r="H113" i="45"/>
  <c r="F113" i="45"/>
  <c r="C113" i="45"/>
  <c r="B113" i="45"/>
  <c r="AC112" i="45"/>
  <c r="AB112" i="45"/>
  <c r="S112" i="45"/>
  <c r="Q112" i="45"/>
  <c r="O112" i="45"/>
  <c r="J112" i="45"/>
  <c r="H112" i="45"/>
  <c r="F112" i="45"/>
  <c r="C112" i="45"/>
  <c r="B112" i="45"/>
  <c r="AC111" i="45"/>
  <c r="AB111" i="45"/>
  <c r="S111" i="45"/>
  <c r="Q111" i="45"/>
  <c r="O111" i="45"/>
  <c r="J111" i="45"/>
  <c r="H111" i="45"/>
  <c r="F111" i="45"/>
  <c r="C111" i="45"/>
  <c r="B111" i="45"/>
  <c r="AC110" i="45"/>
  <c r="AB110" i="45"/>
  <c r="S110" i="45"/>
  <c r="Q110" i="45"/>
  <c r="O110" i="45"/>
  <c r="J110" i="45"/>
  <c r="H110" i="45"/>
  <c r="F110" i="45"/>
  <c r="C110" i="45"/>
  <c r="B110" i="45"/>
  <c r="AC109" i="45"/>
  <c r="AB109" i="45"/>
  <c r="S109" i="45"/>
  <c r="Q109" i="45"/>
  <c r="O109" i="45"/>
  <c r="J109" i="45"/>
  <c r="H109" i="45"/>
  <c r="F109" i="45"/>
  <c r="C109" i="45"/>
  <c r="B109" i="45"/>
  <c r="AC108" i="45"/>
  <c r="AB108" i="45"/>
  <c r="S108" i="45"/>
  <c r="Q108" i="45"/>
  <c r="O108" i="45"/>
  <c r="J108" i="45"/>
  <c r="H108" i="45"/>
  <c r="F108" i="45"/>
  <c r="C108" i="45"/>
  <c r="B108" i="45"/>
  <c r="AC107" i="45"/>
  <c r="AB107" i="45"/>
  <c r="S107" i="45"/>
  <c r="Q107" i="45"/>
  <c r="O107" i="45"/>
  <c r="J107" i="45"/>
  <c r="H107" i="45"/>
  <c r="F107" i="45"/>
  <c r="C107" i="45"/>
  <c r="B107" i="45"/>
  <c r="AC106" i="45"/>
  <c r="AB106" i="45"/>
  <c r="S106" i="45"/>
  <c r="Q106" i="45"/>
  <c r="O106" i="45"/>
  <c r="J106" i="45"/>
  <c r="H106" i="45"/>
  <c r="F106" i="45"/>
  <c r="C106" i="45"/>
  <c r="B106" i="45"/>
  <c r="AC105" i="45"/>
  <c r="AB105" i="45"/>
  <c r="S105" i="45"/>
  <c r="Q105" i="45"/>
  <c r="O105" i="45"/>
  <c r="J105" i="45"/>
  <c r="H105" i="45"/>
  <c r="F105" i="45"/>
  <c r="C105" i="45"/>
  <c r="B105" i="45"/>
  <c r="AC104" i="45"/>
  <c r="AB104" i="45"/>
  <c r="S104" i="45"/>
  <c r="Q104" i="45"/>
  <c r="O104" i="45"/>
  <c r="J104" i="45"/>
  <c r="H104" i="45"/>
  <c r="F104" i="45"/>
  <c r="C104" i="45"/>
  <c r="B104" i="45"/>
  <c r="AC103" i="45"/>
  <c r="AB103" i="45"/>
  <c r="S103" i="45"/>
  <c r="Q103" i="45"/>
  <c r="O103" i="45"/>
  <c r="J103" i="45"/>
  <c r="H103" i="45"/>
  <c r="F103" i="45"/>
  <c r="C103" i="45"/>
  <c r="B103" i="45"/>
  <c r="AC102" i="45"/>
  <c r="AB102" i="45"/>
  <c r="S102" i="45"/>
  <c r="Q102" i="45"/>
  <c r="O102" i="45"/>
  <c r="J102" i="45"/>
  <c r="H102" i="45"/>
  <c r="F102" i="45"/>
  <c r="C102" i="45"/>
  <c r="B102" i="45"/>
  <c r="AC101" i="45"/>
  <c r="AB101" i="45"/>
  <c r="S101" i="45"/>
  <c r="Q101" i="45"/>
  <c r="O101" i="45"/>
  <c r="J101" i="45"/>
  <c r="H101" i="45"/>
  <c r="F101" i="45"/>
  <c r="C101" i="45"/>
  <c r="B101" i="45"/>
  <c r="AC100" i="45"/>
  <c r="AB100" i="45"/>
  <c r="S100" i="45"/>
  <c r="Q100" i="45"/>
  <c r="O100" i="45"/>
  <c r="J100" i="45"/>
  <c r="H100" i="45"/>
  <c r="F100" i="45"/>
  <c r="C100" i="45"/>
  <c r="B100" i="45"/>
  <c r="AC99" i="45"/>
  <c r="AB99" i="45"/>
  <c r="S99" i="45"/>
  <c r="Q99" i="45"/>
  <c r="O99" i="45"/>
  <c r="J99" i="45"/>
  <c r="H99" i="45"/>
  <c r="F99" i="45"/>
  <c r="C99" i="45"/>
  <c r="B99" i="45"/>
  <c r="AC98" i="45"/>
  <c r="AB98" i="45"/>
  <c r="S98" i="45"/>
  <c r="Q98" i="45"/>
  <c r="O98" i="45"/>
  <c r="J98" i="45"/>
  <c r="H98" i="45"/>
  <c r="F98" i="45"/>
  <c r="C98" i="45"/>
  <c r="B98" i="45"/>
  <c r="AC97" i="45"/>
  <c r="AB97" i="45"/>
  <c r="S97" i="45"/>
  <c r="Q97" i="45"/>
  <c r="O97" i="45"/>
  <c r="J97" i="45"/>
  <c r="H97" i="45"/>
  <c r="F97" i="45"/>
  <c r="C97" i="45"/>
  <c r="B97" i="45"/>
  <c r="AC96" i="45"/>
  <c r="AB96" i="45"/>
  <c r="S96" i="45"/>
  <c r="Q96" i="45"/>
  <c r="O96" i="45"/>
  <c r="J96" i="45"/>
  <c r="H96" i="45"/>
  <c r="F96" i="45"/>
  <c r="C96" i="45"/>
  <c r="B96" i="45"/>
  <c r="AC95" i="45"/>
  <c r="AB95" i="45"/>
  <c r="S95" i="45"/>
  <c r="Q95" i="45"/>
  <c r="O95" i="45"/>
  <c r="J95" i="45"/>
  <c r="H95" i="45"/>
  <c r="F95" i="45"/>
  <c r="C95" i="45"/>
  <c r="B95" i="45"/>
  <c r="AC94" i="45"/>
  <c r="AB94" i="45"/>
  <c r="S94" i="45"/>
  <c r="Q94" i="45"/>
  <c r="O94" i="45"/>
  <c r="J94" i="45"/>
  <c r="H94" i="45"/>
  <c r="F94" i="45"/>
  <c r="C94" i="45"/>
  <c r="B94" i="45"/>
  <c r="AC93" i="45"/>
  <c r="AB93" i="45"/>
  <c r="S93" i="45"/>
  <c r="Q93" i="45"/>
  <c r="O93" i="45"/>
  <c r="J93" i="45"/>
  <c r="H93" i="45"/>
  <c r="F93" i="45"/>
  <c r="C93" i="45"/>
  <c r="B93" i="45"/>
  <c r="AC92" i="45"/>
  <c r="AB92" i="45"/>
  <c r="S92" i="45"/>
  <c r="Q92" i="45"/>
  <c r="O92" i="45"/>
  <c r="J92" i="45"/>
  <c r="H92" i="45"/>
  <c r="F92" i="45"/>
  <c r="C92" i="45"/>
  <c r="B92" i="45"/>
  <c r="AC91" i="45"/>
  <c r="AB91" i="45"/>
  <c r="S91" i="45"/>
  <c r="Q91" i="45"/>
  <c r="O91" i="45"/>
  <c r="J91" i="45"/>
  <c r="H91" i="45"/>
  <c r="F91" i="45"/>
  <c r="C91" i="45"/>
  <c r="B91" i="45"/>
  <c r="AC90" i="45"/>
  <c r="AB90" i="45"/>
  <c r="S90" i="45"/>
  <c r="Q90" i="45"/>
  <c r="O90" i="45"/>
  <c r="J90" i="45"/>
  <c r="H90" i="45"/>
  <c r="F90" i="45"/>
  <c r="C90" i="45"/>
  <c r="B90" i="45"/>
  <c r="AC89" i="45"/>
  <c r="AB89" i="45"/>
  <c r="S89" i="45"/>
  <c r="Q89" i="45"/>
  <c r="O89" i="45"/>
  <c r="J89" i="45"/>
  <c r="H89" i="45"/>
  <c r="F89" i="45"/>
  <c r="C89" i="45"/>
  <c r="B89" i="45"/>
  <c r="AC88" i="45"/>
  <c r="AB88" i="45"/>
  <c r="S88" i="45"/>
  <c r="Q88" i="45"/>
  <c r="O88" i="45"/>
  <c r="J88" i="45"/>
  <c r="H88" i="45"/>
  <c r="F88" i="45"/>
  <c r="C88" i="45"/>
  <c r="B88" i="45"/>
  <c r="AC87" i="45"/>
  <c r="AB87" i="45"/>
  <c r="S87" i="45"/>
  <c r="Q87" i="45"/>
  <c r="O87" i="45"/>
  <c r="J87" i="45"/>
  <c r="H87" i="45"/>
  <c r="F87" i="45"/>
  <c r="C87" i="45"/>
  <c r="B87" i="45"/>
  <c r="AC86" i="45"/>
  <c r="AB86" i="45"/>
  <c r="S86" i="45"/>
  <c r="Q86" i="45"/>
  <c r="O86" i="45"/>
  <c r="J86" i="45"/>
  <c r="H86" i="45"/>
  <c r="F86" i="45"/>
  <c r="C86" i="45"/>
  <c r="B86" i="45"/>
  <c r="AC85" i="45"/>
  <c r="AB85" i="45"/>
  <c r="S85" i="45"/>
  <c r="Q85" i="45"/>
  <c r="O85" i="45"/>
  <c r="J85" i="45"/>
  <c r="H85" i="45"/>
  <c r="F85" i="45"/>
  <c r="C85" i="45"/>
  <c r="B85" i="45"/>
  <c r="AC84" i="45"/>
  <c r="AB84" i="45"/>
  <c r="S84" i="45"/>
  <c r="Q84" i="45"/>
  <c r="O84" i="45"/>
  <c r="J84" i="45"/>
  <c r="H84" i="45"/>
  <c r="F84" i="45"/>
  <c r="C84" i="45"/>
  <c r="B84" i="45"/>
  <c r="AC83" i="45"/>
  <c r="AB83" i="45"/>
  <c r="S83" i="45"/>
  <c r="Q83" i="45"/>
  <c r="O83" i="45"/>
  <c r="J83" i="45"/>
  <c r="H83" i="45"/>
  <c r="F83" i="45"/>
  <c r="C83" i="45"/>
  <c r="B83" i="45"/>
  <c r="AC82" i="45"/>
  <c r="AB82" i="45"/>
  <c r="S82" i="45"/>
  <c r="Q82" i="45"/>
  <c r="O82" i="45"/>
  <c r="J82" i="45"/>
  <c r="H82" i="45"/>
  <c r="F82" i="45"/>
  <c r="C82" i="45"/>
  <c r="B82" i="45"/>
  <c r="AC81" i="45"/>
  <c r="AB81" i="45"/>
  <c r="S81" i="45"/>
  <c r="Q81" i="45"/>
  <c r="O81" i="45"/>
  <c r="J81" i="45"/>
  <c r="H81" i="45"/>
  <c r="F81" i="45"/>
  <c r="C81" i="45"/>
  <c r="B81" i="45"/>
  <c r="AC80" i="45"/>
  <c r="AB80" i="45"/>
  <c r="S80" i="45"/>
  <c r="Q80" i="45"/>
  <c r="O80" i="45"/>
  <c r="J80" i="45"/>
  <c r="H80" i="45"/>
  <c r="F80" i="45"/>
  <c r="C80" i="45"/>
  <c r="B80" i="45"/>
  <c r="AC79" i="45"/>
  <c r="AB79" i="45"/>
  <c r="S79" i="45"/>
  <c r="Q79" i="45"/>
  <c r="O79" i="45"/>
  <c r="J79" i="45"/>
  <c r="H79" i="45"/>
  <c r="F79" i="45"/>
  <c r="C79" i="45"/>
  <c r="B79" i="45"/>
  <c r="AC78" i="45"/>
  <c r="AB78" i="45"/>
  <c r="S78" i="45"/>
  <c r="Q78" i="45"/>
  <c r="O78" i="45"/>
  <c r="J78" i="45"/>
  <c r="H78" i="45"/>
  <c r="F78" i="45"/>
  <c r="C78" i="45"/>
  <c r="B78" i="45"/>
  <c r="AC77" i="45"/>
  <c r="AB77" i="45"/>
  <c r="S77" i="45"/>
  <c r="Q77" i="45"/>
  <c r="O77" i="45"/>
  <c r="J77" i="45"/>
  <c r="H77" i="45"/>
  <c r="F77" i="45"/>
  <c r="C77" i="45"/>
  <c r="B77" i="45"/>
  <c r="AC76" i="45"/>
  <c r="AB76" i="45"/>
  <c r="S76" i="45"/>
  <c r="Q76" i="45"/>
  <c r="O76" i="45"/>
  <c r="J76" i="45"/>
  <c r="H76" i="45"/>
  <c r="F76" i="45"/>
  <c r="C76" i="45"/>
  <c r="B76" i="45"/>
  <c r="AC75" i="45"/>
  <c r="AB75" i="45"/>
  <c r="S75" i="45"/>
  <c r="Q75" i="45"/>
  <c r="O75" i="45"/>
  <c r="J75" i="45"/>
  <c r="H75" i="45"/>
  <c r="F75" i="45"/>
  <c r="C75" i="45"/>
  <c r="B75" i="45"/>
  <c r="AC74" i="45"/>
  <c r="AB74" i="45"/>
  <c r="S74" i="45"/>
  <c r="Q74" i="45"/>
  <c r="O74" i="45"/>
  <c r="J74" i="45"/>
  <c r="H74" i="45"/>
  <c r="F74" i="45"/>
  <c r="C74" i="45"/>
  <c r="B74" i="45"/>
  <c r="AC73" i="45"/>
  <c r="AB73" i="45"/>
  <c r="S73" i="45"/>
  <c r="Q73" i="45"/>
  <c r="O73" i="45"/>
  <c r="J73" i="45"/>
  <c r="H73" i="45"/>
  <c r="F73" i="45"/>
  <c r="C73" i="45"/>
  <c r="B73" i="45"/>
  <c r="AC72" i="45"/>
  <c r="AB72" i="45"/>
  <c r="S72" i="45"/>
  <c r="Q72" i="45"/>
  <c r="O72" i="45"/>
  <c r="J72" i="45"/>
  <c r="H72" i="45"/>
  <c r="F72" i="45"/>
  <c r="C72" i="45"/>
  <c r="B72" i="45"/>
  <c r="AC71" i="45"/>
  <c r="AB71" i="45"/>
  <c r="S71" i="45"/>
  <c r="Q71" i="45"/>
  <c r="O71" i="45"/>
  <c r="J71" i="45"/>
  <c r="H71" i="45"/>
  <c r="F71" i="45"/>
  <c r="C71" i="45"/>
  <c r="B71" i="45"/>
  <c r="AC70" i="45"/>
  <c r="AB70" i="45"/>
  <c r="S70" i="45"/>
  <c r="Q70" i="45"/>
  <c r="O70" i="45"/>
  <c r="J70" i="45"/>
  <c r="H70" i="45"/>
  <c r="F70" i="45"/>
  <c r="C70" i="45"/>
  <c r="B70" i="45"/>
  <c r="AC69" i="45"/>
  <c r="AB69" i="45"/>
  <c r="S69" i="45"/>
  <c r="Q69" i="45"/>
  <c r="O69" i="45"/>
  <c r="J69" i="45"/>
  <c r="H69" i="45"/>
  <c r="F69" i="45"/>
  <c r="C69" i="45"/>
  <c r="B69" i="45"/>
  <c r="AC68" i="45"/>
  <c r="AB68" i="45"/>
  <c r="S68" i="45"/>
  <c r="Q68" i="45"/>
  <c r="O68" i="45"/>
  <c r="J68" i="45"/>
  <c r="H68" i="45"/>
  <c r="F68" i="45"/>
  <c r="C68" i="45"/>
  <c r="B68" i="45"/>
  <c r="AC67" i="45"/>
  <c r="AB67" i="45"/>
  <c r="S67" i="45"/>
  <c r="Q67" i="45"/>
  <c r="O67" i="45"/>
  <c r="J67" i="45"/>
  <c r="H67" i="45"/>
  <c r="F67" i="45"/>
  <c r="C67" i="45"/>
  <c r="B67" i="45"/>
  <c r="AC66" i="45"/>
  <c r="AB66" i="45"/>
  <c r="S66" i="45"/>
  <c r="Q66" i="45"/>
  <c r="O66" i="45"/>
  <c r="J66" i="45"/>
  <c r="H66" i="45"/>
  <c r="F66" i="45"/>
  <c r="C66" i="45"/>
  <c r="B66" i="45"/>
  <c r="AC65" i="45"/>
  <c r="AB65" i="45"/>
  <c r="S65" i="45"/>
  <c r="Q65" i="45"/>
  <c r="O65" i="45"/>
  <c r="J65" i="45"/>
  <c r="H65" i="45"/>
  <c r="F65" i="45"/>
  <c r="C65" i="45"/>
  <c r="B65" i="45"/>
  <c r="AC64" i="45"/>
  <c r="AB64" i="45"/>
  <c r="S64" i="45"/>
  <c r="Q64" i="45"/>
  <c r="O64" i="45"/>
  <c r="J64" i="45"/>
  <c r="H64" i="45"/>
  <c r="F64" i="45"/>
  <c r="C64" i="45"/>
  <c r="B64" i="45"/>
  <c r="AC63" i="45"/>
  <c r="AB63" i="45"/>
  <c r="S63" i="45"/>
  <c r="Q63" i="45"/>
  <c r="O63" i="45"/>
  <c r="J63" i="45"/>
  <c r="H63" i="45"/>
  <c r="F63" i="45"/>
  <c r="C63" i="45"/>
  <c r="B63" i="45"/>
  <c r="AC62" i="45"/>
  <c r="AB62" i="45"/>
  <c r="S62" i="45"/>
  <c r="Q62" i="45"/>
  <c r="O62" i="45"/>
  <c r="J62" i="45"/>
  <c r="H62" i="45"/>
  <c r="F62" i="45"/>
  <c r="C62" i="45"/>
  <c r="B62" i="45"/>
  <c r="AC61" i="45"/>
  <c r="AB61" i="45"/>
  <c r="S61" i="45"/>
  <c r="Q61" i="45"/>
  <c r="O61" i="45"/>
  <c r="J61" i="45"/>
  <c r="H61" i="45"/>
  <c r="F61" i="45"/>
  <c r="C61" i="45"/>
  <c r="B61" i="45"/>
  <c r="AC60" i="45"/>
  <c r="AB60" i="45"/>
  <c r="S60" i="45"/>
  <c r="Q60" i="45"/>
  <c r="O60" i="45"/>
  <c r="J60" i="45"/>
  <c r="H60" i="45"/>
  <c r="F60" i="45"/>
  <c r="C60" i="45"/>
  <c r="B60" i="45"/>
  <c r="AC59" i="45"/>
  <c r="AB59" i="45"/>
  <c r="S59" i="45"/>
  <c r="Q59" i="45"/>
  <c r="O59" i="45"/>
  <c r="J59" i="45"/>
  <c r="H59" i="45"/>
  <c r="F59" i="45"/>
  <c r="C59" i="45"/>
  <c r="B59" i="45"/>
  <c r="AC58" i="45"/>
  <c r="AB58" i="45"/>
  <c r="S58" i="45"/>
  <c r="Q58" i="45"/>
  <c r="O58" i="45"/>
  <c r="J58" i="45"/>
  <c r="H58" i="45"/>
  <c r="F58" i="45"/>
  <c r="C58" i="45"/>
  <c r="B58" i="45"/>
  <c r="AC57" i="45"/>
  <c r="AB57" i="45"/>
  <c r="S57" i="45"/>
  <c r="Q57" i="45"/>
  <c r="O57" i="45"/>
  <c r="J57" i="45"/>
  <c r="H57" i="45"/>
  <c r="F57" i="45"/>
  <c r="C57" i="45"/>
  <c r="B57" i="45"/>
  <c r="AC56" i="45"/>
  <c r="AB56" i="45"/>
  <c r="S56" i="45"/>
  <c r="Q56" i="45"/>
  <c r="O56" i="45"/>
  <c r="J56" i="45"/>
  <c r="H56" i="45"/>
  <c r="F56" i="45"/>
  <c r="C56" i="45"/>
  <c r="B56" i="45"/>
  <c r="AC55" i="45"/>
  <c r="AB55" i="45"/>
  <c r="S55" i="45"/>
  <c r="Q55" i="45"/>
  <c r="O55" i="45"/>
  <c r="J55" i="45"/>
  <c r="H55" i="45"/>
  <c r="F55" i="45"/>
  <c r="C55" i="45"/>
  <c r="B55" i="45"/>
  <c r="AC54" i="45"/>
  <c r="AB54" i="45"/>
  <c r="S54" i="45"/>
  <c r="Q54" i="45"/>
  <c r="O54" i="45"/>
  <c r="J54" i="45"/>
  <c r="H54" i="45"/>
  <c r="F54" i="45"/>
  <c r="C54" i="45"/>
  <c r="B54" i="45"/>
  <c r="AC53" i="45"/>
  <c r="AB53" i="45"/>
  <c r="S53" i="45"/>
  <c r="Q53" i="45"/>
  <c r="O53" i="45"/>
  <c r="J53" i="45"/>
  <c r="H53" i="45"/>
  <c r="F53" i="45"/>
  <c r="C53" i="45"/>
  <c r="B53" i="45"/>
  <c r="AC52" i="45"/>
  <c r="AB52" i="45"/>
  <c r="S52" i="45"/>
  <c r="Q52" i="45"/>
  <c r="O52" i="45"/>
  <c r="J52" i="45"/>
  <c r="H52" i="45"/>
  <c r="F52" i="45"/>
  <c r="C52" i="45"/>
  <c r="B52" i="45"/>
  <c r="AC51" i="45"/>
  <c r="AB51" i="45"/>
  <c r="S51" i="45"/>
  <c r="Q51" i="45"/>
  <c r="O51" i="45"/>
  <c r="J51" i="45"/>
  <c r="H51" i="45"/>
  <c r="F51" i="45"/>
  <c r="C51" i="45"/>
  <c r="B51" i="45"/>
  <c r="AC50" i="45"/>
  <c r="AB50" i="45"/>
  <c r="S50" i="45"/>
  <c r="Q50" i="45"/>
  <c r="O50" i="45"/>
  <c r="J50" i="45"/>
  <c r="H50" i="45"/>
  <c r="F50" i="45"/>
  <c r="C50" i="45"/>
  <c r="B50" i="45"/>
  <c r="AC49" i="45"/>
  <c r="AB49" i="45"/>
  <c r="S49" i="45"/>
  <c r="Q49" i="45"/>
  <c r="O49" i="45"/>
  <c r="J49" i="45"/>
  <c r="H49" i="45"/>
  <c r="F49" i="45"/>
  <c r="C49" i="45"/>
  <c r="B49" i="45"/>
  <c r="AC48" i="45"/>
  <c r="AB48" i="45"/>
  <c r="S48" i="45"/>
  <c r="Q48" i="45"/>
  <c r="O48" i="45"/>
  <c r="J48" i="45"/>
  <c r="H48" i="45"/>
  <c r="F48" i="45"/>
  <c r="C48" i="45"/>
  <c r="B48" i="45"/>
  <c r="AC47" i="45"/>
  <c r="AB47" i="45"/>
  <c r="S47" i="45"/>
  <c r="Q47" i="45"/>
  <c r="O47" i="45"/>
  <c r="J47" i="45"/>
  <c r="H47" i="45"/>
  <c r="F47" i="45"/>
  <c r="C47" i="45"/>
  <c r="B47" i="45"/>
  <c r="AC46" i="45"/>
  <c r="AB46" i="45"/>
  <c r="S46" i="45"/>
  <c r="Q46" i="45"/>
  <c r="O46" i="45"/>
  <c r="J46" i="45"/>
  <c r="H46" i="45"/>
  <c r="F46" i="45"/>
  <c r="C46" i="45"/>
  <c r="B46" i="45"/>
  <c r="AC45" i="45"/>
  <c r="AB45" i="45"/>
  <c r="S45" i="45"/>
  <c r="Q45" i="45"/>
  <c r="O45" i="45"/>
  <c r="J45" i="45"/>
  <c r="H45" i="45"/>
  <c r="F45" i="45"/>
  <c r="C45" i="45"/>
  <c r="B45" i="45"/>
  <c r="AC44" i="45"/>
  <c r="AB44" i="45"/>
  <c r="S44" i="45"/>
  <c r="Q44" i="45"/>
  <c r="O44" i="45"/>
  <c r="J44" i="45"/>
  <c r="H44" i="45"/>
  <c r="F44" i="45"/>
  <c r="C44" i="45"/>
  <c r="B44" i="45"/>
  <c r="AC43" i="45"/>
  <c r="AB43" i="45"/>
  <c r="S43" i="45"/>
  <c r="Q43" i="45"/>
  <c r="O43" i="45"/>
  <c r="J43" i="45"/>
  <c r="H43" i="45"/>
  <c r="F43" i="45"/>
  <c r="C43" i="45"/>
  <c r="B43" i="45"/>
  <c r="AC42" i="45"/>
  <c r="AB42" i="45"/>
  <c r="S42" i="45"/>
  <c r="Q42" i="45"/>
  <c r="O42" i="45"/>
  <c r="J42" i="45"/>
  <c r="H42" i="45"/>
  <c r="F42" i="45"/>
  <c r="C42" i="45"/>
  <c r="B42" i="45"/>
  <c r="AC41" i="45"/>
  <c r="AB41" i="45"/>
  <c r="S41" i="45"/>
  <c r="Q41" i="45"/>
  <c r="O41" i="45"/>
  <c r="J41" i="45"/>
  <c r="H41" i="45"/>
  <c r="F41" i="45"/>
  <c r="C41" i="45"/>
  <c r="B41" i="45"/>
  <c r="AC40" i="45"/>
  <c r="AB40" i="45"/>
  <c r="S40" i="45"/>
  <c r="Q40" i="45"/>
  <c r="O40" i="45"/>
  <c r="J40" i="45"/>
  <c r="H40" i="45"/>
  <c r="F40" i="45"/>
  <c r="C40" i="45"/>
  <c r="B40" i="45"/>
  <c r="AC39" i="45"/>
  <c r="AB39" i="45"/>
  <c r="S39" i="45"/>
  <c r="Q39" i="45"/>
  <c r="O39" i="45"/>
  <c r="J39" i="45"/>
  <c r="H39" i="45"/>
  <c r="F39" i="45"/>
  <c r="C39" i="45"/>
  <c r="B39" i="45"/>
  <c r="AC38" i="45"/>
  <c r="AB38" i="45"/>
  <c r="S38" i="45"/>
  <c r="Q38" i="45"/>
  <c r="O38" i="45"/>
  <c r="J38" i="45"/>
  <c r="H38" i="45"/>
  <c r="F38" i="45"/>
  <c r="C38" i="45"/>
  <c r="B38" i="45"/>
  <c r="AC37" i="45"/>
  <c r="AB37" i="45"/>
  <c r="S37" i="45"/>
  <c r="Q37" i="45"/>
  <c r="O37" i="45"/>
  <c r="J37" i="45"/>
  <c r="H37" i="45"/>
  <c r="F37" i="45"/>
  <c r="C37" i="45"/>
  <c r="B37" i="45"/>
  <c r="AC36" i="45"/>
  <c r="AB36" i="45"/>
  <c r="S36" i="45"/>
  <c r="Q36" i="45"/>
  <c r="O36" i="45"/>
  <c r="J36" i="45"/>
  <c r="H36" i="45"/>
  <c r="F36" i="45"/>
  <c r="C36" i="45"/>
  <c r="B36" i="45"/>
  <c r="AC35" i="45"/>
  <c r="AB35" i="45"/>
  <c r="S35" i="45"/>
  <c r="Q35" i="45"/>
  <c r="O35" i="45"/>
  <c r="J35" i="45"/>
  <c r="H35" i="45"/>
  <c r="F35" i="45"/>
  <c r="C35" i="45"/>
  <c r="B35" i="45"/>
  <c r="AC34" i="45"/>
  <c r="AB34" i="45"/>
  <c r="S34" i="45"/>
  <c r="Q34" i="45"/>
  <c r="O34" i="45"/>
  <c r="J34" i="45"/>
  <c r="H34" i="45"/>
  <c r="F34" i="45"/>
  <c r="C34" i="45"/>
  <c r="B34" i="45"/>
  <c r="AC33" i="45"/>
  <c r="AB33" i="45"/>
  <c r="S33" i="45"/>
  <c r="Q33" i="45"/>
  <c r="O33" i="45"/>
  <c r="J33" i="45"/>
  <c r="H33" i="45"/>
  <c r="F33" i="45"/>
  <c r="C33" i="45"/>
  <c r="B33" i="45"/>
  <c r="AC31" i="45"/>
  <c r="AB31" i="45"/>
  <c r="S31" i="45"/>
  <c r="Q31" i="45"/>
  <c r="O31" i="45"/>
  <c r="J31" i="45"/>
  <c r="H31" i="45"/>
  <c r="F31" i="45"/>
  <c r="C31" i="45"/>
  <c r="B31" i="45"/>
  <c r="AC30" i="45"/>
  <c r="AB30" i="45"/>
  <c r="S30" i="45"/>
  <c r="Q30" i="45"/>
  <c r="O30" i="45"/>
  <c r="J30" i="45"/>
  <c r="H30" i="45"/>
  <c r="F30" i="45"/>
  <c r="C30" i="45"/>
  <c r="B30" i="45"/>
  <c r="AC29" i="45"/>
  <c r="AB29" i="45"/>
  <c r="S29" i="45"/>
  <c r="Q29" i="45"/>
  <c r="O29" i="45"/>
  <c r="J29" i="45"/>
  <c r="H29" i="45"/>
  <c r="F29" i="45"/>
  <c r="C29" i="45"/>
  <c r="B29" i="45"/>
  <c r="AC28" i="45"/>
  <c r="AB28" i="45"/>
  <c r="S28" i="45"/>
  <c r="Q28" i="45"/>
  <c r="O28" i="45"/>
  <c r="J28" i="45"/>
  <c r="H28" i="45"/>
  <c r="F28" i="45"/>
  <c r="C28" i="45"/>
  <c r="B28" i="45"/>
  <c r="AC27" i="45"/>
  <c r="AB27" i="45"/>
  <c r="S27" i="45"/>
  <c r="Q27" i="45"/>
  <c r="O27" i="45"/>
  <c r="J27" i="45"/>
  <c r="H27" i="45"/>
  <c r="F27" i="45"/>
  <c r="C27" i="45"/>
  <c r="B27" i="45"/>
  <c r="AC26" i="45"/>
  <c r="AB26" i="45"/>
  <c r="S26" i="45"/>
  <c r="Q26" i="45"/>
  <c r="O26" i="45"/>
  <c r="J26" i="45"/>
  <c r="H26" i="45"/>
  <c r="F26" i="45"/>
  <c r="C26" i="45"/>
  <c r="B26" i="45"/>
  <c r="AC24" i="45"/>
  <c r="AB24" i="45"/>
  <c r="S24" i="45"/>
  <c r="Q24" i="45"/>
  <c r="O24" i="45"/>
  <c r="J24" i="45"/>
  <c r="H24" i="45"/>
  <c r="F24" i="45"/>
  <c r="C24" i="45"/>
  <c r="B24" i="45"/>
  <c r="AC23" i="45"/>
  <c r="AB23" i="45"/>
  <c r="S23" i="45"/>
  <c r="Q23" i="45"/>
  <c r="O23" i="45"/>
  <c r="J23" i="45"/>
  <c r="H23" i="45"/>
  <c r="F23" i="45"/>
  <c r="C23" i="45"/>
  <c r="B23" i="45"/>
  <c r="AC22" i="45"/>
  <c r="AB22" i="45"/>
  <c r="S22" i="45"/>
  <c r="Q22" i="45"/>
  <c r="O22" i="45"/>
  <c r="J22" i="45"/>
  <c r="H22" i="45"/>
  <c r="F22" i="45"/>
  <c r="C22" i="45"/>
  <c r="B22" i="45"/>
  <c r="AC21" i="45"/>
  <c r="AB21" i="45"/>
  <c r="S21" i="45"/>
  <c r="Q21" i="45"/>
  <c r="O21" i="45"/>
  <c r="J21" i="45"/>
  <c r="H21" i="45"/>
  <c r="F21" i="45"/>
  <c r="C21" i="45"/>
  <c r="B21" i="45"/>
  <c r="AC20" i="45"/>
  <c r="AB20" i="45"/>
  <c r="S20" i="45"/>
  <c r="Q20" i="45"/>
  <c r="O20" i="45"/>
  <c r="J20" i="45"/>
  <c r="H20" i="45"/>
  <c r="F20" i="45"/>
  <c r="C20" i="45"/>
  <c r="B20" i="45"/>
  <c r="AC19" i="45"/>
  <c r="AB19" i="45"/>
  <c r="S19" i="45"/>
  <c r="Q19" i="45"/>
  <c r="O19" i="45"/>
  <c r="J19" i="45"/>
  <c r="H19" i="45"/>
  <c r="F19" i="45"/>
  <c r="C19" i="45"/>
  <c r="B19" i="45"/>
  <c r="B13" i="45"/>
  <c r="C13" i="45"/>
  <c r="F13" i="45"/>
  <c r="H13" i="45"/>
  <c r="J13" i="45"/>
  <c r="O13" i="45"/>
  <c r="Q13" i="45"/>
  <c r="S13" i="45"/>
  <c r="AB13" i="45"/>
  <c r="AC13" i="45"/>
  <c r="B14" i="45"/>
  <c r="C14" i="45"/>
  <c r="F14" i="45"/>
  <c r="H14" i="45"/>
  <c r="J14" i="45"/>
  <c r="O14" i="45"/>
  <c r="Q14" i="45"/>
  <c r="S14" i="45"/>
  <c r="AB14" i="45"/>
  <c r="AC14" i="45"/>
  <c r="B15" i="45"/>
  <c r="C15" i="45"/>
  <c r="F15" i="45"/>
  <c r="H15" i="45"/>
  <c r="J15" i="45"/>
  <c r="O15" i="45"/>
  <c r="Q15" i="45"/>
  <c r="S15" i="45"/>
  <c r="AB15" i="45"/>
  <c r="AC15" i="45"/>
  <c r="B16" i="45"/>
  <c r="C16" i="45"/>
  <c r="F16" i="45"/>
  <c r="H16" i="45"/>
  <c r="J16" i="45"/>
  <c r="O16" i="45"/>
  <c r="Q16" i="45"/>
  <c r="S16" i="45"/>
  <c r="AB16" i="45"/>
  <c r="AC16" i="45"/>
  <c r="B17" i="45"/>
  <c r="C17" i="45"/>
  <c r="F17" i="45"/>
  <c r="H17" i="45"/>
  <c r="J17" i="45"/>
  <c r="O17" i="45"/>
  <c r="Q17" i="45"/>
  <c r="S17" i="45"/>
  <c r="AB17" i="45"/>
  <c r="AC17" i="45"/>
  <c r="AC12" i="45"/>
  <c r="AB12" i="45"/>
  <c r="S12" i="45"/>
  <c r="Q12" i="45"/>
  <c r="O12" i="45"/>
  <c r="J12" i="45"/>
  <c r="H12" i="45"/>
  <c r="F12" i="45"/>
  <c r="C12" i="45"/>
  <c r="B12" i="45"/>
  <c r="AD188" i="44"/>
  <c r="AC188" i="44"/>
  <c r="U188" i="44"/>
  <c r="S188" i="44"/>
  <c r="Q188" i="44"/>
  <c r="O188" i="44"/>
  <c r="K188" i="44"/>
  <c r="I188" i="44"/>
  <c r="G188" i="44"/>
  <c r="C188" i="44"/>
  <c r="B188" i="44"/>
  <c r="AD187" i="44"/>
  <c r="AC187" i="44"/>
  <c r="U187" i="44"/>
  <c r="S187" i="44"/>
  <c r="Q187" i="44"/>
  <c r="O187" i="44"/>
  <c r="K187" i="44"/>
  <c r="I187" i="44"/>
  <c r="G187" i="44"/>
  <c r="C187" i="44"/>
  <c r="B187" i="44"/>
  <c r="AD186" i="44"/>
  <c r="AC186" i="44"/>
  <c r="U186" i="44"/>
  <c r="S186" i="44"/>
  <c r="Q186" i="44"/>
  <c r="O186" i="44"/>
  <c r="K186" i="44"/>
  <c r="I186" i="44"/>
  <c r="G186" i="44"/>
  <c r="C186" i="44"/>
  <c r="B186" i="44"/>
  <c r="AD185" i="44"/>
  <c r="AC185" i="44"/>
  <c r="U185" i="44"/>
  <c r="S185" i="44"/>
  <c r="Q185" i="44"/>
  <c r="O185" i="44"/>
  <c r="K185" i="44"/>
  <c r="I185" i="44"/>
  <c r="G185" i="44"/>
  <c r="C185" i="44"/>
  <c r="B185" i="44"/>
  <c r="AD184" i="44"/>
  <c r="AC184" i="44"/>
  <c r="U184" i="44"/>
  <c r="S184" i="44"/>
  <c r="Q184" i="44"/>
  <c r="O184" i="44"/>
  <c r="K184" i="44"/>
  <c r="I184" i="44"/>
  <c r="G184" i="44"/>
  <c r="C184" i="44"/>
  <c r="B184" i="44"/>
  <c r="AD183" i="44"/>
  <c r="AC183" i="44"/>
  <c r="U183" i="44"/>
  <c r="S183" i="44"/>
  <c r="Q183" i="44"/>
  <c r="O183" i="44"/>
  <c r="K183" i="44"/>
  <c r="I183" i="44"/>
  <c r="G183" i="44"/>
  <c r="C183" i="44"/>
  <c r="B183" i="44"/>
  <c r="AD182" i="44"/>
  <c r="AC182" i="44"/>
  <c r="U182" i="44"/>
  <c r="S182" i="44"/>
  <c r="Q182" i="44"/>
  <c r="O182" i="44"/>
  <c r="K182" i="44"/>
  <c r="I182" i="44"/>
  <c r="G182" i="44"/>
  <c r="C182" i="44"/>
  <c r="B182" i="44"/>
  <c r="AD181" i="44"/>
  <c r="AC181" i="44"/>
  <c r="U181" i="44"/>
  <c r="S181" i="44"/>
  <c r="Q181" i="44"/>
  <c r="O181" i="44"/>
  <c r="K181" i="44"/>
  <c r="I181" i="44"/>
  <c r="G181" i="44"/>
  <c r="C181" i="44"/>
  <c r="B181" i="44"/>
  <c r="AD180" i="44"/>
  <c r="AC180" i="44"/>
  <c r="U180" i="44"/>
  <c r="S180" i="44"/>
  <c r="Q180" i="44"/>
  <c r="O180" i="44"/>
  <c r="K180" i="44"/>
  <c r="I180" i="44"/>
  <c r="G180" i="44"/>
  <c r="C180" i="44"/>
  <c r="B180" i="44"/>
  <c r="AD179" i="44"/>
  <c r="AC179" i="44"/>
  <c r="U179" i="44"/>
  <c r="S179" i="44"/>
  <c r="Q179" i="44"/>
  <c r="O179" i="44"/>
  <c r="K179" i="44"/>
  <c r="I179" i="44"/>
  <c r="G179" i="44"/>
  <c r="C179" i="44"/>
  <c r="B179" i="44"/>
  <c r="AD178" i="44"/>
  <c r="AC178" i="44"/>
  <c r="U178" i="44"/>
  <c r="S178" i="44"/>
  <c r="Q178" i="44"/>
  <c r="O178" i="44"/>
  <c r="K178" i="44"/>
  <c r="I178" i="44"/>
  <c r="G178" i="44"/>
  <c r="C178" i="44"/>
  <c r="B178" i="44"/>
  <c r="AD177" i="44"/>
  <c r="AC177" i="44"/>
  <c r="U177" i="44"/>
  <c r="S177" i="44"/>
  <c r="Q177" i="44"/>
  <c r="O177" i="44"/>
  <c r="K177" i="44"/>
  <c r="I177" i="44"/>
  <c r="G177" i="44"/>
  <c r="C177" i="44"/>
  <c r="B177" i="44"/>
  <c r="AD176" i="44"/>
  <c r="AC176" i="44"/>
  <c r="U176" i="44"/>
  <c r="S176" i="44"/>
  <c r="Q176" i="44"/>
  <c r="O176" i="44"/>
  <c r="K176" i="44"/>
  <c r="I176" i="44"/>
  <c r="G176" i="44"/>
  <c r="C176" i="44"/>
  <c r="B176" i="44"/>
  <c r="AD175" i="44"/>
  <c r="AC175" i="44"/>
  <c r="U175" i="44"/>
  <c r="S175" i="44"/>
  <c r="Q175" i="44"/>
  <c r="O175" i="44"/>
  <c r="K175" i="44"/>
  <c r="I175" i="44"/>
  <c r="G175" i="44"/>
  <c r="C175" i="44"/>
  <c r="B175" i="44"/>
  <c r="AD174" i="44"/>
  <c r="AC174" i="44"/>
  <c r="U174" i="44"/>
  <c r="S174" i="44"/>
  <c r="Q174" i="44"/>
  <c r="O174" i="44"/>
  <c r="K174" i="44"/>
  <c r="I174" i="44"/>
  <c r="G174" i="44"/>
  <c r="C174" i="44"/>
  <c r="B174" i="44"/>
  <c r="AD173" i="44"/>
  <c r="AC173" i="44"/>
  <c r="U173" i="44"/>
  <c r="S173" i="44"/>
  <c r="Q173" i="44"/>
  <c r="O173" i="44"/>
  <c r="K173" i="44"/>
  <c r="I173" i="44"/>
  <c r="G173" i="44"/>
  <c r="C173" i="44"/>
  <c r="B173" i="44"/>
  <c r="AD172" i="44"/>
  <c r="AC172" i="44"/>
  <c r="U172" i="44"/>
  <c r="S172" i="44"/>
  <c r="Q172" i="44"/>
  <c r="O172" i="44"/>
  <c r="K172" i="44"/>
  <c r="I172" i="44"/>
  <c r="G172" i="44"/>
  <c r="C172" i="44"/>
  <c r="B172" i="44"/>
  <c r="AD171" i="44"/>
  <c r="AC171" i="44"/>
  <c r="U171" i="44"/>
  <c r="S171" i="44"/>
  <c r="Q171" i="44"/>
  <c r="O171" i="44"/>
  <c r="K171" i="44"/>
  <c r="I171" i="44"/>
  <c r="G171" i="44"/>
  <c r="C171" i="44"/>
  <c r="B171" i="44"/>
  <c r="AD170" i="44"/>
  <c r="AC170" i="44"/>
  <c r="U170" i="44"/>
  <c r="S170" i="44"/>
  <c r="Q170" i="44"/>
  <c r="O170" i="44"/>
  <c r="K170" i="44"/>
  <c r="I170" i="44"/>
  <c r="G170" i="44"/>
  <c r="C170" i="44"/>
  <c r="B170" i="44"/>
  <c r="AD169" i="44"/>
  <c r="AC169" i="44"/>
  <c r="U169" i="44"/>
  <c r="S169" i="44"/>
  <c r="Q169" i="44"/>
  <c r="O169" i="44"/>
  <c r="K169" i="44"/>
  <c r="I169" i="44"/>
  <c r="G169" i="44"/>
  <c r="C169" i="44"/>
  <c r="B169" i="44"/>
  <c r="AD168" i="44"/>
  <c r="AC168" i="44"/>
  <c r="U168" i="44"/>
  <c r="S168" i="44"/>
  <c r="Q168" i="44"/>
  <c r="O168" i="44"/>
  <c r="K168" i="44"/>
  <c r="I168" i="44"/>
  <c r="G168" i="44"/>
  <c r="C168" i="44"/>
  <c r="B168" i="44"/>
  <c r="AD167" i="44"/>
  <c r="AC167" i="44"/>
  <c r="U167" i="44"/>
  <c r="S167" i="44"/>
  <c r="Q167" i="44"/>
  <c r="O167" i="44"/>
  <c r="K167" i="44"/>
  <c r="I167" i="44"/>
  <c r="G167" i="44"/>
  <c r="C167" i="44"/>
  <c r="B167" i="44"/>
  <c r="AD166" i="44"/>
  <c r="AC166" i="44"/>
  <c r="U166" i="44"/>
  <c r="S166" i="44"/>
  <c r="Q166" i="44"/>
  <c r="O166" i="44"/>
  <c r="K166" i="44"/>
  <c r="I166" i="44"/>
  <c r="G166" i="44"/>
  <c r="C166" i="44"/>
  <c r="B166" i="44"/>
  <c r="AD165" i="44"/>
  <c r="AC165" i="44"/>
  <c r="U165" i="44"/>
  <c r="S165" i="44"/>
  <c r="Q165" i="44"/>
  <c r="O165" i="44"/>
  <c r="K165" i="44"/>
  <c r="I165" i="44"/>
  <c r="G165" i="44"/>
  <c r="C165" i="44"/>
  <c r="B165" i="44"/>
  <c r="AD164" i="44"/>
  <c r="AC164" i="44"/>
  <c r="U164" i="44"/>
  <c r="S164" i="44"/>
  <c r="Q164" i="44"/>
  <c r="O164" i="44"/>
  <c r="K164" i="44"/>
  <c r="I164" i="44"/>
  <c r="G164" i="44"/>
  <c r="C164" i="44"/>
  <c r="B164" i="44"/>
  <c r="AD163" i="44"/>
  <c r="AC163" i="44"/>
  <c r="U163" i="44"/>
  <c r="S163" i="44"/>
  <c r="Q163" i="44"/>
  <c r="O163" i="44"/>
  <c r="K163" i="44"/>
  <c r="I163" i="44"/>
  <c r="G163" i="44"/>
  <c r="C163" i="44"/>
  <c r="B163" i="44"/>
  <c r="AD162" i="44"/>
  <c r="AC162" i="44"/>
  <c r="U162" i="44"/>
  <c r="S162" i="44"/>
  <c r="Q162" i="44"/>
  <c r="O162" i="44"/>
  <c r="K162" i="44"/>
  <c r="I162" i="44"/>
  <c r="G162" i="44"/>
  <c r="C162" i="44"/>
  <c r="B162" i="44"/>
  <c r="AD161" i="44"/>
  <c r="AC161" i="44"/>
  <c r="U161" i="44"/>
  <c r="S161" i="44"/>
  <c r="Q161" i="44"/>
  <c r="O161" i="44"/>
  <c r="K161" i="44"/>
  <c r="I161" i="44"/>
  <c r="G161" i="44"/>
  <c r="C161" i="44"/>
  <c r="B161" i="44"/>
  <c r="AD160" i="44"/>
  <c r="AC160" i="44"/>
  <c r="U160" i="44"/>
  <c r="S160" i="44"/>
  <c r="Q160" i="44"/>
  <c r="O160" i="44"/>
  <c r="K160" i="44"/>
  <c r="I160" i="44"/>
  <c r="G160" i="44"/>
  <c r="C160" i="44"/>
  <c r="B160" i="44"/>
  <c r="AD159" i="44"/>
  <c r="AC159" i="44"/>
  <c r="U159" i="44"/>
  <c r="S159" i="44"/>
  <c r="Q159" i="44"/>
  <c r="O159" i="44"/>
  <c r="K159" i="44"/>
  <c r="I159" i="44"/>
  <c r="G159" i="44"/>
  <c r="C159" i="44"/>
  <c r="B159" i="44"/>
  <c r="AD158" i="44"/>
  <c r="AC158" i="44"/>
  <c r="U158" i="44"/>
  <c r="S158" i="44"/>
  <c r="Q158" i="44"/>
  <c r="O158" i="44"/>
  <c r="K158" i="44"/>
  <c r="I158" i="44"/>
  <c r="G158" i="44"/>
  <c r="C158" i="44"/>
  <c r="B158" i="44"/>
  <c r="AD157" i="44"/>
  <c r="AC157" i="44"/>
  <c r="U157" i="44"/>
  <c r="S157" i="44"/>
  <c r="Q157" i="44"/>
  <c r="O157" i="44"/>
  <c r="K157" i="44"/>
  <c r="I157" i="44"/>
  <c r="G157" i="44"/>
  <c r="C157" i="44"/>
  <c r="B157" i="44"/>
  <c r="AD156" i="44"/>
  <c r="AC156" i="44"/>
  <c r="U156" i="44"/>
  <c r="S156" i="44"/>
  <c r="Q156" i="44"/>
  <c r="O156" i="44"/>
  <c r="K156" i="44"/>
  <c r="I156" i="44"/>
  <c r="G156" i="44"/>
  <c r="C156" i="44"/>
  <c r="B156" i="44"/>
  <c r="AD155" i="44"/>
  <c r="AC155" i="44"/>
  <c r="U155" i="44"/>
  <c r="S155" i="44"/>
  <c r="Q155" i="44"/>
  <c r="O155" i="44"/>
  <c r="K155" i="44"/>
  <c r="I155" i="44"/>
  <c r="G155" i="44"/>
  <c r="C155" i="44"/>
  <c r="B155" i="44"/>
  <c r="AD154" i="44"/>
  <c r="AC154" i="44"/>
  <c r="U154" i="44"/>
  <c r="S154" i="44"/>
  <c r="Q154" i="44"/>
  <c r="O154" i="44"/>
  <c r="K154" i="44"/>
  <c r="I154" i="44"/>
  <c r="G154" i="44"/>
  <c r="C154" i="44"/>
  <c r="B154" i="44"/>
  <c r="AD153" i="44"/>
  <c r="AC153" i="44"/>
  <c r="U153" i="44"/>
  <c r="S153" i="44"/>
  <c r="Q153" i="44"/>
  <c r="O153" i="44"/>
  <c r="K153" i="44"/>
  <c r="I153" i="44"/>
  <c r="G153" i="44"/>
  <c r="C153" i="44"/>
  <c r="B153" i="44"/>
  <c r="AD152" i="44"/>
  <c r="AC152" i="44"/>
  <c r="U152" i="44"/>
  <c r="S152" i="44"/>
  <c r="Q152" i="44"/>
  <c r="O152" i="44"/>
  <c r="K152" i="44"/>
  <c r="I152" i="44"/>
  <c r="G152" i="44"/>
  <c r="C152" i="44"/>
  <c r="B152" i="44"/>
  <c r="AD151" i="44"/>
  <c r="AC151" i="44"/>
  <c r="U151" i="44"/>
  <c r="S151" i="44"/>
  <c r="Q151" i="44"/>
  <c r="O151" i="44"/>
  <c r="K151" i="44"/>
  <c r="I151" i="44"/>
  <c r="G151" i="44"/>
  <c r="C151" i="44"/>
  <c r="B151" i="44"/>
  <c r="AD150" i="44"/>
  <c r="AC150" i="44"/>
  <c r="U150" i="44"/>
  <c r="S150" i="44"/>
  <c r="Q150" i="44"/>
  <c r="O150" i="44"/>
  <c r="K150" i="44"/>
  <c r="I150" i="44"/>
  <c r="G150" i="44"/>
  <c r="C150" i="44"/>
  <c r="B150" i="44"/>
  <c r="AD149" i="44"/>
  <c r="AC149" i="44"/>
  <c r="U149" i="44"/>
  <c r="S149" i="44"/>
  <c r="Q149" i="44"/>
  <c r="O149" i="44"/>
  <c r="K149" i="44"/>
  <c r="I149" i="44"/>
  <c r="G149" i="44"/>
  <c r="C149" i="44"/>
  <c r="B149" i="44"/>
  <c r="AD148" i="44"/>
  <c r="AC148" i="44"/>
  <c r="U148" i="44"/>
  <c r="S148" i="44"/>
  <c r="Q148" i="44"/>
  <c r="O148" i="44"/>
  <c r="K148" i="44"/>
  <c r="I148" i="44"/>
  <c r="G148" i="44"/>
  <c r="C148" i="44"/>
  <c r="B148" i="44"/>
  <c r="AD147" i="44"/>
  <c r="AC147" i="44"/>
  <c r="U147" i="44"/>
  <c r="S147" i="44"/>
  <c r="Q147" i="44"/>
  <c r="O147" i="44"/>
  <c r="K147" i="44"/>
  <c r="I147" i="44"/>
  <c r="G147" i="44"/>
  <c r="C147" i="44"/>
  <c r="B147" i="44"/>
  <c r="AD146" i="44"/>
  <c r="AC146" i="44"/>
  <c r="U146" i="44"/>
  <c r="S146" i="44"/>
  <c r="Q146" i="44"/>
  <c r="O146" i="44"/>
  <c r="K146" i="44"/>
  <c r="I146" i="44"/>
  <c r="G146" i="44"/>
  <c r="C146" i="44"/>
  <c r="B146" i="44"/>
  <c r="AD145" i="44"/>
  <c r="AC145" i="44"/>
  <c r="U145" i="44"/>
  <c r="S145" i="44"/>
  <c r="Q145" i="44"/>
  <c r="O145" i="44"/>
  <c r="K145" i="44"/>
  <c r="I145" i="44"/>
  <c r="G145" i="44"/>
  <c r="C145" i="44"/>
  <c r="B145" i="44"/>
  <c r="AD144" i="44"/>
  <c r="AC144" i="44"/>
  <c r="U144" i="44"/>
  <c r="S144" i="44"/>
  <c r="Q144" i="44"/>
  <c r="O144" i="44"/>
  <c r="K144" i="44"/>
  <c r="I144" i="44"/>
  <c r="G144" i="44"/>
  <c r="C144" i="44"/>
  <c r="B144" i="44"/>
  <c r="AD143" i="44"/>
  <c r="AC143" i="44"/>
  <c r="U143" i="44"/>
  <c r="S143" i="44"/>
  <c r="Q143" i="44"/>
  <c r="O143" i="44"/>
  <c r="K143" i="44"/>
  <c r="I143" i="44"/>
  <c r="G143" i="44"/>
  <c r="C143" i="44"/>
  <c r="B143" i="44"/>
  <c r="AD142" i="44"/>
  <c r="AC142" i="44"/>
  <c r="U142" i="44"/>
  <c r="S142" i="44"/>
  <c r="Q142" i="44"/>
  <c r="O142" i="44"/>
  <c r="K142" i="44"/>
  <c r="I142" i="44"/>
  <c r="G142" i="44"/>
  <c r="C142" i="44"/>
  <c r="B142" i="44"/>
  <c r="AD141" i="44"/>
  <c r="AC141" i="44"/>
  <c r="U141" i="44"/>
  <c r="S141" i="44"/>
  <c r="Q141" i="44"/>
  <c r="O141" i="44"/>
  <c r="K141" i="44"/>
  <c r="I141" i="44"/>
  <c r="G141" i="44"/>
  <c r="C141" i="44"/>
  <c r="B141" i="44"/>
  <c r="AD140" i="44"/>
  <c r="AC140" i="44"/>
  <c r="U140" i="44"/>
  <c r="S140" i="44"/>
  <c r="Q140" i="44"/>
  <c r="O140" i="44"/>
  <c r="K140" i="44"/>
  <c r="I140" i="44"/>
  <c r="G140" i="44"/>
  <c r="C140" i="44"/>
  <c r="B140" i="44"/>
  <c r="AD139" i="44"/>
  <c r="AC139" i="44"/>
  <c r="U139" i="44"/>
  <c r="S139" i="44"/>
  <c r="Q139" i="44"/>
  <c r="O139" i="44"/>
  <c r="K139" i="44"/>
  <c r="I139" i="44"/>
  <c r="G139" i="44"/>
  <c r="C139" i="44"/>
  <c r="B139" i="44"/>
  <c r="AD138" i="44"/>
  <c r="AC138" i="44"/>
  <c r="U138" i="44"/>
  <c r="S138" i="44"/>
  <c r="Q138" i="44"/>
  <c r="O138" i="44"/>
  <c r="K138" i="44"/>
  <c r="I138" i="44"/>
  <c r="G138" i="44"/>
  <c r="C138" i="44"/>
  <c r="B138" i="44"/>
  <c r="AD137" i="44"/>
  <c r="AC137" i="44"/>
  <c r="U137" i="44"/>
  <c r="S137" i="44"/>
  <c r="Q137" i="44"/>
  <c r="O137" i="44"/>
  <c r="K137" i="44"/>
  <c r="I137" i="44"/>
  <c r="G137" i="44"/>
  <c r="C137" i="44"/>
  <c r="B137" i="44"/>
  <c r="AD136" i="44"/>
  <c r="AC136" i="44"/>
  <c r="U136" i="44"/>
  <c r="S136" i="44"/>
  <c r="Q136" i="44"/>
  <c r="O136" i="44"/>
  <c r="K136" i="44"/>
  <c r="I136" i="44"/>
  <c r="G136" i="44"/>
  <c r="C136" i="44"/>
  <c r="B136" i="44"/>
  <c r="AD135" i="44"/>
  <c r="AC135" i="44"/>
  <c r="U135" i="44"/>
  <c r="S135" i="44"/>
  <c r="Q135" i="44"/>
  <c r="O135" i="44"/>
  <c r="K135" i="44"/>
  <c r="I135" i="44"/>
  <c r="G135" i="44"/>
  <c r="C135" i="44"/>
  <c r="B135" i="44"/>
  <c r="AD134" i="44"/>
  <c r="AC134" i="44"/>
  <c r="U134" i="44"/>
  <c r="S134" i="44"/>
  <c r="Q134" i="44"/>
  <c r="O134" i="44"/>
  <c r="K134" i="44"/>
  <c r="I134" i="44"/>
  <c r="G134" i="44"/>
  <c r="C134" i="44"/>
  <c r="B134" i="44"/>
  <c r="AD133" i="44"/>
  <c r="AC133" i="44"/>
  <c r="U133" i="44"/>
  <c r="S133" i="44"/>
  <c r="Q133" i="44"/>
  <c r="O133" i="44"/>
  <c r="K133" i="44"/>
  <c r="I133" i="44"/>
  <c r="G133" i="44"/>
  <c r="C133" i="44"/>
  <c r="B133" i="44"/>
  <c r="AD132" i="44"/>
  <c r="AC132" i="44"/>
  <c r="U132" i="44"/>
  <c r="S132" i="44"/>
  <c r="Q132" i="44"/>
  <c r="O132" i="44"/>
  <c r="K132" i="44"/>
  <c r="I132" i="44"/>
  <c r="G132" i="44"/>
  <c r="C132" i="44"/>
  <c r="B132" i="44"/>
  <c r="AD131" i="44"/>
  <c r="AC131" i="44"/>
  <c r="U131" i="44"/>
  <c r="S131" i="44"/>
  <c r="Q131" i="44"/>
  <c r="O131" i="44"/>
  <c r="K131" i="44"/>
  <c r="I131" i="44"/>
  <c r="G131" i="44"/>
  <c r="C131" i="44"/>
  <c r="B131" i="44"/>
  <c r="AD130" i="44"/>
  <c r="AC130" i="44"/>
  <c r="U130" i="44"/>
  <c r="S130" i="44"/>
  <c r="Q130" i="44"/>
  <c r="O130" i="44"/>
  <c r="K130" i="44"/>
  <c r="I130" i="44"/>
  <c r="G130" i="44"/>
  <c r="C130" i="44"/>
  <c r="B130" i="44"/>
  <c r="AD129" i="44"/>
  <c r="AC129" i="44"/>
  <c r="U129" i="44"/>
  <c r="S129" i="44"/>
  <c r="Q129" i="44"/>
  <c r="O129" i="44"/>
  <c r="K129" i="44"/>
  <c r="I129" i="44"/>
  <c r="G129" i="44"/>
  <c r="C129" i="44"/>
  <c r="B129" i="44"/>
  <c r="AD128" i="44"/>
  <c r="AC128" i="44"/>
  <c r="U128" i="44"/>
  <c r="S128" i="44"/>
  <c r="Q128" i="44"/>
  <c r="O128" i="44"/>
  <c r="K128" i="44"/>
  <c r="I128" i="44"/>
  <c r="G128" i="44"/>
  <c r="C128" i="44"/>
  <c r="B128" i="44"/>
  <c r="AD127" i="44"/>
  <c r="AC127" i="44"/>
  <c r="U127" i="44"/>
  <c r="S127" i="44"/>
  <c r="Q127" i="44"/>
  <c r="O127" i="44"/>
  <c r="K127" i="44"/>
  <c r="I127" i="44"/>
  <c r="G127" i="44"/>
  <c r="C127" i="44"/>
  <c r="B127" i="44"/>
  <c r="AD126" i="44"/>
  <c r="AC126" i="44"/>
  <c r="U126" i="44"/>
  <c r="S126" i="44"/>
  <c r="Q126" i="44"/>
  <c r="O126" i="44"/>
  <c r="K126" i="44"/>
  <c r="I126" i="44"/>
  <c r="G126" i="44"/>
  <c r="C126" i="44"/>
  <c r="B126" i="44"/>
  <c r="AD125" i="44"/>
  <c r="AC125" i="44"/>
  <c r="U125" i="44"/>
  <c r="S125" i="44"/>
  <c r="Q125" i="44"/>
  <c r="O125" i="44"/>
  <c r="K125" i="44"/>
  <c r="I125" i="44"/>
  <c r="G125" i="44"/>
  <c r="C125" i="44"/>
  <c r="B125" i="44"/>
  <c r="AD124" i="44"/>
  <c r="AC124" i="44"/>
  <c r="U124" i="44"/>
  <c r="S124" i="44"/>
  <c r="Q124" i="44"/>
  <c r="O124" i="44"/>
  <c r="K124" i="44"/>
  <c r="I124" i="44"/>
  <c r="G124" i="44"/>
  <c r="C124" i="44"/>
  <c r="B124" i="44"/>
  <c r="AD123" i="44"/>
  <c r="AC123" i="44"/>
  <c r="U123" i="44"/>
  <c r="S123" i="44"/>
  <c r="Q123" i="44"/>
  <c r="O123" i="44"/>
  <c r="K123" i="44"/>
  <c r="I123" i="44"/>
  <c r="G123" i="44"/>
  <c r="C123" i="44"/>
  <c r="B123" i="44"/>
  <c r="AD122" i="44"/>
  <c r="AC122" i="44"/>
  <c r="U122" i="44"/>
  <c r="S122" i="44"/>
  <c r="Q122" i="44"/>
  <c r="O122" i="44"/>
  <c r="K122" i="44"/>
  <c r="I122" i="44"/>
  <c r="G122" i="44"/>
  <c r="C122" i="44"/>
  <c r="B122" i="44"/>
  <c r="AD121" i="44"/>
  <c r="AC121" i="44"/>
  <c r="U121" i="44"/>
  <c r="S121" i="44"/>
  <c r="Q121" i="44"/>
  <c r="O121" i="44"/>
  <c r="K121" i="44"/>
  <c r="I121" i="44"/>
  <c r="G121" i="44"/>
  <c r="C121" i="44"/>
  <c r="B121" i="44"/>
  <c r="AD120" i="44"/>
  <c r="AC120" i="44"/>
  <c r="U120" i="44"/>
  <c r="S120" i="44"/>
  <c r="Q120" i="44"/>
  <c r="O120" i="44"/>
  <c r="K120" i="44"/>
  <c r="I120" i="44"/>
  <c r="G120" i="44"/>
  <c r="C120" i="44"/>
  <c r="B120" i="44"/>
  <c r="AD119" i="44"/>
  <c r="AC119" i="44"/>
  <c r="U119" i="44"/>
  <c r="S119" i="44"/>
  <c r="Q119" i="44"/>
  <c r="O119" i="44"/>
  <c r="K119" i="44"/>
  <c r="I119" i="44"/>
  <c r="G119" i="44"/>
  <c r="C119" i="44"/>
  <c r="B119" i="44"/>
  <c r="AD118" i="44"/>
  <c r="AC118" i="44"/>
  <c r="U118" i="44"/>
  <c r="S118" i="44"/>
  <c r="Q118" i="44"/>
  <c r="O118" i="44"/>
  <c r="K118" i="44"/>
  <c r="I118" i="44"/>
  <c r="G118" i="44"/>
  <c r="C118" i="44"/>
  <c r="B118" i="44"/>
  <c r="AD117" i="44"/>
  <c r="AC117" i="44"/>
  <c r="U117" i="44"/>
  <c r="S117" i="44"/>
  <c r="Q117" i="44"/>
  <c r="O117" i="44"/>
  <c r="K117" i="44"/>
  <c r="I117" i="44"/>
  <c r="G117" i="44"/>
  <c r="C117" i="44"/>
  <c r="B117" i="44"/>
  <c r="AD116" i="44"/>
  <c r="AC116" i="44"/>
  <c r="U116" i="44"/>
  <c r="S116" i="44"/>
  <c r="Q116" i="44"/>
  <c r="O116" i="44"/>
  <c r="K116" i="44"/>
  <c r="I116" i="44"/>
  <c r="G116" i="44"/>
  <c r="C116" i="44"/>
  <c r="B116" i="44"/>
  <c r="AD115" i="44"/>
  <c r="AC115" i="44"/>
  <c r="U115" i="44"/>
  <c r="S115" i="44"/>
  <c r="Q115" i="44"/>
  <c r="O115" i="44"/>
  <c r="K115" i="44"/>
  <c r="I115" i="44"/>
  <c r="G115" i="44"/>
  <c r="C115" i="44"/>
  <c r="B115" i="44"/>
  <c r="AD114" i="44"/>
  <c r="AC114" i="44"/>
  <c r="U114" i="44"/>
  <c r="S114" i="44"/>
  <c r="Q114" i="44"/>
  <c r="O114" i="44"/>
  <c r="K114" i="44"/>
  <c r="I114" i="44"/>
  <c r="G114" i="44"/>
  <c r="C114" i="44"/>
  <c r="B114" i="44"/>
  <c r="AD113" i="44"/>
  <c r="AC113" i="44"/>
  <c r="U113" i="44"/>
  <c r="S113" i="44"/>
  <c r="Q113" i="44"/>
  <c r="O113" i="44"/>
  <c r="K113" i="44"/>
  <c r="I113" i="44"/>
  <c r="G113" i="44"/>
  <c r="C113" i="44"/>
  <c r="B113" i="44"/>
  <c r="AD112" i="44"/>
  <c r="AC112" i="44"/>
  <c r="U112" i="44"/>
  <c r="S112" i="44"/>
  <c r="Q112" i="44"/>
  <c r="O112" i="44"/>
  <c r="K112" i="44"/>
  <c r="I112" i="44"/>
  <c r="G112" i="44"/>
  <c r="C112" i="44"/>
  <c r="B112" i="44"/>
  <c r="AD111" i="44"/>
  <c r="AC111" i="44"/>
  <c r="U111" i="44"/>
  <c r="S111" i="44"/>
  <c r="Q111" i="44"/>
  <c r="O111" i="44"/>
  <c r="K111" i="44"/>
  <c r="I111" i="44"/>
  <c r="G111" i="44"/>
  <c r="C111" i="44"/>
  <c r="B111" i="44"/>
  <c r="AD110" i="44"/>
  <c r="AC110" i="44"/>
  <c r="U110" i="44"/>
  <c r="S110" i="44"/>
  <c r="Q110" i="44"/>
  <c r="O110" i="44"/>
  <c r="K110" i="44"/>
  <c r="I110" i="44"/>
  <c r="G110" i="44"/>
  <c r="C110" i="44"/>
  <c r="B110" i="44"/>
  <c r="AD109" i="44"/>
  <c r="AC109" i="44"/>
  <c r="U109" i="44"/>
  <c r="S109" i="44"/>
  <c r="Q109" i="44"/>
  <c r="O109" i="44"/>
  <c r="K109" i="44"/>
  <c r="I109" i="44"/>
  <c r="G109" i="44"/>
  <c r="C109" i="44"/>
  <c r="B109" i="44"/>
  <c r="AD108" i="44"/>
  <c r="AC108" i="44"/>
  <c r="U108" i="44"/>
  <c r="S108" i="44"/>
  <c r="Q108" i="44"/>
  <c r="O108" i="44"/>
  <c r="K108" i="44"/>
  <c r="I108" i="44"/>
  <c r="G108" i="44"/>
  <c r="C108" i="44"/>
  <c r="B108" i="44"/>
  <c r="AD107" i="44"/>
  <c r="AC107" i="44"/>
  <c r="U107" i="44"/>
  <c r="S107" i="44"/>
  <c r="Q107" i="44"/>
  <c r="O107" i="44"/>
  <c r="K107" i="44"/>
  <c r="I107" i="44"/>
  <c r="G107" i="44"/>
  <c r="C107" i="44"/>
  <c r="B107" i="44"/>
  <c r="AD106" i="44"/>
  <c r="AC106" i="44"/>
  <c r="U106" i="44"/>
  <c r="S106" i="44"/>
  <c r="Q106" i="44"/>
  <c r="O106" i="44"/>
  <c r="K106" i="44"/>
  <c r="I106" i="44"/>
  <c r="G106" i="44"/>
  <c r="C106" i="44"/>
  <c r="B106" i="44"/>
  <c r="AD105" i="44"/>
  <c r="AC105" i="44"/>
  <c r="U105" i="44"/>
  <c r="S105" i="44"/>
  <c r="Q105" i="44"/>
  <c r="O105" i="44"/>
  <c r="K105" i="44"/>
  <c r="I105" i="44"/>
  <c r="G105" i="44"/>
  <c r="C105" i="44"/>
  <c r="B105" i="44"/>
  <c r="AD104" i="44"/>
  <c r="AC104" i="44"/>
  <c r="U104" i="44"/>
  <c r="S104" i="44"/>
  <c r="Q104" i="44"/>
  <c r="O104" i="44"/>
  <c r="K104" i="44"/>
  <c r="I104" i="44"/>
  <c r="G104" i="44"/>
  <c r="C104" i="44"/>
  <c r="B104" i="44"/>
  <c r="AD103" i="44"/>
  <c r="AC103" i="44"/>
  <c r="U103" i="44"/>
  <c r="S103" i="44"/>
  <c r="Q103" i="44"/>
  <c r="O103" i="44"/>
  <c r="K103" i="44"/>
  <c r="I103" i="44"/>
  <c r="G103" i="44"/>
  <c r="C103" i="44"/>
  <c r="B103" i="44"/>
  <c r="AD102" i="44"/>
  <c r="AC102" i="44"/>
  <c r="U102" i="44"/>
  <c r="S102" i="44"/>
  <c r="Q102" i="44"/>
  <c r="O102" i="44"/>
  <c r="K102" i="44"/>
  <c r="I102" i="44"/>
  <c r="G102" i="44"/>
  <c r="C102" i="44"/>
  <c r="B102" i="44"/>
  <c r="AD101" i="44"/>
  <c r="AC101" i="44"/>
  <c r="U101" i="44"/>
  <c r="S101" i="44"/>
  <c r="Q101" i="44"/>
  <c r="O101" i="44"/>
  <c r="K101" i="44"/>
  <c r="I101" i="44"/>
  <c r="G101" i="44"/>
  <c r="C101" i="44"/>
  <c r="B101" i="44"/>
  <c r="AD100" i="44"/>
  <c r="AC100" i="44"/>
  <c r="U100" i="44"/>
  <c r="S100" i="44"/>
  <c r="Q100" i="44"/>
  <c r="O100" i="44"/>
  <c r="K100" i="44"/>
  <c r="I100" i="44"/>
  <c r="G100" i="44"/>
  <c r="C100" i="44"/>
  <c r="B100" i="44"/>
  <c r="AD99" i="44"/>
  <c r="AC99" i="44"/>
  <c r="U99" i="44"/>
  <c r="S99" i="44"/>
  <c r="Q99" i="44"/>
  <c r="O99" i="44"/>
  <c r="K99" i="44"/>
  <c r="I99" i="44"/>
  <c r="G99" i="44"/>
  <c r="C99" i="44"/>
  <c r="B99" i="44"/>
  <c r="AD98" i="44"/>
  <c r="AC98" i="44"/>
  <c r="U98" i="44"/>
  <c r="S98" i="44"/>
  <c r="Q98" i="44"/>
  <c r="O98" i="44"/>
  <c r="K98" i="44"/>
  <c r="I98" i="44"/>
  <c r="G98" i="44"/>
  <c r="C98" i="44"/>
  <c r="B98" i="44"/>
  <c r="AD97" i="44"/>
  <c r="AC97" i="44"/>
  <c r="U97" i="44"/>
  <c r="S97" i="44"/>
  <c r="Q97" i="44"/>
  <c r="O97" i="44"/>
  <c r="K97" i="44"/>
  <c r="I97" i="44"/>
  <c r="G97" i="44"/>
  <c r="C97" i="44"/>
  <c r="B97" i="44"/>
  <c r="AD96" i="44"/>
  <c r="AC96" i="44"/>
  <c r="U96" i="44"/>
  <c r="S96" i="44"/>
  <c r="Q96" i="44"/>
  <c r="O96" i="44"/>
  <c r="K96" i="44"/>
  <c r="I96" i="44"/>
  <c r="G96" i="44"/>
  <c r="C96" i="44"/>
  <c r="B96" i="44"/>
  <c r="AD95" i="44"/>
  <c r="AC95" i="44"/>
  <c r="U95" i="44"/>
  <c r="S95" i="44"/>
  <c r="Q95" i="44"/>
  <c r="O95" i="44"/>
  <c r="K95" i="44"/>
  <c r="I95" i="44"/>
  <c r="G95" i="44"/>
  <c r="C95" i="44"/>
  <c r="B95" i="44"/>
  <c r="AD94" i="44"/>
  <c r="AC94" i="44"/>
  <c r="U94" i="44"/>
  <c r="S94" i="44"/>
  <c r="Q94" i="44"/>
  <c r="O94" i="44"/>
  <c r="K94" i="44"/>
  <c r="I94" i="44"/>
  <c r="G94" i="44"/>
  <c r="C94" i="44"/>
  <c r="B94" i="44"/>
  <c r="AD93" i="44"/>
  <c r="AC93" i="44"/>
  <c r="U93" i="44"/>
  <c r="S93" i="44"/>
  <c r="Q93" i="44"/>
  <c r="O93" i="44"/>
  <c r="K93" i="44"/>
  <c r="I93" i="44"/>
  <c r="G93" i="44"/>
  <c r="C93" i="44"/>
  <c r="B93" i="44"/>
  <c r="AD92" i="44"/>
  <c r="AC92" i="44"/>
  <c r="U92" i="44"/>
  <c r="S92" i="44"/>
  <c r="Q92" i="44"/>
  <c r="O92" i="44"/>
  <c r="K92" i="44"/>
  <c r="I92" i="44"/>
  <c r="G92" i="44"/>
  <c r="C92" i="44"/>
  <c r="B92" i="44"/>
  <c r="AD91" i="44"/>
  <c r="AC91" i="44"/>
  <c r="U91" i="44"/>
  <c r="S91" i="44"/>
  <c r="Q91" i="44"/>
  <c r="O91" i="44"/>
  <c r="K91" i="44"/>
  <c r="I91" i="44"/>
  <c r="G91" i="44"/>
  <c r="C91" i="44"/>
  <c r="B91" i="44"/>
  <c r="AD90" i="44"/>
  <c r="AC90" i="44"/>
  <c r="U90" i="44"/>
  <c r="S90" i="44"/>
  <c r="Q90" i="44"/>
  <c r="O90" i="44"/>
  <c r="K90" i="44"/>
  <c r="I90" i="44"/>
  <c r="G90" i="44"/>
  <c r="C90" i="44"/>
  <c r="B90" i="44"/>
  <c r="AD89" i="44"/>
  <c r="AC89" i="44"/>
  <c r="U89" i="44"/>
  <c r="S89" i="44"/>
  <c r="Q89" i="44"/>
  <c r="O89" i="44"/>
  <c r="K89" i="44"/>
  <c r="I89" i="44"/>
  <c r="G89" i="44"/>
  <c r="C89" i="44"/>
  <c r="B89" i="44"/>
  <c r="AD88" i="44"/>
  <c r="AC88" i="44"/>
  <c r="U88" i="44"/>
  <c r="S88" i="44"/>
  <c r="Q88" i="44"/>
  <c r="O88" i="44"/>
  <c r="K88" i="44"/>
  <c r="I88" i="44"/>
  <c r="G88" i="44"/>
  <c r="C88" i="44"/>
  <c r="B88" i="44"/>
  <c r="AD87" i="44"/>
  <c r="AC87" i="44"/>
  <c r="U87" i="44"/>
  <c r="S87" i="44"/>
  <c r="Q87" i="44"/>
  <c r="O87" i="44"/>
  <c r="K87" i="44"/>
  <c r="I87" i="44"/>
  <c r="G87" i="44"/>
  <c r="C87" i="44"/>
  <c r="B87" i="44"/>
  <c r="AD86" i="44"/>
  <c r="AC86" i="44"/>
  <c r="U86" i="44"/>
  <c r="S86" i="44"/>
  <c r="Q86" i="44"/>
  <c r="O86" i="44"/>
  <c r="K86" i="44"/>
  <c r="I86" i="44"/>
  <c r="G86" i="44"/>
  <c r="C86" i="44"/>
  <c r="B86" i="44"/>
  <c r="AD85" i="44"/>
  <c r="AC85" i="44"/>
  <c r="U85" i="44"/>
  <c r="S85" i="44"/>
  <c r="Q85" i="44"/>
  <c r="O85" i="44"/>
  <c r="K85" i="44"/>
  <c r="I85" i="44"/>
  <c r="G85" i="44"/>
  <c r="C85" i="44"/>
  <c r="B85" i="44"/>
  <c r="AD84" i="44"/>
  <c r="AC84" i="44"/>
  <c r="U84" i="44"/>
  <c r="S84" i="44"/>
  <c r="Q84" i="44"/>
  <c r="O84" i="44"/>
  <c r="K84" i="44"/>
  <c r="I84" i="44"/>
  <c r="G84" i="44"/>
  <c r="C84" i="44"/>
  <c r="B84" i="44"/>
  <c r="AD83" i="44"/>
  <c r="AC83" i="44"/>
  <c r="U83" i="44"/>
  <c r="S83" i="44"/>
  <c r="Q83" i="44"/>
  <c r="O83" i="44"/>
  <c r="K83" i="44"/>
  <c r="I83" i="44"/>
  <c r="G83" i="44"/>
  <c r="C83" i="44"/>
  <c r="B83" i="44"/>
  <c r="AD82" i="44"/>
  <c r="AC82" i="44"/>
  <c r="U82" i="44"/>
  <c r="S82" i="44"/>
  <c r="Q82" i="44"/>
  <c r="O82" i="44"/>
  <c r="K82" i="44"/>
  <c r="I82" i="44"/>
  <c r="G82" i="44"/>
  <c r="C82" i="44"/>
  <c r="B82" i="44"/>
  <c r="AD81" i="44"/>
  <c r="AC81" i="44"/>
  <c r="U81" i="44"/>
  <c r="S81" i="44"/>
  <c r="Q81" i="44"/>
  <c r="O81" i="44"/>
  <c r="K81" i="44"/>
  <c r="I81" i="44"/>
  <c r="G81" i="44"/>
  <c r="C81" i="44"/>
  <c r="B81" i="44"/>
  <c r="AD80" i="44"/>
  <c r="AC80" i="44"/>
  <c r="U80" i="44"/>
  <c r="S80" i="44"/>
  <c r="Q80" i="44"/>
  <c r="O80" i="44"/>
  <c r="K80" i="44"/>
  <c r="I80" i="44"/>
  <c r="G80" i="44"/>
  <c r="C80" i="44"/>
  <c r="B80" i="44"/>
  <c r="AD79" i="44"/>
  <c r="AC79" i="44"/>
  <c r="U79" i="44"/>
  <c r="S79" i="44"/>
  <c r="Q79" i="44"/>
  <c r="O79" i="44"/>
  <c r="K79" i="44"/>
  <c r="I79" i="44"/>
  <c r="G79" i="44"/>
  <c r="C79" i="44"/>
  <c r="B79" i="44"/>
  <c r="AD78" i="44"/>
  <c r="AC78" i="44"/>
  <c r="U78" i="44"/>
  <c r="S78" i="44"/>
  <c r="Q78" i="44"/>
  <c r="O78" i="44"/>
  <c r="K78" i="44"/>
  <c r="I78" i="44"/>
  <c r="G78" i="44"/>
  <c r="C78" i="44"/>
  <c r="B78" i="44"/>
  <c r="AD77" i="44"/>
  <c r="AC77" i="44"/>
  <c r="U77" i="44"/>
  <c r="S77" i="44"/>
  <c r="Q77" i="44"/>
  <c r="O77" i="44"/>
  <c r="K77" i="44"/>
  <c r="I77" i="44"/>
  <c r="G77" i="44"/>
  <c r="C77" i="44"/>
  <c r="B77" i="44"/>
  <c r="AD76" i="44"/>
  <c r="AC76" i="44"/>
  <c r="U76" i="44"/>
  <c r="S76" i="44"/>
  <c r="Q76" i="44"/>
  <c r="O76" i="44"/>
  <c r="K76" i="44"/>
  <c r="I76" i="44"/>
  <c r="G76" i="44"/>
  <c r="C76" i="44"/>
  <c r="B76" i="44"/>
  <c r="AD75" i="44"/>
  <c r="AC75" i="44"/>
  <c r="U75" i="44"/>
  <c r="S75" i="44"/>
  <c r="Q75" i="44"/>
  <c r="O75" i="44"/>
  <c r="K75" i="44"/>
  <c r="I75" i="44"/>
  <c r="G75" i="44"/>
  <c r="C75" i="44"/>
  <c r="B75" i="44"/>
  <c r="AD74" i="44"/>
  <c r="AC74" i="44"/>
  <c r="U74" i="44"/>
  <c r="S74" i="44"/>
  <c r="Q74" i="44"/>
  <c r="O74" i="44"/>
  <c r="K74" i="44"/>
  <c r="I74" i="44"/>
  <c r="G74" i="44"/>
  <c r="C74" i="44"/>
  <c r="B74" i="44"/>
  <c r="AD73" i="44"/>
  <c r="AC73" i="44"/>
  <c r="U73" i="44"/>
  <c r="S73" i="44"/>
  <c r="Q73" i="44"/>
  <c r="O73" i="44"/>
  <c r="K73" i="44"/>
  <c r="I73" i="44"/>
  <c r="G73" i="44"/>
  <c r="C73" i="44"/>
  <c r="B73" i="44"/>
  <c r="AD72" i="44"/>
  <c r="AC72" i="44"/>
  <c r="U72" i="44"/>
  <c r="S72" i="44"/>
  <c r="Q72" i="44"/>
  <c r="O72" i="44"/>
  <c r="K72" i="44"/>
  <c r="I72" i="44"/>
  <c r="G72" i="44"/>
  <c r="C72" i="44"/>
  <c r="B72" i="44"/>
  <c r="AD71" i="44"/>
  <c r="AC71" i="44"/>
  <c r="U71" i="44"/>
  <c r="S71" i="44"/>
  <c r="Q71" i="44"/>
  <c r="O71" i="44"/>
  <c r="K71" i="44"/>
  <c r="I71" i="44"/>
  <c r="G71" i="44"/>
  <c r="C71" i="44"/>
  <c r="B71" i="44"/>
  <c r="AD70" i="44"/>
  <c r="AC70" i="44"/>
  <c r="U70" i="44"/>
  <c r="S70" i="44"/>
  <c r="Q70" i="44"/>
  <c r="O70" i="44"/>
  <c r="K70" i="44"/>
  <c r="I70" i="44"/>
  <c r="G70" i="44"/>
  <c r="C70" i="44"/>
  <c r="B70" i="44"/>
  <c r="AD69" i="44"/>
  <c r="AC69" i="44"/>
  <c r="U69" i="44"/>
  <c r="S69" i="44"/>
  <c r="Q69" i="44"/>
  <c r="O69" i="44"/>
  <c r="K69" i="44"/>
  <c r="I69" i="44"/>
  <c r="G69" i="44"/>
  <c r="C69" i="44"/>
  <c r="B69" i="44"/>
  <c r="AD68" i="44"/>
  <c r="AC68" i="44"/>
  <c r="U68" i="44"/>
  <c r="S68" i="44"/>
  <c r="Q68" i="44"/>
  <c r="O68" i="44"/>
  <c r="K68" i="44"/>
  <c r="I68" i="44"/>
  <c r="G68" i="44"/>
  <c r="C68" i="44"/>
  <c r="B68" i="44"/>
  <c r="AD67" i="44"/>
  <c r="AC67" i="44"/>
  <c r="U67" i="44"/>
  <c r="S67" i="44"/>
  <c r="Q67" i="44"/>
  <c r="O67" i="44"/>
  <c r="K67" i="44"/>
  <c r="I67" i="44"/>
  <c r="G67" i="44"/>
  <c r="C67" i="44"/>
  <c r="B67" i="44"/>
  <c r="AD66" i="44"/>
  <c r="AC66" i="44"/>
  <c r="U66" i="44"/>
  <c r="S66" i="44"/>
  <c r="Q66" i="44"/>
  <c r="O66" i="44"/>
  <c r="K66" i="44"/>
  <c r="I66" i="44"/>
  <c r="G66" i="44"/>
  <c r="C66" i="44"/>
  <c r="B66" i="44"/>
  <c r="AD65" i="44"/>
  <c r="AC65" i="44"/>
  <c r="U65" i="44"/>
  <c r="S65" i="44"/>
  <c r="Q65" i="44"/>
  <c r="O65" i="44"/>
  <c r="K65" i="44"/>
  <c r="I65" i="44"/>
  <c r="G65" i="44"/>
  <c r="C65" i="44"/>
  <c r="B65" i="44"/>
  <c r="AD64" i="44"/>
  <c r="AC64" i="44"/>
  <c r="U64" i="44"/>
  <c r="S64" i="44"/>
  <c r="Q64" i="44"/>
  <c r="O64" i="44"/>
  <c r="K64" i="44"/>
  <c r="I64" i="44"/>
  <c r="G64" i="44"/>
  <c r="C64" i="44"/>
  <c r="B64" i="44"/>
  <c r="AD63" i="44"/>
  <c r="AC63" i="44"/>
  <c r="U63" i="44"/>
  <c r="S63" i="44"/>
  <c r="Q63" i="44"/>
  <c r="O63" i="44"/>
  <c r="K63" i="44"/>
  <c r="I63" i="44"/>
  <c r="G63" i="44"/>
  <c r="C63" i="44"/>
  <c r="B63" i="44"/>
  <c r="AD62" i="44"/>
  <c r="AC62" i="44"/>
  <c r="U62" i="44"/>
  <c r="S62" i="44"/>
  <c r="Q62" i="44"/>
  <c r="O62" i="44"/>
  <c r="K62" i="44"/>
  <c r="I62" i="44"/>
  <c r="G62" i="44"/>
  <c r="C62" i="44"/>
  <c r="B62" i="44"/>
  <c r="AD61" i="44"/>
  <c r="AC61" i="44"/>
  <c r="U61" i="44"/>
  <c r="S61" i="44"/>
  <c r="Q61" i="44"/>
  <c r="O61" i="44"/>
  <c r="K61" i="44"/>
  <c r="I61" i="44"/>
  <c r="G61" i="44"/>
  <c r="C61" i="44"/>
  <c r="B61" i="44"/>
  <c r="AD60" i="44"/>
  <c r="AC60" i="44"/>
  <c r="U60" i="44"/>
  <c r="S60" i="44"/>
  <c r="Q60" i="44"/>
  <c r="O60" i="44"/>
  <c r="K60" i="44"/>
  <c r="I60" i="44"/>
  <c r="G60" i="44"/>
  <c r="C60" i="44"/>
  <c r="B60" i="44"/>
  <c r="AD59" i="44"/>
  <c r="AC59" i="44"/>
  <c r="U59" i="44"/>
  <c r="S59" i="44"/>
  <c r="Q59" i="44"/>
  <c r="O59" i="44"/>
  <c r="K59" i="44"/>
  <c r="I59" i="44"/>
  <c r="G59" i="44"/>
  <c r="C59" i="44"/>
  <c r="B59" i="44"/>
  <c r="AD58" i="44"/>
  <c r="AC58" i="44"/>
  <c r="U58" i="44"/>
  <c r="S58" i="44"/>
  <c r="Q58" i="44"/>
  <c r="O58" i="44"/>
  <c r="K58" i="44"/>
  <c r="I58" i="44"/>
  <c r="G58" i="44"/>
  <c r="C58" i="44"/>
  <c r="B58" i="44"/>
  <c r="AD57" i="44"/>
  <c r="AC57" i="44"/>
  <c r="U57" i="44"/>
  <c r="S57" i="44"/>
  <c r="Q57" i="44"/>
  <c r="O57" i="44"/>
  <c r="K57" i="44"/>
  <c r="I57" i="44"/>
  <c r="G57" i="44"/>
  <c r="C57" i="44"/>
  <c r="B57" i="44"/>
  <c r="AD56" i="44"/>
  <c r="AC56" i="44"/>
  <c r="U56" i="44"/>
  <c r="S56" i="44"/>
  <c r="Q56" i="44"/>
  <c r="O56" i="44"/>
  <c r="K56" i="44"/>
  <c r="I56" i="44"/>
  <c r="G56" i="44"/>
  <c r="C56" i="44"/>
  <c r="B56" i="44"/>
  <c r="AD55" i="44"/>
  <c r="AC55" i="44"/>
  <c r="U55" i="44"/>
  <c r="S55" i="44"/>
  <c r="Q55" i="44"/>
  <c r="O55" i="44"/>
  <c r="K55" i="44"/>
  <c r="I55" i="44"/>
  <c r="G55" i="44"/>
  <c r="C55" i="44"/>
  <c r="B55" i="44"/>
  <c r="AD54" i="44"/>
  <c r="AC54" i="44"/>
  <c r="U54" i="44"/>
  <c r="S54" i="44"/>
  <c r="Q54" i="44"/>
  <c r="O54" i="44"/>
  <c r="K54" i="44"/>
  <c r="I54" i="44"/>
  <c r="G54" i="44"/>
  <c r="C54" i="44"/>
  <c r="B54" i="44"/>
  <c r="AD53" i="44"/>
  <c r="AC53" i="44"/>
  <c r="U53" i="44"/>
  <c r="S53" i="44"/>
  <c r="Q53" i="44"/>
  <c r="O53" i="44"/>
  <c r="K53" i="44"/>
  <c r="I53" i="44"/>
  <c r="G53" i="44"/>
  <c r="C53" i="44"/>
  <c r="B53" i="44"/>
  <c r="AD52" i="44"/>
  <c r="AC52" i="44"/>
  <c r="U52" i="44"/>
  <c r="S52" i="44"/>
  <c r="Q52" i="44"/>
  <c r="O52" i="44"/>
  <c r="K52" i="44"/>
  <c r="I52" i="44"/>
  <c r="G52" i="44"/>
  <c r="C52" i="44"/>
  <c r="B52" i="44"/>
  <c r="AD51" i="44"/>
  <c r="AC51" i="44"/>
  <c r="U51" i="44"/>
  <c r="S51" i="44"/>
  <c r="Q51" i="44"/>
  <c r="O51" i="44"/>
  <c r="K51" i="44"/>
  <c r="I51" i="44"/>
  <c r="G51" i="44"/>
  <c r="C51" i="44"/>
  <c r="B51" i="44"/>
  <c r="AD50" i="44"/>
  <c r="AC50" i="44"/>
  <c r="U50" i="44"/>
  <c r="S50" i="44"/>
  <c r="Q50" i="44"/>
  <c r="O50" i="44"/>
  <c r="K50" i="44"/>
  <c r="I50" i="44"/>
  <c r="G50" i="44"/>
  <c r="C50" i="44"/>
  <c r="B50" i="44"/>
  <c r="AD49" i="44"/>
  <c r="AC49" i="44"/>
  <c r="U49" i="44"/>
  <c r="S49" i="44"/>
  <c r="Q49" i="44"/>
  <c r="O49" i="44"/>
  <c r="K49" i="44"/>
  <c r="I49" i="44"/>
  <c r="G49" i="44"/>
  <c r="C49" i="44"/>
  <c r="B49" i="44"/>
  <c r="AD48" i="44"/>
  <c r="AC48" i="44"/>
  <c r="U48" i="44"/>
  <c r="S48" i="44"/>
  <c r="Q48" i="44"/>
  <c r="O48" i="44"/>
  <c r="K48" i="44"/>
  <c r="I48" i="44"/>
  <c r="G48" i="44"/>
  <c r="C48" i="44"/>
  <c r="B48" i="44"/>
  <c r="AD47" i="44"/>
  <c r="AC47" i="44"/>
  <c r="U47" i="44"/>
  <c r="S47" i="44"/>
  <c r="Q47" i="44"/>
  <c r="O47" i="44"/>
  <c r="K47" i="44"/>
  <c r="I47" i="44"/>
  <c r="G47" i="44"/>
  <c r="C47" i="44"/>
  <c r="B47" i="44"/>
  <c r="AD46" i="44"/>
  <c r="AC46" i="44"/>
  <c r="U46" i="44"/>
  <c r="S46" i="44"/>
  <c r="Q46" i="44"/>
  <c r="O46" i="44"/>
  <c r="K46" i="44"/>
  <c r="I46" i="44"/>
  <c r="G46" i="44"/>
  <c r="C46" i="44"/>
  <c r="B46" i="44"/>
  <c r="AD45" i="44"/>
  <c r="AC45" i="44"/>
  <c r="U45" i="44"/>
  <c r="S45" i="44"/>
  <c r="Q45" i="44"/>
  <c r="O45" i="44"/>
  <c r="K45" i="44"/>
  <c r="I45" i="44"/>
  <c r="G45" i="44"/>
  <c r="C45" i="44"/>
  <c r="B45" i="44"/>
  <c r="AD44" i="44"/>
  <c r="AC44" i="44"/>
  <c r="U44" i="44"/>
  <c r="S44" i="44"/>
  <c r="Q44" i="44"/>
  <c r="O44" i="44"/>
  <c r="K44" i="44"/>
  <c r="I44" i="44"/>
  <c r="G44" i="44"/>
  <c r="C44" i="44"/>
  <c r="B44" i="44"/>
  <c r="AD43" i="44"/>
  <c r="AC43" i="44"/>
  <c r="U43" i="44"/>
  <c r="S43" i="44"/>
  <c r="Q43" i="44"/>
  <c r="O43" i="44"/>
  <c r="K43" i="44"/>
  <c r="I43" i="44"/>
  <c r="G43" i="44"/>
  <c r="C43" i="44"/>
  <c r="B43" i="44"/>
  <c r="AD42" i="44"/>
  <c r="AC42" i="44"/>
  <c r="U42" i="44"/>
  <c r="S42" i="44"/>
  <c r="Q42" i="44"/>
  <c r="O42" i="44"/>
  <c r="K42" i="44"/>
  <c r="I42" i="44"/>
  <c r="G42" i="44"/>
  <c r="C42" i="44"/>
  <c r="B42" i="44"/>
  <c r="AD41" i="44"/>
  <c r="AC41" i="44"/>
  <c r="U41" i="44"/>
  <c r="S41" i="44"/>
  <c r="Q41" i="44"/>
  <c r="O41" i="44"/>
  <c r="K41" i="44"/>
  <c r="I41" i="44"/>
  <c r="G41" i="44"/>
  <c r="C41" i="44"/>
  <c r="B41" i="44"/>
  <c r="AD40" i="44"/>
  <c r="AC40" i="44"/>
  <c r="U40" i="44"/>
  <c r="S40" i="44"/>
  <c r="Q40" i="44"/>
  <c r="O40" i="44"/>
  <c r="K40" i="44"/>
  <c r="I40" i="44"/>
  <c r="G40" i="44"/>
  <c r="C40" i="44"/>
  <c r="B40" i="44"/>
  <c r="AD39" i="44"/>
  <c r="AC39" i="44"/>
  <c r="U39" i="44"/>
  <c r="S39" i="44"/>
  <c r="Q39" i="44"/>
  <c r="O39" i="44"/>
  <c r="K39" i="44"/>
  <c r="I39" i="44"/>
  <c r="G39" i="44"/>
  <c r="C39" i="44"/>
  <c r="B39" i="44"/>
  <c r="AD38" i="44"/>
  <c r="AC38" i="44"/>
  <c r="U38" i="44"/>
  <c r="S38" i="44"/>
  <c r="Q38" i="44"/>
  <c r="O38" i="44"/>
  <c r="K38" i="44"/>
  <c r="I38" i="44"/>
  <c r="G38" i="44"/>
  <c r="C38" i="44"/>
  <c r="B38" i="44"/>
  <c r="AD37" i="44"/>
  <c r="AC37" i="44"/>
  <c r="U37" i="44"/>
  <c r="S37" i="44"/>
  <c r="Q37" i="44"/>
  <c r="O37" i="44"/>
  <c r="K37" i="44"/>
  <c r="I37" i="44"/>
  <c r="G37" i="44"/>
  <c r="C37" i="44"/>
  <c r="B37" i="44"/>
  <c r="AD36" i="44"/>
  <c r="AC36" i="44"/>
  <c r="U36" i="44"/>
  <c r="S36" i="44"/>
  <c r="Q36" i="44"/>
  <c r="O36" i="44"/>
  <c r="K36" i="44"/>
  <c r="I36" i="44"/>
  <c r="G36" i="44"/>
  <c r="C36" i="44"/>
  <c r="B36" i="44"/>
  <c r="AD35" i="44"/>
  <c r="AC35" i="44"/>
  <c r="U35" i="44"/>
  <c r="S35" i="44"/>
  <c r="Q35" i="44"/>
  <c r="O35" i="44"/>
  <c r="K35" i="44"/>
  <c r="I35" i="44"/>
  <c r="G35" i="44"/>
  <c r="C35" i="44"/>
  <c r="B35" i="44"/>
  <c r="AD34" i="44"/>
  <c r="AC34" i="44"/>
  <c r="U34" i="44"/>
  <c r="S34" i="44"/>
  <c r="Q34" i="44"/>
  <c r="O34" i="44"/>
  <c r="K34" i="44"/>
  <c r="I34" i="44"/>
  <c r="G34" i="44"/>
  <c r="C34" i="44"/>
  <c r="B34" i="44"/>
  <c r="AD33" i="44"/>
  <c r="AC33" i="44"/>
  <c r="U33" i="44"/>
  <c r="S33" i="44"/>
  <c r="Q33" i="44"/>
  <c r="O33" i="44"/>
  <c r="K33" i="44"/>
  <c r="I33" i="44"/>
  <c r="G33" i="44"/>
  <c r="C33" i="44"/>
  <c r="B33" i="44"/>
  <c r="AD32" i="44"/>
  <c r="AC32" i="44"/>
  <c r="U32" i="44"/>
  <c r="S32" i="44"/>
  <c r="Q32" i="44"/>
  <c r="O32" i="44"/>
  <c r="K32" i="44"/>
  <c r="I32" i="44"/>
  <c r="G32" i="44"/>
  <c r="C32" i="44"/>
  <c r="B32" i="44"/>
  <c r="AD31" i="44"/>
  <c r="AC31" i="44"/>
  <c r="U31" i="44"/>
  <c r="S31" i="44"/>
  <c r="Q31" i="44"/>
  <c r="O31" i="44"/>
  <c r="K31" i="44"/>
  <c r="I31" i="44"/>
  <c r="G31" i="44"/>
  <c r="C31" i="44"/>
  <c r="B31" i="44"/>
  <c r="AD30" i="44"/>
  <c r="AC30" i="44"/>
  <c r="U30" i="44"/>
  <c r="S30" i="44"/>
  <c r="Q30" i="44"/>
  <c r="O30" i="44"/>
  <c r="K30" i="44"/>
  <c r="I30" i="44"/>
  <c r="G30" i="44"/>
  <c r="C30" i="44"/>
  <c r="B30" i="44"/>
  <c r="AD29" i="44"/>
  <c r="AC29" i="44"/>
  <c r="U29" i="44"/>
  <c r="S29" i="44"/>
  <c r="Q29" i="44"/>
  <c r="O29" i="44"/>
  <c r="K29" i="44"/>
  <c r="I29" i="44"/>
  <c r="G29" i="44"/>
  <c r="C29" i="44"/>
  <c r="B29" i="44"/>
  <c r="AD27" i="44"/>
  <c r="AC27" i="44"/>
  <c r="U27" i="44"/>
  <c r="S27" i="44"/>
  <c r="Q27" i="44"/>
  <c r="O27" i="44"/>
  <c r="K27" i="44"/>
  <c r="I27" i="44"/>
  <c r="G27" i="44"/>
  <c r="C27" i="44"/>
  <c r="B27" i="44"/>
  <c r="AD26" i="44"/>
  <c r="AC26" i="44"/>
  <c r="U26" i="44"/>
  <c r="S26" i="44"/>
  <c r="Q26" i="44"/>
  <c r="O26" i="44"/>
  <c r="K26" i="44"/>
  <c r="I26" i="44"/>
  <c r="G26" i="44"/>
  <c r="C26" i="44"/>
  <c r="B26" i="44"/>
  <c r="AD25" i="44"/>
  <c r="AC25" i="44"/>
  <c r="U25" i="44"/>
  <c r="S25" i="44"/>
  <c r="Q25" i="44"/>
  <c r="O25" i="44"/>
  <c r="K25" i="44"/>
  <c r="I25" i="44"/>
  <c r="G25" i="44"/>
  <c r="C25" i="44"/>
  <c r="B25" i="44"/>
  <c r="AD24" i="44"/>
  <c r="AC24" i="44"/>
  <c r="U24" i="44"/>
  <c r="S24" i="44"/>
  <c r="Q24" i="44"/>
  <c r="O24" i="44"/>
  <c r="K24" i="44"/>
  <c r="I24" i="44"/>
  <c r="G24" i="44"/>
  <c r="C24" i="44"/>
  <c r="B24" i="44"/>
  <c r="AD23" i="44"/>
  <c r="AC23" i="44"/>
  <c r="U23" i="44"/>
  <c r="S23" i="44"/>
  <c r="Q23" i="44"/>
  <c r="O23" i="44"/>
  <c r="K23" i="44"/>
  <c r="I23" i="44"/>
  <c r="G23" i="44"/>
  <c r="C23" i="44"/>
  <c r="B23" i="44"/>
  <c r="AD22" i="44"/>
  <c r="AC22" i="44"/>
  <c r="U22" i="44"/>
  <c r="S22" i="44"/>
  <c r="Q22" i="44"/>
  <c r="O22" i="44"/>
  <c r="K22" i="44"/>
  <c r="I22" i="44"/>
  <c r="G22" i="44"/>
  <c r="C22" i="44"/>
  <c r="B22" i="44"/>
  <c r="AD21" i="44"/>
  <c r="AC21" i="44"/>
  <c r="U21" i="44"/>
  <c r="S21" i="44"/>
  <c r="Q21" i="44"/>
  <c r="O21" i="44"/>
  <c r="K21" i="44"/>
  <c r="I21" i="44"/>
  <c r="G21" i="44"/>
  <c r="C21" i="44"/>
  <c r="B21" i="44"/>
  <c r="AD20" i="44"/>
  <c r="AC20" i="44"/>
  <c r="U20" i="44"/>
  <c r="S20" i="44"/>
  <c r="Q20" i="44"/>
  <c r="O20" i="44"/>
  <c r="K20" i="44"/>
  <c r="I20" i="44"/>
  <c r="G20" i="44"/>
  <c r="C20" i="44"/>
  <c r="B20" i="44"/>
  <c r="B12" i="44"/>
  <c r="C12" i="44"/>
  <c r="G12" i="44"/>
  <c r="I12" i="44"/>
  <c r="K12" i="44"/>
  <c r="O12" i="44"/>
  <c r="Q12" i="44"/>
  <c r="S12" i="44"/>
  <c r="U12" i="44"/>
  <c r="AC12" i="44"/>
  <c r="AD12" i="44"/>
  <c r="B13" i="44"/>
  <c r="C13" i="44"/>
  <c r="G13" i="44"/>
  <c r="I13" i="44"/>
  <c r="K13" i="44"/>
  <c r="O13" i="44"/>
  <c r="Q13" i="44"/>
  <c r="S13" i="44"/>
  <c r="U13" i="44"/>
  <c r="AC13" i="44"/>
  <c r="AD13" i="44"/>
  <c r="B14" i="44"/>
  <c r="C14" i="44"/>
  <c r="G14" i="44"/>
  <c r="I14" i="44"/>
  <c r="K14" i="44"/>
  <c r="O14" i="44"/>
  <c r="Q14" i="44"/>
  <c r="S14" i="44"/>
  <c r="U14" i="44"/>
  <c r="AC14" i="44"/>
  <c r="AD14" i="44"/>
  <c r="B15" i="44"/>
  <c r="C15" i="44"/>
  <c r="G15" i="44"/>
  <c r="I15" i="44"/>
  <c r="K15" i="44"/>
  <c r="O15" i="44"/>
  <c r="Q15" i="44"/>
  <c r="S15" i="44"/>
  <c r="U15" i="44"/>
  <c r="AC15" i="44"/>
  <c r="AD15" i="44"/>
  <c r="B16" i="44"/>
  <c r="C16" i="44"/>
  <c r="G16" i="44"/>
  <c r="I16" i="44"/>
  <c r="K16" i="44"/>
  <c r="O16" i="44"/>
  <c r="Q16" i="44"/>
  <c r="S16" i="44"/>
  <c r="U16" i="44"/>
  <c r="AC16" i="44"/>
  <c r="AD16" i="44"/>
  <c r="B17" i="44"/>
  <c r="C17" i="44"/>
  <c r="G17" i="44"/>
  <c r="I17" i="44"/>
  <c r="K17" i="44"/>
  <c r="O17" i="44"/>
  <c r="Q17" i="44"/>
  <c r="S17" i="44"/>
  <c r="U17" i="44"/>
  <c r="AC17" i="44"/>
  <c r="AD17" i="44"/>
  <c r="B18" i="44"/>
  <c r="C18" i="44"/>
  <c r="G18" i="44"/>
  <c r="I18" i="44"/>
  <c r="K18" i="44"/>
  <c r="O18" i="44"/>
  <c r="Q18" i="44"/>
  <c r="S18" i="44"/>
  <c r="U18" i="44"/>
  <c r="AC18" i="44"/>
  <c r="AD18" i="44"/>
  <c r="AD11" i="44"/>
  <c r="AC11" i="44"/>
  <c r="U11" i="44"/>
  <c r="S11" i="44"/>
  <c r="Q11" i="44"/>
  <c r="O11" i="44"/>
  <c r="K11" i="44"/>
  <c r="I11" i="44"/>
  <c r="G11" i="44"/>
  <c r="C11" i="44"/>
  <c r="B11" i="44"/>
  <c r="B59" i="16"/>
  <c r="C59" i="16"/>
  <c r="E59" i="16"/>
  <c r="G59" i="16"/>
  <c r="I59" i="16"/>
  <c r="N59" i="16"/>
  <c r="P59" i="16"/>
  <c r="AB59" i="16"/>
  <c r="AC59" i="16"/>
  <c r="B60" i="16"/>
  <c r="C60" i="16"/>
  <c r="E60" i="16"/>
  <c r="G60" i="16"/>
  <c r="I60" i="16"/>
  <c r="N60" i="16"/>
  <c r="O61" i="16" s="1"/>
  <c r="P60" i="16"/>
  <c r="AB60" i="16"/>
  <c r="AC60" i="16"/>
  <c r="AC58" i="16"/>
  <c r="AB58" i="16"/>
  <c r="P58" i="16"/>
  <c r="N58" i="16"/>
  <c r="I58" i="16"/>
  <c r="G58" i="16"/>
  <c r="E58" i="16"/>
  <c r="C58" i="16"/>
  <c r="B58" i="16"/>
  <c r="AC57" i="16"/>
  <c r="AB57" i="16"/>
  <c r="P57" i="16"/>
  <c r="N57" i="16"/>
  <c r="I57" i="16"/>
  <c r="G57" i="16"/>
  <c r="E57" i="16"/>
  <c r="C57" i="16"/>
  <c r="B57" i="16"/>
  <c r="AC56" i="16"/>
  <c r="AB56" i="16"/>
  <c r="P56" i="16"/>
  <c r="N56" i="16"/>
  <c r="I56" i="16"/>
  <c r="G56" i="16"/>
  <c r="E56" i="16"/>
  <c r="C56" i="16"/>
  <c r="B56" i="16"/>
  <c r="AC55" i="16"/>
  <c r="AB55" i="16"/>
  <c r="P55" i="16"/>
  <c r="N55" i="16"/>
  <c r="I55" i="16"/>
  <c r="G55" i="16"/>
  <c r="E55" i="16"/>
  <c r="C55" i="16"/>
  <c r="B55" i="16"/>
  <c r="AC54" i="16"/>
  <c r="AB54" i="16"/>
  <c r="P54" i="16"/>
  <c r="N54" i="16"/>
  <c r="I54" i="16"/>
  <c r="G54" i="16"/>
  <c r="E54" i="16"/>
  <c r="C54" i="16"/>
  <c r="B54" i="16"/>
  <c r="AC53" i="16"/>
  <c r="AB53" i="16"/>
  <c r="P53" i="16"/>
  <c r="N53" i="16"/>
  <c r="I53" i="16"/>
  <c r="G53" i="16"/>
  <c r="E53" i="16"/>
  <c r="C53" i="16"/>
  <c r="B53" i="16"/>
  <c r="AC52" i="16"/>
  <c r="AB52" i="16"/>
  <c r="P52" i="16"/>
  <c r="N52" i="16"/>
  <c r="I52" i="16"/>
  <c r="G52" i="16"/>
  <c r="E52" i="16"/>
  <c r="C52" i="16"/>
  <c r="B52" i="16"/>
  <c r="AC51" i="16"/>
  <c r="AB51" i="16"/>
  <c r="P51" i="16"/>
  <c r="N51" i="16"/>
  <c r="I51" i="16"/>
  <c r="G51" i="16"/>
  <c r="E51" i="16"/>
  <c r="C51" i="16"/>
  <c r="B51" i="16"/>
  <c r="AC50" i="16"/>
  <c r="AB50" i="16"/>
  <c r="P50" i="16"/>
  <c r="N50" i="16"/>
  <c r="I50" i="16"/>
  <c r="G50" i="16"/>
  <c r="E50" i="16"/>
  <c r="C50" i="16"/>
  <c r="B50" i="16"/>
  <c r="AC49" i="16"/>
  <c r="AB49" i="16"/>
  <c r="P49" i="16"/>
  <c r="N49" i="16"/>
  <c r="I49" i="16"/>
  <c r="G49" i="16"/>
  <c r="E49" i="16"/>
  <c r="C49" i="16"/>
  <c r="B49" i="16"/>
  <c r="AC48" i="16"/>
  <c r="AB48" i="16"/>
  <c r="P48" i="16"/>
  <c r="N48" i="16"/>
  <c r="I48" i="16"/>
  <c r="G48" i="16"/>
  <c r="E48" i="16"/>
  <c r="C48" i="16"/>
  <c r="B48" i="16"/>
  <c r="AC47" i="16"/>
  <c r="AB47" i="16"/>
  <c r="P47" i="16"/>
  <c r="N47" i="16"/>
  <c r="I47" i="16"/>
  <c r="G47" i="16"/>
  <c r="E47" i="16"/>
  <c r="C47" i="16"/>
  <c r="B47" i="16"/>
  <c r="AC46" i="16"/>
  <c r="AB46" i="16"/>
  <c r="P46" i="16"/>
  <c r="N46" i="16"/>
  <c r="I46" i="16"/>
  <c r="G46" i="16"/>
  <c r="E46" i="16"/>
  <c r="C46" i="16"/>
  <c r="B46" i="16"/>
  <c r="B18" i="16"/>
  <c r="C18" i="16"/>
  <c r="E18" i="16"/>
  <c r="G18" i="16"/>
  <c r="I18" i="16"/>
  <c r="N18" i="16"/>
  <c r="P18" i="16"/>
  <c r="AB18" i="16"/>
  <c r="AC18" i="16"/>
  <c r="B19" i="16"/>
  <c r="C19" i="16"/>
  <c r="E19" i="16"/>
  <c r="G19" i="16"/>
  <c r="I19" i="16"/>
  <c r="N19" i="16"/>
  <c r="P19" i="16"/>
  <c r="AB19" i="16"/>
  <c r="AC19" i="16"/>
  <c r="B20" i="16"/>
  <c r="C20" i="16"/>
  <c r="E20" i="16"/>
  <c r="G20" i="16"/>
  <c r="I20" i="16"/>
  <c r="N20" i="16"/>
  <c r="P20" i="16"/>
  <c r="AB20" i="16"/>
  <c r="AC20" i="16"/>
  <c r="B21" i="16"/>
  <c r="C21" i="16"/>
  <c r="E21" i="16"/>
  <c r="G21" i="16"/>
  <c r="I21" i="16"/>
  <c r="N21" i="16"/>
  <c r="P21" i="16"/>
  <c r="AB21" i="16"/>
  <c r="AC21" i="16"/>
  <c r="B22" i="16"/>
  <c r="C22" i="16"/>
  <c r="E22" i="16"/>
  <c r="G22" i="16"/>
  <c r="I22" i="16"/>
  <c r="N22" i="16"/>
  <c r="P22" i="16"/>
  <c r="AB22" i="16"/>
  <c r="AC22" i="16"/>
  <c r="B23" i="16"/>
  <c r="C23" i="16"/>
  <c r="E23" i="16"/>
  <c r="G23" i="16"/>
  <c r="I23" i="16"/>
  <c r="N23" i="16"/>
  <c r="P23" i="16"/>
  <c r="AB23" i="16"/>
  <c r="AC23" i="16"/>
  <c r="B24" i="16"/>
  <c r="C24" i="16"/>
  <c r="E24" i="16"/>
  <c r="G24" i="16"/>
  <c r="I24" i="16"/>
  <c r="N24" i="16"/>
  <c r="P24" i="16"/>
  <c r="AB24" i="16"/>
  <c r="AC24" i="16"/>
  <c r="B25" i="16"/>
  <c r="C25" i="16"/>
  <c r="E25" i="16"/>
  <c r="G25" i="16"/>
  <c r="I25" i="16"/>
  <c r="N25" i="16"/>
  <c r="P25" i="16"/>
  <c r="AB25" i="16"/>
  <c r="AC25" i="16"/>
  <c r="B26" i="16"/>
  <c r="C26" i="16"/>
  <c r="E26" i="16"/>
  <c r="G26" i="16"/>
  <c r="I26" i="16"/>
  <c r="N26" i="16"/>
  <c r="P26" i="16"/>
  <c r="AB26" i="16"/>
  <c r="AC26" i="16"/>
  <c r="B27" i="16"/>
  <c r="C27" i="16"/>
  <c r="E27" i="16"/>
  <c r="G27" i="16"/>
  <c r="I27" i="16"/>
  <c r="N27" i="16"/>
  <c r="P27" i="16"/>
  <c r="AB27" i="16"/>
  <c r="AC27" i="16"/>
  <c r="B28" i="16"/>
  <c r="C28" i="16"/>
  <c r="E28" i="16"/>
  <c r="G28" i="16"/>
  <c r="I28" i="16"/>
  <c r="N28" i="16"/>
  <c r="P28" i="16"/>
  <c r="AB28" i="16"/>
  <c r="AC28" i="16"/>
  <c r="B29" i="16"/>
  <c r="C29" i="16"/>
  <c r="E29" i="16"/>
  <c r="G29" i="16"/>
  <c r="I29" i="16"/>
  <c r="N29" i="16"/>
  <c r="P29" i="16"/>
  <c r="AB29" i="16"/>
  <c r="AC29" i="16"/>
  <c r="B30" i="16"/>
  <c r="C30" i="16"/>
  <c r="E30" i="16"/>
  <c r="G30" i="16"/>
  <c r="I30" i="16"/>
  <c r="N30" i="16"/>
  <c r="P30" i="16"/>
  <c r="AB30" i="16"/>
  <c r="AC30" i="16"/>
  <c r="B31" i="16"/>
  <c r="C31" i="16"/>
  <c r="E31" i="16"/>
  <c r="G31" i="16"/>
  <c r="I31" i="16"/>
  <c r="N31" i="16"/>
  <c r="P31" i="16"/>
  <c r="AB31" i="16"/>
  <c r="AC31" i="16"/>
  <c r="B32" i="16"/>
  <c r="C32" i="16"/>
  <c r="E32" i="16"/>
  <c r="G32" i="16"/>
  <c r="I32" i="16"/>
  <c r="N32" i="16"/>
  <c r="P32" i="16"/>
  <c r="AB32" i="16"/>
  <c r="AC32" i="16"/>
  <c r="B33" i="16"/>
  <c r="C33" i="16"/>
  <c r="E33" i="16"/>
  <c r="G33" i="16"/>
  <c r="I33" i="16"/>
  <c r="N33" i="16"/>
  <c r="P33" i="16"/>
  <c r="AB33" i="16"/>
  <c r="AC33" i="16"/>
  <c r="B34" i="16"/>
  <c r="C34" i="16"/>
  <c r="E34" i="16"/>
  <c r="G34" i="16"/>
  <c r="I34" i="16"/>
  <c r="N34" i="16"/>
  <c r="P34" i="16"/>
  <c r="AB34" i="16"/>
  <c r="AC34" i="16"/>
  <c r="B35" i="16"/>
  <c r="C35" i="16"/>
  <c r="E35" i="16"/>
  <c r="G35" i="16"/>
  <c r="I35" i="16"/>
  <c r="N35" i="16"/>
  <c r="P35" i="16"/>
  <c r="AB35" i="16"/>
  <c r="AC35" i="16"/>
  <c r="B36" i="16"/>
  <c r="C36" i="16"/>
  <c r="E36" i="16"/>
  <c r="G36" i="16"/>
  <c r="I36" i="16"/>
  <c r="N36" i="16"/>
  <c r="P36" i="16"/>
  <c r="AB36" i="16"/>
  <c r="AC36" i="16"/>
  <c r="B37" i="16"/>
  <c r="C37" i="16"/>
  <c r="E37" i="16"/>
  <c r="G37" i="16"/>
  <c r="I37" i="16"/>
  <c r="N37" i="16"/>
  <c r="O38" i="16" s="1"/>
  <c r="P37" i="16"/>
  <c r="Q38" i="16" s="1"/>
  <c r="AB37" i="16"/>
  <c r="AC37" i="16"/>
  <c r="AC17" i="16"/>
  <c r="AB17" i="16"/>
  <c r="P17" i="16"/>
  <c r="N17" i="16"/>
  <c r="I17" i="16"/>
  <c r="G17" i="16"/>
  <c r="E17" i="16"/>
  <c r="C17" i="16"/>
  <c r="B17" i="16"/>
  <c r="AF105" i="6"/>
  <c r="AE105" i="6"/>
  <c r="AA105" i="6"/>
  <c r="T105" i="6"/>
  <c r="R105" i="6"/>
  <c r="P105" i="6"/>
  <c r="N105" i="6"/>
  <c r="J105" i="6"/>
  <c r="I105" i="6"/>
  <c r="G105" i="6"/>
  <c r="E105" i="6"/>
  <c r="C105" i="6"/>
  <c r="B105" i="6"/>
  <c r="AF104" i="6"/>
  <c r="AE104" i="6"/>
  <c r="AA104" i="6"/>
  <c r="T104" i="6"/>
  <c r="R104" i="6"/>
  <c r="P104" i="6"/>
  <c r="N104" i="6"/>
  <c r="J104" i="6"/>
  <c r="I104" i="6"/>
  <c r="G104" i="6"/>
  <c r="E104" i="6"/>
  <c r="C104" i="6"/>
  <c r="B104" i="6"/>
  <c r="AF103" i="6"/>
  <c r="AE103" i="6"/>
  <c r="AA103" i="6"/>
  <c r="T103" i="6"/>
  <c r="R103" i="6"/>
  <c r="P103" i="6"/>
  <c r="N103" i="6"/>
  <c r="J103" i="6"/>
  <c r="I103" i="6"/>
  <c r="G103" i="6"/>
  <c r="E103" i="6"/>
  <c r="C103" i="6"/>
  <c r="B103" i="6"/>
  <c r="AF102" i="6"/>
  <c r="AE102" i="6"/>
  <c r="AA102" i="6"/>
  <c r="T102" i="6"/>
  <c r="R102" i="6"/>
  <c r="P102" i="6"/>
  <c r="N102" i="6"/>
  <c r="J102" i="6"/>
  <c r="I102" i="6"/>
  <c r="G102" i="6"/>
  <c r="E102" i="6"/>
  <c r="C102" i="6"/>
  <c r="B102" i="6"/>
  <c r="AF100" i="6"/>
  <c r="AE100" i="6"/>
  <c r="AA100" i="6"/>
  <c r="T100" i="6"/>
  <c r="R100" i="6"/>
  <c r="P100" i="6"/>
  <c r="N100" i="6"/>
  <c r="J100" i="6"/>
  <c r="I100" i="6"/>
  <c r="G100" i="6"/>
  <c r="E100" i="6"/>
  <c r="C100" i="6"/>
  <c r="B100" i="6"/>
  <c r="AF99" i="6"/>
  <c r="AE99" i="6"/>
  <c r="AA99" i="6"/>
  <c r="T99" i="6"/>
  <c r="R99" i="6"/>
  <c r="P99" i="6"/>
  <c r="N99" i="6"/>
  <c r="J99" i="6"/>
  <c r="I99" i="6"/>
  <c r="G99" i="6"/>
  <c r="E99" i="6"/>
  <c r="C99" i="6"/>
  <c r="B99" i="6"/>
  <c r="AF98" i="6"/>
  <c r="AE98" i="6"/>
  <c r="AA98" i="6"/>
  <c r="T98" i="6"/>
  <c r="R98" i="6"/>
  <c r="P98" i="6"/>
  <c r="N98" i="6"/>
  <c r="J98" i="6"/>
  <c r="I98" i="6"/>
  <c r="G98" i="6"/>
  <c r="E98" i="6"/>
  <c r="C98" i="6"/>
  <c r="B98" i="6"/>
  <c r="AF97" i="6"/>
  <c r="AE97" i="6"/>
  <c r="AA97" i="6"/>
  <c r="T97" i="6"/>
  <c r="R97" i="6"/>
  <c r="P97" i="6"/>
  <c r="N97" i="6"/>
  <c r="J97" i="6"/>
  <c r="I97" i="6"/>
  <c r="G97" i="6"/>
  <c r="E97" i="6"/>
  <c r="C97" i="6"/>
  <c r="B97" i="6"/>
  <c r="AF96" i="6"/>
  <c r="AE96" i="6"/>
  <c r="AA96" i="6"/>
  <c r="T96" i="6"/>
  <c r="R96" i="6"/>
  <c r="P96" i="6"/>
  <c r="N96" i="6"/>
  <c r="J96" i="6"/>
  <c r="I96" i="6"/>
  <c r="G96" i="6"/>
  <c r="E96" i="6"/>
  <c r="C96" i="6"/>
  <c r="B96" i="6"/>
  <c r="AF95" i="6"/>
  <c r="AE95" i="6"/>
  <c r="AA95" i="6"/>
  <c r="T95" i="6"/>
  <c r="R95" i="6"/>
  <c r="P95" i="6"/>
  <c r="N95" i="6"/>
  <c r="J95" i="6"/>
  <c r="I95" i="6"/>
  <c r="G95" i="6"/>
  <c r="E95" i="6"/>
  <c r="C95" i="6"/>
  <c r="B95" i="6"/>
  <c r="AF94" i="6"/>
  <c r="AE94" i="6"/>
  <c r="AA94" i="6"/>
  <c r="T94" i="6"/>
  <c r="R94" i="6"/>
  <c r="P94" i="6"/>
  <c r="N94" i="6"/>
  <c r="J94" i="6"/>
  <c r="I94" i="6"/>
  <c r="G94" i="6"/>
  <c r="E94" i="6"/>
  <c r="C94" i="6"/>
  <c r="B94" i="6"/>
  <c r="AF93" i="6"/>
  <c r="AE93" i="6"/>
  <c r="AA93" i="6"/>
  <c r="T93" i="6"/>
  <c r="R93" i="6"/>
  <c r="P93" i="6"/>
  <c r="N93" i="6"/>
  <c r="J93" i="6"/>
  <c r="I93" i="6"/>
  <c r="G93" i="6"/>
  <c r="E93" i="6"/>
  <c r="C93" i="6"/>
  <c r="B93" i="6"/>
  <c r="AF92" i="6"/>
  <c r="AE92" i="6"/>
  <c r="AA92" i="6"/>
  <c r="T92" i="6"/>
  <c r="R92" i="6"/>
  <c r="P92" i="6"/>
  <c r="N92" i="6"/>
  <c r="J92" i="6"/>
  <c r="I92" i="6"/>
  <c r="G92" i="6"/>
  <c r="E92" i="6"/>
  <c r="C92" i="6"/>
  <c r="B92" i="6"/>
  <c r="AF91" i="6"/>
  <c r="AE91" i="6"/>
  <c r="AA91" i="6"/>
  <c r="T91" i="6"/>
  <c r="R91" i="6"/>
  <c r="P91" i="6"/>
  <c r="N91" i="6"/>
  <c r="J91" i="6"/>
  <c r="I91" i="6"/>
  <c r="G91" i="6"/>
  <c r="E91" i="6"/>
  <c r="C91" i="6"/>
  <c r="B91" i="6"/>
  <c r="AF90" i="6"/>
  <c r="AE90" i="6"/>
  <c r="AA90" i="6"/>
  <c r="T90" i="6"/>
  <c r="R90" i="6"/>
  <c r="P90" i="6"/>
  <c r="N90" i="6"/>
  <c r="J90" i="6"/>
  <c r="I90" i="6"/>
  <c r="G90" i="6"/>
  <c r="E90" i="6"/>
  <c r="C90" i="6"/>
  <c r="B90" i="6"/>
  <c r="AF89" i="6"/>
  <c r="AE89" i="6"/>
  <c r="AA89" i="6"/>
  <c r="T89" i="6"/>
  <c r="R89" i="6"/>
  <c r="P89" i="6"/>
  <c r="N89" i="6"/>
  <c r="J89" i="6"/>
  <c r="I89" i="6"/>
  <c r="G89" i="6"/>
  <c r="E89" i="6"/>
  <c r="C89" i="6"/>
  <c r="B89" i="6"/>
  <c r="AF88" i="6"/>
  <c r="AE88" i="6"/>
  <c r="AA88" i="6"/>
  <c r="T88" i="6"/>
  <c r="R88" i="6"/>
  <c r="P88" i="6"/>
  <c r="N88" i="6"/>
  <c r="J88" i="6"/>
  <c r="I88" i="6"/>
  <c r="G88" i="6"/>
  <c r="E88" i="6"/>
  <c r="C88" i="6"/>
  <c r="B88" i="6"/>
  <c r="AF87" i="6"/>
  <c r="AE87" i="6"/>
  <c r="AA87" i="6"/>
  <c r="T87" i="6"/>
  <c r="R87" i="6"/>
  <c r="P87" i="6"/>
  <c r="N87" i="6"/>
  <c r="J87" i="6"/>
  <c r="I87" i="6"/>
  <c r="G87" i="6"/>
  <c r="E87" i="6"/>
  <c r="C87" i="6"/>
  <c r="B87" i="6"/>
  <c r="AF86" i="6"/>
  <c r="AE86" i="6"/>
  <c r="AA86" i="6"/>
  <c r="T86" i="6"/>
  <c r="R86" i="6"/>
  <c r="P86" i="6"/>
  <c r="N86" i="6"/>
  <c r="J86" i="6"/>
  <c r="I86" i="6"/>
  <c r="G86" i="6"/>
  <c r="E86" i="6"/>
  <c r="C86" i="6"/>
  <c r="B86" i="6"/>
  <c r="AF85" i="6"/>
  <c r="AE85" i="6"/>
  <c r="AA85" i="6"/>
  <c r="T85" i="6"/>
  <c r="R85" i="6"/>
  <c r="P85" i="6"/>
  <c r="N85" i="6"/>
  <c r="J85" i="6"/>
  <c r="I85" i="6"/>
  <c r="G85" i="6"/>
  <c r="E85" i="6"/>
  <c r="C85" i="6"/>
  <c r="B85" i="6"/>
  <c r="AF84" i="6"/>
  <c r="AE84" i="6"/>
  <c r="AA84" i="6"/>
  <c r="T84" i="6"/>
  <c r="R84" i="6"/>
  <c r="P84" i="6"/>
  <c r="N84" i="6"/>
  <c r="J84" i="6"/>
  <c r="I84" i="6"/>
  <c r="G84" i="6"/>
  <c r="E84" i="6"/>
  <c r="C84" i="6"/>
  <c r="B84" i="6"/>
  <c r="AF83" i="6"/>
  <c r="AE83" i="6"/>
  <c r="AA83" i="6"/>
  <c r="T83" i="6"/>
  <c r="R83" i="6"/>
  <c r="P83" i="6"/>
  <c r="N83" i="6"/>
  <c r="J83" i="6"/>
  <c r="I83" i="6"/>
  <c r="G83" i="6"/>
  <c r="E83" i="6"/>
  <c r="C83" i="6"/>
  <c r="B83" i="6"/>
  <c r="AF82" i="6"/>
  <c r="AE82" i="6"/>
  <c r="AA82" i="6"/>
  <c r="T82" i="6"/>
  <c r="R82" i="6"/>
  <c r="P82" i="6"/>
  <c r="N82" i="6"/>
  <c r="J82" i="6"/>
  <c r="I82" i="6"/>
  <c r="G82" i="6"/>
  <c r="E82" i="6"/>
  <c r="C82" i="6"/>
  <c r="B82" i="6"/>
  <c r="AF81" i="6"/>
  <c r="AE81" i="6"/>
  <c r="AA81" i="6"/>
  <c r="T81" i="6"/>
  <c r="R81" i="6"/>
  <c r="P81" i="6"/>
  <c r="N81" i="6"/>
  <c r="J81" i="6"/>
  <c r="I81" i="6"/>
  <c r="G81" i="6"/>
  <c r="E81" i="6"/>
  <c r="C81" i="6"/>
  <c r="B81" i="6"/>
  <c r="AF80" i="6"/>
  <c r="AE80" i="6"/>
  <c r="AA80" i="6"/>
  <c r="T80" i="6"/>
  <c r="R80" i="6"/>
  <c r="P80" i="6"/>
  <c r="N80" i="6"/>
  <c r="J80" i="6"/>
  <c r="I80" i="6"/>
  <c r="G80" i="6"/>
  <c r="E80" i="6"/>
  <c r="C80" i="6"/>
  <c r="B80" i="6"/>
  <c r="AF79" i="6"/>
  <c r="AE79" i="6"/>
  <c r="AA79" i="6"/>
  <c r="T79" i="6"/>
  <c r="R79" i="6"/>
  <c r="P79" i="6"/>
  <c r="N79" i="6"/>
  <c r="J79" i="6"/>
  <c r="I79" i="6"/>
  <c r="G79" i="6"/>
  <c r="E79" i="6"/>
  <c r="C79" i="6"/>
  <c r="B79" i="6"/>
  <c r="AF78" i="6"/>
  <c r="AE78" i="6"/>
  <c r="AA78" i="6"/>
  <c r="T78" i="6"/>
  <c r="R78" i="6"/>
  <c r="P78" i="6"/>
  <c r="N78" i="6"/>
  <c r="J78" i="6"/>
  <c r="I78" i="6"/>
  <c r="G78" i="6"/>
  <c r="E78" i="6"/>
  <c r="C78" i="6"/>
  <c r="B78" i="6"/>
  <c r="AF77" i="6"/>
  <c r="AE77" i="6"/>
  <c r="AA77" i="6"/>
  <c r="T77" i="6"/>
  <c r="R77" i="6"/>
  <c r="P77" i="6"/>
  <c r="N77" i="6"/>
  <c r="J77" i="6"/>
  <c r="I77" i="6"/>
  <c r="G77" i="6"/>
  <c r="E77" i="6"/>
  <c r="C77" i="6"/>
  <c r="B77" i="6"/>
  <c r="AF76" i="6"/>
  <c r="AE76" i="6"/>
  <c r="AA76" i="6"/>
  <c r="T76" i="6"/>
  <c r="R76" i="6"/>
  <c r="P76" i="6"/>
  <c r="N76" i="6"/>
  <c r="J76" i="6"/>
  <c r="I76" i="6"/>
  <c r="G76" i="6"/>
  <c r="E76" i="6"/>
  <c r="C76" i="6"/>
  <c r="B76" i="6"/>
  <c r="AF75" i="6"/>
  <c r="AE75" i="6"/>
  <c r="AA75" i="6"/>
  <c r="T75" i="6"/>
  <c r="R75" i="6"/>
  <c r="P75" i="6"/>
  <c r="N75" i="6"/>
  <c r="J75" i="6"/>
  <c r="I75" i="6"/>
  <c r="G75" i="6"/>
  <c r="E75" i="6"/>
  <c r="C75" i="6"/>
  <c r="B75" i="6"/>
  <c r="AF74" i="6"/>
  <c r="AE74" i="6"/>
  <c r="AA74" i="6"/>
  <c r="T74" i="6"/>
  <c r="R74" i="6"/>
  <c r="P74" i="6"/>
  <c r="N74" i="6"/>
  <c r="J74" i="6"/>
  <c r="I74" i="6"/>
  <c r="G74" i="6"/>
  <c r="E74" i="6"/>
  <c r="C74" i="6"/>
  <c r="B74" i="6"/>
  <c r="AF73" i="6"/>
  <c r="AE73" i="6"/>
  <c r="AA73" i="6"/>
  <c r="T73" i="6"/>
  <c r="R73" i="6"/>
  <c r="P73" i="6"/>
  <c r="N73" i="6"/>
  <c r="J73" i="6"/>
  <c r="I73" i="6"/>
  <c r="G73" i="6"/>
  <c r="E73" i="6"/>
  <c r="C73" i="6"/>
  <c r="B73" i="6"/>
  <c r="AF72" i="6"/>
  <c r="AE72" i="6"/>
  <c r="AA72" i="6"/>
  <c r="T72" i="6"/>
  <c r="R72" i="6"/>
  <c r="P72" i="6"/>
  <c r="N72" i="6"/>
  <c r="J72" i="6"/>
  <c r="I72" i="6"/>
  <c r="G72" i="6"/>
  <c r="E72" i="6"/>
  <c r="C72" i="6"/>
  <c r="B72" i="6"/>
  <c r="AF71" i="6"/>
  <c r="AE71" i="6"/>
  <c r="AA71" i="6"/>
  <c r="T71" i="6"/>
  <c r="R71" i="6"/>
  <c r="P71" i="6"/>
  <c r="N71" i="6"/>
  <c r="J71" i="6"/>
  <c r="I71" i="6"/>
  <c r="G71" i="6"/>
  <c r="E71" i="6"/>
  <c r="C71" i="6"/>
  <c r="B71" i="6"/>
  <c r="AF70" i="6"/>
  <c r="AE70" i="6"/>
  <c r="AA70" i="6"/>
  <c r="T70" i="6"/>
  <c r="R70" i="6"/>
  <c r="P70" i="6"/>
  <c r="N70" i="6"/>
  <c r="J70" i="6"/>
  <c r="I70" i="6"/>
  <c r="G70" i="6"/>
  <c r="E70" i="6"/>
  <c r="C70" i="6"/>
  <c r="B70" i="6"/>
  <c r="AF69" i="6"/>
  <c r="AE69" i="6"/>
  <c r="AA69" i="6"/>
  <c r="T69" i="6"/>
  <c r="R69" i="6"/>
  <c r="P69" i="6"/>
  <c r="N69" i="6"/>
  <c r="J69" i="6"/>
  <c r="I69" i="6"/>
  <c r="G69" i="6"/>
  <c r="E69" i="6"/>
  <c r="C69" i="6"/>
  <c r="B69" i="6"/>
  <c r="AF68" i="6"/>
  <c r="AE68" i="6"/>
  <c r="AA68" i="6"/>
  <c r="T68" i="6"/>
  <c r="R68" i="6"/>
  <c r="P68" i="6"/>
  <c r="N68" i="6"/>
  <c r="J68" i="6"/>
  <c r="I68" i="6"/>
  <c r="G68" i="6"/>
  <c r="E68" i="6"/>
  <c r="C68" i="6"/>
  <c r="B68" i="6"/>
  <c r="AF67" i="6"/>
  <c r="AE67" i="6"/>
  <c r="AA67" i="6"/>
  <c r="T67" i="6"/>
  <c r="R67" i="6"/>
  <c r="P67" i="6"/>
  <c r="N67" i="6"/>
  <c r="J67" i="6"/>
  <c r="I67" i="6"/>
  <c r="G67" i="6"/>
  <c r="E67" i="6"/>
  <c r="C67" i="6"/>
  <c r="B67" i="6"/>
  <c r="AF66" i="6"/>
  <c r="AE66" i="6"/>
  <c r="AA66" i="6"/>
  <c r="T66" i="6"/>
  <c r="R66" i="6"/>
  <c r="P66" i="6"/>
  <c r="N66" i="6"/>
  <c r="J66" i="6"/>
  <c r="I66" i="6"/>
  <c r="G66" i="6"/>
  <c r="E66" i="6"/>
  <c r="C66" i="6"/>
  <c r="B66" i="6"/>
  <c r="AF65" i="6"/>
  <c r="AE65" i="6"/>
  <c r="AA65" i="6"/>
  <c r="T65" i="6"/>
  <c r="R65" i="6"/>
  <c r="P65" i="6"/>
  <c r="N65" i="6"/>
  <c r="J65" i="6"/>
  <c r="I65" i="6"/>
  <c r="G65" i="6"/>
  <c r="E65" i="6"/>
  <c r="C65" i="6"/>
  <c r="B65" i="6"/>
  <c r="AF64" i="6"/>
  <c r="AE64" i="6"/>
  <c r="AA64" i="6"/>
  <c r="T64" i="6"/>
  <c r="R64" i="6"/>
  <c r="P64" i="6"/>
  <c r="N64" i="6"/>
  <c r="J64" i="6"/>
  <c r="I64" i="6"/>
  <c r="G64" i="6"/>
  <c r="E64" i="6"/>
  <c r="C64" i="6"/>
  <c r="B64" i="6"/>
  <c r="AF63" i="6"/>
  <c r="AE63" i="6"/>
  <c r="AA63" i="6"/>
  <c r="T63" i="6"/>
  <c r="R63" i="6"/>
  <c r="P63" i="6"/>
  <c r="N63" i="6"/>
  <c r="J63" i="6"/>
  <c r="I63" i="6"/>
  <c r="G63" i="6"/>
  <c r="E63" i="6"/>
  <c r="C63" i="6"/>
  <c r="B63" i="6"/>
  <c r="AF62" i="6"/>
  <c r="AE62" i="6"/>
  <c r="AA62" i="6"/>
  <c r="T62" i="6"/>
  <c r="R62" i="6"/>
  <c r="P62" i="6"/>
  <c r="N62" i="6"/>
  <c r="J62" i="6"/>
  <c r="I62" i="6"/>
  <c r="G62" i="6"/>
  <c r="E62" i="6"/>
  <c r="C62" i="6"/>
  <c r="B62" i="6"/>
  <c r="AF61" i="6"/>
  <c r="AE61" i="6"/>
  <c r="AA61" i="6"/>
  <c r="T61" i="6"/>
  <c r="R61" i="6"/>
  <c r="P61" i="6"/>
  <c r="N61" i="6"/>
  <c r="J61" i="6"/>
  <c r="I61" i="6"/>
  <c r="G61" i="6"/>
  <c r="E61" i="6"/>
  <c r="C61" i="6"/>
  <c r="B61" i="6"/>
  <c r="AF60" i="6"/>
  <c r="AE60" i="6"/>
  <c r="AA60" i="6"/>
  <c r="T60" i="6"/>
  <c r="R60" i="6"/>
  <c r="P60" i="6"/>
  <c r="N60" i="6"/>
  <c r="J60" i="6"/>
  <c r="I60" i="6"/>
  <c r="G60" i="6"/>
  <c r="E60" i="6"/>
  <c r="C60" i="6"/>
  <c r="B60" i="6"/>
  <c r="AF59" i="6"/>
  <c r="AE59" i="6"/>
  <c r="AA59" i="6"/>
  <c r="T59" i="6"/>
  <c r="R59" i="6"/>
  <c r="P59" i="6"/>
  <c r="N59" i="6"/>
  <c r="J59" i="6"/>
  <c r="I59" i="6"/>
  <c r="G59" i="6"/>
  <c r="E59" i="6"/>
  <c r="C59" i="6"/>
  <c r="B59" i="6"/>
  <c r="AF58" i="6"/>
  <c r="AE58" i="6"/>
  <c r="AA58" i="6"/>
  <c r="T58" i="6"/>
  <c r="R58" i="6"/>
  <c r="P58" i="6"/>
  <c r="N58" i="6"/>
  <c r="J58" i="6"/>
  <c r="I58" i="6"/>
  <c r="G58" i="6"/>
  <c r="E58" i="6"/>
  <c r="C58" i="6"/>
  <c r="B58" i="6"/>
  <c r="AF57" i="6"/>
  <c r="AE57" i="6"/>
  <c r="AA57" i="6"/>
  <c r="T57" i="6"/>
  <c r="R57" i="6"/>
  <c r="P57" i="6"/>
  <c r="N57" i="6"/>
  <c r="J57" i="6"/>
  <c r="I57" i="6"/>
  <c r="G57" i="6"/>
  <c r="E57" i="6"/>
  <c r="C57" i="6"/>
  <c r="B57" i="6"/>
  <c r="AF56" i="6"/>
  <c r="AE56" i="6"/>
  <c r="AA56" i="6"/>
  <c r="T56" i="6"/>
  <c r="R56" i="6"/>
  <c r="P56" i="6"/>
  <c r="N56" i="6"/>
  <c r="J56" i="6"/>
  <c r="I56" i="6"/>
  <c r="G56" i="6"/>
  <c r="E56" i="6"/>
  <c r="C56" i="6"/>
  <c r="B56" i="6"/>
  <c r="AF55" i="6"/>
  <c r="AE55" i="6"/>
  <c r="AA55" i="6"/>
  <c r="T55" i="6"/>
  <c r="R55" i="6"/>
  <c r="P55" i="6"/>
  <c r="N55" i="6"/>
  <c r="J55" i="6"/>
  <c r="I55" i="6"/>
  <c r="G55" i="6"/>
  <c r="E55" i="6"/>
  <c r="C55" i="6"/>
  <c r="B55" i="6"/>
  <c r="AF54" i="6"/>
  <c r="AE54" i="6"/>
  <c r="AA54" i="6"/>
  <c r="T54" i="6"/>
  <c r="R54" i="6"/>
  <c r="P54" i="6"/>
  <c r="N54" i="6"/>
  <c r="J54" i="6"/>
  <c r="I54" i="6"/>
  <c r="G54" i="6"/>
  <c r="E54" i="6"/>
  <c r="C54" i="6"/>
  <c r="B54" i="6"/>
  <c r="AF53" i="6"/>
  <c r="AE53" i="6"/>
  <c r="AA53" i="6"/>
  <c r="T53" i="6"/>
  <c r="R53" i="6"/>
  <c r="P53" i="6"/>
  <c r="N53" i="6"/>
  <c r="J53" i="6"/>
  <c r="I53" i="6"/>
  <c r="G53" i="6"/>
  <c r="E53" i="6"/>
  <c r="C53" i="6"/>
  <c r="B53" i="6"/>
  <c r="AF52" i="6"/>
  <c r="AE52" i="6"/>
  <c r="AA52" i="6"/>
  <c r="T52" i="6"/>
  <c r="R52" i="6"/>
  <c r="P52" i="6"/>
  <c r="N52" i="6"/>
  <c r="J52" i="6"/>
  <c r="I52" i="6"/>
  <c r="G52" i="6"/>
  <c r="E52" i="6"/>
  <c r="C52" i="6"/>
  <c r="B52" i="6"/>
  <c r="AF51" i="6"/>
  <c r="AE51" i="6"/>
  <c r="AA51" i="6"/>
  <c r="T51" i="6"/>
  <c r="R51" i="6"/>
  <c r="P51" i="6"/>
  <c r="N51" i="6"/>
  <c r="J51" i="6"/>
  <c r="I51" i="6"/>
  <c r="G51" i="6"/>
  <c r="E51" i="6"/>
  <c r="C51" i="6"/>
  <c r="B51" i="6"/>
  <c r="AF50" i="6"/>
  <c r="AE50" i="6"/>
  <c r="AA50" i="6"/>
  <c r="T50" i="6"/>
  <c r="R50" i="6"/>
  <c r="P50" i="6"/>
  <c r="N50" i="6"/>
  <c r="J50" i="6"/>
  <c r="I50" i="6"/>
  <c r="G50" i="6"/>
  <c r="E50" i="6"/>
  <c r="C50" i="6"/>
  <c r="B50" i="6"/>
  <c r="AF49" i="6"/>
  <c r="AE49" i="6"/>
  <c r="AA49" i="6"/>
  <c r="T49" i="6"/>
  <c r="R49" i="6"/>
  <c r="P49" i="6"/>
  <c r="N49" i="6"/>
  <c r="J49" i="6"/>
  <c r="I49" i="6"/>
  <c r="G49" i="6"/>
  <c r="E49" i="6"/>
  <c r="C49" i="6"/>
  <c r="B49" i="6"/>
  <c r="AF48" i="6"/>
  <c r="AE48" i="6"/>
  <c r="AA48" i="6"/>
  <c r="T48" i="6"/>
  <c r="R48" i="6"/>
  <c r="P48" i="6"/>
  <c r="N48" i="6"/>
  <c r="J48" i="6"/>
  <c r="I48" i="6"/>
  <c r="G48" i="6"/>
  <c r="E48" i="6"/>
  <c r="C48" i="6"/>
  <c r="B48" i="6"/>
  <c r="AF47" i="6"/>
  <c r="AE47" i="6"/>
  <c r="AA47" i="6"/>
  <c r="T47" i="6"/>
  <c r="R47" i="6"/>
  <c r="P47" i="6"/>
  <c r="N47" i="6"/>
  <c r="J47" i="6"/>
  <c r="I47" i="6"/>
  <c r="G47" i="6"/>
  <c r="E47" i="6"/>
  <c r="C47" i="6"/>
  <c r="B47" i="6"/>
  <c r="AF46" i="6"/>
  <c r="AE46" i="6"/>
  <c r="AA46" i="6"/>
  <c r="T46" i="6"/>
  <c r="R46" i="6"/>
  <c r="P46" i="6"/>
  <c r="N46" i="6"/>
  <c r="J46" i="6"/>
  <c r="I46" i="6"/>
  <c r="G46" i="6"/>
  <c r="E46" i="6"/>
  <c r="C46" i="6"/>
  <c r="B46" i="6"/>
  <c r="AF45" i="6"/>
  <c r="AE45" i="6"/>
  <c r="AA45" i="6"/>
  <c r="T45" i="6"/>
  <c r="R45" i="6"/>
  <c r="P45" i="6"/>
  <c r="N45" i="6"/>
  <c r="J45" i="6"/>
  <c r="I45" i="6"/>
  <c r="G45" i="6"/>
  <c r="E45" i="6"/>
  <c r="C45" i="6"/>
  <c r="B45" i="6"/>
  <c r="AF43" i="6"/>
  <c r="AE43" i="6"/>
  <c r="AA43" i="6"/>
  <c r="T43" i="6"/>
  <c r="R43" i="6"/>
  <c r="P43" i="6"/>
  <c r="N43" i="6"/>
  <c r="J43" i="6"/>
  <c r="I43" i="6"/>
  <c r="G43" i="6"/>
  <c r="E43" i="6"/>
  <c r="C43" i="6"/>
  <c r="B43" i="6"/>
  <c r="AF42" i="6"/>
  <c r="AE42" i="6"/>
  <c r="AA42" i="6"/>
  <c r="T42" i="6"/>
  <c r="R42" i="6"/>
  <c r="P42" i="6"/>
  <c r="N42" i="6"/>
  <c r="J42" i="6"/>
  <c r="I42" i="6"/>
  <c r="G42" i="6"/>
  <c r="E42" i="6"/>
  <c r="C42" i="6"/>
  <c r="B42" i="6"/>
  <c r="AF41" i="6"/>
  <c r="AE41" i="6"/>
  <c r="AA41" i="6"/>
  <c r="T41" i="6"/>
  <c r="R41" i="6"/>
  <c r="P41" i="6"/>
  <c r="N41" i="6"/>
  <c r="J41" i="6"/>
  <c r="I41" i="6"/>
  <c r="G41" i="6"/>
  <c r="E41" i="6"/>
  <c r="C41" i="6"/>
  <c r="B41" i="6"/>
  <c r="AF40" i="6"/>
  <c r="AE40" i="6"/>
  <c r="AA40" i="6"/>
  <c r="T40" i="6"/>
  <c r="R40" i="6"/>
  <c r="P40" i="6"/>
  <c r="N40" i="6"/>
  <c r="J40" i="6"/>
  <c r="I40" i="6"/>
  <c r="G40" i="6"/>
  <c r="E40" i="6"/>
  <c r="C40" i="6"/>
  <c r="B40" i="6"/>
  <c r="AF38" i="6"/>
  <c r="AE38" i="6"/>
  <c r="AA38" i="6"/>
  <c r="T38" i="6"/>
  <c r="R38" i="6"/>
  <c r="P38" i="6"/>
  <c r="N38" i="6"/>
  <c r="J38" i="6"/>
  <c r="I38" i="6"/>
  <c r="G38" i="6"/>
  <c r="E38" i="6"/>
  <c r="C38" i="6"/>
  <c r="B38" i="6"/>
  <c r="AF37" i="6"/>
  <c r="AE37" i="6"/>
  <c r="AA37" i="6"/>
  <c r="T37" i="6"/>
  <c r="R37" i="6"/>
  <c r="P37" i="6"/>
  <c r="N37" i="6"/>
  <c r="J37" i="6"/>
  <c r="I37" i="6"/>
  <c r="G37" i="6"/>
  <c r="E37" i="6"/>
  <c r="C37" i="6"/>
  <c r="B37" i="6"/>
  <c r="AF36" i="6"/>
  <c r="AE36" i="6"/>
  <c r="AA36" i="6"/>
  <c r="T36" i="6"/>
  <c r="R36" i="6"/>
  <c r="P36" i="6"/>
  <c r="N36" i="6"/>
  <c r="J36" i="6"/>
  <c r="I36" i="6"/>
  <c r="G36" i="6"/>
  <c r="E36" i="6"/>
  <c r="C36" i="6"/>
  <c r="B36" i="6"/>
  <c r="AF35" i="6"/>
  <c r="AE35" i="6"/>
  <c r="AA35" i="6"/>
  <c r="T35" i="6"/>
  <c r="R35" i="6"/>
  <c r="P35" i="6"/>
  <c r="N35" i="6"/>
  <c r="J35" i="6"/>
  <c r="I35" i="6"/>
  <c r="G35" i="6"/>
  <c r="E35" i="6"/>
  <c r="C35" i="6"/>
  <c r="B35" i="6"/>
  <c r="AF33" i="6"/>
  <c r="AE33" i="6"/>
  <c r="AA33" i="6"/>
  <c r="T33" i="6"/>
  <c r="R33" i="6"/>
  <c r="P33" i="6"/>
  <c r="N33" i="6"/>
  <c r="J33" i="6"/>
  <c r="I33" i="6"/>
  <c r="G33" i="6"/>
  <c r="E33" i="6"/>
  <c r="C33" i="6"/>
  <c r="B33" i="6"/>
  <c r="AF32" i="6"/>
  <c r="AE32" i="6"/>
  <c r="AA32" i="6"/>
  <c r="T32" i="6"/>
  <c r="R32" i="6"/>
  <c r="P32" i="6"/>
  <c r="N32" i="6"/>
  <c r="J32" i="6"/>
  <c r="I32" i="6"/>
  <c r="G32" i="6"/>
  <c r="E32" i="6"/>
  <c r="C32" i="6"/>
  <c r="B32" i="6"/>
  <c r="AF31" i="6"/>
  <c r="AE31" i="6"/>
  <c r="AA31" i="6"/>
  <c r="T31" i="6"/>
  <c r="R31" i="6"/>
  <c r="P31" i="6"/>
  <c r="N31" i="6"/>
  <c r="J31" i="6"/>
  <c r="I31" i="6"/>
  <c r="G31" i="6"/>
  <c r="E31" i="6"/>
  <c r="C31" i="6"/>
  <c r="B31" i="6"/>
  <c r="AF30" i="6"/>
  <c r="AE30" i="6"/>
  <c r="AA30" i="6"/>
  <c r="T30" i="6"/>
  <c r="R30" i="6"/>
  <c r="P30" i="6"/>
  <c r="N30" i="6"/>
  <c r="J30" i="6"/>
  <c r="I30" i="6"/>
  <c r="G30" i="6"/>
  <c r="E30" i="6"/>
  <c r="C30" i="6"/>
  <c r="B30" i="6"/>
  <c r="AF28" i="6"/>
  <c r="AE28" i="6"/>
  <c r="T28" i="6"/>
  <c r="R28" i="6"/>
  <c r="P28" i="6"/>
  <c r="N28" i="6"/>
  <c r="J28" i="6"/>
  <c r="I28" i="6"/>
  <c r="G28" i="6"/>
  <c r="E28" i="6"/>
  <c r="C28" i="6"/>
  <c r="B28" i="6"/>
  <c r="AF27" i="6"/>
  <c r="AE27" i="6"/>
  <c r="T27" i="6"/>
  <c r="R27" i="6"/>
  <c r="P27" i="6"/>
  <c r="N27" i="6"/>
  <c r="J27" i="6"/>
  <c r="I27" i="6"/>
  <c r="G27" i="6"/>
  <c r="E27" i="6"/>
  <c r="C27" i="6"/>
  <c r="B27" i="6"/>
  <c r="AF26" i="6"/>
  <c r="AE26" i="6"/>
  <c r="T26" i="6"/>
  <c r="R26" i="6"/>
  <c r="P26" i="6"/>
  <c r="N26" i="6"/>
  <c r="J26" i="6"/>
  <c r="I26" i="6"/>
  <c r="G26" i="6"/>
  <c r="E26" i="6"/>
  <c r="C26" i="6"/>
  <c r="B26" i="6"/>
  <c r="AF25" i="6"/>
  <c r="AE25" i="6"/>
  <c r="T25" i="6"/>
  <c r="R25" i="6"/>
  <c r="P25" i="6"/>
  <c r="N25" i="6"/>
  <c r="J25" i="6"/>
  <c r="I25" i="6"/>
  <c r="G25" i="6"/>
  <c r="E25" i="6"/>
  <c r="C25" i="6"/>
  <c r="B25" i="6"/>
  <c r="AF23" i="6"/>
  <c r="AE23" i="6"/>
  <c r="T23" i="6"/>
  <c r="R23" i="6"/>
  <c r="P23" i="6"/>
  <c r="N23" i="6"/>
  <c r="J23" i="6"/>
  <c r="I23" i="6"/>
  <c r="G23" i="6"/>
  <c r="E23" i="6"/>
  <c r="C23" i="6"/>
  <c r="B23" i="6"/>
  <c r="AF22" i="6"/>
  <c r="AE22" i="6"/>
  <c r="T22" i="6"/>
  <c r="R22" i="6"/>
  <c r="P22" i="6"/>
  <c r="N22" i="6"/>
  <c r="J22" i="6"/>
  <c r="I22" i="6"/>
  <c r="G22" i="6"/>
  <c r="E22" i="6"/>
  <c r="C22" i="6"/>
  <c r="B22" i="6"/>
  <c r="AF21" i="6"/>
  <c r="AE21" i="6"/>
  <c r="T21" i="6"/>
  <c r="R21" i="6"/>
  <c r="P21" i="6"/>
  <c r="N21" i="6"/>
  <c r="J21" i="6"/>
  <c r="I21" i="6"/>
  <c r="G21" i="6"/>
  <c r="E21" i="6"/>
  <c r="C21" i="6"/>
  <c r="B21" i="6"/>
  <c r="AF20" i="6"/>
  <c r="AE20" i="6"/>
  <c r="T20" i="6"/>
  <c r="R20" i="6"/>
  <c r="P20" i="6"/>
  <c r="N20" i="6"/>
  <c r="J20" i="6"/>
  <c r="I20" i="6"/>
  <c r="G20" i="6"/>
  <c r="E20" i="6"/>
  <c r="C20" i="6"/>
  <c r="B20" i="6"/>
  <c r="AF18" i="6"/>
  <c r="AE18" i="6"/>
  <c r="T18" i="6"/>
  <c r="R18" i="6"/>
  <c r="P18" i="6"/>
  <c r="I18" i="6"/>
  <c r="G18" i="6"/>
  <c r="E18" i="6"/>
  <c r="C18" i="6"/>
  <c r="B18" i="6"/>
  <c r="AF17" i="6"/>
  <c r="AE17" i="6"/>
  <c r="T17" i="6"/>
  <c r="R17" i="6"/>
  <c r="P17" i="6"/>
  <c r="I17" i="6"/>
  <c r="G17" i="6"/>
  <c r="E17" i="6"/>
  <c r="C17" i="6"/>
  <c r="B17" i="6"/>
  <c r="AF16" i="6"/>
  <c r="AE16" i="6"/>
  <c r="T16" i="6"/>
  <c r="R16" i="6"/>
  <c r="P16" i="6"/>
  <c r="N16" i="6"/>
  <c r="I16" i="6"/>
  <c r="G16" i="6"/>
  <c r="E16" i="6"/>
  <c r="C16" i="6"/>
  <c r="B16" i="6"/>
  <c r="AF15" i="6"/>
  <c r="AE15" i="6"/>
  <c r="T15" i="6"/>
  <c r="R15" i="6"/>
  <c r="P15" i="6"/>
  <c r="N15" i="6"/>
  <c r="I15" i="6"/>
  <c r="G15" i="6"/>
  <c r="E15" i="6"/>
  <c r="C15" i="6"/>
  <c r="B15" i="6"/>
  <c r="B11" i="6"/>
  <c r="C11" i="6"/>
  <c r="E11" i="6"/>
  <c r="G11" i="6"/>
  <c r="I11" i="6"/>
  <c r="N11" i="6"/>
  <c r="P11" i="6"/>
  <c r="R11" i="6"/>
  <c r="T11" i="6"/>
  <c r="AE11" i="6"/>
  <c r="AF11" i="6"/>
  <c r="B12" i="6"/>
  <c r="C12" i="6"/>
  <c r="E12" i="6"/>
  <c r="G12" i="6"/>
  <c r="I12" i="6"/>
  <c r="N12" i="6"/>
  <c r="P12" i="6"/>
  <c r="R12" i="6"/>
  <c r="T12" i="6"/>
  <c r="AE12" i="6"/>
  <c r="AF12" i="6"/>
  <c r="B13" i="6"/>
  <c r="C13" i="6"/>
  <c r="E13" i="6"/>
  <c r="G13" i="6"/>
  <c r="I13" i="6"/>
  <c r="N13" i="6"/>
  <c r="P13" i="6"/>
  <c r="R13" i="6"/>
  <c r="T13" i="6"/>
  <c r="AE13" i="6"/>
  <c r="AF13" i="6"/>
  <c r="AF10" i="6"/>
  <c r="AE10" i="6"/>
  <c r="T10" i="6"/>
  <c r="R10" i="6"/>
  <c r="P10" i="6"/>
  <c r="N10" i="6"/>
  <c r="I10" i="6"/>
  <c r="G10" i="6"/>
  <c r="E10" i="6"/>
  <c r="C10" i="6"/>
  <c r="B10" i="6"/>
  <c r="F273" i="1"/>
  <c r="P273" i="1" s="1"/>
  <c r="C273" i="1"/>
  <c r="B273" i="1"/>
  <c r="F272" i="1"/>
  <c r="D272" i="1" s="1"/>
  <c r="C272" i="1"/>
  <c r="B272" i="1"/>
  <c r="F271" i="1"/>
  <c r="AA271" i="1" s="1"/>
  <c r="C271" i="1"/>
  <c r="B271" i="1"/>
  <c r="F270" i="1"/>
  <c r="C270" i="1"/>
  <c r="B270" i="1"/>
  <c r="F269" i="1"/>
  <c r="C269" i="1"/>
  <c r="B269" i="1"/>
  <c r="F268" i="1"/>
  <c r="C268" i="1"/>
  <c r="B268" i="1"/>
  <c r="F267" i="1"/>
  <c r="K267" i="1" s="1"/>
  <c r="C267" i="1"/>
  <c r="B267" i="1"/>
  <c r="F266" i="1"/>
  <c r="C266" i="1"/>
  <c r="B266" i="1"/>
  <c r="F265" i="1"/>
  <c r="C265" i="1"/>
  <c r="B265" i="1"/>
  <c r="F264" i="1"/>
  <c r="K264" i="1" s="1"/>
  <c r="C264" i="1"/>
  <c r="B264" i="1"/>
  <c r="F263" i="1"/>
  <c r="C263" i="1"/>
  <c r="B263" i="1"/>
  <c r="F262" i="1"/>
  <c r="P262" i="1" s="1"/>
  <c r="C262" i="1"/>
  <c r="B262" i="1"/>
  <c r="F261" i="1"/>
  <c r="C261" i="1"/>
  <c r="B261" i="1"/>
  <c r="F260" i="1"/>
  <c r="P260" i="1" s="1"/>
  <c r="C260" i="1"/>
  <c r="B260" i="1"/>
  <c r="F259" i="1"/>
  <c r="C259" i="1"/>
  <c r="B259" i="1"/>
  <c r="F258" i="1"/>
  <c r="M258" i="1" s="1"/>
  <c r="C258" i="1"/>
  <c r="B258" i="1"/>
  <c r="F257" i="1"/>
  <c r="H257" i="1" s="1"/>
  <c r="C257" i="1"/>
  <c r="B257" i="1"/>
  <c r="F256" i="1"/>
  <c r="C256" i="1"/>
  <c r="B256" i="1"/>
  <c r="F255" i="1"/>
  <c r="C255" i="1"/>
  <c r="B255" i="1"/>
  <c r="F254" i="1"/>
  <c r="M254" i="1" s="1"/>
  <c r="C254" i="1"/>
  <c r="B254" i="1"/>
  <c r="F253" i="1"/>
  <c r="C253" i="1"/>
  <c r="B253" i="1"/>
  <c r="F252" i="1"/>
  <c r="C252" i="1"/>
  <c r="B252" i="1"/>
  <c r="F251" i="1"/>
  <c r="K251" i="1" s="1"/>
  <c r="C251" i="1"/>
  <c r="B251" i="1"/>
  <c r="F250" i="1"/>
  <c r="C250" i="1"/>
  <c r="B250" i="1"/>
  <c r="F249" i="1"/>
  <c r="C249" i="1"/>
  <c r="B249" i="1"/>
  <c r="F248" i="1"/>
  <c r="W248" i="1" s="1"/>
  <c r="C248" i="1"/>
  <c r="B248" i="1"/>
  <c r="F247" i="1"/>
  <c r="C247" i="1"/>
  <c r="B247" i="1"/>
  <c r="F246" i="1"/>
  <c r="M246" i="1" s="1"/>
  <c r="C246" i="1"/>
  <c r="B246" i="1"/>
  <c r="F245" i="1"/>
  <c r="C245" i="1"/>
  <c r="B245" i="1"/>
  <c r="F244" i="1"/>
  <c r="AB244" i="1" s="1"/>
  <c r="C244" i="1"/>
  <c r="B244" i="1"/>
  <c r="F243" i="1"/>
  <c r="K243" i="1" s="1"/>
  <c r="C243" i="1"/>
  <c r="B243" i="1"/>
  <c r="F242" i="1"/>
  <c r="M242" i="1" s="1"/>
  <c r="C242" i="1"/>
  <c r="B242" i="1"/>
  <c r="F241" i="1"/>
  <c r="C241" i="1"/>
  <c r="B241" i="1"/>
  <c r="F240" i="1"/>
  <c r="D240" i="1" s="1"/>
  <c r="C240" i="1"/>
  <c r="B240" i="1"/>
  <c r="F239" i="1"/>
  <c r="K239" i="1" s="1"/>
  <c r="C239" i="1"/>
  <c r="B239" i="1"/>
  <c r="F238" i="1"/>
  <c r="C238" i="1"/>
  <c r="B238" i="1"/>
  <c r="F237" i="1"/>
  <c r="C237" i="1"/>
  <c r="B237" i="1"/>
  <c r="F236" i="1"/>
  <c r="I236" i="1" s="1"/>
  <c r="C236" i="1"/>
  <c r="B236" i="1"/>
  <c r="F235" i="1"/>
  <c r="J235" i="1" s="1"/>
  <c r="C235" i="1"/>
  <c r="B235" i="1"/>
  <c r="F234" i="1"/>
  <c r="C234" i="1"/>
  <c r="B234" i="1"/>
  <c r="F233" i="1"/>
  <c r="AB233" i="1" s="1"/>
  <c r="C233" i="1"/>
  <c r="B233" i="1"/>
  <c r="F232" i="1"/>
  <c r="AA232" i="1" s="1"/>
  <c r="C232" i="1"/>
  <c r="B232" i="1"/>
  <c r="F231" i="1"/>
  <c r="K231" i="1" s="1"/>
  <c r="C231" i="1"/>
  <c r="B231" i="1"/>
  <c r="F230" i="1"/>
  <c r="C230" i="1"/>
  <c r="B230" i="1"/>
  <c r="F229" i="1"/>
  <c r="W229" i="1" s="1"/>
  <c r="C229" i="1"/>
  <c r="B229" i="1"/>
  <c r="F228" i="1"/>
  <c r="C228" i="1"/>
  <c r="B228" i="1"/>
  <c r="F227" i="1"/>
  <c r="C227" i="1"/>
  <c r="B227" i="1"/>
  <c r="F226" i="1"/>
  <c r="C226" i="1"/>
  <c r="B226" i="1"/>
  <c r="F225" i="1"/>
  <c r="R225" i="1" s="1"/>
  <c r="C225" i="1"/>
  <c r="B225" i="1"/>
  <c r="F224" i="1"/>
  <c r="C224" i="1"/>
  <c r="B224" i="1"/>
  <c r="F223" i="1"/>
  <c r="AA223" i="1" s="1"/>
  <c r="C223" i="1"/>
  <c r="B223" i="1"/>
  <c r="F222" i="1"/>
  <c r="C222" i="1"/>
  <c r="B222" i="1"/>
  <c r="F221" i="1"/>
  <c r="R221" i="1" s="1"/>
  <c r="C221" i="1"/>
  <c r="B221" i="1"/>
  <c r="F220" i="1"/>
  <c r="C220" i="1"/>
  <c r="B220" i="1"/>
  <c r="F219" i="1"/>
  <c r="C219" i="1"/>
  <c r="B219" i="1"/>
  <c r="F218" i="1"/>
  <c r="C218" i="1"/>
  <c r="B218" i="1"/>
  <c r="F217" i="1"/>
  <c r="W217" i="1" s="1"/>
  <c r="C217" i="1"/>
  <c r="B217" i="1"/>
  <c r="F216" i="1"/>
  <c r="C216" i="1"/>
  <c r="B216" i="1"/>
  <c r="F215" i="1"/>
  <c r="C215" i="1"/>
  <c r="B215" i="1"/>
  <c r="F214" i="1"/>
  <c r="C214" i="1"/>
  <c r="B214" i="1"/>
  <c r="F213" i="1"/>
  <c r="C213" i="1"/>
  <c r="B213" i="1"/>
  <c r="F212" i="1"/>
  <c r="H212" i="1" s="1"/>
  <c r="C212" i="1"/>
  <c r="B212" i="1"/>
  <c r="F211" i="1"/>
  <c r="C211" i="1"/>
  <c r="B211" i="1"/>
  <c r="F210" i="1"/>
  <c r="C210" i="1"/>
  <c r="B210" i="1"/>
  <c r="F209" i="1"/>
  <c r="H209" i="1" s="1"/>
  <c r="C209" i="1"/>
  <c r="B209" i="1"/>
  <c r="F208" i="1"/>
  <c r="S208" i="1" s="1"/>
  <c r="C208" i="1"/>
  <c r="B208" i="1"/>
  <c r="F207" i="1"/>
  <c r="C207" i="1"/>
  <c r="B207" i="1"/>
  <c r="F206" i="1"/>
  <c r="R206" i="1" s="1"/>
  <c r="C206" i="1"/>
  <c r="B206" i="1"/>
  <c r="F205" i="1"/>
  <c r="C205" i="1"/>
  <c r="B205" i="1"/>
  <c r="F204" i="1"/>
  <c r="C204" i="1"/>
  <c r="B204" i="1"/>
  <c r="F203" i="1"/>
  <c r="C203" i="1"/>
  <c r="B203" i="1"/>
  <c r="F202" i="1"/>
  <c r="C202" i="1"/>
  <c r="B202" i="1"/>
  <c r="F201" i="1"/>
  <c r="C201" i="1"/>
  <c r="B201" i="1"/>
  <c r="F200" i="1"/>
  <c r="S200" i="1" s="1"/>
  <c r="C200" i="1"/>
  <c r="B200" i="1"/>
  <c r="F199" i="1"/>
  <c r="C199" i="1"/>
  <c r="B199" i="1"/>
  <c r="F198" i="1"/>
  <c r="AA198" i="1" s="1"/>
  <c r="C198" i="1"/>
  <c r="B198" i="1"/>
  <c r="F197" i="1"/>
  <c r="D197" i="1" s="1"/>
  <c r="C197" i="1"/>
  <c r="B197" i="1"/>
  <c r="F196" i="1"/>
  <c r="C196" i="1"/>
  <c r="B196" i="1"/>
  <c r="F195" i="1"/>
  <c r="C195" i="1"/>
  <c r="B195" i="1"/>
  <c r="F194" i="1"/>
  <c r="C194" i="1"/>
  <c r="B194" i="1"/>
  <c r="F193" i="1"/>
  <c r="C193" i="1"/>
  <c r="B193" i="1"/>
  <c r="F192" i="1"/>
  <c r="C192" i="1"/>
  <c r="B192" i="1"/>
  <c r="F191" i="1"/>
  <c r="C191" i="1"/>
  <c r="B191" i="1"/>
  <c r="F190" i="1"/>
  <c r="C190" i="1"/>
  <c r="B190" i="1"/>
  <c r="F189" i="1"/>
  <c r="N189" i="1" s="1"/>
  <c r="C189" i="1"/>
  <c r="B189" i="1"/>
  <c r="F188" i="1"/>
  <c r="K188" i="1" s="1"/>
  <c r="C188" i="1"/>
  <c r="B188" i="1"/>
  <c r="F187" i="1"/>
  <c r="C187" i="1"/>
  <c r="B187" i="1"/>
  <c r="F186" i="1"/>
  <c r="C186" i="1"/>
  <c r="B186" i="1"/>
  <c r="F185" i="1"/>
  <c r="C185" i="1"/>
  <c r="B185" i="1"/>
  <c r="F184" i="1"/>
  <c r="C184" i="1"/>
  <c r="B184" i="1"/>
  <c r="F183" i="1"/>
  <c r="C183" i="1"/>
  <c r="B183" i="1"/>
  <c r="F182" i="1"/>
  <c r="AA182" i="1" s="1"/>
  <c r="C182" i="1"/>
  <c r="B182" i="1"/>
  <c r="F181" i="1"/>
  <c r="C181" i="1"/>
  <c r="B181" i="1"/>
  <c r="F180" i="1"/>
  <c r="M180" i="1" s="1"/>
  <c r="C180" i="1"/>
  <c r="B180" i="1"/>
  <c r="F179" i="1"/>
  <c r="C179" i="1"/>
  <c r="B179" i="1"/>
  <c r="F178" i="1"/>
  <c r="C178" i="1"/>
  <c r="B178" i="1"/>
  <c r="F177" i="1"/>
  <c r="C177" i="1"/>
  <c r="B177" i="1"/>
  <c r="F176" i="1"/>
  <c r="AA176" i="1" s="1"/>
  <c r="C176" i="1"/>
  <c r="B176" i="1"/>
  <c r="F175" i="1"/>
  <c r="C175" i="1"/>
  <c r="B175" i="1"/>
  <c r="F174" i="1"/>
  <c r="C174" i="1"/>
  <c r="B174" i="1"/>
  <c r="F173" i="1"/>
  <c r="C173" i="1"/>
  <c r="B173" i="1"/>
  <c r="F172" i="1"/>
  <c r="C172" i="1"/>
  <c r="B172" i="1"/>
  <c r="F171" i="1"/>
  <c r="J171" i="1" s="1"/>
  <c r="C171" i="1"/>
  <c r="B171" i="1"/>
  <c r="F170" i="1"/>
  <c r="C170" i="1"/>
  <c r="B170" i="1"/>
  <c r="F169" i="1"/>
  <c r="AB169" i="1" s="1"/>
  <c r="C169" i="1"/>
  <c r="B169" i="1"/>
  <c r="F168" i="1"/>
  <c r="R168" i="1" s="1"/>
  <c r="C168" i="1"/>
  <c r="B168" i="1"/>
  <c r="F167" i="1"/>
  <c r="D167" i="1" s="1"/>
  <c r="C167" i="1"/>
  <c r="B167" i="1"/>
  <c r="F166" i="1"/>
  <c r="C166" i="1"/>
  <c r="B166" i="1"/>
  <c r="F165" i="1"/>
  <c r="C165" i="1"/>
  <c r="B165" i="1"/>
  <c r="F164" i="1"/>
  <c r="D164" i="1" s="1"/>
  <c r="C164" i="1"/>
  <c r="B164" i="1"/>
  <c r="F163" i="1"/>
  <c r="J163" i="1" s="1"/>
  <c r="C163" i="1"/>
  <c r="B163" i="1"/>
  <c r="F162" i="1"/>
  <c r="C162" i="1"/>
  <c r="B162" i="1"/>
  <c r="F161" i="1"/>
  <c r="D161" i="1" s="1"/>
  <c r="C161" i="1"/>
  <c r="B161" i="1"/>
  <c r="F160" i="1"/>
  <c r="S160" i="1" s="1"/>
  <c r="C160" i="1"/>
  <c r="B160" i="1"/>
  <c r="F159" i="1"/>
  <c r="C159" i="1"/>
  <c r="B159" i="1"/>
  <c r="F158" i="1"/>
  <c r="AA158" i="1" s="1"/>
  <c r="C158" i="1"/>
  <c r="B158" i="1"/>
  <c r="F157" i="1"/>
  <c r="N157" i="1" s="1"/>
  <c r="C157" i="1"/>
  <c r="B157" i="1"/>
  <c r="F156" i="1"/>
  <c r="AA156" i="1" s="1"/>
  <c r="C156" i="1"/>
  <c r="B156" i="1"/>
  <c r="F155" i="1"/>
  <c r="C155" i="1"/>
  <c r="B155" i="1"/>
  <c r="F154" i="1"/>
  <c r="R154" i="1" s="1"/>
  <c r="C154" i="1"/>
  <c r="B154" i="1"/>
  <c r="F153" i="1"/>
  <c r="C153" i="1"/>
  <c r="B153" i="1"/>
  <c r="F152" i="1"/>
  <c r="C152" i="1"/>
  <c r="B152" i="1"/>
  <c r="F151" i="1"/>
  <c r="P151" i="1" s="1"/>
  <c r="C151" i="1"/>
  <c r="B151" i="1"/>
  <c r="F150" i="1"/>
  <c r="C150" i="1"/>
  <c r="B150" i="1"/>
  <c r="F149" i="1"/>
  <c r="AB149" i="1" s="1"/>
  <c r="C149" i="1"/>
  <c r="B149" i="1"/>
  <c r="F148" i="1"/>
  <c r="M148" i="1" s="1"/>
  <c r="C148" i="1"/>
  <c r="B148" i="1"/>
  <c r="F147" i="1"/>
  <c r="C147" i="1"/>
  <c r="B147" i="1"/>
  <c r="F146" i="1"/>
  <c r="C146" i="1"/>
  <c r="B146" i="1"/>
  <c r="F145" i="1"/>
  <c r="N145" i="1" s="1"/>
  <c r="C145" i="1"/>
  <c r="B145" i="1"/>
  <c r="F144" i="1"/>
  <c r="D144" i="1" s="1"/>
  <c r="C144" i="1"/>
  <c r="B144" i="1"/>
  <c r="F143" i="1"/>
  <c r="C143" i="1"/>
  <c r="B143" i="1"/>
  <c r="F142" i="1"/>
  <c r="C142" i="1"/>
  <c r="B142" i="1"/>
  <c r="F141" i="1"/>
  <c r="C141" i="1"/>
  <c r="B141" i="1"/>
  <c r="F140" i="1"/>
  <c r="C140" i="1"/>
  <c r="B140" i="1"/>
  <c r="F139" i="1"/>
  <c r="C139" i="1"/>
  <c r="B139" i="1"/>
  <c r="F138" i="1"/>
  <c r="C138" i="1"/>
  <c r="B138" i="1"/>
  <c r="F137" i="1"/>
  <c r="C137" i="1"/>
  <c r="B137" i="1"/>
  <c r="F136" i="1"/>
  <c r="C136" i="1"/>
  <c r="B136" i="1"/>
  <c r="F135" i="1"/>
  <c r="C135" i="1"/>
  <c r="B135" i="1"/>
  <c r="F134" i="1"/>
  <c r="C134" i="1"/>
  <c r="B134" i="1"/>
  <c r="F133" i="1"/>
  <c r="D133" i="1" s="1"/>
  <c r="C133" i="1"/>
  <c r="B133" i="1"/>
  <c r="F132" i="1"/>
  <c r="C132" i="1"/>
  <c r="B132" i="1"/>
  <c r="F131" i="1"/>
  <c r="C131" i="1"/>
  <c r="B131" i="1"/>
  <c r="F130" i="1"/>
  <c r="H130" i="1" s="1"/>
  <c r="C130" i="1"/>
  <c r="B130" i="1"/>
  <c r="F129" i="1"/>
  <c r="C129" i="1"/>
  <c r="B129" i="1"/>
  <c r="F128" i="1"/>
  <c r="C128" i="1"/>
  <c r="B128" i="1"/>
  <c r="F127" i="1"/>
  <c r="C127" i="1"/>
  <c r="B127" i="1"/>
  <c r="F126" i="1"/>
  <c r="C126" i="1"/>
  <c r="B126" i="1"/>
  <c r="F125" i="1"/>
  <c r="C125" i="1"/>
  <c r="B125" i="1"/>
  <c r="F124" i="1"/>
  <c r="AA124" i="1" s="1"/>
  <c r="C124" i="1"/>
  <c r="B124" i="1"/>
  <c r="F123" i="1"/>
  <c r="C123" i="1"/>
  <c r="B123" i="1"/>
  <c r="F122" i="1"/>
  <c r="W122" i="1" s="1"/>
  <c r="C122" i="1"/>
  <c r="B122" i="1"/>
  <c r="F121" i="1"/>
  <c r="C121" i="1"/>
  <c r="B121" i="1"/>
  <c r="F120" i="1"/>
  <c r="S120" i="1" s="1"/>
  <c r="C120" i="1"/>
  <c r="B120" i="1"/>
  <c r="F119" i="1"/>
  <c r="J119" i="1" s="1"/>
  <c r="C119" i="1"/>
  <c r="B119" i="1"/>
  <c r="F118" i="1"/>
  <c r="S118" i="1" s="1"/>
  <c r="C118" i="1"/>
  <c r="B118" i="1"/>
  <c r="F115" i="1"/>
  <c r="C115" i="1"/>
  <c r="B115" i="1"/>
  <c r="F114" i="1"/>
  <c r="C114" i="1"/>
  <c r="B114" i="1"/>
  <c r="F113" i="1"/>
  <c r="C113" i="1"/>
  <c r="B113" i="1"/>
  <c r="F112" i="1"/>
  <c r="C112" i="1"/>
  <c r="B112" i="1"/>
  <c r="F111" i="1"/>
  <c r="R111" i="1" s="1"/>
  <c r="C111" i="1"/>
  <c r="B111" i="1"/>
  <c r="F110" i="1"/>
  <c r="C110" i="1"/>
  <c r="B110" i="1"/>
  <c r="F109" i="1"/>
  <c r="W109" i="1" s="1"/>
  <c r="C109" i="1"/>
  <c r="B109" i="1"/>
  <c r="F108" i="1"/>
  <c r="C108" i="1"/>
  <c r="B108" i="1"/>
  <c r="F107" i="1"/>
  <c r="C107" i="1"/>
  <c r="B107" i="1"/>
  <c r="F106" i="1"/>
  <c r="N106" i="1" s="1"/>
  <c r="C106" i="1"/>
  <c r="B106" i="1"/>
  <c r="F105" i="1"/>
  <c r="C105" i="1"/>
  <c r="B105" i="1"/>
  <c r="F104" i="1"/>
  <c r="G50" i="1" s="1"/>
  <c r="C104" i="1"/>
  <c r="B104" i="1"/>
  <c r="F103" i="1"/>
  <c r="G49" i="1" s="1"/>
  <c r="C103" i="1"/>
  <c r="B103" i="1"/>
  <c r="F102" i="1"/>
  <c r="G48" i="1" s="1"/>
  <c r="C102" i="1"/>
  <c r="B102" i="1"/>
  <c r="F101" i="1"/>
  <c r="G47" i="1" s="1"/>
  <c r="C101" i="1"/>
  <c r="B101" i="1"/>
  <c r="F100" i="1"/>
  <c r="P100" i="1" s="1"/>
  <c r="C100" i="1"/>
  <c r="B100" i="1"/>
  <c r="F99" i="1"/>
  <c r="C99" i="1"/>
  <c r="B99" i="1"/>
  <c r="F98" i="1"/>
  <c r="C98" i="1"/>
  <c r="B98" i="1"/>
  <c r="F97" i="1"/>
  <c r="AB97" i="1" s="1"/>
  <c r="C97" i="1"/>
  <c r="B97" i="1"/>
  <c r="F96" i="1"/>
  <c r="C96" i="1"/>
  <c r="B96" i="1"/>
  <c r="F95" i="1"/>
  <c r="C95" i="1"/>
  <c r="B95" i="1"/>
  <c r="F94" i="1"/>
  <c r="P94" i="1" s="1"/>
  <c r="C94" i="1"/>
  <c r="B94" i="1"/>
  <c r="F93" i="1"/>
  <c r="C93" i="1"/>
  <c r="B93" i="1"/>
  <c r="F92" i="1"/>
  <c r="AB92" i="1" s="1"/>
  <c r="C92" i="1"/>
  <c r="B92" i="1"/>
  <c r="F91" i="1"/>
  <c r="C91" i="1"/>
  <c r="B91" i="1"/>
  <c r="F90" i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K85" i="1" s="1"/>
  <c r="C85" i="1"/>
  <c r="B85" i="1"/>
  <c r="F84" i="1"/>
  <c r="C84" i="1"/>
  <c r="B84" i="1"/>
  <c r="F83" i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G19" i="1" s="1"/>
  <c r="C73" i="1"/>
  <c r="B73" i="1"/>
  <c r="F72" i="1"/>
  <c r="C72" i="1"/>
  <c r="B72" i="1"/>
  <c r="F71" i="1"/>
  <c r="G17" i="1" s="1"/>
  <c r="C71" i="1"/>
  <c r="B71" i="1"/>
  <c r="F70" i="1"/>
  <c r="C70" i="1"/>
  <c r="B70" i="1"/>
  <c r="F69" i="1"/>
  <c r="C69" i="1"/>
  <c r="B69" i="1"/>
  <c r="F68" i="1"/>
  <c r="C68" i="1"/>
  <c r="B68" i="1"/>
  <c r="F67" i="1"/>
  <c r="K67" i="1" s="1"/>
  <c r="C67" i="1"/>
  <c r="B67" i="1"/>
  <c r="F66" i="1"/>
  <c r="C66" i="1"/>
  <c r="B66" i="1"/>
  <c r="F65" i="1"/>
  <c r="C65" i="1"/>
  <c r="B65" i="1"/>
  <c r="F64" i="1"/>
  <c r="C64" i="1"/>
  <c r="B64" i="1"/>
  <c r="B11" i="1"/>
  <c r="C11" i="1"/>
  <c r="F11" i="1"/>
  <c r="B12" i="1"/>
  <c r="C12" i="1"/>
  <c r="F12" i="1"/>
  <c r="H12" i="1" s="1"/>
  <c r="B13" i="1"/>
  <c r="C13" i="1"/>
  <c r="F13" i="1"/>
  <c r="H13" i="1" s="1"/>
  <c r="B14" i="1"/>
  <c r="C14" i="1"/>
  <c r="F14" i="1"/>
  <c r="H14" i="1" s="1"/>
  <c r="B15" i="1"/>
  <c r="C15" i="1"/>
  <c r="F15" i="1"/>
  <c r="H15" i="1" s="1"/>
  <c r="B16" i="1"/>
  <c r="C16" i="1"/>
  <c r="F16" i="1"/>
  <c r="H16" i="1" s="1"/>
  <c r="B18" i="1"/>
  <c r="C18" i="1"/>
  <c r="F18" i="1"/>
  <c r="H18" i="1" s="1"/>
  <c r="B19" i="1"/>
  <c r="C19" i="1"/>
  <c r="B20" i="1"/>
  <c r="C20" i="1"/>
  <c r="F20" i="1"/>
  <c r="H20" i="1" s="1"/>
  <c r="B21" i="1"/>
  <c r="C21" i="1"/>
  <c r="F21" i="1"/>
  <c r="B22" i="1"/>
  <c r="C22" i="1"/>
  <c r="F22" i="1"/>
  <c r="B23" i="1"/>
  <c r="C23" i="1"/>
  <c r="F23" i="1"/>
  <c r="H23" i="1" s="1"/>
  <c r="B24" i="1"/>
  <c r="C24" i="1"/>
  <c r="F24" i="1"/>
  <c r="H24" i="1" s="1"/>
  <c r="B25" i="1"/>
  <c r="C25" i="1"/>
  <c r="F25" i="1"/>
  <c r="H25" i="1" s="1"/>
  <c r="B26" i="1"/>
  <c r="C26" i="1"/>
  <c r="F26" i="1"/>
  <c r="H26" i="1" s="1"/>
  <c r="B27" i="1"/>
  <c r="C27" i="1"/>
  <c r="F27" i="1"/>
  <c r="H27" i="1" s="1"/>
  <c r="B28" i="1"/>
  <c r="C28" i="1"/>
  <c r="F28" i="1"/>
  <c r="H28" i="1" s="1"/>
  <c r="B29" i="1"/>
  <c r="C29" i="1"/>
  <c r="F29" i="1"/>
  <c r="B30" i="1"/>
  <c r="C30" i="1"/>
  <c r="F30" i="1"/>
  <c r="B31" i="1"/>
  <c r="C31" i="1"/>
  <c r="F31" i="1"/>
  <c r="B32" i="1"/>
  <c r="C32" i="1"/>
  <c r="F32" i="1"/>
  <c r="B33" i="1"/>
  <c r="C33" i="1"/>
  <c r="F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F54" i="1"/>
  <c r="B55" i="1"/>
  <c r="C55" i="1"/>
  <c r="F55" i="1"/>
  <c r="B56" i="1"/>
  <c r="C56" i="1"/>
  <c r="B57" i="1"/>
  <c r="C57" i="1"/>
  <c r="B58" i="1"/>
  <c r="C58" i="1"/>
  <c r="B59" i="1"/>
  <c r="C59" i="1"/>
  <c r="B60" i="1"/>
  <c r="C60" i="1"/>
  <c r="B61" i="1"/>
  <c r="C61" i="1"/>
  <c r="F61" i="1"/>
  <c r="F10" i="1"/>
  <c r="C10" i="1"/>
  <c r="B10" i="1"/>
  <c r="L266" i="35"/>
  <c r="H266" i="35"/>
  <c r="E266" i="35"/>
  <c r="D266" i="35"/>
  <c r="B266" i="35"/>
  <c r="L254" i="35"/>
  <c r="H254" i="35"/>
  <c r="E254" i="35"/>
  <c r="D254" i="35"/>
  <c r="B254" i="35"/>
  <c r="L242" i="35"/>
  <c r="H242" i="35"/>
  <c r="E242" i="35"/>
  <c r="D242" i="35"/>
  <c r="B242" i="35"/>
  <c r="L230" i="35"/>
  <c r="H230" i="35"/>
  <c r="E230" i="35"/>
  <c r="D230" i="35"/>
  <c r="B230" i="35"/>
  <c r="L218" i="35"/>
  <c r="H218" i="35"/>
  <c r="E218" i="35"/>
  <c r="D218" i="35"/>
  <c r="B218" i="35"/>
  <c r="L194" i="35"/>
  <c r="H194" i="35"/>
  <c r="E194" i="35"/>
  <c r="D194" i="35"/>
  <c r="B194" i="35"/>
  <c r="L182" i="35"/>
  <c r="H182" i="35"/>
  <c r="E182" i="35"/>
  <c r="D182" i="35"/>
  <c r="B182" i="35"/>
  <c r="L170" i="35"/>
  <c r="H170" i="35"/>
  <c r="E170" i="35"/>
  <c r="D170" i="35"/>
  <c r="B170" i="35"/>
  <c r="L158" i="35"/>
  <c r="H158" i="35"/>
  <c r="E158" i="35"/>
  <c r="D158" i="35"/>
  <c r="B158" i="35"/>
  <c r="L146" i="35"/>
  <c r="H146" i="35"/>
  <c r="X146" i="35" s="1"/>
  <c r="E146" i="35"/>
  <c r="D146" i="35"/>
  <c r="B146" i="35"/>
  <c r="L134" i="35"/>
  <c r="H134" i="35"/>
  <c r="Z134" i="35" s="1"/>
  <c r="E134" i="35"/>
  <c r="D134" i="35"/>
  <c r="B134" i="35"/>
  <c r="L122" i="35"/>
  <c r="H122" i="35"/>
  <c r="E122" i="35"/>
  <c r="D122" i="35"/>
  <c r="B122" i="35"/>
  <c r="L110" i="35"/>
  <c r="H110" i="35"/>
  <c r="Z110" i="35" s="1"/>
  <c r="E110" i="35"/>
  <c r="D110" i="35"/>
  <c r="B110" i="35"/>
  <c r="L98" i="35"/>
  <c r="H98" i="35"/>
  <c r="E98" i="35"/>
  <c r="D98" i="35"/>
  <c r="B98" i="35"/>
  <c r="L86" i="35"/>
  <c r="H86" i="35"/>
  <c r="E86" i="35"/>
  <c r="D86" i="35"/>
  <c r="B86" i="35"/>
  <c r="L74" i="35"/>
  <c r="H74" i="35"/>
  <c r="AC74" i="35" s="1"/>
  <c r="E74" i="35"/>
  <c r="D74" i="35"/>
  <c r="B74" i="35"/>
  <c r="L62" i="35"/>
  <c r="H62" i="35"/>
  <c r="X62" i="35" s="1"/>
  <c r="E62" i="35"/>
  <c r="D62" i="35"/>
  <c r="B62" i="35"/>
  <c r="L49" i="35"/>
  <c r="H49" i="35"/>
  <c r="X49" i="35" s="1"/>
  <c r="E49" i="35"/>
  <c r="D49" i="35"/>
  <c r="B49" i="35"/>
  <c r="L36" i="35"/>
  <c r="H36" i="35"/>
  <c r="E36" i="35"/>
  <c r="D36" i="35"/>
  <c r="B36" i="35"/>
  <c r="I21" i="35"/>
  <c r="L21" i="35" s="1"/>
  <c r="F21" i="35"/>
  <c r="I20" i="35"/>
  <c r="L20" i="35" s="1"/>
  <c r="F20" i="35"/>
  <c r="L23" i="35"/>
  <c r="I18" i="35"/>
  <c r="L18" i="35" s="1"/>
  <c r="F18" i="35"/>
  <c r="I17" i="35"/>
  <c r="L17" i="35" s="1"/>
  <c r="F17" i="35"/>
  <c r="I16" i="35"/>
  <c r="L16" i="35" s="1"/>
  <c r="F16" i="35"/>
  <c r="H23" i="35"/>
  <c r="E23" i="35"/>
  <c r="D23" i="35"/>
  <c r="B23" i="35"/>
  <c r="B10" i="35"/>
  <c r="D10" i="35"/>
  <c r="E10" i="35"/>
  <c r="H10" i="35"/>
  <c r="B11" i="35"/>
  <c r="D11" i="35"/>
  <c r="E11" i="35"/>
  <c r="H11" i="35"/>
  <c r="B12" i="35"/>
  <c r="D12" i="35"/>
  <c r="E12" i="35"/>
  <c r="H12" i="35"/>
  <c r="B13" i="35"/>
  <c r="D13" i="35"/>
  <c r="E13" i="35"/>
  <c r="H13" i="35"/>
  <c r="B14" i="35"/>
  <c r="D14" i="35"/>
  <c r="E14" i="35"/>
  <c r="H14" i="35"/>
  <c r="B15" i="35"/>
  <c r="D15" i="35"/>
  <c r="E15" i="35"/>
  <c r="H15" i="35"/>
  <c r="Y83" i="53"/>
  <c r="X83" i="53"/>
  <c r="S83" i="53"/>
  <c r="O83" i="53"/>
  <c r="M83" i="53"/>
  <c r="L83" i="53"/>
  <c r="J83" i="53"/>
  <c r="I83" i="53"/>
  <c r="G83" i="53"/>
  <c r="E83" i="53"/>
  <c r="D83" i="53"/>
  <c r="B83" i="53"/>
  <c r="C83" i="53" s="1"/>
  <c r="Y82" i="53"/>
  <c r="X82" i="53"/>
  <c r="S82" i="53"/>
  <c r="O82" i="53"/>
  <c r="M82" i="53"/>
  <c r="L82" i="53"/>
  <c r="J82" i="53"/>
  <c r="I82" i="53"/>
  <c r="G82" i="53"/>
  <c r="E82" i="53"/>
  <c r="D82" i="53"/>
  <c r="B82" i="53"/>
  <c r="C82" i="53" s="1"/>
  <c r="Y81" i="53"/>
  <c r="X81" i="53"/>
  <c r="S81" i="53"/>
  <c r="O81" i="53"/>
  <c r="M81" i="53"/>
  <c r="L81" i="53"/>
  <c r="J81" i="53"/>
  <c r="I81" i="53"/>
  <c r="G81" i="53"/>
  <c r="E81" i="53"/>
  <c r="D81" i="53"/>
  <c r="B81" i="53"/>
  <c r="C81" i="53" s="1"/>
  <c r="B29" i="2"/>
  <c r="Z29" i="2" s="1"/>
  <c r="F29" i="2"/>
  <c r="H29" i="2"/>
  <c r="I30" i="2" s="1"/>
  <c r="AC29" i="2"/>
  <c r="L29" i="2"/>
  <c r="M30" i="2" s="1"/>
  <c r="O29" i="2"/>
  <c r="P29" i="2"/>
  <c r="U29" i="2"/>
  <c r="V29" i="2"/>
  <c r="W30" i="2" s="1"/>
  <c r="AA15" i="35" l="1"/>
  <c r="D134" i="59"/>
  <c r="D143" i="59" s="1"/>
  <c r="D152" i="59" s="1"/>
  <c r="D161" i="59" s="1"/>
  <c r="D171" i="59" s="1"/>
  <c r="D180" i="59" s="1"/>
  <c r="D189" i="59" s="1"/>
  <c r="D198" i="59" s="1"/>
  <c r="D207" i="59" s="1"/>
  <c r="D216" i="59" s="1"/>
  <c r="T4" i="54"/>
  <c r="G268" i="1"/>
  <c r="K80" i="54"/>
  <c r="K93" i="54"/>
  <c r="K106" i="54"/>
  <c r="K13" i="35"/>
  <c r="K79" i="54"/>
  <c r="K92" i="54"/>
  <c r="K105" i="54"/>
  <c r="K10" i="35"/>
  <c r="K78" i="54"/>
  <c r="K91" i="54"/>
  <c r="K104" i="54"/>
  <c r="K10" i="54"/>
  <c r="K23" i="54"/>
  <c r="K36" i="54"/>
  <c r="K49" i="54"/>
  <c r="K62" i="54"/>
  <c r="K114" i="54"/>
  <c r="K127" i="54"/>
  <c r="K140" i="54"/>
  <c r="K153" i="54"/>
  <c r="K166" i="54"/>
  <c r="K179" i="54"/>
  <c r="K192" i="54"/>
  <c r="K205" i="54"/>
  <c r="K218" i="54"/>
  <c r="K15" i="54"/>
  <c r="K13" i="54"/>
  <c r="K11" i="54"/>
  <c r="K28" i="54"/>
  <c r="K26" i="54"/>
  <c r="K24" i="54"/>
  <c r="K41" i="54"/>
  <c r="K39" i="54"/>
  <c r="K37" i="54"/>
  <c r="K54" i="54"/>
  <c r="K52" i="54"/>
  <c r="K50" i="54"/>
  <c r="K67" i="54"/>
  <c r="K65" i="54"/>
  <c r="K63" i="54"/>
  <c r="K119" i="54"/>
  <c r="K117" i="54"/>
  <c r="K115" i="54"/>
  <c r="K132" i="54"/>
  <c r="K130" i="54"/>
  <c r="K128" i="54"/>
  <c r="K145" i="54"/>
  <c r="K143" i="54"/>
  <c r="K141" i="54"/>
  <c r="K158" i="54"/>
  <c r="K156" i="54"/>
  <c r="K154" i="54"/>
  <c r="K171" i="54"/>
  <c r="K169" i="54"/>
  <c r="K167" i="54"/>
  <c r="K184" i="54"/>
  <c r="K182" i="54"/>
  <c r="K180" i="54"/>
  <c r="K197" i="54"/>
  <c r="K195" i="54"/>
  <c r="K193" i="54"/>
  <c r="K210" i="54"/>
  <c r="K208" i="54"/>
  <c r="K206" i="54"/>
  <c r="K223" i="54"/>
  <c r="K221" i="54"/>
  <c r="K219" i="54"/>
  <c r="K336" i="54"/>
  <c r="K427" i="54"/>
  <c r="K232" i="54"/>
  <c r="K310" i="54"/>
  <c r="K323" i="54"/>
  <c r="K297" i="54"/>
  <c r="K245" i="54"/>
  <c r="K271" i="54"/>
  <c r="K375" i="54"/>
  <c r="K414" i="54"/>
  <c r="K362" i="54"/>
  <c r="K401" i="54"/>
  <c r="K349" i="54"/>
  <c r="K388" i="54"/>
  <c r="K284" i="54"/>
  <c r="K258" i="54"/>
  <c r="K14" i="54"/>
  <c r="K12" i="54"/>
  <c r="K27" i="54"/>
  <c r="K25" i="54"/>
  <c r="K40" i="54"/>
  <c r="K38" i="54"/>
  <c r="K53" i="54"/>
  <c r="K51" i="54"/>
  <c r="K66" i="54"/>
  <c r="K64" i="54"/>
  <c r="K118" i="54"/>
  <c r="K116" i="54"/>
  <c r="K131" i="54"/>
  <c r="K129" i="54"/>
  <c r="K144" i="54"/>
  <c r="K142" i="54"/>
  <c r="K157" i="54"/>
  <c r="K155" i="54"/>
  <c r="K170" i="54"/>
  <c r="K168" i="54"/>
  <c r="K183" i="54"/>
  <c r="K181" i="54"/>
  <c r="K196" i="54"/>
  <c r="K194" i="54"/>
  <c r="K209" i="54"/>
  <c r="K207" i="54"/>
  <c r="K222" i="54"/>
  <c r="K220" i="54"/>
  <c r="K75" i="54"/>
  <c r="K88" i="54"/>
  <c r="K101" i="54"/>
  <c r="K76" i="54"/>
  <c r="K89" i="54"/>
  <c r="K102" i="54"/>
  <c r="K77" i="54"/>
  <c r="K90" i="54"/>
  <c r="K103" i="54"/>
  <c r="G146" i="1"/>
  <c r="D104" i="59"/>
  <c r="G192" i="1"/>
  <c r="U10" i="6"/>
  <c r="P4" i="49"/>
  <c r="X55" i="1"/>
  <c r="I55" i="1"/>
  <c r="R55" i="1"/>
  <c r="X51" i="1"/>
  <c r="I51" i="1"/>
  <c r="R51" i="1"/>
  <c r="X52" i="1"/>
  <c r="R52" i="1"/>
  <c r="I52" i="1"/>
  <c r="X53" i="1"/>
  <c r="R53" i="1"/>
  <c r="I53" i="1"/>
  <c r="X61" i="1"/>
  <c r="R61" i="1"/>
  <c r="I61" i="1"/>
  <c r="X54" i="1"/>
  <c r="R54" i="1"/>
  <c r="I54" i="1"/>
  <c r="T203" i="54"/>
  <c r="W203" i="54"/>
  <c r="V203" i="54"/>
  <c r="T202" i="54"/>
  <c r="V202" i="54"/>
  <c r="W202" i="54"/>
  <c r="T201" i="54"/>
  <c r="V201" i="54"/>
  <c r="W201" i="54"/>
  <c r="W200" i="54"/>
  <c r="V200" i="54"/>
  <c r="T199" i="54"/>
  <c r="W199" i="54"/>
  <c r="V199" i="54"/>
  <c r="V198" i="54"/>
  <c r="W198" i="54"/>
  <c r="V197" i="54"/>
  <c r="W197" i="54"/>
  <c r="W196" i="54"/>
  <c r="V196" i="54"/>
  <c r="W195" i="54"/>
  <c r="V195" i="54"/>
  <c r="V194" i="54"/>
  <c r="W194" i="54"/>
  <c r="T193" i="54"/>
  <c r="V193" i="54"/>
  <c r="W193" i="54"/>
  <c r="W192" i="54"/>
  <c r="V192" i="54"/>
  <c r="X112" i="54"/>
  <c r="V112" i="54"/>
  <c r="W112" i="54"/>
  <c r="W111" i="54"/>
  <c r="X111" i="54"/>
  <c r="V111" i="54"/>
  <c r="V110" i="54"/>
  <c r="W110" i="54"/>
  <c r="X110" i="54"/>
  <c r="W109" i="54"/>
  <c r="X109" i="54"/>
  <c r="V109" i="54"/>
  <c r="X108" i="54"/>
  <c r="V108" i="54"/>
  <c r="W108" i="54"/>
  <c r="W107" i="54"/>
  <c r="V107" i="54"/>
  <c r="X107" i="54"/>
  <c r="V106" i="54"/>
  <c r="W106" i="54"/>
  <c r="X106" i="54"/>
  <c r="W105" i="54"/>
  <c r="V105" i="54"/>
  <c r="X105" i="54"/>
  <c r="X104" i="54"/>
  <c r="V104" i="54"/>
  <c r="W104" i="54"/>
  <c r="W103" i="54"/>
  <c r="V103" i="54"/>
  <c r="X103" i="54"/>
  <c r="V102" i="54"/>
  <c r="W102" i="54"/>
  <c r="X102" i="54"/>
  <c r="X101" i="54"/>
  <c r="W101" i="54"/>
  <c r="V101" i="54"/>
  <c r="T110" i="54"/>
  <c r="T106" i="54"/>
  <c r="T102" i="54"/>
  <c r="T105" i="54"/>
  <c r="T112" i="54"/>
  <c r="T108" i="54"/>
  <c r="T104" i="54"/>
  <c r="T101" i="54"/>
  <c r="T103" i="54"/>
  <c r="K14" i="35"/>
  <c r="AA14" i="35"/>
  <c r="AA13" i="35"/>
  <c r="Z13" i="35"/>
  <c r="X13" i="35"/>
  <c r="X12" i="35"/>
  <c r="Z12" i="35"/>
  <c r="K11" i="35"/>
  <c r="Z11" i="35"/>
  <c r="K33" i="1"/>
  <c r="P33" i="1"/>
  <c r="W33" i="1"/>
  <c r="I33" i="1"/>
  <c r="S33" i="1"/>
  <c r="J33" i="1"/>
  <c r="H33" i="1"/>
  <c r="U33" i="1" s="1"/>
  <c r="R33" i="1"/>
  <c r="X33" i="1"/>
  <c r="M33" i="1"/>
  <c r="N33" i="1"/>
  <c r="I29" i="1"/>
  <c r="M29" i="1"/>
  <c r="S29" i="1"/>
  <c r="K29" i="1"/>
  <c r="W29" i="1"/>
  <c r="R29" i="1"/>
  <c r="J29" i="1"/>
  <c r="N29" i="1"/>
  <c r="Z29" i="1" s="1"/>
  <c r="P29" i="1"/>
  <c r="X29" i="1"/>
  <c r="H29" i="1"/>
  <c r="U29" i="1" s="1"/>
  <c r="M21" i="1"/>
  <c r="H21" i="1"/>
  <c r="U21" i="1" s="1"/>
  <c r="I30" i="1"/>
  <c r="N30" i="1"/>
  <c r="Z30" i="1" s="1"/>
  <c r="S30" i="1"/>
  <c r="H30" i="1"/>
  <c r="U30" i="1" s="1"/>
  <c r="K30" i="1"/>
  <c r="P30" i="1"/>
  <c r="W30" i="1"/>
  <c r="X30" i="1"/>
  <c r="J30" i="1"/>
  <c r="M30" i="1"/>
  <c r="R30" i="1"/>
  <c r="M22" i="1"/>
  <c r="H22" i="1"/>
  <c r="U22" i="1" s="1"/>
  <c r="I31" i="1"/>
  <c r="N31" i="1"/>
  <c r="R31" i="1"/>
  <c r="S31" i="1"/>
  <c r="J31" i="1"/>
  <c r="P31" i="1"/>
  <c r="W31" i="1"/>
  <c r="H31" i="1"/>
  <c r="U31" i="1" s="1"/>
  <c r="K31" i="1"/>
  <c r="L31" i="1" s="1"/>
  <c r="X31" i="1"/>
  <c r="M31" i="1"/>
  <c r="AA12" i="35"/>
  <c r="K12" i="35"/>
  <c r="J32" i="1"/>
  <c r="P32" i="1"/>
  <c r="W32" i="1"/>
  <c r="M32" i="1"/>
  <c r="H32" i="1"/>
  <c r="U32" i="1" s="1"/>
  <c r="N32" i="1"/>
  <c r="Z32" i="1" s="1"/>
  <c r="K32" i="1"/>
  <c r="R32" i="1"/>
  <c r="X32" i="1"/>
  <c r="S32" i="1"/>
  <c r="I32" i="1"/>
  <c r="AE40" i="50"/>
  <c r="AC23" i="35"/>
  <c r="AA23" i="35"/>
  <c r="R27" i="1"/>
  <c r="I27" i="1"/>
  <c r="X27" i="1"/>
  <c r="AA11" i="35"/>
  <c r="X11" i="35"/>
  <c r="AA10" i="35"/>
  <c r="X10" i="35"/>
  <c r="Z10" i="35"/>
  <c r="X28" i="1"/>
  <c r="R28" i="1"/>
  <c r="I28" i="1"/>
  <c r="M52" i="1"/>
  <c r="W52" i="1"/>
  <c r="P52" i="1"/>
  <c r="P26" i="1"/>
  <c r="W26" i="1"/>
  <c r="M26" i="1"/>
  <c r="W23" i="1"/>
  <c r="P23" i="1"/>
  <c r="M23" i="1"/>
  <c r="P61" i="1"/>
  <c r="M61" i="1"/>
  <c r="W61" i="1"/>
  <c r="P54" i="1"/>
  <c r="W54" i="1"/>
  <c r="M54" i="1"/>
  <c r="M28" i="1"/>
  <c r="W28" i="1"/>
  <c r="P28" i="1"/>
  <c r="M24" i="1"/>
  <c r="W24" i="1"/>
  <c r="P24" i="1"/>
  <c r="P53" i="1"/>
  <c r="M53" i="1"/>
  <c r="W53" i="1"/>
  <c r="W27" i="1"/>
  <c r="M27" i="1"/>
  <c r="P27" i="1"/>
  <c r="W55" i="1"/>
  <c r="P55" i="1"/>
  <c r="M55" i="1"/>
  <c r="W51" i="1"/>
  <c r="M51" i="1"/>
  <c r="P51" i="1"/>
  <c r="P25" i="1"/>
  <c r="M25" i="1"/>
  <c r="W25" i="1"/>
  <c r="S26" i="1"/>
  <c r="X26" i="1"/>
  <c r="I26" i="1"/>
  <c r="K25" i="1"/>
  <c r="X25" i="1"/>
  <c r="I25" i="1"/>
  <c r="I24" i="1"/>
  <c r="X24" i="1"/>
  <c r="X23" i="1"/>
  <c r="I23" i="1"/>
  <c r="P22" i="1"/>
  <c r="W22" i="1"/>
  <c r="I22" i="1"/>
  <c r="X22" i="1"/>
  <c r="W20" i="1"/>
  <c r="P20" i="1"/>
  <c r="W21" i="1"/>
  <c r="P21" i="1"/>
  <c r="I21" i="1"/>
  <c r="X21" i="1"/>
  <c r="P18" i="1"/>
  <c r="W18" i="1"/>
  <c r="AA111" i="50"/>
  <c r="AA115" i="50"/>
  <c r="AA127" i="50"/>
  <c r="AA129" i="50"/>
  <c r="AA139" i="50"/>
  <c r="AA143" i="50"/>
  <c r="AA147" i="50"/>
  <c r="AA151" i="50"/>
  <c r="AA159" i="50"/>
  <c r="AA165" i="50"/>
  <c r="AA167" i="50"/>
  <c r="AA171" i="50"/>
  <c r="AA175" i="50"/>
  <c r="AA183" i="50"/>
  <c r="AA187" i="50"/>
  <c r="AA191" i="50"/>
  <c r="AA199" i="50"/>
  <c r="AA203" i="50"/>
  <c r="AA207" i="50"/>
  <c r="AA219" i="50"/>
  <c r="AA225" i="50"/>
  <c r="AA229" i="50"/>
  <c r="AA235" i="50"/>
  <c r="AA245" i="50"/>
  <c r="AA247" i="50"/>
  <c r="AA251" i="50"/>
  <c r="AA255" i="50"/>
  <c r="AA257" i="50"/>
  <c r="AA263" i="50"/>
  <c r="AA271" i="50"/>
  <c r="AA273" i="50"/>
  <c r="AA275" i="50"/>
  <c r="AA277" i="50"/>
  <c r="AA289" i="50"/>
  <c r="AA291" i="50"/>
  <c r="AA299" i="50"/>
  <c r="AA303" i="50"/>
  <c r="AA305" i="50"/>
  <c r="AA307" i="50"/>
  <c r="AA309" i="50"/>
  <c r="AA311" i="50"/>
  <c r="AA319" i="50"/>
  <c r="AA325" i="50"/>
  <c r="AA335" i="50"/>
  <c r="AA339" i="50"/>
  <c r="AA343" i="50"/>
  <c r="AA351" i="50"/>
  <c r="AA353" i="50"/>
  <c r="AA357" i="50"/>
  <c r="AA359" i="50"/>
  <c r="AA363" i="50"/>
  <c r="AA365" i="50"/>
  <c r="AA369" i="50"/>
  <c r="AA373" i="50"/>
  <c r="AA381" i="50"/>
  <c r="AA383" i="50"/>
  <c r="AA389" i="50"/>
  <c r="AA395" i="50"/>
  <c r="AA397" i="50"/>
  <c r="AA401" i="50"/>
  <c r="AA411" i="50"/>
  <c r="AA415" i="50"/>
  <c r="AA417" i="50"/>
  <c r="AA36" i="50"/>
  <c r="AA58" i="50"/>
  <c r="AA60" i="50"/>
  <c r="AA64" i="50"/>
  <c r="AA82" i="50"/>
  <c r="AA84" i="50"/>
  <c r="AA92" i="50"/>
  <c r="AA94" i="50"/>
  <c r="AA120" i="50"/>
  <c r="AA20" i="50"/>
  <c r="AA19" i="50"/>
  <c r="AA13" i="50"/>
  <c r="M10" i="1"/>
  <c r="P10" i="1"/>
  <c r="W10" i="1"/>
  <c r="P16" i="1"/>
  <c r="W16" i="1"/>
  <c r="M16" i="1"/>
  <c r="P12" i="1"/>
  <c r="W12" i="1"/>
  <c r="M12" i="1"/>
  <c r="S17" i="48"/>
  <c r="U17" i="48"/>
  <c r="K17" i="48"/>
  <c r="V17" i="48"/>
  <c r="I17" i="48"/>
  <c r="V22" i="48"/>
  <c r="U22" i="48"/>
  <c r="I22" i="48"/>
  <c r="K22" i="48"/>
  <c r="K27" i="48"/>
  <c r="U27" i="48"/>
  <c r="I27" i="48"/>
  <c r="V27" i="48"/>
  <c r="L31" i="48"/>
  <c r="V31" i="48"/>
  <c r="I31" i="48"/>
  <c r="K31" i="48"/>
  <c r="U31" i="48"/>
  <c r="U35" i="48"/>
  <c r="K35" i="48"/>
  <c r="V35" i="48"/>
  <c r="I35" i="48"/>
  <c r="X39" i="48"/>
  <c r="V39" i="48"/>
  <c r="U39" i="48"/>
  <c r="K39" i="48"/>
  <c r="I39" i="48"/>
  <c r="K43" i="48"/>
  <c r="V43" i="48"/>
  <c r="U43" i="48"/>
  <c r="I43" i="48"/>
  <c r="U47" i="48"/>
  <c r="K47" i="48"/>
  <c r="I47" i="48"/>
  <c r="V47" i="48"/>
  <c r="I51" i="48"/>
  <c r="V51" i="48"/>
  <c r="K51" i="48"/>
  <c r="U51" i="48"/>
  <c r="I55" i="48"/>
  <c r="V55" i="48"/>
  <c r="U55" i="48"/>
  <c r="K55" i="48"/>
  <c r="I59" i="48"/>
  <c r="K59" i="48"/>
  <c r="V59" i="48"/>
  <c r="U59" i="48"/>
  <c r="I63" i="48"/>
  <c r="U63" i="48"/>
  <c r="K63" i="48"/>
  <c r="V63" i="48"/>
  <c r="X67" i="48"/>
  <c r="I67" i="48"/>
  <c r="U67" i="48"/>
  <c r="K67" i="48"/>
  <c r="V67" i="48"/>
  <c r="I71" i="48"/>
  <c r="V71" i="48"/>
  <c r="U71" i="48"/>
  <c r="K71" i="48"/>
  <c r="I75" i="48"/>
  <c r="K75" i="48"/>
  <c r="U75" i="48"/>
  <c r="V75" i="48"/>
  <c r="I79" i="48"/>
  <c r="V79" i="48"/>
  <c r="U79" i="48"/>
  <c r="K79" i="48"/>
  <c r="I83" i="48"/>
  <c r="U83" i="48"/>
  <c r="K83" i="48"/>
  <c r="V83" i="48"/>
  <c r="I87" i="48"/>
  <c r="V87" i="48"/>
  <c r="U87" i="48"/>
  <c r="K87" i="48"/>
  <c r="I91" i="48"/>
  <c r="K91" i="48"/>
  <c r="U91" i="48"/>
  <c r="V91" i="48"/>
  <c r="I95" i="48"/>
  <c r="U95" i="48"/>
  <c r="K95" i="48"/>
  <c r="V95" i="48"/>
  <c r="I99" i="48"/>
  <c r="V99" i="48"/>
  <c r="K99" i="48"/>
  <c r="U99" i="48"/>
  <c r="I103" i="48"/>
  <c r="V103" i="48"/>
  <c r="U103" i="48"/>
  <c r="K103" i="48"/>
  <c r="I107" i="48"/>
  <c r="K107" i="48"/>
  <c r="V107" i="48"/>
  <c r="U107" i="48"/>
  <c r="O111" i="48"/>
  <c r="I111" i="48"/>
  <c r="U111" i="48"/>
  <c r="K111" i="48"/>
  <c r="V111" i="48"/>
  <c r="O115" i="48"/>
  <c r="I115" i="48"/>
  <c r="V115" i="48"/>
  <c r="U115" i="48"/>
  <c r="K115" i="48"/>
  <c r="I119" i="48"/>
  <c r="V119" i="48"/>
  <c r="U119" i="48"/>
  <c r="K119" i="48"/>
  <c r="I123" i="48"/>
  <c r="K123" i="48"/>
  <c r="U123" i="48"/>
  <c r="V123" i="48"/>
  <c r="O127" i="48"/>
  <c r="I127" i="48"/>
  <c r="V127" i="48"/>
  <c r="K127" i="48"/>
  <c r="U127" i="48"/>
  <c r="O131" i="48"/>
  <c r="I131" i="48"/>
  <c r="U131" i="48"/>
  <c r="K131" i="48"/>
  <c r="V131" i="48"/>
  <c r="X135" i="48"/>
  <c r="V135" i="48"/>
  <c r="I135" i="48"/>
  <c r="U135" i="48"/>
  <c r="K135" i="48"/>
  <c r="X139" i="48"/>
  <c r="V139" i="48"/>
  <c r="I139" i="48"/>
  <c r="K139" i="48"/>
  <c r="U139" i="48"/>
  <c r="X143" i="48"/>
  <c r="V143" i="48"/>
  <c r="I143" i="48"/>
  <c r="U143" i="48"/>
  <c r="K143" i="48"/>
  <c r="X147" i="48"/>
  <c r="V147" i="48"/>
  <c r="I147" i="48"/>
  <c r="U147" i="48"/>
  <c r="K147" i="48"/>
  <c r="X151" i="48"/>
  <c r="V151" i="48"/>
  <c r="I151" i="48"/>
  <c r="U151" i="48"/>
  <c r="K151" i="48"/>
  <c r="T21" i="54"/>
  <c r="M21" i="54"/>
  <c r="N21" i="54"/>
  <c r="W21" i="54"/>
  <c r="V21" i="54"/>
  <c r="T20" i="54"/>
  <c r="W20" i="54"/>
  <c r="V20" i="54"/>
  <c r="M20" i="54"/>
  <c r="N20" i="54"/>
  <c r="T19" i="54"/>
  <c r="M19" i="54"/>
  <c r="V19" i="54"/>
  <c r="N19" i="54"/>
  <c r="W19" i="54"/>
  <c r="T18" i="54"/>
  <c r="V18" i="54"/>
  <c r="N18" i="54"/>
  <c r="M18" i="54"/>
  <c r="W18" i="54"/>
  <c r="T17" i="54"/>
  <c r="M17" i="54"/>
  <c r="N17" i="54"/>
  <c r="W17" i="54"/>
  <c r="V17" i="54"/>
  <c r="W16" i="54"/>
  <c r="N16" i="54"/>
  <c r="M16" i="54"/>
  <c r="V16" i="54"/>
  <c r="T15" i="54"/>
  <c r="M15" i="54"/>
  <c r="V15" i="54"/>
  <c r="N15" i="54"/>
  <c r="W15" i="54"/>
  <c r="V14" i="54"/>
  <c r="M14" i="54"/>
  <c r="W14" i="54"/>
  <c r="N14" i="54"/>
  <c r="M13" i="54"/>
  <c r="N13" i="54"/>
  <c r="V13" i="54"/>
  <c r="W13" i="54"/>
  <c r="W12" i="54"/>
  <c r="N12" i="54"/>
  <c r="V12" i="54"/>
  <c r="M12" i="54"/>
  <c r="M11" i="54"/>
  <c r="V11" i="54"/>
  <c r="N11" i="54"/>
  <c r="W11" i="54"/>
  <c r="M34" i="54"/>
  <c r="N34" i="54"/>
  <c r="W34" i="54"/>
  <c r="V34" i="54"/>
  <c r="Q33" i="54"/>
  <c r="W33" i="54"/>
  <c r="M33" i="54"/>
  <c r="N33" i="54"/>
  <c r="V33" i="54"/>
  <c r="M32" i="54"/>
  <c r="V32" i="54"/>
  <c r="N32" i="54"/>
  <c r="W32" i="54"/>
  <c r="N31" i="54"/>
  <c r="V31" i="54"/>
  <c r="M31" i="54"/>
  <c r="W31" i="54"/>
  <c r="M30" i="54"/>
  <c r="N30" i="54"/>
  <c r="V30" i="54"/>
  <c r="W30" i="54"/>
  <c r="W29" i="54"/>
  <c r="N29" i="54"/>
  <c r="V29" i="54"/>
  <c r="M29" i="54"/>
  <c r="O28" i="54"/>
  <c r="M28" i="54"/>
  <c r="V28" i="54"/>
  <c r="N28" i="54"/>
  <c r="W28" i="54"/>
  <c r="V27" i="54"/>
  <c r="M27" i="54"/>
  <c r="W27" i="54"/>
  <c r="N27" i="54"/>
  <c r="M26" i="54"/>
  <c r="N26" i="54"/>
  <c r="V26" i="54"/>
  <c r="W26" i="54"/>
  <c r="P25" i="54"/>
  <c r="W25" i="54"/>
  <c r="N25" i="54"/>
  <c r="V25" i="54"/>
  <c r="M25" i="54"/>
  <c r="M24" i="54"/>
  <c r="V24" i="54"/>
  <c r="N24" i="54"/>
  <c r="W24" i="54"/>
  <c r="M47" i="54"/>
  <c r="W47" i="54"/>
  <c r="N47" i="54"/>
  <c r="V47" i="54"/>
  <c r="W46" i="54"/>
  <c r="M46" i="54"/>
  <c r="V46" i="54"/>
  <c r="N46" i="54"/>
  <c r="T45" i="54"/>
  <c r="V45" i="54"/>
  <c r="M45" i="54"/>
  <c r="W45" i="54"/>
  <c r="N45" i="54"/>
  <c r="T44" i="54"/>
  <c r="N44" i="54"/>
  <c r="V44" i="54"/>
  <c r="W44" i="54"/>
  <c r="M44" i="54"/>
  <c r="T43" i="54"/>
  <c r="M43" i="54"/>
  <c r="W43" i="54"/>
  <c r="N43" i="54"/>
  <c r="V43" i="54"/>
  <c r="T42" i="54"/>
  <c r="W42" i="54"/>
  <c r="V42" i="54"/>
  <c r="M42" i="54"/>
  <c r="N42" i="54"/>
  <c r="T41" i="54"/>
  <c r="V41" i="54"/>
  <c r="M41" i="54"/>
  <c r="W41" i="54"/>
  <c r="N41" i="54"/>
  <c r="T40" i="54"/>
  <c r="V40" i="54"/>
  <c r="N40" i="54"/>
  <c r="W40" i="54"/>
  <c r="M40" i="54"/>
  <c r="T39" i="54"/>
  <c r="M39" i="54"/>
  <c r="W39" i="54"/>
  <c r="N39" i="54"/>
  <c r="V39" i="54"/>
  <c r="W38" i="54"/>
  <c r="N38" i="54"/>
  <c r="V38" i="54"/>
  <c r="M38" i="54"/>
  <c r="T37" i="54"/>
  <c r="V37" i="54"/>
  <c r="M37" i="54"/>
  <c r="W37" i="54"/>
  <c r="N37" i="54"/>
  <c r="M60" i="54"/>
  <c r="N60" i="54"/>
  <c r="V60" i="54"/>
  <c r="W60" i="54"/>
  <c r="W59" i="54"/>
  <c r="V59" i="54"/>
  <c r="N59" i="54"/>
  <c r="M59" i="54"/>
  <c r="T58" i="54"/>
  <c r="V58" i="54"/>
  <c r="M58" i="54"/>
  <c r="W58" i="54"/>
  <c r="N58" i="54"/>
  <c r="T57" i="54"/>
  <c r="V57" i="54"/>
  <c r="N57" i="54"/>
  <c r="W57" i="54"/>
  <c r="M57" i="54"/>
  <c r="M56" i="54"/>
  <c r="W56" i="54"/>
  <c r="N56" i="54"/>
  <c r="V56" i="54"/>
  <c r="W55" i="54"/>
  <c r="V55" i="54"/>
  <c r="M55" i="54"/>
  <c r="N55" i="54"/>
  <c r="T54" i="54"/>
  <c r="V54" i="54"/>
  <c r="M54" i="54"/>
  <c r="W54" i="54"/>
  <c r="N54" i="54"/>
  <c r="T53" i="54"/>
  <c r="V53" i="54"/>
  <c r="W53" i="54"/>
  <c r="M53" i="54"/>
  <c r="N53" i="54"/>
  <c r="M52" i="54"/>
  <c r="W52" i="54"/>
  <c r="N52" i="54"/>
  <c r="V52" i="54"/>
  <c r="T51" i="54"/>
  <c r="W51" i="54"/>
  <c r="N51" i="54"/>
  <c r="V51" i="54"/>
  <c r="M51" i="54"/>
  <c r="V50" i="54"/>
  <c r="M50" i="54"/>
  <c r="W50" i="54"/>
  <c r="N50" i="54"/>
  <c r="X73" i="54"/>
  <c r="M73" i="54"/>
  <c r="N73" i="54"/>
  <c r="V73" i="54"/>
  <c r="W73" i="54"/>
  <c r="T72" i="54"/>
  <c r="W72" i="54"/>
  <c r="X72" i="54"/>
  <c r="V72" i="54"/>
  <c r="N72" i="54"/>
  <c r="M72" i="54"/>
  <c r="T71" i="54"/>
  <c r="V71" i="54"/>
  <c r="M71" i="54"/>
  <c r="W71" i="54"/>
  <c r="N71" i="54"/>
  <c r="X71" i="54"/>
  <c r="X70" i="54"/>
  <c r="N70" i="54"/>
  <c r="V70" i="54"/>
  <c r="W70" i="54"/>
  <c r="M70" i="54"/>
  <c r="T69" i="54"/>
  <c r="X69" i="54"/>
  <c r="M69" i="54"/>
  <c r="N69" i="54"/>
  <c r="W69" i="54"/>
  <c r="V69" i="54"/>
  <c r="T68" i="54"/>
  <c r="W68" i="54"/>
  <c r="X68" i="54"/>
  <c r="N68" i="54"/>
  <c r="M68" i="54"/>
  <c r="V68" i="54"/>
  <c r="T67" i="54"/>
  <c r="V67" i="54"/>
  <c r="M67" i="54"/>
  <c r="W67" i="54"/>
  <c r="N67" i="54"/>
  <c r="X67" i="54"/>
  <c r="V66" i="54"/>
  <c r="X66" i="54"/>
  <c r="W66" i="54"/>
  <c r="M66" i="54"/>
  <c r="N66" i="54"/>
  <c r="X65" i="54"/>
  <c r="M65" i="54"/>
  <c r="W65" i="54"/>
  <c r="N65" i="54"/>
  <c r="V65" i="54"/>
  <c r="W64" i="54"/>
  <c r="X64" i="54"/>
  <c r="N64" i="54"/>
  <c r="M64" i="54"/>
  <c r="V64" i="54"/>
  <c r="T63" i="54"/>
  <c r="V63" i="54"/>
  <c r="M63" i="54"/>
  <c r="W63" i="54"/>
  <c r="N63" i="54"/>
  <c r="X63" i="54"/>
  <c r="M86" i="54"/>
  <c r="W86" i="54"/>
  <c r="N86" i="54"/>
  <c r="V86" i="54"/>
  <c r="W85" i="54"/>
  <c r="V85" i="54"/>
  <c r="M85" i="54"/>
  <c r="N85" i="54"/>
  <c r="V84" i="54"/>
  <c r="M84" i="54"/>
  <c r="W84" i="54"/>
  <c r="N84" i="54"/>
  <c r="T83" i="54"/>
  <c r="N83" i="54"/>
  <c r="V83" i="54"/>
  <c r="W83" i="54"/>
  <c r="M83" i="54"/>
  <c r="M82" i="54"/>
  <c r="W82" i="54"/>
  <c r="N82" i="54"/>
  <c r="V82" i="54"/>
  <c r="W81" i="54"/>
  <c r="V81" i="54"/>
  <c r="N81" i="54"/>
  <c r="M81" i="54"/>
  <c r="T80" i="54"/>
  <c r="V80" i="54"/>
  <c r="M80" i="54"/>
  <c r="W80" i="54"/>
  <c r="N80" i="54"/>
  <c r="T79" i="54"/>
  <c r="V79" i="54"/>
  <c r="W79" i="54"/>
  <c r="M79" i="54"/>
  <c r="N79" i="54"/>
  <c r="M78" i="54"/>
  <c r="N78" i="54"/>
  <c r="W78" i="54"/>
  <c r="V78" i="54"/>
  <c r="W77" i="54"/>
  <c r="V77" i="54"/>
  <c r="N77" i="54"/>
  <c r="M77" i="54"/>
  <c r="V76" i="54"/>
  <c r="M76" i="54"/>
  <c r="W76" i="54"/>
  <c r="N76" i="54"/>
  <c r="T99" i="54"/>
  <c r="M99" i="54"/>
  <c r="N99" i="54"/>
  <c r="V99" i="54"/>
  <c r="W99" i="54"/>
  <c r="T98" i="54"/>
  <c r="W98" i="54"/>
  <c r="V98" i="54"/>
  <c r="M98" i="54"/>
  <c r="N98" i="54"/>
  <c r="V97" i="54"/>
  <c r="M97" i="54"/>
  <c r="W97" i="54"/>
  <c r="N97" i="54"/>
  <c r="N96" i="54"/>
  <c r="V96" i="54"/>
  <c r="W96" i="54"/>
  <c r="M96" i="54"/>
  <c r="M95" i="54"/>
  <c r="N95" i="54"/>
  <c r="W95" i="54"/>
  <c r="V95" i="54"/>
  <c r="T94" i="54"/>
  <c r="W94" i="54"/>
  <c r="V94" i="54"/>
  <c r="N94" i="54"/>
  <c r="M94" i="54"/>
  <c r="T93" i="54"/>
  <c r="V93" i="54"/>
  <c r="M93" i="54"/>
  <c r="W93" i="54"/>
  <c r="N93" i="54"/>
  <c r="T92" i="54"/>
  <c r="V92" i="54"/>
  <c r="W92" i="54"/>
  <c r="M92" i="54"/>
  <c r="N92" i="54"/>
  <c r="M91" i="54"/>
  <c r="N91" i="54"/>
  <c r="W91" i="54"/>
  <c r="V91" i="54"/>
  <c r="T90" i="54"/>
  <c r="W90" i="54"/>
  <c r="N90" i="54"/>
  <c r="M90" i="54"/>
  <c r="V90" i="54"/>
  <c r="V89" i="54"/>
  <c r="M89" i="54"/>
  <c r="W89" i="54"/>
  <c r="N89" i="54"/>
  <c r="T125" i="54"/>
  <c r="W125" i="54"/>
  <c r="V125" i="54"/>
  <c r="M125" i="54"/>
  <c r="N125" i="54"/>
  <c r="T124" i="54"/>
  <c r="V124" i="54"/>
  <c r="W124" i="54"/>
  <c r="M124" i="54"/>
  <c r="N124" i="54"/>
  <c r="V123" i="54"/>
  <c r="M123" i="54"/>
  <c r="W123" i="54"/>
  <c r="N123" i="54"/>
  <c r="N122" i="54"/>
  <c r="M122" i="54"/>
  <c r="V122" i="54"/>
  <c r="W122" i="54"/>
  <c r="T121" i="54"/>
  <c r="W121" i="54"/>
  <c r="M121" i="54"/>
  <c r="V121" i="54"/>
  <c r="N121" i="54"/>
  <c r="T120" i="54"/>
  <c r="V120" i="54"/>
  <c r="N120" i="54"/>
  <c r="W120" i="54"/>
  <c r="M120" i="54"/>
  <c r="T119" i="54"/>
  <c r="V119" i="54"/>
  <c r="M119" i="54"/>
  <c r="N119" i="54"/>
  <c r="W119" i="54"/>
  <c r="T118" i="54"/>
  <c r="W118" i="54"/>
  <c r="N118" i="54"/>
  <c r="V118" i="54"/>
  <c r="M118" i="54"/>
  <c r="T117" i="54"/>
  <c r="V117" i="54"/>
  <c r="W117" i="54"/>
  <c r="M117" i="54"/>
  <c r="N117" i="54"/>
  <c r="V116" i="54"/>
  <c r="N116" i="54"/>
  <c r="W116" i="54"/>
  <c r="M116" i="54"/>
  <c r="T115" i="54"/>
  <c r="V115" i="54"/>
  <c r="M115" i="54"/>
  <c r="N115" i="54"/>
  <c r="W115" i="54"/>
  <c r="T138" i="54"/>
  <c r="V138" i="54"/>
  <c r="W138" i="54"/>
  <c r="M138" i="54"/>
  <c r="N138" i="54"/>
  <c r="M137" i="54"/>
  <c r="V137" i="54"/>
  <c r="N137" i="54"/>
  <c r="W137" i="54"/>
  <c r="T136" i="54"/>
  <c r="V136" i="54"/>
  <c r="M136" i="54"/>
  <c r="W136" i="54"/>
  <c r="N136" i="54"/>
  <c r="W135" i="54"/>
  <c r="M135" i="54"/>
  <c r="N135" i="54"/>
  <c r="V135" i="54"/>
  <c r="T134" i="54"/>
  <c r="V134" i="54"/>
  <c r="W134" i="54"/>
  <c r="M134" i="54"/>
  <c r="N134" i="54"/>
  <c r="T133" i="54"/>
  <c r="M133" i="54"/>
  <c r="V133" i="54"/>
  <c r="N133" i="54"/>
  <c r="W133" i="54"/>
  <c r="V132" i="54"/>
  <c r="M132" i="54"/>
  <c r="N132" i="54"/>
  <c r="W132" i="54"/>
  <c r="T131" i="54"/>
  <c r="W131" i="54"/>
  <c r="M131" i="54"/>
  <c r="N131" i="54"/>
  <c r="V131" i="54"/>
  <c r="T130" i="54"/>
  <c r="V130" i="54"/>
  <c r="W130" i="54"/>
  <c r="M130" i="54"/>
  <c r="N130" i="54"/>
  <c r="T129" i="54"/>
  <c r="W129" i="54"/>
  <c r="M129" i="54"/>
  <c r="N129" i="54"/>
  <c r="V129" i="54"/>
  <c r="V128" i="54"/>
  <c r="W128" i="54"/>
  <c r="M128" i="54"/>
  <c r="N128" i="54"/>
  <c r="T151" i="54"/>
  <c r="M151" i="54"/>
  <c r="N151" i="54"/>
  <c r="W151" i="54"/>
  <c r="V151" i="54"/>
  <c r="T150" i="54"/>
  <c r="W150" i="54"/>
  <c r="V150" i="54"/>
  <c r="M150" i="54"/>
  <c r="N150" i="54"/>
  <c r="T149" i="54"/>
  <c r="V149" i="54"/>
  <c r="M149" i="54"/>
  <c r="W149" i="54"/>
  <c r="N149" i="54"/>
  <c r="V148" i="54"/>
  <c r="N148" i="54"/>
  <c r="W148" i="54"/>
  <c r="M148" i="54"/>
  <c r="T147" i="54"/>
  <c r="M147" i="54"/>
  <c r="N147" i="54"/>
  <c r="W147" i="54"/>
  <c r="V147" i="54"/>
  <c r="T146" i="54"/>
  <c r="W146" i="54"/>
  <c r="V146" i="54"/>
  <c r="M146" i="54"/>
  <c r="N146" i="54"/>
  <c r="T145" i="54"/>
  <c r="V145" i="54"/>
  <c r="M145" i="54"/>
  <c r="W145" i="54"/>
  <c r="N145" i="54"/>
  <c r="V144" i="54"/>
  <c r="N144" i="54"/>
  <c r="W144" i="54"/>
  <c r="M144" i="54"/>
  <c r="M143" i="54"/>
  <c r="N143" i="54"/>
  <c r="W143" i="54"/>
  <c r="V143" i="54"/>
  <c r="T142" i="54"/>
  <c r="W142" i="54"/>
  <c r="V142" i="54"/>
  <c r="M142" i="54"/>
  <c r="N142" i="54"/>
  <c r="V141" i="54"/>
  <c r="M141" i="54"/>
  <c r="W141" i="54"/>
  <c r="N141" i="54"/>
  <c r="T164" i="54"/>
  <c r="M164" i="54"/>
  <c r="N164" i="54"/>
  <c r="V164" i="54"/>
  <c r="W164" i="54"/>
  <c r="T163" i="54"/>
  <c r="W163" i="54"/>
  <c r="V163" i="54"/>
  <c r="M163" i="54"/>
  <c r="N163" i="54"/>
  <c r="T162" i="54"/>
  <c r="V162" i="54"/>
  <c r="M162" i="54"/>
  <c r="W162" i="54"/>
  <c r="N162" i="54"/>
  <c r="T161" i="54"/>
  <c r="V161" i="54"/>
  <c r="W161" i="54"/>
  <c r="M161" i="54"/>
  <c r="N161" i="54"/>
  <c r="M160" i="54"/>
  <c r="N160" i="54"/>
  <c r="V160" i="54"/>
  <c r="W160" i="54"/>
  <c r="W159" i="54"/>
  <c r="V159" i="54"/>
  <c r="M159" i="54"/>
  <c r="N159" i="54"/>
  <c r="V158" i="54"/>
  <c r="M158" i="54"/>
  <c r="W158" i="54"/>
  <c r="N158" i="54"/>
  <c r="V157" i="54"/>
  <c r="W157" i="54"/>
  <c r="M157" i="54"/>
  <c r="N157" i="54"/>
  <c r="M156" i="54"/>
  <c r="N156" i="54"/>
  <c r="V156" i="54"/>
  <c r="W156" i="54"/>
  <c r="W155" i="54"/>
  <c r="V155" i="54"/>
  <c r="M155" i="54"/>
  <c r="N155" i="54"/>
  <c r="V154" i="54"/>
  <c r="M154" i="54"/>
  <c r="W154" i="54"/>
  <c r="N154" i="54"/>
  <c r="M177" i="54"/>
  <c r="N177" i="54"/>
  <c r="V177" i="54"/>
  <c r="W177" i="54"/>
  <c r="T176" i="54"/>
  <c r="W176" i="54"/>
  <c r="N176" i="54"/>
  <c r="V176" i="54"/>
  <c r="M176" i="54"/>
  <c r="T175" i="54"/>
  <c r="V175" i="54"/>
  <c r="M175" i="54"/>
  <c r="W175" i="54"/>
  <c r="N175" i="54"/>
  <c r="V174" i="54"/>
  <c r="W174" i="54"/>
  <c r="M174" i="54"/>
  <c r="N174" i="54"/>
  <c r="T173" i="54"/>
  <c r="M173" i="54"/>
  <c r="N173" i="54"/>
  <c r="V173" i="54"/>
  <c r="W173" i="54"/>
  <c r="T172" i="54"/>
  <c r="W172" i="54"/>
  <c r="N172" i="54"/>
  <c r="V172" i="54"/>
  <c r="M172" i="54"/>
  <c r="V171" i="54"/>
  <c r="M171" i="54"/>
  <c r="W171" i="54"/>
  <c r="N171" i="54"/>
  <c r="T170" i="54"/>
  <c r="V170" i="54"/>
  <c r="W170" i="54"/>
  <c r="M170" i="54"/>
  <c r="N170" i="54"/>
  <c r="M169" i="54"/>
  <c r="N169" i="54"/>
  <c r="V169" i="54"/>
  <c r="W169" i="54"/>
  <c r="T168" i="54"/>
  <c r="W168" i="54"/>
  <c r="N168" i="54"/>
  <c r="M168" i="54"/>
  <c r="V168" i="54"/>
  <c r="T167" i="54"/>
  <c r="V167" i="54"/>
  <c r="M167" i="54"/>
  <c r="W167" i="54"/>
  <c r="N167" i="54"/>
  <c r="M190" i="54"/>
  <c r="N190" i="54"/>
  <c r="V190" i="54"/>
  <c r="W190" i="54"/>
  <c r="W189" i="54"/>
  <c r="V189" i="54"/>
  <c r="M189" i="54"/>
  <c r="N189" i="54"/>
  <c r="T188" i="54"/>
  <c r="V188" i="54"/>
  <c r="M188" i="54"/>
  <c r="W188" i="54"/>
  <c r="N188" i="54"/>
  <c r="V187" i="54"/>
  <c r="M187" i="54"/>
  <c r="N187" i="54"/>
  <c r="W187" i="54"/>
  <c r="T186" i="54"/>
  <c r="M186" i="54"/>
  <c r="N186" i="54"/>
  <c r="V186" i="54"/>
  <c r="W186" i="54"/>
  <c r="T185" i="54"/>
  <c r="W185" i="54"/>
  <c r="V185" i="54"/>
  <c r="M185" i="54"/>
  <c r="N185" i="54"/>
  <c r="T184" i="54"/>
  <c r="V184" i="54"/>
  <c r="M184" i="54"/>
  <c r="W184" i="54"/>
  <c r="N184" i="54"/>
  <c r="V183" i="54"/>
  <c r="M183" i="54"/>
  <c r="N183" i="54"/>
  <c r="W183" i="54"/>
  <c r="T182" i="54"/>
  <c r="M182" i="54"/>
  <c r="N182" i="54"/>
  <c r="V182" i="54"/>
  <c r="W182" i="54"/>
  <c r="T181" i="54"/>
  <c r="W181" i="54"/>
  <c r="V181" i="54"/>
  <c r="M181" i="54"/>
  <c r="N181" i="54"/>
  <c r="T180" i="54"/>
  <c r="V180" i="54"/>
  <c r="M180" i="54"/>
  <c r="W180" i="54"/>
  <c r="N180" i="54"/>
  <c r="T216" i="54"/>
  <c r="M216" i="54"/>
  <c r="N216" i="54"/>
  <c r="W216" i="54"/>
  <c r="V216" i="54"/>
  <c r="T215" i="54"/>
  <c r="W215" i="54"/>
  <c r="V215" i="54"/>
  <c r="M215" i="54"/>
  <c r="N215" i="54"/>
  <c r="V214" i="54"/>
  <c r="M214" i="54"/>
  <c r="W214" i="54"/>
  <c r="N214" i="54"/>
  <c r="V213" i="54"/>
  <c r="N213" i="54"/>
  <c r="W213" i="54"/>
  <c r="M213" i="54"/>
  <c r="M212" i="54"/>
  <c r="N212" i="54"/>
  <c r="W212" i="54"/>
  <c r="V212" i="54"/>
  <c r="T211" i="54"/>
  <c r="W211" i="54"/>
  <c r="V211" i="54"/>
  <c r="M211" i="54"/>
  <c r="N211" i="54"/>
  <c r="V210" i="54"/>
  <c r="M210" i="54"/>
  <c r="W210" i="54"/>
  <c r="N210" i="54"/>
  <c r="T209" i="54"/>
  <c r="V209" i="54"/>
  <c r="N209" i="54"/>
  <c r="W209" i="54"/>
  <c r="M209" i="54"/>
  <c r="T208" i="54"/>
  <c r="M208" i="54"/>
  <c r="N208" i="54"/>
  <c r="W208" i="54"/>
  <c r="V208" i="54"/>
  <c r="T207" i="54"/>
  <c r="W207" i="54"/>
  <c r="V207" i="54"/>
  <c r="M207" i="54"/>
  <c r="N207" i="54"/>
  <c r="T206" i="54"/>
  <c r="V206" i="54"/>
  <c r="M206" i="54"/>
  <c r="W206" i="54"/>
  <c r="N206" i="54"/>
  <c r="T229" i="54"/>
  <c r="M229" i="54"/>
  <c r="N229" i="54"/>
  <c r="V229" i="54"/>
  <c r="W229" i="54"/>
  <c r="T228" i="54"/>
  <c r="W228" i="54"/>
  <c r="V228" i="54"/>
  <c r="M228" i="54"/>
  <c r="N228" i="54"/>
  <c r="T227" i="54"/>
  <c r="V227" i="54"/>
  <c r="M227" i="54"/>
  <c r="W227" i="54"/>
  <c r="N227" i="54"/>
  <c r="V226" i="54"/>
  <c r="W226" i="54"/>
  <c r="M226" i="54"/>
  <c r="N226" i="54"/>
  <c r="T225" i="54"/>
  <c r="M225" i="54"/>
  <c r="N225" i="54"/>
  <c r="V225" i="54"/>
  <c r="W225" i="54"/>
  <c r="T224" i="54"/>
  <c r="W224" i="54"/>
  <c r="V224" i="54"/>
  <c r="M224" i="54"/>
  <c r="N224" i="54"/>
  <c r="V223" i="54"/>
  <c r="M223" i="54"/>
  <c r="W223" i="54"/>
  <c r="N223" i="54"/>
  <c r="T222" i="54"/>
  <c r="V222" i="54"/>
  <c r="W222" i="54"/>
  <c r="M222" i="54"/>
  <c r="N222" i="54"/>
  <c r="T221" i="54"/>
  <c r="M221" i="54"/>
  <c r="N221" i="54"/>
  <c r="V221" i="54"/>
  <c r="W221" i="54"/>
  <c r="T220" i="54"/>
  <c r="W220" i="54"/>
  <c r="V220" i="54"/>
  <c r="M220" i="54"/>
  <c r="N220" i="54"/>
  <c r="V219" i="54"/>
  <c r="M219" i="54"/>
  <c r="W219" i="54"/>
  <c r="N219" i="54"/>
  <c r="N20" i="1"/>
  <c r="Z20" i="1" s="1"/>
  <c r="U20" i="1"/>
  <c r="I20" i="1"/>
  <c r="M20" i="1"/>
  <c r="X20" i="1"/>
  <c r="M13" i="1"/>
  <c r="P13" i="1"/>
  <c r="W13" i="1"/>
  <c r="AH10" i="46"/>
  <c r="K18" i="48"/>
  <c r="S18" i="48"/>
  <c r="U18" i="48"/>
  <c r="V18" i="48"/>
  <c r="I18" i="48"/>
  <c r="J13" i="48" s="1"/>
  <c r="V21" i="48"/>
  <c r="K21" i="48"/>
  <c r="I21" i="48"/>
  <c r="U21" i="48"/>
  <c r="V26" i="48"/>
  <c r="U26" i="48"/>
  <c r="K26" i="48"/>
  <c r="I26" i="48"/>
  <c r="V30" i="48"/>
  <c r="U30" i="48"/>
  <c r="K30" i="48"/>
  <c r="I30" i="48"/>
  <c r="L34" i="48"/>
  <c r="V34" i="48"/>
  <c r="U34" i="48"/>
  <c r="K34" i="48"/>
  <c r="I34" i="48"/>
  <c r="V38" i="48"/>
  <c r="K38" i="48"/>
  <c r="U38" i="48"/>
  <c r="I38" i="48"/>
  <c r="O42" i="48"/>
  <c r="V42" i="48"/>
  <c r="U42" i="48"/>
  <c r="I42" i="48"/>
  <c r="K42" i="48"/>
  <c r="O46" i="48"/>
  <c r="V46" i="48"/>
  <c r="I46" i="48"/>
  <c r="U46" i="48"/>
  <c r="K46" i="48"/>
  <c r="V50" i="48"/>
  <c r="U50" i="48"/>
  <c r="K50" i="48"/>
  <c r="I50" i="48"/>
  <c r="O54" i="48"/>
  <c r="V54" i="48"/>
  <c r="K54" i="48"/>
  <c r="I54" i="48"/>
  <c r="U54" i="48"/>
  <c r="V58" i="48"/>
  <c r="I58" i="48"/>
  <c r="U58" i="48"/>
  <c r="K58" i="48"/>
  <c r="V62" i="48"/>
  <c r="U62" i="48"/>
  <c r="K62" i="48"/>
  <c r="I62" i="48"/>
  <c r="X66" i="48"/>
  <c r="V66" i="48"/>
  <c r="U66" i="48"/>
  <c r="I66" i="48"/>
  <c r="K66" i="48"/>
  <c r="V70" i="48"/>
  <c r="K70" i="48"/>
  <c r="I70" i="48"/>
  <c r="U70" i="48"/>
  <c r="V74" i="48"/>
  <c r="I74" i="48"/>
  <c r="U74" i="48"/>
  <c r="K74" i="48"/>
  <c r="L78" i="48"/>
  <c r="V78" i="48"/>
  <c r="U78" i="48"/>
  <c r="K78" i="48"/>
  <c r="I78" i="48"/>
  <c r="X82" i="48"/>
  <c r="V82" i="48"/>
  <c r="U82" i="48"/>
  <c r="I82" i="48"/>
  <c r="K82" i="48"/>
  <c r="V86" i="48"/>
  <c r="K86" i="48"/>
  <c r="I86" i="48"/>
  <c r="U86" i="48"/>
  <c r="V90" i="48"/>
  <c r="U90" i="48"/>
  <c r="K90" i="48"/>
  <c r="I90" i="48"/>
  <c r="M94" i="48"/>
  <c r="V94" i="48"/>
  <c r="I94" i="48"/>
  <c r="U94" i="48"/>
  <c r="K94" i="48"/>
  <c r="V98" i="48"/>
  <c r="U98" i="48"/>
  <c r="K98" i="48"/>
  <c r="I98" i="48"/>
  <c r="V102" i="48"/>
  <c r="K102" i="48"/>
  <c r="I102" i="48"/>
  <c r="U102" i="48"/>
  <c r="V106" i="48"/>
  <c r="U106" i="48"/>
  <c r="K106" i="48"/>
  <c r="I106" i="48"/>
  <c r="V110" i="48"/>
  <c r="I110" i="48"/>
  <c r="U110" i="48"/>
  <c r="K110" i="48"/>
  <c r="L114" i="48"/>
  <c r="V114" i="48"/>
  <c r="U114" i="48"/>
  <c r="K114" i="48"/>
  <c r="I114" i="48"/>
  <c r="V118" i="48"/>
  <c r="K118" i="48"/>
  <c r="I118" i="48"/>
  <c r="U118" i="48"/>
  <c r="V122" i="48"/>
  <c r="I122" i="48"/>
  <c r="U122" i="48"/>
  <c r="K122" i="48"/>
  <c r="L126" i="48"/>
  <c r="V126" i="48"/>
  <c r="U126" i="48"/>
  <c r="K126" i="48"/>
  <c r="I126" i="48"/>
  <c r="V130" i="48"/>
  <c r="U130" i="48"/>
  <c r="I130" i="48"/>
  <c r="K130" i="48"/>
  <c r="X134" i="48"/>
  <c r="V134" i="48"/>
  <c r="K134" i="48"/>
  <c r="I134" i="48"/>
  <c r="U134" i="48"/>
  <c r="X138" i="48"/>
  <c r="V138" i="48"/>
  <c r="I138" i="48"/>
  <c r="U138" i="48"/>
  <c r="K138" i="48"/>
  <c r="X142" i="48"/>
  <c r="V142" i="48"/>
  <c r="U142" i="48"/>
  <c r="K142" i="48"/>
  <c r="I142" i="48"/>
  <c r="X146" i="48"/>
  <c r="V146" i="48"/>
  <c r="U146" i="48"/>
  <c r="I146" i="48"/>
  <c r="K146" i="48"/>
  <c r="X150" i="48"/>
  <c r="V150" i="48"/>
  <c r="K150" i="48"/>
  <c r="I150" i="48"/>
  <c r="U150" i="48"/>
  <c r="AA132" i="50"/>
  <c r="AA136" i="50"/>
  <c r="AA148" i="50"/>
  <c r="AA152" i="50"/>
  <c r="AA168" i="50"/>
  <c r="AA180" i="50"/>
  <c r="AA184" i="50"/>
  <c r="AA196" i="50"/>
  <c r="AA200" i="50"/>
  <c r="AA212" i="50"/>
  <c r="AA216" i="50"/>
  <c r="AA232" i="50"/>
  <c r="AA244" i="50"/>
  <c r="AA248" i="50"/>
  <c r="AA264" i="50"/>
  <c r="AA280" i="50"/>
  <c r="AA292" i="50"/>
  <c r="AA296" i="50"/>
  <c r="AA308" i="50"/>
  <c r="AA312" i="50"/>
  <c r="AA328" i="50"/>
  <c r="AA340" i="50"/>
  <c r="AA344" i="50"/>
  <c r="AA382" i="50"/>
  <c r="AA386" i="50"/>
  <c r="AA390" i="50"/>
  <c r="AA398" i="50"/>
  <c r="AA418" i="50"/>
  <c r="M18" i="1"/>
  <c r="M14" i="1"/>
  <c r="P14" i="1"/>
  <c r="W14" i="1"/>
  <c r="U19" i="48"/>
  <c r="I19" i="48"/>
  <c r="J14" i="48" s="1"/>
  <c r="V19" i="48"/>
  <c r="S19" i="48"/>
  <c r="K19" i="48"/>
  <c r="U24" i="48"/>
  <c r="I24" i="48"/>
  <c r="K24" i="48"/>
  <c r="V24" i="48"/>
  <c r="X29" i="48"/>
  <c r="U29" i="48"/>
  <c r="I29" i="48"/>
  <c r="V29" i="48"/>
  <c r="K29" i="48"/>
  <c r="L33" i="48"/>
  <c r="U33" i="48"/>
  <c r="V33" i="48"/>
  <c r="K33" i="48"/>
  <c r="I33" i="48"/>
  <c r="U37" i="48"/>
  <c r="I37" i="48"/>
  <c r="K37" i="48"/>
  <c r="V37" i="48"/>
  <c r="U41" i="48"/>
  <c r="I41" i="48"/>
  <c r="K41" i="48"/>
  <c r="V41" i="48"/>
  <c r="U45" i="48"/>
  <c r="I45" i="48"/>
  <c r="K45" i="48"/>
  <c r="V45" i="48"/>
  <c r="U49" i="48"/>
  <c r="V49" i="48"/>
  <c r="K49" i="48"/>
  <c r="I49" i="48"/>
  <c r="U53" i="48"/>
  <c r="I53" i="48"/>
  <c r="K53" i="48"/>
  <c r="V53" i="48"/>
  <c r="O57" i="48"/>
  <c r="U57" i="48"/>
  <c r="V57" i="48"/>
  <c r="K57" i="48"/>
  <c r="I57" i="48"/>
  <c r="O61" i="48"/>
  <c r="U61" i="48"/>
  <c r="V61" i="48"/>
  <c r="I61" i="48"/>
  <c r="K61" i="48"/>
  <c r="X65" i="48"/>
  <c r="U65" i="48"/>
  <c r="V65" i="48"/>
  <c r="K65" i="48"/>
  <c r="I65" i="48"/>
  <c r="U69" i="48"/>
  <c r="K69" i="48"/>
  <c r="V69" i="48"/>
  <c r="I69" i="48"/>
  <c r="U73" i="48"/>
  <c r="I73" i="48"/>
  <c r="K73" i="48"/>
  <c r="V73" i="48"/>
  <c r="U77" i="48"/>
  <c r="K77" i="48"/>
  <c r="V77" i="48"/>
  <c r="I77" i="48"/>
  <c r="X81" i="48"/>
  <c r="U81" i="48"/>
  <c r="V81" i="48"/>
  <c r="K81" i="48"/>
  <c r="I81" i="48"/>
  <c r="U85" i="48"/>
  <c r="V85" i="48"/>
  <c r="K85" i="48"/>
  <c r="I85" i="48"/>
  <c r="U89" i="48"/>
  <c r="V89" i="48"/>
  <c r="I89" i="48"/>
  <c r="K89" i="48"/>
  <c r="U93" i="48"/>
  <c r="V93" i="48"/>
  <c r="I93" i="48"/>
  <c r="K93" i="48"/>
  <c r="U97" i="48"/>
  <c r="V97" i="48"/>
  <c r="K97" i="48"/>
  <c r="I97" i="48"/>
  <c r="O101" i="48"/>
  <c r="U101" i="48"/>
  <c r="I101" i="48"/>
  <c r="K101" i="48"/>
  <c r="V101" i="48"/>
  <c r="U105" i="48"/>
  <c r="K105" i="48"/>
  <c r="V105" i="48"/>
  <c r="I105" i="48"/>
  <c r="U109" i="48"/>
  <c r="I109" i="48"/>
  <c r="V109" i="48"/>
  <c r="K109" i="48"/>
  <c r="U113" i="48"/>
  <c r="V113" i="48"/>
  <c r="K113" i="48"/>
  <c r="I113" i="48"/>
  <c r="O117" i="48"/>
  <c r="U117" i="48"/>
  <c r="V117" i="48"/>
  <c r="I117" i="48"/>
  <c r="K117" i="48"/>
  <c r="U121" i="48"/>
  <c r="V121" i="48"/>
  <c r="I121" i="48"/>
  <c r="K121" i="48"/>
  <c r="L125" i="48"/>
  <c r="U125" i="48"/>
  <c r="K125" i="48"/>
  <c r="V125" i="48"/>
  <c r="I125" i="48"/>
  <c r="L129" i="48"/>
  <c r="U129" i="48"/>
  <c r="V129" i="48"/>
  <c r="K129" i="48"/>
  <c r="I129" i="48"/>
  <c r="U133" i="48"/>
  <c r="K133" i="48"/>
  <c r="V133" i="48"/>
  <c r="I133" i="48"/>
  <c r="X137" i="48"/>
  <c r="U137" i="48"/>
  <c r="V137" i="48"/>
  <c r="I137" i="48"/>
  <c r="K137" i="48"/>
  <c r="X141" i="48"/>
  <c r="V141" i="48"/>
  <c r="U141" i="48"/>
  <c r="K141" i="48"/>
  <c r="I141" i="48"/>
  <c r="X145" i="48"/>
  <c r="U145" i="48"/>
  <c r="V145" i="48"/>
  <c r="K145" i="48"/>
  <c r="I145" i="48"/>
  <c r="X149" i="48"/>
  <c r="V149" i="48"/>
  <c r="U149" i="48"/>
  <c r="I149" i="48"/>
  <c r="K149" i="48"/>
  <c r="W15" i="1"/>
  <c r="M15" i="1"/>
  <c r="P15" i="1"/>
  <c r="W11" i="1"/>
  <c r="M11" i="1"/>
  <c r="P11" i="1"/>
  <c r="V16" i="48"/>
  <c r="U16" i="48"/>
  <c r="S16" i="48"/>
  <c r="I16" i="48"/>
  <c r="K16" i="48"/>
  <c r="K23" i="48"/>
  <c r="V23" i="48"/>
  <c r="U23" i="48"/>
  <c r="I23" i="48"/>
  <c r="K28" i="48"/>
  <c r="V28" i="48"/>
  <c r="U28" i="48"/>
  <c r="I28" i="48"/>
  <c r="O32" i="48"/>
  <c r="K32" i="48"/>
  <c r="U32" i="48"/>
  <c r="V32" i="48"/>
  <c r="I32" i="48"/>
  <c r="K36" i="48"/>
  <c r="V36" i="48"/>
  <c r="U36" i="48"/>
  <c r="I36" i="48"/>
  <c r="X40" i="48"/>
  <c r="K40" i="48"/>
  <c r="U40" i="48"/>
  <c r="I40" i="48"/>
  <c r="V40" i="48"/>
  <c r="O44" i="48"/>
  <c r="K44" i="48"/>
  <c r="V44" i="48"/>
  <c r="U44" i="48"/>
  <c r="I44" i="48"/>
  <c r="K48" i="48"/>
  <c r="U48" i="48"/>
  <c r="V48" i="48"/>
  <c r="I48" i="48"/>
  <c r="O52" i="48"/>
  <c r="K52" i="48"/>
  <c r="I52" i="48"/>
  <c r="V52" i="48"/>
  <c r="U52" i="48"/>
  <c r="K56" i="48"/>
  <c r="I56" i="48"/>
  <c r="U56" i="48"/>
  <c r="V56" i="48"/>
  <c r="O60" i="48"/>
  <c r="K60" i="48"/>
  <c r="V60" i="48"/>
  <c r="U60" i="48"/>
  <c r="I60" i="48"/>
  <c r="X64" i="48"/>
  <c r="K64" i="48"/>
  <c r="V64" i="48"/>
  <c r="I64" i="48"/>
  <c r="U64" i="48"/>
  <c r="X68" i="48"/>
  <c r="K68" i="48"/>
  <c r="U68" i="48"/>
  <c r="V68" i="48"/>
  <c r="I68" i="48"/>
  <c r="K72" i="48"/>
  <c r="V72" i="48"/>
  <c r="I72" i="48"/>
  <c r="U72" i="48"/>
  <c r="K76" i="48"/>
  <c r="V76" i="48"/>
  <c r="U76" i="48"/>
  <c r="I76" i="48"/>
  <c r="X80" i="48"/>
  <c r="K80" i="48"/>
  <c r="I80" i="48"/>
  <c r="V80" i="48"/>
  <c r="U80" i="48"/>
  <c r="K84" i="48"/>
  <c r="I84" i="48"/>
  <c r="U84" i="48"/>
  <c r="V84" i="48"/>
  <c r="K88" i="48"/>
  <c r="I88" i="48"/>
  <c r="V88" i="48"/>
  <c r="U88" i="48"/>
  <c r="K92" i="48"/>
  <c r="V92" i="48"/>
  <c r="U92" i="48"/>
  <c r="I92" i="48"/>
  <c r="K96" i="48"/>
  <c r="U96" i="48"/>
  <c r="V96" i="48"/>
  <c r="I96" i="48"/>
  <c r="K100" i="48"/>
  <c r="V100" i="48"/>
  <c r="I100" i="48"/>
  <c r="U100" i="48"/>
  <c r="K104" i="48"/>
  <c r="U104" i="48"/>
  <c r="I104" i="48"/>
  <c r="V104" i="48"/>
  <c r="K108" i="48"/>
  <c r="V108" i="48"/>
  <c r="U108" i="48"/>
  <c r="I108" i="48"/>
  <c r="K112" i="48"/>
  <c r="I112" i="48"/>
  <c r="U112" i="48"/>
  <c r="V112" i="48"/>
  <c r="K116" i="48"/>
  <c r="I116" i="48"/>
  <c r="V116" i="48"/>
  <c r="U116" i="48"/>
  <c r="K120" i="48"/>
  <c r="I120" i="48"/>
  <c r="U120" i="48"/>
  <c r="V120" i="48"/>
  <c r="K124" i="48"/>
  <c r="V124" i="48"/>
  <c r="U124" i="48"/>
  <c r="I124" i="48"/>
  <c r="O128" i="48"/>
  <c r="K128" i="48"/>
  <c r="V128" i="48"/>
  <c r="I128" i="48"/>
  <c r="U128" i="48"/>
  <c r="K132" i="48"/>
  <c r="U132" i="48"/>
  <c r="I132" i="48"/>
  <c r="V132" i="48"/>
  <c r="X136" i="48"/>
  <c r="K136" i="48"/>
  <c r="V136" i="48"/>
  <c r="I136" i="48"/>
  <c r="U136" i="48"/>
  <c r="X140" i="48"/>
  <c r="K140" i="48"/>
  <c r="U140" i="48"/>
  <c r="I140" i="48"/>
  <c r="V140" i="48"/>
  <c r="X144" i="48"/>
  <c r="K144" i="48"/>
  <c r="I144" i="48"/>
  <c r="U144" i="48"/>
  <c r="V144" i="48"/>
  <c r="X148" i="48"/>
  <c r="K148" i="48"/>
  <c r="I148" i="48"/>
  <c r="V148" i="48"/>
  <c r="U148" i="48"/>
  <c r="K152" i="48"/>
  <c r="V152" i="48"/>
  <c r="I152" i="48"/>
  <c r="U152" i="48"/>
  <c r="AA49" i="50"/>
  <c r="AA59" i="50"/>
  <c r="AA63" i="50"/>
  <c r="AA67" i="50"/>
  <c r="AA83" i="50"/>
  <c r="AA87" i="50"/>
  <c r="AA91" i="50"/>
  <c r="AA93" i="50"/>
  <c r="AA119" i="50"/>
  <c r="T10" i="54"/>
  <c r="M10" i="54"/>
  <c r="V10" i="54"/>
  <c r="N10" i="54"/>
  <c r="W10" i="54"/>
  <c r="M23" i="54"/>
  <c r="N23" i="54"/>
  <c r="W23" i="54"/>
  <c r="V23" i="54"/>
  <c r="T36" i="54"/>
  <c r="M36" i="54"/>
  <c r="W36" i="54"/>
  <c r="N36" i="54"/>
  <c r="V36" i="54"/>
  <c r="V49" i="54"/>
  <c r="W49" i="54"/>
  <c r="N49" i="54"/>
  <c r="M49" i="54"/>
  <c r="T62" i="54"/>
  <c r="V62" i="54"/>
  <c r="X62" i="54"/>
  <c r="W62" i="54"/>
  <c r="N62" i="54"/>
  <c r="M62" i="54"/>
  <c r="V75" i="54"/>
  <c r="M75" i="54"/>
  <c r="W75" i="54"/>
  <c r="N75" i="54"/>
  <c r="V88" i="54"/>
  <c r="M88" i="54"/>
  <c r="W88" i="54"/>
  <c r="N88" i="54"/>
  <c r="V114" i="54"/>
  <c r="W114" i="54"/>
  <c r="M114" i="54"/>
  <c r="N114" i="54"/>
  <c r="W127" i="54"/>
  <c r="N127" i="54"/>
  <c r="V127" i="54"/>
  <c r="M127" i="54"/>
  <c r="T140" i="54"/>
  <c r="V140" i="54"/>
  <c r="M140" i="54"/>
  <c r="N140" i="54"/>
  <c r="W140" i="54"/>
  <c r="T153" i="54"/>
  <c r="W153" i="54"/>
  <c r="N153" i="54"/>
  <c r="M153" i="54"/>
  <c r="V153" i="54"/>
  <c r="T166" i="54"/>
  <c r="W166" i="54"/>
  <c r="N166" i="54"/>
  <c r="V166" i="54"/>
  <c r="M166" i="54"/>
  <c r="W179" i="54"/>
  <c r="N179" i="54"/>
  <c r="V179" i="54"/>
  <c r="M179" i="54"/>
  <c r="V205" i="54"/>
  <c r="M205" i="54"/>
  <c r="W205" i="54"/>
  <c r="N205" i="54"/>
  <c r="W218" i="54"/>
  <c r="N218" i="54"/>
  <c r="M218" i="54"/>
  <c r="V218" i="54"/>
  <c r="D47" i="16"/>
  <c r="D48" i="16" s="1"/>
  <c r="D49" i="16" s="1"/>
  <c r="D50" i="16" s="1"/>
  <c r="D51" i="16" s="1"/>
  <c r="AA18" i="1"/>
  <c r="I18" i="1"/>
  <c r="X18" i="1"/>
  <c r="S14" i="1"/>
  <c r="I14" i="1"/>
  <c r="X14" i="1"/>
  <c r="U15" i="1"/>
  <c r="X15" i="1"/>
  <c r="I15" i="1"/>
  <c r="H11" i="1"/>
  <c r="U11" i="1" s="1"/>
  <c r="X11" i="1"/>
  <c r="I11" i="1"/>
  <c r="I10" i="1"/>
  <c r="X10" i="1"/>
  <c r="H10" i="1"/>
  <c r="U10" i="1" s="1"/>
  <c r="X16" i="1"/>
  <c r="U16" i="1"/>
  <c r="I16" i="1"/>
  <c r="X12" i="1"/>
  <c r="I12" i="1"/>
  <c r="AA13" i="1"/>
  <c r="I13" i="1"/>
  <c r="X13" i="1"/>
  <c r="AA228" i="50"/>
  <c r="AA360" i="50"/>
  <c r="K61" i="1"/>
  <c r="N61" i="1"/>
  <c r="Z61" i="1" s="1"/>
  <c r="AA414" i="50"/>
  <c r="AA90" i="50"/>
  <c r="O10" i="46"/>
  <c r="AA179" i="50"/>
  <c r="AA405" i="50"/>
  <c r="AA135" i="50"/>
  <c r="AA267" i="50"/>
  <c r="AA113" i="50"/>
  <c r="AA243" i="50"/>
  <c r="AA155" i="50"/>
  <c r="AA193" i="50"/>
  <c r="AA215" i="50"/>
  <c r="AA331" i="50"/>
  <c r="AA379" i="50"/>
  <c r="I15" i="45"/>
  <c r="G14" i="45"/>
  <c r="T13" i="45"/>
  <c r="Q16" i="48"/>
  <c r="I11" i="54"/>
  <c r="Y11" i="54" s="1"/>
  <c r="T11" i="54"/>
  <c r="I50" i="54"/>
  <c r="Y50" i="54" s="1"/>
  <c r="T50" i="54"/>
  <c r="T84" i="54"/>
  <c r="I76" i="54"/>
  <c r="Y76" i="54" s="1"/>
  <c r="T76" i="54"/>
  <c r="Z97" i="54"/>
  <c r="T97" i="54"/>
  <c r="T89" i="54"/>
  <c r="Z123" i="54"/>
  <c r="T123" i="54"/>
  <c r="P132" i="54"/>
  <c r="T132" i="54"/>
  <c r="P128" i="54"/>
  <c r="T128" i="54"/>
  <c r="T141" i="54"/>
  <c r="Z158" i="54"/>
  <c r="T158" i="54"/>
  <c r="I154" i="54"/>
  <c r="Y154" i="54" s="1"/>
  <c r="T154" i="54"/>
  <c r="Q171" i="54"/>
  <c r="T171" i="54"/>
  <c r="T197" i="54"/>
  <c r="Z214" i="54"/>
  <c r="T214" i="54"/>
  <c r="Z210" i="54"/>
  <c r="T210" i="54"/>
  <c r="Z223" i="54"/>
  <c r="T223" i="54"/>
  <c r="O219" i="54"/>
  <c r="T219" i="54"/>
  <c r="T14" i="54"/>
  <c r="P70" i="54"/>
  <c r="T70" i="54"/>
  <c r="T66" i="54"/>
  <c r="O96" i="54"/>
  <c r="T96" i="54"/>
  <c r="N109" i="54"/>
  <c r="T109" i="54"/>
  <c r="T122" i="54"/>
  <c r="P135" i="54"/>
  <c r="T135" i="54"/>
  <c r="Z148" i="54"/>
  <c r="T148" i="54"/>
  <c r="P144" i="54"/>
  <c r="T144" i="54"/>
  <c r="P157" i="54"/>
  <c r="T157" i="54"/>
  <c r="T174" i="54"/>
  <c r="AA187" i="54"/>
  <c r="T187" i="54"/>
  <c r="Z183" i="54"/>
  <c r="T183" i="54"/>
  <c r="Z200" i="54"/>
  <c r="T200" i="54"/>
  <c r="P196" i="54"/>
  <c r="T196" i="54"/>
  <c r="Z213" i="54"/>
  <c r="T213" i="54"/>
  <c r="P226" i="54"/>
  <c r="T226" i="54"/>
  <c r="T13" i="54"/>
  <c r="T47" i="54"/>
  <c r="P60" i="54"/>
  <c r="T60" i="54"/>
  <c r="T56" i="54"/>
  <c r="T52" i="54"/>
  <c r="O73" i="54"/>
  <c r="T73" i="54"/>
  <c r="Q65" i="54"/>
  <c r="T65" i="54"/>
  <c r="Q86" i="54"/>
  <c r="T86" i="54"/>
  <c r="T82" i="54"/>
  <c r="Q78" i="54"/>
  <c r="T78" i="54"/>
  <c r="O95" i="54"/>
  <c r="T95" i="54"/>
  <c r="O91" i="54"/>
  <c r="T91" i="54"/>
  <c r="AA143" i="54"/>
  <c r="T143" i="54"/>
  <c r="O160" i="54"/>
  <c r="T160" i="54"/>
  <c r="T156" i="54"/>
  <c r="I177" i="54"/>
  <c r="Y177" i="54" s="1"/>
  <c r="T177" i="54"/>
  <c r="Z169" i="54"/>
  <c r="T169" i="54"/>
  <c r="T190" i="54"/>
  <c r="T195" i="54"/>
  <c r="O212" i="54"/>
  <c r="T212" i="54"/>
  <c r="G14" i="48"/>
  <c r="O16" i="54"/>
  <c r="T16" i="54"/>
  <c r="T12" i="54"/>
  <c r="O46" i="54"/>
  <c r="T46" i="54"/>
  <c r="Z38" i="54"/>
  <c r="T38" i="54"/>
  <c r="R49" i="54"/>
  <c r="T49" i="54"/>
  <c r="T59" i="54"/>
  <c r="Q55" i="54"/>
  <c r="T55" i="54"/>
  <c r="T64" i="54"/>
  <c r="Q75" i="54"/>
  <c r="T75" i="54"/>
  <c r="P85" i="54"/>
  <c r="T85" i="54"/>
  <c r="O81" i="54"/>
  <c r="T81" i="54"/>
  <c r="P77" i="54"/>
  <c r="T77" i="54"/>
  <c r="Q88" i="54"/>
  <c r="T88" i="54"/>
  <c r="O111" i="54"/>
  <c r="T111" i="54"/>
  <c r="Z107" i="54"/>
  <c r="T107" i="54"/>
  <c r="R114" i="54"/>
  <c r="T114" i="54"/>
  <c r="AA116" i="54"/>
  <c r="T116" i="54"/>
  <c r="P127" i="54"/>
  <c r="T127" i="54"/>
  <c r="T137" i="54"/>
  <c r="P159" i="54"/>
  <c r="T159" i="54"/>
  <c r="T155" i="54"/>
  <c r="T179" i="54"/>
  <c r="T189" i="54"/>
  <c r="R192" i="54"/>
  <c r="T192" i="54"/>
  <c r="P198" i="54"/>
  <c r="T198" i="54"/>
  <c r="T194" i="54"/>
  <c r="R205" i="54"/>
  <c r="T205" i="54"/>
  <c r="R218" i="54"/>
  <c r="T218" i="54"/>
  <c r="AA356" i="50"/>
  <c r="AA164" i="50"/>
  <c r="G131" i="45"/>
  <c r="T15" i="45"/>
  <c r="R14" i="45"/>
  <c r="P13" i="45"/>
  <c r="R13" i="44"/>
  <c r="P12" i="44"/>
  <c r="T14" i="44"/>
  <c r="T12" i="44"/>
  <c r="E30" i="2"/>
  <c r="C30" i="2"/>
  <c r="O23" i="48"/>
  <c r="G12" i="48"/>
  <c r="X22" i="48"/>
  <c r="G13" i="48"/>
  <c r="O36" i="16"/>
  <c r="O34" i="16"/>
  <c r="O32" i="16"/>
  <c r="O30" i="16"/>
  <c r="O28" i="16"/>
  <c r="O26" i="16"/>
  <c r="O24" i="16"/>
  <c r="O22" i="16"/>
  <c r="Q21" i="16"/>
  <c r="Q19" i="16"/>
  <c r="O47" i="16"/>
  <c r="O49" i="16"/>
  <c r="O51" i="16"/>
  <c r="O53" i="16"/>
  <c r="O55" i="16"/>
  <c r="O57" i="16"/>
  <c r="Q35" i="16"/>
  <c r="Q33" i="16"/>
  <c r="Q31" i="16"/>
  <c r="Q29" i="16"/>
  <c r="Q27" i="16"/>
  <c r="Q25" i="16"/>
  <c r="Q23" i="16"/>
  <c r="O21" i="16"/>
  <c r="O19" i="16"/>
  <c r="Q37" i="16"/>
  <c r="O60" i="16"/>
  <c r="O37" i="16"/>
  <c r="O35" i="16"/>
  <c r="O33" i="16"/>
  <c r="O31" i="16"/>
  <c r="O29" i="16"/>
  <c r="O27" i="16"/>
  <c r="O25" i="16"/>
  <c r="O23" i="16"/>
  <c r="Q20" i="16"/>
  <c r="Q18" i="16"/>
  <c r="O46" i="16"/>
  <c r="O48" i="16"/>
  <c r="O50" i="16"/>
  <c r="O52" i="16"/>
  <c r="O54" i="16"/>
  <c r="O56" i="16"/>
  <c r="O58" i="16"/>
  <c r="Q36" i="16"/>
  <c r="Q34" i="16"/>
  <c r="Q32" i="16"/>
  <c r="Q30" i="16"/>
  <c r="Q28" i="16"/>
  <c r="Q26" i="16"/>
  <c r="Q24" i="16"/>
  <c r="Q22" i="16"/>
  <c r="O20" i="16"/>
  <c r="O18" i="16"/>
  <c r="O59" i="16"/>
  <c r="N57" i="1"/>
  <c r="Z57" i="1" s="1"/>
  <c r="K57" i="1"/>
  <c r="N58" i="1"/>
  <c r="Z58" i="1" s="1"/>
  <c r="K58" i="1"/>
  <c r="AA241" i="50"/>
  <c r="U13" i="6"/>
  <c r="U12" i="6"/>
  <c r="U11" i="6"/>
  <c r="H10" i="6"/>
  <c r="H13" i="6"/>
  <c r="H12" i="6"/>
  <c r="H11" i="6"/>
  <c r="N55" i="1"/>
  <c r="K55" i="1"/>
  <c r="K53" i="1"/>
  <c r="N53" i="1"/>
  <c r="Z53" i="1" s="1"/>
  <c r="G54" i="1"/>
  <c r="N54" i="1"/>
  <c r="K54" i="1"/>
  <c r="N52" i="1"/>
  <c r="Z52" i="1" s="1"/>
  <c r="K52" i="1"/>
  <c r="N51" i="1"/>
  <c r="K51" i="1"/>
  <c r="AA260" i="50"/>
  <c r="AA276" i="50"/>
  <c r="AA283" i="50"/>
  <c r="AA321" i="50"/>
  <c r="AA377" i="50"/>
  <c r="N15" i="35"/>
  <c r="O15" i="35" s="1"/>
  <c r="P15" i="35"/>
  <c r="AE15" i="35" s="1"/>
  <c r="D47" i="1"/>
  <c r="Y47" i="1" s="1"/>
  <c r="Z43" i="1"/>
  <c r="Z44" i="1"/>
  <c r="K42" i="1"/>
  <c r="N42" i="1"/>
  <c r="Z42" i="1" s="1"/>
  <c r="N41" i="1"/>
  <c r="Z41" i="1" s="1"/>
  <c r="K41" i="1"/>
  <c r="Q5" i="48"/>
  <c r="AA315" i="50"/>
  <c r="AA61" i="50"/>
  <c r="AA85" i="50"/>
  <c r="AA145" i="50"/>
  <c r="AA295" i="50"/>
  <c r="AA337" i="50"/>
  <c r="J40" i="1"/>
  <c r="K40" i="1"/>
  <c r="N40" i="1"/>
  <c r="Z40" i="1" s="1"/>
  <c r="AC14" i="35"/>
  <c r="P14" i="35"/>
  <c r="AE14" i="35" s="1"/>
  <c r="N14" i="35"/>
  <c r="O14" i="35" s="1"/>
  <c r="J13" i="35"/>
  <c r="V13" i="35" s="1"/>
  <c r="N13" i="35"/>
  <c r="O13" i="35" s="1"/>
  <c r="P13" i="35"/>
  <c r="AE13" i="35" s="1"/>
  <c r="K37" i="1"/>
  <c r="N37" i="1"/>
  <c r="Z37" i="1" s="1"/>
  <c r="K38" i="1"/>
  <c r="N38" i="1"/>
  <c r="Z38" i="1" s="1"/>
  <c r="N39" i="1"/>
  <c r="Z39" i="1" s="1"/>
  <c r="K39" i="1"/>
  <c r="AA197" i="50"/>
  <c r="AA261" i="50"/>
  <c r="AA323" i="50"/>
  <c r="Z36" i="1"/>
  <c r="K35" i="1"/>
  <c r="N35" i="1"/>
  <c r="Z35" i="1" s="1"/>
  <c r="AA209" i="50"/>
  <c r="AA213" i="50"/>
  <c r="Z34" i="1"/>
  <c r="AA89" i="50"/>
  <c r="AA239" i="50"/>
  <c r="AA181" i="50"/>
  <c r="AA341" i="50"/>
  <c r="AD12" i="35"/>
  <c r="AA227" i="50"/>
  <c r="AA355" i="50"/>
  <c r="AA88" i="50"/>
  <c r="AA259" i="50"/>
  <c r="AA327" i="50"/>
  <c r="AA347" i="50"/>
  <c r="AA387" i="50"/>
  <c r="AA409" i="50"/>
  <c r="AA413" i="50"/>
  <c r="AA86" i="50"/>
  <c r="AD36" i="35"/>
  <c r="AD170" i="35"/>
  <c r="AD194" i="35"/>
  <c r="AD242" i="35"/>
  <c r="AA324" i="50"/>
  <c r="AA123" i="50"/>
  <c r="AD86" i="35"/>
  <c r="AD158" i="35"/>
  <c r="AD230" i="35"/>
  <c r="AA163" i="50"/>
  <c r="AA133" i="50"/>
  <c r="AA177" i="50"/>
  <c r="AA393" i="50"/>
  <c r="AA107" i="50"/>
  <c r="AA195" i="50"/>
  <c r="AA211" i="50"/>
  <c r="AA223" i="50"/>
  <c r="AA231" i="50"/>
  <c r="AA279" i="50"/>
  <c r="AA287" i="50"/>
  <c r="AA385" i="50"/>
  <c r="AA116" i="50"/>
  <c r="AA366" i="50"/>
  <c r="F27" i="50"/>
  <c r="R81" i="54"/>
  <c r="L23" i="50"/>
  <c r="Z69" i="54"/>
  <c r="AA42" i="54"/>
  <c r="L28" i="50"/>
  <c r="O83" i="54"/>
  <c r="AA83" i="54"/>
  <c r="L34" i="50"/>
  <c r="R32" i="50"/>
  <c r="J32" i="50"/>
  <c r="N22" i="50"/>
  <c r="R215" i="54"/>
  <c r="J33" i="50"/>
  <c r="R31" i="50"/>
  <c r="Q82" i="54"/>
  <c r="AB138" i="1"/>
  <c r="AA36" i="54"/>
  <c r="I36" i="54"/>
  <c r="N27" i="50"/>
  <c r="I58" i="54"/>
  <c r="Y58" i="54" s="1"/>
  <c r="O58" i="54"/>
  <c r="Z58" i="54"/>
  <c r="O118" i="54"/>
  <c r="AA103" i="54"/>
  <c r="V212" i="49"/>
  <c r="N25" i="50"/>
  <c r="F25" i="50"/>
  <c r="P16" i="50"/>
  <c r="N15" i="50"/>
  <c r="O18" i="54"/>
  <c r="R170" i="54"/>
  <c r="Q28" i="54"/>
  <c r="Z28" i="54"/>
  <c r="O181" i="54"/>
  <c r="Z160" i="54"/>
  <c r="I183" i="54"/>
  <c r="Y183" i="54" s="1"/>
  <c r="R183" i="54"/>
  <c r="O13" i="54"/>
  <c r="Q143" i="54"/>
  <c r="AA131" i="50"/>
  <c r="V170" i="49"/>
  <c r="V165" i="49"/>
  <c r="R34" i="50"/>
  <c r="R30" i="50"/>
  <c r="J30" i="50"/>
  <c r="N26" i="50"/>
  <c r="P25" i="50"/>
  <c r="R23" i="50"/>
  <c r="J23" i="50"/>
  <c r="J22" i="50"/>
  <c r="Z142" i="54"/>
  <c r="AA172" i="54"/>
  <c r="O172" i="54"/>
  <c r="Z209" i="54"/>
  <c r="I206" i="54"/>
  <c r="Y206" i="54" s="1"/>
  <c r="O206" i="54"/>
  <c r="Z206" i="54"/>
  <c r="Q206" i="54"/>
  <c r="O24" i="54"/>
  <c r="Z24" i="54"/>
  <c r="Z131" i="54"/>
  <c r="O131" i="54"/>
  <c r="O114" i="48"/>
  <c r="J31" i="50"/>
  <c r="F30" i="50"/>
  <c r="Z161" i="54"/>
  <c r="R21" i="50"/>
  <c r="Q44" i="54"/>
  <c r="P115" i="54"/>
  <c r="Q115" i="54"/>
  <c r="O115" i="54"/>
  <c r="Z115" i="54"/>
  <c r="O221" i="54"/>
  <c r="Z221" i="54"/>
  <c r="AA41" i="54"/>
  <c r="AA136" i="54"/>
  <c r="Z156" i="54"/>
  <c r="Z190" i="54"/>
  <c r="Z195" i="54"/>
  <c r="Z212" i="54"/>
  <c r="Z18" i="54"/>
  <c r="Z13" i="54"/>
  <c r="Z118" i="54"/>
  <c r="N34" i="50"/>
  <c r="Z71" i="54"/>
  <c r="O68" i="54"/>
  <c r="R68" i="54"/>
  <c r="AA149" i="50"/>
  <c r="L29" i="50"/>
  <c r="AB403" i="50"/>
  <c r="R22" i="50"/>
  <c r="AA15" i="50"/>
  <c r="AB15" i="50"/>
  <c r="AA117" i="50"/>
  <c r="AB160" i="50"/>
  <c r="AA293" i="50"/>
  <c r="P11" i="49"/>
  <c r="N31" i="50"/>
  <c r="F31" i="50"/>
  <c r="L30" i="50"/>
  <c r="AB20" i="50"/>
  <c r="J19" i="50"/>
  <c r="F18" i="50"/>
  <c r="R25" i="50"/>
  <c r="AB224" i="50"/>
  <c r="P15" i="50"/>
  <c r="AA176" i="54"/>
  <c r="O176" i="54"/>
  <c r="I197" i="54"/>
  <c r="Y197" i="54" s="1"/>
  <c r="Q197" i="54"/>
  <c r="M197" i="54"/>
  <c r="O197" i="54"/>
  <c r="Z197" i="54"/>
  <c r="Z216" i="54"/>
  <c r="I14" i="54"/>
  <c r="Y14" i="54" s="1"/>
  <c r="P14" i="54"/>
  <c r="Z14" i="54"/>
  <c r="O14" i="54"/>
  <c r="O51" i="54"/>
  <c r="Z51" i="54"/>
  <c r="P79" i="54"/>
  <c r="I79" i="54"/>
  <c r="Y79" i="54" s="1"/>
  <c r="R79" i="54"/>
  <c r="Z79" i="54"/>
  <c r="P163" i="54"/>
  <c r="AA163" i="54"/>
  <c r="I184" i="54"/>
  <c r="Y184" i="54" s="1"/>
  <c r="O184" i="54"/>
  <c r="Z184" i="54"/>
  <c r="Q184" i="54"/>
  <c r="Z182" i="54"/>
  <c r="AA14" i="54"/>
  <c r="O123" i="54"/>
  <c r="I123" i="54"/>
  <c r="Y123" i="54" s="1"/>
  <c r="Q123" i="54"/>
  <c r="P123" i="54"/>
  <c r="AA119" i="54"/>
  <c r="P133" i="54"/>
  <c r="Z34" i="54"/>
  <c r="AA52" i="54"/>
  <c r="O64" i="54"/>
  <c r="I64" i="54"/>
  <c r="Y64" i="54" s="1"/>
  <c r="N103" i="54"/>
  <c r="P103" i="54"/>
  <c r="Z103" i="54"/>
  <c r="AA114" i="54"/>
  <c r="I134" i="54"/>
  <c r="Y134" i="54" s="1"/>
  <c r="O134" i="54"/>
  <c r="Z134" i="54"/>
  <c r="I159" i="54"/>
  <c r="Y159" i="54" s="1"/>
  <c r="R159" i="54"/>
  <c r="R174" i="54"/>
  <c r="Z187" i="54"/>
  <c r="P187" i="54"/>
  <c r="P215" i="54"/>
  <c r="I215" i="54"/>
  <c r="Y215" i="54" s="1"/>
  <c r="Z219" i="54"/>
  <c r="Z10" i="54"/>
  <c r="I12" i="54"/>
  <c r="Y12" i="54" s="1"/>
  <c r="AA12" i="54"/>
  <c r="P31" i="54"/>
  <c r="R31" i="54"/>
  <c r="AA129" i="54"/>
  <c r="O129" i="54"/>
  <c r="P36" i="54"/>
  <c r="P161" i="54"/>
  <c r="O170" i="54"/>
  <c r="Z179" i="54"/>
  <c r="P19" i="54"/>
  <c r="I39" i="54"/>
  <c r="Y39" i="54" s="1"/>
  <c r="Z39" i="54"/>
  <c r="O39" i="54"/>
  <c r="P57" i="54"/>
  <c r="Z57" i="54"/>
  <c r="R28" i="50"/>
  <c r="N19" i="50"/>
  <c r="J18" i="50"/>
  <c r="AA16" i="50"/>
  <c r="P33" i="50"/>
  <c r="Z60" i="1"/>
  <c r="AB15" i="1"/>
  <c r="M229" i="1"/>
  <c r="S231" i="1"/>
  <c r="AB32" i="50"/>
  <c r="P28" i="50"/>
  <c r="H28" i="50"/>
  <c r="L24" i="50"/>
  <c r="L16" i="50"/>
  <c r="R27" i="50"/>
  <c r="AA52" i="50"/>
  <c r="AB352" i="50"/>
  <c r="F29" i="50"/>
  <c r="P27" i="50"/>
  <c r="N21" i="50"/>
  <c r="R20" i="50"/>
  <c r="P17" i="50"/>
  <c r="AB54" i="50"/>
  <c r="V208" i="49"/>
  <c r="J26" i="50"/>
  <c r="P32" i="50"/>
  <c r="AB288" i="50"/>
  <c r="O99" i="54"/>
  <c r="Q99" i="54"/>
  <c r="I99" i="54"/>
  <c r="Y99" i="54" s="1"/>
  <c r="O94" i="54"/>
  <c r="P94" i="54"/>
  <c r="I94" i="54"/>
  <c r="Y94" i="54" s="1"/>
  <c r="AA94" i="54"/>
  <c r="R94" i="54"/>
  <c r="Q148" i="54"/>
  <c r="R148" i="54"/>
  <c r="I148" i="54"/>
  <c r="Y148" i="54" s="1"/>
  <c r="P148" i="54"/>
  <c r="AA148" i="54"/>
  <c r="O148" i="54"/>
  <c r="N203" i="54"/>
  <c r="Z203" i="54"/>
  <c r="P92" i="54"/>
  <c r="Z92" i="54"/>
  <c r="AA92" i="54"/>
  <c r="I92" i="54"/>
  <c r="Y92" i="54" s="1"/>
  <c r="M110" i="54"/>
  <c r="Z110" i="54"/>
  <c r="Q106" i="54"/>
  <c r="Z106" i="54"/>
  <c r="O106" i="54"/>
  <c r="O116" i="54"/>
  <c r="Z227" i="54"/>
  <c r="O98" i="54"/>
  <c r="Q98" i="54"/>
  <c r="I98" i="54"/>
  <c r="Y98" i="54" s="1"/>
  <c r="AA101" i="54"/>
  <c r="M101" i="54"/>
  <c r="I101" i="54"/>
  <c r="N101" i="54"/>
  <c r="Z108" i="54"/>
  <c r="O108" i="54"/>
  <c r="Z104" i="54"/>
  <c r="O104" i="54"/>
  <c r="I124" i="54"/>
  <c r="Y124" i="54" s="1"/>
  <c r="AA124" i="54"/>
  <c r="Z117" i="54"/>
  <c r="Z162" i="54"/>
  <c r="O162" i="54"/>
  <c r="P207" i="54"/>
  <c r="O207" i="54"/>
  <c r="AA207" i="54"/>
  <c r="AA222" i="54"/>
  <c r="P38" i="54"/>
  <c r="Q51" i="54"/>
  <c r="R51" i="54"/>
  <c r="I51" i="54"/>
  <c r="Y51" i="54" s="1"/>
  <c r="P51" i="54"/>
  <c r="AA51" i="54"/>
  <c r="AA62" i="54"/>
  <c r="R62" i="54"/>
  <c r="Q72" i="54"/>
  <c r="R101" i="54"/>
  <c r="R185" i="54"/>
  <c r="I185" i="54"/>
  <c r="Y185" i="54" s="1"/>
  <c r="AA185" i="54"/>
  <c r="Z225" i="54"/>
  <c r="Q10" i="54"/>
  <c r="Q18" i="54"/>
  <c r="Q14" i="54"/>
  <c r="O12" i="54"/>
  <c r="AA46" i="54"/>
  <c r="Z64" i="54"/>
  <c r="P64" i="54"/>
  <c r="AA79" i="54"/>
  <c r="Z218" i="54"/>
  <c r="P183" i="54"/>
  <c r="R18" i="54"/>
  <c r="R14" i="54"/>
  <c r="Z12" i="54"/>
  <c r="P12" i="54"/>
  <c r="Q11" i="54"/>
  <c r="O34" i="54"/>
  <c r="AA31" i="54"/>
  <c r="I31" i="54"/>
  <c r="Y31" i="54" s="1"/>
  <c r="AA44" i="54"/>
  <c r="Q64" i="54"/>
  <c r="I115" i="54"/>
  <c r="Y115" i="54" s="1"/>
  <c r="Z133" i="54"/>
  <c r="Z170" i="54"/>
  <c r="Q179" i="54"/>
  <c r="O202" i="54"/>
  <c r="F19" i="50"/>
  <c r="L17" i="50"/>
  <c r="L20" i="50"/>
  <c r="J25" i="50"/>
  <c r="I19" i="54"/>
  <c r="Y19" i="54" s="1"/>
  <c r="Q19" i="54"/>
  <c r="Z19" i="54"/>
  <c r="O19" i="54"/>
  <c r="I15" i="54"/>
  <c r="Y15" i="54" s="1"/>
  <c r="Q15" i="54"/>
  <c r="AA15" i="54"/>
  <c r="P27" i="54"/>
  <c r="Z40" i="54"/>
  <c r="AA38" i="54"/>
  <c r="I38" i="54"/>
  <c r="Y38" i="54" s="1"/>
  <c r="AA37" i="54"/>
  <c r="P59" i="54"/>
  <c r="P56" i="54"/>
  <c r="I71" i="54"/>
  <c r="Y71" i="54" s="1"/>
  <c r="O71" i="54"/>
  <c r="Q68" i="54"/>
  <c r="Z68" i="54"/>
  <c r="P66" i="54"/>
  <c r="AA85" i="54"/>
  <c r="O78" i="54"/>
  <c r="AA111" i="54"/>
  <c r="P109" i="54"/>
  <c r="O144" i="54"/>
  <c r="AA144" i="54"/>
  <c r="I144" i="54"/>
  <c r="Y144" i="54" s="1"/>
  <c r="R144" i="54"/>
  <c r="Z144" i="54"/>
  <c r="I201" i="54"/>
  <c r="Y201" i="54" s="1"/>
  <c r="M201" i="54"/>
  <c r="Q201" i="54"/>
  <c r="I211" i="54"/>
  <c r="Y211" i="54" s="1"/>
  <c r="P211" i="54"/>
  <c r="AA211" i="54"/>
  <c r="Q211" i="54"/>
  <c r="R211" i="54"/>
  <c r="Z211" i="54"/>
  <c r="O211" i="54"/>
  <c r="O229" i="54"/>
  <c r="Z229" i="54"/>
  <c r="Z224" i="54"/>
  <c r="P224" i="54"/>
  <c r="AA161" i="50"/>
  <c r="AA21" i="1"/>
  <c r="D44" i="1"/>
  <c r="Y44" i="1" s="1"/>
  <c r="J35" i="1"/>
  <c r="G21" i="1"/>
  <c r="M204" i="1"/>
  <c r="V167" i="49"/>
  <c r="AA33" i="50"/>
  <c r="R26" i="50"/>
  <c r="AB16" i="50"/>
  <c r="R15" i="50"/>
  <c r="N23" i="50"/>
  <c r="AA57" i="50"/>
  <c r="AB58" i="50"/>
  <c r="AB374" i="50"/>
  <c r="Z23" i="54"/>
  <c r="I29" i="54"/>
  <c r="Y29" i="54" s="1"/>
  <c r="P29" i="54"/>
  <c r="Z27" i="54"/>
  <c r="AA25" i="54"/>
  <c r="I40" i="54"/>
  <c r="Y40" i="54" s="1"/>
  <c r="R40" i="54"/>
  <c r="O40" i="54"/>
  <c r="AA40" i="54"/>
  <c r="I37" i="54"/>
  <c r="Y37" i="54" s="1"/>
  <c r="Q37" i="54"/>
  <c r="Z37" i="54"/>
  <c r="O37" i="54"/>
  <c r="Z59" i="54"/>
  <c r="AA57" i="54"/>
  <c r="I57" i="54"/>
  <c r="Y57" i="54" s="1"/>
  <c r="AA56" i="54"/>
  <c r="I72" i="54"/>
  <c r="Y72" i="54" s="1"/>
  <c r="P72" i="54"/>
  <c r="AA72" i="54"/>
  <c r="R72" i="54"/>
  <c r="Z66" i="54"/>
  <c r="I96" i="54"/>
  <c r="Y96" i="54" s="1"/>
  <c r="AA96" i="54"/>
  <c r="AA91" i="54"/>
  <c r="P91" i="54"/>
  <c r="Z91" i="54"/>
  <c r="I91" i="54"/>
  <c r="Y91" i="54" s="1"/>
  <c r="Z109" i="54"/>
  <c r="Q122" i="54"/>
  <c r="Z164" i="54"/>
  <c r="O164" i="54"/>
  <c r="I189" i="54"/>
  <c r="Y189" i="54" s="1"/>
  <c r="P189" i="54"/>
  <c r="AA189" i="54"/>
  <c r="Q189" i="54"/>
  <c r="R189" i="54"/>
  <c r="Z189" i="54"/>
  <c r="O189" i="54"/>
  <c r="I194" i="54"/>
  <c r="Y194" i="54" s="1"/>
  <c r="P194" i="54"/>
  <c r="AA194" i="54"/>
  <c r="M194" i="54"/>
  <c r="Q194" i="54"/>
  <c r="R194" i="54"/>
  <c r="Z194" i="54"/>
  <c r="N194" i="54"/>
  <c r="O194" i="54"/>
  <c r="Q222" i="54"/>
  <c r="R222" i="54"/>
  <c r="P222" i="54"/>
  <c r="Z222" i="54"/>
  <c r="I222" i="54"/>
  <c r="Y222" i="54" s="1"/>
  <c r="O222" i="54"/>
  <c r="Z220" i="54"/>
  <c r="O21" i="54"/>
  <c r="Z21" i="54"/>
  <c r="O27" i="54"/>
  <c r="AA27" i="54"/>
  <c r="I27" i="54"/>
  <c r="Y27" i="54" s="1"/>
  <c r="R27" i="54"/>
  <c r="I47" i="54"/>
  <c r="Y47" i="54" s="1"/>
  <c r="O47" i="54"/>
  <c r="P46" i="54"/>
  <c r="Z46" i="54"/>
  <c r="I46" i="54"/>
  <c r="Y46" i="54" s="1"/>
  <c r="I59" i="54"/>
  <c r="Y59" i="54" s="1"/>
  <c r="R59" i="54"/>
  <c r="O59" i="54"/>
  <c r="AA59" i="54"/>
  <c r="I56" i="54"/>
  <c r="Y56" i="54" s="1"/>
  <c r="Q56" i="54"/>
  <c r="Z56" i="54"/>
  <c r="O56" i="54"/>
  <c r="AA53" i="54"/>
  <c r="I66" i="54"/>
  <c r="Y66" i="54" s="1"/>
  <c r="R66" i="54"/>
  <c r="O66" i="54"/>
  <c r="AA66" i="54"/>
  <c r="M109" i="54"/>
  <c r="Q109" i="54"/>
  <c r="O109" i="54"/>
  <c r="AA109" i="54"/>
  <c r="I109" i="54"/>
  <c r="Y109" i="54" s="1"/>
  <c r="R109" i="54"/>
  <c r="I135" i="54"/>
  <c r="Y135" i="54" s="1"/>
  <c r="R135" i="54"/>
  <c r="O135" i="54"/>
  <c r="AA135" i="54"/>
  <c r="Z135" i="54"/>
  <c r="I132" i="54"/>
  <c r="Y132" i="54" s="1"/>
  <c r="Q132" i="54"/>
  <c r="Z132" i="54"/>
  <c r="O132" i="54"/>
  <c r="AA132" i="54"/>
  <c r="Z130" i="54"/>
  <c r="AA140" i="54"/>
  <c r="Z140" i="54"/>
  <c r="I140" i="54"/>
  <c r="P140" i="54"/>
  <c r="Q155" i="54"/>
  <c r="R155" i="54"/>
  <c r="P155" i="54"/>
  <c r="Z155" i="54"/>
  <c r="I155" i="54"/>
  <c r="Y155" i="54" s="1"/>
  <c r="O155" i="54"/>
  <c r="Z166" i="54"/>
  <c r="Q166" i="54"/>
  <c r="I168" i="54"/>
  <c r="Y168" i="54" s="1"/>
  <c r="O168" i="54"/>
  <c r="P168" i="54"/>
  <c r="AA168" i="54"/>
  <c r="Z168" i="54"/>
  <c r="N200" i="54"/>
  <c r="I210" i="54"/>
  <c r="Y210" i="54" s="1"/>
  <c r="O210" i="54"/>
  <c r="O208" i="54"/>
  <c r="Z208" i="54"/>
  <c r="O223" i="54"/>
  <c r="T15" i="35"/>
  <c r="AA35" i="1"/>
  <c r="J14" i="1"/>
  <c r="S12" i="6"/>
  <c r="AA28" i="16"/>
  <c r="AA112" i="45"/>
  <c r="E28" i="49"/>
  <c r="F34" i="50"/>
  <c r="L33" i="50"/>
  <c r="L32" i="50"/>
  <c r="J16" i="50"/>
  <c r="R14" i="50"/>
  <c r="J14" i="50"/>
  <c r="J29" i="50"/>
  <c r="AA10" i="54"/>
  <c r="R10" i="54"/>
  <c r="I10" i="54"/>
  <c r="I20" i="54"/>
  <c r="Y20" i="54" s="1"/>
  <c r="AA19" i="54"/>
  <c r="R23" i="54"/>
  <c r="Z32" i="54"/>
  <c r="Z47" i="54"/>
  <c r="I45" i="54"/>
  <c r="Y45" i="54" s="1"/>
  <c r="Q45" i="54"/>
  <c r="P40" i="54"/>
  <c r="P37" i="54"/>
  <c r="Z72" i="54"/>
  <c r="O72" i="54"/>
  <c r="I63" i="54"/>
  <c r="Y63" i="54" s="1"/>
  <c r="Z63" i="54"/>
  <c r="O63" i="54"/>
  <c r="Q81" i="54"/>
  <c r="Z81" i="54"/>
  <c r="Q91" i="54"/>
  <c r="R118" i="54"/>
  <c r="I118" i="54"/>
  <c r="Y118" i="54" s="1"/>
  <c r="P118" i="54"/>
  <c r="AA118" i="54"/>
  <c r="Q118" i="54"/>
  <c r="O149" i="54"/>
  <c r="AA149" i="54"/>
  <c r="I143" i="54"/>
  <c r="Y143" i="54" s="1"/>
  <c r="R143" i="54"/>
  <c r="Z143" i="54"/>
  <c r="O143" i="54"/>
  <c r="AA155" i="54"/>
  <c r="Z36" i="54"/>
  <c r="Z73" i="54"/>
  <c r="Z82" i="54"/>
  <c r="O82" i="54"/>
  <c r="O79" i="54"/>
  <c r="P99" i="54"/>
  <c r="Z99" i="54"/>
  <c r="Z98" i="54"/>
  <c r="P98" i="54"/>
  <c r="I97" i="54"/>
  <c r="Y97" i="54" s="1"/>
  <c r="O97" i="54"/>
  <c r="Z89" i="54"/>
  <c r="N108" i="54"/>
  <c r="I117" i="54"/>
  <c r="Y117" i="54" s="1"/>
  <c r="O117" i="54"/>
  <c r="P116" i="54"/>
  <c r="Z116" i="54"/>
  <c r="I116" i="54"/>
  <c r="Y116" i="54" s="1"/>
  <c r="Z150" i="54"/>
  <c r="I142" i="54"/>
  <c r="Y142" i="54" s="1"/>
  <c r="O142" i="54"/>
  <c r="AA153" i="54"/>
  <c r="R153" i="54"/>
  <c r="R163" i="54"/>
  <c r="I163" i="54"/>
  <c r="Y163" i="54" s="1"/>
  <c r="Q163" i="54"/>
  <c r="Z163" i="54"/>
  <c r="O163" i="54"/>
  <c r="Q188" i="54"/>
  <c r="I181" i="54"/>
  <c r="Y181" i="54" s="1"/>
  <c r="P181" i="54"/>
  <c r="AA181" i="54"/>
  <c r="Q181" i="54"/>
  <c r="R181" i="54"/>
  <c r="Z181" i="54"/>
  <c r="P192" i="54"/>
  <c r="Z192" i="54"/>
  <c r="M192" i="54"/>
  <c r="I192" i="54"/>
  <c r="M198" i="54"/>
  <c r="I198" i="54"/>
  <c r="Y198" i="54" s="1"/>
  <c r="R198" i="54"/>
  <c r="N198" i="54"/>
  <c r="Z198" i="54"/>
  <c r="O198" i="54"/>
  <c r="AA198" i="54"/>
  <c r="N107" i="54"/>
  <c r="R107" i="54"/>
  <c r="AA123" i="54"/>
  <c r="AA133" i="54"/>
  <c r="I133" i="54"/>
  <c r="Y133" i="54" s="1"/>
  <c r="I202" i="54"/>
  <c r="Y202" i="54" s="1"/>
  <c r="P202" i="54"/>
  <c r="AA202" i="54"/>
  <c r="M202" i="54"/>
  <c r="Q202" i="54"/>
  <c r="N202" i="54"/>
  <c r="R202" i="54"/>
  <c r="Z202" i="54"/>
  <c r="I193" i="54"/>
  <c r="Y193" i="54" s="1"/>
  <c r="M193" i="54"/>
  <c r="Q193" i="54"/>
  <c r="I226" i="54"/>
  <c r="Y226" i="54" s="1"/>
  <c r="R226" i="54"/>
  <c r="Z226" i="54"/>
  <c r="O226" i="54"/>
  <c r="AA226" i="54"/>
  <c r="Q101" i="54"/>
  <c r="Z101" i="54"/>
  <c r="Z159" i="54"/>
  <c r="O159" i="54"/>
  <c r="AA159" i="54"/>
  <c r="I172" i="54"/>
  <c r="Y172" i="54" s="1"/>
  <c r="I170" i="54"/>
  <c r="Y170" i="54" s="1"/>
  <c r="P170" i="54"/>
  <c r="AA170" i="54"/>
  <c r="Q170" i="54"/>
  <c r="O185" i="54"/>
  <c r="P185" i="54"/>
  <c r="I214" i="54"/>
  <c r="Y214" i="54" s="1"/>
  <c r="O214" i="54"/>
  <c r="P209" i="54"/>
  <c r="I207" i="54"/>
  <c r="Y207" i="54" s="1"/>
  <c r="R207" i="54"/>
  <c r="Z207" i="54"/>
  <c r="I162" i="54"/>
  <c r="Y162" i="54" s="1"/>
  <c r="I158" i="54"/>
  <c r="Y158" i="54" s="1"/>
  <c r="O158" i="54"/>
  <c r="O169" i="54"/>
  <c r="O187" i="54"/>
  <c r="Z215" i="54"/>
  <c r="O215" i="54"/>
  <c r="AA215" i="54"/>
  <c r="AA174" i="54"/>
  <c r="O182" i="54"/>
  <c r="O203" i="54"/>
  <c r="O225" i="54"/>
  <c r="Z20" i="54"/>
  <c r="P20" i="54"/>
  <c r="O17" i="54"/>
  <c r="AA16" i="54"/>
  <c r="P16" i="54"/>
  <c r="O11" i="54"/>
  <c r="I33" i="54"/>
  <c r="Y33" i="54" s="1"/>
  <c r="P33" i="54"/>
  <c r="AA33" i="54"/>
  <c r="AA29" i="54"/>
  <c r="Q26" i="54"/>
  <c r="R25" i="54"/>
  <c r="O45" i="54"/>
  <c r="I43" i="54"/>
  <c r="Y43" i="54" s="1"/>
  <c r="O43" i="54"/>
  <c r="P42" i="54"/>
  <c r="Z42" i="54"/>
  <c r="I42" i="54"/>
  <c r="Y42" i="54" s="1"/>
  <c r="I60" i="54"/>
  <c r="Y60" i="54" s="1"/>
  <c r="Q60" i="54"/>
  <c r="Z60" i="54"/>
  <c r="O60" i="54"/>
  <c r="I54" i="54"/>
  <c r="Y54" i="54" s="1"/>
  <c r="O54" i="54"/>
  <c r="I53" i="54"/>
  <c r="Y53" i="54" s="1"/>
  <c r="P53" i="54"/>
  <c r="Z53" i="54"/>
  <c r="O70" i="54"/>
  <c r="AA70" i="54"/>
  <c r="I70" i="54"/>
  <c r="Y70" i="54" s="1"/>
  <c r="R70" i="54"/>
  <c r="Q69" i="54"/>
  <c r="I67" i="54"/>
  <c r="Y67" i="54" s="1"/>
  <c r="O67" i="54"/>
  <c r="Z67" i="54"/>
  <c r="AA75" i="54"/>
  <c r="R75" i="54"/>
  <c r="Z75" i="54"/>
  <c r="P75" i="54"/>
  <c r="I75" i="54"/>
  <c r="R83" i="54"/>
  <c r="I80" i="54"/>
  <c r="Y80" i="54" s="1"/>
  <c r="O80" i="54"/>
  <c r="Z80" i="54"/>
  <c r="Q77" i="54"/>
  <c r="I77" i="54"/>
  <c r="Y77" i="54" s="1"/>
  <c r="R77" i="54"/>
  <c r="O77" i="54"/>
  <c r="AA77" i="54"/>
  <c r="AA88" i="54"/>
  <c r="R88" i="54"/>
  <c r="Z88" i="54"/>
  <c r="P88" i="54"/>
  <c r="I88" i="54"/>
  <c r="M105" i="54"/>
  <c r="Q105" i="54"/>
  <c r="O105" i="54"/>
  <c r="AA105" i="54"/>
  <c r="I105" i="54"/>
  <c r="Y105" i="54" s="1"/>
  <c r="R105" i="54"/>
  <c r="I102" i="54"/>
  <c r="Y102" i="54" s="1"/>
  <c r="Q102" i="54"/>
  <c r="M102" i="54"/>
  <c r="Z102" i="54"/>
  <c r="I120" i="54"/>
  <c r="Y120" i="54" s="1"/>
  <c r="P120" i="54"/>
  <c r="Z120" i="54"/>
  <c r="O120" i="54"/>
  <c r="I151" i="54"/>
  <c r="Y151" i="54" s="1"/>
  <c r="O151" i="54"/>
  <c r="R151" i="54"/>
  <c r="Z151" i="54"/>
  <c r="I145" i="54"/>
  <c r="Y145" i="54" s="1"/>
  <c r="P145" i="54"/>
  <c r="Z145" i="54"/>
  <c r="O145" i="54"/>
  <c r="I175" i="54"/>
  <c r="Y175" i="54" s="1"/>
  <c r="P175" i="54"/>
  <c r="AA175" i="54"/>
  <c r="O175" i="54"/>
  <c r="Z175" i="54"/>
  <c r="I167" i="54"/>
  <c r="Y167" i="54" s="1"/>
  <c r="AA167" i="54"/>
  <c r="P167" i="54"/>
  <c r="O167" i="54"/>
  <c r="Z167" i="54"/>
  <c r="I180" i="54"/>
  <c r="Y180" i="54" s="1"/>
  <c r="O180" i="54"/>
  <c r="Z180" i="54"/>
  <c r="Q180" i="54"/>
  <c r="N199" i="54"/>
  <c r="O199" i="54"/>
  <c r="Z199" i="54"/>
  <c r="I18" i="54"/>
  <c r="Y18" i="54" s="1"/>
  <c r="P18" i="54"/>
  <c r="AA18" i="54"/>
  <c r="Z17" i="54"/>
  <c r="Z16" i="54"/>
  <c r="AA23" i="54"/>
  <c r="Q23" i="54"/>
  <c r="O33" i="54"/>
  <c r="I32" i="54"/>
  <c r="Y32" i="54" s="1"/>
  <c r="Q32" i="54"/>
  <c r="Z31" i="54"/>
  <c r="Z30" i="54"/>
  <c r="Z29" i="54"/>
  <c r="Q29" i="54"/>
  <c r="O25" i="54"/>
  <c r="I24" i="54"/>
  <c r="Y24" i="54" s="1"/>
  <c r="R44" i="54"/>
  <c r="I44" i="54"/>
  <c r="Y44" i="54" s="1"/>
  <c r="P44" i="54"/>
  <c r="Z43" i="54"/>
  <c r="I41" i="54"/>
  <c r="Y41" i="54" s="1"/>
  <c r="Q41" i="54"/>
  <c r="Z41" i="54"/>
  <c r="O41" i="54"/>
  <c r="I55" i="54"/>
  <c r="Y55" i="54" s="1"/>
  <c r="P55" i="54"/>
  <c r="AA55" i="54"/>
  <c r="R55" i="54"/>
  <c r="Z54" i="54"/>
  <c r="O52" i="54"/>
  <c r="I52" i="54"/>
  <c r="Y52" i="54" s="1"/>
  <c r="Q52" i="54"/>
  <c r="Z52" i="54"/>
  <c r="I90" i="54"/>
  <c r="Y90" i="54" s="1"/>
  <c r="P90" i="54"/>
  <c r="AA90" i="54"/>
  <c r="O90" i="54"/>
  <c r="R90" i="54"/>
  <c r="Z90" i="54"/>
  <c r="N112" i="54"/>
  <c r="O112" i="54"/>
  <c r="Z112" i="54"/>
  <c r="M111" i="54"/>
  <c r="I111" i="54"/>
  <c r="Y111" i="54" s="1"/>
  <c r="R111" i="54"/>
  <c r="N111" i="54"/>
  <c r="P111" i="54"/>
  <c r="Z111" i="54"/>
  <c r="I125" i="54"/>
  <c r="Y125" i="54" s="1"/>
  <c r="Z125" i="54"/>
  <c r="O125" i="54"/>
  <c r="I121" i="54"/>
  <c r="Y121" i="54" s="1"/>
  <c r="O121" i="54"/>
  <c r="Z121" i="54"/>
  <c r="AA120" i="54"/>
  <c r="I131" i="54"/>
  <c r="Y131" i="54" s="1"/>
  <c r="P131" i="54"/>
  <c r="AA131" i="54"/>
  <c r="R131" i="54"/>
  <c r="Q131" i="54"/>
  <c r="O128" i="54"/>
  <c r="I128" i="54"/>
  <c r="Y128" i="54" s="1"/>
  <c r="Q128" i="54"/>
  <c r="Z128" i="54"/>
  <c r="AA128" i="54"/>
  <c r="I146" i="54"/>
  <c r="Y146" i="54" s="1"/>
  <c r="O146" i="54"/>
  <c r="Z146" i="54"/>
  <c r="AA145" i="54"/>
  <c r="Q156" i="54"/>
  <c r="O156" i="54"/>
  <c r="O177" i="54"/>
  <c r="Z177" i="54"/>
  <c r="I171" i="54"/>
  <c r="Y171" i="54" s="1"/>
  <c r="P171" i="54"/>
  <c r="AA171" i="54"/>
  <c r="O171" i="54"/>
  <c r="Z171" i="54"/>
  <c r="O228" i="54"/>
  <c r="AA228" i="54"/>
  <c r="I228" i="54"/>
  <c r="Y228" i="54" s="1"/>
  <c r="R228" i="54"/>
  <c r="Z228" i="54"/>
  <c r="P228" i="54"/>
  <c r="O20" i="54"/>
  <c r="I16" i="54"/>
  <c r="Y16" i="54" s="1"/>
  <c r="O15" i="54"/>
  <c r="AA11" i="54"/>
  <c r="R29" i="54"/>
  <c r="O26" i="54"/>
  <c r="Z26" i="54"/>
  <c r="AA45" i="54"/>
  <c r="Q73" i="54"/>
  <c r="O86" i="54"/>
  <c r="Z86" i="54"/>
  <c r="I84" i="54"/>
  <c r="Y84" i="54" s="1"/>
  <c r="O84" i="54"/>
  <c r="Z83" i="54"/>
  <c r="P83" i="54"/>
  <c r="I83" i="54"/>
  <c r="Y83" i="54" s="1"/>
  <c r="I95" i="54"/>
  <c r="Y95" i="54" s="1"/>
  <c r="Q95" i="54"/>
  <c r="Z95" i="54"/>
  <c r="P95" i="54"/>
  <c r="AA95" i="54"/>
  <c r="M107" i="54"/>
  <c r="O107" i="54"/>
  <c r="AA107" i="54"/>
  <c r="P107" i="54"/>
  <c r="I107" i="54"/>
  <c r="Y107" i="54" s="1"/>
  <c r="P105" i="54"/>
  <c r="P137" i="54"/>
  <c r="Z137" i="54"/>
  <c r="I137" i="54"/>
  <c r="Y137" i="54" s="1"/>
  <c r="O137" i="54"/>
  <c r="I157" i="54"/>
  <c r="Y157" i="54" s="1"/>
  <c r="R157" i="54"/>
  <c r="O157" i="54"/>
  <c r="AA157" i="54"/>
  <c r="Z157" i="54"/>
  <c r="I173" i="54"/>
  <c r="Y173" i="54" s="1"/>
  <c r="O173" i="54"/>
  <c r="Z173" i="54"/>
  <c r="AA20" i="54"/>
  <c r="Z15" i="54"/>
  <c r="P15" i="54"/>
  <c r="Z11" i="54"/>
  <c r="P11" i="54"/>
  <c r="Z33" i="54"/>
  <c r="R33" i="54"/>
  <c r="O32" i="54"/>
  <c r="O31" i="54"/>
  <c r="O30" i="54"/>
  <c r="O29" i="54"/>
  <c r="I28" i="54"/>
  <c r="Y28" i="54" s="1"/>
  <c r="Z25" i="54"/>
  <c r="Q25" i="54"/>
  <c r="I25" i="54"/>
  <c r="Y25" i="54" s="1"/>
  <c r="Q24" i="54"/>
  <c r="Z45" i="54"/>
  <c r="P45" i="54"/>
  <c r="Z44" i="54"/>
  <c r="O44" i="54"/>
  <c r="O42" i="54"/>
  <c r="P41" i="54"/>
  <c r="AA49" i="54"/>
  <c r="I49" i="54"/>
  <c r="Z49" i="54"/>
  <c r="P49" i="54"/>
  <c r="AA60" i="54"/>
  <c r="Z55" i="54"/>
  <c r="O55" i="54"/>
  <c r="O53" i="54"/>
  <c r="P52" i="54"/>
  <c r="Z70" i="54"/>
  <c r="O69" i="54"/>
  <c r="R85" i="54"/>
  <c r="O85" i="54"/>
  <c r="I85" i="54"/>
  <c r="Y85" i="54" s="1"/>
  <c r="Q85" i="54"/>
  <c r="Z85" i="54"/>
  <c r="Z84" i="54"/>
  <c r="Z77" i="54"/>
  <c r="I93" i="54"/>
  <c r="Y93" i="54" s="1"/>
  <c r="O93" i="54"/>
  <c r="Z93" i="54"/>
  <c r="Q90" i="54"/>
  <c r="Z105" i="54"/>
  <c r="N105" i="54"/>
  <c r="O102" i="54"/>
  <c r="AA127" i="54"/>
  <c r="Z127" i="54"/>
  <c r="Q127" i="54"/>
  <c r="I127" i="54"/>
  <c r="R127" i="54"/>
  <c r="I138" i="54"/>
  <c r="Y138" i="54" s="1"/>
  <c r="O138" i="54"/>
  <c r="Z138" i="54"/>
  <c r="AA137" i="54"/>
  <c r="Q151" i="54"/>
  <c r="Q175" i="54"/>
  <c r="Q167" i="54"/>
  <c r="I68" i="54"/>
  <c r="Y68" i="54" s="1"/>
  <c r="P68" i="54"/>
  <c r="AA68" i="54"/>
  <c r="R64" i="54"/>
  <c r="I81" i="54"/>
  <c r="Y81" i="54" s="1"/>
  <c r="P81" i="54"/>
  <c r="AA81" i="54"/>
  <c r="AA78" i="54"/>
  <c r="R98" i="54"/>
  <c r="Q94" i="54"/>
  <c r="I89" i="54"/>
  <c r="Y89" i="54" s="1"/>
  <c r="O89" i="54"/>
  <c r="I110" i="54"/>
  <c r="Y110" i="54" s="1"/>
  <c r="Q110" i="54"/>
  <c r="N104" i="54"/>
  <c r="M103" i="54"/>
  <c r="I103" i="54"/>
  <c r="Y103" i="54" s="1"/>
  <c r="R103" i="54"/>
  <c r="Z114" i="54"/>
  <c r="O124" i="54"/>
  <c r="I122" i="54"/>
  <c r="Y122" i="54" s="1"/>
  <c r="P122" i="54"/>
  <c r="AA122" i="54"/>
  <c r="R122" i="54"/>
  <c r="O119" i="54"/>
  <c r="I119" i="54"/>
  <c r="Y119" i="54" s="1"/>
  <c r="Q119" i="54"/>
  <c r="Z119" i="54"/>
  <c r="I136" i="54"/>
  <c r="Y136" i="54" s="1"/>
  <c r="Q136" i="54"/>
  <c r="Z136" i="54"/>
  <c r="O136" i="54"/>
  <c r="I130" i="54"/>
  <c r="Y130" i="54" s="1"/>
  <c r="O130" i="54"/>
  <c r="I129" i="54"/>
  <c r="Y129" i="54" s="1"/>
  <c r="P129" i="54"/>
  <c r="Z129" i="54"/>
  <c r="I147" i="54"/>
  <c r="Y147" i="54" s="1"/>
  <c r="R147" i="54"/>
  <c r="Z147" i="54"/>
  <c r="O147" i="54"/>
  <c r="Q164" i="54"/>
  <c r="O174" i="54"/>
  <c r="Z174" i="54"/>
  <c r="Q174" i="54"/>
  <c r="I174" i="54"/>
  <c r="Y174" i="54" s="1"/>
  <c r="O186" i="54"/>
  <c r="Z186" i="54"/>
  <c r="M196" i="54"/>
  <c r="O196" i="54"/>
  <c r="AA196" i="54"/>
  <c r="I196" i="54"/>
  <c r="Y196" i="54" s="1"/>
  <c r="R196" i="54"/>
  <c r="N196" i="54"/>
  <c r="Z196" i="54"/>
  <c r="P10" i="54"/>
  <c r="R36" i="54"/>
  <c r="Q40" i="54"/>
  <c r="O38" i="54"/>
  <c r="Q59" i="54"/>
  <c r="O57" i="54"/>
  <c r="Z62" i="54"/>
  <c r="O65" i="54"/>
  <c r="Z65" i="54"/>
  <c r="AA64" i="54"/>
  <c r="Z78" i="54"/>
  <c r="P78" i="54"/>
  <c r="AA99" i="54"/>
  <c r="AA98" i="54"/>
  <c r="P96" i="54"/>
  <c r="Z96" i="54"/>
  <c r="Z94" i="54"/>
  <c r="O92" i="54"/>
  <c r="O110" i="54"/>
  <c r="I106" i="54"/>
  <c r="Y106" i="54" s="1"/>
  <c r="M106" i="54"/>
  <c r="O103" i="54"/>
  <c r="Q114" i="54"/>
  <c r="Z124" i="54"/>
  <c r="P124" i="54"/>
  <c r="Z122" i="54"/>
  <c r="O122" i="54"/>
  <c r="P119" i="54"/>
  <c r="P136" i="54"/>
  <c r="I150" i="54"/>
  <c r="Y150" i="54" s="1"/>
  <c r="O150" i="54"/>
  <c r="P149" i="54"/>
  <c r="Z149" i="54"/>
  <c r="I149" i="54"/>
  <c r="Y149" i="54" s="1"/>
  <c r="Q147" i="54"/>
  <c r="O161" i="54"/>
  <c r="AA161" i="54"/>
  <c r="I161" i="54"/>
  <c r="Y161" i="54" s="1"/>
  <c r="R161" i="54"/>
  <c r="Q160" i="54"/>
  <c r="P174" i="54"/>
  <c r="O190" i="54"/>
  <c r="Q216" i="54"/>
  <c r="O216" i="54"/>
  <c r="I227" i="54"/>
  <c r="Y227" i="54" s="1"/>
  <c r="Q227" i="54"/>
  <c r="O227" i="54"/>
  <c r="R140" i="54"/>
  <c r="I176" i="54"/>
  <c r="Y176" i="54" s="1"/>
  <c r="Q185" i="54"/>
  <c r="M200" i="54"/>
  <c r="I200" i="54"/>
  <c r="Y200" i="54" s="1"/>
  <c r="R200" i="54"/>
  <c r="O200" i="54"/>
  <c r="AA200" i="54"/>
  <c r="N195" i="54"/>
  <c r="O195" i="54"/>
  <c r="AA205" i="54"/>
  <c r="Z205" i="54"/>
  <c r="Q205" i="54"/>
  <c r="I205" i="54"/>
  <c r="I213" i="54"/>
  <c r="Y213" i="54" s="1"/>
  <c r="R213" i="54"/>
  <c r="O213" i="54"/>
  <c r="AA213" i="54"/>
  <c r="Q212" i="54"/>
  <c r="O220" i="54"/>
  <c r="AA220" i="54"/>
  <c r="I220" i="54"/>
  <c r="Y220" i="54" s="1"/>
  <c r="R220" i="54"/>
  <c r="I219" i="54"/>
  <c r="Y219" i="54" s="1"/>
  <c r="Q219" i="54"/>
  <c r="P101" i="54"/>
  <c r="AA115" i="54"/>
  <c r="Q135" i="54"/>
  <c r="O133" i="54"/>
  <c r="Q144" i="54"/>
  <c r="Z153" i="54"/>
  <c r="Q159" i="54"/>
  <c r="R166" i="54"/>
  <c r="Z176" i="54"/>
  <c r="P176" i="54"/>
  <c r="Z172" i="54"/>
  <c r="P172" i="54"/>
  <c r="I188" i="54"/>
  <c r="Y188" i="54" s="1"/>
  <c r="O188" i="54"/>
  <c r="Z188" i="54"/>
  <c r="I187" i="54"/>
  <c r="Y187" i="54" s="1"/>
  <c r="R187" i="54"/>
  <c r="Z185" i="54"/>
  <c r="O183" i="54"/>
  <c r="AA183" i="54"/>
  <c r="AA192" i="54"/>
  <c r="N192" i="54"/>
  <c r="Q192" i="54"/>
  <c r="P200" i="54"/>
  <c r="P205" i="54"/>
  <c r="P213" i="54"/>
  <c r="O209" i="54"/>
  <c r="AA209" i="54"/>
  <c r="I209" i="54"/>
  <c r="Y209" i="54" s="1"/>
  <c r="R209" i="54"/>
  <c r="Q208" i="54"/>
  <c r="AA218" i="54"/>
  <c r="I224" i="54"/>
  <c r="Y224" i="54" s="1"/>
  <c r="R224" i="54"/>
  <c r="O224" i="54"/>
  <c r="AA224" i="54"/>
  <c r="I223" i="54"/>
  <c r="Y223" i="54" s="1"/>
  <c r="Q223" i="54"/>
  <c r="P220" i="54"/>
  <c r="R179" i="54"/>
  <c r="Z201" i="54"/>
  <c r="O201" i="54"/>
  <c r="Q198" i="54"/>
  <c r="Z193" i="54"/>
  <c r="O193" i="54"/>
  <c r="Q215" i="54"/>
  <c r="Q207" i="54"/>
  <c r="Q226" i="54"/>
  <c r="Q229" i="54"/>
  <c r="Q225" i="54"/>
  <c r="Q221" i="54"/>
  <c r="AA229" i="54"/>
  <c r="P229" i="54"/>
  <c r="I229" i="54"/>
  <c r="Y229" i="54" s="1"/>
  <c r="Q228" i="54"/>
  <c r="R227" i="54"/>
  <c r="AA225" i="54"/>
  <c r="P225" i="54"/>
  <c r="I225" i="54"/>
  <c r="Y225" i="54" s="1"/>
  <c r="Q224" i="54"/>
  <c r="R223" i="54"/>
  <c r="AA221" i="54"/>
  <c r="P221" i="54"/>
  <c r="I221" i="54"/>
  <c r="Y221" i="54" s="1"/>
  <c r="Q220" i="54"/>
  <c r="R219" i="54"/>
  <c r="R229" i="54"/>
  <c r="AA227" i="54"/>
  <c r="P227" i="54"/>
  <c r="R225" i="54"/>
  <c r="AA223" i="54"/>
  <c r="P223" i="54"/>
  <c r="R221" i="54"/>
  <c r="AA219" i="54"/>
  <c r="P219" i="54"/>
  <c r="I218" i="54"/>
  <c r="P218" i="54"/>
  <c r="Q218" i="54"/>
  <c r="O218" i="54"/>
  <c r="AA216" i="54"/>
  <c r="P216" i="54"/>
  <c r="I216" i="54"/>
  <c r="Y216" i="54" s="1"/>
  <c r="R214" i="54"/>
  <c r="AA212" i="54"/>
  <c r="P212" i="54"/>
  <c r="I212" i="54"/>
  <c r="Y212" i="54" s="1"/>
  <c r="R210" i="54"/>
  <c r="AA208" i="54"/>
  <c r="P208" i="54"/>
  <c r="I208" i="54"/>
  <c r="Y208" i="54" s="1"/>
  <c r="R206" i="54"/>
  <c r="Q214" i="54"/>
  <c r="Q210" i="54"/>
  <c r="R216" i="54"/>
  <c r="AA214" i="54"/>
  <c r="P214" i="54"/>
  <c r="Q213" i="54"/>
  <c r="R212" i="54"/>
  <c r="AA210" i="54"/>
  <c r="P210" i="54"/>
  <c r="Q209" i="54"/>
  <c r="R208" i="54"/>
  <c r="AA206" i="54"/>
  <c r="P206" i="54"/>
  <c r="O205" i="54"/>
  <c r="Q203" i="54"/>
  <c r="M203" i="54"/>
  <c r="Q199" i="54"/>
  <c r="M199" i="54"/>
  <c r="Q195" i="54"/>
  <c r="M195" i="54"/>
  <c r="AA203" i="54"/>
  <c r="P203" i="54"/>
  <c r="I203" i="54"/>
  <c r="Y203" i="54" s="1"/>
  <c r="R201" i="54"/>
  <c r="N201" i="54"/>
  <c r="AA199" i="54"/>
  <c r="P199" i="54"/>
  <c r="I199" i="54"/>
  <c r="Y199" i="54" s="1"/>
  <c r="R197" i="54"/>
  <c r="N197" i="54"/>
  <c r="AA195" i="54"/>
  <c r="P195" i="54"/>
  <c r="I195" i="54"/>
  <c r="Y195" i="54" s="1"/>
  <c r="R193" i="54"/>
  <c r="N193" i="54"/>
  <c r="R203" i="54"/>
  <c r="AA201" i="54"/>
  <c r="P201" i="54"/>
  <c r="Q200" i="54"/>
  <c r="R199" i="54"/>
  <c r="AA197" i="54"/>
  <c r="P197" i="54"/>
  <c r="Q196" i="54"/>
  <c r="R195" i="54"/>
  <c r="AA193" i="54"/>
  <c r="P193" i="54"/>
  <c r="O192" i="54"/>
  <c r="Q190" i="54"/>
  <c r="Q186" i="54"/>
  <c r="Q182" i="54"/>
  <c r="AA190" i="54"/>
  <c r="P190" i="54"/>
  <c r="I190" i="54"/>
  <c r="Y190" i="54" s="1"/>
  <c r="R188" i="54"/>
  <c r="AA186" i="54"/>
  <c r="P186" i="54"/>
  <c r="I186" i="54"/>
  <c r="Y186" i="54" s="1"/>
  <c r="R184" i="54"/>
  <c r="AA182" i="54"/>
  <c r="P182" i="54"/>
  <c r="I182" i="54"/>
  <c r="Y182" i="54" s="1"/>
  <c r="R180" i="54"/>
  <c r="R190" i="54"/>
  <c r="AA188" i="54"/>
  <c r="P188" i="54"/>
  <c r="Q187" i="54"/>
  <c r="R186" i="54"/>
  <c r="AA184" i="54"/>
  <c r="P184" i="54"/>
  <c r="Q183" i="54"/>
  <c r="R182" i="54"/>
  <c r="AA180" i="54"/>
  <c r="P180" i="54"/>
  <c r="O179" i="54"/>
  <c r="AA179" i="54"/>
  <c r="I179" i="54"/>
  <c r="P179" i="54"/>
  <c r="Q177" i="54"/>
  <c r="R176" i="54"/>
  <c r="Q173" i="54"/>
  <c r="R172" i="54"/>
  <c r="Q169" i="54"/>
  <c r="R168" i="54"/>
  <c r="AA177" i="54"/>
  <c r="P177" i="54"/>
  <c r="Q176" i="54"/>
  <c r="R175" i="54"/>
  <c r="AA173" i="54"/>
  <c r="P173" i="54"/>
  <c r="Q172" i="54"/>
  <c r="R171" i="54"/>
  <c r="AA169" i="54"/>
  <c r="P169" i="54"/>
  <c r="I169" i="54"/>
  <c r="Y169" i="54" s="1"/>
  <c r="Q168" i="54"/>
  <c r="R167" i="54"/>
  <c r="R177" i="54"/>
  <c r="R173" i="54"/>
  <c r="R169" i="54"/>
  <c r="O166" i="54"/>
  <c r="AA166" i="54"/>
  <c r="I166" i="54"/>
  <c r="P166" i="54"/>
  <c r="AA164" i="54"/>
  <c r="P164" i="54"/>
  <c r="I164" i="54"/>
  <c r="Y164" i="54" s="1"/>
  <c r="R162" i="54"/>
  <c r="AA160" i="54"/>
  <c r="P160" i="54"/>
  <c r="I160" i="54"/>
  <c r="Y160" i="54" s="1"/>
  <c r="R158" i="54"/>
  <c r="AA156" i="54"/>
  <c r="P156" i="54"/>
  <c r="I156" i="54"/>
  <c r="Y156" i="54" s="1"/>
  <c r="R154" i="54"/>
  <c r="Z154" i="54"/>
  <c r="O154" i="54"/>
  <c r="Q162" i="54"/>
  <c r="Q158" i="54"/>
  <c r="Q154" i="54"/>
  <c r="R164" i="54"/>
  <c r="AA162" i="54"/>
  <c r="P162" i="54"/>
  <c r="Q161" i="54"/>
  <c r="R160" i="54"/>
  <c r="AA158" i="54"/>
  <c r="P158" i="54"/>
  <c r="Q157" i="54"/>
  <c r="R156" i="54"/>
  <c r="AA154" i="54"/>
  <c r="P154" i="54"/>
  <c r="I153" i="54"/>
  <c r="P153" i="54"/>
  <c r="Q153" i="54"/>
  <c r="O153" i="54"/>
  <c r="R150" i="54"/>
  <c r="R146" i="54"/>
  <c r="R142" i="54"/>
  <c r="Z141" i="54"/>
  <c r="AA151" i="54"/>
  <c r="P151" i="54"/>
  <c r="Q150" i="54"/>
  <c r="R149" i="54"/>
  <c r="AA147" i="54"/>
  <c r="P147" i="54"/>
  <c r="Q146" i="54"/>
  <c r="R145" i="54"/>
  <c r="P143" i="54"/>
  <c r="Q142" i="54"/>
  <c r="R141" i="54"/>
  <c r="AA141" i="54"/>
  <c r="P141" i="54"/>
  <c r="I141" i="54"/>
  <c r="Y141" i="54" s="1"/>
  <c r="O141" i="54"/>
  <c r="AA150" i="54"/>
  <c r="P150" i="54"/>
  <c r="Q149" i="54"/>
  <c r="AA146" i="54"/>
  <c r="P146" i="54"/>
  <c r="Q145" i="54"/>
  <c r="AA142" i="54"/>
  <c r="P142" i="54"/>
  <c r="Q141" i="54"/>
  <c r="Q140" i="54"/>
  <c r="O140" i="54"/>
  <c r="R138" i="54"/>
  <c r="R134" i="54"/>
  <c r="R130" i="54"/>
  <c r="Q138" i="54"/>
  <c r="R137" i="54"/>
  <c r="Q134" i="54"/>
  <c r="R133" i="54"/>
  <c r="Q130" i="54"/>
  <c r="R129" i="54"/>
  <c r="AA138" i="54"/>
  <c r="P138" i="54"/>
  <c r="Q137" i="54"/>
  <c r="R136" i="54"/>
  <c r="AA134" i="54"/>
  <c r="P134" i="54"/>
  <c r="Q133" i="54"/>
  <c r="R132" i="54"/>
  <c r="AA130" i="54"/>
  <c r="P130" i="54"/>
  <c r="Q129" i="54"/>
  <c r="R128" i="54"/>
  <c r="O127" i="54"/>
  <c r="R125" i="54"/>
  <c r="R121" i="54"/>
  <c r="R117" i="54"/>
  <c r="Q125" i="54"/>
  <c r="R124" i="54"/>
  <c r="Q121" i="54"/>
  <c r="R120" i="54"/>
  <c r="Q117" i="54"/>
  <c r="R116" i="54"/>
  <c r="AA125" i="54"/>
  <c r="P125" i="54"/>
  <c r="Q124" i="54"/>
  <c r="R123" i="54"/>
  <c r="AA121" i="54"/>
  <c r="P121" i="54"/>
  <c r="Q120" i="54"/>
  <c r="R119" i="54"/>
  <c r="AA117" i="54"/>
  <c r="P117" i="54"/>
  <c r="Q116" i="54"/>
  <c r="R115" i="54"/>
  <c r="I114" i="54"/>
  <c r="P114" i="54"/>
  <c r="O114" i="54"/>
  <c r="Q112" i="54"/>
  <c r="M112" i="54"/>
  <c r="Q108" i="54"/>
  <c r="M108" i="54"/>
  <c r="Q104" i="54"/>
  <c r="M104" i="54"/>
  <c r="AA112" i="54"/>
  <c r="P112" i="54"/>
  <c r="I112" i="54"/>
  <c r="Y112" i="54" s="1"/>
  <c r="Q111" i="54"/>
  <c r="R110" i="54"/>
  <c r="N110" i="54"/>
  <c r="AA108" i="54"/>
  <c r="P108" i="54"/>
  <c r="I108" i="54"/>
  <c r="Y108" i="54" s="1"/>
  <c r="Q107" i="54"/>
  <c r="R106" i="54"/>
  <c r="N106" i="54"/>
  <c r="AA104" i="54"/>
  <c r="P104" i="54"/>
  <c r="I104" i="54"/>
  <c r="Y104" i="54" s="1"/>
  <c r="Q103" i="54"/>
  <c r="R102" i="54"/>
  <c r="N102" i="54"/>
  <c r="R112" i="54"/>
  <c r="AA110" i="54"/>
  <c r="P110" i="54"/>
  <c r="R108" i="54"/>
  <c r="AA106" i="54"/>
  <c r="P106" i="54"/>
  <c r="R104" i="54"/>
  <c r="AA102" i="54"/>
  <c r="P102" i="54"/>
  <c r="O101" i="54"/>
  <c r="R97" i="54"/>
  <c r="R93" i="54"/>
  <c r="R89" i="54"/>
  <c r="Q97" i="54"/>
  <c r="R96" i="54"/>
  <c r="Q93" i="54"/>
  <c r="R92" i="54"/>
  <c r="Q89" i="54"/>
  <c r="R99" i="54"/>
  <c r="AA97" i="54"/>
  <c r="P97" i="54"/>
  <c r="Q96" i="54"/>
  <c r="R95" i="54"/>
  <c r="AA93" i="54"/>
  <c r="P93" i="54"/>
  <c r="Q92" i="54"/>
  <c r="R91" i="54"/>
  <c r="AA89" i="54"/>
  <c r="P89" i="54"/>
  <c r="O88" i="54"/>
  <c r="AA86" i="54"/>
  <c r="P86" i="54"/>
  <c r="I86" i="54"/>
  <c r="Y86" i="54" s="1"/>
  <c r="R84" i="54"/>
  <c r="AA82" i="54"/>
  <c r="P82" i="54"/>
  <c r="I82" i="54"/>
  <c r="Y82" i="54" s="1"/>
  <c r="R80" i="54"/>
  <c r="I78" i="54"/>
  <c r="Y78" i="54" s="1"/>
  <c r="R76" i="54"/>
  <c r="Q84" i="54"/>
  <c r="Q80" i="54"/>
  <c r="Q76" i="54"/>
  <c r="Z76" i="54"/>
  <c r="O76" i="54"/>
  <c r="R86" i="54"/>
  <c r="AA84" i="54"/>
  <c r="P84" i="54"/>
  <c r="Q83" i="54"/>
  <c r="R82" i="54"/>
  <c r="AA80" i="54"/>
  <c r="P80" i="54"/>
  <c r="Q79" i="54"/>
  <c r="R78" i="54"/>
  <c r="AA76" i="54"/>
  <c r="P76" i="54"/>
  <c r="O75" i="54"/>
  <c r="AA73" i="54"/>
  <c r="P73" i="54"/>
  <c r="I73" i="54"/>
  <c r="Y73" i="54" s="1"/>
  <c r="R71" i="54"/>
  <c r="AA69" i="54"/>
  <c r="P69" i="54"/>
  <c r="I69" i="54"/>
  <c r="Y69" i="54" s="1"/>
  <c r="R67" i="54"/>
  <c r="AA65" i="54"/>
  <c r="P65" i="54"/>
  <c r="I65" i="54"/>
  <c r="Y65" i="54" s="1"/>
  <c r="R63" i="54"/>
  <c r="Q71" i="54"/>
  <c r="Q67" i="54"/>
  <c r="Q63" i="54"/>
  <c r="R73" i="54"/>
  <c r="AA71" i="54"/>
  <c r="P71" i="54"/>
  <c r="Q70" i="54"/>
  <c r="R69" i="54"/>
  <c r="AA67" i="54"/>
  <c r="P67" i="54"/>
  <c r="Q66" i="54"/>
  <c r="R65" i="54"/>
  <c r="AA63" i="54"/>
  <c r="P63" i="54"/>
  <c r="I62" i="54"/>
  <c r="P62" i="54"/>
  <c r="Q62" i="54"/>
  <c r="O62" i="54"/>
  <c r="Z50" i="54"/>
  <c r="O50" i="54"/>
  <c r="R58" i="54"/>
  <c r="R54" i="54"/>
  <c r="R50" i="54"/>
  <c r="Q58" i="54"/>
  <c r="R57" i="54"/>
  <c r="Q54" i="54"/>
  <c r="R53" i="54"/>
  <c r="Q50" i="54"/>
  <c r="R60" i="54"/>
  <c r="AA58" i="54"/>
  <c r="P58" i="54"/>
  <c r="Q57" i="54"/>
  <c r="R56" i="54"/>
  <c r="AA54" i="54"/>
  <c r="P54" i="54"/>
  <c r="Q53" i="54"/>
  <c r="R52" i="54"/>
  <c r="AA50" i="54"/>
  <c r="P50" i="54"/>
  <c r="Q49" i="54"/>
  <c r="O49" i="54"/>
  <c r="R47" i="54"/>
  <c r="R43" i="54"/>
  <c r="R39" i="54"/>
  <c r="Q47" i="54"/>
  <c r="R46" i="54"/>
  <c r="Q43" i="54"/>
  <c r="R42" i="54"/>
  <c r="Q39" i="54"/>
  <c r="R38" i="54"/>
  <c r="AA47" i="54"/>
  <c r="P47" i="54"/>
  <c r="Q46" i="54"/>
  <c r="R45" i="54"/>
  <c r="AA43" i="54"/>
  <c r="P43" i="54"/>
  <c r="Q42" i="54"/>
  <c r="R41" i="54"/>
  <c r="AA39" i="54"/>
  <c r="P39" i="54"/>
  <c r="Q38" i="54"/>
  <c r="R37" i="54"/>
  <c r="Q36" i="54"/>
  <c r="O36" i="54"/>
  <c r="Q34" i="54"/>
  <c r="Q30" i="54"/>
  <c r="AA34" i="54"/>
  <c r="P34" i="54"/>
  <c r="I34" i="54"/>
  <c r="Y34" i="54" s="1"/>
  <c r="R32" i="54"/>
  <c r="AA30" i="54"/>
  <c r="P30" i="54"/>
  <c r="I30" i="54"/>
  <c r="Y30" i="54" s="1"/>
  <c r="R28" i="54"/>
  <c r="AA26" i="54"/>
  <c r="P26" i="54"/>
  <c r="I26" i="54"/>
  <c r="Y26" i="54" s="1"/>
  <c r="R24" i="54"/>
  <c r="R34" i="54"/>
  <c r="AA32" i="54"/>
  <c r="P32" i="54"/>
  <c r="Q31" i="54"/>
  <c r="R30" i="54"/>
  <c r="AA28" i="54"/>
  <c r="P28" i="54"/>
  <c r="Q27" i="54"/>
  <c r="R26" i="54"/>
  <c r="AA24" i="54"/>
  <c r="P24" i="54"/>
  <c r="I23" i="54"/>
  <c r="P23" i="54"/>
  <c r="O23" i="54"/>
  <c r="Q21" i="54"/>
  <c r="R20" i="54"/>
  <c r="Q17" i="54"/>
  <c r="R16" i="54"/>
  <c r="Q13" i="54"/>
  <c r="R12" i="54"/>
  <c r="AA21" i="54"/>
  <c r="P21" i="54"/>
  <c r="I21" i="54"/>
  <c r="Y21" i="54" s="1"/>
  <c r="Q20" i="54"/>
  <c r="R19" i="54"/>
  <c r="AA17" i="54"/>
  <c r="P17" i="54"/>
  <c r="I17" i="54"/>
  <c r="Y17" i="54" s="1"/>
  <c r="Q16" i="54"/>
  <c r="R15" i="54"/>
  <c r="AA13" i="54"/>
  <c r="P13" i="54"/>
  <c r="I13" i="54"/>
  <c r="Y13" i="54" s="1"/>
  <c r="Q12" i="54"/>
  <c r="R11" i="54"/>
  <c r="R21" i="54"/>
  <c r="R17" i="54"/>
  <c r="R13" i="54"/>
  <c r="O10" i="54"/>
  <c r="J54" i="1"/>
  <c r="D54" i="1"/>
  <c r="Y54" i="1" s="1"/>
  <c r="M156" i="1"/>
  <c r="M214" i="1"/>
  <c r="W265" i="1"/>
  <c r="H265" i="1"/>
  <c r="X21" i="48"/>
  <c r="O21" i="48"/>
  <c r="V162" i="49"/>
  <c r="V171" i="49"/>
  <c r="V214" i="49"/>
  <c r="V215" i="49"/>
  <c r="V216" i="49"/>
  <c r="V217" i="49"/>
  <c r="V218" i="49"/>
  <c r="V219" i="49"/>
  <c r="V220" i="49"/>
  <c r="V221" i="49"/>
  <c r="V222" i="49"/>
  <c r="V223" i="49"/>
  <c r="V224" i="49"/>
  <c r="V225" i="49"/>
  <c r="V226" i="49"/>
  <c r="V227" i="49"/>
  <c r="V228" i="49"/>
  <c r="V229" i="49"/>
  <c r="V230" i="49"/>
  <c r="V231" i="49"/>
  <c r="V232" i="49"/>
  <c r="V233" i="49"/>
  <c r="V234" i="49"/>
  <c r="V235" i="49"/>
  <c r="V236" i="49"/>
  <c r="V237" i="49"/>
  <c r="V238" i="49"/>
  <c r="V239" i="49"/>
  <c r="V240" i="49"/>
  <c r="V241" i="49"/>
  <c r="V242" i="49"/>
  <c r="V243" i="49"/>
  <c r="V244" i="49"/>
  <c r="V245" i="49"/>
  <c r="V246" i="49"/>
  <c r="V247" i="49"/>
  <c r="V248" i="49"/>
  <c r="V249" i="49"/>
  <c r="V250" i="49"/>
  <c r="V251" i="49"/>
  <c r="V252" i="49"/>
  <c r="V253" i="49"/>
  <c r="V254" i="49"/>
  <c r="V255" i="49"/>
  <c r="V256" i="49"/>
  <c r="V257" i="49"/>
  <c r="V258" i="49"/>
  <c r="V259" i="49"/>
  <c r="V260" i="49"/>
  <c r="V261" i="49"/>
  <c r="V262" i="49"/>
  <c r="V263" i="49"/>
  <c r="V264" i="49"/>
  <c r="V265" i="49"/>
  <c r="V266" i="49"/>
  <c r="V267" i="49"/>
  <c r="V268" i="49"/>
  <c r="V269" i="49"/>
  <c r="V270" i="49"/>
  <c r="V271" i="49"/>
  <c r="V272" i="49"/>
  <c r="V273" i="49"/>
  <c r="V274" i="49"/>
  <c r="V275" i="49"/>
  <c r="V276" i="49"/>
  <c r="V277" i="49"/>
  <c r="V278" i="49"/>
  <c r="V279" i="49"/>
  <c r="V280" i="49"/>
  <c r="V281" i="49"/>
  <c r="V282" i="49"/>
  <c r="V283" i="49"/>
  <c r="V284" i="49"/>
  <c r="V285" i="49"/>
  <c r="V286" i="49"/>
  <c r="V287" i="49"/>
  <c r="V288" i="49"/>
  <c r="V289" i="49"/>
  <c r="V290" i="49"/>
  <c r="V291" i="49"/>
  <c r="V292" i="49"/>
  <c r="V293" i="49"/>
  <c r="V294" i="49"/>
  <c r="P24" i="50"/>
  <c r="Z59" i="1"/>
  <c r="H44" i="1"/>
  <c r="U44" i="1" s="1"/>
  <c r="G265" i="1"/>
  <c r="H20" i="50"/>
  <c r="F22" i="50"/>
  <c r="V296" i="49"/>
  <c r="V301" i="49"/>
  <c r="V305" i="49"/>
  <c r="V307" i="49"/>
  <c r="V308" i="49"/>
  <c r="V310" i="49"/>
  <c r="V312" i="49"/>
  <c r="V313" i="49"/>
  <c r="V314" i="49"/>
  <c r="V315" i="49"/>
  <c r="V317" i="49"/>
  <c r="V320" i="49"/>
  <c r="V326" i="49"/>
  <c r="V329" i="49"/>
  <c r="V333" i="49"/>
  <c r="V336" i="49"/>
  <c r="V337" i="49"/>
  <c r="V338" i="49"/>
  <c r="V340" i="49"/>
  <c r="V342" i="49"/>
  <c r="V344" i="49"/>
  <c r="V347" i="49"/>
  <c r="V349" i="49"/>
  <c r="V351" i="49"/>
  <c r="V353" i="49"/>
  <c r="V354" i="49"/>
  <c r="V355" i="49"/>
  <c r="V356" i="49"/>
  <c r="V357" i="49"/>
  <c r="V358" i="49"/>
  <c r="V361" i="49"/>
  <c r="V362" i="49"/>
  <c r="V363" i="49"/>
  <c r="V364" i="49"/>
  <c r="V366" i="49"/>
  <c r="V367" i="49"/>
  <c r="V369" i="49"/>
  <c r="V375" i="49"/>
  <c r="V377" i="49"/>
  <c r="V380" i="49"/>
  <c r="V381" i="49"/>
  <c r="V382" i="49"/>
  <c r="V383" i="49"/>
  <c r="V387" i="49"/>
  <c r="V388" i="49"/>
  <c r="V392" i="49"/>
  <c r="V396" i="49"/>
  <c r="V399" i="49"/>
  <c r="V400" i="49"/>
  <c r="V402" i="49"/>
  <c r="V404" i="49"/>
  <c r="V406" i="49"/>
  <c r="V408" i="49"/>
  <c r="V410" i="49"/>
  <c r="V412" i="49"/>
  <c r="V416" i="49"/>
  <c r="V417" i="49"/>
  <c r="V421" i="49"/>
  <c r="V424" i="49"/>
  <c r="V427" i="49"/>
  <c r="V431" i="49"/>
  <c r="V435" i="49"/>
  <c r="V437" i="49"/>
  <c r="V439" i="49"/>
  <c r="V446" i="49"/>
  <c r="V451" i="49"/>
  <c r="V458" i="49"/>
  <c r="V460" i="49"/>
  <c r="V464" i="49"/>
  <c r="V465" i="49"/>
  <c r="V468" i="49"/>
  <c r="V470" i="49"/>
  <c r="V471" i="49"/>
  <c r="V473" i="49"/>
  <c r="V476" i="49"/>
  <c r="V479" i="49"/>
  <c r="V481" i="49"/>
  <c r="V482" i="49"/>
  <c r="V484" i="49"/>
  <c r="V486" i="49"/>
  <c r="V487" i="49"/>
  <c r="V491" i="49"/>
  <c r="V494" i="49"/>
  <c r="V498" i="49"/>
  <c r="V500" i="49"/>
  <c r="V503" i="49"/>
  <c r="V508" i="49"/>
  <c r="V594" i="49"/>
  <c r="V596" i="49"/>
  <c r="V597" i="49"/>
  <c r="V598" i="49"/>
  <c r="V599" i="49"/>
  <c r="AB176" i="50"/>
  <c r="AB371" i="50"/>
  <c r="O11" i="6"/>
  <c r="J29" i="49"/>
  <c r="AA17" i="50"/>
  <c r="V295" i="49"/>
  <c r="V297" i="49"/>
  <c r="V298" i="49"/>
  <c r="V299" i="49"/>
  <c r="V300" i="49"/>
  <c r="V302" i="49"/>
  <c r="V303" i="49"/>
  <c r="V304" i="49"/>
  <c r="V306" i="49"/>
  <c r="V309" i="49"/>
  <c r="V311" i="49"/>
  <c r="V316" i="49"/>
  <c r="V318" i="49"/>
  <c r="V319" i="49"/>
  <c r="V321" i="49"/>
  <c r="V322" i="49"/>
  <c r="V323" i="49"/>
  <c r="V324" i="49"/>
  <c r="V325" i="49"/>
  <c r="V327" i="49"/>
  <c r="V328" i="49"/>
  <c r="V330" i="49"/>
  <c r="V331" i="49"/>
  <c r="V332" i="49"/>
  <c r="V334" i="49"/>
  <c r="V335" i="49"/>
  <c r="V339" i="49"/>
  <c r="V341" i="49"/>
  <c r="V343" i="49"/>
  <c r="V345" i="49"/>
  <c r="V346" i="49"/>
  <c r="V348" i="49"/>
  <c r="V350" i="49"/>
  <c r="V352" i="49"/>
  <c r="V359" i="49"/>
  <c r="V360" i="49"/>
  <c r="V365" i="49"/>
  <c r="V368" i="49"/>
  <c r="V370" i="49"/>
  <c r="V371" i="49"/>
  <c r="V372" i="49"/>
  <c r="V373" i="49"/>
  <c r="V374" i="49"/>
  <c r="V376" i="49"/>
  <c r="V378" i="49"/>
  <c r="V379" i="49"/>
  <c r="V384" i="49"/>
  <c r="V385" i="49"/>
  <c r="V386" i="49"/>
  <c r="V389" i="49"/>
  <c r="V390" i="49"/>
  <c r="V391" i="49"/>
  <c r="V393" i="49"/>
  <c r="V394" i="49"/>
  <c r="V395" i="49"/>
  <c r="V397" i="49"/>
  <c r="V398" i="49"/>
  <c r="V401" i="49"/>
  <c r="V403" i="49"/>
  <c r="V405" i="49"/>
  <c r="V407" i="49"/>
  <c r="V409" i="49"/>
  <c r="V411" i="49"/>
  <c r="V413" i="49"/>
  <c r="V414" i="49"/>
  <c r="V415" i="49"/>
  <c r="V418" i="49"/>
  <c r="V419" i="49"/>
  <c r="V420" i="49"/>
  <c r="V422" i="49"/>
  <c r="V423" i="49"/>
  <c r="V425" i="49"/>
  <c r="V426" i="49"/>
  <c r="V428" i="49"/>
  <c r="V429" i="49"/>
  <c r="V430" i="49"/>
  <c r="V432" i="49"/>
  <c r="V433" i="49"/>
  <c r="V434" i="49"/>
  <c r="V436" i="49"/>
  <c r="V438" i="49"/>
  <c r="V440" i="49"/>
  <c r="V441" i="49"/>
  <c r="V442" i="49"/>
  <c r="V443" i="49"/>
  <c r="V444" i="49"/>
  <c r="V445" i="49"/>
  <c r="V447" i="49"/>
  <c r="V448" i="49"/>
  <c r="V449" i="49"/>
  <c r="V450" i="49"/>
  <c r="V452" i="49"/>
  <c r="V453" i="49"/>
  <c r="V454" i="49"/>
  <c r="V455" i="49"/>
  <c r="V456" i="49"/>
  <c r="V457" i="49"/>
  <c r="V459" i="49"/>
  <c r="V461" i="49"/>
  <c r="V462" i="49"/>
  <c r="V463" i="49"/>
  <c r="V466" i="49"/>
  <c r="V467" i="49"/>
  <c r="V469" i="49"/>
  <c r="V472" i="49"/>
  <c r="V474" i="49"/>
  <c r="V475" i="49"/>
  <c r="V477" i="49"/>
  <c r="V478" i="49"/>
  <c r="V480" i="49"/>
  <c r="V483" i="49"/>
  <c r="V485" i="49"/>
  <c r="V488" i="49"/>
  <c r="V489" i="49"/>
  <c r="V490" i="49"/>
  <c r="V492" i="49"/>
  <c r="V493" i="49"/>
  <c r="V495" i="49"/>
  <c r="V496" i="49"/>
  <c r="V497" i="49"/>
  <c r="V499" i="49"/>
  <c r="V501" i="49"/>
  <c r="V502" i="49"/>
  <c r="V504" i="49"/>
  <c r="V505" i="49"/>
  <c r="V506" i="49"/>
  <c r="V507" i="49"/>
  <c r="V509" i="49"/>
  <c r="V595" i="49"/>
  <c r="V600" i="49"/>
  <c r="H26" i="50"/>
  <c r="AB112" i="50"/>
  <c r="AB240" i="50"/>
  <c r="AB304" i="50"/>
  <c r="L25" i="50"/>
  <c r="F17" i="50"/>
  <c r="AB128" i="50"/>
  <c r="AB192" i="50"/>
  <c r="AB256" i="50"/>
  <c r="AB320" i="50"/>
  <c r="W167" i="1"/>
  <c r="J28" i="49"/>
  <c r="J12" i="49"/>
  <c r="N12" i="49"/>
  <c r="V38" i="49"/>
  <c r="V206" i="49"/>
  <c r="AA28" i="50"/>
  <c r="R19" i="50"/>
  <c r="P18" i="50"/>
  <c r="H16" i="50"/>
  <c r="N14" i="50"/>
  <c r="F14" i="50"/>
  <c r="L13" i="50"/>
  <c r="AB50" i="50"/>
  <c r="L31" i="50"/>
  <c r="AB144" i="50"/>
  <c r="AB208" i="50"/>
  <c r="AB272" i="50"/>
  <c r="AB336" i="50"/>
  <c r="V601" i="49"/>
  <c r="V602" i="49"/>
  <c r="V603" i="49"/>
  <c r="V604" i="49"/>
  <c r="V605" i="49"/>
  <c r="V606" i="49"/>
  <c r="V607" i="49"/>
  <c r="V608" i="49"/>
  <c r="V609" i="49"/>
  <c r="V610" i="49"/>
  <c r="V611" i="49"/>
  <c r="V612" i="49"/>
  <c r="V613" i="49"/>
  <c r="V614" i="49"/>
  <c r="V615" i="49"/>
  <c r="V616" i="49"/>
  <c r="V617" i="49"/>
  <c r="V618" i="49"/>
  <c r="V619" i="49"/>
  <c r="V620" i="49"/>
  <c r="V621" i="49"/>
  <c r="V622" i="49"/>
  <c r="V623" i="49"/>
  <c r="V624" i="49"/>
  <c r="V625" i="49"/>
  <c r="V626" i="49"/>
  <c r="V627" i="49"/>
  <c r="V628" i="49"/>
  <c r="V629" i="49"/>
  <c r="V630" i="49"/>
  <c r="V631" i="49"/>
  <c r="V632" i="49"/>
  <c r="V633" i="49"/>
  <c r="V634" i="49"/>
  <c r="V635" i="49"/>
  <c r="V636" i="49"/>
  <c r="V637" i="49"/>
  <c r="V638" i="49"/>
  <c r="V639" i="49"/>
  <c r="V640" i="49"/>
  <c r="V641" i="49"/>
  <c r="V642" i="49"/>
  <c r="J34" i="50"/>
  <c r="F33" i="50"/>
  <c r="N29" i="50"/>
  <c r="R24" i="50"/>
  <c r="L21" i="50"/>
  <c r="R18" i="50"/>
  <c r="J17" i="50"/>
  <c r="AB36" i="50"/>
  <c r="P29" i="50"/>
  <c r="AB69" i="50"/>
  <c r="AB109" i="50"/>
  <c r="AB125" i="50"/>
  <c r="AB141" i="50"/>
  <c r="AB157" i="50"/>
  <c r="AB173" i="50"/>
  <c r="AB189" i="50"/>
  <c r="AB205" i="50"/>
  <c r="AB221" i="50"/>
  <c r="AB237" i="50"/>
  <c r="AB253" i="50"/>
  <c r="AB269" i="50"/>
  <c r="AB285" i="50"/>
  <c r="AB301" i="50"/>
  <c r="AB317" i="50"/>
  <c r="AB333" i="50"/>
  <c r="AB349" i="50"/>
  <c r="AB406" i="50"/>
  <c r="L91" i="48"/>
  <c r="M91" i="48"/>
  <c r="AC266" i="35"/>
  <c r="K266" i="35"/>
  <c r="T266" i="35"/>
  <c r="K26" i="1"/>
  <c r="N26" i="1"/>
  <c r="Z26" i="1" s="1"/>
  <c r="G26" i="1"/>
  <c r="N12" i="1"/>
  <c r="Z12" i="1" s="1"/>
  <c r="S78" i="1"/>
  <c r="R249" i="1"/>
  <c r="H249" i="1"/>
  <c r="S11" i="6"/>
  <c r="AA51" i="45"/>
  <c r="AA55" i="45"/>
  <c r="AA59" i="45"/>
  <c r="AA111" i="45"/>
  <c r="F28" i="50"/>
  <c r="AB28" i="50"/>
  <c r="H23" i="50"/>
  <c r="X50" i="48"/>
  <c r="AB25" i="50"/>
  <c r="H25" i="50"/>
  <c r="AA25" i="50"/>
  <c r="J55" i="1"/>
  <c r="S55" i="1"/>
  <c r="Z31" i="1"/>
  <c r="R152" i="1"/>
  <c r="I152" i="1"/>
  <c r="R245" i="1"/>
  <c r="AA48" i="50"/>
  <c r="AB68" i="50"/>
  <c r="AA68" i="50"/>
  <c r="AB108" i="50"/>
  <c r="AA108" i="50"/>
  <c r="AB124" i="50"/>
  <c r="AA124" i="50"/>
  <c r="AB140" i="50"/>
  <c r="AA140" i="50"/>
  <c r="AB156" i="50"/>
  <c r="AA156" i="50"/>
  <c r="AB172" i="50"/>
  <c r="AA172" i="50"/>
  <c r="AB188" i="50"/>
  <c r="AA188" i="50"/>
  <c r="AB204" i="50"/>
  <c r="AA204" i="50"/>
  <c r="AB220" i="50"/>
  <c r="AA220" i="50"/>
  <c r="AB236" i="50"/>
  <c r="AA236" i="50"/>
  <c r="AB252" i="50"/>
  <c r="AA252" i="50"/>
  <c r="AB268" i="50"/>
  <c r="AA268" i="50"/>
  <c r="AB284" i="50"/>
  <c r="AA284" i="50"/>
  <c r="AB300" i="50"/>
  <c r="AA300" i="50"/>
  <c r="AB316" i="50"/>
  <c r="AA316" i="50"/>
  <c r="AB332" i="50"/>
  <c r="AA332" i="50"/>
  <c r="AB348" i="50"/>
  <c r="AA348" i="50"/>
  <c r="AB364" i="50"/>
  <c r="AA364" i="50"/>
  <c r="AB367" i="50"/>
  <c r="AA367" i="50"/>
  <c r="AB388" i="50"/>
  <c r="AA388" i="50"/>
  <c r="AB391" i="50"/>
  <c r="AA391" i="50"/>
  <c r="AB396" i="50"/>
  <c r="AA396" i="50"/>
  <c r="AB399" i="50"/>
  <c r="AA399" i="50"/>
  <c r="G46" i="1"/>
  <c r="AB109" i="1"/>
  <c r="H109" i="1"/>
  <c r="D109" i="1"/>
  <c r="Y109" i="1" s="1"/>
  <c r="R109" i="1"/>
  <c r="I109" i="1"/>
  <c r="F15" i="35"/>
  <c r="D58" i="1"/>
  <c r="Y58" i="1" s="1"/>
  <c r="H58" i="1"/>
  <c r="U58" i="1" s="1"/>
  <c r="S58" i="1"/>
  <c r="AB58" i="1"/>
  <c r="AB31" i="1"/>
  <c r="AA26" i="1"/>
  <c r="G109" i="1"/>
  <c r="AB29" i="50"/>
  <c r="AA29" i="50"/>
  <c r="AA45" i="50"/>
  <c r="H21" i="50"/>
  <c r="AA53" i="50"/>
  <c r="X53" i="48"/>
  <c r="V209" i="49"/>
  <c r="H22" i="50"/>
  <c r="AA41" i="50"/>
  <c r="AB65" i="50"/>
  <c r="AA65" i="50"/>
  <c r="AB121" i="50"/>
  <c r="AA121" i="50"/>
  <c r="AB150" i="50"/>
  <c r="AA150" i="50"/>
  <c r="AB217" i="50"/>
  <c r="AA217" i="50"/>
  <c r="AB262" i="50"/>
  <c r="AA262" i="50"/>
  <c r="AB281" i="50"/>
  <c r="AA281" i="50"/>
  <c r="AB310" i="50"/>
  <c r="AA310" i="50"/>
  <c r="AB345" i="50"/>
  <c r="AA345" i="50"/>
  <c r="AB358" i="50"/>
  <c r="AA358" i="50"/>
  <c r="AB361" i="50"/>
  <c r="AA361" i="50"/>
  <c r="AB384" i="50"/>
  <c r="AA384" i="50"/>
  <c r="AB387" i="50"/>
  <c r="AB416" i="50"/>
  <c r="AA416" i="50"/>
  <c r="AB29" i="2"/>
  <c r="G35" i="1"/>
  <c r="G138" i="1"/>
  <c r="P216" i="1"/>
  <c r="AB266" i="1"/>
  <c r="M266" i="1"/>
  <c r="H32" i="50"/>
  <c r="AA32" i="50"/>
  <c r="AB27" i="50"/>
  <c r="AB117" i="50"/>
  <c r="AB130" i="50"/>
  <c r="AA130" i="50"/>
  <c r="AB136" i="50"/>
  <c r="AB146" i="50"/>
  <c r="AA146" i="50"/>
  <c r="AB149" i="50"/>
  <c r="AB152" i="50"/>
  <c r="AB162" i="50"/>
  <c r="AA162" i="50"/>
  <c r="AB165" i="50"/>
  <c r="AB168" i="50"/>
  <c r="AB178" i="50"/>
  <c r="AA178" i="50"/>
  <c r="AB181" i="50"/>
  <c r="AB184" i="50"/>
  <c r="AB194" i="50"/>
  <c r="AA194" i="50"/>
  <c r="AB197" i="50"/>
  <c r="AB200" i="50"/>
  <c r="AB210" i="50"/>
  <c r="AA210" i="50"/>
  <c r="AB213" i="50"/>
  <c r="AB216" i="50"/>
  <c r="AB226" i="50"/>
  <c r="AA226" i="50"/>
  <c r="AB229" i="50"/>
  <c r="AB232" i="50"/>
  <c r="AB242" i="50"/>
  <c r="AA242" i="50"/>
  <c r="AB245" i="50"/>
  <c r="AB248" i="50"/>
  <c r="AB258" i="50"/>
  <c r="AA258" i="50"/>
  <c r="AB261" i="50"/>
  <c r="AB264" i="50"/>
  <c r="AB274" i="50"/>
  <c r="AA274" i="50"/>
  <c r="AB277" i="50"/>
  <c r="AB280" i="50"/>
  <c r="AB290" i="50"/>
  <c r="AA290" i="50"/>
  <c r="AB293" i="50"/>
  <c r="AB296" i="50"/>
  <c r="AB306" i="50"/>
  <c r="AA306" i="50"/>
  <c r="AB309" i="50"/>
  <c r="AB312" i="50"/>
  <c r="AB322" i="50"/>
  <c r="AA322" i="50"/>
  <c r="AB325" i="50"/>
  <c r="AB328" i="50"/>
  <c r="AB338" i="50"/>
  <c r="AA338" i="50"/>
  <c r="AB341" i="50"/>
  <c r="AB344" i="50"/>
  <c r="AB354" i="50"/>
  <c r="AA354" i="50"/>
  <c r="AB357" i="50"/>
  <c r="AB360" i="50"/>
  <c r="M90" i="48"/>
  <c r="L90" i="48"/>
  <c r="V210" i="49"/>
  <c r="F24" i="50"/>
  <c r="AB24" i="50"/>
  <c r="L14" i="50"/>
  <c r="AB62" i="50"/>
  <c r="AA62" i="50"/>
  <c r="AB105" i="50"/>
  <c r="AA105" i="50"/>
  <c r="AB118" i="50"/>
  <c r="AA118" i="50"/>
  <c r="AB134" i="50"/>
  <c r="AA134" i="50"/>
  <c r="AB137" i="50"/>
  <c r="AA137" i="50"/>
  <c r="AB153" i="50"/>
  <c r="AA153" i="50"/>
  <c r="AB166" i="50"/>
  <c r="AA166" i="50"/>
  <c r="AB169" i="50"/>
  <c r="AA169" i="50"/>
  <c r="AB182" i="50"/>
  <c r="AA182" i="50"/>
  <c r="AB185" i="50"/>
  <c r="AA185" i="50"/>
  <c r="AB198" i="50"/>
  <c r="AA198" i="50"/>
  <c r="AB201" i="50"/>
  <c r="AA201" i="50"/>
  <c r="AB214" i="50"/>
  <c r="AA214" i="50"/>
  <c r="AB230" i="50"/>
  <c r="AA230" i="50"/>
  <c r="AB233" i="50"/>
  <c r="AA233" i="50"/>
  <c r="AB246" i="50"/>
  <c r="AA246" i="50"/>
  <c r="AB249" i="50"/>
  <c r="AA249" i="50"/>
  <c r="AB265" i="50"/>
  <c r="AA265" i="50"/>
  <c r="AB278" i="50"/>
  <c r="AA278" i="50"/>
  <c r="AB294" i="50"/>
  <c r="AA294" i="50"/>
  <c r="AB297" i="50"/>
  <c r="AA297" i="50"/>
  <c r="AB313" i="50"/>
  <c r="AA313" i="50"/>
  <c r="AB326" i="50"/>
  <c r="AA326" i="50"/>
  <c r="AB329" i="50"/>
  <c r="AA329" i="50"/>
  <c r="AB342" i="50"/>
  <c r="AA342" i="50"/>
  <c r="AB378" i="50"/>
  <c r="AA378" i="50"/>
  <c r="AB390" i="50"/>
  <c r="AB410" i="50"/>
  <c r="AA410" i="50"/>
  <c r="S13" i="1"/>
  <c r="G13" i="1"/>
  <c r="J27" i="49"/>
  <c r="AB31" i="50"/>
  <c r="F26" i="50"/>
  <c r="P21" i="50"/>
  <c r="AB61" i="50"/>
  <c r="AB64" i="50"/>
  <c r="AB114" i="50"/>
  <c r="AA114" i="50"/>
  <c r="AB120" i="50"/>
  <c r="AB133" i="50"/>
  <c r="H60" i="1"/>
  <c r="U60" i="1" s="1"/>
  <c r="I122" i="1"/>
  <c r="AA132" i="1"/>
  <c r="I132" i="1"/>
  <c r="I138" i="1"/>
  <c r="J169" i="1"/>
  <c r="I182" i="1"/>
  <c r="S204" i="1"/>
  <c r="I204" i="1"/>
  <c r="J230" i="1"/>
  <c r="P16" i="45"/>
  <c r="G66" i="45"/>
  <c r="G82" i="45"/>
  <c r="E21" i="48"/>
  <c r="W21" i="48" s="1"/>
  <c r="L62" i="48"/>
  <c r="M92" i="48"/>
  <c r="L92" i="48"/>
  <c r="N20" i="49"/>
  <c r="V655" i="49"/>
  <c r="AA27" i="50"/>
  <c r="L27" i="50"/>
  <c r="AA23" i="50"/>
  <c r="AB23" i="50"/>
  <c r="L15" i="50"/>
  <c r="AB370" i="50"/>
  <c r="AA370" i="50"/>
  <c r="AB402" i="50"/>
  <c r="AA402" i="50"/>
  <c r="H24" i="50"/>
  <c r="AA24" i="50"/>
  <c r="AB17" i="50"/>
  <c r="H17" i="50"/>
  <c r="AB38" i="50"/>
  <c r="AB66" i="50"/>
  <c r="AA66" i="50"/>
  <c r="AB106" i="50"/>
  <c r="AA106" i="50"/>
  <c r="AB122" i="50"/>
  <c r="AA122" i="50"/>
  <c r="AB138" i="50"/>
  <c r="AA138" i="50"/>
  <c r="AB154" i="50"/>
  <c r="AA154" i="50"/>
  <c r="AB170" i="50"/>
  <c r="AA170" i="50"/>
  <c r="AB186" i="50"/>
  <c r="AA186" i="50"/>
  <c r="AB202" i="50"/>
  <c r="AA202" i="50"/>
  <c r="AB218" i="50"/>
  <c r="AA218" i="50"/>
  <c r="AB234" i="50"/>
  <c r="AA234" i="50"/>
  <c r="AB250" i="50"/>
  <c r="AA250" i="50"/>
  <c r="AB266" i="50"/>
  <c r="AA266" i="50"/>
  <c r="AB282" i="50"/>
  <c r="AA282" i="50"/>
  <c r="AB298" i="50"/>
  <c r="AA298" i="50"/>
  <c r="AB314" i="50"/>
  <c r="AA314" i="50"/>
  <c r="AB330" i="50"/>
  <c r="AA330" i="50"/>
  <c r="AB346" i="50"/>
  <c r="AA346" i="50"/>
  <c r="AB362" i="50"/>
  <c r="AA362" i="50"/>
  <c r="AB368" i="50"/>
  <c r="AA368" i="50"/>
  <c r="AB394" i="50"/>
  <c r="AA394" i="50"/>
  <c r="AB400" i="50"/>
  <c r="AA400" i="50"/>
  <c r="I15" i="35"/>
  <c r="L15" i="35" s="1"/>
  <c r="J24" i="49"/>
  <c r="L23" i="49"/>
  <c r="E23" i="49"/>
  <c r="L21" i="49"/>
  <c r="AB33" i="50"/>
  <c r="H33" i="50"/>
  <c r="AA31" i="50"/>
  <c r="N30" i="50"/>
  <c r="J27" i="50"/>
  <c r="F23" i="50"/>
  <c r="L22" i="50"/>
  <c r="AA21" i="50"/>
  <c r="AB19" i="50"/>
  <c r="P19" i="50"/>
  <c r="J15" i="50"/>
  <c r="H14" i="50"/>
  <c r="P13" i="50"/>
  <c r="AA56" i="50"/>
  <c r="AB60" i="50"/>
  <c r="AA69" i="50"/>
  <c r="AB70" i="50"/>
  <c r="AA70" i="50"/>
  <c r="AB72" i="50"/>
  <c r="AB74" i="50"/>
  <c r="AB76" i="50"/>
  <c r="AA109" i="50"/>
  <c r="AB110" i="50"/>
  <c r="AA110" i="50"/>
  <c r="AA112" i="50"/>
  <c r="AB113" i="50"/>
  <c r="AB116" i="50"/>
  <c r="AA125" i="50"/>
  <c r="AB126" i="50"/>
  <c r="AA126" i="50"/>
  <c r="AA128" i="50"/>
  <c r="AB129" i="50"/>
  <c r="AB132" i="50"/>
  <c r="AA141" i="50"/>
  <c r="AB142" i="50"/>
  <c r="AA142" i="50"/>
  <c r="AA144" i="50"/>
  <c r="AB145" i="50"/>
  <c r="AB148" i="50"/>
  <c r="AA157" i="50"/>
  <c r="AB158" i="50"/>
  <c r="AA158" i="50"/>
  <c r="AA160" i="50"/>
  <c r="AB161" i="50"/>
  <c r="AB164" i="50"/>
  <c r="AA173" i="50"/>
  <c r="AB174" i="50"/>
  <c r="AA174" i="50"/>
  <c r="AA176" i="50"/>
  <c r="AB177" i="50"/>
  <c r="AB180" i="50"/>
  <c r="AA189" i="50"/>
  <c r="AB190" i="50"/>
  <c r="AA190" i="50"/>
  <c r="AA192" i="50"/>
  <c r="AB193" i="50"/>
  <c r="AB196" i="50"/>
  <c r="AA205" i="50"/>
  <c r="AB206" i="50"/>
  <c r="AA206" i="50"/>
  <c r="AA208" i="50"/>
  <c r="AB209" i="50"/>
  <c r="AB212" i="50"/>
  <c r="AA221" i="50"/>
  <c r="AB222" i="50"/>
  <c r="AA222" i="50"/>
  <c r="AA224" i="50"/>
  <c r="AB225" i="50"/>
  <c r="AB228" i="50"/>
  <c r="AA237" i="50"/>
  <c r="AB238" i="50"/>
  <c r="AA238" i="50"/>
  <c r="AA240" i="50"/>
  <c r="AB241" i="50"/>
  <c r="AB244" i="50"/>
  <c r="AA253" i="50"/>
  <c r="AB254" i="50"/>
  <c r="AA254" i="50"/>
  <c r="AA256" i="50"/>
  <c r="AB257" i="50"/>
  <c r="AB260" i="50"/>
  <c r="AA269" i="50"/>
  <c r="AB270" i="50"/>
  <c r="AA270" i="50"/>
  <c r="AA272" i="50"/>
  <c r="AB273" i="50"/>
  <c r="AB276" i="50"/>
  <c r="AA285" i="50"/>
  <c r="AB286" i="50"/>
  <c r="AA286" i="50"/>
  <c r="AA288" i="50"/>
  <c r="AB289" i="50"/>
  <c r="AB292" i="50"/>
  <c r="AA301" i="50"/>
  <c r="AB302" i="50"/>
  <c r="AA302" i="50"/>
  <c r="AA304" i="50"/>
  <c r="AB305" i="50"/>
  <c r="AB308" i="50"/>
  <c r="AA317" i="50"/>
  <c r="AB318" i="50"/>
  <c r="AA318" i="50"/>
  <c r="AA320" i="50"/>
  <c r="AB321" i="50"/>
  <c r="AB324" i="50"/>
  <c r="AA333" i="50"/>
  <c r="AB334" i="50"/>
  <c r="AA334" i="50"/>
  <c r="AA336" i="50"/>
  <c r="AB337" i="50"/>
  <c r="AB340" i="50"/>
  <c r="AA349" i="50"/>
  <c r="AB350" i="50"/>
  <c r="AA350" i="50"/>
  <c r="AA352" i="50"/>
  <c r="AB353" i="50"/>
  <c r="AB356" i="50"/>
  <c r="AA371" i="50"/>
  <c r="AB372" i="50"/>
  <c r="AA372" i="50"/>
  <c r="AA374" i="50"/>
  <c r="AB375" i="50"/>
  <c r="AA375" i="50"/>
  <c r="AB380" i="50"/>
  <c r="AA380" i="50"/>
  <c r="AB383" i="50"/>
  <c r="AB386" i="50"/>
  <c r="AA403" i="50"/>
  <c r="AB404" i="50"/>
  <c r="AA404" i="50"/>
  <c r="AA406" i="50"/>
  <c r="AB407" i="50"/>
  <c r="AA407" i="50"/>
  <c r="AB412" i="50"/>
  <c r="AA412" i="50"/>
  <c r="AB415" i="50"/>
  <c r="AB418" i="50"/>
  <c r="G45" i="45"/>
  <c r="G49" i="45"/>
  <c r="G53" i="45"/>
  <c r="G57" i="45"/>
  <c r="G77" i="45"/>
  <c r="G115" i="45"/>
  <c r="L14" i="49"/>
  <c r="V163" i="49"/>
  <c r="L26" i="50"/>
  <c r="AB21" i="50"/>
  <c r="F20" i="50"/>
  <c r="L18" i="50"/>
  <c r="R17" i="50"/>
  <c r="R16" i="50"/>
  <c r="N13" i="50"/>
  <c r="AB13" i="50"/>
  <c r="P20" i="50"/>
  <c r="AB59" i="50"/>
  <c r="AB63" i="50"/>
  <c r="AB67" i="50"/>
  <c r="AB71" i="50"/>
  <c r="AB73" i="50"/>
  <c r="AB75" i="50"/>
  <c r="AB107" i="50"/>
  <c r="AB111" i="50"/>
  <c r="AB115" i="50"/>
  <c r="AB119" i="50"/>
  <c r="AB123" i="50"/>
  <c r="AB127" i="50"/>
  <c r="AB131" i="50"/>
  <c r="AB135" i="50"/>
  <c r="AB139" i="50"/>
  <c r="AB143" i="50"/>
  <c r="AB147" i="50"/>
  <c r="AB151" i="50"/>
  <c r="AB155" i="50"/>
  <c r="AB159" i="50"/>
  <c r="AB163" i="50"/>
  <c r="AB167" i="50"/>
  <c r="AB171" i="50"/>
  <c r="AB175" i="50"/>
  <c r="AB179" i="50"/>
  <c r="AB183" i="50"/>
  <c r="AB187" i="50"/>
  <c r="AB191" i="50"/>
  <c r="AB195" i="50"/>
  <c r="AB199" i="50"/>
  <c r="AB203" i="50"/>
  <c r="AB207" i="50"/>
  <c r="AB211" i="50"/>
  <c r="AB215" i="50"/>
  <c r="AB219" i="50"/>
  <c r="AB223" i="50"/>
  <c r="AB227" i="50"/>
  <c r="AB231" i="50"/>
  <c r="AB235" i="50"/>
  <c r="AB239" i="50"/>
  <c r="AB243" i="50"/>
  <c r="AB247" i="50"/>
  <c r="AB251" i="50"/>
  <c r="AB255" i="50"/>
  <c r="AB259" i="50"/>
  <c r="AB263" i="50"/>
  <c r="AB267" i="50"/>
  <c r="AB271" i="50"/>
  <c r="AB275" i="50"/>
  <c r="AB279" i="50"/>
  <c r="AB283" i="50"/>
  <c r="AB287" i="50"/>
  <c r="AB291" i="50"/>
  <c r="AB295" i="50"/>
  <c r="AB299" i="50"/>
  <c r="AB303" i="50"/>
  <c r="AB307" i="50"/>
  <c r="AB311" i="50"/>
  <c r="AB315" i="50"/>
  <c r="AB319" i="50"/>
  <c r="AB323" i="50"/>
  <c r="AB327" i="50"/>
  <c r="AB331" i="50"/>
  <c r="AB335" i="50"/>
  <c r="AB339" i="50"/>
  <c r="AB343" i="50"/>
  <c r="AB347" i="50"/>
  <c r="AB351" i="50"/>
  <c r="AB355" i="50"/>
  <c r="AB359" i="50"/>
  <c r="AB363" i="50"/>
  <c r="AB366" i="50"/>
  <c r="AB376" i="50"/>
  <c r="AA376" i="50"/>
  <c r="AB379" i="50"/>
  <c r="AB382" i="50"/>
  <c r="AB392" i="50"/>
  <c r="AA392" i="50"/>
  <c r="AB395" i="50"/>
  <c r="AB398" i="50"/>
  <c r="AB408" i="50"/>
  <c r="AA408" i="50"/>
  <c r="AB411" i="50"/>
  <c r="AB414" i="50"/>
  <c r="AB365" i="50"/>
  <c r="AB369" i="50"/>
  <c r="AB373" i="50"/>
  <c r="AB377" i="50"/>
  <c r="AB381" i="50"/>
  <c r="AB385" i="50"/>
  <c r="AB389" i="50"/>
  <c r="AB393" i="50"/>
  <c r="AB397" i="50"/>
  <c r="AB401" i="50"/>
  <c r="AB405" i="50"/>
  <c r="AB409" i="50"/>
  <c r="AB413" i="50"/>
  <c r="AB417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A71" i="50"/>
  <c r="AA72" i="50"/>
  <c r="AA73" i="50"/>
  <c r="AA74" i="50"/>
  <c r="AA75" i="50"/>
  <c r="AA76" i="50"/>
  <c r="AB39" i="50"/>
  <c r="AA39" i="50"/>
  <c r="N18" i="50"/>
  <c r="AB49" i="50"/>
  <c r="AB51" i="50"/>
  <c r="AA51" i="50"/>
  <c r="R29" i="50"/>
  <c r="P23" i="50"/>
  <c r="J21" i="50"/>
  <c r="R13" i="50"/>
  <c r="F21" i="50"/>
  <c r="AA37" i="50"/>
  <c r="AB40" i="50"/>
  <c r="AB41" i="50"/>
  <c r="AB42" i="50"/>
  <c r="AA44" i="50"/>
  <c r="H15" i="50"/>
  <c r="AB44" i="50"/>
  <c r="AB45" i="50"/>
  <c r="AB46" i="50"/>
  <c r="R33" i="50"/>
  <c r="N33" i="50"/>
  <c r="H27" i="50"/>
  <c r="P31" i="50"/>
  <c r="AB37" i="50"/>
  <c r="AA40" i="50"/>
  <c r="AB43" i="50"/>
  <c r="AA43" i="50"/>
  <c r="AB47" i="50"/>
  <c r="AA47" i="50"/>
  <c r="AB53" i="50"/>
  <c r="AB55" i="50"/>
  <c r="AA55" i="50"/>
  <c r="AB57" i="50"/>
  <c r="AB48" i="50"/>
  <c r="AB52" i="50"/>
  <c r="AB56" i="50"/>
  <c r="AA38" i="50"/>
  <c r="AA42" i="50"/>
  <c r="AA46" i="50"/>
  <c r="AA50" i="50"/>
  <c r="AA54" i="50"/>
  <c r="L19" i="50"/>
  <c r="H13" i="50"/>
  <c r="N32" i="50"/>
  <c r="H31" i="50"/>
  <c r="P26" i="50"/>
  <c r="P22" i="50"/>
  <c r="N16" i="50"/>
  <c r="P14" i="50"/>
  <c r="F13" i="50"/>
  <c r="F32" i="50"/>
  <c r="H29" i="50"/>
  <c r="F16" i="50"/>
  <c r="H34" i="50"/>
  <c r="H30" i="50"/>
  <c r="N28" i="50"/>
  <c r="N24" i="50"/>
  <c r="N20" i="50"/>
  <c r="H18" i="50"/>
  <c r="N17" i="50"/>
  <c r="P34" i="50"/>
  <c r="P30" i="50"/>
  <c r="H19" i="50"/>
  <c r="J28" i="50"/>
  <c r="J24" i="50"/>
  <c r="J20" i="50"/>
  <c r="F15" i="50"/>
  <c r="J13" i="50"/>
  <c r="AB34" i="50"/>
  <c r="AB30" i="50"/>
  <c r="AB26" i="50"/>
  <c r="AB22" i="50"/>
  <c r="AB18" i="50"/>
  <c r="AB14" i="50"/>
  <c r="AA34" i="50"/>
  <c r="AA30" i="50"/>
  <c r="AA26" i="50"/>
  <c r="AA22" i="50"/>
  <c r="AA18" i="50"/>
  <c r="AA14" i="50"/>
  <c r="V168" i="49"/>
  <c r="V207" i="49"/>
  <c r="N29" i="49"/>
  <c r="P28" i="49"/>
  <c r="V54" i="49"/>
  <c r="V55" i="49"/>
  <c r="V75" i="49"/>
  <c r="V90" i="49"/>
  <c r="V91" i="49"/>
  <c r="V95" i="49"/>
  <c r="V96" i="49"/>
  <c r="V98" i="49"/>
  <c r="V99" i="49"/>
  <c r="V100" i="49"/>
  <c r="V101" i="49"/>
  <c r="V116" i="49"/>
  <c r="V117" i="49"/>
  <c r="V118" i="49"/>
  <c r="V121" i="49"/>
  <c r="V124" i="49"/>
  <c r="V128" i="49"/>
  <c r="V132" i="49"/>
  <c r="V133" i="49"/>
  <c r="V134" i="49"/>
  <c r="V135" i="49"/>
  <c r="V136" i="49"/>
  <c r="V137" i="49"/>
  <c r="V138" i="49"/>
  <c r="V139" i="49"/>
  <c r="V140" i="49"/>
  <c r="V141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66" i="49"/>
  <c r="V213" i="49"/>
  <c r="P23" i="49"/>
  <c r="P22" i="49"/>
  <c r="N16" i="49"/>
  <c r="J15" i="49"/>
  <c r="V211" i="49"/>
  <c r="V169" i="49"/>
  <c r="V159" i="49"/>
  <c r="V510" i="49"/>
  <c r="V511" i="49"/>
  <c r="V512" i="49"/>
  <c r="V513" i="49"/>
  <c r="V514" i="49"/>
  <c r="V515" i="49"/>
  <c r="V516" i="49"/>
  <c r="V517" i="49"/>
  <c r="V518" i="49"/>
  <c r="V519" i="49"/>
  <c r="V520" i="49"/>
  <c r="V521" i="49"/>
  <c r="V522" i="49"/>
  <c r="V523" i="49"/>
  <c r="V524" i="49"/>
  <c r="V525" i="49"/>
  <c r="V526" i="49"/>
  <c r="V527" i="49"/>
  <c r="V528" i="49"/>
  <c r="V529" i="49"/>
  <c r="V530" i="49"/>
  <c r="V531" i="49"/>
  <c r="V532" i="49"/>
  <c r="V533" i="49"/>
  <c r="V534" i="49"/>
  <c r="V535" i="49"/>
  <c r="V536" i="49"/>
  <c r="V537" i="49"/>
  <c r="V538" i="49"/>
  <c r="V539" i="49"/>
  <c r="V540" i="49"/>
  <c r="V541" i="49"/>
  <c r="V542" i="49"/>
  <c r="V543" i="49"/>
  <c r="V544" i="49"/>
  <c r="V545" i="49"/>
  <c r="V546" i="49"/>
  <c r="V547" i="49"/>
  <c r="V548" i="49"/>
  <c r="V549" i="49"/>
  <c r="V550" i="49"/>
  <c r="V551" i="49"/>
  <c r="V552" i="49"/>
  <c r="V553" i="49"/>
  <c r="V554" i="49"/>
  <c r="V555" i="49"/>
  <c r="V556" i="49"/>
  <c r="V557" i="49"/>
  <c r="V558" i="49"/>
  <c r="V559" i="49"/>
  <c r="V560" i="49"/>
  <c r="V561" i="49"/>
  <c r="V562" i="49"/>
  <c r="V563" i="49"/>
  <c r="V564" i="49"/>
  <c r="V565" i="49"/>
  <c r="V566" i="49"/>
  <c r="V567" i="49"/>
  <c r="V568" i="49"/>
  <c r="V569" i="49"/>
  <c r="V570" i="49"/>
  <c r="V571" i="49"/>
  <c r="V572" i="49"/>
  <c r="V573" i="49"/>
  <c r="V574" i="49"/>
  <c r="V575" i="49"/>
  <c r="V576" i="49"/>
  <c r="V577" i="49"/>
  <c r="V578" i="49"/>
  <c r="V579" i="49"/>
  <c r="V580" i="49"/>
  <c r="V581" i="49"/>
  <c r="V582" i="49"/>
  <c r="V583" i="49"/>
  <c r="V584" i="49"/>
  <c r="V585" i="49"/>
  <c r="V586" i="49"/>
  <c r="V587" i="49"/>
  <c r="V588" i="49"/>
  <c r="V589" i="49"/>
  <c r="V590" i="49"/>
  <c r="V591" i="49"/>
  <c r="V592" i="49"/>
  <c r="V593" i="49"/>
  <c r="V643" i="49"/>
  <c r="V644" i="49"/>
  <c r="V645" i="49"/>
  <c r="V646" i="49"/>
  <c r="V647" i="49"/>
  <c r="V648" i="49"/>
  <c r="V649" i="49"/>
  <c r="V650" i="49"/>
  <c r="V651" i="49"/>
  <c r="V652" i="49"/>
  <c r="V653" i="49"/>
  <c r="V654" i="49"/>
  <c r="D52" i="1"/>
  <c r="Y52" i="1" s="1"/>
  <c r="H52" i="1"/>
  <c r="U52" i="1" s="1"/>
  <c r="AB52" i="1"/>
  <c r="M74" i="1"/>
  <c r="L70" i="48"/>
  <c r="O70" i="48"/>
  <c r="I12" i="35"/>
  <c r="S59" i="1"/>
  <c r="H59" i="1"/>
  <c r="U59" i="1" s="1"/>
  <c r="G29" i="1"/>
  <c r="AA29" i="1"/>
  <c r="J28" i="1"/>
  <c r="N14" i="1"/>
  <c r="Z14" i="1" s="1"/>
  <c r="I87" i="1"/>
  <c r="D130" i="1"/>
  <c r="Y130" i="1" s="1"/>
  <c r="K164" i="1"/>
  <c r="I192" i="1"/>
  <c r="AB194" i="1"/>
  <c r="I194" i="1"/>
  <c r="I225" i="1"/>
  <c r="K253" i="1"/>
  <c r="P257" i="1"/>
  <c r="W209" i="1"/>
  <c r="AA212" i="1"/>
  <c r="N49" i="35"/>
  <c r="W203" i="1"/>
  <c r="P203" i="1"/>
  <c r="R110" i="35"/>
  <c r="W78" i="1"/>
  <c r="G78" i="1"/>
  <c r="H88" i="1"/>
  <c r="S95" i="1"/>
  <c r="J115" i="1"/>
  <c r="AB122" i="1"/>
  <c r="P127" i="1"/>
  <c r="H127" i="1"/>
  <c r="K136" i="1"/>
  <c r="P161" i="1"/>
  <c r="W161" i="1"/>
  <c r="Y164" i="1"/>
  <c r="W169" i="1"/>
  <c r="M169" i="1"/>
  <c r="R228" i="1"/>
  <c r="O99" i="48"/>
  <c r="AB11" i="35"/>
  <c r="R86" i="35"/>
  <c r="AB59" i="1"/>
  <c r="D55" i="1"/>
  <c r="Y55" i="1" s="1"/>
  <c r="G55" i="1"/>
  <c r="AA55" i="1"/>
  <c r="H40" i="1"/>
  <c r="U40" i="1" s="1"/>
  <c r="D35" i="1"/>
  <c r="Y35" i="1" s="1"/>
  <c r="S35" i="1"/>
  <c r="G15" i="1"/>
  <c r="R15" i="1"/>
  <c r="K14" i="1"/>
  <c r="N80" i="1"/>
  <c r="Z80" i="1" s="1"/>
  <c r="J88" i="1"/>
  <c r="G122" i="1"/>
  <c r="AA126" i="1"/>
  <c r="I126" i="1"/>
  <c r="W127" i="1"/>
  <c r="S128" i="1"/>
  <c r="R130" i="1"/>
  <c r="M136" i="1"/>
  <c r="R146" i="1"/>
  <c r="H169" i="1"/>
  <c r="M182" i="1"/>
  <c r="R186" i="1"/>
  <c r="I186" i="1"/>
  <c r="M202" i="1"/>
  <c r="H203" i="1"/>
  <c r="M218" i="1"/>
  <c r="M241" i="1"/>
  <c r="H248" i="1"/>
  <c r="D249" i="1"/>
  <c r="E197" i="1" s="1"/>
  <c r="K257" i="1"/>
  <c r="M265" i="1"/>
  <c r="D265" i="1"/>
  <c r="Y265" i="1" s="1"/>
  <c r="AA265" i="1"/>
  <c r="W138" i="1"/>
  <c r="O13" i="6"/>
  <c r="X41" i="48"/>
  <c r="P26" i="49"/>
  <c r="L24" i="49"/>
  <c r="AA32" i="16"/>
  <c r="AA30" i="16"/>
  <c r="AA50" i="16"/>
  <c r="AA52" i="16"/>
  <c r="AA58" i="16"/>
  <c r="AA60" i="16"/>
  <c r="R18" i="44"/>
  <c r="J17" i="44"/>
  <c r="H16" i="44"/>
  <c r="T15" i="44"/>
  <c r="AB20" i="44"/>
  <c r="AB24" i="44"/>
  <c r="AB29" i="44"/>
  <c r="AB33" i="44"/>
  <c r="AB37" i="44"/>
  <c r="AB41" i="44"/>
  <c r="AB45" i="44"/>
  <c r="AB49" i="44"/>
  <c r="AB53" i="44"/>
  <c r="AB57" i="44"/>
  <c r="AB61" i="44"/>
  <c r="AB65" i="44"/>
  <c r="AB85" i="44"/>
  <c r="AB89" i="44"/>
  <c r="AB93" i="44"/>
  <c r="AB97" i="44"/>
  <c r="AB101" i="44"/>
  <c r="AB105" i="44"/>
  <c r="AB109" i="44"/>
  <c r="AB113" i="44"/>
  <c r="AB149" i="44"/>
  <c r="G69" i="45"/>
  <c r="V27" i="49"/>
  <c r="J25" i="49"/>
  <c r="P19" i="49"/>
  <c r="L30" i="49"/>
  <c r="V164" i="49"/>
  <c r="G119" i="45"/>
  <c r="G127" i="45"/>
  <c r="X24" i="48"/>
  <c r="Q24" i="48"/>
  <c r="N28" i="49"/>
  <c r="AB153" i="44"/>
  <c r="AB157" i="44"/>
  <c r="AB161" i="44"/>
  <c r="AB165" i="44"/>
  <c r="AB169" i="44"/>
  <c r="AB173" i="44"/>
  <c r="AB177" i="44"/>
  <c r="AB181" i="44"/>
  <c r="AB185" i="44"/>
  <c r="AA58" i="45"/>
  <c r="G63" i="45"/>
  <c r="AA73" i="45"/>
  <c r="G74" i="45"/>
  <c r="G81" i="45"/>
  <c r="G97" i="45"/>
  <c r="G105" i="45"/>
  <c r="G109" i="45"/>
  <c r="AA115" i="45"/>
  <c r="G136" i="45"/>
  <c r="G140" i="45"/>
  <c r="L29" i="49"/>
  <c r="P18" i="49"/>
  <c r="P15" i="49"/>
  <c r="V161" i="49"/>
  <c r="V160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194" i="49"/>
  <c r="V195" i="49"/>
  <c r="V196" i="49"/>
  <c r="V197" i="49"/>
  <c r="V198" i="49"/>
  <c r="V199" i="49"/>
  <c r="V200" i="49"/>
  <c r="V201" i="49"/>
  <c r="V202" i="49"/>
  <c r="V203" i="49"/>
  <c r="V204" i="49"/>
  <c r="V205" i="49"/>
  <c r="X182" i="35"/>
  <c r="N182" i="35"/>
  <c r="G37" i="1"/>
  <c r="D252" i="1"/>
  <c r="N252" i="1"/>
  <c r="Z252" i="1" s="1"/>
  <c r="AD98" i="35"/>
  <c r="K98" i="35"/>
  <c r="AD218" i="35"/>
  <c r="R218" i="35"/>
  <c r="K218" i="35"/>
  <c r="J42" i="1"/>
  <c r="AA42" i="1"/>
  <c r="R24" i="1"/>
  <c r="W180" i="1"/>
  <c r="I180" i="1"/>
  <c r="R180" i="1"/>
  <c r="H180" i="1"/>
  <c r="D180" i="1"/>
  <c r="Y180" i="1" s="1"/>
  <c r="AB180" i="1"/>
  <c r="G180" i="1"/>
  <c r="S184" i="1"/>
  <c r="AB184" i="1"/>
  <c r="D184" i="1"/>
  <c r="K184" i="1"/>
  <c r="I184" i="1"/>
  <c r="D205" i="1"/>
  <c r="Y205" i="1" s="1"/>
  <c r="AB205" i="1"/>
  <c r="M205" i="1"/>
  <c r="G259" i="1"/>
  <c r="N259" i="1"/>
  <c r="Z259" i="1" s="1"/>
  <c r="M259" i="1"/>
  <c r="P92" i="1"/>
  <c r="J92" i="1"/>
  <c r="D92" i="1"/>
  <c r="Y92" i="1" s="1"/>
  <c r="I92" i="1"/>
  <c r="D199" i="1"/>
  <c r="Y199" i="1" s="1"/>
  <c r="W199" i="1"/>
  <c r="F13" i="35"/>
  <c r="F11" i="35"/>
  <c r="AC11" i="35"/>
  <c r="H56" i="1"/>
  <c r="U56" i="1" s="1"/>
  <c r="AA27" i="1"/>
  <c r="D75" i="1"/>
  <c r="Y75" i="1" s="1"/>
  <c r="W75" i="1"/>
  <c r="N75" i="1"/>
  <c r="Z75" i="1" s="1"/>
  <c r="D96" i="1"/>
  <c r="Y96" i="1" s="1"/>
  <c r="AA140" i="1"/>
  <c r="M140" i="1"/>
  <c r="AA162" i="1"/>
  <c r="D220" i="1"/>
  <c r="E220" i="1" s="1"/>
  <c r="AA220" i="1"/>
  <c r="G18" i="1"/>
  <c r="J18" i="1"/>
  <c r="AA166" i="1"/>
  <c r="M166" i="1"/>
  <c r="K166" i="1"/>
  <c r="W82" i="53"/>
  <c r="AD14" i="35"/>
  <c r="R98" i="35"/>
  <c r="AB218" i="35"/>
  <c r="G61" i="1"/>
  <c r="S61" i="1"/>
  <c r="AA61" i="1"/>
  <c r="AA37" i="1"/>
  <c r="AB114" i="1"/>
  <c r="P114" i="1"/>
  <c r="R124" i="1"/>
  <c r="I124" i="1"/>
  <c r="G124" i="1"/>
  <c r="AB143" i="1"/>
  <c r="P143" i="1"/>
  <c r="D143" i="1"/>
  <c r="Y143" i="1" s="1"/>
  <c r="H143" i="1"/>
  <c r="S174" i="1"/>
  <c r="K174" i="1"/>
  <c r="I174" i="1"/>
  <c r="AA180" i="1"/>
  <c r="R200" i="1"/>
  <c r="I200" i="1"/>
  <c r="G200" i="1"/>
  <c r="N207" i="1"/>
  <c r="Z207" i="1" s="1"/>
  <c r="D213" i="1"/>
  <c r="Y213" i="1" s="1"/>
  <c r="M213" i="1"/>
  <c r="AD266" i="35"/>
  <c r="AA59" i="1"/>
  <c r="G59" i="1"/>
  <c r="AA58" i="1"/>
  <c r="G58" i="1"/>
  <c r="G43" i="1"/>
  <c r="G41" i="1"/>
  <c r="N15" i="1"/>
  <c r="Z15" i="1" s="1"/>
  <c r="R78" i="1"/>
  <c r="D87" i="1"/>
  <c r="Y87" i="1" s="1"/>
  <c r="S87" i="1"/>
  <c r="P88" i="1"/>
  <c r="S105" i="1"/>
  <c r="M122" i="1"/>
  <c r="AA122" i="1"/>
  <c r="P126" i="1"/>
  <c r="AB127" i="1"/>
  <c r="I130" i="1"/>
  <c r="W130" i="1"/>
  <c r="D135" i="1"/>
  <c r="Y135" i="1" s="1"/>
  <c r="M138" i="1"/>
  <c r="AA138" i="1"/>
  <c r="AA146" i="1"/>
  <c r="D152" i="1"/>
  <c r="Y152" i="1" s="1"/>
  <c r="M152" i="1"/>
  <c r="D194" i="1"/>
  <c r="P194" i="1"/>
  <c r="D212" i="1"/>
  <c r="K212" i="1"/>
  <c r="L212" i="1" s="1"/>
  <c r="R214" i="1"/>
  <c r="R218" i="1"/>
  <c r="R236" i="1"/>
  <c r="AB248" i="1"/>
  <c r="I249" i="1"/>
  <c r="W249" i="1"/>
  <c r="D260" i="1"/>
  <c r="Y260" i="1" s="1"/>
  <c r="I267" i="1"/>
  <c r="AB74" i="1"/>
  <c r="W87" i="1"/>
  <c r="R126" i="1"/>
  <c r="M130" i="1"/>
  <c r="AA130" i="1"/>
  <c r="AA186" i="1"/>
  <c r="S194" i="1"/>
  <c r="P212" i="1"/>
  <c r="AB225" i="1"/>
  <c r="AB236" i="1"/>
  <c r="M249" i="1"/>
  <c r="AA249" i="1"/>
  <c r="D256" i="1"/>
  <c r="Y256" i="1" s="1"/>
  <c r="R230" i="35"/>
  <c r="J59" i="1"/>
  <c r="D59" i="1"/>
  <c r="Y59" i="1" s="1"/>
  <c r="J58" i="1"/>
  <c r="AB55" i="1"/>
  <c r="H55" i="1"/>
  <c r="U55" i="1" s="1"/>
  <c r="AA54" i="1"/>
  <c r="D15" i="1"/>
  <c r="H74" i="1"/>
  <c r="U74" i="1" s="1"/>
  <c r="I78" i="1"/>
  <c r="H87" i="1"/>
  <c r="D88" i="1"/>
  <c r="Y88" i="1" s="1"/>
  <c r="I88" i="1"/>
  <c r="I105" i="1"/>
  <c r="M109" i="1"/>
  <c r="AA109" i="1"/>
  <c r="D122" i="1"/>
  <c r="H122" i="1"/>
  <c r="R122" i="1"/>
  <c r="G126" i="1"/>
  <c r="J127" i="1"/>
  <c r="G130" i="1"/>
  <c r="AB130" i="1"/>
  <c r="M132" i="1"/>
  <c r="P133" i="1"/>
  <c r="D138" i="1"/>
  <c r="H138" i="1"/>
  <c r="R138" i="1"/>
  <c r="I146" i="1"/>
  <c r="G152" i="1"/>
  <c r="AA152" i="1"/>
  <c r="AA171" i="1"/>
  <c r="G186" i="1"/>
  <c r="H194" i="1"/>
  <c r="K204" i="1"/>
  <c r="AB209" i="1"/>
  <c r="G212" i="1"/>
  <c r="S212" i="1"/>
  <c r="I214" i="1"/>
  <c r="I218" i="1"/>
  <c r="H225" i="1"/>
  <c r="M230" i="1"/>
  <c r="R234" i="1"/>
  <c r="K245" i="1"/>
  <c r="J248" i="1"/>
  <c r="G249" i="1"/>
  <c r="AB249" i="1"/>
  <c r="AB257" i="1"/>
  <c r="I257" i="1"/>
  <c r="D257" i="1"/>
  <c r="S257" i="1"/>
  <c r="AA264" i="1"/>
  <c r="O113" i="48"/>
  <c r="L113" i="48"/>
  <c r="AA36" i="16"/>
  <c r="G64" i="45"/>
  <c r="G94" i="45"/>
  <c r="AA48" i="45"/>
  <c r="L36" i="48"/>
  <c r="X49" i="48"/>
  <c r="O49" i="48"/>
  <c r="AA15" i="45"/>
  <c r="G34" i="45"/>
  <c r="L35" i="48"/>
  <c r="O72" i="48"/>
  <c r="G25" i="49"/>
  <c r="L19" i="49"/>
  <c r="AA24" i="16"/>
  <c r="AA20" i="16"/>
  <c r="AA49" i="16"/>
  <c r="AA51" i="16"/>
  <c r="AA57" i="16"/>
  <c r="R16" i="44"/>
  <c r="J15" i="44"/>
  <c r="T16" i="44"/>
  <c r="N14" i="45"/>
  <c r="AA29" i="45"/>
  <c r="G30" i="45"/>
  <c r="AA38" i="45"/>
  <c r="G42" i="45"/>
  <c r="AA54" i="45"/>
  <c r="G91" i="45"/>
  <c r="G102" i="45"/>
  <c r="G110" i="45"/>
  <c r="AA136" i="45"/>
  <c r="X98" i="48"/>
  <c r="M98" i="48"/>
  <c r="H98" i="48"/>
  <c r="J23" i="49"/>
  <c r="E27" i="49"/>
  <c r="AC20" i="6"/>
  <c r="AC21" i="6"/>
  <c r="AC22" i="6"/>
  <c r="AC23" i="6"/>
  <c r="AC25" i="6"/>
  <c r="AC26" i="6"/>
  <c r="AC33" i="6"/>
  <c r="AC38" i="6"/>
  <c r="AC43" i="6"/>
  <c r="AC48" i="6"/>
  <c r="AC52" i="6"/>
  <c r="AC56" i="6"/>
  <c r="AC58" i="6"/>
  <c r="AC60" i="6"/>
  <c r="AC62" i="6"/>
  <c r="AC64" i="6"/>
  <c r="AC66" i="6"/>
  <c r="AC68" i="6"/>
  <c r="AC70" i="6"/>
  <c r="AC72" i="6"/>
  <c r="AC74" i="6"/>
  <c r="AC75" i="6"/>
  <c r="AA48" i="16"/>
  <c r="T18" i="44"/>
  <c r="R17" i="44"/>
  <c r="P16" i="44"/>
  <c r="H15" i="44"/>
  <c r="H14" i="44"/>
  <c r="T13" i="44"/>
  <c r="AB70" i="44"/>
  <c r="AB74" i="44"/>
  <c r="AB78" i="44"/>
  <c r="AB82" i="44"/>
  <c r="AB118" i="44"/>
  <c r="AB122" i="44"/>
  <c r="AB126" i="44"/>
  <c r="AB130" i="44"/>
  <c r="AB134" i="44"/>
  <c r="AB138" i="44"/>
  <c r="AB142" i="44"/>
  <c r="AB146" i="44"/>
  <c r="T17" i="45"/>
  <c r="N13" i="45"/>
  <c r="I14" i="45"/>
  <c r="R17" i="45"/>
  <c r="G27" i="45"/>
  <c r="AA34" i="45"/>
  <c r="AA88" i="45"/>
  <c r="AA117" i="45"/>
  <c r="AA121" i="45"/>
  <c r="G122" i="45"/>
  <c r="AA125" i="45"/>
  <c r="G126" i="45"/>
  <c r="AA129" i="45"/>
  <c r="AA133" i="45"/>
  <c r="O104" i="48"/>
  <c r="L117" i="48"/>
  <c r="N25" i="49"/>
  <c r="G16" i="49"/>
  <c r="V25" i="49"/>
  <c r="N15" i="49"/>
  <c r="L94" i="48"/>
  <c r="L18" i="49"/>
  <c r="E18" i="49"/>
  <c r="P14" i="49"/>
  <c r="N13" i="49"/>
  <c r="V35" i="49"/>
  <c r="N14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2" i="49"/>
  <c r="V93" i="49"/>
  <c r="V94" i="49"/>
  <c r="V97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9" i="49"/>
  <c r="V120" i="49"/>
  <c r="V122" i="49"/>
  <c r="V123" i="49"/>
  <c r="V125" i="49"/>
  <c r="V126" i="49"/>
  <c r="V127" i="49"/>
  <c r="V129" i="49"/>
  <c r="V130" i="49"/>
  <c r="V131" i="49"/>
  <c r="V142" i="49"/>
  <c r="R22" i="1"/>
  <c r="G22" i="1"/>
  <c r="AA22" i="1"/>
  <c r="N22" i="1"/>
  <c r="S22" i="1"/>
  <c r="AB22" i="1"/>
  <c r="D22" i="1"/>
  <c r="Y22" i="1" s="1"/>
  <c r="J22" i="1"/>
  <c r="R16" i="1"/>
  <c r="AD15" i="35"/>
  <c r="AD11" i="35"/>
  <c r="K15" i="35"/>
  <c r="J15" i="35"/>
  <c r="V15" i="35" s="1"/>
  <c r="T11" i="35"/>
  <c r="AD254" i="35"/>
  <c r="AB254" i="35"/>
  <c r="R10" i="1"/>
  <c r="K10" i="1"/>
  <c r="N10" i="1"/>
  <c r="Z10" i="1" s="1"/>
  <c r="G33" i="1"/>
  <c r="P125" i="1"/>
  <c r="D125" i="1"/>
  <c r="Y125" i="1" s="1"/>
  <c r="R224" i="1"/>
  <c r="K224" i="1"/>
  <c r="AB23" i="35"/>
  <c r="X23" i="35"/>
  <c r="I13" i="35"/>
  <c r="L13" i="35" s="1"/>
  <c r="W91" i="1"/>
  <c r="I91" i="1"/>
  <c r="P134" i="1"/>
  <c r="K134" i="1"/>
  <c r="AA134" i="1"/>
  <c r="R134" i="1"/>
  <c r="I134" i="1"/>
  <c r="AC15" i="35"/>
  <c r="X15" i="35"/>
  <c r="R11" i="35"/>
  <c r="J11" i="35"/>
  <c r="V11" i="35" s="1"/>
  <c r="P11" i="35"/>
  <c r="AE11" i="35" s="1"/>
  <c r="R15" i="35"/>
  <c r="AD110" i="35"/>
  <c r="AB110" i="35"/>
  <c r="K110" i="35"/>
  <c r="AA101" i="1"/>
  <c r="H101" i="1"/>
  <c r="D101" i="1"/>
  <c r="W101" i="1"/>
  <c r="M101" i="1"/>
  <c r="G101" i="1"/>
  <c r="R101" i="1"/>
  <c r="AB101" i="1"/>
  <c r="I101" i="1"/>
  <c r="P165" i="1"/>
  <c r="D165" i="1"/>
  <c r="Y165" i="1" s="1"/>
  <c r="AB13" i="35"/>
  <c r="T13" i="35"/>
  <c r="AD13" i="35"/>
  <c r="AD122" i="35"/>
  <c r="R122" i="35"/>
  <c r="I10" i="35"/>
  <c r="N11" i="35"/>
  <c r="O11" i="35" s="1"/>
  <c r="AC10" i="35"/>
  <c r="AD10" i="35"/>
  <c r="F10" i="35"/>
  <c r="F12" i="35"/>
  <c r="R13" i="35"/>
  <c r="Y15" i="35"/>
  <c r="Z15" i="35"/>
  <c r="AB15" i="35"/>
  <c r="AC13" i="35"/>
  <c r="G51" i="1"/>
  <c r="H38" i="1"/>
  <c r="U38" i="1" s="1"/>
  <c r="J38" i="1"/>
  <c r="K22" i="1"/>
  <c r="AA65" i="1"/>
  <c r="I65" i="1"/>
  <c r="R65" i="1"/>
  <c r="D65" i="1"/>
  <c r="Y65" i="1" s="1"/>
  <c r="P65" i="1"/>
  <c r="H65" i="1"/>
  <c r="U65" i="1" s="1"/>
  <c r="S101" i="1"/>
  <c r="AA107" i="1"/>
  <c r="J107" i="1"/>
  <c r="G107" i="1"/>
  <c r="M107" i="1"/>
  <c r="R269" i="1"/>
  <c r="K269" i="1"/>
  <c r="D269" i="1"/>
  <c r="Y269" i="1" s="1"/>
  <c r="AB269" i="1"/>
  <c r="J60" i="1"/>
  <c r="G57" i="1"/>
  <c r="J56" i="1"/>
  <c r="D43" i="1"/>
  <c r="Y43" i="1" s="1"/>
  <c r="D41" i="1"/>
  <c r="Y41" i="1" s="1"/>
  <c r="AA41" i="1"/>
  <c r="G39" i="1"/>
  <c r="J39" i="1"/>
  <c r="D36" i="1"/>
  <c r="Y36" i="1" s="1"/>
  <c r="S27" i="1"/>
  <c r="R23" i="1"/>
  <c r="J21" i="1"/>
  <c r="K13" i="1"/>
  <c r="L13" i="1" s="1"/>
  <c r="AA71" i="1"/>
  <c r="K71" i="1"/>
  <c r="L17" i="1" s="1"/>
  <c r="R71" i="1"/>
  <c r="W97" i="1"/>
  <c r="I97" i="1"/>
  <c r="D97" i="1"/>
  <c r="Y97" i="1" s="1"/>
  <c r="S97" i="1"/>
  <c r="H97" i="1"/>
  <c r="R142" i="1"/>
  <c r="M144" i="1"/>
  <c r="I144" i="1"/>
  <c r="S162" i="1"/>
  <c r="I162" i="1"/>
  <c r="R162" i="1"/>
  <c r="G162" i="1"/>
  <c r="K178" i="1"/>
  <c r="I178" i="1"/>
  <c r="S193" i="1"/>
  <c r="K193" i="1"/>
  <c r="AB193" i="1"/>
  <c r="H193" i="1"/>
  <c r="P197" i="1"/>
  <c r="P198" i="1"/>
  <c r="D198" i="1"/>
  <c r="Y198" i="1" s="1"/>
  <c r="AB198" i="1"/>
  <c r="K198" i="1"/>
  <c r="AB240" i="1"/>
  <c r="J240" i="1"/>
  <c r="W240" i="1"/>
  <c r="H240" i="1"/>
  <c r="M250" i="1"/>
  <c r="AB261" i="1"/>
  <c r="D261" i="1"/>
  <c r="Y261" i="1" s="1"/>
  <c r="R261" i="1"/>
  <c r="W262" i="1"/>
  <c r="J262" i="1"/>
  <c r="I262" i="1"/>
  <c r="D262" i="1"/>
  <c r="Y262" i="1" s="1"/>
  <c r="AB262" i="1"/>
  <c r="W270" i="1"/>
  <c r="I270" i="1"/>
  <c r="D270" i="1"/>
  <c r="Y270" i="1" s="1"/>
  <c r="P270" i="1"/>
  <c r="H270" i="1"/>
  <c r="AB270" i="1"/>
  <c r="L243" i="1"/>
  <c r="D61" i="1"/>
  <c r="Y61" i="1" s="1"/>
  <c r="D60" i="1"/>
  <c r="AA43" i="1"/>
  <c r="D37" i="1"/>
  <c r="Y37" i="1" s="1"/>
  <c r="G31" i="1"/>
  <c r="AA31" i="1"/>
  <c r="N28" i="1"/>
  <c r="Z28" i="1" s="1"/>
  <c r="D27" i="1"/>
  <c r="Y27" i="1" s="1"/>
  <c r="G24" i="1"/>
  <c r="U18" i="1"/>
  <c r="N18" i="1"/>
  <c r="Z18" i="1" s="1"/>
  <c r="S18" i="1"/>
  <c r="AB18" i="1"/>
  <c r="S67" i="1"/>
  <c r="I67" i="1"/>
  <c r="R67" i="1"/>
  <c r="G71" i="1"/>
  <c r="S71" i="1"/>
  <c r="D81" i="1"/>
  <c r="S81" i="1"/>
  <c r="AB95" i="1"/>
  <c r="M95" i="1"/>
  <c r="W95" i="1"/>
  <c r="I95" i="1"/>
  <c r="D95" i="1"/>
  <c r="M97" i="1"/>
  <c r="W114" i="1"/>
  <c r="I114" i="1"/>
  <c r="D114" i="1"/>
  <c r="Y114" i="1" s="1"/>
  <c r="R114" i="1"/>
  <c r="H114" i="1"/>
  <c r="K128" i="1"/>
  <c r="I128" i="1"/>
  <c r="K142" i="1"/>
  <c r="Y144" i="1"/>
  <c r="M158" i="1"/>
  <c r="K162" i="1"/>
  <c r="S172" i="1"/>
  <c r="P173" i="1"/>
  <c r="J173" i="1"/>
  <c r="M178" i="1"/>
  <c r="N193" i="1"/>
  <c r="Z193" i="1" s="1"/>
  <c r="W197" i="1"/>
  <c r="H198" i="1"/>
  <c r="AB202" i="1"/>
  <c r="R202" i="1"/>
  <c r="I202" i="1"/>
  <c r="AA202" i="1"/>
  <c r="H202" i="1"/>
  <c r="D202" i="1"/>
  <c r="Y202" i="1" s="1"/>
  <c r="S202" i="1"/>
  <c r="R210" i="1"/>
  <c r="AA216" i="1"/>
  <c r="K216" i="1"/>
  <c r="D216" i="1"/>
  <c r="Y216" i="1" s="1"/>
  <c r="S216" i="1"/>
  <c r="H216" i="1"/>
  <c r="AB216" i="1"/>
  <c r="D217" i="1"/>
  <c r="I217" i="1"/>
  <c r="J219" i="1"/>
  <c r="S223" i="1"/>
  <c r="J223" i="1"/>
  <c r="G223" i="1"/>
  <c r="AA228" i="1"/>
  <c r="H228" i="1"/>
  <c r="D228" i="1"/>
  <c r="Y228" i="1" s="1"/>
  <c r="W228" i="1"/>
  <c r="M228" i="1"/>
  <c r="G228" i="1"/>
  <c r="S228" i="1"/>
  <c r="D233" i="1"/>
  <c r="Y233" i="1" s="1"/>
  <c r="M233" i="1"/>
  <c r="N240" i="1"/>
  <c r="AB241" i="1"/>
  <c r="R241" i="1"/>
  <c r="I241" i="1"/>
  <c r="AA241" i="1"/>
  <c r="H241" i="1"/>
  <c r="D241" i="1"/>
  <c r="Y241" i="1" s="1"/>
  <c r="S241" i="1"/>
  <c r="H250" i="1"/>
  <c r="K261" i="1"/>
  <c r="H262" i="1"/>
  <c r="J270" i="1"/>
  <c r="K273" i="1"/>
  <c r="S273" i="1"/>
  <c r="I273" i="1"/>
  <c r="D273" i="1"/>
  <c r="AB273" i="1"/>
  <c r="L231" i="1"/>
  <c r="AD134" i="35"/>
  <c r="R134" i="35"/>
  <c r="AB134" i="35"/>
  <c r="K134" i="35"/>
  <c r="AB60" i="1"/>
  <c r="AB44" i="1"/>
  <c r="H42" i="1"/>
  <c r="U42" i="1" s="1"/>
  <c r="D31" i="1"/>
  <c r="N27" i="1"/>
  <c r="D26" i="1"/>
  <c r="Y26" i="1" s="1"/>
  <c r="J26" i="1"/>
  <c r="N21" i="1"/>
  <c r="K18" i="1"/>
  <c r="D18" i="1"/>
  <c r="G14" i="1"/>
  <c r="AA14" i="1"/>
  <c r="N13" i="1"/>
  <c r="Z13" i="1" s="1"/>
  <c r="G11" i="1"/>
  <c r="K11" i="1"/>
  <c r="G67" i="1"/>
  <c r="AA67" i="1"/>
  <c r="I71" i="1"/>
  <c r="W74" i="1"/>
  <c r="I74" i="1"/>
  <c r="D74" i="1"/>
  <c r="Y74" i="1" s="1"/>
  <c r="S74" i="1"/>
  <c r="AA78" i="1"/>
  <c r="H78" i="1"/>
  <c r="D78" i="1"/>
  <c r="Y78" i="1" s="1"/>
  <c r="M78" i="1"/>
  <c r="AB78" i="1"/>
  <c r="K81" i="1"/>
  <c r="D85" i="1"/>
  <c r="S85" i="1"/>
  <c r="H95" i="1"/>
  <c r="H105" i="1"/>
  <c r="D105" i="1"/>
  <c r="M105" i="1"/>
  <c r="G105" i="1"/>
  <c r="W105" i="1"/>
  <c r="M128" i="1"/>
  <c r="P135" i="1"/>
  <c r="AB135" i="1"/>
  <c r="J135" i="1"/>
  <c r="W135" i="1"/>
  <c r="H135" i="1"/>
  <c r="AA144" i="1"/>
  <c r="AA148" i="1"/>
  <c r="AA150" i="1"/>
  <c r="M150" i="1"/>
  <c r="I158" i="1"/>
  <c r="K172" i="1"/>
  <c r="S178" i="1"/>
  <c r="R188" i="1"/>
  <c r="M190" i="1"/>
  <c r="K190" i="1"/>
  <c r="R198" i="1"/>
  <c r="P201" i="1"/>
  <c r="J201" i="1"/>
  <c r="G202" i="1"/>
  <c r="W202" i="1"/>
  <c r="G216" i="1"/>
  <c r="M217" i="1"/>
  <c r="N219" i="1"/>
  <c r="K223" i="1"/>
  <c r="I228" i="1"/>
  <c r="AB228" i="1"/>
  <c r="D229" i="1"/>
  <c r="I229" i="1"/>
  <c r="I233" i="1"/>
  <c r="AA236" i="1"/>
  <c r="H236" i="1"/>
  <c r="D236" i="1"/>
  <c r="Y236" i="1" s="1"/>
  <c r="W236" i="1"/>
  <c r="M236" i="1"/>
  <c r="G236" i="1"/>
  <c r="S236" i="1"/>
  <c r="S240" i="1"/>
  <c r="G241" i="1"/>
  <c r="W241" i="1"/>
  <c r="AB250" i="1"/>
  <c r="R253" i="1"/>
  <c r="I253" i="1"/>
  <c r="P253" i="1"/>
  <c r="G253" i="1"/>
  <c r="AA253" i="1"/>
  <c r="N262" i="1"/>
  <c r="Z262" i="1" s="1"/>
  <c r="N270" i="1"/>
  <c r="Z270" i="1" s="1"/>
  <c r="H273" i="1"/>
  <c r="Z218" i="35"/>
  <c r="Y266" i="35"/>
  <c r="M87" i="1"/>
  <c r="AB87" i="1"/>
  <c r="N88" i="1"/>
  <c r="O34" i="1" s="1"/>
  <c r="AB88" i="1"/>
  <c r="D98" i="1"/>
  <c r="Y98" i="1" s="1"/>
  <c r="S109" i="1"/>
  <c r="S122" i="1"/>
  <c r="M124" i="1"/>
  <c r="K126" i="1"/>
  <c r="D127" i="1"/>
  <c r="Y127" i="1" s="1"/>
  <c r="S130" i="1"/>
  <c r="S138" i="1"/>
  <c r="M146" i="1"/>
  <c r="D171" i="1"/>
  <c r="Y171" i="1" s="1"/>
  <c r="M174" i="1"/>
  <c r="S180" i="1"/>
  <c r="P184" i="1"/>
  <c r="M186" i="1"/>
  <c r="J192" i="1"/>
  <c r="AA192" i="1"/>
  <c r="K194" i="1"/>
  <c r="K200" i="1"/>
  <c r="AA200" i="1"/>
  <c r="D203" i="1"/>
  <c r="M209" i="1"/>
  <c r="AB212" i="1"/>
  <c r="D225" i="1"/>
  <c r="Y225" i="1" s="1"/>
  <c r="M225" i="1"/>
  <c r="D248" i="1"/>
  <c r="Y248" i="1" s="1"/>
  <c r="N248" i="1"/>
  <c r="Z248" i="1" s="1"/>
  <c r="S249" i="1"/>
  <c r="D264" i="1"/>
  <c r="Y264" i="1" s="1"/>
  <c r="I265" i="1"/>
  <c r="R265" i="1"/>
  <c r="AB265" i="1"/>
  <c r="R267" i="1"/>
  <c r="N192" i="1"/>
  <c r="Z192" i="1" s="1"/>
  <c r="S248" i="1"/>
  <c r="S265" i="1"/>
  <c r="AA267" i="1"/>
  <c r="M13" i="6"/>
  <c r="O12" i="6"/>
  <c r="AA34" i="16"/>
  <c r="AA27" i="16"/>
  <c r="AA23" i="16"/>
  <c r="AA19" i="16"/>
  <c r="S13" i="6"/>
  <c r="AA118" i="45"/>
  <c r="X26" i="48"/>
  <c r="O26" i="48"/>
  <c r="L120" i="48"/>
  <c r="G20" i="49"/>
  <c r="P14" i="44"/>
  <c r="H13" i="44"/>
  <c r="AB72" i="44"/>
  <c r="AB76" i="44"/>
  <c r="AB80" i="44"/>
  <c r="AB84" i="44"/>
  <c r="AB120" i="44"/>
  <c r="AB124" i="44"/>
  <c r="AB128" i="44"/>
  <c r="AB132" i="44"/>
  <c r="AB136" i="44"/>
  <c r="AB140" i="44"/>
  <c r="AB144" i="44"/>
  <c r="AB148" i="44"/>
  <c r="P17" i="45"/>
  <c r="AA56" i="45"/>
  <c r="X51" i="48"/>
  <c r="O51" i="48"/>
  <c r="F12" i="6"/>
  <c r="AA13" i="45"/>
  <c r="P14" i="45"/>
  <c r="AA26" i="45"/>
  <c r="G31" i="45"/>
  <c r="G50" i="45"/>
  <c r="G58" i="45"/>
  <c r="F11" i="6"/>
  <c r="AA31" i="16"/>
  <c r="AA59" i="16"/>
  <c r="P18" i="44"/>
  <c r="AA83" i="45"/>
  <c r="AA87" i="45"/>
  <c r="AA101" i="45"/>
  <c r="G106" i="45"/>
  <c r="G117" i="45"/>
  <c r="L17" i="48"/>
  <c r="H17" i="48"/>
  <c r="Q23" i="48"/>
  <c r="E23" i="48"/>
  <c r="W23" i="48" s="1"/>
  <c r="L76" i="48"/>
  <c r="L96" i="48"/>
  <c r="M96" i="48"/>
  <c r="X102" i="48"/>
  <c r="H102" i="48"/>
  <c r="M102" i="48"/>
  <c r="V19" i="49"/>
  <c r="H17" i="44"/>
  <c r="R12" i="44"/>
  <c r="AB22" i="44"/>
  <c r="AB26" i="44"/>
  <c r="AB31" i="44"/>
  <c r="AB35" i="44"/>
  <c r="AB39" i="44"/>
  <c r="AB43" i="44"/>
  <c r="AB47" i="44"/>
  <c r="AB51" i="44"/>
  <c r="AB55" i="44"/>
  <c r="AB59" i="44"/>
  <c r="AB63" i="44"/>
  <c r="AB67" i="44"/>
  <c r="AB87" i="44"/>
  <c r="AB91" i="44"/>
  <c r="AB95" i="44"/>
  <c r="AB99" i="44"/>
  <c r="AB103" i="44"/>
  <c r="AB107" i="44"/>
  <c r="AB111" i="44"/>
  <c r="AB115" i="44"/>
  <c r="AB151" i="44"/>
  <c r="AB155" i="44"/>
  <c r="AB159" i="44"/>
  <c r="AB163" i="44"/>
  <c r="AB167" i="44"/>
  <c r="AB171" i="44"/>
  <c r="AB175" i="44"/>
  <c r="AB179" i="44"/>
  <c r="AB183" i="44"/>
  <c r="AB187" i="44"/>
  <c r="G21" i="45"/>
  <c r="G33" i="45"/>
  <c r="AA35" i="45"/>
  <c r="G36" i="45"/>
  <c r="G40" i="45"/>
  <c r="G61" i="45"/>
  <c r="AA67" i="45"/>
  <c r="AA70" i="45"/>
  <c r="G71" i="45"/>
  <c r="AA77" i="45"/>
  <c r="G92" i="45"/>
  <c r="AA98" i="45"/>
  <c r="G107" i="45"/>
  <c r="AA116" i="45"/>
  <c r="G124" i="45"/>
  <c r="G128" i="45"/>
  <c r="X16" i="48"/>
  <c r="H16" i="48"/>
  <c r="M16" i="48"/>
  <c r="E16" i="48"/>
  <c r="W16" i="48" s="1"/>
  <c r="X19" i="48"/>
  <c r="X28" i="48"/>
  <c r="X43" i="48"/>
  <c r="L58" i="48"/>
  <c r="O73" i="48"/>
  <c r="L73" i="48"/>
  <c r="X97" i="48"/>
  <c r="H97" i="48"/>
  <c r="X100" i="48"/>
  <c r="H100" i="48"/>
  <c r="X105" i="48"/>
  <c r="H105" i="48"/>
  <c r="X106" i="48"/>
  <c r="H106" i="48"/>
  <c r="X107" i="48"/>
  <c r="H107" i="48"/>
  <c r="X108" i="48"/>
  <c r="H108" i="48"/>
  <c r="X109" i="48"/>
  <c r="H109" i="48"/>
  <c r="X110" i="48"/>
  <c r="H110" i="48"/>
  <c r="O130" i="48"/>
  <c r="L132" i="48"/>
  <c r="N24" i="49"/>
  <c r="J19" i="49"/>
  <c r="G17" i="49"/>
  <c r="G12" i="49"/>
  <c r="N18" i="49"/>
  <c r="AC79" i="6"/>
  <c r="AC81" i="6"/>
  <c r="AC83" i="6"/>
  <c r="AC85" i="6"/>
  <c r="AC87" i="6"/>
  <c r="AC89" i="6"/>
  <c r="AC91" i="6"/>
  <c r="AC93" i="6"/>
  <c r="AC95" i="6"/>
  <c r="AC97" i="6"/>
  <c r="AC99" i="6"/>
  <c r="AC102" i="6"/>
  <c r="AC104" i="6"/>
  <c r="AA35" i="16"/>
  <c r="AA26" i="16"/>
  <c r="AA22" i="16"/>
  <c r="AA18" i="16"/>
  <c r="AA56" i="16"/>
  <c r="H18" i="44"/>
  <c r="T17" i="44"/>
  <c r="R15" i="44"/>
  <c r="R14" i="44"/>
  <c r="J13" i="44"/>
  <c r="G16" i="45"/>
  <c r="AA19" i="45"/>
  <c r="AA23" i="45"/>
  <c r="G24" i="45"/>
  <c r="G37" i="45"/>
  <c r="AA40" i="45"/>
  <c r="G41" i="45"/>
  <c r="AA43" i="45"/>
  <c r="AA47" i="45"/>
  <c r="G48" i="45"/>
  <c r="AA50" i="45"/>
  <c r="G62" i="45"/>
  <c r="AA76" i="45"/>
  <c r="AA78" i="45"/>
  <c r="G86" i="45"/>
  <c r="G93" i="45"/>
  <c r="G104" i="45"/>
  <c r="G111" i="45"/>
  <c r="G121" i="45"/>
  <c r="AA137" i="45"/>
  <c r="AA142" i="45"/>
  <c r="O28" i="48"/>
  <c r="O43" i="48"/>
  <c r="X48" i="48"/>
  <c r="O58" i="48"/>
  <c r="L60" i="48"/>
  <c r="M97" i="48"/>
  <c r="M100" i="48"/>
  <c r="M105" i="48"/>
  <c r="M106" i="48"/>
  <c r="M107" i="48"/>
  <c r="M108" i="48"/>
  <c r="M109" i="48"/>
  <c r="M110" i="48"/>
  <c r="L130" i="48"/>
  <c r="N23" i="49"/>
  <c r="O126" i="48"/>
  <c r="N30" i="49"/>
  <c r="L26" i="49"/>
  <c r="V16" i="49"/>
  <c r="V42" i="49"/>
  <c r="V43" i="49"/>
  <c r="J26" i="49"/>
  <c r="O33" i="48"/>
  <c r="N21" i="49"/>
  <c r="V17" i="49"/>
  <c r="L16" i="49"/>
  <c r="L15" i="49"/>
  <c r="V34" i="49"/>
  <c r="V39" i="49"/>
  <c r="E19" i="49"/>
  <c r="W77" i="1"/>
  <c r="K82" i="1"/>
  <c r="K86" i="1"/>
  <c r="AA86" i="1"/>
  <c r="P110" i="1"/>
  <c r="W113" i="1"/>
  <c r="AB119" i="1"/>
  <c r="R120" i="1"/>
  <c r="P195" i="1"/>
  <c r="D195" i="1"/>
  <c r="R196" i="1"/>
  <c r="I196" i="1"/>
  <c r="AA237" i="1"/>
  <c r="AB237" i="1"/>
  <c r="P237" i="1"/>
  <c r="H237" i="1"/>
  <c r="L251" i="1"/>
  <c r="T12" i="35"/>
  <c r="AB12" i="35"/>
  <c r="AC12" i="35"/>
  <c r="K194" i="35"/>
  <c r="Z194" i="35"/>
  <c r="T230" i="35"/>
  <c r="G10" i="1"/>
  <c r="J24" i="1"/>
  <c r="N11" i="1"/>
  <c r="Z11" i="1" s="1"/>
  <c r="J11" i="1"/>
  <c r="H64" i="1"/>
  <c r="U64" i="1" s="1"/>
  <c r="H68" i="1"/>
  <c r="U68" i="1" s="1"/>
  <c r="AB68" i="1"/>
  <c r="G69" i="1"/>
  <c r="R69" i="1"/>
  <c r="AA69" i="1"/>
  <c r="H72" i="1"/>
  <c r="U72" i="1" s="1"/>
  <c r="G77" i="1"/>
  <c r="AA77" i="1"/>
  <c r="W81" i="1"/>
  <c r="G82" i="1"/>
  <c r="R82" i="1"/>
  <c r="AA82" i="1"/>
  <c r="I83" i="1"/>
  <c r="W85" i="1"/>
  <c r="G86" i="1"/>
  <c r="K91" i="1"/>
  <c r="P91" i="1"/>
  <c r="G99" i="1"/>
  <c r="AA99" i="1"/>
  <c r="H100" i="1"/>
  <c r="H102" i="1"/>
  <c r="G103" i="1"/>
  <c r="AA103" i="1"/>
  <c r="H110" i="1"/>
  <c r="R110" i="1"/>
  <c r="J112" i="1"/>
  <c r="H113" i="1"/>
  <c r="I118" i="1"/>
  <c r="H119" i="1"/>
  <c r="I120" i="1"/>
  <c r="W133" i="1"/>
  <c r="J133" i="1"/>
  <c r="AB140" i="1"/>
  <c r="S140" i="1"/>
  <c r="K140" i="1"/>
  <c r="H141" i="1"/>
  <c r="AB141" i="1"/>
  <c r="AB142" i="1"/>
  <c r="S142" i="1"/>
  <c r="M142" i="1"/>
  <c r="H142" i="1"/>
  <c r="D142" i="1"/>
  <c r="Y142" i="1" s="1"/>
  <c r="W142" i="1"/>
  <c r="AB148" i="1"/>
  <c r="R148" i="1"/>
  <c r="I148" i="1"/>
  <c r="D148" i="1"/>
  <c r="Y148" i="1" s="1"/>
  <c r="J149" i="1"/>
  <c r="R150" i="1"/>
  <c r="I150" i="1"/>
  <c r="G154" i="1"/>
  <c r="AB156" i="1"/>
  <c r="S156" i="1"/>
  <c r="K156" i="1"/>
  <c r="G160" i="1"/>
  <c r="H163" i="1"/>
  <c r="W163" i="1"/>
  <c r="AB164" i="1"/>
  <c r="R164" i="1"/>
  <c r="I164" i="1"/>
  <c r="M164" i="1"/>
  <c r="AA164" i="1"/>
  <c r="H165" i="1"/>
  <c r="W165" i="1"/>
  <c r="AB167" i="1"/>
  <c r="H167" i="1"/>
  <c r="G168" i="1"/>
  <c r="M168" i="1"/>
  <c r="AA172" i="1"/>
  <c r="R172" i="1"/>
  <c r="G172" i="1"/>
  <c r="M172" i="1"/>
  <c r="W172" i="1"/>
  <c r="G176" i="1"/>
  <c r="M176" i="1"/>
  <c r="AB188" i="1"/>
  <c r="S188" i="1"/>
  <c r="M188" i="1"/>
  <c r="H188" i="1"/>
  <c r="D188" i="1"/>
  <c r="E188" i="1" s="1"/>
  <c r="W188" i="1"/>
  <c r="H195" i="1"/>
  <c r="G196" i="1"/>
  <c r="S196" i="1"/>
  <c r="AB199" i="1"/>
  <c r="H199" i="1"/>
  <c r="AA205" i="1"/>
  <c r="W205" i="1"/>
  <c r="P205" i="1"/>
  <c r="I206" i="1"/>
  <c r="H208" i="1"/>
  <c r="J211" i="1"/>
  <c r="AB220" i="1"/>
  <c r="P220" i="1"/>
  <c r="H220" i="1"/>
  <c r="H221" i="1"/>
  <c r="AB224" i="1"/>
  <c r="S224" i="1"/>
  <c r="M224" i="1"/>
  <c r="H224" i="1"/>
  <c r="D224" i="1"/>
  <c r="W224" i="1"/>
  <c r="G232" i="1"/>
  <c r="J234" i="1"/>
  <c r="K235" i="1"/>
  <c r="I237" i="1"/>
  <c r="W237" i="1"/>
  <c r="G239" i="1"/>
  <c r="H244" i="1"/>
  <c r="AB245" i="1"/>
  <c r="S245" i="1"/>
  <c r="M245" i="1"/>
  <c r="H245" i="1"/>
  <c r="D245" i="1"/>
  <c r="W245" i="1"/>
  <c r="AB254" i="1"/>
  <c r="AB258" i="1"/>
  <c r="P258" i="1"/>
  <c r="I258" i="1"/>
  <c r="D258" i="1"/>
  <c r="N258" i="1"/>
  <c r="W261" i="1"/>
  <c r="I261" i="1"/>
  <c r="S261" i="1"/>
  <c r="M263" i="1"/>
  <c r="N266" i="1"/>
  <c r="H266" i="1"/>
  <c r="P266" i="1"/>
  <c r="W269" i="1"/>
  <c r="I269" i="1"/>
  <c r="S269" i="1"/>
  <c r="G271" i="1"/>
  <c r="W68" i="1"/>
  <c r="K69" i="1"/>
  <c r="P82" i="1"/>
  <c r="P86" i="1"/>
  <c r="M99" i="1"/>
  <c r="AB100" i="1"/>
  <c r="M103" i="1"/>
  <c r="I106" i="1"/>
  <c r="W110" i="1"/>
  <c r="AA113" i="1"/>
  <c r="R113" i="1"/>
  <c r="G113" i="1"/>
  <c r="M113" i="1"/>
  <c r="P118" i="1"/>
  <c r="H118" i="1"/>
  <c r="R118" i="1"/>
  <c r="AB118" i="1"/>
  <c r="AB120" i="1"/>
  <c r="AA120" i="1"/>
  <c r="G120" i="1"/>
  <c r="H149" i="1"/>
  <c r="S154" i="1"/>
  <c r="K154" i="1"/>
  <c r="AB160" i="1"/>
  <c r="R160" i="1"/>
  <c r="I160" i="1"/>
  <c r="D160" i="1"/>
  <c r="Y160" i="1" s="1"/>
  <c r="S176" i="1"/>
  <c r="AA208" i="1"/>
  <c r="G208" i="1"/>
  <c r="AA221" i="1"/>
  <c r="W221" i="1"/>
  <c r="W244" i="1"/>
  <c r="J244" i="1"/>
  <c r="R271" i="1"/>
  <c r="N12" i="35"/>
  <c r="O12" i="35" s="1"/>
  <c r="N23" i="35"/>
  <c r="Y23" i="35"/>
  <c r="N62" i="35"/>
  <c r="X74" i="35"/>
  <c r="AB194" i="35"/>
  <c r="K230" i="35"/>
  <c r="Z230" i="35"/>
  <c r="P266" i="35"/>
  <c r="Z266" i="35"/>
  <c r="AA10" i="1"/>
  <c r="J10" i="1"/>
  <c r="D10" i="1"/>
  <c r="Y10" i="1" s="1"/>
  <c r="J52" i="1"/>
  <c r="AB51" i="1"/>
  <c r="H51" i="1"/>
  <c r="U51" i="1" s="1"/>
  <c r="D51" i="1"/>
  <c r="Y51" i="1" s="1"/>
  <c r="D50" i="1"/>
  <c r="Y50" i="1" s="1"/>
  <c r="D46" i="1"/>
  <c r="Y46" i="1" s="1"/>
  <c r="J41" i="1"/>
  <c r="AB39" i="1"/>
  <c r="H39" i="1"/>
  <c r="U39" i="1" s="1"/>
  <c r="D39" i="1"/>
  <c r="Y39" i="1" s="1"/>
  <c r="J37" i="1"/>
  <c r="AB30" i="1"/>
  <c r="R26" i="1"/>
  <c r="S24" i="1"/>
  <c r="N24" i="1"/>
  <c r="N23" i="1"/>
  <c r="D23" i="1"/>
  <c r="Y23" i="1" s="1"/>
  <c r="S21" i="1"/>
  <c r="K21" i="1"/>
  <c r="R14" i="1"/>
  <c r="D14" i="1"/>
  <c r="AB11" i="1"/>
  <c r="S11" i="1"/>
  <c r="D11" i="1"/>
  <c r="Y11" i="1" s="1"/>
  <c r="P64" i="1"/>
  <c r="K65" i="1"/>
  <c r="S65" i="1"/>
  <c r="AB65" i="1"/>
  <c r="D69" i="1"/>
  <c r="H69" i="1"/>
  <c r="U69" i="1" s="1"/>
  <c r="M69" i="1"/>
  <c r="S69" i="1"/>
  <c r="AB69" i="1"/>
  <c r="K74" i="1"/>
  <c r="P74" i="1"/>
  <c r="J76" i="1"/>
  <c r="H77" i="1"/>
  <c r="P77" i="1"/>
  <c r="AB77" i="1"/>
  <c r="G81" i="1"/>
  <c r="AA81" i="1"/>
  <c r="D82" i="1"/>
  <c r="H82" i="1"/>
  <c r="M82" i="1"/>
  <c r="S82" i="1"/>
  <c r="AB82" i="1"/>
  <c r="M83" i="1"/>
  <c r="G85" i="1"/>
  <c r="AA85" i="1"/>
  <c r="D86" i="1"/>
  <c r="Y86" i="1" s="1"/>
  <c r="H86" i="1"/>
  <c r="M86" i="1"/>
  <c r="W86" i="1"/>
  <c r="K87" i="1"/>
  <c r="P87" i="1"/>
  <c r="G91" i="1"/>
  <c r="R91" i="1"/>
  <c r="AA91" i="1"/>
  <c r="M92" i="1"/>
  <c r="W92" i="1"/>
  <c r="J93" i="1"/>
  <c r="K94" i="1"/>
  <c r="K95" i="1"/>
  <c r="P95" i="1"/>
  <c r="K97" i="1"/>
  <c r="L43" i="1" s="1"/>
  <c r="P97" i="1"/>
  <c r="W98" i="1"/>
  <c r="I99" i="1"/>
  <c r="R99" i="1"/>
  <c r="N100" i="1"/>
  <c r="N102" i="1"/>
  <c r="I103" i="1"/>
  <c r="R103" i="1"/>
  <c r="W106" i="1"/>
  <c r="I110" i="1"/>
  <c r="M111" i="1"/>
  <c r="D113" i="1"/>
  <c r="Y113" i="1" s="1"/>
  <c r="I113" i="1"/>
  <c r="P113" i="1"/>
  <c r="AB113" i="1"/>
  <c r="K118" i="1"/>
  <c r="W118" i="1"/>
  <c r="P119" i="1"/>
  <c r="K120" i="1"/>
  <c r="W125" i="1"/>
  <c r="J125" i="1"/>
  <c r="AB132" i="1"/>
  <c r="S132" i="1"/>
  <c r="K132" i="1"/>
  <c r="H133" i="1"/>
  <c r="AB133" i="1"/>
  <c r="AB134" i="1"/>
  <c r="S134" i="1"/>
  <c r="M134" i="1"/>
  <c r="H134" i="1"/>
  <c r="D134" i="1"/>
  <c r="Y134" i="1" s="1"/>
  <c r="W134" i="1"/>
  <c r="AB136" i="1"/>
  <c r="AA136" i="1"/>
  <c r="G136" i="1"/>
  <c r="R136" i="1"/>
  <c r="G140" i="1"/>
  <c r="R140" i="1"/>
  <c r="G142" i="1"/>
  <c r="AB144" i="1"/>
  <c r="S144" i="1"/>
  <c r="K144" i="1"/>
  <c r="G148" i="1"/>
  <c r="S148" i="1"/>
  <c r="G150" i="1"/>
  <c r="S150" i="1"/>
  <c r="I154" i="1"/>
  <c r="G156" i="1"/>
  <c r="R156" i="1"/>
  <c r="S158" i="1"/>
  <c r="K158" i="1"/>
  <c r="K160" i="1"/>
  <c r="G164" i="1"/>
  <c r="J165" i="1"/>
  <c r="AB165" i="1"/>
  <c r="R166" i="1"/>
  <c r="I166" i="1"/>
  <c r="H168" i="1"/>
  <c r="G171" i="1"/>
  <c r="H172" i="1"/>
  <c r="W173" i="1"/>
  <c r="M173" i="1"/>
  <c r="H176" i="1"/>
  <c r="P176" i="1"/>
  <c r="S182" i="1"/>
  <c r="K182" i="1"/>
  <c r="AA184" i="1"/>
  <c r="R184" i="1"/>
  <c r="G184" i="1"/>
  <c r="M184" i="1"/>
  <c r="W184" i="1"/>
  <c r="G188" i="1"/>
  <c r="AA190" i="1"/>
  <c r="G190" i="1"/>
  <c r="R190" i="1"/>
  <c r="K196" i="1"/>
  <c r="W198" i="1"/>
  <c r="I198" i="1"/>
  <c r="S198" i="1"/>
  <c r="D201" i="1"/>
  <c r="Y201" i="1" s="1"/>
  <c r="W201" i="1"/>
  <c r="H205" i="1"/>
  <c r="R205" i="1"/>
  <c r="K208" i="1"/>
  <c r="W208" i="1"/>
  <c r="I210" i="1"/>
  <c r="AA213" i="1"/>
  <c r="AB213" i="1"/>
  <c r="P213" i="1"/>
  <c r="H213" i="1"/>
  <c r="R213" i="1"/>
  <c r="N215" i="1"/>
  <c r="Z215" i="1" s="1"/>
  <c r="G220" i="1"/>
  <c r="S220" i="1"/>
  <c r="I221" i="1"/>
  <c r="G224" i="1"/>
  <c r="I232" i="1"/>
  <c r="P232" i="1"/>
  <c r="AA233" i="1"/>
  <c r="W233" i="1"/>
  <c r="P233" i="1"/>
  <c r="I234" i="1"/>
  <c r="D237" i="1"/>
  <c r="Y237" i="1" s="1"/>
  <c r="H242" i="1"/>
  <c r="AB242" i="1"/>
  <c r="N244" i="1"/>
  <c r="Z244" i="1" s="1"/>
  <c r="G245" i="1"/>
  <c r="W252" i="1"/>
  <c r="J252" i="1"/>
  <c r="S252" i="1"/>
  <c r="H258" i="1"/>
  <c r="AA260" i="1"/>
  <c r="J260" i="1"/>
  <c r="G261" i="1"/>
  <c r="M261" i="1"/>
  <c r="P264" i="1"/>
  <c r="G264" i="1"/>
  <c r="I266" i="1"/>
  <c r="G269" i="1"/>
  <c r="M269" i="1"/>
  <c r="I271" i="1"/>
  <c r="T194" i="35"/>
  <c r="J51" i="1"/>
  <c r="K24" i="1"/>
  <c r="AB64" i="1"/>
  <c r="P69" i="1"/>
  <c r="W141" i="1"/>
  <c r="J141" i="1"/>
  <c r="W149" i="1"/>
  <c r="AB151" i="1"/>
  <c r="H151" i="1"/>
  <c r="AB163" i="1"/>
  <c r="D163" i="1"/>
  <c r="Y163" i="1" s="1"/>
  <c r="AB168" i="1"/>
  <c r="I168" i="1"/>
  <c r="W176" i="1"/>
  <c r="I176" i="1"/>
  <c r="AB195" i="1"/>
  <c r="M206" i="1"/>
  <c r="P208" i="1"/>
  <c r="P221" i="1"/>
  <c r="AB232" i="1"/>
  <c r="S232" i="1"/>
  <c r="M232" i="1"/>
  <c r="H232" i="1"/>
  <c r="D232" i="1"/>
  <c r="W232" i="1"/>
  <c r="R237" i="1"/>
  <c r="J239" i="1"/>
  <c r="S244" i="1"/>
  <c r="K271" i="1"/>
  <c r="W81" i="53"/>
  <c r="J12" i="35"/>
  <c r="V12" i="35" s="1"/>
  <c r="P12" i="35"/>
  <c r="AE12" i="35" s="1"/>
  <c r="P23" i="35"/>
  <c r="AE23" i="35" s="1"/>
  <c r="R12" i="35"/>
  <c r="R23" i="35"/>
  <c r="AD23" i="35"/>
  <c r="Z86" i="35"/>
  <c r="T122" i="35"/>
  <c r="I11" i="35"/>
  <c r="L11" i="35" s="1"/>
  <c r="J23" i="35"/>
  <c r="V23" i="35" s="1"/>
  <c r="Z23" i="35"/>
  <c r="K86" i="35"/>
  <c r="K122" i="35"/>
  <c r="Z122" i="35"/>
  <c r="N146" i="35"/>
  <c r="W83" i="53"/>
  <c r="J14" i="35"/>
  <c r="V14" i="35" s="1"/>
  <c r="J10" i="35"/>
  <c r="V10" i="35" s="1"/>
  <c r="N10" i="35"/>
  <c r="P10" i="35"/>
  <c r="AE10" i="35" s="1"/>
  <c r="R14" i="35"/>
  <c r="R10" i="35"/>
  <c r="K23" i="35"/>
  <c r="T14" i="35"/>
  <c r="T10" i="35"/>
  <c r="X14" i="35"/>
  <c r="Y14" i="35"/>
  <c r="Z14" i="35"/>
  <c r="AB14" i="35"/>
  <c r="AB10" i="35"/>
  <c r="T23" i="35"/>
  <c r="Z98" i="35"/>
  <c r="T110" i="35"/>
  <c r="AB122" i="35"/>
  <c r="T134" i="35"/>
  <c r="R194" i="35"/>
  <c r="T218" i="35"/>
  <c r="AB230" i="35"/>
  <c r="T254" i="35"/>
  <c r="J266" i="35"/>
  <c r="R266" i="35"/>
  <c r="AB266" i="35"/>
  <c r="S10" i="1"/>
  <c r="AB10" i="1"/>
  <c r="J61" i="1"/>
  <c r="S57" i="1"/>
  <c r="AB56" i="1"/>
  <c r="AA51" i="1"/>
  <c r="S51" i="1"/>
  <c r="AB43" i="1"/>
  <c r="H43" i="1"/>
  <c r="U43" i="1" s="1"/>
  <c r="AA39" i="1"/>
  <c r="S39" i="1"/>
  <c r="S37" i="1"/>
  <c r="AB35" i="1"/>
  <c r="H35" i="1"/>
  <c r="U35" i="1" s="1"/>
  <c r="AA33" i="1"/>
  <c r="AB26" i="1"/>
  <c r="U26" i="1"/>
  <c r="AA24" i="1"/>
  <c r="R18" i="1"/>
  <c r="N16" i="1"/>
  <c r="J15" i="1"/>
  <c r="AB14" i="1"/>
  <c r="U14" i="1"/>
  <c r="AA11" i="1"/>
  <c r="R11" i="1"/>
  <c r="D64" i="1"/>
  <c r="W64" i="1"/>
  <c r="G65" i="1"/>
  <c r="M65" i="1"/>
  <c r="W65" i="1"/>
  <c r="M67" i="1"/>
  <c r="D68" i="1"/>
  <c r="Y68" i="1" s="1"/>
  <c r="P68" i="1"/>
  <c r="I69" i="1"/>
  <c r="W69" i="1"/>
  <c r="M71" i="1"/>
  <c r="D72" i="1"/>
  <c r="Y72" i="1" s="1"/>
  <c r="P72" i="1"/>
  <c r="G74" i="1"/>
  <c r="R74" i="1"/>
  <c r="AA74" i="1"/>
  <c r="I75" i="1"/>
  <c r="D77" i="1"/>
  <c r="K77" i="1"/>
  <c r="S77" i="1"/>
  <c r="K78" i="1"/>
  <c r="P78" i="1"/>
  <c r="J79" i="1"/>
  <c r="H81" i="1"/>
  <c r="P81" i="1"/>
  <c r="AB81" i="1"/>
  <c r="I82" i="1"/>
  <c r="W82" i="1"/>
  <c r="R83" i="1"/>
  <c r="H85" i="1"/>
  <c r="P85" i="1"/>
  <c r="AB85" i="1"/>
  <c r="I86" i="1"/>
  <c r="G87" i="1"/>
  <c r="R87" i="1"/>
  <c r="AA87" i="1"/>
  <c r="M88" i="1"/>
  <c r="W88" i="1"/>
  <c r="J89" i="1"/>
  <c r="K90" i="1"/>
  <c r="L36" i="1" s="1"/>
  <c r="D91" i="1"/>
  <c r="Y91" i="1" s="1"/>
  <c r="H91" i="1"/>
  <c r="M91" i="1"/>
  <c r="S91" i="1"/>
  <c r="AB91" i="1"/>
  <c r="H92" i="1"/>
  <c r="N92" i="1"/>
  <c r="Z92" i="1" s="1"/>
  <c r="G95" i="1"/>
  <c r="R95" i="1"/>
  <c r="AA95" i="1"/>
  <c r="K96" i="1"/>
  <c r="G97" i="1"/>
  <c r="R97" i="1"/>
  <c r="AA97" i="1"/>
  <c r="J98" i="1"/>
  <c r="K99" i="1"/>
  <c r="L45" i="1" s="1"/>
  <c r="S99" i="1"/>
  <c r="K101" i="1"/>
  <c r="L47" i="1" s="1"/>
  <c r="P101" i="1"/>
  <c r="AB102" i="1"/>
  <c r="K103" i="1"/>
  <c r="L49" i="1" s="1"/>
  <c r="S103" i="1"/>
  <c r="AA105" i="1"/>
  <c r="R105" i="1"/>
  <c r="K105" i="1"/>
  <c r="P105" i="1"/>
  <c r="AB105" i="1"/>
  <c r="D106" i="1"/>
  <c r="D110" i="1"/>
  <c r="Y110" i="1" s="1"/>
  <c r="M110" i="1"/>
  <c r="AB110" i="1"/>
  <c r="I111" i="1"/>
  <c r="K113" i="1"/>
  <c r="L59" i="1" s="1"/>
  <c r="S113" i="1"/>
  <c r="D118" i="1"/>
  <c r="Y118" i="1" s="1"/>
  <c r="M118" i="1"/>
  <c r="AA118" i="1"/>
  <c r="D119" i="1"/>
  <c r="W119" i="1"/>
  <c r="M120" i="1"/>
  <c r="AB124" i="1"/>
  <c r="S124" i="1"/>
  <c r="K124" i="1"/>
  <c r="H125" i="1"/>
  <c r="AB125" i="1"/>
  <c r="AB126" i="1"/>
  <c r="S126" i="1"/>
  <c r="M126" i="1"/>
  <c r="H126" i="1"/>
  <c r="D126" i="1"/>
  <c r="W126" i="1"/>
  <c r="AB128" i="1"/>
  <c r="AA128" i="1"/>
  <c r="G128" i="1"/>
  <c r="R128" i="1"/>
  <c r="G132" i="1"/>
  <c r="R132" i="1"/>
  <c r="G134" i="1"/>
  <c r="I136" i="1"/>
  <c r="S136" i="1"/>
  <c r="I140" i="1"/>
  <c r="D141" i="1"/>
  <c r="Y141" i="1" s="1"/>
  <c r="P141" i="1"/>
  <c r="I142" i="1"/>
  <c r="P142" i="1"/>
  <c r="AA142" i="1"/>
  <c r="G144" i="1"/>
  <c r="R144" i="1"/>
  <c r="S146" i="1"/>
  <c r="K146" i="1"/>
  <c r="K148" i="1"/>
  <c r="D149" i="1"/>
  <c r="Y149" i="1" s="1"/>
  <c r="P149" i="1"/>
  <c r="K150" i="1"/>
  <c r="D151" i="1"/>
  <c r="Y151" i="1" s="1"/>
  <c r="W151" i="1"/>
  <c r="AB152" i="1"/>
  <c r="S152" i="1"/>
  <c r="K152" i="1"/>
  <c r="M154" i="1"/>
  <c r="AA154" i="1"/>
  <c r="I156" i="1"/>
  <c r="G158" i="1"/>
  <c r="R158" i="1"/>
  <c r="M160" i="1"/>
  <c r="AA160" i="1"/>
  <c r="AB161" i="1"/>
  <c r="H161" i="1"/>
  <c r="P163" i="1"/>
  <c r="H164" i="1"/>
  <c r="S164" i="1"/>
  <c r="G166" i="1"/>
  <c r="S166" i="1"/>
  <c r="P167" i="1"/>
  <c r="D168" i="1"/>
  <c r="Y168" i="1" s="1"/>
  <c r="K168" i="1"/>
  <c r="S168" i="1"/>
  <c r="W171" i="1"/>
  <c r="D172" i="1"/>
  <c r="I172" i="1"/>
  <c r="P172" i="1"/>
  <c r="AB172" i="1"/>
  <c r="H173" i="1"/>
  <c r="AA174" i="1"/>
  <c r="G174" i="1"/>
  <c r="R174" i="1"/>
  <c r="D176" i="1"/>
  <c r="K176" i="1"/>
  <c r="R176" i="1"/>
  <c r="AB176" i="1"/>
  <c r="AA178" i="1"/>
  <c r="G178" i="1"/>
  <c r="R178" i="1"/>
  <c r="G182" i="1"/>
  <c r="R182" i="1"/>
  <c r="H184" i="1"/>
  <c r="S186" i="1"/>
  <c r="K186" i="1"/>
  <c r="I188" i="1"/>
  <c r="P188" i="1"/>
  <c r="AA188" i="1"/>
  <c r="I190" i="1"/>
  <c r="S190" i="1"/>
  <c r="W191" i="1"/>
  <c r="N191" i="1"/>
  <c r="Z191" i="1" s="1"/>
  <c r="AA194" i="1"/>
  <c r="R194" i="1"/>
  <c r="G194" i="1"/>
  <c r="M194" i="1"/>
  <c r="W194" i="1"/>
  <c r="W195" i="1"/>
  <c r="M196" i="1"/>
  <c r="AA196" i="1"/>
  <c r="AB197" i="1"/>
  <c r="H197" i="1"/>
  <c r="G198" i="1"/>
  <c r="M198" i="1"/>
  <c r="P199" i="1"/>
  <c r="H201" i="1"/>
  <c r="AB201" i="1"/>
  <c r="AB203" i="1"/>
  <c r="AA204" i="1"/>
  <c r="G204" i="1"/>
  <c r="R204" i="1"/>
  <c r="I205" i="1"/>
  <c r="D208" i="1"/>
  <c r="AB208" i="1"/>
  <c r="AA209" i="1"/>
  <c r="R209" i="1"/>
  <c r="I209" i="1"/>
  <c r="D209" i="1"/>
  <c r="Y209" i="1" s="1"/>
  <c r="P209" i="1"/>
  <c r="M210" i="1"/>
  <c r="I213" i="1"/>
  <c r="W213" i="1"/>
  <c r="AA217" i="1"/>
  <c r="AB217" i="1"/>
  <c r="P217" i="1"/>
  <c r="H217" i="1"/>
  <c r="R217" i="1"/>
  <c r="K220" i="1"/>
  <c r="W220" i="1"/>
  <c r="D221" i="1"/>
  <c r="Y221" i="1" s="1"/>
  <c r="M221" i="1"/>
  <c r="AB221" i="1"/>
  <c r="I224" i="1"/>
  <c r="P224" i="1"/>
  <c r="AA224" i="1"/>
  <c r="AA225" i="1"/>
  <c r="W225" i="1"/>
  <c r="P225" i="1"/>
  <c r="M226" i="1"/>
  <c r="AA229" i="1"/>
  <c r="AB229" i="1"/>
  <c r="P229" i="1"/>
  <c r="H229" i="1"/>
  <c r="R229" i="1"/>
  <c r="K232" i="1"/>
  <c r="R232" i="1"/>
  <c r="H233" i="1"/>
  <c r="R233" i="1"/>
  <c r="M234" i="1"/>
  <c r="S235" i="1"/>
  <c r="M237" i="1"/>
  <c r="R239" i="1"/>
  <c r="D244" i="1"/>
  <c r="Y244" i="1" s="1"/>
  <c r="I245" i="1"/>
  <c r="P245" i="1"/>
  <c r="AA245" i="1"/>
  <c r="AB246" i="1"/>
  <c r="H252" i="1"/>
  <c r="AB252" i="1"/>
  <c r="AB253" i="1"/>
  <c r="S253" i="1"/>
  <c r="M253" i="1"/>
  <c r="H253" i="1"/>
  <c r="D253" i="1"/>
  <c r="W253" i="1"/>
  <c r="AA257" i="1"/>
  <c r="R257" i="1"/>
  <c r="G257" i="1"/>
  <c r="M257" i="1"/>
  <c r="W257" i="1"/>
  <c r="J258" i="1"/>
  <c r="W258" i="1"/>
  <c r="K260" i="1"/>
  <c r="H261" i="1"/>
  <c r="P261" i="1"/>
  <c r="AA261" i="1"/>
  <c r="J264" i="1"/>
  <c r="D266" i="1"/>
  <c r="J266" i="1"/>
  <c r="W266" i="1"/>
  <c r="H269" i="1"/>
  <c r="P269" i="1"/>
  <c r="AA269" i="1"/>
  <c r="N271" i="1"/>
  <c r="Z271" i="1" s="1"/>
  <c r="AA273" i="1"/>
  <c r="R273" i="1"/>
  <c r="G273" i="1"/>
  <c r="M273" i="1"/>
  <c r="W273" i="1"/>
  <c r="K109" i="1"/>
  <c r="P109" i="1"/>
  <c r="M114" i="1"/>
  <c r="K122" i="1"/>
  <c r="P122" i="1"/>
  <c r="K130" i="1"/>
  <c r="P130" i="1"/>
  <c r="K138" i="1"/>
  <c r="P138" i="1"/>
  <c r="M162" i="1"/>
  <c r="P169" i="1"/>
  <c r="K180" i="1"/>
  <c r="P180" i="1"/>
  <c r="M192" i="1"/>
  <c r="M200" i="1"/>
  <c r="K202" i="1"/>
  <c r="P202" i="1"/>
  <c r="W212" i="1"/>
  <c r="W216" i="1"/>
  <c r="K228" i="1"/>
  <c r="P228" i="1"/>
  <c r="K236" i="1"/>
  <c r="P236" i="1"/>
  <c r="K241" i="1"/>
  <c r="P241" i="1"/>
  <c r="K249" i="1"/>
  <c r="P249" i="1"/>
  <c r="M262" i="1"/>
  <c r="K265" i="1"/>
  <c r="P265" i="1"/>
  <c r="M270" i="1"/>
  <c r="L239" i="1"/>
  <c r="L112" i="48"/>
  <c r="O112" i="48"/>
  <c r="L116" i="48"/>
  <c r="O116" i="48"/>
  <c r="L124" i="48"/>
  <c r="E12" i="49"/>
  <c r="V12" i="49"/>
  <c r="V46" i="49"/>
  <c r="G24" i="49"/>
  <c r="J16" i="44"/>
  <c r="AB16" i="44"/>
  <c r="G60" i="45"/>
  <c r="G54" i="45"/>
  <c r="G84" i="45"/>
  <c r="AA138" i="45"/>
  <c r="G138" i="45"/>
  <c r="G132" i="45"/>
  <c r="J12" i="44"/>
  <c r="AB12" i="44"/>
  <c r="G44" i="45"/>
  <c r="G38" i="45"/>
  <c r="J18" i="44"/>
  <c r="AB18" i="44"/>
  <c r="I16" i="45"/>
  <c r="AA16" i="45"/>
  <c r="O56" i="48"/>
  <c r="L56" i="48"/>
  <c r="J14" i="44"/>
  <c r="AB14" i="44"/>
  <c r="H12" i="44"/>
  <c r="G52" i="45"/>
  <c r="G46" i="45"/>
  <c r="AA130" i="45"/>
  <c r="G130" i="45"/>
  <c r="G11" i="48"/>
  <c r="W11" i="48"/>
  <c r="Q22" i="48"/>
  <c r="E22" i="48"/>
  <c r="W22" i="48" s="1"/>
  <c r="O22" i="48"/>
  <c r="X45" i="48"/>
  <c r="O45" i="48"/>
  <c r="L93" i="48"/>
  <c r="M93" i="48"/>
  <c r="X103" i="48"/>
  <c r="M103" i="48"/>
  <c r="H103" i="48"/>
  <c r="O103" i="48"/>
  <c r="AC76" i="6"/>
  <c r="AC77" i="6"/>
  <c r="AC78" i="6"/>
  <c r="AC80" i="6"/>
  <c r="AC82" i="6"/>
  <c r="AC84" i="6"/>
  <c r="AC86" i="6"/>
  <c r="AC88" i="6"/>
  <c r="AC90" i="6"/>
  <c r="AC92" i="6"/>
  <c r="AC94" i="6"/>
  <c r="AC96" i="6"/>
  <c r="AC98" i="6"/>
  <c r="AC100" i="6"/>
  <c r="AC103" i="6"/>
  <c r="AC105" i="6"/>
  <c r="AA37" i="16"/>
  <c r="AA29" i="16"/>
  <c r="AA21" i="16"/>
  <c r="AA46" i="16"/>
  <c r="AA53" i="16"/>
  <c r="AA55" i="16"/>
  <c r="AB23" i="44"/>
  <c r="AB27" i="44"/>
  <c r="AB32" i="44"/>
  <c r="AB36" i="44"/>
  <c r="AB40" i="44"/>
  <c r="AB44" i="44"/>
  <c r="AB48" i="44"/>
  <c r="AB52" i="44"/>
  <c r="AB56" i="44"/>
  <c r="AB60" i="44"/>
  <c r="AB64" i="44"/>
  <c r="AA17" i="45"/>
  <c r="G17" i="45"/>
  <c r="G15" i="45"/>
  <c r="AA44" i="45"/>
  <c r="G68" i="45"/>
  <c r="G90" i="45"/>
  <c r="AA106" i="45"/>
  <c r="AA134" i="45"/>
  <c r="G134" i="45"/>
  <c r="X47" i="48"/>
  <c r="O47" i="48"/>
  <c r="O69" i="48"/>
  <c r="L69" i="48"/>
  <c r="L74" i="48"/>
  <c r="O74" i="48"/>
  <c r="V50" i="49"/>
  <c r="G28" i="49"/>
  <c r="AC27" i="6"/>
  <c r="AC28" i="6"/>
  <c r="AC30" i="6"/>
  <c r="AC31" i="6"/>
  <c r="AC32" i="6"/>
  <c r="AC35" i="6"/>
  <c r="AC36" i="6"/>
  <c r="AC37" i="6"/>
  <c r="AC40" i="6"/>
  <c r="AC41" i="6"/>
  <c r="AC42" i="6"/>
  <c r="AC45" i="6"/>
  <c r="AC46" i="6"/>
  <c r="AC47" i="6"/>
  <c r="AC49" i="6"/>
  <c r="AC50" i="6"/>
  <c r="AC51" i="6"/>
  <c r="AC53" i="6"/>
  <c r="AC54" i="6"/>
  <c r="AC55" i="6"/>
  <c r="AC57" i="6"/>
  <c r="AC59" i="6"/>
  <c r="AC61" i="6"/>
  <c r="AC63" i="6"/>
  <c r="AC65" i="6"/>
  <c r="AC67" i="6"/>
  <c r="AC69" i="6"/>
  <c r="AC71" i="6"/>
  <c r="AC73" i="6"/>
  <c r="AA33" i="16"/>
  <c r="AA25" i="16"/>
  <c r="AA47" i="16"/>
  <c r="AA54" i="16"/>
  <c r="P17" i="44"/>
  <c r="P15" i="44"/>
  <c r="P13" i="44"/>
  <c r="AB21" i="44"/>
  <c r="AB25" i="44"/>
  <c r="AB30" i="44"/>
  <c r="AB34" i="44"/>
  <c r="AB38" i="44"/>
  <c r="AB42" i="44"/>
  <c r="AB46" i="44"/>
  <c r="AB50" i="44"/>
  <c r="AB54" i="44"/>
  <c r="AB58" i="44"/>
  <c r="AB62" i="44"/>
  <c r="AB66" i="44"/>
  <c r="AB69" i="44"/>
  <c r="AB73" i="44"/>
  <c r="AB77" i="44"/>
  <c r="AB81" i="44"/>
  <c r="AB86" i="44"/>
  <c r="AB90" i="44"/>
  <c r="AB94" i="44"/>
  <c r="AB98" i="44"/>
  <c r="AB102" i="44"/>
  <c r="T16" i="45"/>
  <c r="G20" i="45"/>
  <c r="T14" i="45"/>
  <c r="G29" i="45"/>
  <c r="AA36" i="45"/>
  <c r="AA52" i="45"/>
  <c r="G56" i="45"/>
  <c r="AA62" i="45"/>
  <c r="G73" i="45"/>
  <c r="AA86" i="45"/>
  <c r="G87" i="45"/>
  <c r="AA93" i="45"/>
  <c r="G101" i="45"/>
  <c r="X27" i="48"/>
  <c r="O27" i="48"/>
  <c r="O30" i="48"/>
  <c r="L30" i="48"/>
  <c r="L95" i="48"/>
  <c r="M95" i="48"/>
  <c r="X101" i="48"/>
  <c r="H101" i="48"/>
  <c r="M101" i="48"/>
  <c r="X152" i="48"/>
  <c r="L152" i="48"/>
  <c r="P13" i="49"/>
  <c r="AB106" i="44"/>
  <c r="AB110" i="44"/>
  <c r="AB114" i="44"/>
  <c r="AB117" i="44"/>
  <c r="AB121" i="44"/>
  <c r="AB125" i="44"/>
  <c r="AB129" i="44"/>
  <c r="AB133" i="44"/>
  <c r="AB137" i="44"/>
  <c r="AB141" i="44"/>
  <c r="AB145" i="44"/>
  <c r="AB150" i="44"/>
  <c r="AB154" i="44"/>
  <c r="AB158" i="44"/>
  <c r="AB162" i="44"/>
  <c r="AB166" i="44"/>
  <c r="AB170" i="44"/>
  <c r="AB174" i="44"/>
  <c r="AB178" i="44"/>
  <c r="AB182" i="44"/>
  <c r="AB186" i="44"/>
  <c r="N15" i="45"/>
  <c r="P15" i="45"/>
  <c r="G23" i="45"/>
  <c r="N16" i="45"/>
  <c r="AA30" i="45"/>
  <c r="G35" i="45"/>
  <c r="AA37" i="45"/>
  <c r="AA45" i="45"/>
  <c r="G59" i="45"/>
  <c r="AA72" i="45"/>
  <c r="AA74" i="45"/>
  <c r="G78" i="45"/>
  <c r="AA85" i="45"/>
  <c r="AA90" i="45"/>
  <c r="G100" i="45"/>
  <c r="AA102" i="45"/>
  <c r="G113" i="45"/>
  <c r="G116" i="45"/>
  <c r="G118" i="45"/>
  <c r="G129" i="45"/>
  <c r="AA143" i="45"/>
  <c r="L16" i="48"/>
  <c r="X23" i="48"/>
  <c r="O24" i="48"/>
  <c r="E24" i="48"/>
  <c r="W24" i="48" s="1"/>
  <c r="X42" i="48"/>
  <c r="X44" i="48"/>
  <c r="X52" i="48"/>
  <c r="X54" i="48"/>
  <c r="L128" i="48"/>
  <c r="P30" i="49"/>
  <c r="N17" i="49"/>
  <c r="G13" i="49"/>
  <c r="P21" i="49"/>
  <c r="L22" i="49"/>
  <c r="V48" i="49"/>
  <c r="E26" i="49"/>
  <c r="AB68" i="44"/>
  <c r="AB71" i="44"/>
  <c r="AB75" i="44"/>
  <c r="AB79" i="44"/>
  <c r="AB83" i="44"/>
  <c r="AB88" i="44"/>
  <c r="AB92" i="44"/>
  <c r="AB96" i="44"/>
  <c r="AB100" i="44"/>
  <c r="AB104" i="44"/>
  <c r="AB108" i="44"/>
  <c r="AB112" i="44"/>
  <c r="AB116" i="44"/>
  <c r="AB119" i="44"/>
  <c r="AB123" i="44"/>
  <c r="AB127" i="44"/>
  <c r="AB131" i="44"/>
  <c r="AB135" i="44"/>
  <c r="AB139" i="44"/>
  <c r="AB143" i="44"/>
  <c r="AB147" i="44"/>
  <c r="AB152" i="44"/>
  <c r="AB156" i="44"/>
  <c r="AB160" i="44"/>
  <c r="AB164" i="44"/>
  <c r="AB168" i="44"/>
  <c r="AB172" i="44"/>
  <c r="AB176" i="44"/>
  <c r="AB180" i="44"/>
  <c r="AB184" i="44"/>
  <c r="AB188" i="44"/>
  <c r="R15" i="45"/>
  <c r="R16" i="45"/>
  <c r="I17" i="45"/>
  <c r="AA33" i="45"/>
  <c r="AA41" i="45"/>
  <c r="AA42" i="45"/>
  <c r="AA46" i="45"/>
  <c r="G47" i="45"/>
  <c r="AA63" i="45"/>
  <c r="AA66" i="45"/>
  <c r="G67" i="45"/>
  <c r="AA69" i="45"/>
  <c r="G70" i="45"/>
  <c r="G80" i="45"/>
  <c r="AA82" i="45"/>
  <c r="G83" i="45"/>
  <c r="AA91" i="45"/>
  <c r="AA94" i="45"/>
  <c r="G95" i="45"/>
  <c r="AA97" i="45"/>
  <c r="G98" i="45"/>
  <c r="AA107" i="45"/>
  <c r="G108" i="45"/>
  <c r="AA110" i="45"/>
  <c r="AA114" i="45"/>
  <c r="G114" i="45"/>
  <c r="AA122" i="45"/>
  <c r="AA126" i="45"/>
  <c r="AA132" i="45"/>
  <c r="G133" i="45"/>
  <c r="G137" i="45"/>
  <c r="AA140" i="45"/>
  <c r="AA146" i="45"/>
  <c r="O16" i="48"/>
  <c r="O17" i="48"/>
  <c r="P12" i="48" s="1"/>
  <c r="O18" i="48"/>
  <c r="P13" i="48" s="1"/>
  <c r="X46" i="48"/>
  <c r="X99" i="48"/>
  <c r="M99" i="48"/>
  <c r="H99" i="48"/>
  <c r="X104" i="48"/>
  <c r="M104" i="48"/>
  <c r="H104" i="48"/>
  <c r="G29" i="49"/>
  <c r="E24" i="49"/>
  <c r="V24" i="49"/>
  <c r="J17" i="49"/>
  <c r="E15" i="49"/>
  <c r="O97" i="48"/>
  <c r="O100" i="48"/>
  <c r="O105" i="48"/>
  <c r="O106" i="48"/>
  <c r="O107" i="48"/>
  <c r="O108" i="48"/>
  <c r="O109" i="48"/>
  <c r="O110" i="48"/>
  <c r="J16" i="49"/>
  <c r="E16" i="49"/>
  <c r="E11" i="49"/>
  <c r="L17" i="49"/>
  <c r="L20" i="49"/>
  <c r="Q21" i="48"/>
  <c r="O41" i="48"/>
  <c r="O48" i="48"/>
  <c r="O50" i="48"/>
  <c r="O53" i="48"/>
  <c r="O98" i="48"/>
  <c r="O102" i="48"/>
  <c r="G21" i="49"/>
  <c r="J20" i="49"/>
  <c r="E20" i="49"/>
  <c r="L13" i="49"/>
  <c r="L12" i="49"/>
  <c r="P17" i="49"/>
  <c r="V44" i="49"/>
  <c r="N27" i="49"/>
  <c r="V29" i="49"/>
  <c r="P27" i="49"/>
  <c r="N22" i="49"/>
  <c r="J21" i="49"/>
  <c r="V21" i="49"/>
  <c r="V32" i="49"/>
  <c r="V33" i="49"/>
  <c r="V36" i="49"/>
  <c r="J14" i="49"/>
  <c r="G15" i="49"/>
  <c r="V40" i="49"/>
  <c r="J18" i="49"/>
  <c r="G19" i="49"/>
  <c r="P20" i="49"/>
  <c r="E22" i="49"/>
  <c r="L25" i="49"/>
  <c r="P25" i="49"/>
  <c r="V51" i="49"/>
  <c r="L27" i="49"/>
  <c r="J13" i="49"/>
  <c r="V13" i="49"/>
  <c r="L11" i="49"/>
  <c r="J11" i="49"/>
  <c r="N11" i="49"/>
  <c r="N19" i="49"/>
  <c r="V47" i="49"/>
  <c r="N26" i="49"/>
  <c r="L28" i="49"/>
  <c r="P29" i="49"/>
  <c r="E30" i="49"/>
  <c r="P24" i="49"/>
  <c r="P16" i="49"/>
  <c r="P12" i="49"/>
  <c r="V37" i="49"/>
  <c r="V41" i="49"/>
  <c r="V45" i="49"/>
  <c r="V49" i="49"/>
  <c r="G23" i="49"/>
  <c r="E14" i="49"/>
  <c r="E13" i="49"/>
  <c r="V52" i="49"/>
  <c r="J30" i="49"/>
  <c r="G27" i="49"/>
  <c r="E25" i="49"/>
  <c r="J22" i="49"/>
  <c r="E17" i="49"/>
  <c r="G26" i="49"/>
  <c r="V26" i="49"/>
  <c r="G18" i="49"/>
  <c r="V18" i="49"/>
  <c r="V11" i="49"/>
  <c r="G30" i="49"/>
  <c r="V30" i="49"/>
  <c r="V28" i="49"/>
  <c r="V23" i="49"/>
  <c r="G22" i="49"/>
  <c r="V22" i="49"/>
  <c r="V20" i="49"/>
  <c r="V15" i="49"/>
  <c r="E29" i="49"/>
  <c r="E21" i="49"/>
  <c r="G14" i="49"/>
  <c r="V14" i="49"/>
  <c r="G11" i="49"/>
  <c r="L141" i="48"/>
  <c r="L143" i="48"/>
  <c r="L144" i="48"/>
  <c r="L147" i="48"/>
  <c r="H139" i="48"/>
  <c r="M139" i="48"/>
  <c r="H140" i="48"/>
  <c r="M140" i="48"/>
  <c r="H141" i="48"/>
  <c r="M141" i="48"/>
  <c r="H142" i="48"/>
  <c r="M142" i="48"/>
  <c r="H143" i="48"/>
  <c r="M143" i="48"/>
  <c r="H144" i="48"/>
  <c r="M144" i="48"/>
  <c r="H145" i="48"/>
  <c r="M145" i="48"/>
  <c r="H146" i="48"/>
  <c r="M146" i="48"/>
  <c r="H147" i="48"/>
  <c r="M147" i="48"/>
  <c r="H148" i="48"/>
  <c r="M148" i="48"/>
  <c r="H149" i="48"/>
  <c r="M149" i="48"/>
  <c r="H150" i="48"/>
  <c r="M150" i="48"/>
  <c r="H151" i="48"/>
  <c r="M151" i="48"/>
  <c r="H152" i="48"/>
  <c r="M152" i="48"/>
  <c r="L139" i="48"/>
  <c r="L140" i="48"/>
  <c r="L142" i="48"/>
  <c r="L145" i="48"/>
  <c r="L146" i="48"/>
  <c r="L148" i="48"/>
  <c r="L149" i="48"/>
  <c r="L150" i="48"/>
  <c r="L151" i="48"/>
  <c r="O139" i="48"/>
  <c r="O140" i="48"/>
  <c r="O141" i="48"/>
  <c r="O142" i="48"/>
  <c r="O143" i="48"/>
  <c r="O144" i="48"/>
  <c r="O145" i="48"/>
  <c r="O146" i="48"/>
  <c r="O147" i="48"/>
  <c r="O148" i="48"/>
  <c r="O149" i="48"/>
  <c r="O150" i="48"/>
  <c r="O151" i="48"/>
  <c r="O152" i="48"/>
  <c r="E139" i="48"/>
  <c r="W139" i="48" s="1"/>
  <c r="Q139" i="48"/>
  <c r="E140" i="48"/>
  <c r="W140" i="48" s="1"/>
  <c r="Q140" i="48"/>
  <c r="E141" i="48"/>
  <c r="W141" i="48" s="1"/>
  <c r="Q141" i="48"/>
  <c r="E142" i="48"/>
  <c r="W142" i="48" s="1"/>
  <c r="Q142" i="48"/>
  <c r="E143" i="48"/>
  <c r="W143" i="48" s="1"/>
  <c r="Q143" i="48"/>
  <c r="E144" i="48"/>
  <c r="W144" i="48" s="1"/>
  <c r="Q144" i="48"/>
  <c r="E145" i="48"/>
  <c r="W145" i="48" s="1"/>
  <c r="Q145" i="48"/>
  <c r="E146" i="48"/>
  <c r="W146" i="48" s="1"/>
  <c r="Q146" i="48"/>
  <c r="E147" i="48"/>
  <c r="W147" i="48" s="1"/>
  <c r="Q147" i="48"/>
  <c r="E148" i="48"/>
  <c r="W148" i="48" s="1"/>
  <c r="Q148" i="48"/>
  <c r="E149" i="48"/>
  <c r="W149" i="48" s="1"/>
  <c r="Q149" i="48"/>
  <c r="E150" i="48"/>
  <c r="W150" i="48" s="1"/>
  <c r="Q150" i="48"/>
  <c r="E151" i="48"/>
  <c r="W151" i="48" s="1"/>
  <c r="Q151" i="48"/>
  <c r="E152" i="48"/>
  <c r="W152" i="48" s="1"/>
  <c r="Q152" i="48"/>
  <c r="X125" i="48"/>
  <c r="Q125" i="48"/>
  <c r="E125" i="48"/>
  <c r="W125" i="48" s="1"/>
  <c r="M125" i="48"/>
  <c r="H125" i="48"/>
  <c r="L127" i="48"/>
  <c r="X129" i="48"/>
  <c r="Q129" i="48"/>
  <c r="E129" i="48"/>
  <c r="W129" i="48" s="1"/>
  <c r="M129" i="48"/>
  <c r="H129" i="48"/>
  <c r="L131" i="48"/>
  <c r="X126" i="48"/>
  <c r="Q126" i="48"/>
  <c r="E126" i="48"/>
  <c r="W126" i="48" s="1"/>
  <c r="M126" i="48"/>
  <c r="H126" i="48"/>
  <c r="X130" i="48"/>
  <c r="Q130" i="48"/>
  <c r="E130" i="48"/>
  <c r="W130" i="48" s="1"/>
  <c r="M130" i="48"/>
  <c r="H130" i="48"/>
  <c r="X132" i="48"/>
  <c r="Q132" i="48"/>
  <c r="E132" i="48"/>
  <c r="W132" i="48" s="1"/>
  <c r="O132" i="48"/>
  <c r="M132" i="48"/>
  <c r="H132" i="48"/>
  <c r="X127" i="48"/>
  <c r="Q127" i="48"/>
  <c r="E127" i="48"/>
  <c r="W127" i="48" s="1"/>
  <c r="M127" i="48"/>
  <c r="H127" i="48"/>
  <c r="X131" i="48"/>
  <c r="Q131" i="48"/>
  <c r="E131" i="48"/>
  <c r="W131" i="48" s="1"/>
  <c r="M131" i="48"/>
  <c r="H131" i="48"/>
  <c r="X133" i="48"/>
  <c r="Q133" i="48"/>
  <c r="E133" i="48"/>
  <c r="W133" i="48" s="1"/>
  <c r="O133" i="48"/>
  <c r="M133" i="48"/>
  <c r="H133" i="48"/>
  <c r="O125" i="48"/>
  <c r="X128" i="48"/>
  <c r="Q128" i="48"/>
  <c r="E128" i="48"/>
  <c r="W128" i="48" s="1"/>
  <c r="M128" i="48"/>
  <c r="H128" i="48"/>
  <c r="O129" i="48"/>
  <c r="L133" i="48"/>
  <c r="L134" i="48"/>
  <c r="L135" i="48"/>
  <c r="L136" i="48"/>
  <c r="L137" i="48"/>
  <c r="L138" i="48"/>
  <c r="H134" i="48"/>
  <c r="M134" i="48"/>
  <c r="H135" i="48"/>
  <c r="M135" i="48"/>
  <c r="H136" i="48"/>
  <c r="M136" i="48"/>
  <c r="H137" i="48"/>
  <c r="M137" i="48"/>
  <c r="H138" i="48"/>
  <c r="M138" i="48"/>
  <c r="O134" i="48"/>
  <c r="O135" i="48"/>
  <c r="O136" i="48"/>
  <c r="O137" i="48"/>
  <c r="O138" i="48"/>
  <c r="E134" i="48"/>
  <c r="W134" i="48" s="1"/>
  <c r="Q134" i="48"/>
  <c r="E135" i="48"/>
  <c r="W135" i="48" s="1"/>
  <c r="Q135" i="48"/>
  <c r="E136" i="48"/>
  <c r="W136" i="48" s="1"/>
  <c r="Q136" i="48"/>
  <c r="E137" i="48"/>
  <c r="W137" i="48" s="1"/>
  <c r="Q137" i="48"/>
  <c r="E138" i="48"/>
  <c r="W138" i="48" s="1"/>
  <c r="Q138" i="48"/>
  <c r="L111" i="48"/>
  <c r="X113" i="48"/>
  <c r="Q113" i="48"/>
  <c r="E113" i="48"/>
  <c r="W113" i="48" s="1"/>
  <c r="M113" i="48"/>
  <c r="H113" i="48"/>
  <c r="L115" i="48"/>
  <c r="X117" i="48"/>
  <c r="Q117" i="48"/>
  <c r="E117" i="48"/>
  <c r="W117" i="48" s="1"/>
  <c r="M117" i="48"/>
  <c r="H117" i="48"/>
  <c r="L118" i="48"/>
  <c r="X119" i="48"/>
  <c r="Q119" i="48"/>
  <c r="E119" i="48"/>
  <c r="W119" i="48" s="1"/>
  <c r="O119" i="48"/>
  <c r="M119" i="48"/>
  <c r="H119" i="48"/>
  <c r="L122" i="48"/>
  <c r="X123" i="48"/>
  <c r="Q123" i="48"/>
  <c r="E123" i="48"/>
  <c r="W123" i="48" s="1"/>
  <c r="O123" i="48"/>
  <c r="M123" i="48"/>
  <c r="H123" i="48"/>
  <c r="X114" i="48"/>
  <c r="Q114" i="48"/>
  <c r="E114" i="48"/>
  <c r="W114" i="48" s="1"/>
  <c r="M114" i="48"/>
  <c r="H114" i="48"/>
  <c r="L119" i="48"/>
  <c r="X120" i="48"/>
  <c r="Q120" i="48"/>
  <c r="E120" i="48"/>
  <c r="W120" i="48" s="1"/>
  <c r="O120" i="48"/>
  <c r="M120" i="48"/>
  <c r="H120" i="48"/>
  <c r="L123" i="48"/>
  <c r="X124" i="48"/>
  <c r="Q124" i="48"/>
  <c r="E124" i="48"/>
  <c r="W124" i="48" s="1"/>
  <c r="O124" i="48"/>
  <c r="M124" i="48"/>
  <c r="H124" i="48"/>
  <c r="X111" i="48"/>
  <c r="Q111" i="48"/>
  <c r="E111" i="48"/>
  <c r="W111" i="48" s="1"/>
  <c r="M111" i="48"/>
  <c r="H111" i="48"/>
  <c r="X115" i="48"/>
  <c r="Q115" i="48"/>
  <c r="E115" i="48"/>
  <c r="W115" i="48" s="1"/>
  <c r="M115" i="48"/>
  <c r="H115" i="48"/>
  <c r="X121" i="48"/>
  <c r="Q121" i="48"/>
  <c r="E121" i="48"/>
  <c r="W121" i="48" s="1"/>
  <c r="O121" i="48"/>
  <c r="M121" i="48"/>
  <c r="H121" i="48"/>
  <c r="X112" i="48"/>
  <c r="Q112" i="48"/>
  <c r="E112" i="48"/>
  <c r="W112" i="48" s="1"/>
  <c r="M112" i="48"/>
  <c r="H112" i="48"/>
  <c r="X116" i="48"/>
  <c r="Q116" i="48"/>
  <c r="E116" i="48"/>
  <c r="W116" i="48" s="1"/>
  <c r="M116" i="48"/>
  <c r="H116" i="48"/>
  <c r="X118" i="48"/>
  <c r="Q118" i="48"/>
  <c r="E118" i="48"/>
  <c r="W118" i="48" s="1"/>
  <c r="O118" i="48"/>
  <c r="M118" i="48"/>
  <c r="H118" i="48"/>
  <c r="L121" i="48"/>
  <c r="X122" i="48"/>
  <c r="Q122" i="48"/>
  <c r="E122" i="48"/>
  <c r="W122" i="48" s="1"/>
  <c r="O122" i="48"/>
  <c r="M122" i="48"/>
  <c r="H122" i="48"/>
  <c r="L97" i="48"/>
  <c r="L98" i="48"/>
  <c r="L99" i="48"/>
  <c r="L100" i="48"/>
  <c r="L101" i="48"/>
  <c r="L102" i="48"/>
  <c r="L103" i="48"/>
  <c r="L104" i="48"/>
  <c r="L105" i="48"/>
  <c r="L106" i="48"/>
  <c r="L107" i="48"/>
  <c r="L108" i="48"/>
  <c r="L109" i="48"/>
  <c r="L110" i="48"/>
  <c r="E97" i="48"/>
  <c r="W97" i="48" s="1"/>
  <c r="Q97" i="48"/>
  <c r="E98" i="48"/>
  <c r="W98" i="48" s="1"/>
  <c r="Q98" i="48"/>
  <c r="E99" i="48"/>
  <c r="W99" i="48" s="1"/>
  <c r="Q99" i="48"/>
  <c r="E100" i="48"/>
  <c r="W100" i="48" s="1"/>
  <c r="Q100" i="48"/>
  <c r="E101" i="48"/>
  <c r="W101" i="48" s="1"/>
  <c r="Q101" i="48"/>
  <c r="E102" i="48"/>
  <c r="W102" i="48" s="1"/>
  <c r="Q102" i="48"/>
  <c r="E103" i="48"/>
  <c r="W103" i="48" s="1"/>
  <c r="Q103" i="48"/>
  <c r="E104" i="48"/>
  <c r="W104" i="48" s="1"/>
  <c r="Q104" i="48"/>
  <c r="E105" i="48"/>
  <c r="W105" i="48" s="1"/>
  <c r="Q105" i="48"/>
  <c r="E106" i="48"/>
  <c r="W106" i="48" s="1"/>
  <c r="Q106" i="48"/>
  <c r="E107" i="48"/>
  <c r="W107" i="48" s="1"/>
  <c r="Q107" i="48"/>
  <c r="E108" i="48"/>
  <c r="W108" i="48" s="1"/>
  <c r="Q108" i="48"/>
  <c r="E109" i="48"/>
  <c r="W109" i="48" s="1"/>
  <c r="Q109" i="48"/>
  <c r="E110" i="48"/>
  <c r="W110" i="48" s="1"/>
  <c r="Q110" i="48"/>
  <c r="X83" i="48"/>
  <c r="Q83" i="48"/>
  <c r="E83" i="48"/>
  <c r="W83" i="48" s="1"/>
  <c r="M83" i="48"/>
  <c r="X84" i="48"/>
  <c r="Q84" i="48"/>
  <c r="E84" i="48"/>
  <c r="W84" i="48" s="1"/>
  <c r="M84" i="48"/>
  <c r="X85" i="48"/>
  <c r="Q85" i="48"/>
  <c r="E85" i="48"/>
  <c r="W85" i="48" s="1"/>
  <c r="M85" i="48"/>
  <c r="X86" i="48"/>
  <c r="Q86" i="48"/>
  <c r="E86" i="48"/>
  <c r="W86" i="48" s="1"/>
  <c r="M86" i="48"/>
  <c r="X87" i="48"/>
  <c r="Q87" i="48"/>
  <c r="E87" i="48"/>
  <c r="W87" i="48" s="1"/>
  <c r="M87" i="48"/>
  <c r="X88" i="48"/>
  <c r="Q88" i="48"/>
  <c r="E88" i="48"/>
  <c r="W88" i="48" s="1"/>
  <c r="M88" i="48"/>
  <c r="X89" i="48"/>
  <c r="Q89" i="48"/>
  <c r="E89" i="48"/>
  <c r="W89" i="48" s="1"/>
  <c r="M89" i="48"/>
  <c r="H83" i="48"/>
  <c r="O83" i="48"/>
  <c r="H84" i="48"/>
  <c r="O84" i="48"/>
  <c r="H85" i="48"/>
  <c r="O85" i="48"/>
  <c r="H86" i="48"/>
  <c r="O86" i="48"/>
  <c r="H87" i="48"/>
  <c r="O87" i="48"/>
  <c r="H88" i="48"/>
  <c r="O88" i="48"/>
  <c r="H89" i="48"/>
  <c r="O89" i="48"/>
  <c r="X90" i="48"/>
  <c r="Q90" i="48"/>
  <c r="E90" i="48"/>
  <c r="W90" i="48" s="1"/>
  <c r="O90" i="48"/>
  <c r="X91" i="48"/>
  <c r="Q91" i="48"/>
  <c r="E91" i="48"/>
  <c r="W91" i="48" s="1"/>
  <c r="O91" i="48"/>
  <c r="X92" i="48"/>
  <c r="Q92" i="48"/>
  <c r="E92" i="48"/>
  <c r="W92" i="48" s="1"/>
  <c r="O92" i="48"/>
  <c r="X93" i="48"/>
  <c r="Q93" i="48"/>
  <c r="E93" i="48"/>
  <c r="W93" i="48" s="1"/>
  <c r="O93" i="48"/>
  <c r="X94" i="48"/>
  <c r="Q94" i="48"/>
  <c r="E94" i="48"/>
  <c r="W94" i="48" s="1"/>
  <c r="O94" i="48"/>
  <c r="X95" i="48"/>
  <c r="Q95" i="48"/>
  <c r="E95" i="48"/>
  <c r="W95" i="48" s="1"/>
  <c r="O95" i="48"/>
  <c r="X96" i="48"/>
  <c r="Q96" i="48"/>
  <c r="E96" i="48"/>
  <c r="W96" i="48" s="1"/>
  <c r="O96" i="48"/>
  <c r="L83" i="48"/>
  <c r="L84" i="48"/>
  <c r="L85" i="48"/>
  <c r="L86" i="48"/>
  <c r="L87" i="48"/>
  <c r="L88" i="48"/>
  <c r="L89" i="48"/>
  <c r="H90" i="48"/>
  <c r="H91" i="48"/>
  <c r="H92" i="48"/>
  <c r="H93" i="48"/>
  <c r="H94" i="48"/>
  <c r="H95" i="48"/>
  <c r="H96" i="48"/>
  <c r="X71" i="48"/>
  <c r="Q71" i="48"/>
  <c r="E71" i="48"/>
  <c r="W71" i="48" s="1"/>
  <c r="M71" i="48"/>
  <c r="H71" i="48"/>
  <c r="X75" i="48"/>
  <c r="Q75" i="48"/>
  <c r="E75" i="48"/>
  <c r="W75" i="48" s="1"/>
  <c r="M75" i="48"/>
  <c r="H75" i="48"/>
  <c r="X77" i="48"/>
  <c r="Q77" i="48"/>
  <c r="E77" i="48"/>
  <c r="W77" i="48" s="1"/>
  <c r="O77" i="48"/>
  <c r="M77" i="48"/>
  <c r="H77" i="48"/>
  <c r="X72" i="48"/>
  <c r="Q72" i="48"/>
  <c r="E72" i="48"/>
  <c r="W72" i="48" s="1"/>
  <c r="M72" i="48"/>
  <c r="H72" i="48"/>
  <c r="L77" i="48"/>
  <c r="X78" i="48"/>
  <c r="Q78" i="48"/>
  <c r="E78" i="48"/>
  <c r="W78" i="48" s="1"/>
  <c r="O78" i="48"/>
  <c r="M78" i="48"/>
  <c r="H78" i="48"/>
  <c r="X69" i="48"/>
  <c r="Q69" i="48"/>
  <c r="E69" i="48"/>
  <c r="W69" i="48" s="1"/>
  <c r="M69" i="48"/>
  <c r="H69" i="48"/>
  <c r="L71" i="48"/>
  <c r="X73" i="48"/>
  <c r="Q73" i="48"/>
  <c r="E73" i="48"/>
  <c r="W73" i="48" s="1"/>
  <c r="M73" i="48"/>
  <c r="H73" i="48"/>
  <c r="L75" i="48"/>
  <c r="X79" i="48"/>
  <c r="Q79" i="48"/>
  <c r="E79" i="48"/>
  <c r="W79" i="48" s="1"/>
  <c r="O79" i="48"/>
  <c r="M79" i="48"/>
  <c r="H79" i="48"/>
  <c r="L79" i="48"/>
  <c r="X70" i="48"/>
  <c r="Q70" i="48"/>
  <c r="E70" i="48"/>
  <c r="W70" i="48" s="1"/>
  <c r="M70" i="48"/>
  <c r="H70" i="48"/>
  <c r="O71" i="48"/>
  <c r="L72" i="48"/>
  <c r="X74" i="48"/>
  <c r="Q74" i="48"/>
  <c r="E74" i="48"/>
  <c r="W74" i="48" s="1"/>
  <c r="M74" i="48"/>
  <c r="H74" i="48"/>
  <c r="O75" i="48"/>
  <c r="X76" i="48"/>
  <c r="Q76" i="48"/>
  <c r="E76" i="48"/>
  <c r="W76" i="48" s="1"/>
  <c r="O76" i="48"/>
  <c r="M76" i="48"/>
  <c r="H76" i="48"/>
  <c r="L80" i="48"/>
  <c r="L81" i="48"/>
  <c r="L82" i="48"/>
  <c r="H80" i="48"/>
  <c r="M80" i="48"/>
  <c r="H81" i="48"/>
  <c r="M81" i="48"/>
  <c r="H82" i="48"/>
  <c r="M82" i="48"/>
  <c r="O80" i="48"/>
  <c r="O81" i="48"/>
  <c r="O82" i="48"/>
  <c r="E80" i="48"/>
  <c r="W80" i="48" s="1"/>
  <c r="Q80" i="48"/>
  <c r="E81" i="48"/>
  <c r="W81" i="48" s="1"/>
  <c r="Q81" i="48"/>
  <c r="E82" i="48"/>
  <c r="W82" i="48" s="1"/>
  <c r="Q82" i="48"/>
  <c r="X55" i="48"/>
  <c r="Q55" i="48"/>
  <c r="E55" i="48"/>
  <c r="W55" i="48" s="1"/>
  <c r="M55" i="48"/>
  <c r="H55" i="48"/>
  <c r="L57" i="48"/>
  <c r="X59" i="48"/>
  <c r="Q59" i="48"/>
  <c r="E59" i="48"/>
  <c r="W59" i="48" s="1"/>
  <c r="M59" i="48"/>
  <c r="H59" i="48"/>
  <c r="L61" i="48"/>
  <c r="X56" i="48"/>
  <c r="Q56" i="48"/>
  <c r="E56" i="48"/>
  <c r="W56" i="48" s="1"/>
  <c r="M56" i="48"/>
  <c r="H56" i="48"/>
  <c r="X60" i="48"/>
  <c r="Q60" i="48"/>
  <c r="E60" i="48"/>
  <c r="W60" i="48" s="1"/>
  <c r="M60" i="48"/>
  <c r="H60" i="48"/>
  <c r="X62" i="48"/>
  <c r="Q62" i="48"/>
  <c r="E62" i="48"/>
  <c r="W62" i="48" s="1"/>
  <c r="O62" i="48"/>
  <c r="M62" i="48"/>
  <c r="H62" i="48"/>
  <c r="L55" i="48"/>
  <c r="X57" i="48"/>
  <c r="Q57" i="48"/>
  <c r="E57" i="48"/>
  <c r="W57" i="48" s="1"/>
  <c r="M57" i="48"/>
  <c r="H57" i="48"/>
  <c r="L59" i="48"/>
  <c r="X61" i="48"/>
  <c r="Q61" i="48"/>
  <c r="E61" i="48"/>
  <c r="W61" i="48" s="1"/>
  <c r="M61" i="48"/>
  <c r="H61" i="48"/>
  <c r="X63" i="48"/>
  <c r="Q63" i="48"/>
  <c r="E63" i="48"/>
  <c r="W63" i="48" s="1"/>
  <c r="O63" i="48"/>
  <c r="M63" i="48"/>
  <c r="H63" i="48"/>
  <c r="O55" i="48"/>
  <c r="X58" i="48"/>
  <c r="Q58" i="48"/>
  <c r="E58" i="48"/>
  <c r="W58" i="48" s="1"/>
  <c r="M58" i="48"/>
  <c r="H58" i="48"/>
  <c r="O59" i="48"/>
  <c r="L63" i="48"/>
  <c r="L64" i="48"/>
  <c r="L65" i="48"/>
  <c r="L66" i="48"/>
  <c r="L67" i="48"/>
  <c r="L68" i="48"/>
  <c r="H64" i="48"/>
  <c r="M64" i="48"/>
  <c r="H65" i="48"/>
  <c r="M65" i="48"/>
  <c r="H66" i="48"/>
  <c r="M66" i="48"/>
  <c r="H67" i="48"/>
  <c r="M67" i="48"/>
  <c r="H68" i="48"/>
  <c r="M68" i="48"/>
  <c r="O64" i="48"/>
  <c r="O65" i="48"/>
  <c r="O66" i="48"/>
  <c r="O67" i="48"/>
  <c r="O68" i="48"/>
  <c r="E64" i="48"/>
  <c r="W64" i="48" s="1"/>
  <c r="Q64" i="48"/>
  <c r="E65" i="48"/>
  <c r="W65" i="48" s="1"/>
  <c r="Q65" i="48"/>
  <c r="E66" i="48"/>
  <c r="W66" i="48" s="1"/>
  <c r="Q66" i="48"/>
  <c r="E67" i="48"/>
  <c r="W67" i="48" s="1"/>
  <c r="Q67" i="48"/>
  <c r="E68" i="48"/>
  <c r="W68" i="48" s="1"/>
  <c r="Q68" i="48"/>
  <c r="L41" i="48"/>
  <c r="L42" i="48"/>
  <c r="L43" i="48"/>
  <c r="L44" i="48"/>
  <c r="L45" i="48"/>
  <c r="L46" i="48"/>
  <c r="L47" i="48"/>
  <c r="L48" i="48"/>
  <c r="L49" i="48"/>
  <c r="L50" i="48"/>
  <c r="L51" i="48"/>
  <c r="L52" i="48"/>
  <c r="L53" i="48"/>
  <c r="L54" i="48"/>
  <c r="H41" i="48"/>
  <c r="M41" i="48"/>
  <c r="H42" i="48"/>
  <c r="M42" i="48"/>
  <c r="H43" i="48"/>
  <c r="M43" i="48"/>
  <c r="H44" i="48"/>
  <c r="M44" i="48"/>
  <c r="H45" i="48"/>
  <c r="M45" i="48"/>
  <c r="H46" i="48"/>
  <c r="M46" i="48"/>
  <c r="H47" i="48"/>
  <c r="M47" i="48"/>
  <c r="H48" i="48"/>
  <c r="M48" i="48"/>
  <c r="H49" i="48"/>
  <c r="M49" i="48"/>
  <c r="H50" i="48"/>
  <c r="M50" i="48"/>
  <c r="H51" i="48"/>
  <c r="M51" i="48"/>
  <c r="H52" i="48"/>
  <c r="M52" i="48"/>
  <c r="H53" i="48"/>
  <c r="M53" i="48"/>
  <c r="H54" i="48"/>
  <c r="M54" i="48"/>
  <c r="E41" i="48"/>
  <c r="W41" i="48" s="1"/>
  <c r="Q41" i="48"/>
  <c r="E42" i="48"/>
  <c r="W42" i="48" s="1"/>
  <c r="Q42" i="48"/>
  <c r="E43" i="48"/>
  <c r="W43" i="48" s="1"/>
  <c r="Q43" i="48"/>
  <c r="E44" i="48"/>
  <c r="W44" i="48" s="1"/>
  <c r="Q44" i="48"/>
  <c r="E45" i="48"/>
  <c r="W45" i="48" s="1"/>
  <c r="Q45" i="48"/>
  <c r="E46" i="48"/>
  <c r="W46" i="48" s="1"/>
  <c r="Q46" i="48"/>
  <c r="E47" i="48"/>
  <c r="W47" i="48" s="1"/>
  <c r="Q47" i="48"/>
  <c r="E48" i="48"/>
  <c r="W48" i="48" s="1"/>
  <c r="Q48" i="48"/>
  <c r="E49" i="48"/>
  <c r="W49" i="48" s="1"/>
  <c r="Q49" i="48"/>
  <c r="E50" i="48"/>
  <c r="W50" i="48" s="1"/>
  <c r="Q50" i="48"/>
  <c r="E51" i="48"/>
  <c r="W51" i="48" s="1"/>
  <c r="Q51" i="48"/>
  <c r="E52" i="48"/>
  <c r="W52" i="48" s="1"/>
  <c r="Q52" i="48"/>
  <c r="E53" i="48"/>
  <c r="W53" i="48" s="1"/>
  <c r="Q53" i="48"/>
  <c r="E54" i="48"/>
  <c r="W54" i="48" s="1"/>
  <c r="Q54" i="48"/>
  <c r="X38" i="48"/>
  <c r="Q38" i="48"/>
  <c r="E38" i="48"/>
  <c r="W38" i="48" s="1"/>
  <c r="O38" i="48"/>
  <c r="M38" i="48"/>
  <c r="H38" i="48"/>
  <c r="L38" i="48"/>
  <c r="X33" i="48"/>
  <c r="Q33" i="48"/>
  <c r="E33" i="48"/>
  <c r="W33" i="48" s="1"/>
  <c r="M33" i="48"/>
  <c r="H33" i="48"/>
  <c r="X35" i="48"/>
  <c r="Q35" i="48"/>
  <c r="E35" i="48"/>
  <c r="W35" i="48" s="1"/>
  <c r="O35" i="48"/>
  <c r="M35" i="48"/>
  <c r="H35" i="48"/>
  <c r="X31" i="48"/>
  <c r="Q31" i="48"/>
  <c r="E31" i="48"/>
  <c r="W31" i="48" s="1"/>
  <c r="M31" i="48"/>
  <c r="H31" i="48"/>
  <c r="X37" i="48"/>
  <c r="Q37" i="48"/>
  <c r="E37" i="48"/>
  <c r="W37" i="48" s="1"/>
  <c r="O37" i="48"/>
  <c r="M37" i="48"/>
  <c r="H37" i="48"/>
  <c r="X32" i="48"/>
  <c r="Q32" i="48"/>
  <c r="E32" i="48"/>
  <c r="W32" i="48" s="1"/>
  <c r="M32" i="48"/>
  <c r="H32" i="48"/>
  <c r="X34" i="48"/>
  <c r="Q34" i="48"/>
  <c r="E34" i="48"/>
  <c r="W34" i="48" s="1"/>
  <c r="O34" i="48"/>
  <c r="M34" i="48"/>
  <c r="H34" i="48"/>
  <c r="L37" i="48"/>
  <c r="X30" i="48"/>
  <c r="Q30" i="48"/>
  <c r="E30" i="48"/>
  <c r="W30" i="48" s="1"/>
  <c r="M30" i="48"/>
  <c r="H30" i="48"/>
  <c r="O31" i="48"/>
  <c r="L32" i="48"/>
  <c r="X36" i="48"/>
  <c r="Q36" i="48"/>
  <c r="E36" i="48"/>
  <c r="W36" i="48" s="1"/>
  <c r="O36" i="48"/>
  <c r="M36" i="48"/>
  <c r="H36" i="48"/>
  <c r="L39" i="48"/>
  <c r="L40" i="48"/>
  <c r="H39" i="48"/>
  <c r="M39" i="48"/>
  <c r="H40" i="48"/>
  <c r="M40" i="48"/>
  <c r="O39" i="48"/>
  <c r="O40" i="48"/>
  <c r="E39" i="48"/>
  <c r="W39" i="48" s="1"/>
  <c r="Q39" i="48"/>
  <c r="E40" i="48"/>
  <c r="W40" i="48" s="1"/>
  <c r="Q40" i="48"/>
  <c r="L26" i="48"/>
  <c r="L27" i="48"/>
  <c r="L28" i="48"/>
  <c r="L29" i="48"/>
  <c r="H26" i="48"/>
  <c r="M26" i="48"/>
  <c r="H27" i="48"/>
  <c r="M27" i="48"/>
  <c r="H28" i="48"/>
  <c r="M28" i="48"/>
  <c r="H29" i="48"/>
  <c r="M29" i="48"/>
  <c r="O29" i="48"/>
  <c r="E26" i="48"/>
  <c r="W26" i="48" s="1"/>
  <c r="Q26" i="48"/>
  <c r="E27" i="48"/>
  <c r="W27" i="48" s="1"/>
  <c r="Q27" i="48"/>
  <c r="E28" i="48"/>
  <c r="W28" i="48" s="1"/>
  <c r="Q28" i="48"/>
  <c r="E29" i="48"/>
  <c r="W29" i="48" s="1"/>
  <c r="Q29" i="48"/>
  <c r="L21" i="48"/>
  <c r="L22" i="48"/>
  <c r="L23" i="48"/>
  <c r="L24" i="48"/>
  <c r="H21" i="48"/>
  <c r="M21" i="48"/>
  <c r="H22" i="48"/>
  <c r="M22" i="48"/>
  <c r="H23" i="48"/>
  <c r="M23" i="48"/>
  <c r="H24" i="48"/>
  <c r="M24" i="48"/>
  <c r="E17" i="48"/>
  <c r="W17" i="48" s="1"/>
  <c r="J12" i="48"/>
  <c r="M17" i="48"/>
  <c r="N12" i="48" s="1"/>
  <c r="Q17" i="48"/>
  <c r="X17" i="48"/>
  <c r="H18" i="48"/>
  <c r="L18" i="48"/>
  <c r="O19" i="48"/>
  <c r="P14" i="48" s="1"/>
  <c r="E18" i="48"/>
  <c r="W18" i="48" s="1"/>
  <c r="M18" i="48"/>
  <c r="N13" i="48" s="1"/>
  <c r="Q18" i="48"/>
  <c r="X18" i="48"/>
  <c r="H19" i="48"/>
  <c r="L19" i="48"/>
  <c r="E19" i="48"/>
  <c r="W19" i="48" s="1"/>
  <c r="M19" i="48"/>
  <c r="N14" i="48" s="1"/>
  <c r="Q19" i="48"/>
  <c r="AA141" i="45"/>
  <c r="AA145" i="45"/>
  <c r="G139" i="45"/>
  <c r="AA144" i="45"/>
  <c r="G135" i="45"/>
  <c r="G125" i="45"/>
  <c r="G123" i="45"/>
  <c r="AA131" i="45"/>
  <c r="AA135" i="45"/>
  <c r="AA139" i="45"/>
  <c r="AA124" i="45"/>
  <c r="AA128" i="45"/>
  <c r="AA119" i="45"/>
  <c r="G120" i="45"/>
  <c r="AA127" i="45"/>
  <c r="AA120" i="45"/>
  <c r="AA123" i="45"/>
  <c r="AA108" i="45"/>
  <c r="G103" i="45"/>
  <c r="G112" i="45"/>
  <c r="AA105" i="45"/>
  <c r="AA109" i="45"/>
  <c r="AA113" i="45"/>
  <c r="G99" i="45"/>
  <c r="AA96" i="45"/>
  <c r="AA100" i="45"/>
  <c r="AA104" i="45"/>
  <c r="AA95" i="45"/>
  <c r="G96" i="45"/>
  <c r="AA99" i="45"/>
  <c r="AA103" i="45"/>
  <c r="AA81" i="45"/>
  <c r="G75" i="45"/>
  <c r="AA84" i="45"/>
  <c r="G85" i="45"/>
  <c r="AA92" i="45"/>
  <c r="G79" i="45"/>
  <c r="G88" i="45"/>
  <c r="AA89" i="45"/>
  <c r="G89" i="45"/>
  <c r="AA80" i="45"/>
  <c r="AA71" i="45"/>
  <c r="G72" i="45"/>
  <c r="AA75" i="45"/>
  <c r="G76" i="45"/>
  <c r="AA79" i="45"/>
  <c r="G65" i="45"/>
  <c r="AA57" i="45"/>
  <c r="AA61" i="45"/>
  <c r="AA65" i="45"/>
  <c r="G55" i="45"/>
  <c r="AA60" i="45"/>
  <c r="AA64" i="45"/>
  <c r="AA68" i="45"/>
  <c r="G51" i="45"/>
  <c r="AA49" i="45"/>
  <c r="AA53" i="45"/>
  <c r="G43" i="45"/>
  <c r="G39" i="45"/>
  <c r="G26" i="45"/>
  <c r="AA39" i="45"/>
  <c r="AA28" i="45"/>
  <c r="AA27" i="45"/>
  <c r="G28" i="45"/>
  <c r="AA31" i="45"/>
  <c r="G19" i="45"/>
  <c r="AA20" i="45"/>
  <c r="AA24" i="45"/>
  <c r="I13" i="45"/>
  <c r="AA21" i="45"/>
  <c r="G22" i="45"/>
  <c r="N17" i="45"/>
  <c r="R13" i="45"/>
  <c r="AA22" i="45"/>
  <c r="G13" i="45"/>
  <c r="AA14" i="45"/>
  <c r="AB17" i="44"/>
  <c r="AB15" i="44"/>
  <c r="AB13" i="44"/>
  <c r="Q11" i="6"/>
  <c r="AC15" i="6"/>
  <c r="AC16" i="6"/>
  <c r="AC17" i="6"/>
  <c r="AC18" i="6"/>
  <c r="Q12" i="6"/>
  <c r="Q13" i="6"/>
  <c r="M12" i="6"/>
  <c r="M11" i="6"/>
  <c r="F13" i="6"/>
  <c r="AC13" i="6"/>
  <c r="AC12" i="6"/>
  <c r="AC11" i="6"/>
  <c r="AB222" i="1"/>
  <c r="W222" i="1"/>
  <c r="P222" i="1"/>
  <c r="H222" i="1"/>
  <c r="D222" i="1"/>
  <c r="AA222" i="1"/>
  <c r="S222" i="1"/>
  <c r="K222" i="1"/>
  <c r="G222" i="1"/>
  <c r="N222" i="1"/>
  <c r="R227" i="1"/>
  <c r="M227" i="1"/>
  <c r="I227" i="1"/>
  <c r="AB227" i="1"/>
  <c r="W227" i="1"/>
  <c r="P227" i="1"/>
  <c r="H227" i="1"/>
  <c r="D227" i="1"/>
  <c r="N227" i="1"/>
  <c r="Z227" i="1" s="1"/>
  <c r="AB238" i="1"/>
  <c r="W238" i="1"/>
  <c r="P238" i="1"/>
  <c r="H238" i="1"/>
  <c r="D238" i="1"/>
  <c r="AA238" i="1"/>
  <c r="S238" i="1"/>
  <c r="K238" i="1"/>
  <c r="G238" i="1"/>
  <c r="N238" i="1"/>
  <c r="AB247" i="1"/>
  <c r="W247" i="1"/>
  <c r="P247" i="1"/>
  <c r="H247" i="1"/>
  <c r="D247" i="1"/>
  <c r="Y247" i="1" s="1"/>
  <c r="S247" i="1"/>
  <c r="N247" i="1"/>
  <c r="I247" i="1"/>
  <c r="AA247" i="1"/>
  <c r="M247" i="1"/>
  <c r="G247" i="1"/>
  <c r="R247" i="1"/>
  <c r="AB255" i="1"/>
  <c r="W255" i="1"/>
  <c r="P255" i="1"/>
  <c r="H255" i="1"/>
  <c r="D255" i="1"/>
  <c r="Y255" i="1" s="1"/>
  <c r="S255" i="1"/>
  <c r="N255" i="1"/>
  <c r="I255" i="1"/>
  <c r="M255" i="1"/>
  <c r="G255" i="1"/>
  <c r="R255" i="1"/>
  <c r="I222" i="1"/>
  <c r="R222" i="1"/>
  <c r="AB226" i="1"/>
  <c r="W226" i="1"/>
  <c r="P226" i="1"/>
  <c r="H226" i="1"/>
  <c r="D226" i="1"/>
  <c r="Y226" i="1" s="1"/>
  <c r="AA226" i="1"/>
  <c r="S226" i="1"/>
  <c r="K226" i="1"/>
  <c r="G226" i="1"/>
  <c r="N226" i="1"/>
  <c r="Z226" i="1" s="1"/>
  <c r="G227" i="1"/>
  <c r="AA227" i="1"/>
  <c r="R231" i="1"/>
  <c r="M231" i="1"/>
  <c r="I231" i="1"/>
  <c r="AB231" i="1"/>
  <c r="W231" i="1"/>
  <c r="P231" i="1"/>
  <c r="H231" i="1"/>
  <c r="D231" i="1"/>
  <c r="Y231" i="1" s="1"/>
  <c r="N231" i="1"/>
  <c r="Z231" i="1" s="1"/>
  <c r="I238" i="1"/>
  <c r="R238" i="1"/>
  <c r="AA246" i="1"/>
  <c r="S246" i="1"/>
  <c r="K246" i="1"/>
  <c r="G246" i="1"/>
  <c r="P246" i="1"/>
  <c r="J246" i="1"/>
  <c r="W246" i="1"/>
  <c r="N246" i="1"/>
  <c r="Z246" i="1" s="1"/>
  <c r="I246" i="1"/>
  <c r="D246" i="1"/>
  <c r="Y246" i="1" s="1"/>
  <c r="R246" i="1"/>
  <c r="J247" i="1"/>
  <c r="AA254" i="1"/>
  <c r="S254" i="1"/>
  <c r="K254" i="1"/>
  <c r="G254" i="1"/>
  <c r="P254" i="1"/>
  <c r="J254" i="1"/>
  <c r="W254" i="1"/>
  <c r="N254" i="1"/>
  <c r="Z254" i="1" s="1"/>
  <c r="I254" i="1"/>
  <c r="D254" i="1"/>
  <c r="R254" i="1"/>
  <c r="J255" i="1"/>
  <c r="Y272" i="1"/>
  <c r="R272" i="1"/>
  <c r="M272" i="1"/>
  <c r="I272" i="1"/>
  <c r="AB272" i="1"/>
  <c r="S272" i="1"/>
  <c r="N272" i="1"/>
  <c r="H272" i="1"/>
  <c r="AA272" i="1"/>
  <c r="P272" i="1"/>
  <c r="J272" i="1"/>
  <c r="G272" i="1"/>
  <c r="W272" i="1"/>
  <c r="J222" i="1"/>
  <c r="I226" i="1"/>
  <c r="R226" i="1"/>
  <c r="J227" i="1"/>
  <c r="AB230" i="1"/>
  <c r="W230" i="1"/>
  <c r="P230" i="1"/>
  <c r="H230" i="1"/>
  <c r="D230" i="1"/>
  <c r="Y230" i="1" s="1"/>
  <c r="AA230" i="1"/>
  <c r="S230" i="1"/>
  <c r="K230" i="1"/>
  <c r="G230" i="1"/>
  <c r="N230" i="1"/>
  <c r="G231" i="1"/>
  <c r="AA231" i="1"/>
  <c r="R235" i="1"/>
  <c r="M235" i="1"/>
  <c r="I235" i="1"/>
  <c r="AB235" i="1"/>
  <c r="W235" i="1"/>
  <c r="P235" i="1"/>
  <c r="H235" i="1"/>
  <c r="D235" i="1"/>
  <c r="Y235" i="1" s="1"/>
  <c r="N235" i="1"/>
  <c r="J238" i="1"/>
  <c r="AB243" i="1"/>
  <c r="W243" i="1"/>
  <c r="P243" i="1"/>
  <c r="H243" i="1"/>
  <c r="D243" i="1"/>
  <c r="S243" i="1"/>
  <c r="N243" i="1"/>
  <c r="I243" i="1"/>
  <c r="AA243" i="1"/>
  <c r="M243" i="1"/>
  <c r="G243" i="1"/>
  <c r="R243" i="1"/>
  <c r="H246" i="1"/>
  <c r="K247" i="1"/>
  <c r="AB251" i="1"/>
  <c r="W251" i="1"/>
  <c r="P251" i="1"/>
  <c r="H251" i="1"/>
  <c r="D251" i="1"/>
  <c r="S251" i="1"/>
  <c r="N251" i="1"/>
  <c r="Z251" i="1" s="1"/>
  <c r="I251" i="1"/>
  <c r="AA251" i="1"/>
  <c r="M251" i="1"/>
  <c r="G251" i="1"/>
  <c r="R251" i="1"/>
  <c r="H254" i="1"/>
  <c r="K255" i="1"/>
  <c r="AA255" i="1"/>
  <c r="R256" i="1"/>
  <c r="M256" i="1"/>
  <c r="I256" i="1"/>
  <c r="AB256" i="1"/>
  <c r="S256" i="1"/>
  <c r="N256" i="1"/>
  <c r="Z256" i="1" s="1"/>
  <c r="H256" i="1"/>
  <c r="AA256" i="1"/>
  <c r="P256" i="1"/>
  <c r="J256" i="1"/>
  <c r="G256" i="1"/>
  <c r="W256" i="1"/>
  <c r="AB263" i="1"/>
  <c r="W263" i="1"/>
  <c r="P263" i="1"/>
  <c r="H263" i="1"/>
  <c r="D263" i="1"/>
  <c r="Y263" i="1" s="1"/>
  <c r="J263" i="1"/>
  <c r="AA263" i="1"/>
  <c r="R263" i="1"/>
  <c r="I263" i="1"/>
  <c r="N263" i="1"/>
  <c r="Z263" i="1" s="1"/>
  <c r="G263" i="1"/>
  <c r="S263" i="1"/>
  <c r="K272" i="1"/>
  <c r="M222" i="1"/>
  <c r="R223" i="1"/>
  <c r="M223" i="1"/>
  <c r="I223" i="1"/>
  <c r="AB223" i="1"/>
  <c r="W223" i="1"/>
  <c r="P223" i="1"/>
  <c r="H223" i="1"/>
  <c r="D223" i="1"/>
  <c r="Y223" i="1" s="1"/>
  <c r="N223" i="1"/>
  <c r="J226" i="1"/>
  <c r="K227" i="1"/>
  <c r="S227" i="1"/>
  <c r="I230" i="1"/>
  <c r="R230" i="1"/>
  <c r="J231" i="1"/>
  <c r="AB234" i="1"/>
  <c r="W234" i="1"/>
  <c r="P234" i="1"/>
  <c r="H234" i="1"/>
  <c r="D234" i="1"/>
  <c r="AA234" i="1"/>
  <c r="S234" i="1"/>
  <c r="K234" i="1"/>
  <c r="G234" i="1"/>
  <c r="N234" i="1"/>
  <c r="G235" i="1"/>
  <c r="AA235" i="1"/>
  <c r="M238" i="1"/>
  <c r="AB239" i="1"/>
  <c r="W239" i="1"/>
  <c r="P239" i="1"/>
  <c r="S239" i="1"/>
  <c r="N239" i="1"/>
  <c r="I239" i="1"/>
  <c r="AA239" i="1"/>
  <c r="M239" i="1"/>
  <c r="H239" i="1"/>
  <c r="D239" i="1"/>
  <c r="AA242" i="1"/>
  <c r="S242" i="1"/>
  <c r="K242" i="1"/>
  <c r="G242" i="1"/>
  <c r="P242" i="1"/>
  <c r="J242" i="1"/>
  <c r="W242" i="1"/>
  <c r="N242" i="1"/>
  <c r="I242" i="1"/>
  <c r="D242" i="1"/>
  <c r="R242" i="1"/>
  <c r="J243" i="1"/>
  <c r="AA250" i="1"/>
  <c r="S250" i="1"/>
  <c r="K250" i="1"/>
  <c r="G250" i="1"/>
  <c r="P250" i="1"/>
  <c r="J250" i="1"/>
  <c r="W250" i="1"/>
  <c r="N250" i="1"/>
  <c r="Z250" i="1" s="1"/>
  <c r="I250" i="1"/>
  <c r="D250" i="1"/>
  <c r="Y250" i="1" s="1"/>
  <c r="R250" i="1"/>
  <c r="J251" i="1"/>
  <c r="K256" i="1"/>
  <c r="AB259" i="1"/>
  <c r="W259" i="1"/>
  <c r="P259" i="1"/>
  <c r="H259" i="1"/>
  <c r="D259" i="1"/>
  <c r="Y259" i="1" s="1"/>
  <c r="J259" i="1"/>
  <c r="K259" i="1"/>
  <c r="AA259" i="1"/>
  <c r="R259" i="1"/>
  <c r="I259" i="1"/>
  <c r="S259" i="1"/>
  <c r="K263" i="1"/>
  <c r="R268" i="1"/>
  <c r="M268" i="1"/>
  <c r="I268" i="1"/>
  <c r="AB268" i="1"/>
  <c r="S268" i="1"/>
  <c r="N268" i="1"/>
  <c r="H268" i="1"/>
  <c r="K268" i="1"/>
  <c r="D268" i="1"/>
  <c r="Y268" i="1" s="1"/>
  <c r="AA268" i="1"/>
  <c r="P268" i="1"/>
  <c r="J268" i="1"/>
  <c r="W268" i="1"/>
  <c r="E272" i="1"/>
  <c r="J225" i="1"/>
  <c r="N225" i="1"/>
  <c r="Z225" i="1" s="1"/>
  <c r="J229" i="1"/>
  <c r="N229" i="1"/>
  <c r="Z229" i="1" s="1"/>
  <c r="J233" i="1"/>
  <c r="N233" i="1"/>
  <c r="Z233" i="1" s="1"/>
  <c r="J237" i="1"/>
  <c r="N237" i="1"/>
  <c r="Z237" i="1" s="1"/>
  <c r="Y240" i="1"/>
  <c r="R240" i="1"/>
  <c r="M240" i="1"/>
  <c r="I240" i="1"/>
  <c r="K240" i="1"/>
  <c r="L188" i="1" s="1"/>
  <c r="P240" i="1"/>
  <c r="R244" i="1"/>
  <c r="M244" i="1"/>
  <c r="I244" i="1"/>
  <c r="K244" i="1"/>
  <c r="P244" i="1"/>
  <c r="R248" i="1"/>
  <c r="M248" i="1"/>
  <c r="I248" i="1"/>
  <c r="K248" i="1"/>
  <c r="P248" i="1"/>
  <c r="R252" i="1"/>
  <c r="M252" i="1"/>
  <c r="I252" i="1"/>
  <c r="K252" i="1"/>
  <c r="P252" i="1"/>
  <c r="R260" i="1"/>
  <c r="M260" i="1"/>
  <c r="I260" i="1"/>
  <c r="AB260" i="1"/>
  <c r="S260" i="1"/>
  <c r="N260" i="1"/>
  <c r="Z260" i="1" s="1"/>
  <c r="H260" i="1"/>
  <c r="W260" i="1"/>
  <c r="AB267" i="1"/>
  <c r="W267" i="1"/>
  <c r="P267" i="1"/>
  <c r="H267" i="1"/>
  <c r="D267" i="1"/>
  <c r="Y267" i="1" s="1"/>
  <c r="J267" i="1"/>
  <c r="M267" i="1"/>
  <c r="S267" i="1"/>
  <c r="J224" i="1"/>
  <c r="N224" i="1"/>
  <c r="Z224" i="1" s="1"/>
  <c r="G225" i="1"/>
  <c r="K225" i="1"/>
  <c r="S225" i="1"/>
  <c r="J228" i="1"/>
  <c r="N228" i="1"/>
  <c r="Z228" i="1" s="1"/>
  <c r="G229" i="1"/>
  <c r="K229" i="1"/>
  <c r="S229" i="1"/>
  <c r="J232" i="1"/>
  <c r="N232" i="1"/>
  <c r="Z232" i="1" s="1"/>
  <c r="G233" i="1"/>
  <c r="K233" i="1"/>
  <c r="S233" i="1"/>
  <c r="J236" i="1"/>
  <c r="N236" i="1"/>
  <c r="G237" i="1"/>
  <c r="K237" i="1"/>
  <c r="S237" i="1"/>
  <c r="G240" i="1"/>
  <c r="AA240" i="1"/>
  <c r="G244" i="1"/>
  <c r="AA244" i="1"/>
  <c r="G248" i="1"/>
  <c r="AA248" i="1"/>
  <c r="G252" i="1"/>
  <c r="AA252" i="1"/>
  <c r="G260" i="1"/>
  <c r="R264" i="1"/>
  <c r="M264" i="1"/>
  <c r="I264" i="1"/>
  <c r="AB264" i="1"/>
  <c r="S264" i="1"/>
  <c r="N264" i="1"/>
  <c r="H264" i="1"/>
  <c r="W264" i="1"/>
  <c r="G267" i="1"/>
  <c r="N267" i="1"/>
  <c r="AB271" i="1"/>
  <c r="W271" i="1"/>
  <c r="P271" i="1"/>
  <c r="H271" i="1"/>
  <c r="D271" i="1"/>
  <c r="Y271" i="1" s="1"/>
  <c r="J271" i="1"/>
  <c r="M271" i="1"/>
  <c r="S271" i="1"/>
  <c r="J241" i="1"/>
  <c r="N241" i="1"/>
  <c r="J245" i="1"/>
  <c r="N245" i="1"/>
  <c r="J249" i="1"/>
  <c r="N249" i="1"/>
  <c r="J253" i="1"/>
  <c r="N253" i="1"/>
  <c r="Z253" i="1" s="1"/>
  <c r="AA258" i="1"/>
  <c r="S258" i="1"/>
  <c r="K258" i="1"/>
  <c r="G258" i="1"/>
  <c r="R258" i="1"/>
  <c r="AA262" i="1"/>
  <c r="S262" i="1"/>
  <c r="K262" i="1"/>
  <c r="G262" i="1"/>
  <c r="R262" i="1"/>
  <c r="AA266" i="1"/>
  <c r="S266" i="1"/>
  <c r="K266" i="1"/>
  <c r="G266" i="1"/>
  <c r="R266" i="1"/>
  <c r="AA270" i="1"/>
  <c r="S270" i="1"/>
  <c r="K270" i="1"/>
  <c r="G270" i="1"/>
  <c r="R270" i="1"/>
  <c r="J257" i="1"/>
  <c r="N257" i="1"/>
  <c r="J261" i="1"/>
  <c r="N261" i="1"/>
  <c r="Z261" i="1" s="1"/>
  <c r="J265" i="1"/>
  <c r="N265" i="1"/>
  <c r="J269" i="1"/>
  <c r="N269" i="1"/>
  <c r="Z269" i="1" s="1"/>
  <c r="J273" i="1"/>
  <c r="N273" i="1"/>
  <c r="R121" i="1"/>
  <c r="M121" i="1"/>
  <c r="I121" i="1"/>
  <c r="AA121" i="1"/>
  <c r="S121" i="1"/>
  <c r="K121" i="1"/>
  <c r="G121" i="1"/>
  <c r="N129" i="1"/>
  <c r="Z129" i="1" s="1"/>
  <c r="N131" i="1"/>
  <c r="Z131" i="1" s="1"/>
  <c r="N137" i="1"/>
  <c r="O137" i="1" s="1"/>
  <c r="AA139" i="1"/>
  <c r="S139" i="1"/>
  <c r="K139" i="1"/>
  <c r="L85" i="1" s="1"/>
  <c r="G139" i="1"/>
  <c r="R139" i="1"/>
  <c r="M139" i="1"/>
  <c r="I139" i="1"/>
  <c r="N139" i="1"/>
  <c r="AA147" i="1"/>
  <c r="S147" i="1"/>
  <c r="K147" i="1"/>
  <c r="G147" i="1"/>
  <c r="R147" i="1"/>
  <c r="M147" i="1"/>
  <c r="I147" i="1"/>
  <c r="W147" i="1"/>
  <c r="D147" i="1"/>
  <c r="Y147" i="1" s="1"/>
  <c r="AB147" i="1"/>
  <c r="P147" i="1"/>
  <c r="H147" i="1"/>
  <c r="R153" i="1"/>
  <c r="M153" i="1"/>
  <c r="I153" i="1"/>
  <c r="AA153" i="1"/>
  <c r="S153" i="1"/>
  <c r="K153" i="1"/>
  <c r="G153" i="1"/>
  <c r="W153" i="1"/>
  <c r="D153" i="1"/>
  <c r="Y153" i="1" s="1"/>
  <c r="AB153" i="1"/>
  <c r="P153" i="1"/>
  <c r="H153" i="1"/>
  <c r="AA155" i="1"/>
  <c r="S155" i="1"/>
  <c r="K155" i="1"/>
  <c r="G155" i="1"/>
  <c r="R155" i="1"/>
  <c r="M155" i="1"/>
  <c r="I155" i="1"/>
  <c r="AB155" i="1"/>
  <c r="P155" i="1"/>
  <c r="H155" i="1"/>
  <c r="W155" i="1"/>
  <c r="D155" i="1"/>
  <c r="AA159" i="1"/>
  <c r="S159" i="1"/>
  <c r="K159" i="1"/>
  <c r="G159" i="1"/>
  <c r="R159" i="1"/>
  <c r="M159" i="1"/>
  <c r="I159" i="1"/>
  <c r="AB159" i="1"/>
  <c r="P159" i="1"/>
  <c r="H159" i="1"/>
  <c r="W159" i="1"/>
  <c r="D159" i="1"/>
  <c r="R181" i="1"/>
  <c r="M181" i="1"/>
  <c r="I181" i="1"/>
  <c r="AA181" i="1"/>
  <c r="S181" i="1"/>
  <c r="K181" i="1"/>
  <c r="G181" i="1"/>
  <c r="AB181" i="1"/>
  <c r="P181" i="1"/>
  <c r="H181" i="1"/>
  <c r="W181" i="1"/>
  <c r="D181" i="1"/>
  <c r="Y181" i="1" s="1"/>
  <c r="J181" i="1"/>
  <c r="AA187" i="1"/>
  <c r="S187" i="1"/>
  <c r="K187" i="1"/>
  <c r="L187" i="1" s="1"/>
  <c r="G187" i="1"/>
  <c r="R187" i="1"/>
  <c r="M187" i="1"/>
  <c r="I187" i="1"/>
  <c r="AB187" i="1"/>
  <c r="P187" i="1"/>
  <c r="H187" i="1"/>
  <c r="W187" i="1"/>
  <c r="D187" i="1"/>
  <c r="J187" i="1"/>
  <c r="H121" i="1"/>
  <c r="H123" i="1"/>
  <c r="AB123" i="1"/>
  <c r="H129" i="1"/>
  <c r="P129" i="1"/>
  <c r="AB129" i="1"/>
  <c r="H131" i="1"/>
  <c r="P131" i="1"/>
  <c r="AB131" i="1"/>
  <c r="H137" i="1"/>
  <c r="P137" i="1"/>
  <c r="AB137" i="1"/>
  <c r="P139" i="1"/>
  <c r="J147" i="1"/>
  <c r="J153" i="1"/>
  <c r="J157" i="1"/>
  <c r="AB170" i="1"/>
  <c r="W170" i="1"/>
  <c r="P170" i="1"/>
  <c r="H170" i="1"/>
  <c r="D170" i="1"/>
  <c r="J170" i="1"/>
  <c r="AA170" i="1"/>
  <c r="M170" i="1"/>
  <c r="G170" i="1"/>
  <c r="N170" i="1"/>
  <c r="Z170" i="1" s="1"/>
  <c r="S170" i="1"/>
  <c r="I170" i="1"/>
  <c r="N179" i="1"/>
  <c r="Z179" i="1" s="1"/>
  <c r="N181" i="1"/>
  <c r="Z181" i="1" s="1"/>
  <c r="N187" i="1"/>
  <c r="G118" i="1"/>
  <c r="AA119" i="1"/>
  <c r="S119" i="1"/>
  <c r="K119" i="1"/>
  <c r="G119" i="1"/>
  <c r="R119" i="1"/>
  <c r="M119" i="1"/>
  <c r="I119" i="1"/>
  <c r="N119" i="1"/>
  <c r="J121" i="1"/>
  <c r="J123" i="1"/>
  <c r="R125" i="1"/>
  <c r="M125" i="1"/>
  <c r="I125" i="1"/>
  <c r="AA125" i="1"/>
  <c r="S125" i="1"/>
  <c r="K125" i="1"/>
  <c r="G125" i="1"/>
  <c r="N125" i="1"/>
  <c r="AA127" i="1"/>
  <c r="S127" i="1"/>
  <c r="K127" i="1"/>
  <c r="G127" i="1"/>
  <c r="R127" i="1"/>
  <c r="M127" i="1"/>
  <c r="I127" i="1"/>
  <c r="N127" i="1"/>
  <c r="J129" i="1"/>
  <c r="J131" i="1"/>
  <c r="Y133" i="1"/>
  <c r="R133" i="1"/>
  <c r="M133" i="1"/>
  <c r="I133" i="1"/>
  <c r="AA133" i="1"/>
  <c r="S133" i="1"/>
  <c r="K133" i="1"/>
  <c r="G133" i="1"/>
  <c r="N133" i="1"/>
  <c r="AA135" i="1"/>
  <c r="S135" i="1"/>
  <c r="K135" i="1"/>
  <c r="G135" i="1"/>
  <c r="R135" i="1"/>
  <c r="M135" i="1"/>
  <c r="I135" i="1"/>
  <c r="N135" i="1"/>
  <c r="Z135" i="1" s="1"/>
  <c r="J137" i="1"/>
  <c r="J139" i="1"/>
  <c r="R141" i="1"/>
  <c r="M141" i="1"/>
  <c r="I141" i="1"/>
  <c r="AA141" i="1"/>
  <c r="S141" i="1"/>
  <c r="K141" i="1"/>
  <c r="G141" i="1"/>
  <c r="N141" i="1"/>
  <c r="AA143" i="1"/>
  <c r="S143" i="1"/>
  <c r="K143" i="1"/>
  <c r="R143" i="1"/>
  <c r="M143" i="1"/>
  <c r="I143" i="1"/>
  <c r="N143" i="1"/>
  <c r="Z143" i="1" s="1"/>
  <c r="G143" i="1"/>
  <c r="J143" i="1"/>
  <c r="W143" i="1"/>
  <c r="N147" i="1"/>
  <c r="Z147" i="1" s="1"/>
  <c r="N153" i="1"/>
  <c r="Z153" i="1" s="1"/>
  <c r="N155" i="1"/>
  <c r="Z155" i="1" s="1"/>
  <c r="N159" i="1"/>
  <c r="Z159" i="1" s="1"/>
  <c r="K170" i="1"/>
  <c r="AA175" i="1"/>
  <c r="S175" i="1"/>
  <c r="K175" i="1"/>
  <c r="G175" i="1"/>
  <c r="R175" i="1"/>
  <c r="M175" i="1"/>
  <c r="I175" i="1"/>
  <c r="W175" i="1"/>
  <c r="D175" i="1"/>
  <c r="Y175" i="1" s="1"/>
  <c r="AB175" i="1"/>
  <c r="P175" i="1"/>
  <c r="H175" i="1"/>
  <c r="J175" i="1"/>
  <c r="R177" i="1"/>
  <c r="M177" i="1"/>
  <c r="I177" i="1"/>
  <c r="AA177" i="1"/>
  <c r="S177" i="1"/>
  <c r="K177" i="1"/>
  <c r="G177" i="1"/>
  <c r="W177" i="1"/>
  <c r="D177" i="1"/>
  <c r="Y177" i="1" s="1"/>
  <c r="AB177" i="1"/>
  <c r="P177" i="1"/>
  <c r="H177" i="1"/>
  <c r="J177" i="1"/>
  <c r="AA183" i="1"/>
  <c r="S183" i="1"/>
  <c r="K183" i="1"/>
  <c r="G183" i="1"/>
  <c r="R183" i="1"/>
  <c r="M183" i="1"/>
  <c r="I183" i="1"/>
  <c r="W183" i="1"/>
  <c r="D183" i="1"/>
  <c r="AB183" i="1"/>
  <c r="P183" i="1"/>
  <c r="H183" i="1"/>
  <c r="J183" i="1"/>
  <c r="R185" i="1"/>
  <c r="M185" i="1"/>
  <c r="I185" i="1"/>
  <c r="AA185" i="1"/>
  <c r="S185" i="1"/>
  <c r="K185" i="1"/>
  <c r="G185" i="1"/>
  <c r="W185" i="1"/>
  <c r="D185" i="1"/>
  <c r="Y185" i="1" s="1"/>
  <c r="AB185" i="1"/>
  <c r="P185" i="1"/>
  <c r="H185" i="1"/>
  <c r="J185" i="1"/>
  <c r="N121" i="1"/>
  <c r="AA123" i="1"/>
  <c r="S123" i="1"/>
  <c r="K123" i="1"/>
  <c r="G123" i="1"/>
  <c r="R123" i="1"/>
  <c r="M123" i="1"/>
  <c r="I123" i="1"/>
  <c r="N123" i="1"/>
  <c r="R129" i="1"/>
  <c r="M129" i="1"/>
  <c r="I129" i="1"/>
  <c r="AA129" i="1"/>
  <c r="S129" i="1"/>
  <c r="K129" i="1"/>
  <c r="G129" i="1"/>
  <c r="AA131" i="1"/>
  <c r="S131" i="1"/>
  <c r="K131" i="1"/>
  <c r="G131" i="1"/>
  <c r="R131" i="1"/>
  <c r="M131" i="1"/>
  <c r="I131" i="1"/>
  <c r="R137" i="1"/>
  <c r="M137" i="1"/>
  <c r="I137" i="1"/>
  <c r="AA137" i="1"/>
  <c r="S137" i="1"/>
  <c r="K137" i="1"/>
  <c r="G137" i="1"/>
  <c r="R145" i="1"/>
  <c r="M145" i="1"/>
  <c r="I145" i="1"/>
  <c r="AA145" i="1"/>
  <c r="S145" i="1"/>
  <c r="K145" i="1"/>
  <c r="G145" i="1"/>
  <c r="AB145" i="1"/>
  <c r="P145" i="1"/>
  <c r="H145" i="1"/>
  <c r="W145" i="1"/>
  <c r="D145" i="1"/>
  <c r="Z145" i="1"/>
  <c r="R157" i="1"/>
  <c r="M157" i="1"/>
  <c r="I157" i="1"/>
  <c r="AA157" i="1"/>
  <c r="S157" i="1"/>
  <c r="K157" i="1"/>
  <c r="G157" i="1"/>
  <c r="W157" i="1"/>
  <c r="D157" i="1"/>
  <c r="Y157" i="1" s="1"/>
  <c r="AB157" i="1"/>
  <c r="P157" i="1"/>
  <c r="H157" i="1"/>
  <c r="Z157" i="1"/>
  <c r="AA179" i="1"/>
  <c r="S179" i="1"/>
  <c r="K179" i="1"/>
  <c r="L179" i="1" s="1"/>
  <c r="G179" i="1"/>
  <c r="R179" i="1"/>
  <c r="M179" i="1"/>
  <c r="I179" i="1"/>
  <c r="AB179" i="1"/>
  <c r="P179" i="1"/>
  <c r="H179" i="1"/>
  <c r="W179" i="1"/>
  <c r="D179" i="1"/>
  <c r="J179" i="1"/>
  <c r="R189" i="1"/>
  <c r="M189" i="1"/>
  <c r="I189" i="1"/>
  <c r="AA189" i="1"/>
  <c r="S189" i="1"/>
  <c r="K189" i="1"/>
  <c r="G189" i="1"/>
  <c r="AB189" i="1"/>
  <c r="P189" i="1"/>
  <c r="H189" i="1"/>
  <c r="W189" i="1"/>
  <c r="D189" i="1"/>
  <c r="Y189" i="1" s="1"/>
  <c r="J189" i="1"/>
  <c r="Z189" i="1"/>
  <c r="P121" i="1"/>
  <c r="AB121" i="1"/>
  <c r="P123" i="1"/>
  <c r="H139" i="1"/>
  <c r="AB139" i="1"/>
  <c r="J145" i="1"/>
  <c r="J155" i="1"/>
  <c r="J159" i="1"/>
  <c r="D121" i="1"/>
  <c r="Y121" i="1" s="1"/>
  <c r="W121" i="1"/>
  <c r="D123" i="1"/>
  <c r="Y123" i="1" s="1"/>
  <c r="W123" i="1"/>
  <c r="D129" i="1"/>
  <c r="Y129" i="1" s="1"/>
  <c r="W129" i="1"/>
  <c r="D131" i="1"/>
  <c r="Y131" i="1" s="1"/>
  <c r="W131" i="1"/>
  <c r="D137" i="1"/>
  <c r="Y137" i="1" s="1"/>
  <c r="W137" i="1"/>
  <c r="D139" i="1"/>
  <c r="Y139" i="1" s="1"/>
  <c r="W139" i="1"/>
  <c r="R170" i="1"/>
  <c r="N175" i="1"/>
  <c r="Z175" i="1" s="1"/>
  <c r="N177" i="1"/>
  <c r="Z177" i="1" s="1"/>
  <c r="N183" i="1"/>
  <c r="N185" i="1"/>
  <c r="Z185" i="1" s="1"/>
  <c r="J120" i="1"/>
  <c r="N120" i="1"/>
  <c r="Z120" i="1" s="1"/>
  <c r="J124" i="1"/>
  <c r="N124" i="1"/>
  <c r="Z124" i="1" s="1"/>
  <c r="J128" i="1"/>
  <c r="N128" i="1"/>
  <c r="Z128" i="1" s="1"/>
  <c r="J132" i="1"/>
  <c r="N132" i="1"/>
  <c r="J136" i="1"/>
  <c r="N136" i="1"/>
  <c r="Z136" i="1" s="1"/>
  <c r="J140" i="1"/>
  <c r="N140" i="1"/>
  <c r="Z140" i="1" s="1"/>
  <c r="AA151" i="1"/>
  <c r="S151" i="1"/>
  <c r="K151" i="1"/>
  <c r="G151" i="1"/>
  <c r="R151" i="1"/>
  <c r="M151" i="1"/>
  <c r="I151" i="1"/>
  <c r="N151" i="1"/>
  <c r="Y161" i="1"/>
  <c r="R161" i="1"/>
  <c r="M161" i="1"/>
  <c r="I161" i="1"/>
  <c r="AA161" i="1"/>
  <c r="S161" i="1"/>
  <c r="K161" i="1"/>
  <c r="G161" i="1"/>
  <c r="N161" i="1"/>
  <c r="AA167" i="1"/>
  <c r="S167" i="1"/>
  <c r="K167" i="1"/>
  <c r="G167" i="1"/>
  <c r="Y167" i="1"/>
  <c r="R167" i="1"/>
  <c r="M167" i="1"/>
  <c r="I167" i="1"/>
  <c r="N167" i="1"/>
  <c r="AA191" i="1"/>
  <c r="S191" i="1"/>
  <c r="P191" i="1"/>
  <c r="K191" i="1"/>
  <c r="L191" i="1" s="1"/>
  <c r="G191" i="1"/>
  <c r="AB191" i="1"/>
  <c r="M191" i="1"/>
  <c r="I191" i="1"/>
  <c r="D191" i="1"/>
  <c r="Y191" i="1" s="1"/>
  <c r="R191" i="1"/>
  <c r="H191" i="1"/>
  <c r="J118" i="1"/>
  <c r="N118" i="1"/>
  <c r="D120" i="1"/>
  <c r="Y120" i="1" s="1"/>
  <c r="H120" i="1"/>
  <c r="P120" i="1"/>
  <c r="W120" i="1"/>
  <c r="J122" i="1"/>
  <c r="N122" i="1"/>
  <c r="D124" i="1"/>
  <c r="Y124" i="1" s="1"/>
  <c r="H124" i="1"/>
  <c r="P124" i="1"/>
  <c r="W124" i="1"/>
  <c r="J126" i="1"/>
  <c r="N126" i="1"/>
  <c r="Z126" i="1" s="1"/>
  <c r="D128" i="1"/>
  <c r="Y128" i="1" s="1"/>
  <c r="H128" i="1"/>
  <c r="P128" i="1"/>
  <c r="W128" i="1"/>
  <c r="J130" i="1"/>
  <c r="N130" i="1"/>
  <c r="Z130" i="1" s="1"/>
  <c r="D132" i="1"/>
  <c r="Y132" i="1" s="1"/>
  <c r="H132" i="1"/>
  <c r="P132" i="1"/>
  <c r="W132" i="1"/>
  <c r="J134" i="1"/>
  <c r="N134" i="1"/>
  <c r="D136" i="1"/>
  <c r="H136" i="1"/>
  <c r="P136" i="1"/>
  <c r="W136" i="1"/>
  <c r="J138" i="1"/>
  <c r="N138" i="1"/>
  <c r="D140" i="1"/>
  <c r="H140" i="1"/>
  <c r="P140" i="1"/>
  <c r="W140" i="1"/>
  <c r="J142" i="1"/>
  <c r="N142" i="1"/>
  <c r="Z142" i="1" s="1"/>
  <c r="R149" i="1"/>
  <c r="M149" i="1"/>
  <c r="I149" i="1"/>
  <c r="AA149" i="1"/>
  <c r="S149" i="1"/>
  <c r="K149" i="1"/>
  <c r="G149" i="1"/>
  <c r="N149" i="1"/>
  <c r="J151" i="1"/>
  <c r="J161" i="1"/>
  <c r="AA163" i="1"/>
  <c r="S163" i="1"/>
  <c r="K163" i="1"/>
  <c r="G163" i="1"/>
  <c r="R163" i="1"/>
  <c r="M163" i="1"/>
  <c r="I163" i="1"/>
  <c r="N163" i="1"/>
  <c r="R165" i="1"/>
  <c r="M165" i="1"/>
  <c r="I165" i="1"/>
  <c r="AA165" i="1"/>
  <c r="S165" i="1"/>
  <c r="K165" i="1"/>
  <c r="G165" i="1"/>
  <c r="N165" i="1"/>
  <c r="J167" i="1"/>
  <c r="J191" i="1"/>
  <c r="J144" i="1"/>
  <c r="N144" i="1"/>
  <c r="D146" i="1"/>
  <c r="Y146" i="1" s="1"/>
  <c r="H146" i="1"/>
  <c r="P146" i="1"/>
  <c r="W146" i="1"/>
  <c r="AB146" i="1"/>
  <c r="J148" i="1"/>
  <c r="N148" i="1"/>
  <c r="Z148" i="1" s="1"/>
  <c r="D150" i="1"/>
  <c r="Y150" i="1" s="1"/>
  <c r="H150" i="1"/>
  <c r="P150" i="1"/>
  <c r="W150" i="1"/>
  <c r="AB150" i="1"/>
  <c r="J152" i="1"/>
  <c r="N152" i="1"/>
  <c r="Z152" i="1" s="1"/>
  <c r="D154" i="1"/>
  <c r="H154" i="1"/>
  <c r="P154" i="1"/>
  <c r="W154" i="1"/>
  <c r="AB154" i="1"/>
  <c r="J156" i="1"/>
  <c r="N156" i="1"/>
  <c r="Z156" i="1" s="1"/>
  <c r="D158" i="1"/>
  <c r="H158" i="1"/>
  <c r="P158" i="1"/>
  <c r="W158" i="1"/>
  <c r="AB158" i="1"/>
  <c r="J160" i="1"/>
  <c r="N160" i="1"/>
  <c r="O106" i="1" s="1"/>
  <c r="D162" i="1"/>
  <c r="H162" i="1"/>
  <c r="P162" i="1"/>
  <c r="W162" i="1"/>
  <c r="AB162" i="1"/>
  <c r="J164" i="1"/>
  <c r="N164" i="1"/>
  <c r="D166" i="1"/>
  <c r="H166" i="1"/>
  <c r="P166" i="1"/>
  <c r="W166" i="1"/>
  <c r="AB166" i="1"/>
  <c r="J168" i="1"/>
  <c r="N168" i="1"/>
  <c r="Z168" i="1" s="1"/>
  <c r="AA168" i="1"/>
  <c r="D169" i="1"/>
  <c r="I169" i="1"/>
  <c r="N169" i="1"/>
  <c r="Z169" i="1" s="1"/>
  <c r="R171" i="1"/>
  <c r="M171" i="1"/>
  <c r="I171" i="1"/>
  <c r="K171" i="1"/>
  <c r="P171" i="1"/>
  <c r="D173" i="1"/>
  <c r="I173" i="1"/>
  <c r="N173" i="1"/>
  <c r="Z173" i="1" s="1"/>
  <c r="R207" i="1"/>
  <c r="M207" i="1"/>
  <c r="I207" i="1"/>
  <c r="AB207" i="1"/>
  <c r="W207" i="1"/>
  <c r="P207" i="1"/>
  <c r="H207" i="1"/>
  <c r="D207" i="1"/>
  <c r="Y207" i="1" s="1"/>
  <c r="AA207" i="1"/>
  <c r="G207" i="1"/>
  <c r="S207" i="1"/>
  <c r="K207" i="1"/>
  <c r="J207" i="1"/>
  <c r="H144" i="1"/>
  <c r="P144" i="1"/>
  <c r="W144" i="1"/>
  <c r="J146" i="1"/>
  <c r="N146" i="1"/>
  <c r="H148" i="1"/>
  <c r="P148" i="1"/>
  <c r="W148" i="1"/>
  <c r="J150" i="1"/>
  <c r="N150" i="1"/>
  <c r="H152" i="1"/>
  <c r="P152" i="1"/>
  <c r="W152" i="1"/>
  <c r="J154" i="1"/>
  <c r="N154" i="1"/>
  <c r="D156" i="1"/>
  <c r="H156" i="1"/>
  <c r="P156" i="1"/>
  <c r="W156" i="1"/>
  <c r="J158" i="1"/>
  <c r="N158" i="1"/>
  <c r="H160" i="1"/>
  <c r="P160" i="1"/>
  <c r="W160" i="1"/>
  <c r="J162" i="1"/>
  <c r="N162" i="1"/>
  <c r="Z162" i="1" s="1"/>
  <c r="P164" i="1"/>
  <c r="W164" i="1"/>
  <c r="J166" i="1"/>
  <c r="N166" i="1"/>
  <c r="P168" i="1"/>
  <c r="W168" i="1"/>
  <c r="AA169" i="1"/>
  <c r="S169" i="1"/>
  <c r="K169" i="1"/>
  <c r="G169" i="1"/>
  <c r="R169" i="1"/>
  <c r="H171" i="1"/>
  <c r="N171" i="1"/>
  <c r="Z171" i="1" s="1"/>
  <c r="S171" i="1"/>
  <c r="AB171" i="1"/>
  <c r="AA173" i="1"/>
  <c r="S173" i="1"/>
  <c r="K173" i="1"/>
  <c r="G173" i="1"/>
  <c r="R173" i="1"/>
  <c r="AB173" i="1"/>
  <c r="R193" i="1"/>
  <c r="M193" i="1"/>
  <c r="I193" i="1"/>
  <c r="AA193" i="1"/>
  <c r="G193" i="1"/>
  <c r="W193" i="1"/>
  <c r="J193" i="1"/>
  <c r="D193" i="1"/>
  <c r="P193" i="1"/>
  <c r="R215" i="1"/>
  <c r="M215" i="1"/>
  <c r="I215" i="1"/>
  <c r="AB215" i="1"/>
  <c r="W215" i="1"/>
  <c r="P215" i="1"/>
  <c r="H215" i="1"/>
  <c r="D215" i="1"/>
  <c r="Y215" i="1" s="1"/>
  <c r="AA215" i="1"/>
  <c r="G215" i="1"/>
  <c r="S215" i="1"/>
  <c r="K215" i="1"/>
  <c r="L215" i="1" s="1"/>
  <c r="J215" i="1"/>
  <c r="J172" i="1"/>
  <c r="N172" i="1"/>
  <c r="Z172" i="1" s="1"/>
  <c r="D174" i="1"/>
  <c r="Y174" i="1" s="1"/>
  <c r="H174" i="1"/>
  <c r="P174" i="1"/>
  <c r="W174" i="1"/>
  <c r="AB174" i="1"/>
  <c r="J176" i="1"/>
  <c r="N176" i="1"/>
  <c r="Z176" i="1" s="1"/>
  <c r="D178" i="1"/>
  <c r="Y178" i="1" s="1"/>
  <c r="H178" i="1"/>
  <c r="P178" i="1"/>
  <c r="W178" i="1"/>
  <c r="AB178" i="1"/>
  <c r="J180" i="1"/>
  <c r="N180" i="1"/>
  <c r="Z180" i="1" s="1"/>
  <c r="D182" i="1"/>
  <c r="Y182" i="1" s="1"/>
  <c r="H182" i="1"/>
  <c r="P182" i="1"/>
  <c r="W182" i="1"/>
  <c r="AB182" i="1"/>
  <c r="J184" i="1"/>
  <c r="N184" i="1"/>
  <c r="Z184" i="1" s="1"/>
  <c r="D186" i="1"/>
  <c r="H186" i="1"/>
  <c r="P186" i="1"/>
  <c r="W186" i="1"/>
  <c r="AB186" i="1"/>
  <c r="J188" i="1"/>
  <c r="N188" i="1"/>
  <c r="D190" i="1"/>
  <c r="H190" i="1"/>
  <c r="P190" i="1"/>
  <c r="W190" i="1"/>
  <c r="AB190" i="1"/>
  <c r="AB192" i="1"/>
  <c r="W192" i="1"/>
  <c r="P192" i="1"/>
  <c r="H192" i="1"/>
  <c r="D192" i="1"/>
  <c r="Y192" i="1" s="1"/>
  <c r="K192" i="1"/>
  <c r="R192" i="1"/>
  <c r="J195" i="1"/>
  <c r="AA197" i="1"/>
  <c r="S197" i="1"/>
  <c r="K197" i="1"/>
  <c r="G197" i="1"/>
  <c r="Y197" i="1"/>
  <c r="R197" i="1"/>
  <c r="M197" i="1"/>
  <c r="I197" i="1"/>
  <c r="N197" i="1"/>
  <c r="O145" i="1" s="1"/>
  <c r="R199" i="1"/>
  <c r="M199" i="1"/>
  <c r="I199" i="1"/>
  <c r="AA199" i="1"/>
  <c r="S199" i="1"/>
  <c r="K199" i="1"/>
  <c r="L199" i="1" s="1"/>
  <c r="G199" i="1"/>
  <c r="N199" i="1"/>
  <c r="J203" i="1"/>
  <c r="R211" i="1"/>
  <c r="M211" i="1"/>
  <c r="I211" i="1"/>
  <c r="AB211" i="1"/>
  <c r="W211" i="1"/>
  <c r="P211" i="1"/>
  <c r="H211" i="1"/>
  <c r="D211" i="1"/>
  <c r="Y211" i="1" s="1"/>
  <c r="AA211" i="1"/>
  <c r="G211" i="1"/>
  <c r="S211" i="1"/>
  <c r="K211" i="1"/>
  <c r="J174" i="1"/>
  <c r="N174" i="1"/>
  <c r="Z174" i="1" s="1"/>
  <c r="J178" i="1"/>
  <c r="N178" i="1"/>
  <c r="Z178" i="1" s="1"/>
  <c r="J182" i="1"/>
  <c r="N182" i="1"/>
  <c r="Z182" i="1" s="1"/>
  <c r="J186" i="1"/>
  <c r="N186" i="1"/>
  <c r="Z186" i="1" s="1"/>
  <c r="J190" i="1"/>
  <c r="N190" i="1"/>
  <c r="Z190" i="1" s="1"/>
  <c r="S192" i="1"/>
  <c r="R195" i="1"/>
  <c r="M195" i="1"/>
  <c r="I195" i="1"/>
  <c r="AA195" i="1"/>
  <c r="S195" i="1"/>
  <c r="K195" i="1"/>
  <c r="G195" i="1"/>
  <c r="N195" i="1"/>
  <c r="J197" i="1"/>
  <c r="J199" i="1"/>
  <c r="AA201" i="1"/>
  <c r="S201" i="1"/>
  <c r="K201" i="1"/>
  <c r="G201" i="1"/>
  <c r="R201" i="1"/>
  <c r="M201" i="1"/>
  <c r="I201" i="1"/>
  <c r="N201" i="1"/>
  <c r="R203" i="1"/>
  <c r="M203" i="1"/>
  <c r="I203" i="1"/>
  <c r="AA203" i="1"/>
  <c r="S203" i="1"/>
  <c r="K203" i="1"/>
  <c r="G203" i="1"/>
  <c r="N203" i="1"/>
  <c r="N211" i="1"/>
  <c r="R219" i="1"/>
  <c r="M219" i="1"/>
  <c r="I219" i="1"/>
  <c r="AB219" i="1"/>
  <c r="W219" i="1"/>
  <c r="P219" i="1"/>
  <c r="H219" i="1"/>
  <c r="D219" i="1"/>
  <c r="E167" i="1" s="1"/>
  <c r="AA219" i="1"/>
  <c r="G219" i="1"/>
  <c r="S219" i="1"/>
  <c r="K219" i="1"/>
  <c r="J194" i="1"/>
  <c r="N194" i="1"/>
  <c r="D196" i="1"/>
  <c r="Y196" i="1" s="1"/>
  <c r="H196" i="1"/>
  <c r="P196" i="1"/>
  <c r="W196" i="1"/>
  <c r="AB196" i="1"/>
  <c r="J198" i="1"/>
  <c r="N198" i="1"/>
  <c r="D200" i="1"/>
  <c r="H200" i="1"/>
  <c r="P200" i="1"/>
  <c r="W200" i="1"/>
  <c r="AB200" i="1"/>
  <c r="J202" i="1"/>
  <c r="N202" i="1"/>
  <c r="Z202" i="1" s="1"/>
  <c r="D204" i="1"/>
  <c r="H204" i="1"/>
  <c r="P204" i="1"/>
  <c r="W204" i="1"/>
  <c r="AB204" i="1"/>
  <c r="J206" i="1"/>
  <c r="J210" i="1"/>
  <c r="J214" i="1"/>
  <c r="J218" i="1"/>
  <c r="J196" i="1"/>
  <c r="N196" i="1"/>
  <c r="Z196" i="1" s="1"/>
  <c r="J200" i="1"/>
  <c r="N200" i="1"/>
  <c r="J204" i="1"/>
  <c r="N204" i="1"/>
  <c r="AB206" i="1"/>
  <c r="W206" i="1"/>
  <c r="P206" i="1"/>
  <c r="H206" i="1"/>
  <c r="D206" i="1"/>
  <c r="AA206" i="1"/>
  <c r="S206" i="1"/>
  <c r="K206" i="1"/>
  <c r="G206" i="1"/>
  <c r="N206" i="1"/>
  <c r="AB210" i="1"/>
  <c r="W210" i="1"/>
  <c r="P210" i="1"/>
  <c r="H210" i="1"/>
  <c r="D210" i="1"/>
  <c r="Y210" i="1" s="1"/>
  <c r="AA210" i="1"/>
  <c r="S210" i="1"/>
  <c r="K210" i="1"/>
  <c r="G210" i="1"/>
  <c r="N210" i="1"/>
  <c r="AB214" i="1"/>
  <c r="W214" i="1"/>
  <c r="P214" i="1"/>
  <c r="H214" i="1"/>
  <c r="D214" i="1"/>
  <c r="Y214" i="1" s="1"/>
  <c r="AA214" i="1"/>
  <c r="S214" i="1"/>
  <c r="K214" i="1"/>
  <c r="G214" i="1"/>
  <c r="N214" i="1"/>
  <c r="AB218" i="1"/>
  <c r="W218" i="1"/>
  <c r="P218" i="1"/>
  <c r="H218" i="1"/>
  <c r="D218" i="1"/>
  <c r="AA218" i="1"/>
  <c r="S218" i="1"/>
  <c r="K218" i="1"/>
  <c r="G218" i="1"/>
  <c r="N218" i="1"/>
  <c r="J205" i="1"/>
  <c r="N205" i="1"/>
  <c r="I208" i="1"/>
  <c r="M208" i="1"/>
  <c r="R208" i="1"/>
  <c r="J209" i="1"/>
  <c r="N209" i="1"/>
  <c r="Z209" i="1" s="1"/>
  <c r="I212" i="1"/>
  <c r="M212" i="1"/>
  <c r="R212" i="1"/>
  <c r="J213" i="1"/>
  <c r="N213" i="1"/>
  <c r="Z213" i="1" s="1"/>
  <c r="I216" i="1"/>
  <c r="M216" i="1"/>
  <c r="R216" i="1"/>
  <c r="J217" i="1"/>
  <c r="N217" i="1"/>
  <c r="I220" i="1"/>
  <c r="M220" i="1"/>
  <c r="R220" i="1"/>
  <c r="J221" i="1"/>
  <c r="N221" i="1"/>
  <c r="G205" i="1"/>
  <c r="K205" i="1"/>
  <c r="S205" i="1"/>
  <c r="J208" i="1"/>
  <c r="N208" i="1"/>
  <c r="Z208" i="1" s="1"/>
  <c r="G209" i="1"/>
  <c r="K209" i="1"/>
  <c r="S209" i="1"/>
  <c r="J212" i="1"/>
  <c r="N212" i="1"/>
  <c r="Z212" i="1" s="1"/>
  <c r="G213" i="1"/>
  <c r="K213" i="1"/>
  <c r="S213" i="1"/>
  <c r="J216" i="1"/>
  <c r="N216" i="1"/>
  <c r="G217" i="1"/>
  <c r="K217" i="1"/>
  <c r="S217" i="1"/>
  <c r="J220" i="1"/>
  <c r="N220" i="1"/>
  <c r="Z220" i="1" s="1"/>
  <c r="G221" i="1"/>
  <c r="K221" i="1"/>
  <c r="S221" i="1"/>
  <c r="J66" i="1"/>
  <c r="N70" i="1"/>
  <c r="Z70" i="1" s="1"/>
  <c r="K73" i="1"/>
  <c r="L19" i="1" s="1"/>
  <c r="I64" i="1"/>
  <c r="M64" i="1"/>
  <c r="R64" i="1"/>
  <c r="J65" i="1"/>
  <c r="N65" i="1"/>
  <c r="Z65" i="1" s="1"/>
  <c r="G66" i="1"/>
  <c r="K66" i="1"/>
  <c r="S66" i="1"/>
  <c r="AA66" i="1"/>
  <c r="D67" i="1"/>
  <c r="H67" i="1"/>
  <c r="U67" i="1" s="1"/>
  <c r="P67" i="1"/>
  <c r="W67" i="1"/>
  <c r="AB67" i="1"/>
  <c r="I68" i="1"/>
  <c r="M68" i="1"/>
  <c r="R68" i="1"/>
  <c r="J69" i="1"/>
  <c r="N69" i="1"/>
  <c r="G70" i="1"/>
  <c r="K70" i="1"/>
  <c r="S70" i="1"/>
  <c r="AA70" i="1"/>
  <c r="D71" i="1"/>
  <c r="H71" i="1"/>
  <c r="U71" i="1" s="1"/>
  <c r="P71" i="1"/>
  <c r="W71" i="1"/>
  <c r="AB71" i="1"/>
  <c r="I72" i="1"/>
  <c r="M72" i="1"/>
  <c r="R72" i="1"/>
  <c r="G73" i="1"/>
  <c r="AA73" i="1"/>
  <c r="J75" i="1"/>
  <c r="P75" i="1"/>
  <c r="K76" i="1"/>
  <c r="S76" i="1"/>
  <c r="M79" i="1"/>
  <c r="J84" i="1"/>
  <c r="P90" i="1"/>
  <c r="R94" i="1"/>
  <c r="M94" i="1"/>
  <c r="I94" i="1"/>
  <c r="AA94" i="1"/>
  <c r="G94" i="1"/>
  <c r="W94" i="1"/>
  <c r="J94" i="1"/>
  <c r="D94" i="1"/>
  <c r="Y94" i="1" s="1"/>
  <c r="AB94" i="1"/>
  <c r="S94" i="1"/>
  <c r="N94" i="1"/>
  <c r="Z94" i="1" s="1"/>
  <c r="H94" i="1"/>
  <c r="N66" i="1"/>
  <c r="Z66" i="1" s="1"/>
  <c r="R73" i="1"/>
  <c r="M73" i="1"/>
  <c r="I73" i="1"/>
  <c r="AA84" i="1"/>
  <c r="S84" i="1"/>
  <c r="K84" i="1"/>
  <c r="G84" i="1"/>
  <c r="R84" i="1"/>
  <c r="M84" i="1"/>
  <c r="I84" i="1"/>
  <c r="AB84" i="1"/>
  <c r="W84" i="1"/>
  <c r="P84" i="1"/>
  <c r="H84" i="1"/>
  <c r="D84" i="1"/>
  <c r="Y84" i="1" s="1"/>
  <c r="J64" i="1"/>
  <c r="N64" i="1"/>
  <c r="D66" i="1"/>
  <c r="H66" i="1"/>
  <c r="U66" i="1" s="1"/>
  <c r="P66" i="1"/>
  <c r="W66" i="1"/>
  <c r="AB66" i="1"/>
  <c r="J68" i="1"/>
  <c r="N68" i="1"/>
  <c r="Z68" i="1" s="1"/>
  <c r="D70" i="1"/>
  <c r="H70" i="1"/>
  <c r="U70" i="1" s="1"/>
  <c r="P70" i="1"/>
  <c r="W70" i="1"/>
  <c r="AB70" i="1"/>
  <c r="AB72" i="1"/>
  <c r="W72" i="1"/>
  <c r="J72" i="1"/>
  <c r="N72" i="1"/>
  <c r="AA72" i="1"/>
  <c r="H73" i="1"/>
  <c r="U73" i="1" s="1"/>
  <c r="N73" i="1"/>
  <c r="S73" i="1"/>
  <c r="AB73" i="1"/>
  <c r="AA75" i="1"/>
  <c r="S75" i="1"/>
  <c r="K75" i="1"/>
  <c r="G75" i="1"/>
  <c r="R75" i="1"/>
  <c r="R76" i="1"/>
  <c r="M76" i="1"/>
  <c r="I76" i="1"/>
  <c r="AB76" i="1"/>
  <c r="W76" i="1"/>
  <c r="P76" i="1"/>
  <c r="H76" i="1"/>
  <c r="D76" i="1"/>
  <c r="N76" i="1"/>
  <c r="Z76" i="1" s="1"/>
  <c r="AB79" i="1"/>
  <c r="W79" i="1"/>
  <c r="P79" i="1"/>
  <c r="H79" i="1"/>
  <c r="D79" i="1"/>
  <c r="E79" i="1" s="1"/>
  <c r="AA79" i="1"/>
  <c r="S79" i="1"/>
  <c r="K79" i="1"/>
  <c r="G79" i="1"/>
  <c r="N79" i="1"/>
  <c r="AA80" i="1"/>
  <c r="S80" i="1"/>
  <c r="K80" i="1"/>
  <c r="G80" i="1"/>
  <c r="R80" i="1"/>
  <c r="M80" i="1"/>
  <c r="I80" i="1"/>
  <c r="AB80" i="1"/>
  <c r="W80" i="1"/>
  <c r="P80" i="1"/>
  <c r="H80" i="1"/>
  <c r="D80" i="1"/>
  <c r="Y80" i="1" s="1"/>
  <c r="N84" i="1"/>
  <c r="Z84" i="1" s="1"/>
  <c r="J70" i="1"/>
  <c r="P73" i="1"/>
  <c r="G64" i="1"/>
  <c r="K64" i="1"/>
  <c r="S64" i="1"/>
  <c r="AA64" i="1"/>
  <c r="I66" i="1"/>
  <c r="M66" i="1"/>
  <c r="R66" i="1"/>
  <c r="J67" i="1"/>
  <c r="N67" i="1"/>
  <c r="G68" i="1"/>
  <c r="K68" i="1"/>
  <c r="S68" i="1"/>
  <c r="AA68" i="1"/>
  <c r="I70" i="1"/>
  <c r="M70" i="1"/>
  <c r="R70" i="1"/>
  <c r="J71" i="1"/>
  <c r="N71" i="1"/>
  <c r="O17" i="1" s="1"/>
  <c r="G72" i="1"/>
  <c r="K72" i="1"/>
  <c r="S72" i="1"/>
  <c r="D73" i="1"/>
  <c r="J73" i="1"/>
  <c r="W73" i="1"/>
  <c r="H75" i="1"/>
  <c r="U75" i="1" s="1"/>
  <c r="M75" i="1"/>
  <c r="AB75" i="1"/>
  <c r="G76" i="1"/>
  <c r="AA76" i="1"/>
  <c r="I79" i="1"/>
  <c r="R79" i="1"/>
  <c r="J80" i="1"/>
  <c r="R90" i="1"/>
  <c r="M90" i="1"/>
  <c r="I90" i="1"/>
  <c r="AA90" i="1"/>
  <c r="G90" i="1"/>
  <c r="W90" i="1"/>
  <c r="J90" i="1"/>
  <c r="D90" i="1"/>
  <c r="AB90" i="1"/>
  <c r="S90" i="1"/>
  <c r="N90" i="1"/>
  <c r="O36" i="1" s="1"/>
  <c r="H90" i="1"/>
  <c r="J74" i="1"/>
  <c r="N74" i="1"/>
  <c r="Z74" i="1" s="1"/>
  <c r="I77" i="1"/>
  <c r="M77" i="1"/>
  <c r="R77" i="1"/>
  <c r="J78" i="1"/>
  <c r="N78" i="1"/>
  <c r="I81" i="1"/>
  <c r="M81" i="1"/>
  <c r="R81" i="1"/>
  <c r="J82" i="1"/>
  <c r="N82" i="1"/>
  <c r="G83" i="1"/>
  <c r="K83" i="1"/>
  <c r="S83" i="1"/>
  <c r="AA83" i="1"/>
  <c r="I85" i="1"/>
  <c r="M85" i="1"/>
  <c r="R85" i="1"/>
  <c r="R86" i="1"/>
  <c r="J86" i="1"/>
  <c r="N86" i="1"/>
  <c r="S86" i="1"/>
  <c r="AB86" i="1"/>
  <c r="AA88" i="1"/>
  <c r="S88" i="1"/>
  <c r="K88" i="1"/>
  <c r="L34" i="1" s="1"/>
  <c r="G88" i="1"/>
  <c r="R88" i="1"/>
  <c r="G89" i="1"/>
  <c r="M89" i="1"/>
  <c r="AA89" i="1"/>
  <c r="AA92" i="1"/>
  <c r="S92" i="1"/>
  <c r="K92" i="1"/>
  <c r="G92" i="1"/>
  <c r="R92" i="1"/>
  <c r="G93" i="1"/>
  <c r="M93" i="1"/>
  <c r="AA93" i="1"/>
  <c r="G96" i="1"/>
  <c r="R100" i="1"/>
  <c r="M100" i="1"/>
  <c r="I100" i="1"/>
  <c r="AA100" i="1"/>
  <c r="S100" i="1"/>
  <c r="K100" i="1"/>
  <c r="L46" i="1" s="1"/>
  <c r="G100" i="1"/>
  <c r="J100" i="1"/>
  <c r="W100" i="1"/>
  <c r="D100" i="1"/>
  <c r="Y100" i="1" s="1"/>
  <c r="P102" i="1"/>
  <c r="R104" i="1"/>
  <c r="M104" i="1"/>
  <c r="I104" i="1"/>
  <c r="AB104" i="1"/>
  <c r="S104" i="1"/>
  <c r="N104" i="1"/>
  <c r="H104" i="1"/>
  <c r="AA104" i="1"/>
  <c r="G104" i="1"/>
  <c r="W104" i="1"/>
  <c r="J104" i="1"/>
  <c r="D104" i="1"/>
  <c r="Y104" i="1" s="1"/>
  <c r="K104" i="1"/>
  <c r="L50" i="1" s="1"/>
  <c r="P104" i="1"/>
  <c r="J77" i="1"/>
  <c r="N77" i="1"/>
  <c r="J81" i="1"/>
  <c r="N81" i="1"/>
  <c r="Z81" i="1" s="1"/>
  <c r="D83" i="1"/>
  <c r="H83" i="1"/>
  <c r="P83" i="1"/>
  <c r="W83" i="1"/>
  <c r="AB83" i="1"/>
  <c r="J85" i="1"/>
  <c r="N85" i="1"/>
  <c r="Z85" i="1" s="1"/>
  <c r="I89" i="1"/>
  <c r="N89" i="1"/>
  <c r="S89" i="1"/>
  <c r="I93" i="1"/>
  <c r="N93" i="1"/>
  <c r="S93" i="1"/>
  <c r="J96" i="1"/>
  <c r="P96" i="1"/>
  <c r="AA96" i="1"/>
  <c r="AA102" i="1"/>
  <c r="S102" i="1"/>
  <c r="K102" i="1"/>
  <c r="L48" i="1" s="1"/>
  <c r="G102" i="1"/>
  <c r="R102" i="1"/>
  <c r="M102" i="1"/>
  <c r="I102" i="1"/>
  <c r="J102" i="1"/>
  <c r="W102" i="1"/>
  <c r="D102" i="1"/>
  <c r="Y102" i="1" s="1"/>
  <c r="R108" i="1"/>
  <c r="M108" i="1"/>
  <c r="I108" i="1"/>
  <c r="AB108" i="1"/>
  <c r="S108" i="1"/>
  <c r="N108" i="1"/>
  <c r="Z108" i="1" s="1"/>
  <c r="H108" i="1"/>
  <c r="AA108" i="1"/>
  <c r="G108" i="1"/>
  <c r="W108" i="1"/>
  <c r="J108" i="1"/>
  <c r="D108" i="1"/>
  <c r="Y108" i="1" s="1"/>
  <c r="K108" i="1"/>
  <c r="P108" i="1"/>
  <c r="J83" i="1"/>
  <c r="N83" i="1"/>
  <c r="AB89" i="1"/>
  <c r="W89" i="1"/>
  <c r="P89" i="1"/>
  <c r="H89" i="1"/>
  <c r="D89" i="1"/>
  <c r="K89" i="1"/>
  <c r="R89" i="1"/>
  <c r="AB93" i="1"/>
  <c r="W93" i="1"/>
  <c r="P93" i="1"/>
  <c r="H93" i="1"/>
  <c r="D93" i="1"/>
  <c r="Y93" i="1" s="1"/>
  <c r="K93" i="1"/>
  <c r="R93" i="1"/>
  <c r="R96" i="1"/>
  <c r="M96" i="1"/>
  <c r="I96" i="1"/>
  <c r="AB96" i="1"/>
  <c r="S96" i="1"/>
  <c r="N96" i="1"/>
  <c r="Z96" i="1" s="1"/>
  <c r="H96" i="1"/>
  <c r="W96" i="1"/>
  <c r="J87" i="1"/>
  <c r="N87" i="1"/>
  <c r="J91" i="1"/>
  <c r="N91" i="1"/>
  <c r="Z91" i="1" s="1"/>
  <c r="J95" i="1"/>
  <c r="N95" i="1"/>
  <c r="H98" i="1"/>
  <c r="P98" i="1"/>
  <c r="AB98" i="1"/>
  <c r="AA98" i="1"/>
  <c r="S98" i="1"/>
  <c r="K98" i="1"/>
  <c r="L44" i="1" s="1"/>
  <c r="G98" i="1"/>
  <c r="R98" i="1"/>
  <c r="M98" i="1"/>
  <c r="I98" i="1"/>
  <c r="N98" i="1"/>
  <c r="O44" i="1" s="1"/>
  <c r="J99" i="1"/>
  <c r="N99" i="1"/>
  <c r="O45" i="1" s="1"/>
  <c r="J103" i="1"/>
  <c r="N103" i="1"/>
  <c r="H106" i="1"/>
  <c r="M106" i="1"/>
  <c r="AB106" i="1"/>
  <c r="I107" i="1"/>
  <c r="N107" i="1"/>
  <c r="Z107" i="1" s="1"/>
  <c r="S107" i="1"/>
  <c r="AB111" i="1"/>
  <c r="W111" i="1"/>
  <c r="P111" i="1"/>
  <c r="H111" i="1"/>
  <c r="D111" i="1"/>
  <c r="Y111" i="1" s="1"/>
  <c r="AA111" i="1"/>
  <c r="S111" i="1"/>
  <c r="K111" i="1"/>
  <c r="G111" i="1"/>
  <c r="N111" i="1"/>
  <c r="G112" i="1"/>
  <c r="AA112" i="1"/>
  <c r="I115" i="1"/>
  <c r="R115" i="1"/>
  <c r="J97" i="1"/>
  <c r="N97" i="1"/>
  <c r="O43" i="1" s="1"/>
  <c r="D99" i="1"/>
  <c r="Y99" i="1" s="1"/>
  <c r="H99" i="1"/>
  <c r="P99" i="1"/>
  <c r="W99" i="1"/>
  <c r="AB99" i="1"/>
  <c r="J101" i="1"/>
  <c r="N101" i="1"/>
  <c r="O47" i="1" s="1"/>
  <c r="D103" i="1"/>
  <c r="Y103" i="1" s="1"/>
  <c r="H103" i="1"/>
  <c r="P103" i="1"/>
  <c r="W103" i="1"/>
  <c r="AB103" i="1"/>
  <c r="J106" i="1"/>
  <c r="P106" i="1"/>
  <c r="AB107" i="1"/>
  <c r="W107" i="1"/>
  <c r="P107" i="1"/>
  <c r="H107" i="1"/>
  <c r="D107" i="1"/>
  <c r="E107" i="1" s="1"/>
  <c r="K107" i="1"/>
  <c r="R107" i="1"/>
  <c r="J111" i="1"/>
  <c r="K112" i="1"/>
  <c r="S112" i="1"/>
  <c r="M115" i="1"/>
  <c r="AA106" i="1"/>
  <c r="S106" i="1"/>
  <c r="K106" i="1"/>
  <c r="G106" i="1"/>
  <c r="R106" i="1"/>
  <c r="Z106" i="1"/>
  <c r="R112" i="1"/>
  <c r="M112" i="1"/>
  <c r="I112" i="1"/>
  <c r="AB112" i="1"/>
  <c r="W112" i="1"/>
  <c r="P112" i="1"/>
  <c r="H112" i="1"/>
  <c r="D112" i="1"/>
  <c r="Y112" i="1" s="1"/>
  <c r="N112" i="1"/>
  <c r="AB115" i="1"/>
  <c r="W115" i="1"/>
  <c r="P115" i="1"/>
  <c r="H115" i="1"/>
  <c r="D115" i="1"/>
  <c r="AA115" i="1"/>
  <c r="S115" i="1"/>
  <c r="K115" i="1"/>
  <c r="G115" i="1"/>
  <c r="N115" i="1"/>
  <c r="J110" i="1"/>
  <c r="N110" i="1"/>
  <c r="J114" i="1"/>
  <c r="N114" i="1"/>
  <c r="Z114" i="1" s="1"/>
  <c r="J105" i="1"/>
  <c r="N105" i="1"/>
  <c r="J109" i="1"/>
  <c r="N109" i="1"/>
  <c r="Z109" i="1" s="1"/>
  <c r="G110" i="1"/>
  <c r="K110" i="1"/>
  <c r="S110" i="1"/>
  <c r="AA110" i="1"/>
  <c r="J113" i="1"/>
  <c r="N113" i="1"/>
  <c r="O59" i="1" s="1"/>
  <c r="G114" i="1"/>
  <c r="K114" i="1"/>
  <c r="S114" i="1"/>
  <c r="AA114" i="1"/>
  <c r="D34" i="1"/>
  <c r="G34" i="1"/>
  <c r="AA34" i="1"/>
  <c r="AA57" i="1"/>
  <c r="G56" i="1"/>
  <c r="S56" i="1"/>
  <c r="AA56" i="1"/>
  <c r="J53" i="1"/>
  <c r="AB42" i="1"/>
  <c r="S42" i="1"/>
  <c r="AB38" i="1"/>
  <c r="AB34" i="1"/>
  <c r="R25" i="1"/>
  <c r="G25" i="1"/>
  <c r="AA25" i="1"/>
  <c r="D25" i="1"/>
  <c r="Y25" i="1" s="1"/>
  <c r="J25" i="1"/>
  <c r="U25" i="1"/>
  <c r="S25" i="1"/>
  <c r="N25" i="1"/>
  <c r="AB25" i="1"/>
  <c r="D53" i="1"/>
  <c r="H53" i="1"/>
  <c r="U53" i="1" s="1"/>
  <c r="AB53" i="1"/>
  <c r="D45" i="1"/>
  <c r="Y45" i="1" s="1"/>
  <c r="D57" i="1"/>
  <c r="Y57" i="1" s="1"/>
  <c r="H57" i="1"/>
  <c r="U57" i="1" s="1"/>
  <c r="AB57" i="1"/>
  <c r="S53" i="1"/>
  <c r="D49" i="1"/>
  <c r="Y49" i="1" s="1"/>
  <c r="G42" i="1"/>
  <c r="G40" i="1"/>
  <c r="S40" i="1"/>
  <c r="G38" i="1"/>
  <c r="S38" i="1"/>
  <c r="AA38" i="1"/>
  <c r="G32" i="1"/>
  <c r="AA32" i="1"/>
  <c r="AB32" i="1"/>
  <c r="G20" i="1"/>
  <c r="K20" i="1"/>
  <c r="S20" i="1"/>
  <c r="AA20" i="1"/>
  <c r="D20" i="1"/>
  <c r="Y20" i="1" s="1"/>
  <c r="AB20" i="1"/>
  <c r="R20" i="1"/>
  <c r="J20" i="1"/>
  <c r="G12" i="1"/>
  <c r="K12" i="1"/>
  <c r="S12" i="1"/>
  <c r="AA12" i="1"/>
  <c r="D12" i="1"/>
  <c r="Y12" i="1" s="1"/>
  <c r="U12" i="1"/>
  <c r="AB12" i="1"/>
  <c r="R12" i="1"/>
  <c r="J12" i="1"/>
  <c r="AB61" i="1"/>
  <c r="H61" i="1"/>
  <c r="U61" i="1" s="1"/>
  <c r="G60" i="1"/>
  <c r="S60" i="1"/>
  <c r="AA60" i="1"/>
  <c r="J57" i="1"/>
  <c r="D56" i="1"/>
  <c r="Y56" i="1" s="1"/>
  <c r="AB54" i="1"/>
  <c r="S54" i="1"/>
  <c r="H54" i="1"/>
  <c r="U54" i="1" s="1"/>
  <c r="AA53" i="1"/>
  <c r="G53" i="1"/>
  <c r="G52" i="1"/>
  <c r="S52" i="1"/>
  <c r="AA52" i="1"/>
  <c r="D48" i="1"/>
  <c r="Y48" i="1" s="1"/>
  <c r="H46" i="1"/>
  <c r="U46" i="1" s="1"/>
  <c r="G45" i="1"/>
  <c r="G44" i="1"/>
  <c r="AA44" i="1"/>
  <c r="D42" i="1"/>
  <c r="D40" i="1"/>
  <c r="Y40" i="1" s="1"/>
  <c r="D38" i="1"/>
  <c r="G36" i="1"/>
  <c r="S36" i="1"/>
  <c r="AA36" i="1"/>
  <c r="H36" i="1"/>
  <c r="U36" i="1" s="1"/>
  <c r="AB36" i="1"/>
  <c r="D32" i="1"/>
  <c r="Y32" i="1" s="1"/>
  <c r="G30" i="1"/>
  <c r="AA30" i="1"/>
  <c r="D30" i="1"/>
  <c r="Y30" i="1" s="1"/>
  <c r="G28" i="1"/>
  <c r="K28" i="1"/>
  <c r="S28" i="1"/>
  <c r="AA28" i="1"/>
  <c r="U28" i="1"/>
  <c r="AB28" i="1"/>
  <c r="D28" i="1"/>
  <c r="Y28" i="1" s="1"/>
  <c r="D33" i="1"/>
  <c r="Y33" i="1" s="1"/>
  <c r="AB33" i="1"/>
  <c r="AB41" i="1"/>
  <c r="AB37" i="1"/>
  <c r="H37" i="1"/>
  <c r="U37" i="1" s="1"/>
  <c r="D29" i="1"/>
  <c r="Y29" i="1" s="1"/>
  <c r="AB29" i="1"/>
  <c r="G27" i="1"/>
  <c r="K27" i="1"/>
  <c r="U27" i="1"/>
  <c r="J27" i="1"/>
  <c r="AB27" i="1"/>
  <c r="G23" i="1"/>
  <c r="K23" i="1"/>
  <c r="S23" i="1"/>
  <c r="AA23" i="1"/>
  <c r="J23" i="1"/>
  <c r="U23" i="1"/>
  <c r="AB23" i="1"/>
  <c r="G16" i="1"/>
  <c r="K16" i="1"/>
  <c r="S16" i="1"/>
  <c r="AA16" i="1"/>
  <c r="D16" i="1"/>
  <c r="Y16" i="1" s="1"/>
  <c r="AB16" i="1"/>
  <c r="D13" i="1"/>
  <c r="Y13" i="1" s="1"/>
  <c r="U13" i="1"/>
  <c r="AB13" i="1"/>
  <c r="R13" i="1"/>
  <c r="D24" i="1"/>
  <c r="Y24" i="1" s="1"/>
  <c r="U24" i="1"/>
  <c r="AB24" i="1"/>
  <c r="D21" i="1"/>
  <c r="AB21" i="1"/>
  <c r="R21" i="1"/>
  <c r="J16" i="1"/>
  <c r="J13" i="1"/>
  <c r="AA15" i="1"/>
  <c r="S15" i="1"/>
  <c r="K15" i="1"/>
  <c r="N266" i="35"/>
  <c r="X266" i="35"/>
  <c r="N254" i="35"/>
  <c r="X254" i="35"/>
  <c r="AC254" i="35"/>
  <c r="K254" i="35"/>
  <c r="R254" i="35"/>
  <c r="Z254" i="35"/>
  <c r="J254" i="35"/>
  <c r="P254" i="35"/>
  <c r="Y254" i="35"/>
  <c r="K242" i="35"/>
  <c r="R242" i="35"/>
  <c r="Z242" i="35"/>
  <c r="T242" i="35"/>
  <c r="AB242" i="35"/>
  <c r="N242" i="35"/>
  <c r="X242" i="35"/>
  <c r="AC242" i="35"/>
  <c r="J242" i="35"/>
  <c r="P242" i="35"/>
  <c r="Y242" i="35"/>
  <c r="N230" i="35"/>
  <c r="X230" i="35"/>
  <c r="AC230" i="35"/>
  <c r="J230" i="35"/>
  <c r="P230" i="35"/>
  <c r="Y230" i="35"/>
  <c r="N218" i="35"/>
  <c r="X218" i="35"/>
  <c r="AC218" i="35"/>
  <c r="J218" i="35"/>
  <c r="P218" i="35"/>
  <c r="Y218" i="35"/>
  <c r="N194" i="35"/>
  <c r="X194" i="35"/>
  <c r="AC194" i="35"/>
  <c r="J194" i="35"/>
  <c r="P194" i="35"/>
  <c r="Y194" i="35"/>
  <c r="AB182" i="35"/>
  <c r="T182" i="35"/>
  <c r="Z182" i="35"/>
  <c r="R182" i="35"/>
  <c r="K182" i="35"/>
  <c r="AD182" i="35"/>
  <c r="Y182" i="35"/>
  <c r="P182" i="35"/>
  <c r="J182" i="35"/>
  <c r="AC182" i="35"/>
  <c r="K170" i="35"/>
  <c r="R170" i="35"/>
  <c r="Z170" i="35"/>
  <c r="T170" i="35"/>
  <c r="AB170" i="35"/>
  <c r="N170" i="35"/>
  <c r="X170" i="35"/>
  <c r="AC170" i="35"/>
  <c r="J170" i="35"/>
  <c r="P170" i="35"/>
  <c r="Y170" i="35"/>
  <c r="K158" i="35"/>
  <c r="R158" i="35"/>
  <c r="Z158" i="35"/>
  <c r="T158" i="35"/>
  <c r="AB158" i="35"/>
  <c r="N158" i="35"/>
  <c r="X158" i="35"/>
  <c r="AC158" i="35"/>
  <c r="J158" i="35"/>
  <c r="P158" i="35"/>
  <c r="Y158" i="35"/>
  <c r="AB146" i="35"/>
  <c r="T146" i="35"/>
  <c r="Z146" i="35"/>
  <c r="R146" i="35"/>
  <c r="K146" i="35"/>
  <c r="AD146" i="35"/>
  <c r="Y146" i="35"/>
  <c r="P146" i="35"/>
  <c r="J146" i="35"/>
  <c r="AC146" i="35"/>
  <c r="N134" i="35"/>
  <c r="X134" i="35"/>
  <c r="AC134" i="35"/>
  <c r="J134" i="35"/>
  <c r="P134" i="35"/>
  <c r="Y134" i="35"/>
  <c r="N122" i="35"/>
  <c r="X122" i="35"/>
  <c r="AC122" i="35"/>
  <c r="J122" i="35"/>
  <c r="P122" i="35"/>
  <c r="Y122" i="35"/>
  <c r="N110" i="35"/>
  <c r="X110" i="35"/>
  <c r="AC110" i="35"/>
  <c r="J110" i="35"/>
  <c r="P110" i="35"/>
  <c r="Y110" i="35"/>
  <c r="T98" i="35"/>
  <c r="AB98" i="35"/>
  <c r="N98" i="35"/>
  <c r="X98" i="35"/>
  <c r="AC98" i="35"/>
  <c r="J98" i="35"/>
  <c r="P98" i="35"/>
  <c r="Y98" i="35"/>
  <c r="T86" i="35"/>
  <c r="AB86" i="35"/>
  <c r="N86" i="35"/>
  <c r="X86" i="35"/>
  <c r="AC86" i="35"/>
  <c r="J86" i="35"/>
  <c r="P86" i="35"/>
  <c r="Y86" i="35"/>
  <c r="J74" i="35"/>
  <c r="AB74" i="35"/>
  <c r="T74" i="35"/>
  <c r="Z74" i="35"/>
  <c r="R74" i="35"/>
  <c r="K74" i="35"/>
  <c r="AD74" i="35"/>
  <c r="Y74" i="35"/>
  <c r="P74" i="35"/>
  <c r="N74" i="35"/>
  <c r="AB62" i="35"/>
  <c r="T62" i="35"/>
  <c r="Z62" i="35"/>
  <c r="R62" i="35"/>
  <c r="K62" i="35"/>
  <c r="AD62" i="35"/>
  <c r="Y62" i="35"/>
  <c r="P62" i="35"/>
  <c r="J62" i="35"/>
  <c r="AC62" i="35"/>
  <c r="AB49" i="35"/>
  <c r="T49" i="35"/>
  <c r="Z49" i="35"/>
  <c r="R49" i="35"/>
  <c r="K49" i="35"/>
  <c r="AD49" i="35"/>
  <c r="Y49" i="35"/>
  <c r="P49" i="35"/>
  <c r="J49" i="35"/>
  <c r="AC49" i="35"/>
  <c r="K36" i="35"/>
  <c r="R36" i="35"/>
  <c r="Z36" i="35"/>
  <c r="T36" i="35"/>
  <c r="AB36" i="35"/>
  <c r="N36" i="35"/>
  <c r="X36" i="35"/>
  <c r="AC36" i="35"/>
  <c r="J36" i="35"/>
  <c r="V36" i="35" s="1"/>
  <c r="P36" i="35"/>
  <c r="Y36" i="35"/>
  <c r="F14" i="35"/>
  <c r="I14" i="35"/>
  <c r="L14" i="35" s="1"/>
  <c r="X29" i="2"/>
  <c r="D52" i="16" l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11" i="16"/>
  <c r="D112" i="59"/>
  <c r="D120" i="59" s="1"/>
  <c r="D128" i="59" s="1"/>
  <c r="D145" i="59" s="1"/>
  <c r="D155" i="59" s="1"/>
  <c r="D164" i="59" s="1"/>
  <c r="D173" i="59" s="1"/>
  <c r="D182" i="59" s="1"/>
  <c r="D191" i="59" s="1"/>
  <c r="D200" i="59" s="1"/>
  <c r="D209" i="59" s="1"/>
  <c r="Y71" i="1"/>
  <c r="E17" i="1"/>
  <c r="L25" i="1"/>
  <c r="Y220" i="1"/>
  <c r="O200" i="1"/>
  <c r="L55" i="1"/>
  <c r="L52" i="1"/>
  <c r="O103" i="1"/>
  <c r="O49" i="1"/>
  <c r="Z102" i="1"/>
  <c r="O48" i="1"/>
  <c r="Z104" i="1"/>
  <c r="O50" i="1"/>
  <c r="Z100" i="1"/>
  <c r="O46" i="1"/>
  <c r="L33" i="1"/>
  <c r="Y13" i="35"/>
  <c r="L12" i="35"/>
  <c r="Y12" i="35"/>
  <c r="L29" i="1"/>
  <c r="L32" i="1"/>
  <c r="O30" i="1"/>
  <c r="O29" i="1"/>
  <c r="O33" i="1"/>
  <c r="O32" i="1"/>
  <c r="L30" i="1"/>
  <c r="O31" i="1"/>
  <c r="Y11" i="35"/>
  <c r="L10" i="35"/>
  <c r="Y10" i="35"/>
  <c r="AD30" i="2"/>
  <c r="Z73" i="1"/>
  <c r="O19" i="1"/>
  <c r="Y73" i="1"/>
  <c r="E19" i="1"/>
  <c r="O52" i="1"/>
  <c r="L61" i="1"/>
  <c r="O219" i="1"/>
  <c r="E218" i="1"/>
  <c r="E61" i="1"/>
  <c r="L221" i="1"/>
  <c r="E169" i="1"/>
  <c r="L110" i="1"/>
  <c r="L166" i="1"/>
  <c r="L114" i="1"/>
  <c r="O167" i="1"/>
  <c r="O169" i="1"/>
  <c r="Z219" i="1"/>
  <c r="O61" i="1"/>
  <c r="L219" i="1"/>
  <c r="L98" i="1"/>
  <c r="L51" i="1"/>
  <c r="L217" i="1"/>
  <c r="E204" i="1"/>
  <c r="E52" i="1"/>
  <c r="L216" i="1"/>
  <c r="O163" i="1"/>
  <c r="L41" i="1"/>
  <c r="O215" i="1"/>
  <c r="L194" i="1"/>
  <c r="L201" i="1"/>
  <c r="L42" i="1"/>
  <c r="Q15" i="35"/>
  <c r="AD11" i="6"/>
  <c r="L273" i="1"/>
  <c r="E113" i="1"/>
  <c r="O266" i="1"/>
  <c r="L271" i="1"/>
  <c r="E273" i="1"/>
  <c r="L60" i="1"/>
  <c r="O60" i="1"/>
  <c r="E271" i="1"/>
  <c r="Z266" i="1"/>
  <c r="O214" i="1"/>
  <c r="O221" i="1"/>
  <c r="L115" i="1"/>
  <c r="L168" i="1"/>
  <c r="E168" i="1"/>
  <c r="E221" i="1"/>
  <c r="L94" i="1"/>
  <c r="E60" i="1"/>
  <c r="Y115" i="1"/>
  <c r="O273" i="1"/>
  <c r="L272" i="1"/>
  <c r="L164" i="1"/>
  <c r="O272" i="1"/>
  <c r="L220" i="1"/>
  <c r="Z115" i="1"/>
  <c r="O115" i="1"/>
  <c r="Z221" i="1"/>
  <c r="E114" i="1"/>
  <c r="E115" i="1"/>
  <c r="Z272" i="1"/>
  <c r="O168" i="1"/>
  <c r="Y60" i="1"/>
  <c r="Y169" i="1"/>
  <c r="O114" i="1"/>
  <c r="L169" i="1"/>
  <c r="Y273" i="1"/>
  <c r="Z273" i="1"/>
  <c r="O220" i="1"/>
  <c r="E219" i="1"/>
  <c r="Y219" i="1"/>
  <c r="L113" i="1"/>
  <c r="E59" i="1"/>
  <c r="L167" i="1"/>
  <c r="Z167" i="1"/>
  <c r="O113" i="1"/>
  <c r="O57" i="1"/>
  <c r="L108" i="1"/>
  <c r="O271" i="1"/>
  <c r="O111" i="1"/>
  <c r="L162" i="1"/>
  <c r="O54" i="1"/>
  <c r="E58" i="1"/>
  <c r="Z113" i="1"/>
  <c r="O112" i="1"/>
  <c r="L152" i="1"/>
  <c r="L211" i="1"/>
  <c r="O100" i="1"/>
  <c r="O217" i="1"/>
  <c r="L205" i="1"/>
  <c r="O218" i="1"/>
  <c r="L160" i="1"/>
  <c r="E217" i="1"/>
  <c r="Z111" i="1"/>
  <c r="E54" i="1"/>
  <c r="L270" i="1"/>
  <c r="L218" i="1"/>
  <c r="O166" i="1"/>
  <c r="E166" i="1"/>
  <c r="O270" i="1"/>
  <c r="AD12" i="6"/>
  <c r="L57" i="1"/>
  <c r="O164" i="1"/>
  <c r="AD13" i="6"/>
  <c r="Y218" i="1"/>
  <c r="E256" i="1"/>
  <c r="L58" i="1"/>
  <c r="O216" i="1"/>
  <c r="Z217" i="1"/>
  <c r="L165" i="1"/>
  <c r="E208" i="1"/>
  <c r="Z166" i="1"/>
  <c r="E164" i="1"/>
  <c r="Y166" i="1"/>
  <c r="O110" i="1"/>
  <c r="E260" i="1"/>
  <c r="Z112" i="1"/>
  <c r="L112" i="1"/>
  <c r="L111" i="1"/>
  <c r="O213" i="1"/>
  <c r="Z218" i="1"/>
  <c r="Z164" i="1"/>
  <c r="E268" i="1"/>
  <c r="E269" i="1"/>
  <c r="E111" i="1"/>
  <c r="O58" i="1"/>
  <c r="E270" i="1"/>
  <c r="O165" i="1"/>
  <c r="L56" i="1"/>
  <c r="E112" i="1"/>
  <c r="E206" i="1"/>
  <c r="E165" i="1"/>
  <c r="E216" i="1"/>
  <c r="E212" i="1"/>
  <c r="E50" i="1"/>
  <c r="O56" i="1"/>
  <c r="E57" i="1"/>
  <c r="Y212" i="1"/>
  <c r="E148" i="1"/>
  <c r="E267" i="1"/>
  <c r="E264" i="1"/>
  <c r="E109" i="1"/>
  <c r="E53" i="1"/>
  <c r="O101" i="1"/>
  <c r="E160" i="1"/>
  <c r="L269" i="1"/>
  <c r="Y217" i="1"/>
  <c r="O269" i="1"/>
  <c r="Z110" i="1"/>
  <c r="E156" i="1"/>
  <c r="Z165" i="1"/>
  <c r="O268" i="1"/>
  <c r="Y106" i="1"/>
  <c r="L207" i="1"/>
  <c r="O267" i="1"/>
  <c r="E110" i="1"/>
  <c r="L268" i="1"/>
  <c r="E56" i="1"/>
  <c r="Z216" i="1"/>
  <c r="Z56" i="1"/>
  <c r="Z268" i="1"/>
  <c r="L107" i="1"/>
  <c r="E106" i="1"/>
  <c r="Y208" i="1"/>
  <c r="L158" i="1"/>
  <c r="Z267" i="1"/>
  <c r="O109" i="1"/>
  <c r="L54" i="1"/>
  <c r="Z163" i="1"/>
  <c r="L163" i="1"/>
  <c r="L106" i="1"/>
  <c r="O55" i="1"/>
  <c r="E162" i="1"/>
  <c r="E163" i="1"/>
  <c r="L267" i="1"/>
  <c r="L109" i="1"/>
  <c r="Z214" i="1"/>
  <c r="O210" i="1"/>
  <c r="E215" i="1"/>
  <c r="E161" i="1"/>
  <c r="E213" i="1"/>
  <c r="E55" i="1"/>
  <c r="O207" i="1"/>
  <c r="L266" i="1"/>
  <c r="O264" i="1"/>
  <c r="Q14" i="35"/>
  <c r="Z55" i="1"/>
  <c r="O104" i="1"/>
  <c r="E266" i="1"/>
  <c r="O53" i="1"/>
  <c r="E108" i="1"/>
  <c r="L161" i="1"/>
  <c r="Y266" i="1"/>
  <c r="O162" i="1"/>
  <c r="E214" i="1"/>
  <c r="Z54" i="1"/>
  <c r="Y162" i="1"/>
  <c r="O108" i="1"/>
  <c r="L214" i="1"/>
  <c r="O161" i="1"/>
  <c r="O265" i="1"/>
  <c r="L213" i="1"/>
  <c r="E265" i="1"/>
  <c r="O107" i="1"/>
  <c r="E42" i="1"/>
  <c r="L53" i="1"/>
  <c r="Y53" i="1"/>
  <c r="L96" i="1"/>
  <c r="L102" i="1"/>
  <c r="O211" i="1"/>
  <c r="L264" i="1"/>
  <c r="S12" i="35"/>
  <c r="L265" i="1"/>
  <c r="Y107" i="1"/>
  <c r="Z265" i="1"/>
  <c r="Z103" i="1"/>
  <c r="E98" i="1"/>
  <c r="O160" i="1"/>
  <c r="L196" i="1"/>
  <c r="E44" i="1"/>
  <c r="O105" i="1"/>
  <c r="L209" i="1"/>
  <c r="Z161" i="1"/>
  <c r="E101" i="1"/>
  <c r="E201" i="1"/>
  <c r="O102" i="1"/>
  <c r="L263" i="1"/>
  <c r="Z264" i="1"/>
  <c r="Z160" i="1"/>
  <c r="O159" i="1"/>
  <c r="L159" i="1"/>
  <c r="O212" i="1"/>
  <c r="L148" i="1"/>
  <c r="O258" i="1"/>
  <c r="E51" i="1"/>
  <c r="L257" i="1"/>
  <c r="L262" i="1"/>
  <c r="L105" i="1"/>
  <c r="Z51" i="1"/>
  <c r="O51" i="1"/>
  <c r="E105" i="1"/>
  <c r="Z105" i="1"/>
  <c r="Z211" i="1"/>
  <c r="E211" i="1"/>
  <c r="L155" i="1"/>
  <c r="O263" i="1"/>
  <c r="Y159" i="1"/>
  <c r="E159" i="1"/>
  <c r="E49" i="1"/>
  <c r="Z210" i="1"/>
  <c r="O206" i="1"/>
  <c r="O201" i="1"/>
  <c r="Z258" i="1"/>
  <c r="O158" i="1"/>
  <c r="L253" i="1"/>
  <c r="L200" i="1"/>
  <c r="E263" i="1"/>
  <c r="L150" i="1"/>
  <c r="Y105" i="1"/>
  <c r="L103" i="1"/>
  <c r="E151" i="1"/>
  <c r="L260" i="1"/>
  <c r="L104" i="1"/>
  <c r="Y252" i="1"/>
  <c r="E252" i="1"/>
  <c r="E210" i="1"/>
  <c r="E104" i="1"/>
  <c r="L210" i="1"/>
  <c r="Y158" i="1"/>
  <c r="E158" i="1"/>
  <c r="E259" i="1"/>
  <c r="O262" i="1"/>
  <c r="L259" i="1"/>
  <c r="Z158" i="1"/>
  <c r="E46" i="1"/>
  <c r="L157" i="1"/>
  <c r="E262" i="1"/>
  <c r="E47" i="1"/>
  <c r="O156" i="1"/>
  <c r="L256" i="1"/>
  <c r="L208" i="1"/>
  <c r="L156" i="1"/>
  <c r="L261" i="1"/>
  <c r="L252" i="1"/>
  <c r="E96" i="1"/>
  <c r="E103" i="1"/>
  <c r="L100" i="1"/>
  <c r="L206" i="1"/>
  <c r="Y203" i="1"/>
  <c r="E149" i="1"/>
  <c r="O157" i="1"/>
  <c r="O153" i="1"/>
  <c r="O261" i="1"/>
  <c r="L255" i="1"/>
  <c r="Y101" i="1"/>
  <c r="E261" i="1"/>
  <c r="O209" i="1"/>
  <c r="E157" i="1"/>
  <c r="L153" i="1"/>
  <c r="E209" i="1"/>
  <c r="Y156" i="1"/>
  <c r="L99" i="1"/>
  <c r="E102" i="1"/>
  <c r="L203" i="1"/>
  <c r="L101" i="1"/>
  <c r="O208" i="1"/>
  <c r="Z101" i="1"/>
  <c r="O154" i="1"/>
  <c r="O260" i="1"/>
  <c r="E40" i="1"/>
  <c r="O40" i="1"/>
  <c r="Z206" i="1"/>
  <c r="E48" i="1"/>
  <c r="O155" i="1"/>
  <c r="O259" i="1"/>
  <c r="L204" i="1"/>
  <c r="E207" i="1"/>
  <c r="E155" i="1"/>
  <c r="Y155" i="1"/>
  <c r="O257" i="1"/>
  <c r="L258" i="1"/>
  <c r="E100" i="1"/>
  <c r="E154" i="1"/>
  <c r="E258" i="1"/>
  <c r="S15" i="35"/>
  <c r="O204" i="1"/>
  <c r="L154" i="1"/>
  <c r="Y154" i="1"/>
  <c r="Y258" i="1"/>
  <c r="O205" i="1"/>
  <c r="E203" i="1"/>
  <c r="O152" i="1"/>
  <c r="E43" i="1"/>
  <c r="E257" i="1"/>
  <c r="O256" i="1"/>
  <c r="Y206" i="1"/>
  <c r="Z154" i="1"/>
  <c r="Z205" i="1"/>
  <c r="E255" i="1"/>
  <c r="E45" i="1"/>
  <c r="O99" i="1"/>
  <c r="Z99" i="1"/>
  <c r="O97" i="1"/>
  <c r="Z97" i="1"/>
  <c r="O98" i="1"/>
  <c r="Z98" i="1"/>
  <c r="Z255" i="1"/>
  <c r="O255" i="1"/>
  <c r="L151" i="1"/>
  <c r="E153" i="1"/>
  <c r="E152" i="1"/>
  <c r="Y257" i="1"/>
  <c r="Z204" i="1"/>
  <c r="E97" i="1"/>
  <c r="Y204" i="1"/>
  <c r="Z257" i="1"/>
  <c r="E99" i="1"/>
  <c r="O203" i="1"/>
  <c r="O151" i="1"/>
  <c r="L254" i="1"/>
  <c r="E205" i="1"/>
  <c r="E94" i="1"/>
  <c r="Z203" i="1"/>
  <c r="Z201" i="1"/>
  <c r="Z151" i="1"/>
  <c r="E254" i="1"/>
  <c r="O149" i="1"/>
  <c r="O150" i="1"/>
  <c r="O254" i="1"/>
  <c r="Y254" i="1"/>
  <c r="E202" i="1"/>
  <c r="O95" i="1"/>
  <c r="L202" i="1"/>
  <c r="L97" i="1"/>
  <c r="Y42" i="1"/>
  <c r="O96" i="1"/>
  <c r="Z150" i="1"/>
  <c r="O42" i="1"/>
  <c r="E41" i="1"/>
  <c r="E150" i="1"/>
  <c r="E253" i="1"/>
  <c r="O202" i="1"/>
  <c r="E95" i="1"/>
  <c r="L149" i="1"/>
  <c r="Z149" i="1"/>
  <c r="L40" i="1"/>
  <c r="L95" i="1"/>
  <c r="Y95" i="1"/>
  <c r="Y253" i="1"/>
  <c r="Z200" i="1"/>
  <c r="S14" i="35"/>
  <c r="O253" i="1"/>
  <c r="Z95" i="1"/>
  <c r="Y200" i="1"/>
  <c r="O41" i="1"/>
  <c r="O148" i="1"/>
  <c r="O252" i="1"/>
  <c r="O94" i="1"/>
  <c r="O92" i="1"/>
  <c r="E200" i="1"/>
  <c r="L144" i="1"/>
  <c r="L247" i="1"/>
  <c r="E34" i="1"/>
  <c r="E247" i="1"/>
  <c r="O35" i="1"/>
  <c r="S13" i="35"/>
  <c r="E243" i="1"/>
  <c r="L37" i="1"/>
  <c r="O93" i="1"/>
  <c r="L38" i="1"/>
  <c r="E89" i="1"/>
  <c r="O141" i="1"/>
  <c r="L250" i="1"/>
  <c r="L146" i="1"/>
  <c r="E143" i="1"/>
  <c r="Q13" i="35"/>
  <c r="L93" i="1"/>
  <c r="O193" i="1"/>
  <c r="O244" i="1"/>
  <c r="E195" i="1"/>
  <c r="Y195" i="1"/>
  <c r="L195" i="1"/>
  <c r="E141" i="1"/>
  <c r="E251" i="1"/>
  <c r="E38" i="1"/>
  <c r="L92" i="1"/>
  <c r="L88" i="1"/>
  <c r="Z197" i="1"/>
  <c r="L141" i="1"/>
  <c r="L89" i="1"/>
  <c r="L142" i="1"/>
  <c r="L90" i="1"/>
  <c r="L91" i="1"/>
  <c r="L145" i="1"/>
  <c r="O199" i="1"/>
  <c r="L193" i="1"/>
  <c r="Z90" i="1"/>
  <c r="Y90" i="1"/>
  <c r="E36" i="1"/>
  <c r="E91" i="1"/>
  <c r="Y145" i="1"/>
  <c r="E145" i="1"/>
  <c r="O38" i="1"/>
  <c r="Z199" i="1"/>
  <c r="O147" i="1"/>
  <c r="O247" i="1"/>
  <c r="L249" i="1"/>
  <c r="E37" i="1"/>
  <c r="O144" i="1"/>
  <c r="E250" i="1"/>
  <c r="Y249" i="1"/>
  <c r="E249" i="1"/>
  <c r="Y38" i="1"/>
  <c r="O90" i="1"/>
  <c r="E199" i="1"/>
  <c r="L147" i="1"/>
  <c r="Z249" i="1"/>
  <c r="O249" i="1"/>
  <c r="L248" i="1"/>
  <c r="Y251" i="1"/>
  <c r="O251" i="1"/>
  <c r="E93" i="1"/>
  <c r="E92" i="1"/>
  <c r="Z93" i="1"/>
  <c r="Z89" i="1"/>
  <c r="Z198" i="1"/>
  <c r="O198" i="1"/>
  <c r="L197" i="1"/>
  <c r="Z144" i="1"/>
  <c r="O250" i="1"/>
  <c r="Z247" i="1"/>
  <c r="L198" i="1"/>
  <c r="O91" i="1"/>
  <c r="O37" i="1"/>
  <c r="E198" i="1"/>
  <c r="O39" i="1"/>
  <c r="O197" i="1"/>
  <c r="Z146" i="1"/>
  <c r="O146" i="1"/>
  <c r="E147" i="1"/>
  <c r="E146" i="1"/>
  <c r="L39" i="1"/>
  <c r="O248" i="1"/>
  <c r="L35" i="1"/>
  <c r="E39" i="1"/>
  <c r="O86" i="1"/>
  <c r="E90" i="1"/>
  <c r="E35" i="1"/>
  <c r="O194" i="1"/>
  <c r="O195" i="1"/>
  <c r="E196" i="1"/>
  <c r="O196" i="1"/>
  <c r="E144" i="1"/>
  <c r="E88" i="1"/>
  <c r="L143" i="1"/>
  <c r="E248" i="1"/>
  <c r="L246" i="1"/>
  <c r="L84" i="1"/>
  <c r="Y89" i="1"/>
  <c r="O88" i="1"/>
  <c r="E194" i="1"/>
  <c r="Y34" i="1"/>
  <c r="O87" i="1"/>
  <c r="O143" i="1"/>
  <c r="O89" i="1"/>
  <c r="Z195" i="1"/>
  <c r="E142" i="1"/>
  <c r="Z88" i="1"/>
  <c r="O245" i="1"/>
  <c r="Z194" i="1"/>
  <c r="O142" i="1"/>
  <c r="Y194" i="1"/>
  <c r="O246" i="1"/>
  <c r="E246" i="1"/>
  <c r="E86" i="1"/>
  <c r="E245" i="1"/>
  <c r="Z87" i="1"/>
  <c r="E87" i="1"/>
  <c r="E33" i="1"/>
  <c r="L86" i="1"/>
  <c r="Z141" i="1"/>
  <c r="Y245" i="1"/>
  <c r="L87" i="1"/>
  <c r="E85" i="1"/>
  <c r="O242" i="1"/>
  <c r="L245" i="1"/>
  <c r="Y85" i="1"/>
  <c r="L192" i="1"/>
  <c r="E193" i="1"/>
  <c r="Y193" i="1"/>
  <c r="O140" i="1"/>
  <c r="L183" i="1"/>
  <c r="E242" i="1"/>
  <c r="Z245" i="1"/>
  <c r="E244" i="1"/>
  <c r="Z33" i="1"/>
  <c r="O188" i="1"/>
  <c r="O139" i="1"/>
  <c r="O191" i="1"/>
  <c r="O192" i="1"/>
  <c r="L244" i="1"/>
  <c r="E32" i="1"/>
  <c r="Z86" i="1"/>
  <c r="E31" i="1"/>
  <c r="L140" i="1"/>
  <c r="E140" i="1"/>
  <c r="E192" i="1"/>
  <c r="Y140" i="1"/>
  <c r="O243" i="1"/>
  <c r="E191" i="1"/>
  <c r="E139" i="1"/>
  <c r="L138" i="1"/>
  <c r="Q12" i="35"/>
  <c r="L189" i="1"/>
  <c r="Z139" i="1"/>
  <c r="Y31" i="1"/>
  <c r="O85" i="1"/>
  <c r="Z243" i="1"/>
  <c r="L139" i="1"/>
  <c r="Z137" i="1"/>
  <c r="L83" i="1"/>
  <c r="Y243" i="1"/>
  <c r="L242" i="1"/>
  <c r="E138" i="1"/>
  <c r="L190" i="1"/>
  <c r="O138" i="1"/>
  <c r="E136" i="1"/>
  <c r="Y242" i="1"/>
  <c r="Y138" i="1"/>
  <c r="O84" i="1"/>
  <c r="E190" i="1"/>
  <c r="O190" i="1"/>
  <c r="E30" i="1"/>
  <c r="E83" i="1"/>
  <c r="E84" i="1"/>
  <c r="L137" i="1"/>
  <c r="Z242" i="1"/>
  <c r="Y190" i="1"/>
  <c r="Z138" i="1"/>
  <c r="E237" i="1"/>
  <c r="E189" i="1"/>
  <c r="O234" i="1"/>
  <c r="E135" i="1"/>
  <c r="O241" i="1"/>
  <c r="L241" i="1"/>
  <c r="Y83" i="1"/>
  <c r="L28" i="1"/>
  <c r="E81" i="1"/>
  <c r="E241" i="1"/>
  <c r="L82" i="1"/>
  <c r="O82" i="1"/>
  <c r="O189" i="1"/>
  <c r="E137" i="1"/>
  <c r="E28" i="1"/>
  <c r="O240" i="1"/>
  <c r="E29" i="1"/>
  <c r="Z241" i="1"/>
  <c r="O83" i="1"/>
  <c r="L26" i="1"/>
  <c r="L136" i="1"/>
  <c r="Z83" i="1"/>
  <c r="E127" i="1"/>
  <c r="O238" i="1"/>
  <c r="Y82" i="1"/>
  <c r="O28" i="1"/>
  <c r="Z82" i="1"/>
  <c r="E240" i="1"/>
  <c r="E239" i="1"/>
  <c r="L27" i="1"/>
  <c r="Q10" i="35"/>
  <c r="L80" i="1"/>
  <c r="O136" i="1"/>
  <c r="E27" i="1"/>
  <c r="L186" i="1"/>
  <c r="Z240" i="1"/>
  <c r="Y188" i="1"/>
  <c r="Z188" i="1"/>
  <c r="Y136" i="1"/>
  <c r="Y81" i="1"/>
  <c r="O187" i="1"/>
  <c r="E187" i="1"/>
  <c r="L240" i="1"/>
  <c r="E186" i="1"/>
  <c r="E82" i="1"/>
  <c r="Y187" i="1"/>
  <c r="Z187" i="1"/>
  <c r="L135" i="1"/>
  <c r="L184" i="1"/>
  <c r="L134" i="1"/>
  <c r="S11" i="35"/>
  <c r="O26" i="1"/>
  <c r="E134" i="1"/>
  <c r="L81" i="1"/>
  <c r="O27" i="1"/>
  <c r="Q11" i="35"/>
  <c r="O239" i="1"/>
  <c r="Y239" i="1"/>
  <c r="O135" i="1"/>
  <c r="Z239" i="1"/>
  <c r="O81" i="1"/>
  <c r="Z27" i="1"/>
  <c r="O77" i="1"/>
  <c r="O78" i="1"/>
  <c r="O134" i="1"/>
  <c r="E238" i="1"/>
  <c r="L238" i="1"/>
  <c r="Y186" i="1"/>
  <c r="L132" i="1"/>
  <c r="O79" i="1"/>
  <c r="L76" i="1"/>
  <c r="Y238" i="1"/>
  <c r="O10" i="35"/>
  <c r="E26" i="1"/>
  <c r="O186" i="1"/>
  <c r="E80" i="1"/>
  <c r="Z134" i="1"/>
  <c r="L237" i="1"/>
  <c r="O80" i="1"/>
  <c r="L185" i="1"/>
  <c r="Z238" i="1"/>
  <c r="L21" i="1"/>
  <c r="O185" i="1"/>
  <c r="S10" i="35"/>
  <c r="E184" i="1"/>
  <c r="L79" i="1"/>
  <c r="O133" i="1"/>
  <c r="L233" i="1"/>
  <c r="L24" i="1"/>
  <c r="L133" i="1"/>
  <c r="O25" i="1"/>
  <c r="Z25" i="1"/>
  <c r="Y79" i="1"/>
  <c r="O236" i="1"/>
  <c r="E25" i="1"/>
  <c r="O237" i="1"/>
  <c r="L23" i="1"/>
  <c r="E133" i="1"/>
  <c r="Y184" i="1"/>
  <c r="Z79" i="1"/>
  <c r="O132" i="1"/>
  <c r="L178" i="1"/>
  <c r="E185" i="1"/>
  <c r="Z133" i="1"/>
  <c r="L131" i="1"/>
  <c r="E78" i="1"/>
  <c r="O21" i="1"/>
  <c r="E131" i="1"/>
  <c r="L78" i="1"/>
  <c r="E236" i="1"/>
  <c r="O24" i="1"/>
  <c r="Z78" i="1"/>
  <c r="O183" i="1"/>
  <c r="O184" i="1"/>
  <c r="E77" i="1"/>
  <c r="E24" i="1"/>
  <c r="Z236" i="1"/>
  <c r="L236" i="1"/>
  <c r="Z132" i="1"/>
  <c r="Z24" i="1"/>
  <c r="O181" i="1"/>
  <c r="E132" i="1"/>
  <c r="O235" i="1"/>
  <c r="O23" i="1"/>
  <c r="Y77" i="1"/>
  <c r="Z183" i="1"/>
  <c r="E183" i="1"/>
  <c r="Y183" i="1"/>
  <c r="O75" i="1"/>
  <c r="Z235" i="1"/>
  <c r="L235" i="1"/>
  <c r="E235" i="1"/>
  <c r="L77" i="1"/>
  <c r="E23" i="1"/>
  <c r="O131" i="1"/>
  <c r="O129" i="1"/>
  <c r="E234" i="1"/>
  <c r="Z23" i="1"/>
  <c r="E21" i="1"/>
  <c r="L71" i="1"/>
  <c r="Z77" i="1"/>
  <c r="O76" i="1"/>
  <c r="O130" i="1"/>
  <c r="E75" i="1"/>
  <c r="L234" i="1"/>
  <c r="E76" i="1"/>
  <c r="L22" i="1"/>
  <c r="L130" i="1"/>
  <c r="O22" i="1"/>
  <c r="L182" i="1"/>
  <c r="Z234" i="1"/>
  <c r="Y234" i="1"/>
  <c r="E130" i="1"/>
  <c r="E182" i="1"/>
  <c r="Y76" i="1"/>
  <c r="E22" i="1"/>
  <c r="O182" i="1"/>
  <c r="Z22" i="1"/>
  <c r="Y21" i="1"/>
  <c r="L181" i="1"/>
  <c r="E180" i="1"/>
  <c r="O233" i="1"/>
  <c r="L75" i="1"/>
  <c r="L129" i="1"/>
  <c r="O127" i="1"/>
  <c r="E20" i="1"/>
  <c r="O20" i="1"/>
  <c r="L73" i="1"/>
  <c r="E129" i="1"/>
  <c r="E233" i="1"/>
  <c r="L20" i="1"/>
  <c r="Z21" i="1"/>
  <c r="E181" i="1"/>
  <c r="Y232" i="1"/>
  <c r="L74" i="1"/>
  <c r="E232" i="1"/>
  <c r="Y179" i="1"/>
  <c r="L232" i="1"/>
  <c r="L180" i="1"/>
  <c r="O232" i="1"/>
  <c r="L126" i="1"/>
  <c r="E74" i="1"/>
  <c r="O128" i="1"/>
  <c r="O74" i="1"/>
  <c r="E128" i="1"/>
  <c r="E179" i="1"/>
  <c r="L128" i="1"/>
  <c r="O180" i="1"/>
  <c r="O73" i="1"/>
  <c r="L127" i="1"/>
  <c r="E231" i="1"/>
  <c r="L124" i="1"/>
  <c r="Z127" i="1"/>
  <c r="O231" i="1"/>
  <c r="E73" i="1"/>
  <c r="O179" i="1"/>
  <c r="O18" i="1"/>
  <c r="E70" i="1"/>
  <c r="L70" i="1"/>
  <c r="E176" i="1"/>
  <c r="L72" i="1"/>
  <c r="L177" i="1"/>
  <c r="L175" i="1"/>
  <c r="O230" i="1"/>
  <c r="E126" i="1"/>
  <c r="Y126" i="1"/>
  <c r="L18" i="1"/>
  <c r="L14" i="1"/>
  <c r="L230" i="1"/>
  <c r="O178" i="1"/>
  <c r="E18" i="1"/>
  <c r="O125" i="1"/>
  <c r="O126" i="1"/>
  <c r="E178" i="1"/>
  <c r="L15" i="1"/>
  <c r="O72" i="1"/>
  <c r="Y70" i="1"/>
  <c r="Z72" i="1"/>
  <c r="E72" i="1"/>
  <c r="O15" i="1"/>
  <c r="Z230" i="1"/>
  <c r="L176" i="1"/>
  <c r="E230" i="1"/>
  <c r="O71" i="1"/>
  <c r="L125" i="1"/>
  <c r="L229" i="1"/>
  <c r="Y18" i="1"/>
  <c r="E229" i="1"/>
  <c r="Z125" i="1"/>
  <c r="Y229" i="1"/>
  <c r="L123" i="1"/>
  <c r="O177" i="1"/>
  <c r="O70" i="1"/>
  <c r="Z69" i="1"/>
  <c r="E125" i="1"/>
  <c r="O229" i="1"/>
  <c r="E71" i="1"/>
  <c r="Z71" i="1"/>
  <c r="O123" i="1"/>
  <c r="E177" i="1"/>
  <c r="L120" i="1"/>
  <c r="O124" i="1"/>
  <c r="L16" i="1"/>
  <c r="E16" i="1"/>
  <c r="E228" i="1"/>
  <c r="E124" i="1"/>
  <c r="Y176" i="1"/>
  <c r="E175" i="1"/>
  <c r="O16" i="1"/>
  <c r="Z16" i="1"/>
  <c r="O176" i="1"/>
  <c r="O228" i="1"/>
  <c r="E69" i="1"/>
  <c r="O69" i="1"/>
  <c r="L69" i="1"/>
  <c r="L228" i="1"/>
  <c r="E15" i="1"/>
  <c r="O227" i="1"/>
  <c r="L227" i="1"/>
  <c r="Z123" i="1"/>
  <c r="O175" i="1"/>
  <c r="E227" i="1"/>
  <c r="Y227" i="1"/>
  <c r="Y15" i="1"/>
  <c r="Y69" i="1"/>
  <c r="E123" i="1"/>
  <c r="L226" i="1"/>
  <c r="L224" i="1"/>
  <c r="L225" i="1"/>
  <c r="E225" i="1"/>
  <c r="E173" i="1"/>
  <c r="O122" i="1"/>
  <c r="L122" i="1"/>
  <c r="E122" i="1"/>
  <c r="E68" i="1"/>
  <c r="E14" i="1"/>
  <c r="L12" i="1"/>
  <c r="E66" i="1"/>
  <c r="L174" i="1"/>
  <c r="O226" i="1"/>
  <c r="Y122" i="1"/>
  <c r="O68" i="1"/>
  <c r="O174" i="1"/>
  <c r="L68" i="1"/>
  <c r="O14" i="1"/>
  <c r="Z122" i="1"/>
  <c r="O67" i="1"/>
  <c r="E224" i="1"/>
  <c r="E174" i="1"/>
  <c r="E226" i="1"/>
  <c r="O173" i="1"/>
  <c r="Y14" i="1"/>
  <c r="E13" i="1"/>
  <c r="E121" i="1"/>
  <c r="O12" i="1"/>
  <c r="Z67" i="1"/>
  <c r="O66" i="1"/>
  <c r="O121" i="1"/>
  <c r="Y66" i="1"/>
  <c r="L173" i="1"/>
  <c r="Y173" i="1"/>
  <c r="L121" i="1"/>
  <c r="O224" i="1"/>
  <c r="E172" i="1"/>
  <c r="O13" i="1"/>
  <c r="Y67" i="1"/>
  <c r="O120" i="1"/>
  <c r="E67" i="1"/>
  <c r="Y172" i="1"/>
  <c r="L67" i="1"/>
  <c r="Z121" i="1"/>
  <c r="E12" i="1"/>
  <c r="O225" i="1"/>
  <c r="Y224" i="1"/>
  <c r="L172" i="1"/>
  <c r="L66" i="1"/>
  <c r="E120" i="1"/>
  <c r="O172" i="1"/>
  <c r="O222" i="1"/>
  <c r="E118" i="1"/>
  <c r="E222" i="1"/>
  <c r="E65" i="1"/>
  <c r="O10" i="1"/>
  <c r="O118" i="1"/>
  <c r="L171" i="1"/>
  <c r="L223" i="1"/>
  <c r="N11" i="48"/>
  <c r="E10" i="1"/>
  <c r="E119" i="1"/>
  <c r="Y119" i="1"/>
  <c r="L11" i="1"/>
  <c r="Y222" i="1"/>
  <c r="P11" i="48"/>
  <c r="Y64" i="1"/>
  <c r="E64" i="1"/>
  <c r="O119" i="1"/>
  <c r="Y170" i="1"/>
  <c r="E171" i="1"/>
  <c r="L118" i="1"/>
  <c r="E11" i="1"/>
  <c r="L64" i="1"/>
  <c r="O11" i="1"/>
  <c r="O65" i="1"/>
  <c r="L65" i="1"/>
  <c r="O223" i="1"/>
  <c r="Z222" i="1"/>
  <c r="J11" i="48"/>
  <c r="L222" i="1"/>
  <c r="O171" i="1"/>
  <c r="Z223" i="1"/>
  <c r="E223" i="1"/>
  <c r="Z118" i="1"/>
  <c r="E170" i="1"/>
  <c r="Z119" i="1"/>
  <c r="L119" i="1"/>
  <c r="O170" i="1"/>
  <c r="L170" i="1"/>
  <c r="Z64" i="1"/>
  <c r="O64" i="1"/>
  <c r="L10" i="1"/>
  <c r="Y218" i="54" l="1"/>
  <c r="Y205" i="54"/>
  <c r="Y179" i="54"/>
  <c r="Y192" i="54"/>
  <c r="Y153" i="54"/>
  <c r="Y166" i="54"/>
  <c r="Y140" i="54"/>
  <c r="Y127" i="54"/>
  <c r="Y114" i="54"/>
  <c r="Y101" i="54"/>
  <c r="H4" i="54"/>
  <c r="V2" i="54"/>
  <c r="S4" i="54" l="1"/>
  <c r="Y88" i="54"/>
  <c r="Y62" i="54"/>
  <c r="Y75" i="54"/>
  <c r="Y49" i="54"/>
  <c r="Y36" i="54"/>
  <c r="Y23" i="54"/>
  <c r="Y10" i="54"/>
  <c r="AP2" i="47"/>
  <c r="V36" i="52" l="1"/>
  <c r="V62" i="52"/>
  <c r="V23" i="52"/>
  <c r="P25" i="2" l="1"/>
  <c r="O25" i="2"/>
  <c r="P26" i="2"/>
  <c r="O26" i="2"/>
  <c r="R2" i="52" l="1"/>
  <c r="W2" i="1" l="1"/>
  <c r="T2" i="35" l="1"/>
  <c r="H4" i="52" l="1"/>
  <c r="P10" i="49"/>
  <c r="L10" i="49"/>
  <c r="J10" i="49"/>
  <c r="H4" i="49"/>
  <c r="Q2" i="49"/>
  <c r="T2" i="48"/>
  <c r="O2" i="45"/>
  <c r="T11" i="44"/>
  <c r="S10" i="6"/>
  <c r="G24" i="53"/>
  <c r="G26" i="53"/>
  <c r="G27" i="53"/>
  <c r="G28" i="53"/>
  <c r="G30" i="53"/>
  <c r="G31" i="53"/>
  <c r="G32" i="53"/>
  <c r="G34" i="53"/>
  <c r="G35" i="53"/>
  <c r="G36" i="53"/>
  <c r="G38" i="53"/>
  <c r="G39" i="53"/>
  <c r="G40" i="53"/>
  <c r="G42" i="53"/>
  <c r="G43" i="53"/>
  <c r="G44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X80" i="53"/>
  <c r="Y80" i="53"/>
  <c r="L80" i="53"/>
  <c r="J80" i="53"/>
  <c r="S80" i="53"/>
  <c r="O80" i="53"/>
  <c r="M80" i="53"/>
  <c r="I80" i="53"/>
  <c r="E80" i="53"/>
  <c r="D80" i="53"/>
  <c r="B80" i="53"/>
  <c r="C80" i="53" s="1"/>
  <c r="X79" i="53"/>
  <c r="Y79" i="53"/>
  <c r="L79" i="53"/>
  <c r="J79" i="53"/>
  <c r="S79" i="53"/>
  <c r="O79" i="53"/>
  <c r="M79" i="53"/>
  <c r="I79" i="53"/>
  <c r="E79" i="53"/>
  <c r="D79" i="53"/>
  <c r="B79" i="53"/>
  <c r="C79" i="53" s="1"/>
  <c r="X78" i="53"/>
  <c r="Y78" i="53"/>
  <c r="L78" i="53"/>
  <c r="J78" i="53"/>
  <c r="S78" i="53"/>
  <c r="O78" i="53"/>
  <c r="M78" i="53"/>
  <c r="I78" i="53"/>
  <c r="E78" i="53"/>
  <c r="D78" i="53"/>
  <c r="B78" i="53"/>
  <c r="C78" i="53" s="1"/>
  <c r="X77" i="53"/>
  <c r="Y77" i="53"/>
  <c r="L77" i="53"/>
  <c r="J77" i="53"/>
  <c r="S77" i="53"/>
  <c r="O77" i="53"/>
  <c r="M77" i="53"/>
  <c r="I77" i="53"/>
  <c r="E77" i="53"/>
  <c r="D77" i="53"/>
  <c r="B77" i="53"/>
  <c r="C77" i="53" s="1"/>
  <c r="X76" i="53"/>
  <c r="Y76" i="53"/>
  <c r="L76" i="53"/>
  <c r="J76" i="53"/>
  <c r="S76" i="53"/>
  <c r="O76" i="53"/>
  <c r="M76" i="53"/>
  <c r="I76" i="53"/>
  <c r="E76" i="53"/>
  <c r="D76" i="53"/>
  <c r="B76" i="53"/>
  <c r="C76" i="53" s="1"/>
  <c r="X75" i="53"/>
  <c r="Y75" i="53"/>
  <c r="L75" i="53"/>
  <c r="J75" i="53"/>
  <c r="S75" i="53"/>
  <c r="O75" i="53"/>
  <c r="M75" i="53"/>
  <c r="I75" i="53"/>
  <c r="E75" i="53"/>
  <c r="D75" i="53"/>
  <c r="B75" i="53"/>
  <c r="C75" i="53" s="1"/>
  <c r="X74" i="53"/>
  <c r="Y74" i="53"/>
  <c r="L74" i="53"/>
  <c r="J74" i="53"/>
  <c r="S74" i="53"/>
  <c r="O74" i="53"/>
  <c r="M74" i="53"/>
  <c r="I74" i="53"/>
  <c r="E74" i="53"/>
  <c r="D74" i="53"/>
  <c r="B74" i="53"/>
  <c r="C74" i="53" s="1"/>
  <c r="X73" i="53"/>
  <c r="Y73" i="53"/>
  <c r="L73" i="53"/>
  <c r="J73" i="53"/>
  <c r="S73" i="53"/>
  <c r="O73" i="53"/>
  <c r="M73" i="53"/>
  <c r="I73" i="53"/>
  <c r="E73" i="53"/>
  <c r="D73" i="53"/>
  <c r="B73" i="53"/>
  <c r="C73" i="53" s="1"/>
  <c r="X72" i="53"/>
  <c r="Y72" i="53"/>
  <c r="L72" i="53"/>
  <c r="J72" i="53"/>
  <c r="S72" i="53"/>
  <c r="O72" i="53"/>
  <c r="M72" i="53"/>
  <c r="I72" i="53"/>
  <c r="E72" i="53"/>
  <c r="D72" i="53"/>
  <c r="B72" i="53"/>
  <c r="C72" i="53" s="1"/>
  <c r="X71" i="53"/>
  <c r="Y71" i="53"/>
  <c r="L71" i="53"/>
  <c r="J71" i="53"/>
  <c r="S71" i="53"/>
  <c r="O71" i="53"/>
  <c r="M71" i="53"/>
  <c r="I71" i="53"/>
  <c r="E71" i="53"/>
  <c r="D71" i="53"/>
  <c r="B71" i="53"/>
  <c r="C71" i="53" s="1"/>
  <c r="X70" i="53"/>
  <c r="Y70" i="53"/>
  <c r="L70" i="53"/>
  <c r="J70" i="53"/>
  <c r="S70" i="53"/>
  <c r="O70" i="53"/>
  <c r="M70" i="53"/>
  <c r="I70" i="53"/>
  <c r="E70" i="53"/>
  <c r="D70" i="53"/>
  <c r="B70" i="53"/>
  <c r="C70" i="53" s="1"/>
  <c r="X69" i="53"/>
  <c r="Y69" i="53"/>
  <c r="L69" i="53"/>
  <c r="J69" i="53"/>
  <c r="S69" i="53"/>
  <c r="O69" i="53"/>
  <c r="M69" i="53"/>
  <c r="I69" i="53"/>
  <c r="E69" i="53"/>
  <c r="D69" i="53"/>
  <c r="B69" i="53"/>
  <c r="C69" i="53" s="1"/>
  <c r="X68" i="53"/>
  <c r="Y68" i="53"/>
  <c r="L68" i="53"/>
  <c r="J68" i="53"/>
  <c r="S68" i="53"/>
  <c r="O68" i="53"/>
  <c r="M68" i="53"/>
  <c r="I68" i="53"/>
  <c r="E68" i="53"/>
  <c r="D68" i="53"/>
  <c r="B68" i="53"/>
  <c r="C68" i="53" s="1"/>
  <c r="X67" i="53"/>
  <c r="Y67" i="53"/>
  <c r="L67" i="53"/>
  <c r="J67" i="53"/>
  <c r="S67" i="53"/>
  <c r="O67" i="53"/>
  <c r="M67" i="53"/>
  <c r="I67" i="53"/>
  <c r="E67" i="53"/>
  <c r="D67" i="53"/>
  <c r="B67" i="53"/>
  <c r="C67" i="53" s="1"/>
  <c r="X66" i="53"/>
  <c r="Y66" i="53"/>
  <c r="L66" i="53"/>
  <c r="J66" i="53"/>
  <c r="S66" i="53"/>
  <c r="O66" i="53"/>
  <c r="M66" i="53"/>
  <c r="I66" i="53"/>
  <c r="E66" i="53"/>
  <c r="D66" i="53"/>
  <c r="B66" i="53"/>
  <c r="C66" i="53" s="1"/>
  <c r="X65" i="53"/>
  <c r="Y65" i="53"/>
  <c r="L65" i="53"/>
  <c r="J65" i="53"/>
  <c r="S65" i="53"/>
  <c r="O65" i="53"/>
  <c r="M65" i="53"/>
  <c r="I65" i="53"/>
  <c r="E65" i="53"/>
  <c r="D65" i="53"/>
  <c r="B65" i="53"/>
  <c r="C65" i="53" s="1"/>
  <c r="X64" i="53"/>
  <c r="Y64" i="53"/>
  <c r="L64" i="53"/>
  <c r="J64" i="53"/>
  <c r="S64" i="53"/>
  <c r="O64" i="53"/>
  <c r="M64" i="53"/>
  <c r="I64" i="53"/>
  <c r="E64" i="53"/>
  <c r="D64" i="53"/>
  <c r="B64" i="53"/>
  <c r="C64" i="53" s="1"/>
  <c r="X63" i="53"/>
  <c r="Y63" i="53"/>
  <c r="L63" i="53"/>
  <c r="J63" i="53"/>
  <c r="S63" i="53"/>
  <c r="O63" i="53"/>
  <c r="M63" i="53"/>
  <c r="I63" i="53"/>
  <c r="E63" i="53"/>
  <c r="D63" i="53"/>
  <c r="B63" i="53"/>
  <c r="C63" i="53" s="1"/>
  <c r="X62" i="53"/>
  <c r="Y62" i="53"/>
  <c r="L62" i="53"/>
  <c r="J62" i="53"/>
  <c r="S62" i="53"/>
  <c r="O62" i="53"/>
  <c r="M62" i="53"/>
  <c r="I62" i="53"/>
  <c r="E62" i="53"/>
  <c r="D62" i="53"/>
  <c r="B62" i="53"/>
  <c r="C62" i="53" s="1"/>
  <c r="X61" i="53"/>
  <c r="Y61" i="53"/>
  <c r="L61" i="53"/>
  <c r="J61" i="53"/>
  <c r="S61" i="53"/>
  <c r="O61" i="53"/>
  <c r="M61" i="53"/>
  <c r="I61" i="53"/>
  <c r="E61" i="53"/>
  <c r="D61" i="53"/>
  <c r="B61" i="53"/>
  <c r="C61" i="53" s="1"/>
  <c r="X60" i="53"/>
  <c r="Y60" i="53"/>
  <c r="L60" i="53"/>
  <c r="J60" i="53"/>
  <c r="S60" i="53"/>
  <c r="O60" i="53"/>
  <c r="M60" i="53"/>
  <c r="I60" i="53"/>
  <c r="E60" i="53"/>
  <c r="D60" i="53"/>
  <c r="B60" i="53"/>
  <c r="C60" i="53" s="1"/>
  <c r="X59" i="53"/>
  <c r="Y59" i="53"/>
  <c r="L59" i="53"/>
  <c r="J59" i="53"/>
  <c r="S59" i="53"/>
  <c r="O59" i="53"/>
  <c r="M59" i="53"/>
  <c r="I59" i="53"/>
  <c r="E59" i="53"/>
  <c r="D59" i="53"/>
  <c r="B59" i="53"/>
  <c r="C59" i="53" s="1"/>
  <c r="X58" i="53"/>
  <c r="Y58" i="53"/>
  <c r="L58" i="53"/>
  <c r="J58" i="53"/>
  <c r="S58" i="53"/>
  <c r="O58" i="53"/>
  <c r="M58" i="53"/>
  <c r="I58" i="53"/>
  <c r="E58" i="53"/>
  <c r="D58" i="53"/>
  <c r="B58" i="53"/>
  <c r="C58" i="53" s="1"/>
  <c r="X57" i="53"/>
  <c r="Y57" i="53"/>
  <c r="L57" i="53"/>
  <c r="J57" i="53"/>
  <c r="S57" i="53"/>
  <c r="O57" i="53"/>
  <c r="M57" i="53"/>
  <c r="I57" i="53"/>
  <c r="E57" i="53"/>
  <c r="D57" i="53"/>
  <c r="B57" i="53"/>
  <c r="C57" i="53" s="1"/>
  <c r="X56" i="53"/>
  <c r="Y56" i="53"/>
  <c r="L56" i="53"/>
  <c r="J56" i="53"/>
  <c r="S56" i="53"/>
  <c r="O56" i="53"/>
  <c r="M56" i="53"/>
  <c r="I56" i="53"/>
  <c r="E56" i="53"/>
  <c r="D56" i="53"/>
  <c r="B56" i="53"/>
  <c r="C56" i="53" s="1"/>
  <c r="X55" i="53"/>
  <c r="Y55" i="53"/>
  <c r="L55" i="53"/>
  <c r="J55" i="53"/>
  <c r="S55" i="53"/>
  <c r="O55" i="53"/>
  <c r="M55" i="53"/>
  <c r="I55" i="53"/>
  <c r="E55" i="53"/>
  <c r="D55" i="53"/>
  <c r="B55" i="53"/>
  <c r="C55" i="53" s="1"/>
  <c r="X54" i="53"/>
  <c r="Y54" i="53"/>
  <c r="L54" i="53"/>
  <c r="J54" i="53"/>
  <c r="S54" i="53"/>
  <c r="O54" i="53"/>
  <c r="M54" i="53"/>
  <c r="I54" i="53"/>
  <c r="E54" i="53"/>
  <c r="D54" i="53"/>
  <c r="B54" i="53"/>
  <c r="C54" i="53" s="1"/>
  <c r="X53" i="53"/>
  <c r="Y53" i="53"/>
  <c r="L53" i="53"/>
  <c r="J53" i="53"/>
  <c r="S53" i="53"/>
  <c r="O53" i="53"/>
  <c r="M53" i="53"/>
  <c r="I53" i="53"/>
  <c r="E53" i="53"/>
  <c r="D53" i="53"/>
  <c r="B53" i="53"/>
  <c r="C53" i="53" s="1"/>
  <c r="X52" i="53"/>
  <c r="Y52" i="53"/>
  <c r="L52" i="53"/>
  <c r="J52" i="53"/>
  <c r="S52" i="53"/>
  <c r="O52" i="53"/>
  <c r="M52" i="53"/>
  <c r="I52" i="53"/>
  <c r="E52" i="53"/>
  <c r="D52" i="53"/>
  <c r="B52" i="53"/>
  <c r="C52" i="53" s="1"/>
  <c r="X51" i="53"/>
  <c r="Y51" i="53"/>
  <c r="L51" i="53"/>
  <c r="J51" i="53"/>
  <c r="S51" i="53"/>
  <c r="O51" i="53"/>
  <c r="M51" i="53"/>
  <c r="I51" i="53"/>
  <c r="E51" i="53"/>
  <c r="D51" i="53"/>
  <c r="B51" i="53"/>
  <c r="C51" i="53" s="1"/>
  <c r="X50" i="53"/>
  <c r="Y50" i="53"/>
  <c r="L50" i="53"/>
  <c r="J50" i="53"/>
  <c r="S50" i="53"/>
  <c r="O50" i="53"/>
  <c r="M50" i="53"/>
  <c r="I50" i="53"/>
  <c r="E50" i="53"/>
  <c r="D50" i="53"/>
  <c r="B50" i="53"/>
  <c r="C50" i="53" s="1"/>
  <c r="X49" i="53"/>
  <c r="Y49" i="53"/>
  <c r="L49" i="53"/>
  <c r="J49" i="53"/>
  <c r="S49" i="53"/>
  <c r="O49" i="53"/>
  <c r="M49" i="53"/>
  <c r="I49" i="53"/>
  <c r="E49" i="53"/>
  <c r="D49" i="53"/>
  <c r="B49" i="53"/>
  <c r="C49" i="53" s="1"/>
  <c r="X48" i="53"/>
  <c r="Y48" i="53"/>
  <c r="L48" i="53"/>
  <c r="J48" i="53"/>
  <c r="S48" i="53"/>
  <c r="O48" i="53"/>
  <c r="M48" i="53"/>
  <c r="I48" i="53"/>
  <c r="E48" i="53"/>
  <c r="D48" i="53"/>
  <c r="B48" i="53"/>
  <c r="C48" i="53" s="1"/>
  <c r="X47" i="53"/>
  <c r="Y47" i="53"/>
  <c r="L47" i="53"/>
  <c r="J47" i="53"/>
  <c r="S47" i="53"/>
  <c r="O47" i="53"/>
  <c r="M47" i="53"/>
  <c r="I47" i="53"/>
  <c r="E47" i="53"/>
  <c r="D47" i="53"/>
  <c r="B47" i="53"/>
  <c r="C47" i="53" s="1"/>
  <c r="X46" i="53"/>
  <c r="Y46" i="53"/>
  <c r="L46" i="53"/>
  <c r="J46" i="53"/>
  <c r="S46" i="53"/>
  <c r="O46" i="53"/>
  <c r="M46" i="53"/>
  <c r="I46" i="53"/>
  <c r="E46" i="53"/>
  <c r="D46" i="53"/>
  <c r="B46" i="53"/>
  <c r="C46" i="53" s="1"/>
  <c r="X44" i="53"/>
  <c r="Y44" i="53"/>
  <c r="L44" i="53"/>
  <c r="J44" i="53"/>
  <c r="S44" i="53"/>
  <c r="O44" i="53"/>
  <c r="M44" i="53"/>
  <c r="I44" i="53"/>
  <c r="E44" i="53"/>
  <c r="D44" i="53"/>
  <c r="B44" i="53"/>
  <c r="C44" i="53" s="1"/>
  <c r="X43" i="53"/>
  <c r="Y43" i="53"/>
  <c r="L43" i="53"/>
  <c r="J43" i="53"/>
  <c r="S43" i="53"/>
  <c r="O43" i="53"/>
  <c r="M43" i="53"/>
  <c r="I43" i="53"/>
  <c r="E43" i="53"/>
  <c r="D43" i="53"/>
  <c r="B43" i="53"/>
  <c r="C43" i="53" s="1"/>
  <c r="X42" i="53"/>
  <c r="Y42" i="53"/>
  <c r="L42" i="53"/>
  <c r="J42" i="53"/>
  <c r="S42" i="53"/>
  <c r="O42" i="53"/>
  <c r="M42" i="53"/>
  <c r="I42" i="53"/>
  <c r="E42" i="53"/>
  <c r="D42" i="53"/>
  <c r="B42" i="53"/>
  <c r="C42" i="53" s="1"/>
  <c r="X40" i="53"/>
  <c r="Y40" i="53"/>
  <c r="L40" i="53"/>
  <c r="J40" i="53"/>
  <c r="S40" i="53"/>
  <c r="O40" i="53"/>
  <c r="M40" i="53"/>
  <c r="I40" i="53"/>
  <c r="E40" i="53"/>
  <c r="D40" i="53"/>
  <c r="B40" i="53"/>
  <c r="C40" i="53" s="1"/>
  <c r="X39" i="53"/>
  <c r="Y39" i="53"/>
  <c r="L39" i="53"/>
  <c r="S39" i="53"/>
  <c r="O39" i="53"/>
  <c r="M39" i="53"/>
  <c r="I39" i="53"/>
  <c r="E39" i="53"/>
  <c r="D39" i="53"/>
  <c r="B39" i="53"/>
  <c r="C39" i="53" s="1"/>
  <c r="X38" i="53"/>
  <c r="Y38" i="53"/>
  <c r="L38" i="53"/>
  <c r="S38" i="53"/>
  <c r="O38" i="53"/>
  <c r="M38" i="53"/>
  <c r="I38" i="53"/>
  <c r="E38" i="53"/>
  <c r="D38" i="53"/>
  <c r="B38" i="53"/>
  <c r="C38" i="53" s="1"/>
  <c r="X36" i="53"/>
  <c r="Y36" i="53"/>
  <c r="L36" i="53"/>
  <c r="S36" i="53"/>
  <c r="O36" i="53"/>
  <c r="M36" i="53"/>
  <c r="I36" i="53"/>
  <c r="E36" i="53"/>
  <c r="D36" i="53"/>
  <c r="B36" i="53"/>
  <c r="C36" i="53" s="1"/>
  <c r="X35" i="53"/>
  <c r="Y35" i="53"/>
  <c r="L35" i="53"/>
  <c r="S35" i="53"/>
  <c r="O35" i="53"/>
  <c r="M35" i="53"/>
  <c r="I35" i="53"/>
  <c r="E35" i="53"/>
  <c r="D35" i="53"/>
  <c r="B35" i="53"/>
  <c r="C35" i="53" s="1"/>
  <c r="X34" i="53"/>
  <c r="Y34" i="53"/>
  <c r="L34" i="53"/>
  <c r="S34" i="53"/>
  <c r="O34" i="53"/>
  <c r="M34" i="53"/>
  <c r="I34" i="53"/>
  <c r="E34" i="53"/>
  <c r="D34" i="53"/>
  <c r="B34" i="53"/>
  <c r="C34" i="53" s="1"/>
  <c r="X32" i="53"/>
  <c r="Y32" i="53"/>
  <c r="L32" i="53"/>
  <c r="S32" i="53"/>
  <c r="O32" i="53"/>
  <c r="M32" i="53"/>
  <c r="I32" i="53"/>
  <c r="E32" i="53"/>
  <c r="D32" i="53"/>
  <c r="B32" i="53"/>
  <c r="C32" i="53" s="1"/>
  <c r="X31" i="53"/>
  <c r="Y31" i="53"/>
  <c r="S31" i="53"/>
  <c r="O31" i="53"/>
  <c r="M31" i="53"/>
  <c r="I31" i="53"/>
  <c r="E31" i="53"/>
  <c r="D31" i="53"/>
  <c r="B31" i="53"/>
  <c r="C31" i="53" s="1"/>
  <c r="X30" i="53"/>
  <c r="Y30" i="53"/>
  <c r="S30" i="53"/>
  <c r="O30" i="53"/>
  <c r="M30" i="53"/>
  <c r="I30" i="53"/>
  <c r="E30" i="53"/>
  <c r="D30" i="53"/>
  <c r="B30" i="53"/>
  <c r="C30" i="53" s="1"/>
  <c r="X28" i="53"/>
  <c r="Y28" i="53"/>
  <c r="S28" i="53"/>
  <c r="O28" i="53"/>
  <c r="M28" i="53"/>
  <c r="I28" i="53"/>
  <c r="E28" i="53"/>
  <c r="D28" i="53"/>
  <c r="B28" i="53"/>
  <c r="C28" i="53" s="1"/>
  <c r="X27" i="53"/>
  <c r="Y27" i="53"/>
  <c r="O27" i="53"/>
  <c r="M27" i="53"/>
  <c r="I27" i="53"/>
  <c r="E27" i="53"/>
  <c r="D27" i="53"/>
  <c r="B27" i="53"/>
  <c r="C27" i="53" s="1"/>
  <c r="X26" i="53"/>
  <c r="Y26" i="53"/>
  <c r="O26" i="53"/>
  <c r="M26" i="53"/>
  <c r="I26" i="53"/>
  <c r="E26" i="53"/>
  <c r="D26" i="53"/>
  <c r="B26" i="53"/>
  <c r="C26" i="53" s="1"/>
  <c r="X24" i="53"/>
  <c r="Y24" i="53"/>
  <c r="O24" i="53"/>
  <c r="M24" i="53"/>
  <c r="I24" i="53"/>
  <c r="E24" i="53"/>
  <c r="D24" i="53"/>
  <c r="B24" i="53"/>
  <c r="C24" i="53" s="1"/>
  <c r="X23" i="53"/>
  <c r="Y23" i="53"/>
  <c r="O23" i="53"/>
  <c r="M23" i="53"/>
  <c r="I23" i="53"/>
  <c r="G23" i="53"/>
  <c r="E23" i="53"/>
  <c r="D23" i="53"/>
  <c r="B23" i="53"/>
  <c r="C23" i="53" s="1"/>
  <c r="X22" i="53"/>
  <c r="Y22" i="53"/>
  <c r="O22" i="53"/>
  <c r="M22" i="53"/>
  <c r="I22" i="53"/>
  <c r="G22" i="53"/>
  <c r="E22" i="53"/>
  <c r="D22" i="53"/>
  <c r="B22" i="53"/>
  <c r="C22" i="53" s="1"/>
  <c r="X20" i="53"/>
  <c r="Y20" i="53"/>
  <c r="O20" i="53"/>
  <c r="M20" i="53"/>
  <c r="I20" i="53"/>
  <c r="G20" i="53"/>
  <c r="E20" i="53"/>
  <c r="D20" i="53"/>
  <c r="B20" i="53"/>
  <c r="C20" i="53" s="1"/>
  <c r="X19" i="53"/>
  <c r="Y19" i="53"/>
  <c r="O19" i="53"/>
  <c r="M19" i="53"/>
  <c r="I19" i="53"/>
  <c r="G19" i="53"/>
  <c r="E19" i="53"/>
  <c r="D19" i="53"/>
  <c r="B19" i="53"/>
  <c r="C19" i="53" s="1"/>
  <c r="X18" i="53"/>
  <c r="Y18" i="53"/>
  <c r="O18" i="53"/>
  <c r="M18" i="53"/>
  <c r="I18" i="53"/>
  <c r="G18" i="53"/>
  <c r="J18" i="53" s="1"/>
  <c r="E18" i="53"/>
  <c r="D18" i="53"/>
  <c r="B18" i="53"/>
  <c r="C18" i="53" s="1"/>
  <c r="X16" i="53"/>
  <c r="Y16" i="53"/>
  <c r="O16" i="53"/>
  <c r="M16" i="53"/>
  <c r="I16" i="53"/>
  <c r="G16" i="53"/>
  <c r="E16" i="53"/>
  <c r="D16" i="53"/>
  <c r="B16" i="53"/>
  <c r="C16" i="53" s="1"/>
  <c r="O15" i="53"/>
  <c r="M15" i="53"/>
  <c r="I15" i="53"/>
  <c r="G15" i="53"/>
  <c r="E15" i="53"/>
  <c r="D15" i="53"/>
  <c r="B15" i="53"/>
  <c r="C15" i="53" s="1"/>
  <c r="O14" i="53"/>
  <c r="M14" i="53"/>
  <c r="I14" i="53"/>
  <c r="G14" i="53"/>
  <c r="J14" i="53" s="1"/>
  <c r="E14" i="53"/>
  <c r="D14" i="53"/>
  <c r="B14" i="53"/>
  <c r="C14" i="53" s="1"/>
  <c r="Y12" i="53"/>
  <c r="O12" i="53"/>
  <c r="M12" i="53"/>
  <c r="I12" i="53"/>
  <c r="G12" i="53"/>
  <c r="E12" i="53"/>
  <c r="D12" i="53"/>
  <c r="B12" i="53"/>
  <c r="C12" i="53" s="1"/>
  <c r="B10" i="53"/>
  <c r="C10" i="53" s="1"/>
  <c r="D10" i="53"/>
  <c r="E10" i="53"/>
  <c r="G10" i="53"/>
  <c r="J10" i="53" s="1"/>
  <c r="I10" i="53"/>
  <c r="M10" i="53"/>
  <c r="O10" i="53"/>
  <c r="Y10" i="53"/>
  <c r="X10" i="53"/>
  <c r="B11" i="53"/>
  <c r="C11" i="53" s="1"/>
  <c r="D11" i="53"/>
  <c r="E11" i="53"/>
  <c r="G11" i="53"/>
  <c r="I11" i="53"/>
  <c r="M11" i="53"/>
  <c r="O11" i="53"/>
  <c r="Y11" i="53"/>
  <c r="X11" i="53"/>
  <c r="O27" i="2"/>
  <c r="P27" i="2"/>
  <c r="I5" i="44"/>
  <c r="S2" i="44"/>
  <c r="M4" i="53"/>
  <c r="F4" i="53"/>
  <c r="P28" i="2"/>
  <c r="O28" i="2"/>
  <c r="S4" i="53" l="1"/>
  <c r="W15" i="53"/>
  <c r="W14" i="53"/>
  <c r="L10" i="53"/>
  <c r="L18" i="53"/>
  <c r="L14" i="53"/>
  <c r="L16" i="53"/>
  <c r="J16" i="53"/>
  <c r="L19" i="53"/>
  <c r="J22" i="53"/>
  <c r="L22" i="53"/>
  <c r="L11" i="53"/>
  <c r="L12" i="53"/>
  <c r="J12" i="53"/>
  <c r="J15" i="53"/>
  <c r="L15" i="53"/>
  <c r="L20" i="53"/>
  <c r="J20" i="53"/>
  <c r="L23" i="53"/>
  <c r="J23" i="53"/>
  <c r="D6" i="52"/>
  <c r="V10" i="52"/>
  <c r="T12" i="45"/>
  <c r="N10" i="49"/>
  <c r="AD10" i="46"/>
  <c r="AA12" i="50"/>
  <c r="W26" i="53"/>
  <c r="W75" i="53"/>
  <c r="K6" i="50"/>
  <c r="W80" i="53"/>
  <c r="W76" i="53"/>
  <c r="R12" i="50"/>
  <c r="H11" i="53"/>
  <c r="W12" i="53"/>
  <c r="G10" i="49"/>
  <c r="E10" i="49"/>
  <c r="L12" i="50"/>
  <c r="J12" i="50"/>
  <c r="P12" i="50"/>
  <c r="W4" i="50"/>
  <c r="O4" i="1"/>
  <c r="W24" i="53"/>
  <c r="W52" i="53"/>
  <c r="W48" i="53"/>
  <c r="W43" i="53"/>
  <c r="W32" i="53"/>
  <c r="W27" i="53"/>
  <c r="F11" i="53"/>
  <c r="W71" i="53"/>
  <c r="W67" i="53"/>
  <c r="W59" i="53"/>
  <c r="W55" i="53"/>
  <c r="W51" i="53"/>
  <c r="W42" i="53"/>
  <c r="W68" i="53"/>
  <c r="W60" i="53"/>
  <c r="P10" i="53"/>
  <c r="H10" i="53"/>
  <c r="W64" i="53"/>
  <c r="F10" i="53"/>
  <c r="W36" i="53"/>
  <c r="W31" i="53"/>
  <c r="W47" i="53"/>
  <c r="W63" i="53"/>
  <c r="W72" i="53"/>
  <c r="W56" i="53"/>
  <c r="W38" i="53"/>
  <c r="N11" i="53"/>
  <c r="P11" i="53"/>
  <c r="N10" i="53"/>
  <c r="W77" i="53"/>
  <c r="W16" i="53"/>
  <c r="W19" i="53"/>
  <c r="W22" i="53"/>
  <c r="W74" i="53"/>
  <c r="W66" i="53"/>
  <c r="W58" i="53"/>
  <c r="W50" i="53"/>
  <c r="W40" i="53"/>
  <c r="W30" i="53"/>
  <c r="W35" i="53"/>
  <c r="W46" i="53"/>
  <c r="W54" i="53"/>
  <c r="W62" i="53"/>
  <c r="W70" i="53"/>
  <c r="W78" i="53"/>
  <c r="W20" i="53"/>
  <c r="W23" i="53"/>
  <c r="W18" i="53"/>
  <c r="W34" i="53"/>
  <c r="W49" i="53"/>
  <c r="W61" i="53"/>
  <c r="W28" i="53"/>
  <c r="W39" i="53"/>
  <c r="W44" i="53"/>
  <c r="W53" i="53"/>
  <c r="W57" i="53"/>
  <c r="W65" i="53"/>
  <c r="W69" i="53"/>
  <c r="W73" i="53"/>
  <c r="W79" i="53"/>
  <c r="W11" i="53"/>
  <c r="W10" i="53"/>
  <c r="F5" i="48"/>
  <c r="H4" i="50"/>
  <c r="X2" i="50"/>
  <c r="K12" i="53" l="1"/>
  <c r="X6" i="50"/>
  <c r="J11" i="53"/>
  <c r="K11" i="53" s="1"/>
  <c r="B28" i="2" l="1"/>
  <c r="Z28" i="2" s="1"/>
  <c r="F28" i="2"/>
  <c r="H28" i="2"/>
  <c r="I29" i="2" s="1"/>
  <c r="AC28" i="2"/>
  <c r="L28" i="2"/>
  <c r="M29" i="2" s="1"/>
  <c r="U28" i="2"/>
  <c r="V28" i="2"/>
  <c r="W29" i="2" s="1"/>
  <c r="J26" i="53" l="1"/>
  <c r="J27" i="53"/>
  <c r="J24" i="53"/>
  <c r="C29" i="2"/>
  <c r="E29" i="2"/>
  <c r="AB28" i="2"/>
  <c r="X28" i="2"/>
  <c r="N12" i="45"/>
  <c r="L12" i="45"/>
  <c r="L24" i="53" l="1"/>
  <c r="L26" i="53"/>
  <c r="L27" i="53"/>
  <c r="AD29" i="2"/>
  <c r="N12" i="50"/>
  <c r="F12" i="50"/>
  <c r="H12" i="50"/>
  <c r="F4" i="1" l="1"/>
  <c r="B27" i="2" l="1"/>
  <c r="Z27" i="2" s="1"/>
  <c r="F27" i="2"/>
  <c r="H27" i="2"/>
  <c r="I28" i="2" s="1"/>
  <c r="AC27" i="2"/>
  <c r="L27" i="2"/>
  <c r="M28" i="2" s="1"/>
  <c r="U27" i="2"/>
  <c r="V27" i="2"/>
  <c r="J31" i="53" l="1"/>
  <c r="J30" i="53"/>
  <c r="J28" i="53"/>
  <c r="J19" i="53"/>
  <c r="W28" i="2"/>
  <c r="K10" i="53"/>
  <c r="C28" i="2"/>
  <c r="E28" i="2"/>
  <c r="X27" i="2"/>
  <c r="AB27" i="2"/>
  <c r="AD28" i="2" l="1"/>
  <c r="L28" i="53"/>
  <c r="L31" i="53"/>
  <c r="L30" i="53"/>
  <c r="M4" i="46"/>
  <c r="L4" i="6"/>
  <c r="N4" i="16"/>
  <c r="T4" i="35" l="1"/>
  <c r="Q5" i="45"/>
  <c r="U5" i="44"/>
  <c r="AC10" i="6"/>
  <c r="AD10" i="6" s="1"/>
  <c r="T4" i="6"/>
  <c r="AA12" i="45"/>
  <c r="AB11" i="44"/>
  <c r="B26" i="2"/>
  <c r="Z26" i="2" s="1"/>
  <c r="F26" i="2"/>
  <c r="H26" i="2"/>
  <c r="AC26" i="2"/>
  <c r="L26" i="2"/>
  <c r="U26" i="2"/>
  <c r="V26" i="2"/>
  <c r="W27" i="2" l="1"/>
  <c r="C27" i="2"/>
  <c r="M27" i="2"/>
  <c r="I27" i="2"/>
  <c r="E27" i="2"/>
  <c r="AB26" i="2"/>
  <c r="X26" i="2"/>
  <c r="AD27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R12" i="45" l="1"/>
  <c r="P12" i="45"/>
  <c r="I12" i="45"/>
  <c r="G12" i="45"/>
  <c r="AB12" i="50" l="1"/>
  <c r="V10" i="49"/>
  <c r="M11" i="44" l="1"/>
  <c r="R11" i="44"/>
  <c r="P11" i="44"/>
  <c r="J11" i="44"/>
  <c r="H11" i="44"/>
  <c r="M10" i="6"/>
  <c r="K10" i="6"/>
  <c r="Q10" i="6"/>
  <c r="O10" i="6"/>
  <c r="F10" i="6"/>
  <c r="B25" i="2" l="1"/>
  <c r="Z25" i="2" s="1"/>
  <c r="F25" i="2"/>
  <c r="H25" i="2"/>
  <c r="AC25" i="2"/>
  <c r="L25" i="2"/>
  <c r="U25" i="2"/>
  <c r="V25" i="2"/>
  <c r="B24" i="2"/>
  <c r="Z24" i="2" s="1"/>
  <c r="F24" i="2"/>
  <c r="H24" i="2"/>
  <c r="AC24" i="2"/>
  <c r="L24" i="2"/>
  <c r="U24" i="2"/>
  <c r="V24" i="2"/>
  <c r="W25" i="2" l="1"/>
  <c r="W26" i="2"/>
  <c r="C25" i="2"/>
  <c r="C26" i="2"/>
  <c r="M25" i="2"/>
  <c r="M26" i="2"/>
  <c r="I25" i="2"/>
  <c r="I26" i="2"/>
  <c r="E25" i="2"/>
  <c r="E26" i="2"/>
  <c r="X25" i="2"/>
  <c r="X24" i="2"/>
  <c r="AB25" i="2"/>
  <c r="AB24" i="2"/>
  <c r="V23" i="2"/>
  <c r="U23" i="2"/>
  <c r="V22" i="2"/>
  <c r="U22" i="2"/>
  <c r="V21" i="2"/>
  <c r="U21" i="2"/>
  <c r="V20" i="2"/>
  <c r="U20" i="2"/>
  <c r="V19" i="2"/>
  <c r="U19" i="2"/>
  <c r="V18" i="2"/>
  <c r="U18" i="2"/>
  <c r="V17" i="2"/>
  <c r="U17" i="2"/>
  <c r="V16" i="2"/>
  <c r="U16" i="2"/>
  <c r="V15" i="2"/>
  <c r="U15" i="2"/>
  <c r="V14" i="2"/>
  <c r="U14" i="2"/>
  <c r="V13" i="2"/>
  <c r="U13" i="2"/>
  <c r="V12" i="2"/>
  <c r="U12" i="2"/>
  <c r="V11" i="2"/>
  <c r="U11" i="2"/>
  <c r="V10" i="2"/>
  <c r="U10" i="2"/>
  <c r="V9" i="2"/>
  <c r="U9" i="2"/>
  <c r="V8" i="2"/>
  <c r="U8" i="2"/>
  <c r="W11" i="2" l="1"/>
  <c r="W15" i="2"/>
  <c r="W17" i="2"/>
  <c r="W9" i="2"/>
  <c r="W13" i="2"/>
  <c r="W19" i="2"/>
  <c r="W21" i="2"/>
  <c r="W23" i="2"/>
  <c r="W10" i="2"/>
  <c r="W24" i="2"/>
  <c r="W12" i="2"/>
  <c r="W14" i="2"/>
  <c r="W16" i="2"/>
  <c r="W18" i="2"/>
  <c r="W20" i="2"/>
  <c r="W22" i="2"/>
  <c r="AD25" i="2"/>
  <c r="AD26" i="2"/>
  <c r="L23" i="2" l="1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8" i="2"/>
  <c r="B8" i="2"/>
  <c r="Z8" i="2" s="1"/>
  <c r="M21" i="2" l="1"/>
  <c r="M22" i="2"/>
  <c r="M18" i="2"/>
  <c r="M14" i="2"/>
  <c r="M10" i="2"/>
  <c r="M13" i="2"/>
  <c r="M9" i="2"/>
  <c r="M20" i="2"/>
  <c r="M16" i="2"/>
  <c r="M12" i="2"/>
  <c r="M17" i="2"/>
  <c r="M19" i="2"/>
  <c r="M15" i="2"/>
  <c r="M11" i="2"/>
  <c r="M23" i="2"/>
  <c r="M24" i="2"/>
  <c r="I22" i="2"/>
  <c r="I18" i="2"/>
  <c r="I14" i="2"/>
  <c r="I10" i="2"/>
  <c r="I20" i="2"/>
  <c r="I16" i="2"/>
  <c r="I12" i="2"/>
  <c r="I23" i="2"/>
  <c r="I24" i="2"/>
  <c r="I19" i="2"/>
  <c r="I15" i="2"/>
  <c r="I11" i="2"/>
  <c r="I21" i="2"/>
  <c r="I17" i="2"/>
  <c r="I13" i="2"/>
  <c r="I9" i="2"/>
  <c r="AB8" i="2"/>
  <c r="X8" i="2"/>
  <c r="AA17" i="16"/>
  <c r="B9" i="2" l="1"/>
  <c r="Z9" i="2" s="1"/>
  <c r="B10" i="2"/>
  <c r="Z10" i="2" s="1"/>
  <c r="B11" i="2"/>
  <c r="Z11" i="2" s="1"/>
  <c r="B12" i="2"/>
  <c r="Z12" i="2" s="1"/>
  <c r="B13" i="2"/>
  <c r="Z13" i="2" s="1"/>
  <c r="B14" i="2"/>
  <c r="Z14" i="2" s="1"/>
  <c r="B15" i="2"/>
  <c r="Z15" i="2" s="1"/>
  <c r="B16" i="2"/>
  <c r="Z16" i="2" s="1"/>
  <c r="B17" i="2"/>
  <c r="Z17" i="2" s="1"/>
  <c r="B18" i="2"/>
  <c r="Z18" i="2" s="1"/>
  <c r="B19" i="2"/>
  <c r="Z19" i="2" s="1"/>
  <c r="B20" i="2"/>
  <c r="Z20" i="2" s="1"/>
  <c r="B21" i="2"/>
  <c r="Z21" i="2" s="1"/>
  <c r="B22" i="2"/>
  <c r="Z22" i="2" s="1"/>
  <c r="B23" i="2"/>
  <c r="Z23" i="2" s="1"/>
  <c r="J35" i="53" l="1"/>
  <c r="J34" i="53"/>
  <c r="J32" i="53"/>
  <c r="J39" i="53"/>
  <c r="J38" i="53"/>
  <c r="J36" i="53"/>
  <c r="C20" i="2"/>
  <c r="C16" i="2"/>
  <c r="C12" i="2"/>
  <c r="C18" i="2"/>
  <c r="C14" i="2"/>
  <c r="C10" i="2"/>
  <c r="C23" i="2"/>
  <c r="C24" i="2"/>
  <c r="C19" i="2"/>
  <c r="C15" i="2"/>
  <c r="C11" i="2"/>
  <c r="E22" i="2"/>
  <c r="C22" i="2"/>
  <c r="C21" i="2"/>
  <c r="C17" i="2"/>
  <c r="C13" i="2"/>
  <c r="E9" i="2"/>
  <c r="C9" i="2"/>
  <c r="E18" i="2"/>
  <c r="E14" i="2"/>
  <c r="E10" i="2"/>
  <c r="E19" i="2"/>
  <c r="E15" i="2"/>
  <c r="E11" i="2"/>
  <c r="E20" i="2"/>
  <c r="E16" i="2"/>
  <c r="E12" i="2"/>
  <c r="E23" i="2"/>
  <c r="E24" i="2"/>
  <c r="E21" i="2"/>
  <c r="E17" i="2"/>
  <c r="E13" i="2"/>
  <c r="AB23" i="2"/>
  <c r="X23" i="2"/>
  <c r="AB22" i="2"/>
  <c r="X22" i="2"/>
  <c r="AB20" i="2"/>
  <c r="X20" i="2"/>
  <c r="AB18" i="2"/>
  <c r="X18" i="2"/>
  <c r="AB16" i="2"/>
  <c r="X16" i="2"/>
  <c r="AB14" i="2"/>
  <c r="X14" i="2"/>
  <c r="AB12" i="2"/>
  <c r="X12" i="2"/>
  <c r="AB10" i="2"/>
  <c r="X10" i="2"/>
  <c r="AB21" i="2"/>
  <c r="X21" i="2"/>
  <c r="AB19" i="2"/>
  <c r="X19" i="2"/>
  <c r="AB17" i="2"/>
  <c r="X17" i="2"/>
  <c r="AB15" i="2"/>
  <c r="X15" i="2"/>
  <c r="AB13" i="2"/>
  <c r="X13" i="2"/>
  <c r="AB11" i="2"/>
  <c r="X11" i="2"/>
  <c r="AB9" i="2"/>
  <c r="X9" i="2"/>
  <c r="AD17" i="2" l="1"/>
  <c r="AD10" i="2"/>
  <c r="AD14" i="2"/>
  <c r="AD18" i="2"/>
  <c r="AD22" i="2"/>
  <c r="AD11" i="2"/>
  <c r="AD15" i="2"/>
  <c r="AD19" i="2"/>
  <c r="AD9" i="2"/>
  <c r="AD13" i="2"/>
  <c r="AD21" i="2"/>
  <c r="AD12" i="2"/>
  <c r="AD16" i="2"/>
  <c r="AD20" i="2"/>
  <c r="AD23" i="2"/>
  <c r="AD24" i="2"/>
  <c r="E4" i="46" l="1"/>
  <c r="G5" i="45"/>
  <c r="F4" i="35" l="1"/>
  <c r="G4" i="16" l="1"/>
  <c r="F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C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Gjelder kategori 170, slaktegris, kategori 173, flådd gris og kategori 176, VAK gris</t>
        </r>
      </text>
    </comment>
    <comment ref="O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T7" authorId="0" shapeId="0" xr:uid="{5B9EB52B-7E60-4492-A6D3-CCC61C4538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Korrelasjon i 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O7" authorId="0" shapeId="0" xr:uid="{096C3551-8A63-441B-8F9F-2EA2B79AFE3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BB24" authorId="0" shapeId="0" xr:uid="{677B7F2E-FB52-43CD-99ED-6B2C22D86FE7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4" authorId="0" shapeId="0" xr:uid="{802EA1FB-EEE9-4496-8001-31223146826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BB27" authorId="0" shapeId="0" xr:uid="{EB0D79A0-DCE1-4A05-A3C6-3008F111514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7" authorId="0" shapeId="0" xr:uid="{1F78912F-3BBB-4339-84FB-5749362F486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C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E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W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i prosent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M11" authorId="0" shapeId="0" xr:uid="{845DE63D-7CE0-4418-97A3-CCDAF5C8F5AC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O11" authorId="0" shapeId="0" xr:uid="{10B7AE16-2AB8-41DA-918C-321BDF0C386D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C1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E10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D4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F40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E9" authorId="0" shapeId="0" xr:uid="{82E8CC50-A977-411D-BFE0-1A83005839F8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G9" authorId="0" shapeId="0" xr:uid="{65F530EB-469C-440C-8721-E68AFB51670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C11" authorId="0" shapeId="0" xr:uid="{BC7409A3-4467-428F-A8F6-405EEE84DDC6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Kombinert</t>
        </r>
      </text>
    </comment>
  </commentList>
</comments>
</file>

<file path=xl/sharedStrings.xml><?xml version="1.0" encoding="utf-8"?>
<sst xmlns="http://schemas.openxmlformats.org/spreadsheetml/2006/main" count="4755" uniqueCount="613">
  <si>
    <t>Klasse</t>
  </si>
  <si>
    <t>Vekt</t>
  </si>
  <si>
    <t xml:space="preserve"> </t>
  </si>
  <si>
    <t>Antall</t>
  </si>
  <si>
    <t>Midt-Norge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</si>
  <si>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</si>
  <si>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</si>
  <si>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</si>
  <si>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</si>
  <si>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</si>
  <si>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</si>
  <si>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</si>
  <si>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</si>
  <si>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</si>
  <si>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</si>
  <si>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</si>
  <si>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</si>
  <si>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</si>
  <si>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</si>
  <si>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</si>
  <si>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</si>
  <si>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</si>
  <si>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</si>
  <si>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</si>
  <si>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</si>
  <si>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</si>
  <si>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</si>
  <si>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</si>
  <si>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</si>
  <si>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</si>
  <si>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</si>
  <si>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</si>
  <si>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</si>
  <si>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</si>
  <si>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</si>
  <si>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</si>
  <si>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</si>
  <si>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</si>
  <si>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</si>
  <si>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</si>
  <si>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</si>
  <si>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</si>
  <si>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</si>
  <si>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</si>
  <si>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</si>
  <si>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</si>
  <si>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</si>
  <si>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</si>
  <si>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</si>
  <si>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</si>
  <si>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</si>
  <si>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</si>
  <si>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</si>
  <si>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</si>
  <si>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</si>
  <si>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</si>
  <si>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</si>
  <si>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</si>
  <si>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</si>
  <si>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</si>
  <si>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</si>
  <si>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</si>
  <si>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</si>
  <si>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</si>
  <si>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</si>
  <si>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</si>
  <si>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</si>
  <si>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</si>
  <si>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</si>
  <si>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</si>
  <si>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</si>
  <si>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</si>
  <si>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</si>
  <si>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</si>
  <si>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</si>
  <si>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</si>
  <si>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</si>
  <si>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</si>
  <si>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</si>
  <si>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</si>
  <si>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</si>
  <si>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</si>
  <si>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</si>
  <si>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</si>
  <si>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</si>
  <si>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</si>
  <si>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</si>
  <si>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</si>
  <si>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</si>
  <si>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</si>
  <si>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</si>
  <si>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</si>
  <si>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</si>
  <si>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</si>
  <si>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</si>
  <si>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</si>
  <si>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</si>
  <si>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</si>
  <si>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</si>
  <si>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</si>
  <si>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</si>
  <si>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</si>
  <si>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</si>
  <si>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</si>
  <si>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</si>
  <si>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</si>
  <si>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</si>
  <si>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</si>
  <si>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</si>
  <si>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</si>
  <si>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</si>
  <si>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</si>
  <si>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</si>
  <si>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</si>
  <si>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</si>
  <si>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</si>
  <si>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</si>
  <si>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</si>
  <si>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</si>
  <si>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</si>
  <si>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</si>
  <si>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</si>
  <si>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</si>
  <si>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</si>
  <si>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</si>
  <si>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</si>
  <si>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</si>
  <si>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</si>
  <si>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</si>
  <si>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</si>
  <si>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</si>
  <si>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</si>
  <si>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</si>
  <si>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</si>
  <si>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</si>
  <si>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</si>
  <si>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</si>
  <si>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</si>
  <si>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</si>
  <si>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</si>
  <si>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</si>
  <si>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</si>
  <si>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</si>
  <si>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</si>
  <si>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</si>
  <si>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</si>
  <si>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</si>
  <si>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</si>
  <si>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</si>
  <si>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</si>
  <si>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</si>
  <si>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</si>
  <si>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</si>
  <si>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</si>
  <si>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</si>
  <si>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</si>
  <si>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</si>
  <si>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</si>
  <si>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</si>
  <si>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</si>
  <si>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</si>
  <si>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</si>
  <si>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</si>
  <si>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</si>
  <si>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</si>
  <si>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</si>
  <si>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</si>
  <si>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</si>
  <si>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</si>
  <si>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</si>
  <si>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</si>
  <si>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</si>
  <si>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</si>
  <si>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</si>
  <si>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</si>
  <si>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</si>
  <si>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</si>
  <si>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</si>
  <si>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</si>
  <si>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</si>
  <si>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</si>
  <si>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</si>
  <si>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</si>
  <si>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</si>
  <si>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</si>
  <si>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</si>
  <si>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</si>
  <si>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</si>
  <si>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</si>
  <si>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</si>
  <si>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</si>
  <si>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</si>
  <si>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</si>
  <si>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</si>
  <si>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</si>
  <si>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</si>
  <si>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</si>
  <si>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</si>
  <si>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</si>
  <si>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</si>
  <si>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</si>
  <si>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</si>
  <si>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</si>
  <si>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</si>
  <si>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</si>
  <si>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</si>
  <si>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</si>
  <si>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</si>
  <si>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</si>
  <si>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</si>
  <si>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</si>
  <si>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</si>
  <si>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</si>
  <si>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</si>
  <si>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</si>
  <si>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</si>
  <si>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</si>
  <si>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</si>
  <si>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</si>
  <si>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</si>
  <si>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</si>
  <si>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</si>
  <si>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</si>
  <si>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</si>
  <si>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</si>
  <si>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</si>
  <si>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</si>
  <si>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</si>
  <si>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</si>
  <si>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</si>
  <si>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</si>
  <si>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</si>
  <si>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</si>
  <si>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</si>
  <si>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</si>
  <si>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</si>
  <si>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</si>
  <si>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</si>
  <si>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</si>
  <si>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</si>
  <si>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</si>
  <si>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</si>
  <si>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</si>
  <si>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</si>
  <si>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</si>
  <si>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</si>
  <si>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</si>
  <si>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</si>
  <si>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</si>
  <si>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</si>
  <si>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</si>
  <si>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</si>
  <si>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</si>
  <si>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</si>
  <si>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</si>
  <si>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</si>
  <si>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</si>
  <si>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</si>
  <si>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</si>
  <si>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</si>
  <si>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</si>
  <si>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</si>
  <si>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</si>
  <si>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</si>
  <si>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</si>
  <si>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</si>
  <si>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</si>
  <si>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</si>
  <si>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</si>
  <si>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</si>
  <si>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</si>
  <si>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</si>
  <si>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</si>
  <si>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</si>
  <si>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</si>
  <si>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</si>
  <si>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</si>
  <si>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</si>
  <si>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</si>
  <si>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</si>
  <si>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</si>
  <si>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</si>
  <si>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</si>
  <si>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</si>
  <si>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</si>
  <si>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</si>
  <si>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</si>
  <si>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</si>
  <si>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</si>
  <si>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</si>
  <si>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</si>
  <si>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</si>
  <si>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</si>
  <si>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</si>
  <si>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</si>
  <si>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</si>
  <si>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</si>
  <si>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</si>
  <si>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</si>
  <si>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</si>
  <si>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</si>
  <si>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</si>
  <si>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</si>
  <si>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</si>
  <si>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</si>
  <si>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</si>
  <si>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</si>
  <si>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</si>
  <si>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</si>
  <si>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</si>
  <si>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</si>
  <si>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</si>
  <si>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</si>
  <si>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</si>
  <si>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</si>
  <si>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</si>
  <si>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</si>
  <si>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</si>
  <si>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</si>
  <si>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</si>
  <si>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</si>
  <si>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</si>
  <si>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</si>
  <si>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</si>
  <si>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</si>
  <si>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</si>
  <si>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</si>
  <si>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</si>
  <si>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</si>
  <si>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</si>
  <si>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</si>
  <si>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</si>
  <si>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</si>
  <si>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</si>
  <si>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</si>
  <si>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</si>
  <si>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</si>
  <si>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</si>
  <si>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</si>
  <si>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</si>
  <si>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</si>
  <si>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</si>
  <si>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</si>
  <si>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</si>
  <si>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</si>
  <si>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</si>
  <si>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</si>
  <si>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</si>
  <si>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</si>
  <si>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</si>
  <si>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</si>
  <si>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</si>
  <si>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</si>
  <si>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</si>
  <si>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</si>
  <si>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</si>
  <si>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</si>
  <si>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</si>
  <si>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</si>
  <si>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</si>
  <si>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</si>
  <si>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</si>
  <si>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</si>
  <si>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</si>
  <si>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</si>
  <si>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</si>
  <si>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</si>
  <si>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</si>
  <si>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</si>
  <si>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</si>
  <si>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</si>
  <si>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</si>
  <si>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</si>
  <si>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</si>
  <si>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</si>
  <si>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</si>
  <si>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</si>
  <si>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</si>
  <si>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</si>
  <si>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</si>
  <si>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</si>
  <si>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</si>
  <si>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</si>
  <si>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</si>
  <si>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</si>
  <si>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</si>
  <si>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</si>
  <si>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</si>
  <si>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</si>
  <si>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</si>
  <si>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</si>
  <si>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</si>
  <si>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</si>
  <si>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</si>
  <si>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</si>
  <si>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</si>
  <si>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</si>
  <si>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</si>
  <si>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</si>
  <si>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</si>
  <si>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</si>
  <si>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</si>
  <si>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</si>
  <si>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</si>
  <si>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</si>
  <si>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</si>
  <si>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</si>
  <si>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</si>
  <si>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</si>
  <si>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</si>
  <si>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</si>
  <si>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</si>
  <si>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</si>
  <si>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</si>
  <si>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</si>
  <si>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</si>
  <si>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</si>
  <si>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</si>
  <si>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</si>
  <si>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</si>
  <si>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</si>
  <si>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</si>
  <si>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</si>
  <si>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</si>
  <si>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</si>
  <si>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</si>
  <si>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</si>
  <si>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</si>
  <si>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</si>
  <si>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</si>
  <si>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</si>
  <si>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</si>
  <si>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</si>
  <si>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</si>
  <si>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</si>
  <si>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</si>
  <si>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</si>
  <si>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</si>
  <si>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</si>
  <si>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</si>
  <si>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</si>
  <si>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</si>
  <si>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</si>
  <si>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</si>
  <si>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</si>
  <si>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</si>
  <si>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</si>
  <si>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</si>
  <si>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</si>
  <si>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</si>
  <si>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</si>
  <si>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GRIS</t>
  </si>
  <si>
    <t>Organisasjon:</t>
  </si>
  <si>
    <t>Slakteri :</t>
  </si>
  <si>
    <t>vekt og</t>
  </si>
  <si>
    <t>Korr-</t>
  </si>
  <si>
    <t>elasjon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</si>
  <si>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</si>
  <si>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</si>
  <si>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</si>
  <si>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</si>
  <si>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</si>
  <si>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</si>
  <si>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</si>
  <si>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</si>
  <si>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</si>
  <si>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</si>
  <si>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PRO_VAK</t>
  </si>
  <si>
    <t>ANDEL_HANN</t>
  </si>
  <si>
    <t>VAK</t>
  </si>
  <si>
    <t>Hann-</t>
  </si>
  <si>
    <t>gris</t>
  </si>
  <si>
    <t>Andel%</t>
  </si>
  <si>
    <t>VAK av</t>
  </si>
  <si>
    <t>Korre-</t>
  </si>
  <si>
    <t>lasjon</t>
  </si>
  <si>
    <t>Per KATEGORI:</t>
  </si>
  <si>
    <t>Kategori</t>
  </si>
  <si>
    <t>Flådd gris</t>
  </si>
  <si>
    <t>VAK gris</t>
  </si>
  <si>
    <t>Bedriftsgruppe</t>
  </si>
  <si>
    <t>Kjøtt% grupper</t>
  </si>
  <si>
    <t xml:space="preserve">per </t>
  </si>
  <si>
    <t>Andels% slakt over 105 kg:</t>
  </si>
  <si>
    <t>Tonn-</t>
  </si>
  <si>
    <t>asje</t>
  </si>
  <si>
    <t>Tonnasje for slakt over 105 kg:</t>
  </si>
  <si>
    <t>Organi-</t>
  </si>
  <si>
    <t>sasjo</t>
  </si>
  <si>
    <t>Kjøtt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</si>
  <si>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</si>
  <si>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</si>
  <si>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</si>
  <si>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</si>
  <si>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</si>
  <si>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</si>
  <si>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</si>
  <si>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</si>
  <si>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</si>
  <si>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</si>
  <si>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</si>
  <si>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Hybrid etc.</t>
  </si>
  <si>
    <t>SLAKTERI per MÅNED</t>
  </si>
  <si>
    <t>Prima</t>
  </si>
  <si>
    <t>Oppdatert per:</t>
  </si>
  <si>
    <t>Produk-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</si>
  <si>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</si>
  <si>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</si>
  <si>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</si>
  <si>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</si>
  <si>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</si>
  <si>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</si>
  <si>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</si>
  <si>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</si>
  <si>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</si>
  <si>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</si>
  <si>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 xml:space="preserve">vekt og </t>
  </si>
  <si>
    <t>Midt</t>
  </si>
  <si>
    <t>VEKT</t>
  </si>
  <si>
    <t>&lt;=55kg</t>
  </si>
  <si>
    <t>og</t>
  </si>
  <si>
    <t>Østlandet</t>
  </si>
  <si>
    <t>Vestlandet</t>
  </si>
  <si>
    <t>Nord Norge</t>
  </si>
  <si>
    <t>Hvis ingen figurer vises - TRYKK PgUp eller PgDn</t>
  </si>
  <si>
    <t>Hvis INGEN figurer vises - TRYKK PgUp eller PgDn</t>
  </si>
  <si>
    <t>FYLKE1</t>
  </si>
  <si>
    <t>KOMMUNE1</t>
  </si>
  <si>
    <t>Trøndelag</t>
  </si>
  <si>
    <t>Færder</t>
  </si>
  <si>
    <t>Indre Fosen</t>
  </si>
  <si>
    <t>Hvis figurene ikke skulle dukke opp, vennligst TRYKK på PgUp eller PGDn</t>
  </si>
  <si>
    <t>Hvis IKKE figurene vises, trykk PgUp eller PgDn</t>
  </si>
  <si>
    <t>Hvis IKKE figurene kommer opp, trykk PgUp eller PgDn</t>
  </si>
  <si>
    <t>PR_NOROC</t>
  </si>
  <si>
    <t>Eidskog</t>
  </si>
  <si>
    <t>Stor-Elvdal</t>
  </si>
  <si>
    <t>Noroc Nortura</t>
  </si>
  <si>
    <t>Fredrikstad</t>
  </si>
  <si>
    <t>Skiptvet</t>
  </si>
  <si>
    <t>Aurskog-Høland</t>
  </si>
  <si>
    <t>Nord-Odal</t>
  </si>
  <si>
    <t>Sør-Odal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</si>
  <si>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</si>
  <si>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</si>
  <si>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</si>
  <si>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</si>
  <si>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</si>
  <si>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</si>
  <si>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</si>
  <si>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</si>
  <si>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Tvedestrand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</si>
  <si>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</si>
  <si>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</si>
  <si>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</si>
  <si>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</si>
  <si>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</si>
  <si>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</si>
  <si>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</si>
  <si>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</si>
  <si>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</si>
  <si>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</si>
  <si>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Namsskogan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</si>
  <si>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</si>
  <si>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</si>
  <si>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</si>
  <si>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</si>
  <si>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</si>
  <si>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</si>
  <si>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</si>
  <si>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</si>
  <si>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</si>
  <si>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</si>
  <si>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</si>
  <si>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</si>
  <si>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</si>
  <si>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</si>
  <si>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</si>
  <si>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</si>
  <si>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</si>
  <si>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</si>
  <si>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</si>
  <si>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</si>
  <si>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</si>
  <si>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</si>
  <si>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</si>
  <si>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</si>
  <si>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</si>
  <si>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</si>
  <si>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Løftet</t>
  </si>
  <si>
    <t>SMAGRIS_PRODUSENT</t>
  </si>
  <si>
    <t>Noroc KLF</t>
  </si>
  <si>
    <t>kombi</t>
  </si>
  <si>
    <t>Produksjons-</t>
  </si>
  <si>
    <t>type</t>
  </si>
  <si>
    <t>Slaktegris</t>
  </si>
  <si>
    <t>Smågris</t>
  </si>
  <si>
    <t>uke</t>
  </si>
  <si>
    <t>PgUp</t>
  </si>
  <si>
    <t>PgDn</t>
  </si>
  <si>
    <t>kg</t>
  </si>
  <si>
    <t>Øko med kjeber</t>
  </si>
  <si>
    <t>Inkludert både ordinær slaktegris, flådd gris og VAK gris</t>
  </si>
  <si>
    <t>Øko med Kjeber</t>
  </si>
  <si>
    <t>Nortura Løftet fra 2020</t>
  </si>
  <si>
    <t>Besetningstype:</t>
  </si>
  <si>
    <t>produsenter</t>
  </si>
  <si>
    <t>Ole Ringdal</t>
  </si>
  <si>
    <t>Slakthuset</t>
  </si>
  <si>
    <t>Strilalam</t>
  </si>
  <si>
    <t>Dalpro</t>
  </si>
  <si>
    <t>Øre Vilt</t>
  </si>
  <si>
    <t>Sl.vekt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</si>
</sst>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4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2"/>
      <color indexed="81"/>
      <name val="Tahoma"/>
      <family val="2"/>
    </font>
    <font>
      <b/>
      <i/>
      <sz val="12"/>
      <name val="Arial"/>
      <family val="2"/>
    </font>
    <font>
      <sz val="12"/>
      <color indexed="81"/>
      <name val="Verdana"/>
      <family val="2"/>
    </font>
    <font>
      <sz val="18"/>
      <name val="Arial"/>
      <family val="2"/>
    </font>
    <font>
      <sz val="20"/>
      <name val="Arial"/>
      <family val="2"/>
    </font>
    <font>
      <sz val="28"/>
      <name val="Arial"/>
      <family val="2"/>
    </font>
    <font>
      <sz val="14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41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0" fontId="22" fillId="3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15" fontId="0" fillId="5" borderId="0" xfId="0" applyNumberForma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2" borderId="0" xfId="0" applyNumberFormat="1" applyFont="1" applyFill="1" applyAlignment="1">
      <alignment horizontal="center"/>
    </xf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7" fillId="0" borderId="0" xfId="0" applyFont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50" fillId="7" borderId="0" xfId="0" applyFont="1" applyFill="1"/>
    <xf numFmtId="164" fontId="47" fillId="7" borderId="0" xfId="0" applyNumberFormat="1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0" fontId="54" fillId="0" borderId="0" xfId="0" applyFont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1" fontId="8" fillId="42" borderId="0" xfId="0" applyNumberFormat="1" applyFont="1" applyFill="1" applyAlignment="1">
      <alignment horizontal="center"/>
    </xf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3" fillId="5" borderId="0" xfId="0" applyNumberFormat="1" applyFont="1" applyFill="1"/>
    <xf numFmtId="1" fontId="49" fillId="5" borderId="0" xfId="0" applyNumberFormat="1" applyFont="1" applyFill="1"/>
    <xf numFmtId="164" fontId="14" fillId="5" borderId="0" xfId="0" applyNumberFormat="1" applyFont="1" applyFill="1"/>
    <xf numFmtId="164" fontId="8" fillId="3" borderId="0" xfId="0" applyNumberFormat="1" applyFont="1" applyFill="1"/>
    <xf numFmtId="164" fontId="8" fillId="3" borderId="0" xfId="0" quotePrefix="1" applyNumberFormat="1" applyFont="1" applyFill="1"/>
    <xf numFmtId="164" fontId="40" fillId="0" borderId="0" xfId="0" applyNumberFormat="1" applyFont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1" fillId="5" borderId="0" xfId="0" applyFont="1" applyFill="1"/>
    <xf numFmtId="1" fontId="51" fillId="5" borderId="0" xfId="0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64" fontId="45" fillId="5" borderId="0" xfId="0" applyNumberFormat="1" applyFont="1" applyFill="1"/>
    <xf numFmtId="1" fontId="55" fillId="5" borderId="0" xfId="0" applyNumberFormat="1" applyFont="1" applyFill="1"/>
    <xf numFmtId="164" fontId="43" fillId="0" borderId="0" xfId="0" applyNumberFormat="1" applyFont="1"/>
    <xf numFmtId="0" fontId="56" fillId="0" borderId="0" xfId="0" applyFont="1"/>
    <xf numFmtId="0" fontId="58" fillId="5" borderId="0" xfId="0" quotePrefix="1" applyFont="1" applyFill="1"/>
    <xf numFmtId="164" fontId="58" fillId="5" borderId="0" xfId="0" quotePrefix="1" applyNumberFormat="1" applyFont="1" applyFill="1"/>
    <xf numFmtId="164" fontId="49" fillId="0" borderId="0" xfId="0" applyNumberFormat="1" applyFont="1"/>
    <xf numFmtId="1" fontId="0" fillId="5" borderId="0" xfId="0" applyNumberFormat="1" applyFill="1" applyAlignment="1">
      <alignment horizontal="center"/>
    </xf>
    <xf numFmtId="0" fontId="45" fillId="5" borderId="0" xfId="0" applyFont="1" applyFill="1" applyAlignment="1">
      <alignment horizontal="center"/>
    </xf>
    <xf numFmtId="0" fontId="51" fillId="5" borderId="0" xfId="0" applyFont="1" applyFill="1" applyAlignment="1">
      <alignment horizontal="center"/>
    </xf>
    <xf numFmtId="1" fontId="5" fillId="5" borderId="0" xfId="0" applyNumberFormat="1" applyFont="1" applyFill="1" applyAlignment="1">
      <alignment horizontal="center"/>
    </xf>
    <xf numFmtId="1" fontId="5" fillId="6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47" fillId="5" borderId="0" xfId="0" applyNumberFormat="1" applyFont="1" applyFill="1"/>
    <xf numFmtId="1" fontId="5" fillId="0" borderId="0" xfId="0" applyNumberFormat="1" applyFont="1" applyAlignment="1">
      <alignment horizontal="center"/>
    </xf>
    <xf numFmtId="4" fontId="5" fillId="0" borderId="0" xfId="0" applyNumberFormat="1" applyFont="1"/>
    <xf numFmtId="2" fontId="40" fillId="9" borderId="0" xfId="0" applyNumberFormat="1" applyFont="1" applyFill="1"/>
    <xf numFmtId="164" fontId="40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" fontId="5" fillId="43" borderId="0" xfId="0" applyNumberFormat="1" applyFont="1" applyFill="1"/>
    <xf numFmtId="2" fontId="5" fillId="43" borderId="0" xfId="0" applyNumberFormat="1" applyFont="1" applyFill="1"/>
    <xf numFmtId="1" fontId="48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64" fontId="48" fillId="3" borderId="0" xfId="0" applyNumberFormat="1" applyFont="1" applyFill="1"/>
    <xf numFmtId="164" fontId="9" fillId="3" borderId="0" xfId="0" applyNumberFormat="1" applyFont="1" applyFill="1"/>
    <xf numFmtId="164" fontId="0" fillId="3" borderId="0" xfId="0" applyNumberFormat="1" applyFill="1"/>
    <xf numFmtId="164" fontId="16" fillId="0" borderId="0" xfId="6" applyNumberFormat="1"/>
    <xf numFmtId="164" fontId="19" fillId="0" borderId="0" xfId="8" applyNumberFormat="1"/>
    <xf numFmtId="164" fontId="14" fillId="3" borderId="0" xfId="0" applyNumberFormat="1" applyFont="1" applyFill="1"/>
    <xf numFmtId="1" fontId="6" fillId="9" borderId="0" xfId="0" applyNumberFormat="1" applyFont="1" applyFill="1"/>
    <xf numFmtId="2" fontId="6" fillId="9" borderId="0" xfId="0" applyNumberFormat="1" applyFont="1" applyFill="1"/>
    <xf numFmtId="0" fontId="0" fillId="6" borderId="0" xfId="0" applyFill="1"/>
    <xf numFmtId="1" fontId="56" fillId="7" borderId="0" xfId="0" applyNumberFormat="1" applyFont="1" applyFill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21" fillId="0" borderId="0" xfId="0" applyFont="1"/>
    <xf numFmtId="0" fontId="5" fillId="44" borderId="0" xfId="0" applyFont="1" applyFill="1"/>
    <xf numFmtId="1" fontId="0" fillId="44" borderId="0" xfId="0" applyNumberFormat="1" applyFill="1"/>
    <xf numFmtId="0" fontId="12" fillId="44" borderId="0" xfId="0" applyFont="1" applyFill="1"/>
    <xf numFmtId="0" fontId="0" fillId="44" borderId="0" xfId="0" applyFill="1"/>
    <xf numFmtId="0" fontId="9" fillId="44" borderId="0" xfId="0" applyFont="1" applyFill="1"/>
    <xf numFmtId="164" fontId="0" fillId="44" borderId="0" xfId="0" applyNumberFormat="1" applyFill="1"/>
    <xf numFmtId="164" fontId="5" fillId="44" borderId="0" xfId="0" applyNumberFormat="1" applyFont="1" applyFill="1"/>
    <xf numFmtId="1" fontId="5" fillId="44" borderId="0" xfId="0" applyNumberFormat="1" applyFont="1" applyFill="1"/>
    <xf numFmtId="164" fontId="5" fillId="44" borderId="0" xfId="0" quotePrefix="1" applyNumberFormat="1" applyFont="1" applyFill="1"/>
    <xf numFmtId="0" fontId="0" fillId="45" borderId="0" xfId="0" applyFill="1"/>
    <xf numFmtId="164" fontId="8" fillId="42" borderId="0" xfId="0" applyNumberFormat="1" applyFont="1" applyFill="1"/>
    <xf numFmtId="164" fontId="5" fillId="46" borderId="0" xfId="0" applyNumberFormat="1" applyFont="1" applyFill="1"/>
    <xf numFmtId="1" fontId="45" fillId="5" borderId="0" xfId="0" applyNumberFormat="1" applyFont="1" applyFill="1"/>
    <xf numFmtId="1" fontId="14" fillId="5" borderId="0" xfId="0" applyNumberFormat="1" applyFont="1" applyFill="1"/>
    <xf numFmtId="1" fontId="50" fillId="7" borderId="0" xfId="0" applyNumberFormat="1" applyFont="1" applyFill="1"/>
    <xf numFmtId="1" fontId="41" fillId="6" borderId="0" xfId="0" applyNumberFormat="1" applyFont="1" applyFill="1"/>
    <xf numFmtId="164" fontId="5" fillId="45" borderId="0" xfId="0" applyNumberFormat="1" applyFont="1" applyFill="1"/>
    <xf numFmtId="1" fontId="5" fillId="45" borderId="0" xfId="0" applyNumberFormat="1" applyFont="1" applyFill="1"/>
    <xf numFmtId="1" fontId="5" fillId="47" borderId="0" xfId="0" applyNumberFormat="1" applyFont="1" applyFill="1"/>
    <xf numFmtId="2" fontId="8" fillId="4" borderId="0" xfId="0" applyNumberFormat="1" applyFont="1" applyFill="1" applyAlignment="1">
      <alignment horizontal="center"/>
    </xf>
    <xf numFmtId="1" fontId="0" fillId="48" borderId="0" xfId="0" applyNumberFormat="1" applyFill="1"/>
    <xf numFmtId="164" fontId="6" fillId="49" borderId="0" xfId="0" applyNumberFormat="1" applyFont="1" applyFill="1"/>
    <xf numFmtId="164" fontId="47" fillId="0" borderId="0" xfId="0" applyNumberFormat="1" applyFont="1"/>
    <xf numFmtId="0" fontId="15" fillId="3" borderId="0" xfId="0" applyFont="1" applyFill="1"/>
    <xf numFmtId="164" fontId="5" fillId="10" borderId="0" xfId="10" applyNumberFormat="1" applyFont="1" applyFill="1"/>
    <xf numFmtId="2" fontId="5" fillId="10" borderId="0" xfId="0" applyNumberFormat="1" applyFont="1" applyFill="1"/>
    <xf numFmtId="164" fontId="5" fillId="10" borderId="0" xfId="0" applyNumberFormat="1" applyFont="1" applyFill="1"/>
    <xf numFmtId="164" fontId="5" fillId="10" borderId="0" xfId="10" quotePrefix="1" applyNumberFormat="1" applyFont="1" applyFill="1"/>
    <xf numFmtId="0" fontId="0" fillId="50" borderId="0" xfId="0" applyFill="1"/>
    <xf numFmtId="1" fontId="0" fillId="50" borderId="0" xfId="0" applyNumberFormat="1" applyFill="1"/>
    <xf numFmtId="164" fontId="0" fillId="50" borderId="0" xfId="0" applyNumberFormat="1" applyFill="1"/>
    <xf numFmtId="2" fontId="0" fillId="50" borderId="0" xfId="0" applyNumberFormat="1" applyFill="1"/>
    <xf numFmtId="164" fontId="0" fillId="6" borderId="0" xfId="0" applyNumberFormat="1" applyFill="1"/>
    <xf numFmtId="1" fontId="5" fillId="45" borderId="0" xfId="0" applyNumberFormat="1" applyFont="1" applyFill="1" applyAlignment="1">
      <alignment horizontal="center"/>
    </xf>
    <xf numFmtId="2" fontId="8" fillId="6" borderId="0" xfId="0" applyNumberFormat="1" applyFont="1" applyFill="1" applyAlignment="1">
      <alignment horizontal="center"/>
    </xf>
    <xf numFmtId="2" fontId="7" fillId="2" borderId="0" xfId="0" applyNumberFormat="1" applyFont="1" applyFill="1" applyAlignment="1">
      <alignment horizontal="center"/>
    </xf>
    <xf numFmtId="164" fontId="2" fillId="7" borderId="0" xfId="0" applyNumberFormat="1" applyFont="1" applyFill="1"/>
    <xf numFmtId="164" fontId="6" fillId="6" borderId="0" xfId="0" quotePrefix="1" applyNumberFormat="1" applyFont="1" applyFill="1"/>
    <xf numFmtId="164" fontId="5" fillId="48" borderId="0" xfId="0" applyNumberFormat="1" applyFont="1" applyFill="1"/>
    <xf numFmtId="3" fontId="0" fillId="5" borderId="0" xfId="0" applyNumberFormat="1" applyFill="1"/>
    <xf numFmtId="3" fontId="45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6" fillId="0" borderId="0" xfId="6" applyNumberFormat="1"/>
    <xf numFmtId="3" fontId="19" fillId="0" borderId="0" xfId="8" applyNumberFormat="1"/>
    <xf numFmtId="3" fontId="48" fillId="3" borderId="0" xfId="0" applyNumberFormat="1" applyFont="1" applyFill="1"/>
    <xf numFmtId="3" fontId="8" fillId="3" borderId="0" xfId="0" quotePrefix="1" applyNumberFormat="1" applyFont="1" applyFill="1"/>
    <xf numFmtId="3" fontId="5" fillId="43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8" fillId="45" borderId="0" xfId="0" applyNumberFormat="1" applyFont="1" applyFill="1" applyAlignment="1">
      <alignment horizontal="center"/>
    </xf>
    <xf numFmtId="164" fontId="6" fillId="10" borderId="0" xfId="0" applyNumberFormat="1" applyFont="1" applyFill="1"/>
    <xf numFmtId="3" fontId="8" fillId="2" borderId="0" xfId="0" applyNumberFormat="1" applyFont="1" applyFill="1" applyAlignment="1">
      <alignment horizontal="center"/>
    </xf>
    <xf numFmtId="0" fontId="6" fillId="10" borderId="0" xfId="0" applyFont="1" applyFill="1"/>
    <xf numFmtId="1" fontId="6" fillId="10" borderId="0" xfId="0" applyNumberFormat="1" applyFont="1" applyFill="1"/>
    <xf numFmtId="2" fontId="6" fillId="10" borderId="0" xfId="0" applyNumberFormat="1" applyFont="1" applyFill="1"/>
    <xf numFmtId="2" fontId="8" fillId="0" borderId="0" xfId="0" applyNumberFormat="1" applyFont="1" applyAlignment="1">
      <alignment horizontal="center"/>
    </xf>
    <xf numFmtId="3" fontId="5" fillId="0" borderId="0" xfId="0" applyNumberFormat="1" applyFont="1"/>
    <xf numFmtId="0" fontId="9" fillId="5" borderId="0" xfId="0" applyFont="1" applyFill="1"/>
    <xf numFmtId="3" fontId="45" fillId="7" borderId="0" xfId="0" applyNumberFormat="1" applyFont="1" applyFill="1"/>
    <xf numFmtId="3" fontId="43" fillId="7" borderId="0" xfId="0" applyNumberFormat="1" applyFont="1" applyFill="1"/>
    <xf numFmtId="3" fontId="12" fillId="7" borderId="0" xfId="0" applyNumberFormat="1" applyFont="1" applyFill="1"/>
    <xf numFmtId="3" fontId="5" fillId="9" borderId="0" xfId="0" applyNumberFormat="1" applyFont="1" applyFill="1"/>
    <xf numFmtId="3" fontId="6" fillId="9" borderId="0" xfId="0" applyNumberFormat="1" applyFont="1" applyFill="1"/>
    <xf numFmtId="3" fontId="6" fillId="10" borderId="0" xfId="0" applyNumberFormat="1" applyFont="1" applyFill="1"/>
    <xf numFmtId="3" fontId="2" fillId="0" borderId="0" xfId="3" applyNumberFormat="1"/>
    <xf numFmtId="3" fontId="2" fillId="0" borderId="0" xfId="7" applyNumberFormat="1"/>
    <xf numFmtId="3" fontId="43" fillId="0" borderId="0" xfId="0" applyNumberFormat="1" applyFont="1"/>
    <xf numFmtId="3" fontId="10" fillId="0" borderId="0" xfId="0" applyNumberFormat="1" applyFont="1"/>
    <xf numFmtId="3" fontId="5" fillId="5" borderId="0" xfId="0" quotePrefix="1" applyNumberFormat="1" applyFont="1" applyFill="1"/>
    <xf numFmtId="3" fontId="8" fillId="9" borderId="0" xfId="0" applyNumberFormat="1" applyFont="1" applyFill="1"/>
    <xf numFmtId="3" fontId="54" fillId="7" borderId="0" xfId="0" applyNumberFormat="1" applyFont="1" applyFill="1"/>
    <xf numFmtId="3" fontId="5" fillId="7" borderId="0" xfId="0" applyNumberFormat="1" applyFont="1" applyFill="1"/>
    <xf numFmtId="3" fontId="5" fillId="7" borderId="0" xfId="10" applyNumberFormat="1" applyFont="1" applyFill="1"/>
    <xf numFmtId="3" fontId="0" fillId="9" borderId="0" xfId="0" applyNumberFormat="1" applyFill="1"/>
    <xf numFmtId="3" fontId="0" fillId="10" borderId="0" xfId="0" applyNumberFormat="1" applyFill="1"/>
    <xf numFmtId="3" fontId="0" fillId="50" borderId="0" xfId="0" applyNumberFormat="1" applyFill="1"/>
    <xf numFmtId="3" fontId="2" fillId="9" borderId="0" xfId="0" applyNumberFormat="1" applyFont="1" applyFill="1"/>
    <xf numFmtId="3" fontId="2" fillId="7" borderId="0" xfId="0" applyNumberFormat="1" applyFont="1" applyFill="1"/>
    <xf numFmtId="3" fontId="2" fillId="10" borderId="0" xfId="0" applyNumberFormat="1" applyFont="1" applyFill="1"/>
    <xf numFmtId="3" fontId="2" fillId="50" borderId="0" xfId="0" applyNumberFormat="1" applyFont="1" applyFill="1"/>
    <xf numFmtId="3" fontId="2" fillId="0" borderId="0" xfId="0" applyNumberFormat="1" applyFont="1"/>
    <xf numFmtId="3" fontId="6" fillId="7" borderId="0" xfId="0" applyNumberFormat="1" applyFont="1" applyFill="1"/>
    <xf numFmtId="3" fontId="47" fillId="7" borderId="0" xfId="0" applyNumberFormat="1" applyFont="1" applyFill="1"/>
    <xf numFmtId="3" fontId="21" fillId="7" borderId="0" xfId="0" applyNumberFormat="1" applyFont="1" applyFill="1"/>
    <xf numFmtId="3" fontId="14" fillId="3" borderId="0" xfId="0" applyNumberFormat="1" applyFont="1" applyFill="1"/>
    <xf numFmtId="3" fontId="55" fillId="7" borderId="0" xfId="0" applyNumberFormat="1" applyFont="1" applyFill="1"/>
    <xf numFmtId="3" fontId="56" fillId="7" borderId="0" xfId="0" applyNumberFormat="1" applyFont="1" applyFill="1"/>
    <xf numFmtId="3" fontId="51" fillId="7" borderId="0" xfId="0" applyNumberFormat="1" applyFont="1" applyFill="1"/>
    <xf numFmtId="3" fontId="12" fillId="7" borderId="0" xfId="0" quotePrefix="1" applyNumberFormat="1" applyFont="1" applyFill="1"/>
    <xf numFmtId="3" fontId="0" fillId="6" borderId="0" xfId="0" applyNumberFormat="1" applyFill="1"/>
    <xf numFmtId="3" fontId="49" fillId="7" borderId="0" xfId="0" applyNumberFormat="1" applyFont="1" applyFill="1"/>
    <xf numFmtId="3" fontId="50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0" fillId="9" borderId="0" xfId="0" applyNumberFormat="1" applyFont="1" applyFill="1"/>
    <xf numFmtId="3" fontId="5" fillId="51" borderId="0" xfId="0" applyNumberFormat="1" applyFont="1" applyFill="1"/>
    <xf numFmtId="3" fontId="55" fillId="5" borderId="0" xfId="0" applyNumberFormat="1" applyFont="1" applyFill="1"/>
    <xf numFmtId="3" fontId="12" fillId="5" borderId="0" xfId="0" applyNumberFormat="1" applyFont="1" applyFill="1"/>
    <xf numFmtId="3" fontId="51" fillId="5" borderId="0" xfId="0" applyNumberFormat="1" applyFont="1" applyFill="1"/>
    <xf numFmtId="0" fontId="8" fillId="0" borderId="0" xfId="0" applyFont="1"/>
    <xf numFmtId="3" fontId="6" fillId="6" borderId="0" xfId="0" applyNumberFormat="1" applyFont="1" applyFill="1"/>
    <xf numFmtId="3" fontId="21" fillId="5" borderId="0" xfId="0" applyNumberFormat="1" applyFont="1" applyFill="1"/>
    <xf numFmtId="3" fontId="5" fillId="44" borderId="0" xfId="0" applyNumberFormat="1" applyFont="1" applyFill="1"/>
    <xf numFmtId="3" fontId="12" fillId="44" borderId="0" xfId="0" applyNumberFormat="1" applyFont="1" applyFill="1"/>
    <xf numFmtId="3" fontId="21" fillId="44" borderId="0" xfId="0" applyNumberFormat="1" applyFont="1" applyFill="1"/>
    <xf numFmtId="3" fontId="0" fillId="44" borderId="0" xfId="0" applyNumberFormat="1" applyFill="1"/>
    <xf numFmtId="3" fontId="2" fillId="0" borderId="0" xfId="4" applyNumberFormat="1"/>
    <xf numFmtId="3" fontId="49" fillId="5" borderId="0" xfId="0" applyNumberFormat="1" applyFont="1" applyFill="1"/>
    <xf numFmtId="3" fontId="14" fillId="5" borderId="0" xfId="0" applyNumberFormat="1" applyFont="1" applyFill="1"/>
    <xf numFmtId="3" fontId="47" fillId="0" borderId="0" xfId="0" applyNumberFormat="1" applyFont="1"/>
    <xf numFmtId="3" fontId="39" fillId="7" borderId="0" xfId="0" applyNumberFormat="1" applyFont="1" applyFill="1"/>
    <xf numFmtId="3" fontId="6" fillId="8" borderId="0" xfId="0" applyNumberFormat="1" applyFont="1" applyFill="1"/>
    <xf numFmtId="3" fontId="54" fillId="0" borderId="0" xfId="0" applyNumberFormat="1" applyFont="1"/>
    <xf numFmtId="3" fontId="22" fillId="7" borderId="0" xfId="0" applyNumberFormat="1" applyFont="1" applyFill="1"/>
    <xf numFmtId="3" fontId="8" fillId="0" borderId="0" xfId="0" applyNumberFormat="1" applyFont="1"/>
    <xf numFmtId="3" fontId="22" fillId="9" borderId="0" xfId="0" applyNumberFormat="1" applyFont="1" applyFill="1"/>
    <xf numFmtId="1" fontId="47" fillId="0" borderId="0" xfId="0" applyNumberFormat="1" applyFont="1"/>
    <xf numFmtId="3" fontId="47" fillId="5" borderId="0" xfId="0" applyNumberFormat="1" applyFont="1" applyFill="1"/>
    <xf numFmtId="2" fontId="0" fillId="5" borderId="0" xfId="0" applyNumberFormat="1" applyFill="1"/>
    <xf numFmtId="2" fontId="43" fillId="5" borderId="0" xfId="0" applyNumberFormat="1" applyFont="1" applyFill="1"/>
    <xf numFmtId="2" fontId="0" fillId="0" borderId="0" xfId="0" quotePrefix="1" applyNumberFormat="1"/>
    <xf numFmtId="2" fontId="2" fillId="0" borderId="0" xfId="4" applyNumberFormat="1"/>
    <xf numFmtId="2" fontId="49" fillId="5" borderId="0" xfId="0" applyNumberFormat="1" applyFont="1" applyFill="1"/>
    <xf numFmtId="0" fontId="0" fillId="0" borderId="0" xfId="0"/>
    <xf numFmtId="3" fontId="0" fillId="0" borderId="0" xfId="0" applyNumberFormat="1"/>
    <xf numFmtId="0" fontId="48" fillId="3" borderId="0" xfId="0" applyFont="1" applyFill="1"/>
    <xf numFmtId="0" fontId="0" fillId="0" borderId="0" xfId="0"/>
    <xf numFmtId="1" fontId="48" fillId="0" borderId="0" xfId="0" applyNumberFormat="1" applyFont="1"/>
    <xf numFmtId="1" fontId="0" fillId="0" borderId="0" xfId="0" applyNumberFormat="1"/>
    <xf numFmtId="166" fontId="12" fillId="0" borderId="0" xfId="0" applyNumberFormat="1" applyFont="1"/>
    <xf numFmtId="0" fontId="39" fillId="0" borderId="0" xfId="0" applyFont="1"/>
    <xf numFmtId="3" fontId="43" fillId="0" borderId="0" xfId="0" applyNumberFormat="1" applyFont="1"/>
    <xf numFmtId="3" fontId="49" fillId="0" borderId="0" xfId="0" applyNumberFormat="1" applyFont="1"/>
    <xf numFmtId="3" fontId="0" fillId="0" borderId="0" xfId="0" applyNumberFormat="1"/>
    <xf numFmtId="3" fontId="51" fillId="0" borderId="0" xfId="0" applyNumberFormat="1" applyFont="1"/>
    <xf numFmtId="0" fontId="12" fillId="0" borderId="0" xfId="0" applyFont="1"/>
    <xf numFmtId="3" fontId="12" fillId="0" borderId="0" xfId="0" applyNumberFormat="1" applyFont="1"/>
    <xf numFmtId="3" fontId="39" fillId="0" borderId="0" xfId="0" applyNumberFormat="1" applyFont="1"/>
    <xf numFmtId="0" fontId="45" fillId="7" borderId="0" xfId="0" applyFont="1" applyFill="1"/>
    <xf numFmtId="3" fontId="47" fillId="0" borderId="0" xfId="0" applyNumberFormat="1" applyFont="1"/>
    <xf numFmtId="3" fontId="50" fillId="0" borderId="0" xfId="0" applyNumberFormat="1" applyFont="1"/>
    <xf numFmtId="0" fontId="47" fillId="0" borderId="0" xfId="0" applyFont="1"/>
    <xf numFmtId="3" fontId="5" fillId="0" borderId="0" xfId="0" applyNumberFormat="1" applyFont="1"/>
    <xf numFmtId="3" fontId="54" fillId="0" borderId="0" xfId="0" applyNumberFormat="1" applyFont="1"/>
    <xf numFmtId="3" fontId="63" fillId="0" borderId="0" xfId="0" applyNumberFormat="1" applyFont="1"/>
    <xf numFmtId="1" fontId="54" fillId="0" borderId="0" xfId="0" applyNumberFormat="1" applyFont="1"/>
    <xf numFmtId="1" fontId="43" fillId="7" borderId="0" xfId="0" applyNumberFormat="1" applyFont="1" applyFill="1"/>
    <xf numFmtId="164" fontId="45" fillId="7" borderId="0" xfId="0" applyNumberFormat="1" applyFont="1" applyFill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416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66FFFF"/>
      <color rgb="FFFFFFCC"/>
      <color rgb="FFFFFF99"/>
      <color rgb="FF66FF33"/>
      <color rgb="FFFFFFFF"/>
      <color rgb="FFCCFFFF"/>
      <color rgb="FF00FFFF"/>
      <color rgb="FFFF0000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slakt, hittil i år,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 baseline="0"/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 baseline="0"/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368149216558016"/>
          <c:y val="4.03116539486382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2208064853075"/>
          <c:y val="0.15243398383972648"/>
          <c:w val="0.86704811772390322"/>
          <c:h val="0.74340117782052917"/>
        </c:manualLayout>
      </c:layout>
      <c:barChart>
        <c:barDir val="col"/>
        <c:grouping val="clustered"/>
        <c:varyColors val="0"/>
        <c:ser>
          <c:idx val="0"/>
          <c:order val="0"/>
          <c:tx>
            <c:v>År</c:v>
          </c:tx>
          <c:spPr>
            <a:solidFill>
              <a:schemeClr val="accent2"/>
            </a:solidFill>
          </c:spPr>
          <c:invertIfNegative val="0"/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År!$B$8:$B$35</c:f>
              <c:numCache>
                <c:formatCode>#,##0</c:formatCode>
                <c:ptCount val="28"/>
                <c:pt idx="0">
                  <c:v>1203984</c:v>
                </c:pt>
                <c:pt idx="1">
                  <c:v>1267674.5</c:v>
                </c:pt>
                <c:pt idx="2">
                  <c:v>1228779.5</c:v>
                </c:pt>
                <c:pt idx="3">
                  <c:v>1298221.75</c:v>
                </c:pt>
                <c:pt idx="4">
                  <c:v>1243737</c:v>
                </c:pt>
                <c:pt idx="5">
                  <c:v>1226768.1000000001</c:v>
                </c:pt>
                <c:pt idx="6">
                  <c:v>1235861</c:v>
                </c:pt>
                <c:pt idx="7">
                  <c:v>1267311</c:v>
                </c:pt>
                <c:pt idx="8">
                  <c:v>1369386</c:v>
                </c:pt>
                <c:pt idx="9">
                  <c:v>1365428</c:v>
                </c:pt>
                <c:pt idx="10">
                  <c:v>1400072</c:v>
                </c:pt>
                <c:pt idx="11">
                  <c:v>1386960</c:v>
                </c:pt>
                <c:pt idx="12">
                  <c:v>1414562</c:v>
                </c:pt>
                <c:pt idx="13">
                  <c:v>1429149</c:v>
                </c:pt>
                <c:pt idx="14">
                  <c:v>1481053</c:v>
                </c:pt>
                <c:pt idx="15">
                  <c:v>1496028.5</c:v>
                </c:pt>
                <c:pt idx="16">
                  <c:v>1514727.5</c:v>
                </c:pt>
                <c:pt idx="17">
                  <c:v>1518902</c:v>
                </c:pt>
                <c:pt idx="18">
                  <c:v>1502859</c:v>
                </c:pt>
                <c:pt idx="19">
                  <c:v>1520978</c:v>
                </c:pt>
                <c:pt idx="20">
                  <c:v>1581411.5</c:v>
                </c:pt>
                <c:pt idx="21">
                  <c:v>1579895</c:v>
                </c:pt>
                <c:pt idx="22">
                  <c:v>1633259</c:v>
                </c:pt>
                <c:pt idx="23">
                  <c:v>1559974</c:v>
                </c:pt>
                <c:pt idx="24">
                  <c:v>1509600.3599999996</c:v>
                </c:pt>
                <c:pt idx="25">
                  <c:v>1503495.43</c:v>
                </c:pt>
                <c:pt idx="26">
                  <c:v>1471588.8499999996</c:v>
                </c:pt>
                <c:pt idx="27">
                  <c:v>1479251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0-410A-8C37-0C2392ED6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128"/>
        <c:axId val="718332656"/>
      </c:barChart>
      <c:lineChart>
        <c:grouping val="standard"/>
        <c:varyColors val="0"/>
        <c:ser>
          <c:idx val="1"/>
          <c:order val="1"/>
          <c:tx>
            <c:v>Antall slakt i 2023</c:v>
          </c:tx>
          <c:spPr>
            <a:ln w="762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År!$AM$8:$AM$35</c:f>
              <c:numCache>
                <c:formatCode>0</c:formatCode>
                <c:ptCount val="28"/>
                <c:pt idx="0">
                  <c:v>1479251</c:v>
                </c:pt>
                <c:pt idx="1">
                  <c:v>1479251</c:v>
                </c:pt>
                <c:pt idx="2">
                  <c:v>1479251</c:v>
                </c:pt>
                <c:pt idx="3">
                  <c:v>1479251</c:v>
                </c:pt>
                <c:pt idx="4">
                  <c:v>1479251</c:v>
                </c:pt>
                <c:pt idx="5">
                  <c:v>1479251</c:v>
                </c:pt>
                <c:pt idx="6">
                  <c:v>1479251</c:v>
                </c:pt>
                <c:pt idx="7">
                  <c:v>1479251</c:v>
                </c:pt>
                <c:pt idx="8">
                  <c:v>1479251</c:v>
                </c:pt>
                <c:pt idx="9">
                  <c:v>1479251</c:v>
                </c:pt>
                <c:pt idx="10">
                  <c:v>1479251</c:v>
                </c:pt>
                <c:pt idx="11">
                  <c:v>1479251</c:v>
                </c:pt>
                <c:pt idx="12">
                  <c:v>1479251</c:v>
                </c:pt>
                <c:pt idx="13">
                  <c:v>1479251</c:v>
                </c:pt>
                <c:pt idx="14">
                  <c:v>1479251</c:v>
                </c:pt>
                <c:pt idx="15">
                  <c:v>1479251</c:v>
                </c:pt>
                <c:pt idx="16">
                  <c:v>1479251</c:v>
                </c:pt>
                <c:pt idx="17">
                  <c:v>1479251</c:v>
                </c:pt>
                <c:pt idx="18">
                  <c:v>1479251</c:v>
                </c:pt>
                <c:pt idx="19">
                  <c:v>1479251</c:v>
                </c:pt>
                <c:pt idx="20">
                  <c:v>1479251</c:v>
                </c:pt>
                <c:pt idx="21">
                  <c:v>1479251</c:v>
                </c:pt>
                <c:pt idx="22">
                  <c:v>1479251</c:v>
                </c:pt>
                <c:pt idx="23">
                  <c:v>1479251</c:v>
                </c:pt>
                <c:pt idx="24">
                  <c:v>1479251</c:v>
                </c:pt>
                <c:pt idx="25">
                  <c:v>1479251</c:v>
                </c:pt>
                <c:pt idx="26">
                  <c:v>1479251</c:v>
                </c:pt>
                <c:pt idx="27">
                  <c:v>1479251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5-4586-ABA9-20793523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128"/>
        <c:axId val="718332656"/>
      </c:lineChart>
      <c:catAx>
        <c:axId val="718329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noMultiLvlLbl val="0"/>
      </c:catAx>
      <c:valAx>
        <c:axId val="718332656"/>
        <c:scaling>
          <c:orientation val="minMax"/>
          <c:max val="1700000"/>
          <c:min val="10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356272825089649E-3"/>
              <c:y val="0.460646280687821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00374900555234"/>
          <c:y val="0.23142652199028671"/>
          <c:w val="0.15874260614165686"/>
          <c:h val="0.12297875218333755"/>
        </c:manualLayout>
      </c:layout>
      <c:overlay val="0"/>
      <c:spPr>
        <a:solidFill>
          <a:srgbClr val="FFFF99"/>
        </a:solidFill>
        <a:ln>
          <a:solidFill>
            <a:srgbClr val="FFFF99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m</a:t>
            </a:r>
            <a:r>
              <a:rPr lang="nb-NO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32741822203027E-2"/>
          <c:y val="0.15694808141463165"/>
          <c:w val="0.85740660023091864"/>
          <c:h val="0.77272120193214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Kategori!$D$18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Kategori!$O$18:$O$20</c:f>
              <c:numCache>
                <c:formatCode>0.0</c:formatCode>
                <c:ptCount val="3"/>
                <c:pt idx="0">
                  <c:v>84.287888166928084</c:v>
                </c:pt>
                <c:pt idx="1">
                  <c:v>0</c:v>
                </c:pt>
                <c:pt idx="2">
                  <c:v>84.888157984855908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8-4A6A-A616-1687109B66A3}"/>
            </c:ext>
          </c:extLst>
        </c:ser>
        <c:ser>
          <c:idx val="1"/>
          <c:order val="1"/>
          <c:tx>
            <c:strRef>
              <c:f>Kategori!$D$14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Kategori!$O$14:$O$16</c:f>
              <c:numCache>
                <c:formatCode>0.0</c:formatCode>
                <c:ptCount val="3"/>
                <c:pt idx="0">
                  <c:v>85.086021267007922</c:v>
                </c:pt>
                <c:pt idx="1">
                  <c:v>0</c:v>
                </c:pt>
                <c:pt idx="2">
                  <c:v>85.791056817392558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8-4A6A-A616-1687109B66A3}"/>
            </c:ext>
          </c:extLst>
        </c:ser>
        <c:ser>
          <c:idx val="3"/>
          <c:order val="2"/>
          <c:tx>
            <c:strRef>
              <c:f>Kategori!$D$10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Kategori!$O$10:$O$12</c:f>
              <c:numCache>
                <c:formatCode>0.0</c:formatCode>
                <c:ptCount val="3"/>
                <c:pt idx="0">
                  <c:v>83.920377930998228</c:v>
                </c:pt>
                <c:pt idx="1">
                  <c:v>0</c:v>
                </c:pt>
                <c:pt idx="2">
                  <c:v>84.996146510313721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F8-4A6A-A616-1687109B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3648"/>
        <c:axId val="718304040"/>
      </c:barChart>
      <c:catAx>
        <c:axId val="718303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040"/>
        <c:crossesAt val="15.5"/>
        <c:auto val="1"/>
        <c:lblAlgn val="ctr"/>
        <c:lblOffset val="100"/>
        <c:noMultiLvlLbl val="0"/>
      </c:catAx>
      <c:valAx>
        <c:axId val="718304040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64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540832726305684"/>
          <c:y val="0.26765140403179261"/>
          <c:w val="7.0077418736754826E-2"/>
          <c:h val="0.218983067600746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Rudshøgda, </a:t>
            </a:r>
            <a:r>
              <a:rPr lang="en-US" sz="1800" b="1" i="0" u="none" strike="noStrike" baseline="0">
                <a:effectLst/>
              </a:rPr>
              <a:t>% VAK gris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981290124443"/>
          <c:y val="0.1415123716636876"/>
          <c:w val="0.84519748624638913"/>
          <c:h val="0.686140165863256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'Slakteri per MÅNED'!$Q$232:$Q$243</c:f>
              <c:numCache>
                <c:formatCode>0.0</c:formatCode>
                <c:ptCount val="12"/>
                <c:pt idx="0">
                  <c:v>0.91407678244972612</c:v>
                </c:pt>
                <c:pt idx="1">
                  <c:v>2.1885888501742166</c:v>
                </c:pt>
                <c:pt idx="2">
                  <c:v>0.92925910422771019</c:v>
                </c:pt>
                <c:pt idx="3">
                  <c:v>1.585885617999802</c:v>
                </c:pt>
                <c:pt idx="4">
                  <c:v>0.96915381408920387</c:v>
                </c:pt>
                <c:pt idx="5">
                  <c:v>0.70156004800147698</c:v>
                </c:pt>
                <c:pt idx="6">
                  <c:v>0.83420229405630852</c:v>
                </c:pt>
                <c:pt idx="7">
                  <c:v>1.2495505213951816</c:v>
                </c:pt>
                <c:pt idx="8">
                  <c:v>2.0872469213107904E-2</c:v>
                </c:pt>
                <c:pt idx="9">
                  <c:v>0.53584824777622997</c:v>
                </c:pt>
                <c:pt idx="10">
                  <c:v>0.46300418484551681</c:v>
                </c:pt>
                <c:pt idx="11">
                  <c:v>0.1410075631329317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4-43C6-B625-6293EBBDE8DC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MÅNED'!$Q$10:$Q$21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4-43C6-B625-6293EBBD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854296"/>
        <c:axId val="460854688"/>
      </c:barChart>
      <c:catAx>
        <c:axId val="46085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8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1910059232833625E-2"/>
              <c:y val="0.276298383910916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0316971746295"/>
          <c:y val="0.23462149962438147"/>
          <c:w val="8.132979025468369E-2"/>
          <c:h val="0.1321162431244549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MÅNED'!$I$232:$I$243</c:f>
              <c:numCache>
                <c:formatCode>#,##0</c:formatCode>
                <c:ptCount val="12"/>
                <c:pt idx="0">
                  <c:v>10390</c:v>
                </c:pt>
                <c:pt idx="1">
                  <c:v>9181</c:v>
                </c:pt>
                <c:pt idx="2">
                  <c:v>11943</c:v>
                </c:pt>
                <c:pt idx="3">
                  <c:v>10087</c:v>
                </c:pt>
                <c:pt idx="4">
                  <c:v>9593</c:v>
                </c:pt>
                <c:pt idx="5">
                  <c:v>10826</c:v>
                </c:pt>
                <c:pt idx="6">
                  <c:v>8626</c:v>
                </c:pt>
                <c:pt idx="7">
                  <c:v>11120</c:v>
                </c:pt>
                <c:pt idx="8">
                  <c:v>9575</c:v>
                </c:pt>
                <c:pt idx="9">
                  <c:v>9330</c:v>
                </c:pt>
                <c:pt idx="10">
                  <c:v>11229</c:v>
                </c:pt>
                <c:pt idx="11">
                  <c:v>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7-4183-B9D2-2AD37D3623D7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MÅNED'!$I$23:$I$34</c:f>
              <c:numCache>
                <c:formatCode>#,##0</c:formatCode>
                <c:ptCount val="12"/>
                <c:pt idx="0">
                  <c:v>10687</c:v>
                </c:pt>
                <c:pt idx="1">
                  <c:v>8206</c:v>
                </c:pt>
                <c:pt idx="2">
                  <c:v>9264</c:v>
                </c:pt>
                <c:pt idx="3">
                  <c:v>9685</c:v>
                </c:pt>
                <c:pt idx="4">
                  <c:v>9325</c:v>
                </c:pt>
                <c:pt idx="5">
                  <c:v>9241</c:v>
                </c:pt>
                <c:pt idx="6">
                  <c:v>10168</c:v>
                </c:pt>
                <c:pt idx="7">
                  <c:v>10032</c:v>
                </c:pt>
                <c:pt idx="8">
                  <c:v>9183</c:v>
                </c:pt>
                <c:pt idx="9">
                  <c:v>11126</c:v>
                </c:pt>
                <c:pt idx="10">
                  <c:v>11091</c:v>
                </c:pt>
                <c:pt idx="11">
                  <c:v>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7-4183-B9D2-2AD37D36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6054543314001"/>
          <c:y val="0.1387340733351727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MÅNED'!$K$232:$K$243</c:f>
              <c:numCache>
                <c:formatCode>0.0</c:formatCode>
                <c:ptCount val="12"/>
                <c:pt idx="0">
                  <c:v>7.8880658186344457</c:v>
                </c:pt>
                <c:pt idx="1">
                  <c:v>8.2361087184286603</c:v>
                </c:pt>
                <c:pt idx="2">
                  <c:v>8.6193833298456521</c:v>
                </c:pt>
                <c:pt idx="3">
                  <c:v>8.8929827499581311</c:v>
                </c:pt>
                <c:pt idx="4">
                  <c:v>8.0278414509679248</c:v>
                </c:pt>
                <c:pt idx="5">
                  <c:v>8.7603813713518619</c:v>
                </c:pt>
                <c:pt idx="6">
                  <c:v>7.4574894587682312</c:v>
                </c:pt>
                <c:pt idx="7">
                  <c:v>8.409505735155907</c:v>
                </c:pt>
                <c:pt idx="8">
                  <c:v>8.0406142485524885</c:v>
                </c:pt>
                <c:pt idx="9">
                  <c:v>7.9618758319396568</c:v>
                </c:pt>
                <c:pt idx="10">
                  <c:v>8.1621825898632245</c:v>
                </c:pt>
                <c:pt idx="11">
                  <c:v>7.0203383729301656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0-4530-8C61-0FA978A41651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MÅNED'!$K$23:$K$34</c:f>
              <c:numCache>
                <c:formatCode>0.0</c:formatCode>
                <c:ptCount val="12"/>
                <c:pt idx="0">
                  <c:v>8.1743160664163188</c:v>
                </c:pt>
                <c:pt idx="1">
                  <c:v>7.4658885343659946</c:v>
                </c:pt>
                <c:pt idx="2">
                  <c:v>6.9912138466759686</c:v>
                </c:pt>
                <c:pt idx="3">
                  <c:v>9.1946168593284359</c:v>
                </c:pt>
                <c:pt idx="4">
                  <c:v>7.4851980809652936</c:v>
                </c:pt>
                <c:pt idx="5">
                  <c:v>7.1418082894747013</c:v>
                </c:pt>
                <c:pt idx="6">
                  <c:v>8.3789817049563826</c:v>
                </c:pt>
                <c:pt idx="7">
                  <c:v>7.750368899636122</c:v>
                </c:pt>
                <c:pt idx="8">
                  <c:v>7.6468433670751201</c:v>
                </c:pt>
                <c:pt idx="9">
                  <c:v>8.8514367976075903</c:v>
                </c:pt>
                <c:pt idx="10">
                  <c:v>7.9600740538756298</c:v>
                </c:pt>
                <c:pt idx="11">
                  <c:v>8.6392364946848001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0-4530-8C61-0FA978A4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.5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69372242448189"/>
          <c:y val="0.2026924053848107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MÅNED'!$P$232:$P$243</c:f>
              <c:numCache>
                <c:formatCode>0.00</c:formatCode>
                <c:ptCount val="12"/>
                <c:pt idx="0">
                  <c:v>87.092001924927743</c:v>
                </c:pt>
                <c:pt idx="1">
                  <c:v>86.648916240060942</c:v>
                </c:pt>
                <c:pt idx="2">
                  <c:v>87.142870300594623</c:v>
                </c:pt>
                <c:pt idx="3">
                  <c:v>87.304252998909419</c:v>
                </c:pt>
                <c:pt idx="4">
                  <c:v>86.369050349213097</c:v>
                </c:pt>
                <c:pt idx="5">
                  <c:v>86.42679660077583</c:v>
                </c:pt>
                <c:pt idx="6">
                  <c:v>86.700962207280455</c:v>
                </c:pt>
                <c:pt idx="7">
                  <c:v>86.228390287769926</c:v>
                </c:pt>
                <c:pt idx="8">
                  <c:v>87.693462140992054</c:v>
                </c:pt>
                <c:pt idx="9">
                  <c:v>88.069142550910811</c:v>
                </c:pt>
                <c:pt idx="10">
                  <c:v>86.986944518657197</c:v>
                </c:pt>
                <c:pt idx="11">
                  <c:v>85.808143113619053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5-4515-9CA8-6ED1D9CD7C4A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MÅNED'!$P$23:$P$34</c:f>
              <c:numCache>
                <c:formatCode>0.00</c:formatCode>
                <c:ptCount val="12"/>
                <c:pt idx="0">
                  <c:v>87.707991017123518</c:v>
                </c:pt>
                <c:pt idx="1">
                  <c:v>87.210638557153501</c:v>
                </c:pt>
                <c:pt idx="2">
                  <c:v>86.6286377374783</c:v>
                </c:pt>
                <c:pt idx="3">
                  <c:v>87.560371708827986</c:v>
                </c:pt>
                <c:pt idx="4">
                  <c:v>86.839067024128553</c:v>
                </c:pt>
                <c:pt idx="5">
                  <c:v>87.17025213721449</c:v>
                </c:pt>
                <c:pt idx="6">
                  <c:v>85.801740755310689</c:v>
                </c:pt>
                <c:pt idx="7">
                  <c:v>85.721092503987549</c:v>
                </c:pt>
                <c:pt idx="8">
                  <c:v>84.934454971142486</c:v>
                </c:pt>
                <c:pt idx="9">
                  <c:v>85.535376595362308</c:v>
                </c:pt>
                <c:pt idx="10">
                  <c:v>86.432107113876086</c:v>
                </c:pt>
                <c:pt idx="11">
                  <c:v>85.705460643538629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5-4515-9CA8-6ED1D9CD7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27059325650873"/>
          <c:y val="0.3041534811531509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MÅNED'!$O$232:$O$243</c:f>
              <c:numCache>
                <c:formatCode>0.00</c:formatCode>
                <c:ptCount val="12"/>
                <c:pt idx="0">
                  <c:v>60.765736284889293</c:v>
                </c:pt>
                <c:pt idx="1">
                  <c:v>60.688487092909291</c:v>
                </c:pt>
                <c:pt idx="2">
                  <c:v>60.753998157916783</c:v>
                </c:pt>
                <c:pt idx="3">
                  <c:v>60.717854664419534</c:v>
                </c:pt>
                <c:pt idx="4">
                  <c:v>60.913999791514648</c:v>
                </c:pt>
                <c:pt idx="5">
                  <c:v>60.763994088305935</c:v>
                </c:pt>
                <c:pt idx="6">
                  <c:v>60.152098307442607</c:v>
                </c:pt>
                <c:pt idx="7">
                  <c:v>60.256115107913679</c:v>
                </c:pt>
                <c:pt idx="8">
                  <c:v>60.281775456919057</c:v>
                </c:pt>
                <c:pt idx="9">
                  <c:v>60.254126473740627</c:v>
                </c:pt>
                <c:pt idx="10">
                  <c:v>60.268679312494442</c:v>
                </c:pt>
                <c:pt idx="11">
                  <c:v>60.180302641702994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6-411A-A29F-34F5C1F1D2F4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MÅNED'!$O$23:$O$34</c:f>
              <c:numCache>
                <c:formatCode>0.00</c:formatCode>
                <c:ptCount val="12"/>
                <c:pt idx="0">
                  <c:v>60.315523533264702</c:v>
                </c:pt>
                <c:pt idx="1">
                  <c:v>60.341457470143794</c:v>
                </c:pt>
                <c:pt idx="2">
                  <c:v>60.489313471502605</c:v>
                </c:pt>
                <c:pt idx="3">
                  <c:v>60.535570469798643</c:v>
                </c:pt>
                <c:pt idx="4">
                  <c:v>60.484718498659504</c:v>
                </c:pt>
                <c:pt idx="5">
                  <c:v>60.169895033005105</c:v>
                </c:pt>
                <c:pt idx="6">
                  <c:v>60.156569630212402</c:v>
                </c:pt>
                <c:pt idx="7">
                  <c:v>60.30631977671451</c:v>
                </c:pt>
                <c:pt idx="8">
                  <c:v>60.370793858216295</c:v>
                </c:pt>
                <c:pt idx="9">
                  <c:v>59.973395649829207</c:v>
                </c:pt>
                <c:pt idx="10">
                  <c:v>60.460102786042739</c:v>
                </c:pt>
                <c:pt idx="11">
                  <c:v>60.500157216224721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6-411A-A29F-34F5C1F1D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25725911055372"/>
          <c:y val="0.15995989184479512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89809153335804"/>
          <c:y val="0.16808459084123917"/>
          <c:w val="0.86927501507849114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MÅNED'!$I$258:$I$269</c:f>
              <c:numCache>
                <c:formatCode>#,##0</c:formatCode>
                <c:ptCount val="12"/>
                <c:pt idx="0">
                  <c:v>13839</c:v>
                </c:pt>
                <c:pt idx="1">
                  <c:v>11939</c:v>
                </c:pt>
                <c:pt idx="2">
                  <c:v>15537</c:v>
                </c:pt>
                <c:pt idx="3">
                  <c:v>13207</c:v>
                </c:pt>
                <c:pt idx="4">
                  <c:v>15977</c:v>
                </c:pt>
                <c:pt idx="5">
                  <c:v>16354</c:v>
                </c:pt>
                <c:pt idx="6">
                  <c:v>16146</c:v>
                </c:pt>
                <c:pt idx="7">
                  <c:v>16091</c:v>
                </c:pt>
                <c:pt idx="8">
                  <c:v>14408</c:v>
                </c:pt>
                <c:pt idx="9">
                  <c:v>14772</c:v>
                </c:pt>
                <c:pt idx="10">
                  <c:v>17085</c:v>
                </c:pt>
                <c:pt idx="11">
                  <c:v>13784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1-42D0-8080-1B2395D0709F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MÅNED'!$I$36:$I$47</c:f>
              <c:numCache>
                <c:formatCode>#,##0</c:formatCode>
                <c:ptCount val="12"/>
                <c:pt idx="0">
                  <c:v>31226</c:v>
                </c:pt>
                <c:pt idx="1">
                  <c:v>26265</c:v>
                </c:pt>
                <c:pt idx="2">
                  <c:v>33258</c:v>
                </c:pt>
                <c:pt idx="3">
                  <c:v>25119</c:v>
                </c:pt>
                <c:pt idx="4">
                  <c:v>29924</c:v>
                </c:pt>
                <c:pt idx="5">
                  <c:v>33049</c:v>
                </c:pt>
                <c:pt idx="6">
                  <c:v>29071</c:v>
                </c:pt>
                <c:pt idx="7">
                  <c:v>30831</c:v>
                </c:pt>
                <c:pt idx="8">
                  <c:v>29344</c:v>
                </c:pt>
                <c:pt idx="9">
                  <c:v>31255</c:v>
                </c:pt>
                <c:pt idx="10">
                  <c:v>35402</c:v>
                </c:pt>
                <c:pt idx="11">
                  <c:v>26321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1-42D0-8080-1B2395D0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91482627993"/>
          <c:y val="0.2263351515022886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MÅNED'!$K$245:$K$256</c:f>
              <c:numCache>
                <c:formatCode>0.0</c:formatCode>
                <c:ptCount val="12"/>
                <c:pt idx="0">
                  <c:v>11.921278727344486</c:v>
                </c:pt>
                <c:pt idx="1">
                  <c:v>12.894029960100967</c:v>
                </c:pt>
                <c:pt idx="2">
                  <c:v>12.544828730796707</c:v>
                </c:pt>
                <c:pt idx="3">
                  <c:v>11.800015866160125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4.8805977190009466</c:v>
                </c:pt>
                <c:pt idx="8">
                  <c:v>23.578920869346312</c:v>
                </c:pt>
                <c:pt idx="9">
                  <c:v>25.424075907027543</c:v>
                </c:pt>
                <c:pt idx="10">
                  <c:v>24.530879809299552</c:v>
                </c:pt>
                <c:pt idx="11">
                  <c:v>24.774118070554355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C-41DD-A823-BA83EDB3F091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MÅNED'!$K$36:$K$47</c:f>
              <c:numCache>
                <c:formatCode>0.0</c:formatCode>
                <c:ptCount val="12"/>
                <c:pt idx="0">
                  <c:v>23.908038944252816</c:v>
                </c:pt>
                <c:pt idx="1">
                  <c:v>23.91029661748798</c:v>
                </c:pt>
                <c:pt idx="2">
                  <c:v>25.09747728044044</c:v>
                </c:pt>
                <c:pt idx="3">
                  <c:v>23.851147428961905</c:v>
                </c:pt>
                <c:pt idx="4">
                  <c:v>24.024036070150668</c:v>
                </c:pt>
                <c:pt idx="5">
                  <c:v>25.560888146963126</c:v>
                </c:pt>
                <c:pt idx="6">
                  <c:v>23.964777304590648</c:v>
                </c:pt>
                <c:pt idx="7">
                  <c:v>23.840573552020643</c:v>
                </c:pt>
                <c:pt idx="8">
                  <c:v>24.446423814597761</c:v>
                </c:pt>
                <c:pt idx="9">
                  <c:v>24.870556982764793</c:v>
                </c:pt>
                <c:pt idx="10">
                  <c:v>25.427316695130529</c:v>
                </c:pt>
                <c:pt idx="11">
                  <c:v>23.858635614552963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C-41DD-A823-BA83EDB3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35680486175786"/>
          <c:y val="0.2228536957073914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MÅNED'!$P$245:$P$256</c:f>
              <c:numCache>
                <c:formatCode>0.00</c:formatCode>
                <c:ptCount val="12"/>
                <c:pt idx="0">
                  <c:v>86.080508550280783</c:v>
                </c:pt>
                <c:pt idx="1">
                  <c:v>85.842127629929053</c:v>
                </c:pt>
                <c:pt idx="2">
                  <c:v>84.763004781381511</c:v>
                </c:pt>
                <c:pt idx="3">
                  <c:v>84.894192391060443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88.164172370877509</c:v>
                </c:pt>
                <c:pt idx="8">
                  <c:v>88.17222123231555</c:v>
                </c:pt>
                <c:pt idx="9">
                  <c:v>88.405969648133308</c:v>
                </c:pt>
                <c:pt idx="10">
                  <c:v>86.176900255147501</c:v>
                </c:pt>
                <c:pt idx="11">
                  <c:v>81.848116500618119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D-48AD-A014-D612C2BDA290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MÅNED'!$P$36:$P$47</c:f>
              <c:numCache>
                <c:formatCode>0.00</c:formatCode>
                <c:ptCount val="12"/>
                <c:pt idx="0">
                  <c:v>85.824700570037948</c:v>
                </c:pt>
                <c:pt idx="1">
                  <c:v>85.002901199314593</c:v>
                </c:pt>
                <c:pt idx="2">
                  <c:v>84.258449094954969</c:v>
                </c:pt>
                <c:pt idx="3">
                  <c:v>85.896413073768812</c:v>
                </c:pt>
                <c:pt idx="4">
                  <c:v>85.343543643897505</c:v>
                </c:pt>
                <c:pt idx="5">
                  <c:v>84.27451965263711</c:v>
                </c:pt>
                <c:pt idx="6">
                  <c:v>83.478132847167117</c:v>
                </c:pt>
                <c:pt idx="7">
                  <c:v>83.78332198112264</c:v>
                </c:pt>
                <c:pt idx="8">
                  <c:v>83.056328380589008</c:v>
                </c:pt>
                <c:pt idx="9">
                  <c:v>84.065167173252092</c:v>
                </c:pt>
                <c:pt idx="10">
                  <c:v>83.253612790237625</c:v>
                </c:pt>
                <c:pt idx="11">
                  <c:v>79.144777933969337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D-48AD-A014-D612C2BDA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20870678617147"/>
          <c:y val="0.23649448250633082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MÅNED'!$O$245:$O$256</c:f>
              <c:numCache>
                <c:formatCode>0.00</c:formatCode>
                <c:ptCount val="12"/>
                <c:pt idx="0">
                  <c:v>60.296643695763137</c:v>
                </c:pt>
                <c:pt idx="1">
                  <c:v>60.539361850355277</c:v>
                </c:pt>
                <c:pt idx="2">
                  <c:v>60.673656316608103</c:v>
                </c:pt>
                <c:pt idx="3">
                  <c:v>60.344046640257126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60.54169259489732</c:v>
                </c:pt>
                <c:pt idx="8">
                  <c:v>60.492641032037355</c:v>
                </c:pt>
                <c:pt idx="9">
                  <c:v>60.37949905989796</c:v>
                </c:pt>
                <c:pt idx="10">
                  <c:v>60.431199193022017</c:v>
                </c:pt>
                <c:pt idx="11">
                  <c:v>60.602465275252712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3-47AF-8400-FB44F6A06209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MÅNED'!$O$36:$O$47</c:f>
              <c:numCache>
                <c:formatCode>0.00</c:formatCode>
                <c:ptCount val="12"/>
                <c:pt idx="0">
                  <c:v>60.442291680010243</c:v>
                </c:pt>
                <c:pt idx="1">
                  <c:v>60.424900057110221</c:v>
                </c:pt>
                <c:pt idx="2">
                  <c:v>60.514011666366002</c:v>
                </c:pt>
                <c:pt idx="3">
                  <c:v>60.34471913690831</c:v>
                </c:pt>
                <c:pt idx="4">
                  <c:v>60.466180991846002</c:v>
                </c:pt>
                <c:pt idx="5">
                  <c:v>60.40760688674392</c:v>
                </c:pt>
                <c:pt idx="6">
                  <c:v>60.164528224003313</c:v>
                </c:pt>
                <c:pt idx="7">
                  <c:v>60.312866919658802</c:v>
                </c:pt>
                <c:pt idx="8">
                  <c:v>60.344158942202853</c:v>
                </c:pt>
                <c:pt idx="9">
                  <c:v>60.496272596384578</c:v>
                </c:pt>
                <c:pt idx="10">
                  <c:v>60.544319529970075</c:v>
                </c:pt>
                <c:pt idx="11">
                  <c:v>60.644048478401267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3-47AF-8400-FB44F6A06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29895425751204"/>
          <c:y val="0.18968097094859027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MÅNED'!$K$258:$K$269</c:f>
              <c:numCache>
                <c:formatCode>0.0</c:formatCode>
                <c:ptCount val="12"/>
                <c:pt idx="0">
                  <c:v>10.524757885788883</c:v>
                </c:pt>
                <c:pt idx="1">
                  <c:v>10.724697753014848</c:v>
                </c:pt>
                <c:pt idx="2">
                  <c:v>11.229371567941234</c:v>
                </c:pt>
                <c:pt idx="3">
                  <c:v>11.661627691738138</c:v>
                </c:pt>
                <c:pt idx="4">
                  <c:v>13.40455435273646</c:v>
                </c:pt>
                <c:pt idx="5">
                  <c:v>13.254190960625591</c:v>
                </c:pt>
                <c:pt idx="6">
                  <c:v>13.987004907721021</c:v>
                </c:pt>
                <c:pt idx="7">
                  <c:v>12.195446468854287</c:v>
                </c:pt>
                <c:pt idx="8">
                  <c:v>12.109591340102375</c:v>
                </c:pt>
                <c:pt idx="9">
                  <c:v>12.630123895013481</c:v>
                </c:pt>
                <c:pt idx="10">
                  <c:v>12.438407534993241</c:v>
                </c:pt>
                <c:pt idx="11">
                  <c:v>12.418106551475882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4-4EC5-80A0-C789DA3BBD6D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MÅNED'!$K$49:$K$60</c:f>
              <c:numCache>
                <c:formatCode>0.0</c:formatCode>
                <c:ptCount val="12"/>
                <c:pt idx="0">
                  <c:v>12.373136725531737</c:v>
                </c:pt>
                <c:pt idx="1">
                  <c:v>11.931058932613379</c:v>
                </c:pt>
                <c:pt idx="2">
                  <c:v>12.898676420679513</c:v>
                </c:pt>
                <c:pt idx="3">
                  <c:v>11.855816866921018</c:v>
                </c:pt>
                <c:pt idx="4">
                  <c:v>10.315613818333521</c:v>
                </c:pt>
                <c:pt idx="5">
                  <c:v>12.981382300433562</c:v>
                </c:pt>
                <c:pt idx="6">
                  <c:v>14.375736208700236</c:v>
                </c:pt>
                <c:pt idx="7">
                  <c:v>11.314209782214016</c:v>
                </c:pt>
                <c:pt idx="8">
                  <c:v>11.699187533297815</c:v>
                </c:pt>
                <c:pt idx="9">
                  <c:v>11.282022731068711</c:v>
                </c:pt>
                <c:pt idx="10">
                  <c:v>12.065328147648502</c:v>
                </c:pt>
                <c:pt idx="11">
                  <c:v>10.900233615241131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4-4EC5-80A0-C789DA3BB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28273078768379"/>
          <c:y val="0.2340544125532695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Måned!$D$326</c:f>
              <c:strCache>
                <c:ptCount val="1"/>
                <c:pt idx="0">
                  <c:v>1997</c:v>
                </c:pt>
              </c:strCache>
            </c:strRef>
          </c:tx>
          <c:spPr>
            <a:ln w="66675">
              <a:solidFill>
                <a:schemeClr val="accent1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Måned!$H$326:$H$337</c:f>
              <c:numCache>
                <c:formatCode>#,##0</c:formatCode>
                <c:ptCount val="12"/>
                <c:pt idx="0">
                  <c:v>112178.25</c:v>
                </c:pt>
                <c:pt idx="1">
                  <c:v>103233.5</c:v>
                </c:pt>
                <c:pt idx="2">
                  <c:v>93627.25</c:v>
                </c:pt>
                <c:pt idx="3">
                  <c:v>121648.25</c:v>
                </c:pt>
                <c:pt idx="4">
                  <c:v>95902</c:v>
                </c:pt>
                <c:pt idx="5">
                  <c:v>101112.5</c:v>
                </c:pt>
                <c:pt idx="6">
                  <c:v>108152.75</c:v>
                </c:pt>
                <c:pt idx="7">
                  <c:v>97531.75</c:v>
                </c:pt>
                <c:pt idx="8">
                  <c:v>97081.25</c:v>
                </c:pt>
                <c:pt idx="9">
                  <c:v>101300.75</c:v>
                </c:pt>
                <c:pt idx="10">
                  <c:v>108619.25</c:v>
                </c:pt>
                <c:pt idx="11">
                  <c:v>127287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3-40F0-99CF-592FF2EEED34}"/>
            </c:ext>
          </c:extLst>
        </c:ser>
        <c:ser>
          <c:idx val="1"/>
          <c:order val="1"/>
          <c:tx>
            <c:strRef>
              <c:f>Måned!$D$98</c:f>
              <c:strCache>
                <c:ptCount val="1"/>
                <c:pt idx="0">
                  <c:v>2016</c:v>
                </c:pt>
              </c:strCache>
            </c:strRef>
          </c:tx>
          <c:val>
            <c:numRef>
              <c:f>Måned!$H$98:$H$109</c:f>
              <c:numCache>
                <c:formatCode>#,##0</c:formatCode>
                <c:ptCount val="12"/>
                <c:pt idx="0">
                  <c:v>129288</c:v>
                </c:pt>
                <c:pt idx="1">
                  <c:v>124807</c:v>
                </c:pt>
                <c:pt idx="2">
                  <c:v>132470</c:v>
                </c:pt>
                <c:pt idx="3">
                  <c:v>129966</c:v>
                </c:pt>
                <c:pt idx="4">
                  <c:v>130438</c:v>
                </c:pt>
                <c:pt idx="5">
                  <c:v>138362</c:v>
                </c:pt>
                <c:pt idx="6">
                  <c:v>122898</c:v>
                </c:pt>
                <c:pt idx="7">
                  <c:v>132294</c:v>
                </c:pt>
                <c:pt idx="8">
                  <c:v>131793</c:v>
                </c:pt>
                <c:pt idx="9">
                  <c:v>127569.5</c:v>
                </c:pt>
                <c:pt idx="10">
                  <c:v>151806</c:v>
                </c:pt>
                <c:pt idx="11">
                  <c:v>129720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8-4C5C-A3D1-982159D7BB12}"/>
            </c:ext>
          </c:extLst>
        </c:ser>
        <c:ser>
          <c:idx val="0"/>
          <c:order val="2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76200"/>
          </c:spPr>
          <c:marker>
            <c:symbol val="diamond"/>
            <c:size val="9"/>
            <c:spPr>
              <a:solidFill>
                <a:schemeClr val="bg2"/>
              </a:solidFill>
            </c:spPr>
          </c:marker>
          <c:val>
            <c:numRef>
              <c:f>Måned!$H$23:$H$34</c:f>
              <c:numCache>
                <c:formatCode>#,##0</c:formatCode>
                <c:ptCount val="12"/>
                <c:pt idx="0">
                  <c:v>131756</c:v>
                </c:pt>
                <c:pt idx="1">
                  <c:v>111508.97</c:v>
                </c:pt>
                <c:pt idx="2">
                  <c:v>138583</c:v>
                </c:pt>
                <c:pt idx="3">
                  <c:v>113449</c:v>
                </c:pt>
                <c:pt idx="4">
                  <c:v>119534</c:v>
                </c:pt>
                <c:pt idx="5">
                  <c:v>123659</c:v>
                </c:pt>
                <c:pt idx="6">
                  <c:v>115736</c:v>
                </c:pt>
                <c:pt idx="7">
                  <c:v>132278.88</c:v>
                </c:pt>
                <c:pt idx="8">
                  <c:v>119170</c:v>
                </c:pt>
                <c:pt idx="9">
                  <c:v>117196</c:v>
                </c:pt>
                <c:pt idx="10">
                  <c:v>137598</c:v>
                </c:pt>
                <c:pt idx="11">
                  <c:v>111120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8-4C5C-A3D1-982159D7BB12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12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Måned!$H$10:$H$21</c:f>
              <c:numCache>
                <c:formatCode>#,##0</c:formatCode>
                <c:ptCount val="12"/>
                <c:pt idx="0">
                  <c:v>130751</c:v>
                </c:pt>
                <c:pt idx="1">
                  <c:v>110007</c:v>
                </c:pt>
                <c:pt idx="2">
                  <c:v>132595</c:v>
                </c:pt>
                <c:pt idx="3">
                  <c:v>105366</c:v>
                </c:pt>
                <c:pt idx="4">
                  <c:v>124646</c:v>
                </c:pt>
                <c:pt idx="5">
                  <c:v>129393</c:v>
                </c:pt>
                <c:pt idx="6">
                  <c:v>121399</c:v>
                </c:pt>
                <c:pt idx="7">
                  <c:v>129439</c:v>
                </c:pt>
                <c:pt idx="8">
                  <c:v>120128</c:v>
                </c:pt>
                <c:pt idx="9">
                  <c:v>125731</c:v>
                </c:pt>
                <c:pt idx="10">
                  <c:v>139358</c:v>
                </c:pt>
                <c:pt idx="11">
                  <c:v>110438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3-40F0-99CF-592FF2EEE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88008"/>
        <c:axId val="198988400"/>
      </c:lineChart>
      <c:catAx>
        <c:axId val="198988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8988400"/>
        <c:crosses val="autoZero"/>
        <c:auto val="1"/>
        <c:lblAlgn val="ctr"/>
        <c:lblOffset val="100"/>
        <c:noMultiLvlLbl val="0"/>
      </c:catAx>
      <c:valAx>
        <c:axId val="198988400"/>
        <c:scaling>
          <c:orientation val="minMax"/>
          <c:max val="160000"/>
          <c:min val="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8988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635358408148381"/>
          <c:y val="0.21781925522786313"/>
          <c:w val="5.6222836572755425E-2"/>
          <c:h val="0.177108884693430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MÅNED'!$P$258:$P$269</c:f>
              <c:numCache>
                <c:formatCode>0.00</c:formatCode>
                <c:ptCount val="12"/>
                <c:pt idx="0">
                  <c:v>85.617196329214494</c:v>
                </c:pt>
                <c:pt idx="1">
                  <c:v>85.191649216852198</c:v>
                </c:pt>
                <c:pt idx="2">
                  <c:v>84.985035721181774</c:v>
                </c:pt>
                <c:pt idx="3">
                  <c:v>84.474278791549921</c:v>
                </c:pt>
                <c:pt idx="4">
                  <c:v>85.246992551793355</c:v>
                </c:pt>
                <c:pt idx="5">
                  <c:v>84.615561942032642</c:v>
                </c:pt>
                <c:pt idx="6">
                  <c:v>84.163941533506502</c:v>
                </c:pt>
                <c:pt idx="7">
                  <c:v>84.61155304207314</c:v>
                </c:pt>
                <c:pt idx="8">
                  <c:v>84.103400888395399</c:v>
                </c:pt>
                <c:pt idx="9">
                  <c:v>85.856092607636242</c:v>
                </c:pt>
                <c:pt idx="10">
                  <c:v>85.404360550190546</c:v>
                </c:pt>
                <c:pt idx="11">
                  <c:v>81.659627103888511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9-42C9-840D-F7BE97BB2391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MÅNED'!$P$49:$P$60</c:f>
              <c:numCache>
                <c:formatCode>0.00</c:formatCode>
                <c:ptCount val="12"/>
                <c:pt idx="0">
                  <c:v>85.7779045257289</c:v>
                </c:pt>
                <c:pt idx="1">
                  <c:v>84.287542961888192</c:v>
                </c:pt>
                <c:pt idx="2">
                  <c:v>84.344651244715493</c:v>
                </c:pt>
                <c:pt idx="3">
                  <c:v>85.713510476037584</c:v>
                </c:pt>
                <c:pt idx="4">
                  <c:v>85.218837753510186</c:v>
                </c:pt>
                <c:pt idx="5">
                  <c:v>84.932397317686423</c:v>
                </c:pt>
                <c:pt idx="6">
                  <c:v>84.078089370033339</c:v>
                </c:pt>
                <c:pt idx="7">
                  <c:v>82.970827912072707</c:v>
                </c:pt>
                <c:pt idx="8">
                  <c:v>83.903270395440131</c:v>
                </c:pt>
                <c:pt idx="9">
                  <c:v>83.680906651603294</c:v>
                </c:pt>
                <c:pt idx="10">
                  <c:v>82.290686274509653</c:v>
                </c:pt>
                <c:pt idx="11">
                  <c:v>77.64040387182915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9-42C9-840D-F7BE97BB2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54886897140418"/>
          <c:y val="0.3560253801157128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MÅNED'!$O$258:$O$269</c:f>
              <c:numCache>
                <c:formatCode>0.00</c:formatCode>
                <c:ptCount val="12"/>
                <c:pt idx="0">
                  <c:v>60.329648095960707</c:v>
                </c:pt>
                <c:pt idx="1">
                  <c:v>60.555490409582042</c:v>
                </c:pt>
                <c:pt idx="2">
                  <c:v>60.687906288215245</c:v>
                </c:pt>
                <c:pt idx="3">
                  <c:v>60.880669342015601</c:v>
                </c:pt>
                <c:pt idx="4">
                  <c:v>60.668085372723283</c:v>
                </c:pt>
                <c:pt idx="5">
                  <c:v>60.754005136358067</c:v>
                </c:pt>
                <c:pt idx="6">
                  <c:v>60.676947850860891</c:v>
                </c:pt>
                <c:pt idx="7">
                  <c:v>60.558075943073767</c:v>
                </c:pt>
                <c:pt idx="8">
                  <c:v>60.865283176013328</c:v>
                </c:pt>
                <c:pt idx="9">
                  <c:v>60.626523151909019</c:v>
                </c:pt>
                <c:pt idx="10">
                  <c:v>60.511442786069651</c:v>
                </c:pt>
                <c:pt idx="11">
                  <c:v>60.610055136390002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9-4252-90FD-642B45E3352C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MÅNED'!$O$49:$O$60</c:f>
              <c:numCache>
                <c:formatCode>0.00</c:formatCode>
                <c:ptCount val="12"/>
                <c:pt idx="0">
                  <c:v>60.682269063856154</c:v>
                </c:pt>
                <c:pt idx="1">
                  <c:v>60.648285343313219</c:v>
                </c:pt>
                <c:pt idx="2">
                  <c:v>60.721876467825282</c:v>
                </c:pt>
                <c:pt idx="3">
                  <c:v>60.753231115035724</c:v>
                </c:pt>
                <c:pt idx="4">
                  <c:v>60.665990639625562</c:v>
                </c:pt>
                <c:pt idx="5">
                  <c:v>60.518919889833555</c:v>
                </c:pt>
                <c:pt idx="6">
                  <c:v>60.322987446734999</c:v>
                </c:pt>
                <c:pt idx="7">
                  <c:v>60.34513456139149</c:v>
                </c:pt>
                <c:pt idx="8">
                  <c:v>60.172711079444248</c:v>
                </c:pt>
                <c:pt idx="9">
                  <c:v>60.641011156616294</c:v>
                </c:pt>
                <c:pt idx="10">
                  <c:v>60.873027259684378</c:v>
                </c:pt>
                <c:pt idx="11">
                  <c:v>61.268024032042739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9-4252-90FD-642B45E33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84837182433531"/>
          <c:y val="0.58059686983571501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MÅNED'!$H$271:$H$282</c:f>
              <c:numCache>
                <c:formatCode>#,##0</c:formatCode>
                <c:ptCount val="12"/>
                <c:pt idx="0">
                  <c:v>3575</c:v>
                </c:pt>
                <c:pt idx="1">
                  <c:v>3089</c:v>
                </c:pt>
                <c:pt idx="2">
                  <c:v>3670</c:v>
                </c:pt>
                <c:pt idx="3">
                  <c:v>3022</c:v>
                </c:pt>
                <c:pt idx="4">
                  <c:v>3994</c:v>
                </c:pt>
                <c:pt idx="5">
                  <c:v>4938</c:v>
                </c:pt>
                <c:pt idx="6">
                  <c:v>923</c:v>
                </c:pt>
                <c:pt idx="7">
                  <c:v>4220</c:v>
                </c:pt>
                <c:pt idx="8">
                  <c:v>2658</c:v>
                </c:pt>
                <c:pt idx="9">
                  <c:v>3000</c:v>
                </c:pt>
                <c:pt idx="10">
                  <c:v>4852</c:v>
                </c:pt>
                <c:pt idx="11">
                  <c:v>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F-4C8D-AF9B-702CDCEFCF0C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MÅNED'!$H$49:$H$60</c:f>
              <c:numCache>
                <c:formatCode>#,##0</c:formatCode>
                <c:ptCount val="12"/>
                <c:pt idx="0">
                  <c:v>16178</c:v>
                </c:pt>
                <c:pt idx="1">
                  <c:v>13125</c:v>
                </c:pt>
                <c:pt idx="2">
                  <c:v>17103</c:v>
                </c:pt>
                <c:pt idx="3">
                  <c:v>12492</c:v>
                </c:pt>
                <c:pt idx="4">
                  <c:v>12858</c:v>
                </c:pt>
                <c:pt idx="5">
                  <c:v>16797</c:v>
                </c:pt>
                <c:pt idx="6">
                  <c:v>17452</c:v>
                </c:pt>
                <c:pt idx="7">
                  <c:v>14645</c:v>
                </c:pt>
                <c:pt idx="8">
                  <c:v>14054</c:v>
                </c:pt>
                <c:pt idx="9">
                  <c:v>14185</c:v>
                </c:pt>
                <c:pt idx="10">
                  <c:v>16814</c:v>
                </c:pt>
                <c:pt idx="11">
                  <c:v>12038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F-4C8D-AF9B-702CDCEFC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37664799319696"/>
          <c:y val="4.2213384943043747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MÅNED'!$H$284:$H$295</c:f>
              <c:numCache>
                <c:formatCode>#,##0</c:formatCode>
                <c:ptCount val="12"/>
                <c:pt idx="0">
                  <c:v>12199</c:v>
                </c:pt>
                <c:pt idx="1">
                  <c:v>8068</c:v>
                </c:pt>
                <c:pt idx="2">
                  <c:v>11113</c:v>
                </c:pt>
                <c:pt idx="3">
                  <c:v>9403</c:v>
                </c:pt>
                <c:pt idx="4">
                  <c:v>8830</c:v>
                </c:pt>
                <c:pt idx="5">
                  <c:v>10679</c:v>
                </c:pt>
                <c:pt idx="6">
                  <c:v>7539</c:v>
                </c:pt>
                <c:pt idx="7">
                  <c:v>11388</c:v>
                </c:pt>
                <c:pt idx="8">
                  <c:v>9244</c:v>
                </c:pt>
                <c:pt idx="9">
                  <c:v>8307</c:v>
                </c:pt>
                <c:pt idx="10">
                  <c:v>11353</c:v>
                </c:pt>
                <c:pt idx="11">
                  <c:v>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8A7-9F48-14D6E1DBAFE0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MÅNED'!$H$62:$H$73</c:f>
              <c:numCache>
                <c:formatCode>#,##0</c:formatCode>
                <c:ptCount val="12"/>
                <c:pt idx="0">
                  <c:v>2903</c:v>
                </c:pt>
                <c:pt idx="1">
                  <c:v>2673</c:v>
                </c:pt>
                <c:pt idx="2">
                  <c:v>3280</c:v>
                </c:pt>
                <c:pt idx="3">
                  <c:v>3346</c:v>
                </c:pt>
                <c:pt idx="4">
                  <c:v>3871</c:v>
                </c:pt>
                <c:pt idx="5">
                  <c:v>3431</c:v>
                </c:pt>
                <c:pt idx="6">
                  <c:v>260</c:v>
                </c:pt>
                <c:pt idx="7">
                  <c:v>1922</c:v>
                </c:pt>
                <c:pt idx="8">
                  <c:v>3270</c:v>
                </c:pt>
                <c:pt idx="9">
                  <c:v>2804</c:v>
                </c:pt>
                <c:pt idx="10">
                  <c:v>2561</c:v>
                </c:pt>
                <c:pt idx="11">
                  <c:v>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8A7-9F48-14D6E1DB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99317516049284"/>
          <c:y val="0.2240889700108241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MÅNED'!$K$271:$K$282</c:f>
              <c:numCache>
                <c:formatCode>0.0</c:formatCode>
                <c:ptCount val="12"/>
                <c:pt idx="0">
                  <c:v>2.7133489176963477</c:v>
                </c:pt>
                <c:pt idx="1">
                  <c:v>2.7701807307519744</c:v>
                </c:pt>
                <c:pt idx="2">
                  <c:v>2.6482324671857298</c:v>
                </c:pt>
                <c:pt idx="3">
                  <c:v>2.6637519942881824</c:v>
                </c:pt>
                <c:pt idx="4">
                  <c:v>3.3413087489751869</c:v>
                </c:pt>
                <c:pt idx="5">
                  <c:v>3.9932394730670633</c:v>
                </c:pt>
                <c:pt idx="6">
                  <c:v>0.79750466579111079</c:v>
                </c:pt>
                <c:pt idx="7">
                  <c:v>3.1902296118624531</c:v>
                </c:pt>
                <c:pt idx="8">
                  <c:v>2.2304271209196944</c:v>
                </c:pt>
                <c:pt idx="9">
                  <c:v>2.559814328134066</c:v>
                </c:pt>
                <c:pt idx="10">
                  <c:v>3.5262140438087761</c:v>
                </c:pt>
                <c:pt idx="11">
                  <c:v>2.5359971202303817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5-42E2-94AB-D19D08BC89B3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MÅNED'!$K$62:$K$73</c:f>
              <c:numCache>
                <c:formatCode>0.0</c:formatCode>
                <c:ptCount val="12"/>
                <c:pt idx="0">
                  <c:v>2.2202507055395371</c:v>
                </c:pt>
                <c:pt idx="1">
                  <c:v>2.4298453734762333</c:v>
                </c:pt>
                <c:pt idx="2">
                  <c:v>2.4736981032467287</c:v>
                </c:pt>
                <c:pt idx="3">
                  <c:v>3.1755974412998502</c:v>
                </c:pt>
                <c:pt idx="4">
                  <c:v>3.1055950451679157</c:v>
                </c:pt>
                <c:pt idx="5">
                  <c:v>2.6516117564319552</c:v>
                </c:pt>
                <c:pt idx="6">
                  <c:v>0.21416980370513761</c:v>
                </c:pt>
                <c:pt idx="7">
                  <c:v>1.4848693206838743</c:v>
                </c:pt>
                <c:pt idx="8">
                  <c:v>2.7220964304741608</c:v>
                </c:pt>
                <c:pt idx="9">
                  <c:v>2.2301580358066029</c:v>
                </c:pt>
                <c:pt idx="10">
                  <c:v>1.8377129407712509</c:v>
                </c:pt>
                <c:pt idx="11">
                  <c:v>2.6340571180209711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5-42E2-94AB-D19D08BC8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4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97103651517238"/>
          <c:y val="0.22733398244574268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MÅNED'!$P$271:$P$282</c:f>
              <c:numCache>
                <c:formatCode>0.00</c:formatCode>
                <c:ptCount val="12"/>
                <c:pt idx="0">
                  <c:v>82.394788337538586</c:v>
                </c:pt>
                <c:pt idx="1">
                  <c:v>83.00781452658893</c:v>
                </c:pt>
                <c:pt idx="2">
                  <c:v>84.052740659939857</c:v>
                </c:pt>
                <c:pt idx="3">
                  <c:v>84.448890361046693</c:v>
                </c:pt>
                <c:pt idx="4">
                  <c:v>83.097912999748658</c:v>
                </c:pt>
                <c:pt idx="5">
                  <c:v>83.77424857839155</c:v>
                </c:pt>
                <c:pt idx="6">
                  <c:v>86.857127312295987</c:v>
                </c:pt>
                <c:pt idx="7">
                  <c:v>84.088250652741493</c:v>
                </c:pt>
                <c:pt idx="8">
                  <c:v>84.683603467772443</c:v>
                </c:pt>
                <c:pt idx="9">
                  <c:v>84.786544240400659</c:v>
                </c:pt>
                <c:pt idx="10">
                  <c:v>85.574907063196889</c:v>
                </c:pt>
                <c:pt idx="11">
                  <c:v>82.211701748126885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0-41F2-9F2F-29927913B468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MÅNED'!$P$62:$P$73</c:f>
              <c:numCache>
                <c:formatCode>0.00</c:formatCode>
                <c:ptCount val="12"/>
                <c:pt idx="0">
                  <c:v>83.116177992411181</c:v>
                </c:pt>
                <c:pt idx="1">
                  <c:v>83.592517770295501</c:v>
                </c:pt>
                <c:pt idx="2">
                  <c:v>81.347048026919509</c:v>
                </c:pt>
                <c:pt idx="3">
                  <c:v>84.214439461883373</c:v>
                </c:pt>
                <c:pt idx="4">
                  <c:v>83.05851256802282</c:v>
                </c:pt>
                <c:pt idx="5">
                  <c:v>84.602833771545477</c:v>
                </c:pt>
                <c:pt idx="6">
                  <c:v>78.760311284046637</c:v>
                </c:pt>
                <c:pt idx="7">
                  <c:v>83.278999478895301</c:v>
                </c:pt>
                <c:pt idx="8">
                  <c:v>81.618084126496797</c:v>
                </c:pt>
                <c:pt idx="9">
                  <c:v>80.817638640429195</c:v>
                </c:pt>
                <c:pt idx="10">
                  <c:v>83.515931276844995</c:v>
                </c:pt>
                <c:pt idx="11">
                  <c:v>77.624173553719061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0-41F2-9F2F-29927913B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5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40418267178839"/>
          <c:y val="0.2387497824612248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MÅNED'!$O$271:$O$282</c:f>
              <c:numCache>
                <c:formatCode>0.00</c:formatCode>
                <c:ptCount val="12"/>
                <c:pt idx="0">
                  <c:v>60.820577516120018</c:v>
                </c:pt>
                <c:pt idx="1">
                  <c:v>60.809662775616083</c:v>
                </c:pt>
                <c:pt idx="2">
                  <c:v>60.431688028361044</c:v>
                </c:pt>
                <c:pt idx="3">
                  <c:v>60.551175886054992</c:v>
                </c:pt>
                <c:pt idx="4">
                  <c:v>60.817953231078718</c:v>
                </c:pt>
                <c:pt idx="5">
                  <c:v>60.368602761982103</c:v>
                </c:pt>
                <c:pt idx="6">
                  <c:v>59.819368879216555</c:v>
                </c:pt>
                <c:pt idx="7">
                  <c:v>60.723474958461907</c:v>
                </c:pt>
                <c:pt idx="8">
                  <c:v>60.526950621937409</c:v>
                </c:pt>
                <c:pt idx="9">
                  <c:v>60.69415692821368</c:v>
                </c:pt>
                <c:pt idx="10">
                  <c:v>60.509706732755085</c:v>
                </c:pt>
                <c:pt idx="11">
                  <c:v>60.364609347128081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F-464D-B0CF-FB2ADA704875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MÅNED'!$O$62:$O$73</c:f>
              <c:numCache>
                <c:formatCode>0.00</c:formatCode>
                <c:ptCount val="12"/>
                <c:pt idx="0">
                  <c:v>60.257675060365649</c:v>
                </c:pt>
                <c:pt idx="1">
                  <c:v>60.513280957725399</c:v>
                </c:pt>
                <c:pt idx="2">
                  <c:v>60.45763230345672</c:v>
                </c:pt>
                <c:pt idx="3">
                  <c:v>60.40239162929749</c:v>
                </c:pt>
                <c:pt idx="4">
                  <c:v>60.541331951282714</c:v>
                </c:pt>
                <c:pt idx="5">
                  <c:v>60.077417470055515</c:v>
                </c:pt>
                <c:pt idx="6">
                  <c:v>60.852140077821005</c:v>
                </c:pt>
                <c:pt idx="7">
                  <c:v>60.501302761855122</c:v>
                </c:pt>
                <c:pt idx="8">
                  <c:v>60.45901136014735</c:v>
                </c:pt>
                <c:pt idx="9">
                  <c:v>60.511985688729879</c:v>
                </c:pt>
                <c:pt idx="10">
                  <c:v>60.645841468176499</c:v>
                </c:pt>
                <c:pt idx="11">
                  <c:v>61.089876033057855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F-464D-B0CF-FB2ADA70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910642748603789"/>
          <c:y val="0.1942534446568664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MÅNED'!$H$297:$H$308</c:f>
              <c:numCache>
                <c:formatCode>#,##0</c:formatCode>
                <c:ptCount val="12"/>
                <c:pt idx="0">
                  <c:v>17287</c:v>
                </c:pt>
                <c:pt idx="1">
                  <c:v>14734</c:v>
                </c:pt>
                <c:pt idx="2">
                  <c:v>17933</c:v>
                </c:pt>
                <c:pt idx="3">
                  <c:v>15197</c:v>
                </c:pt>
                <c:pt idx="4">
                  <c:v>15815</c:v>
                </c:pt>
                <c:pt idx="5">
                  <c:v>17416</c:v>
                </c:pt>
                <c:pt idx="6">
                  <c:v>15864</c:v>
                </c:pt>
                <c:pt idx="7">
                  <c:v>17290</c:v>
                </c:pt>
                <c:pt idx="8">
                  <c:v>16733</c:v>
                </c:pt>
                <c:pt idx="9">
                  <c:v>13922</c:v>
                </c:pt>
                <c:pt idx="10">
                  <c:v>17022</c:v>
                </c:pt>
                <c:pt idx="11">
                  <c:v>14193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0-48B7-B447-5E32650BFD5D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MÅNED'!$H$75:$H$86</c:f>
              <c:numCache>
                <c:formatCode>#,##0</c:formatCode>
                <c:ptCount val="12"/>
                <c:pt idx="0">
                  <c:v>11864</c:v>
                </c:pt>
                <c:pt idx="1">
                  <c:v>8911</c:v>
                </c:pt>
                <c:pt idx="2">
                  <c:v>8716</c:v>
                </c:pt>
                <c:pt idx="3">
                  <c:v>7737</c:v>
                </c:pt>
                <c:pt idx="4">
                  <c:v>9861</c:v>
                </c:pt>
                <c:pt idx="5">
                  <c:v>10136</c:v>
                </c:pt>
                <c:pt idx="6">
                  <c:v>8701</c:v>
                </c:pt>
                <c:pt idx="7">
                  <c:v>8751</c:v>
                </c:pt>
                <c:pt idx="8">
                  <c:v>10132</c:v>
                </c:pt>
                <c:pt idx="9">
                  <c:v>8366</c:v>
                </c:pt>
                <c:pt idx="10">
                  <c:v>10284</c:v>
                </c:pt>
                <c:pt idx="11">
                  <c:v>8354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0-48B7-B447-5E32650B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0337744721225"/>
          <c:y val="0.16568825123274686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MÅNED'!$K$284:$K$295</c:f>
              <c:numCache>
                <c:formatCode>0.0</c:formatCode>
                <c:ptCount val="12"/>
                <c:pt idx="0">
                  <c:v>9.2587813837699997</c:v>
                </c:pt>
                <c:pt idx="1">
                  <c:v>7.2352923715464321</c:v>
                </c:pt>
                <c:pt idx="2">
                  <c:v>8.0190210920531371</c:v>
                </c:pt>
                <c:pt idx="3">
                  <c:v>8.2883057585346727</c:v>
                </c:pt>
                <c:pt idx="4">
                  <c:v>7.3870195927518534</c:v>
                </c:pt>
                <c:pt idx="5">
                  <c:v>8.6358453489030325</c:v>
                </c:pt>
                <c:pt idx="6">
                  <c:v>6.5139628119167758</c:v>
                </c:pt>
                <c:pt idx="7">
                  <c:v>8.6090840805425621</c:v>
                </c:pt>
                <c:pt idx="8">
                  <c:v>7.7569858185785012</c:v>
                </c:pt>
                <c:pt idx="9">
                  <c:v>7.0881258746032287</c:v>
                </c:pt>
                <c:pt idx="10">
                  <c:v>8.2508466692829838</c:v>
                </c:pt>
                <c:pt idx="11">
                  <c:v>6.6810655147588189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6-46CD-A072-E9B104F4AE05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MÅNED'!$K$75:$K$86</c:f>
              <c:numCache>
                <c:formatCode>0.0</c:formatCode>
                <c:ptCount val="12"/>
                <c:pt idx="0">
                  <c:v>9.0737355737241021</c:v>
                </c:pt>
                <c:pt idx="1">
                  <c:v>8.1003936113156438</c:v>
                </c:pt>
                <c:pt idx="2">
                  <c:v>6.573400203627588</c:v>
                </c:pt>
                <c:pt idx="3">
                  <c:v>7.3429759125334551</c:v>
                </c:pt>
                <c:pt idx="4">
                  <c:v>7.9112045312324506</c:v>
                </c:pt>
                <c:pt idx="5">
                  <c:v>7.833499493790236</c:v>
                </c:pt>
                <c:pt idx="6">
                  <c:v>7.1672748539938551</c:v>
                </c:pt>
                <c:pt idx="7">
                  <c:v>6.7607135407411985</c:v>
                </c:pt>
                <c:pt idx="8">
                  <c:v>8.4343367075119868</c:v>
                </c:pt>
                <c:pt idx="9">
                  <c:v>6.653888062609858</c:v>
                </c:pt>
                <c:pt idx="10">
                  <c:v>7.3795548156546449</c:v>
                </c:pt>
                <c:pt idx="11">
                  <c:v>7.5644252883971097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6-46CD-A072-E9B104F4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10553943914907"/>
          <c:y val="0.59695763835972115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MÅNED'!$P$284:$P$295</c:f>
              <c:numCache>
                <c:formatCode>0.00</c:formatCode>
                <c:ptCount val="12"/>
                <c:pt idx="0">
                  <c:v>86.027476589452817</c:v>
                </c:pt>
                <c:pt idx="1">
                  <c:v>84.618317265556101</c:v>
                </c:pt>
                <c:pt idx="2">
                  <c:v>85.470442590241504</c:v>
                </c:pt>
                <c:pt idx="3">
                  <c:v>85.132483120779852</c:v>
                </c:pt>
                <c:pt idx="4">
                  <c:v>83.061352435530182</c:v>
                </c:pt>
                <c:pt idx="5">
                  <c:v>84.439832423272406</c:v>
                </c:pt>
                <c:pt idx="6">
                  <c:v>84.723119815041429</c:v>
                </c:pt>
                <c:pt idx="7">
                  <c:v>84.861728065492144</c:v>
                </c:pt>
                <c:pt idx="8">
                  <c:v>85.00431521739138</c:v>
                </c:pt>
                <c:pt idx="9">
                  <c:v>84.836627412893307</c:v>
                </c:pt>
                <c:pt idx="10">
                  <c:v>84.677199361475701</c:v>
                </c:pt>
                <c:pt idx="11">
                  <c:v>80.396728016359987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7-4F21-84E0-910FBA755F54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MÅNED'!$P$75:$P$86</c:f>
              <c:numCache>
                <c:formatCode>0.00</c:formatCode>
                <c:ptCount val="12"/>
                <c:pt idx="0">
                  <c:v>85.972815953038619</c:v>
                </c:pt>
                <c:pt idx="1">
                  <c:v>83.922016274864404</c:v>
                </c:pt>
                <c:pt idx="2">
                  <c:v>83.808190850277313</c:v>
                </c:pt>
                <c:pt idx="3">
                  <c:v>84.78036666233271</c:v>
                </c:pt>
                <c:pt idx="4">
                  <c:v>84.12314352653577</c:v>
                </c:pt>
                <c:pt idx="5">
                  <c:v>83.939530274502175</c:v>
                </c:pt>
                <c:pt idx="6">
                  <c:v>83.387268118446741</c:v>
                </c:pt>
                <c:pt idx="7">
                  <c:v>84.081351660939546</c:v>
                </c:pt>
                <c:pt idx="8">
                  <c:v>83.589838565910625</c:v>
                </c:pt>
                <c:pt idx="9">
                  <c:v>82.879424512400945</c:v>
                </c:pt>
                <c:pt idx="10">
                  <c:v>83.049975631152847</c:v>
                </c:pt>
                <c:pt idx="11">
                  <c:v>80.370963840851346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7-4F21-84E0-910FBA755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1929198590393"/>
          <c:y val="0.2726067885582099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05236380940073E-2"/>
          <c:y val="0.15736816711291859"/>
          <c:w val="0.90738824218680736"/>
          <c:h val="0.75666763379273172"/>
        </c:manualLayout>
      </c:layout>
      <c:lineChart>
        <c:grouping val="standard"/>
        <c:varyColors val="0"/>
        <c:ser>
          <c:idx val="2"/>
          <c:order val="0"/>
          <c:tx>
            <c:strRef>
              <c:f>Måned!$D$328</c:f>
              <c:strCache>
                <c:ptCount val="1"/>
                <c:pt idx="0">
                  <c:v>1997</c:v>
                </c:pt>
              </c:strCache>
            </c:strRef>
          </c:tx>
          <c:spPr>
            <a:ln w="66675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Måned!$N$326:$N$337</c:f>
              <c:numCache>
                <c:formatCode>0.00</c:formatCode>
                <c:ptCount val="12"/>
                <c:pt idx="0">
                  <c:v>54.358565488055042</c:v>
                </c:pt>
                <c:pt idx="1">
                  <c:v>54.488232185880562</c:v>
                </c:pt>
                <c:pt idx="2">
                  <c:v>54.527100644253743</c:v>
                </c:pt>
                <c:pt idx="3">
                  <c:v>54.488629747206566</c:v>
                </c:pt>
                <c:pt idx="4">
                  <c:v>54.345708407740418</c:v>
                </c:pt>
                <c:pt idx="5">
                  <c:v>54.312296076247058</c:v>
                </c:pt>
                <c:pt idx="6">
                  <c:v>54.189008120448307</c:v>
                </c:pt>
                <c:pt idx="7">
                  <c:v>54.083188934839697</c:v>
                </c:pt>
                <c:pt idx="8">
                  <c:v>54.083785100574602</c:v>
                </c:pt>
                <c:pt idx="9">
                  <c:v>54.044287207208086</c:v>
                </c:pt>
                <c:pt idx="10">
                  <c:v>54.046843575998125</c:v>
                </c:pt>
                <c:pt idx="11">
                  <c:v>54.141142393879512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4-4388-A661-686DD47F57F5}"/>
            </c:ext>
          </c:extLst>
        </c:ser>
        <c:ser>
          <c:idx val="6"/>
          <c:order val="1"/>
          <c:tx>
            <c:strRef>
              <c:f>Måned!$D$51</c:f>
              <c:strCache>
                <c:ptCount val="1"/>
                <c:pt idx="0">
                  <c:v>2020</c:v>
                </c:pt>
              </c:strCache>
            </c:strRef>
          </c:tx>
          <c:spPr>
            <a:ln w="47625">
              <a:solidFill>
                <a:srgbClr val="000000"/>
              </a:solidFill>
            </a:ln>
          </c:spPr>
          <c:marker>
            <c:symbol val="diamond"/>
            <c:size val="12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Måned!$N$49:$N$60</c:f>
              <c:numCache>
                <c:formatCode>0.00</c:formatCode>
                <c:ptCount val="12"/>
                <c:pt idx="0">
                  <c:v>60.870931465245555</c:v>
                </c:pt>
                <c:pt idx="1">
                  <c:v>60.809213579409558</c:v>
                </c:pt>
                <c:pt idx="2">
                  <c:v>61.057572139157699</c:v>
                </c:pt>
                <c:pt idx="3">
                  <c:v>60.860883976966207</c:v>
                </c:pt>
                <c:pt idx="4">
                  <c:v>60.842813233301378</c:v>
                </c:pt>
                <c:pt idx="5">
                  <c:v>60.600697118629263</c:v>
                </c:pt>
                <c:pt idx="6">
                  <c:v>60.556255023300203</c:v>
                </c:pt>
                <c:pt idx="7">
                  <c:v>60.723430010561387</c:v>
                </c:pt>
                <c:pt idx="8">
                  <c:v>60.728400742846823</c:v>
                </c:pt>
                <c:pt idx="9">
                  <c:v>60.670518718851689</c:v>
                </c:pt>
                <c:pt idx="10">
                  <c:v>60.782143278128146</c:v>
                </c:pt>
                <c:pt idx="11">
                  <c:v>60.809055619193074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4-4388-A661-686DD47F57F5}"/>
            </c:ext>
          </c:extLst>
        </c:ser>
        <c:ser>
          <c:idx val="5"/>
          <c:order val="2"/>
          <c:tx>
            <c:strRef>
              <c:f>Måned!$D$38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Måned!$N$36:$N$47</c:f>
              <c:numCache>
                <c:formatCode>0.00</c:formatCode>
                <c:ptCount val="12"/>
                <c:pt idx="0">
                  <c:v>60.828029779097662</c:v>
                </c:pt>
                <c:pt idx="1">
                  <c:v>60.814381101024175</c:v>
                </c:pt>
                <c:pt idx="2">
                  <c:v>60.803203148525547</c:v>
                </c:pt>
                <c:pt idx="3">
                  <c:v>60.590677513106918</c:v>
                </c:pt>
                <c:pt idx="4">
                  <c:v>60.738937220208015</c:v>
                </c:pt>
                <c:pt idx="5">
                  <c:v>60.551872953151602</c:v>
                </c:pt>
                <c:pt idx="6">
                  <c:v>60.696643928154046</c:v>
                </c:pt>
                <c:pt idx="7">
                  <c:v>60.74017232561669</c:v>
                </c:pt>
                <c:pt idx="8">
                  <c:v>60.72132427824608</c:v>
                </c:pt>
                <c:pt idx="9">
                  <c:v>60.685987512973007</c:v>
                </c:pt>
                <c:pt idx="10">
                  <c:v>60.633095325829245</c:v>
                </c:pt>
                <c:pt idx="11">
                  <c:v>60.788615713522191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4-4388-A661-686DD47F57F5}"/>
            </c:ext>
          </c:extLst>
        </c:ser>
        <c:ser>
          <c:idx val="1"/>
          <c:order val="3"/>
          <c:tx>
            <c:strRef>
              <c:f>Måned!$D$25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0.00</c:formatCode>
                <c:ptCount val="12"/>
                <c:pt idx="0">
                  <c:v>60.695709365186765</c:v>
                </c:pt>
                <c:pt idx="1">
                  <c:v>60.771070911258001</c:v>
                </c:pt>
                <c:pt idx="2">
                  <c:v>60.744967464239679</c:v>
                </c:pt>
                <c:pt idx="3">
                  <c:v>60.743192724765997</c:v>
                </c:pt>
                <c:pt idx="4">
                  <c:v>60.700155155784806</c:v>
                </c:pt>
                <c:pt idx="5">
                  <c:v>60.590274399143702</c:v>
                </c:pt>
                <c:pt idx="6">
                  <c:v>60.56162791706052</c:v>
                </c:pt>
                <c:pt idx="7">
                  <c:v>60.569847309031658</c:v>
                </c:pt>
                <c:pt idx="8">
                  <c:v>60.685967508661008</c:v>
                </c:pt>
                <c:pt idx="9">
                  <c:v>60.556700942807574</c:v>
                </c:pt>
                <c:pt idx="10">
                  <c:v>60.627052048403563</c:v>
                </c:pt>
                <c:pt idx="11">
                  <c:v>60.741297703729771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4-4388-A661-686DD47F57F5}"/>
            </c:ext>
          </c:extLst>
        </c:ser>
        <c:ser>
          <c:idx val="3"/>
          <c:order val="4"/>
          <c:tx>
            <c:strRef>
              <c:f>Måned!$D$12</c:f>
              <c:strCache>
                <c:ptCount val="1"/>
                <c:pt idx="0">
                  <c:v>2023</c:v>
                </c:pt>
              </c:strCache>
            </c:strRef>
          </c:tx>
          <c:spPr>
            <a:ln w="104775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0.00</c:formatCode>
                <c:ptCount val="12"/>
                <c:pt idx="0">
                  <c:v>60.615171514081808</c:v>
                </c:pt>
                <c:pt idx="1">
                  <c:v>60.648238047962991</c:v>
                </c:pt>
                <c:pt idx="2">
                  <c:v>60.68214002342539</c:v>
                </c:pt>
                <c:pt idx="3">
                  <c:v>60.566731656284176</c:v>
                </c:pt>
                <c:pt idx="4">
                  <c:v>60.601323321327506</c:v>
                </c:pt>
                <c:pt idx="5">
                  <c:v>60.508699594664755</c:v>
                </c:pt>
                <c:pt idx="6">
                  <c:v>60.409174266455189</c:v>
                </c:pt>
                <c:pt idx="7">
                  <c:v>60.401775134180632</c:v>
                </c:pt>
                <c:pt idx="8">
                  <c:v>60.508030487499802</c:v>
                </c:pt>
                <c:pt idx="9">
                  <c:v>60.569085203881002</c:v>
                </c:pt>
                <c:pt idx="10">
                  <c:v>60.692933785271698</c:v>
                </c:pt>
                <c:pt idx="11">
                  <c:v>60.859669575037799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4-4388-A661-686DD47F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08704"/>
        <c:axId val="193509096"/>
      </c:lineChart>
      <c:catAx>
        <c:axId val="19350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509096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8704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223475972064928"/>
          <c:y val="0.4281079700616563"/>
          <c:w val="9.9573325097149598E-2"/>
          <c:h val="0.20508137193971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MÅNED'!$O$284:$O$295</c:f>
              <c:numCache>
                <c:formatCode>0.00</c:formatCode>
                <c:ptCount val="12"/>
                <c:pt idx="0">
                  <c:v>61.214227041235432</c:v>
                </c:pt>
                <c:pt idx="1">
                  <c:v>60.993489420308009</c:v>
                </c:pt>
                <c:pt idx="2">
                  <c:v>60.804462180301101</c:v>
                </c:pt>
                <c:pt idx="3">
                  <c:v>61.031079198371025</c:v>
                </c:pt>
                <c:pt idx="4">
                  <c:v>60.965616045845273</c:v>
                </c:pt>
                <c:pt idx="5">
                  <c:v>60.873752588966298</c:v>
                </c:pt>
                <c:pt idx="6">
                  <c:v>60.924520603835184</c:v>
                </c:pt>
                <c:pt idx="7">
                  <c:v>60.989410927211267</c:v>
                </c:pt>
                <c:pt idx="8">
                  <c:v>60.896195652173915</c:v>
                </c:pt>
                <c:pt idx="9">
                  <c:v>60.966735461940047</c:v>
                </c:pt>
                <c:pt idx="10">
                  <c:v>61.093472862717284</c:v>
                </c:pt>
                <c:pt idx="11">
                  <c:v>61.33933197000681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6-40A3-95EB-E3CDA3C53974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MÅNED'!$O$75:$O$86</c:f>
              <c:numCache>
                <c:formatCode>0.00</c:formatCode>
                <c:ptCount val="12"/>
                <c:pt idx="0">
                  <c:v>60.97479281767955</c:v>
                </c:pt>
                <c:pt idx="1">
                  <c:v>60.946654611211557</c:v>
                </c:pt>
                <c:pt idx="2">
                  <c:v>61.156076709796686</c:v>
                </c:pt>
                <c:pt idx="3">
                  <c:v>61.196983487192817</c:v>
                </c:pt>
                <c:pt idx="4">
                  <c:v>60.842314352653553</c:v>
                </c:pt>
                <c:pt idx="5">
                  <c:v>60.844713110692688</c:v>
                </c:pt>
                <c:pt idx="6">
                  <c:v>60.971886162000239</c:v>
                </c:pt>
                <c:pt idx="7">
                  <c:v>60.685452462772048</c:v>
                </c:pt>
                <c:pt idx="8">
                  <c:v>61.254134891551949</c:v>
                </c:pt>
                <c:pt idx="9">
                  <c:v>60.969660486395377</c:v>
                </c:pt>
                <c:pt idx="10">
                  <c:v>60.939272833609515</c:v>
                </c:pt>
                <c:pt idx="11">
                  <c:v>60.741806748095314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6-40A3-95EB-E3CDA3C53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86742087861025"/>
          <c:y val="0.16224612869893318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MÅNED'!$H$310:$H$321</c:f>
              <c:numCache>
                <c:formatCode>#,##0</c:formatCode>
                <c:ptCount val="12"/>
                <c:pt idx="0">
                  <c:v>3002</c:v>
                </c:pt>
                <c:pt idx="1">
                  <c:v>2635</c:v>
                </c:pt>
                <c:pt idx="2">
                  <c:v>2118</c:v>
                </c:pt>
                <c:pt idx="3">
                  <c:v>2297</c:v>
                </c:pt>
                <c:pt idx="4">
                  <c:v>4186</c:v>
                </c:pt>
                <c:pt idx="5">
                  <c:v>2896</c:v>
                </c:pt>
                <c:pt idx="6">
                  <c:v>4456</c:v>
                </c:pt>
                <c:pt idx="7">
                  <c:v>2225</c:v>
                </c:pt>
                <c:pt idx="8">
                  <c:v>3598</c:v>
                </c:pt>
                <c:pt idx="9">
                  <c:v>2627</c:v>
                </c:pt>
                <c:pt idx="10">
                  <c:v>3269</c:v>
                </c:pt>
                <c:pt idx="11">
                  <c:v>2390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BF-B04A-442A6CA7BF0F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MÅNED'!$H$88:$H$99</c:f>
              <c:numCache>
                <c:formatCode>#,##0</c:formatCode>
                <c:ptCount val="12"/>
                <c:pt idx="0">
                  <c:v>17701</c:v>
                </c:pt>
                <c:pt idx="1">
                  <c:v>15209</c:v>
                </c:pt>
                <c:pt idx="2">
                  <c:v>17165</c:v>
                </c:pt>
                <c:pt idx="3">
                  <c:v>14085</c:v>
                </c:pt>
                <c:pt idx="4">
                  <c:v>15672</c:v>
                </c:pt>
                <c:pt idx="5">
                  <c:v>16625</c:v>
                </c:pt>
                <c:pt idx="6">
                  <c:v>16680</c:v>
                </c:pt>
                <c:pt idx="7">
                  <c:v>15857</c:v>
                </c:pt>
                <c:pt idx="8">
                  <c:v>16194</c:v>
                </c:pt>
                <c:pt idx="9">
                  <c:v>15630</c:v>
                </c:pt>
                <c:pt idx="10">
                  <c:v>18192</c:v>
                </c:pt>
                <c:pt idx="11">
                  <c:v>14377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BF-B04A-442A6CA7B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55869846744082"/>
          <c:y val="0.1926424291303209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MÅNED'!$K$297:$K$308</c:f>
              <c:numCache>
                <c:formatCode>0.0</c:formatCode>
                <c:ptCount val="12"/>
                <c:pt idx="0">
                  <c:v>13.120465102158535</c:v>
                </c:pt>
                <c:pt idx="1">
                  <c:v>13.213286787601033</c:v>
                </c:pt>
                <c:pt idx="2">
                  <c:v>12.940259627804275</c:v>
                </c:pt>
                <c:pt idx="3">
                  <c:v>13.395446412044178</c:v>
                </c:pt>
                <c:pt idx="4">
                  <c:v>13.230545284186926</c:v>
                </c:pt>
                <c:pt idx="5">
                  <c:v>14.083891993304167</c:v>
                </c:pt>
                <c:pt idx="6">
                  <c:v>13.707057441072786</c:v>
                </c:pt>
                <c:pt idx="7">
                  <c:v>13.070869665663936</c:v>
                </c:pt>
                <c:pt idx="8">
                  <c:v>14.041285558445917</c:v>
                </c:pt>
                <c:pt idx="9">
                  <c:v>11.879245025427489</c:v>
                </c:pt>
                <c:pt idx="10">
                  <c:v>12.370819343304408</c:v>
                </c:pt>
                <c:pt idx="11">
                  <c:v>12.772678185745141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7-4207-A30B-A39E13F980C5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MÅNED'!$K$88:$K$99</c:f>
              <c:numCache>
                <c:formatCode>0.0</c:formatCode>
                <c:ptCount val="12"/>
                <c:pt idx="0">
                  <c:v>13.537946172495813</c:v>
                </c:pt>
                <c:pt idx="1">
                  <c:v>13.825483832847</c:v>
                </c:pt>
                <c:pt idx="2">
                  <c:v>12.945435348240883</c:v>
                </c:pt>
                <c:pt idx="3">
                  <c:v>13.367689767097545</c:v>
                </c:pt>
                <c:pt idx="4">
                  <c:v>12.57320732313913</c:v>
                </c:pt>
                <c:pt idx="5">
                  <c:v>12.848453934911472</c:v>
                </c:pt>
                <c:pt idx="6">
                  <c:v>13.739816637698828</c:v>
                </c:pt>
                <c:pt idx="7">
                  <c:v>12.250558177983452</c:v>
                </c:pt>
                <c:pt idx="8">
                  <c:v>13.480620671283964</c:v>
                </c:pt>
                <c:pt idx="9">
                  <c:v>12.431301747381314</c:v>
                </c:pt>
                <c:pt idx="10">
                  <c:v>13.054148308672627</c:v>
                </c:pt>
                <c:pt idx="11">
                  <c:v>13.018164037740632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7-4207-A30B-A39E13F9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2542248008469"/>
          <c:y val="0.54991462760703302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MÅNED'!$P$297:$P$308</c:f>
              <c:numCache>
                <c:formatCode>0.00</c:formatCode>
                <c:ptCount val="12"/>
                <c:pt idx="0">
                  <c:v>85.202569460523108</c:v>
                </c:pt>
                <c:pt idx="1">
                  <c:v>83.978818737271013</c:v>
                </c:pt>
                <c:pt idx="2">
                  <c:v>82.599242636746354</c:v>
                </c:pt>
                <c:pt idx="3">
                  <c:v>84.10194219500957</c:v>
                </c:pt>
                <c:pt idx="4">
                  <c:v>83.29065965401422</c:v>
                </c:pt>
                <c:pt idx="5">
                  <c:v>84.119165369762214</c:v>
                </c:pt>
                <c:pt idx="6">
                  <c:v>83.233022754642818</c:v>
                </c:pt>
                <c:pt idx="7">
                  <c:v>83.741329396097484</c:v>
                </c:pt>
                <c:pt idx="8">
                  <c:v>83.353594301789499</c:v>
                </c:pt>
                <c:pt idx="9">
                  <c:v>83.792016988194689</c:v>
                </c:pt>
                <c:pt idx="10">
                  <c:v>83.622653265150433</c:v>
                </c:pt>
                <c:pt idx="11">
                  <c:v>81.083547159171104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2-4403-8E63-2370446E2888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MÅNED'!$P$88:$P$99</c:f>
              <c:numCache>
                <c:formatCode>0.00</c:formatCode>
                <c:ptCount val="12"/>
                <c:pt idx="0">
                  <c:v>84.841788176782899</c:v>
                </c:pt>
                <c:pt idx="1">
                  <c:v>83.076824373231744</c:v>
                </c:pt>
                <c:pt idx="2">
                  <c:v>84.520121275727277</c:v>
                </c:pt>
                <c:pt idx="3">
                  <c:v>84.780207962396346</c:v>
                </c:pt>
                <c:pt idx="4">
                  <c:v>82.852723897317645</c:v>
                </c:pt>
                <c:pt idx="5">
                  <c:v>83.71932995902614</c:v>
                </c:pt>
                <c:pt idx="6">
                  <c:v>82.982918170878307</c:v>
                </c:pt>
                <c:pt idx="7">
                  <c:v>82.846010101010009</c:v>
                </c:pt>
                <c:pt idx="8">
                  <c:v>82.111304079109814</c:v>
                </c:pt>
                <c:pt idx="9">
                  <c:v>83.018175991796397</c:v>
                </c:pt>
                <c:pt idx="10">
                  <c:v>82.413521839586011</c:v>
                </c:pt>
                <c:pt idx="11">
                  <c:v>78.96499756250445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2-4403-8E63-2370446E2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8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10029876227054"/>
          <c:y val="0.3086640810629389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MÅNED'!$O$297:$O$308</c:f>
              <c:numCache>
                <c:formatCode>0.00</c:formatCode>
                <c:ptCount val="12"/>
                <c:pt idx="0">
                  <c:v>60.882669599444313</c:v>
                </c:pt>
                <c:pt idx="1">
                  <c:v>60.79938900203669</c:v>
                </c:pt>
                <c:pt idx="2">
                  <c:v>61.087741935483884</c:v>
                </c:pt>
                <c:pt idx="3">
                  <c:v>61.034432813220114</c:v>
                </c:pt>
                <c:pt idx="4">
                  <c:v>60.77821430834549</c:v>
                </c:pt>
                <c:pt idx="5">
                  <c:v>60.585221050204609</c:v>
                </c:pt>
                <c:pt idx="6">
                  <c:v>60.606896114597198</c:v>
                </c:pt>
                <c:pt idx="7">
                  <c:v>60.851427247987985</c:v>
                </c:pt>
                <c:pt idx="8">
                  <c:v>60.728975878374321</c:v>
                </c:pt>
                <c:pt idx="9">
                  <c:v>60.646991073999409</c:v>
                </c:pt>
                <c:pt idx="10">
                  <c:v>60.842532181273135</c:v>
                </c:pt>
                <c:pt idx="11">
                  <c:v>60.7590582264204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A-40F7-AC79-7E2DF92FBB5E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MÅNED'!$O$88:$O$99</c:f>
              <c:numCache>
                <c:formatCode>0.00</c:formatCode>
                <c:ptCount val="12"/>
                <c:pt idx="0">
                  <c:v>60.597264609472113</c:v>
                </c:pt>
                <c:pt idx="1">
                  <c:v>60.71389089951964</c:v>
                </c:pt>
                <c:pt idx="2">
                  <c:v>60.397411229665906</c:v>
                </c:pt>
                <c:pt idx="3">
                  <c:v>60.558151128836975</c:v>
                </c:pt>
                <c:pt idx="4">
                  <c:v>60.491965943281485</c:v>
                </c:pt>
                <c:pt idx="5">
                  <c:v>60.351771511207509</c:v>
                </c:pt>
                <c:pt idx="6">
                  <c:v>60.4013838748496</c:v>
                </c:pt>
                <c:pt idx="7">
                  <c:v>60.211111111111123</c:v>
                </c:pt>
                <c:pt idx="8">
                  <c:v>60.475463535228656</c:v>
                </c:pt>
                <c:pt idx="9">
                  <c:v>60.542908415048402</c:v>
                </c:pt>
                <c:pt idx="10">
                  <c:v>60.85031356584885</c:v>
                </c:pt>
                <c:pt idx="11">
                  <c:v>60.790862873459155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A-40F7-AC79-7E2DF92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44522903536575"/>
          <c:y val="0.2308332343230758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MÅNED'!$H$323:$H$334</c:f>
              <c:numCache>
                <c:formatCode>#,##0</c:formatCode>
                <c:ptCount val="12"/>
                <c:pt idx="0">
                  <c:v>5245</c:v>
                </c:pt>
                <c:pt idx="1">
                  <c:v>4494</c:v>
                </c:pt>
                <c:pt idx="2">
                  <c:v>5848</c:v>
                </c:pt>
                <c:pt idx="3">
                  <c:v>3311</c:v>
                </c:pt>
                <c:pt idx="4">
                  <c:v>4346</c:v>
                </c:pt>
                <c:pt idx="5">
                  <c:v>3616</c:v>
                </c:pt>
                <c:pt idx="6">
                  <c:v>4275</c:v>
                </c:pt>
                <c:pt idx="7">
                  <c:v>4870</c:v>
                </c:pt>
                <c:pt idx="8">
                  <c:v>4200</c:v>
                </c:pt>
                <c:pt idx="9">
                  <c:v>4826</c:v>
                </c:pt>
                <c:pt idx="10">
                  <c:v>3841</c:v>
                </c:pt>
                <c:pt idx="11">
                  <c:v>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1-452A-8A7A-3CF0BE2E4AFF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MÅNED'!$H$101:$H$112</c:f>
              <c:numCache>
                <c:formatCode>#,##0</c:formatCode>
                <c:ptCount val="12"/>
                <c:pt idx="0">
                  <c:v>2561</c:v>
                </c:pt>
                <c:pt idx="1">
                  <c:v>3731</c:v>
                </c:pt>
                <c:pt idx="2">
                  <c:v>3015</c:v>
                </c:pt>
                <c:pt idx="3">
                  <c:v>2896</c:v>
                </c:pt>
                <c:pt idx="4">
                  <c:v>2630</c:v>
                </c:pt>
                <c:pt idx="5">
                  <c:v>3616</c:v>
                </c:pt>
                <c:pt idx="6">
                  <c:v>2014</c:v>
                </c:pt>
                <c:pt idx="7">
                  <c:v>3614</c:v>
                </c:pt>
                <c:pt idx="8">
                  <c:v>3084</c:v>
                </c:pt>
                <c:pt idx="9">
                  <c:v>2487</c:v>
                </c:pt>
                <c:pt idx="10">
                  <c:v>3754</c:v>
                </c:pt>
                <c:pt idx="11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1-452A-8A7A-3CF0BE2E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MÅNED'!$K$310:$K$321</c:f>
              <c:numCache>
                <c:formatCode>0.0</c:formatCode>
                <c:ptCount val="12"/>
                <c:pt idx="0">
                  <c:v>2.2784541121466955</c:v>
                </c:pt>
                <c:pt idx="1">
                  <c:v>2.3630385968052616</c:v>
                </c:pt>
                <c:pt idx="2">
                  <c:v>1.5283259851496938</c:v>
                </c:pt>
                <c:pt idx="3">
                  <c:v>2.0246983225942934</c:v>
                </c:pt>
                <c:pt idx="4">
                  <c:v>3.5019325045593721</c:v>
                </c:pt>
                <c:pt idx="5">
                  <c:v>2.3419241624143816</c:v>
                </c:pt>
                <c:pt idx="6">
                  <c:v>3.8501417018041058</c:v>
                </c:pt>
                <c:pt idx="7">
                  <c:v>1.6820523427473832</c:v>
                </c:pt>
                <c:pt idx="8">
                  <c:v>3.0192162456994209</c:v>
                </c:pt>
                <c:pt idx="9">
                  <c:v>2.2415440800027304</c:v>
                </c:pt>
                <c:pt idx="10">
                  <c:v>2.375761275599936</c:v>
                </c:pt>
                <c:pt idx="11">
                  <c:v>2.1508279337652989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6-4E89-9091-C1F9C792AFAF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MÅNED'!$K$101:$K$112</c:f>
              <c:numCache>
                <c:formatCode>0.0</c:formatCode>
                <c:ptCount val="12"/>
                <c:pt idx="0">
                  <c:v>1.9586848284143141</c:v>
                </c:pt>
                <c:pt idx="1">
                  <c:v>3.3916023525775634</c:v>
                </c:pt>
                <c:pt idx="2">
                  <c:v>2.2738413967344169</c:v>
                </c:pt>
                <c:pt idx="3">
                  <c:v>2.748514701136989</c:v>
                </c:pt>
                <c:pt idx="4">
                  <c:v>2.1099754504757473</c:v>
                </c:pt>
                <c:pt idx="5">
                  <c:v>2.7945870333016467</c:v>
                </c:pt>
                <c:pt idx="6">
                  <c:v>1.6589922487005659</c:v>
                </c:pt>
                <c:pt idx="7">
                  <c:v>2.7920487642827894</c:v>
                </c:pt>
                <c:pt idx="8">
                  <c:v>2.5672615876398508</c:v>
                </c:pt>
                <c:pt idx="9">
                  <c:v>1.9780324661380249</c:v>
                </c:pt>
                <c:pt idx="10">
                  <c:v>2.6937814836607874</c:v>
                </c:pt>
                <c:pt idx="11">
                  <c:v>2.2030460529890075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6-4E89-9091-C1F9C792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70203066721925"/>
          <c:y val="0.1914916885389326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MÅNED'!$P$310:$P$321</c:f>
              <c:numCache>
                <c:formatCode>0.00</c:formatCode>
                <c:ptCount val="12"/>
                <c:pt idx="0">
                  <c:v>85.168773742085918</c:v>
                </c:pt>
                <c:pt idx="1">
                  <c:v>84.383712984054711</c:v>
                </c:pt>
                <c:pt idx="2">
                  <c:v>86.636307837582621</c:v>
                </c:pt>
                <c:pt idx="3">
                  <c:v>82.013974749673466</c:v>
                </c:pt>
                <c:pt idx="4">
                  <c:v>84.886958602536609</c:v>
                </c:pt>
                <c:pt idx="5">
                  <c:v>83.300692281066148</c:v>
                </c:pt>
                <c:pt idx="6">
                  <c:v>83.191784511784448</c:v>
                </c:pt>
                <c:pt idx="7">
                  <c:v>80.87507886435327</c:v>
                </c:pt>
                <c:pt idx="8">
                  <c:v>84.185100446428393</c:v>
                </c:pt>
                <c:pt idx="9">
                  <c:v>84.876685714285799</c:v>
                </c:pt>
                <c:pt idx="10">
                  <c:v>83.030140758874012</c:v>
                </c:pt>
                <c:pt idx="11">
                  <c:v>79.233430962343249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A-4969-861F-52B07E88A609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MÅNED'!$P$101:$P$112</c:f>
              <c:numCache>
                <c:formatCode>0.00</c:formatCode>
                <c:ptCount val="12"/>
                <c:pt idx="0">
                  <c:v>83.902738654146972</c:v>
                </c:pt>
                <c:pt idx="1">
                  <c:v>85.069525596354907</c:v>
                </c:pt>
                <c:pt idx="2">
                  <c:v>84.130547263681606</c:v>
                </c:pt>
                <c:pt idx="3">
                  <c:v>83.211237897648928</c:v>
                </c:pt>
                <c:pt idx="4">
                  <c:v>85.793417047184249</c:v>
                </c:pt>
                <c:pt idx="5">
                  <c:v>84.125553709856149</c:v>
                </c:pt>
                <c:pt idx="6">
                  <c:v>82.417734724292174</c:v>
                </c:pt>
                <c:pt idx="7">
                  <c:v>82.274140798226114</c:v>
                </c:pt>
                <c:pt idx="8">
                  <c:v>82.290168721609248</c:v>
                </c:pt>
                <c:pt idx="9">
                  <c:v>82.418697225572942</c:v>
                </c:pt>
                <c:pt idx="10">
                  <c:v>82.132186666666811</c:v>
                </c:pt>
                <c:pt idx="11">
                  <c:v>78.679646381578905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A-4969-861F-52B07E88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48186086214254"/>
          <c:y val="0.198154383273132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MÅNED'!$O$310:$O$321</c:f>
              <c:numCache>
                <c:formatCode>0.00</c:formatCode>
                <c:ptCount val="12"/>
                <c:pt idx="0">
                  <c:v>60.337554148617109</c:v>
                </c:pt>
                <c:pt idx="1">
                  <c:v>60.847760060744115</c:v>
                </c:pt>
                <c:pt idx="2">
                  <c:v>60.12275731822475</c:v>
                </c:pt>
                <c:pt idx="3">
                  <c:v>60.856769699608193</c:v>
                </c:pt>
                <c:pt idx="4">
                  <c:v>60.229241445321854</c:v>
                </c:pt>
                <c:pt idx="5">
                  <c:v>60.218414676358606</c:v>
                </c:pt>
                <c:pt idx="6">
                  <c:v>60.543434343434342</c:v>
                </c:pt>
                <c:pt idx="7">
                  <c:v>60.801261829653008</c:v>
                </c:pt>
                <c:pt idx="8">
                  <c:v>60.540457589285694</c:v>
                </c:pt>
                <c:pt idx="9">
                  <c:v>60.308952380952398</c:v>
                </c:pt>
                <c:pt idx="10">
                  <c:v>60.707772337821297</c:v>
                </c:pt>
                <c:pt idx="11">
                  <c:v>61.035564853556494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8-4279-927E-3B71CAFDA9B9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MÅNED'!$O$101:$O$112</c:f>
              <c:numCache>
                <c:formatCode>0.00</c:formatCode>
                <c:ptCount val="12"/>
                <c:pt idx="0">
                  <c:v>61.156103286384962</c:v>
                </c:pt>
                <c:pt idx="1">
                  <c:v>60.082015545430195</c:v>
                </c:pt>
                <c:pt idx="2">
                  <c:v>59.79469320066336</c:v>
                </c:pt>
                <c:pt idx="3">
                  <c:v>59.967842323651439</c:v>
                </c:pt>
                <c:pt idx="4">
                  <c:v>60.222602739726014</c:v>
                </c:pt>
                <c:pt idx="5">
                  <c:v>59.875415282392041</c:v>
                </c:pt>
                <c:pt idx="6">
                  <c:v>59.809239940387478</c:v>
                </c:pt>
                <c:pt idx="7">
                  <c:v>60.142461197339244</c:v>
                </c:pt>
                <c:pt idx="8">
                  <c:v>59.750486696950041</c:v>
                </c:pt>
                <c:pt idx="9">
                  <c:v>60.186570164857237</c:v>
                </c:pt>
                <c:pt idx="10">
                  <c:v>60.029600000000002</c:v>
                </c:pt>
                <c:pt idx="11">
                  <c:v>61.020148026315802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8-4279-927E-3B71CAFD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4897982249826"/>
          <c:y val="0.2696992608434234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MÅNED'!$H$336:$H$347</c:f>
              <c:numCache>
                <c:formatCode>#,##0</c:formatCode>
                <c:ptCount val="12"/>
                <c:pt idx="0">
                  <c:v>630</c:v>
                </c:pt>
                <c:pt idx="1">
                  <c:v>694.97</c:v>
                </c:pt>
                <c:pt idx="2">
                  <c:v>927</c:v>
                </c:pt>
                <c:pt idx="3">
                  <c:v>863</c:v>
                </c:pt>
                <c:pt idx="4">
                  <c:v>515</c:v>
                </c:pt>
                <c:pt idx="5">
                  <c:v>822</c:v>
                </c:pt>
                <c:pt idx="6">
                  <c:v>754</c:v>
                </c:pt>
                <c:pt idx="7">
                  <c:v>850</c:v>
                </c:pt>
                <c:pt idx="8">
                  <c:v>867</c:v>
                </c:pt>
                <c:pt idx="9">
                  <c:v>542</c:v>
                </c:pt>
                <c:pt idx="10">
                  <c:v>1127</c:v>
                </c:pt>
                <c:pt idx="11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D-4BC0-9589-0E9928C35F33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MÅNED'!$H$114:$H$125</c:f>
              <c:numCache>
                <c:formatCode>#,##0</c:formatCode>
                <c:ptCount val="12"/>
                <c:pt idx="0">
                  <c:v>4516</c:v>
                </c:pt>
                <c:pt idx="1">
                  <c:v>3597</c:v>
                </c:pt>
                <c:pt idx="2">
                  <c:v>5248</c:v>
                </c:pt>
                <c:pt idx="3">
                  <c:v>3370</c:v>
                </c:pt>
                <c:pt idx="4">
                  <c:v>4915</c:v>
                </c:pt>
                <c:pt idx="5">
                  <c:v>3157</c:v>
                </c:pt>
                <c:pt idx="6">
                  <c:v>3670</c:v>
                </c:pt>
                <c:pt idx="7">
                  <c:v>6372</c:v>
                </c:pt>
                <c:pt idx="8">
                  <c:v>3061</c:v>
                </c:pt>
                <c:pt idx="9">
                  <c:v>4444</c:v>
                </c:pt>
                <c:pt idx="10">
                  <c:v>5039</c:v>
                </c:pt>
                <c:pt idx="11">
                  <c:v>3920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D-4BC0-9589-0E9928C3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16204059584904"/>
          <c:y val="8.2579536048559971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Måned!$D$328</c:f>
              <c:strCache>
                <c:ptCount val="1"/>
                <c:pt idx="0">
                  <c:v>1997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Måned!$H$326:$H$337</c:f>
              <c:numCache>
                <c:formatCode>#,##0</c:formatCode>
                <c:ptCount val="12"/>
                <c:pt idx="0">
                  <c:v>112178.25</c:v>
                </c:pt>
                <c:pt idx="1">
                  <c:v>103233.5</c:v>
                </c:pt>
                <c:pt idx="2">
                  <c:v>93627.25</c:v>
                </c:pt>
                <c:pt idx="3">
                  <c:v>121648.25</c:v>
                </c:pt>
                <c:pt idx="4">
                  <c:v>95902</c:v>
                </c:pt>
                <c:pt idx="5">
                  <c:v>101112.5</c:v>
                </c:pt>
                <c:pt idx="6">
                  <c:v>108152.75</c:v>
                </c:pt>
                <c:pt idx="7">
                  <c:v>97531.75</c:v>
                </c:pt>
                <c:pt idx="8">
                  <c:v>97081.25</c:v>
                </c:pt>
                <c:pt idx="9">
                  <c:v>101300.75</c:v>
                </c:pt>
                <c:pt idx="10">
                  <c:v>108619.25</c:v>
                </c:pt>
                <c:pt idx="11">
                  <c:v>127287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7A-4859-9328-B6F6F5F8B0D9}"/>
            </c:ext>
          </c:extLst>
        </c:ser>
        <c:ser>
          <c:idx val="1"/>
          <c:order val="1"/>
          <c:tx>
            <c:strRef>
              <c:f>Måned!$D$220</c:f>
              <c:strCache>
                <c:ptCount val="1"/>
                <c:pt idx="0">
                  <c:v>2006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Måned!$H$218:$H$229</c:f>
              <c:numCache>
                <c:formatCode>#,##0</c:formatCode>
                <c:ptCount val="12"/>
                <c:pt idx="0">
                  <c:v>116298</c:v>
                </c:pt>
                <c:pt idx="1">
                  <c:v>105076</c:v>
                </c:pt>
                <c:pt idx="2">
                  <c:v>122394</c:v>
                </c:pt>
                <c:pt idx="3">
                  <c:v>108436</c:v>
                </c:pt>
                <c:pt idx="4">
                  <c:v>125963</c:v>
                </c:pt>
                <c:pt idx="5">
                  <c:v>129214</c:v>
                </c:pt>
                <c:pt idx="6">
                  <c:v>102545</c:v>
                </c:pt>
                <c:pt idx="7">
                  <c:v>116205</c:v>
                </c:pt>
                <c:pt idx="8">
                  <c:v>107788</c:v>
                </c:pt>
                <c:pt idx="9">
                  <c:v>117111</c:v>
                </c:pt>
                <c:pt idx="10">
                  <c:v>128125</c:v>
                </c:pt>
                <c:pt idx="11">
                  <c:v>120917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A-4859-9328-B6F6F5F8B0D9}"/>
            </c:ext>
          </c:extLst>
        </c:ser>
        <c:ser>
          <c:idx val="0"/>
          <c:order val="2"/>
          <c:tx>
            <c:strRef>
              <c:f>Måned!$D$98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Måned!$H$98:$H$109</c:f>
              <c:numCache>
                <c:formatCode>#,##0</c:formatCode>
                <c:ptCount val="12"/>
                <c:pt idx="0">
                  <c:v>129288</c:v>
                </c:pt>
                <c:pt idx="1">
                  <c:v>124807</c:v>
                </c:pt>
                <c:pt idx="2">
                  <c:v>132470</c:v>
                </c:pt>
                <c:pt idx="3">
                  <c:v>129966</c:v>
                </c:pt>
                <c:pt idx="4">
                  <c:v>130438</c:v>
                </c:pt>
                <c:pt idx="5">
                  <c:v>138362</c:v>
                </c:pt>
                <c:pt idx="6">
                  <c:v>122898</c:v>
                </c:pt>
                <c:pt idx="7">
                  <c:v>132294</c:v>
                </c:pt>
                <c:pt idx="8">
                  <c:v>131793</c:v>
                </c:pt>
                <c:pt idx="9">
                  <c:v>127569.5</c:v>
                </c:pt>
                <c:pt idx="10">
                  <c:v>151806</c:v>
                </c:pt>
                <c:pt idx="11">
                  <c:v>129720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A-4859-9328-B6F6F5F8B0D9}"/>
            </c:ext>
          </c:extLst>
        </c:ser>
        <c:ser>
          <c:idx val="4"/>
          <c:order val="3"/>
          <c:tx>
            <c:strRef>
              <c:f>Måned!$D$25</c:f>
              <c:strCache>
                <c:ptCount val="1"/>
                <c:pt idx="0">
                  <c:v>2022</c:v>
                </c:pt>
              </c:strCache>
            </c:strRef>
          </c:tx>
          <c:val>
            <c:numRef>
              <c:f>Måned!$H$23:$H$34</c:f>
              <c:numCache>
                <c:formatCode>#,##0</c:formatCode>
                <c:ptCount val="12"/>
                <c:pt idx="0">
                  <c:v>131756</c:v>
                </c:pt>
                <c:pt idx="1">
                  <c:v>111508.97</c:v>
                </c:pt>
                <c:pt idx="2">
                  <c:v>138583</c:v>
                </c:pt>
                <c:pt idx="3">
                  <c:v>113449</c:v>
                </c:pt>
                <c:pt idx="4">
                  <c:v>119534</c:v>
                </c:pt>
                <c:pt idx="5">
                  <c:v>123659</c:v>
                </c:pt>
                <c:pt idx="6">
                  <c:v>115736</c:v>
                </c:pt>
                <c:pt idx="7">
                  <c:v>132278.88</c:v>
                </c:pt>
                <c:pt idx="8">
                  <c:v>119170</c:v>
                </c:pt>
                <c:pt idx="9">
                  <c:v>117196</c:v>
                </c:pt>
                <c:pt idx="10">
                  <c:v>137598</c:v>
                </c:pt>
                <c:pt idx="11">
                  <c:v>111120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5-48C1-9E11-57910DADEF8A}"/>
            </c:ext>
          </c:extLst>
        </c:ser>
        <c:ser>
          <c:idx val="2"/>
          <c:order val="4"/>
          <c:tx>
            <c:strRef>
              <c:f>Måned!$D$12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75-48C1-9E11-57910DADEF8A}"/>
              </c:ext>
            </c:extLst>
          </c:dPt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Måned!$H$10:$H$21</c:f>
              <c:numCache>
                <c:formatCode>#,##0</c:formatCode>
                <c:ptCount val="12"/>
                <c:pt idx="0">
                  <c:v>130751</c:v>
                </c:pt>
                <c:pt idx="1">
                  <c:v>110007</c:v>
                </c:pt>
                <c:pt idx="2">
                  <c:v>132595</c:v>
                </c:pt>
                <c:pt idx="3">
                  <c:v>105366</c:v>
                </c:pt>
                <c:pt idx="4">
                  <c:v>124646</c:v>
                </c:pt>
                <c:pt idx="5">
                  <c:v>129393</c:v>
                </c:pt>
                <c:pt idx="6">
                  <c:v>121399</c:v>
                </c:pt>
                <c:pt idx="7">
                  <c:v>129439</c:v>
                </c:pt>
                <c:pt idx="8">
                  <c:v>120128</c:v>
                </c:pt>
                <c:pt idx="9">
                  <c:v>125731</c:v>
                </c:pt>
                <c:pt idx="10">
                  <c:v>139358</c:v>
                </c:pt>
                <c:pt idx="11">
                  <c:v>110438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A-4859-9328-B6F6F5F8B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8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702574142049919"/>
          <c:y val="0.16042774022840947"/>
          <c:w val="5.6866873619530217E-2"/>
          <c:h val="0.22385092136498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MÅNED'!$K$323:$K$334</c:f>
              <c:numCache>
                <c:formatCode>0.0</c:formatCode>
                <c:ptCount val="12"/>
                <c:pt idx="0">
                  <c:v>3.9808433771517047</c:v>
                </c:pt>
                <c:pt idx="1">
                  <c:v>4.0301690527676834</c:v>
                </c:pt>
                <c:pt idx="2">
                  <c:v>4.2198538060223836</c:v>
                </c:pt>
                <c:pt idx="3">
                  <c:v>2.9184920096254703</c:v>
                </c:pt>
                <c:pt idx="4">
                  <c:v>3.6357856342128598</c:v>
                </c:pt>
                <c:pt idx="5">
                  <c:v>2.9241705011361891</c:v>
                </c:pt>
                <c:pt idx="6">
                  <c:v>3.6937512960530863</c:v>
                </c:pt>
                <c:pt idx="7">
                  <c:v>3.681615689518992</c:v>
                </c:pt>
                <c:pt idx="8">
                  <c:v>3.5243769405051606</c:v>
                </c:pt>
                <c:pt idx="9">
                  <c:v>4.1178879825250005</c:v>
                </c:pt>
                <c:pt idx="10">
                  <c:v>2.791464992223724</c:v>
                </c:pt>
                <c:pt idx="11">
                  <c:v>4.712922966162707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F-4260-AB48-F90BF5950A08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MÅNED'!$K$114:$K$125</c:f>
              <c:numCache>
                <c:formatCode>0.0</c:formatCode>
                <c:ptCount val="12"/>
                <c:pt idx="0">
                  <c:v>3.4538932780628828</c:v>
                </c:pt>
                <c:pt idx="1">
                  <c:v>3.2697919223322152</c:v>
                </c:pt>
                <c:pt idx="2">
                  <c:v>3.9579169651947659</c:v>
                </c:pt>
                <c:pt idx="3">
                  <c:v>3.1983751874418691</c:v>
                </c:pt>
                <c:pt idx="4">
                  <c:v>3.9431670490830029</c:v>
                </c:pt>
                <c:pt idx="5">
                  <c:v>2.4398537787979255</c:v>
                </c:pt>
                <c:pt idx="6">
                  <c:v>3.0230891522994425</c:v>
                </c:pt>
                <c:pt idx="7">
                  <c:v>4.9227821599363404</c:v>
                </c:pt>
                <c:pt idx="8">
                  <c:v>2.5481153436334578</c:v>
                </c:pt>
                <c:pt idx="9">
                  <c:v>3.5345300681613923</c:v>
                </c:pt>
                <c:pt idx="10">
                  <c:v>3.6158670474604975</c:v>
                </c:pt>
                <c:pt idx="11">
                  <c:v>3.549502888498524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F-4260-AB48-F90BF595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76051019938298"/>
          <c:y val="0.1690902548471764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MÅNED'!$P$323:$P$334</c:f>
              <c:numCache>
                <c:formatCode>0.00</c:formatCode>
                <c:ptCount val="12"/>
                <c:pt idx="0">
                  <c:v>84.352693343593614</c:v>
                </c:pt>
                <c:pt idx="1">
                  <c:v>85.792148115101369</c:v>
                </c:pt>
                <c:pt idx="2">
                  <c:v>83.665240641711023</c:v>
                </c:pt>
                <c:pt idx="3">
                  <c:v>84.039732003739502</c:v>
                </c:pt>
                <c:pt idx="4">
                  <c:v>84.609601657840386</c:v>
                </c:pt>
                <c:pt idx="5">
                  <c:v>85.930248118204659</c:v>
                </c:pt>
                <c:pt idx="6">
                  <c:v>86.544350877192926</c:v>
                </c:pt>
                <c:pt idx="7">
                  <c:v>86.105316299196346</c:v>
                </c:pt>
                <c:pt idx="8">
                  <c:v>86.712167664670687</c:v>
                </c:pt>
                <c:pt idx="9">
                  <c:v>85.280373443983379</c:v>
                </c:pt>
                <c:pt idx="10">
                  <c:v>84.432313015704011</c:v>
                </c:pt>
                <c:pt idx="11">
                  <c:v>82.142783406614384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8-40D3-8136-4F1EA951FB3B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MÅNED'!$P$114:$P$125</c:f>
              <c:numCache>
                <c:formatCode>0.00</c:formatCode>
                <c:ptCount val="12"/>
                <c:pt idx="0">
                  <c:v>84.79995554567671</c:v>
                </c:pt>
                <c:pt idx="1">
                  <c:v>84.007621696801053</c:v>
                </c:pt>
                <c:pt idx="2">
                  <c:v>83.448089415360926</c:v>
                </c:pt>
                <c:pt idx="3">
                  <c:v>84.282740053843867</c:v>
                </c:pt>
                <c:pt idx="4">
                  <c:v>83.389325153374358</c:v>
                </c:pt>
                <c:pt idx="5">
                  <c:v>82.919845360824766</c:v>
                </c:pt>
                <c:pt idx="6">
                  <c:v>85.203216937035904</c:v>
                </c:pt>
                <c:pt idx="7">
                  <c:v>83.002958015267055</c:v>
                </c:pt>
                <c:pt idx="8">
                  <c:v>82.668580858085761</c:v>
                </c:pt>
                <c:pt idx="9">
                  <c:v>83.654020035961906</c:v>
                </c:pt>
                <c:pt idx="10">
                  <c:v>82.662855389650204</c:v>
                </c:pt>
                <c:pt idx="11">
                  <c:v>80.532124789207273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8-40D3-8136-4F1EA951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46649594536916"/>
          <c:y val="0.38985487943912295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MÅNED'!$O$323:$O$334</c:f>
              <c:numCache>
                <c:formatCode>0.00</c:formatCode>
                <c:ptCount val="12"/>
                <c:pt idx="0">
                  <c:v>60.584263178145427</c:v>
                </c:pt>
                <c:pt idx="1">
                  <c:v>60.52308721838056</c:v>
                </c:pt>
                <c:pt idx="2">
                  <c:v>60.583600713012494</c:v>
                </c:pt>
                <c:pt idx="3">
                  <c:v>60.597070738547856</c:v>
                </c:pt>
                <c:pt idx="4">
                  <c:v>60.45797835597515</c:v>
                </c:pt>
                <c:pt idx="5">
                  <c:v>60.678282687482579</c:v>
                </c:pt>
                <c:pt idx="6">
                  <c:v>60.91859649122808</c:v>
                </c:pt>
                <c:pt idx="7">
                  <c:v>60.785493509169584</c:v>
                </c:pt>
                <c:pt idx="8">
                  <c:v>60.678562874251497</c:v>
                </c:pt>
                <c:pt idx="9">
                  <c:v>60.786514522821584</c:v>
                </c:pt>
                <c:pt idx="10">
                  <c:v>60.746872504657958</c:v>
                </c:pt>
                <c:pt idx="11">
                  <c:v>61.122156375454018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2-4D3D-9328-8D695C6A6E16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MÅNED'!$O$114:$O$125</c:f>
              <c:numCache>
                <c:formatCode>0.00</c:formatCode>
                <c:ptCount val="12"/>
                <c:pt idx="0">
                  <c:v>60.688375194487683</c:v>
                </c:pt>
                <c:pt idx="1">
                  <c:v>60.70904033379697</c:v>
                </c:pt>
                <c:pt idx="2">
                  <c:v>61.148643484906394</c:v>
                </c:pt>
                <c:pt idx="3">
                  <c:v>60.708345797188173</c:v>
                </c:pt>
                <c:pt idx="4">
                  <c:v>60.572392638036803</c:v>
                </c:pt>
                <c:pt idx="5">
                  <c:v>60.448453608247426</c:v>
                </c:pt>
                <c:pt idx="6">
                  <c:v>59.909540830354686</c:v>
                </c:pt>
                <c:pt idx="7">
                  <c:v>60.737754452926211</c:v>
                </c:pt>
                <c:pt idx="8">
                  <c:v>60.972277227722778</c:v>
                </c:pt>
                <c:pt idx="9">
                  <c:v>60.48831235550989</c:v>
                </c:pt>
                <c:pt idx="10">
                  <c:v>61.216813254244236</c:v>
                </c:pt>
                <c:pt idx="11">
                  <c:v>61.228499156829677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2-4D3D-9328-8D695C6A6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14812263299622"/>
          <c:y val="0.34057260332170414"/>
          <c:w val="0.10030956058722325"/>
          <c:h val="0.12062041627512612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MÅNED'!$H$349:$H$360</c:f>
              <c:numCache>
                <c:formatCode>#,##0</c:formatCode>
                <c:ptCount val="12"/>
                <c:pt idx="0">
                  <c:v>6719</c:v>
                </c:pt>
                <c:pt idx="1">
                  <c:v>6065</c:v>
                </c:pt>
                <c:pt idx="2">
                  <c:v>7274</c:v>
                </c:pt>
                <c:pt idx="3">
                  <c:v>5831</c:v>
                </c:pt>
                <c:pt idx="4">
                  <c:v>6204</c:v>
                </c:pt>
                <c:pt idx="5">
                  <c:v>6072</c:v>
                </c:pt>
                <c:pt idx="6">
                  <c:v>6926</c:v>
                </c:pt>
                <c:pt idx="7">
                  <c:v>6748</c:v>
                </c:pt>
                <c:pt idx="8">
                  <c:v>5362</c:v>
                </c:pt>
                <c:pt idx="9">
                  <c:v>6094</c:v>
                </c:pt>
                <c:pt idx="10">
                  <c:v>5622</c:v>
                </c:pt>
                <c:pt idx="11">
                  <c:v>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3-4B69-A0F6-5AD94D37F39D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MÅNED'!$H$127:$H$138</c:f>
              <c:numCache>
                <c:formatCode>#,##0</c:formatCode>
                <c:ptCount val="12"/>
                <c:pt idx="0">
                  <c:v>853</c:v>
                </c:pt>
                <c:pt idx="1">
                  <c:v>855</c:v>
                </c:pt>
                <c:pt idx="2">
                  <c:v>723</c:v>
                </c:pt>
                <c:pt idx="3">
                  <c:v>717</c:v>
                </c:pt>
                <c:pt idx="4">
                  <c:v>844</c:v>
                </c:pt>
                <c:pt idx="5">
                  <c:v>928</c:v>
                </c:pt>
                <c:pt idx="6">
                  <c:v>609</c:v>
                </c:pt>
                <c:pt idx="7">
                  <c:v>942</c:v>
                </c:pt>
                <c:pt idx="8">
                  <c:v>898</c:v>
                </c:pt>
                <c:pt idx="9">
                  <c:v>1229</c:v>
                </c:pt>
                <c:pt idx="10">
                  <c:v>438</c:v>
                </c:pt>
                <c:pt idx="11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3-4B69-A0F6-5AD94D37F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96151289136342"/>
          <c:y val="0.2106118810620370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MÅNED'!$K$336:$K$347</c:f>
              <c:numCache>
                <c:formatCode>0.0</c:formatCode>
                <c:ptCount val="12"/>
                <c:pt idx="0">
                  <c:v>0.4781565924891466</c:v>
                </c:pt>
                <c:pt idx="1">
                  <c:v>0.62324134103292317</c:v>
                </c:pt>
                <c:pt idx="2">
                  <c:v>0.66891321446353447</c:v>
                </c:pt>
                <c:pt idx="3">
                  <c:v>0.76069423265079461</c:v>
                </c:pt>
                <c:pt idx="4">
                  <c:v>0.4308397610721636</c:v>
                </c:pt>
                <c:pt idx="5">
                  <c:v>0.66473123670739698</c:v>
                </c:pt>
                <c:pt idx="6">
                  <c:v>0.65148268473076654</c:v>
                </c:pt>
                <c:pt idx="7">
                  <c:v>0.64258179385855096</c:v>
                </c:pt>
                <c:pt idx="8">
                  <c:v>0.72753209700427957</c:v>
                </c:pt>
                <c:pt idx="9">
                  <c:v>0.46247312194955459</c:v>
                </c:pt>
                <c:pt idx="10">
                  <c:v>0.81905260250875744</c:v>
                </c:pt>
                <c:pt idx="11">
                  <c:v>0.63894888408927286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4-49EE-82D4-C783571D31EC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MÅNED'!$K$127:$K$138</c:f>
              <c:numCache>
                <c:formatCode>0.0</c:formatCode>
                <c:ptCount val="12"/>
                <c:pt idx="0">
                  <c:v>0.65238506780062866</c:v>
                </c:pt>
                <c:pt idx="1">
                  <c:v>0.77722326761024296</c:v>
                </c:pt>
                <c:pt idx="2">
                  <c:v>0.54526942946566614</c:v>
                </c:pt>
                <c:pt idx="3">
                  <c:v>0.68048516599282505</c:v>
                </c:pt>
                <c:pt idx="4">
                  <c:v>0.67711759703480257</c:v>
                </c:pt>
                <c:pt idx="5">
                  <c:v>0.7171949023517501</c:v>
                </c:pt>
                <c:pt idx="6">
                  <c:v>0.50165157867857235</c:v>
                </c:pt>
                <c:pt idx="7">
                  <c:v>0.72775593136535355</c:v>
                </c:pt>
                <c:pt idx="8">
                  <c:v>0.7475359616409164</c:v>
                </c:pt>
                <c:pt idx="9">
                  <c:v>0.97748367546587556</c:v>
                </c:pt>
                <c:pt idx="10">
                  <c:v>0.31429842563756655</c:v>
                </c:pt>
                <c:pt idx="11">
                  <c:v>0.49530053061446239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4-49EE-82D4-C783571D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31021780172207"/>
          <c:y val="0.20717269212316203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MÅNED'!$P$336:$P$347</c:f>
              <c:numCache>
                <c:formatCode>0.00</c:formatCode>
                <c:ptCount val="12"/>
                <c:pt idx="0">
                  <c:v>82.66396825396825</c:v>
                </c:pt>
                <c:pt idx="1">
                  <c:v>83.173912416963276</c:v>
                </c:pt>
                <c:pt idx="2">
                  <c:v>82.504859611231154</c:v>
                </c:pt>
                <c:pt idx="3">
                  <c:v>82.026450116009286</c:v>
                </c:pt>
                <c:pt idx="4">
                  <c:v>81.385631067961214</c:v>
                </c:pt>
                <c:pt idx="5">
                  <c:v>81.280413625304135</c:v>
                </c:pt>
                <c:pt idx="6">
                  <c:v>78.946284953395391</c:v>
                </c:pt>
                <c:pt idx="7">
                  <c:v>80.990672963400257</c:v>
                </c:pt>
                <c:pt idx="8">
                  <c:v>81.78913294797681</c:v>
                </c:pt>
                <c:pt idx="9">
                  <c:v>81.826383763837555</c:v>
                </c:pt>
                <c:pt idx="10">
                  <c:v>79.796352313167333</c:v>
                </c:pt>
                <c:pt idx="11">
                  <c:v>78.448373408769356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0-4F4A-BF36-B15BD635D54E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MÅNED'!$P$127:$P$138</c:f>
              <c:numCache>
                <c:formatCode>0.00</c:formatCode>
                <c:ptCount val="12"/>
                <c:pt idx="0">
                  <c:v>82.488484136310277</c:v>
                </c:pt>
                <c:pt idx="1">
                  <c:v>79.786081871345019</c:v>
                </c:pt>
                <c:pt idx="2">
                  <c:v>81.473268698060892</c:v>
                </c:pt>
                <c:pt idx="3">
                  <c:v>81.933426573426573</c:v>
                </c:pt>
                <c:pt idx="4">
                  <c:v>79.589561091340443</c:v>
                </c:pt>
                <c:pt idx="5">
                  <c:v>79.846551724137953</c:v>
                </c:pt>
                <c:pt idx="6">
                  <c:v>79.252059308072518</c:v>
                </c:pt>
                <c:pt idx="7">
                  <c:v>80.311075612353591</c:v>
                </c:pt>
                <c:pt idx="8">
                  <c:v>76.948325892857113</c:v>
                </c:pt>
                <c:pt idx="9">
                  <c:v>79.648262642740619</c:v>
                </c:pt>
                <c:pt idx="10">
                  <c:v>78.725799086757945</c:v>
                </c:pt>
                <c:pt idx="11">
                  <c:v>76.307312614259615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0-4F4A-BF36-B15BD635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5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82432387208427"/>
          <c:y val="0.2022163504729694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MÅNED'!$O$336:$O$347</c:f>
              <c:numCache>
                <c:formatCode>0.00</c:formatCode>
                <c:ptCount val="12"/>
                <c:pt idx="0">
                  <c:v>61.719047619047601</c:v>
                </c:pt>
                <c:pt idx="1">
                  <c:v>61.733331412020711</c:v>
                </c:pt>
                <c:pt idx="2">
                  <c:v>62.010799136069117</c:v>
                </c:pt>
                <c:pt idx="3">
                  <c:v>61.989559164733201</c:v>
                </c:pt>
                <c:pt idx="4">
                  <c:v>62.03689320388348</c:v>
                </c:pt>
                <c:pt idx="5">
                  <c:v>61.378345498783446</c:v>
                </c:pt>
                <c:pt idx="6">
                  <c:v>61.00932090545939</c:v>
                </c:pt>
                <c:pt idx="7">
                  <c:v>61.532467532467535</c:v>
                </c:pt>
                <c:pt idx="8">
                  <c:v>61.721387283236993</c:v>
                </c:pt>
                <c:pt idx="9">
                  <c:v>61.774907749077485</c:v>
                </c:pt>
                <c:pt idx="10">
                  <c:v>61.911032028469741</c:v>
                </c:pt>
                <c:pt idx="11">
                  <c:v>62.019801980198018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E-455B-A0F1-BC8CA16FD41C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MÅNED'!$O$127:$O$138</c:f>
              <c:numCache>
                <c:formatCode>0.00</c:formatCode>
                <c:ptCount val="12"/>
                <c:pt idx="0">
                  <c:v>61.150411280846058</c:v>
                </c:pt>
                <c:pt idx="1">
                  <c:v>62.012865497076014</c:v>
                </c:pt>
                <c:pt idx="2">
                  <c:v>62.344875346260373</c:v>
                </c:pt>
                <c:pt idx="3">
                  <c:v>61.653146853146843</c:v>
                </c:pt>
                <c:pt idx="4">
                  <c:v>62.107947805456718</c:v>
                </c:pt>
                <c:pt idx="5">
                  <c:v>61.67025862068968</c:v>
                </c:pt>
                <c:pt idx="6">
                  <c:v>61.410214168039531</c:v>
                </c:pt>
                <c:pt idx="7">
                  <c:v>60.911608093716723</c:v>
                </c:pt>
                <c:pt idx="8">
                  <c:v>61.433035714285694</c:v>
                </c:pt>
                <c:pt idx="9">
                  <c:v>61.71370309951061</c:v>
                </c:pt>
                <c:pt idx="10">
                  <c:v>61.582191780821915</c:v>
                </c:pt>
                <c:pt idx="11">
                  <c:v>61.493601462522854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E-455B-A0F1-BC8CA16FD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38257239376174"/>
          <c:y val="0.2354057080313520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MÅNED'!$H$362:$H$373</c:f>
              <c:numCache>
                <c:formatCode>#,##0</c:formatCode>
                <c:ptCount val="12"/>
                <c:pt idx="0">
                  <c:v>951</c:v>
                </c:pt>
                <c:pt idx="1">
                  <c:v>1201</c:v>
                </c:pt>
                <c:pt idx="2">
                  <c:v>724</c:v>
                </c:pt>
                <c:pt idx="3">
                  <c:v>968</c:v>
                </c:pt>
                <c:pt idx="4">
                  <c:v>796</c:v>
                </c:pt>
                <c:pt idx="5">
                  <c:v>880</c:v>
                </c:pt>
                <c:pt idx="6">
                  <c:v>875</c:v>
                </c:pt>
                <c:pt idx="7">
                  <c:v>828</c:v>
                </c:pt>
                <c:pt idx="8">
                  <c:v>720</c:v>
                </c:pt>
                <c:pt idx="9">
                  <c:v>673</c:v>
                </c:pt>
                <c:pt idx="10">
                  <c:v>1135</c:v>
                </c:pt>
                <c:pt idx="11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3-41BA-A541-2299C466644F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MÅNED'!$H$140:$H$151</c:f>
              <c:numCache>
                <c:formatCode>#,##0</c:formatCode>
                <c:ptCount val="12"/>
                <c:pt idx="0">
                  <c:v>6023</c:v>
                </c:pt>
                <c:pt idx="1">
                  <c:v>5114</c:v>
                </c:pt>
                <c:pt idx="2">
                  <c:v>7133</c:v>
                </c:pt>
                <c:pt idx="3">
                  <c:v>4182</c:v>
                </c:pt>
                <c:pt idx="4">
                  <c:v>6852</c:v>
                </c:pt>
                <c:pt idx="5">
                  <c:v>6345</c:v>
                </c:pt>
                <c:pt idx="6">
                  <c:v>6311</c:v>
                </c:pt>
                <c:pt idx="7">
                  <c:v>7398</c:v>
                </c:pt>
                <c:pt idx="8">
                  <c:v>5783</c:v>
                </c:pt>
                <c:pt idx="9">
                  <c:v>7232</c:v>
                </c:pt>
                <c:pt idx="10">
                  <c:v>6618</c:v>
                </c:pt>
                <c:pt idx="11">
                  <c:v>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3-41BA-A541-2299C4666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84541790455611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MÅNED'!$K$349:$K$360</c:f>
              <c:numCache>
                <c:formatCode>0.0</c:formatCode>
                <c:ptCount val="12"/>
                <c:pt idx="0">
                  <c:v>5.09957800783266</c:v>
                </c:pt>
                <c:pt idx="1">
                  <c:v>5.4390243224379171</c:v>
                </c:pt>
                <c:pt idx="2">
                  <c:v>5.2488400453158039</c:v>
                </c:pt>
                <c:pt idx="3">
                  <c:v>5.1397544270994011</c:v>
                </c:pt>
                <c:pt idx="4">
                  <c:v>5.1901551023139856</c:v>
                </c:pt>
                <c:pt idx="5">
                  <c:v>4.91027745655391</c:v>
                </c:pt>
                <c:pt idx="6">
                  <c:v>5.9843091173014447</c:v>
                </c:pt>
                <c:pt idx="7">
                  <c:v>5.1013434646558844</c:v>
                </c:pt>
                <c:pt idx="8">
                  <c:v>4.4994545607115883</c:v>
                </c:pt>
                <c:pt idx="9">
                  <c:v>5.1998361718829997</c:v>
                </c:pt>
                <c:pt idx="10">
                  <c:v>4.0858152008023376</c:v>
                </c:pt>
                <c:pt idx="11">
                  <c:v>6.1636069114470846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A-4DE5-B527-22511FF36DEC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MÅNED'!$K$140:$K$151</c:f>
              <c:numCache>
                <c:formatCode>0.0</c:formatCode>
                <c:ptCount val="12"/>
                <c:pt idx="0">
                  <c:v>4.606465724927534</c:v>
                </c:pt>
                <c:pt idx="1">
                  <c:v>4.6487950766769384</c:v>
                </c:pt>
                <c:pt idx="2">
                  <c:v>5.3795391983106455</c:v>
                </c:pt>
                <c:pt idx="3">
                  <c:v>3.9690222652468536</c:v>
                </c:pt>
                <c:pt idx="4">
                  <c:v>5.4971679797185633</c:v>
                </c:pt>
                <c:pt idx="5">
                  <c:v>4.9036655769632054</c:v>
                </c:pt>
                <c:pt idx="6">
                  <c:v>5.1985601199350899</c:v>
                </c:pt>
                <c:pt idx="7">
                  <c:v>5.7154335246718535</c:v>
                </c:pt>
                <c:pt idx="8">
                  <c:v>4.8140316995205117</c:v>
                </c:pt>
                <c:pt idx="9">
                  <c:v>5.7519625231645337</c:v>
                </c:pt>
                <c:pt idx="10">
                  <c:v>4.7489200476470677</c:v>
                </c:pt>
                <c:pt idx="11">
                  <c:v>5.686448505043554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A-4DE5-B527-22511FF36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18741078417822"/>
          <c:y val="0.19821211864645952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MÅNED'!$P$349:$P$360</c:f>
              <c:numCache>
                <c:formatCode>0.00</c:formatCode>
                <c:ptCount val="12"/>
                <c:pt idx="0">
                  <c:v>85.834752195267313</c:v>
                </c:pt>
                <c:pt idx="1">
                  <c:v>84.838852242744068</c:v>
                </c:pt>
                <c:pt idx="2">
                  <c:v>83.463462596259603</c:v>
                </c:pt>
                <c:pt idx="3">
                  <c:v>81.523327615780516</c:v>
                </c:pt>
                <c:pt idx="4">
                  <c:v>82.866193777204614</c:v>
                </c:pt>
                <c:pt idx="5">
                  <c:v>84.536836902800886</c:v>
                </c:pt>
                <c:pt idx="6">
                  <c:v>82.826600202282705</c:v>
                </c:pt>
                <c:pt idx="7">
                  <c:v>83.588854305617318</c:v>
                </c:pt>
                <c:pt idx="8">
                  <c:v>84.47157521463231</c:v>
                </c:pt>
                <c:pt idx="9">
                  <c:v>84.786586767361683</c:v>
                </c:pt>
                <c:pt idx="10">
                  <c:v>84.682546749777316</c:v>
                </c:pt>
                <c:pt idx="11">
                  <c:v>82.5529506281039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F-4404-8400-77F12616BA84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MÅNED'!$P$140:$P$151</c:f>
              <c:numCache>
                <c:formatCode>0.00</c:formatCode>
                <c:ptCount val="12"/>
                <c:pt idx="0">
                  <c:v>83.398588743151066</c:v>
                </c:pt>
                <c:pt idx="1">
                  <c:v>83.769221744231459</c:v>
                </c:pt>
                <c:pt idx="2">
                  <c:v>81.978276733090141</c:v>
                </c:pt>
                <c:pt idx="3">
                  <c:v>84.207581918201157</c:v>
                </c:pt>
                <c:pt idx="4">
                  <c:v>84.146666666666704</c:v>
                </c:pt>
                <c:pt idx="5">
                  <c:v>83.635451080050913</c:v>
                </c:pt>
                <c:pt idx="6">
                  <c:v>82.121113060118091</c:v>
                </c:pt>
                <c:pt idx="7">
                  <c:v>81.857949136406944</c:v>
                </c:pt>
                <c:pt idx="8">
                  <c:v>83.038042538474755</c:v>
                </c:pt>
                <c:pt idx="9">
                  <c:v>82.297946440960217</c:v>
                </c:pt>
                <c:pt idx="10">
                  <c:v>83.633635676492688</c:v>
                </c:pt>
                <c:pt idx="11">
                  <c:v>81.346191841937511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F-4404-8400-77F12616B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594679868775059"/>
          <c:y val="0.6358754650618166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Måned!$D$328</c:f>
              <c:strCache>
                <c:ptCount val="1"/>
                <c:pt idx="0">
                  <c:v>1997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Måned!$K$326:$K$337</c:f>
              <c:numCache>
                <c:formatCode>0.0</c:formatCode>
                <c:ptCount val="12"/>
                <c:pt idx="0">
                  <c:v>8.9573518912630803</c:v>
                </c:pt>
                <c:pt idx="1">
                  <c:v>8.1480049547812019</c:v>
                </c:pt>
                <c:pt idx="2">
                  <c:v>7.3339985445017826</c:v>
                </c:pt>
                <c:pt idx="3">
                  <c:v>9.6008897682724061</c:v>
                </c:pt>
                <c:pt idx="4">
                  <c:v>7.5277283453574482</c:v>
                </c:pt>
                <c:pt idx="5">
                  <c:v>7.8816794992881904</c:v>
                </c:pt>
                <c:pt idx="6">
                  <c:v>8.4133094792606684</c:v>
                </c:pt>
                <c:pt idx="7">
                  <c:v>7.6070253358195599</c:v>
                </c:pt>
                <c:pt idx="8">
                  <c:v>7.6596602441672124</c:v>
                </c:pt>
                <c:pt idx="9">
                  <c:v>8.2294895653821527</c:v>
                </c:pt>
                <c:pt idx="10">
                  <c:v>8.8566220079868447</c:v>
                </c:pt>
                <c:pt idx="11">
                  <c:v>9.7842403639194639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1-4FB8-9F73-A898BDCAFA63}"/>
            </c:ext>
          </c:extLst>
        </c:ser>
        <c:ser>
          <c:idx val="1"/>
          <c:order val="1"/>
          <c:tx>
            <c:strRef>
              <c:f>Måned!$D$220</c:f>
              <c:strCache>
                <c:ptCount val="1"/>
                <c:pt idx="0">
                  <c:v>2006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Måned!$K$218:$K$229</c:f>
              <c:numCache>
                <c:formatCode>0.0</c:formatCode>
                <c:ptCount val="12"/>
                <c:pt idx="0">
                  <c:v>8.3562321225684872</c:v>
                </c:pt>
                <c:pt idx="1">
                  <c:v>7.631227968027094</c:v>
                </c:pt>
                <c:pt idx="2">
                  <c:v>8.8826832144755485</c:v>
                </c:pt>
                <c:pt idx="3">
                  <c:v>7.9155171281520706</c:v>
                </c:pt>
                <c:pt idx="4">
                  <c:v>9.0982960859200102</c:v>
                </c:pt>
                <c:pt idx="5">
                  <c:v>9.2494390331599448</c:v>
                </c:pt>
                <c:pt idx="6">
                  <c:v>7.1798599991713283</c:v>
                </c:pt>
                <c:pt idx="7">
                  <c:v>8.1457677999378681</c:v>
                </c:pt>
                <c:pt idx="8">
                  <c:v>7.5958819044466148</c:v>
                </c:pt>
                <c:pt idx="9">
                  <c:v>8.3645133817159003</c:v>
                </c:pt>
                <c:pt idx="10">
                  <c:v>9.2439705585505063</c:v>
                </c:pt>
                <c:pt idx="11">
                  <c:v>8.3366108038746241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1-4FB8-9F73-A898BDCAFA63}"/>
            </c:ext>
          </c:extLst>
        </c:ser>
        <c:ser>
          <c:idx val="0"/>
          <c:order val="2"/>
          <c:tx>
            <c:strRef>
              <c:f>Måned!$D$98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Måned!$K$98:$K$109</c:f>
              <c:numCache>
                <c:formatCode>0.0</c:formatCode>
                <c:ptCount val="12"/>
                <c:pt idx="0">
                  <c:v>8.4359801250724349</c:v>
                </c:pt>
                <c:pt idx="1">
                  <c:v>8.0667324859480285</c:v>
                </c:pt>
                <c:pt idx="2">
                  <c:v>8.5816692036834272</c:v>
                </c:pt>
                <c:pt idx="3">
                  <c:v>8.3871457826275204</c:v>
                </c:pt>
                <c:pt idx="4">
                  <c:v>8.2886015182275621</c:v>
                </c:pt>
                <c:pt idx="5">
                  <c:v>8.580772507025598</c:v>
                </c:pt>
                <c:pt idx="6">
                  <c:v>7.5667438149068174</c:v>
                </c:pt>
                <c:pt idx="7">
                  <c:v>8.2112688811446759</c:v>
                </c:pt>
                <c:pt idx="8">
                  <c:v>8.2201462171636503</c:v>
                </c:pt>
                <c:pt idx="9">
                  <c:v>8.034448668855882</c:v>
                </c:pt>
                <c:pt idx="10">
                  <c:v>9.6662686657890795</c:v>
                </c:pt>
                <c:pt idx="11">
                  <c:v>7.9602221295553202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1-4FB8-9F73-A898BDCAFA63}"/>
            </c:ext>
          </c:extLst>
        </c:ser>
        <c:ser>
          <c:idx val="4"/>
          <c:order val="3"/>
          <c:tx>
            <c:strRef>
              <c:f>Måned!$D$25</c:f>
              <c:strCache>
                <c:ptCount val="1"/>
                <c:pt idx="0">
                  <c:v>2022</c:v>
                </c:pt>
              </c:strCache>
            </c:strRef>
          </c:tx>
          <c:val>
            <c:numRef>
              <c:f>Måned!$K$23:$K$34</c:f>
              <c:numCache>
                <c:formatCode>0.0</c:formatCode>
                <c:ptCount val="12"/>
                <c:pt idx="0">
                  <c:v>9.0207112334164901</c:v>
                </c:pt>
                <c:pt idx="1">
                  <c:v>7.5819461932108148</c:v>
                </c:pt>
                <c:pt idx="2">
                  <c:v>9.385952318651162</c:v>
                </c:pt>
                <c:pt idx="3">
                  <c:v>7.7286878169862847</c:v>
                </c:pt>
                <c:pt idx="4">
                  <c:v>8.1061131889340015</c:v>
                </c:pt>
                <c:pt idx="5">
                  <c:v>8.4166276196941148</c:v>
                </c:pt>
                <c:pt idx="6">
                  <c:v>7.8209280244894046</c:v>
                </c:pt>
                <c:pt idx="7">
                  <c:v>8.9998513370225943</c:v>
                </c:pt>
                <c:pt idx="8">
                  <c:v>8.1605059890590841</c:v>
                </c:pt>
                <c:pt idx="9">
                  <c:v>8.0828592539928987</c:v>
                </c:pt>
                <c:pt idx="10">
                  <c:v>9.3852185772276613</c:v>
                </c:pt>
                <c:pt idx="11">
                  <c:v>7.3105984473154892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F1-4FB8-9F73-A898BDCAFA63}"/>
            </c:ext>
          </c:extLst>
        </c:ser>
        <c:ser>
          <c:idx val="2"/>
          <c:order val="4"/>
          <c:tx>
            <c:strRef>
              <c:f>Måned!$D$12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DFF1-4FB8-9F73-A898BDCAFA63}"/>
              </c:ext>
            </c:extLst>
          </c:dPt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Måned!$K$10:$K$21</c:f>
              <c:numCache>
                <c:formatCode>0.0</c:formatCode>
                <c:ptCount val="12"/>
                <c:pt idx="0">
                  <c:v>8.8390002778433114</c:v>
                </c:pt>
                <c:pt idx="1">
                  <c:v>7.436668962873779</c:v>
                </c:pt>
                <c:pt idx="2">
                  <c:v>8.9636579593321208</c:v>
                </c:pt>
                <c:pt idx="3">
                  <c:v>7.1229291039857321</c:v>
                </c:pt>
                <c:pt idx="4">
                  <c:v>8.426291413695175</c:v>
                </c:pt>
                <c:pt idx="5">
                  <c:v>8.7923249561282475</c:v>
                </c:pt>
                <c:pt idx="6">
                  <c:v>8.1846961452783784</c:v>
                </c:pt>
                <c:pt idx="7">
                  <c:v>8.7328349190732411</c:v>
                </c:pt>
                <c:pt idx="8">
                  <c:v>8.0668391350971191</c:v>
                </c:pt>
                <c:pt idx="9">
                  <c:v>8.4160581171833719</c:v>
                </c:pt>
                <c:pt idx="10">
                  <c:v>9.3723680355541692</c:v>
                </c:pt>
                <c:pt idx="11">
                  <c:v>7.1165120986676689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F1-4FB8-9F73-A898BDCA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72233707342426"/>
          <c:y val="0.6085458504545348"/>
          <c:w val="5.6866873619530217E-2"/>
          <c:h val="0.22385092136498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</a:t>
            </a:r>
            <a:r>
              <a:rPr lang="en-US" sz="2800" baseline="0"/>
              <a:t> Slakteri</a:t>
            </a:r>
            <a:r>
              <a:rPr lang="en-US" sz="2800"/>
              <a:t>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MÅNED'!$O$349:$O$360</c:f>
              <c:numCache>
                <c:formatCode>0.00</c:formatCode>
                <c:ptCount val="12"/>
                <c:pt idx="0">
                  <c:v>61.450364637594895</c:v>
                </c:pt>
                <c:pt idx="1">
                  <c:v>61.896437994722959</c:v>
                </c:pt>
                <c:pt idx="2">
                  <c:v>61.53864136413641</c:v>
                </c:pt>
                <c:pt idx="3">
                  <c:v>62.194168096054895</c:v>
                </c:pt>
                <c:pt idx="4">
                  <c:v>61.810575527970322</c:v>
                </c:pt>
                <c:pt idx="5">
                  <c:v>61.316639209225706</c:v>
                </c:pt>
                <c:pt idx="6">
                  <c:v>61.261089437942488</c:v>
                </c:pt>
                <c:pt idx="7">
                  <c:v>61.216540684748786</c:v>
                </c:pt>
                <c:pt idx="8">
                  <c:v>61.019970138111248</c:v>
                </c:pt>
                <c:pt idx="9">
                  <c:v>61.038253160400615</c:v>
                </c:pt>
                <c:pt idx="10">
                  <c:v>61.158860195903827</c:v>
                </c:pt>
                <c:pt idx="11">
                  <c:v>61.174262342973996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9-45B4-869F-2B9B908CECF7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MÅNED'!$O$140:$O$151</c:f>
              <c:numCache>
                <c:formatCode>0.00</c:formatCode>
                <c:ptCount val="12"/>
                <c:pt idx="0">
                  <c:v>60.717582600033197</c:v>
                </c:pt>
                <c:pt idx="1">
                  <c:v>61.071372702385638</c:v>
                </c:pt>
                <c:pt idx="2">
                  <c:v>61.26396295256805</c:v>
                </c:pt>
                <c:pt idx="3">
                  <c:v>60.782348720401842</c:v>
                </c:pt>
                <c:pt idx="4">
                  <c:v>60.992967032967023</c:v>
                </c:pt>
                <c:pt idx="5">
                  <c:v>60.857528589580689</c:v>
                </c:pt>
                <c:pt idx="6">
                  <c:v>60.833678839100607</c:v>
                </c:pt>
                <c:pt idx="7">
                  <c:v>60.925880592955266</c:v>
                </c:pt>
                <c:pt idx="8">
                  <c:v>60.974753588103056</c:v>
                </c:pt>
                <c:pt idx="9">
                  <c:v>61.023726932149295</c:v>
                </c:pt>
                <c:pt idx="10">
                  <c:v>60.863492063492046</c:v>
                </c:pt>
                <c:pt idx="11">
                  <c:v>61.202039515615041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9-45B4-869F-2B9B908CE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72365236642074"/>
          <c:y val="0.25598183971859478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MÅNED'!$H$375:$H$386</c:f>
              <c:numCache>
                <c:formatCode>#,##0</c:formatCode>
                <c:ptCount val="12"/>
                <c:pt idx="0">
                  <c:v>11628</c:v>
                </c:pt>
                <c:pt idx="1">
                  <c:v>9433</c:v>
                </c:pt>
                <c:pt idx="2">
                  <c:v>11383</c:v>
                </c:pt>
                <c:pt idx="3">
                  <c:v>9605</c:v>
                </c:pt>
                <c:pt idx="4">
                  <c:v>10205</c:v>
                </c:pt>
                <c:pt idx="5">
                  <c:v>8990</c:v>
                </c:pt>
                <c:pt idx="6">
                  <c:v>10327</c:v>
                </c:pt>
                <c:pt idx="7">
                  <c:v>10880</c:v>
                </c:pt>
                <c:pt idx="8">
                  <c:v>8530</c:v>
                </c:pt>
                <c:pt idx="9">
                  <c:v>9861</c:v>
                </c:pt>
                <c:pt idx="10">
                  <c:v>13278</c:v>
                </c:pt>
                <c:pt idx="11">
                  <c:v>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5-43C3-A684-9D84536BA887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MÅNED'!$H$153:$H$164</c:f>
              <c:numCache>
                <c:formatCode>#,##0</c:formatCode>
                <c:ptCount val="12"/>
                <c:pt idx="0">
                  <c:v>661</c:v>
                </c:pt>
                <c:pt idx="1">
                  <c:v>1024</c:v>
                </c:pt>
                <c:pt idx="2">
                  <c:v>918</c:v>
                </c:pt>
                <c:pt idx="3">
                  <c:v>618</c:v>
                </c:pt>
                <c:pt idx="4">
                  <c:v>913</c:v>
                </c:pt>
                <c:pt idx="5">
                  <c:v>851</c:v>
                </c:pt>
                <c:pt idx="6">
                  <c:v>986</c:v>
                </c:pt>
                <c:pt idx="7">
                  <c:v>1367</c:v>
                </c:pt>
                <c:pt idx="8">
                  <c:v>394</c:v>
                </c:pt>
                <c:pt idx="9">
                  <c:v>1435</c:v>
                </c:pt>
                <c:pt idx="10">
                  <c:v>896</c:v>
                </c:pt>
                <c:pt idx="11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5-43C3-A684-9D84536B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8710297239224"/>
          <c:y val="0.1814114902303878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MÅNED'!$K$362:$K$373</c:f>
              <c:numCache>
                <c:formatCode>0.0</c:formatCode>
                <c:ptCount val="12"/>
                <c:pt idx="0">
                  <c:v>0.72178876104314038</c:v>
                </c:pt>
                <c:pt idx="1">
                  <c:v>1.0770433983920755</c:v>
                </c:pt>
                <c:pt idx="2">
                  <c:v>0.52243060115598594</c:v>
                </c:pt>
                <c:pt idx="3">
                  <c:v>0.85324683337887508</c:v>
                </c:pt>
                <c:pt idx="4">
                  <c:v>0.66591932002610132</c:v>
                </c:pt>
                <c:pt idx="5">
                  <c:v>0.71163441399332039</c:v>
                </c:pt>
                <c:pt idx="6">
                  <c:v>0.75603096702840944</c:v>
                </c:pt>
                <c:pt idx="7">
                  <c:v>0.62595026507632967</c:v>
                </c:pt>
                <c:pt idx="8">
                  <c:v>0.60417890408659902</c:v>
                </c:pt>
                <c:pt idx="9">
                  <c:v>0.5742516809447421</c:v>
                </c:pt>
                <c:pt idx="10">
                  <c:v>0.82486664050349567</c:v>
                </c:pt>
                <c:pt idx="11">
                  <c:v>0.74874010079193665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4-4D6B-AB07-67E6099B8A9A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MÅNED'!$K$153:$K$164</c:f>
              <c:numCache>
                <c:formatCode>0.0</c:formatCode>
                <c:ptCount val="12"/>
                <c:pt idx="0">
                  <c:v>0.50554106660752118</c:v>
                </c:pt>
                <c:pt idx="1">
                  <c:v>0.93084985500922668</c:v>
                </c:pt>
                <c:pt idx="2">
                  <c:v>0.69233379840868814</c:v>
                </c:pt>
                <c:pt idx="3">
                  <c:v>0.5865269631569956</c:v>
                </c:pt>
                <c:pt idx="4">
                  <c:v>0.73247436740850091</c:v>
                </c:pt>
                <c:pt idx="5">
                  <c:v>0.65768627360058118</c:v>
                </c:pt>
                <c:pt idx="6">
                  <c:v>0.81219779405102188</c:v>
                </c:pt>
                <c:pt idx="7">
                  <c:v>1.0560959216310386</c:v>
                </c:pt>
                <c:pt idx="8">
                  <c:v>0.32798348428343099</c:v>
                </c:pt>
                <c:pt idx="9">
                  <c:v>1.1413255283104407</c:v>
                </c:pt>
                <c:pt idx="10">
                  <c:v>0.64294837755995349</c:v>
                </c:pt>
                <c:pt idx="11">
                  <c:v>0.71171154856118368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4-4D6B-AB07-67E6099B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44472072569877"/>
          <c:y val="0.27437699319843084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MÅNED'!$P$362:$P$373</c:f>
              <c:numCache>
                <c:formatCode>0.00</c:formatCode>
                <c:ptCount val="12"/>
                <c:pt idx="0">
                  <c:v>77.677686645636228</c:v>
                </c:pt>
                <c:pt idx="1">
                  <c:v>83.767776852622802</c:v>
                </c:pt>
                <c:pt idx="2">
                  <c:v>85.722928176795619</c:v>
                </c:pt>
                <c:pt idx="3">
                  <c:v>84.366977225672812</c:v>
                </c:pt>
                <c:pt idx="4">
                  <c:v>83.102010050251181</c:v>
                </c:pt>
                <c:pt idx="5">
                  <c:v>83.069873997709024</c:v>
                </c:pt>
                <c:pt idx="6">
                  <c:v>81.118285714285619</c:v>
                </c:pt>
                <c:pt idx="7">
                  <c:v>82.119612590799079</c:v>
                </c:pt>
                <c:pt idx="8">
                  <c:v>82.267638888888939</c:v>
                </c:pt>
                <c:pt idx="9">
                  <c:v>81.347147147147183</c:v>
                </c:pt>
                <c:pt idx="10">
                  <c:v>82.348581560283705</c:v>
                </c:pt>
                <c:pt idx="11">
                  <c:v>84.23161057692306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B-4282-8B73-2B31A6694AD0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MÅNED'!$P$153:$P$164</c:f>
              <c:numCache>
                <c:formatCode>0.00</c:formatCode>
                <c:ptCount val="12"/>
                <c:pt idx="0">
                  <c:v>84.37912254160365</c:v>
                </c:pt>
                <c:pt idx="1">
                  <c:v>80.501269531249946</c:v>
                </c:pt>
                <c:pt idx="2">
                  <c:v>82.889760348583877</c:v>
                </c:pt>
                <c:pt idx="3">
                  <c:v>80.153333333333279</c:v>
                </c:pt>
                <c:pt idx="4">
                  <c:v>81.213800657174176</c:v>
                </c:pt>
                <c:pt idx="5">
                  <c:v>80.800000000000011</c:v>
                </c:pt>
                <c:pt idx="6">
                  <c:v>81.19674465920653</c:v>
                </c:pt>
                <c:pt idx="7">
                  <c:v>81.252962692026301</c:v>
                </c:pt>
                <c:pt idx="8">
                  <c:v>82.935786802030478</c:v>
                </c:pt>
                <c:pt idx="9">
                  <c:v>82.539999999999978</c:v>
                </c:pt>
                <c:pt idx="10">
                  <c:v>81.641899441340726</c:v>
                </c:pt>
                <c:pt idx="11">
                  <c:v>78.758035714285739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B-4282-8B73-2B31A669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71916346564226"/>
          <c:y val="0.3199405808374088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MÅNED'!$O$362:$O$373</c:f>
              <c:numCache>
                <c:formatCode>0.00</c:formatCode>
                <c:ptCount val="12"/>
                <c:pt idx="0">
                  <c:v>60.314405888538381</c:v>
                </c:pt>
                <c:pt idx="1">
                  <c:v>60.570358034970859</c:v>
                </c:pt>
                <c:pt idx="2">
                  <c:v>59.823204419889514</c:v>
                </c:pt>
                <c:pt idx="3">
                  <c:v>59.9016563146998</c:v>
                </c:pt>
                <c:pt idx="4">
                  <c:v>60.005025125628144</c:v>
                </c:pt>
                <c:pt idx="5">
                  <c:v>59.542955326460479</c:v>
                </c:pt>
                <c:pt idx="6">
                  <c:v>60.49485714285715</c:v>
                </c:pt>
                <c:pt idx="7">
                  <c:v>59.723970944309933</c:v>
                </c:pt>
                <c:pt idx="8">
                  <c:v>60.04166666666665</c:v>
                </c:pt>
                <c:pt idx="9">
                  <c:v>59.328828828828819</c:v>
                </c:pt>
                <c:pt idx="10">
                  <c:v>60.201241134751768</c:v>
                </c:pt>
                <c:pt idx="11">
                  <c:v>60.379807692307693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3-469F-8244-E88F8D6AF737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MÅNED'!$O$153:$O$164</c:f>
              <c:numCache>
                <c:formatCode>0.00</c:formatCode>
                <c:ptCount val="12"/>
                <c:pt idx="0">
                  <c:v>60.393343419062013</c:v>
                </c:pt>
                <c:pt idx="1">
                  <c:v>60.995117187500007</c:v>
                </c:pt>
                <c:pt idx="2">
                  <c:v>60.188453159041394</c:v>
                </c:pt>
                <c:pt idx="3">
                  <c:v>60.58048780487804</c:v>
                </c:pt>
                <c:pt idx="4">
                  <c:v>59.917853231106257</c:v>
                </c:pt>
                <c:pt idx="5">
                  <c:v>60.674528301886802</c:v>
                </c:pt>
                <c:pt idx="6">
                  <c:v>59.930824008138352</c:v>
                </c:pt>
                <c:pt idx="7">
                  <c:v>59.836137527432335</c:v>
                </c:pt>
                <c:pt idx="8">
                  <c:v>59.345177664974607</c:v>
                </c:pt>
                <c:pt idx="9">
                  <c:v>59.370731707317077</c:v>
                </c:pt>
                <c:pt idx="10">
                  <c:v>60.138547486033509</c:v>
                </c:pt>
                <c:pt idx="11">
                  <c:v>60.766581632653057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3-469F-8244-E88F8D6A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4709734249731"/>
          <c:y val="0.1805360235320379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MÅNED'!$H$388:$H$399</c:f>
              <c:numCache>
                <c:formatCode>#,##0</c:formatCode>
                <c:ptCount val="12"/>
                <c:pt idx="0">
                  <c:v>6005</c:v>
                </c:pt>
                <c:pt idx="1">
                  <c:v>6306</c:v>
                </c:pt>
                <c:pt idx="2">
                  <c:v>6962</c:v>
                </c:pt>
                <c:pt idx="3">
                  <c:v>6762</c:v>
                </c:pt>
                <c:pt idx="4">
                  <c:v>6176</c:v>
                </c:pt>
                <c:pt idx="5">
                  <c:v>7256</c:v>
                </c:pt>
                <c:pt idx="6">
                  <c:v>6542</c:v>
                </c:pt>
                <c:pt idx="7">
                  <c:v>7504</c:v>
                </c:pt>
                <c:pt idx="8">
                  <c:v>7669</c:v>
                </c:pt>
                <c:pt idx="9">
                  <c:v>7005</c:v>
                </c:pt>
                <c:pt idx="10">
                  <c:v>6837</c:v>
                </c:pt>
                <c:pt idx="11">
                  <c:v>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7-4188-ACE6-2DB6E38FFEEB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MÅNED'!$H$166:$H$177</c:f>
              <c:numCache>
                <c:formatCode>#,##0</c:formatCode>
                <c:ptCount val="12"/>
                <c:pt idx="0">
                  <c:v>11892</c:v>
                </c:pt>
                <c:pt idx="1">
                  <c:v>9135</c:v>
                </c:pt>
                <c:pt idx="2">
                  <c:v>11372</c:v>
                </c:pt>
                <c:pt idx="3">
                  <c:v>9853</c:v>
                </c:pt>
                <c:pt idx="4">
                  <c:v>11883</c:v>
                </c:pt>
                <c:pt idx="5">
                  <c:v>10855</c:v>
                </c:pt>
                <c:pt idx="6">
                  <c:v>11027</c:v>
                </c:pt>
                <c:pt idx="7">
                  <c:v>11757</c:v>
                </c:pt>
                <c:pt idx="8">
                  <c:v>9140</c:v>
                </c:pt>
                <c:pt idx="9">
                  <c:v>11653</c:v>
                </c:pt>
                <c:pt idx="10">
                  <c:v>12906</c:v>
                </c:pt>
                <c:pt idx="11">
                  <c:v>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7-4188-ACE6-2DB6E38FF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80144253076539"/>
          <c:y val="0.12301080289492115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MÅNED'!$K$375:$K$386</c:f>
              <c:numCache>
                <c:formatCode>0.0</c:formatCode>
                <c:ptCount val="12"/>
                <c:pt idx="0">
                  <c:v>8.8254045356568209</c:v>
                </c:pt>
                <c:pt idx="1">
                  <c:v>8.4594091399104485</c:v>
                </c:pt>
                <c:pt idx="2">
                  <c:v>8.2138501836444586</c:v>
                </c:pt>
                <c:pt idx="3">
                  <c:v>8.4663593332686933</c:v>
                </c:pt>
                <c:pt idx="4">
                  <c:v>8.5373199257115129</c:v>
                </c:pt>
                <c:pt idx="5">
                  <c:v>7.269992479318125</c:v>
                </c:pt>
                <c:pt idx="6">
                  <c:v>8.9228934817170114</c:v>
                </c:pt>
                <c:pt idx="7">
                  <c:v>8.2250469613894523</c:v>
                </c:pt>
                <c:pt idx="8">
                  <c:v>7.1578417386926239</c:v>
                </c:pt>
                <c:pt idx="9">
                  <c:v>8.4141096965766753</c:v>
                </c:pt>
                <c:pt idx="10">
                  <c:v>9.6498495617668869</c:v>
                </c:pt>
                <c:pt idx="11">
                  <c:v>6.8970482361411083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6-4178-840B-B0AEC0B4DA34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MÅNED'!$K$166:$K$177</c:f>
              <c:numCache>
                <c:formatCode>0.0</c:formatCode>
                <c:ptCount val="12"/>
                <c:pt idx="0">
                  <c:v>9.0951503238980962</c:v>
                </c:pt>
                <c:pt idx="1">
                  <c:v>8.3040170170989125</c:v>
                </c:pt>
                <c:pt idx="2">
                  <c:v>8.5764923262566466</c:v>
                </c:pt>
                <c:pt idx="3">
                  <c:v>9.3512138640548184</c:v>
                </c:pt>
                <c:pt idx="4">
                  <c:v>9.5333985847921312</c:v>
                </c:pt>
                <c:pt idx="5">
                  <c:v>8.3891709752459569</c:v>
                </c:pt>
                <c:pt idx="6">
                  <c:v>9.0832708671405857</c:v>
                </c:pt>
                <c:pt idx="7">
                  <c:v>9.0830429777733137</c:v>
                </c:pt>
                <c:pt idx="8">
                  <c:v>7.6085508790623333</c:v>
                </c:pt>
                <c:pt idx="9">
                  <c:v>9.2681995689209504</c:v>
                </c:pt>
                <c:pt idx="10">
                  <c:v>9.2610399115945974</c:v>
                </c:pt>
                <c:pt idx="11">
                  <c:v>8.308734312464912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6-4178-840B-B0AEC0B4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67279090113736"/>
          <c:y val="0.1758106849547032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MÅNED'!$P$375:$P$386</c:f>
              <c:numCache>
                <c:formatCode>0.00</c:formatCode>
                <c:ptCount val="12"/>
                <c:pt idx="0">
                  <c:v>85.992284508740127</c:v>
                </c:pt>
                <c:pt idx="1">
                  <c:v>85.762888346941011</c:v>
                </c:pt>
                <c:pt idx="2">
                  <c:v>85.563223140495708</c:v>
                </c:pt>
                <c:pt idx="3">
                  <c:v>87.75137300010455</c:v>
                </c:pt>
                <c:pt idx="4">
                  <c:v>86.236445381447268</c:v>
                </c:pt>
                <c:pt idx="5">
                  <c:v>85.9362209108115</c:v>
                </c:pt>
                <c:pt idx="6">
                  <c:v>84.850799341149354</c:v>
                </c:pt>
                <c:pt idx="7">
                  <c:v>86.358003679853098</c:v>
                </c:pt>
                <c:pt idx="8">
                  <c:v>87.142217784564806</c:v>
                </c:pt>
                <c:pt idx="9">
                  <c:v>87.2273716319269</c:v>
                </c:pt>
                <c:pt idx="10">
                  <c:v>87.965350877192947</c:v>
                </c:pt>
                <c:pt idx="11">
                  <c:v>85.700104534169682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F-45C8-8215-967163241311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MÅNED'!$P$166:$P$177</c:f>
              <c:numCache>
                <c:formatCode>0.00</c:formatCode>
                <c:ptCount val="12"/>
                <c:pt idx="0">
                  <c:v>87.852032999410866</c:v>
                </c:pt>
                <c:pt idx="1">
                  <c:v>86.304808538732814</c:v>
                </c:pt>
                <c:pt idx="2">
                  <c:v>85.222549105963026</c:v>
                </c:pt>
                <c:pt idx="3">
                  <c:v>87.562221317316613</c:v>
                </c:pt>
                <c:pt idx="4">
                  <c:v>86.691252317546002</c:v>
                </c:pt>
                <c:pt idx="5">
                  <c:v>84.772330410706275</c:v>
                </c:pt>
                <c:pt idx="6">
                  <c:v>83.766504774897726</c:v>
                </c:pt>
                <c:pt idx="7">
                  <c:v>85.44180467816301</c:v>
                </c:pt>
                <c:pt idx="8">
                  <c:v>84.011829964850563</c:v>
                </c:pt>
                <c:pt idx="9">
                  <c:v>84.787342441604309</c:v>
                </c:pt>
                <c:pt idx="10">
                  <c:v>86.33220495688002</c:v>
                </c:pt>
                <c:pt idx="11">
                  <c:v>82.699723653909558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F-45C8-8215-96716324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9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60051216389243"/>
          <c:y val="0.202664983182920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MÅNED'!$O$375:$O$386</c:f>
              <c:numCache>
                <c:formatCode>0.00</c:formatCode>
                <c:ptCount val="12"/>
                <c:pt idx="0">
                  <c:v>61.079393782829584</c:v>
                </c:pt>
                <c:pt idx="1">
                  <c:v>60.995228501749551</c:v>
                </c:pt>
                <c:pt idx="2">
                  <c:v>61.01986987867064</c:v>
                </c:pt>
                <c:pt idx="3">
                  <c:v>60.855693819930984</c:v>
                </c:pt>
                <c:pt idx="4">
                  <c:v>61.03461463031968</c:v>
                </c:pt>
                <c:pt idx="5">
                  <c:v>60.714842445161999</c:v>
                </c:pt>
                <c:pt idx="6">
                  <c:v>60.852630559054354</c:v>
                </c:pt>
                <c:pt idx="7">
                  <c:v>60.791352345906155</c:v>
                </c:pt>
                <c:pt idx="8">
                  <c:v>60.728532832139059</c:v>
                </c:pt>
                <c:pt idx="9">
                  <c:v>60.69679715302491</c:v>
                </c:pt>
                <c:pt idx="10">
                  <c:v>60.587492437991514</c:v>
                </c:pt>
                <c:pt idx="11">
                  <c:v>60.53312426499415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3-488B-803D-C738FAA7C9EF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MÅNED'!$O$166:$O$177</c:f>
              <c:numCache>
                <c:formatCode>0.00</c:formatCode>
                <c:ptCount val="12"/>
                <c:pt idx="0">
                  <c:v>60.51864635070293</c:v>
                </c:pt>
                <c:pt idx="1">
                  <c:v>60.769696302816911</c:v>
                </c:pt>
                <c:pt idx="2">
                  <c:v>60.824011274552973</c:v>
                </c:pt>
                <c:pt idx="3">
                  <c:v>60.377074213580393</c:v>
                </c:pt>
                <c:pt idx="4">
                  <c:v>60.578712287207146</c:v>
                </c:pt>
                <c:pt idx="5">
                  <c:v>60.863959390862952</c:v>
                </c:pt>
                <c:pt idx="6">
                  <c:v>60.94079126875851</c:v>
                </c:pt>
                <c:pt idx="7">
                  <c:v>60.484377667747992</c:v>
                </c:pt>
                <c:pt idx="8">
                  <c:v>60.560742530755711</c:v>
                </c:pt>
                <c:pt idx="9">
                  <c:v>60.853591890700763</c:v>
                </c:pt>
                <c:pt idx="10">
                  <c:v>60.472302074430871</c:v>
                </c:pt>
                <c:pt idx="11">
                  <c:v>60.498848557955917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3-488B-803D-C738FAA7C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50195639420669"/>
          <c:y val="0.61720420235536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MÅNED'!$H$401:$H$412</c:f>
              <c:numCache>
                <c:formatCode>#,##0</c:formatCode>
                <c:ptCount val="12"/>
                <c:pt idx="0">
                  <c:v>745</c:v>
                </c:pt>
                <c:pt idx="1">
                  <c:v>532</c:v>
                </c:pt>
                <c:pt idx="2">
                  <c:v>807</c:v>
                </c:pt>
                <c:pt idx="3">
                  <c:v>669</c:v>
                </c:pt>
                <c:pt idx="4">
                  <c:v>675</c:v>
                </c:pt>
                <c:pt idx="5">
                  <c:v>1006</c:v>
                </c:pt>
                <c:pt idx="6">
                  <c:v>600</c:v>
                </c:pt>
                <c:pt idx="7">
                  <c:v>525.88</c:v>
                </c:pt>
                <c:pt idx="8">
                  <c:v>1094</c:v>
                </c:pt>
                <c:pt idx="9">
                  <c:v>678</c:v>
                </c:pt>
                <c:pt idx="10">
                  <c:v>900</c:v>
                </c:pt>
                <c:pt idx="11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6-4F7D-9378-0BF9A9E274A0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MÅNED'!$H$179:$H$190</c:f>
              <c:numCache>
                <c:formatCode>#,##0</c:formatCode>
                <c:ptCount val="12"/>
                <c:pt idx="0">
                  <c:v>6693</c:v>
                </c:pt>
                <c:pt idx="1">
                  <c:v>5966</c:v>
                </c:pt>
                <c:pt idx="2">
                  <c:v>7633</c:v>
                </c:pt>
                <c:pt idx="3">
                  <c:v>5372</c:v>
                </c:pt>
                <c:pt idx="4">
                  <c:v>7552</c:v>
                </c:pt>
                <c:pt idx="5">
                  <c:v>6210</c:v>
                </c:pt>
                <c:pt idx="6">
                  <c:v>7710</c:v>
                </c:pt>
                <c:pt idx="7">
                  <c:v>7986</c:v>
                </c:pt>
                <c:pt idx="8">
                  <c:v>8476</c:v>
                </c:pt>
                <c:pt idx="9">
                  <c:v>6570</c:v>
                </c:pt>
                <c:pt idx="10">
                  <c:v>7533</c:v>
                </c:pt>
                <c:pt idx="11">
                  <c:v>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6-4F7D-9378-0BF9A9E2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5.337917665952133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4"/>
          <c:order val="0"/>
          <c:tx>
            <c:strRef>
              <c:f>Måned!$D$25</c:f>
              <c:strCache>
                <c:ptCount val="1"/>
                <c:pt idx="0">
                  <c:v>2022</c:v>
                </c:pt>
              </c:strCache>
            </c:strRef>
          </c:tx>
          <c:spPr>
            <a:ln w="44450"/>
          </c:spPr>
          <c:val>
            <c:numRef>
              <c:f>Måned!$K$23:$K$34</c:f>
              <c:numCache>
                <c:formatCode>0.0</c:formatCode>
                <c:ptCount val="12"/>
                <c:pt idx="0">
                  <c:v>9.0207112334164901</c:v>
                </c:pt>
                <c:pt idx="1">
                  <c:v>7.5819461932108148</c:v>
                </c:pt>
                <c:pt idx="2">
                  <c:v>9.385952318651162</c:v>
                </c:pt>
                <c:pt idx="3">
                  <c:v>7.7286878169862847</c:v>
                </c:pt>
                <c:pt idx="4">
                  <c:v>8.1061131889340015</c:v>
                </c:pt>
                <c:pt idx="5">
                  <c:v>8.4166276196941148</c:v>
                </c:pt>
                <c:pt idx="6">
                  <c:v>7.8209280244894046</c:v>
                </c:pt>
                <c:pt idx="7">
                  <c:v>8.9998513370225943</c:v>
                </c:pt>
                <c:pt idx="8">
                  <c:v>8.1605059890590841</c:v>
                </c:pt>
                <c:pt idx="9">
                  <c:v>8.0828592539928987</c:v>
                </c:pt>
                <c:pt idx="10">
                  <c:v>9.3852185772276613</c:v>
                </c:pt>
                <c:pt idx="11">
                  <c:v>7.3105984473154892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2A-4F76-BE51-58605294EA2C}"/>
            </c:ext>
          </c:extLst>
        </c:ser>
        <c:ser>
          <c:idx val="2"/>
          <c:order val="1"/>
          <c:tx>
            <c:strRef>
              <c:f>Måned!$D$12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22A-4F76-BE51-58605294EA2C}"/>
              </c:ext>
            </c:extLst>
          </c:dPt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Måned!$K$10:$K$21</c:f>
              <c:numCache>
                <c:formatCode>0.0</c:formatCode>
                <c:ptCount val="12"/>
                <c:pt idx="0">
                  <c:v>8.8390002778433114</c:v>
                </c:pt>
                <c:pt idx="1">
                  <c:v>7.436668962873779</c:v>
                </c:pt>
                <c:pt idx="2">
                  <c:v>8.9636579593321208</c:v>
                </c:pt>
                <c:pt idx="3">
                  <c:v>7.1229291039857321</c:v>
                </c:pt>
                <c:pt idx="4">
                  <c:v>8.426291413695175</c:v>
                </c:pt>
                <c:pt idx="5">
                  <c:v>8.7923249561282475</c:v>
                </c:pt>
                <c:pt idx="6">
                  <c:v>8.1846961452783784</c:v>
                </c:pt>
                <c:pt idx="7">
                  <c:v>8.7328349190732411</c:v>
                </c:pt>
                <c:pt idx="8">
                  <c:v>8.0668391350971191</c:v>
                </c:pt>
                <c:pt idx="9">
                  <c:v>8.4160581171833719</c:v>
                </c:pt>
                <c:pt idx="10">
                  <c:v>9.3723680355541692</c:v>
                </c:pt>
                <c:pt idx="11">
                  <c:v>7.1165120986676689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2A-4F76-BE51-58605294E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337249119594826"/>
          <c:y val="0.39316124880224113"/>
          <c:w val="7.4204335088899204E-2"/>
          <c:h val="0.150166715536566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MÅNED'!$K$388:$K$399</c:f>
              <c:numCache>
                <c:formatCode>0.0</c:formatCode>
                <c:ptCount val="12"/>
                <c:pt idx="0">
                  <c:v>4.5576672030116274</c:v>
                </c:pt>
                <c:pt idx="1">
                  <c:v>5.6551504331893661</c:v>
                </c:pt>
                <c:pt idx="2">
                  <c:v>5.023704206143611</c:v>
                </c:pt>
                <c:pt idx="3">
                  <c:v>5.9603874868883819</c:v>
                </c:pt>
                <c:pt idx="4">
                  <c:v>5.1667308046246259</c:v>
                </c:pt>
                <c:pt idx="5">
                  <c:v>5.8677492135631049</c:v>
                </c:pt>
                <c:pt idx="6">
                  <c:v>5.6525195271998339</c:v>
                </c:pt>
                <c:pt idx="7">
                  <c:v>5.67286327189949</c:v>
                </c:pt>
                <c:pt idx="8">
                  <c:v>6.4353444658890657</c:v>
                </c:pt>
                <c:pt idx="9">
                  <c:v>5.9771664561930438</c:v>
                </c:pt>
                <c:pt idx="10">
                  <c:v>4.968822221253216</c:v>
                </c:pt>
                <c:pt idx="11">
                  <c:v>5.8639308855291574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A6D-9546-0E7B1878CFF9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MÅNED'!$K$179:$K$190</c:f>
              <c:numCache>
                <c:formatCode>0.0</c:formatCode>
                <c:ptCount val="12"/>
                <c:pt idx="0">
                  <c:v>5.1188901040909824</c:v>
                </c:pt>
                <c:pt idx="1">
                  <c:v>5.4232912451025843</c:v>
                </c:pt>
                <c:pt idx="2">
                  <c:v>5.7566273238055734</c:v>
                </c:pt>
                <c:pt idx="3">
                  <c:v>5.0984188447886414</c:v>
                </c:pt>
                <c:pt idx="4">
                  <c:v>6.0587584037995601</c:v>
                </c:pt>
                <c:pt idx="5">
                  <c:v>4.7993322668150515</c:v>
                </c:pt>
                <c:pt idx="6">
                  <c:v>6.3509584098715806</c:v>
                </c:pt>
                <c:pt idx="7">
                  <c:v>6.1697015582629655</c:v>
                </c:pt>
                <c:pt idx="8">
                  <c:v>7.0558071390516783</c:v>
                </c:pt>
                <c:pt idx="9">
                  <c:v>5.2254416174213203</c:v>
                </c:pt>
                <c:pt idx="10">
                  <c:v>5.4055023751776003</c:v>
                </c:pt>
                <c:pt idx="11">
                  <c:v>6.0160452018327026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A6D-9546-0E7B1878C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52074411751158"/>
          <c:y val="0.59023720825219428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MÅNED'!$P$388:$P$399</c:f>
              <c:numCache>
                <c:formatCode>0.00</c:formatCode>
                <c:ptCount val="12"/>
                <c:pt idx="0">
                  <c:v>86.346772416096044</c:v>
                </c:pt>
                <c:pt idx="1">
                  <c:v>85.7105146124524</c:v>
                </c:pt>
                <c:pt idx="2">
                  <c:v>85.902189255365116</c:v>
                </c:pt>
                <c:pt idx="3">
                  <c:v>86.756233343203903</c:v>
                </c:pt>
                <c:pt idx="4">
                  <c:v>86.881434599156151</c:v>
                </c:pt>
                <c:pt idx="5">
                  <c:v>86.50869805329279</c:v>
                </c:pt>
                <c:pt idx="6">
                  <c:v>85.481566043518299</c:v>
                </c:pt>
                <c:pt idx="7">
                  <c:v>85.756113858078251</c:v>
                </c:pt>
                <c:pt idx="8">
                  <c:v>85.81243943957061</c:v>
                </c:pt>
                <c:pt idx="9">
                  <c:v>87.543173695496861</c:v>
                </c:pt>
                <c:pt idx="10">
                  <c:v>86.172439781291388</c:v>
                </c:pt>
                <c:pt idx="11">
                  <c:v>84.152315740883338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C-45F4-B643-A82F1315F216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MÅNED'!$P$179:$P$190</c:f>
              <c:numCache>
                <c:formatCode>0.00</c:formatCode>
                <c:ptCount val="12"/>
                <c:pt idx="0">
                  <c:v>86.308172429276993</c:v>
                </c:pt>
                <c:pt idx="1">
                  <c:v>86.413646269907716</c:v>
                </c:pt>
                <c:pt idx="2">
                  <c:v>86.736565789473516</c:v>
                </c:pt>
                <c:pt idx="3">
                  <c:v>88.126472781506493</c:v>
                </c:pt>
                <c:pt idx="4">
                  <c:v>86.622323915638788</c:v>
                </c:pt>
                <c:pt idx="5">
                  <c:v>85.896256253025612</c:v>
                </c:pt>
                <c:pt idx="6">
                  <c:v>87.048648297374726</c:v>
                </c:pt>
                <c:pt idx="7">
                  <c:v>86.768223477715068</c:v>
                </c:pt>
                <c:pt idx="8">
                  <c:v>84.870380884787934</c:v>
                </c:pt>
                <c:pt idx="9">
                  <c:v>83.82182515337405</c:v>
                </c:pt>
                <c:pt idx="10">
                  <c:v>84.24536741214061</c:v>
                </c:pt>
                <c:pt idx="11">
                  <c:v>81.93182503770737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C-45F4-B643-A82F1315F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8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21900147096998"/>
          <c:y val="0.3392774328005747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MÅNED'!$O$388:$O$399</c:f>
              <c:numCache>
                <c:formatCode>0.00</c:formatCode>
                <c:ptCount val="12"/>
                <c:pt idx="0">
                  <c:v>60.819168475538483</c:v>
                </c:pt>
                <c:pt idx="1">
                  <c:v>60.985387547649296</c:v>
                </c:pt>
                <c:pt idx="2">
                  <c:v>61.142301598732544</c:v>
                </c:pt>
                <c:pt idx="3">
                  <c:v>60.879478827361581</c:v>
                </c:pt>
                <c:pt idx="4">
                  <c:v>60.783511846802995</c:v>
                </c:pt>
                <c:pt idx="5">
                  <c:v>60.777026094159858</c:v>
                </c:pt>
                <c:pt idx="6">
                  <c:v>60.88568801716211</c:v>
                </c:pt>
                <c:pt idx="7">
                  <c:v>60.687692102098097</c:v>
                </c:pt>
                <c:pt idx="8">
                  <c:v>60.989655623936088</c:v>
                </c:pt>
                <c:pt idx="9">
                  <c:v>60.385989992852046</c:v>
                </c:pt>
                <c:pt idx="10">
                  <c:v>60.807595684941646</c:v>
                </c:pt>
                <c:pt idx="11">
                  <c:v>60.815817818125851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8-4F68-86B1-F40B9EB5D08A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MÅNED'!$O$179:$O$190</c:f>
              <c:numCache>
                <c:formatCode>0.00</c:formatCode>
                <c:ptCount val="12"/>
                <c:pt idx="0">
                  <c:v>60.815297111210896</c:v>
                </c:pt>
                <c:pt idx="1">
                  <c:v>60.966638725901078</c:v>
                </c:pt>
                <c:pt idx="2">
                  <c:v>60.765657894736847</c:v>
                </c:pt>
                <c:pt idx="3">
                  <c:v>60.737509321401937</c:v>
                </c:pt>
                <c:pt idx="4">
                  <c:v>60.683247115002011</c:v>
                </c:pt>
                <c:pt idx="5">
                  <c:v>60.645796353074068</c:v>
                </c:pt>
                <c:pt idx="6">
                  <c:v>60.430465297634512</c:v>
                </c:pt>
                <c:pt idx="7">
                  <c:v>60.203766478342757</c:v>
                </c:pt>
                <c:pt idx="8">
                  <c:v>60.709959782351554</c:v>
                </c:pt>
                <c:pt idx="9">
                  <c:v>60.903067484662579</c:v>
                </c:pt>
                <c:pt idx="10">
                  <c:v>60.890441959531408</c:v>
                </c:pt>
                <c:pt idx="11">
                  <c:v>61.223529411764709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8-4F68-86B1-F40B9EB5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1193409436261"/>
          <c:y val="0.36343425178848526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MÅNED'!$H$414:$H$425</c:f>
              <c:numCache>
                <c:formatCode>#,##0</c:formatCode>
                <c:ptCount val="12"/>
                <c:pt idx="0">
                  <c:v>580</c:v>
                </c:pt>
                <c:pt idx="1">
                  <c:v>377</c:v>
                </c:pt>
                <c:pt idx="2">
                  <c:v>858</c:v>
                </c:pt>
                <c:pt idx="3">
                  <c:v>267</c:v>
                </c:pt>
                <c:pt idx="4">
                  <c:v>485</c:v>
                </c:pt>
                <c:pt idx="5">
                  <c:v>671</c:v>
                </c:pt>
                <c:pt idx="6">
                  <c:v>594</c:v>
                </c:pt>
                <c:pt idx="7">
                  <c:v>836</c:v>
                </c:pt>
                <c:pt idx="8">
                  <c:v>1021</c:v>
                </c:pt>
                <c:pt idx="9">
                  <c:v>823</c:v>
                </c:pt>
                <c:pt idx="10">
                  <c:v>726</c:v>
                </c:pt>
                <c:pt idx="11">
                  <c:v>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B-4E12-B4FE-F1684D987448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MÅNED'!$H$192:$H$203</c:f>
              <c:numCache>
                <c:formatCode>#,##0</c:formatCode>
                <c:ptCount val="12"/>
                <c:pt idx="0">
                  <c:v>728</c:v>
                </c:pt>
                <c:pt idx="1">
                  <c:v>637</c:v>
                </c:pt>
                <c:pt idx="2">
                  <c:v>843</c:v>
                </c:pt>
                <c:pt idx="3">
                  <c:v>617</c:v>
                </c:pt>
                <c:pt idx="4">
                  <c:v>748</c:v>
                </c:pt>
                <c:pt idx="5">
                  <c:v>772</c:v>
                </c:pt>
                <c:pt idx="6">
                  <c:v>616</c:v>
                </c:pt>
                <c:pt idx="7">
                  <c:v>766</c:v>
                </c:pt>
                <c:pt idx="8">
                  <c:v>676</c:v>
                </c:pt>
                <c:pt idx="9">
                  <c:v>602</c:v>
                </c:pt>
                <c:pt idx="10">
                  <c:v>863</c:v>
                </c:pt>
                <c:pt idx="11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B-4E12-B4FE-F1684D98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55342142258601"/>
          <c:y val="4.214826920219877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MÅNED'!$K$401:$K$412</c:f>
              <c:numCache>
                <c:formatCode>0.0</c:formatCode>
                <c:ptCount val="12"/>
                <c:pt idx="0">
                  <c:v>0.56543914508637183</c:v>
                </c:pt>
                <c:pt idx="1">
                  <c:v>0.47709166356751387</c:v>
                </c:pt>
                <c:pt idx="2">
                  <c:v>0.58232250708961419</c:v>
                </c:pt>
                <c:pt idx="3">
                  <c:v>0.58969228463891266</c:v>
                </c:pt>
                <c:pt idx="4">
                  <c:v>0.56469289072565132</c:v>
                </c:pt>
                <c:pt idx="5">
                  <c:v>0.81352752326963662</c:v>
                </c:pt>
                <c:pt idx="6">
                  <c:v>0.51842123453376654</c:v>
                </c:pt>
                <c:pt idx="7">
                  <c:v>0.39755401618157032</c:v>
                </c:pt>
                <c:pt idx="8">
                  <c:v>0.91801627926491569</c:v>
                </c:pt>
                <c:pt idx="9">
                  <c:v>0.57851803815829894</c:v>
                </c:pt>
                <c:pt idx="10">
                  <c:v>0.65407927440805824</c:v>
                </c:pt>
                <c:pt idx="11">
                  <c:v>0.62095032397408212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B-4262-92D0-56026FC60CAB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MÅNED'!$K$192:$K$203</c:f>
              <c:numCache>
                <c:formatCode>0.0</c:formatCode>
                <c:ptCount val="12"/>
                <c:pt idx="0">
                  <c:v>0.55678350452386594</c:v>
                </c:pt>
                <c:pt idx="1">
                  <c:v>0.57905406019616934</c:v>
                </c:pt>
                <c:pt idx="2">
                  <c:v>0.63577057958444894</c:v>
                </c:pt>
                <c:pt idx="3">
                  <c:v>0.5855778904010781</c:v>
                </c:pt>
                <c:pt idx="4">
                  <c:v>0.60009948173226579</c:v>
                </c:pt>
                <c:pt idx="5">
                  <c:v>0.5966319661805507</c:v>
                </c:pt>
                <c:pt idx="6">
                  <c:v>0.50741768877832605</c:v>
                </c:pt>
                <c:pt idx="7">
                  <c:v>0.59178454716121109</c:v>
                </c:pt>
                <c:pt idx="8">
                  <c:v>0.56273308470964301</c:v>
                </c:pt>
                <c:pt idx="9">
                  <c:v>0.47879997773023358</c:v>
                </c:pt>
                <c:pt idx="10">
                  <c:v>0.6192683591899999</c:v>
                </c:pt>
                <c:pt idx="11">
                  <c:v>0.69269635451565581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B-4262-92D0-56026FC60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10553943914898"/>
          <c:y val="0.61935907205147744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MÅNED'!$P$401:$P$412</c:f>
              <c:numCache>
                <c:formatCode>0.00</c:formatCode>
                <c:ptCount val="12"/>
                <c:pt idx="0">
                  <c:v>88.893548387096729</c:v>
                </c:pt>
                <c:pt idx="1">
                  <c:v>79.492105263157981</c:v>
                </c:pt>
                <c:pt idx="2">
                  <c:v>81.688957816377183</c:v>
                </c:pt>
                <c:pt idx="3">
                  <c:v>84.836322869955126</c:v>
                </c:pt>
                <c:pt idx="4">
                  <c:v>82.498053892215552</c:v>
                </c:pt>
                <c:pt idx="5">
                  <c:v>82.942487562189001</c:v>
                </c:pt>
                <c:pt idx="6">
                  <c:v>82.334179357022052</c:v>
                </c:pt>
                <c:pt idx="7">
                  <c:v>81.35772419563402</c:v>
                </c:pt>
                <c:pt idx="8">
                  <c:v>80.356227106227109</c:v>
                </c:pt>
                <c:pt idx="9">
                  <c:v>82.547345132743345</c:v>
                </c:pt>
                <c:pt idx="10">
                  <c:v>83.842920847268815</c:v>
                </c:pt>
                <c:pt idx="11">
                  <c:v>79.470682148040638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5-4269-9788-3A66A77107D3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MÅNED'!$P$192:$P$203</c:f>
              <c:numCache>
                <c:formatCode>0.00</c:formatCode>
                <c:ptCount val="12"/>
                <c:pt idx="0">
                  <c:v>84.69807692307694</c:v>
                </c:pt>
                <c:pt idx="1">
                  <c:v>82.720879120879104</c:v>
                </c:pt>
                <c:pt idx="2">
                  <c:v>82.916370106761619</c:v>
                </c:pt>
                <c:pt idx="3">
                  <c:v>84.569494290375189</c:v>
                </c:pt>
                <c:pt idx="4">
                  <c:v>80.856016042780766</c:v>
                </c:pt>
                <c:pt idx="5">
                  <c:v>82.617601043024749</c:v>
                </c:pt>
                <c:pt idx="6">
                  <c:v>79.247626841243886</c:v>
                </c:pt>
                <c:pt idx="7">
                  <c:v>82.6975032851511</c:v>
                </c:pt>
                <c:pt idx="8">
                  <c:v>80.055637982195904</c:v>
                </c:pt>
                <c:pt idx="9">
                  <c:v>80.305149501661091</c:v>
                </c:pt>
                <c:pt idx="10">
                  <c:v>81.316009280742435</c:v>
                </c:pt>
                <c:pt idx="11">
                  <c:v>79.056413612565407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5-4269-9788-3A66A771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848935359983061"/>
          <c:y val="0.2092923066993674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MÅNED'!$O$401:$O$412</c:f>
              <c:numCache>
                <c:formatCode>0.00</c:formatCode>
                <c:ptCount val="12"/>
                <c:pt idx="0">
                  <c:v>61.118279569892493</c:v>
                </c:pt>
                <c:pt idx="1">
                  <c:v>60.977443609022565</c:v>
                </c:pt>
                <c:pt idx="2">
                  <c:v>61.591811414392083</c:v>
                </c:pt>
                <c:pt idx="3">
                  <c:v>61.536621823617317</c:v>
                </c:pt>
                <c:pt idx="4">
                  <c:v>61.791916167664681</c:v>
                </c:pt>
                <c:pt idx="5">
                  <c:v>61.688557213930352</c:v>
                </c:pt>
                <c:pt idx="6">
                  <c:v>61.319796954314725</c:v>
                </c:pt>
                <c:pt idx="7">
                  <c:v>61.641172891153893</c:v>
                </c:pt>
                <c:pt idx="8">
                  <c:v>61.75</c:v>
                </c:pt>
                <c:pt idx="9">
                  <c:v>61.411504424778755</c:v>
                </c:pt>
                <c:pt idx="10">
                  <c:v>61.459308807134896</c:v>
                </c:pt>
                <c:pt idx="11">
                  <c:v>61.613933236574745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1-42A2-A5CE-17BA87B10BE3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MÅNED'!$O$192:$O$203</c:f>
              <c:numCache>
                <c:formatCode>0.00</c:formatCode>
                <c:ptCount val="12"/>
                <c:pt idx="0">
                  <c:v>61.75</c:v>
                </c:pt>
                <c:pt idx="1">
                  <c:v>61.646781789638915</c:v>
                </c:pt>
                <c:pt idx="2">
                  <c:v>61.172004744958485</c:v>
                </c:pt>
                <c:pt idx="3">
                  <c:v>61.381729200652543</c:v>
                </c:pt>
                <c:pt idx="4">
                  <c:v>61.582887700534762</c:v>
                </c:pt>
                <c:pt idx="5">
                  <c:v>62.186440677966104</c:v>
                </c:pt>
                <c:pt idx="6">
                  <c:v>61.767594108019608</c:v>
                </c:pt>
                <c:pt idx="7">
                  <c:v>61.960578186596585</c:v>
                </c:pt>
                <c:pt idx="8">
                  <c:v>62.234421364985167</c:v>
                </c:pt>
                <c:pt idx="9">
                  <c:v>61.817275747508305</c:v>
                </c:pt>
                <c:pt idx="10">
                  <c:v>61.889791183294683</c:v>
                </c:pt>
                <c:pt idx="11">
                  <c:v>62.353403141361241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1-42A2-A5CE-17BA87B1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2.5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12716113835048"/>
          <c:y val="0.22854699746893778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MÅNED'!$H$427:$H$438</c:f>
              <c:numCache>
                <c:formatCode>#,##0</c:formatCode>
                <c:ptCount val="12"/>
                <c:pt idx="0">
                  <c:v>6265</c:v>
                </c:pt>
                <c:pt idx="1">
                  <c:v>5061</c:v>
                </c:pt>
                <c:pt idx="2">
                  <c:v>5973</c:v>
                </c:pt>
                <c:pt idx="3">
                  <c:v>4683</c:v>
                </c:pt>
                <c:pt idx="4">
                  <c:v>5690</c:v>
                </c:pt>
                <c:pt idx="5">
                  <c:v>5344</c:v>
                </c:pt>
                <c:pt idx="6">
                  <c:v>5118</c:v>
                </c:pt>
                <c:pt idx="7">
                  <c:v>5553</c:v>
                </c:pt>
                <c:pt idx="8">
                  <c:v>5362</c:v>
                </c:pt>
                <c:pt idx="9">
                  <c:v>4909</c:v>
                </c:pt>
                <c:pt idx="10">
                  <c:v>5536</c:v>
                </c:pt>
                <c:pt idx="11">
                  <c:v>5923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B-4B0A-AF55-58CF90625B62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MÅNED'!$H$205:$H$216</c:f>
              <c:numCache>
                <c:formatCode>#,##0</c:formatCode>
                <c:ptCount val="12"/>
                <c:pt idx="0">
                  <c:v>744</c:v>
                </c:pt>
                <c:pt idx="1">
                  <c:v>475</c:v>
                </c:pt>
                <c:pt idx="2">
                  <c:v>737</c:v>
                </c:pt>
                <c:pt idx="3">
                  <c:v>470</c:v>
                </c:pt>
                <c:pt idx="4">
                  <c:v>550</c:v>
                </c:pt>
                <c:pt idx="5">
                  <c:v>847</c:v>
                </c:pt>
                <c:pt idx="6">
                  <c:v>585</c:v>
                </c:pt>
                <c:pt idx="7">
                  <c:v>789</c:v>
                </c:pt>
                <c:pt idx="8">
                  <c:v>820</c:v>
                </c:pt>
                <c:pt idx="9">
                  <c:v>652</c:v>
                </c:pt>
                <c:pt idx="10">
                  <c:v>962</c:v>
                </c:pt>
                <c:pt idx="11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B-4B0A-AF55-58CF90625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02923496700113"/>
          <c:y val="0.23531987746814667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MÅNED'!$K$414:$K$425</c:f>
              <c:numCache>
                <c:formatCode>0.0</c:formatCode>
                <c:ptCount val="12"/>
                <c:pt idx="0">
                  <c:v>0.44020765657730959</c:v>
                </c:pt>
                <c:pt idx="1">
                  <c:v>0.33808939316720438</c:v>
                </c:pt>
                <c:pt idx="2">
                  <c:v>0.61912355772353034</c:v>
                </c:pt>
                <c:pt idx="3">
                  <c:v>0.23534804185140459</c:v>
                </c:pt>
                <c:pt idx="4">
                  <c:v>0.40574229926213462</c:v>
                </c:pt>
                <c:pt idx="5">
                  <c:v>0.5426212406699068</c:v>
                </c:pt>
                <c:pt idx="6">
                  <c:v>0.51323702218842882</c:v>
                </c:pt>
                <c:pt idx="7">
                  <c:v>0.63199809372441007</c:v>
                </c:pt>
                <c:pt idx="8">
                  <c:v>0.85675925148946885</c:v>
                </c:pt>
                <c:pt idx="9">
                  <c:v>0.70224239735144545</c:v>
                </c:pt>
                <c:pt idx="10">
                  <c:v>0.52762394802250034</c:v>
                </c:pt>
                <c:pt idx="11">
                  <c:v>0.67044636429085669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6-45E3-8C65-A5DFAB8AB47E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MÅNED'!$K$205:$K$216</c:f>
              <c:numCache>
                <c:formatCode>0.0</c:formatCode>
                <c:ptCount val="12"/>
                <c:pt idx="0">
                  <c:v>0.56902050462329157</c:v>
                </c:pt>
                <c:pt idx="1">
                  <c:v>0.43179070422791277</c:v>
                </c:pt>
                <c:pt idx="2">
                  <c:v>0.55582789697952406</c:v>
                </c:pt>
                <c:pt idx="3">
                  <c:v>0.44606419528121027</c:v>
                </c:pt>
                <c:pt idx="4">
                  <c:v>0.44124961892078368</c:v>
                </c:pt>
                <c:pt idx="5">
                  <c:v>0.65459491626285815</c:v>
                </c:pt>
                <c:pt idx="6">
                  <c:v>0.48188205833655962</c:v>
                </c:pt>
                <c:pt idx="7">
                  <c:v>0.60955353486970698</c:v>
                </c:pt>
                <c:pt idx="8">
                  <c:v>0.682605221097496</c:v>
                </c:pt>
                <c:pt idx="9">
                  <c:v>0.51856741774105031</c:v>
                </c:pt>
                <c:pt idx="10">
                  <c:v>0.69030841429986078</c:v>
                </c:pt>
                <c:pt idx="11">
                  <c:v>0.57679421938101016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6-45E3-8C65-A5DFAB8AB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45056867891518"/>
          <c:y val="0.6103984985747749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MÅNED'!$P$414:$P$425</c:f>
              <c:numCache>
                <c:formatCode>0.00</c:formatCode>
                <c:ptCount val="12"/>
                <c:pt idx="0">
                  <c:v>91.768606701940087</c:v>
                </c:pt>
                <c:pt idx="1">
                  <c:v>86.276392572944303</c:v>
                </c:pt>
                <c:pt idx="2">
                  <c:v>89.976573426573466</c:v>
                </c:pt>
                <c:pt idx="3">
                  <c:v>85.446212121212099</c:v>
                </c:pt>
                <c:pt idx="4">
                  <c:v>86.56144329896911</c:v>
                </c:pt>
                <c:pt idx="5">
                  <c:v>90.208545727136453</c:v>
                </c:pt>
                <c:pt idx="6">
                  <c:v>82.201683501683519</c:v>
                </c:pt>
                <c:pt idx="7">
                  <c:v>87.719614921780988</c:v>
                </c:pt>
                <c:pt idx="8">
                  <c:v>90.509206660137153</c:v>
                </c:pt>
                <c:pt idx="9">
                  <c:v>89.689294403892987</c:v>
                </c:pt>
                <c:pt idx="10">
                  <c:v>91.781111111111116</c:v>
                </c:pt>
                <c:pt idx="11">
                  <c:v>90.115838926174533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B-472B-8C63-747380EDF145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MÅNED'!$P$205:$P$216</c:f>
              <c:numCache>
                <c:formatCode>0.00</c:formatCode>
                <c:ptCount val="12"/>
                <c:pt idx="0">
                  <c:v>87.794230769230779</c:v>
                </c:pt>
                <c:pt idx="1">
                  <c:v>86.892750533049082</c:v>
                </c:pt>
                <c:pt idx="2">
                  <c:v>92.095793758480383</c:v>
                </c:pt>
                <c:pt idx="3">
                  <c:v>87.820042643923315</c:v>
                </c:pt>
                <c:pt idx="4">
                  <c:v>86.478937728937694</c:v>
                </c:pt>
                <c:pt idx="5">
                  <c:v>85.620803782505931</c:v>
                </c:pt>
                <c:pt idx="6">
                  <c:v>85.602397260273932</c:v>
                </c:pt>
                <c:pt idx="7">
                  <c:v>85.368441064638716</c:v>
                </c:pt>
                <c:pt idx="8">
                  <c:v>87.364705882352894</c:v>
                </c:pt>
                <c:pt idx="9">
                  <c:v>90.225692307692384</c:v>
                </c:pt>
                <c:pt idx="10">
                  <c:v>87.845846477392186</c:v>
                </c:pt>
                <c:pt idx="11">
                  <c:v>85.809733124018848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B-472B-8C63-747380EDF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6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65005626736464"/>
          <c:y val="0.2639371154425368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74443660630516E-2"/>
          <c:y val="0.13299372071006846"/>
          <c:w val="0.9030249666548632"/>
          <c:h val="0.78696055458877234"/>
        </c:manualLayout>
      </c:layout>
      <c:lineChart>
        <c:grouping val="standard"/>
        <c:varyColors val="0"/>
        <c:ser>
          <c:idx val="2"/>
          <c:order val="0"/>
          <c:tx>
            <c:strRef>
              <c:f>Måned!$D$329</c:f>
              <c:strCache>
                <c:ptCount val="1"/>
                <c:pt idx="0">
                  <c:v>1997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Måned!$P$326:$P$337</c:f>
              <c:numCache>
                <c:formatCode>0.00</c:formatCode>
                <c:ptCount val="12"/>
                <c:pt idx="0">
                  <c:v>70.950606796678017</c:v>
                </c:pt>
                <c:pt idx="1">
                  <c:v>70.084978469384467</c:v>
                </c:pt>
                <c:pt idx="2">
                  <c:v>69.603015771781131</c:v>
                </c:pt>
                <c:pt idx="3">
                  <c:v>70.096853484319922</c:v>
                </c:pt>
                <c:pt idx="4">
                  <c:v>69.742981542863774</c:v>
                </c:pt>
                <c:pt idx="5">
                  <c:v>69.240190256220203</c:v>
                </c:pt>
                <c:pt idx="6">
                  <c:v>69.092450553667476</c:v>
                </c:pt>
                <c:pt idx="7">
                  <c:v>69.298222150343634</c:v>
                </c:pt>
                <c:pt idx="8">
                  <c:v>70.070192385563374</c:v>
                </c:pt>
                <c:pt idx="9">
                  <c:v>72.149760739387418</c:v>
                </c:pt>
                <c:pt idx="10">
                  <c:v>72.403977742505006</c:v>
                </c:pt>
                <c:pt idx="11">
                  <c:v>68.322376629489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1-42C0-ABB8-EB1302E7AC7A}"/>
            </c:ext>
          </c:extLst>
        </c:ser>
        <c:ser>
          <c:idx val="6"/>
          <c:order val="1"/>
          <c:tx>
            <c:strRef>
              <c:f>Måned!$D$51</c:f>
              <c:strCache>
                <c:ptCount val="1"/>
                <c:pt idx="0">
                  <c:v>2020</c:v>
                </c:pt>
              </c:strCache>
            </c:strRef>
          </c:tx>
          <c:spPr>
            <a:ln w="47625">
              <a:solidFill>
                <a:srgbClr val="000000"/>
              </a:solidFill>
            </a:ln>
          </c:spPr>
          <c:marker>
            <c:symbol val="diamond"/>
            <c:size val="12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Måned!$P$49:$P$60</c:f>
              <c:numCache>
                <c:formatCode>0.00</c:formatCode>
                <c:ptCount val="12"/>
                <c:pt idx="0">
                  <c:v>81.167101383873742</c:v>
                </c:pt>
                <c:pt idx="1">
                  <c:v>79.953175846929057</c:v>
                </c:pt>
                <c:pt idx="2">
                  <c:v>80.370981414873143</c:v>
                </c:pt>
                <c:pt idx="3">
                  <c:v>80.86053863911134</c:v>
                </c:pt>
                <c:pt idx="4">
                  <c:v>81.978295766268971</c:v>
                </c:pt>
                <c:pt idx="5">
                  <c:v>81.571836645573271</c:v>
                </c:pt>
                <c:pt idx="6">
                  <c:v>81.527777097701403</c:v>
                </c:pt>
                <c:pt idx="7">
                  <c:v>81.840515232756388</c:v>
                </c:pt>
                <c:pt idx="8">
                  <c:v>81.988017979522198</c:v>
                </c:pt>
                <c:pt idx="9">
                  <c:v>83.566973831934021</c:v>
                </c:pt>
                <c:pt idx="10">
                  <c:v>83.178425988684623</c:v>
                </c:pt>
                <c:pt idx="11">
                  <c:v>80.432832585592877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1-42C0-ABB8-EB1302E7AC7A}"/>
            </c:ext>
          </c:extLst>
        </c:ser>
        <c:ser>
          <c:idx val="5"/>
          <c:order val="2"/>
          <c:tx>
            <c:strRef>
              <c:f>Måned!$D$38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Måned!$P$36:$P$47</c:f>
              <c:numCache>
                <c:formatCode>0.00</c:formatCode>
                <c:ptCount val="12"/>
                <c:pt idx="0">
                  <c:v>84.577320450754399</c:v>
                </c:pt>
                <c:pt idx="1">
                  <c:v>84.725967713634105</c:v>
                </c:pt>
                <c:pt idx="2">
                  <c:v>84.495305433587262</c:v>
                </c:pt>
                <c:pt idx="3">
                  <c:v>84.906139395820304</c:v>
                </c:pt>
                <c:pt idx="4">
                  <c:v>84.753962140617858</c:v>
                </c:pt>
                <c:pt idx="5">
                  <c:v>84.065776386080316</c:v>
                </c:pt>
                <c:pt idx="6">
                  <c:v>83.449782174443129</c:v>
                </c:pt>
                <c:pt idx="7">
                  <c:v>83.822325006265942</c:v>
                </c:pt>
                <c:pt idx="8">
                  <c:v>84.591302851964187</c:v>
                </c:pt>
                <c:pt idx="9">
                  <c:v>85.300601288238454</c:v>
                </c:pt>
                <c:pt idx="10">
                  <c:v>85.023683647006976</c:v>
                </c:pt>
                <c:pt idx="11">
                  <c:v>81.673950707746101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1-42C0-ABB8-EB1302E7AC7A}"/>
            </c:ext>
          </c:extLst>
        </c:ser>
        <c:ser>
          <c:idx val="1"/>
          <c:order val="3"/>
          <c:tx>
            <c:strRef>
              <c:f>Måned!$D$25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85.672554003603892</c:v>
                </c:pt>
                <c:pt idx="1">
                  <c:v>85.081681362415111</c:v>
                </c:pt>
                <c:pt idx="2">
                  <c:v>84.953718786685059</c:v>
                </c:pt>
                <c:pt idx="3">
                  <c:v>85.317240501630309</c:v>
                </c:pt>
                <c:pt idx="4">
                  <c:v>84.917722732420188</c:v>
                </c:pt>
                <c:pt idx="5">
                  <c:v>85.247164380007078</c:v>
                </c:pt>
                <c:pt idx="6">
                  <c:v>84.716781802572612</c:v>
                </c:pt>
                <c:pt idx="7">
                  <c:v>85.220514031899285</c:v>
                </c:pt>
                <c:pt idx="8">
                  <c:v>85.711088594396102</c:v>
                </c:pt>
                <c:pt idx="9">
                  <c:v>86.298251147523317</c:v>
                </c:pt>
                <c:pt idx="10">
                  <c:v>85.456091266948874</c:v>
                </c:pt>
                <c:pt idx="11">
                  <c:v>82.325886457685058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51-42C0-ABB8-EB1302E7AC7A}"/>
            </c:ext>
          </c:extLst>
        </c:ser>
        <c:ser>
          <c:idx val="3"/>
          <c:order val="4"/>
          <c:tx>
            <c:strRef>
              <c:f>Måned!$D$12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85.567733097996111</c:v>
                </c:pt>
                <c:pt idx="1">
                  <c:v>84.56810179155373</c:v>
                </c:pt>
                <c:pt idx="2">
                  <c:v>84.272967091093562</c:v>
                </c:pt>
                <c:pt idx="3">
                  <c:v>85.658072186029614</c:v>
                </c:pt>
                <c:pt idx="4">
                  <c:v>84.772250450220355</c:v>
                </c:pt>
                <c:pt idx="5">
                  <c:v>84.337451270644763</c:v>
                </c:pt>
                <c:pt idx="6">
                  <c:v>83.679738468146653</c:v>
                </c:pt>
                <c:pt idx="7">
                  <c:v>83.70972141546109</c:v>
                </c:pt>
                <c:pt idx="8">
                  <c:v>83.257447589186299</c:v>
                </c:pt>
                <c:pt idx="9">
                  <c:v>83.593086022455338</c:v>
                </c:pt>
                <c:pt idx="10">
                  <c:v>83.478181091992141</c:v>
                </c:pt>
                <c:pt idx="11">
                  <c:v>80.218924570574515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1-42C0-ABB8-EB1302E7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658072"/>
        <c:axId val="431490952"/>
      </c:lineChart>
      <c:catAx>
        <c:axId val="731658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149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490952"/>
        <c:scaling>
          <c:orientation val="minMax"/>
          <c:min val="6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165807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900044557112742"/>
          <c:y val="0.51200545235790174"/>
          <c:w val="6.6240935416507218E-2"/>
          <c:h val="0.186555608832956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247562356140889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MÅNED'!$O$414:$O$425</c:f>
              <c:numCache>
                <c:formatCode>0.00</c:formatCode>
                <c:ptCount val="12"/>
                <c:pt idx="0">
                  <c:v>59.104056437389758</c:v>
                </c:pt>
                <c:pt idx="1">
                  <c:v>60.413793103448299</c:v>
                </c:pt>
                <c:pt idx="2">
                  <c:v>59.069930069930088</c:v>
                </c:pt>
                <c:pt idx="3">
                  <c:v>59.424242424242415</c:v>
                </c:pt>
                <c:pt idx="4">
                  <c:v>60.183505154639185</c:v>
                </c:pt>
                <c:pt idx="5">
                  <c:v>60.239880059970005</c:v>
                </c:pt>
                <c:pt idx="6">
                  <c:v>59.437710437710443</c:v>
                </c:pt>
                <c:pt idx="7">
                  <c:v>59.255114320096254</c:v>
                </c:pt>
                <c:pt idx="8">
                  <c:v>59.475024485798251</c:v>
                </c:pt>
                <c:pt idx="9">
                  <c:v>59.495133819951342</c:v>
                </c:pt>
                <c:pt idx="10">
                  <c:v>59.418055555555561</c:v>
                </c:pt>
                <c:pt idx="11">
                  <c:v>60.14630872483221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E-4A59-874D-BCC78F684EC3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MÅNED'!$O$205:$O$216</c:f>
              <c:numCache>
                <c:formatCode>0.00</c:formatCode>
                <c:ptCount val="12"/>
                <c:pt idx="0">
                  <c:v>60.035714285714306</c:v>
                </c:pt>
                <c:pt idx="1">
                  <c:v>60.69722814498936</c:v>
                </c:pt>
                <c:pt idx="2">
                  <c:v>60</c:v>
                </c:pt>
                <c:pt idx="3">
                  <c:v>59.381663113006397</c:v>
                </c:pt>
                <c:pt idx="4">
                  <c:v>60.159340659340657</c:v>
                </c:pt>
                <c:pt idx="5">
                  <c:v>59.761229314420781</c:v>
                </c:pt>
                <c:pt idx="6">
                  <c:v>59.263698630136986</c:v>
                </c:pt>
                <c:pt idx="7">
                  <c:v>59.143219264892274</c:v>
                </c:pt>
                <c:pt idx="8">
                  <c:v>58.63602941176471</c:v>
                </c:pt>
                <c:pt idx="9">
                  <c:v>58.44</c:v>
                </c:pt>
                <c:pt idx="10">
                  <c:v>58.957939011566786</c:v>
                </c:pt>
                <c:pt idx="11">
                  <c:v>59.279434850863424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E-4A59-874D-BCC78F68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2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23311947117721399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</a:t>
            </a:r>
            <a:r>
              <a:rPr lang="en-US" sz="2800" baseline="0"/>
              <a:t> Bjerka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5-449A-849B-3C1D309AF8E9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MÅNED'!$H$218:$H$229</c:f>
              <c:numCache>
                <c:formatCode>#,##0</c:formatCode>
                <c:ptCount val="12"/>
                <c:pt idx="0">
                  <c:v>5429</c:v>
                </c:pt>
                <c:pt idx="1">
                  <c:v>4937</c:v>
                </c:pt>
                <c:pt idx="2">
                  <c:v>6161</c:v>
                </c:pt>
                <c:pt idx="3">
                  <c:v>4722</c:v>
                </c:pt>
                <c:pt idx="4">
                  <c:v>6128</c:v>
                </c:pt>
                <c:pt idx="5">
                  <c:v>6155</c:v>
                </c:pt>
                <c:pt idx="6">
                  <c:v>5513</c:v>
                </c:pt>
                <c:pt idx="7">
                  <c:v>6275</c:v>
                </c:pt>
                <c:pt idx="8">
                  <c:v>5417</c:v>
                </c:pt>
                <c:pt idx="9">
                  <c:v>5722</c:v>
                </c:pt>
                <c:pt idx="10">
                  <c:v>5503</c:v>
                </c:pt>
                <c:pt idx="11">
                  <c:v>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5-449A-849B-3C1D309A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8948122909435"/>
          <c:y val="0.1634420697412823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2022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MÅNED'!$K$427:$K$438</c:f>
              <c:numCache>
                <c:formatCode>0.0</c:formatCode>
                <c:ptCount val="12"/>
                <c:pt idx="0">
                  <c:v>4.7550016697531801</c:v>
                </c:pt>
                <c:pt idx="1">
                  <c:v>4.5386483257804278</c:v>
                </c:pt>
                <c:pt idx="2">
                  <c:v>4.3100524595368839</c:v>
                </c:pt>
                <c:pt idx="3">
                  <c:v>4.1278459924723885</c:v>
                </c:pt>
                <c:pt idx="4">
                  <c:v>4.760151923302157</c:v>
                </c:pt>
                <c:pt idx="5">
                  <c:v>4.321561714068527</c:v>
                </c:pt>
                <c:pt idx="6">
                  <c:v>4.4221331305730285</c:v>
                </c:pt>
                <c:pt idx="7">
                  <c:v>4.1979490603488632</c:v>
                </c:pt>
                <c:pt idx="8">
                  <c:v>4.4994545607115883</c:v>
                </c:pt>
                <c:pt idx="9">
                  <c:v>4.1887095122700435</c:v>
                </c:pt>
                <c:pt idx="10">
                  <c:v>4.0233142923589007</c:v>
                </c:pt>
                <c:pt idx="11">
                  <c:v>5.3302735781137507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4-428B-A198-AE559386347C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MÅNED'!$K$218:$K$229</c:f>
              <c:numCache>
                <c:formatCode>0.0</c:formatCode>
                <c:ptCount val="12"/>
                <c:pt idx="0">
                  <c:v>4.1521670962363579</c:v>
                </c:pt>
                <c:pt idx="1">
                  <c:v>4.4878962247856951</c:v>
                </c:pt>
                <c:pt idx="2">
                  <c:v>4.6464798823485047</c:v>
                </c:pt>
                <c:pt idx="3">
                  <c:v>4.4815215534422865</c:v>
                </c:pt>
                <c:pt idx="4">
                  <c:v>4.9163230268119316</c:v>
                </c:pt>
                <c:pt idx="5">
                  <c:v>4.7568261034213597</c:v>
                </c:pt>
                <c:pt idx="6">
                  <c:v>4.5412235685631677</c:v>
                </c:pt>
                <c:pt idx="7">
                  <c:v>4.847843385687467</c:v>
                </c:pt>
                <c:pt idx="8">
                  <c:v>4.509356686201385</c:v>
                </c:pt>
                <c:pt idx="9">
                  <c:v>4.550985834837868</c:v>
                </c:pt>
                <c:pt idx="10">
                  <c:v>3.9488224572683306</c:v>
                </c:pt>
                <c:pt idx="11">
                  <c:v>5.0689074412792694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4-428B-A198-AE559386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17571487774549"/>
          <c:y val="0.6126386419439505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MÅNED'!$P$427:$P$438</c:f>
              <c:numCache>
                <c:formatCode>0.00</c:formatCode>
                <c:ptCount val="12"/>
                <c:pt idx="0">
                  <c:v>84.547780261896989</c:v>
                </c:pt>
                <c:pt idx="1">
                  <c:v>81.816175598180891</c:v>
                </c:pt>
                <c:pt idx="2">
                  <c:v>81.939089376054014</c:v>
                </c:pt>
                <c:pt idx="3">
                  <c:v>84.057170335541812</c:v>
                </c:pt>
                <c:pt idx="4">
                  <c:v>82.225277044854863</c:v>
                </c:pt>
                <c:pt idx="5">
                  <c:v>84.042691371888495</c:v>
                </c:pt>
                <c:pt idx="6">
                  <c:v>81.69276778733375</c:v>
                </c:pt>
                <c:pt idx="7">
                  <c:v>82.808527131783009</c:v>
                </c:pt>
                <c:pt idx="8">
                  <c:v>83.008851540616263</c:v>
                </c:pt>
                <c:pt idx="9">
                  <c:v>83.056449969431398</c:v>
                </c:pt>
                <c:pt idx="10">
                  <c:v>82.498173268222047</c:v>
                </c:pt>
                <c:pt idx="11">
                  <c:v>81.25881060990038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0-406C-B510-2B850E138B6A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MÅNED'!$P$218:$P$229</c:f>
              <c:numCache>
                <c:formatCode>0.00</c:formatCode>
                <c:ptCount val="12"/>
                <c:pt idx="0">
                  <c:v>80.523014556845311</c:v>
                </c:pt>
                <c:pt idx="1">
                  <c:v>82.222267288582515</c:v>
                </c:pt>
                <c:pt idx="2">
                  <c:v>80.545850251746018</c:v>
                </c:pt>
                <c:pt idx="3">
                  <c:v>83.640936044049184</c:v>
                </c:pt>
                <c:pt idx="4">
                  <c:v>81.944107084557757</c:v>
                </c:pt>
                <c:pt idx="5">
                  <c:v>81.161178961081603</c:v>
                </c:pt>
                <c:pt idx="6">
                  <c:v>79.927600000000098</c:v>
                </c:pt>
                <c:pt idx="7">
                  <c:v>81.195439323871824</c:v>
                </c:pt>
                <c:pt idx="8">
                  <c:v>81.885423979308982</c:v>
                </c:pt>
                <c:pt idx="9">
                  <c:v>81.106450475854814</c:v>
                </c:pt>
                <c:pt idx="10">
                  <c:v>81.373560495627004</c:v>
                </c:pt>
                <c:pt idx="11">
                  <c:v>79.182501341921594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0-406C-B510-2B850E13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5984405657816"/>
          <c:y val="0.30492072199991388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MÅNED'!$O$427:$O$438</c:f>
              <c:numCache>
                <c:formatCode>0.00</c:formatCode>
                <c:ptCount val="12"/>
                <c:pt idx="0">
                  <c:v>60.731076333439795</c:v>
                </c:pt>
                <c:pt idx="1">
                  <c:v>60.945026695669362</c:v>
                </c:pt>
                <c:pt idx="2">
                  <c:v>61.142158516020245</c:v>
                </c:pt>
                <c:pt idx="3">
                  <c:v>61.033340457362669</c:v>
                </c:pt>
                <c:pt idx="4">
                  <c:v>60.799120492524175</c:v>
                </c:pt>
                <c:pt idx="5">
                  <c:v>60.630357477072806</c:v>
                </c:pt>
                <c:pt idx="6">
                  <c:v>60.84910086004691</c:v>
                </c:pt>
                <c:pt idx="7">
                  <c:v>61.018388318009755</c:v>
                </c:pt>
                <c:pt idx="8">
                  <c:v>60.724183006535938</c:v>
                </c:pt>
                <c:pt idx="9">
                  <c:v>60.332993682494383</c:v>
                </c:pt>
                <c:pt idx="10">
                  <c:v>60.447277988786389</c:v>
                </c:pt>
                <c:pt idx="11">
                  <c:v>60.928366278087509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B-4ACD-AD53-F0D75053B278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MÅNED'!$O$218:$O$229</c:f>
              <c:numCache>
                <c:formatCode>0.00</c:formatCode>
                <c:ptCount val="12"/>
                <c:pt idx="0">
                  <c:v>60.871015293900861</c:v>
                </c:pt>
                <c:pt idx="1">
                  <c:v>60.524031636584859</c:v>
                </c:pt>
                <c:pt idx="2">
                  <c:v>60.909696280656142</c:v>
                </c:pt>
                <c:pt idx="3">
                  <c:v>60.560991105463792</c:v>
                </c:pt>
                <c:pt idx="4">
                  <c:v>60.71988246816845</c:v>
                </c:pt>
                <c:pt idx="5">
                  <c:v>60.596808337404312</c:v>
                </c:pt>
                <c:pt idx="6">
                  <c:v>60.475454545454546</c:v>
                </c:pt>
                <c:pt idx="7">
                  <c:v>60.485409025673754</c:v>
                </c:pt>
                <c:pt idx="8">
                  <c:v>60.468317014594483</c:v>
                </c:pt>
                <c:pt idx="9">
                  <c:v>60.318470215015857</c:v>
                </c:pt>
                <c:pt idx="10">
                  <c:v>60.629737609329446</c:v>
                </c:pt>
                <c:pt idx="11">
                  <c:v>61.183932724995522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B-4ACD-AD53-F0D75053B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1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4365945511955038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Klasse!$I$16:$I$19</c:f>
              <c:numCache>
                <c:formatCode>0.0</c:formatCode>
                <c:ptCount val="4"/>
                <c:pt idx="0">
                  <c:v>9.3368470412099142E-2</c:v>
                </c:pt>
                <c:pt idx="1">
                  <c:v>1.6469953547147365</c:v>
                </c:pt>
                <c:pt idx="2">
                  <c:v>27.39677865865864</c:v>
                </c:pt>
                <c:pt idx="3">
                  <c:v>70.604157540334725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9-45A6-BB98-C727C2FC9090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Klasse!$I$11:$I$14</c:f>
              <c:numCache>
                <c:formatCode>0.0</c:formatCode>
                <c:ptCount val="4"/>
                <c:pt idx="0">
                  <c:v>0.11613985726560271</c:v>
                </c:pt>
                <c:pt idx="1">
                  <c:v>1.8201779143634185</c:v>
                </c:pt>
                <c:pt idx="2">
                  <c:v>28.307095955993944</c:v>
                </c:pt>
                <c:pt idx="3">
                  <c:v>69.432368137658841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89-45A6-BB98-C727C2FC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8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Klasse!$M$121:$M$124</c:f>
              <c:numCache>
                <c:formatCode>0.0</c:formatCode>
                <c:ptCount val="4"/>
                <c:pt idx="0">
                  <c:v>80.853695247758949</c:v>
                </c:pt>
                <c:pt idx="1">
                  <c:v>77.30363987375344</c:v>
                </c:pt>
                <c:pt idx="2">
                  <c:v>74.730195845481745</c:v>
                </c:pt>
                <c:pt idx="3">
                  <c:v>73.775651154612675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E-4A60-BAE8-E4839E498729}"/>
            </c:ext>
          </c:extLst>
        </c:ser>
        <c:ser>
          <c:idx val="4"/>
          <c:order val="1"/>
          <c:tx>
            <c:strRef>
              <c:f>Klasse!$B$83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Klasse!$M$86:$M$89</c:f>
              <c:numCache>
                <c:formatCode>0.0</c:formatCode>
                <c:ptCount val="4"/>
                <c:pt idx="0">
                  <c:v>89.425484351713934</c:v>
                </c:pt>
                <c:pt idx="1">
                  <c:v>87.204152695967522</c:v>
                </c:pt>
                <c:pt idx="2">
                  <c:v>83.749420703918219</c:v>
                </c:pt>
                <c:pt idx="3">
                  <c:v>78.536308752719222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E-4A60-BAE8-E4839E498729}"/>
            </c:ext>
          </c:extLst>
        </c:ser>
        <c:ser>
          <c:idx val="10"/>
          <c:order val="2"/>
          <c:tx>
            <c:strRef>
              <c:f>Klasse!$B$48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Klasse!$M$51:$M$54</c:f>
              <c:numCache>
                <c:formatCode>0.0</c:formatCode>
                <c:ptCount val="4"/>
                <c:pt idx="0">
                  <c:v>100.14364640883976</c:v>
                </c:pt>
                <c:pt idx="1">
                  <c:v>84.333469517695434</c:v>
                </c:pt>
                <c:pt idx="2">
                  <c:v>83.494021729924498</c:v>
                </c:pt>
                <c:pt idx="3">
                  <c:v>79.70904839846159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E-4A60-BAE8-E4839E498729}"/>
            </c:ext>
          </c:extLst>
        </c:ser>
        <c:ser>
          <c:idx val="13"/>
          <c:order val="3"/>
          <c:tx>
            <c:strRef>
              <c:f>Klasse!$B$16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Klasse!$M$16:$M$19</c:f>
              <c:numCache>
                <c:formatCode>0.0</c:formatCode>
                <c:ptCount val="4"/>
                <c:pt idx="0">
                  <c:v>93.057168850072998</c:v>
                </c:pt>
                <c:pt idx="1">
                  <c:v>93.084555844370172</c:v>
                </c:pt>
                <c:pt idx="2">
                  <c:v>88.538863129161314</c:v>
                </c:pt>
                <c:pt idx="3">
                  <c:v>83.568623659820986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E-4A60-BAE8-E4839E498729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Klasse!$M$11:$M$14</c:f>
              <c:numCache>
                <c:formatCode>0.0</c:formatCode>
                <c:ptCount val="4"/>
                <c:pt idx="0">
                  <c:v>90.564377182770684</c:v>
                </c:pt>
                <c:pt idx="1">
                  <c:v>91.1223806870928</c:v>
                </c:pt>
                <c:pt idx="2">
                  <c:v>87.085200067823749</c:v>
                </c:pt>
                <c:pt idx="3">
                  <c:v>82.459842055862566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AE-4A60-BAE8-E4839E498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7561704579536"/>
          <c:y val="0.20324936765097695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Klasse!$I$16:$I$19</c:f>
              <c:numCache>
                <c:formatCode>0.0</c:formatCode>
                <c:ptCount val="4"/>
                <c:pt idx="0">
                  <c:v>9.3368470412099142E-2</c:v>
                </c:pt>
                <c:pt idx="1">
                  <c:v>1.6469953547147365</c:v>
                </c:pt>
                <c:pt idx="2">
                  <c:v>27.39677865865864</c:v>
                </c:pt>
                <c:pt idx="3">
                  <c:v>70.604157540334725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4-43C3-AA8D-32C6BD09BA54}"/>
            </c:ext>
          </c:extLst>
        </c:ser>
        <c:ser>
          <c:idx val="13"/>
          <c:order val="1"/>
          <c:tx>
            <c:strRef>
              <c:f>Klasse!$B$16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Klasse!$I$16:$I$19</c:f>
              <c:numCache>
                <c:formatCode>0.0</c:formatCode>
                <c:ptCount val="4"/>
                <c:pt idx="0">
                  <c:v>9.3368470412099142E-2</c:v>
                </c:pt>
                <c:pt idx="1">
                  <c:v>1.6469953547147365</c:v>
                </c:pt>
                <c:pt idx="2">
                  <c:v>27.39677865865864</c:v>
                </c:pt>
                <c:pt idx="3">
                  <c:v>70.604157540334725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4-43C3-AA8D-32C6BD09BA54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Klasse!$I$11:$I$14</c:f>
              <c:numCache>
                <c:formatCode>0.0</c:formatCode>
                <c:ptCount val="4"/>
                <c:pt idx="0">
                  <c:v>0.11613985726560271</c:v>
                </c:pt>
                <c:pt idx="1">
                  <c:v>1.8201779143634185</c:v>
                </c:pt>
                <c:pt idx="2">
                  <c:v>28.307095955993944</c:v>
                </c:pt>
                <c:pt idx="3">
                  <c:v>69.432368137658841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4-43C3-AA8D-32C6BD09B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97396278771515"/>
          <c:y val="0.28175054506095565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049484719689"/>
          <c:y val="0.17116566676101913"/>
          <c:w val="0.83297737730246246"/>
          <c:h val="0.72079356641342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Klasse!$F$16:$F$19</c:f>
              <c:numCache>
                <c:formatCode>#,##0</c:formatCode>
                <c:ptCount val="4"/>
                <c:pt idx="0">
                  <c:v>1374</c:v>
                </c:pt>
                <c:pt idx="1">
                  <c:v>24237</c:v>
                </c:pt>
                <c:pt idx="2">
                  <c:v>403167.94</c:v>
                </c:pt>
                <c:pt idx="3">
                  <c:v>1039002.91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0-4D3C-89FA-4E0DA4DC5063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Klasse!$F$11:$F$14</c:f>
              <c:numCache>
                <c:formatCode>#,##0</c:formatCode>
                <c:ptCount val="4"/>
                <c:pt idx="0">
                  <c:v>1718</c:v>
                </c:pt>
                <c:pt idx="1">
                  <c:v>26925</c:v>
                </c:pt>
                <c:pt idx="2">
                  <c:v>418733</c:v>
                </c:pt>
                <c:pt idx="3">
                  <c:v>1027079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0-4D3C-89FA-4E0DA4DC5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2099292261988"/>
          <c:y val="0.17325327195649759"/>
          <c:w val="0.84023315599481652"/>
          <c:h val="0.71870596337392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Klasse!$F$16:$F$19</c:f>
              <c:numCache>
                <c:formatCode>#,##0</c:formatCode>
                <c:ptCount val="4"/>
                <c:pt idx="0">
                  <c:v>1374</c:v>
                </c:pt>
                <c:pt idx="1">
                  <c:v>24237</c:v>
                </c:pt>
                <c:pt idx="2">
                  <c:v>403167.94</c:v>
                </c:pt>
                <c:pt idx="3">
                  <c:v>1039002.91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46B-8DF0-E1369979BC47}"/>
            </c:ext>
          </c:extLst>
        </c:ser>
        <c:ser>
          <c:idx val="13"/>
          <c:order val="1"/>
          <c:tx>
            <c:strRef>
              <c:f>Klasse!$B$16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Klasse!$F$16:$F$19</c:f>
              <c:numCache>
                <c:formatCode>#,##0</c:formatCode>
                <c:ptCount val="4"/>
                <c:pt idx="0">
                  <c:v>1374</c:v>
                </c:pt>
                <c:pt idx="1">
                  <c:v>24237</c:v>
                </c:pt>
                <c:pt idx="2">
                  <c:v>403167.94</c:v>
                </c:pt>
                <c:pt idx="3">
                  <c:v>1039002.91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F-446B-8DF0-E1369979BC47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Klasse!$F$11:$F$14</c:f>
              <c:numCache>
                <c:formatCode>#,##0</c:formatCode>
                <c:ptCount val="4"/>
                <c:pt idx="0">
                  <c:v>1718</c:v>
                </c:pt>
                <c:pt idx="1">
                  <c:v>26925</c:v>
                </c:pt>
                <c:pt idx="2">
                  <c:v>418733</c:v>
                </c:pt>
                <c:pt idx="3">
                  <c:v>1027079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BF-446B-8DF0-E1369979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81336572949061"/>
          <c:y val="0.25895775437007301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74443660630516E-2"/>
          <c:y val="0.13299372071006846"/>
          <c:w val="0.9030249666548632"/>
          <c:h val="0.78696055458877234"/>
        </c:manualLayout>
      </c:layout>
      <c:lineChart>
        <c:grouping val="standard"/>
        <c:varyColors val="0"/>
        <c:ser>
          <c:idx val="1"/>
          <c:order val="0"/>
          <c:tx>
            <c:strRef>
              <c:f>Måned!$D$25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85.672554003603892</c:v>
                </c:pt>
                <c:pt idx="1">
                  <c:v>85.081681362415111</c:v>
                </c:pt>
                <c:pt idx="2">
                  <c:v>84.953718786685059</c:v>
                </c:pt>
                <c:pt idx="3">
                  <c:v>85.317240501630309</c:v>
                </c:pt>
                <c:pt idx="4">
                  <c:v>84.917722732420188</c:v>
                </c:pt>
                <c:pt idx="5">
                  <c:v>85.247164380007078</c:v>
                </c:pt>
                <c:pt idx="6">
                  <c:v>84.716781802572612</c:v>
                </c:pt>
                <c:pt idx="7">
                  <c:v>85.220514031899285</c:v>
                </c:pt>
                <c:pt idx="8">
                  <c:v>85.711088594396102</c:v>
                </c:pt>
                <c:pt idx="9">
                  <c:v>86.298251147523317</c:v>
                </c:pt>
                <c:pt idx="10">
                  <c:v>85.456091266948874</c:v>
                </c:pt>
                <c:pt idx="11">
                  <c:v>82.325886457685058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71-4AF6-A173-F07C6B13A5F0}"/>
            </c:ext>
          </c:extLst>
        </c:ser>
        <c:ser>
          <c:idx val="3"/>
          <c:order val="1"/>
          <c:tx>
            <c:strRef>
              <c:f>Måned!$D$12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85.567733097996111</c:v>
                </c:pt>
                <c:pt idx="1">
                  <c:v>84.56810179155373</c:v>
                </c:pt>
                <c:pt idx="2">
                  <c:v>84.272967091093562</c:v>
                </c:pt>
                <c:pt idx="3">
                  <c:v>85.658072186029614</c:v>
                </c:pt>
                <c:pt idx="4">
                  <c:v>84.772250450220355</c:v>
                </c:pt>
                <c:pt idx="5">
                  <c:v>84.337451270644763</c:v>
                </c:pt>
                <c:pt idx="6">
                  <c:v>83.679738468146653</c:v>
                </c:pt>
                <c:pt idx="7">
                  <c:v>83.70972141546109</c:v>
                </c:pt>
                <c:pt idx="8">
                  <c:v>83.257447589186299</c:v>
                </c:pt>
                <c:pt idx="9">
                  <c:v>83.593086022455338</c:v>
                </c:pt>
                <c:pt idx="10">
                  <c:v>83.478181091992141</c:v>
                </c:pt>
                <c:pt idx="11">
                  <c:v>80.218924570574515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1-4AF6-A173-F07C6B13A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658072"/>
        <c:axId val="431490952"/>
      </c:lineChart>
      <c:catAx>
        <c:axId val="731658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149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490952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165807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98846167724814"/>
          <c:y val="0.55526388028098472"/>
          <c:w val="6.7080264001223439E-2"/>
          <c:h val="0.11183650605672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Klasse!$L$121:$L$124</c:f>
              <c:numCache>
                <c:formatCode>0.00</c:formatCode>
                <c:ptCount val="4"/>
                <c:pt idx="0">
                  <c:v>48.182648401826476</c:v>
                </c:pt>
                <c:pt idx="1">
                  <c:v>53.077602195203966</c:v>
                </c:pt>
                <c:pt idx="2">
                  <c:v>57.17313450597905</c:v>
                </c:pt>
                <c:pt idx="3">
                  <c:v>60.523085218614447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B-4D27-B7B4-298B261F432C}"/>
            </c:ext>
          </c:extLst>
        </c:ser>
        <c:ser>
          <c:idx val="4"/>
          <c:order val="1"/>
          <c:tx>
            <c:strRef>
              <c:f>Klasse!$B$83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Klasse!$L$86:$L$89</c:f>
              <c:numCache>
                <c:formatCode>0.00</c:formatCode>
                <c:ptCount val="4"/>
                <c:pt idx="0">
                  <c:v>48.521112767014408</c:v>
                </c:pt>
                <c:pt idx="1">
                  <c:v>52.989737199818762</c:v>
                </c:pt>
                <c:pt idx="2">
                  <c:v>57.649148954526289</c:v>
                </c:pt>
                <c:pt idx="3">
                  <c:v>62.692394789311763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B-4D27-B7B4-298B261F432C}"/>
            </c:ext>
          </c:extLst>
        </c:ser>
        <c:ser>
          <c:idx val="10"/>
          <c:order val="2"/>
          <c:tx>
            <c:strRef>
              <c:f>Klasse!$B$48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Klasse!$L$51:$L$54</c:f>
              <c:numCache>
                <c:formatCode>0.00</c:formatCode>
                <c:ptCount val="4"/>
                <c:pt idx="0">
                  <c:v>48.414364640883981</c:v>
                </c:pt>
                <c:pt idx="1">
                  <c:v>53.481827346527282</c:v>
                </c:pt>
                <c:pt idx="2">
                  <c:v>57.684209391873047</c:v>
                </c:pt>
                <c:pt idx="3">
                  <c:v>62.143844233970071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B-4D27-B7B4-298B261F432C}"/>
            </c:ext>
          </c:extLst>
        </c:ser>
        <c:ser>
          <c:idx val="13"/>
          <c:order val="3"/>
          <c:tx>
            <c:strRef>
              <c:f>Klasse!$B$16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Klasse!$L$16:$L$19</c:f>
              <c:numCache>
                <c:formatCode>0.00</c:formatCode>
                <c:ptCount val="4"/>
                <c:pt idx="0">
                  <c:v>48.353711790393035</c:v>
                </c:pt>
                <c:pt idx="1">
                  <c:v>53.100548747782312</c:v>
                </c:pt>
                <c:pt idx="2">
                  <c:v>57.863520068188286</c:v>
                </c:pt>
                <c:pt idx="3">
                  <c:v>61.944141588865421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B-4D27-B7B4-298B261F432C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Klasse!$L$11:$L$14</c:f>
              <c:numCache>
                <c:formatCode>0.00</c:formatCode>
                <c:ptCount val="4"/>
                <c:pt idx="0">
                  <c:v>48.348661233993006</c:v>
                </c:pt>
                <c:pt idx="1">
                  <c:v>53.101281337047354</c:v>
                </c:pt>
                <c:pt idx="2">
                  <c:v>57.846689895470384</c:v>
                </c:pt>
                <c:pt idx="3">
                  <c:v>61.920969513334995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B-4D27-B7B4-298B261F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4320771030952"/>
          <c:y val="0.28406017100956071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</a:t>
            </a:r>
            <a:r>
              <a:rPr lang="en-US" sz="2800" baseline="0"/>
              <a:t> PRODUSENTER</a:t>
            </a:r>
            <a:r>
              <a:rPr lang="en-US" sz="2800"/>
              <a:t>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Klasse!$E$121:$E$124</c:f>
              <c:numCache>
                <c:formatCode>#,##0</c:formatCode>
                <c:ptCount val="4"/>
                <c:pt idx="0">
                  <c:v>1532</c:v>
                </c:pt>
                <c:pt idx="1">
                  <c:v>3025</c:v>
                </c:pt>
                <c:pt idx="2">
                  <c:v>3331</c:v>
                </c:pt>
                <c:pt idx="3">
                  <c:v>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C-49EF-84B2-98B9A945ADD4}"/>
            </c:ext>
          </c:extLst>
        </c:ser>
        <c:ser>
          <c:idx val="4"/>
          <c:order val="1"/>
          <c:tx>
            <c:strRef>
              <c:f>Klasse!$B$83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Klasse!$E$86:$E$89</c:f>
              <c:numCache>
                <c:formatCode>#,##0</c:formatCode>
                <c:ptCount val="4"/>
                <c:pt idx="0">
                  <c:v>813</c:v>
                </c:pt>
                <c:pt idx="1">
                  <c:v>2034</c:v>
                </c:pt>
                <c:pt idx="2">
                  <c:v>2469</c:v>
                </c:pt>
                <c:pt idx="3">
                  <c:v>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C-49EF-84B2-98B9A945ADD4}"/>
            </c:ext>
          </c:extLst>
        </c:ser>
        <c:ser>
          <c:idx val="10"/>
          <c:order val="2"/>
          <c:tx>
            <c:strRef>
              <c:f>Klasse!$B$48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Klasse!$E$51:$E$54</c:f>
              <c:numCache>
                <c:formatCode>#,##0</c:formatCode>
                <c:ptCount val="4"/>
                <c:pt idx="0">
                  <c:v>182</c:v>
                </c:pt>
                <c:pt idx="1">
                  <c:v>1655</c:v>
                </c:pt>
                <c:pt idx="2">
                  <c:v>2414</c:v>
                </c:pt>
                <c:pt idx="3">
                  <c:v>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C-49EF-84B2-98B9A945ADD4}"/>
            </c:ext>
          </c:extLst>
        </c:ser>
        <c:ser>
          <c:idx val="13"/>
          <c:order val="3"/>
          <c:tx>
            <c:strRef>
              <c:f>Klasse!$B$16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Klasse!$E$16:$E$19</c:f>
              <c:numCache>
                <c:formatCode>#,##0</c:formatCode>
                <c:ptCount val="4"/>
                <c:pt idx="0">
                  <c:v>545</c:v>
                </c:pt>
                <c:pt idx="1">
                  <c:v>1532</c:v>
                </c:pt>
                <c:pt idx="2">
                  <c:v>1948</c:v>
                </c:pt>
                <c:pt idx="3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5C-49EF-84B2-98B9A945ADD4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Klasse!$E$11:$E$14</c:f>
              <c:numCache>
                <c:formatCode>#,##0</c:formatCode>
                <c:ptCount val="4"/>
                <c:pt idx="0">
                  <c:v>612</c:v>
                </c:pt>
                <c:pt idx="1">
                  <c:v>1487</c:v>
                </c:pt>
                <c:pt idx="2">
                  <c:v>1871</c:v>
                </c:pt>
                <c:pt idx="3">
                  <c:v>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C-49EF-84B2-98B9A945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</a:t>
            </a:r>
            <a:r>
              <a:rPr lang="en-US" sz="2400"/>
              <a:t> innen de ulike KLASSENE</a:t>
            </a:r>
          </a:p>
        </c:rich>
      </c:tx>
      <c:layout>
        <c:manualLayout>
          <c:xMode val="edge"/>
          <c:yMode val="edge"/>
          <c:x val="0.13020680041306684"/>
          <c:y val="4.6523724162528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Klasse!$B$118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Klasse!$W$121:$W$124</c:f>
              <c:numCache>
                <c:formatCode>0</c:formatCode>
                <c:ptCount val="4"/>
                <c:pt idx="0">
                  <c:v>3.8785900783289815</c:v>
                </c:pt>
                <c:pt idx="1">
                  <c:v>61.217190082644628</c:v>
                </c:pt>
                <c:pt idx="2">
                  <c:v>298.60822575803064</c:v>
                </c:pt>
                <c:pt idx="3">
                  <c:v>72.693953804347828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F-40DA-8EBF-BFDA2B46CFDB}"/>
            </c:ext>
          </c:extLst>
        </c:ser>
        <c:ser>
          <c:idx val="4"/>
          <c:order val="1"/>
          <c:tx>
            <c:strRef>
              <c:f>Klasse!$B$83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Klasse!$W$86:$W$89</c:f>
              <c:numCache>
                <c:formatCode>0</c:formatCode>
                <c:ptCount val="4"/>
                <c:pt idx="0">
                  <c:v>2.4772447724477247</c:v>
                </c:pt>
                <c:pt idx="1">
                  <c:v>21.70353982300885</c:v>
                </c:pt>
                <c:pt idx="2">
                  <c:v>162.02814904819766</c:v>
                </c:pt>
                <c:pt idx="3">
                  <c:v>407.81895881895883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F-40DA-8EBF-BFDA2B46CFDB}"/>
            </c:ext>
          </c:extLst>
        </c:ser>
        <c:ser>
          <c:idx val="10"/>
          <c:order val="2"/>
          <c:tx>
            <c:strRef>
              <c:f>Klasse!$B$48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Klasse!$W$51:$W$54</c:f>
              <c:numCache>
                <c:formatCode>0</c:formatCode>
                <c:ptCount val="4"/>
                <c:pt idx="0">
                  <c:v>1.9890109890109891</c:v>
                </c:pt>
                <c:pt idx="1">
                  <c:v>11.387915407854985</c:v>
                </c:pt>
                <c:pt idx="2">
                  <c:v>269.08657829328916</c:v>
                </c:pt>
                <c:pt idx="3">
                  <c:v>365.41484627831716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F-40DA-8EBF-BFDA2B46CFDB}"/>
            </c:ext>
          </c:extLst>
        </c:ser>
        <c:ser>
          <c:idx val="13"/>
          <c:order val="3"/>
          <c:tx>
            <c:strRef>
              <c:f>Klasse!$B$16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Klasse!$W$16:$W$19</c:f>
              <c:numCache>
                <c:formatCode>0</c:formatCode>
                <c:ptCount val="4"/>
                <c:pt idx="0">
                  <c:v>2.5211009174311925</c:v>
                </c:pt>
                <c:pt idx="1">
                  <c:v>15.820496083550914</c:v>
                </c:pt>
                <c:pt idx="2">
                  <c:v>206.9650616016427</c:v>
                </c:pt>
                <c:pt idx="3">
                  <c:v>499.28059106198947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F-40DA-8EBF-BFDA2B46CFDB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Klasse!$D$11:$D$14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Klasse!$W$11:$W$14</c:f>
              <c:numCache>
                <c:formatCode>0</c:formatCode>
                <c:ptCount val="4"/>
                <c:pt idx="0">
                  <c:v>2.8071895424836599</c:v>
                </c:pt>
                <c:pt idx="1">
                  <c:v>18.106926698049765</c:v>
                </c:pt>
                <c:pt idx="2">
                  <c:v>223.80171031533939</c:v>
                </c:pt>
                <c:pt idx="3">
                  <c:v>521.62468257998989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EF-40DA-8EBF-BFDA2B4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ulike KJØTT%</a:t>
            </a:r>
          </a:p>
        </c:rich>
      </c:tx>
      <c:layout>
        <c:manualLayout>
          <c:xMode val="edge"/>
          <c:yMode val="edge"/>
          <c:x val="0.12666018048503497"/>
          <c:y val="4.6721130298290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85947376247743E-2"/>
          <c:y val="0.17438102118698209"/>
          <c:w val="0.88305330022614115"/>
          <c:h val="0.7236252166182219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'Kjøtt%'!$F$54:$F$74</c:f>
              <c:numCache>
                <c:formatCode>#,##0</c:formatCode>
                <c:ptCount val="21"/>
                <c:pt idx="0">
                  <c:v>1134</c:v>
                </c:pt>
                <c:pt idx="1">
                  <c:v>594</c:v>
                </c:pt>
                <c:pt idx="2">
                  <c:v>1147</c:v>
                </c:pt>
                <c:pt idx="3">
                  <c:v>2111</c:v>
                </c:pt>
                <c:pt idx="4">
                  <c:v>3853</c:v>
                </c:pt>
                <c:pt idx="5">
                  <c:v>7102</c:v>
                </c:pt>
                <c:pt idx="6">
                  <c:v>12993</c:v>
                </c:pt>
                <c:pt idx="7">
                  <c:v>23254</c:v>
                </c:pt>
                <c:pt idx="8">
                  <c:v>40934</c:v>
                </c:pt>
                <c:pt idx="9">
                  <c:v>68816.78</c:v>
                </c:pt>
                <c:pt idx="10">
                  <c:v>108636</c:v>
                </c:pt>
                <c:pt idx="11">
                  <c:v>158170</c:v>
                </c:pt>
                <c:pt idx="12">
                  <c:v>215794</c:v>
                </c:pt>
                <c:pt idx="13">
                  <c:v>239652.88</c:v>
                </c:pt>
                <c:pt idx="14">
                  <c:v>235623</c:v>
                </c:pt>
                <c:pt idx="15">
                  <c:v>189128.88</c:v>
                </c:pt>
                <c:pt idx="16">
                  <c:v>121127.89</c:v>
                </c:pt>
                <c:pt idx="17">
                  <c:v>50574</c:v>
                </c:pt>
                <c:pt idx="18">
                  <c:v>15664</c:v>
                </c:pt>
                <c:pt idx="19">
                  <c:v>3679</c:v>
                </c:pt>
                <c:pt idx="20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6A-48AC-854B-70C0BF26D5C8}"/>
            </c:ext>
          </c:extLst>
        </c:ser>
        <c:ser>
          <c:idx val="13"/>
          <c:order val="1"/>
          <c:tx>
            <c:strRef>
              <c:f>'Kjøtt%'!$B$32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'Kjøtt%'!$F$32:$F$52</c:f>
              <c:numCache>
                <c:formatCode>#,##0</c:formatCode>
                <c:ptCount val="21"/>
                <c:pt idx="0">
                  <c:v>954</c:v>
                </c:pt>
                <c:pt idx="1">
                  <c:v>477</c:v>
                </c:pt>
                <c:pt idx="2">
                  <c:v>956</c:v>
                </c:pt>
                <c:pt idx="3">
                  <c:v>1720</c:v>
                </c:pt>
                <c:pt idx="4">
                  <c:v>3276</c:v>
                </c:pt>
                <c:pt idx="5">
                  <c:v>6401</c:v>
                </c:pt>
                <c:pt idx="6">
                  <c:v>11961</c:v>
                </c:pt>
                <c:pt idx="7">
                  <c:v>22431</c:v>
                </c:pt>
                <c:pt idx="8">
                  <c:v>40287</c:v>
                </c:pt>
                <c:pt idx="9">
                  <c:v>68620</c:v>
                </c:pt>
                <c:pt idx="10">
                  <c:v>110388</c:v>
                </c:pt>
                <c:pt idx="11">
                  <c:v>161533.94</c:v>
                </c:pt>
                <c:pt idx="12">
                  <c:v>217745.94</c:v>
                </c:pt>
                <c:pt idx="13">
                  <c:v>238679</c:v>
                </c:pt>
                <c:pt idx="14">
                  <c:v>228223</c:v>
                </c:pt>
                <c:pt idx="15">
                  <c:v>179794</c:v>
                </c:pt>
                <c:pt idx="16">
                  <c:v>112759.97</c:v>
                </c:pt>
                <c:pt idx="17">
                  <c:v>48081</c:v>
                </c:pt>
                <c:pt idx="18">
                  <c:v>13255</c:v>
                </c:pt>
                <c:pt idx="19">
                  <c:v>2056</c:v>
                </c:pt>
                <c:pt idx="20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6A-48AC-854B-70C0BF26D5C8}"/>
            </c:ext>
          </c:extLst>
        </c:ser>
        <c:ser>
          <c:idx val="1"/>
          <c:order val="2"/>
          <c:tx>
            <c:strRef>
              <c:f>'Kjøtt%'!$B$15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'Kjøtt%'!$F$10:$F$30</c:f>
              <c:numCache>
                <c:formatCode>#,##0</c:formatCode>
                <c:ptCount val="21"/>
                <c:pt idx="0">
                  <c:v>1161</c:v>
                </c:pt>
                <c:pt idx="1">
                  <c:v>591</c:v>
                </c:pt>
                <c:pt idx="2">
                  <c:v>1072</c:v>
                </c:pt>
                <c:pt idx="3">
                  <c:v>1875</c:v>
                </c:pt>
                <c:pt idx="4">
                  <c:v>3741</c:v>
                </c:pt>
                <c:pt idx="5">
                  <c:v>6909</c:v>
                </c:pt>
                <c:pt idx="6">
                  <c:v>13344</c:v>
                </c:pt>
                <c:pt idx="7">
                  <c:v>24334</c:v>
                </c:pt>
                <c:pt idx="8">
                  <c:v>42414</c:v>
                </c:pt>
                <c:pt idx="9">
                  <c:v>72233</c:v>
                </c:pt>
                <c:pt idx="10">
                  <c:v>114059</c:v>
                </c:pt>
                <c:pt idx="11">
                  <c:v>165790</c:v>
                </c:pt>
                <c:pt idx="12">
                  <c:v>219281</c:v>
                </c:pt>
                <c:pt idx="13">
                  <c:v>238776</c:v>
                </c:pt>
                <c:pt idx="14">
                  <c:v>226285</c:v>
                </c:pt>
                <c:pt idx="15">
                  <c:v>175411</c:v>
                </c:pt>
                <c:pt idx="16">
                  <c:v>110143</c:v>
                </c:pt>
                <c:pt idx="17">
                  <c:v>45630</c:v>
                </c:pt>
                <c:pt idx="18">
                  <c:v>12181</c:v>
                </c:pt>
                <c:pt idx="19">
                  <c:v>2055</c:v>
                </c:pt>
                <c:pt idx="20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6A-48AC-854B-70C0BF26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2805850344815"/>
          <c:y val="0.39520599811686902"/>
          <c:w val="5.3556340269496398E-2"/>
          <c:h val="0.196886661215014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'Kjøtt%'!$B$528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val>
            <c:numRef>
              <c:f>'Kjøtt%'!$M$528:$M$548</c:f>
              <c:numCache>
                <c:formatCode>0.0</c:formatCode>
                <c:ptCount val="21"/>
                <c:pt idx="0">
                  <c:v>78.399368995103487</c:v>
                </c:pt>
                <c:pt idx="1">
                  <c:v>77.798343728658537</c:v>
                </c:pt>
                <c:pt idx="2">
                  <c:v>77.334897435561885</c:v>
                </c:pt>
                <c:pt idx="3">
                  <c:v>76.80953275630344</c:v>
                </c:pt>
                <c:pt idx="4">
                  <c:v>76.386562716113886</c:v>
                </c:pt>
                <c:pt idx="5">
                  <c:v>75.807240790198875</c:v>
                </c:pt>
                <c:pt idx="6">
                  <c:v>75.321107152329546</c:v>
                </c:pt>
                <c:pt idx="7">
                  <c:v>75.246518702391157</c:v>
                </c:pt>
                <c:pt idx="8">
                  <c:v>75.273765132102369</c:v>
                </c:pt>
                <c:pt idx="9">
                  <c:v>75.660234552084347</c:v>
                </c:pt>
                <c:pt idx="10">
                  <c:v>76.181734939759011</c:v>
                </c:pt>
                <c:pt idx="11">
                  <c:v>76.343790849673283</c:v>
                </c:pt>
                <c:pt idx="12">
                  <c:v>74.667213114754091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59.93333333333333</c:v>
                </c:pt>
                <c:pt idx="17">
                  <c:v>66.28</c:v>
                </c:pt>
                <c:pt idx="18">
                  <c:v>75.322222222222223</c:v>
                </c:pt>
                <c:pt idx="19">
                  <c:v>82.429411764705904</c:v>
                </c:pt>
                <c:pt idx="20">
                  <c:v>77.612903225806434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3-43DC-BD94-B7156ABA98AB}"/>
            </c:ext>
          </c:extLst>
        </c:ser>
        <c:ser>
          <c:idx val="2"/>
          <c:order val="1"/>
          <c:tx>
            <c:strRef>
              <c:f>'Ark1'!$C$2169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val>
            <c:numRef>
              <c:f>'Ark1'!$W$2182:$W$2202</c:f>
              <c:numCache>
                <c:formatCode>General</c:formatCode>
                <c:ptCount val="21"/>
                <c:pt idx="0">
                  <c:v>84.941806020066892</c:v>
                </c:pt>
                <c:pt idx="1">
                  <c:v>84.694774774774842</c:v>
                </c:pt>
                <c:pt idx="2">
                  <c:v>84.057142857142878</c:v>
                </c:pt>
                <c:pt idx="3">
                  <c:v>83.677959576515931</c:v>
                </c:pt>
                <c:pt idx="4">
                  <c:v>83.214045914588922</c:v>
                </c:pt>
                <c:pt idx="5">
                  <c:v>82.695688225539314</c:v>
                </c:pt>
                <c:pt idx="6">
                  <c:v>81.773079062866898</c:v>
                </c:pt>
                <c:pt idx="7">
                  <c:v>80.937826890048044</c:v>
                </c:pt>
                <c:pt idx="8">
                  <c:v>80.198533113602721</c:v>
                </c:pt>
                <c:pt idx="9">
                  <c:v>79.471479253768862</c:v>
                </c:pt>
                <c:pt idx="10">
                  <c:v>78.76646810214649</c:v>
                </c:pt>
                <c:pt idx="11">
                  <c:v>78.103879294267855</c:v>
                </c:pt>
                <c:pt idx="12">
                  <c:v>77.352683676081398</c:v>
                </c:pt>
                <c:pt idx="13">
                  <c:v>76.688135352494115</c:v>
                </c:pt>
                <c:pt idx="14">
                  <c:v>76.050370771427751</c:v>
                </c:pt>
                <c:pt idx="15">
                  <c:v>75.872506723620134</c:v>
                </c:pt>
                <c:pt idx="16">
                  <c:v>76.157242971115238</c:v>
                </c:pt>
                <c:pt idx="17">
                  <c:v>76.853207305666814</c:v>
                </c:pt>
                <c:pt idx="18">
                  <c:v>78.230830223880503</c:v>
                </c:pt>
                <c:pt idx="19">
                  <c:v>78.573616018845641</c:v>
                </c:pt>
                <c:pt idx="20">
                  <c:v>75.758904109589054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3-43DC-BD94-B7156ABA98AB}"/>
            </c:ext>
          </c:extLst>
        </c:ser>
        <c:ser>
          <c:idx val="0"/>
          <c:order val="2"/>
          <c:tx>
            <c:strRef>
              <c:f>'Ark1'!$C$2012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val>
            <c:numRef>
              <c:f>'Ark1'!$W$2012:$W$2032</c:f>
              <c:numCache>
                <c:formatCode>General</c:formatCode>
                <c:ptCount val="21"/>
                <c:pt idx="0">
                  <c:v>79.091024938197805</c:v>
                </c:pt>
                <c:pt idx="1">
                  <c:v>78.060798663324704</c:v>
                </c:pt>
                <c:pt idx="2">
                  <c:v>76.974035432809885</c:v>
                </c:pt>
                <c:pt idx="3">
                  <c:v>75.763260244242275</c:v>
                </c:pt>
                <c:pt idx="4">
                  <c:v>74.324180642604006</c:v>
                </c:pt>
                <c:pt idx="5">
                  <c:v>72.677265199433748</c:v>
                </c:pt>
                <c:pt idx="6">
                  <c:v>70.742867329705362</c:v>
                </c:pt>
                <c:pt idx="7">
                  <c:v>67.530931574608402</c:v>
                </c:pt>
                <c:pt idx="8">
                  <c:v>85.191028446389467</c:v>
                </c:pt>
                <c:pt idx="9">
                  <c:v>87.390751445086735</c:v>
                </c:pt>
                <c:pt idx="10">
                  <c:v>87.45752380952365</c:v>
                </c:pt>
                <c:pt idx="11">
                  <c:v>86.034643179765183</c:v>
                </c:pt>
                <c:pt idx="12">
                  <c:v>85.232280942576253</c:v>
                </c:pt>
                <c:pt idx="13">
                  <c:v>84.606763774540894</c:v>
                </c:pt>
                <c:pt idx="14">
                  <c:v>83.728029146426138</c:v>
                </c:pt>
                <c:pt idx="15">
                  <c:v>82.762953223364192</c:v>
                </c:pt>
                <c:pt idx="16">
                  <c:v>81.982902671154662</c:v>
                </c:pt>
                <c:pt idx="17">
                  <c:v>81.114499836572989</c:v>
                </c:pt>
                <c:pt idx="18">
                  <c:v>80.262365819959243</c:v>
                </c:pt>
                <c:pt idx="19">
                  <c:v>79.356039485773735</c:v>
                </c:pt>
                <c:pt idx="20">
                  <c:v>78.189511132478017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63-43DC-BD94-B7156ABA98AB}"/>
            </c:ext>
          </c:extLst>
        </c:ser>
        <c:ser>
          <c:idx val="10"/>
          <c:order val="3"/>
          <c:tx>
            <c:strRef>
              <c:f>'Ark1'!$C$1852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'Ark1'!$M$1810:$M$1830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'Ark1'!$W$1852:$W$1872</c:f>
              <c:numCache>
                <c:formatCode>General</c:formatCode>
                <c:ptCount val="21"/>
                <c:pt idx="0">
                  <c:v>90.752367713004404</c:v>
                </c:pt>
                <c:pt idx="1">
                  <c:v>91.541969696969758</c:v>
                </c:pt>
                <c:pt idx="2">
                  <c:v>91.859102005231065</c:v>
                </c:pt>
                <c:pt idx="3">
                  <c:v>91.149767882520223</c:v>
                </c:pt>
                <c:pt idx="4">
                  <c:v>90.76673156801651</c:v>
                </c:pt>
                <c:pt idx="5">
                  <c:v>90.267264150943447</c:v>
                </c:pt>
                <c:pt idx="6">
                  <c:v>89.658380666513054</c:v>
                </c:pt>
                <c:pt idx="7">
                  <c:v>89.277731377946012</c:v>
                </c:pt>
                <c:pt idx="8">
                  <c:v>88.729294439558416</c:v>
                </c:pt>
                <c:pt idx="9">
                  <c:v>87.990758939897276</c:v>
                </c:pt>
                <c:pt idx="10">
                  <c:v>87.347230634694895</c:v>
                </c:pt>
                <c:pt idx="11">
                  <c:v>86.510980350007017</c:v>
                </c:pt>
                <c:pt idx="12">
                  <c:v>85.686840445599714</c:v>
                </c:pt>
                <c:pt idx="13">
                  <c:v>84.685322175366224</c:v>
                </c:pt>
                <c:pt idx="14">
                  <c:v>83.541511765105284</c:v>
                </c:pt>
                <c:pt idx="15">
                  <c:v>82.037160768080454</c:v>
                </c:pt>
                <c:pt idx="16">
                  <c:v>79.205459513225279</c:v>
                </c:pt>
                <c:pt idx="17">
                  <c:v>77.4023733908125</c:v>
                </c:pt>
                <c:pt idx="18">
                  <c:v>74.543752234993022</c:v>
                </c:pt>
                <c:pt idx="19">
                  <c:v>70.527578146235498</c:v>
                </c:pt>
                <c:pt idx="20">
                  <c:v>63.013949671772437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63-43DC-BD94-B7156ABA98AB}"/>
            </c:ext>
          </c:extLst>
        </c:ser>
        <c:ser>
          <c:idx val="13"/>
          <c:order val="4"/>
          <c:tx>
            <c:strRef>
              <c:f>'Ark1'!$C$1831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'Ark1'!$M$1810:$M$1830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'Ark1'!$W$1831:$W$1851</c:f>
              <c:numCache>
                <c:formatCode>General</c:formatCode>
                <c:ptCount val="21"/>
                <c:pt idx="0">
                  <c:v>91.689557032115189</c:v>
                </c:pt>
                <c:pt idx="1">
                  <c:v>95.946905263157888</c:v>
                </c:pt>
                <c:pt idx="2">
                  <c:v>95.569810526315905</c:v>
                </c:pt>
                <c:pt idx="3">
                  <c:v>95.002303206996942</c:v>
                </c:pt>
                <c:pt idx="4">
                  <c:v>93.743342499236292</c:v>
                </c:pt>
                <c:pt idx="5">
                  <c:v>93.318732614471102</c:v>
                </c:pt>
                <c:pt idx="6">
                  <c:v>92.288755228375237</c:v>
                </c:pt>
                <c:pt idx="7">
                  <c:v>91.354331519799828</c:v>
                </c:pt>
                <c:pt idx="8">
                  <c:v>90.348884254431383</c:v>
                </c:pt>
                <c:pt idx="9">
                  <c:v>89.424683865326401</c:v>
                </c:pt>
                <c:pt idx="10">
                  <c:v>88.46796658845328</c:v>
                </c:pt>
                <c:pt idx="11">
                  <c:v>87.364819572996993</c:v>
                </c:pt>
                <c:pt idx="12">
                  <c:v>86.307487779651808</c:v>
                </c:pt>
                <c:pt idx="13">
                  <c:v>85.128862962155381</c:v>
                </c:pt>
                <c:pt idx="14">
                  <c:v>83.755722030837518</c:v>
                </c:pt>
                <c:pt idx="15">
                  <c:v>82.171431440173933</c:v>
                </c:pt>
                <c:pt idx="16">
                  <c:v>79.910928516591511</c:v>
                </c:pt>
                <c:pt idx="17">
                  <c:v>78.552608288603068</c:v>
                </c:pt>
                <c:pt idx="18">
                  <c:v>76.883063457330195</c:v>
                </c:pt>
                <c:pt idx="19">
                  <c:v>76.965046228710193</c:v>
                </c:pt>
                <c:pt idx="20">
                  <c:v>78.604739336492898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63-43DC-BD94-B7156ABA98AB}"/>
            </c:ext>
          </c:extLst>
        </c:ser>
        <c:ser>
          <c:idx val="1"/>
          <c:order val="5"/>
          <c:tx>
            <c:strRef>
              <c:f>'Ark1'!$C$1810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'Ark1'!$M$1810:$M$1830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'Ark1'!$W$1810:$W$1830</c:f>
              <c:numCache>
                <c:formatCode>General</c:formatCode>
                <c:ptCount val="21"/>
                <c:pt idx="0">
                  <c:v>89.163339222615008</c:v>
                </c:pt>
                <c:pt idx="1">
                  <c:v>93.342051282051216</c:v>
                </c:pt>
                <c:pt idx="2">
                  <c:v>93.257289719626243</c:v>
                </c:pt>
                <c:pt idx="3">
                  <c:v>92.533867521367497</c:v>
                </c:pt>
                <c:pt idx="4">
                  <c:v>92.32255216693423</c:v>
                </c:pt>
                <c:pt idx="5">
                  <c:v>91.32809151462537</c:v>
                </c:pt>
                <c:pt idx="6">
                  <c:v>90.318832970824516</c:v>
                </c:pt>
                <c:pt idx="7">
                  <c:v>89.547956918523738</c:v>
                </c:pt>
                <c:pt idx="8">
                  <c:v>88.838539357637629</c:v>
                </c:pt>
                <c:pt idx="9">
                  <c:v>87.846824682605984</c:v>
                </c:pt>
                <c:pt idx="10">
                  <c:v>87.004386418855333</c:v>
                </c:pt>
                <c:pt idx="11">
                  <c:v>85.99917285477288</c:v>
                </c:pt>
                <c:pt idx="12">
                  <c:v>84.996790522644943</c:v>
                </c:pt>
                <c:pt idx="13">
                  <c:v>83.885677151832951</c:v>
                </c:pt>
                <c:pt idx="14">
                  <c:v>82.572837395176506</c:v>
                </c:pt>
                <c:pt idx="15">
                  <c:v>81.151018289866684</c:v>
                </c:pt>
                <c:pt idx="16">
                  <c:v>78.9095845123136</c:v>
                </c:pt>
                <c:pt idx="17">
                  <c:v>77.851378039146681</c:v>
                </c:pt>
                <c:pt idx="18">
                  <c:v>76.30841344178809</c:v>
                </c:pt>
                <c:pt idx="19">
                  <c:v>76.53145082765343</c:v>
                </c:pt>
                <c:pt idx="20">
                  <c:v>77.63000000000001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63-43DC-BD94-B7156ABA9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80226362700475"/>
          <c:y val="3.0152812793940643E-2"/>
          <c:w val="5.4441821019255258E-2"/>
          <c:h val="0.275270030831514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'Ark1'!$C$1852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'Ark1'!$M$1810:$M$1830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'Ark1'!$W$1852:$W$1872</c:f>
              <c:numCache>
                <c:formatCode>General</c:formatCode>
                <c:ptCount val="21"/>
                <c:pt idx="0">
                  <c:v>90.752367713004404</c:v>
                </c:pt>
                <c:pt idx="1">
                  <c:v>91.541969696969758</c:v>
                </c:pt>
                <c:pt idx="2">
                  <c:v>91.859102005231065</c:v>
                </c:pt>
                <c:pt idx="3">
                  <c:v>91.149767882520223</c:v>
                </c:pt>
                <c:pt idx="4">
                  <c:v>90.76673156801651</c:v>
                </c:pt>
                <c:pt idx="5">
                  <c:v>90.267264150943447</c:v>
                </c:pt>
                <c:pt idx="6">
                  <c:v>89.658380666513054</c:v>
                </c:pt>
                <c:pt idx="7">
                  <c:v>89.277731377946012</c:v>
                </c:pt>
                <c:pt idx="8">
                  <c:v>88.729294439558416</c:v>
                </c:pt>
                <c:pt idx="9">
                  <c:v>87.990758939897276</c:v>
                </c:pt>
                <c:pt idx="10">
                  <c:v>87.347230634694895</c:v>
                </c:pt>
                <c:pt idx="11">
                  <c:v>86.510980350007017</c:v>
                </c:pt>
                <c:pt idx="12">
                  <c:v>85.686840445599714</c:v>
                </c:pt>
                <c:pt idx="13">
                  <c:v>84.685322175366224</c:v>
                </c:pt>
                <c:pt idx="14">
                  <c:v>83.541511765105284</c:v>
                </c:pt>
                <c:pt idx="15">
                  <c:v>82.037160768080454</c:v>
                </c:pt>
                <c:pt idx="16">
                  <c:v>79.205459513225279</c:v>
                </c:pt>
                <c:pt idx="17">
                  <c:v>77.4023733908125</c:v>
                </c:pt>
                <c:pt idx="18">
                  <c:v>74.543752234993022</c:v>
                </c:pt>
                <c:pt idx="19">
                  <c:v>70.527578146235498</c:v>
                </c:pt>
                <c:pt idx="20">
                  <c:v>63.013949671772437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F4-4F87-AB56-81AD0C4A756C}"/>
            </c:ext>
          </c:extLst>
        </c:ser>
        <c:ser>
          <c:idx val="13"/>
          <c:order val="1"/>
          <c:tx>
            <c:strRef>
              <c:f>'Ark1'!$C$1831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'Ark1'!$M$1810:$M$1830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'Ark1'!$W$1831:$W$1851</c:f>
              <c:numCache>
                <c:formatCode>General</c:formatCode>
                <c:ptCount val="21"/>
                <c:pt idx="0">
                  <c:v>91.689557032115189</c:v>
                </c:pt>
                <c:pt idx="1">
                  <c:v>95.946905263157888</c:v>
                </c:pt>
                <c:pt idx="2">
                  <c:v>95.569810526315905</c:v>
                </c:pt>
                <c:pt idx="3">
                  <c:v>95.002303206996942</c:v>
                </c:pt>
                <c:pt idx="4">
                  <c:v>93.743342499236292</c:v>
                </c:pt>
                <c:pt idx="5">
                  <c:v>93.318732614471102</c:v>
                </c:pt>
                <c:pt idx="6">
                  <c:v>92.288755228375237</c:v>
                </c:pt>
                <c:pt idx="7">
                  <c:v>91.354331519799828</c:v>
                </c:pt>
                <c:pt idx="8">
                  <c:v>90.348884254431383</c:v>
                </c:pt>
                <c:pt idx="9">
                  <c:v>89.424683865326401</c:v>
                </c:pt>
                <c:pt idx="10">
                  <c:v>88.46796658845328</c:v>
                </c:pt>
                <c:pt idx="11">
                  <c:v>87.364819572996993</c:v>
                </c:pt>
                <c:pt idx="12">
                  <c:v>86.307487779651808</c:v>
                </c:pt>
                <c:pt idx="13">
                  <c:v>85.128862962155381</c:v>
                </c:pt>
                <c:pt idx="14">
                  <c:v>83.755722030837518</c:v>
                </c:pt>
                <c:pt idx="15">
                  <c:v>82.171431440173933</c:v>
                </c:pt>
                <c:pt idx="16">
                  <c:v>79.910928516591511</c:v>
                </c:pt>
                <c:pt idx="17">
                  <c:v>78.552608288603068</c:v>
                </c:pt>
                <c:pt idx="18">
                  <c:v>76.883063457330195</c:v>
                </c:pt>
                <c:pt idx="19">
                  <c:v>76.965046228710193</c:v>
                </c:pt>
                <c:pt idx="20">
                  <c:v>78.604739336492898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F4-4F87-AB56-81AD0C4A756C}"/>
            </c:ext>
          </c:extLst>
        </c:ser>
        <c:ser>
          <c:idx val="1"/>
          <c:order val="2"/>
          <c:tx>
            <c:strRef>
              <c:f>'Ark1'!$C$1810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'Ark1'!$M$1810:$M$1830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'Ark1'!$W$1810:$W$1830</c:f>
              <c:numCache>
                <c:formatCode>General</c:formatCode>
                <c:ptCount val="21"/>
                <c:pt idx="0">
                  <c:v>89.163339222615008</c:v>
                </c:pt>
                <c:pt idx="1">
                  <c:v>93.342051282051216</c:v>
                </c:pt>
                <c:pt idx="2">
                  <c:v>93.257289719626243</c:v>
                </c:pt>
                <c:pt idx="3">
                  <c:v>92.533867521367497</c:v>
                </c:pt>
                <c:pt idx="4">
                  <c:v>92.32255216693423</c:v>
                </c:pt>
                <c:pt idx="5">
                  <c:v>91.32809151462537</c:v>
                </c:pt>
                <c:pt idx="6">
                  <c:v>90.318832970824516</c:v>
                </c:pt>
                <c:pt idx="7">
                  <c:v>89.547956918523738</c:v>
                </c:pt>
                <c:pt idx="8">
                  <c:v>88.838539357637629</c:v>
                </c:pt>
                <c:pt idx="9">
                  <c:v>87.846824682605984</c:v>
                </c:pt>
                <c:pt idx="10">
                  <c:v>87.004386418855333</c:v>
                </c:pt>
                <c:pt idx="11">
                  <c:v>85.99917285477288</c:v>
                </c:pt>
                <c:pt idx="12">
                  <c:v>84.996790522644943</c:v>
                </c:pt>
                <c:pt idx="13">
                  <c:v>83.885677151832951</c:v>
                </c:pt>
                <c:pt idx="14">
                  <c:v>82.572837395176506</c:v>
                </c:pt>
                <c:pt idx="15">
                  <c:v>81.151018289866684</c:v>
                </c:pt>
                <c:pt idx="16">
                  <c:v>78.9095845123136</c:v>
                </c:pt>
                <c:pt idx="17">
                  <c:v>77.851378039146681</c:v>
                </c:pt>
                <c:pt idx="18">
                  <c:v>76.30841344178809</c:v>
                </c:pt>
                <c:pt idx="19">
                  <c:v>76.53145082765343</c:v>
                </c:pt>
                <c:pt idx="20">
                  <c:v>77.63000000000001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F4-4F87-AB56-81AD0C4A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200080380535825"/>
          <c:y val="0.1271059674196881"/>
          <c:w val="7.2243280840901702E-2"/>
          <c:h val="0.178316876205766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'Kjøtt%'!$B$536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'Kjøtt%'!$I$536:$I$556</c:f>
              <c:numCache>
                <c:formatCode>0.0</c:formatCode>
                <c:ptCount val="21"/>
                <c:pt idx="0">
                  <c:v>2.679058257996656</c:v>
                </c:pt>
                <c:pt idx="1">
                  <c:v>0.80067165833800846</c:v>
                </c:pt>
                <c:pt idx="2">
                  <c:v>0.16373250133550485</c:v>
                </c:pt>
                <c:pt idx="3">
                  <c:v>4.8291224490279026E-2</c:v>
                </c:pt>
                <c:pt idx="4">
                  <c:v>4.8133410031160461E-3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1.9419659654281503E-3</c:v>
                </c:pt>
                <c:pt idx="9">
                  <c:v>4.0457624279753134E-4</c:v>
                </c:pt>
                <c:pt idx="10">
                  <c:v>7.2823723703555651E-4</c:v>
                </c:pt>
                <c:pt idx="11">
                  <c:v>1.3755592255116065E-3</c:v>
                </c:pt>
                <c:pt idx="12">
                  <c:v>2.5083727053446954E-3</c:v>
                </c:pt>
                <c:pt idx="13">
                  <c:v>3.8839319308563006E-3</c:v>
                </c:pt>
                <c:pt idx="14">
                  <c:v>5.2594911563679089E-3</c:v>
                </c:pt>
                <c:pt idx="15">
                  <c:v>1.0195321318497789E-2</c:v>
                </c:pt>
                <c:pt idx="16">
                  <c:v>1.6263964960460762E-2</c:v>
                </c:pt>
                <c:pt idx="17">
                  <c:v>2.9938641967017322E-2</c:v>
                </c:pt>
                <c:pt idx="18">
                  <c:v>6.0443690673951195E-2</c:v>
                </c:pt>
                <c:pt idx="19">
                  <c:v>0.10786002632982188</c:v>
                </c:pt>
                <c:pt idx="20">
                  <c:v>0.20770944305225275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7-40B8-8889-66609EA6DB3F}"/>
            </c:ext>
          </c:extLst>
        </c:ser>
        <c:ser>
          <c:idx val="2"/>
          <c:order val="1"/>
          <c:tx>
            <c:strRef>
              <c:f>'Kjøtt%'!$B$366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'Kjøtt%'!$I$366:$I$386</c:f>
              <c:numCache>
                <c:formatCode>0.0</c:formatCode>
                <c:ptCount val="21"/>
                <c:pt idx="0">
                  <c:v>4.2530479399276961</c:v>
                </c:pt>
                <c:pt idx="1">
                  <c:v>1.4812358878578669</c:v>
                </c:pt>
                <c:pt idx="2">
                  <c:v>0.35905107022527111</c:v>
                </c:pt>
                <c:pt idx="3">
                  <c:v>8.1792102431706787E-2</c:v>
                </c:pt>
                <c:pt idx="4">
                  <c:v>6.4330867081117699E-3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5.0470092864970863E-4</c:v>
                </c:pt>
                <c:pt idx="9">
                  <c:v>5.0470092864970863E-4</c:v>
                </c:pt>
                <c:pt idx="10">
                  <c:v>3.6050066332122047E-4</c:v>
                </c:pt>
                <c:pt idx="11">
                  <c:v>5.7680106131395277E-4</c:v>
                </c:pt>
                <c:pt idx="12">
                  <c:v>8.6520159197092932E-4</c:v>
                </c:pt>
                <c:pt idx="13">
                  <c:v>8.6520159197092932E-4</c:v>
                </c:pt>
                <c:pt idx="14">
                  <c:v>2.0188037145988345E-3</c:v>
                </c:pt>
                <c:pt idx="15">
                  <c:v>3.6050066332122049E-3</c:v>
                </c:pt>
                <c:pt idx="16">
                  <c:v>4.4702082251831341E-3</c:v>
                </c:pt>
                <c:pt idx="17">
                  <c:v>1.0526619368979638E-2</c:v>
                </c:pt>
                <c:pt idx="18">
                  <c:v>2.1557939666608985E-2</c:v>
                </c:pt>
                <c:pt idx="19">
                  <c:v>4.0015573628655474E-2</c:v>
                </c:pt>
                <c:pt idx="20">
                  <c:v>7.6714541154755705E-2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7-40B8-8889-66609EA6DB3F}"/>
            </c:ext>
          </c:extLst>
        </c:ser>
        <c:ser>
          <c:idx val="0"/>
          <c:order val="2"/>
          <c:tx>
            <c:strRef>
              <c:f>'Kjøtt%'!$B$201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4.6577889209832718E-3</c:v>
                </c:pt>
                <c:pt idx="1">
                  <c:v>3.5266116116016199E-3</c:v>
                </c:pt>
                <c:pt idx="2">
                  <c:v>6.1216654390065838E-3</c:v>
                </c:pt>
                <c:pt idx="3">
                  <c:v>1.4638765180233146E-2</c:v>
                </c:pt>
                <c:pt idx="4">
                  <c:v>3.7661550418236177E-2</c:v>
                </c:pt>
                <c:pt idx="5">
                  <c:v>0.12655877896728837</c:v>
                </c:pt>
                <c:pt idx="6">
                  <c:v>0.4683074060840039</c:v>
                </c:pt>
                <c:pt idx="7">
                  <c:v>1.4622795618218347</c:v>
                </c:pt>
                <c:pt idx="8">
                  <c:v>3.4222771397715945</c:v>
                </c:pt>
                <c:pt idx="9">
                  <c:v>6.2319884965921641</c:v>
                </c:pt>
                <c:pt idx="10">
                  <c:v>9.1576122577034855</c:v>
                </c:pt>
                <c:pt idx="11">
                  <c:v>11.565090271276279</c:v>
                </c:pt>
                <c:pt idx="12">
                  <c:v>13.252607197348521</c:v>
                </c:pt>
                <c:pt idx="13">
                  <c:v>12.866210336432095</c:v>
                </c:pt>
                <c:pt idx="14">
                  <c:v>11.947627821372462</c:v>
                </c:pt>
                <c:pt idx="15">
                  <c:v>10.013381162171569</c:v>
                </c:pt>
                <c:pt idx="16">
                  <c:v>7.726406801968781</c:v>
                </c:pt>
                <c:pt idx="17">
                  <c:v>5.372227201620376</c:v>
                </c:pt>
                <c:pt idx="18">
                  <c:v>3.3351099471074805</c:v>
                </c:pt>
                <c:pt idx="19">
                  <c:v>1.7732202422183323</c:v>
                </c:pt>
                <c:pt idx="20">
                  <c:v>1.2111581991391076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37-40B8-8889-66609EA6DB3F}"/>
            </c:ext>
          </c:extLst>
        </c:ser>
        <c:ser>
          <c:idx val="10"/>
          <c:order val="3"/>
          <c:tx>
            <c:strRef>
              <c:f>'Kjøtt%'!$B$54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7.5424239899418946E-2</c:v>
                </c:pt>
                <c:pt idx="1">
                  <c:v>3.9507935185409904E-2</c:v>
                </c:pt>
                <c:pt idx="2">
                  <c:v>7.6288891679571008E-2</c:v>
                </c:pt>
                <c:pt idx="3">
                  <c:v>0.1404061467616167</c:v>
                </c:pt>
                <c:pt idx="4">
                  <c:v>0.25626948530199378</c:v>
                </c:pt>
                <c:pt idx="5">
                  <c:v>0.47236591866461486</c:v>
                </c:pt>
                <c:pt idx="6">
                  <c:v>0.86418619842429467</c:v>
                </c:pt>
                <c:pt idx="7">
                  <c:v>1.546662499665862</c:v>
                </c:pt>
                <c:pt idx="8">
                  <c:v>2.7225889206726754</c:v>
                </c:pt>
                <c:pt idx="9">
                  <c:v>4.5771193331794819</c:v>
                </c:pt>
                <c:pt idx="10">
                  <c:v>7.2255623683538577</c:v>
                </c:pt>
                <c:pt idx="11">
                  <c:v>10.520151697434828</c:v>
                </c:pt>
                <c:pt idx="12">
                  <c:v>14.352820480471969</c:v>
                </c:pt>
                <c:pt idx="13">
                  <c:v>15.939714562351549</c:v>
                </c:pt>
                <c:pt idx="14">
                  <c:v>15.671680491905452</c:v>
                </c:pt>
                <c:pt idx="15">
                  <c:v>12.579278674628227</c:v>
                </c:pt>
                <c:pt idx="16">
                  <c:v>8.0564189011203027</c:v>
                </c:pt>
                <c:pt idx="17">
                  <c:v>3.3637614714931319</c:v>
                </c:pt>
                <c:pt idx="18">
                  <c:v>1.0418388834078465</c:v>
                </c:pt>
                <c:pt idx="19">
                  <c:v>0.24469645378303545</c:v>
                </c:pt>
                <c:pt idx="20">
                  <c:v>6.1057718013815293E-2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37-40B8-8889-66609EA6DB3F}"/>
            </c:ext>
          </c:extLst>
        </c:ser>
        <c:ser>
          <c:idx val="13"/>
          <c:order val="4"/>
          <c:tx>
            <c:strRef>
              <c:f>'Kjøtt%'!$B$32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6.482788993678501E-2</c:v>
                </c:pt>
                <c:pt idx="1">
                  <c:v>3.2413944968392505E-2</c:v>
                </c:pt>
                <c:pt idx="2">
                  <c:v>6.4963797462857908E-2</c:v>
                </c:pt>
                <c:pt idx="3">
                  <c:v>0.11688047242271508</c:v>
                </c:pt>
                <c:pt idx="4">
                  <c:v>0.22261652770745036</c:v>
                </c:pt>
                <c:pt idx="5">
                  <c:v>0.43497203719639471</c:v>
                </c:pt>
                <c:pt idx="6">
                  <c:v>0.81279495967912496</c:v>
                </c:pt>
                <c:pt idx="7">
                  <c:v>1.5242708586708853</c:v>
                </c:pt>
                <c:pt idx="8">
                  <c:v>2.7376532514499554</c:v>
                </c:pt>
                <c:pt idx="9">
                  <c:v>4.6629872195620408</c:v>
                </c:pt>
                <c:pt idx="10">
                  <c:v>7.5012799940689936</c:v>
                </c:pt>
                <c:pt idx="11">
                  <c:v>10.976839081106112</c:v>
                </c:pt>
                <c:pt idx="12">
                  <c:v>14.796656008911732</c:v>
                </c:pt>
                <c:pt idx="13">
                  <c:v>16.21913620777978</c:v>
                </c:pt>
                <c:pt idx="14">
                  <c:v>15.508611661470528</c:v>
                </c:pt>
                <c:pt idx="15">
                  <c:v>12.2176788713777</c:v>
                </c:pt>
                <c:pt idx="16">
                  <c:v>7.6624642813785933</c:v>
                </c:pt>
                <c:pt idx="17">
                  <c:v>3.267284880556141</c:v>
                </c:pt>
                <c:pt idx="18">
                  <c:v>0.90072712904830698</c:v>
                </c:pt>
                <c:pt idx="19">
                  <c:v>0.1397129368029664</c:v>
                </c:pt>
                <c:pt idx="20">
                  <c:v>1.4338244000693535E-2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37-40B8-8889-66609EA6DB3F}"/>
            </c:ext>
          </c:extLst>
        </c:ser>
        <c:ser>
          <c:idx val="1"/>
          <c:order val="5"/>
          <c:tx>
            <c:strRef>
              <c:f>'Kjøtt%'!$B$15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7.8485666056673287E-2</c:v>
                </c:pt>
                <c:pt idx="1">
                  <c:v>3.9952651713603696E-2</c:v>
                </c:pt>
                <c:pt idx="2">
                  <c:v>7.246910767679049E-2</c:v>
                </c:pt>
                <c:pt idx="3">
                  <c:v>0.12675333665483415</c:v>
                </c:pt>
                <c:pt idx="4">
                  <c:v>0.252898257293725</c:v>
                </c:pt>
                <c:pt idx="5">
                  <c:v>0.46706069490573282</c:v>
                </c:pt>
                <c:pt idx="6">
                  <c:v>0.90207814630512317</c:v>
                </c:pt>
                <c:pt idx="7">
                  <c:v>1.6450217035513244</c:v>
                </c:pt>
                <c:pt idx="8">
                  <c:v>2.8672618778016719</c:v>
                </c:pt>
                <c:pt idx="9">
                  <c:v>4.8830793421806034</c:v>
                </c:pt>
                <c:pt idx="10">
                  <c:v>7.7105913736073184</c:v>
                </c:pt>
                <c:pt idx="11">
                  <c:v>11.207699031469305</c:v>
                </c:pt>
                <c:pt idx="12">
                  <c:v>14.823785821337964</c:v>
                </c:pt>
                <c:pt idx="13">
                  <c:v>16.14168251365049</c:v>
                </c:pt>
                <c:pt idx="14">
                  <c:v>15.297268685300876</c:v>
                </c:pt>
                <c:pt idx="15">
                  <c:v>11.85809575251259</c:v>
                </c:pt>
                <c:pt idx="16">
                  <c:v>7.4458628048924753</c:v>
                </c:pt>
                <c:pt idx="17">
                  <c:v>3.0846692008320438</c:v>
                </c:pt>
                <c:pt idx="18">
                  <c:v>0.82345727668935154</c:v>
                </c:pt>
                <c:pt idx="19">
                  <c:v>0.13892165697369815</c:v>
                </c:pt>
                <c:pt idx="20">
                  <c:v>2.0415737423871951E-2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37-40B8-8889-66609EA6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27681939863188121"/>
          <c:w val="6.6678172648954953E-2"/>
          <c:h val="0.28083561677977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'Kjøtt%'!$B$201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4.6577889209832718E-3</c:v>
                </c:pt>
                <c:pt idx="1">
                  <c:v>3.5266116116016199E-3</c:v>
                </c:pt>
                <c:pt idx="2">
                  <c:v>6.1216654390065838E-3</c:v>
                </c:pt>
                <c:pt idx="3">
                  <c:v>1.4638765180233146E-2</c:v>
                </c:pt>
                <c:pt idx="4">
                  <c:v>3.7661550418236177E-2</c:v>
                </c:pt>
                <c:pt idx="5">
                  <c:v>0.12655877896728837</c:v>
                </c:pt>
                <c:pt idx="6">
                  <c:v>0.4683074060840039</c:v>
                </c:pt>
                <c:pt idx="7">
                  <c:v>1.4622795618218347</c:v>
                </c:pt>
                <c:pt idx="8">
                  <c:v>3.4222771397715945</c:v>
                </c:pt>
                <c:pt idx="9">
                  <c:v>6.2319884965921641</c:v>
                </c:pt>
                <c:pt idx="10">
                  <c:v>9.1576122577034855</c:v>
                </c:pt>
                <c:pt idx="11">
                  <c:v>11.565090271276279</c:v>
                </c:pt>
                <c:pt idx="12">
                  <c:v>13.252607197348521</c:v>
                </c:pt>
                <c:pt idx="13">
                  <c:v>12.866210336432095</c:v>
                </c:pt>
                <c:pt idx="14">
                  <c:v>11.947627821372462</c:v>
                </c:pt>
                <c:pt idx="15">
                  <c:v>10.013381162171569</c:v>
                </c:pt>
                <c:pt idx="16">
                  <c:v>7.726406801968781</c:v>
                </c:pt>
                <c:pt idx="17">
                  <c:v>5.372227201620376</c:v>
                </c:pt>
                <c:pt idx="18">
                  <c:v>3.3351099471074805</c:v>
                </c:pt>
                <c:pt idx="19">
                  <c:v>1.7732202422183323</c:v>
                </c:pt>
                <c:pt idx="20">
                  <c:v>1.2111581991391076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B4-4B8E-8916-922ABFB2F4FC}"/>
            </c:ext>
          </c:extLst>
        </c:ser>
        <c:ser>
          <c:idx val="10"/>
          <c:order val="1"/>
          <c:tx>
            <c:strRef>
              <c:f>'Kjøtt%'!$B$54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7.5424239899418946E-2</c:v>
                </c:pt>
                <c:pt idx="1">
                  <c:v>3.9507935185409904E-2</c:v>
                </c:pt>
                <c:pt idx="2">
                  <c:v>7.6288891679571008E-2</c:v>
                </c:pt>
                <c:pt idx="3">
                  <c:v>0.1404061467616167</c:v>
                </c:pt>
                <c:pt idx="4">
                  <c:v>0.25626948530199378</c:v>
                </c:pt>
                <c:pt idx="5">
                  <c:v>0.47236591866461486</c:v>
                </c:pt>
                <c:pt idx="6">
                  <c:v>0.86418619842429467</c:v>
                </c:pt>
                <c:pt idx="7">
                  <c:v>1.546662499665862</c:v>
                </c:pt>
                <c:pt idx="8">
                  <c:v>2.7225889206726754</c:v>
                </c:pt>
                <c:pt idx="9">
                  <c:v>4.5771193331794819</c:v>
                </c:pt>
                <c:pt idx="10">
                  <c:v>7.2255623683538577</c:v>
                </c:pt>
                <c:pt idx="11">
                  <c:v>10.520151697434828</c:v>
                </c:pt>
                <c:pt idx="12">
                  <c:v>14.352820480471969</c:v>
                </c:pt>
                <c:pt idx="13">
                  <c:v>15.939714562351549</c:v>
                </c:pt>
                <c:pt idx="14">
                  <c:v>15.671680491905452</c:v>
                </c:pt>
                <c:pt idx="15">
                  <c:v>12.579278674628227</c:v>
                </c:pt>
                <c:pt idx="16">
                  <c:v>8.0564189011203027</c:v>
                </c:pt>
                <c:pt idx="17">
                  <c:v>3.3637614714931319</c:v>
                </c:pt>
                <c:pt idx="18">
                  <c:v>1.0418388834078465</c:v>
                </c:pt>
                <c:pt idx="19">
                  <c:v>0.24469645378303545</c:v>
                </c:pt>
                <c:pt idx="20">
                  <c:v>6.1057718013815293E-2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B4-4B8E-8916-922ABFB2F4FC}"/>
            </c:ext>
          </c:extLst>
        </c:ser>
        <c:ser>
          <c:idx val="13"/>
          <c:order val="2"/>
          <c:tx>
            <c:strRef>
              <c:f>'Kjøtt%'!$B$32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6.482788993678501E-2</c:v>
                </c:pt>
                <c:pt idx="1">
                  <c:v>3.2413944968392505E-2</c:v>
                </c:pt>
                <c:pt idx="2">
                  <c:v>6.4963797462857908E-2</c:v>
                </c:pt>
                <c:pt idx="3">
                  <c:v>0.11688047242271508</c:v>
                </c:pt>
                <c:pt idx="4">
                  <c:v>0.22261652770745036</c:v>
                </c:pt>
                <c:pt idx="5">
                  <c:v>0.43497203719639471</c:v>
                </c:pt>
                <c:pt idx="6">
                  <c:v>0.81279495967912496</c:v>
                </c:pt>
                <c:pt idx="7">
                  <c:v>1.5242708586708853</c:v>
                </c:pt>
                <c:pt idx="8">
                  <c:v>2.7376532514499554</c:v>
                </c:pt>
                <c:pt idx="9">
                  <c:v>4.6629872195620408</c:v>
                </c:pt>
                <c:pt idx="10">
                  <c:v>7.5012799940689936</c:v>
                </c:pt>
                <c:pt idx="11">
                  <c:v>10.976839081106112</c:v>
                </c:pt>
                <c:pt idx="12">
                  <c:v>14.796656008911732</c:v>
                </c:pt>
                <c:pt idx="13">
                  <c:v>16.21913620777978</c:v>
                </c:pt>
                <c:pt idx="14">
                  <c:v>15.508611661470528</c:v>
                </c:pt>
                <c:pt idx="15">
                  <c:v>12.2176788713777</c:v>
                </c:pt>
                <c:pt idx="16">
                  <c:v>7.6624642813785933</c:v>
                </c:pt>
                <c:pt idx="17">
                  <c:v>3.267284880556141</c:v>
                </c:pt>
                <c:pt idx="18">
                  <c:v>0.90072712904830698</c:v>
                </c:pt>
                <c:pt idx="19">
                  <c:v>0.1397129368029664</c:v>
                </c:pt>
                <c:pt idx="20">
                  <c:v>1.4338244000693535E-2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B4-4B8E-8916-922ABFB2F4FC}"/>
            </c:ext>
          </c:extLst>
        </c:ser>
        <c:ser>
          <c:idx val="1"/>
          <c:order val="3"/>
          <c:tx>
            <c:strRef>
              <c:f>'Kjøtt%'!$B$15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7.8485666056673287E-2</c:v>
                </c:pt>
                <c:pt idx="1">
                  <c:v>3.9952651713603696E-2</c:v>
                </c:pt>
                <c:pt idx="2">
                  <c:v>7.246910767679049E-2</c:v>
                </c:pt>
                <c:pt idx="3">
                  <c:v>0.12675333665483415</c:v>
                </c:pt>
                <c:pt idx="4">
                  <c:v>0.252898257293725</c:v>
                </c:pt>
                <c:pt idx="5">
                  <c:v>0.46706069490573282</c:v>
                </c:pt>
                <c:pt idx="6">
                  <c:v>0.90207814630512317</c:v>
                </c:pt>
                <c:pt idx="7">
                  <c:v>1.6450217035513244</c:v>
                </c:pt>
                <c:pt idx="8">
                  <c:v>2.8672618778016719</c:v>
                </c:pt>
                <c:pt idx="9">
                  <c:v>4.8830793421806034</c:v>
                </c:pt>
                <c:pt idx="10">
                  <c:v>7.7105913736073184</c:v>
                </c:pt>
                <c:pt idx="11">
                  <c:v>11.207699031469305</c:v>
                </c:pt>
                <c:pt idx="12">
                  <c:v>14.823785821337964</c:v>
                </c:pt>
                <c:pt idx="13">
                  <c:v>16.14168251365049</c:v>
                </c:pt>
                <c:pt idx="14">
                  <c:v>15.297268685300876</c:v>
                </c:pt>
                <c:pt idx="15">
                  <c:v>11.85809575251259</c:v>
                </c:pt>
                <c:pt idx="16">
                  <c:v>7.4458628048924753</c:v>
                </c:pt>
                <c:pt idx="17">
                  <c:v>3.0846692008320438</c:v>
                </c:pt>
                <c:pt idx="18">
                  <c:v>0.82345727668935154</c:v>
                </c:pt>
                <c:pt idx="19">
                  <c:v>0.13892165697369815</c:v>
                </c:pt>
                <c:pt idx="20">
                  <c:v>2.0415737423871951E-2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B4-4B8E-8916-922ABFB2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38194761176301517"/>
          <c:w val="7.9620112217647074E-2"/>
          <c:h val="0.17570741706887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'Kjøtt%'!$B$32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6.482788993678501E-2</c:v>
                </c:pt>
                <c:pt idx="1">
                  <c:v>3.2413944968392505E-2</c:v>
                </c:pt>
                <c:pt idx="2">
                  <c:v>6.4963797462857908E-2</c:v>
                </c:pt>
                <c:pt idx="3">
                  <c:v>0.11688047242271508</c:v>
                </c:pt>
                <c:pt idx="4">
                  <c:v>0.22261652770745036</c:v>
                </c:pt>
                <c:pt idx="5">
                  <c:v>0.43497203719639471</c:v>
                </c:pt>
                <c:pt idx="6">
                  <c:v>0.81279495967912496</c:v>
                </c:pt>
                <c:pt idx="7">
                  <c:v>1.5242708586708853</c:v>
                </c:pt>
                <c:pt idx="8">
                  <c:v>2.7376532514499554</c:v>
                </c:pt>
                <c:pt idx="9">
                  <c:v>4.6629872195620408</c:v>
                </c:pt>
                <c:pt idx="10">
                  <c:v>7.5012799940689936</c:v>
                </c:pt>
                <c:pt idx="11">
                  <c:v>10.976839081106112</c:v>
                </c:pt>
                <c:pt idx="12">
                  <c:v>14.796656008911732</c:v>
                </c:pt>
                <c:pt idx="13">
                  <c:v>16.21913620777978</c:v>
                </c:pt>
                <c:pt idx="14">
                  <c:v>15.508611661470528</c:v>
                </c:pt>
                <c:pt idx="15">
                  <c:v>12.2176788713777</c:v>
                </c:pt>
                <c:pt idx="16">
                  <c:v>7.6624642813785933</c:v>
                </c:pt>
                <c:pt idx="17">
                  <c:v>3.267284880556141</c:v>
                </c:pt>
                <c:pt idx="18">
                  <c:v>0.90072712904830698</c:v>
                </c:pt>
                <c:pt idx="19">
                  <c:v>0.1397129368029664</c:v>
                </c:pt>
                <c:pt idx="20">
                  <c:v>1.4338244000693535E-2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5-432A-B2F2-937ED9DCDB2A}"/>
            </c:ext>
          </c:extLst>
        </c:ser>
        <c:ser>
          <c:idx val="1"/>
          <c:order val="1"/>
          <c:tx>
            <c:strRef>
              <c:f>'Kjøtt%'!$B$15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7.8485666056673287E-2</c:v>
                </c:pt>
                <c:pt idx="1">
                  <c:v>3.9952651713603696E-2</c:v>
                </c:pt>
                <c:pt idx="2">
                  <c:v>7.246910767679049E-2</c:v>
                </c:pt>
                <c:pt idx="3">
                  <c:v>0.12675333665483415</c:v>
                </c:pt>
                <c:pt idx="4">
                  <c:v>0.252898257293725</c:v>
                </c:pt>
                <c:pt idx="5">
                  <c:v>0.46706069490573282</c:v>
                </c:pt>
                <c:pt idx="6">
                  <c:v>0.90207814630512317</c:v>
                </c:pt>
                <c:pt idx="7">
                  <c:v>1.6450217035513244</c:v>
                </c:pt>
                <c:pt idx="8">
                  <c:v>2.8672618778016719</c:v>
                </c:pt>
                <c:pt idx="9">
                  <c:v>4.8830793421806034</c:v>
                </c:pt>
                <c:pt idx="10">
                  <c:v>7.7105913736073184</c:v>
                </c:pt>
                <c:pt idx="11">
                  <c:v>11.207699031469305</c:v>
                </c:pt>
                <c:pt idx="12">
                  <c:v>14.823785821337964</c:v>
                </c:pt>
                <c:pt idx="13">
                  <c:v>16.14168251365049</c:v>
                </c:pt>
                <c:pt idx="14">
                  <c:v>15.297268685300876</c:v>
                </c:pt>
                <c:pt idx="15">
                  <c:v>11.85809575251259</c:v>
                </c:pt>
                <c:pt idx="16">
                  <c:v>7.4458628048924753</c:v>
                </c:pt>
                <c:pt idx="17">
                  <c:v>3.0846692008320438</c:v>
                </c:pt>
                <c:pt idx="18">
                  <c:v>0.82345727668935154</c:v>
                </c:pt>
                <c:pt idx="19">
                  <c:v>0.13892165697369815</c:v>
                </c:pt>
                <c:pt idx="20">
                  <c:v>2.0415737423871951E-2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05-432A-B2F2-937ED9DC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28169836021472"/>
          <c:y val="0.42158611835344278"/>
          <c:w val="7.4443344626657901E-2"/>
          <c:h val="0.13606891047844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8843</c:v>
                </c:pt>
                <c:pt idx="1">
                  <c:v>20190</c:v>
                </c:pt>
                <c:pt idx="2">
                  <c:v>10375</c:v>
                </c:pt>
                <c:pt idx="3">
                  <c:v>14753</c:v>
                </c:pt>
                <c:pt idx="4">
                  <c:v>20134.97</c:v>
                </c:pt>
                <c:pt idx="5">
                  <c:v>27565</c:v>
                </c:pt>
                <c:pt idx="6">
                  <c:v>38700</c:v>
                </c:pt>
                <c:pt idx="7">
                  <c:v>50485</c:v>
                </c:pt>
                <c:pt idx="8">
                  <c:v>67897</c:v>
                </c:pt>
                <c:pt idx="9">
                  <c:v>83858</c:v>
                </c:pt>
                <c:pt idx="10">
                  <c:v>102720</c:v>
                </c:pt>
                <c:pt idx="11">
                  <c:v>119999</c:v>
                </c:pt>
                <c:pt idx="12">
                  <c:v>134537</c:v>
                </c:pt>
                <c:pt idx="13">
                  <c:v>142183.94</c:v>
                </c:pt>
                <c:pt idx="14">
                  <c:v>199833</c:v>
                </c:pt>
                <c:pt idx="15">
                  <c:v>239907.94</c:v>
                </c:pt>
                <c:pt idx="16">
                  <c:v>114365</c:v>
                </c:pt>
                <c:pt idx="17">
                  <c:v>44796</c:v>
                </c:pt>
                <c:pt idx="18">
                  <c:v>15882</c:v>
                </c:pt>
                <c:pt idx="19">
                  <c:v>6140</c:v>
                </c:pt>
                <c:pt idx="20">
                  <c:v>2892</c:v>
                </c:pt>
                <c:pt idx="21">
                  <c:v>1632</c:v>
                </c:pt>
                <c:pt idx="2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B-43D1-A428-CBC85EE0DB3D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10336</c:v>
                </c:pt>
                <c:pt idx="1">
                  <c:v>23038</c:v>
                </c:pt>
                <c:pt idx="2">
                  <c:v>12138</c:v>
                </c:pt>
                <c:pt idx="3">
                  <c:v>17284</c:v>
                </c:pt>
                <c:pt idx="4">
                  <c:v>24207</c:v>
                </c:pt>
                <c:pt idx="5">
                  <c:v>32447</c:v>
                </c:pt>
                <c:pt idx="6">
                  <c:v>45614</c:v>
                </c:pt>
                <c:pt idx="7">
                  <c:v>58407</c:v>
                </c:pt>
                <c:pt idx="8">
                  <c:v>77782</c:v>
                </c:pt>
                <c:pt idx="9">
                  <c:v>95781</c:v>
                </c:pt>
                <c:pt idx="10">
                  <c:v>112320</c:v>
                </c:pt>
                <c:pt idx="11">
                  <c:v>131683</c:v>
                </c:pt>
                <c:pt idx="12">
                  <c:v>141667</c:v>
                </c:pt>
                <c:pt idx="13">
                  <c:v>143606</c:v>
                </c:pt>
                <c:pt idx="14">
                  <c:v>194933</c:v>
                </c:pt>
                <c:pt idx="15">
                  <c:v>209836</c:v>
                </c:pt>
                <c:pt idx="16">
                  <c:v>90090</c:v>
                </c:pt>
                <c:pt idx="17">
                  <c:v>33411</c:v>
                </c:pt>
                <c:pt idx="18">
                  <c:v>11652</c:v>
                </c:pt>
                <c:pt idx="19">
                  <c:v>4544</c:v>
                </c:pt>
                <c:pt idx="20">
                  <c:v>2221</c:v>
                </c:pt>
                <c:pt idx="21">
                  <c:v>1217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B-43D1-A428-CBC85EE0D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05236380940073E-2"/>
          <c:y val="0.15736816711291859"/>
          <c:w val="0.90738824218680736"/>
          <c:h val="0.75666763379273172"/>
        </c:manualLayout>
      </c:layout>
      <c:lineChart>
        <c:grouping val="standard"/>
        <c:varyColors val="0"/>
        <c:ser>
          <c:idx val="1"/>
          <c:order val="0"/>
          <c:tx>
            <c:strRef>
              <c:f>Måned!$D$25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0.00</c:formatCode>
                <c:ptCount val="12"/>
                <c:pt idx="0">
                  <c:v>60.695709365186765</c:v>
                </c:pt>
                <c:pt idx="1">
                  <c:v>60.771070911258001</c:v>
                </c:pt>
                <c:pt idx="2">
                  <c:v>60.744967464239679</c:v>
                </c:pt>
                <c:pt idx="3">
                  <c:v>60.743192724765997</c:v>
                </c:pt>
                <c:pt idx="4">
                  <c:v>60.700155155784806</c:v>
                </c:pt>
                <c:pt idx="5">
                  <c:v>60.590274399143702</c:v>
                </c:pt>
                <c:pt idx="6">
                  <c:v>60.56162791706052</c:v>
                </c:pt>
                <c:pt idx="7">
                  <c:v>60.569847309031658</c:v>
                </c:pt>
                <c:pt idx="8">
                  <c:v>60.685967508661008</c:v>
                </c:pt>
                <c:pt idx="9">
                  <c:v>60.556700942807574</c:v>
                </c:pt>
                <c:pt idx="10">
                  <c:v>60.627052048403563</c:v>
                </c:pt>
                <c:pt idx="11">
                  <c:v>60.741297703729771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07-42F3-A212-8C41FB2E67EE}"/>
            </c:ext>
          </c:extLst>
        </c:ser>
        <c:ser>
          <c:idx val="3"/>
          <c:order val="1"/>
          <c:tx>
            <c:strRef>
              <c:f>Måned!$D$12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0.00</c:formatCode>
                <c:ptCount val="12"/>
                <c:pt idx="0">
                  <c:v>60.615171514081808</c:v>
                </c:pt>
                <c:pt idx="1">
                  <c:v>60.648238047962991</c:v>
                </c:pt>
                <c:pt idx="2">
                  <c:v>60.68214002342539</c:v>
                </c:pt>
                <c:pt idx="3">
                  <c:v>60.566731656284176</c:v>
                </c:pt>
                <c:pt idx="4">
                  <c:v>60.601323321327506</c:v>
                </c:pt>
                <c:pt idx="5">
                  <c:v>60.508699594664755</c:v>
                </c:pt>
                <c:pt idx="6">
                  <c:v>60.409174266455189</c:v>
                </c:pt>
                <c:pt idx="7">
                  <c:v>60.401775134180632</c:v>
                </c:pt>
                <c:pt idx="8">
                  <c:v>60.508030487499802</c:v>
                </c:pt>
                <c:pt idx="9">
                  <c:v>60.569085203881002</c:v>
                </c:pt>
                <c:pt idx="10">
                  <c:v>60.692933785271698</c:v>
                </c:pt>
                <c:pt idx="11">
                  <c:v>60.859669575037799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07-42F3-A212-8C41FB2E6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08704"/>
        <c:axId val="193509096"/>
      </c:lineChart>
      <c:catAx>
        <c:axId val="19350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509096"/>
        <c:scaling>
          <c:orientation val="minMax"/>
          <c:min val="6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8704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847284429359977"/>
          <c:y val="0.2084599015794327"/>
          <c:w val="9.5140146267205211E-2"/>
          <c:h val="0.15376172977096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Vektgrupper!$O$59:$O$80</c:f>
              <c:numCache>
                <c:formatCode>0.0</c:formatCode>
                <c:ptCount val="22"/>
                <c:pt idx="0">
                  <c:v>49.619811569625035</c:v>
                </c:pt>
                <c:pt idx="1">
                  <c:v>59.789520089285389</c:v>
                </c:pt>
                <c:pt idx="2">
                  <c:v>64.062640731887811</c:v>
                </c:pt>
                <c:pt idx="3">
                  <c:v>66.072066120608383</c:v>
                </c:pt>
                <c:pt idx="4">
                  <c:v>68.074669290020694</c:v>
                </c:pt>
                <c:pt idx="5">
                  <c:v>70.080885346104452</c:v>
                </c:pt>
                <c:pt idx="6">
                  <c:v>72.051504007208692</c:v>
                </c:pt>
                <c:pt idx="7">
                  <c:v>74.091452393671119</c:v>
                </c:pt>
                <c:pt idx="8">
                  <c:v>76.067385817392719</c:v>
                </c:pt>
                <c:pt idx="9">
                  <c:v>78.065707553824893</c:v>
                </c:pt>
                <c:pt idx="10">
                  <c:v>80.053229417053345</c:v>
                </c:pt>
                <c:pt idx="11">
                  <c:v>82.026990595114142</c:v>
                </c:pt>
                <c:pt idx="12">
                  <c:v>84.026952407380378</c:v>
                </c:pt>
                <c:pt idx="13">
                  <c:v>86.017916982739266</c:v>
                </c:pt>
                <c:pt idx="14">
                  <c:v>88.468131892360944</c:v>
                </c:pt>
                <c:pt idx="15">
                  <c:v>92.255243481847899</c:v>
                </c:pt>
                <c:pt idx="16">
                  <c:v>97.143484316032399</c:v>
                </c:pt>
                <c:pt idx="17">
                  <c:v>102.08464030312898</c:v>
                </c:pt>
                <c:pt idx="18">
                  <c:v>107.07005901794138</c:v>
                </c:pt>
                <c:pt idx="19">
                  <c:v>112.17575882352902</c:v>
                </c:pt>
                <c:pt idx="20">
                  <c:v>117.29600101190164</c:v>
                </c:pt>
                <c:pt idx="21">
                  <c:v>122.33145534041236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2-4B11-86E6-BBE98AC64B1F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Vektgrupper!$O$36:$O$58</c:f>
              <c:numCache>
                <c:formatCode>0.0</c:formatCode>
                <c:ptCount val="23"/>
                <c:pt idx="0">
                  <c:v>49.460036277066159</c:v>
                </c:pt>
                <c:pt idx="1">
                  <c:v>59.876531451213197</c:v>
                </c:pt>
                <c:pt idx="2">
                  <c:v>64.087582650602798</c:v>
                </c:pt>
                <c:pt idx="3">
                  <c:v>66.106074018843799</c:v>
                </c:pt>
                <c:pt idx="4">
                  <c:v>68.106441181685554</c:v>
                </c:pt>
                <c:pt idx="5">
                  <c:v>70.104721012915505</c:v>
                </c:pt>
                <c:pt idx="6">
                  <c:v>72.070823514212506</c:v>
                </c:pt>
                <c:pt idx="7">
                  <c:v>74.102931423816131</c:v>
                </c:pt>
                <c:pt idx="8">
                  <c:v>76.088362176891778</c:v>
                </c:pt>
                <c:pt idx="9">
                  <c:v>78.098084908473822</c:v>
                </c:pt>
                <c:pt idx="10">
                  <c:v>80.096401853689855</c:v>
                </c:pt>
                <c:pt idx="11">
                  <c:v>82.066288700173473</c:v>
                </c:pt>
                <c:pt idx="12">
                  <c:v>84.065024751739983</c:v>
                </c:pt>
                <c:pt idx="13">
                  <c:v>86.045577698391014</c:v>
                </c:pt>
                <c:pt idx="14">
                  <c:v>88.515424733898726</c:v>
                </c:pt>
                <c:pt idx="15">
                  <c:v>92.293833962608787</c:v>
                </c:pt>
                <c:pt idx="16">
                  <c:v>97.175354441557985</c:v>
                </c:pt>
                <c:pt idx="17">
                  <c:v>102.09864529380324</c:v>
                </c:pt>
                <c:pt idx="18">
                  <c:v>107.10900188916878</c:v>
                </c:pt>
                <c:pt idx="19">
                  <c:v>112.16759609120524</c:v>
                </c:pt>
                <c:pt idx="20">
                  <c:v>117.2719813278007</c:v>
                </c:pt>
                <c:pt idx="21">
                  <c:v>122.30602941176483</c:v>
                </c:pt>
                <c:pt idx="22">
                  <c:v>138.44259259259263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2-4B11-86E6-BBE98AC64B1F}"/>
            </c:ext>
          </c:extLst>
        </c:ser>
        <c:ser>
          <c:idx val="1"/>
          <c:order val="2"/>
          <c:tx>
            <c:strRef>
              <c:f>Vektgrupper!$B$12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Vektgrupper!$O$12:$O$34</c:f>
              <c:numCache>
                <c:formatCode>0.0</c:formatCode>
                <c:ptCount val="23"/>
                <c:pt idx="0">
                  <c:v>49.599021222986735</c:v>
                </c:pt>
                <c:pt idx="1">
                  <c:v>59.833683479468753</c:v>
                </c:pt>
                <c:pt idx="2">
                  <c:v>64.085846103147105</c:v>
                </c:pt>
                <c:pt idx="3">
                  <c:v>66.087988891460242</c:v>
                </c:pt>
                <c:pt idx="4">
                  <c:v>68.107559796753222</c:v>
                </c:pt>
                <c:pt idx="5">
                  <c:v>70.092347520572176</c:v>
                </c:pt>
                <c:pt idx="6">
                  <c:v>72.084145218573781</c:v>
                </c:pt>
                <c:pt idx="7">
                  <c:v>74.107240818421857</c:v>
                </c:pt>
                <c:pt idx="8">
                  <c:v>76.087113819570746</c:v>
                </c:pt>
                <c:pt idx="9">
                  <c:v>78.103500417622541</c:v>
                </c:pt>
                <c:pt idx="10">
                  <c:v>80.091629124450023</c:v>
                </c:pt>
                <c:pt idx="11">
                  <c:v>82.061317861833018</c:v>
                </c:pt>
                <c:pt idx="12">
                  <c:v>84.063280298162994</c:v>
                </c:pt>
                <c:pt idx="13">
                  <c:v>86.037788532514597</c:v>
                </c:pt>
                <c:pt idx="14">
                  <c:v>88.504261486055981</c:v>
                </c:pt>
                <c:pt idx="15">
                  <c:v>92.254608144496871</c:v>
                </c:pt>
                <c:pt idx="16">
                  <c:v>97.141390831389515</c:v>
                </c:pt>
                <c:pt idx="17">
                  <c:v>102.09227499925248</c:v>
                </c:pt>
                <c:pt idx="18">
                  <c:v>107.1138786370269</c:v>
                </c:pt>
                <c:pt idx="19">
                  <c:v>112.14524647887322</c:v>
                </c:pt>
                <c:pt idx="20">
                  <c:v>117.28703286807777</c:v>
                </c:pt>
                <c:pt idx="21">
                  <c:v>122.09367296631056</c:v>
                </c:pt>
                <c:pt idx="22">
                  <c:v>380.90000000000009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2-4B11-86E6-BBE98AC64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8072"/>
        <c:axId val="539948464"/>
      </c:barChart>
      <c:catAx>
        <c:axId val="5399480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84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072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4173050565311"/>
          <c:y val="0.21713540437601259"/>
          <c:w val="6.036412849416313E-2"/>
          <c:h val="0.187528195802461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Vektgrupper!$B$59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Vektgrupper!$M$59:$M$81</c:f>
              <c:numCache>
                <c:formatCode>0.00</c:formatCode>
                <c:ptCount val="23"/>
                <c:pt idx="0">
                  <c:v>63.406255888449202</c:v>
                </c:pt>
                <c:pt idx="1">
                  <c:v>63.029720568783056</c:v>
                </c:pt>
                <c:pt idx="2">
                  <c:v>62.736091650869518</c:v>
                </c:pt>
                <c:pt idx="3">
                  <c:v>62.363307217473896</c:v>
                </c:pt>
                <c:pt idx="4">
                  <c:v>62.178457803081045</c:v>
                </c:pt>
                <c:pt idx="5">
                  <c:v>62.017832949998414</c:v>
                </c:pt>
                <c:pt idx="6">
                  <c:v>61.800018969033047</c:v>
                </c:pt>
                <c:pt idx="7">
                  <c:v>61.585814916204846</c:v>
                </c:pt>
                <c:pt idx="8">
                  <c:v>61.398007951570222</c:v>
                </c:pt>
                <c:pt idx="9">
                  <c:v>61.211327071682447</c:v>
                </c:pt>
                <c:pt idx="10">
                  <c:v>61.007211141488845</c:v>
                </c:pt>
                <c:pt idx="11">
                  <c:v>60.840418030124177</c:v>
                </c:pt>
                <c:pt idx="12">
                  <c:v>60.681219647564888</c:v>
                </c:pt>
                <c:pt idx="13">
                  <c:v>60.527397114600703</c:v>
                </c:pt>
                <c:pt idx="14">
                  <c:v>60.333104841841319</c:v>
                </c:pt>
                <c:pt idx="15">
                  <c:v>60.062733104580019</c:v>
                </c:pt>
                <c:pt idx="16">
                  <c:v>59.69168390314524</c:v>
                </c:pt>
                <c:pt idx="17">
                  <c:v>59.344940762087745</c:v>
                </c:pt>
                <c:pt idx="18">
                  <c:v>58.998111425873446</c:v>
                </c:pt>
                <c:pt idx="19">
                  <c:v>58.61803921568626</c:v>
                </c:pt>
                <c:pt idx="20">
                  <c:v>58.445213032977712</c:v>
                </c:pt>
                <c:pt idx="21">
                  <c:v>57.990630855715182</c:v>
                </c:pt>
                <c:pt idx="2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A-4A20-98B6-D8C45A36AC9A}"/>
            </c:ext>
          </c:extLst>
        </c:ser>
        <c:ser>
          <c:idx val="1"/>
          <c:order val="1"/>
          <c:tx>
            <c:strRef>
              <c:f>Vektgrupper!$B$36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Vektgrupper!$M$36:$M$58</c:f>
              <c:numCache>
                <c:formatCode>0.00</c:formatCode>
                <c:ptCount val="23"/>
                <c:pt idx="0">
                  <c:v>62.919850357102362</c:v>
                </c:pt>
                <c:pt idx="1">
                  <c:v>62.770827142149606</c:v>
                </c:pt>
                <c:pt idx="2">
                  <c:v>62.584096385542168</c:v>
                </c:pt>
                <c:pt idx="3">
                  <c:v>62.355656476648818</c:v>
                </c:pt>
                <c:pt idx="4">
                  <c:v>62.233719742318975</c:v>
                </c:pt>
                <c:pt idx="5">
                  <c:v>62.053366710201743</c:v>
                </c:pt>
                <c:pt idx="6">
                  <c:v>61.881989664082674</c:v>
                </c:pt>
                <c:pt idx="7">
                  <c:v>61.703470406465421</c:v>
                </c:pt>
                <c:pt idx="8">
                  <c:v>61.504263936961486</c:v>
                </c:pt>
                <c:pt idx="9">
                  <c:v>61.295152346312086</c:v>
                </c:pt>
                <c:pt idx="10">
                  <c:v>61.12879451681367</c:v>
                </c:pt>
                <c:pt idx="11">
                  <c:v>60.943430033418601</c:v>
                </c:pt>
                <c:pt idx="12">
                  <c:v>60.757128203603507</c:v>
                </c:pt>
                <c:pt idx="13">
                  <c:v>60.583207566358759</c:v>
                </c:pt>
                <c:pt idx="14">
                  <c:v>60.363452117038889</c:v>
                </c:pt>
                <c:pt idx="15">
                  <c:v>60.020121138838121</c:v>
                </c:pt>
                <c:pt idx="16">
                  <c:v>59.582994499969395</c:v>
                </c:pt>
                <c:pt idx="17">
                  <c:v>59.10240667976425</c:v>
                </c:pt>
                <c:pt idx="18">
                  <c:v>58.634193954659949</c:v>
                </c:pt>
                <c:pt idx="19">
                  <c:v>58.262540716612392</c:v>
                </c:pt>
                <c:pt idx="20">
                  <c:v>57.941217150760728</c:v>
                </c:pt>
                <c:pt idx="21">
                  <c:v>57.471200980392176</c:v>
                </c:pt>
                <c:pt idx="22">
                  <c:v>56.203703703703709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A-4A20-98B6-D8C45A36AC9A}"/>
            </c:ext>
          </c:extLst>
        </c:ser>
        <c:ser>
          <c:idx val="13"/>
          <c:order val="2"/>
          <c:tx>
            <c:strRef>
              <c:f>Vektgrupper!$B$12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Vektgrupper!$M$12:$M$34</c:f>
              <c:numCache>
                <c:formatCode>0.00</c:formatCode>
                <c:ptCount val="23"/>
                <c:pt idx="0">
                  <c:v>62.671382885938577</c:v>
                </c:pt>
                <c:pt idx="1">
                  <c:v>62.552608733396994</c:v>
                </c:pt>
                <c:pt idx="2">
                  <c:v>62.312572087658602</c:v>
                </c:pt>
                <c:pt idx="3">
                  <c:v>62.13000462855819</c:v>
                </c:pt>
                <c:pt idx="4">
                  <c:v>61.993390341636719</c:v>
                </c:pt>
                <c:pt idx="5">
                  <c:v>61.830369525688063</c:v>
                </c:pt>
                <c:pt idx="6">
                  <c:v>61.663897049151601</c:v>
                </c:pt>
                <c:pt idx="7">
                  <c:v>61.496806780241393</c:v>
                </c:pt>
                <c:pt idx="8">
                  <c:v>61.29851763284092</c:v>
                </c:pt>
                <c:pt idx="9">
                  <c:v>61.12628941323868</c:v>
                </c:pt>
                <c:pt idx="10">
                  <c:v>60.937534500258202</c:v>
                </c:pt>
                <c:pt idx="11">
                  <c:v>60.769917149518157</c:v>
                </c:pt>
                <c:pt idx="12">
                  <c:v>60.585485681210152</c:v>
                </c:pt>
                <c:pt idx="13">
                  <c:v>60.403388437808999</c:v>
                </c:pt>
                <c:pt idx="14">
                  <c:v>60.18482342560484</c:v>
                </c:pt>
                <c:pt idx="15">
                  <c:v>59.864884313865666</c:v>
                </c:pt>
                <c:pt idx="16">
                  <c:v>59.422477522477521</c:v>
                </c:pt>
                <c:pt idx="17">
                  <c:v>58.949028762982245</c:v>
                </c:pt>
                <c:pt idx="18">
                  <c:v>58.506909278173552</c:v>
                </c:pt>
                <c:pt idx="19">
                  <c:v>58.062720070422543</c:v>
                </c:pt>
                <c:pt idx="20">
                  <c:v>57.757766771724462</c:v>
                </c:pt>
                <c:pt idx="21">
                  <c:v>57.63681183237469</c:v>
                </c:pt>
                <c:pt idx="22">
                  <c:v>58.857142857142847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A-4A20-98B6-D8C45A36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9248"/>
        <c:axId val="539949640"/>
      </c:barChart>
      <c:catAx>
        <c:axId val="5399492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9640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25791014513619"/>
          <c:y val="0.1438775156285346"/>
          <c:w val="5.9871256557623598E-2"/>
          <c:h val="0.212137386843332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Vektgrupper!$I$59:$I$76</c:f>
              <c:numCache>
                <c:formatCode>0.0</c:formatCode>
                <c:ptCount val="18"/>
                <c:pt idx="0">
                  <c:v>0.70841585464612944</c:v>
                </c:pt>
                <c:pt idx="1">
                  <c:v>1.609116962863</c:v>
                </c:pt>
                <c:pt idx="2">
                  <c:v>0.80705266925886177</c:v>
                </c:pt>
                <c:pt idx="3">
                  <c:v>1.120721730427874</c:v>
                </c:pt>
                <c:pt idx="4">
                  <c:v>1.5888309018671247</c:v>
                </c:pt>
                <c:pt idx="5">
                  <c:v>2.1110805770789742</c:v>
                </c:pt>
                <c:pt idx="6">
                  <c:v>2.8051299098394997</c:v>
                </c:pt>
                <c:pt idx="7">
                  <c:v>3.9846479613177128</c:v>
                </c:pt>
                <c:pt idx="8">
                  <c:v>4.8014778468598323</c:v>
                </c:pt>
                <c:pt idx="9">
                  <c:v>6.2029373777344974</c:v>
                </c:pt>
                <c:pt idx="10">
                  <c:v>7.2498391298735108</c:v>
                </c:pt>
                <c:pt idx="11">
                  <c:v>8.3940394817162822</c:v>
                </c:pt>
                <c:pt idx="12">
                  <c:v>9.5863942865459837</c:v>
                </c:pt>
                <c:pt idx="13">
                  <c:v>9.3814718146499398</c:v>
                </c:pt>
                <c:pt idx="14">
                  <c:v>13.393041041701071</c:v>
                </c:pt>
                <c:pt idx="15">
                  <c:v>15.157611752767348</c:v>
                </c:pt>
                <c:pt idx="16">
                  <c:v>6.762301898050997</c:v>
                </c:pt>
                <c:pt idx="17">
                  <c:v>2.4925915471522244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D-42DD-A0A0-B7BD47D8737E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0.60091512653143575</c:v>
                </c:pt>
                <c:pt idx="1">
                  <c:v>1.371986475706173</c:v>
                </c:pt>
                <c:pt idx="2">
                  <c:v>0.70502029150329604</c:v>
                </c:pt>
                <c:pt idx="3">
                  <c:v>1.0025218660769275</c:v>
                </c:pt>
                <c:pt idx="4">
                  <c:v>1.3682469801262764</c:v>
                </c:pt>
                <c:pt idx="5">
                  <c:v>1.8731454781000825</c:v>
                </c:pt>
                <c:pt idx="6">
                  <c:v>2.629810629511089</c:v>
                </c:pt>
                <c:pt idx="7">
                  <c:v>3.4306457268957975</c:v>
                </c:pt>
                <c:pt idx="8">
                  <c:v>4.6138566488866788</c:v>
                </c:pt>
                <c:pt idx="9">
                  <c:v>5.6984666607116523</c:v>
                </c:pt>
                <c:pt idx="10">
                  <c:v>6.9802105391054052</c:v>
                </c:pt>
                <c:pt idx="11">
                  <c:v>8.1543836106124346</c:v>
                </c:pt>
                <c:pt idx="12">
                  <c:v>9.1422954176365252</c:v>
                </c:pt>
                <c:pt idx="13">
                  <c:v>9.6619337663505682</c:v>
                </c:pt>
                <c:pt idx="14">
                  <c:v>13.57940432886536</c:v>
                </c:pt>
                <c:pt idx="15">
                  <c:v>16.302647305325802</c:v>
                </c:pt>
                <c:pt idx="16">
                  <c:v>7.7715321096650083</c:v>
                </c:pt>
                <c:pt idx="17">
                  <c:v>3.0440567689813633</c:v>
                </c:pt>
                <c:pt idx="18">
                  <c:v>1.0792416645450937</c:v>
                </c:pt>
                <c:pt idx="19">
                  <c:v>0.41723610504387826</c:v>
                </c:pt>
                <c:pt idx="20">
                  <c:v>0.19652228270144889</c:v>
                </c:pt>
                <c:pt idx="21">
                  <c:v>0.1109005412755064</c:v>
                </c:pt>
                <c:pt idx="22">
                  <c:v>3.7374569670054246E-3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D-42DD-A0A0-B7BD47D8737E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0.69873199342099479</c:v>
                </c:pt>
                <c:pt idx="1">
                  <c:v>1.5574097972555028</c:v>
                </c:pt>
                <c:pt idx="2">
                  <c:v>0.82055040016873426</c:v>
                </c:pt>
                <c:pt idx="3">
                  <c:v>1.1684291577291483</c:v>
                </c:pt>
                <c:pt idx="4">
                  <c:v>1.6364362775485701</c:v>
                </c:pt>
                <c:pt idx="5">
                  <c:v>2.193474941034347</c:v>
                </c:pt>
                <c:pt idx="6">
                  <c:v>3.0835875723592534</c:v>
                </c:pt>
                <c:pt idx="7">
                  <c:v>3.9484171381327449</c:v>
                </c:pt>
                <c:pt idx="8">
                  <c:v>5.2582016168993642</c:v>
                </c:pt>
                <c:pt idx="9">
                  <c:v>6.4749660470062196</c:v>
                </c:pt>
                <c:pt idx="10">
                  <c:v>7.593031878971181</c:v>
                </c:pt>
                <c:pt idx="11">
                  <c:v>8.9020051363832096</c:v>
                </c:pt>
                <c:pt idx="12">
                  <c:v>9.576941303402867</c:v>
                </c:pt>
                <c:pt idx="13">
                  <c:v>9.7080211539488559</c:v>
                </c:pt>
                <c:pt idx="14">
                  <c:v>13.177817692872948</c:v>
                </c:pt>
                <c:pt idx="15">
                  <c:v>14.185287013495348</c:v>
                </c:pt>
                <c:pt idx="16">
                  <c:v>6.0902443195914691</c:v>
                </c:pt>
                <c:pt idx="17">
                  <c:v>2.2586430565198201</c:v>
                </c:pt>
                <c:pt idx="18">
                  <c:v>0.78769593530780091</c:v>
                </c:pt>
                <c:pt idx="19">
                  <c:v>0.30718248627176858</c:v>
                </c:pt>
                <c:pt idx="20">
                  <c:v>0.15014355237887284</c:v>
                </c:pt>
                <c:pt idx="21">
                  <c:v>8.227136571143101E-2</c:v>
                </c:pt>
                <c:pt idx="22">
                  <c:v>4.7321245684471422E-4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D-42DD-A0A0-B7BD47D8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0.60091512653143575</c:v>
                </c:pt>
                <c:pt idx="1">
                  <c:v>1.371986475706173</c:v>
                </c:pt>
                <c:pt idx="2">
                  <c:v>0.70502029150329604</c:v>
                </c:pt>
                <c:pt idx="3">
                  <c:v>1.0025218660769275</c:v>
                </c:pt>
                <c:pt idx="4">
                  <c:v>1.3682469801262764</c:v>
                </c:pt>
                <c:pt idx="5">
                  <c:v>1.8731454781000825</c:v>
                </c:pt>
                <c:pt idx="6">
                  <c:v>2.629810629511089</c:v>
                </c:pt>
                <c:pt idx="7">
                  <c:v>3.4306457268957975</c:v>
                </c:pt>
                <c:pt idx="8">
                  <c:v>4.6138566488866788</c:v>
                </c:pt>
                <c:pt idx="9">
                  <c:v>5.6984666607116523</c:v>
                </c:pt>
                <c:pt idx="10">
                  <c:v>6.9802105391054052</c:v>
                </c:pt>
                <c:pt idx="11">
                  <c:v>8.1543836106124346</c:v>
                </c:pt>
                <c:pt idx="12">
                  <c:v>9.1422954176365252</c:v>
                </c:pt>
                <c:pt idx="13">
                  <c:v>9.6619337663505682</c:v>
                </c:pt>
                <c:pt idx="14">
                  <c:v>13.57940432886536</c:v>
                </c:pt>
                <c:pt idx="15">
                  <c:v>16.302647305325802</c:v>
                </c:pt>
                <c:pt idx="16">
                  <c:v>7.7715321096650083</c:v>
                </c:pt>
                <c:pt idx="17">
                  <c:v>3.0440567689813633</c:v>
                </c:pt>
                <c:pt idx="18">
                  <c:v>1.0792416645450937</c:v>
                </c:pt>
                <c:pt idx="19">
                  <c:v>0.41723610504387826</c:v>
                </c:pt>
                <c:pt idx="20">
                  <c:v>0.19652228270144889</c:v>
                </c:pt>
                <c:pt idx="21">
                  <c:v>0.1109005412755064</c:v>
                </c:pt>
                <c:pt idx="22">
                  <c:v>3.7374569670054246E-3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1-41A4-BB57-680FC634325B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0.69873199342099479</c:v>
                </c:pt>
                <c:pt idx="1">
                  <c:v>1.5574097972555028</c:v>
                </c:pt>
                <c:pt idx="2">
                  <c:v>0.82055040016873426</c:v>
                </c:pt>
                <c:pt idx="3">
                  <c:v>1.1684291577291483</c:v>
                </c:pt>
                <c:pt idx="4">
                  <c:v>1.6364362775485701</c:v>
                </c:pt>
                <c:pt idx="5">
                  <c:v>2.193474941034347</c:v>
                </c:pt>
                <c:pt idx="6">
                  <c:v>3.0835875723592534</c:v>
                </c:pt>
                <c:pt idx="7">
                  <c:v>3.9484171381327449</c:v>
                </c:pt>
                <c:pt idx="8">
                  <c:v>5.2582016168993642</c:v>
                </c:pt>
                <c:pt idx="9">
                  <c:v>6.4749660470062196</c:v>
                </c:pt>
                <c:pt idx="10">
                  <c:v>7.593031878971181</c:v>
                </c:pt>
                <c:pt idx="11">
                  <c:v>8.9020051363832096</c:v>
                </c:pt>
                <c:pt idx="12">
                  <c:v>9.576941303402867</c:v>
                </c:pt>
                <c:pt idx="13">
                  <c:v>9.7080211539488559</c:v>
                </c:pt>
                <c:pt idx="14">
                  <c:v>13.177817692872948</c:v>
                </c:pt>
                <c:pt idx="15">
                  <c:v>14.185287013495348</c:v>
                </c:pt>
                <c:pt idx="16">
                  <c:v>6.0902443195914691</c:v>
                </c:pt>
                <c:pt idx="17">
                  <c:v>2.2586430565198201</c:v>
                </c:pt>
                <c:pt idx="18">
                  <c:v>0.78769593530780091</c:v>
                </c:pt>
                <c:pt idx="19">
                  <c:v>0.30718248627176858</c:v>
                </c:pt>
                <c:pt idx="20">
                  <c:v>0.15014355237887284</c:v>
                </c:pt>
                <c:pt idx="21">
                  <c:v>8.227136571143101E-2</c:v>
                </c:pt>
                <c:pt idx="22">
                  <c:v>4.7321245684471422E-4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1-41A4-BB57-680FC6343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Vektgrupper!$G$59:$G$76</c:f>
              <c:numCache>
                <c:formatCode>#,##0</c:formatCode>
                <c:ptCount val="18"/>
                <c:pt idx="0">
                  <c:v>10651</c:v>
                </c:pt>
                <c:pt idx="1">
                  <c:v>24193</c:v>
                </c:pt>
                <c:pt idx="2">
                  <c:v>12134</c:v>
                </c:pt>
                <c:pt idx="3">
                  <c:v>16850</c:v>
                </c:pt>
                <c:pt idx="4">
                  <c:v>23888</c:v>
                </c:pt>
                <c:pt idx="5">
                  <c:v>31740</c:v>
                </c:pt>
                <c:pt idx="6">
                  <c:v>42175</c:v>
                </c:pt>
                <c:pt idx="7">
                  <c:v>59909</c:v>
                </c:pt>
                <c:pt idx="8">
                  <c:v>72190</c:v>
                </c:pt>
                <c:pt idx="9">
                  <c:v>93260.88</c:v>
                </c:pt>
                <c:pt idx="10">
                  <c:v>109001</c:v>
                </c:pt>
                <c:pt idx="11">
                  <c:v>126204</c:v>
                </c:pt>
                <c:pt idx="12">
                  <c:v>144131</c:v>
                </c:pt>
                <c:pt idx="13">
                  <c:v>141050</c:v>
                </c:pt>
                <c:pt idx="14">
                  <c:v>201363.76</c:v>
                </c:pt>
                <c:pt idx="15">
                  <c:v>227894</c:v>
                </c:pt>
                <c:pt idx="16">
                  <c:v>101670.9</c:v>
                </c:pt>
                <c:pt idx="17">
                  <c:v>37476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3-4B2D-B5DD-956BEAB40E75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8843</c:v>
                </c:pt>
                <c:pt idx="1">
                  <c:v>20190</c:v>
                </c:pt>
                <c:pt idx="2">
                  <c:v>10375</c:v>
                </c:pt>
                <c:pt idx="3">
                  <c:v>14753</c:v>
                </c:pt>
                <c:pt idx="4">
                  <c:v>20134.97</c:v>
                </c:pt>
                <c:pt idx="5">
                  <c:v>27565</c:v>
                </c:pt>
                <c:pt idx="6">
                  <c:v>38700</c:v>
                </c:pt>
                <c:pt idx="7">
                  <c:v>50485</c:v>
                </c:pt>
                <c:pt idx="8">
                  <c:v>67897</c:v>
                </c:pt>
                <c:pt idx="9">
                  <c:v>83858</c:v>
                </c:pt>
                <c:pt idx="10">
                  <c:v>102720</c:v>
                </c:pt>
                <c:pt idx="11">
                  <c:v>119999</c:v>
                </c:pt>
                <c:pt idx="12">
                  <c:v>134537</c:v>
                </c:pt>
                <c:pt idx="13">
                  <c:v>142183.94</c:v>
                </c:pt>
                <c:pt idx="14">
                  <c:v>199833</c:v>
                </c:pt>
                <c:pt idx="15">
                  <c:v>239907.94</c:v>
                </c:pt>
                <c:pt idx="16">
                  <c:v>114365</c:v>
                </c:pt>
                <c:pt idx="17">
                  <c:v>44796</c:v>
                </c:pt>
                <c:pt idx="18">
                  <c:v>15882</c:v>
                </c:pt>
                <c:pt idx="19">
                  <c:v>6140</c:v>
                </c:pt>
                <c:pt idx="20">
                  <c:v>2892</c:v>
                </c:pt>
                <c:pt idx="21">
                  <c:v>1632</c:v>
                </c:pt>
                <c:pt idx="2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3-4B2D-B5DD-956BEAB40E75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10336</c:v>
                </c:pt>
                <c:pt idx="1">
                  <c:v>23038</c:v>
                </c:pt>
                <c:pt idx="2">
                  <c:v>12138</c:v>
                </c:pt>
                <c:pt idx="3">
                  <c:v>17284</c:v>
                </c:pt>
                <c:pt idx="4">
                  <c:v>24207</c:v>
                </c:pt>
                <c:pt idx="5">
                  <c:v>32447</c:v>
                </c:pt>
                <c:pt idx="6">
                  <c:v>45614</c:v>
                </c:pt>
                <c:pt idx="7">
                  <c:v>58407</c:v>
                </c:pt>
                <c:pt idx="8">
                  <c:v>77782</c:v>
                </c:pt>
                <c:pt idx="9">
                  <c:v>95781</c:v>
                </c:pt>
                <c:pt idx="10">
                  <c:v>112320</c:v>
                </c:pt>
                <c:pt idx="11">
                  <c:v>131683</c:v>
                </c:pt>
                <c:pt idx="12">
                  <c:v>141667</c:v>
                </c:pt>
                <c:pt idx="13">
                  <c:v>143606</c:v>
                </c:pt>
                <c:pt idx="14">
                  <c:v>194933</c:v>
                </c:pt>
                <c:pt idx="15">
                  <c:v>209836</c:v>
                </c:pt>
                <c:pt idx="16">
                  <c:v>90090</c:v>
                </c:pt>
                <c:pt idx="17">
                  <c:v>33411</c:v>
                </c:pt>
                <c:pt idx="18">
                  <c:v>11652</c:v>
                </c:pt>
                <c:pt idx="19">
                  <c:v>4544</c:v>
                </c:pt>
                <c:pt idx="20">
                  <c:v>2221</c:v>
                </c:pt>
                <c:pt idx="21">
                  <c:v>1217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3-4B2D-B5DD-956BEAB40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5185320572104"/>
          <c:y val="0.17857639493176561"/>
          <c:w val="0.85748743525797966"/>
          <c:h val="0.68879835303605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Variant!$B$155</c:f>
              <c:strCache>
                <c:ptCount val="1"/>
                <c:pt idx="0">
                  <c:v>2005</c:v>
                </c:pt>
              </c:strCache>
            </c:strRef>
          </c:tx>
          <c:invertIfNegative val="0"/>
          <c:val>
            <c:numRef>
              <c:f>Variant!$G$155:$G$161</c:f>
              <c:numCache>
                <c:formatCode>#,##0</c:formatCode>
                <c:ptCount val="7"/>
                <c:pt idx="0">
                  <c:v>580530</c:v>
                </c:pt>
                <c:pt idx="1">
                  <c:v>0</c:v>
                </c:pt>
                <c:pt idx="2">
                  <c:v>0</c:v>
                </c:pt>
                <c:pt idx="3">
                  <c:v>784228</c:v>
                </c:pt>
                <c:pt idx="4">
                  <c:v>138</c:v>
                </c:pt>
                <c:pt idx="5">
                  <c:v>518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B-40B1-9983-63FC4230EB9E}"/>
            </c:ext>
          </c:extLst>
        </c:ser>
        <c:ser>
          <c:idx val="0"/>
          <c:order val="1"/>
          <c:tx>
            <c:strRef>
              <c:f>Variant!$B$107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Variant!$G$107:$G$113</c:f>
              <c:numCache>
                <c:formatCode>#,##0</c:formatCode>
                <c:ptCount val="7"/>
                <c:pt idx="0">
                  <c:v>607656</c:v>
                </c:pt>
                <c:pt idx="1">
                  <c:v>24655</c:v>
                </c:pt>
                <c:pt idx="2">
                  <c:v>0</c:v>
                </c:pt>
                <c:pt idx="3">
                  <c:v>859484.5</c:v>
                </c:pt>
                <c:pt idx="4">
                  <c:v>201</c:v>
                </c:pt>
                <c:pt idx="5">
                  <c:v>4032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D-4BD4-82D2-877800460FF8}"/>
            </c:ext>
          </c:extLst>
        </c:ser>
        <c:ser>
          <c:idx val="4"/>
          <c:order val="2"/>
          <c:tx>
            <c:strRef>
              <c:f>Variant!$B$75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Variant!$G$75:$G$81</c:f>
              <c:numCache>
                <c:formatCode>#,##0</c:formatCode>
                <c:ptCount val="7"/>
                <c:pt idx="0">
                  <c:v>566371</c:v>
                </c:pt>
                <c:pt idx="1">
                  <c:v>76798</c:v>
                </c:pt>
                <c:pt idx="2">
                  <c:v>0</c:v>
                </c:pt>
                <c:pt idx="3">
                  <c:v>875506</c:v>
                </c:pt>
                <c:pt idx="4">
                  <c:v>0</c:v>
                </c:pt>
                <c:pt idx="5">
                  <c:v>2299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D-4BD4-82D2-877800460FF8}"/>
            </c:ext>
          </c:extLst>
        </c:ser>
        <c:ser>
          <c:idx val="10"/>
          <c:order val="3"/>
          <c:tx>
            <c:strRef>
              <c:f>Variant!$B$27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Variant!$G$27:$G$33</c:f>
              <c:numCache>
                <c:formatCode>#,##0</c:formatCode>
                <c:ptCount val="7"/>
                <c:pt idx="0">
                  <c:v>457695.43000000005</c:v>
                </c:pt>
                <c:pt idx="1">
                  <c:v>77531</c:v>
                </c:pt>
                <c:pt idx="2">
                  <c:v>95470</c:v>
                </c:pt>
                <c:pt idx="3">
                  <c:v>242462</c:v>
                </c:pt>
                <c:pt idx="4">
                  <c:v>0</c:v>
                </c:pt>
                <c:pt idx="5">
                  <c:v>4070</c:v>
                </c:pt>
                <c:pt idx="6">
                  <c:v>626267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BD-4BD4-82D2-877800460FF8}"/>
            </c:ext>
          </c:extLst>
        </c:ser>
        <c:ser>
          <c:idx val="13"/>
          <c:order val="4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Variant!$G$19:$G$25</c:f>
              <c:numCache>
                <c:formatCode>#,##0</c:formatCode>
                <c:ptCount val="7"/>
                <c:pt idx="0">
                  <c:v>483628.85</c:v>
                </c:pt>
                <c:pt idx="1">
                  <c:v>93396</c:v>
                </c:pt>
                <c:pt idx="2">
                  <c:v>59267</c:v>
                </c:pt>
                <c:pt idx="3">
                  <c:v>58175</c:v>
                </c:pt>
                <c:pt idx="4">
                  <c:v>0</c:v>
                </c:pt>
                <c:pt idx="5">
                  <c:v>4004</c:v>
                </c:pt>
                <c:pt idx="6">
                  <c:v>773118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BD-4BD4-82D2-877800460FF8}"/>
            </c:ext>
          </c:extLst>
        </c:ser>
        <c:ser>
          <c:idx val="1"/>
          <c:order val="5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Variant!$G$11:$G$17</c:f>
              <c:numCache>
                <c:formatCode>#,##0</c:formatCode>
                <c:ptCount val="7"/>
                <c:pt idx="0">
                  <c:v>523214</c:v>
                </c:pt>
                <c:pt idx="1">
                  <c:v>83487</c:v>
                </c:pt>
                <c:pt idx="2">
                  <c:v>30107</c:v>
                </c:pt>
                <c:pt idx="3">
                  <c:v>71448</c:v>
                </c:pt>
                <c:pt idx="4">
                  <c:v>0</c:v>
                </c:pt>
                <c:pt idx="5">
                  <c:v>3592</c:v>
                </c:pt>
                <c:pt idx="6">
                  <c:v>767403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D-4BD4-82D2-87780046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06507114000387"/>
          <c:y val="0.23216673387524678"/>
          <c:w val="5.5770380086538632E-2"/>
          <c:h val="0.31290742341778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slakt per PRODUSENT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Variant!$Y$107:$Y$113</c:f>
              <c:numCache>
                <c:formatCode>0</c:formatCode>
                <c:ptCount val="7"/>
                <c:pt idx="0">
                  <c:v>258.02802547770699</c:v>
                </c:pt>
                <c:pt idx="1">
                  <c:v>283.39080459770116</c:v>
                </c:pt>
                <c:pt idx="2">
                  <c:v>0</c:v>
                </c:pt>
                <c:pt idx="3">
                  <c:v>551.30500320718409</c:v>
                </c:pt>
                <c:pt idx="4">
                  <c:v>2.5125000000000002</c:v>
                </c:pt>
                <c:pt idx="5">
                  <c:v>366.54545454545456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4E9B-80FA-0B86AB7FEF2F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Variant!$Y$83:$Y$89</c:f>
              <c:numCache>
                <c:formatCode>0</c:formatCode>
                <c:ptCount val="7"/>
                <c:pt idx="0">
                  <c:v>284.0567853705486</c:v>
                </c:pt>
                <c:pt idx="1">
                  <c:v>178.32019704433498</c:v>
                </c:pt>
                <c:pt idx="2">
                  <c:v>0</c:v>
                </c:pt>
                <c:pt idx="3">
                  <c:v>650.57867263236392</c:v>
                </c:pt>
                <c:pt idx="4">
                  <c:v>2.4255319148936172</c:v>
                </c:pt>
                <c:pt idx="5">
                  <c:v>350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4E9B-80FA-0B86AB7FEF2F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Variant!$Y$27:$Y$33</c:f>
              <c:numCache>
                <c:formatCode>0</c:formatCode>
                <c:ptCount val="7"/>
                <c:pt idx="0">
                  <c:v>328.56814788226853</c:v>
                </c:pt>
                <c:pt idx="1">
                  <c:v>201.37922077922079</c:v>
                </c:pt>
                <c:pt idx="2">
                  <c:v>310.97719869706839</c:v>
                </c:pt>
                <c:pt idx="3">
                  <c:v>532.88351648351647</c:v>
                </c:pt>
                <c:pt idx="4">
                  <c:v>0</c:v>
                </c:pt>
                <c:pt idx="5">
                  <c:v>127.1875</c:v>
                </c:pt>
                <c:pt idx="6">
                  <c:v>715.73371428571431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1-4E9B-80FA-0B86AB7FEF2F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Variant!$Y$19:$Y$25</c:f>
              <c:numCache>
                <c:formatCode>0</c:formatCode>
                <c:ptCount val="7"/>
                <c:pt idx="0">
                  <c:v>361.7268885564697</c:v>
                </c:pt>
                <c:pt idx="1">
                  <c:v>259.43333333333334</c:v>
                </c:pt>
                <c:pt idx="2">
                  <c:v>232.41960784313724</c:v>
                </c:pt>
                <c:pt idx="3">
                  <c:v>258.55555555555554</c:v>
                </c:pt>
                <c:pt idx="4">
                  <c:v>0</c:v>
                </c:pt>
                <c:pt idx="5">
                  <c:v>102.66666666666667</c:v>
                </c:pt>
                <c:pt idx="6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21-4E9B-80FA-0B86AB7FEF2F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Variant!$Y$11:$Y$17</c:f>
              <c:numCache>
                <c:formatCode>0</c:formatCode>
                <c:ptCount val="7"/>
                <c:pt idx="0">
                  <c:v>411.00864100549882</c:v>
                </c:pt>
                <c:pt idx="1">
                  <c:v>259.27639751552795</c:v>
                </c:pt>
                <c:pt idx="2">
                  <c:v>146.86341463414635</c:v>
                </c:pt>
                <c:pt idx="3">
                  <c:v>525.35294117647061</c:v>
                </c:pt>
                <c:pt idx="4">
                  <c:v>0</c:v>
                </c:pt>
                <c:pt idx="5">
                  <c:v>149.66666666666666</c:v>
                </c:pt>
                <c:pt idx="6">
                  <c:v>965.28679245283024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1-4E9B-80FA-0B86AB7F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PRODUSENTER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Variant!$E$107:$E$113</c:f>
              <c:numCache>
                <c:formatCode>0</c:formatCode>
                <c:ptCount val="7"/>
                <c:pt idx="0">
                  <c:v>2355</c:v>
                </c:pt>
                <c:pt idx="1">
                  <c:v>87</c:v>
                </c:pt>
                <c:pt idx="2">
                  <c:v>0</c:v>
                </c:pt>
                <c:pt idx="3">
                  <c:v>1559</c:v>
                </c:pt>
                <c:pt idx="4">
                  <c:v>80</c:v>
                </c:pt>
                <c:pt idx="5">
                  <c:v>11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1-4E75-B3A6-F4B096C6F529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Variant!$E$83:$E$89</c:f>
              <c:numCache>
                <c:formatCode>0</c:formatCode>
                <c:ptCount val="7"/>
                <c:pt idx="0">
                  <c:v>2078</c:v>
                </c:pt>
                <c:pt idx="1">
                  <c:v>203</c:v>
                </c:pt>
                <c:pt idx="2">
                  <c:v>0</c:v>
                </c:pt>
                <c:pt idx="3">
                  <c:v>1341</c:v>
                </c:pt>
                <c:pt idx="4">
                  <c:v>47</c:v>
                </c:pt>
                <c:pt idx="5">
                  <c:v>11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1-4E75-B3A6-F4B096C6F529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Variant!$E$27:$E$33</c:f>
              <c:numCache>
                <c:formatCode>0</c:formatCode>
                <c:ptCount val="7"/>
                <c:pt idx="0">
                  <c:v>1393</c:v>
                </c:pt>
                <c:pt idx="1">
                  <c:v>385</c:v>
                </c:pt>
                <c:pt idx="2">
                  <c:v>307</c:v>
                </c:pt>
                <c:pt idx="3">
                  <c:v>455</c:v>
                </c:pt>
                <c:pt idx="4">
                  <c:v>0</c:v>
                </c:pt>
                <c:pt idx="5">
                  <c:v>32</c:v>
                </c:pt>
                <c:pt idx="6">
                  <c:v>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1-4E75-B3A6-F4B096C6F529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Variant!$E$19:$E$25</c:f>
              <c:numCache>
                <c:formatCode>0</c:formatCode>
                <c:ptCount val="7"/>
                <c:pt idx="0">
                  <c:v>1337</c:v>
                </c:pt>
                <c:pt idx="1">
                  <c:v>360</c:v>
                </c:pt>
                <c:pt idx="2">
                  <c:v>255</c:v>
                </c:pt>
                <c:pt idx="3">
                  <c:v>225</c:v>
                </c:pt>
                <c:pt idx="4">
                  <c:v>0</c:v>
                </c:pt>
                <c:pt idx="5">
                  <c:v>39</c:v>
                </c:pt>
                <c:pt idx="6">
                  <c:v>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A1-4E75-B3A6-F4B096C6F529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Variant!$E$11:$E$17</c:f>
              <c:numCache>
                <c:formatCode>0</c:formatCode>
                <c:ptCount val="7"/>
                <c:pt idx="0">
                  <c:v>1273</c:v>
                </c:pt>
                <c:pt idx="1">
                  <c:v>322</c:v>
                </c:pt>
                <c:pt idx="2">
                  <c:v>205</c:v>
                </c:pt>
                <c:pt idx="3">
                  <c:v>136</c:v>
                </c:pt>
                <c:pt idx="4">
                  <c:v>0</c:v>
                </c:pt>
                <c:pt idx="5">
                  <c:v>24</c:v>
                </c:pt>
                <c:pt idx="6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A1-4E75-B3A6-F4B096C6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KJØTT%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Variant!$M$107:$M$113</c:f>
              <c:numCache>
                <c:formatCode>0.00</c:formatCode>
                <c:ptCount val="7"/>
                <c:pt idx="0">
                  <c:v>61.260425916072087</c:v>
                </c:pt>
                <c:pt idx="1">
                  <c:v>60.41488541877915</c:v>
                </c:pt>
                <c:pt idx="2">
                  <c:v>0</c:v>
                </c:pt>
                <c:pt idx="3">
                  <c:v>60.901188047270551</c:v>
                </c:pt>
                <c:pt idx="4">
                  <c:v>61.187969924812016</c:v>
                </c:pt>
                <c:pt idx="5">
                  <c:v>60.55208333333335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5-4D6D-BBC8-27F42C44227F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Variant!$M$83:$M$89</c:f>
              <c:numCache>
                <c:formatCode>0.00</c:formatCode>
                <c:ptCount val="7"/>
                <c:pt idx="0">
                  <c:v>61.561997780620224</c:v>
                </c:pt>
                <c:pt idx="1">
                  <c:v>60.798104815316201</c:v>
                </c:pt>
                <c:pt idx="2">
                  <c:v>0</c:v>
                </c:pt>
                <c:pt idx="3">
                  <c:v>60.513042331984551</c:v>
                </c:pt>
                <c:pt idx="4">
                  <c:v>66.709302325581362</c:v>
                </c:pt>
                <c:pt idx="5">
                  <c:v>59.892987012987021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5-4D6D-BBC8-27F42C44227F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Variant!$M$27:$M$33</c:f>
              <c:numCache>
                <c:formatCode>0.00</c:formatCode>
                <c:ptCount val="7"/>
                <c:pt idx="0">
                  <c:v>60.867049342752466</c:v>
                </c:pt>
                <c:pt idx="1">
                  <c:v>61.231641991403478</c:v>
                </c:pt>
                <c:pt idx="2">
                  <c:v>60.833132346926995</c:v>
                </c:pt>
                <c:pt idx="3">
                  <c:v>60.514490121122542</c:v>
                </c:pt>
                <c:pt idx="4">
                  <c:v>0</c:v>
                </c:pt>
                <c:pt idx="5">
                  <c:v>58.535599901453523</c:v>
                </c:pt>
                <c:pt idx="6">
                  <c:v>60.613445405054094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5-4D6D-BBC8-27F42C44227F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Variant!$M$19:$M$25</c:f>
              <c:numCache>
                <c:formatCode>0.00</c:formatCode>
                <c:ptCount val="7"/>
                <c:pt idx="0">
                  <c:v>60.711632566976654</c:v>
                </c:pt>
                <c:pt idx="1">
                  <c:v>61.042229222922302</c:v>
                </c:pt>
                <c:pt idx="2">
                  <c:v>60.743105485232078</c:v>
                </c:pt>
                <c:pt idx="3">
                  <c:v>60.988786846902606</c:v>
                </c:pt>
                <c:pt idx="4">
                  <c:v>0</c:v>
                </c:pt>
                <c:pt idx="5">
                  <c:v>58.219304826206553</c:v>
                </c:pt>
                <c:pt idx="6">
                  <c:v>60.571724677558898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5-4D6D-BBC8-27F42C44227F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Variant!$M$11:$M$17</c:f>
              <c:numCache>
                <c:formatCode>0.00</c:formatCode>
                <c:ptCount val="7"/>
                <c:pt idx="0">
                  <c:v>60.605493664263683</c:v>
                </c:pt>
                <c:pt idx="1">
                  <c:v>60.851583667010317</c:v>
                </c:pt>
                <c:pt idx="2">
                  <c:v>60.550409176281192</c:v>
                </c:pt>
                <c:pt idx="3">
                  <c:v>60.691481315479855</c:v>
                </c:pt>
                <c:pt idx="4">
                  <c:v>0</c:v>
                </c:pt>
                <c:pt idx="5">
                  <c:v>58.746659242761702</c:v>
                </c:pt>
                <c:pt idx="6">
                  <c:v>60.546029546287897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5-4D6D-BBC8-27F42C442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Kjøtt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31366118002224"/>
          <c:y val="4.2826321390639466E-2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KJØTT%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Variant!$M$27:$M$33</c:f>
              <c:numCache>
                <c:formatCode>0.00</c:formatCode>
                <c:ptCount val="7"/>
                <c:pt idx="0">
                  <c:v>60.867049342752466</c:v>
                </c:pt>
                <c:pt idx="1">
                  <c:v>61.231641991403478</c:v>
                </c:pt>
                <c:pt idx="2">
                  <c:v>60.833132346926995</c:v>
                </c:pt>
                <c:pt idx="3">
                  <c:v>60.514490121122542</c:v>
                </c:pt>
                <c:pt idx="4">
                  <c:v>0</c:v>
                </c:pt>
                <c:pt idx="5">
                  <c:v>58.535599901453523</c:v>
                </c:pt>
                <c:pt idx="6">
                  <c:v>60.613445405054094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9-4FEB-AC4C-22753A68E505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Variant!$M$19:$M$25</c:f>
              <c:numCache>
                <c:formatCode>0.00</c:formatCode>
                <c:ptCount val="7"/>
                <c:pt idx="0">
                  <c:v>60.711632566976654</c:v>
                </c:pt>
                <c:pt idx="1">
                  <c:v>61.042229222922302</c:v>
                </c:pt>
                <c:pt idx="2">
                  <c:v>60.743105485232078</c:v>
                </c:pt>
                <c:pt idx="3">
                  <c:v>60.988786846902606</c:v>
                </c:pt>
                <c:pt idx="4">
                  <c:v>0</c:v>
                </c:pt>
                <c:pt idx="5">
                  <c:v>58.219304826206553</c:v>
                </c:pt>
                <c:pt idx="6">
                  <c:v>60.571724677558898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C9-4FEB-AC4C-22753A68E50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Variant!$M$11:$M$17</c:f>
              <c:numCache>
                <c:formatCode>0.00</c:formatCode>
                <c:ptCount val="7"/>
                <c:pt idx="0">
                  <c:v>60.605493664263683</c:v>
                </c:pt>
                <c:pt idx="1">
                  <c:v>60.851583667010317</c:v>
                </c:pt>
                <c:pt idx="2">
                  <c:v>60.550409176281192</c:v>
                </c:pt>
                <c:pt idx="3">
                  <c:v>60.691481315479855</c:v>
                </c:pt>
                <c:pt idx="4">
                  <c:v>0</c:v>
                </c:pt>
                <c:pt idx="5">
                  <c:v>58.746659242761702</c:v>
                </c:pt>
                <c:pt idx="6">
                  <c:v>60.546029546287897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C9-4FEB-AC4C-22753A68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Kjøtt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8114824510351"/>
          <c:y val="0.13271918910688651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</a:t>
            </a:r>
            <a:r>
              <a:rPr lang="nb-NO" sz="2800" baseline="0"/>
              <a:t> GRIS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'Ark1'!$C$502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'Ark1'!$E$450:$E$501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'Ark1'!$R$502:$R$553</c:f>
              <c:numCache>
                <c:formatCode>General</c:formatCode>
                <c:ptCount val="52"/>
                <c:pt idx="0">
                  <c:v>31325</c:v>
                </c:pt>
                <c:pt idx="1">
                  <c:v>33853</c:v>
                </c:pt>
                <c:pt idx="2">
                  <c:v>31093</c:v>
                </c:pt>
                <c:pt idx="3">
                  <c:v>28660</c:v>
                </c:pt>
                <c:pt idx="4">
                  <c:v>28270</c:v>
                </c:pt>
                <c:pt idx="5">
                  <c:v>26598.97</c:v>
                </c:pt>
                <c:pt idx="6">
                  <c:v>27918</c:v>
                </c:pt>
                <c:pt idx="7">
                  <c:v>27233</c:v>
                </c:pt>
                <c:pt idx="8">
                  <c:v>29968</c:v>
                </c:pt>
                <c:pt idx="9">
                  <c:v>32190</c:v>
                </c:pt>
                <c:pt idx="10">
                  <c:v>28964</c:v>
                </c:pt>
                <c:pt idx="11">
                  <c:v>29860</c:v>
                </c:pt>
                <c:pt idx="12">
                  <c:v>29121</c:v>
                </c:pt>
                <c:pt idx="13">
                  <c:v>31303</c:v>
                </c:pt>
                <c:pt idx="14">
                  <c:v>11824</c:v>
                </c:pt>
                <c:pt idx="15">
                  <c:v>32260</c:v>
                </c:pt>
                <c:pt idx="16">
                  <c:v>34863</c:v>
                </c:pt>
                <c:pt idx="17">
                  <c:v>28914</c:v>
                </c:pt>
                <c:pt idx="18">
                  <c:v>28894</c:v>
                </c:pt>
                <c:pt idx="19">
                  <c:v>25276</c:v>
                </c:pt>
                <c:pt idx="20">
                  <c:v>23266</c:v>
                </c:pt>
                <c:pt idx="21">
                  <c:v>30177</c:v>
                </c:pt>
                <c:pt idx="22">
                  <c:v>25953</c:v>
                </c:pt>
                <c:pt idx="23">
                  <c:v>28157</c:v>
                </c:pt>
                <c:pt idx="24">
                  <c:v>30543</c:v>
                </c:pt>
                <c:pt idx="25">
                  <c:v>25232</c:v>
                </c:pt>
                <c:pt idx="26">
                  <c:v>31184</c:v>
                </c:pt>
                <c:pt idx="27">
                  <c:v>28982</c:v>
                </c:pt>
                <c:pt idx="28">
                  <c:v>24804</c:v>
                </c:pt>
                <c:pt idx="29">
                  <c:v>27540</c:v>
                </c:pt>
                <c:pt idx="30">
                  <c:v>29321</c:v>
                </c:pt>
                <c:pt idx="31">
                  <c:v>27963</c:v>
                </c:pt>
                <c:pt idx="32">
                  <c:v>27846.880000000001</c:v>
                </c:pt>
                <c:pt idx="33">
                  <c:v>30229</c:v>
                </c:pt>
                <c:pt idx="34">
                  <c:v>27522</c:v>
                </c:pt>
                <c:pt idx="35">
                  <c:v>24920</c:v>
                </c:pt>
                <c:pt idx="36">
                  <c:v>28323</c:v>
                </c:pt>
                <c:pt idx="37">
                  <c:v>28656</c:v>
                </c:pt>
                <c:pt idx="38">
                  <c:v>26668</c:v>
                </c:pt>
                <c:pt idx="39">
                  <c:v>25525</c:v>
                </c:pt>
                <c:pt idx="40">
                  <c:v>27965</c:v>
                </c:pt>
                <c:pt idx="41">
                  <c:v>26773</c:v>
                </c:pt>
                <c:pt idx="42">
                  <c:v>30667</c:v>
                </c:pt>
                <c:pt idx="43">
                  <c:v>29835</c:v>
                </c:pt>
                <c:pt idx="44">
                  <c:v>31685</c:v>
                </c:pt>
                <c:pt idx="45">
                  <c:v>31056</c:v>
                </c:pt>
                <c:pt idx="46">
                  <c:v>28813</c:v>
                </c:pt>
                <c:pt idx="47">
                  <c:v>33754</c:v>
                </c:pt>
                <c:pt idx="48">
                  <c:v>37938</c:v>
                </c:pt>
                <c:pt idx="49">
                  <c:v>37698</c:v>
                </c:pt>
                <c:pt idx="50">
                  <c:v>13529</c:v>
                </c:pt>
                <c:pt idx="51">
                  <c:v>10676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C-4F8F-86C5-784559B7144C}"/>
            </c:ext>
          </c:extLst>
        </c:ser>
        <c:ser>
          <c:idx val="2"/>
          <c:order val="1"/>
          <c:tx>
            <c:strRef>
              <c:f>'Ark1'!$C$450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'Ark1'!$E$450:$E$501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'Ark1'!$R$450:$R$501</c:f>
              <c:numCache>
                <c:formatCode>General</c:formatCode>
                <c:ptCount val="52"/>
                <c:pt idx="0">
                  <c:v>33518</c:v>
                </c:pt>
                <c:pt idx="1">
                  <c:v>28168</c:v>
                </c:pt>
                <c:pt idx="2">
                  <c:v>30309</c:v>
                </c:pt>
                <c:pt idx="3">
                  <c:v>27698</c:v>
                </c:pt>
                <c:pt idx="4">
                  <c:v>26049</c:v>
                </c:pt>
                <c:pt idx="5">
                  <c:v>25624</c:v>
                </c:pt>
                <c:pt idx="6">
                  <c:v>27261</c:v>
                </c:pt>
                <c:pt idx="7">
                  <c:v>28745</c:v>
                </c:pt>
                <c:pt idx="8">
                  <c:v>29270</c:v>
                </c:pt>
                <c:pt idx="9">
                  <c:v>27672</c:v>
                </c:pt>
                <c:pt idx="10">
                  <c:v>29064</c:v>
                </c:pt>
                <c:pt idx="11">
                  <c:v>29473</c:v>
                </c:pt>
                <c:pt idx="12">
                  <c:v>30502</c:v>
                </c:pt>
                <c:pt idx="13">
                  <c:v>10423</c:v>
                </c:pt>
                <c:pt idx="14">
                  <c:v>31076</c:v>
                </c:pt>
                <c:pt idx="15">
                  <c:v>32413</c:v>
                </c:pt>
                <c:pt idx="16">
                  <c:v>31454</c:v>
                </c:pt>
                <c:pt idx="17">
                  <c:v>28510</c:v>
                </c:pt>
                <c:pt idx="18">
                  <c:v>31841</c:v>
                </c:pt>
                <c:pt idx="19">
                  <c:v>19928</c:v>
                </c:pt>
                <c:pt idx="20">
                  <c:v>30018</c:v>
                </c:pt>
                <c:pt idx="21">
                  <c:v>27835</c:v>
                </c:pt>
                <c:pt idx="22">
                  <c:v>29811</c:v>
                </c:pt>
                <c:pt idx="23">
                  <c:v>29111</c:v>
                </c:pt>
                <c:pt idx="24">
                  <c:v>29176</c:v>
                </c:pt>
                <c:pt idx="25">
                  <c:v>27809</c:v>
                </c:pt>
                <c:pt idx="26">
                  <c:v>29661</c:v>
                </c:pt>
                <c:pt idx="27">
                  <c:v>29725</c:v>
                </c:pt>
                <c:pt idx="28">
                  <c:v>25980</c:v>
                </c:pt>
                <c:pt idx="29">
                  <c:v>29696</c:v>
                </c:pt>
                <c:pt idx="30">
                  <c:v>29482</c:v>
                </c:pt>
                <c:pt idx="31">
                  <c:v>27015</c:v>
                </c:pt>
                <c:pt idx="32">
                  <c:v>26570</c:v>
                </c:pt>
                <c:pt idx="33">
                  <c:v>27502</c:v>
                </c:pt>
                <c:pt idx="34">
                  <c:v>30104</c:v>
                </c:pt>
                <c:pt idx="35">
                  <c:v>28334</c:v>
                </c:pt>
                <c:pt idx="36">
                  <c:v>29562</c:v>
                </c:pt>
                <c:pt idx="37">
                  <c:v>29935</c:v>
                </c:pt>
                <c:pt idx="38">
                  <c:v>27400</c:v>
                </c:pt>
                <c:pt idx="39">
                  <c:v>27064</c:v>
                </c:pt>
                <c:pt idx="40">
                  <c:v>27884</c:v>
                </c:pt>
                <c:pt idx="41">
                  <c:v>28766</c:v>
                </c:pt>
                <c:pt idx="42">
                  <c:v>29133</c:v>
                </c:pt>
                <c:pt idx="43">
                  <c:v>30078</c:v>
                </c:pt>
                <c:pt idx="44">
                  <c:v>30273</c:v>
                </c:pt>
                <c:pt idx="45">
                  <c:v>31642</c:v>
                </c:pt>
                <c:pt idx="46">
                  <c:v>32364</c:v>
                </c:pt>
                <c:pt idx="47">
                  <c:v>34410</c:v>
                </c:pt>
                <c:pt idx="48">
                  <c:v>34269</c:v>
                </c:pt>
                <c:pt idx="49">
                  <c:v>37406</c:v>
                </c:pt>
                <c:pt idx="50">
                  <c:v>21675</c:v>
                </c:pt>
                <c:pt idx="51">
                  <c:v>10563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C-4F8F-86C5-784559B7144C}"/>
            </c:ext>
          </c:extLst>
        </c:ser>
        <c:ser>
          <c:idx val="0"/>
          <c:order val="2"/>
          <c:tx>
            <c:v>Middel antall gris per uke</c:v>
          </c:tx>
          <c:spPr>
            <a:ln w="571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Uke!$AM$10:$AM$61</c:f>
              <c:numCache>
                <c:formatCode>0</c:formatCode>
                <c:ptCount val="52"/>
                <c:pt idx="0">
                  <c:v>28447.134615384617</c:v>
                </c:pt>
                <c:pt idx="1">
                  <c:v>28447.134615384617</c:v>
                </c:pt>
                <c:pt idx="2">
                  <c:v>28447.134615384617</c:v>
                </c:pt>
                <c:pt idx="3">
                  <c:v>28447.134615384617</c:v>
                </c:pt>
                <c:pt idx="4">
                  <c:v>28447.134615384617</c:v>
                </c:pt>
                <c:pt idx="5">
                  <c:v>28447.134615384617</c:v>
                </c:pt>
                <c:pt idx="6">
                  <c:v>28447.134615384617</c:v>
                </c:pt>
                <c:pt idx="7">
                  <c:v>28447.134615384617</c:v>
                </c:pt>
                <c:pt idx="8">
                  <c:v>28447.134615384617</c:v>
                </c:pt>
                <c:pt idx="9">
                  <c:v>28447.134615384617</c:v>
                </c:pt>
                <c:pt idx="10">
                  <c:v>28447.134615384617</c:v>
                </c:pt>
                <c:pt idx="11">
                  <c:v>28447.134615384617</c:v>
                </c:pt>
                <c:pt idx="12">
                  <c:v>28447.134615384617</c:v>
                </c:pt>
                <c:pt idx="13">
                  <c:v>28447.134615384617</c:v>
                </c:pt>
                <c:pt idx="14">
                  <c:v>28447.134615384617</c:v>
                </c:pt>
                <c:pt idx="15">
                  <c:v>28447.134615384617</c:v>
                </c:pt>
                <c:pt idx="16">
                  <c:v>28447.134615384617</c:v>
                </c:pt>
                <c:pt idx="17">
                  <c:v>28447.134615384617</c:v>
                </c:pt>
                <c:pt idx="18">
                  <c:v>28447.134615384617</c:v>
                </c:pt>
                <c:pt idx="19">
                  <c:v>28447.134615384617</c:v>
                </c:pt>
                <c:pt idx="20">
                  <c:v>28447.134615384617</c:v>
                </c:pt>
                <c:pt idx="21">
                  <c:v>28447.134615384617</c:v>
                </c:pt>
                <c:pt idx="22">
                  <c:v>28447.134615384617</c:v>
                </c:pt>
                <c:pt idx="23">
                  <c:v>28447.134615384617</c:v>
                </c:pt>
                <c:pt idx="24">
                  <c:v>28447.134615384617</c:v>
                </c:pt>
                <c:pt idx="25">
                  <c:v>28447.134615384617</c:v>
                </c:pt>
                <c:pt idx="26">
                  <c:v>28447.134615384617</c:v>
                </c:pt>
                <c:pt idx="27">
                  <c:v>28447.134615384617</c:v>
                </c:pt>
                <c:pt idx="28">
                  <c:v>28447.134615384617</c:v>
                </c:pt>
                <c:pt idx="29">
                  <c:v>28447.134615384617</c:v>
                </c:pt>
                <c:pt idx="30">
                  <c:v>28447.134615384617</c:v>
                </c:pt>
                <c:pt idx="31">
                  <c:v>28447.134615384617</c:v>
                </c:pt>
                <c:pt idx="32">
                  <c:v>28447.134615384617</c:v>
                </c:pt>
                <c:pt idx="33">
                  <c:v>28447.134615384617</c:v>
                </c:pt>
                <c:pt idx="34">
                  <c:v>28447.134615384617</c:v>
                </c:pt>
                <c:pt idx="35">
                  <c:v>28447.134615384617</c:v>
                </c:pt>
                <c:pt idx="36">
                  <c:v>28447.134615384617</c:v>
                </c:pt>
                <c:pt idx="37">
                  <c:v>28447.134615384617</c:v>
                </c:pt>
                <c:pt idx="38">
                  <c:v>28447.134615384617</c:v>
                </c:pt>
                <c:pt idx="39">
                  <c:v>28447.134615384617</c:v>
                </c:pt>
                <c:pt idx="40">
                  <c:v>28447.134615384617</c:v>
                </c:pt>
                <c:pt idx="41">
                  <c:v>28447.134615384617</c:v>
                </c:pt>
                <c:pt idx="42">
                  <c:v>28447.134615384617</c:v>
                </c:pt>
                <c:pt idx="43">
                  <c:v>28447.134615384617</c:v>
                </c:pt>
                <c:pt idx="44">
                  <c:v>28447.134615384617</c:v>
                </c:pt>
                <c:pt idx="45">
                  <c:v>28447.134615384617</c:v>
                </c:pt>
                <c:pt idx="46">
                  <c:v>28447.134615384617</c:v>
                </c:pt>
                <c:pt idx="47">
                  <c:v>28447.134615384617</c:v>
                </c:pt>
                <c:pt idx="48">
                  <c:v>28447.134615384617</c:v>
                </c:pt>
                <c:pt idx="49">
                  <c:v>28447.134615384617</c:v>
                </c:pt>
                <c:pt idx="50">
                  <c:v>28447.134615384617</c:v>
                </c:pt>
                <c:pt idx="51">
                  <c:v>28447.134615384617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3-4965-B8F6-BA463D204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1488"/>
      </c:lineChart>
      <c:catAx>
        <c:axId val="718331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1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2748592209816"/>
          <c:y val="0.54282340048310274"/>
          <c:w val="0.19947519396261287"/>
          <c:h val="0.174432562412702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Variant!$O$115:$O$121</c:f>
              <c:numCache>
                <c:formatCode>0.0</c:formatCode>
                <c:ptCount val="7"/>
                <c:pt idx="0">
                  <c:v>81.512030270587005</c:v>
                </c:pt>
                <c:pt idx="1">
                  <c:v>81.881609524588569</c:v>
                </c:pt>
                <c:pt idx="2">
                  <c:v>0</c:v>
                </c:pt>
                <c:pt idx="3">
                  <c:v>78.430063103080229</c:v>
                </c:pt>
                <c:pt idx="4">
                  <c:v>76.89687499999998</c:v>
                </c:pt>
                <c:pt idx="5">
                  <c:v>81.45001149161105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4-48A5-B53F-70F812F8B139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Variant!$O$83:$O$89</c:f>
              <c:numCache>
                <c:formatCode>0.0</c:formatCode>
                <c:ptCount val="7"/>
                <c:pt idx="0">
                  <c:v>80.240351881814689</c:v>
                </c:pt>
                <c:pt idx="1">
                  <c:v>79.532894991297283</c:v>
                </c:pt>
                <c:pt idx="2">
                  <c:v>0</c:v>
                </c:pt>
                <c:pt idx="3">
                  <c:v>77.238027258450657</c:v>
                </c:pt>
                <c:pt idx="4">
                  <c:v>70.03720930232555</c:v>
                </c:pt>
                <c:pt idx="5">
                  <c:v>79.488753246752992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4-48A5-B53F-70F812F8B139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Variant!$O$27:$O$33</c:f>
              <c:numCache>
                <c:formatCode>0.0</c:formatCode>
                <c:ptCount val="7"/>
                <c:pt idx="0">
                  <c:v>84.436629072392947</c:v>
                </c:pt>
                <c:pt idx="1">
                  <c:v>84.702962064203007</c:v>
                </c:pt>
                <c:pt idx="2">
                  <c:v>84.585299225066095</c:v>
                </c:pt>
                <c:pt idx="3">
                  <c:v>84.793651262828348</c:v>
                </c:pt>
                <c:pt idx="4">
                  <c:v>0</c:v>
                </c:pt>
                <c:pt idx="5">
                  <c:v>92.193823601872182</c:v>
                </c:pt>
                <c:pt idx="6">
                  <c:v>83.86071755461488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24-48A5-B53F-70F812F8B139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Variant!$O$19:$O$25</c:f>
              <c:numCache>
                <c:formatCode>0.0</c:formatCode>
                <c:ptCount val="7"/>
                <c:pt idx="0">
                  <c:v>85.371484436255386</c:v>
                </c:pt>
                <c:pt idx="1">
                  <c:v>85.598113347049619</c:v>
                </c:pt>
                <c:pt idx="2">
                  <c:v>86.308295358650327</c:v>
                </c:pt>
                <c:pt idx="3">
                  <c:v>84.892829601348254</c:v>
                </c:pt>
                <c:pt idx="4">
                  <c:v>0</c:v>
                </c:pt>
                <c:pt idx="5">
                  <c:v>91.909512378094561</c:v>
                </c:pt>
                <c:pt idx="6">
                  <c:v>84.757867445501148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24-48A5-B53F-70F812F8B139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Variant!$O$11:$O$17</c:f>
              <c:numCache>
                <c:formatCode>0.0</c:formatCode>
                <c:ptCount val="7"/>
                <c:pt idx="0">
                  <c:v>84.368178543125396</c:v>
                </c:pt>
                <c:pt idx="1">
                  <c:v>84.418744335483126</c:v>
                </c:pt>
                <c:pt idx="2">
                  <c:v>84.718622551650085</c:v>
                </c:pt>
                <c:pt idx="3">
                  <c:v>84.704070536164082</c:v>
                </c:pt>
                <c:pt idx="4">
                  <c:v>0</c:v>
                </c:pt>
                <c:pt idx="5">
                  <c:v>90.215812917594533</c:v>
                </c:pt>
                <c:pt idx="6">
                  <c:v>83.468486395420499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24-48A5-B53F-70F812F8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652447880375561E-2"/>
              <c:y val="0.325497542089006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40998667573599"/>
          <c:y val="0.26038790840800075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antall%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3654528761"/>
          <c:y val="5.2523297986695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5185320572104"/>
          <c:y val="0.17857639493176561"/>
          <c:w val="0.85748743525797966"/>
          <c:h val="0.68879835303605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Variant!$B$155</c:f>
              <c:strCache>
                <c:ptCount val="1"/>
                <c:pt idx="0">
                  <c:v>2005</c:v>
                </c:pt>
              </c:strCache>
            </c:strRef>
          </c:tx>
          <c:invertIfNegative val="0"/>
          <c:val>
            <c:numRef>
              <c:f>Variant!$J$155:$J$161</c:f>
              <c:numCache>
                <c:formatCode>0.0</c:formatCode>
                <c:ptCount val="7"/>
                <c:pt idx="0">
                  <c:v>42.516339199137569</c:v>
                </c:pt>
                <c:pt idx="1">
                  <c:v>0</c:v>
                </c:pt>
                <c:pt idx="2">
                  <c:v>0</c:v>
                </c:pt>
                <c:pt idx="3">
                  <c:v>57.434591937473087</c:v>
                </c:pt>
                <c:pt idx="4">
                  <c:v>1.0106721116016373E-2</c:v>
                </c:pt>
                <c:pt idx="5">
                  <c:v>3.7936822739829561E-2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F-4E06-9B5C-860853447D9A}"/>
            </c:ext>
          </c:extLst>
        </c:ser>
        <c:ser>
          <c:idx val="0"/>
          <c:order val="1"/>
          <c:tx>
            <c:strRef>
              <c:f>Variant!$B$107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Variant!$J$107:$J$113</c:f>
              <c:numCache>
                <c:formatCode>0.0</c:formatCode>
                <c:ptCount val="7"/>
                <c:pt idx="0">
                  <c:v>40.617942773149025</c:v>
                </c:pt>
                <c:pt idx="1">
                  <c:v>1.6480301010308291</c:v>
                </c:pt>
                <c:pt idx="2">
                  <c:v>0</c:v>
                </c:pt>
                <c:pt idx="3">
                  <c:v>57.451077970773937</c:v>
                </c:pt>
                <c:pt idx="4">
                  <c:v>1.3435572918564048E-2</c:v>
                </c:pt>
                <c:pt idx="5">
                  <c:v>0.26951358212761312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F-4E06-9B5C-860853447D9A}"/>
            </c:ext>
          </c:extLst>
        </c:ser>
        <c:ser>
          <c:idx val="4"/>
          <c:order val="2"/>
          <c:tx>
            <c:strRef>
              <c:f>Variant!$B$75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Variant!$J$75:$J$81</c:f>
              <c:numCache>
                <c:formatCode>0.0</c:formatCode>
                <c:ptCount val="7"/>
                <c:pt idx="0">
                  <c:v>37.237290743192872</c:v>
                </c:pt>
                <c:pt idx="1">
                  <c:v>5.0492512054743717</c:v>
                </c:pt>
                <c:pt idx="2">
                  <c:v>0</c:v>
                </c:pt>
                <c:pt idx="3">
                  <c:v>57.56204231750889</c:v>
                </c:pt>
                <c:pt idx="4">
                  <c:v>0</c:v>
                </c:pt>
                <c:pt idx="5">
                  <c:v>0.15115274514161281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F-4E06-9B5C-860853447D9A}"/>
            </c:ext>
          </c:extLst>
        </c:ser>
        <c:ser>
          <c:idx val="10"/>
          <c:order val="3"/>
          <c:tx>
            <c:strRef>
              <c:f>Variant!$B$27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Variant!$J$27:$J$33</c:f>
              <c:numCache>
                <c:formatCode>0.0</c:formatCode>
                <c:ptCount val="7"/>
                <c:pt idx="0">
                  <c:v>30.442089870535884</c:v>
                </c:pt>
                <c:pt idx="1">
                  <c:v>5.156716705151541</c:v>
                </c:pt>
                <c:pt idx="2">
                  <c:v>6.3498696500859992</c:v>
                </c:pt>
                <c:pt idx="3">
                  <c:v>16.126553839940836</c:v>
                </c:pt>
                <c:pt idx="4">
                  <c:v>0</c:v>
                </c:pt>
                <c:pt idx="5">
                  <c:v>0.27070251886299379</c:v>
                </c:pt>
                <c:pt idx="6">
                  <c:v>41.65406741542273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F-4E06-9B5C-860853447D9A}"/>
            </c:ext>
          </c:extLst>
        </c:ser>
        <c:ser>
          <c:idx val="13"/>
          <c:order val="4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Variant!$J$19:$J$25</c:f>
              <c:numCache>
                <c:formatCode>0.0</c:formatCode>
                <c:ptCount val="7"/>
                <c:pt idx="0">
                  <c:v>32.864400270496745</c:v>
                </c:pt>
                <c:pt idx="1">
                  <c:v>6.346609652553429</c:v>
                </c:pt>
                <c:pt idx="2">
                  <c:v>4.0274156738820075</c:v>
                </c:pt>
                <c:pt idx="3">
                  <c:v>3.9532101646461912</c:v>
                </c:pt>
                <c:pt idx="4">
                  <c:v>0</c:v>
                </c:pt>
                <c:pt idx="5">
                  <c:v>0.27208686719799485</c:v>
                </c:pt>
                <c:pt idx="6">
                  <c:v>52.536277371223633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F-4E06-9B5C-860853447D9A}"/>
            </c:ext>
          </c:extLst>
        </c:ser>
        <c:ser>
          <c:idx val="1"/>
          <c:order val="5"/>
          <c:tx>
            <c:strRef>
              <c:f>Variant!$B$11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Variant!$J$11:$J$17</c:f>
              <c:numCache>
                <c:formatCode>0.0</c:formatCode>
                <c:ptCount val="7"/>
                <c:pt idx="0">
                  <c:v>35.370197485078599</c:v>
                </c:pt>
                <c:pt idx="1">
                  <c:v>5.6438697692278064</c:v>
                </c:pt>
                <c:pt idx="2">
                  <c:v>2.0352867768891154</c:v>
                </c:pt>
                <c:pt idx="3">
                  <c:v>4.830011945234447</c:v>
                </c:pt>
                <c:pt idx="4">
                  <c:v>0</c:v>
                </c:pt>
                <c:pt idx="5">
                  <c:v>0.24282559214088753</c:v>
                </c:pt>
                <c:pt idx="6">
                  <c:v>51.877808431429138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F-4E06-9B5C-860853447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06507114000387"/>
          <c:y val="0.23216673387524678"/>
          <c:w val="5.5770380086538632E-2"/>
          <c:h val="0.31290742341778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6.4900270196423682</c:v>
                </c:pt>
                <c:pt idx="1">
                  <c:v>5.8022238031613043</c:v>
                </c:pt>
                <c:pt idx="2">
                  <c:v>5.5280950765966965</c:v>
                </c:pt>
                <c:pt idx="3">
                  <c:v>4.0529224585496566</c:v>
                </c:pt>
                <c:pt idx="4">
                  <c:v>4.2640587615239189</c:v>
                </c:pt>
                <c:pt idx="5">
                  <c:v>4.7986802416322307</c:v>
                </c:pt>
                <c:pt idx="6">
                  <c:v>4.5724752885878202</c:v>
                </c:pt>
                <c:pt idx="7">
                  <c:v>3.2098850549687143</c:v>
                </c:pt>
                <c:pt idx="8">
                  <c:v>5.3209700427960049</c:v>
                </c:pt>
                <c:pt idx="9">
                  <c:v>1.4846923103177587</c:v>
                </c:pt>
                <c:pt idx="10">
                  <c:v>1.4585967819299701</c:v>
                </c:pt>
                <c:pt idx="11">
                  <c:v>1.1969042476601872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3-48A1-BD0D-B6AE834FBC7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2-41CE-83D5-20596FEB7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2188891987686272"/>
          <c:y val="3.66636129308777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6736741722354538"/>
          <c:h val="0.770220391864360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'Variant per måned'!$O$129:$O$140</c:f>
              <c:numCache>
                <c:formatCode>0.0</c:formatCode>
                <c:ptCount val="12"/>
                <c:pt idx="0">
                  <c:v>86.436834717510436</c:v>
                </c:pt>
                <c:pt idx="1">
                  <c:v>86.063054567939261</c:v>
                </c:pt>
                <c:pt idx="2">
                  <c:v>85.74984330112305</c:v>
                </c:pt>
                <c:pt idx="3">
                  <c:v>89.405763375380758</c:v>
                </c:pt>
                <c:pt idx="4">
                  <c:v>85.765208006279437</c:v>
                </c:pt>
                <c:pt idx="5">
                  <c:v>86.990777271960937</c:v>
                </c:pt>
                <c:pt idx="6">
                  <c:v>84.987717309145935</c:v>
                </c:pt>
                <c:pt idx="7">
                  <c:v>87.643638077285559</c:v>
                </c:pt>
                <c:pt idx="8">
                  <c:v>86.775630914826422</c:v>
                </c:pt>
                <c:pt idx="9">
                  <c:v>85.436917768832629</c:v>
                </c:pt>
                <c:pt idx="10">
                  <c:v>85.102443890274301</c:v>
                </c:pt>
                <c:pt idx="11">
                  <c:v>79.937547027840381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C-41CB-950F-B299FCC13575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A-43D1-BF8A-0597B9B45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0576"/>
        <c:axId val="427810968"/>
      </c:barChart>
      <c:catAx>
        <c:axId val="427810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0968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256968444755"/>
          <c:y val="0.22751768008977938"/>
          <c:w val="6.6930053809470619E-2"/>
          <c:h val="0.14168611828629737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60.834951456310655</c:v>
                </c:pt>
                <c:pt idx="1">
                  <c:v>60.762405317668886</c:v>
                </c:pt>
                <c:pt idx="2">
                  <c:v>60.866936536954817</c:v>
                </c:pt>
                <c:pt idx="3">
                  <c:v>60.62962157459765</c:v>
                </c:pt>
                <c:pt idx="4">
                  <c:v>60.920722135007857</c:v>
                </c:pt>
                <c:pt idx="5">
                  <c:v>60.420839656044521</c:v>
                </c:pt>
                <c:pt idx="6">
                  <c:v>60.989040060468632</c:v>
                </c:pt>
                <c:pt idx="7">
                  <c:v>60.801602262016978</c:v>
                </c:pt>
                <c:pt idx="8">
                  <c:v>60.446214511041021</c:v>
                </c:pt>
                <c:pt idx="9">
                  <c:v>60.541115583668748</c:v>
                </c:pt>
                <c:pt idx="10">
                  <c:v>60.689775561097264</c:v>
                </c:pt>
                <c:pt idx="11">
                  <c:v>61.089541008276889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C-4B56-9A28-B41764C0C2F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F21-86BF-816C2202A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B-4C84-A490-FB248FFA9564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2.3389077300900483E-2</c:v>
                </c:pt>
                <c:pt idx="1">
                  <c:v>0.46367851622874806</c:v>
                </c:pt>
                <c:pt idx="2">
                  <c:v>7.8318757342383485E-2</c:v>
                </c:pt>
                <c:pt idx="3">
                  <c:v>0</c:v>
                </c:pt>
                <c:pt idx="4">
                  <c:v>0.33352952717284678</c:v>
                </c:pt>
                <c:pt idx="5">
                  <c:v>0</c:v>
                </c:pt>
                <c:pt idx="6">
                  <c:v>1.3794406651549509</c:v>
                </c:pt>
                <c:pt idx="7">
                  <c:v>4.7103155911446079E-2</c:v>
                </c:pt>
                <c:pt idx="8">
                  <c:v>0</c:v>
                </c:pt>
                <c:pt idx="9">
                  <c:v>0.1149425287356322</c:v>
                </c:pt>
                <c:pt idx="10">
                  <c:v>4.9825610363726958E-2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66D-9AEE-E2F3FAE0F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6.4900270196423682</c:v>
                </c:pt>
                <c:pt idx="1">
                  <c:v>5.8022238031613043</c:v>
                </c:pt>
                <c:pt idx="2">
                  <c:v>5.5280950765966965</c:v>
                </c:pt>
                <c:pt idx="3">
                  <c:v>4.0529224585496566</c:v>
                </c:pt>
                <c:pt idx="4">
                  <c:v>4.2640587615239189</c:v>
                </c:pt>
                <c:pt idx="5">
                  <c:v>4.7986802416322307</c:v>
                </c:pt>
                <c:pt idx="6">
                  <c:v>4.5724752885878202</c:v>
                </c:pt>
                <c:pt idx="7">
                  <c:v>3.2098850549687143</c:v>
                </c:pt>
                <c:pt idx="8">
                  <c:v>5.3209700427960049</c:v>
                </c:pt>
                <c:pt idx="9">
                  <c:v>1.4846923103177587</c:v>
                </c:pt>
                <c:pt idx="10">
                  <c:v>1.4585967819299701</c:v>
                </c:pt>
                <c:pt idx="11">
                  <c:v>1.1969042476601872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E-4BAC-9ADC-81AECF6D0176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E-4BAC-9ADC-81AECF6D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60.834951456310655</c:v>
                </c:pt>
                <c:pt idx="1">
                  <c:v>60.762405317668886</c:v>
                </c:pt>
                <c:pt idx="2">
                  <c:v>60.866936536954817</c:v>
                </c:pt>
                <c:pt idx="3">
                  <c:v>60.62962157459765</c:v>
                </c:pt>
                <c:pt idx="4">
                  <c:v>60.920722135007857</c:v>
                </c:pt>
                <c:pt idx="5">
                  <c:v>60.420839656044521</c:v>
                </c:pt>
                <c:pt idx="6">
                  <c:v>60.989040060468632</c:v>
                </c:pt>
                <c:pt idx="7">
                  <c:v>60.801602262016978</c:v>
                </c:pt>
                <c:pt idx="8">
                  <c:v>60.446214511041021</c:v>
                </c:pt>
                <c:pt idx="9">
                  <c:v>60.541115583668748</c:v>
                </c:pt>
                <c:pt idx="10">
                  <c:v>60.689775561097264</c:v>
                </c:pt>
                <c:pt idx="11">
                  <c:v>61.089541008276889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A-4CC0-93D4-2B6619CB3A6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A-4CC0-93D4-2B6619CB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2-46D6-8DBF-2B0451CFB91A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2.3389077300900483E-2</c:v>
                </c:pt>
                <c:pt idx="1">
                  <c:v>0.46367851622874806</c:v>
                </c:pt>
                <c:pt idx="2">
                  <c:v>7.8318757342383485E-2</c:v>
                </c:pt>
                <c:pt idx="3">
                  <c:v>0</c:v>
                </c:pt>
                <c:pt idx="4">
                  <c:v>0.33352952717284678</c:v>
                </c:pt>
                <c:pt idx="5">
                  <c:v>0</c:v>
                </c:pt>
                <c:pt idx="6">
                  <c:v>1.3794406651549509</c:v>
                </c:pt>
                <c:pt idx="7">
                  <c:v>4.7103155911446079E-2</c:v>
                </c:pt>
                <c:pt idx="8">
                  <c:v>0</c:v>
                </c:pt>
                <c:pt idx="9">
                  <c:v>0.1149425287356322</c:v>
                </c:pt>
                <c:pt idx="10">
                  <c:v>4.9825610363726958E-2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32-46D6-8DBF-2B0451CFB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99804436210185E-2"/>
          <c:y val="0.14890316342036192"/>
          <c:w val="0.88472883536616742"/>
          <c:h val="0.67874930929686417"/>
        </c:manualLayout>
      </c:layout>
      <c:lineChart>
        <c:grouping val="standard"/>
        <c:varyColors val="0"/>
        <c:ser>
          <c:idx val="0"/>
          <c:order val="0"/>
          <c:tx>
            <c:strRef>
              <c:f>'Variant per måned'!$B$103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måned'!$K$103:$K$114</c:f>
              <c:numCache>
                <c:formatCode>0.0</c:formatCode>
                <c:ptCount val="12"/>
                <c:pt idx="0">
                  <c:v>31.294210510337287</c:v>
                </c:pt>
                <c:pt idx="1">
                  <c:v>31.612676540730313</c:v>
                </c:pt>
                <c:pt idx="2">
                  <c:v>32.623049003124471</c:v>
                </c:pt>
                <c:pt idx="3">
                  <c:v>33.187599714409117</c:v>
                </c:pt>
                <c:pt idx="4">
                  <c:v>29.705355798350272</c:v>
                </c:pt>
                <c:pt idx="5">
                  <c:v>32.056704323987738</c:v>
                </c:pt>
                <c:pt idx="6">
                  <c:v>32.470449989631561</c:v>
                </c:pt>
                <c:pt idx="7">
                  <c:v>35.096970884543317</c:v>
                </c:pt>
                <c:pt idx="8">
                  <c:v>34.676512545103627</c:v>
                </c:pt>
                <c:pt idx="9">
                  <c:v>33.257961022560501</c:v>
                </c:pt>
                <c:pt idx="10">
                  <c:v>33.326065785839909</c:v>
                </c:pt>
                <c:pt idx="11">
                  <c:v>35.072894168466519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C-49A3-B38D-AE98DF68E935}"/>
            </c:ext>
          </c:extLst>
        </c:ser>
        <c:ser>
          <c:idx val="1"/>
          <c:order val="1"/>
          <c:tx>
            <c:strRef>
              <c:f>'Variant per måned'!$B$10</c:f>
              <c:strCache>
                <c:ptCount val="1"/>
                <c:pt idx="0">
                  <c:v>2023</c:v>
                </c:pt>
              </c:strCache>
            </c:strRef>
          </c:tx>
          <c:spPr>
            <a:ln w="85725"/>
          </c:spPr>
          <c:marker>
            <c:symbol val="diamond"/>
            <c:size val="10"/>
            <c:spPr>
              <a:solidFill>
                <a:srgbClr val="FFFFFF"/>
              </a:solidFill>
            </c:spPr>
          </c:marker>
          <c:val>
            <c:numRef>
              <c:f>'Variant per måned'!$K$10:$K$21</c:f>
              <c:numCache>
                <c:formatCode>0.0</c:formatCode>
                <c:ptCount val="12"/>
                <c:pt idx="0">
                  <c:v>32.607781202438218</c:v>
                </c:pt>
                <c:pt idx="1">
                  <c:v>34.510531148017847</c:v>
                </c:pt>
                <c:pt idx="2">
                  <c:v>32.472566838870243</c:v>
                </c:pt>
                <c:pt idx="3">
                  <c:v>34.25962834310878</c:v>
                </c:pt>
                <c:pt idx="4">
                  <c:v>35.048858366895047</c:v>
                </c:pt>
                <c:pt idx="5">
                  <c:v>34.348071379440938</c:v>
                </c:pt>
                <c:pt idx="6">
                  <c:v>36.412985279944635</c:v>
                </c:pt>
                <c:pt idx="7">
                  <c:v>36.010785002974373</c:v>
                </c:pt>
                <c:pt idx="8">
                  <c:v>39.077484017048491</c:v>
                </c:pt>
                <c:pt idx="9">
                  <c:v>37.360714541362114</c:v>
                </c:pt>
                <c:pt idx="10">
                  <c:v>34.897888890483507</c:v>
                </c:pt>
                <c:pt idx="11">
                  <c:v>37.995979644687502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C-49A3-B38D-AE98DF68E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5408"/>
        <c:axId val="699805800"/>
      </c:lineChart>
      <c:catAx>
        <c:axId val="699805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800"/>
        <c:crosses val="autoZero"/>
        <c:auto val="1"/>
        <c:lblAlgn val="ctr"/>
        <c:lblOffset val="100"/>
        <c:noMultiLvlLbl val="0"/>
      </c:catAx>
      <c:valAx>
        <c:axId val="6998058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07776233853123"/>
          <c:y val="4.5860961458765025E-2"/>
          <c:w val="7.9194934418815005E-2"/>
          <c:h val="0.11378523336756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m</a:t>
            </a:r>
            <a:r>
              <a:rPr lang="nb-NO" sz="2800"/>
              <a:t>iddelvekt og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5780402753181311"/>
          <c:w val="0.8363756673633983"/>
          <c:h val="0.7468537086122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År!$H$6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År!$H$8:$H$35</c:f>
              <c:numCache>
                <c:formatCode>0.0</c:formatCode>
                <c:ptCount val="28"/>
                <c:pt idx="0">
                  <c:v>72.391736423379314</c:v>
                </c:pt>
                <c:pt idx="1">
                  <c:v>70.074446441744143</c:v>
                </c:pt>
                <c:pt idx="2">
                  <c:v>71.341004327749317</c:v>
                </c:pt>
                <c:pt idx="3">
                  <c:v>69.246222551450813</c:v>
                </c:pt>
                <c:pt idx="4">
                  <c:v>68.217430375958685</c:v>
                </c:pt>
                <c:pt idx="5">
                  <c:v>73.759570018598524</c:v>
                </c:pt>
                <c:pt idx="6">
                  <c:v>75.733038147689882</c:v>
                </c:pt>
                <c:pt idx="7">
                  <c:v>76.723995101733209</c:v>
                </c:pt>
                <c:pt idx="8">
                  <c:v>74.976697111767677</c:v>
                </c:pt>
                <c:pt idx="9">
                  <c:v>74.809363261854514</c:v>
                </c:pt>
                <c:pt idx="10">
                  <c:v>74.951574433255615</c:v>
                </c:pt>
                <c:pt idx="11">
                  <c:v>77.576347707534651</c:v>
                </c:pt>
                <c:pt idx="12">
                  <c:v>79.31154613801688</c:v>
                </c:pt>
                <c:pt idx="13">
                  <c:v>78.967362902897648</c:v>
                </c:pt>
                <c:pt idx="14">
                  <c:v>79.711262163728762</c:v>
                </c:pt>
                <c:pt idx="15">
                  <c:v>80.20101973113249</c:v>
                </c:pt>
                <c:pt idx="16">
                  <c:v>79.636647612380557</c:v>
                </c:pt>
                <c:pt idx="17">
                  <c:v>76.683755198168441</c:v>
                </c:pt>
                <c:pt idx="18">
                  <c:v>78.477897999572619</c:v>
                </c:pt>
                <c:pt idx="19">
                  <c:v>81.481064654255022</c:v>
                </c:pt>
                <c:pt idx="20">
                  <c:v>81.333036689762778</c:v>
                </c:pt>
                <c:pt idx="21">
                  <c:v>81.115551357683486</c:v>
                </c:pt>
                <c:pt idx="22" formatCode="0.00">
                  <c:v>79.31014836295391</c:v>
                </c:pt>
                <c:pt idx="23" formatCode="0.00">
                  <c:v>79.639329813791804</c:v>
                </c:pt>
                <c:pt idx="24" formatCode="0.00">
                  <c:v>81.550782791278351</c:v>
                </c:pt>
                <c:pt idx="25" formatCode="0.00">
                  <c:v>84.298421034424607</c:v>
                </c:pt>
                <c:pt idx="26" formatCode="0.00">
                  <c:v>85.099852229102382</c:v>
                </c:pt>
                <c:pt idx="27" formatCode="0.00">
                  <c:v>83.941034569523623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28736"/>
        <c:axId val="718334224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År!$L$8:$L$35</c:f>
              <c:numCache>
                <c:formatCode>0.00</c:formatCode>
                <c:ptCount val="28"/>
                <c:pt idx="0">
                  <c:v>54.131635075573691</c:v>
                </c:pt>
                <c:pt idx="1">
                  <c:v>54.259036049413915</c:v>
                </c:pt>
                <c:pt idx="2">
                  <c:v>54.412555167753126</c:v>
                </c:pt>
                <c:pt idx="3">
                  <c:v>54.623554726216128</c:v>
                </c:pt>
                <c:pt idx="4">
                  <c:v>54.926265835906818</c:v>
                </c:pt>
                <c:pt idx="5">
                  <c:v>55.431677046506522</c:v>
                </c:pt>
                <c:pt idx="6">
                  <c:v>55.953545709376705</c:v>
                </c:pt>
                <c:pt idx="7">
                  <c:v>56.405836703982651</c:v>
                </c:pt>
                <c:pt idx="8">
                  <c:v>56.664813804118239</c:v>
                </c:pt>
                <c:pt idx="9">
                  <c:v>56.985548825919963</c:v>
                </c:pt>
                <c:pt idx="10">
                  <c:v>57.103113034267807</c:v>
                </c:pt>
                <c:pt idx="11">
                  <c:v>57.005184378336246</c:v>
                </c:pt>
                <c:pt idx="12">
                  <c:v>56.962561973534392</c:v>
                </c:pt>
                <c:pt idx="13">
                  <c:v>59.477152233047214</c:v>
                </c:pt>
                <c:pt idx="14">
                  <c:v>60.953941981597325</c:v>
                </c:pt>
                <c:pt idx="15">
                  <c:v>61.038089610851245</c:v>
                </c:pt>
                <c:pt idx="16">
                  <c:v>61.195310764212721</c:v>
                </c:pt>
                <c:pt idx="17">
                  <c:v>61.438408115859609</c:v>
                </c:pt>
                <c:pt idx="18">
                  <c:v>60.930679049067798</c:v>
                </c:pt>
                <c:pt idx="19">
                  <c:v>60.544523538683279</c:v>
                </c:pt>
                <c:pt idx="20">
                  <c:v>60.194227536644441</c:v>
                </c:pt>
                <c:pt idx="21">
                  <c:v>60.021838816119654</c:v>
                </c:pt>
                <c:pt idx="22">
                  <c:v>60.181084459116754</c:v>
                </c:pt>
                <c:pt idx="23">
                  <c:v>60.81934957228853</c:v>
                </c:pt>
                <c:pt idx="24">
                  <c:v>60.778434558666902</c:v>
                </c:pt>
                <c:pt idx="25">
                  <c:v>60.714631758073281</c:v>
                </c:pt>
                <c:pt idx="26">
                  <c:v>60.664532630375469</c:v>
                </c:pt>
                <c:pt idx="27">
                  <c:v>60.587031494476946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520"/>
        <c:axId val="718331480"/>
      </c:barChart>
      <c:lineChart>
        <c:grouping val="standard"/>
        <c:varyColors val="0"/>
        <c:ser>
          <c:idx val="2"/>
          <c:order val="2"/>
          <c:tx>
            <c:v>Middel vekt 2023</c:v>
          </c:tx>
          <c:spPr>
            <a:ln w="6667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År!$AN$8:$AN$35</c:f>
              <c:numCache>
                <c:formatCode>0.00</c:formatCode>
                <c:ptCount val="28"/>
                <c:pt idx="0">
                  <c:v>83.941034569523623</c:v>
                </c:pt>
                <c:pt idx="1">
                  <c:v>83.941034569523623</c:v>
                </c:pt>
                <c:pt idx="2">
                  <c:v>83.941034569523623</c:v>
                </c:pt>
                <c:pt idx="3">
                  <c:v>83.941034569523623</c:v>
                </c:pt>
                <c:pt idx="4">
                  <c:v>83.941034569523623</c:v>
                </c:pt>
                <c:pt idx="5">
                  <c:v>83.941034569523623</c:v>
                </c:pt>
                <c:pt idx="6">
                  <c:v>83.941034569523623</c:v>
                </c:pt>
                <c:pt idx="7">
                  <c:v>83.941034569523623</c:v>
                </c:pt>
                <c:pt idx="8">
                  <c:v>83.941034569523623</c:v>
                </c:pt>
                <c:pt idx="9">
                  <c:v>83.941034569523623</c:v>
                </c:pt>
                <c:pt idx="10">
                  <c:v>83.941034569523623</c:v>
                </c:pt>
                <c:pt idx="11">
                  <c:v>83.941034569523623</c:v>
                </c:pt>
                <c:pt idx="12">
                  <c:v>83.941034569523623</c:v>
                </c:pt>
                <c:pt idx="13">
                  <c:v>83.941034569523623</c:v>
                </c:pt>
                <c:pt idx="14">
                  <c:v>83.941034569523623</c:v>
                </c:pt>
                <c:pt idx="15">
                  <c:v>83.941034569523623</c:v>
                </c:pt>
                <c:pt idx="16">
                  <c:v>83.941034569523623</c:v>
                </c:pt>
                <c:pt idx="17">
                  <c:v>83.941034569523623</c:v>
                </c:pt>
                <c:pt idx="18">
                  <c:v>83.941034569523623</c:v>
                </c:pt>
                <c:pt idx="19">
                  <c:v>83.941034569523623</c:v>
                </c:pt>
                <c:pt idx="20">
                  <c:v>83.941034569523623</c:v>
                </c:pt>
                <c:pt idx="21">
                  <c:v>83.941034569523623</c:v>
                </c:pt>
                <c:pt idx="22">
                  <c:v>83.941034569523623</c:v>
                </c:pt>
                <c:pt idx="23">
                  <c:v>83.941034569523623</c:v>
                </c:pt>
                <c:pt idx="24">
                  <c:v>83.941034569523623</c:v>
                </c:pt>
                <c:pt idx="25">
                  <c:v>83.941034569523623</c:v>
                </c:pt>
                <c:pt idx="26">
                  <c:v>83.941034569523623</c:v>
                </c:pt>
                <c:pt idx="27">
                  <c:v>83.941034569523623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3-48EC-A772-1E64C95F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34224"/>
        <c:scaling>
          <c:orientation val="minMax"/>
          <c:max val="88"/>
          <c:min val="6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2"/>
      </c:valAx>
      <c:catAx>
        <c:axId val="71832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1480"/>
        <c:crosses val="autoZero"/>
        <c:auto val="1"/>
        <c:lblAlgn val="ctr"/>
        <c:lblOffset val="100"/>
        <c:noMultiLvlLbl val="0"/>
      </c:catAx>
      <c:valAx>
        <c:axId val="718331480"/>
        <c:scaling>
          <c:orientation val="minMax"/>
          <c:max val="63"/>
          <c:min val="51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0.96594547560601474"/>
              <c:y val="0.347298132016653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max"/>
        <c:crossBetween val="between"/>
        <c:majorUnit val="1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59541349303323"/>
          <c:y val="0.3068302339478533"/>
          <c:w val="0.18747411624262408"/>
          <c:h val="0.17485587471980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18951262416635E-2"/>
          <c:y val="0.15802834687518394"/>
          <c:w val="0.87920290396975342"/>
          <c:h val="0.73858187845984247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66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465</c:v>
                </c:pt>
                <c:pt idx="1">
                  <c:v>507</c:v>
                </c:pt>
                <c:pt idx="2">
                  <c:v>468</c:v>
                </c:pt>
                <c:pt idx="3">
                  <c:v>447</c:v>
                </c:pt>
                <c:pt idx="4">
                  <c:v>443</c:v>
                </c:pt>
                <c:pt idx="5">
                  <c:v>434</c:v>
                </c:pt>
                <c:pt idx="6">
                  <c:v>435</c:v>
                </c:pt>
                <c:pt idx="7">
                  <c:v>420</c:v>
                </c:pt>
                <c:pt idx="8">
                  <c:v>458</c:v>
                </c:pt>
                <c:pt idx="9">
                  <c:v>469</c:v>
                </c:pt>
                <c:pt idx="10">
                  <c:v>437</c:v>
                </c:pt>
                <c:pt idx="11">
                  <c:v>458</c:v>
                </c:pt>
                <c:pt idx="12">
                  <c:v>455</c:v>
                </c:pt>
                <c:pt idx="13">
                  <c:v>484</c:v>
                </c:pt>
                <c:pt idx="14">
                  <c:v>188</c:v>
                </c:pt>
                <c:pt idx="15">
                  <c:v>443</c:v>
                </c:pt>
                <c:pt idx="16">
                  <c:v>497</c:v>
                </c:pt>
                <c:pt idx="17">
                  <c:v>457</c:v>
                </c:pt>
                <c:pt idx="18">
                  <c:v>440</c:v>
                </c:pt>
                <c:pt idx="19">
                  <c:v>419</c:v>
                </c:pt>
                <c:pt idx="20">
                  <c:v>406</c:v>
                </c:pt>
                <c:pt idx="21">
                  <c:v>470</c:v>
                </c:pt>
                <c:pt idx="22">
                  <c:v>444</c:v>
                </c:pt>
                <c:pt idx="23">
                  <c:v>419</c:v>
                </c:pt>
                <c:pt idx="24">
                  <c:v>460</c:v>
                </c:pt>
                <c:pt idx="25">
                  <c:v>431</c:v>
                </c:pt>
                <c:pt idx="26">
                  <c:v>446</c:v>
                </c:pt>
                <c:pt idx="27">
                  <c:v>421</c:v>
                </c:pt>
                <c:pt idx="28">
                  <c:v>348</c:v>
                </c:pt>
                <c:pt idx="29">
                  <c:v>425</c:v>
                </c:pt>
                <c:pt idx="30">
                  <c:v>422</c:v>
                </c:pt>
                <c:pt idx="31">
                  <c:v>437</c:v>
                </c:pt>
                <c:pt idx="32">
                  <c:v>425</c:v>
                </c:pt>
                <c:pt idx="33">
                  <c:v>465</c:v>
                </c:pt>
                <c:pt idx="34">
                  <c:v>454</c:v>
                </c:pt>
                <c:pt idx="35">
                  <c:v>414</c:v>
                </c:pt>
                <c:pt idx="36">
                  <c:v>482</c:v>
                </c:pt>
                <c:pt idx="37">
                  <c:v>472</c:v>
                </c:pt>
                <c:pt idx="38">
                  <c:v>458</c:v>
                </c:pt>
                <c:pt idx="39">
                  <c:v>479</c:v>
                </c:pt>
                <c:pt idx="40">
                  <c:v>491</c:v>
                </c:pt>
                <c:pt idx="41">
                  <c:v>483</c:v>
                </c:pt>
                <c:pt idx="42">
                  <c:v>491</c:v>
                </c:pt>
                <c:pt idx="43">
                  <c:v>507</c:v>
                </c:pt>
                <c:pt idx="44">
                  <c:v>508</c:v>
                </c:pt>
                <c:pt idx="45">
                  <c:v>498</c:v>
                </c:pt>
                <c:pt idx="46">
                  <c:v>492</c:v>
                </c:pt>
                <c:pt idx="47">
                  <c:v>497</c:v>
                </c:pt>
                <c:pt idx="48">
                  <c:v>565</c:v>
                </c:pt>
                <c:pt idx="49">
                  <c:v>507</c:v>
                </c:pt>
                <c:pt idx="50">
                  <c:v>277</c:v>
                </c:pt>
                <c:pt idx="5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1-4AD5-84E0-3E1A213B1835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3"/>
            <c:spPr>
              <a:solidFill>
                <a:srgbClr val="FFFFFF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Uke!$D$10:$D$61</c:f>
              <c:numCache>
                <c:formatCode>General</c:formatCode>
                <c:ptCount val="52"/>
                <c:pt idx="0">
                  <c:v>429</c:v>
                </c:pt>
                <c:pt idx="1">
                  <c:v>419</c:v>
                </c:pt>
                <c:pt idx="2">
                  <c:v>458</c:v>
                </c:pt>
                <c:pt idx="3">
                  <c:v>445</c:v>
                </c:pt>
                <c:pt idx="4">
                  <c:v>429</c:v>
                </c:pt>
                <c:pt idx="5">
                  <c:v>423</c:v>
                </c:pt>
                <c:pt idx="6">
                  <c:v>432</c:v>
                </c:pt>
                <c:pt idx="7">
                  <c:v>440</c:v>
                </c:pt>
                <c:pt idx="8">
                  <c:v>448</c:v>
                </c:pt>
                <c:pt idx="9">
                  <c:v>411</c:v>
                </c:pt>
                <c:pt idx="10">
                  <c:v>448</c:v>
                </c:pt>
                <c:pt idx="11">
                  <c:v>445</c:v>
                </c:pt>
                <c:pt idx="12">
                  <c:v>482</c:v>
                </c:pt>
                <c:pt idx="13">
                  <c:v>175</c:v>
                </c:pt>
                <c:pt idx="14">
                  <c:v>442</c:v>
                </c:pt>
                <c:pt idx="15">
                  <c:v>463</c:v>
                </c:pt>
                <c:pt idx="16">
                  <c:v>463</c:v>
                </c:pt>
                <c:pt idx="17">
                  <c:v>433</c:v>
                </c:pt>
                <c:pt idx="18">
                  <c:v>438</c:v>
                </c:pt>
                <c:pt idx="19">
                  <c:v>351</c:v>
                </c:pt>
                <c:pt idx="20">
                  <c:v>428</c:v>
                </c:pt>
                <c:pt idx="21">
                  <c:v>474</c:v>
                </c:pt>
                <c:pt idx="22">
                  <c:v>409</c:v>
                </c:pt>
                <c:pt idx="23">
                  <c:v>439</c:v>
                </c:pt>
                <c:pt idx="24">
                  <c:v>440</c:v>
                </c:pt>
                <c:pt idx="25">
                  <c:v>421</c:v>
                </c:pt>
                <c:pt idx="26">
                  <c:v>444</c:v>
                </c:pt>
                <c:pt idx="27">
                  <c:v>415</c:v>
                </c:pt>
                <c:pt idx="28">
                  <c:v>385</c:v>
                </c:pt>
                <c:pt idx="29">
                  <c:v>413</c:v>
                </c:pt>
                <c:pt idx="30">
                  <c:v>433</c:v>
                </c:pt>
                <c:pt idx="31">
                  <c:v>412</c:v>
                </c:pt>
                <c:pt idx="32">
                  <c:v>425</c:v>
                </c:pt>
                <c:pt idx="33">
                  <c:v>444</c:v>
                </c:pt>
                <c:pt idx="34">
                  <c:v>503</c:v>
                </c:pt>
                <c:pt idx="35">
                  <c:v>440</c:v>
                </c:pt>
                <c:pt idx="36">
                  <c:v>489</c:v>
                </c:pt>
                <c:pt idx="37">
                  <c:v>460</c:v>
                </c:pt>
                <c:pt idx="38">
                  <c:v>444</c:v>
                </c:pt>
                <c:pt idx="39">
                  <c:v>468</c:v>
                </c:pt>
                <c:pt idx="40">
                  <c:v>452</c:v>
                </c:pt>
                <c:pt idx="41">
                  <c:v>477</c:v>
                </c:pt>
                <c:pt idx="42">
                  <c:v>482</c:v>
                </c:pt>
                <c:pt idx="43">
                  <c:v>471</c:v>
                </c:pt>
                <c:pt idx="44">
                  <c:v>475</c:v>
                </c:pt>
                <c:pt idx="45">
                  <c:v>470</c:v>
                </c:pt>
                <c:pt idx="46">
                  <c:v>447</c:v>
                </c:pt>
                <c:pt idx="47">
                  <c:v>530</c:v>
                </c:pt>
                <c:pt idx="48">
                  <c:v>499</c:v>
                </c:pt>
                <c:pt idx="49">
                  <c:v>530</c:v>
                </c:pt>
                <c:pt idx="50">
                  <c:v>364</c:v>
                </c:pt>
                <c:pt idx="51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1-4AD5-84E0-3E1A213B1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016"/>
        <c:axId val="718315408"/>
      </c:lineChart>
      <c:catAx>
        <c:axId val="718315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5408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1.7598154612116782E-2"/>
              <c:y val="0.371546668699607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016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68214398777978"/>
          <c:y val="0.57142878619411486"/>
          <c:w val="7.3900277399730069E-2"/>
          <c:h val="0.12933424815673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2022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måned'!$O$103:$O$114</c:f>
              <c:numCache>
                <c:formatCode>0.0</c:formatCode>
                <c:ptCount val="12"/>
                <c:pt idx="0">
                  <c:v>86.170440442876142</c:v>
                </c:pt>
                <c:pt idx="1">
                  <c:v>85.54298142172469</c:v>
                </c:pt>
                <c:pt idx="2">
                  <c:v>85.284410005801618</c:v>
                </c:pt>
                <c:pt idx="3">
                  <c:v>85.556832326365026</c:v>
                </c:pt>
                <c:pt idx="4">
                  <c:v>85.152605051534252</c:v>
                </c:pt>
                <c:pt idx="5">
                  <c:v>84.97769727675761</c:v>
                </c:pt>
                <c:pt idx="6">
                  <c:v>85.126262826523771</c:v>
                </c:pt>
                <c:pt idx="7">
                  <c:v>85.668861757353852</c:v>
                </c:pt>
                <c:pt idx="8">
                  <c:v>85.907923630004348</c:v>
                </c:pt>
                <c:pt idx="9">
                  <c:v>86.638001235393986</c:v>
                </c:pt>
                <c:pt idx="10">
                  <c:v>85.448001493389313</c:v>
                </c:pt>
                <c:pt idx="11">
                  <c:v>82.848409775694606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0-43C6-BFA7-C1A959697F10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måned'!$O$10:$O$21</c:f>
              <c:numCache>
                <c:formatCode>0.0</c:formatCode>
                <c:ptCount val="12"/>
                <c:pt idx="0">
                  <c:v>86.171706013152601</c:v>
                </c:pt>
                <c:pt idx="1">
                  <c:v>85.120536469344145</c:v>
                </c:pt>
                <c:pt idx="2">
                  <c:v>84.95099848537825</c:v>
                </c:pt>
                <c:pt idx="3">
                  <c:v>86.316015679297223</c:v>
                </c:pt>
                <c:pt idx="4">
                  <c:v>84.803763267932013</c:v>
                </c:pt>
                <c:pt idx="5">
                  <c:v>84.409511318151857</c:v>
                </c:pt>
                <c:pt idx="6">
                  <c:v>84.20810945838457</c:v>
                </c:pt>
                <c:pt idx="7">
                  <c:v>84.128359496290628</c:v>
                </c:pt>
                <c:pt idx="8">
                  <c:v>83.404999572686194</c:v>
                </c:pt>
                <c:pt idx="9">
                  <c:v>84.23112123638974</c:v>
                </c:pt>
                <c:pt idx="10">
                  <c:v>83.789133763761342</c:v>
                </c:pt>
                <c:pt idx="11">
                  <c:v>81.398544286989761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0-43C6-BFA7-C1A959697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50876122879007"/>
          <c:y val="0.37569260210398231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2022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måned'!$M$103:$M$114</c:f>
              <c:numCache>
                <c:formatCode>0.00</c:formatCode>
                <c:ptCount val="12"/>
                <c:pt idx="0">
                  <c:v>60.847718700571839</c:v>
                </c:pt>
                <c:pt idx="1">
                  <c:v>60.759596470210177</c:v>
                </c:pt>
                <c:pt idx="2">
                  <c:v>60.793211942696487</c:v>
                </c:pt>
                <c:pt idx="3">
                  <c:v>60.851601347377425</c:v>
                </c:pt>
                <c:pt idx="4">
                  <c:v>60.786300826820714</c:v>
                </c:pt>
                <c:pt idx="5">
                  <c:v>60.765547815072814</c:v>
                </c:pt>
                <c:pt idx="6">
                  <c:v>60.593784326858675</c:v>
                </c:pt>
                <c:pt idx="7">
                  <c:v>60.522856398024622</c:v>
                </c:pt>
                <c:pt idx="8">
                  <c:v>60.704576369996097</c:v>
                </c:pt>
                <c:pt idx="9">
                  <c:v>60.504272404385667</c:v>
                </c:pt>
                <c:pt idx="10">
                  <c:v>60.674572846664049</c:v>
                </c:pt>
                <c:pt idx="11">
                  <c:v>60.768741469444507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0-462B-90B5-764C8D970259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måned'!$M$10:$M$21</c:f>
              <c:numCache>
                <c:formatCode>0.00</c:formatCode>
                <c:ptCount val="12"/>
                <c:pt idx="0">
                  <c:v>60.664616549179186</c:v>
                </c:pt>
                <c:pt idx="1">
                  <c:v>60.741252642706151</c:v>
                </c:pt>
                <c:pt idx="2">
                  <c:v>60.746778515670513</c:v>
                </c:pt>
                <c:pt idx="3">
                  <c:v>60.596536098523799</c:v>
                </c:pt>
                <c:pt idx="4">
                  <c:v>60.563318476313</c:v>
                </c:pt>
                <c:pt idx="5">
                  <c:v>60.559440085027454</c:v>
                </c:pt>
                <c:pt idx="6">
                  <c:v>60.420869762688753</c:v>
                </c:pt>
                <c:pt idx="7">
                  <c:v>60.37502156287735</c:v>
                </c:pt>
                <c:pt idx="8">
                  <c:v>60.610076061875048</c:v>
                </c:pt>
                <c:pt idx="9">
                  <c:v>60.511742678412979</c:v>
                </c:pt>
                <c:pt idx="10">
                  <c:v>60.728313053555183</c:v>
                </c:pt>
                <c:pt idx="11">
                  <c:v>60.786423001714049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0-462B-90B5-764C8D97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41820582612364"/>
          <c:y val="0.1580202474690663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måned'!$Q$103:$Q$114</c:f>
              <c:numCache>
                <c:formatCode>0.0</c:formatCode>
                <c:ptCount val="12"/>
                <c:pt idx="0">
                  <c:v>1.0283275126115639</c:v>
                </c:pt>
                <c:pt idx="1">
                  <c:v>1.0552901097473344</c:v>
                </c:pt>
                <c:pt idx="2">
                  <c:v>1.2475116124751162</c:v>
                </c:pt>
                <c:pt idx="3">
                  <c:v>0.72773631510451264</c:v>
                </c:pt>
                <c:pt idx="4">
                  <c:v>1.0223048327137547</c:v>
                </c:pt>
                <c:pt idx="5">
                  <c:v>0.84256199389520892</c:v>
                </c:pt>
                <c:pt idx="6">
                  <c:v>0.55348589675359239</c:v>
                </c:pt>
                <c:pt idx="7">
                  <c:v>1.0166743204436841</c:v>
                </c:pt>
                <c:pt idx="8">
                  <c:v>0.78888781337721403</c:v>
                </c:pt>
                <c:pt idx="9">
                  <c:v>1.0236806321676888</c:v>
                </c:pt>
                <c:pt idx="10">
                  <c:v>0.63895673412421483</c:v>
                </c:pt>
                <c:pt idx="11">
                  <c:v>0.93654581376850621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9-40E2-9C03-C1D24B2A0E3A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måned'!$Q$10:$Q$21</c:f>
              <c:numCache>
                <c:formatCode>0.0</c:formatCode>
                <c:ptCount val="12"/>
                <c:pt idx="0">
                  <c:v>1.1281810718892931</c:v>
                </c:pt>
                <c:pt idx="1">
                  <c:v>1.4645453587609316</c:v>
                </c:pt>
                <c:pt idx="2">
                  <c:v>1.1357038344520056</c:v>
                </c:pt>
                <c:pt idx="3">
                  <c:v>1.2493766967699047</c:v>
                </c:pt>
                <c:pt idx="4">
                  <c:v>1.4146084647606838</c:v>
                </c:pt>
                <c:pt idx="5">
                  <c:v>0.88200882008820125</c:v>
                </c:pt>
                <c:pt idx="6">
                  <c:v>1.0315575161180861</c:v>
                </c:pt>
                <c:pt idx="7">
                  <c:v>1.1520638462198578</c:v>
                </c:pt>
                <c:pt idx="8">
                  <c:v>1.2483224335896728</c:v>
                </c:pt>
                <c:pt idx="9">
                  <c:v>0.91540000851534864</c:v>
                </c:pt>
                <c:pt idx="10">
                  <c:v>1.2686858717331853</c:v>
                </c:pt>
                <c:pt idx="11">
                  <c:v>1.0795481626233259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9-40E2-9C03-C1D24B2A0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2022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måned'!$O$116:$O$127</c:f>
              <c:numCache>
                <c:formatCode>0.0</c:formatCode>
                <c:ptCount val="12"/>
                <c:pt idx="0">
                  <c:v>85.096145849991998</c:v>
                </c:pt>
                <c:pt idx="1">
                  <c:v>85.388740071640015</c:v>
                </c:pt>
                <c:pt idx="2">
                  <c:v>85.752873625188514</c:v>
                </c:pt>
                <c:pt idx="3">
                  <c:v>86.127754963285199</c:v>
                </c:pt>
                <c:pt idx="4">
                  <c:v>85.037199302134226</c:v>
                </c:pt>
                <c:pt idx="5">
                  <c:v>85.42053953919195</c:v>
                </c:pt>
                <c:pt idx="6">
                  <c:v>85.500670456201618</c:v>
                </c:pt>
                <c:pt idx="7">
                  <c:v>84.986627344807616</c:v>
                </c:pt>
                <c:pt idx="8">
                  <c:v>86.580214521452021</c:v>
                </c:pt>
                <c:pt idx="9">
                  <c:v>85.705742821472938</c:v>
                </c:pt>
                <c:pt idx="10">
                  <c:v>87.18468820257965</c:v>
                </c:pt>
                <c:pt idx="11">
                  <c:v>84.557502232807437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4-4A7D-A710-CCD8C1DE1C85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måned'!$O$23:$O$34</c:f>
              <c:numCache>
                <c:formatCode>0.0</c:formatCode>
                <c:ptCount val="12"/>
                <c:pt idx="0">
                  <c:v>85.789722655780892</c:v>
                </c:pt>
                <c:pt idx="1">
                  <c:v>85.6341150666441</c:v>
                </c:pt>
                <c:pt idx="2">
                  <c:v>84.395048340736679</c:v>
                </c:pt>
                <c:pt idx="3">
                  <c:v>85.642387312187012</c:v>
                </c:pt>
                <c:pt idx="4">
                  <c:v>85.719357462383215</c:v>
                </c:pt>
                <c:pt idx="5">
                  <c:v>84.250972708187604</c:v>
                </c:pt>
                <c:pt idx="6">
                  <c:v>83.931059092206652</c:v>
                </c:pt>
                <c:pt idx="7">
                  <c:v>83.970896184560658</c:v>
                </c:pt>
                <c:pt idx="8">
                  <c:v>83.088886778115494</c:v>
                </c:pt>
                <c:pt idx="9">
                  <c:v>83.599986530172487</c:v>
                </c:pt>
                <c:pt idx="10">
                  <c:v>83.782149588452995</c:v>
                </c:pt>
                <c:pt idx="11">
                  <c:v>82.906302616609722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4-4A7D-A710-CCD8C1DE1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86556874052716"/>
          <c:y val="0.37344642061251776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2022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måned'!$M$116:$M$127</c:f>
              <c:numCache>
                <c:formatCode>0.00</c:formatCode>
                <c:ptCount val="12"/>
                <c:pt idx="0">
                  <c:v>61.299056452902605</c:v>
                </c:pt>
                <c:pt idx="1">
                  <c:v>61.350724186263825</c:v>
                </c:pt>
                <c:pt idx="2">
                  <c:v>61.163144274315279</c:v>
                </c:pt>
                <c:pt idx="3">
                  <c:v>61.01713353277129</c:v>
                </c:pt>
                <c:pt idx="4">
                  <c:v>61.263033661740558</c:v>
                </c:pt>
                <c:pt idx="5">
                  <c:v>61.052564547875406</c:v>
                </c:pt>
                <c:pt idx="6">
                  <c:v>60.741728610989647</c:v>
                </c:pt>
                <c:pt idx="7">
                  <c:v>61.093018758460651</c:v>
                </c:pt>
                <c:pt idx="8">
                  <c:v>60.969801980198014</c:v>
                </c:pt>
                <c:pt idx="9">
                  <c:v>60.949368844499922</c:v>
                </c:pt>
                <c:pt idx="10">
                  <c:v>60.621228257010991</c:v>
                </c:pt>
                <c:pt idx="11">
                  <c:v>60.958618636498969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9-4D4E-AD35-ED8C85388C53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måned'!$M$23:$M$34</c:f>
              <c:numCache>
                <c:formatCode>0.00</c:formatCode>
                <c:ptCount val="12"/>
                <c:pt idx="0">
                  <c:v>60.893024372673793</c:v>
                </c:pt>
                <c:pt idx="1">
                  <c:v>60.708959001181043</c:v>
                </c:pt>
                <c:pt idx="2">
                  <c:v>61.005356676247693</c:v>
                </c:pt>
                <c:pt idx="3">
                  <c:v>60.963606010016719</c:v>
                </c:pt>
                <c:pt idx="4">
                  <c:v>60.832452216348123</c:v>
                </c:pt>
                <c:pt idx="5">
                  <c:v>60.722883135059483</c:v>
                </c:pt>
                <c:pt idx="6">
                  <c:v>60.801741364544682</c:v>
                </c:pt>
                <c:pt idx="7">
                  <c:v>60.773439810706897</c:v>
                </c:pt>
                <c:pt idx="8">
                  <c:v>60.883928571428562</c:v>
                </c:pt>
                <c:pt idx="9">
                  <c:v>60.87176724137931</c:v>
                </c:pt>
                <c:pt idx="10">
                  <c:v>61.042109030180121</c:v>
                </c:pt>
                <c:pt idx="11">
                  <c:v>60.635949943117183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9-4D4E-AD35-ED8C8538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9756575944311"/>
          <c:y val="0.17842841073437249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Hampshire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8.1532816958825916E-2</c:v>
                </c:pt>
                <c:pt idx="4">
                  <c:v>1.0258514567090682E-2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1.1807769512339118E-2</c:v>
                </c:pt>
                <c:pt idx="11">
                  <c:v>1.4880952380952389E-2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7-4086-8026-C6B8E5AF316E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måned'!$Q$23:$Q$34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1.3989927252378289E-2</c:v>
                </c:pt>
                <c:pt idx="6">
                  <c:v>0</c:v>
                </c:pt>
                <c:pt idx="7">
                  <c:v>0</c:v>
                </c:pt>
                <c:pt idx="8">
                  <c:v>1.8982536066818521E-2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7-4086-8026-C6B8E5AF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måned'!$H$129:$H$140</c:f>
              <c:numCache>
                <c:formatCode>#,##0</c:formatCode>
                <c:ptCount val="12"/>
                <c:pt idx="0">
                  <c:v>8551</c:v>
                </c:pt>
                <c:pt idx="1">
                  <c:v>6470</c:v>
                </c:pt>
                <c:pt idx="2">
                  <c:v>7661</c:v>
                </c:pt>
                <c:pt idx="3">
                  <c:v>4598</c:v>
                </c:pt>
                <c:pt idx="4">
                  <c:v>5097</c:v>
                </c:pt>
                <c:pt idx="5">
                  <c:v>5934</c:v>
                </c:pt>
                <c:pt idx="6">
                  <c:v>5292</c:v>
                </c:pt>
                <c:pt idx="7">
                  <c:v>4246</c:v>
                </c:pt>
                <c:pt idx="8">
                  <c:v>6341</c:v>
                </c:pt>
                <c:pt idx="9">
                  <c:v>1740</c:v>
                </c:pt>
                <c:pt idx="10">
                  <c:v>2007</c:v>
                </c:pt>
                <c:pt idx="11">
                  <c:v>1330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6-437F-90FD-A29B9110376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måned'!$H$36:$H$47</c:f>
              <c:numCache>
                <c:formatCode>#,##0</c:formatCode>
                <c:ptCount val="12"/>
                <c:pt idx="0">
                  <c:v>2889</c:v>
                </c:pt>
                <c:pt idx="1">
                  <c:v>2611</c:v>
                </c:pt>
                <c:pt idx="2">
                  <c:v>1893</c:v>
                </c:pt>
                <c:pt idx="3">
                  <c:v>2381</c:v>
                </c:pt>
                <c:pt idx="4">
                  <c:v>2925</c:v>
                </c:pt>
                <c:pt idx="5">
                  <c:v>1889</c:v>
                </c:pt>
                <c:pt idx="6">
                  <c:v>2506</c:v>
                </c:pt>
                <c:pt idx="7">
                  <c:v>2981</c:v>
                </c:pt>
                <c:pt idx="8">
                  <c:v>2784</c:v>
                </c:pt>
                <c:pt idx="9">
                  <c:v>3155</c:v>
                </c:pt>
                <c:pt idx="10">
                  <c:v>2587</c:v>
                </c:pt>
                <c:pt idx="11">
                  <c:v>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6-437F-90FD-A29B91103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4.746652903852576</c:v>
                </c:pt>
                <c:pt idx="1">
                  <c:v>5.759177938779275</c:v>
                </c:pt>
                <c:pt idx="2">
                  <c:v>6.6941832692321563</c:v>
                </c:pt>
                <c:pt idx="3">
                  <c:v>6.4866151310280404</c:v>
                </c:pt>
                <c:pt idx="4">
                  <c:v>8.1550019241387393</c:v>
                </c:pt>
                <c:pt idx="5">
                  <c:v>6.9901907665434777</c:v>
                </c:pt>
                <c:pt idx="6">
                  <c:v>5.9333310292389605</c:v>
                </c:pt>
                <c:pt idx="7">
                  <c:v>7.8205984205490706</c:v>
                </c:pt>
                <c:pt idx="8">
                  <c:v>5.0944029537635309</c:v>
                </c:pt>
                <c:pt idx="9">
                  <c:v>6.1606198163759851</c:v>
                </c:pt>
                <c:pt idx="10">
                  <c:v>6.1548859721798284</c:v>
                </c:pt>
                <c:pt idx="11">
                  <c:v>6.0475161987041011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5-462F-A52A-B64E91159B3F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måned'!$K$36:$K$47</c:f>
              <c:numCache>
                <c:formatCode>0.0</c:formatCode>
                <c:ptCount val="12"/>
                <c:pt idx="0">
                  <c:v>2.2095433304525396</c:v>
                </c:pt>
                <c:pt idx="1">
                  <c:v>2.373485323661221</c:v>
                </c:pt>
                <c:pt idx="2">
                  <c:v>1.4276556431237983</c:v>
                </c:pt>
                <c:pt idx="3">
                  <c:v>2.2597422318394922</c:v>
                </c:pt>
                <c:pt idx="4">
                  <c:v>2.3466457006241677</c:v>
                </c:pt>
                <c:pt idx="5">
                  <c:v>1.4598935027397155</c:v>
                </c:pt>
                <c:pt idx="6">
                  <c:v>2.0642674157118264</c:v>
                </c:pt>
                <c:pt idx="7">
                  <c:v>2.3030153199576624</c:v>
                </c:pt>
                <c:pt idx="8">
                  <c:v>2.3175279701651563</c:v>
                </c:pt>
                <c:pt idx="9">
                  <c:v>2.5093254646825369</c:v>
                </c:pt>
                <c:pt idx="10">
                  <c:v>1.8563699249415175</c:v>
                </c:pt>
                <c:pt idx="11">
                  <c:v>1.3636610586935656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5-462F-A52A-B64E9115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KLF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måned'!$O$129:$O$140</c:f>
              <c:numCache>
                <c:formatCode>0.0</c:formatCode>
                <c:ptCount val="12"/>
                <c:pt idx="0">
                  <c:v>86.436834717510436</c:v>
                </c:pt>
                <c:pt idx="1">
                  <c:v>86.063054567939261</c:v>
                </c:pt>
                <c:pt idx="2">
                  <c:v>85.74984330112305</c:v>
                </c:pt>
                <c:pt idx="3">
                  <c:v>89.405763375380758</c:v>
                </c:pt>
                <c:pt idx="4">
                  <c:v>85.765208006279437</c:v>
                </c:pt>
                <c:pt idx="5">
                  <c:v>86.990777271960937</c:v>
                </c:pt>
                <c:pt idx="6">
                  <c:v>84.987717309145935</c:v>
                </c:pt>
                <c:pt idx="7">
                  <c:v>87.643638077285559</c:v>
                </c:pt>
                <c:pt idx="8">
                  <c:v>86.775630914826422</c:v>
                </c:pt>
                <c:pt idx="9">
                  <c:v>85.436917768832629</c:v>
                </c:pt>
                <c:pt idx="10">
                  <c:v>85.102443890274301</c:v>
                </c:pt>
                <c:pt idx="11">
                  <c:v>79.937547027840381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C-49D0-97D5-952225C4665D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måned'!$O$36:$O$47</c:f>
              <c:numCache>
                <c:formatCode>0.0</c:formatCode>
                <c:ptCount val="12"/>
                <c:pt idx="0">
                  <c:v>86.048026315789457</c:v>
                </c:pt>
                <c:pt idx="1">
                  <c:v>83.959624233128721</c:v>
                </c:pt>
                <c:pt idx="2">
                  <c:v>83.193495505023748</c:v>
                </c:pt>
                <c:pt idx="3">
                  <c:v>86.50945378151269</c:v>
                </c:pt>
                <c:pt idx="4">
                  <c:v>86.356209373930852</c:v>
                </c:pt>
                <c:pt idx="5">
                  <c:v>85.084965590259458</c:v>
                </c:pt>
                <c:pt idx="6">
                  <c:v>84.194766280463497</c:v>
                </c:pt>
                <c:pt idx="7">
                  <c:v>85.894354838709518</c:v>
                </c:pt>
                <c:pt idx="8">
                  <c:v>84.250269493352505</c:v>
                </c:pt>
                <c:pt idx="9">
                  <c:v>82.942857142857051</c:v>
                </c:pt>
                <c:pt idx="10">
                  <c:v>84.661813611755804</c:v>
                </c:pt>
                <c:pt idx="11">
                  <c:v>81.839667774086521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2C-49D0-97D5-952225C4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2022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måned'!$M$129:$M$140</c:f>
              <c:numCache>
                <c:formatCode>0.00</c:formatCode>
                <c:ptCount val="12"/>
                <c:pt idx="0">
                  <c:v>60.834951456310655</c:v>
                </c:pt>
                <c:pt idx="1">
                  <c:v>60.762405317668886</c:v>
                </c:pt>
                <c:pt idx="2">
                  <c:v>60.866936536954817</c:v>
                </c:pt>
                <c:pt idx="3">
                  <c:v>60.62962157459765</c:v>
                </c:pt>
                <c:pt idx="4">
                  <c:v>60.920722135007857</c:v>
                </c:pt>
                <c:pt idx="5">
                  <c:v>60.420839656044521</c:v>
                </c:pt>
                <c:pt idx="6">
                  <c:v>60.989040060468632</c:v>
                </c:pt>
                <c:pt idx="7">
                  <c:v>60.801602262016978</c:v>
                </c:pt>
                <c:pt idx="8">
                  <c:v>60.446214511041021</c:v>
                </c:pt>
                <c:pt idx="9">
                  <c:v>60.541115583668748</c:v>
                </c:pt>
                <c:pt idx="10">
                  <c:v>60.689775561097264</c:v>
                </c:pt>
                <c:pt idx="11">
                  <c:v>61.089541008276889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0-4E18-8581-01E64B08DFA3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måned'!$M$36:$M$47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60.882477501323443</c:v>
                </c:pt>
                <c:pt idx="6">
                  <c:v>60.662405113863358</c:v>
                </c:pt>
                <c:pt idx="7">
                  <c:v>60.446236559139777</c:v>
                </c:pt>
                <c:pt idx="8">
                  <c:v>60.740567732662605</c:v>
                </c:pt>
                <c:pt idx="9">
                  <c:v>60.575589459084611</c:v>
                </c:pt>
                <c:pt idx="10">
                  <c:v>60.340680587780376</c:v>
                </c:pt>
                <c:pt idx="11">
                  <c:v>60.538205980066451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0-4E18-8581-01E64B08D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41820582612364"/>
          <c:y val="0.1580202474690663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4"/>
          <c:order val="0"/>
          <c:tx>
            <c:strRef>
              <c:f>Uke!$B$66</c:f>
              <c:strCache>
                <c:ptCount val="1"/>
                <c:pt idx="0">
                  <c:v>2022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11430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C22-440B-B39F-6E6AC2444DBA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Uke!$Y$64:$Y$115</c:f>
              <c:numCache>
                <c:formatCode>0</c:formatCode>
                <c:ptCount val="52"/>
                <c:pt idx="0">
                  <c:v>67.365591397849457</c:v>
                </c:pt>
                <c:pt idx="1">
                  <c:v>66.77120315581854</c:v>
                </c:pt>
                <c:pt idx="2">
                  <c:v>66.438034188034194</c:v>
                </c:pt>
                <c:pt idx="3">
                  <c:v>64.116331096196873</c:v>
                </c:pt>
                <c:pt idx="4">
                  <c:v>63.814898419864562</c:v>
                </c:pt>
                <c:pt idx="5">
                  <c:v>61.287949308755763</c:v>
                </c:pt>
                <c:pt idx="6">
                  <c:v>64.179310344827584</c:v>
                </c:pt>
                <c:pt idx="7">
                  <c:v>64.840476190476195</c:v>
                </c:pt>
                <c:pt idx="8">
                  <c:v>65.432314410480345</c:v>
                </c:pt>
                <c:pt idx="9">
                  <c:v>68.635394456289973</c:v>
                </c:pt>
                <c:pt idx="10">
                  <c:v>66.279176201372991</c:v>
                </c:pt>
                <c:pt idx="11">
                  <c:v>65.196506550218345</c:v>
                </c:pt>
                <c:pt idx="12">
                  <c:v>64.002197802197799</c:v>
                </c:pt>
                <c:pt idx="13">
                  <c:v>64.675619834710744</c:v>
                </c:pt>
                <c:pt idx="14">
                  <c:v>62.893617021276597</c:v>
                </c:pt>
                <c:pt idx="15">
                  <c:v>72.82167042889391</c:v>
                </c:pt>
                <c:pt idx="16">
                  <c:v>70.146881287726359</c:v>
                </c:pt>
                <c:pt idx="17">
                  <c:v>63.269146608315097</c:v>
                </c:pt>
                <c:pt idx="18">
                  <c:v>65.668181818181822</c:v>
                </c:pt>
                <c:pt idx="19">
                  <c:v>60.324582338902147</c:v>
                </c:pt>
                <c:pt idx="20">
                  <c:v>57.305418719211822</c:v>
                </c:pt>
                <c:pt idx="21">
                  <c:v>64.206382978723411</c:v>
                </c:pt>
                <c:pt idx="22">
                  <c:v>58.452702702702702</c:v>
                </c:pt>
                <c:pt idx="23">
                  <c:v>67.200477326968979</c:v>
                </c:pt>
                <c:pt idx="24">
                  <c:v>66.397826086956528</c:v>
                </c:pt>
                <c:pt idx="25">
                  <c:v>58.542923433874712</c:v>
                </c:pt>
                <c:pt idx="26">
                  <c:v>69.919282511210767</c:v>
                </c:pt>
                <c:pt idx="27">
                  <c:v>68.840855106888355</c:v>
                </c:pt>
                <c:pt idx="28">
                  <c:v>71.275862068965523</c:v>
                </c:pt>
                <c:pt idx="29">
                  <c:v>64.8</c:v>
                </c:pt>
                <c:pt idx="30">
                  <c:v>69.481042654028442</c:v>
                </c:pt>
                <c:pt idx="31">
                  <c:v>63.988558352402748</c:v>
                </c:pt>
                <c:pt idx="32">
                  <c:v>65.522070588235295</c:v>
                </c:pt>
                <c:pt idx="33">
                  <c:v>65.008602150537641</c:v>
                </c:pt>
                <c:pt idx="34">
                  <c:v>60.621145374449341</c:v>
                </c:pt>
                <c:pt idx="35">
                  <c:v>60.193236714975846</c:v>
                </c:pt>
                <c:pt idx="36">
                  <c:v>58.761410788381745</c:v>
                </c:pt>
                <c:pt idx="37">
                  <c:v>60.711864406779661</c:v>
                </c:pt>
                <c:pt idx="38">
                  <c:v>58.227074235807862</c:v>
                </c:pt>
                <c:pt idx="39">
                  <c:v>53.28810020876827</c:v>
                </c:pt>
                <c:pt idx="40">
                  <c:v>56.955193482688394</c:v>
                </c:pt>
                <c:pt idx="41">
                  <c:v>55.430641821946168</c:v>
                </c:pt>
                <c:pt idx="42">
                  <c:v>62.45824847250509</c:v>
                </c:pt>
                <c:pt idx="43">
                  <c:v>58.846153846153847</c:v>
                </c:pt>
                <c:pt idx="44">
                  <c:v>62.372047244094489</c:v>
                </c:pt>
                <c:pt idx="45">
                  <c:v>62.361445783132531</c:v>
                </c:pt>
                <c:pt idx="46">
                  <c:v>58.5630081300813</c:v>
                </c:pt>
                <c:pt idx="47">
                  <c:v>67.91549295774648</c:v>
                </c:pt>
                <c:pt idx="48">
                  <c:v>67.146902654867262</c:v>
                </c:pt>
                <c:pt idx="49">
                  <c:v>74.355029585798817</c:v>
                </c:pt>
                <c:pt idx="50">
                  <c:v>48.841155234657037</c:v>
                </c:pt>
                <c:pt idx="51">
                  <c:v>64.313253012048193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2-440B-B39F-6E6AC2444DBA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Uke!$Y$10:$Y$61</c:f>
              <c:numCache>
                <c:formatCode>0</c:formatCode>
                <c:ptCount val="52"/>
                <c:pt idx="0">
                  <c:v>78.130536130536129</c:v>
                </c:pt>
                <c:pt idx="1">
                  <c:v>67.226730310262525</c:v>
                </c:pt>
                <c:pt idx="2">
                  <c:v>66.17685589519651</c:v>
                </c:pt>
                <c:pt idx="3">
                  <c:v>62.242696629213484</c:v>
                </c:pt>
                <c:pt idx="4">
                  <c:v>60.72027972027972</c:v>
                </c:pt>
                <c:pt idx="5">
                  <c:v>60.576832151300238</c:v>
                </c:pt>
                <c:pt idx="6">
                  <c:v>63.104166666666664</c:v>
                </c:pt>
                <c:pt idx="7">
                  <c:v>65.329545454545453</c:v>
                </c:pt>
                <c:pt idx="8">
                  <c:v>65.334821428571431</c:v>
                </c:pt>
                <c:pt idx="9">
                  <c:v>67.328467153284677</c:v>
                </c:pt>
                <c:pt idx="10">
                  <c:v>64.875</c:v>
                </c:pt>
                <c:pt idx="11">
                  <c:v>66.231460674157304</c:v>
                </c:pt>
                <c:pt idx="12">
                  <c:v>63.282157676348547</c:v>
                </c:pt>
                <c:pt idx="13">
                  <c:v>59.56</c:v>
                </c:pt>
                <c:pt idx="14">
                  <c:v>70.307692307692307</c:v>
                </c:pt>
                <c:pt idx="15">
                  <c:v>70.006479481641463</c:v>
                </c:pt>
                <c:pt idx="16">
                  <c:v>67.93520518358531</c:v>
                </c:pt>
                <c:pt idx="17">
                  <c:v>65.842956120092381</c:v>
                </c:pt>
                <c:pt idx="18">
                  <c:v>72.696347031963469</c:v>
                </c:pt>
                <c:pt idx="19">
                  <c:v>56.774928774928775</c:v>
                </c:pt>
                <c:pt idx="20">
                  <c:v>70.135514018691595</c:v>
                </c:pt>
                <c:pt idx="21">
                  <c:v>58.723628691983123</c:v>
                </c:pt>
                <c:pt idx="22">
                  <c:v>72.887530562347195</c:v>
                </c:pt>
                <c:pt idx="23">
                  <c:v>66.312072892938502</c:v>
                </c:pt>
                <c:pt idx="24">
                  <c:v>66.309090909090912</c:v>
                </c:pt>
                <c:pt idx="25">
                  <c:v>66.054631828978629</c:v>
                </c:pt>
                <c:pt idx="26">
                  <c:v>66.804054054054049</c:v>
                </c:pt>
                <c:pt idx="27">
                  <c:v>71.626506024096386</c:v>
                </c:pt>
                <c:pt idx="28">
                  <c:v>67.480519480519476</c:v>
                </c:pt>
                <c:pt idx="29">
                  <c:v>71.903147699757866</c:v>
                </c:pt>
                <c:pt idx="30">
                  <c:v>68.087759815242492</c:v>
                </c:pt>
                <c:pt idx="31">
                  <c:v>65.570388349514559</c:v>
                </c:pt>
                <c:pt idx="32">
                  <c:v>62.517647058823528</c:v>
                </c:pt>
                <c:pt idx="33">
                  <c:v>61.941441441441441</c:v>
                </c:pt>
                <c:pt idx="34">
                  <c:v>59.848906560636181</c:v>
                </c:pt>
                <c:pt idx="35">
                  <c:v>64.395454545454541</c:v>
                </c:pt>
                <c:pt idx="36">
                  <c:v>60.45398773006135</c:v>
                </c:pt>
                <c:pt idx="37">
                  <c:v>65.076086956521735</c:v>
                </c:pt>
                <c:pt idx="38">
                  <c:v>61.711711711711715</c:v>
                </c:pt>
                <c:pt idx="39">
                  <c:v>57.82905982905983</c:v>
                </c:pt>
                <c:pt idx="40">
                  <c:v>61.690265486725664</c:v>
                </c:pt>
                <c:pt idx="41">
                  <c:v>60.306079664570234</c:v>
                </c:pt>
                <c:pt idx="42">
                  <c:v>60.441908713692946</c:v>
                </c:pt>
                <c:pt idx="43">
                  <c:v>63.859872611464965</c:v>
                </c:pt>
                <c:pt idx="44">
                  <c:v>63.73263157894737</c:v>
                </c:pt>
                <c:pt idx="45">
                  <c:v>67.323404255319147</c:v>
                </c:pt>
                <c:pt idx="46">
                  <c:v>72.402684563758385</c:v>
                </c:pt>
                <c:pt idx="47">
                  <c:v>64.924528301886795</c:v>
                </c:pt>
                <c:pt idx="48">
                  <c:v>68.675350701402806</c:v>
                </c:pt>
                <c:pt idx="49">
                  <c:v>70.577358490566041</c:v>
                </c:pt>
                <c:pt idx="50">
                  <c:v>59.546703296703299</c:v>
                </c:pt>
                <c:pt idx="51">
                  <c:v>65.203703703703709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22-440B-B39F-6E6AC2444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800"/>
        <c:axId val="718316584"/>
      </c:lineChart>
      <c:catAx>
        <c:axId val="718315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658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6584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6469851382128"/>
          <c:y val="7.2208589585840588E-2"/>
          <c:w val="7.4055831476080816E-2"/>
          <c:h val="0.11447177301166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KLF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8.1532816958825916E-2</c:v>
                </c:pt>
                <c:pt idx="4">
                  <c:v>1.0258514567090682E-2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1.1807769512339118E-2</c:v>
                </c:pt>
                <c:pt idx="11">
                  <c:v>1.4880952380952389E-2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C-44A4-83DD-EFD9D411A09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måned'!$Q$36:$Q$47</c:f>
              <c:numCache>
                <c:formatCode>0.0</c:formatCode>
                <c:ptCount val="12"/>
                <c:pt idx="0">
                  <c:v>3.4614053305642101E-2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3.5919540229885062E-2</c:v>
                </c:pt>
                <c:pt idx="9">
                  <c:v>0.79239302694136293</c:v>
                </c:pt>
                <c:pt idx="10">
                  <c:v>0.11596443757247776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C-44A4-83DD-EFD9D411A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måned'!$H$116:$H$127</c:f>
              <c:numCache>
                <c:formatCode>#,##0</c:formatCode>
                <c:ptCount val="12"/>
                <c:pt idx="0">
                  <c:v>6254</c:v>
                </c:pt>
                <c:pt idx="1">
                  <c:v>6422</c:v>
                </c:pt>
                <c:pt idx="2">
                  <c:v>9277</c:v>
                </c:pt>
                <c:pt idx="3">
                  <c:v>7359</c:v>
                </c:pt>
                <c:pt idx="4">
                  <c:v>9748</c:v>
                </c:pt>
                <c:pt idx="5">
                  <c:v>8644</c:v>
                </c:pt>
                <c:pt idx="6">
                  <c:v>6867</c:v>
                </c:pt>
                <c:pt idx="7">
                  <c:v>10345</c:v>
                </c:pt>
                <c:pt idx="8">
                  <c:v>6071</c:v>
                </c:pt>
                <c:pt idx="9">
                  <c:v>7220</c:v>
                </c:pt>
                <c:pt idx="10">
                  <c:v>8469</c:v>
                </c:pt>
                <c:pt idx="11">
                  <c:v>6720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D-4041-90D0-A0262E0B09C2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måned'!$H$23:$H$34</c:f>
              <c:numCache>
                <c:formatCode>#,##0</c:formatCode>
                <c:ptCount val="12"/>
                <c:pt idx="0">
                  <c:v>8335</c:v>
                </c:pt>
                <c:pt idx="1">
                  <c:v>5936</c:v>
                </c:pt>
                <c:pt idx="2">
                  <c:v>7656</c:v>
                </c:pt>
                <c:pt idx="3">
                  <c:v>6007</c:v>
                </c:pt>
                <c:pt idx="4">
                  <c:v>7379</c:v>
                </c:pt>
                <c:pt idx="5">
                  <c:v>7148</c:v>
                </c:pt>
                <c:pt idx="6">
                  <c:v>7011</c:v>
                </c:pt>
                <c:pt idx="7">
                  <c:v>6774</c:v>
                </c:pt>
                <c:pt idx="8">
                  <c:v>5268</c:v>
                </c:pt>
                <c:pt idx="9">
                  <c:v>7425</c:v>
                </c:pt>
                <c:pt idx="10">
                  <c:v>8392</c:v>
                </c:pt>
                <c:pt idx="11">
                  <c:v>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D-4041-90D0-A0262E0B0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1715021471362"/>
          <c:y val="0.23627268365647841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4.746652903852576</c:v>
                </c:pt>
                <c:pt idx="1">
                  <c:v>5.759177938779275</c:v>
                </c:pt>
                <c:pt idx="2">
                  <c:v>6.6941832692321563</c:v>
                </c:pt>
                <c:pt idx="3">
                  <c:v>6.4866151310280404</c:v>
                </c:pt>
                <c:pt idx="4">
                  <c:v>8.1550019241387393</c:v>
                </c:pt>
                <c:pt idx="5">
                  <c:v>6.9901907665434777</c:v>
                </c:pt>
                <c:pt idx="6">
                  <c:v>5.9333310292389605</c:v>
                </c:pt>
                <c:pt idx="7">
                  <c:v>7.8205984205490706</c:v>
                </c:pt>
                <c:pt idx="8">
                  <c:v>5.0944029537635309</c:v>
                </c:pt>
                <c:pt idx="9">
                  <c:v>6.1606198163759851</c:v>
                </c:pt>
                <c:pt idx="10">
                  <c:v>6.1548859721798284</c:v>
                </c:pt>
                <c:pt idx="11">
                  <c:v>6.0475161987041011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8-4690-A4A8-8E1AED932451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måned'!$K$36:$K$47</c:f>
              <c:numCache>
                <c:formatCode>0.0</c:formatCode>
                <c:ptCount val="12"/>
                <c:pt idx="0">
                  <c:v>2.2095433304525396</c:v>
                </c:pt>
                <c:pt idx="1">
                  <c:v>2.373485323661221</c:v>
                </c:pt>
                <c:pt idx="2">
                  <c:v>1.4276556431237983</c:v>
                </c:pt>
                <c:pt idx="3">
                  <c:v>2.2597422318394922</c:v>
                </c:pt>
                <c:pt idx="4">
                  <c:v>2.3466457006241677</c:v>
                </c:pt>
                <c:pt idx="5">
                  <c:v>1.4598935027397155</c:v>
                </c:pt>
                <c:pt idx="6">
                  <c:v>2.0642674157118264</c:v>
                </c:pt>
                <c:pt idx="7">
                  <c:v>2.3030153199576624</c:v>
                </c:pt>
                <c:pt idx="8">
                  <c:v>2.3175279701651563</c:v>
                </c:pt>
                <c:pt idx="9">
                  <c:v>2.5093254646825369</c:v>
                </c:pt>
                <c:pt idx="10">
                  <c:v>1.8563699249415175</c:v>
                </c:pt>
                <c:pt idx="11">
                  <c:v>1.3636610586935656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8-4690-A4A8-8E1AED932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50313404220696"/>
          <c:y val="0.22283182344142466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måned'!$H$142:$H$153</c:f>
              <c:numCache>
                <c:formatCode>#,##0</c:formatCode>
                <c:ptCount val="12"/>
                <c:pt idx="0">
                  <c:v>11818</c:v>
                </c:pt>
                <c:pt idx="1">
                  <c:v>2873</c:v>
                </c:pt>
                <c:pt idx="2">
                  <c:v>4003</c:v>
                </c:pt>
                <c:pt idx="3">
                  <c:v>3273</c:v>
                </c:pt>
                <c:pt idx="4">
                  <c:v>2984</c:v>
                </c:pt>
                <c:pt idx="5">
                  <c:v>3485</c:v>
                </c:pt>
                <c:pt idx="6">
                  <c:v>3896</c:v>
                </c:pt>
                <c:pt idx="7">
                  <c:v>2996</c:v>
                </c:pt>
                <c:pt idx="8">
                  <c:v>2650</c:v>
                </c:pt>
                <c:pt idx="9">
                  <c:v>7010</c:v>
                </c:pt>
                <c:pt idx="10">
                  <c:v>8024</c:v>
                </c:pt>
                <c:pt idx="11">
                  <c:v>5163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1-47FA-AC6D-60B98373744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måned'!$H$49:$H$60</c:f>
              <c:numCache>
                <c:formatCode>#,##0</c:formatCode>
                <c:ptCount val="12"/>
                <c:pt idx="0">
                  <c:v>7800</c:v>
                </c:pt>
                <c:pt idx="1">
                  <c:v>5253</c:v>
                </c:pt>
                <c:pt idx="2">
                  <c:v>7144</c:v>
                </c:pt>
                <c:pt idx="3">
                  <c:v>5098</c:v>
                </c:pt>
                <c:pt idx="4">
                  <c:v>6058</c:v>
                </c:pt>
                <c:pt idx="5">
                  <c:v>5860</c:v>
                </c:pt>
                <c:pt idx="6">
                  <c:v>5918</c:v>
                </c:pt>
                <c:pt idx="7">
                  <c:v>6606</c:v>
                </c:pt>
                <c:pt idx="8">
                  <c:v>4451</c:v>
                </c:pt>
                <c:pt idx="9">
                  <c:v>4744</c:v>
                </c:pt>
                <c:pt idx="10">
                  <c:v>7459</c:v>
                </c:pt>
                <c:pt idx="11">
                  <c:v>5057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1-47FA-AC6D-60B983737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måned'!$K$142:$K$153</c:f>
              <c:numCache>
                <c:formatCode>0.0</c:formatCode>
                <c:ptCount val="12"/>
                <c:pt idx="0">
                  <c:v>8.9696104921218005</c:v>
                </c:pt>
                <c:pt idx="1">
                  <c:v>2.5764743410328328</c:v>
                </c:pt>
                <c:pt idx="2">
                  <c:v>2.8885216801483593</c:v>
                </c:pt>
                <c:pt idx="3">
                  <c:v>2.8849967826953078</c:v>
                </c:pt>
                <c:pt idx="4">
                  <c:v>2.496360868037546</c:v>
                </c:pt>
                <c:pt idx="5">
                  <c:v>2.8182340145076377</c:v>
                </c:pt>
                <c:pt idx="6">
                  <c:v>3.3662818829059238</c:v>
                </c:pt>
                <c:pt idx="7">
                  <c:v>2.2649118287061398</c:v>
                </c:pt>
                <c:pt idx="8">
                  <c:v>2.2237140219853995</c:v>
                </c:pt>
                <c:pt idx="9">
                  <c:v>5.9814328134066006</c:v>
                </c:pt>
                <c:pt idx="10">
                  <c:v>5.8314801087225101</c:v>
                </c:pt>
                <c:pt idx="11">
                  <c:v>4.6463282937365005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F-45BB-A62F-D4BCF7FB59BD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måned'!$K$49:$K$60</c:f>
              <c:numCache>
                <c:formatCode>0.0</c:formatCode>
                <c:ptCount val="12"/>
                <c:pt idx="0">
                  <c:v>5.9655375484699924</c:v>
                </c:pt>
                <c:pt idx="1">
                  <c:v>4.775150672229949</c:v>
                </c:pt>
                <c:pt idx="2">
                  <c:v>5.3878351370715318</c:v>
                </c:pt>
                <c:pt idx="3">
                  <c:v>4.838372909667255</c:v>
                </c:pt>
                <c:pt idx="4">
                  <c:v>4.8601639844038322</c:v>
                </c:pt>
                <c:pt idx="5">
                  <c:v>4.5288384997642819</c:v>
                </c:pt>
                <c:pt idx="6">
                  <c:v>4.8748342243346308</c:v>
                </c:pt>
                <c:pt idx="7">
                  <c:v>5.1035622957532114</c:v>
                </c:pt>
                <c:pt idx="8">
                  <c:v>3.705214437932872</c:v>
                </c:pt>
                <c:pt idx="9">
                  <c:v>3.7731347082262929</c:v>
                </c:pt>
                <c:pt idx="10">
                  <c:v>5.3524017279237643</c:v>
                </c:pt>
                <c:pt idx="11">
                  <c:v>4.5790398232492437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F-45BB-A62F-D4BCF7F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Løftet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2022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86.040099068585803</c:v>
                </c:pt>
                <c:pt idx="1">
                  <c:v>85.747685346327856</c:v>
                </c:pt>
                <c:pt idx="2">
                  <c:v>83.616066966516726</c:v>
                </c:pt>
                <c:pt idx="3">
                  <c:v>81.739016193095182</c:v>
                </c:pt>
                <c:pt idx="4">
                  <c:v>82.914008042895375</c:v>
                </c:pt>
                <c:pt idx="5">
                  <c:v>85.444246771879506</c:v>
                </c:pt>
                <c:pt idx="6">
                  <c:v>81.8987673343605</c:v>
                </c:pt>
                <c:pt idx="7">
                  <c:v>85.073186225342624</c:v>
                </c:pt>
                <c:pt idx="8">
                  <c:v>84.991269841269855</c:v>
                </c:pt>
                <c:pt idx="9">
                  <c:v>85.902640593776866</c:v>
                </c:pt>
                <c:pt idx="10">
                  <c:v>86.619017333832147</c:v>
                </c:pt>
                <c:pt idx="11">
                  <c:v>83.605171411969778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B-40D3-B750-1C65DC76132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måned'!$O$49:$O$60</c:f>
              <c:numCache>
                <c:formatCode>0.0</c:formatCode>
                <c:ptCount val="12"/>
                <c:pt idx="0">
                  <c:v>86.069265290421882</c:v>
                </c:pt>
                <c:pt idx="1">
                  <c:v>84.136766945925345</c:v>
                </c:pt>
                <c:pt idx="2">
                  <c:v>83.952424327354308</c:v>
                </c:pt>
                <c:pt idx="3">
                  <c:v>86.285131424087695</c:v>
                </c:pt>
                <c:pt idx="4">
                  <c:v>85.702823645971009</c:v>
                </c:pt>
                <c:pt idx="5">
                  <c:v>85.445880341880454</c:v>
                </c:pt>
                <c:pt idx="6">
                  <c:v>83.339430701457132</c:v>
                </c:pt>
                <c:pt idx="7">
                  <c:v>83.632535595274305</c:v>
                </c:pt>
                <c:pt idx="8">
                  <c:v>84.877578072343283</c:v>
                </c:pt>
                <c:pt idx="9">
                  <c:v>83.546760920025491</c:v>
                </c:pt>
                <c:pt idx="10">
                  <c:v>86.724081523196347</c:v>
                </c:pt>
                <c:pt idx="11">
                  <c:v>81.542212547001697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B-40D3-B750-1C65DC761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88904291893091"/>
          <c:y val="5.8981011807486342E-2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2022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60.463844199830653</c:v>
                </c:pt>
                <c:pt idx="1">
                  <c:v>61.758440654368258</c:v>
                </c:pt>
                <c:pt idx="2">
                  <c:v>61.264617691154406</c:v>
                </c:pt>
                <c:pt idx="3">
                  <c:v>62.163764130766872</c:v>
                </c:pt>
                <c:pt idx="4">
                  <c:v>61.606568364611249</c:v>
                </c:pt>
                <c:pt idx="5">
                  <c:v>61.08464849354376</c:v>
                </c:pt>
                <c:pt idx="6">
                  <c:v>61.145095017976381</c:v>
                </c:pt>
                <c:pt idx="7">
                  <c:v>60.73754597124708</c:v>
                </c:pt>
                <c:pt idx="8">
                  <c:v>60.377928949357518</c:v>
                </c:pt>
                <c:pt idx="9">
                  <c:v>60.956894090779286</c:v>
                </c:pt>
                <c:pt idx="10">
                  <c:v>60.997755331088655</c:v>
                </c:pt>
                <c:pt idx="11">
                  <c:v>60.750920007747432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B-48DB-90EB-B023413431C0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måned'!$M$49:$M$60</c:f>
              <c:numCache>
                <c:formatCode>0.00</c:formatCode>
                <c:ptCount val="12"/>
                <c:pt idx="0">
                  <c:v>60.401333504295422</c:v>
                </c:pt>
                <c:pt idx="1">
                  <c:v>61.094059405940591</c:v>
                </c:pt>
                <c:pt idx="2">
                  <c:v>60.951653587443943</c:v>
                </c:pt>
                <c:pt idx="3">
                  <c:v>60.292859945076493</c:v>
                </c:pt>
                <c:pt idx="4">
                  <c:v>60.775429326287984</c:v>
                </c:pt>
                <c:pt idx="5">
                  <c:v>60.673504273504278</c:v>
                </c:pt>
                <c:pt idx="6">
                  <c:v>60.889528973229417</c:v>
                </c:pt>
                <c:pt idx="7">
                  <c:v>60.59754619812179</c:v>
                </c:pt>
                <c:pt idx="8">
                  <c:v>60.685913277915091</c:v>
                </c:pt>
                <c:pt idx="9">
                  <c:v>60.819582190335503</c:v>
                </c:pt>
                <c:pt idx="10">
                  <c:v>60.317377312952509</c:v>
                </c:pt>
                <c:pt idx="11">
                  <c:v>61.0041559469622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B-48DB-90EB-B0234134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21531938263158"/>
          <c:y val="0.16255539486135664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Løftet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2.5385005923168044E-2</c:v>
                </c:pt>
                <c:pt idx="1">
                  <c:v>0</c:v>
                </c:pt>
                <c:pt idx="2">
                  <c:v>4.9962528103922065E-2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0.4363449691991787</c:v>
                </c:pt>
                <c:pt idx="7">
                  <c:v>3.3377837116154871E-2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55B-A4E0-49AADB4B331C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måned'!$Q$49:$Q$60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1.3997760358342664E-2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2.1079258010118045E-2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55B-A4E0-49AADB4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måned'!$H$155:$H$166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9-4F18-8208-3312195854D2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måned'!$H$62:$H$73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9-4F18-8208-331219585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måned'!$K$155:$K$166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9-44BE-B18F-EFA51365975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9-44BE-B18F-EFA513659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</a:t>
            </a:r>
            <a:r>
              <a:rPr lang="nb-NO" sz="28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234585627349001E-2"/>
          <c:y val="0.14202389628786366"/>
          <c:w val="0.88737730908157542"/>
          <c:h val="0.77524694877260047"/>
        </c:manualLayout>
      </c:layout>
      <c:lineChart>
        <c:grouping val="standard"/>
        <c:varyColors val="0"/>
        <c:ser>
          <c:idx val="3"/>
          <c:order val="0"/>
          <c:tx>
            <c:strRef>
              <c:f>Uke!$B$222</c:f>
              <c:strCache>
                <c:ptCount val="1"/>
                <c:pt idx="0">
                  <c:v>2019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Uke!$C$118:$C$169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Uke!$K$222:$K$273</c:f>
              <c:numCache>
                <c:formatCode>0.00</c:formatCode>
                <c:ptCount val="52"/>
                <c:pt idx="0">
                  <c:v>60.289737834060404</c:v>
                </c:pt>
                <c:pt idx="1">
                  <c:v>60.218304372861837</c:v>
                </c:pt>
                <c:pt idx="2">
                  <c:v>60.274043294685349</c:v>
                </c:pt>
                <c:pt idx="3">
                  <c:v>60.45102712137485</c:v>
                </c:pt>
                <c:pt idx="4">
                  <c:v>60.447283218464491</c:v>
                </c:pt>
                <c:pt idx="5">
                  <c:v>60.650059962309399</c:v>
                </c:pt>
                <c:pt idx="6">
                  <c:v>60.597718631178715</c:v>
                </c:pt>
                <c:pt idx="7">
                  <c:v>60.473210186133585</c:v>
                </c:pt>
                <c:pt idx="8">
                  <c:v>60.628367528991987</c:v>
                </c:pt>
                <c:pt idx="9">
                  <c:v>60.589774159484953</c:v>
                </c:pt>
                <c:pt idx="10">
                  <c:v>60.669860598196763</c:v>
                </c:pt>
                <c:pt idx="11">
                  <c:v>60.66350873579789</c:v>
                </c:pt>
                <c:pt idx="12">
                  <c:v>60.552990556138518</c:v>
                </c:pt>
                <c:pt idx="13">
                  <c:v>60.551458697199024</c:v>
                </c:pt>
                <c:pt idx="14">
                  <c:v>60.462468945936358</c:v>
                </c:pt>
                <c:pt idx="15">
                  <c:v>60.377817931509199</c:v>
                </c:pt>
                <c:pt idx="16">
                  <c:v>60.337240338865037</c:v>
                </c:pt>
                <c:pt idx="17">
                  <c:v>60.304500250411394</c:v>
                </c:pt>
                <c:pt idx="18">
                  <c:v>60.417692715314352</c:v>
                </c:pt>
                <c:pt idx="19">
                  <c:v>60.381467679518401</c:v>
                </c:pt>
                <c:pt idx="20">
                  <c:v>60.534161878591057</c:v>
                </c:pt>
                <c:pt idx="21">
                  <c:v>60.522624919579691</c:v>
                </c:pt>
                <c:pt idx="22">
                  <c:v>60.560497385708558</c:v>
                </c:pt>
                <c:pt idx="23">
                  <c:v>60.277319182389967</c:v>
                </c:pt>
                <c:pt idx="24">
                  <c:v>60.363388066980974</c:v>
                </c:pt>
                <c:pt idx="25">
                  <c:v>60.270291963479487</c:v>
                </c:pt>
                <c:pt idx="26">
                  <c:v>61.174849897900096</c:v>
                </c:pt>
                <c:pt idx="27">
                  <c:v>61.214315981616082</c:v>
                </c:pt>
                <c:pt idx="28">
                  <c:v>61.047351184742809</c:v>
                </c:pt>
                <c:pt idx="29">
                  <c:v>61.062384251320402</c:v>
                </c:pt>
                <c:pt idx="30">
                  <c:v>61.01477698331631</c:v>
                </c:pt>
                <c:pt idx="31">
                  <c:v>61.045054269916015</c:v>
                </c:pt>
                <c:pt idx="32">
                  <c:v>61.208116269038065</c:v>
                </c:pt>
                <c:pt idx="33">
                  <c:v>61.18997485331095</c:v>
                </c:pt>
                <c:pt idx="34">
                  <c:v>61.28086750430181</c:v>
                </c:pt>
                <c:pt idx="35">
                  <c:v>61.184234423023206</c:v>
                </c:pt>
                <c:pt idx="36">
                  <c:v>61.351849834803758</c:v>
                </c:pt>
                <c:pt idx="37">
                  <c:v>61.223910804956866</c:v>
                </c:pt>
                <c:pt idx="38">
                  <c:v>61.099716282610203</c:v>
                </c:pt>
                <c:pt idx="39">
                  <c:v>61.165705814528089</c:v>
                </c:pt>
                <c:pt idx="40">
                  <c:v>61.112160804020093</c:v>
                </c:pt>
                <c:pt idx="41">
                  <c:v>61.139422023231766</c:v>
                </c:pt>
                <c:pt idx="42">
                  <c:v>61.196936959837331</c:v>
                </c:pt>
                <c:pt idx="43">
                  <c:v>60.974882818813619</c:v>
                </c:pt>
                <c:pt idx="44">
                  <c:v>61.058139923192513</c:v>
                </c:pt>
                <c:pt idx="45">
                  <c:v>61.061538461538483</c:v>
                </c:pt>
                <c:pt idx="46">
                  <c:v>60.921028219169905</c:v>
                </c:pt>
                <c:pt idx="47">
                  <c:v>61.044149164166313</c:v>
                </c:pt>
                <c:pt idx="48">
                  <c:v>61.281864599092302</c:v>
                </c:pt>
                <c:pt idx="49">
                  <c:v>61.423156624609838</c:v>
                </c:pt>
                <c:pt idx="50">
                  <c:v>61.496245664837197</c:v>
                </c:pt>
                <c:pt idx="51">
                  <c:v>61.151557491575574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C-4652-8840-F302805E9F94}"/>
            </c:ext>
          </c:extLst>
        </c:ser>
        <c:ser>
          <c:idx val="4"/>
          <c:order val="1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Uke!$C$118:$C$169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Uke!$K$64:$K$115</c:f>
              <c:numCache>
                <c:formatCode>0.00</c:formatCode>
                <c:ptCount val="52"/>
                <c:pt idx="0">
                  <c:v>60.605834052206141</c:v>
                </c:pt>
                <c:pt idx="1">
                  <c:v>60.654029700329005</c:v>
                </c:pt>
                <c:pt idx="2">
                  <c:v>60.794870968781197</c:v>
                </c:pt>
                <c:pt idx="3">
                  <c:v>60.696419213973776</c:v>
                </c:pt>
                <c:pt idx="4">
                  <c:v>60.789749583820353</c:v>
                </c:pt>
                <c:pt idx="5">
                  <c:v>60.824690838264857</c:v>
                </c:pt>
                <c:pt idx="6">
                  <c:v>60.691675931571218</c:v>
                </c:pt>
                <c:pt idx="7">
                  <c:v>60.838970588235291</c:v>
                </c:pt>
                <c:pt idx="8">
                  <c:v>60.710706839733682</c:v>
                </c:pt>
                <c:pt idx="9">
                  <c:v>60.599465373616795</c:v>
                </c:pt>
                <c:pt idx="10">
                  <c:v>60.694517971579828</c:v>
                </c:pt>
                <c:pt idx="11">
                  <c:v>60.873708573728706</c:v>
                </c:pt>
                <c:pt idx="12">
                  <c:v>60.88448708690121</c:v>
                </c:pt>
                <c:pt idx="13">
                  <c:v>60.793131041546637</c:v>
                </c:pt>
                <c:pt idx="14">
                  <c:v>60.90100685337169</c:v>
                </c:pt>
                <c:pt idx="15">
                  <c:v>60.695130689429583</c:v>
                </c:pt>
                <c:pt idx="16">
                  <c:v>60.645694412508611</c:v>
                </c:pt>
                <c:pt idx="17">
                  <c:v>60.861679972231855</c:v>
                </c:pt>
                <c:pt idx="18">
                  <c:v>60.723596129166509</c:v>
                </c:pt>
                <c:pt idx="19">
                  <c:v>60.640134706814578</c:v>
                </c:pt>
                <c:pt idx="20">
                  <c:v>60.63878834884521</c:v>
                </c:pt>
                <c:pt idx="21">
                  <c:v>60.491731969717101</c:v>
                </c:pt>
                <c:pt idx="22">
                  <c:v>60.594474497681603</c:v>
                </c:pt>
                <c:pt idx="23">
                  <c:v>60.698845825021372</c:v>
                </c:pt>
                <c:pt idx="24">
                  <c:v>60.585230445780375</c:v>
                </c:pt>
                <c:pt idx="25">
                  <c:v>60.539372268573722</c:v>
                </c:pt>
                <c:pt idx="26">
                  <c:v>60.627377651686118</c:v>
                </c:pt>
                <c:pt idx="27">
                  <c:v>60.51053305199072</c:v>
                </c:pt>
                <c:pt idx="28">
                  <c:v>60.612908437335918</c:v>
                </c:pt>
                <c:pt idx="29">
                  <c:v>60.502316588230975</c:v>
                </c:pt>
                <c:pt idx="30">
                  <c:v>60.611101599150786</c:v>
                </c:pt>
                <c:pt idx="31">
                  <c:v>60.666248161566898</c:v>
                </c:pt>
                <c:pt idx="32">
                  <c:v>60.599767429149999</c:v>
                </c:pt>
                <c:pt idx="33">
                  <c:v>60.463700311898599</c:v>
                </c:pt>
                <c:pt idx="34">
                  <c:v>60.528402883985152</c:v>
                </c:pt>
                <c:pt idx="35">
                  <c:v>60.640357229061038</c:v>
                </c:pt>
                <c:pt idx="36">
                  <c:v>60.725794478419182</c:v>
                </c:pt>
                <c:pt idx="37">
                  <c:v>60.644852298549182</c:v>
                </c:pt>
                <c:pt idx="38">
                  <c:v>60.762108904933825</c:v>
                </c:pt>
                <c:pt idx="39">
                  <c:v>60.593066624788989</c:v>
                </c:pt>
                <c:pt idx="40">
                  <c:v>60.596942246410542</c:v>
                </c:pt>
                <c:pt idx="41">
                  <c:v>60.53612879071509</c:v>
                </c:pt>
                <c:pt idx="42">
                  <c:v>60.465085897184679</c:v>
                </c:pt>
                <c:pt idx="43">
                  <c:v>60.611029115792277</c:v>
                </c:pt>
                <c:pt idx="44">
                  <c:v>60.701024388696851</c:v>
                </c:pt>
                <c:pt idx="45">
                  <c:v>60.565651345327723</c:v>
                </c:pt>
                <c:pt idx="46">
                  <c:v>60.62623486851259</c:v>
                </c:pt>
                <c:pt idx="47">
                  <c:v>60.582511290705945</c:v>
                </c:pt>
                <c:pt idx="48">
                  <c:v>60.766708934326608</c:v>
                </c:pt>
                <c:pt idx="49">
                  <c:v>60.81007010834923</c:v>
                </c:pt>
                <c:pt idx="50">
                  <c:v>60.798133886255933</c:v>
                </c:pt>
                <c:pt idx="51">
                  <c:v>60.684927645179499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C-4652-8840-F302805E9F94}"/>
            </c:ext>
          </c:extLst>
        </c:ser>
        <c:ser>
          <c:idx val="0"/>
          <c:order val="2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11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Uke!$C$118:$C$169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0.00</c:formatCode>
                <c:ptCount val="52"/>
                <c:pt idx="0">
                  <c:v>60.542789697005873</c:v>
                </c:pt>
                <c:pt idx="1">
                  <c:v>60.678413938981102</c:v>
                </c:pt>
                <c:pt idx="2">
                  <c:v>60.64933218725205</c:v>
                </c:pt>
                <c:pt idx="3">
                  <c:v>60.610155402963507</c:v>
                </c:pt>
                <c:pt idx="4">
                  <c:v>60.558401047483351</c:v>
                </c:pt>
                <c:pt idx="5">
                  <c:v>60.611927465999699</c:v>
                </c:pt>
                <c:pt idx="6">
                  <c:v>60.717120493881602</c:v>
                </c:pt>
                <c:pt idx="7">
                  <c:v>60.599609511191694</c:v>
                </c:pt>
                <c:pt idx="8">
                  <c:v>60.798329110456748</c:v>
                </c:pt>
                <c:pt idx="9">
                  <c:v>60.696944464557248</c:v>
                </c:pt>
                <c:pt idx="10">
                  <c:v>60.721065692424339</c:v>
                </c:pt>
                <c:pt idx="11">
                  <c:v>60.625263300944511</c:v>
                </c:pt>
                <c:pt idx="12">
                  <c:v>60.631871200920003</c:v>
                </c:pt>
                <c:pt idx="13">
                  <c:v>60.651196310175855</c:v>
                </c:pt>
                <c:pt idx="14">
                  <c:v>60.543164075101608</c:v>
                </c:pt>
                <c:pt idx="15">
                  <c:v>60.475168532376784</c:v>
                </c:pt>
                <c:pt idx="16">
                  <c:v>60.656295777339025</c:v>
                </c:pt>
                <c:pt idx="17">
                  <c:v>60.662697158112898</c:v>
                </c:pt>
                <c:pt idx="18">
                  <c:v>60.54322580645163</c:v>
                </c:pt>
                <c:pt idx="19">
                  <c:v>60.644089971317861</c:v>
                </c:pt>
                <c:pt idx="20">
                  <c:v>60.605285990789554</c:v>
                </c:pt>
                <c:pt idx="21">
                  <c:v>60.445948865682382</c:v>
                </c:pt>
                <c:pt idx="22">
                  <c:v>60.617234874006208</c:v>
                </c:pt>
                <c:pt idx="23">
                  <c:v>60.484777436816877</c:v>
                </c:pt>
                <c:pt idx="24">
                  <c:v>60.420269945392718</c:v>
                </c:pt>
                <c:pt idx="25">
                  <c:v>60.589559766553791</c:v>
                </c:pt>
                <c:pt idx="26">
                  <c:v>60.429566040286609</c:v>
                </c:pt>
                <c:pt idx="27">
                  <c:v>60.438539102283087</c:v>
                </c:pt>
                <c:pt idx="28">
                  <c:v>60.397472072977457</c:v>
                </c:pt>
                <c:pt idx="29">
                  <c:v>60.366570994428493</c:v>
                </c:pt>
                <c:pt idx="30">
                  <c:v>60.295940207236271</c:v>
                </c:pt>
                <c:pt idx="31">
                  <c:v>60.514683497308354</c:v>
                </c:pt>
                <c:pt idx="32">
                  <c:v>60.435647676218515</c:v>
                </c:pt>
                <c:pt idx="33">
                  <c:v>60.322107332702259</c:v>
                </c:pt>
                <c:pt idx="34">
                  <c:v>60.421489255372315</c:v>
                </c:pt>
                <c:pt idx="35">
                  <c:v>60.426099571848141</c:v>
                </c:pt>
                <c:pt idx="36">
                  <c:v>60.461710490647889</c:v>
                </c:pt>
                <c:pt idx="37">
                  <c:v>60.572881809664047</c:v>
                </c:pt>
                <c:pt idx="38">
                  <c:v>60.624027184040322</c:v>
                </c:pt>
                <c:pt idx="39">
                  <c:v>60.574577984055118</c:v>
                </c:pt>
                <c:pt idx="40">
                  <c:v>60.418688230008982</c:v>
                </c:pt>
                <c:pt idx="41">
                  <c:v>60.511864766417922</c:v>
                </c:pt>
                <c:pt idx="42">
                  <c:v>60.653838217086246</c:v>
                </c:pt>
                <c:pt idx="43">
                  <c:v>60.760469628043886</c:v>
                </c:pt>
                <c:pt idx="44">
                  <c:v>60.567880794701999</c:v>
                </c:pt>
                <c:pt idx="45">
                  <c:v>60.726483815797799</c:v>
                </c:pt>
                <c:pt idx="46">
                  <c:v>60.764727745772177</c:v>
                </c:pt>
                <c:pt idx="47">
                  <c:v>60.666024068232254</c:v>
                </c:pt>
                <c:pt idx="48">
                  <c:v>60.858121272952722</c:v>
                </c:pt>
                <c:pt idx="49">
                  <c:v>60.890324309836522</c:v>
                </c:pt>
                <c:pt idx="50">
                  <c:v>60.904761904761877</c:v>
                </c:pt>
                <c:pt idx="51">
                  <c:v>60.854237932345114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C-4652-8840-F302805E9F94}"/>
            </c:ext>
          </c:extLst>
        </c:ser>
        <c:ser>
          <c:idx val="1"/>
          <c:order val="3"/>
          <c:tx>
            <c:v>Middel kjøtt% i 2023</c:v>
          </c:tx>
          <c:spPr>
            <a:ln w="76200">
              <a:solidFill>
                <a:srgbClr val="0000FF"/>
              </a:solidFill>
            </a:ln>
          </c:spPr>
          <c:marker>
            <c:symbol val="none"/>
          </c:marker>
          <c:val>
            <c:numRef>
              <c:f>Uke!$AO$10:$AO$61</c:f>
              <c:numCache>
                <c:formatCode>0.00</c:formatCode>
                <c:ptCount val="52"/>
                <c:pt idx="0">
                  <c:v>60.587031494476946</c:v>
                </c:pt>
                <c:pt idx="1">
                  <c:v>60.587031494476946</c:v>
                </c:pt>
                <c:pt idx="2">
                  <c:v>60.587031494476946</c:v>
                </c:pt>
                <c:pt idx="3">
                  <c:v>60.587031494476946</c:v>
                </c:pt>
                <c:pt idx="4">
                  <c:v>60.587031494476946</c:v>
                </c:pt>
                <c:pt idx="5">
                  <c:v>60.587031494476946</c:v>
                </c:pt>
                <c:pt idx="6">
                  <c:v>60.587031494476946</c:v>
                </c:pt>
                <c:pt idx="7">
                  <c:v>60.587031494476946</c:v>
                </c:pt>
                <c:pt idx="8">
                  <c:v>60.587031494476946</c:v>
                </c:pt>
                <c:pt idx="9">
                  <c:v>60.587031494476946</c:v>
                </c:pt>
                <c:pt idx="10">
                  <c:v>60.587031494476946</c:v>
                </c:pt>
                <c:pt idx="11">
                  <c:v>60.587031494476946</c:v>
                </c:pt>
                <c:pt idx="12">
                  <c:v>60.587031494476946</c:v>
                </c:pt>
                <c:pt idx="13">
                  <c:v>60.587031494476946</c:v>
                </c:pt>
                <c:pt idx="14">
                  <c:v>60.587031494476946</c:v>
                </c:pt>
                <c:pt idx="15">
                  <c:v>60.587031494476946</c:v>
                </c:pt>
                <c:pt idx="16">
                  <c:v>60.587031494476946</c:v>
                </c:pt>
                <c:pt idx="17">
                  <c:v>60.587031494476946</c:v>
                </c:pt>
                <c:pt idx="18">
                  <c:v>60.587031494476946</c:v>
                </c:pt>
                <c:pt idx="19">
                  <c:v>60.587031494476946</c:v>
                </c:pt>
                <c:pt idx="20">
                  <c:v>60.587031494476946</c:v>
                </c:pt>
                <c:pt idx="21">
                  <c:v>60.587031494476946</c:v>
                </c:pt>
                <c:pt idx="22">
                  <c:v>60.587031494476946</c:v>
                </c:pt>
                <c:pt idx="23">
                  <c:v>60.587031494476946</c:v>
                </c:pt>
                <c:pt idx="24">
                  <c:v>60.587031494476946</c:v>
                </c:pt>
                <c:pt idx="25">
                  <c:v>60.587031494476946</c:v>
                </c:pt>
                <c:pt idx="26">
                  <c:v>60.587031494476946</c:v>
                </c:pt>
                <c:pt idx="27">
                  <c:v>60.587031494476946</c:v>
                </c:pt>
                <c:pt idx="28">
                  <c:v>60.587031494476946</c:v>
                </c:pt>
                <c:pt idx="29">
                  <c:v>60.587031494476946</c:v>
                </c:pt>
                <c:pt idx="30">
                  <c:v>60.587031494476946</c:v>
                </c:pt>
                <c:pt idx="31">
                  <c:v>60.587031494476946</c:v>
                </c:pt>
                <c:pt idx="32">
                  <c:v>60.587031494476946</c:v>
                </c:pt>
                <c:pt idx="33">
                  <c:v>60.587031494476946</c:v>
                </c:pt>
                <c:pt idx="34">
                  <c:v>60.587031494476946</c:v>
                </c:pt>
                <c:pt idx="35">
                  <c:v>60.587031494476946</c:v>
                </c:pt>
                <c:pt idx="36">
                  <c:v>60.587031494476946</c:v>
                </c:pt>
                <c:pt idx="37">
                  <c:v>60.587031494476946</c:v>
                </c:pt>
                <c:pt idx="38">
                  <c:v>60.587031494476946</c:v>
                </c:pt>
                <c:pt idx="39">
                  <c:v>60.587031494476946</c:v>
                </c:pt>
                <c:pt idx="40">
                  <c:v>60.587031494476946</c:v>
                </c:pt>
                <c:pt idx="41">
                  <c:v>60.587031494476946</c:v>
                </c:pt>
                <c:pt idx="42">
                  <c:v>60.587031494476946</c:v>
                </c:pt>
                <c:pt idx="43">
                  <c:v>60.587031494476946</c:v>
                </c:pt>
                <c:pt idx="44">
                  <c:v>60.587031494476946</c:v>
                </c:pt>
                <c:pt idx="45">
                  <c:v>60.587031494476946</c:v>
                </c:pt>
                <c:pt idx="46">
                  <c:v>60.587031494476946</c:v>
                </c:pt>
                <c:pt idx="47">
                  <c:v>60.587031494476946</c:v>
                </c:pt>
                <c:pt idx="48">
                  <c:v>60.587031494476946</c:v>
                </c:pt>
                <c:pt idx="49">
                  <c:v>60.587031494476946</c:v>
                </c:pt>
                <c:pt idx="50">
                  <c:v>60.587031494476946</c:v>
                </c:pt>
                <c:pt idx="51">
                  <c:v>60.587031494476946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4-4B8D-B57B-E70020159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3840"/>
        <c:axId val="718314232"/>
      </c:lineChart>
      <c:catAx>
        <c:axId val="718313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42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423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kjøttprosent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384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69782623325935"/>
          <c:y val="4.1997663200978357E-2"/>
          <c:w val="0.15653873225037596"/>
          <c:h val="0.180505461717444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2022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86.040099068585803</c:v>
                </c:pt>
                <c:pt idx="1">
                  <c:v>85.747685346327856</c:v>
                </c:pt>
                <c:pt idx="2">
                  <c:v>83.616066966516726</c:v>
                </c:pt>
                <c:pt idx="3">
                  <c:v>81.739016193095182</c:v>
                </c:pt>
                <c:pt idx="4">
                  <c:v>82.914008042895375</c:v>
                </c:pt>
                <c:pt idx="5">
                  <c:v>85.444246771879506</c:v>
                </c:pt>
                <c:pt idx="6">
                  <c:v>81.8987673343605</c:v>
                </c:pt>
                <c:pt idx="7">
                  <c:v>85.073186225342624</c:v>
                </c:pt>
                <c:pt idx="8">
                  <c:v>84.991269841269855</c:v>
                </c:pt>
                <c:pt idx="9">
                  <c:v>85.902640593776866</c:v>
                </c:pt>
                <c:pt idx="10">
                  <c:v>86.619017333832147</c:v>
                </c:pt>
                <c:pt idx="11">
                  <c:v>83.605171411969778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4-40E7-B41B-C0A70A157FE8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4-40E7-B41B-C0A70A15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2022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60.463844199830653</c:v>
                </c:pt>
                <c:pt idx="1">
                  <c:v>61.758440654368258</c:v>
                </c:pt>
                <c:pt idx="2">
                  <c:v>61.264617691154406</c:v>
                </c:pt>
                <c:pt idx="3">
                  <c:v>62.163764130766872</c:v>
                </c:pt>
                <c:pt idx="4">
                  <c:v>61.606568364611249</c:v>
                </c:pt>
                <c:pt idx="5">
                  <c:v>61.08464849354376</c:v>
                </c:pt>
                <c:pt idx="6">
                  <c:v>61.145095017976381</c:v>
                </c:pt>
                <c:pt idx="7">
                  <c:v>60.73754597124708</c:v>
                </c:pt>
                <c:pt idx="8">
                  <c:v>60.377928949357518</c:v>
                </c:pt>
                <c:pt idx="9">
                  <c:v>60.956894090779286</c:v>
                </c:pt>
                <c:pt idx="10">
                  <c:v>60.997755331088655</c:v>
                </c:pt>
                <c:pt idx="11">
                  <c:v>60.750920007747432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F-4A64-A399-38899883730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F-4A64-A399-38899883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89829039712426"/>
          <c:y val="0.1852311318228078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2.5385005923168044E-2</c:v>
                </c:pt>
                <c:pt idx="1">
                  <c:v>0</c:v>
                </c:pt>
                <c:pt idx="2">
                  <c:v>4.9962528103922065E-2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0.4363449691991787</c:v>
                </c:pt>
                <c:pt idx="7">
                  <c:v>3.3377837116154871E-2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6-4099-B97D-7A3F6C5E906B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6-4099-B97D-7A3F6C5E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</a:t>
            </a:r>
            <a:r>
              <a:rPr lang="en-US" sz="2800" baseline="0"/>
              <a:t> gris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måned'!$H$168:$H$179</c:f>
              <c:numCache>
                <c:formatCode>#,##0</c:formatCode>
                <c:ptCount val="12"/>
                <c:pt idx="0">
                  <c:v>253</c:v>
                </c:pt>
                <c:pt idx="1">
                  <c:v>204</c:v>
                </c:pt>
                <c:pt idx="2">
                  <c:v>510</c:v>
                </c:pt>
                <c:pt idx="3">
                  <c:v>168</c:v>
                </c:pt>
                <c:pt idx="4">
                  <c:v>304</c:v>
                </c:pt>
                <c:pt idx="5">
                  <c:v>287</c:v>
                </c:pt>
                <c:pt idx="6">
                  <c:v>215</c:v>
                </c:pt>
                <c:pt idx="7">
                  <c:v>338</c:v>
                </c:pt>
                <c:pt idx="8">
                  <c:v>359</c:v>
                </c:pt>
                <c:pt idx="9">
                  <c:v>480</c:v>
                </c:pt>
                <c:pt idx="10">
                  <c:v>496</c:v>
                </c:pt>
                <c:pt idx="11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0-4DE9-8297-83FB2F2BAEC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måned'!$H$75:$H$86</c:f>
              <c:numCache>
                <c:formatCode>#,##0</c:formatCode>
                <c:ptCount val="12"/>
                <c:pt idx="0">
                  <c:v>263</c:v>
                </c:pt>
                <c:pt idx="1">
                  <c:v>160</c:v>
                </c:pt>
                <c:pt idx="2">
                  <c:v>343</c:v>
                </c:pt>
                <c:pt idx="3">
                  <c:v>181</c:v>
                </c:pt>
                <c:pt idx="4">
                  <c:v>298</c:v>
                </c:pt>
                <c:pt idx="5">
                  <c:v>523</c:v>
                </c:pt>
                <c:pt idx="6">
                  <c:v>232</c:v>
                </c:pt>
                <c:pt idx="7">
                  <c:v>301</c:v>
                </c:pt>
                <c:pt idx="8">
                  <c:v>294</c:v>
                </c:pt>
                <c:pt idx="9">
                  <c:v>251</c:v>
                </c:pt>
                <c:pt idx="10">
                  <c:v>516</c:v>
                </c:pt>
                <c:pt idx="11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0-4DE9-8297-83FB2F2B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måned'!$K$168:$K$179</c:f>
              <c:numCache>
                <c:formatCode>0.0</c:formatCode>
                <c:ptCount val="12"/>
                <c:pt idx="0">
                  <c:v>0.19202161571389528</c:v>
                </c:pt>
                <c:pt idx="1">
                  <c:v>0.18294492362363315</c:v>
                </c:pt>
                <c:pt idx="2">
                  <c:v>0.36801050633916144</c:v>
                </c:pt>
                <c:pt idx="3">
                  <c:v>0.1480841611649287</c:v>
                </c:pt>
                <c:pt idx="4">
                  <c:v>0.25432094634162672</c:v>
                </c:pt>
                <c:pt idx="5">
                  <c:v>0.23208986001827608</c:v>
                </c:pt>
                <c:pt idx="6">
                  <c:v>0.18576760904126632</c:v>
                </c:pt>
                <c:pt idx="7">
                  <c:v>0.2555207603814002</c:v>
                </c:pt>
                <c:pt idx="8">
                  <c:v>0.30125031467651253</c:v>
                </c:pt>
                <c:pt idx="9">
                  <c:v>0.40957029250145072</c:v>
                </c:pt>
                <c:pt idx="10">
                  <c:v>0.36047035567377439</c:v>
                </c:pt>
                <c:pt idx="11">
                  <c:v>0.35097192224622026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B-424F-87ED-76A8938077B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måned'!$K$75:$K$86</c:f>
              <c:numCache>
                <c:formatCode>0.0</c:formatCode>
                <c:ptCount val="12"/>
                <c:pt idx="0">
                  <c:v>0.20114568913430872</c:v>
                </c:pt>
                <c:pt idx="1">
                  <c:v>0.14544528984519173</c:v>
                </c:pt>
                <c:pt idx="2">
                  <c:v>0.25868245408952073</c:v>
                </c:pt>
                <c:pt idx="3">
                  <c:v>0.17178216882106179</c:v>
                </c:pt>
                <c:pt idx="4">
                  <c:v>0.23907706625162459</c:v>
                </c:pt>
                <c:pt idx="5">
                  <c:v>0.40419497190729009</c:v>
                </c:pt>
                <c:pt idx="6">
                  <c:v>0.19110536330612279</c:v>
                </c:pt>
                <c:pt idx="7">
                  <c:v>0.23254196957640275</c:v>
                </c:pt>
                <c:pt idx="8">
                  <c:v>0.24473894512519984</c:v>
                </c:pt>
                <c:pt idx="9">
                  <c:v>0.19963254885430004</c:v>
                </c:pt>
                <c:pt idx="10">
                  <c:v>0.37026937814836625</c:v>
                </c:pt>
                <c:pt idx="11">
                  <c:v>0.20826164907006647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B-424F-87ED-76A89380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2022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måned'!$O$168:$O$179</c:f>
              <c:numCache>
                <c:formatCode>0.0</c:formatCode>
                <c:ptCount val="12"/>
                <c:pt idx="0">
                  <c:v>97.965375494071182</c:v>
                </c:pt>
                <c:pt idx="1">
                  <c:v>88.980882352941151</c:v>
                </c:pt>
                <c:pt idx="2">
                  <c:v>94.43215686274506</c:v>
                </c:pt>
                <c:pt idx="3">
                  <c:v>90.707738095238113</c:v>
                </c:pt>
                <c:pt idx="4">
                  <c:v>89.661716171617158</c:v>
                </c:pt>
                <c:pt idx="5">
                  <c:v>91.079442508710798</c:v>
                </c:pt>
                <c:pt idx="6">
                  <c:v>85.302325581395323</c:v>
                </c:pt>
                <c:pt idx="7">
                  <c:v>94.285502958579841</c:v>
                </c:pt>
                <c:pt idx="8">
                  <c:v>89.238375350140018</c:v>
                </c:pt>
                <c:pt idx="9">
                  <c:v>93.58726513569944</c:v>
                </c:pt>
                <c:pt idx="10">
                  <c:v>91.814343434343385</c:v>
                </c:pt>
                <c:pt idx="11">
                  <c:v>91.177435897435913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2-4C43-81DE-D4FD646BB46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måned'!$O$75:$O$86</c:f>
              <c:numCache>
                <c:formatCode>0.0</c:formatCode>
                <c:ptCount val="12"/>
                <c:pt idx="0">
                  <c:v>87.957034220532307</c:v>
                </c:pt>
                <c:pt idx="1">
                  <c:v>83.077500000000001</c:v>
                </c:pt>
                <c:pt idx="2">
                  <c:v>92.22215743440232</c:v>
                </c:pt>
                <c:pt idx="3">
                  <c:v>89.316574585635379</c:v>
                </c:pt>
                <c:pt idx="4">
                  <c:v>88.854026845637577</c:v>
                </c:pt>
                <c:pt idx="5">
                  <c:v>90.023709369024971</c:v>
                </c:pt>
                <c:pt idx="6">
                  <c:v>86.798275862068891</c:v>
                </c:pt>
                <c:pt idx="7">
                  <c:v>90.362790697674399</c:v>
                </c:pt>
                <c:pt idx="8">
                  <c:v>94.978911564625918</c:v>
                </c:pt>
                <c:pt idx="9">
                  <c:v>96.734661354581675</c:v>
                </c:pt>
                <c:pt idx="10">
                  <c:v>91.410077519379868</c:v>
                </c:pt>
                <c:pt idx="11">
                  <c:v>85.05434782608701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2-4C43-81DE-D4FD646B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8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2022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måned'!$M$168:$M$179</c:f>
              <c:numCache>
                <c:formatCode>0.00</c:formatCode>
                <c:ptCount val="12"/>
                <c:pt idx="0">
                  <c:v>57.644268774703555</c:v>
                </c:pt>
                <c:pt idx="1">
                  <c:v>60.132352941176485</c:v>
                </c:pt>
                <c:pt idx="2">
                  <c:v>58.484313725490203</c:v>
                </c:pt>
                <c:pt idx="3">
                  <c:v>58.946428571428562</c:v>
                </c:pt>
                <c:pt idx="4">
                  <c:v>58.881188118811878</c:v>
                </c:pt>
                <c:pt idx="5">
                  <c:v>58.641114982578387</c:v>
                </c:pt>
                <c:pt idx="6">
                  <c:v>58.232558139534873</c:v>
                </c:pt>
                <c:pt idx="7">
                  <c:v>56.671597633136095</c:v>
                </c:pt>
                <c:pt idx="8">
                  <c:v>58.431372549019585</c:v>
                </c:pt>
                <c:pt idx="9">
                  <c:v>57.814196242171185</c:v>
                </c:pt>
                <c:pt idx="10">
                  <c:v>57.955555555555563</c:v>
                </c:pt>
                <c:pt idx="11">
                  <c:v>58.079487179487209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9-4E08-9EAC-C356F2E414A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måned'!$M$75:$M$86</c:f>
              <c:numCache>
                <c:formatCode>0.00</c:formatCode>
                <c:ptCount val="12"/>
                <c:pt idx="0">
                  <c:v>59.475285171102641</c:v>
                </c:pt>
                <c:pt idx="1">
                  <c:v>59.831249999999997</c:v>
                </c:pt>
                <c:pt idx="2">
                  <c:v>59.233236151603506</c:v>
                </c:pt>
                <c:pt idx="3">
                  <c:v>59.944751381215475</c:v>
                </c:pt>
                <c:pt idx="4">
                  <c:v>60.087248322147651</c:v>
                </c:pt>
                <c:pt idx="5">
                  <c:v>58.95793499043976</c:v>
                </c:pt>
                <c:pt idx="6">
                  <c:v>58.668103448275858</c:v>
                </c:pt>
                <c:pt idx="7">
                  <c:v>58.043189368770754</c:v>
                </c:pt>
                <c:pt idx="8">
                  <c:v>58</c:v>
                </c:pt>
                <c:pt idx="9">
                  <c:v>57.051792828685265</c:v>
                </c:pt>
                <c:pt idx="10">
                  <c:v>57.856589147286805</c:v>
                </c:pt>
                <c:pt idx="11">
                  <c:v>59.073913043478257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9-4E08-9EAC-C356F2E41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45263822321118"/>
          <c:y val="0.13987965789990536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 gris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måned'!$Q$168:$Q$179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F-4535-BF3E-CFF7428F1F39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måned'!$Q$75:$Q$86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F-4535-BF3E-CFF7428F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måned'!$H$88:$H$99</c:f>
              <c:numCache>
                <c:formatCode>#,##0</c:formatCode>
                <c:ptCount val="12"/>
                <c:pt idx="0">
                  <c:v>68829</c:v>
                </c:pt>
                <c:pt idx="1">
                  <c:v>58083</c:v>
                </c:pt>
                <c:pt idx="2">
                  <c:v>72502</c:v>
                </c:pt>
                <c:pt idx="3">
                  <c:v>55601</c:v>
                </c:pt>
                <c:pt idx="4">
                  <c:v>64299</c:v>
                </c:pt>
                <c:pt idx="5">
                  <c:v>69529</c:v>
                </c:pt>
                <c:pt idx="6">
                  <c:v>61527</c:v>
                </c:pt>
                <c:pt idx="7">
                  <c:v>66165</c:v>
                </c:pt>
                <c:pt idx="8">
                  <c:v>60388</c:v>
                </c:pt>
                <c:pt idx="9">
                  <c:v>63182</c:v>
                </c:pt>
                <c:pt idx="10">
                  <c:v>71771</c:v>
                </c:pt>
                <c:pt idx="11">
                  <c:v>55527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E4D-A11E-EEE3BC1D7AC6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måned'!$H$10:$H$21</c:f>
              <c:numCache>
                <c:formatCode>#,##0</c:formatCode>
                <c:ptCount val="12"/>
                <c:pt idx="0">
                  <c:v>42635</c:v>
                </c:pt>
                <c:pt idx="1">
                  <c:v>37964</c:v>
                </c:pt>
                <c:pt idx="2">
                  <c:v>43057</c:v>
                </c:pt>
                <c:pt idx="3">
                  <c:v>36098</c:v>
                </c:pt>
                <c:pt idx="4">
                  <c:v>43687</c:v>
                </c:pt>
                <c:pt idx="5">
                  <c:v>44444</c:v>
                </c:pt>
                <c:pt idx="6">
                  <c:v>44205</c:v>
                </c:pt>
                <c:pt idx="7">
                  <c:v>46612</c:v>
                </c:pt>
                <c:pt idx="8">
                  <c:v>46943</c:v>
                </c:pt>
                <c:pt idx="9">
                  <c:v>46974</c:v>
                </c:pt>
                <c:pt idx="10">
                  <c:v>48633</c:v>
                </c:pt>
                <c:pt idx="11">
                  <c:v>41962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D-4E4D-A11E-EEE3BC1D7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57501184993381"/>
          <c:y val="0.55437304207941751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måned'!$H$181:$H$192</c:f>
              <c:numCache>
                <c:formatCode>#,##0</c:formatCode>
                <c:ptCount val="12"/>
                <c:pt idx="0">
                  <c:v>63648</c:v>
                </c:pt>
                <c:pt idx="1">
                  <c:v>60289</c:v>
                </c:pt>
                <c:pt idx="2">
                  <c:v>71922</c:v>
                </c:pt>
                <c:pt idx="3">
                  <c:v>60400</c:v>
                </c:pt>
                <c:pt idx="4">
                  <c:v>65893</c:v>
                </c:pt>
                <c:pt idx="5">
                  <c:v>65668</c:v>
                </c:pt>
                <c:pt idx="6">
                  <c:v>61886</c:v>
                </c:pt>
                <c:pt idx="7">
                  <c:v>67928</c:v>
                </c:pt>
                <c:pt idx="8">
                  <c:v>62425</c:v>
                </c:pt>
                <c:pt idx="9">
                  <c:v>61769</c:v>
                </c:pt>
                <c:pt idx="10">
                  <c:v>72746</c:v>
                </c:pt>
                <c:pt idx="11">
                  <c:v>58544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A-459B-BAEB-1C35223B4569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måned'!$H$88:$H$99</c:f>
              <c:numCache>
                <c:formatCode>#,##0</c:formatCode>
                <c:ptCount val="12"/>
                <c:pt idx="0">
                  <c:v>68829</c:v>
                </c:pt>
                <c:pt idx="1">
                  <c:v>58083</c:v>
                </c:pt>
                <c:pt idx="2">
                  <c:v>72502</c:v>
                </c:pt>
                <c:pt idx="3">
                  <c:v>55601</c:v>
                </c:pt>
                <c:pt idx="4">
                  <c:v>64299</c:v>
                </c:pt>
                <c:pt idx="5">
                  <c:v>69529</c:v>
                </c:pt>
                <c:pt idx="6">
                  <c:v>61527</c:v>
                </c:pt>
                <c:pt idx="7">
                  <c:v>66165</c:v>
                </c:pt>
                <c:pt idx="8">
                  <c:v>60388</c:v>
                </c:pt>
                <c:pt idx="9">
                  <c:v>63182</c:v>
                </c:pt>
                <c:pt idx="10">
                  <c:v>71771</c:v>
                </c:pt>
                <c:pt idx="11">
                  <c:v>55527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A-459B-BAEB-1C35223B4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</a:t>
            </a:r>
            <a:r>
              <a:rPr lang="nb-NO" sz="28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10900044843765E-2"/>
          <c:y val="0.14202389628786366"/>
          <c:w val="0.9028515310889299"/>
          <c:h val="0.77256130183727034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Uke!$C$118:$C$169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Uke!$K$64:$K$115</c:f>
              <c:numCache>
                <c:formatCode>0.00</c:formatCode>
                <c:ptCount val="52"/>
                <c:pt idx="0">
                  <c:v>60.605834052206141</c:v>
                </c:pt>
                <c:pt idx="1">
                  <c:v>60.654029700329005</c:v>
                </c:pt>
                <c:pt idx="2">
                  <c:v>60.794870968781197</c:v>
                </c:pt>
                <c:pt idx="3">
                  <c:v>60.696419213973776</c:v>
                </c:pt>
                <c:pt idx="4">
                  <c:v>60.789749583820353</c:v>
                </c:pt>
                <c:pt idx="5">
                  <c:v>60.824690838264857</c:v>
                </c:pt>
                <c:pt idx="6">
                  <c:v>60.691675931571218</c:v>
                </c:pt>
                <c:pt idx="7">
                  <c:v>60.838970588235291</c:v>
                </c:pt>
                <c:pt idx="8">
                  <c:v>60.710706839733682</c:v>
                </c:pt>
                <c:pt idx="9">
                  <c:v>60.599465373616795</c:v>
                </c:pt>
                <c:pt idx="10">
                  <c:v>60.694517971579828</c:v>
                </c:pt>
                <c:pt idx="11">
                  <c:v>60.873708573728706</c:v>
                </c:pt>
                <c:pt idx="12">
                  <c:v>60.88448708690121</c:v>
                </c:pt>
                <c:pt idx="13">
                  <c:v>60.793131041546637</c:v>
                </c:pt>
                <c:pt idx="14">
                  <c:v>60.90100685337169</c:v>
                </c:pt>
                <c:pt idx="15">
                  <c:v>60.695130689429583</c:v>
                </c:pt>
                <c:pt idx="16">
                  <c:v>60.645694412508611</c:v>
                </c:pt>
                <c:pt idx="17">
                  <c:v>60.861679972231855</c:v>
                </c:pt>
                <c:pt idx="18">
                  <c:v>60.723596129166509</c:v>
                </c:pt>
                <c:pt idx="19">
                  <c:v>60.640134706814578</c:v>
                </c:pt>
                <c:pt idx="20">
                  <c:v>60.63878834884521</c:v>
                </c:pt>
                <c:pt idx="21">
                  <c:v>60.491731969717101</c:v>
                </c:pt>
                <c:pt idx="22">
                  <c:v>60.594474497681603</c:v>
                </c:pt>
                <c:pt idx="23">
                  <c:v>60.698845825021372</c:v>
                </c:pt>
                <c:pt idx="24">
                  <c:v>60.585230445780375</c:v>
                </c:pt>
                <c:pt idx="25">
                  <c:v>60.539372268573722</c:v>
                </c:pt>
                <c:pt idx="26">
                  <c:v>60.627377651686118</c:v>
                </c:pt>
                <c:pt idx="27">
                  <c:v>60.51053305199072</c:v>
                </c:pt>
                <c:pt idx="28">
                  <c:v>60.612908437335918</c:v>
                </c:pt>
                <c:pt idx="29">
                  <c:v>60.502316588230975</c:v>
                </c:pt>
                <c:pt idx="30">
                  <c:v>60.611101599150786</c:v>
                </c:pt>
                <c:pt idx="31">
                  <c:v>60.666248161566898</c:v>
                </c:pt>
                <c:pt idx="32">
                  <c:v>60.599767429149999</c:v>
                </c:pt>
                <c:pt idx="33">
                  <c:v>60.463700311898599</c:v>
                </c:pt>
                <c:pt idx="34">
                  <c:v>60.528402883985152</c:v>
                </c:pt>
                <c:pt idx="35">
                  <c:v>60.640357229061038</c:v>
                </c:pt>
                <c:pt idx="36">
                  <c:v>60.725794478419182</c:v>
                </c:pt>
                <c:pt idx="37">
                  <c:v>60.644852298549182</c:v>
                </c:pt>
                <c:pt idx="38">
                  <c:v>60.762108904933825</c:v>
                </c:pt>
                <c:pt idx="39">
                  <c:v>60.593066624788989</c:v>
                </c:pt>
                <c:pt idx="40">
                  <c:v>60.596942246410542</c:v>
                </c:pt>
                <c:pt idx="41">
                  <c:v>60.53612879071509</c:v>
                </c:pt>
                <c:pt idx="42">
                  <c:v>60.465085897184679</c:v>
                </c:pt>
                <c:pt idx="43">
                  <c:v>60.611029115792277</c:v>
                </c:pt>
                <c:pt idx="44">
                  <c:v>60.701024388696851</c:v>
                </c:pt>
                <c:pt idx="45">
                  <c:v>60.565651345327723</c:v>
                </c:pt>
                <c:pt idx="46">
                  <c:v>60.62623486851259</c:v>
                </c:pt>
                <c:pt idx="47">
                  <c:v>60.582511290705945</c:v>
                </c:pt>
                <c:pt idx="48">
                  <c:v>60.766708934326608</c:v>
                </c:pt>
                <c:pt idx="49">
                  <c:v>60.81007010834923</c:v>
                </c:pt>
                <c:pt idx="50">
                  <c:v>60.798133886255933</c:v>
                </c:pt>
                <c:pt idx="51">
                  <c:v>60.684927645179499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9-42A6-B71A-BCE3A508F9A8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1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Pt>
            <c:idx val="33"/>
            <c:marker>
              <c:symbol val="diamond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0-271F-47E8-B62E-5AE57F2D710D}"/>
              </c:ext>
            </c:extLst>
          </c:dPt>
          <c:cat>
            <c:numRef>
              <c:f>Uke!$C$118:$C$169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0.00</c:formatCode>
                <c:ptCount val="52"/>
                <c:pt idx="0">
                  <c:v>60.542789697005873</c:v>
                </c:pt>
                <c:pt idx="1">
                  <c:v>60.678413938981102</c:v>
                </c:pt>
                <c:pt idx="2">
                  <c:v>60.64933218725205</c:v>
                </c:pt>
                <c:pt idx="3">
                  <c:v>60.610155402963507</c:v>
                </c:pt>
                <c:pt idx="4">
                  <c:v>60.558401047483351</c:v>
                </c:pt>
                <c:pt idx="5">
                  <c:v>60.611927465999699</c:v>
                </c:pt>
                <c:pt idx="6">
                  <c:v>60.717120493881602</c:v>
                </c:pt>
                <c:pt idx="7">
                  <c:v>60.599609511191694</c:v>
                </c:pt>
                <c:pt idx="8">
                  <c:v>60.798329110456748</c:v>
                </c:pt>
                <c:pt idx="9">
                  <c:v>60.696944464557248</c:v>
                </c:pt>
                <c:pt idx="10">
                  <c:v>60.721065692424339</c:v>
                </c:pt>
                <c:pt idx="11">
                  <c:v>60.625263300944511</c:v>
                </c:pt>
                <c:pt idx="12">
                  <c:v>60.631871200920003</c:v>
                </c:pt>
                <c:pt idx="13">
                  <c:v>60.651196310175855</c:v>
                </c:pt>
                <c:pt idx="14">
                  <c:v>60.543164075101608</c:v>
                </c:pt>
                <c:pt idx="15">
                  <c:v>60.475168532376784</c:v>
                </c:pt>
                <c:pt idx="16">
                  <c:v>60.656295777339025</c:v>
                </c:pt>
                <c:pt idx="17">
                  <c:v>60.662697158112898</c:v>
                </c:pt>
                <c:pt idx="18">
                  <c:v>60.54322580645163</c:v>
                </c:pt>
                <c:pt idx="19">
                  <c:v>60.644089971317861</c:v>
                </c:pt>
                <c:pt idx="20">
                  <c:v>60.605285990789554</c:v>
                </c:pt>
                <c:pt idx="21">
                  <c:v>60.445948865682382</c:v>
                </c:pt>
                <c:pt idx="22">
                  <c:v>60.617234874006208</c:v>
                </c:pt>
                <c:pt idx="23">
                  <c:v>60.484777436816877</c:v>
                </c:pt>
                <c:pt idx="24">
                  <c:v>60.420269945392718</c:v>
                </c:pt>
                <c:pt idx="25">
                  <c:v>60.589559766553791</c:v>
                </c:pt>
                <c:pt idx="26">
                  <c:v>60.429566040286609</c:v>
                </c:pt>
                <c:pt idx="27">
                  <c:v>60.438539102283087</c:v>
                </c:pt>
                <c:pt idx="28">
                  <c:v>60.397472072977457</c:v>
                </c:pt>
                <c:pt idx="29">
                  <c:v>60.366570994428493</c:v>
                </c:pt>
                <c:pt idx="30">
                  <c:v>60.295940207236271</c:v>
                </c:pt>
                <c:pt idx="31">
                  <c:v>60.514683497308354</c:v>
                </c:pt>
                <c:pt idx="32">
                  <c:v>60.435647676218515</c:v>
                </c:pt>
                <c:pt idx="33">
                  <c:v>60.322107332702259</c:v>
                </c:pt>
                <c:pt idx="34">
                  <c:v>60.421489255372315</c:v>
                </c:pt>
                <c:pt idx="35">
                  <c:v>60.426099571848141</c:v>
                </c:pt>
                <c:pt idx="36">
                  <c:v>60.461710490647889</c:v>
                </c:pt>
                <c:pt idx="37">
                  <c:v>60.572881809664047</c:v>
                </c:pt>
                <c:pt idx="38">
                  <c:v>60.624027184040322</c:v>
                </c:pt>
                <c:pt idx="39">
                  <c:v>60.574577984055118</c:v>
                </c:pt>
                <c:pt idx="40">
                  <c:v>60.418688230008982</c:v>
                </c:pt>
                <c:pt idx="41">
                  <c:v>60.511864766417922</c:v>
                </c:pt>
                <c:pt idx="42">
                  <c:v>60.653838217086246</c:v>
                </c:pt>
                <c:pt idx="43">
                  <c:v>60.760469628043886</c:v>
                </c:pt>
                <c:pt idx="44">
                  <c:v>60.567880794701999</c:v>
                </c:pt>
                <c:pt idx="45">
                  <c:v>60.726483815797799</c:v>
                </c:pt>
                <c:pt idx="46">
                  <c:v>60.764727745772177</c:v>
                </c:pt>
                <c:pt idx="47">
                  <c:v>60.666024068232254</c:v>
                </c:pt>
                <c:pt idx="48">
                  <c:v>60.858121272952722</c:v>
                </c:pt>
                <c:pt idx="49">
                  <c:v>60.890324309836522</c:v>
                </c:pt>
                <c:pt idx="50">
                  <c:v>60.904761904761877</c:v>
                </c:pt>
                <c:pt idx="51">
                  <c:v>60.854237932345114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9-42A6-B71A-BCE3A508F9A8}"/>
            </c:ext>
          </c:extLst>
        </c:ser>
        <c:ser>
          <c:idx val="1"/>
          <c:order val="2"/>
          <c:tx>
            <c:v>Middel kj% i 2023</c:v>
          </c:tx>
          <c:spPr>
            <a:ln w="889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Uke!$AO$10:$AO$61</c:f>
              <c:numCache>
                <c:formatCode>0.00</c:formatCode>
                <c:ptCount val="52"/>
                <c:pt idx="0">
                  <c:v>60.587031494476946</c:v>
                </c:pt>
                <c:pt idx="1">
                  <c:v>60.587031494476946</c:v>
                </c:pt>
                <c:pt idx="2">
                  <c:v>60.587031494476946</c:v>
                </c:pt>
                <c:pt idx="3">
                  <c:v>60.587031494476946</c:v>
                </c:pt>
                <c:pt idx="4">
                  <c:v>60.587031494476946</c:v>
                </c:pt>
                <c:pt idx="5">
                  <c:v>60.587031494476946</c:v>
                </c:pt>
                <c:pt idx="6">
                  <c:v>60.587031494476946</c:v>
                </c:pt>
                <c:pt idx="7">
                  <c:v>60.587031494476946</c:v>
                </c:pt>
                <c:pt idx="8">
                  <c:v>60.587031494476946</c:v>
                </c:pt>
                <c:pt idx="9">
                  <c:v>60.587031494476946</c:v>
                </c:pt>
                <c:pt idx="10">
                  <c:v>60.587031494476946</c:v>
                </c:pt>
                <c:pt idx="11">
                  <c:v>60.587031494476946</c:v>
                </c:pt>
                <c:pt idx="12">
                  <c:v>60.587031494476946</c:v>
                </c:pt>
                <c:pt idx="13">
                  <c:v>60.587031494476946</c:v>
                </c:pt>
                <c:pt idx="14">
                  <c:v>60.587031494476946</c:v>
                </c:pt>
                <c:pt idx="15">
                  <c:v>60.587031494476946</c:v>
                </c:pt>
                <c:pt idx="16">
                  <c:v>60.587031494476946</c:v>
                </c:pt>
                <c:pt idx="17">
                  <c:v>60.587031494476946</c:v>
                </c:pt>
                <c:pt idx="18">
                  <c:v>60.587031494476946</c:v>
                </c:pt>
                <c:pt idx="19">
                  <c:v>60.587031494476946</c:v>
                </c:pt>
                <c:pt idx="20">
                  <c:v>60.587031494476946</c:v>
                </c:pt>
                <c:pt idx="21">
                  <c:v>60.587031494476946</c:v>
                </c:pt>
                <c:pt idx="22">
                  <c:v>60.587031494476946</c:v>
                </c:pt>
                <c:pt idx="23">
                  <c:v>60.587031494476946</c:v>
                </c:pt>
                <c:pt idx="24">
                  <c:v>60.587031494476946</c:v>
                </c:pt>
                <c:pt idx="25">
                  <c:v>60.587031494476946</c:v>
                </c:pt>
                <c:pt idx="26">
                  <c:v>60.587031494476946</c:v>
                </c:pt>
                <c:pt idx="27">
                  <c:v>60.587031494476946</c:v>
                </c:pt>
                <c:pt idx="28">
                  <c:v>60.587031494476946</c:v>
                </c:pt>
                <c:pt idx="29">
                  <c:v>60.587031494476946</c:v>
                </c:pt>
                <c:pt idx="30">
                  <c:v>60.587031494476946</c:v>
                </c:pt>
                <c:pt idx="31">
                  <c:v>60.587031494476946</c:v>
                </c:pt>
                <c:pt idx="32">
                  <c:v>60.587031494476946</c:v>
                </c:pt>
                <c:pt idx="33">
                  <c:v>60.587031494476946</c:v>
                </c:pt>
                <c:pt idx="34">
                  <c:v>60.587031494476946</c:v>
                </c:pt>
                <c:pt idx="35">
                  <c:v>60.587031494476946</c:v>
                </c:pt>
                <c:pt idx="36">
                  <c:v>60.587031494476946</c:v>
                </c:pt>
                <c:pt idx="37">
                  <c:v>60.587031494476946</c:v>
                </c:pt>
                <c:pt idx="38">
                  <c:v>60.587031494476946</c:v>
                </c:pt>
                <c:pt idx="39">
                  <c:v>60.587031494476946</c:v>
                </c:pt>
                <c:pt idx="40">
                  <c:v>60.587031494476946</c:v>
                </c:pt>
                <c:pt idx="41">
                  <c:v>60.587031494476946</c:v>
                </c:pt>
                <c:pt idx="42">
                  <c:v>60.587031494476946</c:v>
                </c:pt>
                <c:pt idx="43">
                  <c:v>60.587031494476946</c:v>
                </c:pt>
                <c:pt idx="44">
                  <c:v>60.587031494476946</c:v>
                </c:pt>
                <c:pt idx="45">
                  <c:v>60.587031494476946</c:v>
                </c:pt>
                <c:pt idx="46">
                  <c:v>60.587031494476946</c:v>
                </c:pt>
                <c:pt idx="47">
                  <c:v>60.587031494476946</c:v>
                </c:pt>
                <c:pt idx="48">
                  <c:v>60.587031494476946</c:v>
                </c:pt>
                <c:pt idx="49">
                  <c:v>60.587031494476946</c:v>
                </c:pt>
                <c:pt idx="50">
                  <c:v>60.587031494476946</c:v>
                </c:pt>
                <c:pt idx="51">
                  <c:v>60.587031494476946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5-4B98-A5D3-46BF22B5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8544"/>
        <c:axId val="718318936"/>
      </c:lineChart>
      <c:catAx>
        <c:axId val="718318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8936"/>
        <c:scaling>
          <c:orientation val="minMax"/>
          <c:min val="6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Kjøttprosent</a:t>
                </a:r>
              </a:p>
            </c:rich>
          </c:tx>
          <c:layout>
            <c:manualLayout>
              <c:xMode val="edge"/>
              <c:yMode val="edge"/>
              <c:x val="7.5411827344211944E-3"/>
              <c:y val="0.290289425064363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09811212766983"/>
          <c:y val="0.19018887524954389"/>
          <c:w val="0.13439457199087892"/>
          <c:h val="0.134610917364576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2022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måned'!$K$181:$K$192</c:f>
              <c:numCache>
                <c:formatCode>0.0</c:formatCode>
                <c:ptCount val="12"/>
                <c:pt idx="0">
                  <c:v>48.307477458332073</c:v>
                </c:pt>
                <c:pt idx="1">
                  <c:v>54.066502452672658</c:v>
                </c:pt>
                <c:pt idx="2">
                  <c:v>51.898140464559134</c:v>
                </c:pt>
                <c:pt idx="3">
                  <c:v>53.239781752152965</c:v>
                </c:pt>
                <c:pt idx="4">
                  <c:v>55.124901701607911</c:v>
                </c:pt>
                <c:pt idx="5">
                  <c:v>53.104100793310629</c:v>
                </c:pt>
                <c:pt idx="6">
                  <c:v>53.471694200594449</c:v>
                </c:pt>
                <c:pt idx="7">
                  <c:v>51.352113050851322</c:v>
                </c:pt>
                <c:pt idx="8">
                  <c:v>52.383150121674923</c:v>
                </c:pt>
                <c:pt idx="9">
                  <c:v>52.705723744837698</c:v>
                </c:pt>
                <c:pt idx="10">
                  <c:v>52.868500995654003</c:v>
                </c:pt>
                <c:pt idx="11">
                  <c:v>52.685385169186475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0-40C2-BB66-4D218640046B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måned'!$K$88:$K$99</c:f>
              <c:numCache>
                <c:formatCode>0.0</c:formatCode>
                <c:ptCount val="12"/>
                <c:pt idx="0">
                  <c:v>52.641279990210393</c:v>
                </c:pt>
                <c:pt idx="1">
                  <c:v>52.799367312989183</c:v>
                </c:pt>
                <c:pt idx="2">
                  <c:v>54.679286549266571</c:v>
                </c:pt>
                <c:pt idx="3">
                  <c:v>52.769394301767186</c:v>
                </c:pt>
                <c:pt idx="4">
                  <c:v>51.585289539977197</c:v>
                </c:pt>
                <c:pt idx="5">
                  <c:v>53.734746083636658</c:v>
                </c:pt>
                <c:pt idx="6">
                  <c:v>50.681636586792315</c:v>
                </c:pt>
                <c:pt idx="7">
                  <c:v>51.116742249244808</c:v>
                </c:pt>
                <c:pt idx="8">
                  <c:v>50.269712306872677</c:v>
                </c:pt>
                <c:pt idx="9">
                  <c:v>50.251727895268473</c:v>
                </c:pt>
                <c:pt idx="10">
                  <c:v>51.501169649392203</c:v>
                </c:pt>
                <c:pt idx="11">
                  <c:v>50.278889512667746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0-40C2-BB66-4D218640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2022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måned'!$O$181:$O$192</c:f>
              <c:numCache>
                <c:formatCode>0.0</c:formatCode>
                <c:ptCount val="12"/>
                <c:pt idx="0">
                  <c:v>85.187319970420845</c:v>
                </c:pt>
                <c:pt idx="1">
                  <c:v>84.629333997675275</c:v>
                </c:pt>
                <c:pt idx="2">
                  <c:v>84.566112845673203</c:v>
                </c:pt>
                <c:pt idx="3">
                  <c:v>84.937538109756247</c:v>
                </c:pt>
                <c:pt idx="4">
                  <c:v>84.777334630349813</c:v>
                </c:pt>
                <c:pt idx="5">
                  <c:v>85.192785724098357</c:v>
                </c:pt>
                <c:pt idx="6">
                  <c:v>84.534549460519457</c:v>
                </c:pt>
                <c:pt idx="7">
                  <c:v>84.760484287210645</c:v>
                </c:pt>
                <c:pt idx="8">
                  <c:v>85.398769906820874</c:v>
                </c:pt>
                <c:pt idx="9">
                  <c:v>86.166149682354586</c:v>
                </c:pt>
                <c:pt idx="10">
                  <c:v>85.098286917276127</c:v>
                </c:pt>
                <c:pt idx="11">
                  <c:v>81.604968540555546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B-40CE-ABB1-F4EF8AF0357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måned'!$O$88:$O$99</c:f>
              <c:numCache>
                <c:formatCode>0.0</c:formatCode>
                <c:ptCount val="12"/>
                <c:pt idx="0">
                  <c:v>85.083299154994506</c:v>
                </c:pt>
                <c:pt idx="1">
                  <c:v>84.169322139089516</c:v>
                </c:pt>
                <c:pt idx="2">
                  <c:v>83.880265484281438</c:v>
                </c:pt>
                <c:pt idx="3">
                  <c:v>85.127533543448976</c:v>
                </c:pt>
                <c:pt idx="4">
                  <c:v>84.463231262849618</c:v>
                </c:pt>
                <c:pt idx="5">
                  <c:v>84.14380916701576</c:v>
                </c:pt>
                <c:pt idx="6">
                  <c:v>83.271910130665916</c:v>
                </c:pt>
                <c:pt idx="7">
                  <c:v>83.268340393343109</c:v>
                </c:pt>
                <c:pt idx="8">
                  <c:v>82.935192798647321</c:v>
                </c:pt>
                <c:pt idx="9">
                  <c:v>83.10613373474861</c:v>
                </c:pt>
                <c:pt idx="10">
                  <c:v>82.795571209374373</c:v>
                </c:pt>
                <c:pt idx="11">
                  <c:v>78.8544773965437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B-40CE-ABB1-F4EF8AF0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Noroc,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2022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måned'!$M$181:$M$192</c:f>
              <c:numCache>
                <c:formatCode>0.00</c:formatCode>
                <c:ptCount val="12"/>
                <c:pt idx="0">
                  <c:v>60.574568511147113</c:v>
                </c:pt>
                <c:pt idx="1">
                  <c:v>60.671931572828441</c:v>
                </c:pt>
                <c:pt idx="2">
                  <c:v>60.634840544156994</c:v>
                </c:pt>
                <c:pt idx="3">
                  <c:v>60.579235153764593</c:v>
                </c:pt>
                <c:pt idx="4">
                  <c:v>60.520732003891027</c:v>
                </c:pt>
                <c:pt idx="5">
                  <c:v>60.421285624875985</c:v>
                </c:pt>
                <c:pt idx="6">
                  <c:v>60.45682532482261</c:v>
                </c:pt>
                <c:pt idx="7">
                  <c:v>60.51959121676424</c:v>
                </c:pt>
                <c:pt idx="8">
                  <c:v>60.696454059949005</c:v>
                </c:pt>
                <c:pt idx="9">
                  <c:v>60.520128354725784</c:v>
                </c:pt>
                <c:pt idx="10">
                  <c:v>60.573518080246579</c:v>
                </c:pt>
                <c:pt idx="11">
                  <c:v>60.707102311585281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2-416F-BBB3-2C9D15BD3BE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måned'!$M$88:$M$99</c:f>
              <c:numCache>
                <c:formatCode>0.00</c:formatCode>
                <c:ptCount val="12"/>
                <c:pt idx="0">
                  <c:v>60.590238084849517</c:v>
                </c:pt>
                <c:pt idx="1">
                  <c:v>60.543098989759677</c:v>
                </c:pt>
                <c:pt idx="2">
                  <c:v>60.578913199624303</c:v>
                </c:pt>
                <c:pt idx="3">
                  <c:v>60.538676271949583</c:v>
                </c:pt>
                <c:pt idx="4">
                  <c:v>60.60549186966545</c:v>
                </c:pt>
                <c:pt idx="5">
                  <c:v>60.44193887696143</c:v>
                </c:pt>
                <c:pt idx="6">
                  <c:v>60.30603799406952</c:v>
                </c:pt>
                <c:pt idx="7">
                  <c:v>60.371709531013614</c:v>
                </c:pt>
                <c:pt idx="8">
                  <c:v>60.384420277842224</c:v>
                </c:pt>
                <c:pt idx="9">
                  <c:v>60.570337505942</c:v>
                </c:pt>
                <c:pt idx="10">
                  <c:v>60.700446366299367</c:v>
                </c:pt>
                <c:pt idx="11">
                  <c:v>60.942201536962898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12-416F-BBB3-2C9D15BD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91459474495037"/>
          <c:y val="0.169358115949792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Nortura Noroc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måned'!$Q$181:$Q$192</c:f>
              <c:numCache>
                <c:formatCode>0.0</c:formatCode>
                <c:ptCount val="12"/>
                <c:pt idx="0">
                  <c:v>4.0441176470588243</c:v>
                </c:pt>
                <c:pt idx="1">
                  <c:v>3.307402677105276</c:v>
                </c:pt>
                <c:pt idx="2">
                  <c:v>2.0244153388392987</c:v>
                </c:pt>
                <c:pt idx="3">
                  <c:v>3.311258278145695</c:v>
                </c:pt>
                <c:pt idx="4">
                  <c:v>3.1824321248084009</c:v>
                </c:pt>
                <c:pt idx="5">
                  <c:v>2.0024974112200766</c:v>
                </c:pt>
                <c:pt idx="6">
                  <c:v>3.1089422486507443</c:v>
                </c:pt>
                <c:pt idx="7">
                  <c:v>3.4610175479919922</c:v>
                </c:pt>
                <c:pt idx="8">
                  <c:v>3.7404885863035631</c:v>
                </c:pt>
                <c:pt idx="9">
                  <c:v>3.004743479739028</c:v>
                </c:pt>
                <c:pt idx="10">
                  <c:v>3.2386660434937995</c:v>
                </c:pt>
                <c:pt idx="11">
                  <c:v>3.3957365400382615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D-4277-8F2B-EA897EA50C6D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måned'!$Q$88:$Q$99</c:f>
              <c:numCache>
                <c:formatCode>0.0</c:formatCode>
                <c:ptCount val="12"/>
                <c:pt idx="0">
                  <c:v>3.4505804239492073</c:v>
                </c:pt>
                <c:pt idx="1">
                  <c:v>2.8080505483532185</c:v>
                </c:pt>
                <c:pt idx="2">
                  <c:v>3.2426691677470956</c:v>
                </c:pt>
                <c:pt idx="3">
                  <c:v>2.3650653765220042</c:v>
                </c:pt>
                <c:pt idx="4">
                  <c:v>2.5645810976842567</c:v>
                </c:pt>
                <c:pt idx="5">
                  <c:v>2.8477326007852843</c:v>
                </c:pt>
                <c:pt idx="6">
                  <c:v>2.3843190794285434</c:v>
                </c:pt>
                <c:pt idx="7">
                  <c:v>3.1738834731353438</c:v>
                </c:pt>
                <c:pt idx="8">
                  <c:v>2.5038087037159711</c:v>
                </c:pt>
                <c:pt idx="9">
                  <c:v>3.399702446899433</c:v>
                </c:pt>
                <c:pt idx="10">
                  <c:v>3.1907037661450999</c:v>
                </c:pt>
                <c:pt idx="11">
                  <c:v>2.5375042771984804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D-4277-8F2B-EA897EA5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82037910049095"/>
          <c:y val="0.14775635883085014"/>
          <c:w val="0.85378535477155748"/>
          <c:h val="0.67745573777915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Fylker!$G$21:$G$30</c:f>
              <c:numCache>
                <c:formatCode>#,##0</c:formatCode>
                <c:ptCount val="10"/>
                <c:pt idx="0">
                  <c:v>169353</c:v>
                </c:pt>
                <c:pt idx="1">
                  <c:v>327896</c:v>
                </c:pt>
                <c:pt idx="2">
                  <c:v>113412</c:v>
                </c:pt>
                <c:pt idx="3">
                  <c:v>29161</c:v>
                </c:pt>
                <c:pt idx="4">
                  <c:v>414202</c:v>
                </c:pt>
                <c:pt idx="5">
                  <c:v>50159.97</c:v>
                </c:pt>
                <c:pt idx="6">
                  <c:v>26469</c:v>
                </c:pt>
                <c:pt idx="7">
                  <c:v>256325</c:v>
                </c:pt>
                <c:pt idx="8">
                  <c:v>75216</c:v>
                </c:pt>
                <c:pt idx="9">
                  <c:v>8490.8799999999992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97-411C-8FD7-438C1B25EED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Fylker!$G$10:$G$19</c:f>
              <c:numCache>
                <c:formatCode>#,##0</c:formatCode>
                <c:ptCount val="10"/>
                <c:pt idx="0">
                  <c:v>165628</c:v>
                </c:pt>
                <c:pt idx="1">
                  <c:v>334507</c:v>
                </c:pt>
                <c:pt idx="2">
                  <c:v>115603</c:v>
                </c:pt>
                <c:pt idx="3">
                  <c:v>30458</c:v>
                </c:pt>
                <c:pt idx="4">
                  <c:v>411240</c:v>
                </c:pt>
                <c:pt idx="5">
                  <c:v>49659</c:v>
                </c:pt>
                <c:pt idx="6">
                  <c:v>24697</c:v>
                </c:pt>
                <c:pt idx="7">
                  <c:v>258882</c:v>
                </c:pt>
                <c:pt idx="8">
                  <c:v>79837</c:v>
                </c:pt>
                <c:pt idx="9">
                  <c:v>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97-411C-8FD7-438C1B25E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103848293848625"/>
          <c:y val="0.26149292973780974"/>
          <c:w val="6.2678811685198649E-2"/>
          <c:h val="0.15098357841188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Fylker!$B$175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val>
            <c:numRef>
              <c:f>Fylker!$AD$175:$AD$184</c:f>
              <c:numCache>
                <c:formatCode>0</c:formatCode>
                <c:ptCount val="10"/>
                <c:pt idx="0">
                  <c:v>482.23627684964202</c:v>
                </c:pt>
                <c:pt idx="1">
                  <c:v>506.42702702702701</c:v>
                </c:pt>
                <c:pt idx="2">
                  <c:v>577.4382978723404</c:v>
                </c:pt>
                <c:pt idx="3">
                  <c:v>224.50746268656715</c:v>
                </c:pt>
                <c:pt idx="4">
                  <c:v>487.07868020304568</c:v>
                </c:pt>
                <c:pt idx="5">
                  <c:v>212.73708920187792</c:v>
                </c:pt>
                <c:pt idx="6">
                  <c:v>353.23170731707319</c:v>
                </c:pt>
                <c:pt idx="7">
                  <c:v>531.12366737739876</c:v>
                </c:pt>
                <c:pt idx="8">
                  <c:v>429.73239436619718</c:v>
                </c:pt>
                <c:pt idx="9">
                  <c:v>271.17391304347825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0-4C3C-98B9-B29A36A5BCBF}"/>
            </c:ext>
          </c:extLst>
        </c:ser>
        <c:ser>
          <c:idx val="10"/>
          <c:order val="1"/>
          <c:tx>
            <c:strRef>
              <c:f>Fylker!$B$120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Fylker!$AD$120:$AD$129</c:f>
              <c:numCache>
                <c:formatCode>0</c:formatCode>
                <c:ptCount val="10"/>
                <c:pt idx="0">
                  <c:v>574.20180722891564</c:v>
                </c:pt>
                <c:pt idx="1">
                  <c:v>685.04100227790434</c:v>
                </c:pt>
                <c:pt idx="2">
                  <c:v>729.20212765957444</c:v>
                </c:pt>
                <c:pt idx="3">
                  <c:v>376.21875</c:v>
                </c:pt>
                <c:pt idx="4">
                  <c:v>681.63384615384621</c:v>
                </c:pt>
                <c:pt idx="5">
                  <c:v>308.76582278481015</c:v>
                </c:pt>
                <c:pt idx="6">
                  <c:v>603.28571428571433</c:v>
                </c:pt>
                <c:pt idx="7">
                  <c:v>672.63013698630141</c:v>
                </c:pt>
                <c:pt idx="8">
                  <c:v>656.07142857142856</c:v>
                </c:pt>
                <c:pt idx="9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0-4C3C-98B9-B29A36A5BCBF}"/>
            </c:ext>
          </c:extLst>
        </c:ser>
        <c:ser>
          <c:idx val="13"/>
          <c:order val="2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Fylker!$AD$21:$AD$30</c:f>
              <c:numCache>
                <c:formatCode>0</c:formatCode>
                <c:ptCount val="10"/>
                <c:pt idx="0">
                  <c:v>574.07796610169487</c:v>
                </c:pt>
                <c:pt idx="1">
                  <c:v>760.77958236658935</c:v>
                </c:pt>
                <c:pt idx="2">
                  <c:v>613.03783783783786</c:v>
                </c:pt>
                <c:pt idx="3">
                  <c:v>291.61</c:v>
                </c:pt>
                <c:pt idx="4">
                  <c:v>791.97323135755255</c:v>
                </c:pt>
                <c:pt idx="5">
                  <c:v>348.333125</c:v>
                </c:pt>
                <c:pt idx="6">
                  <c:v>615.55813953488371</c:v>
                </c:pt>
                <c:pt idx="7">
                  <c:v>796.04037267080741</c:v>
                </c:pt>
                <c:pt idx="8">
                  <c:v>723.23076923076928</c:v>
                </c:pt>
                <c:pt idx="9">
                  <c:v>265.33999999999997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0-4C3C-98B9-B29A36A5BCBF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Fylker!$AD$10:$AD$19</c:f>
              <c:numCache>
                <c:formatCode>0</c:formatCode>
                <c:ptCount val="10"/>
                <c:pt idx="0">
                  <c:v>637.03076923076924</c:v>
                </c:pt>
                <c:pt idx="1">
                  <c:v>857.71025641025642</c:v>
                </c:pt>
                <c:pt idx="2">
                  <c:v>672.1104651162791</c:v>
                </c:pt>
                <c:pt idx="3">
                  <c:v>298.60784313725492</c:v>
                </c:pt>
                <c:pt idx="4">
                  <c:v>815.95238095238096</c:v>
                </c:pt>
                <c:pt idx="5">
                  <c:v>354.70714285714286</c:v>
                </c:pt>
                <c:pt idx="6">
                  <c:v>602.36585365853659</c:v>
                </c:pt>
                <c:pt idx="7">
                  <c:v>840.52597402597405</c:v>
                </c:pt>
                <c:pt idx="8">
                  <c:v>725.79090909090905</c:v>
                </c:pt>
                <c:pt idx="9">
                  <c:v>201.97368421052633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10-4C3C-98B9-B29A36A5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80693161596225"/>
          <c:y val="0.17943372454941348"/>
          <c:w val="6.2952693512395574E-2"/>
          <c:h val="0.2235039268057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Fylker!$AD$21:$AD$30</c:f>
              <c:numCache>
                <c:formatCode>0</c:formatCode>
                <c:ptCount val="10"/>
                <c:pt idx="0">
                  <c:v>574.07796610169487</c:v>
                </c:pt>
                <c:pt idx="1">
                  <c:v>760.77958236658935</c:v>
                </c:pt>
                <c:pt idx="2">
                  <c:v>613.03783783783786</c:v>
                </c:pt>
                <c:pt idx="3">
                  <c:v>291.61</c:v>
                </c:pt>
                <c:pt idx="4">
                  <c:v>791.97323135755255</c:v>
                </c:pt>
                <c:pt idx="5">
                  <c:v>348.333125</c:v>
                </c:pt>
                <c:pt idx="6">
                  <c:v>615.55813953488371</c:v>
                </c:pt>
                <c:pt idx="7">
                  <c:v>796.04037267080741</c:v>
                </c:pt>
                <c:pt idx="8">
                  <c:v>723.23076923076928</c:v>
                </c:pt>
                <c:pt idx="9">
                  <c:v>265.33999999999997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A-4B38-8ABD-760B400BB419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Fylker!$AD$10:$AD$19</c:f>
              <c:numCache>
                <c:formatCode>0</c:formatCode>
                <c:ptCount val="10"/>
                <c:pt idx="0">
                  <c:v>637.03076923076924</c:v>
                </c:pt>
                <c:pt idx="1">
                  <c:v>857.71025641025642</c:v>
                </c:pt>
                <c:pt idx="2">
                  <c:v>672.1104651162791</c:v>
                </c:pt>
                <c:pt idx="3">
                  <c:v>298.60784313725492</c:v>
                </c:pt>
                <c:pt idx="4">
                  <c:v>815.95238095238096</c:v>
                </c:pt>
                <c:pt idx="5">
                  <c:v>354.70714285714286</c:v>
                </c:pt>
                <c:pt idx="6">
                  <c:v>602.36585365853659</c:v>
                </c:pt>
                <c:pt idx="7">
                  <c:v>840.52597402597405</c:v>
                </c:pt>
                <c:pt idx="8">
                  <c:v>725.79090909090905</c:v>
                </c:pt>
                <c:pt idx="9">
                  <c:v>201.97368421052633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A-4B38-8ABD-760B400BB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7828053201112"/>
          <c:y val="0.22610038908591171"/>
          <c:w val="5.6599218529064244E-2"/>
          <c:h val="0.152489437293646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PRODUSENTER </a:t>
            </a:r>
            <a:r>
              <a:rPr lang="en-US" sz="2400"/>
              <a:t>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Fylker!$B$175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val>
            <c:numRef>
              <c:f>Fylker!$E$175:$E$184</c:f>
              <c:numCache>
                <c:formatCode>General</c:formatCode>
                <c:ptCount val="10"/>
                <c:pt idx="0">
                  <c:v>419</c:v>
                </c:pt>
                <c:pt idx="1">
                  <c:v>555</c:v>
                </c:pt>
                <c:pt idx="2">
                  <c:v>235</c:v>
                </c:pt>
                <c:pt idx="3">
                  <c:v>67</c:v>
                </c:pt>
                <c:pt idx="4">
                  <c:v>788</c:v>
                </c:pt>
                <c:pt idx="5">
                  <c:v>213</c:v>
                </c:pt>
                <c:pt idx="6">
                  <c:v>82</c:v>
                </c:pt>
                <c:pt idx="7">
                  <c:v>469</c:v>
                </c:pt>
                <c:pt idx="8">
                  <c:v>142</c:v>
                </c:pt>
                <c:pt idx="9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D-4B90-8CAD-C92DE047C799}"/>
            </c:ext>
          </c:extLst>
        </c:ser>
        <c:ser>
          <c:idx val="10"/>
          <c:order val="1"/>
          <c:tx>
            <c:strRef>
              <c:f>Fylker!$B$120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Fylker!$E$120:$E$129</c:f>
              <c:numCache>
                <c:formatCode>General</c:formatCode>
                <c:ptCount val="10"/>
                <c:pt idx="0">
                  <c:v>332</c:v>
                </c:pt>
                <c:pt idx="1">
                  <c:v>439</c:v>
                </c:pt>
                <c:pt idx="2">
                  <c:v>188</c:v>
                </c:pt>
                <c:pt idx="3">
                  <c:v>64</c:v>
                </c:pt>
                <c:pt idx="4">
                  <c:v>650</c:v>
                </c:pt>
                <c:pt idx="5">
                  <c:v>158</c:v>
                </c:pt>
                <c:pt idx="6">
                  <c:v>56</c:v>
                </c:pt>
                <c:pt idx="7">
                  <c:v>365</c:v>
                </c:pt>
                <c:pt idx="8">
                  <c:v>126</c:v>
                </c:pt>
                <c:pt idx="9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D-4B90-8CAD-C92DE047C799}"/>
            </c:ext>
          </c:extLst>
        </c:ser>
        <c:ser>
          <c:idx val="13"/>
          <c:order val="2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Fylker!$E$21:$E$30</c:f>
              <c:numCache>
                <c:formatCode>General</c:formatCode>
                <c:ptCount val="10"/>
                <c:pt idx="0">
                  <c:v>295</c:v>
                </c:pt>
                <c:pt idx="1">
                  <c:v>431</c:v>
                </c:pt>
                <c:pt idx="2">
                  <c:v>185</c:v>
                </c:pt>
                <c:pt idx="3">
                  <c:v>100</c:v>
                </c:pt>
                <c:pt idx="4">
                  <c:v>523</c:v>
                </c:pt>
                <c:pt idx="5">
                  <c:v>144</c:v>
                </c:pt>
                <c:pt idx="6">
                  <c:v>43</c:v>
                </c:pt>
                <c:pt idx="7">
                  <c:v>322</c:v>
                </c:pt>
                <c:pt idx="8">
                  <c:v>104</c:v>
                </c:pt>
                <c:pt idx="9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D-4B90-8CAD-C92DE047C799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Fylker!$E$10:$E$19</c:f>
              <c:numCache>
                <c:formatCode>General</c:formatCode>
                <c:ptCount val="10"/>
                <c:pt idx="0">
                  <c:v>260</c:v>
                </c:pt>
                <c:pt idx="1">
                  <c:v>390</c:v>
                </c:pt>
                <c:pt idx="2">
                  <c:v>172</c:v>
                </c:pt>
                <c:pt idx="3">
                  <c:v>102</c:v>
                </c:pt>
                <c:pt idx="4">
                  <c:v>504</c:v>
                </c:pt>
                <c:pt idx="5">
                  <c:v>140</c:v>
                </c:pt>
                <c:pt idx="6">
                  <c:v>41</c:v>
                </c:pt>
                <c:pt idx="7">
                  <c:v>308</c:v>
                </c:pt>
                <c:pt idx="8">
                  <c:v>110</c:v>
                </c:pt>
                <c:pt idx="9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D-4B90-8CAD-C92DE047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5589573851882"/>
          <c:y val="0.2100652428492586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PRODUSENTER </a:t>
            </a:r>
            <a:r>
              <a:rPr lang="en-US" sz="2400"/>
              <a:t>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Fylker!$E$21:$E$30</c:f>
              <c:numCache>
                <c:formatCode>General</c:formatCode>
                <c:ptCount val="10"/>
                <c:pt idx="0">
                  <c:v>295</c:v>
                </c:pt>
                <c:pt idx="1">
                  <c:v>431</c:v>
                </c:pt>
                <c:pt idx="2">
                  <c:v>185</c:v>
                </c:pt>
                <c:pt idx="3">
                  <c:v>100</c:v>
                </c:pt>
                <c:pt idx="4">
                  <c:v>523</c:v>
                </c:pt>
                <c:pt idx="5">
                  <c:v>144</c:v>
                </c:pt>
                <c:pt idx="6">
                  <c:v>43</c:v>
                </c:pt>
                <c:pt idx="7">
                  <c:v>322</c:v>
                </c:pt>
                <c:pt idx="8">
                  <c:v>104</c:v>
                </c:pt>
                <c:pt idx="9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B-4B00-AC05-0AE32ED07E0D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Fylker!$E$10:$E$19</c:f>
              <c:numCache>
                <c:formatCode>General</c:formatCode>
                <c:ptCount val="10"/>
                <c:pt idx="0">
                  <c:v>260</c:v>
                </c:pt>
                <c:pt idx="1">
                  <c:v>390</c:v>
                </c:pt>
                <c:pt idx="2">
                  <c:v>172</c:v>
                </c:pt>
                <c:pt idx="3">
                  <c:v>102</c:v>
                </c:pt>
                <c:pt idx="4">
                  <c:v>504</c:v>
                </c:pt>
                <c:pt idx="5">
                  <c:v>140</c:v>
                </c:pt>
                <c:pt idx="6">
                  <c:v>41</c:v>
                </c:pt>
                <c:pt idx="7">
                  <c:v>308</c:v>
                </c:pt>
                <c:pt idx="8">
                  <c:v>110</c:v>
                </c:pt>
                <c:pt idx="9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B-4B00-AC05-0AE32ED0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5589573851882"/>
          <c:y val="0.21006524284925862"/>
          <c:w val="7.0853825892883152E-2"/>
          <c:h val="0.13490307314600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Fylker!$B$175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val>
            <c:numRef>
              <c:f>Fylker!$O$175:$O$184</c:f>
              <c:numCache>
                <c:formatCode>0.00</c:formatCode>
                <c:ptCount val="10"/>
                <c:pt idx="0">
                  <c:v>56.926789665704646</c:v>
                </c:pt>
                <c:pt idx="1">
                  <c:v>57.098488946461856</c:v>
                </c:pt>
                <c:pt idx="2">
                  <c:v>57.045961762408048</c:v>
                </c:pt>
                <c:pt idx="3">
                  <c:v>56.721087982975313</c:v>
                </c:pt>
                <c:pt idx="4">
                  <c:v>57.032413500152451</c:v>
                </c:pt>
                <c:pt idx="5">
                  <c:v>57.138628939701611</c:v>
                </c:pt>
                <c:pt idx="6">
                  <c:v>56.776642284674338</c:v>
                </c:pt>
                <c:pt idx="7">
                  <c:v>56.779397949269722</c:v>
                </c:pt>
                <c:pt idx="8">
                  <c:v>56.600167163787745</c:v>
                </c:pt>
                <c:pt idx="9">
                  <c:v>56.93289505331515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8-4186-86B4-C94FA453E557}"/>
            </c:ext>
          </c:extLst>
        </c:ser>
        <c:ser>
          <c:idx val="10"/>
          <c:order val="1"/>
          <c:tx>
            <c:strRef>
              <c:f>Fylker!$B$120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Fylker!$O$120:$O$129</c:f>
              <c:numCache>
                <c:formatCode>0.00</c:formatCode>
                <c:ptCount val="10"/>
                <c:pt idx="0">
                  <c:v>61.686381686276761</c:v>
                </c:pt>
                <c:pt idx="1">
                  <c:v>61.195858358108687</c:v>
                </c:pt>
                <c:pt idx="2">
                  <c:v>61.328331643408923</c:v>
                </c:pt>
                <c:pt idx="3">
                  <c:v>61.250270000830781</c:v>
                </c:pt>
                <c:pt idx="4">
                  <c:v>61.367384297296795</c:v>
                </c:pt>
                <c:pt idx="5">
                  <c:v>61.8087798076726</c:v>
                </c:pt>
                <c:pt idx="6">
                  <c:v>61.786614965664207</c:v>
                </c:pt>
                <c:pt idx="7">
                  <c:v>61.643506242235375</c:v>
                </c:pt>
                <c:pt idx="8">
                  <c:v>61.416463016283984</c:v>
                </c:pt>
                <c:pt idx="9">
                  <c:v>61.306851077516889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8-4186-86B4-C94FA453E557}"/>
            </c:ext>
          </c:extLst>
        </c:ser>
        <c:ser>
          <c:idx val="13"/>
          <c:order val="2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Fylker!$O$21:$O$30</c:f>
              <c:numCache>
                <c:formatCode>0.00</c:formatCode>
                <c:ptCount val="10"/>
                <c:pt idx="0">
                  <c:v>60.510895797842153</c:v>
                </c:pt>
                <c:pt idx="1">
                  <c:v>60.315477044750146</c:v>
                </c:pt>
                <c:pt idx="2">
                  <c:v>60.587777228422098</c:v>
                </c:pt>
                <c:pt idx="3">
                  <c:v>60.696856081452914</c:v>
                </c:pt>
                <c:pt idx="4">
                  <c:v>60.773822525762945</c:v>
                </c:pt>
                <c:pt idx="5">
                  <c:v>60.858970171772548</c:v>
                </c:pt>
                <c:pt idx="6">
                  <c:v>60.591160012099216</c:v>
                </c:pt>
                <c:pt idx="7">
                  <c:v>60.995748239505424</c:v>
                </c:pt>
                <c:pt idx="8">
                  <c:v>60.868826482376598</c:v>
                </c:pt>
                <c:pt idx="9">
                  <c:v>60.182182037998189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8-4186-86B4-C94FA453E557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Fylker!$O$10:$O$19</c:f>
              <c:numCache>
                <c:formatCode>0.00</c:formatCode>
                <c:ptCount val="10"/>
                <c:pt idx="0">
                  <c:v>60.583329293418984</c:v>
                </c:pt>
                <c:pt idx="1">
                  <c:v>60.350378657538585</c:v>
                </c:pt>
                <c:pt idx="2">
                  <c:v>60.499519542916495</c:v>
                </c:pt>
                <c:pt idx="3">
                  <c:v>60.530824396341849</c:v>
                </c:pt>
                <c:pt idx="4">
                  <c:v>60.736737423270803</c:v>
                </c:pt>
                <c:pt idx="5">
                  <c:v>60.783777786743059</c:v>
                </c:pt>
                <c:pt idx="6">
                  <c:v>60.334414662827953</c:v>
                </c:pt>
                <c:pt idx="7">
                  <c:v>60.658133351909264</c:v>
                </c:pt>
                <c:pt idx="8">
                  <c:v>60.767818601616206</c:v>
                </c:pt>
                <c:pt idx="9">
                  <c:v>60.056758872651365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48-4186-86B4-C94FA453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85543476257276E-2"/>
          <c:y val="0.14560922442807855"/>
          <c:w val="0.88033513831133514"/>
          <c:h val="0.73879208188407353"/>
        </c:manualLayout>
      </c:layout>
      <c:lineChart>
        <c:grouping val="standard"/>
        <c:varyColors val="0"/>
        <c:ser>
          <c:idx val="0"/>
          <c:order val="0"/>
          <c:tx>
            <c:strRef>
              <c:f>Uke!$B$118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Uke!$N$118:$N$169</c:f>
              <c:numCache>
                <c:formatCode>0.0</c:formatCode>
                <c:ptCount val="52"/>
                <c:pt idx="0">
                  <c:v>84.818146871685983</c:v>
                </c:pt>
                <c:pt idx="1">
                  <c:v>84.536586033937127</c:v>
                </c:pt>
                <c:pt idx="2">
                  <c:v>84.572130984787705</c:v>
                </c:pt>
                <c:pt idx="3">
                  <c:v>84.345442760203611</c:v>
                </c:pt>
                <c:pt idx="4">
                  <c:v>84.607794518529317</c:v>
                </c:pt>
                <c:pt idx="5">
                  <c:v>85.014685458137308</c:v>
                </c:pt>
                <c:pt idx="6">
                  <c:v>84.122979489417375</c:v>
                </c:pt>
                <c:pt idx="7">
                  <c:v>85.172227510709206</c:v>
                </c:pt>
                <c:pt idx="8">
                  <c:v>85.369607107533781</c:v>
                </c:pt>
                <c:pt idx="9">
                  <c:v>84.983363446611349</c:v>
                </c:pt>
                <c:pt idx="10">
                  <c:v>84.600525334886697</c:v>
                </c:pt>
                <c:pt idx="11">
                  <c:v>83.486044960616354</c:v>
                </c:pt>
                <c:pt idx="12">
                  <c:v>83.830098626534053</c:v>
                </c:pt>
                <c:pt idx="13">
                  <c:v>85.919830486693698</c:v>
                </c:pt>
                <c:pt idx="14">
                  <c:v>85.126099388481521</c:v>
                </c:pt>
                <c:pt idx="15">
                  <c:v>84.649880445795148</c:v>
                </c:pt>
                <c:pt idx="16">
                  <c:v>83.924589950265755</c:v>
                </c:pt>
                <c:pt idx="17">
                  <c:v>83.914766732460009</c:v>
                </c:pt>
                <c:pt idx="18">
                  <c:v>84.654690086585106</c:v>
                </c:pt>
                <c:pt idx="19">
                  <c:v>85.272837833189683</c:v>
                </c:pt>
                <c:pt idx="20">
                  <c:v>85.208345870206585</c:v>
                </c:pt>
                <c:pt idx="21">
                  <c:v>84.604557501209655</c:v>
                </c:pt>
                <c:pt idx="22">
                  <c:v>84.21802565152143</c:v>
                </c:pt>
                <c:pt idx="23">
                  <c:v>84.081938948446194</c:v>
                </c:pt>
                <c:pt idx="24">
                  <c:v>83.41402445306862</c:v>
                </c:pt>
                <c:pt idx="25">
                  <c:v>84.360406651549695</c:v>
                </c:pt>
                <c:pt idx="26">
                  <c:v>84.108703264186317</c:v>
                </c:pt>
                <c:pt idx="27">
                  <c:v>83.647454686289649</c:v>
                </c:pt>
                <c:pt idx="28">
                  <c:v>82.782466726150219</c:v>
                </c:pt>
                <c:pt idx="29">
                  <c:v>82.914702355151007</c:v>
                </c:pt>
                <c:pt idx="30">
                  <c:v>83.756173984671605</c:v>
                </c:pt>
                <c:pt idx="31">
                  <c:v>83.318477849676555</c:v>
                </c:pt>
                <c:pt idx="32">
                  <c:v>84.335453862085345</c:v>
                </c:pt>
                <c:pt idx="33">
                  <c:v>83.808673149827158</c:v>
                </c:pt>
                <c:pt idx="34">
                  <c:v>84.429480994151902</c:v>
                </c:pt>
                <c:pt idx="35">
                  <c:v>84.213402295435202</c:v>
                </c:pt>
                <c:pt idx="36">
                  <c:v>84.613825936168297</c:v>
                </c:pt>
                <c:pt idx="37">
                  <c:v>84.123304891323613</c:v>
                </c:pt>
                <c:pt idx="38">
                  <c:v>85.691527849629551</c:v>
                </c:pt>
                <c:pt idx="39">
                  <c:v>84.38853548432219</c:v>
                </c:pt>
                <c:pt idx="40">
                  <c:v>85.655336776074478</c:v>
                </c:pt>
                <c:pt idx="41">
                  <c:v>85.085861940044992</c:v>
                </c:pt>
                <c:pt idx="42">
                  <c:v>85.798238286969749</c:v>
                </c:pt>
                <c:pt idx="43">
                  <c:v>85.325627171236547</c:v>
                </c:pt>
                <c:pt idx="44">
                  <c:v>85.222936322286714</c:v>
                </c:pt>
                <c:pt idx="45">
                  <c:v>84.224626260023612</c:v>
                </c:pt>
                <c:pt idx="46">
                  <c:v>85.822119691661086</c:v>
                </c:pt>
                <c:pt idx="47">
                  <c:v>84.375072863332349</c:v>
                </c:pt>
                <c:pt idx="48">
                  <c:v>82.003706583223334</c:v>
                </c:pt>
                <c:pt idx="49">
                  <c:v>80.283113192485857</c:v>
                </c:pt>
                <c:pt idx="50">
                  <c:v>80.628758796622151</c:v>
                </c:pt>
                <c:pt idx="51">
                  <c:v>77.939585365853603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0-41E8-8DAC-6A764F2DBBEB}"/>
            </c:ext>
          </c:extLst>
        </c:ser>
        <c:ser>
          <c:idx val="3"/>
          <c:order val="1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Uke!$N$64:$N$115</c:f>
              <c:numCache>
                <c:formatCode>0.0</c:formatCode>
                <c:ptCount val="52"/>
                <c:pt idx="0">
                  <c:v>86.859291990159718</c:v>
                </c:pt>
                <c:pt idx="1">
                  <c:v>86.092443015086758</c:v>
                </c:pt>
                <c:pt idx="2">
                  <c:v>85.096501175940048</c:v>
                </c:pt>
                <c:pt idx="3">
                  <c:v>84.751332751091581</c:v>
                </c:pt>
                <c:pt idx="4">
                  <c:v>84.845209506605386</c:v>
                </c:pt>
                <c:pt idx="5">
                  <c:v>84.638872761663421</c:v>
                </c:pt>
                <c:pt idx="6">
                  <c:v>84.884076318903482</c:v>
                </c:pt>
                <c:pt idx="7">
                  <c:v>85.84046691176502</c:v>
                </c:pt>
                <c:pt idx="8">
                  <c:v>84.985903557737615</c:v>
                </c:pt>
                <c:pt idx="9">
                  <c:v>85.019471279373249</c:v>
                </c:pt>
                <c:pt idx="10">
                  <c:v>85.062315408191395</c:v>
                </c:pt>
                <c:pt idx="11">
                  <c:v>84.76370656111645</c:v>
                </c:pt>
                <c:pt idx="12">
                  <c:v>84.797326249183214</c:v>
                </c:pt>
                <c:pt idx="13">
                  <c:v>84.142097176877314</c:v>
                </c:pt>
                <c:pt idx="14">
                  <c:v>83.785980201370492</c:v>
                </c:pt>
                <c:pt idx="15">
                  <c:v>86.481931212810522</c:v>
                </c:pt>
                <c:pt idx="16">
                  <c:v>86.005149747068145</c:v>
                </c:pt>
                <c:pt idx="17">
                  <c:v>84.145330440818896</c:v>
                </c:pt>
                <c:pt idx="18">
                  <c:v>84.909958031285527</c:v>
                </c:pt>
                <c:pt idx="19">
                  <c:v>85.584885103011246</c:v>
                </c:pt>
                <c:pt idx="20">
                  <c:v>84.818575491209984</c:v>
                </c:pt>
                <c:pt idx="21">
                  <c:v>85.581714039049189</c:v>
                </c:pt>
                <c:pt idx="22">
                  <c:v>85.66642967542478</c:v>
                </c:pt>
                <c:pt idx="23">
                  <c:v>84.774551154174915</c:v>
                </c:pt>
                <c:pt idx="24">
                  <c:v>84.947100949377443</c:v>
                </c:pt>
                <c:pt idx="25">
                  <c:v>85.406376638856116</c:v>
                </c:pt>
                <c:pt idx="26">
                  <c:v>84.940862080082894</c:v>
                </c:pt>
                <c:pt idx="27">
                  <c:v>84.598190874814208</c:v>
                </c:pt>
                <c:pt idx="28">
                  <c:v>84.679094470697564</c:v>
                </c:pt>
                <c:pt idx="29">
                  <c:v>84.599233884207067</c:v>
                </c:pt>
                <c:pt idx="30">
                  <c:v>85.076954422490701</c:v>
                </c:pt>
                <c:pt idx="31">
                  <c:v>84.903106503569504</c:v>
                </c:pt>
                <c:pt idx="32">
                  <c:v>85.254166714609511</c:v>
                </c:pt>
                <c:pt idx="33">
                  <c:v>85.6982314685783</c:v>
                </c:pt>
                <c:pt idx="34">
                  <c:v>85.331261379360797</c:v>
                </c:pt>
                <c:pt idx="35">
                  <c:v>85.659964598922059</c:v>
                </c:pt>
                <c:pt idx="36">
                  <c:v>85.504128813319326</c:v>
                </c:pt>
                <c:pt idx="37">
                  <c:v>85.810994581367012</c:v>
                </c:pt>
                <c:pt idx="38">
                  <c:v>85.866174037304447</c:v>
                </c:pt>
                <c:pt idx="39">
                  <c:v>86.137540732597856</c:v>
                </c:pt>
                <c:pt idx="40">
                  <c:v>86.011110315442437</c:v>
                </c:pt>
                <c:pt idx="41">
                  <c:v>86.089288655934482</c:v>
                </c:pt>
                <c:pt idx="42">
                  <c:v>86.902103337905586</c:v>
                </c:pt>
                <c:pt idx="43">
                  <c:v>86.215812424526391</c:v>
                </c:pt>
                <c:pt idx="44">
                  <c:v>85.538714281183346</c:v>
                </c:pt>
                <c:pt idx="45">
                  <c:v>85.633741399915706</c:v>
                </c:pt>
                <c:pt idx="46">
                  <c:v>85.041042855154942</c:v>
                </c:pt>
                <c:pt idx="47">
                  <c:v>84.938311148086541</c:v>
                </c:pt>
                <c:pt idx="48">
                  <c:v>83.277381518465404</c:v>
                </c:pt>
                <c:pt idx="49">
                  <c:v>80.889693541533589</c:v>
                </c:pt>
                <c:pt idx="50">
                  <c:v>80.734189869668228</c:v>
                </c:pt>
                <c:pt idx="51">
                  <c:v>83.019986844578114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0-41E8-8DAC-6A764F2DBBEB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86.343590509770891</c:v>
                </c:pt>
                <c:pt idx="1">
                  <c:v>85.828139676621177</c:v>
                </c:pt>
                <c:pt idx="2">
                  <c:v>84.894938508331691</c:v>
                </c:pt>
                <c:pt idx="3">
                  <c:v>85.385243946512944</c:v>
                </c:pt>
                <c:pt idx="4">
                  <c:v>84.541140678553504</c:v>
                </c:pt>
                <c:pt idx="5">
                  <c:v>84.642519931217421</c:v>
                </c:pt>
                <c:pt idx="6">
                  <c:v>84.529779884613887</c:v>
                </c:pt>
                <c:pt idx="7">
                  <c:v>84.561617042046819</c:v>
                </c:pt>
                <c:pt idx="8">
                  <c:v>84.186547284804391</c:v>
                </c:pt>
                <c:pt idx="9">
                  <c:v>84.207584534066626</c:v>
                </c:pt>
                <c:pt idx="10">
                  <c:v>85.033032329220319</c:v>
                </c:pt>
                <c:pt idx="11">
                  <c:v>84.468872732214649</c:v>
                </c:pt>
                <c:pt idx="12">
                  <c:v>83.736885165105747</c:v>
                </c:pt>
                <c:pt idx="13">
                  <c:v>84.248688382819594</c:v>
                </c:pt>
                <c:pt idx="14">
                  <c:v>85.856739144461031</c:v>
                </c:pt>
                <c:pt idx="15">
                  <c:v>86.421961778711903</c:v>
                </c:pt>
                <c:pt idx="16">
                  <c:v>85.142389019807709</c:v>
                </c:pt>
                <c:pt idx="17">
                  <c:v>85.072666596409746</c:v>
                </c:pt>
                <c:pt idx="18">
                  <c:v>84.97394807238409</c:v>
                </c:pt>
                <c:pt idx="19">
                  <c:v>83.930463442862177</c:v>
                </c:pt>
                <c:pt idx="20">
                  <c:v>84.714342921977504</c:v>
                </c:pt>
                <c:pt idx="21">
                  <c:v>85.299881166726067</c:v>
                </c:pt>
                <c:pt idx="22">
                  <c:v>84.260305214931009</c:v>
                </c:pt>
                <c:pt idx="23">
                  <c:v>84.269927248905418</c:v>
                </c:pt>
                <c:pt idx="24">
                  <c:v>84.369443967441555</c:v>
                </c:pt>
                <c:pt idx="25">
                  <c:v>83.844343972908604</c:v>
                </c:pt>
                <c:pt idx="26">
                  <c:v>84.233381776395618</c:v>
                </c:pt>
                <c:pt idx="27">
                  <c:v>83.574818736721284</c:v>
                </c:pt>
                <c:pt idx="28">
                  <c:v>83.730714699857501</c:v>
                </c:pt>
                <c:pt idx="29">
                  <c:v>83.446023974337194</c:v>
                </c:pt>
                <c:pt idx="30">
                  <c:v>83.699222014608623</c:v>
                </c:pt>
                <c:pt idx="31">
                  <c:v>83.188026731019136</c:v>
                </c:pt>
                <c:pt idx="32">
                  <c:v>84.008309736851857</c:v>
                </c:pt>
                <c:pt idx="33">
                  <c:v>84.263878977645462</c:v>
                </c:pt>
                <c:pt idx="34">
                  <c:v>83.05264367816099</c:v>
                </c:pt>
                <c:pt idx="35">
                  <c:v>83.77085382682813</c:v>
                </c:pt>
                <c:pt idx="36">
                  <c:v>83.166969368392614</c:v>
                </c:pt>
                <c:pt idx="37">
                  <c:v>83.348785303171937</c:v>
                </c:pt>
                <c:pt idx="38">
                  <c:v>82.757448207826528</c:v>
                </c:pt>
                <c:pt idx="39">
                  <c:v>83.354639368192451</c:v>
                </c:pt>
                <c:pt idx="40">
                  <c:v>83.907274034142219</c:v>
                </c:pt>
                <c:pt idx="41">
                  <c:v>83.60708349542017</c:v>
                </c:pt>
                <c:pt idx="42">
                  <c:v>83.860660682349689</c:v>
                </c:pt>
                <c:pt idx="43">
                  <c:v>83.104806663098429</c:v>
                </c:pt>
                <c:pt idx="44">
                  <c:v>84.085264900662594</c:v>
                </c:pt>
                <c:pt idx="45">
                  <c:v>83.809402039653193</c:v>
                </c:pt>
                <c:pt idx="46">
                  <c:v>83.18506318528199</c:v>
                </c:pt>
                <c:pt idx="47">
                  <c:v>82.889776843089123</c:v>
                </c:pt>
                <c:pt idx="48">
                  <c:v>80.453137509594569</c:v>
                </c:pt>
                <c:pt idx="49">
                  <c:v>79.639839185204949</c:v>
                </c:pt>
                <c:pt idx="50">
                  <c:v>79.39161218528281</c:v>
                </c:pt>
                <c:pt idx="51">
                  <c:v>81.468101482325892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0-41E8-8DAC-6A764F2DB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2664"/>
        <c:axId val="718313056"/>
      </c:lineChart>
      <c:catAx>
        <c:axId val="71831266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3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3056"/>
        <c:scaling>
          <c:orientation val="minMax"/>
          <c:max val="88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crossBetween val="between"/>
        <c:majorUnit val="1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28514344561869"/>
          <c:y val="0.58744823556614101"/>
          <c:w val="8.9257475098170988E-2"/>
          <c:h val="0.12852247550348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Fylker!$O$21:$O$30</c:f>
              <c:numCache>
                <c:formatCode>0.00</c:formatCode>
                <c:ptCount val="10"/>
                <c:pt idx="0">
                  <c:v>60.510895797842153</c:v>
                </c:pt>
                <c:pt idx="1">
                  <c:v>60.315477044750146</c:v>
                </c:pt>
                <c:pt idx="2">
                  <c:v>60.587777228422098</c:v>
                </c:pt>
                <c:pt idx="3">
                  <c:v>60.696856081452914</c:v>
                </c:pt>
                <c:pt idx="4">
                  <c:v>60.773822525762945</c:v>
                </c:pt>
                <c:pt idx="5">
                  <c:v>60.858970171772548</c:v>
                </c:pt>
                <c:pt idx="6">
                  <c:v>60.591160012099216</c:v>
                </c:pt>
                <c:pt idx="7">
                  <c:v>60.995748239505424</c:v>
                </c:pt>
                <c:pt idx="8">
                  <c:v>60.868826482376598</c:v>
                </c:pt>
                <c:pt idx="9">
                  <c:v>60.182182037998189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6-473D-9BD3-FDB9F76A579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Fylker!$O$10:$O$19</c:f>
              <c:numCache>
                <c:formatCode>0.00</c:formatCode>
                <c:ptCount val="10"/>
                <c:pt idx="0">
                  <c:v>60.583329293418984</c:v>
                </c:pt>
                <c:pt idx="1">
                  <c:v>60.350378657538585</c:v>
                </c:pt>
                <c:pt idx="2">
                  <c:v>60.499519542916495</c:v>
                </c:pt>
                <c:pt idx="3">
                  <c:v>60.530824396341849</c:v>
                </c:pt>
                <c:pt idx="4">
                  <c:v>60.736737423270803</c:v>
                </c:pt>
                <c:pt idx="5">
                  <c:v>60.783777786743059</c:v>
                </c:pt>
                <c:pt idx="6">
                  <c:v>60.334414662827953</c:v>
                </c:pt>
                <c:pt idx="7">
                  <c:v>60.658133351909264</c:v>
                </c:pt>
                <c:pt idx="8">
                  <c:v>60.767818601616206</c:v>
                </c:pt>
                <c:pt idx="9">
                  <c:v>60.056758872651365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6-473D-9BD3-FDB9F76A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60286876409466"/>
          <c:y val="0.17004765401611951"/>
          <c:w val="7.8254456403293565E-2"/>
          <c:h val="0.124898675937723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Fylker!$B$175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val>
            <c:numRef>
              <c:f>Fylker!$O$175:$O$184</c:f>
              <c:numCache>
                <c:formatCode>0.00</c:formatCode>
                <c:ptCount val="10"/>
                <c:pt idx="0">
                  <c:v>56.926789665704646</c:v>
                </c:pt>
                <c:pt idx="1">
                  <c:v>57.098488946461856</c:v>
                </c:pt>
                <c:pt idx="2">
                  <c:v>57.045961762408048</c:v>
                </c:pt>
                <c:pt idx="3">
                  <c:v>56.721087982975313</c:v>
                </c:pt>
                <c:pt idx="4">
                  <c:v>57.032413500152451</c:v>
                </c:pt>
                <c:pt idx="5">
                  <c:v>57.138628939701611</c:v>
                </c:pt>
                <c:pt idx="6">
                  <c:v>56.776642284674338</c:v>
                </c:pt>
                <c:pt idx="7">
                  <c:v>56.779397949269722</c:v>
                </c:pt>
                <c:pt idx="8">
                  <c:v>56.600167163787745</c:v>
                </c:pt>
                <c:pt idx="9">
                  <c:v>56.93289505331515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E10-AEB1-8C7910ADE030}"/>
            </c:ext>
          </c:extLst>
        </c:ser>
        <c:ser>
          <c:idx val="10"/>
          <c:order val="1"/>
          <c:tx>
            <c:strRef>
              <c:f>Fylker!$B$120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Fylker!$O$120:$O$129</c:f>
              <c:numCache>
                <c:formatCode>0.00</c:formatCode>
                <c:ptCount val="10"/>
                <c:pt idx="0">
                  <c:v>61.686381686276761</c:v>
                </c:pt>
                <c:pt idx="1">
                  <c:v>61.195858358108687</c:v>
                </c:pt>
                <c:pt idx="2">
                  <c:v>61.328331643408923</c:v>
                </c:pt>
                <c:pt idx="3">
                  <c:v>61.250270000830781</c:v>
                </c:pt>
                <c:pt idx="4">
                  <c:v>61.367384297296795</c:v>
                </c:pt>
                <c:pt idx="5">
                  <c:v>61.8087798076726</c:v>
                </c:pt>
                <c:pt idx="6">
                  <c:v>61.786614965664207</c:v>
                </c:pt>
                <c:pt idx="7">
                  <c:v>61.643506242235375</c:v>
                </c:pt>
                <c:pt idx="8">
                  <c:v>61.416463016283984</c:v>
                </c:pt>
                <c:pt idx="9">
                  <c:v>61.306851077516889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E10-AEB1-8C7910ADE030}"/>
            </c:ext>
          </c:extLst>
        </c:ser>
        <c:ser>
          <c:idx val="13"/>
          <c:order val="2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Fylker!$O$21:$O$30</c:f>
              <c:numCache>
                <c:formatCode>0.00</c:formatCode>
                <c:ptCount val="10"/>
                <c:pt idx="0">
                  <c:v>60.510895797842153</c:v>
                </c:pt>
                <c:pt idx="1">
                  <c:v>60.315477044750146</c:v>
                </c:pt>
                <c:pt idx="2">
                  <c:v>60.587777228422098</c:v>
                </c:pt>
                <c:pt idx="3">
                  <c:v>60.696856081452914</c:v>
                </c:pt>
                <c:pt idx="4">
                  <c:v>60.773822525762945</c:v>
                </c:pt>
                <c:pt idx="5">
                  <c:v>60.858970171772548</c:v>
                </c:pt>
                <c:pt idx="6">
                  <c:v>60.591160012099216</c:v>
                </c:pt>
                <c:pt idx="7">
                  <c:v>60.995748239505424</c:v>
                </c:pt>
                <c:pt idx="8">
                  <c:v>60.868826482376598</c:v>
                </c:pt>
                <c:pt idx="9">
                  <c:v>60.182182037998189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7-4E10-AEB1-8C7910ADE030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Fylker!$O$10:$O$19</c:f>
              <c:numCache>
                <c:formatCode>0.00</c:formatCode>
                <c:ptCount val="10"/>
                <c:pt idx="0">
                  <c:v>60.583329293418984</c:v>
                </c:pt>
                <c:pt idx="1">
                  <c:v>60.350378657538585</c:v>
                </c:pt>
                <c:pt idx="2">
                  <c:v>60.499519542916495</c:v>
                </c:pt>
                <c:pt idx="3">
                  <c:v>60.530824396341849</c:v>
                </c:pt>
                <c:pt idx="4">
                  <c:v>60.736737423270803</c:v>
                </c:pt>
                <c:pt idx="5">
                  <c:v>60.783777786743059</c:v>
                </c:pt>
                <c:pt idx="6">
                  <c:v>60.334414662827953</c:v>
                </c:pt>
                <c:pt idx="7">
                  <c:v>60.658133351909264</c:v>
                </c:pt>
                <c:pt idx="8">
                  <c:v>60.767818601616206</c:v>
                </c:pt>
                <c:pt idx="9">
                  <c:v>60.056758872651365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7-4E10-AEB1-8C7910AD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VEKT innen FYLKE,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86580919050335E-2"/>
          <c:y val="0.13803486201729956"/>
          <c:w val="0.91397501508948364"/>
          <c:h val="0.6603600149734395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Fylker!$R$21:$R$30</c:f>
              <c:numCache>
                <c:formatCode>0.0</c:formatCode>
                <c:ptCount val="10"/>
                <c:pt idx="0">
                  <c:v>86.414230905734485</c:v>
                </c:pt>
                <c:pt idx="1">
                  <c:v>86.587089668227918</c:v>
                </c:pt>
                <c:pt idx="2">
                  <c:v>85.891800307246385</c:v>
                </c:pt>
                <c:pt idx="3">
                  <c:v>84.665924944964047</c:v>
                </c:pt>
                <c:pt idx="4">
                  <c:v>84.923028643824239</c:v>
                </c:pt>
                <c:pt idx="5">
                  <c:v>83.450775724082177</c:v>
                </c:pt>
                <c:pt idx="6">
                  <c:v>84.876799001814717</c:v>
                </c:pt>
                <c:pt idx="7">
                  <c:v>83.463362876816021</c:v>
                </c:pt>
                <c:pt idx="8">
                  <c:v>82.657113676613292</c:v>
                </c:pt>
                <c:pt idx="9">
                  <c:v>82.604263578705002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3-4996-80FA-6FCF70D5201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Fylker!$R$10:$R$19</c:f>
              <c:numCache>
                <c:formatCode>0.0</c:formatCode>
                <c:ptCount val="10"/>
                <c:pt idx="0">
                  <c:v>84.445404193431159</c:v>
                </c:pt>
                <c:pt idx="1">
                  <c:v>85.230247720723241</c:v>
                </c:pt>
                <c:pt idx="2">
                  <c:v>84.133265896204477</c:v>
                </c:pt>
                <c:pt idx="3">
                  <c:v>83.750707283373913</c:v>
                </c:pt>
                <c:pt idx="4">
                  <c:v>84.040854712996747</c:v>
                </c:pt>
                <c:pt idx="5">
                  <c:v>82.516829386371739</c:v>
                </c:pt>
                <c:pt idx="6">
                  <c:v>83.303181947203996</c:v>
                </c:pt>
                <c:pt idx="7">
                  <c:v>82.935702924546391</c:v>
                </c:pt>
                <c:pt idx="8">
                  <c:v>81.100609847914598</c:v>
                </c:pt>
                <c:pt idx="9">
                  <c:v>83.146437891440655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3-4996-80FA-6FCF70D5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11425425480786"/>
          <c:y val="4.6648271772450227E-2"/>
          <c:w val="6.6469605645441229E-2"/>
          <c:h val="0.1709187768418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18504538448081E-2"/>
          <c:y val="0.13812912711490041"/>
          <c:w val="0.90972072076738708"/>
          <c:h val="0.69258772310630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Fylker!$B$175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Fylker!$K$175:$K$184</c:f>
              <c:numCache>
                <c:formatCode>0.0</c:formatCode>
                <c:ptCount val="10"/>
                <c:pt idx="0">
                  <c:v>14.284068142647683</c:v>
                </c:pt>
                <c:pt idx="1">
                  <c:v>19.869542657020329</c:v>
                </c:pt>
                <c:pt idx="2">
                  <c:v>9.5929340672236361</c:v>
                </c:pt>
                <c:pt idx="3">
                  <c:v>1.0633680248727171</c:v>
                </c:pt>
                <c:pt idx="4">
                  <c:v>27.13334586960486</c:v>
                </c:pt>
                <c:pt idx="5">
                  <c:v>3.2033237143370177</c:v>
                </c:pt>
                <c:pt idx="6">
                  <c:v>2.0476302912138178</c:v>
                </c:pt>
                <c:pt idx="7">
                  <c:v>17.609479117917768</c:v>
                </c:pt>
                <c:pt idx="8">
                  <c:v>4.3138441439823803</c:v>
                </c:pt>
                <c:pt idx="9">
                  <c:v>0.8818277318350134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3-4E90-ADA5-EAFA1D2BD575}"/>
            </c:ext>
          </c:extLst>
        </c:ser>
        <c:ser>
          <c:idx val="2"/>
          <c:order val="1"/>
          <c:tx>
            <c:strRef>
              <c:f>Fylker!$B$142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Fylker!$K$142:$K$151</c:f>
              <c:numCache>
                <c:formatCode>0.0</c:formatCode>
                <c:ptCount val="10"/>
                <c:pt idx="0">
                  <c:v>12.516806999331898</c:v>
                </c:pt>
                <c:pt idx="1">
                  <c:v>19.494815773897361</c:v>
                </c:pt>
                <c:pt idx="2">
                  <c:v>9.2454121027774523</c:v>
                </c:pt>
                <c:pt idx="3">
                  <c:v>1.5355990878516019</c:v>
                </c:pt>
                <c:pt idx="4">
                  <c:v>29.113349110661996</c:v>
                </c:pt>
                <c:pt idx="5">
                  <c:v>3.0842326867436025</c:v>
                </c:pt>
                <c:pt idx="6">
                  <c:v>1.9754302809070821</c:v>
                </c:pt>
                <c:pt idx="7">
                  <c:v>17.251175361966698</c:v>
                </c:pt>
                <c:pt idx="8">
                  <c:v>5.0089954837090316</c:v>
                </c:pt>
                <c:pt idx="9">
                  <c:v>0.77384889392147282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3-4E90-ADA5-EAFA1D2BD575}"/>
            </c:ext>
          </c:extLst>
        </c:ser>
        <c:ser>
          <c:idx val="10"/>
          <c:order val="2"/>
          <c:tx>
            <c:strRef>
              <c:f>Fylker!$B$120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Fylker!$K$120:$K$129</c:f>
              <c:numCache>
                <c:formatCode>0.0</c:formatCode>
                <c:ptCount val="10"/>
                <c:pt idx="0">
                  <c:v>12.550842648176118</c:v>
                </c:pt>
                <c:pt idx="1">
                  <c:v>19.799368227838276</c:v>
                </c:pt>
                <c:pt idx="2">
                  <c:v>9.0255987548900478</c:v>
                </c:pt>
                <c:pt idx="3">
                  <c:v>1.5852240631719494</c:v>
                </c:pt>
                <c:pt idx="4">
                  <c:v>29.169887194828902</c:v>
                </c:pt>
                <c:pt idx="5">
                  <c:v>3.2118596196462965</c:v>
                </c:pt>
                <c:pt idx="6">
                  <c:v>2.2242382984550688</c:v>
                </c:pt>
                <c:pt idx="7">
                  <c:v>16.163649794390949</c:v>
                </c:pt>
                <c:pt idx="8">
                  <c:v>5.4424182731999826</c:v>
                </c:pt>
                <c:pt idx="9">
                  <c:v>0.81888100746460257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33-4E90-ADA5-EAFA1D2BD575}"/>
            </c:ext>
          </c:extLst>
        </c:ser>
        <c:ser>
          <c:idx val="3"/>
          <c:order val="3"/>
          <c:tx>
            <c:strRef>
              <c:f>Fylker!$B$65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Fylker!$K$65:$K$74</c:f>
              <c:numCache>
                <c:formatCode>0.0</c:formatCode>
                <c:ptCount val="10"/>
                <c:pt idx="0">
                  <c:v>12.391910897169398</c:v>
                </c:pt>
                <c:pt idx="1">
                  <c:v>20.541016458504135</c:v>
                </c:pt>
                <c:pt idx="2">
                  <c:v>8.0996951493914953</c:v>
                </c:pt>
                <c:pt idx="3">
                  <c:v>1.9132299286273635</c:v>
                </c:pt>
                <c:pt idx="4">
                  <c:v>28.801127071701423</c:v>
                </c:pt>
                <c:pt idx="5">
                  <c:v>3.3959096505820567</c:v>
                </c:pt>
                <c:pt idx="6">
                  <c:v>1.9984582971837284</c:v>
                </c:pt>
                <c:pt idx="7">
                  <c:v>17.059755984813183</c:v>
                </c:pt>
                <c:pt idx="8">
                  <c:v>5.1869299357909551</c:v>
                </c:pt>
                <c:pt idx="9">
                  <c:v>0.61196662623625508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33-4E90-ADA5-EAFA1D2BD575}"/>
            </c:ext>
          </c:extLst>
        </c:ser>
        <c:ser>
          <c:idx val="13"/>
          <c:order val="4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Fylker!$K$21:$K$30</c:f>
              <c:numCache>
                <c:formatCode>0.0</c:formatCode>
                <c:ptCount val="10"/>
                <c:pt idx="0">
                  <c:v>11.508173631514</c:v>
                </c:pt>
                <c:pt idx="1">
                  <c:v>22.281767084603828</c:v>
                </c:pt>
                <c:pt idx="2">
                  <c:v>7.7067721734912604</c:v>
                </c:pt>
                <c:pt idx="3">
                  <c:v>1.9815996839062755</c:v>
                </c:pt>
                <c:pt idx="4">
                  <c:v>28.146584557228753</c:v>
                </c:pt>
                <c:pt idx="5">
                  <c:v>3.4085587152960568</c:v>
                </c:pt>
                <c:pt idx="6">
                  <c:v>1.798668153812119</c:v>
                </c:pt>
                <c:pt idx="7">
                  <c:v>17.418248310321189</c:v>
                </c:pt>
                <c:pt idx="8">
                  <c:v>5.1112102405505455</c:v>
                </c:pt>
                <c:pt idx="9">
                  <c:v>0.57698724749103636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33-4E90-ADA5-EAFA1D2BD575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Fylker!$K$10:$K$19</c:f>
              <c:numCache>
                <c:formatCode>0.0</c:formatCode>
                <c:ptCount val="10"/>
                <c:pt idx="0">
                  <c:v>11.196747543182326</c:v>
                </c:pt>
                <c:pt idx="1">
                  <c:v>22.613268471679248</c:v>
                </c:pt>
                <c:pt idx="2">
                  <c:v>7.8149685212313518</c:v>
                </c:pt>
                <c:pt idx="3">
                  <c:v>2.0590150015109003</c:v>
                </c:pt>
                <c:pt idx="4">
                  <c:v>27.800555821831455</c:v>
                </c:pt>
                <c:pt idx="5">
                  <c:v>3.3570367706359496</c:v>
                </c:pt>
                <c:pt idx="6">
                  <c:v>1.6695611495277003</c:v>
                </c:pt>
                <c:pt idx="7">
                  <c:v>17.500883893267599</c:v>
                </c:pt>
                <c:pt idx="8">
                  <c:v>5.3971232738730626</c:v>
                </c:pt>
                <c:pt idx="9">
                  <c:v>0.51884365804045429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33-4E90-ADA5-EAFA1D2BD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5.6859410954081389E-2"/>
          <c:h val="0.25090525854658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Fylker!$K$21:$K$30</c:f>
              <c:numCache>
                <c:formatCode>0.0</c:formatCode>
                <c:ptCount val="10"/>
                <c:pt idx="0">
                  <c:v>11.508173631514</c:v>
                </c:pt>
                <c:pt idx="1">
                  <c:v>22.281767084603828</c:v>
                </c:pt>
                <c:pt idx="2">
                  <c:v>7.7067721734912604</c:v>
                </c:pt>
                <c:pt idx="3">
                  <c:v>1.9815996839062755</c:v>
                </c:pt>
                <c:pt idx="4">
                  <c:v>28.146584557228753</c:v>
                </c:pt>
                <c:pt idx="5">
                  <c:v>3.4085587152960568</c:v>
                </c:pt>
                <c:pt idx="6">
                  <c:v>1.798668153812119</c:v>
                </c:pt>
                <c:pt idx="7">
                  <c:v>17.418248310321189</c:v>
                </c:pt>
                <c:pt idx="8">
                  <c:v>5.1112102405505455</c:v>
                </c:pt>
                <c:pt idx="9">
                  <c:v>0.57698724749103636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A-46EB-B705-018631049A9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Fylker!$K$10:$K$19</c:f>
              <c:numCache>
                <c:formatCode>0.0</c:formatCode>
                <c:ptCount val="10"/>
                <c:pt idx="0">
                  <c:v>11.196747543182326</c:v>
                </c:pt>
                <c:pt idx="1">
                  <c:v>22.613268471679248</c:v>
                </c:pt>
                <c:pt idx="2">
                  <c:v>7.8149685212313518</c:v>
                </c:pt>
                <c:pt idx="3">
                  <c:v>2.0590150015109003</c:v>
                </c:pt>
                <c:pt idx="4">
                  <c:v>27.800555821831455</c:v>
                </c:pt>
                <c:pt idx="5">
                  <c:v>3.3570367706359496</c:v>
                </c:pt>
                <c:pt idx="6">
                  <c:v>1.6695611495277003</c:v>
                </c:pt>
                <c:pt idx="7">
                  <c:v>17.500883893267599</c:v>
                </c:pt>
                <c:pt idx="8">
                  <c:v>5.3971232738730626</c:v>
                </c:pt>
                <c:pt idx="9">
                  <c:v>0.51884365804045429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A-46EB-B705-01863104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7.3056809428028543E-2"/>
          <c:h val="0.15807965393132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877768679226588"/>
          <c:h val="0.64702445706348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Fylker!$B$175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Fylker!$G$175:$G$184</c:f>
              <c:numCache>
                <c:formatCode>#,##0</c:formatCode>
                <c:ptCount val="10"/>
                <c:pt idx="0">
                  <c:v>202057</c:v>
                </c:pt>
                <c:pt idx="1">
                  <c:v>281067</c:v>
                </c:pt>
                <c:pt idx="2">
                  <c:v>135698</c:v>
                </c:pt>
                <c:pt idx="3">
                  <c:v>15042</c:v>
                </c:pt>
                <c:pt idx="4">
                  <c:v>383818</c:v>
                </c:pt>
                <c:pt idx="5">
                  <c:v>45313</c:v>
                </c:pt>
                <c:pt idx="6">
                  <c:v>28965</c:v>
                </c:pt>
                <c:pt idx="7">
                  <c:v>249097</c:v>
                </c:pt>
                <c:pt idx="8">
                  <c:v>61022</c:v>
                </c:pt>
                <c:pt idx="9">
                  <c:v>12474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D-4E52-BDF0-D16343EFF63E}"/>
            </c:ext>
          </c:extLst>
        </c:ser>
        <c:ser>
          <c:idx val="2"/>
          <c:order val="1"/>
          <c:tx>
            <c:strRef>
              <c:f>Fylker!$B$142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Fylker!$G$142:$G$151</c:f>
              <c:numCache>
                <c:formatCode>#,##0</c:formatCode>
                <c:ptCount val="10"/>
                <c:pt idx="0">
                  <c:v>187255</c:v>
                </c:pt>
                <c:pt idx="1">
                  <c:v>291648</c:v>
                </c:pt>
                <c:pt idx="2">
                  <c:v>138314</c:v>
                </c:pt>
                <c:pt idx="3">
                  <c:v>22973</c:v>
                </c:pt>
                <c:pt idx="4">
                  <c:v>435544</c:v>
                </c:pt>
                <c:pt idx="5">
                  <c:v>46141</c:v>
                </c:pt>
                <c:pt idx="6">
                  <c:v>29553</c:v>
                </c:pt>
                <c:pt idx="7">
                  <c:v>258082.5</c:v>
                </c:pt>
                <c:pt idx="8">
                  <c:v>74936</c:v>
                </c:pt>
                <c:pt idx="9">
                  <c:v>11577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D-4E52-BDF0-D16343EFF63E}"/>
            </c:ext>
          </c:extLst>
        </c:ser>
        <c:ser>
          <c:idx val="10"/>
          <c:order val="2"/>
          <c:tx>
            <c:strRef>
              <c:f>Fylker!$B$120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Fylker!$G$120:$G$129</c:f>
              <c:numCache>
                <c:formatCode>#,##0</c:formatCode>
                <c:ptCount val="10"/>
                <c:pt idx="0">
                  <c:v>190635</c:v>
                </c:pt>
                <c:pt idx="1">
                  <c:v>300733</c:v>
                </c:pt>
                <c:pt idx="2">
                  <c:v>137090</c:v>
                </c:pt>
                <c:pt idx="3">
                  <c:v>24078</c:v>
                </c:pt>
                <c:pt idx="4">
                  <c:v>443062</c:v>
                </c:pt>
                <c:pt idx="5">
                  <c:v>48785</c:v>
                </c:pt>
                <c:pt idx="6">
                  <c:v>33784</c:v>
                </c:pt>
                <c:pt idx="7">
                  <c:v>245510</c:v>
                </c:pt>
                <c:pt idx="8">
                  <c:v>82665</c:v>
                </c:pt>
                <c:pt idx="9">
                  <c:v>12438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1D-4E52-BDF0-D16343EFF63E}"/>
            </c:ext>
          </c:extLst>
        </c:ser>
        <c:ser>
          <c:idx val="3"/>
          <c:order val="3"/>
          <c:tx>
            <c:strRef>
              <c:f>Fylker!$B$65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Fylker!$G$65:$G$74</c:f>
              <c:numCache>
                <c:formatCode>#,##0</c:formatCode>
                <c:ptCount val="10"/>
                <c:pt idx="0">
                  <c:v>202392</c:v>
                </c:pt>
                <c:pt idx="1">
                  <c:v>335488</c:v>
                </c:pt>
                <c:pt idx="2">
                  <c:v>132289</c:v>
                </c:pt>
                <c:pt idx="3">
                  <c:v>31248</c:v>
                </c:pt>
                <c:pt idx="4">
                  <c:v>470397</c:v>
                </c:pt>
                <c:pt idx="5">
                  <c:v>55464</c:v>
                </c:pt>
                <c:pt idx="6">
                  <c:v>32640</c:v>
                </c:pt>
                <c:pt idx="7">
                  <c:v>278630</c:v>
                </c:pt>
                <c:pt idx="8">
                  <c:v>84716</c:v>
                </c:pt>
                <c:pt idx="9">
                  <c:v>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1D-4E52-BDF0-D16343EFF63E}"/>
            </c:ext>
          </c:extLst>
        </c:ser>
        <c:ser>
          <c:idx val="13"/>
          <c:order val="4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Fylker!$G$21:$G$30</c:f>
              <c:numCache>
                <c:formatCode>#,##0</c:formatCode>
                <c:ptCount val="10"/>
                <c:pt idx="0">
                  <c:v>169353</c:v>
                </c:pt>
                <c:pt idx="1">
                  <c:v>327896</c:v>
                </c:pt>
                <c:pt idx="2">
                  <c:v>113412</c:v>
                </c:pt>
                <c:pt idx="3">
                  <c:v>29161</c:v>
                </c:pt>
                <c:pt idx="4">
                  <c:v>414202</c:v>
                </c:pt>
                <c:pt idx="5">
                  <c:v>50159.97</c:v>
                </c:pt>
                <c:pt idx="6">
                  <c:v>26469</c:v>
                </c:pt>
                <c:pt idx="7">
                  <c:v>256325</c:v>
                </c:pt>
                <c:pt idx="8">
                  <c:v>75216</c:v>
                </c:pt>
                <c:pt idx="9">
                  <c:v>8490.8799999999992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1D-4E52-BDF0-D16343EFF63E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Fylker!$D$10:$D$19</c:f>
              <c:strCache>
                <c:ptCount val="10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Nordland</c:v>
                </c:pt>
                <c:pt idx="9">
                  <c:v>Troms og Finnmark</c:v>
                </c:pt>
              </c:strCache>
            </c:strRef>
          </c:cat>
          <c:val>
            <c:numRef>
              <c:f>Fylker!$G$10:$G$19</c:f>
              <c:numCache>
                <c:formatCode>#,##0</c:formatCode>
                <c:ptCount val="10"/>
                <c:pt idx="0">
                  <c:v>165628</c:v>
                </c:pt>
                <c:pt idx="1">
                  <c:v>334507</c:v>
                </c:pt>
                <c:pt idx="2">
                  <c:v>115603</c:v>
                </c:pt>
                <c:pt idx="3">
                  <c:v>30458</c:v>
                </c:pt>
                <c:pt idx="4">
                  <c:v>411240</c:v>
                </c:pt>
                <c:pt idx="5">
                  <c:v>49659</c:v>
                </c:pt>
                <c:pt idx="6">
                  <c:v>24697</c:v>
                </c:pt>
                <c:pt idx="7">
                  <c:v>258882</c:v>
                </c:pt>
                <c:pt idx="8">
                  <c:v>79837</c:v>
                </c:pt>
                <c:pt idx="9">
                  <c:v>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1D-4E52-BDF0-D16343EF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5.6859410954081389E-2"/>
          <c:h val="0.25090525854658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8034632034632034"/>
          <c:w val="0.8378670057547154"/>
          <c:h val="0.7090288713910760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Produksjon!$H$10:$H$11</c:f>
              <c:numCache>
                <c:formatCode>#,##0</c:formatCode>
                <c:ptCount val="2"/>
                <c:pt idx="0">
                  <c:v>914956</c:v>
                </c:pt>
                <c:pt idx="1">
                  <c:v>645018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9F-46E0-8AC5-5486560EBCD9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Produksjon!$H$13:$H$14</c:f>
              <c:numCache>
                <c:formatCode>#,##0</c:formatCode>
                <c:ptCount val="2"/>
                <c:pt idx="0">
                  <c:v>889804.68</c:v>
                </c:pt>
                <c:pt idx="1">
                  <c:v>619795.67999999982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4-4F32-99DF-803C98769C6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Produksjon!$H$16:$H$17</c:f>
              <c:numCache>
                <c:formatCode>#,##0</c:formatCode>
                <c:ptCount val="2"/>
                <c:pt idx="0">
                  <c:v>853724</c:v>
                </c:pt>
                <c:pt idx="1">
                  <c:v>649771.43000000017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4-4F32-99DF-803C98769C6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Produksjon!$H$19:$H$20</c:f>
              <c:numCache>
                <c:formatCode>#,##0</c:formatCode>
                <c:ptCount val="2"/>
                <c:pt idx="0">
                  <c:v>765930.88</c:v>
                </c:pt>
                <c:pt idx="1">
                  <c:v>705657.97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E-4A93-A899-1781E3C328F0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Produksjon!$H$22:$H$23</c:f>
              <c:numCache>
                <c:formatCode>#,##0</c:formatCode>
                <c:ptCount val="2"/>
                <c:pt idx="0">
                  <c:v>844659</c:v>
                </c:pt>
                <c:pt idx="1">
                  <c:v>634592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E-4A93-A899-1781E3C3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33136105433296"/>
          <c:y val="0.14727826181490625"/>
          <c:w val="7.0806271218679384E-2"/>
          <c:h val="0.2093896300437790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SLAKTEVEKT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Produksjon!$P$10:$P$11</c:f>
              <c:numCache>
                <c:formatCode>0.0</c:formatCode>
                <c:ptCount val="2"/>
                <c:pt idx="0">
                  <c:v>79.774409144350386</c:v>
                </c:pt>
                <c:pt idx="1">
                  <c:v>79.444521495502144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B-4C9D-9CFC-7F6C33F37A03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Produksjon!$P$13:$P$14</c:f>
              <c:numCache>
                <c:formatCode>0.0</c:formatCode>
                <c:ptCount val="2"/>
                <c:pt idx="0">
                  <c:v>81.926129372572476</c:v>
                </c:pt>
                <c:pt idx="1">
                  <c:v>81.011919492564445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B-4C9D-9CFC-7F6C33F37A03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Produksjon!$P$16:$P$17</c:f>
              <c:numCache>
                <c:formatCode>0.0</c:formatCode>
                <c:ptCount val="2"/>
                <c:pt idx="0">
                  <c:v>84.411433465289178</c:v>
                </c:pt>
                <c:pt idx="1">
                  <c:v>84.149397605060358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B-4C9D-9CFC-7F6C33F37A03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Produksjon!$P$19:$P$20</c:f>
              <c:numCache>
                <c:formatCode>0.0</c:formatCode>
                <c:ptCount val="2"/>
                <c:pt idx="0">
                  <c:v>85.100937392084816</c:v>
                </c:pt>
                <c:pt idx="1">
                  <c:v>85.098670380963227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316-9F00-96EE6CD56915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Produksjon!$P$22:$P$23</c:f>
              <c:numCache>
                <c:formatCode>0.0</c:formatCode>
                <c:ptCount val="2"/>
                <c:pt idx="0">
                  <c:v>83.992646389200686</c:v>
                </c:pt>
                <c:pt idx="1">
                  <c:v>83.87198610088862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316-9F00-96EE6CD56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85061187619852"/>
          <c:y val="0.2217906440195961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ANTALL%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24998697068562E-2"/>
          <c:y val="0.17815482630746107"/>
          <c:w val="0.82393246418466781"/>
          <c:h val="0.7112203430192527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Produksjon!$K$10:$K$11</c:f>
              <c:numCache>
                <c:formatCode>0.0</c:formatCode>
                <c:ptCount val="2"/>
                <c:pt idx="0">
                  <c:v>58.652003174411881</c:v>
                </c:pt>
                <c:pt idx="1">
                  <c:v>41.347996825588126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A87-B310-7B005B215281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Produksjon!$K$13:$K$14</c:f>
              <c:numCache>
                <c:formatCode>0.0</c:formatCode>
                <c:ptCount val="2"/>
                <c:pt idx="0">
                  <c:v>58.943062255231567</c:v>
                </c:pt>
                <c:pt idx="1">
                  <c:v>41.056937744768433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A87-B310-7B005B215281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Produksjon!$K$16:$K$17</c:f>
              <c:numCache>
                <c:formatCode>0.0</c:formatCode>
                <c:ptCount val="2"/>
                <c:pt idx="0">
                  <c:v>56.782613566041888</c:v>
                </c:pt>
                <c:pt idx="1">
                  <c:v>43.217386433958097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C3-4A87-B310-7B005B215281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Produksjon!$K$19:$K$20</c:f>
              <c:numCache>
                <c:formatCode>0.0</c:formatCode>
                <c:ptCount val="2"/>
                <c:pt idx="0">
                  <c:v>52.047885521829009</c:v>
                </c:pt>
                <c:pt idx="1">
                  <c:v>47.952114478170991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9-4910-B074-27930809AF5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Produksjon!$K$22:$K$23</c:f>
              <c:numCache>
                <c:formatCode>0.0</c:formatCode>
                <c:ptCount val="2"/>
                <c:pt idx="0">
                  <c:v>57.100451512285616</c:v>
                </c:pt>
                <c:pt idx="1">
                  <c:v>42.899548487714384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9-4910-B074-27930809A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819488782210914E-2"/>
              <c:y val="0.4175968635084323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7461369160323"/>
          <c:y val="0.213024481407279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Produksjon!$N$10:$N$11</c:f>
              <c:numCache>
                <c:formatCode>0.00</c:formatCode>
                <c:ptCount val="2"/>
                <c:pt idx="0">
                  <c:v>60.716617403056915</c:v>
                </c:pt>
                <c:pt idx="1">
                  <c:v>60.967507555000573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1-4C7B-98D3-326EA34ECDF2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Produksjon!$N$13:$N$14</c:f>
              <c:numCache>
                <c:formatCode>0.00</c:formatCode>
                <c:ptCount val="2"/>
                <c:pt idx="0">
                  <c:v>60.74671187389125</c:v>
                </c:pt>
                <c:pt idx="1">
                  <c:v>60.823976975767245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1-4C7B-98D3-326EA34ECDF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Produksjon!$N$16:$N$17</c:f>
              <c:numCache>
                <c:formatCode>0.00</c:formatCode>
                <c:ptCount val="2"/>
                <c:pt idx="0">
                  <c:v>60.662477870288207</c:v>
                </c:pt>
                <c:pt idx="1">
                  <c:v>60.783404291794511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1-4C7B-98D3-326EA34ECDF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Produksjon!$N$19:$N$20</c:f>
              <c:numCache>
                <c:formatCode>0.00</c:formatCode>
                <c:ptCount val="2"/>
                <c:pt idx="0">
                  <c:v>60.616817719567486</c:v>
                </c:pt>
                <c:pt idx="1">
                  <c:v>60.716498813667954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0-499F-935B-AC726B93031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Produksjon!$N$22:$N$23</c:f>
              <c:numCache>
                <c:formatCode>0.00</c:formatCode>
                <c:ptCount val="2"/>
                <c:pt idx="0">
                  <c:v>60.520006257696195</c:v>
                </c:pt>
                <c:pt idx="1">
                  <c:v>60.676700682429363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0-499F-935B-AC726B930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03305135415141"/>
          <c:y val="0.15604442442722274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</a:t>
            </a:r>
            <a:r>
              <a:rPr lang="nb-NO" sz="2800" baseline="0"/>
              <a:t> </a:t>
            </a:r>
            <a:r>
              <a:rPr lang="nb-NO" sz="2800"/>
              <a:t>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27626796195102205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8869179829676E-2"/>
          <c:y val="0.14199823889349969"/>
          <c:w val="0.89967878215023844"/>
          <c:h val="0.73478081873529477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Uke!$N$64:$N$115</c:f>
              <c:numCache>
                <c:formatCode>0.0</c:formatCode>
                <c:ptCount val="52"/>
                <c:pt idx="0">
                  <c:v>86.859291990159718</c:v>
                </c:pt>
                <c:pt idx="1">
                  <c:v>86.092443015086758</c:v>
                </c:pt>
                <c:pt idx="2">
                  <c:v>85.096501175940048</c:v>
                </c:pt>
                <c:pt idx="3">
                  <c:v>84.751332751091581</c:v>
                </c:pt>
                <c:pt idx="4">
                  <c:v>84.845209506605386</c:v>
                </c:pt>
                <c:pt idx="5">
                  <c:v>84.638872761663421</c:v>
                </c:pt>
                <c:pt idx="6">
                  <c:v>84.884076318903482</c:v>
                </c:pt>
                <c:pt idx="7">
                  <c:v>85.84046691176502</c:v>
                </c:pt>
                <c:pt idx="8">
                  <c:v>84.985903557737615</c:v>
                </c:pt>
                <c:pt idx="9">
                  <c:v>85.019471279373249</c:v>
                </c:pt>
                <c:pt idx="10">
                  <c:v>85.062315408191395</c:v>
                </c:pt>
                <c:pt idx="11">
                  <c:v>84.76370656111645</c:v>
                </c:pt>
                <c:pt idx="12">
                  <c:v>84.797326249183214</c:v>
                </c:pt>
                <c:pt idx="13">
                  <c:v>84.142097176877314</c:v>
                </c:pt>
                <c:pt idx="14">
                  <c:v>83.785980201370492</c:v>
                </c:pt>
                <c:pt idx="15">
                  <c:v>86.481931212810522</c:v>
                </c:pt>
                <c:pt idx="16">
                  <c:v>86.005149747068145</c:v>
                </c:pt>
                <c:pt idx="17">
                  <c:v>84.145330440818896</c:v>
                </c:pt>
                <c:pt idx="18">
                  <c:v>84.909958031285527</c:v>
                </c:pt>
                <c:pt idx="19">
                  <c:v>85.584885103011246</c:v>
                </c:pt>
                <c:pt idx="20">
                  <c:v>84.818575491209984</c:v>
                </c:pt>
                <c:pt idx="21">
                  <c:v>85.581714039049189</c:v>
                </c:pt>
                <c:pt idx="22">
                  <c:v>85.66642967542478</c:v>
                </c:pt>
                <c:pt idx="23">
                  <c:v>84.774551154174915</c:v>
                </c:pt>
                <c:pt idx="24">
                  <c:v>84.947100949377443</c:v>
                </c:pt>
                <c:pt idx="25">
                  <c:v>85.406376638856116</c:v>
                </c:pt>
                <c:pt idx="26">
                  <c:v>84.940862080082894</c:v>
                </c:pt>
                <c:pt idx="27">
                  <c:v>84.598190874814208</c:v>
                </c:pt>
                <c:pt idx="28">
                  <c:v>84.679094470697564</c:v>
                </c:pt>
                <c:pt idx="29">
                  <c:v>84.599233884207067</c:v>
                </c:pt>
                <c:pt idx="30">
                  <c:v>85.076954422490701</c:v>
                </c:pt>
                <c:pt idx="31">
                  <c:v>84.903106503569504</c:v>
                </c:pt>
                <c:pt idx="32">
                  <c:v>85.254166714609511</c:v>
                </c:pt>
                <c:pt idx="33">
                  <c:v>85.6982314685783</c:v>
                </c:pt>
                <c:pt idx="34">
                  <c:v>85.331261379360797</c:v>
                </c:pt>
                <c:pt idx="35">
                  <c:v>85.659964598922059</c:v>
                </c:pt>
                <c:pt idx="36">
                  <c:v>85.504128813319326</c:v>
                </c:pt>
                <c:pt idx="37">
                  <c:v>85.810994581367012</c:v>
                </c:pt>
                <c:pt idx="38">
                  <c:v>85.866174037304447</c:v>
                </c:pt>
                <c:pt idx="39">
                  <c:v>86.137540732597856</c:v>
                </c:pt>
                <c:pt idx="40">
                  <c:v>86.011110315442437</c:v>
                </c:pt>
                <c:pt idx="41">
                  <c:v>86.089288655934482</c:v>
                </c:pt>
                <c:pt idx="42">
                  <c:v>86.902103337905586</c:v>
                </c:pt>
                <c:pt idx="43">
                  <c:v>86.215812424526391</c:v>
                </c:pt>
                <c:pt idx="44">
                  <c:v>85.538714281183346</c:v>
                </c:pt>
                <c:pt idx="45">
                  <c:v>85.633741399915706</c:v>
                </c:pt>
                <c:pt idx="46">
                  <c:v>85.041042855154942</c:v>
                </c:pt>
                <c:pt idx="47">
                  <c:v>84.938311148086541</c:v>
                </c:pt>
                <c:pt idx="48">
                  <c:v>83.277381518465404</c:v>
                </c:pt>
                <c:pt idx="49">
                  <c:v>80.889693541533589</c:v>
                </c:pt>
                <c:pt idx="50">
                  <c:v>80.734189869668228</c:v>
                </c:pt>
                <c:pt idx="51">
                  <c:v>83.019986844578114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0-4CFE-A03A-B967307FAF75}"/>
            </c:ext>
          </c:extLst>
        </c:ser>
        <c:ser>
          <c:idx val="4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86.343590509770891</c:v>
                </c:pt>
                <c:pt idx="1">
                  <c:v>85.828139676621177</c:v>
                </c:pt>
                <c:pt idx="2">
                  <c:v>84.894938508331691</c:v>
                </c:pt>
                <c:pt idx="3">
                  <c:v>85.385243946512944</c:v>
                </c:pt>
                <c:pt idx="4">
                  <c:v>84.541140678553504</c:v>
                </c:pt>
                <c:pt idx="5">
                  <c:v>84.642519931217421</c:v>
                </c:pt>
                <c:pt idx="6">
                  <c:v>84.529779884613887</c:v>
                </c:pt>
                <c:pt idx="7">
                  <c:v>84.561617042046819</c:v>
                </c:pt>
                <c:pt idx="8">
                  <c:v>84.186547284804391</c:v>
                </c:pt>
                <c:pt idx="9">
                  <c:v>84.207584534066626</c:v>
                </c:pt>
                <c:pt idx="10">
                  <c:v>85.033032329220319</c:v>
                </c:pt>
                <c:pt idx="11">
                  <c:v>84.468872732214649</c:v>
                </c:pt>
                <c:pt idx="12">
                  <c:v>83.736885165105747</c:v>
                </c:pt>
                <c:pt idx="13">
                  <c:v>84.248688382819594</c:v>
                </c:pt>
                <c:pt idx="14">
                  <c:v>85.856739144461031</c:v>
                </c:pt>
                <c:pt idx="15">
                  <c:v>86.421961778711903</c:v>
                </c:pt>
                <c:pt idx="16">
                  <c:v>85.142389019807709</c:v>
                </c:pt>
                <c:pt idx="17">
                  <c:v>85.072666596409746</c:v>
                </c:pt>
                <c:pt idx="18">
                  <c:v>84.97394807238409</c:v>
                </c:pt>
                <c:pt idx="19">
                  <c:v>83.930463442862177</c:v>
                </c:pt>
                <c:pt idx="20">
                  <c:v>84.714342921977504</c:v>
                </c:pt>
                <c:pt idx="21">
                  <c:v>85.299881166726067</c:v>
                </c:pt>
                <c:pt idx="22">
                  <c:v>84.260305214931009</c:v>
                </c:pt>
                <c:pt idx="23">
                  <c:v>84.269927248905418</c:v>
                </c:pt>
                <c:pt idx="24">
                  <c:v>84.369443967441555</c:v>
                </c:pt>
                <c:pt idx="25">
                  <c:v>83.844343972908604</c:v>
                </c:pt>
                <c:pt idx="26">
                  <c:v>84.233381776395618</c:v>
                </c:pt>
                <c:pt idx="27">
                  <c:v>83.574818736721284</c:v>
                </c:pt>
                <c:pt idx="28">
                  <c:v>83.730714699857501</c:v>
                </c:pt>
                <c:pt idx="29">
                  <c:v>83.446023974337194</c:v>
                </c:pt>
                <c:pt idx="30">
                  <c:v>83.699222014608623</c:v>
                </c:pt>
                <c:pt idx="31">
                  <c:v>83.188026731019136</c:v>
                </c:pt>
                <c:pt idx="32">
                  <c:v>84.008309736851857</c:v>
                </c:pt>
                <c:pt idx="33">
                  <c:v>84.263878977645462</c:v>
                </c:pt>
                <c:pt idx="34">
                  <c:v>83.05264367816099</c:v>
                </c:pt>
                <c:pt idx="35">
                  <c:v>83.77085382682813</c:v>
                </c:pt>
                <c:pt idx="36">
                  <c:v>83.166969368392614</c:v>
                </c:pt>
                <c:pt idx="37">
                  <c:v>83.348785303171937</c:v>
                </c:pt>
                <c:pt idx="38">
                  <c:v>82.757448207826528</c:v>
                </c:pt>
                <c:pt idx="39">
                  <c:v>83.354639368192451</c:v>
                </c:pt>
                <c:pt idx="40">
                  <c:v>83.907274034142219</c:v>
                </c:pt>
                <c:pt idx="41">
                  <c:v>83.60708349542017</c:v>
                </c:pt>
                <c:pt idx="42">
                  <c:v>83.860660682349689</c:v>
                </c:pt>
                <c:pt idx="43">
                  <c:v>83.104806663098429</c:v>
                </c:pt>
                <c:pt idx="44">
                  <c:v>84.085264900662594</c:v>
                </c:pt>
                <c:pt idx="45">
                  <c:v>83.809402039653193</c:v>
                </c:pt>
                <c:pt idx="46">
                  <c:v>83.18506318528199</c:v>
                </c:pt>
                <c:pt idx="47">
                  <c:v>82.889776843089123</c:v>
                </c:pt>
                <c:pt idx="48">
                  <c:v>80.453137509594569</c:v>
                </c:pt>
                <c:pt idx="49">
                  <c:v>79.639839185204949</c:v>
                </c:pt>
                <c:pt idx="50">
                  <c:v>79.39161218528281</c:v>
                </c:pt>
                <c:pt idx="51">
                  <c:v>81.468101482325892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0-4CFE-A03A-B967307FA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7368"/>
        <c:axId val="718317760"/>
      </c:lineChart>
      <c:catAx>
        <c:axId val="71831736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7760"/>
        <c:scaling>
          <c:orientation val="minMax"/>
          <c:max val="88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368"/>
        <c:crosses val="autoZero"/>
        <c:crossBetween val="between"/>
        <c:majorUnit val="1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6359208858542"/>
          <c:y val="0.16982228676827935"/>
          <c:w val="8.138343532799823E-2"/>
          <c:h val="0.142245800942347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</a:t>
            </a:r>
            <a:r>
              <a:rPr lang="nb-NO" sz="2800" baseline="0"/>
              <a:t> sammenheng SLAKTEVEKT og KJØTT%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5383844686348691"/>
          <c:y val="3.6884281371788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49712009695965E-2"/>
          <c:y val="0.14395682354810005"/>
          <c:w val="0.84817394501341481"/>
          <c:h val="0.7328221847630122"/>
        </c:manualLayout>
      </c:layout>
      <c:lineChart>
        <c:grouping val="standard"/>
        <c:varyColors val="0"/>
        <c:ser>
          <c:idx val="4"/>
          <c:order val="1"/>
          <c:tx>
            <c:strRef>
              <c:f>Uke!$N$8</c:f>
              <c:strCache>
                <c:ptCount val="1"/>
                <c:pt idx="0">
                  <c:v>Sl.vekt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86.343590509770891</c:v>
                </c:pt>
                <c:pt idx="1">
                  <c:v>85.828139676621177</c:v>
                </c:pt>
                <c:pt idx="2">
                  <c:v>84.894938508331691</c:v>
                </c:pt>
                <c:pt idx="3">
                  <c:v>85.385243946512944</c:v>
                </c:pt>
                <c:pt idx="4">
                  <c:v>84.541140678553504</c:v>
                </c:pt>
                <c:pt idx="5">
                  <c:v>84.642519931217421</c:v>
                </c:pt>
                <c:pt idx="6">
                  <c:v>84.529779884613887</c:v>
                </c:pt>
                <c:pt idx="7">
                  <c:v>84.561617042046819</c:v>
                </c:pt>
                <c:pt idx="8">
                  <c:v>84.186547284804391</c:v>
                </c:pt>
                <c:pt idx="9">
                  <c:v>84.207584534066626</c:v>
                </c:pt>
                <c:pt idx="10">
                  <c:v>85.033032329220319</c:v>
                </c:pt>
                <c:pt idx="11">
                  <c:v>84.468872732214649</c:v>
                </c:pt>
                <c:pt idx="12">
                  <c:v>83.736885165105747</c:v>
                </c:pt>
                <c:pt idx="13">
                  <c:v>84.248688382819594</c:v>
                </c:pt>
                <c:pt idx="14">
                  <c:v>85.856739144461031</c:v>
                </c:pt>
                <c:pt idx="15">
                  <c:v>86.421961778711903</c:v>
                </c:pt>
                <c:pt idx="16">
                  <c:v>85.142389019807709</c:v>
                </c:pt>
                <c:pt idx="17">
                  <c:v>85.072666596409746</c:v>
                </c:pt>
                <c:pt idx="18">
                  <c:v>84.97394807238409</c:v>
                </c:pt>
                <c:pt idx="19">
                  <c:v>83.930463442862177</c:v>
                </c:pt>
                <c:pt idx="20">
                  <c:v>84.714342921977504</c:v>
                </c:pt>
                <c:pt idx="21">
                  <c:v>85.299881166726067</c:v>
                </c:pt>
                <c:pt idx="22">
                  <c:v>84.260305214931009</c:v>
                </c:pt>
                <c:pt idx="23">
                  <c:v>84.269927248905418</c:v>
                </c:pt>
                <c:pt idx="24">
                  <c:v>84.369443967441555</c:v>
                </c:pt>
                <c:pt idx="25">
                  <c:v>83.844343972908604</c:v>
                </c:pt>
                <c:pt idx="26">
                  <c:v>84.233381776395618</c:v>
                </c:pt>
                <c:pt idx="27">
                  <c:v>83.574818736721284</c:v>
                </c:pt>
                <c:pt idx="28">
                  <c:v>83.730714699857501</c:v>
                </c:pt>
                <c:pt idx="29">
                  <c:v>83.446023974337194</c:v>
                </c:pt>
                <c:pt idx="30">
                  <c:v>83.699222014608623</c:v>
                </c:pt>
                <c:pt idx="31">
                  <c:v>83.188026731019136</c:v>
                </c:pt>
                <c:pt idx="32">
                  <c:v>84.008309736851857</c:v>
                </c:pt>
                <c:pt idx="33">
                  <c:v>84.263878977645462</c:v>
                </c:pt>
                <c:pt idx="34">
                  <c:v>83.05264367816099</c:v>
                </c:pt>
                <c:pt idx="35">
                  <c:v>83.77085382682813</c:v>
                </c:pt>
                <c:pt idx="36">
                  <c:v>83.166969368392614</c:v>
                </c:pt>
                <c:pt idx="37">
                  <c:v>83.348785303171937</c:v>
                </c:pt>
                <c:pt idx="38">
                  <c:v>82.757448207826528</c:v>
                </c:pt>
                <c:pt idx="39">
                  <c:v>83.354639368192451</c:v>
                </c:pt>
                <c:pt idx="40">
                  <c:v>83.907274034142219</c:v>
                </c:pt>
                <c:pt idx="41">
                  <c:v>83.60708349542017</c:v>
                </c:pt>
                <c:pt idx="42">
                  <c:v>83.860660682349689</c:v>
                </c:pt>
                <c:pt idx="43">
                  <c:v>83.104806663098429</c:v>
                </c:pt>
                <c:pt idx="44">
                  <c:v>84.085264900662594</c:v>
                </c:pt>
                <c:pt idx="45">
                  <c:v>83.809402039653193</c:v>
                </c:pt>
                <c:pt idx="46">
                  <c:v>83.18506318528199</c:v>
                </c:pt>
                <c:pt idx="47">
                  <c:v>82.889776843089123</c:v>
                </c:pt>
                <c:pt idx="48">
                  <c:v>80.453137509594569</c:v>
                </c:pt>
                <c:pt idx="49">
                  <c:v>79.639839185204949</c:v>
                </c:pt>
                <c:pt idx="50">
                  <c:v>79.39161218528281</c:v>
                </c:pt>
                <c:pt idx="51">
                  <c:v>81.468101482325892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7368"/>
        <c:axId val="718317760"/>
      </c:lineChart>
      <c:lineChart>
        <c:grouping val="standard"/>
        <c:varyColors val="0"/>
        <c:ser>
          <c:idx val="3"/>
          <c:order val="0"/>
          <c:tx>
            <c:strRef>
              <c:f>Uke!$K$9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0.00</c:formatCode>
                <c:ptCount val="52"/>
                <c:pt idx="0">
                  <c:v>60.542789697005873</c:v>
                </c:pt>
                <c:pt idx="1">
                  <c:v>60.678413938981102</c:v>
                </c:pt>
                <c:pt idx="2">
                  <c:v>60.64933218725205</c:v>
                </c:pt>
                <c:pt idx="3">
                  <c:v>60.610155402963507</c:v>
                </c:pt>
                <c:pt idx="4">
                  <c:v>60.558401047483351</c:v>
                </c:pt>
                <c:pt idx="5">
                  <c:v>60.611927465999699</c:v>
                </c:pt>
                <c:pt idx="6">
                  <c:v>60.717120493881602</c:v>
                </c:pt>
                <c:pt idx="7">
                  <c:v>60.599609511191694</c:v>
                </c:pt>
                <c:pt idx="8">
                  <c:v>60.798329110456748</c:v>
                </c:pt>
                <c:pt idx="9">
                  <c:v>60.696944464557248</c:v>
                </c:pt>
                <c:pt idx="10">
                  <c:v>60.721065692424339</c:v>
                </c:pt>
                <c:pt idx="11">
                  <c:v>60.625263300944511</c:v>
                </c:pt>
                <c:pt idx="12">
                  <c:v>60.631871200920003</c:v>
                </c:pt>
                <c:pt idx="13">
                  <c:v>60.651196310175855</c:v>
                </c:pt>
                <c:pt idx="14">
                  <c:v>60.543164075101608</c:v>
                </c:pt>
                <c:pt idx="15">
                  <c:v>60.475168532376784</c:v>
                </c:pt>
                <c:pt idx="16">
                  <c:v>60.656295777339025</c:v>
                </c:pt>
                <c:pt idx="17">
                  <c:v>60.662697158112898</c:v>
                </c:pt>
                <c:pt idx="18">
                  <c:v>60.54322580645163</c:v>
                </c:pt>
                <c:pt idx="19">
                  <c:v>60.644089971317861</c:v>
                </c:pt>
                <c:pt idx="20">
                  <c:v>60.605285990789554</c:v>
                </c:pt>
                <c:pt idx="21">
                  <c:v>60.445948865682382</c:v>
                </c:pt>
                <c:pt idx="22">
                  <c:v>60.617234874006208</c:v>
                </c:pt>
                <c:pt idx="23">
                  <c:v>60.484777436816877</c:v>
                </c:pt>
                <c:pt idx="24">
                  <c:v>60.420269945392718</c:v>
                </c:pt>
                <c:pt idx="25">
                  <c:v>60.589559766553791</c:v>
                </c:pt>
                <c:pt idx="26">
                  <c:v>60.429566040286609</c:v>
                </c:pt>
                <c:pt idx="27">
                  <c:v>60.438539102283087</c:v>
                </c:pt>
                <c:pt idx="28">
                  <c:v>60.397472072977457</c:v>
                </c:pt>
                <c:pt idx="29">
                  <c:v>60.366570994428493</c:v>
                </c:pt>
                <c:pt idx="30">
                  <c:v>60.295940207236271</c:v>
                </c:pt>
                <c:pt idx="31">
                  <c:v>60.514683497308354</c:v>
                </c:pt>
                <c:pt idx="32">
                  <c:v>60.435647676218515</c:v>
                </c:pt>
                <c:pt idx="33">
                  <c:v>60.322107332702259</c:v>
                </c:pt>
                <c:pt idx="34">
                  <c:v>60.421489255372315</c:v>
                </c:pt>
                <c:pt idx="35">
                  <c:v>60.426099571848141</c:v>
                </c:pt>
                <c:pt idx="36">
                  <c:v>60.461710490647889</c:v>
                </c:pt>
                <c:pt idx="37">
                  <c:v>60.572881809664047</c:v>
                </c:pt>
                <c:pt idx="38">
                  <c:v>60.624027184040322</c:v>
                </c:pt>
                <c:pt idx="39">
                  <c:v>60.574577984055118</c:v>
                </c:pt>
                <c:pt idx="40">
                  <c:v>60.418688230008982</c:v>
                </c:pt>
                <c:pt idx="41">
                  <c:v>60.511864766417922</c:v>
                </c:pt>
                <c:pt idx="42">
                  <c:v>60.653838217086246</c:v>
                </c:pt>
                <c:pt idx="43">
                  <c:v>60.760469628043886</c:v>
                </c:pt>
                <c:pt idx="44">
                  <c:v>60.567880794701999</c:v>
                </c:pt>
                <c:pt idx="45">
                  <c:v>60.726483815797799</c:v>
                </c:pt>
                <c:pt idx="46">
                  <c:v>60.764727745772177</c:v>
                </c:pt>
                <c:pt idx="47">
                  <c:v>60.666024068232254</c:v>
                </c:pt>
                <c:pt idx="48">
                  <c:v>60.858121272952722</c:v>
                </c:pt>
                <c:pt idx="49">
                  <c:v>60.890324309836522</c:v>
                </c:pt>
                <c:pt idx="50">
                  <c:v>60.904761904761877</c:v>
                </c:pt>
                <c:pt idx="51">
                  <c:v>60.854237932345114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32655"/>
        <c:axId val="1195931695"/>
      </c:lineChart>
      <c:catAx>
        <c:axId val="71831736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7760"/>
        <c:scaling>
          <c:orientation val="minMax"/>
          <c:max val="88"/>
          <c:min val="8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368"/>
        <c:crosses val="autoZero"/>
        <c:crossBetween val="between"/>
        <c:majorUnit val="1"/>
        <c:minorUnit val="0.05"/>
      </c:valAx>
      <c:valAx>
        <c:axId val="1195931695"/>
        <c:scaling>
          <c:orientation val="minMax"/>
          <c:min val="60.2"/>
        </c:scaling>
        <c:delete val="0"/>
        <c:axPos val="r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0.97382540943089724"/>
              <c:y val="0.4532538875925534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195932655"/>
        <c:crosses val="max"/>
        <c:crossBetween val="between"/>
      </c:valAx>
      <c:catAx>
        <c:axId val="11959326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5931695"/>
        <c:crosses val="autoZero"/>
        <c:auto val="1"/>
        <c:lblAlgn val="ctr"/>
        <c:lblOffset val="100"/>
        <c:noMultiLvlLbl val="0"/>
      </c:cat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6359208858542"/>
          <c:y val="0.16982228676827935"/>
          <c:w val="8.138343532799823E-2"/>
          <c:h val="0.142245800942347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GRIS: ANTALL slakt i de ulike regionene</a:t>
            </a:r>
          </a:p>
        </c:rich>
      </c:tx>
      <c:layout>
        <c:manualLayout>
          <c:xMode val="edge"/>
          <c:yMode val="edge"/>
          <c:x val="0.1464578852922174"/>
          <c:y val="3.7333886065613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829540023310769E-2"/>
          <c:y val="0.16491347232538786"/>
          <c:w val="0.86927918622148281"/>
          <c:h val="0.73322113106742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'Ark1'!$C$938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'Ark1'!$R$938:$R$941</c:f>
              <c:numCache>
                <c:formatCode>General</c:formatCode>
                <c:ptCount val="4"/>
                <c:pt idx="0">
                  <c:v>609995</c:v>
                </c:pt>
                <c:pt idx="1">
                  <c:v>420341</c:v>
                </c:pt>
                <c:pt idx="2">
                  <c:v>268710</c:v>
                </c:pt>
                <c:pt idx="3">
                  <c:v>66382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4-4214-AFFD-2B05625E21BE}"/>
            </c:ext>
          </c:extLst>
        </c:ser>
        <c:ser>
          <c:idx val="5"/>
          <c:order val="1"/>
          <c:tx>
            <c:strRef>
              <c:f>'Ark1'!$C$926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'Ark1'!$R$926:$R$929</c:f>
              <c:numCache>
                <c:formatCode>General</c:formatCode>
                <c:ptCount val="4"/>
                <c:pt idx="0">
                  <c:v>626615</c:v>
                </c:pt>
                <c:pt idx="1">
                  <c:v>436389</c:v>
                </c:pt>
                <c:pt idx="2">
                  <c:v>278062</c:v>
                </c:pt>
                <c:pt idx="3">
                  <c:v>73496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4-4214-AFFD-2B05625E21BE}"/>
            </c:ext>
          </c:extLst>
        </c:ser>
        <c:ser>
          <c:idx val="9"/>
          <c:order val="2"/>
          <c:tx>
            <c:strRef>
              <c:f>'Ark1'!$C$898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'Ark1'!$R$898:$R$901</c:f>
              <c:numCache>
                <c:formatCode>General</c:formatCode>
                <c:ptCount val="4"/>
                <c:pt idx="0">
                  <c:v>641653</c:v>
                </c:pt>
                <c:pt idx="1">
                  <c:v>515599</c:v>
                </c:pt>
                <c:pt idx="2">
                  <c:v>270649</c:v>
                </c:pt>
                <c:pt idx="3">
                  <c:v>93077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74-4214-AFFD-2B05625E21BE}"/>
            </c:ext>
          </c:extLst>
        </c:ser>
        <c:ser>
          <c:idx val="2"/>
          <c:order val="3"/>
          <c:tx>
            <c:strRef>
              <c:f>'Ark1'!$C$870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'Ark1'!$R$870:$R$873</c:f>
              <c:numCache>
                <c:formatCode>General</c:formatCode>
                <c:ptCount val="4"/>
                <c:pt idx="0">
                  <c:v>640726</c:v>
                </c:pt>
                <c:pt idx="1">
                  <c:v>464361.96999999991</c:v>
                </c:pt>
                <c:pt idx="2">
                  <c:v>282794</c:v>
                </c:pt>
                <c:pt idx="3">
                  <c:v>83706.880000000005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74-4214-AFFD-2B05625E21BE}"/>
            </c:ext>
          </c:extLst>
        </c:ser>
        <c:ser>
          <c:idx val="3"/>
          <c:order val="4"/>
          <c:tx>
            <c:strRef>
              <c:f>'Ark1'!$C$866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'Ark1'!$R$866:$R$869</c:f>
              <c:numCache>
                <c:formatCode>General</c:formatCode>
                <c:ptCount val="4"/>
                <c:pt idx="0">
                  <c:v>646942</c:v>
                </c:pt>
                <c:pt idx="1">
                  <c:v>460899</c:v>
                </c:pt>
                <c:pt idx="2">
                  <c:v>283579</c:v>
                </c:pt>
                <c:pt idx="3">
                  <c:v>87831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74-4214-AFFD-2B05625E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  <c:minorUnit val="10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16313043721042"/>
          <c:y val="0.20370783923350574"/>
          <c:w val="8.2480142923639491E-2"/>
          <c:h val="0.2430289091823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9754328436559787"/>
          <c:y val="3.1694337042600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5669679678447E-2"/>
          <c:y val="0.15652098034667639"/>
          <c:w val="0.89568592261749147"/>
          <c:h val="0.72799232556894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'Ark1'!$C$938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'Ark1'!$U$938:$U$941</c:f>
              <c:numCache>
                <c:formatCode>General</c:formatCode>
                <c:ptCount val="4"/>
                <c:pt idx="0">
                  <c:v>57.058584891273512</c:v>
                </c:pt>
                <c:pt idx="1">
                  <c:v>57.081179749209298</c:v>
                </c:pt>
                <c:pt idx="2">
                  <c:v>56.770887018693685</c:v>
                </c:pt>
                <c:pt idx="3">
                  <c:v>56.577609714208222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7-4EF6-87FE-700B78AAF3E7}"/>
            </c:ext>
          </c:extLst>
        </c:ser>
        <c:ser>
          <c:idx val="5"/>
          <c:order val="1"/>
          <c:tx>
            <c:strRef>
              <c:f>'Ark1'!$C$926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'Ark1'!$U$926:$U$929</c:f>
              <c:numCache>
                <c:formatCode>General</c:formatCode>
                <c:ptCount val="4"/>
                <c:pt idx="0">
                  <c:v>57.027038632090083</c:v>
                </c:pt>
                <c:pt idx="1">
                  <c:v>57.038256664145401</c:v>
                </c:pt>
                <c:pt idx="2">
                  <c:v>56.779114368550921</c:v>
                </c:pt>
                <c:pt idx="3">
                  <c:v>56.656638227810198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7-4EF6-87FE-700B78AAF3E7}"/>
            </c:ext>
          </c:extLst>
        </c:ser>
        <c:ser>
          <c:idx val="9"/>
          <c:order val="2"/>
          <c:tx>
            <c:strRef>
              <c:f>'Ark1'!$C$898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'Ark1'!$U$898:$U$901</c:f>
              <c:numCache>
                <c:formatCode>General</c:formatCode>
                <c:ptCount val="4"/>
                <c:pt idx="0">
                  <c:v>60.329660834552193</c:v>
                </c:pt>
                <c:pt idx="1">
                  <c:v>60.772566483543194</c:v>
                </c:pt>
                <c:pt idx="2">
                  <c:v>60.651568937372055</c:v>
                </c:pt>
                <c:pt idx="3">
                  <c:v>60.443157475483609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7-4EF6-87FE-700B78AAF3E7}"/>
            </c:ext>
          </c:extLst>
        </c:ser>
        <c:ser>
          <c:idx val="2"/>
          <c:order val="3"/>
          <c:tx>
            <c:strRef>
              <c:f>'Ark1'!$C$870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'Ark1'!$U$870:$U$873</c:f>
              <c:numCache>
                <c:formatCode>General</c:formatCode>
                <c:ptCount val="4"/>
                <c:pt idx="0">
                  <c:v>60.431896226990183</c:v>
                </c:pt>
                <c:pt idx="1">
                  <c:v>60.783047139372911</c:v>
                </c:pt>
                <c:pt idx="2">
                  <c:v>60.957848991648405</c:v>
                </c:pt>
                <c:pt idx="3">
                  <c:v>60.799233638167721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7-4EF6-87FE-700B78AAF3E7}"/>
            </c:ext>
          </c:extLst>
        </c:ser>
        <c:ser>
          <c:idx val="3"/>
          <c:order val="4"/>
          <c:tx>
            <c:strRef>
              <c:f>'Ark1'!$C$866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'Ark1'!$U$866:$U$869</c:f>
              <c:numCache>
                <c:formatCode>General</c:formatCode>
                <c:ptCount val="4"/>
                <c:pt idx="0">
                  <c:v>60.444174358942611</c:v>
                </c:pt>
                <c:pt idx="1">
                  <c:v>60.741830993298798</c:v>
                </c:pt>
                <c:pt idx="2">
                  <c:v>60.629930050166017</c:v>
                </c:pt>
                <c:pt idx="3">
                  <c:v>60.692591958939282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7-4EF6-87FE-700B78AA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61000295544178"/>
          <c:y val="0.23400438702000065"/>
          <c:w val="5.9403019921871067E-2"/>
          <c:h val="0.221855461688583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8082152016980177"/>
          <c:y val="3.7333881720263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99103405297701E-2"/>
          <c:y val="0.16790361050277683"/>
          <c:w val="0.87265422869818943"/>
          <c:h val="0.67535204052932918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'Ark1'!$C$898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'Ark1'!$U$898:$U$901</c:f>
              <c:numCache>
                <c:formatCode>General</c:formatCode>
                <c:ptCount val="4"/>
                <c:pt idx="0">
                  <c:v>60.329660834552193</c:v>
                </c:pt>
                <c:pt idx="1">
                  <c:v>60.772566483543194</c:v>
                </c:pt>
                <c:pt idx="2">
                  <c:v>60.651568937372055</c:v>
                </c:pt>
                <c:pt idx="3">
                  <c:v>60.443157475483609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A-4943-861A-0D88518A76CB}"/>
            </c:ext>
          </c:extLst>
        </c:ser>
        <c:ser>
          <c:idx val="2"/>
          <c:order val="1"/>
          <c:tx>
            <c:strRef>
              <c:f>'Ark1'!$C$870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'Ark1'!$U$870:$U$873</c:f>
              <c:numCache>
                <c:formatCode>General</c:formatCode>
                <c:ptCount val="4"/>
                <c:pt idx="0">
                  <c:v>60.431896226990183</c:v>
                </c:pt>
                <c:pt idx="1">
                  <c:v>60.783047139372911</c:v>
                </c:pt>
                <c:pt idx="2">
                  <c:v>60.957848991648405</c:v>
                </c:pt>
                <c:pt idx="3">
                  <c:v>60.799233638167721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A-4943-861A-0D88518A76CB}"/>
            </c:ext>
          </c:extLst>
        </c:ser>
        <c:ser>
          <c:idx val="3"/>
          <c:order val="2"/>
          <c:tx>
            <c:strRef>
              <c:f>'Ark1'!$C$866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'Ark1'!$U$866:$U$869</c:f>
              <c:numCache>
                <c:formatCode>General</c:formatCode>
                <c:ptCount val="4"/>
                <c:pt idx="0">
                  <c:v>60.444174358942611</c:v>
                </c:pt>
                <c:pt idx="1">
                  <c:v>60.741830993298798</c:v>
                </c:pt>
                <c:pt idx="2">
                  <c:v>60.629930050166017</c:v>
                </c:pt>
                <c:pt idx="3">
                  <c:v>60.692591958939282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A-4943-861A-0D88518A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57804561239356"/>
          <c:y val="0.2336550138513834"/>
          <c:w val="8.3119539982770468E-2"/>
          <c:h val="0.202873875310130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År!$L$8:$L$35</c:f>
              <c:numCache>
                <c:formatCode>0.00</c:formatCode>
                <c:ptCount val="28"/>
                <c:pt idx="0">
                  <c:v>54.131635075573691</c:v>
                </c:pt>
                <c:pt idx="1">
                  <c:v>54.259036049413915</c:v>
                </c:pt>
                <c:pt idx="2">
                  <c:v>54.412555167753126</c:v>
                </c:pt>
                <c:pt idx="3">
                  <c:v>54.623554726216128</c:v>
                </c:pt>
                <c:pt idx="4">
                  <c:v>54.926265835906818</c:v>
                </c:pt>
                <c:pt idx="5">
                  <c:v>55.431677046506522</c:v>
                </c:pt>
                <c:pt idx="6">
                  <c:v>55.953545709376705</c:v>
                </c:pt>
                <c:pt idx="7">
                  <c:v>56.405836703982651</c:v>
                </c:pt>
                <c:pt idx="8">
                  <c:v>56.664813804118239</c:v>
                </c:pt>
                <c:pt idx="9">
                  <c:v>56.985548825919963</c:v>
                </c:pt>
                <c:pt idx="10">
                  <c:v>57.103113034267807</c:v>
                </c:pt>
                <c:pt idx="11">
                  <c:v>57.005184378336246</c:v>
                </c:pt>
                <c:pt idx="12">
                  <c:v>56.962561973534392</c:v>
                </c:pt>
                <c:pt idx="13">
                  <c:v>59.477152233047214</c:v>
                </c:pt>
                <c:pt idx="14">
                  <c:v>60.953941981597325</c:v>
                </c:pt>
                <c:pt idx="15">
                  <c:v>61.038089610851245</c:v>
                </c:pt>
                <c:pt idx="16">
                  <c:v>61.195310764212721</c:v>
                </c:pt>
                <c:pt idx="17">
                  <c:v>61.438408115859609</c:v>
                </c:pt>
                <c:pt idx="18">
                  <c:v>60.930679049067798</c:v>
                </c:pt>
                <c:pt idx="19">
                  <c:v>60.544523538683279</c:v>
                </c:pt>
                <c:pt idx="20">
                  <c:v>60.194227536644441</c:v>
                </c:pt>
                <c:pt idx="21">
                  <c:v>60.021838816119654</c:v>
                </c:pt>
                <c:pt idx="22">
                  <c:v>60.181084459116754</c:v>
                </c:pt>
                <c:pt idx="23">
                  <c:v>60.81934957228853</c:v>
                </c:pt>
                <c:pt idx="24">
                  <c:v>60.778434558666902</c:v>
                </c:pt>
                <c:pt idx="25">
                  <c:v>60.714631758073281</c:v>
                </c:pt>
                <c:pt idx="26">
                  <c:v>60.664532630375469</c:v>
                </c:pt>
                <c:pt idx="27">
                  <c:v>60.587031494476946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7-45AB-966A-582AC348E224}"/>
            </c:ext>
          </c:extLst>
        </c:ser>
        <c:ser>
          <c:idx val="0"/>
          <c:order val="1"/>
          <c:tx>
            <c:v>Kjøtt% 2023</c:v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År!$AO$8:$AO$35</c:f>
              <c:numCache>
                <c:formatCode>0.00</c:formatCode>
                <c:ptCount val="28"/>
                <c:pt idx="0">
                  <c:v>60.587031494476946</c:v>
                </c:pt>
                <c:pt idx="1">
                  <c:v>60.587031494476946</c:v>
                </c:pt>
                <c:pt idx="2">
                  <c:v>60.587031494476946</c:v>
                </c:pt>
                <c:pt idx="3">
                  <c:v>60.587031494476946</c:v>
                </c:pt>
                <c:pt idx="4">
                  <c:v>60.587031494476946</c:v>
                </c:pt>
                <c:pt idx="5">
                  <c:v>60.587031494476946</c:v>
                </c:pt>
                <c:pt idx="6">
                  <c:v>60.587031494476946</c:v>
                </c:pt>
                <c:pt idx="7">
                  <c:v>60.587031494476946</c:v>
                </c:pt>
                <c:pt idx="8">
                  <c:v>60.587031494476946</c:v>
                </c:pt>
                <c:pt idx="9">
                  <c:v>60.587031494476946</c:v>
                </c:pt>
                <c:pt idx="10">
                  <c:v>60.587031494476946</c:v>
                </c:pt>
                <c:pt idx="11">
                  <c:v>60.587031494476946</c:v>
                </c:pt>
                <c:pt idx="12">
                  <c:v>60.587031494476946</c:v>
                </c:pt>
                <c:pt idx="13">
                  <c:v>60.587031494476946</c:v>
                </c:pt>
                <c:pt idx="14">
                  <c:v>60.587031494476946</c:v>
                </c:pt>
                <c:pt idx="15">
                  <c:v>60.587031494476946</c:v>
                </c:pt>
                <c:pt idx="16">
                  <c:v>60.587031494476946</c:v>
                </c:pt>
                <c:pt idx="17">
                  <c:v>60.587031494476946</c:v>
                </c:pt>
                <c:pt idx="18">
                  <c:v>60.587031494476946</c:v>
                </c:pt>
                <c:pt idx="19">
                  <c:v>60.587031494476946</c:v>
                </c:pt>
                <c:pt idx="20">
                  <c:v>60.587031494476946</c:v>
                </c:pt>
                <c:pt idx="21">
                  <c:v>60.587031494476946</c:v>
                </c:pt>
                <c:pt idx="22">
                  <c:v>60.587031494476946</c:v>
                </c:pt>
                <c:pt idx="23">
                  <c:v>60.587031494476946</c:v>
                </c:pt>
                <c:pt idx="24">
                  <c:v>60.587031494476946</c:v>
                </c:pt>
                <c:pt idx="25">
                  <c:v>60.587031494476946</c:v>
                </c:pt>
                <c:pt idx="26">
                  <c:v>60.587031494476946</c:v>
                </c:pt>
                <c:pt idx="27">
                  <c:v>60.587031494476946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7-45AB-966A-582AC34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2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830703959143039"/>
          <c:y val="0.36784744132800679"/>
          <c:w val="0.15947708880781766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17022843855279543"/>
          <c:y val="3.0650876271177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94094311395438E-2"/>
          <c:y val="0.16972149713509083"/>
          <c:w val="0.86170631391584129"/>
          <c:h val="0.673533993704203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'Ark1'!$C$938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'Ark1'!$W$938:$W$941</c:f>
              <c:numCache>
                <c:formatCode>General</c:formatCode>
                <c:ptCount val="4"/>
                <c:pt idx="0">
                  <c:v>75.265780631745187</c:v>
                </c:pt>
                <c:pt idx="1">
                  <c:v>75.15341523259535</c:v>
                </c:pt>
                <c:pt idx="2">
                  <c:v>73.783221121619277</c:v>
                </c:pt>
                <c:pt idx="3">
                  <c:v>72.589532518793931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7-4C30-BBAB-ADC16130ED23}"/>
            </c:ext>
          </c:extLst>
        </c:ser>
        <c:ser>
          <c:idx val="5"/>
          <c:order val="1"/>
          <c:tx>
            <c:strRef>
              <c:f>'Ark1'!$C$926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'Ark1'!$W$926:$W$929</c:f>
              <c:numCache>
                <c:formatCode>General</c:formatCode>
                <c:ptCount val="4"/>
                <c:pt idx="0">
                  <c:v>79.567667453078528</c:v>
                </c:pt>
                <c:pt idx="1">
                  <c:v>80.410314928143052</c:v>
                </c:pt>
                <c:pt idx="2">
                  <c:v>77.7635425257956</c:v>
                </c:pt>
                <c:pt idx="3">
                  <c:v>76.453723585201118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7-4C30-BBAB-ADC16130ED23}"/>
            </c:ext>
          </c:extLst>
        </c:ser>
        <c:ser>
          <c:idx val="9"/>
          <c:order val="2"/>
          <c:tx>
            <c:strRef>
              <c:f>'Ark1'!$C$898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'Ark1'!$W$898:$W$901</c:f>
              <c:numCache>
                <c:formatCode>General</c:formatCode>
                <c:ptCount val="4"/>
                <c:pt idx="0">
                  <c:v>81.736566996525184</c:v>
                </c:pt>
                <c:pt idx="1">
                  <c:v>82.602807642568948</c:v>
                </c:pt>
                <c:pt idx="2">
                  <c:v>79.81346691294921</c:v>
                </c:pt>
                <c:pt idx="3">
                  <c:v>78.370514656016255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7-4C30-BBAB-ADC16130ED23}"/>
            </c:ext>
          </c:extLst>
        </c:ser>
        <c:ser>
          <c:idx val="2"/>
          <c:order val="3"/>
          <c:tx>
            <c:strRef>
              <c:f>'Ark1'!$C$870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'Ark1'!$W$870:$W$873</c:f>
              <c:numCache>
                <c:formatCode>General</c:formatCode>
                <c:ptCount val="4"/>
                <c:pt idx="0">
                  <c:v>86.326306220410629</c:v>
                </c:pt>
                <c:pt idx="1">
                  <c:v>84.763529644646908</c:v>
                </c:pt>
                <c:pt idx="2">
                  <c:v>83.595764569209393</c:v>
                </c:pt>
                <c:pt idx="3">
                  <c:v>82.651757209142502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7-4C30-BBAB-ADC16130ED23}"/>
            </c:ext>
          </c:extLst>
        </c:ser>
        <c:ser>
          <c:idx val="3"/>
          <c:order val="4"/>
          <c:tx>
            <c:strRef>
              <c:f>'Ark1'!$C$866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'Ark1'!$W$866:$W$869</c:f>
              <c:numCache>
                <c:formatCode>General</c:formatCode>
                <c:ptCount val="4"/>
                <c:pt idx="0">
                  <c:v>84.766524293758209</c:v>
                </c:pt>
                <c:pt idx="1">
                  <c:v>83.875831971831232</c:v>
                </c:pt>
                <c:pt idx="2">
                  <c:v>82.967718752207134</c:v>
                </c:pt>
                <c:pt idx="3">
                  <c:v>81.34264385514679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7-4C30-BBAB-ADC16130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45135291060291"/>
          <c:y val="0.12842535115937767"/>
          <c:w val="7.2274825556281022E-2"/>
          <c:h val="0.28819860418465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30205556210655488"/>
          <c:y val="3.7333921395296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9388716663291E-2"/>
          <c:y val="0.16013647874031889"/>
          <c:w val="0.88518320999007516"/>
          <c:h val="0.724376714346921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Regioner!$B$53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val>
            <c:numRef>
              <c:f>Regioner!$P$53:$P$56</c:f>
              <c:numCache>
                <c:formatCode>0.0</c:formatCode>
                <c:ptCount val="4"/>
                <c:pt idx="0">
                  <c:v>79.002778197119767</c:v>
                </c:pt>
                <c:pt idx="1">
                  <c:v>79.605524059308678</c:v>
                </c:pt>
                <c:pt idx="2">
                  <c:v>76.259213544830388</c:v>
                </c:pt>
                <c:pt idx="3">
                  <c:v>75.488257437512303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6-495C-B179-7757790F3AE8}"/>
            </c:ext>
          </c:extLst>
        </c:ser>
        <c:ser>
          <c:idx val="2"/>
          <c:order val="1"/>
          <c:tx>
            <c:strRef>
              <c:f>'Ark1'!$C$870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Regioner!$P$15:$P$18</c:f>
              <c:numCache>
                <c:formatCode>0.0</c:formatCode>
                <c:ptCount val="4"/>
                <c:pt idx="0">
                  <c:v>86.326306220410629</c:v>
                </c:pt>
                <c:pt idx="1">
                  <c:v>84.763529644646908</c:v>
                </c:pt>
                <c:pt idx="2">
                  <c:v>83.595764569209393</c:v>
                </c:pt>
                <c:pt idx="3">
                  <c:v>82.651757209142502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6-495C-B179-7757790F3AE8}"/>
            </c:ext>
          </c:extLst>
        </c:ser>
        <c:ser>
          <c:idx val="3"/>
          <c:order val="2"/>
          <c:tx>
            <c:strRef>
              <c:f>'Ark1'!$C$866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Regioner!$P$10:$P$13</c:f>
              <c:numCache>
                <c:formatCode>0.0</c:formatCode>
                <c:ptCount val="4"/>
                <c:pt idx="0">
                  <c:v>84.766524293758209</c:v>
                </c:pt>
                <c:pt idx="1">
                  <c:v>83.875831971831232</c:v>
                </c:pt>
                <c:pt idx="2">
                  <c:v>82.967718752207134</c:v>
                </c:pt>
                <c:pt idx="3">
                  <c:v>81.34264385514679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6-495C-B179-7757790F3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74966683867845"/>
          <c:y val="0.11112461204608053"/>
          <c:w val="6.9277558356534596E-2"/>
          <c:h val="0.22914991167599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 slakt i de ulike regionene</a:t>
            </a:r>
          </a:p>
        </c:rich>
      </c:tx>
      <c:layout>
        <c:manualLayout>
          <c:xMode val="edge"/>
          <c:yMode val="edge"/>
          <c:x val="0.20307855107731324"/>
          <c:y val="3.38297629289769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34921303361533E-2"/>
          <c:y val="0.14263812449178753"/>
          <c:w val="0.9096093583509024"/>
          <c:h val="0.70061755588571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'Ark1'!$C$938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'Ark1'!$AE$938:$AE$941</c:f>
              <c:numCache>
                <c:formatCode>General</c:formatCode>
                <c:ptCount val="4"/>
                <c:pt idx="0">
                  <c:v>44.950927220787442</c:v>
                </c:pt>
                <c:pt idx="1">
                  <c:v>30.926133748078605</c:v>
                </c:pt>
                <c:pt idx="2">
                  <c:v>19.404245389300925</c:v>
                </c:pt>
                <c:pt idx="3">
                  <c:v>4.7186936418330356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9-41B4-95AC-2BE2EFF1FD67}"/>
            </c:ext>
          </c:extLst>
        </c:ser>
        <c:ser>
          <c:idx val="5"/>
          <c:order val="1"/>
          <c:tx>
            <c:strRef>
              <c:f>'Ark1'!$C$926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'Ark1'!$AE$926:$AE$929</c:f>
              <c:numCache>
                <c:formatCode>General</c:formatCode>
                <c:ptCount val="4"/>
                <c:pt idx="0">
                  <c:v>44.450995943636009</c:v>
                </c:pt>
                <c:pt idx="1">
                  <c:v>31.284472711257195</c:v>
                </c:pt>
                <c:pt idx="2">
                  <c:v>19.254105757641288</c:v>
                </c:pt>
                <c:pt idx="3">
                  <c:v>5.0104255874654884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9-41B4-95AC-2BE2EFF1FD67}"/>
            </c:ext>
          </c:extLst>
        </c:ser>
        <c:ser>
          <c:idx val="9"/>
          <c:order val="2"/>
          <c:tx>
            <c:strRef>
              <c:f>'Ark1'!$C$898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'Ark1'!$AE$898:$AE$901</c:f>
              <c:numCache>
                <c:formatCode>General</c:formatCode>
                <c:ptCount val="4"/>
                <c:pt idx="0">
                  <c:v>42.180371425618269</c:v>
                </c:pt>
                <c:pt idx="1">
                  <c:v>34.436664439084595</c:v>
                </c:pt>
                <c:pt idx="2">
                  <c:v>17.480579997624439</c:v>
                </c:pt>
                <c:pt idx="3">
                  <c:v>5.9023841376726898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9-41B4-95AC-2BE2EFF1FD67}"/>
            </c:ext>
          </c:extLst>
        </c:ser>
        <c:ser>
          <c:idx val="2"/>
          <c:order val="3"/>
          <c:tx>
            <c:strRef>
              <c:f>'Ark1'!$C$870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'Ark1'!$AE$870:$AE$873</c:f>
              <c:numCache>
                <c:formatCode>General</c:formatCode>
                <c:ptCount val="4"/>
                <c:pt idx="0">
                  <c:v>44.216571562394115</c:v>
                </c:pt>
                <c:pt idx="1">
                  <c:v>31.35763667846782</c:v>
                </c:pt>
                <c:pt idx="2">
                  <c:v>18.896019548960471</c:v>
                </c:pt>
                <c:pt idx="3">
                  <c:v>5.5297722101775983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9-41B4-95AC-2BE2EFF1FD67}"/>
            </c:ext>
          </c:extLst>
        </c:ser>
        <c:ser>
          <c:idx val="3"/>
          <c:order val="4"/>
          <c:tx>
            <c:strRef>
              <c:f>'Ark1'!$C$866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'Ark1'!$AE$866:$AE$869</c:f>
              <c:numCache>
                <c:formatCode>General</c:formatCode>
                <c:ptCount val="4"/>
                <c:pt idx="0">
                  <c:v>44.23603308725361</c:v>
                </c:pt>
                <c:pt idx="1">
                  <c:v>31.026666535779881</c:v>
                </c:pt>
                <c:pt idx="2">
                  <c:v>18.975078383249944</c:v>
                </c:pt>
                <c:pt idx="3">
                  <c:v>5.7622219937165609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09-41B4-95AC-2BE2EFF1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 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46463227828292"/>
          <c:y val="0.18293131189950845"/>
          <c:w val="8.1363939277135325E-2"/>
          <c:h val="0.270697924910093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7970755399145E-2"/>
          <c:y val="0.14076451728594225"/>
          <c:w val="0.84555547964631816"/>
          <c:h val="0.7556412238377977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Organisasjon!$K$17:$K$44</c:f>
              <c:numCache>
                <c:formatCode>0.0</c:formatCode>
                <c:ptCount val="28"/>
                <c:pt idx="0">
                  <c:v>76.353153364164299</c:v>
                </c:pt>
                <c:pt idx="1">
                  <c:v>76.258041792273985</c:v>
                </c:pt>
                <c:pt idx="2">
                  <c:v>76.691993966370688</c:v>
                </c:pt>
                <c:pt idx="3">
                  <c:v>77.985116949396357</c:v>
                </c:pt>
                <c:pt idx="4">
                  <c:v>77.040805250627741</c:v>
                </c:pt>
                <c:pt idx="5">
                  <c:v>77.645449046156301</c:v>
                </c:pt>
                <c:pt idx="6">
                  <c:v>76.444033754605087</c:v>
                </c:pt>
                <c:pt idx="7">
                  <c:v>76.161573599534748</c:v>
                </c:pt>
                <c:pt idx="8">
                  <c:v>75.780167169811875</c:v>
                </c:pt>
                <c:pt idx="9">
                  <c:v>73.099130821984019</c:v>
                </c:pt>
                <c:pt idx="10">
                  <c:v>71.978083984252251</c:v>
                </c:pt>
                <c:pt idx="11">
                  <c:v>71.485046432485461</c:v>
                </c:pt>
                <c:pt idx="12">
                  <c:v>71.393618660758605</c:v>
                </c:pt>
                <c:pt idx="13">
                  <c:v>70.201637477967637</c:v>
                </c:pt>
                <c:pt idx="14">
                  <c:v>67.794400335437004</c:v>
                </c:pt>
                <c:pt idx="15">
                  <c:v>66.19215476175755</c:v>
                </c:pt>
                <c:pt idx="16">
                  <c:v>66.228579067852124</c:v>
                </c:pt>
                <c:pt idx="17">
                  <c:v>65.822811478291527</c:v>
                </c:pt>
                <c:pt idx="18">
                  <c:v>70.397821751741162</c:v>
                </c:pt>
                <c:pt idx="19">
                  <c:v>69.692395287768818</c:v>
                </c:pt>
                <c:pt idx="20">
                  <c:v>69.646230598424253</c:v>
                </c:pt>
                <c:pt idx="21">
                  <c:v>68.880463575111023</c:v>
                </c:pt>
                <c:pt idx="22">
                  <c:v>67.77822745810677</c:v>
                </c:pt>
                <c:pt idx="23">
                  <c:v>66.149179409400404</c:v>
                </c:pt>
                <c:pt idx="24">
                  <c:v>64.738723300251479</c:v>
                </c:pt>
                <c:pt idx="25">
                  <c:v>64.459524163635109</c:v>
                </c:pt>
                <c:pt idx="26">
                  <c:v>65.129332829614739</c:v>
                </c:pt>
                <c:pt idx="27">
                  <c:v>65.312918497266523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lineChart>
        <c:grouping val="standard"/>
        <c:varyColors val="0"/>
        <c:ser>
          <c:idx val="4"/>
          <c:order val="1"/>
          <c:tx>
            <c:strRef>
              <c:f>Organisasjon!$D$51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Organisasjon!$K$46:$K$73</c:f>
              <c:numCache>
                <c:formatCode>0.0</c:formatCode>
                <c:ptCount val="28"/>
                <c:pt idx="0">
                  <c:v>23.646846635835686</c:v>
                </c:pt>
                <c:pt idx="1">
                  <c:v>23.741958207726039</c:v>
                </c:pt>
                <c:pt idx="2">
                  <c:v>23.308006033629304</c:v>
                </c:pt>
                <c:pt idx="3">
                  <c:v>22.01488305060364</c:v>
                </c:pt>
                <c:pt idx="4">
                  <c:v>22.959194749372255</c:v>
                </c:pt>
                <c:pt idx="5">
                  <c:v>22.354550953843681</c:v>
                </c:pt>
                <c:pt idx="6">
                  <c:v>23.555966245394913</c:v>
                </c:pt>
                <c:pt idx="7">
                  <c:v>23.838426400465242</c:v>
                </c:pt>
                <c:pt idx="8">
                  <c:v>24.219832830188125</c:v>
                </c:pt>
                <c:pt idx="9">
                  <c:v>26.900869178015977</c:v>
                </c:pt>
                <c:pt idx="10">
                  <c:v>28.021916015747763</c:v>
                </c:pt>
                <c:pt idx="11">
                  <c:v>28.51495356751456</c:v>
                </c:pt>
                <c:pt idx="12">
                  <c:v>28.606381339241398</c:v>
                </c:pt>
                <c:pt idx="13">
                  <c:v>29.798362522032338</c:v>
                </c:pt>
                <c:pt idx="14">
                  <c:v>32.205599664562996</c:v>
                </c:pt>
                <c:pt idx="15">
                  <c:v>33.807845238242443</c:v>
                </c:pt>
                <c:pt idx="16">
                  <c:v>33.771420932147862</c:v>
                </c:pt>
                <c:pt idx="17">
                  <c:v>34.177188521708437</c:v>
                </c:pt>
                <c:pt idx="18">
                  <c:v>29.602178248258824</c:v>
                </c:pt>
                <c:pt idx="19">
                  <c:v>30.307604712231207</c:v>
                </c:pt>
                <c:pt idx="20">
                  <c:v>30.353769401575736</c:v>
                </c:pt>
                <c:pt idx="21">
                  <c:v>31.119536424888999</c:v>
                </c:pt>
                <c:pt idx="22">
                  <c:v>32.221772541893237</c:v>
                </c:pt>
                <c:pt idx="23">
                  <c:v>33.850820590599589</c:v>
                </c:pt>
                <c:pt idx="24">
                  <c:v>35.261276699748535</c:v>
                </c:pt>
                <c:pt idx="25">
                  <c:v>35.54047583636487</c:v>
                </c:pt>
                <c:pt idx="26">
                  <c:v>34.870667170385261</c:v>
                </c:pt>
                <c:pt idx="27">
                  <c:v>34.68708150273347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36192"/>
        <c:axId val="1006324912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Nortura</a:t>
                </a:r>
              </a:p>
            </c:rich>
          </c:tx>
          <c:layout>
            <c:manualLayout>
              <c:xMode val="edge"/>
              <c:yMode val="edge"/>
              <c:x val="9.0463798539644289E-3"/>
              <c:y val="0.356572584912277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valAx>
        <c:axId val="1006324912"/>
        <c:scaling>
          <c:orientation val="minMax"/>
          <c:max val="4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Antall% KLF</a:t>
                </a:r>
              </a:p>
            </c:rich>
          </c:tx>
          <c:layout>
            <c:manualLayout>
              <c:xMode val="edge"/>
              <c:yMode val="edge"/>
              <c:x val="0.95678355636388823"/>
              <c:y val="0.350625546191316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1139336192"/>
        <c:crosses val="max"/>
        <c:crossBetween val="between"/>
      </c:valAx>
      <c:catAx>
        <c:axId val="113933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63249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35164269563846"/>
          <c:y val="0.41540041512131254"/>
          <c:w val="0.10106398349078939"/>
          <c:h val="0.16374234854787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84584836110322"/>
          <c:y val="5.1299172963949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29229377094307E-2"/>
          <c:y val="0.18585781028671086"/>
          <c:w val="0.91223522152091252"/>
          <c:h val="0.71330667519367019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Organisasjon!$AA$17:$AA$44</c:f>
              <c:numCache>
                <c:formatCode>0</c:formatCode>
                <c:ptCount val="28"/>
                <c:pt idx="0">
                  <c:v>172.05310686880031</c:v>
                </c:pt>
                <c:pt idx="1">
                  <c:v>182.63815416587946</c:v>
                </c:pt>
                <c:pt idx="2">
                  <c:v>186.97926587301586</c:v>
                </c:pt>
                <c:pt idx="3">
                  <c:v>133.93567270803015</c:v>
                </c:pt>
                <c:pt idx="4">
                  <c:v>229.72548549508511</c:v>
                </c:pt>
                <c:pt idx="5">
                  <c:v>267.03941687692736</c:v>
                </c:pt>
                <c:pt idx="6">
                  <c:v>280.00652045050384</c:v>
                </c:pt>
                <c:pt idx="7">
                  <c:v>296.98584615384613</c:v>
                </c:pt>
                <c:pt idx="8">
                  <c:v>336.05019430051811</c:v>
                </c:pt>
                <c:pt idx="9">
                  <c:v>368.85291943828531</c:v>
                </c:pt>
                <c:pt idx="10">
                  <c:v>411.49244589628421</c:v>
                </c:pt>
                <c:pt idx="11">
                  <c:v>435.23661106233538</c:v>
                </c:pt>
                <c:pt idx="12">
                  <c:v>469.28763940520446</c:v>
                </c:pt>
                <c:pt idx="13">
                  <c:v>489.40780487804881</c:v>
                </c:pt>
                <c:pt idx="14">
                  <c:v>533.79638490164803</c:v>
                </c:pt>
                <c:pt idx="15">
                  <c:v>545.59421487603311</c:v>
                </c:pt>
                <c:pt idx="16">
                  <c:v>574.88968481375355</c:v>
                </c:pt>
                <c:pt idx="17">
                  <c:v>608.88185140073085</c:v>
                </c:pt>
                <c:pt idx="18">
                  <c:v>627.13692946058086</c:v>
                </c:pt>
                <c:pt idx="19">
                  <c:v>629.45724465558192</c:v>
                </c:pt>
                <c:pt idx="20">
                  <c:v>601.19732532751095</c:v>
                </c:pt>
                <c:pt idx="21">
                  <c:v>579.77570591369204</c:v>
                </c:pt>
                <c:pt idx="22">
                  <c:v>630.04780876494021</c:v>
                </c:pt>
                <c:pt idx="23">
                  <c:v>651.04731861198741</c:v>
                </c:pt>
                <c:pt idx="24">
                  <c:v>642.53517422748189</c:v>
                </c:pt>
                <c:pt idx="25">
                  <c:v>654.38622552329502</c:v>
                </c:pt>
                <c:pt idx="26">
                  <c:v>669.76659678546469</c:v>
                </c:pt>
                <c:pt idx="27">
                  <c:v>722.61929693343302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3-4831-AF01-A523EFBDB224}"/>
            </c:ext>
          </c:extLst>
        </c:ser>
        <c:ser>
          <c:idx val="1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Organisasjon!$B$46:$B$73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Organisasjon!$AA$46:$AA$73</c:f>
              <c:numCache>
                <c:formatCode>0</c:formatCode>
                <c:ptCount val="28"/>
                <c:pt idx="0">
                  <c:v>132.42058139534885</c:v>
                </c:pt>
                <c:pt idx="1">
                  <c:v>139.79133766836972</c:v>
                </c:pt>
                <c:pt idx="2">
                  <c:v>148.78129870129871</c:v>
                </c:pt>
                <c:pt idx="3">
                  <c:v>160.92454954954954</c:v>
                </c:pt>
                <c:pt idx="4">
                  <c:v>147.26766374419805</c:v>
                </c:pt>
                <c:pt idx="5">
                  <c:v>199.59133915574964</c:v>
                </c:pt>
                <c:pt idx="6">
                  <c:v>221.72048743335873</c:v>
                </c:pt>
                <c:pt idx="7">
                  <c:v>234.9199066874028</c:v>
                </c:pt>
                <c:pt idx="8">
                  <c:v>263.85282418456643</c:v>
                </c:pt>
                <c:pt idx="9">
                  <c:v>317.46931719965426</c:v>
                </c:pt>
                <c:pt idx="10">
                  <c:v>370.11981132075471</c:v>
                </c:pt>
                <c:pt idx="11">
                  <c:v>414.12670157068061</c:v>
                </c:pt>
                <c:pt idx="12">
                  <c:v>434.64554242749733</c:v>
                </c:pt>
                <c:pt idx="13">
                  <c:v>458.41011840688913</c:v>
                </c:pt>
                <c:pt idx="14">
                  <c:v>524.73267326732673</c:v>
                </c:pt>
                <c:pt idx="15">
                  <c:v>572.14366515837105</c:v>
                </c:pt>
                <c:pt idx="16">
                  <c:v>601.81764705882358</c:v>
                </c:pt>
                <c:pt idx="17">
                  <c:v>643.26889714993808</c:v>
                </c:pt>
                <c:pt idx="18">
                  <c:v>631.03404255319151</c:v>
                </c:pt>
                <c:pt idx="19">
                  <c:v>611.36870026525196</c:v>
                </c:pt>
                <c:pt idx="20">
                  <c:v>583.2539489671932</c:v>
                </c:pt>
                <c:pt idx="21">
                  <c:v>565.12183908045972</c:v>
                </c:pt>
                <c:pt idx="22">
                  <c:v>603.51490825688074</c:v>
                </c:pt>
                <c:pt idx="23">
                  <c:v>655.16625310173697</c:v>
                </c:pt>
                <c:pt idx="24">
                  <c:v>642.87966183574872</c:v>
                </c:pt>
                <c:pt idx="25">
                  <c:v>631.61871158392444</c:v>
                </c:pt>
                <c:pt idx="26">
                  <c:v>655.3676245210728</c:v>
                </c:pt>
                <c:pt idx="27">
                  <c:v>670.73071895424835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3-4831-AF01-A523EFBDB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8608"/>
        <c:axId val="684818216"/>
      </c:lineChart>
      <c:catAx>
        <c:axId val="684818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21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684818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25946174194931"/>
          <c:y val="0.32081564711581012"/>
          <c:w val="8.8134538885716485E-2"/>
          <c:h val="0.1299524021504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</a:t>
            </a:r>
            <a:r>
              <a:rPr lang="nb-NO" sz="2400" baseline="0"/>
              <a:t> </a:t>
            </a:r>
            <a:r>
              <a:rPr lang="nb-NO" sz="2400"/>
              <a:t>Antall produsenter innen </a:t>
            </a:r>
            <a:r>
              <a:rPr lang="nb-NO" sz="2400" baseline="0"/>
              <a:t>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99351204678942"/>
          <c:y val="0.13948222158098209"/>
          <c:w val="0.82993699340679072"/>
          <c:h val="0.756923478996769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'Ark1'!$C$978:$C$1002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Organisasjon!$E$17:$E$44</c:f>
              <c:numCache>
                <c:formatCode>#,##0</c:formatCode>
                <c:ptCount val="28"/>
                <c:pt idx="0">
                  <c:v>5343</c:v>
                </c:pt>
                <c:pt idx="1">
                  <c:v>5293</c:v>
                </c:pt>
                <c:pt idx="2">
                  <c:v>5040</c:v>
                </c:pt>
                <c:pt idx="3">
                  <c:v>7559</c:v>
                </c:pt>
                <c:pt idx="4">
                  <c:v>4171</c:v>
                </c:pt>
                <c:pt idx="5">
                  <c:v>3567</c:v>
                </c:pt>
                <c:pt idx="6">
                  <c:v>3374</c:v>
                </c:pt>
                <c:pt idx="7">
                  <c:v>3250</c:v>
                </c:pt>
                <c:pt idx="8">
                  <c:v>3088</c:v>
                </c:pt>
                <c:pt idx="9">
                  <c:v>2706</c:v>
                </c:pt>
                <c:pt idx="10">
                  <c:v>2449</c:v>
                </c:pt>
                <c:pt idx="11">
                  <c:v>2278</c:v>
                </c:pt>
                <c:pt idx="12">
                  <c:v>2152</c:v>
                </c:pt>
                <c:pt idx="13">
                  <c:v>2050</c:v>
                </c:pt>
                <c:pt idx="14">
                  <c:v>1881</c:v>
                </c:pt>
                <c:pt idx="15">
                  <c:v>1815</c:v>
                </c:pt>
                <c:pt idx="16">
                  <c:v>1745</c:v>
                </c:pt>
                <c:pt idx="17">
                  <c:v>1642</c:v>
                </c:pt>
                <c:pt idx="18">
                  <c:v>1687</c:v>
                </c:pt>
                <c:pt idx="19">
                  <c:v>1684</c:v>
                </c:pt>
                <c:pt idx="20">
                  <c:v>1832</c:v>
                </c:pt>
                <c:pt idx="21">
                  <c:v>1877</c:v>
                </c:pt>
                <c:pt idx="22">
                  <c:v>1757</c:v>
                </c:pt>
                <c:pt idx="23">
                  <c:v>1585</c:v>
                </c:pt>
                <c:pt idx="24">
                  <c:v>1521</c:v>
                </c:pt>
                <c:pt idx="25">
                  <c:v>1481</c:v>
                </c:pt>
                <c:pt idx="26">
                  <c:v>1431</c:v>
                </c:pt>
                <c:pt idx="27">
                  <c:v>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1-4426-9BE2-2DD7683571C4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'Ark1'!$C$978:$C$1002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Organisasjon!$E$46:$E$73</c:f>
              <c:numCache>
                <c:formatCode>#,##0</c:formatCode>
                <c:ptCount val="28"/>
                <c:pt idx="0">
                  <c:v>2150</c:v>
                </c:pt>
                <c:pt idx="1">
                  <c:v>2153</c:v>
                </c:pt>
                <c:pt idx="2">
                  <c:v>1925</c:v>
                </c:pt>
                <c:pt idx="3">
                  <c:v>1776</c:v>
                </c:pt>
                <c:pt idx="4">
                  <c:v>1939</c:v>
                </c:pt>
                <c:pt idx="5">
                  <c:v>1374</c:v>
                </c:pt>
                <c:pt idx="6">
                  <c:v>1313</c:v>
                </c:pt>
                <c:pt idx="7">
                  <c:v>1286</c:v>
                </c:pt>
                <c:pt idx="8">
                  <c:v>1257</c:v>
                </c:pt>
                <c:pt idx="9">
                  <c:v>1157</c:v>
                </c:pt>
                <c:pt idx="10">
                  <c:v>1060</c:v>
                </c:pt>
                <c:pt idx="11">
                  <c:v>955</c:v>
                </c:pt>
                <c:pt idx="12">
                  <c:v>931</c:v>
                </c:pt>
                <c:pt idx="13">
                  <c:v>929</c:v>
                </c:pt>
                <c:pt idx="14">
                  <c:v>909</c:v>
                </c:pt>
                <c:pt idx="15">
                  <c:v>884</c:v>
                </c:pt>
                <c:pt idx="16">
                  <c:v>850</c:v>
                </c:pt>
                <c:pt idx="17">
                  <c:v>807</c:v>
                </c:pt>
                <c:pt idx="18">
                  <c:v>705</c:v>
                </c:pt>
                <c:pt idx="19">
                  <c:v>754</c:v>
                </c:pt>
                <c:pt idx="20">
                  <c:v>823</c:v>
                </c:pt>
                <c:pt idx="21">
                  <c:v>870</c:v>
                </c:pt>
                <c:pt idx="22">
                  <c:v>872</c:v>
                </c:pt>
                <c:pt idx="23">
                  <c:v>806</c:v>
                </c:pt>
                <c:pt idx="24">
                  <c:v>828</c:v>
                </c:pt>
                <c:pt idx="25">
                  <c:v>846</c:v>
                </c:pt>
                <c:pt idx="26">
                  <c:v>783</c:v>
                </c:pt>
                <c:pt idx="27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1-4426-9BE2-2DD768357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22570878186869E-2"/>
              <c:y val="0.237113740197711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55392194603911"/>
          <c:y val="0.2728184729494434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4813394351E-2"/>
          <c:y val="5.0881880039073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536099856194461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Organisasjon!$N$17:$N$44</c:f>
              <c:numCache>
                <c:formatCode>0.00</c:formatCode>
                <c:ptCount val="28"/>
                <c:pt idx="0">
                  <c:v>54.080490895940031</c:v>
                </c:pt>
                <c:pt idx="1">
                  <c:v>54.193357107518381</c:v>
                </c:pt>
                <c:pt idx="2">
                  <c:v>54.350777432158047</c:v>
                </c:pt>
                <c:pt idx="3">
                  <c:v>54.561286430691638</c:v>
                </c:pt>
                <c:pt idx="4">
                  <c:v>54.855587833415619</c:v>
                </c:pt>
                <c:pt idx="5">
                  <c:v>55.391936352781691</c:v>
                </c:pt>
                <c:pt idx="6">
                  <c:v>55.88439483804585</c:v>
                </c:pt>
                <c:pt idx="7">
                  <c:v>56.283051925715007</c:v>
                </c:pt>
                <c:pt idx="8">
                  <c:v>56.548234738571693</c:v>
                </c:pt>
                <c:pt idx="9">
                  <c:v>56.858545041005563</c:v>
                </c:pt>
                <c:pt idx="10">
                  <c:v>56.909153970736497</c:v>
                </c:pt>
                <c:pt idx="11">
                  <c:v>56.735477545684802</c:v>
                </c:pt>
                <c:pt idx="12">
                  <c:v>56.750651578046757</c:v>
                </c:pt>
                <c:pt idx="13">
                  <c:v>59.389966666533745</c:v>
                </c:pt>
                <c:pt idx="14">
                  <c:v>60.92835564603925</c:v>
                </c:pt>
                <c:pt idx="15">
                  <c:v>60.986560042498837</c:v>
                </c:pt>
                <c:pt idx="16">
                  <c:v>61.109179752435821</c:v>
                </c:pt>
                <c:pt idx="17">
                  <c:v>61.294999794938278</c:v>
                </c:pt>
                <c:pt idx="18">
                  <c:v>60.612336259194905</c:v>
                </c:pt>
                <c:pt idx="19">
                  <c:v>60.218506661354674</c:v>
                </c:pt>
                <c:pt idx="20">
                  <c:v>59.840941742124144</c:v>
                </c:pt>
                <c:pt idx="21">
                  <c:v>59.753624713595499</c:v>
                </c:pt>
                <c:pt idx="22">
                  <c:v>59.9337904097452</c:v>
                </c:pt>
                <c:pt idx="23">
                  <c:v>60.614407532334226</c:v>
                </c:pt>
                <c:pt idx="24">
                  <c:v>60.500312085591275</c:v>
                </c:pt>
                <c:pt idx="25">
                  <c:v>60.534399016801487</c:v>
                </c:pt>
                <c:pt idx="26">
                  <c:v>60.549760555974288</c:v>
                </c:pt>
                <c:pt idx="27">
                  <c:v>60.517194220137448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1-4B6E-8EF8-A397C1E5C95C}"/>
            </c:ext>
          </c:extLst>
        </c:ser>
        <c:ser>
          <c:idx val="4"/>
          <c:order val="1"/>
          <c:tx>
            <c:strRef>
              <c:f>Organisasjon!$D$60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Organisasjon!$N$46:$N$73</c:f>
              <c:numCache>
                <c:formatCode>0.00</c:formatCode>
                <c:ptCount val="28"/>
                <c:pt idx="0">
                  <c:v>54.297543107898335</c:v>
                </c:pt>
                <c:pt idx="1">
                  <c:v>54.47110941869775</c:v>
                </c:pt>
                <c:pt idx="2">
                  <c:v>54.634706776786338</c:v>
                </c:pt>
                <c:pt idx="3">
                  <c:v>54.845300884442153</c:v>
                </c:pt>
                <c:pt idx="4">
                  <c:v>55.164684527341201</c:v>
                </c:pt>
                <c:pt idx="5">
                  <c:v>55.570111646010446</c:v>
                </c:pt>
                <c:pt idx="6">
                  <c:v>56.178526041720488</c:v>
                </c:pt>
                <c:pt idx="7">
                  <c:v>56.798990123514152</c:v>
                </c:pt>
                <c:pt idx="8">
                  <c:v>57.030251217419682</c:v>
                </c:pt>
                <c:pt idx="9">
                  <c:v>57.331016663668642</c:v>
                </c:pt>
                <c:pt idx="10">
                  <c:v>57.607207797399681</c:v>
                </c:pt>
                <c:pt idx="11">
                  <c:v>57.68235127270701</c:v>
                </c:pt>
                <c:pt idx="12">
                  <c:v>57.49219163775139</c:v>
                </c:pt>
                <c:pt idx="13">
                  <c:v>59.682761701027303</c:v>
                </c:pt>
                <c:pt idx="14">
                  <c:v>61.007882696075214</c:v>
                </c:pt>
                <c:pt idx="15">
                  <c:v>61.139096315418541</c:v>
                </c:pt>
                <c:pt idx="16">
                  <c:v>61.364240896763853</c:v>
                </c:pt>
                <c:pt idx="17">
                  <c:v>61.714585681124227</c:v>
                </c:pt>
                <c:pt idx="18">
                  <c:v>61.687737155394096</c:v>
                </c:pt>
                <c:pt idx="19">
                  <c:v>61.292344715192399</c:v>
                </c:pt>
                <c:pt idx="20">
                  <c:v>61.000714185775998</c:v>
                </c:pt>
                <c:pt idx="21">
                  <c:v>60.61379731877269</c:v>
                </c:pt>
                <c:pt idx="22">
                  <c:v>60.694571534799856</c:v>
                </c:pt>
                <c:pt idx="23">
                  <c:v>61.219296666424079</c:v>
                </c:pt>
                <c:pt idx="24">
                  <c:v>61.28905968382449</c:v>
                </c:pt>
                <c:pt idx="25">
                  <c:v>61.042657816746839</c:v>
                </c:pt>
                <c:pt idx="26">
                  <c:v>60.879306775385999</c:v>
                </c:pt>
                <c:pt idx="27">
                  <c:v>60.719100308433198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1-4B6E-8EF8-A397C1E5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63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63502541845127"/>
          <c:y val="0.26204568735318912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</a:t>
            </a:r>
            <a:r>
              <a:rPr lang="nb-NO" sz="2800" baseline="0"/>
              <a:t> </a:t>
            </a:r>
            <a:r>
              <a:rPr lang="nb-NO" sz="2800"/>
              <a:t>Middel slaktevekt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06788379372168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Organisasjon!$P$17:$P$44</c:f>
              <c:numCache>
                <c:formatCode>0.00</c:formatCode>
                <c:ptCount val="28"/>
                <c:pt idx="0">
                  <c:v>72.423839227774565</c:v>
                </c:pt>
                <c:pt idx="1">
                  <c:v>70.037359706974883</c:v>
                </c:pt>
                <c:pt idx="2">
                  <c:v>71.312655362975434</c:v>
                </c:pt>
                <c:pt idx="3">
                  <c:v>69.146743425065537</c:v>
                </c:pt>
                <c:pt idx="4">
                  <c:v>67.969534590885743</c:v>
                </c:pt>
                <c:pt idx="5">
                  <c:v>73.303976286245444</c:v>
                </c:pt>
                <c:pt idx="6">
                  <c:v>75.034618987783716</c:v>
                </c:pt>
                <c:pt idx="7">
                  <c:v>76.21262604284351</c:v>
                </c:pt>
                <c:pt idx="8">
                  <c:v>73.992464620083254</c:v>
                </c:pt>
                <c:pt idx="9">
                  <c:v>73.583168225562204</c:v>
                </c:pt>
                <c:pt idx="10">
                  <c:v>73.903122742319823</c:v>
                </c:pt>
                <c:pt idx="11">
                  <c:v>76.689862751447748</c:v>
                </c:pt>
                <c:pt idx="12">
                  <c:v>78.177906553016243</c:v>
                </c:pt>
                <c:pt idx="13">
                  <c:v>77.604081455667441</c:v>
                </c:pt>
                <c:pt idx="14">
                  <c:v>78.38908041637778</c:v>
                </c:pt>
                <c:pt idx="15">
                  <c:v>79.104741459452498</c:v>
                </c:pt>
                <c:pt idx="16">
                  <c:v>78.430077056624938</c:v>
                </c:pt>
                <c:pt idx="17">
                  <c:v>75.305457872818849</c:v>
                </c:pt>
                <c:pt idx="18">
                  <c:v>77.827216751329701</c:v>
                </c:pt>
                <c:pt idx="19">
                  <c:v>81.056017757286611</c:v>
                </c:pt>
                <c:pt idx="20">
                  <c:v>80.921443459384307</c:v>
                </c:pt>
                <c:pt idx="21">
                  <c:v>80.625795378384581</c:v>
                </c:pt>
                <c:pt idx="22">
                  <c:v>78.676814489752218</c:v>
                </c:pt>
                <c:pt idx="23">
                  <c:v>78.976972365152349</c:v>
                </c:pt>
                <c:pt idx="24">
                  <c:v>81.399017963851151</c:v>
                </c:pt>
                <c:pt idx="25">
                  <c:v>84.195733183263101</c:v>
                </c:pt>
                <c:pt idx="26">
                  <c:v>84.91699945954015</c:v>
                </c:pt>
                <c:pt idx="27">
                  <c:v>83.592916080839103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4-4AB3-A547-A9D2E3CFAEA7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Organisasjon!$P$46:$P$73</c:f>
              <c:numCache>
                <c:formatCode>0.00</c:formatCode>
                <c:ptCount val="28"/>
                <c:pt idx="0">
                  <c:v>72.287597239821892</c:v>
                </c:pt>
                <c:pt idx="1">
                  <c:v>70.19419728684943</c:v>
                </c:pt>
                <c:pt idx="2">
                  <c:v>71.442946687347586</c:v>
                </c:pt>
                <c:pt idx="3">
                  <c:v>69.600481711974467</c:v>
                </c:pt>
                <c:pt idx="4">
                  <c:v>69.053659281782814</c:v>
                </c:pt>
                <c:pt idx="5">
                  <c:v>75.346606629256243</c:v>
                </c:pt>
                <c:pt idx="6">
                  <c:v>78.005324406515228</c:v>
                </c:pt>
                <c:pt idx="7">
                  <c:v>78.361384499523325</c:v>
                </c:pt>
                <c:pt idx="8">
                  <c:v>78.061945515184192</c:v>
                </c:pt>
                <c:pt idx="9">
                  <c:v>78.144783132465307</c:v>
                </c:pt>
                <c:pt idx="10">
                  <c:v>77.676474199098095</c:v>
                </c:pt>
                <c:pt idx="11">
                  <c:v>79.802091337081777</c:v>
                </c:pt>
                <c:pt idx="12">
                  <c:v>82.144862320381861</c:v>
                </c:pt>
                <c:pt idx="13">
                  <c:v>82.182385575589507</c:v>
                </c:pt>
                <c:pt idx="14">
                  <c:v>82.498665149204001</c:v>
                </c:pt>
                <c:pt idx="15">
                  <c:v>82.349911310310944</c:v>
                </c:pt>
                <c:pt idx="16">
                  <c:v>82.003113763322261</c:v>
                </c:pt>
                <c:pt idx="17">
                  <c:v>79.338097687364453</c:v>
                </c:pt>
                <c:pt idx="18">
                  <c:v>80.025297624399386</c:v>
                </c:pt>
                <c:pt idx="19">
                  <c:v>82.456042002564075</c:v>
                </c:pt>
                <c:pt idx="20">
                  <c:v>82.272628516894542</c:v>
                </c:pt>
                <c:pt idx="21">
                  <c:v>82.196461024407057</c:v>
                </c:pt>
                <c:pt idx="22">
                  <c:v>80.625217444908358</c:v>
                </c:pt>
                <c:pt idx="23">
                  <c:v>80.931929111239242</c:v>
                </c:pt>
                <c:pt idx="24">
                  <c:v>81.82941879341449</c:v>
                </c:pt>
                <c:pt idx="25">
                  <c:v>84.485314330579698</c:v>
                </c:pt>
                <c:pt idx="26">
                  <c:v>85.442026468349084</c:v>
                </c:pt>
                <c:pt idx="27">
                  <c:v>84.599359172700886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4-4AB3-A547-A9D2E3CF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90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66507671098414"/>
          <c:y val="0.20450631419677456"/>
          <c:w val="9.5735533946610218E-2"/>
          <c:h val="0.15067388751047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0.17156241690353263"/>
          <c:y val="2.3216353079458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8832082319618"/>
          <c:y val="0.12511939970473354"/>
          <c:w val="0.84305510916900861"/>
          <c:h val="0.7661452191727037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Organisasjon!$G$17:$G$44</c:f>
              <c:numCache>
                <c:formatCode>#,##0</c:formatCode>
                <c:ptCount val="28"/>
                <c:pt idx="0">
                  <c:v>919279.75</c:v>
                </c:pt>
                <c:pt idx="1">
                  <c:v>966703.75</c:v>
                </c:pt>
                <c:pt idx="2">
                  <c:v>942375.5</c:v>
                </c:pt>
                <c:pt idx="3">
                  <c:v>1012419.75</c:v>
                </c:pt>
                <c:pt idx="4">
                  <c:v>958185</c:v>
                </c:pt>
                <c:pt idx="5">
                  <c:v>952529.6</c:v>
                </c:pt>
                <c:pt idx="6">
                  <c:v>944742</c:v>
                </c:pt>
                <c:pt idx="7">
                  <c:v>965204</c:v>
                </c:pt>
                <c:pt idx="8">
                  <c:v>1037723</c:v>
                </c:pt>
                <c:pt idx="9">
                  <c:v>998116</c:v>
                </c:pt>
                <c:pt idx="10">
                  <c:v>1007745</c:v>
                </c:pt>
                <c:pt idx="11">
                  <c:v>991469</c:v>
                </c:pt>
                <c:pt idx="12">
                  <c:v>1009907</c:v>
                </c:pt>
                <c:pt idx="13">
                  <c:v>1003286</c:v>
                </c:pt>
                <c:pt idx="14">
                  <c:v>1004071</c:v>
                </c:pt>
                <c:pt idx="15">
                  <c:v>990253.5</c:v>
                </c:pt>
                <c:pt idx="16">
                  <c:v>1003182.5</c:v>
                </c:pt>
                <c:pt idx="17">
                  <c:v>999784</c:v>
                </c:pt>
                <c:pt idx="18">
                  <c:v>1057980</c:v>
                </c:pt>
                <c:pt idx="19">
                  <c:v>1060006</c:v>
                </c:pt>
                <c:pt idx="20">
                  <c:v>1101393.5</c:v>
                </c:pt>
                <c:pt idx="21">
                  <c:v>1088239</c:v>
                </c:pt>
                <c:pt idx="22">
                  <c:v>1106994</c:v>
                </c:pt>
                <c:pt idx="23">
                  <c:v>1031910</c:v>
                </c:pt>
                <c:pt idx="24">
                  <c:v>977296</c:v>
                </c:pt>
                <c:pt idx="25">
                  <c:v>969146</c:v>
                </c:pt>
                <c:pt idx="26">
                  <c:v>958436</c:v>
                </c:pt>
                <c:pt idx="27">
                  <c:v>966142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B-40ED-BAF2-9119302DE6D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Organisasjon!$G$46:$G$73</c:f>
              <c:numCache>
                <c:formatCode>#,##0</c:formatCode>
                <c:ptCount val="28"/>
                <c:pt idx="0">
                  <c:v>284704.25</c:v>
                </c:pt>
                <c:pt idx="1">
                  <c:v>300970.75</c:v>
                </c:pt>
                <c:pt idx="2">
                  <c:v>286404</c:v>
                </c:pt>
                <c:pt idx="3">
                  <c:v>285802</c:v>
                </c:pt>
                <c:pt idx="4">
                  <c:v>285552</c:v>
                </c:pt>
                <c:pt idx="5">
                  <c:v>274238.5</c:v>
                </c:pt>
                <c:pt idx="6">
                  <c:v>291119</c:v>
                </c:pt>
                <c:pt idx="7">
                  <c:v>302107</c:v>
                </c:pt>
                <c:pt idx="8">
                  <c:v>331663</c:v>
                </c:pt>
                <c:pt idx="9">
                  <c:v>367312</c:v>
                </c:pt>
                <c:pt idx="10">
                  <c:v>392327</c:v>
                </c:pt>
                <c:pt idx="11">
                  <c:v>395491</c:v>
                </c:pt>
                <c:pt idx="12">
                  <c:v>404655</c:v>
                </c:pt>
                <c:pt idx="13">
                  <c:v>425863</c:v>
                </c:pt>
                <c:pt idx="14">
                  <c:v>476982</c:v>
                </c:pt>
                <c:pt idx="15">
                  <c:v>505775</c:v>
                </c:pt>
                <c:pt idx="16">
                  <c:v>511545</c:v>
                </c:pt>
                <c:pt idx="17">
                  <c:v>519118</c:v>
                </c:pt>
                <c:pt idx="18">
                  <c:v>444879</c:v>
                </c:pt>
                <c:pt idx="19">
                  <c:v>460972</c:v>
                </c:pt>
                <c:pt idx="20">
                  <c:v>480018</c:v>
                </c:pt>
                <c:pt idx="21">
                  <c:v>491656</c:v>
                </c:pt>
                <c:pt idx="22">
                  <c:v>526265</c:v>
                </c:pt>
                <c:pt idx="23">
                  <c:v>528064</c:v>
                </c:pt>
                <c:pt idx="24">
                  <c:v>532304.36</c:v>
                </c:pt>
                <c:pt idx="25">
                  <c:v>534349.43000000005</c:v>
                </c:pt>
                <c:pt idx="26">
                  <c:v>513152.85</c:v>
                </c:pt>
                <c:pt idx="27">
                  <c:v>513109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B-40ED-BAF2-9119302D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3999718565936"/>
          <c:y val="0.44683860655729746"/>
          <c:w val="8.8197577125259746E-2"/>
          <c:h val="0.13302607971158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93647356961649E-2"/>
          <c:y val="0.16851481598191875"/>
          <c:w val="0.88129673493901906"/>
          <c:h val="0.7278907252665524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Organisasjon!$K$17:$K$44</c:f>
              <c:numCache>
                <c:formatCode>0.0</c:formatCode>
                <c:ptCount val="28"/>
                <c:pt idx="0">
                  <c:v>76.353153364164299</c:v>
                </c:pt>
                <c:pt idx="1">
                  <c:v>76.258041792273985</c:v>
                </c:pt>
                <c:pt idx="2">
                  <c:v>76.691993966370688</c:v>
                </c:pt>
                <c:pt idx="3">
                  <c:v>77.985116949396357</c:v>
                </c:pt>
                <c:pt idx="4">
                  <c:v>77.040805250627741</c:v>
                </c:pt>
                <c:pt idx="5">
                  <c:v>77.645449046156301</c:v>
                </c:pt>
                <c:pt idx="6">
                  <c:v>76.444033754605087</c:v>
                </c:pt>
                <c:pt idx="7">
                  <c:v>76.161573599534748</c:v>
                </c:pt>
                <c:pt idx="8">
                  <c:v>75.780167169811875</c:v>
                </c:pt>
                <c:pt idx="9">
                  <c:v>73.099130821984019</c:v>
                </c:pt>
                <c:pt idx="10">
                  <c:v>71.978083984252251</c:v>
                </c:pt>
                <c:pt idx="11">
                  <c:v>71.485046432485461</c:v>
                </c:pt>
                <c:pt idx="12">
                  <c:v>71.393618660758605</c:v>
                </c:pt>
                <c:pt idx="13">
                  <c:v>70.201637477967637</c:v>
                </c:pt>
                <c:pt idx="14">
                  <c:v>67.794400335437004</c:v>
                </c:pt>
                <c:pt idx="15">
                  <c:v>66.19215476175755</c:v>
                </c:pt>
                <c:pt idx="16">
                  <c:v>66.228579067852124</c:v>
                </c:pt>
                <c:pt idx="17">
                  <c:v>65.822811478291527</c:v>
                </c:pt>
                <c:pt idx="18">
                  <c:v>70.397821751741162</c:v>
                </c:pt>
                <c:pt idx="19">
                  <c:v>69.692395287768818</c:v>
                </c:pt>
                <c:pt idx="20">
                  <c:v>69.646230598424253</c:v>
                </c:pt>
                <c:pt idx="21">
                  <c:v>68.880463575111023</c:v>
                </c:pt>
                <c:pt idx="22">
                  <c:v>67.77822745810677</c:v>
                </c:pt>
                <c:pt idx="23">
                  <c:v>66.149179409400404</c:v>
                </c:pt>
                <c:pt idx="24">
                  <c:v>64.738723300251479</c:v>
                </c:pt>
                <c:pt idx="25">
                  <c:v>64.459524163635109</c:v>
                </c:pt>
                <c:pt idx="26">
                  <c:v>65.129332829614739</c:v>
                </c:pt>
                <c:pt idx="27">
                  <c:v>65.312918497266523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508-B106-E2F7C3A1260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Organisasjon!$B$17:$B$44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Organisasjon!$K$46:$K$73</c:f>
              <c:numCache>
                <c:formatCode>0.0</c:formatCode>
                <c:ptCount val="28"/>
                <c:pt idx="0">
                  <c:v>23.646846635835686</c:v>
                </c:pt>
                <c:pt idx="1">
                  <c:v>23.741958207726039</c:v>
                </c:pt>
                <c:pt idx="2">
                  <c:v>23.308006033629304</c:v>
                </c:pt>
                <c:pt idx="3">
                  <c:v>22.01488305060364</c:v>
                </c:pt>
                <c:pt idx="4">
                  <c:v>22.959194749372255</c:v>
                </c:pt>
                <c:pt idx="5">
                  <c:v>22.354550953843681</c:v>
                </c:pt>
                <c:pt idx="6">
                  <c:v>23.555966245394913</c:v>
                </c:pt>
                <c:pt idx="7">
                  <c:v>23.838426400465242</c:v>
                </c:pt>
                <c:pt idx="8">
                  <c:v>24.219832830188125</c:v>
                </c:pt>
                <c:pt idx="9">
                  <c:v>26.900869178015977</c:v>
                </c:pt>
                <c:pt idx="10">
                  <c:v>28.021916015747763</c:v>
                </c:pt>
                <c:pt idx="11">
                  <c:v>28.51495356751456</c:v>
                </c:pt>
                <c:pt idx="12">
                  <c:v>28.606381339241398</c:v>
                </c:pt>
                <c:pt idx="13">
                  <c:v>29.798362522032338</c:v>
                </c:pt>
                <c:pt idx="14">
                  <c:v>32.205599664562996</c:v>
                </c:pt>
                <c:pt idx="15">
                  <c:v>33.807845238242443</c:v>
                </c:pt>
                <c:pt idx="16">
                  <c:v>33.771420932147862</c:v>
                </c:pt>
                <c:pt idx="17">
                  <c:v>34.177188521708437</c:v>
                </c:pt>
                <c:pt idx="18">
                  <c:v>29.602178248258824</c:v>
                </c:pt>
                <c:pt idx="19">
                  <c:v>30.307604712231207</c:v>
                </c:pt>
                <c:pt idx="20">
                  <c:v>30.353769401575736</c:v>
                </c:pt>
                <c:pt idx="21">
                  <c:v>31.119536424888999</c:v>
                </c:pt>
                <c:pt idx="22">
                  <c:v>32.221772541893237</c:v>
                </c:pt>
                <c:pt idx="23">
                  <c:v>33.850820590599589</c:v>
                </c:pt>
                <c:pt idx="24">
                  <c:v>35.261276699748535</c:v>
                </c:pt>
                <c:pt idx="25">
                  <c:v>35.54047583636487</c:v>
                </c:pt>
                <c:pt idx="26">
                  <c:v>34.870667170385261</c:v>
                </c:pt>
                <c:pt idx="27">
                  <c:v>34.68708150273347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508-B106-E2F7C3A12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1876909217413379E-2"/>
              <c:y val="0.322233078664477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48206191393378"/>
          <c:y val="0.37922360503219188"/>
          <c:w val="0.10386576136127057"/>
          <c:h val="0.16409752218359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slaktvekt for SLAKTEGRIS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v>Slaktevekt</c:v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År!$H$8:$H$35</c:f>
              <c:numCache>
                <c:formatCode>0.0</c:formatCode>
                <c:ptCount val="28"/>
                <c:pt idx="0">
                  <c:v>72.391736423379314</c:v>
                </c:pt>
                <c:pt idx="1">
                  <c:v>70.074446441744143</c:v>
                </c:pt>
                <c:pt idx="2">
                  <c:v>71.341004327749317</c:v>
                </c:pt>
                <c:pt idx="3">
                  <c:v>69.246222551450813</c:v>
                </c:pt>
                <c:pt idx="4">
                  <c:v>68.217430375958685</c:v>
                </c:pt>
                <c:pt idx="5">
                  <c:v>73.759570018598524</c:v>
                </c:pt>
                <c:pt idx="6">
                  <c:v>75.733038147689882</c:v>
                </c:pt>
                <c:pt idx="7">
                  <c:v>76.723995101733209</c:v>
                </c:pt>
                <c:pt idx="8">
                  <c:v>74.976697111767677</c:v>
                </c:pt>
                <c:pt idx="9">
                  <c:v>74.809363261854514</c:v>
                </c:pt>
                <c:pt idx="10">
                  <c:v>74.951574433255615</c:v>
                </c:pt>
                <c:pt idx="11">
                  <c:v>77.576347707534651</c:v>
                </c:pt>
                <c:pt idx="12">
                  <c:v>79.31154613801688</c:v>
                </c:pt>
                <c:pt idx="13">
                  <c:v>78.967362902897648</c:v>
                </c:pt>
                <c:pt idx="14">
                  <c:v>79.711262163728762</c:v>
                </c:pt>
                <c:pt idx="15">
                  <c:v>80.20101973113249</c:v>
                </c:pt>
                <c:pt idx="16">
                  <c:v>79.636647612380557</c:v>
                </c:pt>
                <c:pt idx="17">
                  <c:v>76.683755198168441</c:v>
                </c:pt>
                <c:pt idx="18">
                  <c:v>78.477897999572619</c:v>
                </c:pt>
                <c:pt idx="19">
                  <c:v>81.481064654255022</c:v>
                </c:pt>
                <c:pt idx="20">
                  <c:v>81.333036689762778</c:v>
                </c:pt>
                <c:pt idx="21">
                  <c:v>81.115551357683486</c:v>
                </c:pt>
                <c:pt idx="22" formatCode="0.00">
                  <c:v>79.31014836295391</c:v>
                </c:pt>
                <c:pt idx="23" formatCode="0.00">
                  <c:v>79.639329813791804</c:v>
                </c:pt>
                <c:pt idx="24" formatCode="0.00">
                  <c:v>81.550782791278351</c:v>
                </c:pt>
                <c:pt idx="25" formatCode="0.00">
                  <c:v>84.298421034424607</c:v>
                </c:pt>
                <c:pt idx="26" formatCode="0.00">
                  <c:v>85.099852229102382</c:v>
                </c:pt>
                <c:pt idx="27" formatCode="0.00">
                  <c:v>83.941034569523623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1-47D3-A4F8-A0B7A2B5F31B}"/>
            </c:ext>
          </c:extLst>
        </c:ser>
        <c:ser>
          <c:idx val="0"/>
          <c:order val="1"/>
          <c:tx>
            <c:v>Slaktevekt 2023</c:v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År!$AN$8:$AN$35</c:f>
              <c:numCache>
                <c:formatCode>0.00</c:formatCode>
                <c:ptCount val="28"/>
                <c:pt idx="0">
                  <c:v>83.941034569523623</c:v>
                </c:pt>
                <c:pt idx="1">
                  <c:v>83.941034569523623</c:v>
                </c:pt>
                <c:pt idx="2">
                  <c:v>83.941034569523623</c:v>
                </c:pt>
                <c:pt idx="3">
                  <c:v>83.941034569523623</c:v>
                </c:pt>
                <c:pt idx="4">
                  <c:v>83.941034569523623</c:v>
                </c:pt>
                <c:pt idx="5">
                  <c:v>83.941034569523623</c:v>
                </c:pt>
                <c:pt idx="6">
                  <c:v>83.941034569523623</c:v>
                </c:pt>
                <c:pt idx="7">
                  <c:v>83.941034569523623</c:v>
                </c:pt>
                <c:pt idx="8">
                  <c:v>83.941034569523623</c:v>
                </c:pt>
                <c:pt idx="9">
                  <c:v>83.941034569523623</c:v>
                </c:pt>
                <c:pt idx="10">
                  <c:v>83.941034569523623</c:v>
                </c:pt>
                <c:pt idx="11">
                  <c:v>83.941034569523623</c:v>
                </c:pt>
                <c:pt idx="12">
                  <c:v>83.941034569523623</c:v>
                </c:pt>
                <c:pt idx="13">
                  <c:v>83.941034569523623</c:v>
                </c:pt>
                <c:pt idx="14">
                  <c:v>83.941034569523623</c:v>
                </c:pt>
                <c:pt idx="15">
                  <c:v>83.941034569523623</c:v>
                </c:pt>
                <c:pt idx="16">
                  <c:v>83.941034569523623</c:v>
                </c:pt>
                <c:pt idx="17">
                  <c:v>83.941034569523623</c:v>
                </c:pt>
                <c:pt idx="18">
                  <c:v>83.941034569523623</c:v>
                </c:pt>
                <c:pt idx="19">
                  <c:v>83.941034569523623</c:v>
                </c:pt>
                <c:pt idx="20">
                  <c:v>83.941034569523623</c:v>
                </c:pt>
                <c:pt idx="21">
                  <c:v>83.941034569523623</c:v>
                </c:pt>
                <c:pt idx="22">
                  <c:v>83.941034569523623</c:v>
                </c:pt>
                <c:pt idx="23">
                  <c:v>83.941034569523623</c:v>
                </c:pt>
                <c:pt idx="24">
                  <c:v>83.941034569523623</c:v>
                </c:pt>
                <c:pt idx="25">
                  <c:v>83.941034569523623</c:v>
                </c:pt>
                <c:pt idx="26">
                  <c:v>83.941034569523623</c:v>
                </c:pt>
                <c:pt idx="27">
                  <c:v>83.941034569523623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1-47D3-A4F8-A0B7A2B5F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noMultiLvlLbl val="0"/>
      </c:catAx>
      <c:valAx>
        <c:axId val="718334224"/>
        <c:scaling>
          <c:orientation val="minMax"/>
          <c:max val="87"/>
          <c:min val="6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95920067394364"/>
          <c:y val="0.6103761597359636"/>
          <c:w val="0.15947708880781766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5575606859057"/>
          <c:y val="0.15516746462294012"/>
          <c:w val="0.86426723018584795"/>
          <c:h val="0.57208244940036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Regorg!$I$157:$I$164</c:f>
              <c:numCache>
                <c:formatCode>#,##0</c:formatCode>
                <c:ptCount val="8"/>
                <c:pt idx="0">
                  <c:v>464921</c:v>
                </c:pt>
                <c:pt idx="1">
                  <c:v>145074</c:v>
                </c:pt>
                <c:pt idx="2">
                  <c:v>250830</c:v>
                </c:pt>
                <c:pt idx="3">
                  <c:v>169511</c:v>
                </c:pt>
                <c:pt idx="4">
                  <c:v>221984</c:v>
                </c:pt>
                <c:pt idx="5">
                  <c:v>46726</c:v>
                </c:pt>
                <c:pt idx="6">
                  <c:v>60381</c:v>
                </c:pt>
                <c:pt idx="7">
                  <c:v>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E-42FC-AC20-A1C42FE551D1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Regorg!$I$117:$I$124</c:f>
              <c:numCache>
                <c:formatCode>#,##0</c:formatCode>
                <c:ptCount val="8"/>
                <c:pt idx="0">
                  <c:v>434268.5</c:v>
                </c:pt>
                <c:pt idx="1">
                  <c:v>196493</c:v>
                </c:pt>
                <c:pt idx="2">
                  <c:v>264708.5</c:v>
                </c:pt>
                <c:pt idx="3">
                  <c:v>213685</c:v>
                </c:pt>
                <c:pt idx="4">
                  <c:v>235314</c:v>
                </c:pt>
                <c:pt idx="5">
                  <c:v>48739</c:v>
                </c:pt>
                <c:pt idx="6">
                  <c:v>69780</c:v>
                </c:pt>
                <c:pt idx="7">
                  <c:v>18065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E-42FC-AC20-A1C42FE551D1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Regorg!$I$77:$I$84</c:f>
              <c:numCache>
                <c:formatCode>#,##0</c:formatCode>
                <c:ptCount val="8"/>
                <c:pt idx="0">
                  <c:v>409329</c:v>
                </c:pt>
                <c:pt idx="1">
                  <c:v>232324</c:v>
                </c:pt>
                <c:pt idx="2">
                  <c:v>346976</c:v>
                </c:pt>
                <c:pt idx="3">
                  <c:v>168623</c:v>
                </c:pt>
                <c:pt idx="4">
                  <c:v>218868</c:v>
                </c:pt>
                <c:pt idx="5">
                  <c:v>51781</c:v>
                </c:pt>
                <c:pt idx="6">
                  <c:v>84833</c:v>
                </c:pt>
                <c:pt idx="7">
                  <c:v>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E-42FC-AC20-A1C42FE551D1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386412</c:v>
                </c:pt>
                <c:pt idx="1">
                  <c:v>254314</c:v>
                </c:pt>
                <c:pt idx="2">
                  <c:v>291099</c:v>
                </c:pt>
                <c:pt idx="3">
                  <c:v>173262.97</c:v>
                </c:pt>
                <c:pt idx="4">
                  <c:v>206140</c:v>
                </c:pt>
                <c:pt idx="5">
                  <c:v>76654</c:v>
                </c:pt>
                <c:pt idx="6">
                  <c:v>74785</c:v>
                </c:pt>
                <c:pt idx="7">
                  <c:v>8921.8799999999992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E-42FC-AC20-A1C42FE551D1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387292</c:v>
                </c:pt>
                <c:pt idx="1">
                  <c:v>259650</c:v>
                </c:pt>
                <c:pt idx="2">
                  <c:v>292695</c:v>
                </c:pt>
                <c:pt idx="3">
                  <c:v>168204</c:v>
                </c:pt>
                <c:pt idx="4">
                  <c:v>207276</c:v>
                </c:pt>
                <c:pt idx="5">
                  <c:v>76303</c:v>
                </c:pt>
                <c:pt idx="6">
                  <c:v>78879</c:v>
                </c:pt>
                <c:pt idx="7">
                  <c:v>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CE-42FC-AC20-A1C42FE55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97342717236247"/>
          <c:y val="0.2109610714938477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ANTALL</a:t>
            </a:r>
            <a:r>
              <a:rPr lang="nb-NO" sz="2000" baseline="0"/>
              <a:t> SLAKT per PRODUSENT </a:t>
            </a:r>
            <a:r>
              <a:rPr lang="nb-NO" sz="20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26857763153657E-2"/>
          <c:y val="0.18535508528746544"/>
          <c:w val="0.89554667705037294"/>
          <c:h val="0.61114949214182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Regorg!$AB$157:$AB$164</c:f>
              <c:numCache>
                <c:formatCode>0</c:formatCode>
                <c:ptCount val="8"/>
                <c:pt idx="0">
                  <c:v>391.01850294365011</c:v>
                </c:pt>
                <c:pt idx="1">
                  <c:v>374.86821705426354</c:v>
                </c:pt>
                <c:pt idx="2">
                  <c:v>340.33921302578017</c:v>
                </c:pt>
                <c:pt idx="3">
                  <c:v>295.31533101045295</c:v>
                </c:pt>
                <c:pt idx="4">
                  <c:v>382.07228915662648</c:v>
                </c:pt>
                <c:pt idx="5">
                  <c:v>262.50561797752812</c:v>
                </c:pt>
                <c:pt idx="6">
                  <c:v>303.4221105527638</c:v>
                </c:pt>
                <c:pt idx="7">
                  <c:v>333.38888888888891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6-4A30-8A86-FF805DE740CB}"/>
            </c:ext>
          </c:extLst>
        </c:ser>
        <c:ser>
          <c:idx val="4"/>
          <c:order val="1"/>
          <c:tx>
            <c:strRef>
              <c:f>'Ark1'!$C$1138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Regorg!$AB$117:$AB$124</c:f>
              <c:numCache>
                <c:formatCode>0</c:formatCode>
                <c:ptCount val="8"/>
                <c:pt idx="0">
                  <c:v>561.07041343669255</c:v>
                </c:pt>
                <c:pt idx="1">
                  <c:v>602.73926380368096</c:v>
                </c:pt>
                <c:pt idx="2">
                  <c:v>490.2009259259259</c:v>
                </c:pt>
                <c:pt idx="3">
                  <c:v>475.913140311804</c:v>
                </c:pt>
                <c:pt idx="4">
                  <c:v>557.61611374407585</c:v>
                </c:pt>
                <c:pt idx="5">
                  <c:v>524.07526881720435</c:v>
                </c:pt>
                <c:pt idx="6">
                  <c:v>481.24137931034483</c:v>
                </c:pt>
                <c:pt idx="7">
                  <c:v>440.60975609756099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6-4A30-8A86-FF805DE740CB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Regorg!$AB$77:$AB$84</c:f>
              <c:numCache>
                <c:formatCode>0</c:formatCode>
                <c:ptCount val="8"/>
                <c:pt idx="0">
                  <c:v>596.6895043731779</c:v>
                </c:pt>
                <c:pt idx="1">
                  <c:v>669.52161383285306</c:v>
                </c:pt>
                <c:pt idx="2">
                  <c:v>657.15151515151513</c:v>
                </c:pt>
                <c:pt idx="3">
                  <c:v>552.8622950819672</c:v>
                </c:pt>
                <c:pt idx="4">
                  <c:v>655.29341317365265</c:v>
                </c:pt>
                <c:pt idx="5">
                  <c:v>709.32876712328766</c:v>
                </c:pt>
                <c:pt idx="6">
                  <c:v>623.77205882352939</c:v>
                </c:pt>
                <c:pt idx="7">
                  <c:v>284.27586206896552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16-4A30-8A86-FF805DE740CB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Regorg!$AB$20:$AB$27</c:f>
              <c:numCache>
                <c:formatCode>0</c:formatCode>
                <c:ptCount val="8"/>
                <c:pt idx="0">
                  <c:v>629.33550488599349</c:v>
                </c:pt>
                <c:pt idx="1">
                  <c:v>617.26699029126212</c:v>
                </c:pt>
                <c:pt idx="2">
                  <c:v>711.73349633251837</c:v>
                </c:pt>
                <c:pt idx="3">
                  <c:v>646.50361940298512</c:v>
                </c:pt>
                <c:pt idx="4">
                  <c:v>713.28719723183394</c:v>
                </c:pt>
                <c:pt idx="5">
                  <c:v>912.54761904761904</c:v>
                </c:pt>
                <c:pt idx="6">
                  <c:v>628.44537815126046</c:v>
                </c:pt>
                <c:pt idx="7">
                  <c:v>469.57263157894732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16-4A30-8A86-FF805DE740CB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Regorg!$AB$11:$AB$18</c:f>
              <c:numCache>
                <c:formatCode>0</c:formatCode>
                <c:ptCount val="8"/>
                <c:pt idx="0">
                  <c:v>702.8892921960072</c:v>
                </c:pt>
                <c:pt idx="1">
                  <c:v>662.37244897959181</c:v>
                </c:pt>
                <c:pt idx="2">
                  <c:v>746.67091836734699</c:v>
                </c:pt>
                <c:pt idx="3">
                  <c:v>644.45977011494256</c:v>
                </c:pt>
                <c:pt idx="4">
                  <c:v>753.73090909090911</c:v>
                </c:pt>
                <c:pt idx="5">
                  <c:v>930.52439024390242</c:v>
                </c:pt>
                <c:pt idx="6">
                  <c:v>651.89256198347107</c:v>
                </c:pt>
                <c:pt idx="7">
                  <c:v>298.39999999999998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16-4A30-8A86-FF805DE74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853798364105151"/>
          <c:y val="0.119885019088498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PRODUSENTER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03766271568663E-2"/>
          <c:y val="0.17077181758530183"/>
          <c:w val="0.87763532320793836"/>
          <c:h val="0.65246735564304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'Ark1'!$C$1178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'Ark1'!$Q$1178:$Q$1185</c:f>
              <c:numCache>
                <c:formatCode>General</c:formatCode>
                <c:ptCount val="8"/>
                <c:pt idx="0">
                  <c:v>1189</c:v>
                </c:pt>
                <c:pt idx="1">
                  <c:v>387</c:v>
                </c:pt>
                <c:pt idx="2">
                  <c:v>737</c:v>
                </c:pt>
                <c:pt idx="3">
                  <c:v>574</c:v>
                </c:pt>
                <c:pt idx="4">
                  <c:v>581</c:v>
                </c:pt>
                <c:pt idx="5">
                  <c:v>178</c:v>
                </c:pt>
                <c:pt idx="6">
                  <c:v>199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B-481E-BC2B-9F832D739D6C}"/>
            </c:ext>
          </c:extLst>
        </c:ser>
        <c:ser>
          <c:idx val="4"/>
          <c:order val="1"/>
          <c:tx>
            <c:strRef>
              <c:f>'Ark1'!$C$1138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'Ark1'!$Q$1138:$Q$1145</c:f>
              <c:numCache>
                <c:formatCode>General</c:formatCode>
                <c:ptCount val="8"/>
                <c:pt idx="0">
                  <c:v>774</c:v>
                </c:pt>
                <c:pt idx="1">
                  <c:v>326</c:v>
                </c:pt>
                <c:pt idx="2">
                  <c:v>540</c:v>
                </c:pt>
                <c:pt idx="3">
                  <c:v>449</c:v>
                </c:pt>
                <c:pt idx="4">
                  <c:v>422</c:v>
                </c:pt>
                <c:pt idx="5">
                  <c:v>93</c:v>
                </c:pt>
                <c:pt idx="6">
                  <c:v>145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B-481E-BC2B-9F832D739D6C}"/>
            </c:ext>
          </c:extLst>
        </c:ser>
        <c:ser>
          <c:idx val="10"/>
          <c:order val="2"/>
          <c:tx>
            <c:strRef>
              <c:f>'Ark1'!$C$1098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'Ark1'!$Q$1098:$Q$1105</c:f>
              <c:numCache>
                <c:formatCode>General</c:formatCode>
                <c:ptCount val="8"/>
                <c:pt idx="0">
                  <c:v>686</c:v>
                </c:pt>
                <c:pt idx="1">
                  <c:v>347</c:v>
                </c:pt>
                <c:pt idx="2">
                  <c:v>528</c:v>
                </c:pt>
                <c:pt idx="3">
                  <c:v>305</c:v>
                </c:pt>
                <c:pt idx="4">
                  <c:v>334</c:v>
                </c:pt>
                <c:pt idx="5">
                  <c:v>73</c:v>
                </c:pt>
                <c:pt idx="6">
                  <c:v>136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5B-481E-BC2B-9F832D739D6C}"/>
            </c:ext>
          </c:extLst>
        </c:ser>
        <c:ser>
          <c:idx val="13"/>
          <c:order val="3"/>
          <c:tx>
            <c:strRef>
              <c:f>'Ark1'!$C$1042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'Ark1'!$Q$1042:$Q$1049</c:f>
              <c:numCache>
                <c:formatCode>General</c:formatCode>
                <c:ptCount val="8"/>
                <c:pt idx="0">
                  <c:v>614</c:v>
                </c:pt>
                <c:pt idx="1">
                  <c:v>412</c:v>
                </c:pt>
                <c:pt idx="2">
                  <c:v>409</c:v>
                </c:pt>
                <c:pt idx="3">
                  <c:v>268</c:v>
                </c:pt>
                <c:pt idx="4">
                  <c:v>289</c:v>
                </c:pt>
                <c:pt idx="5">
                  <c:v>84</c:v>
                </c:pt>
                <c:pt idx="6">
                  <c:v>119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5B-481E-BC2B-9F832D739D6C}"/>
            </c:ext>
          </c:extLst>
        </c:ser>
        <c:ser>
          <c:idx val="1"/>
          <c:order val="4"/>
          <c:tx>
            <c:strRef>
              <c:f>'Ark1'!$C$1034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'Ark1'!$Q$1034:$Q$1041</c:f>
              <c:numCache>
                <c:formatCode>General</c:formatCode>
                <c:ptCount val="8"/>
                <c:pt idx="0">
                  <c:v>551</c:v>
                </c:pt>
                <c:pt idx="1">
                  <c:v>392</c:v>
                </c:pt>
                <c:pt idx="2">
                  <c:v>392</c:v>
                </c:pt>
                <c:pt idx="3">
                  <c:v>261</c:v>
                </c:pt>
                <c:pt idx="4">
                  <c:v>275</c:v>
                </c:pt>
                <c:pt idx="5">
                  <c:v>82</c:v>
                </c:pt>
                <c:pt idx="6">
                  <c:v>121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5B-481E-BC2B-9F832D73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359178572303"/>
          <c:y val="0.2835246062992126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</a:t>
            </a:r>
            <a:r>
              <a:rPr lang="nb-NO" sz="2400" baseline="0"/>
              <a:t> KJØTT%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53512707349339E-2"/>
          <c:y val="0.19159662158520502"/>
          <c:w val="0.87668558960207243"/>
          <c:h val="0.595429799044375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'Ark1'!$C$1178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'Ark1'!$U$1178:$U$1185</c:f>
              <c:numCache>
                <c:formatCode>General</c:formatCode>
                <c:ptCount val="8"/>
                <c:pt idx="0">
                  <c:v>56.979515892767637</c:v>
                </c:pt>
                <c:pt idx="1">
                  <c:v>57.312206767124813</c:v>
                </c:pt>
                <c:pt idx="2">
                  <c:v>56.874891838761002</c:v>
                </c:pt>
                <c:pt idx="3">
                  <c:v>57.386557895731009</c:v>
                </c:pt>
                <c:pt idx="4">
                  <c:v>56.698635444212705</c:v>
                </c:pt>
                <c:pt idx="5">
                  <c:v>57.115327620643008</c:v>
                </c:pt>
                <c:pt idx="6">
                  <c:v>56.447099937063186</c:v>
                </c:pt>
                <c:pt idx="7">
                  <c:v>57.891148524754129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A-4A96-A80D-8A4102087019}"/>
            </c:ext>
          </c:extLst>
        </c:ser>
        <c:ser>
          <c:idx val="4"/>
          <c:order val="1"/>
          <c:tx>
            <c:strRef>
              <c:f>'Ark1'!$C$1138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'Ark1'!$U$1138:$U$1145</c:f>
              <c:numCache>
                <c:formatCode>General</c:formatCode>
                <c:ptCount val="8"/>
                <c:pt idx="0">
                  <c:v>60.804945924816323</c:v>
                </c:pt>
                <c:pt idx="1">
                  <c:v>61.214905491282408</c:v>
                </c:pt>
                <c:pt idx="2">
                  <c:v>61.014063326532145</c:v>
                </c:pt>
                <c:pt idx="3">
                  <c:v>60.72056708348363</c:v>
                </c:pt>
                <c:pt idx="4">
                  <c:v>61.050626240474621</c:v>
                </c:pt>
                <c:pt idx="5">
                  <c:v>61.40752539147342</c:v>
                </c:pt>
                <c:pt idx="6">
                  <c:v>60.9590054100534</c:v>
                </c:pt>
                <c:pt idx="7">
                  <c:v>61.082599789625192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A-4A96-A80D-8A4102087019}"/>
            </c:ext>
          </c:extLst>
        </c:ser>
        <c:ser>
          <c:idx val="10"/>
          <c:order val="2"/>
          <c:tx>
            <c:strRef>
              <c:f>'Ark1'!$C$1098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'Ark1'!$U$1098:$U$1105</c:f>
              <c:numCache>
                <c:formatCode>General</c:formatCode>
                <c:ptCount val="8"/>
                <c:pt idx="0">
                  <c:v>59.92786285274007</c:v>
                </c:pt>
                <c:pt idx="1">
                  <c:v>61.032189675123917</c:v>
                </c:pt>
                <c:pt idx="2">
                  <c:v>60.429768659217238</c:v>
                </c:pt>
                <c:pt idx="3">
                  <c:v>61.478595100821678</c:v>
                </c:pt>
                <c:pt idx="4">
                  <c:v>60.39619194989745</c:v>
                </c:pt>
                <c:pt idx="5">
                  <c:v>61.730137860360806</c:v>
                </c:pt>
                <c:pt idx="6">
                  <c:v>60.286409257291311</c:v>
                </c:pt>
                <c:pt idx="7">
                  <c:v>62.060679907396143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A-4A96-A80D-8A4102087019}"/>
            </c:ext>
          </c:extLst>
        </c:ser>
        <c:ser>
          <c:idx val="13"/>
          <c:order val="3"/>
          <c:tx>
            <c:strRef>
              <c:f>'Ark1'!$C$1042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'Ark1'!$U$1042:$U$1049</c:f>
              <c:numCache>
                <c:formatCode>General</c:formatCode>
                <c:ptCount val="8"/>
                <c:pt idx="0">
                  <c:v>60.303354156406321</c:v>
                </c:pt>
                <c:pt idx="1">
                  <c:v>60.627140331744016</c:v>
                </c:pt>
                <c:pt idx="2">
                  <c:v>60.669888537279917</c:v>
                </c:pt>
                <c:pt idx="3">
                  <c:v>60.974468820534419</c:v>
                </c:pt>
                <c:pt idx="4">
                  <c:v>60.782721978630953</c:v>
                </c:pt>
                <c:pt idx="5">
                  <c:v>61.428025161829211</c:v>
                </c:pt>
                <c:pt idx="6">
                  <c:v>60.713815084636813</c:v>
                </c:pt>
                <c:pt idx="7">
                  <c:v>61.516156225553239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A-4A96-A80D-8A4102087019}"/>
            </c:ext>
          </c:extLst>
        </c:ser>
        <c:ser>
          <c:idx val="1"/>
          <c:order val="4"/>
          <c:tx>
            <c:strRef>
              <c:f>'Ark1'!$C$1034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'Ark1'!$U$1034:$U$1041</c:f>
              <c:numCache>
                <c:formatCode>General</c:formatCode>
                <c:ptCount val="8"/>
                <c:pt idx="0">
                  <c:v>60.428751211318577</c:v>
                </c:pt>
                <c:pt idx="1">
                  <c:v>60.467226189694514</c:v>
                </c:pt>
                <c:pt idx="2">
                  <c:v>60.627860109948841</c:v>
                </c:pt>
                <c:pt idx="3">
                  <c:v>60.942085802379907</c:v>
                </c:pt>
                <c:pt idx="4">
                  <c:v>60.501041269043633</c:v>
                </c:pt>
                <c:pt idx="5">
                  <c:v>60.98044703748964</c:v>
                </c:pt>
                <c:pt idx="6">
                  <c:v>60.584232849922557</c:v>
                </c:pt>
                <c:pt idx="7">
                  <c:v>61.648224885205522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A-4A96-A80D-8A4102087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701866664671E-3"/>
              <c:y val="0.3935556395403030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6218768384409"/>
          <c:y val="2.7311315677860944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Middel</a:t>
            </a:r>
            <a:r>
              <a:rPr lang="nb-NO" sz="2400" baseline="0"/>
              <a:t> VEKT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19758881955529E-2"/>
          <c:y val="0.15239899602353657"/>
          <c:w val="0.89630320495809712"/>
          <c:h val="0.57485087819615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Regorg!$Q$157:$Q$164</c:f>
              <c:numCache>
                <c:formatCode>0.00</c:formatCode>
                <c:ptCount val="8"/>
                <c:pt idx="0">
                  <c:v>73.886782448584242</c:v>
                </c:pt>
                <c:pt idx="1">
                  <c:v>79.770108185682432</c:v>
                </c:pt>
                <c:pt idx="2">
                  <c:v>73.46654956675701</c:v>
                </c:pt>
                <c:pt idx="3">
                  <c:v>77.705995584623807</c:v>
                </c:pt>
                <c:pt idx="4">
                  <c:v>73.370729399891857</c:v>
                </c:pt>
                <c:pt idx="5">
                  <c:v>76.021985267271646</c:v>
                </c:pt>
                <c:pt idx="6">
                  <c:v>72.579204345953599</c:v>
                </c:pt>
                <c:pt idx="7">
                  <c:v>72.73385564260694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2-463E-9B7A-8BF5292DCEE7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Regorg!$Q$117:$Q$124</c:f>
              <c:numCache>
                <c:formatCode>0.00</c:formatCode>
                <c:ptCount val="8"/>
                <c:pt idx="0">
                  <c:v>79.145365676737313</c:v>
                </c:pt>
                <c:pt idx="1">
                  <c:v>82.508892272284925</c:v>
                </c:pt>
                <c:pt idx="2">
                  <c:v>78.276594385248686</c:v>
                </c:pt>
                <c:pt idx="3">
                  <c:v>83.410735418823677</c:v>
                </c:pt>
                <c:pt idx="4">
                  <c:v>77.668932777430058</c:v>
                </c:pt>
                <c:pt idx="5">
                  <c:v>81.512760896096381</c:v>
                </c:pt>
                <c:pt idx="6">
                  <c:v>76.602383576367856</c:v>
                </c:pt>
                <c:pt idx="7">
                  <c:v>77.551591651442322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2-463E-9B7A-8BF5292DCEE7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Regorg!$Q$77:$Q$84</c:f>
              <c:numCache>
                <c:formatCode>0.00</c:formatCode>
                <c:ptCount val="8"/>
                <c:pt idx="0">
                  <c:v>81.506902555211184</c:v>
                </c:pt>
                <c:pt idx="1">
                  <c:v>82.760197930880068</c:v>
                </c:pt>
                <c:pt idx="2">
                  <c:v>82.655827892627102</c:v>
                </c:pt>
                <c:pt idx="3">
                  <c:v>82.748982263237053</c:v>
                </c:pt>
                <c:pt idx="4">
                  <c:v>79.458092220920605</c:v>
                </c:pt>
                <c:pt idx="5">
                  <c:v>81.621460198379907</c:v>
                </c:pt>
                <c:pt idx="6">
                  <c:v>78.425015940488478</c:v>
                </c:pt>
                <c:pt idx="7">
                  <c:v>78.50303399536925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02-463E-9B7A-8BF5292DCEE7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Regorg!$Q$20:$Q$27</c:f>
              <c:numCache>
                <c:formatCode>0.00</c:formatCode>
                <c:ptCount val="8"/>
                <c:pt idx="0">
                  <c:v>86.14426796962006</c:v>
                </c:pt>
                <c:pt idx="1">
                  <c:v>86.727444476378722</c:v>
                </c:pt>
                <c:pt idx="2">
                  <c:v>84.999323166134687</c:v>
                </c:pt>
                <c:pt idx="3">
                  <c:v>84.750573769876382</c:v>
                </c:pt>
                <c:pt idx="4">
                  <c:v>83.595247134426501</c:v>
                </c:pt>
                <c:pt idx="5">
                  <c:v>83.784536176655024</c:v>
                </c:pt>
                <c:pt idx="6">
                  <c:v>82.708743304049619</c:v>
                </c:pt>
                <c:pt idx="7">
                  <c:v>82.646658154319397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02-463E-9B7A-8BF5292DCEE7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Regorg!$Q$11:$Q$18</c:f>
              <c:numCache>
                <c:formatCode>0.00</c:formatCode>
                <c:ptCount val="8"/>
                <c:pt idx="0">
                  <c:v>84.002189288715229</c:v>
                </c:pt>
                <c:pt idx="1">
                  <c:v>86.021283027757946</c:v>
                </c:pt>
                <c:pt idx="2">
                  <c:v>84.231041018330146</c:v>
                </c:pt>
                <c:pt idx="3">
                  <c:v>83.714122344269697</c:v>
                </c:pt>
                <c:pt idx="4">
                  <c:v>83.063153571480413</c:v>
                </c:pt>
                <c:pt idx="5">
                  <c:v>82.934382859620726</c:v>
                </c:pt>
                <c:pt idx="6">
                  <c:v>81.278856068879577</c:v>
                </c:pt>
                <c:pt idx="7">
                  <c:v>82.442837943778613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02-463E-9B7A-8BF5292DC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958344907640905"/>
          <c:y val="5.8544758138897583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%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76804610381058E-2"/>
          <c:y val="0.15288538841390337"/>
          <c:w val="0.9012462172315352"/>
          <c:h val="0.57436441277539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Regorg!$L$157:$L$164</c:f>
              <c:numCache>
                <c:formatCode>0.0</c:formatCode>
                <c:ptCount val="8"/>
                <c:pt idx="0">
                  <c:v>76.217182108050082</c:v>
                </c:pt>
                <c:pt idx="1">
                  <c:v>23.782817891949939</c:v>
                </c:pt>
                <c:pt idx="2">
                  <c:v>59.672979794975987</c:v>
                </c:pt>
                <c:pt idx="3">
                  <c:v>40.327020205024006</c:v>
                </c:pt>
                <c:pt idx="4">
                  <c:v>82.610993264113731</c:v>
                </c:pt>
                <c:pt idx="5">
                  <c:v>17.389006735886277</c:v>
                </c:pt>
                <c:pt idx="6">
                  <c:v>90.959898767738224</c:v>
                </c:pt>
                <c:pt idx="7">
                  <c:v>9.0401012322617582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0-4194-BD10-CDDCDEA66792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Regorg!$L$117:$L$124</c:f>
              <c:numCache>
                <c:formatCode>0.0</c:formatCode>
                <c:ptCount val="8"/>
                <c:pt idx="0">
                  <c:v>68.848288933297283</c:v>
                </c:pt>
                <c:pt idx="1">
                  <c:v>31.151711066702713</c:v>
                </c:pt>
                <c:pt idx="2">
                  <c:v>55.332796118676384</c:v>
                </c:pt>
                <c:pt idx="3">
                  <c:v>44.66720388132363</c:v>
                </c:pt>
                <c:pt idx="4">
                  <c:v>82.841582380752882</c:v>
                </c:pt>
                <c:pt idx="5">
                  <c:v>17.158417619247111</c:v>
                </c:pt>
                <c:pt idx="6">
                  <c:v>79.435369116056691</c:v>
                </c:pt>
                <c:pt idx="7">
                  <c:v>20.564630883943313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0-4194-BD10-CDDCDEA66792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Regorg!$L$77:$L$84</c:f>
              <c:numCache>
                <c:formatCode>0.0</c:formatCode>
                <c:ptCount val="8"/>
                <c:pt idx="0">
                  <c:v>63.792891173266547</c:v>
                </c:pt>
                <c:pt idx="1">
                  <c:v>36.207108826733446</c:v>
                </c:pt>
                <c:pt idx="2">
                  <c:v>67.295708486633998</c:v>
                </c:pt>
                <c:pt idx="3">
                  <c:v>32.704291513366009</c:v>
                </c:pt>
                <c:pt idx="4">
                  <c:v>80.867839895953793</c:v>
                </c:pt>
                <c:pt idx="5">
                  <c:v>19.132160104046203</c:v>
                </c:pt>
                <c:pt idx="6">
                  <c:v>91.142817237341106</c:v>
                </c:pt>
                <c:pt idx="7">
                  <c:v>8.8571827626588746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E0-4194-BD10-CDDCDEA66792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60.308462587751997</c:v>
                </c:pt>
                <c:pt idx="1">
                  <c:v>39.691537412247989</c:v>
                </c:pt>
                <c:pt idx="2">
                  <c:v>62.687950092037013</c:v>
                </c:pt>
                <c:pt idx="3">
                  <c:v>37.312049907962958</c:v>
                </c:pt>
                <c:pt idx="4">
                  <c:v>72.894050085928257</c:v>
                </c:pt>
                <c:pt idx="5">
                  <c:v>27.105949914071715</c:v>
                </c:pt>
                <c:pt idx="6">
                  <c:v>89.341521270414077</c:v>
                </c:pt>
                <c:pt idx="7">
                  <c:v>10.658478729585902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E0-4194-BD10-CDDCDEA66792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59.865026540246248</c:v>
                </c:pt>
                <c:pt idx="1">
                  <c:v>40.134973459753745</c:v>
                </c:pt>
                <c:pt idx="2">
                  <c:v>63.505236505177919</c:v>
                </c:pt>
                <c:pt idx="3">
                  <c:v>36.494763494822074</c:v>
                </c:pt>
                <c:pt idx="4">
                  <c:v>73.092859485363874</c:v>
                </c:pt>
                <c:pt idx="5">
                  <c:v>26.907140514636129</c:v>
                </c:pt>
                <c:pt idx="6">
                  <c:v>89.80769887625101</c:v>
                </c:pt>
                <c:pt idx="7">
                  <c:v>10.192301123749022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E0-4194-BD10-CDDCDEA66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83210672673422"/>
          <c:y val="0.1375833524166249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969782931337"/>
          <c:y val="0.16017877265983854"/>
          <c:w val="0.88350598016992044"/>
          <c:h val="0.670538011510816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'Ark1'!$R$1264:$R$1269</c:f>
              <c:numCache>
                <c:formatCode>General</c:formatCode>
                <c:ptCount val="6"/>
                <c:pt idx="0">
                  <c:v>351534</c:v>
                </c:pt>
                <c:pt idx="1">
                  <c:v>334455</c:v>
                </c:pt>
                <c:pt idx="2">
                  <c:v>272447</c:v>
                </c:pt>
                <c:pt idx="3">
                  <c:v>291440</c:v>
                </c:pt>
                <c:pt idx="4">
                  <c:v>75766</c:v>
                </c:pt>
                <c:pt idx="5">
                  <c:v>145946.85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DF-4764-8DE1-E9A1D6EA8709}"/>
            </c:ext>
          </c:extLst>
        </c:ser>
        <c:ser>
          <c:idx val="1"/>
          <c:order val="1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'Ark1'!$R$1258:$R$1263</c:f>
              <c:numCache>
                <c:formatCode>General</c:formatCode>
                <c:ptCount val="6"/>
                <c:pt idx="0">
                  <c:v>361364</c:v>
                </c:pt>
                <c:pt idx="1">
                  <c:v>331151</c:v>
                </c:pt>
                <c:pt idx="2">
                  <c:v>273627</c:v>
                </c:pt>
                <c:pt idx="3">
                  <c:v>293771</c:v>
                </c:pt>
                <c:pt idx="4">
                  <c:v>75271</c:v>
                </c:pt>
                <c:pt idx="5">
                  <c:v>144067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DF-4764-8DE1-E9A1D6EA8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4425837563555"/>
          <c:y val="0.1205494700410919"/>
          <c:w val="6.7308856619042137E-2"/>
          <c:h val="0.1456937104522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slakt</a:t>
            </a:r>
            <a:r>
              <a:rPr lang="nb-NO" sz="24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'Ark1'!$C$1366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'Ark1'!$R$1366:$R$1371</c:f>
              <c:numCache>
                <c:formatCode>General</c:formatCode>
                <c:ptCount val="6"/>
                <c:pt idx="0">
                  <c:v>464920</c:v>
                </c:pt>
                <c:pt idx="1">
                  <c:v>250830</c:v>
                </c:pt>
                <c:pt idx="2">
                  <c:v>282366</c:v>
                </c:pt>
                <c:pt idx="3">
                  <c:v>196824</c:v>
                </c:pt>
                <c:pt idx="4">
                  <c:v>37263</c:v>
                </c:pt>
                <c:pt idx="5">
                  <c:v>133225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2-450E-8DD1-985E90C40C32}"/>
            </c:ext>
          </c:extLst>
        </c:ser>
        <c:ser>
          <c:idx val="4"/>
          <c:order val="1"/>
          <c:tx>
            <c:strRef>
              <c:f>'Ark1'!$C$1336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'Ark1'!$R$1336:$R$1341</c:f>
              <c:numCache>
                <c:formatCode>General</c:formatCode>
                <c:ptCount val="6"/>
                <c:pt idx="0">
                  <c:v>434263.5</c:v>
                </c:pt>
                <c:pt idx="1">
                  <c:v>286391.5</c:v>
                </c:pt>
                <c:pt idx="2">
                  <c:v>283416</c:v>
                </c:pt>
                <c:pt idx="3">
                  <c:v>238831</c:v>
                </c:pt>
                <c:pt idx="4">
                  <c:v>48328</c:v>
                </c:pt>
                <c:pt idx="5">
                  <c:v>189823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2-450E-8DD1-985E90C40C32}"/>
            </c:ext>
          </c:extLst>
        </c:ser>
        <c:ser>
          <c:idx val="10"/>
          <c:order val="2"/>
          <c:tx>
            <c:strRef>
              <c:f>'Ark1'!$C$1306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'Ark1'!$R$1306:$R$1311</c:f>
              <c:numCache>
                <c:formatCode>General</c:formatCode>
                <c:ptCount val="6"/>
                <c:pt idx="0">
                  <c:v>411323</c:v>
                </c:pt>
                <c:pt idx="1">
                  <c:v>363386</c:v>
                </c:pt>
                <c:pt idx="2">
                  <c:v>285268</c:v>
                </c:pt>
                <c:pt idx="3">
                  <c:v>265157</c:v>
                </c:pt>
                <c:pt idx="4">
                  <c:v>50663</c:v>
                </c:pt>
                <c:pt idx="5">
                  <c:v>145181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2-450E-8DD1-985E90C40C32}"/>
            </c:ext>
          </c:extLst>
        </c:ser>
        <c:ser>
          <c:idx val="13"/>
          <c:order val="3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'Ark1'!$R$1264:$R$1269</c:f>
              <c:numCache>
                <c:formatCode>General</c:formatCode>
                <c:ptCount val="6"/>
                <c:pt idx="0">
                  <c:v>351534</c:v>
                </c:pt>
                <c:pt idx="1">
                  <c:v>334455</c:v>
                </c:pt>
                <c:pt idx="2">
                  <c:v>272447</c:v>
                </c:pt>
                <c:pt idx="3">
                  <c:v>291440</c:v>
                </c:pt>
                <c:pt idx="4">
                  <c:v>75766</c:v>
                </c:pt>
                <c:pt idx="5">
                  <c:v>145946.85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2-450E-8DD1-985E90C40C32}"/>
            </c:ext>
          </c:extLst>
        </c:ser>
        <c:ser>
          <c:idx val="1"/>
          <c:order val="4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'Ark1'!$R$1258:$R$1263</c:f>
              <c:numCache>
                <c:formatCode>General</c:formatCode>
                <c:ptCount val="6"/>
                <c:pt idx="0">
                  <c:v>361364</c:v>
                </c:pt>
                <c:pt idx="1">
                  <c:v>331151</c:v>
                </c:pt>
                <c:pt idx="2">
                  <c:v>273627</c:v>
                </c:pt>
                <c:pt idx="3">
                  <c:v>293771</c:v>
                </c:pt>
                <c:pt idx="4">
                  <c:v>75271</c:v>
                </c:pt>
                <c:pt idx="5">
                  <c:v>144067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D2-450E-8DD1-985E90C40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'Ark1'!$AE$1264:$AE$1269</c:f>
              <c:numCache>
                <c:formatCode>General</c:formatCode>
                <c:ptCount val="6"/>
                <c:pt idx="0">
                  <c:v>24.234465076311608</c:v>
                </c:pt>
                <c:pt idx="1">
                  <c:v>22.660564056066647</c:v>
                </c:pt>
                <c:pt idx="2">
                  <c:v>18.137628024344327</c:v>
                </c:pt>
                <c:pt idx="3">
                  <c:v>19.801441326330075</c:v>
                </c:pt>
                <c:pt idx="4">
                  <c:v>5.0817274566064237</c:v>
                </c:pt>
                <c:pt idx="5">
                  <c:v>10.084174060340905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C-4581-8195-7ABA38EFF6FF}"/>
            </c:ext>
          </c:extLst>
        </c:ser>
        <c:ser>
          <c:idx val="1"/>
          <c:order val="1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'Ark1'!$AE$1258:$AE$1263</c:f>
              <c:numCache>
                <c:formatCode>General</c:formatCode>
                <c:ptCount val="6"/>
                <c:pt idx="0">
                  <c:v>24.494913055118445</c:v>
                </c:pt>
                <c:pt idx="1">
                  <c:v>22.432153634646284</c:v>
                </c:pt>
                <c:pt idx="2">
                  <c:v>18.212673308087535</c:v>
                </c:pt>
                <c:pt idx="3">
                  <c:v>19.858417182853518</c:v>
                </c:pt>
                <c:pt idx="4">
                  <c:v>5.0270380933336574</c:v>
                </c:pt>
                <c:pt idx="5">
                  <c:v>9.9748047259605528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C-4581-8195-7ABA38EF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6740661208387311E-2"/>
              <c:y val="0.4081567347267771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98903917916223"/>
          <c:y val="0.13119188316431657"/>
          <c:w val="6.5200830707540749E-2"/>
          <c:h val="0.1744166528128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0245623346705E-2"/>
          <c:y val="0.16617823339752699"/>
          <c:w val="0.91603546238448663"/>
          <c:h val="0.6645386975689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Bedrifter!$B$162</c:f>
              <c:strCache>
                <c:ptCount val="1"/>
                <c:pt idx="0">
                  <c:v>1999</c:v>
                </c:pt>
              </c:strCache>
            </c:strRef>
          </c:tx>
          <c:invertIfNegative val="0"/>
          <c:val>
            <c:numRef>
              <c:f>Bedrifter!$K$162:$K$167</c:f>
              <c:numCache>
                <c:formatCode>0.0</c:formatCode>
                <c:ptCount val="6"/>
                <c:pt idx="0">
                  <c:v>38.686996270090226</c:v>
                </c:pt>
                <c:pt idx="1">
                  <c:v>3.9919990556312897</c:v>
                </c:pt>
                <c:pt idx="2">
                  <c:v>19.815855804295374</c:v>
                </c:pt>
                <c:pt idx="3">
                  <c:v>10.125408082247889</c:v>
                </c:pt>
                <c:pt idx="4">
                  <c:v>2.8318544193239705</c:v>
                </c:pt>
                <c:pt idx="5">
                  <c:v>9.0576205490317818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A-4567-97D5-21F69BFF07EB}"/>
            </c:ext>
          </c:extLst>
        </c:ser>
        <c:ser>
          <c:idx val="0"/>
          <c:order val="1"/>
          <c:tx>
            <c:strRef>
              <c:f>'Ark1'!$C$1366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'Ark1'!$AE$1366:$AE$1371</c:f>
              <c:numCache>
                <c:formatCode>General</c:formatCode>
                <c:ptCount val="6"/>
                <c:pt idx="0">
                  <c:v>33.638297437870619</c:v>
                </c:pt>
                <c:pt idx="1">
                  <c:v>18.041283097101005</c:v>
                </c:pt>
                <c:pt idx="2">
                  <c:v>20.241204186210499</c:v>
                </c:pt>
                <c:pt idx="3">
                  <c:v>14.744716259080128</c:v>
                </c:pt>
                <c:pt idx="4">
                  <c:v>2.7429595833859328</c:v>
                </c:pt>
                <c:pt idx="5">
                  <c:v>10.591539436351836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0-4E0B-B87A-7F7F6E455DB9}"/>
            </c:ext>
          </c:extLst>
        </c:ser>
        <c:ser>
          <c:idx val="4"/>
          <c:order val="2"/>
          <c:tx>
            <c:strRef>
              <c:f>'Ark1'!$C$1336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'Ark1'!$AE$1336:$AE$1341</c:f>
              <c:numCache>
                <c:formatCode>General</c:formatCode>
                <c:ptCount val="6"/>
                <c:pt idx="0">
                  <c:v>29.128184955239849</c:v>
                </c:pt>
                <c:pt idx="1">
                  <c:v>18.970490956131925</c:v>
                </c:pt>
                <c:pt idx="2">
                  <c:v>18.603147368661848</c:v>
                </c:pt>
                <c:pt idx="3">
                  <c:v>16.574442841409851</c:v>
                </c:pt>
                <c:pt idx="4">
                  <c:v>3.3116381289620649</c:v>
                </c:pt>
                <c:pt idx="5">
                  <c:v>13.412095749594457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70-4E0B-B87A-7F7F6E455DB9}"/>
            </c:ext>
          </c:extLst>
        </c:ser>
        <c:ser>
          <c:idx val="10"/>
          <c:order val="3"/>
          <c:tx>
            <c:strRef>
              <c:f>'Ark1'!$C$1306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'Ark1'!$AE$1306:$AE$1311</c:f>
              <c:numCache>
                <c:formatCode>General</c:formatCode>
                <c:ptCount val="6"/>
                <c:pt idx="0">
                  <c:v>26.792176526971438</c:v>
                </c:pt>
                <c:pt idx="1">
                  <c:v>24.235055642333208</c:v>
                </c:pt>
                <c:pt idx="2">
                  <c:v>18.248297453286938</c:v>
                </c:pt>
                <c:pt idx="3">
                  <c:v>17.757153173250387</c:v>
                </c:pt>
                <c:pt idx="4">
                  <c:v>3.3583440755843754</c:v>
                </c:pt>
                <c:pt idx="5">
                  <c:v>9.6089731285736555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70-4E0B-B87A-7F7F6E455DB9}"/>
            </c:ext>
          </c:extLst>
        </c:ser>
        <c:ser>
          <c:idx val="13"/>
          <c:order val="4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'Ark1'!$AE$1264:$AE$1269</c:f>
              <c:numCache>
                <c:formatCode>General</c:formatCode>
                <c:ptCount val="6"/>
                <c:pt idx="0">
                  <c:v>24.234465076311608</c:v>
                </c:pt>
                <c:pt idx="1">
                  <c:v>22.660564056066647</c:v>
                </c:pt>
                <c:pt idx="2">
                  <c:v>18.137628024344327</c:v>
                </c:pt>
                <c:pt idx="3">
                  <c:v>19.801441326330075</c:v>
                </c:pt>
                <c:pt idx="4">
                  <c:v>5.0817274566064237</c:v>
                </c:pt>
                <c:pt idx="5">
                  <c:v>10.084174060340905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70-4E0B-B87A-7F7F6E455DB9}"/>
            </c:ext>
          </c:extLst>
        </c:ser>
        <c:ser>
          <c:idx val="1"/>
          <c:order val="5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'Ark1'!$AE$1258:$AE$1263</c:f>
              <c:numCache>
                <c:formatCode>General</c:formatCode>
                <c:ptCount val="6"/>
                <c:pt idx="0">
                  <c:v>24.494913055118445</c:v>
                </c:pt>
                <c:pt idx="1">
                  <c:v>22.432153634646284</c:v>
                </c:pt>
                <c:pt idx="2">
                  <c:v>18.212673308087535</c:v>
                </c:pt>
                <c:pt idx="3">
                  <c:v>19.858417182853518</c:v>
                </c:pt>
                <c:pt idx="4">
                  <c:v>5.0270380933336574</c:v>
                </c:pt>
                <c:pt idx="5">
                  <c:v>9.9748047259605528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70-4E0B-B87A-7F7F6E45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326536338215928E-2"/>
              <c:y val="0.420795703866853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4.9246806470323666E-2"/>
          <c:h val="0.28382659411293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slaktegriser,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481917275088"/>
          <c:y val="0.1483365613191851"/>
          <c:w val="0.81060642356542456"/>
          <c:h val="0.72847262918919975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År!$V$8:$V$35</c:f>
              <c:numCache>
                <c:formatCode>#,##0</c:formatCode>
                <c:ptCount val="28"/>
                <c:pt idx="0">
                  <c:v>7285</c:v>
                </c:pt>
                <c:pt idx="1">
                  <c:v>7229</c:v>
                </c:pt>
                <c:pt idx="2">
                  <c:v>6777</c:v>
                </c:pt>
                <c:pt idx="3">
                  <c:v>9185</c:v>
                </c:pt>
                <c:pt idx="4">
                  <c:v>6098</c:v>
                </c:pt>
                <c:pt idx="5">
                  <c:v>4836</c:v>
                </c:pt>
                <c:pt idx="6">
                  <c:v>4590</c:v>
                </c:pt>
                <c:pt idx="7">
                  <c:v>4415</c:v>
                </c:pt>
                <c:pt idx="8">
                  <c:v>4237</c:v>
                </c:pt>
                <c:pt idx="9">
                  <c:v>3746</c:v>
                </c:pt>
                <c:pt idx="10">
                  <c:v>3420</c:v>
                </c:pt>
                <c:pt idx="11">
                  <c:v>3181</c:v>
                </c:pt>
                <c:pt idx="12">
                  <c:v>3021</c:v>
                </c:pt>
                <c:pt idx="13">
                  <c:v>2886</c:v>
                </c:pt>
                <c:pt idx="14">
                  <c:v>2719</c:v>
                </c:pt>
                <c:pt idx="15">
                  <c:v>2656</c:v>
                </c:pt>
                <c:pt idx="16">
                  <c:v>2564</c:v>
                </c:pt>
                <c:pt idx="17">
                  <c:v>2415</c:v>
                </c:pt>
                <c:pt idx="18">
                  <c:v>2360</c:v>
                </c:pt>
                <c:pt idx="19">
                  <c:v>2407</c:v>
                </c:pt>
                <c:pt idx="20">
                  <c:v>2619</c:v>
                </c:pt>
                <c:pt idx="21">
                  <c:v>2714</c:v>
                </c:pt>
                <c:pt idx="22">
                  <c:v>2580</c:v>
                </c:pt>
                <c:pt idx="23">
                  <c:v>2349</c:v>
                </c:pt>
                <c:pt idx="24">
                  <c:v>2310</c:v>
                </c:pt>
                <c:pt idx="25">
                  <c:v>2279</c:v>
                </c:pt>
                <c:pt idx="26">
                  <c:v>2180</c:v>
                </c:pt>
                <c:pt idx="27">
                  <c:v>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3832"/>
        <c:axId val="718332264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</c:numCache>
            </c:numRef>
          </c:cat>
          <c:val>
            <c:numRef>
              <c:f>År!$X$8:$X$35</c:f>
              <c:numCache>
                <c:formatCode>0</c:formatCode>
                <c:ptCount val="28"/>
                <c:pt idx="0">
                  <c:v>165.26890871654084</c:v>
                </c:pt>
                <c:pt idx="1">
                  <c:v>175.35959330474478</c:v>
                </c:pt>
                <c:pt idx="2">
                  <c:v>181.31614283606316</c:v>
                </c:pt>
                <c:pt idx="3">
                  <c:v>141.34150789330431</c:v>
                </c:pt>
                <c:pt idx="4">
                  <c:v>203.95818301082323</c:v>
                </c:pt>
                <c:pt idx="5">
                  <c:v>253.67413151364767</c:v>
                </c:pt>
                <c:pt idx="6">
                  <c:v>269.25076252723312</c:v>
                </c:pt>
                <c:pt idx="7">
                  <c:v>287.04665911664779</c:v>
                </c:pt>
                <c:pt idx="8">
                  <c:v>323.19707340099126</c:v>
                </c:pt>
                <c:pt idx="9">
                  <c:v>364.50293646556327</c:v>
                </c:pt>
                <c:pt idx="10">
                  <c:v>409.37777777777779</c:v>
                </c:pt>
                <c:pt idx="11">
                  <c:v>436.01383212826153</c:v>
                </c:pt>
                <c:pt idx="12">
                  <c:v>468.24296590532936</c:v>
                </c:pt>
                <c:pt idx="13">
                  <c:v>495.20062370062368</c:v>
                </c:pt>
                <c:pt idx="14">
                  <c:v>544.7050386171386</c:v>
                </c:pt>
                <c:pt idx="15">
                  <c:v>563.2637424698795</c:v>
                </c:pt>
                <c:pt idx="16">
                  <c:v>590.76735569422772</c:v>
                </c:pt>
                <c:pt idx="17">
                  <c:v>628.94492753623183</c:v>
                </c:pt>
                <c:pt idx="18">
                  <c:v>636.80466101694913</c:v>
                </c:pt>
                <c:pt idx="19">
                  <c:v>631.89779808890739</c:v>
                </c:pt>
                <c:pt idx="20">
                  <c:v>603.82264222985873</c:v>
                </c:pt>
                <c:pt idx="21">
                  <c:v>582.12785556374354</c:v>
                </c:pt>
                <c:pt idx="22">
                  <c:v>633.04612403100771</c:v>
                </c:pt>
                <c:pt idx="23">
                  <c:v>664.1013197105151</c:v>
                </c:pt>
                <c:pt idx="24">
                  <c:v>653.50664935064924</c:v>
                </c:pt>
                <c:pt idx="25">
                  <c:v>659.71716981132067</c:v>
                </c:pt>
                <c:pt idx="26">
                  <c:v>675.04075688073374</c:v>
                </c:pt>
                <c:pt idx="27">
                  <c:v>715.99757986447241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0304"/>
        <c:axId val="718330696"/>
      </c:lineChart>
      <c:catAx>
        <c:axId val="718333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264"/>
        <c:scaling>
          <c:orientation val="minMax"/>
          <c:max val="95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59874382435511E-2"/>
              <c:y val="0.328034693313679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3832"/>
        <c:crosses val="autoZero"/>
        <c:crossBetween val="between"/>
        <c:majorUnit val="500"/>
      </c:valAx>
      <c:catAx>
        <c:axId val="71833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8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 val="max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55878136576313"/>
          <c:y val="0.47966784955122566"/>
          <c:w val="0.18134814417831552"/>
          <c:h val="0.127570661436816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'Ark1'!$W$1264:$W$1269</c:f>
              <c:numCache>
                <c:formatCode>General</c:formatCode>
                <c:ptCount val="6"/>
                <c:pt idx="0">
                  <c:v>86.252940593184093</c:v>
                </c:pt>
                <c:pt idx="1">
                  <c:v>84.817549458519053</c:v>
                </c:pt>
                <c:pt idx="2">
                  <c:v>83.314843375354386</c:v>
                </c:pt>
                <c:pt idx="3">
                  <c:v>85.399668704962195</c:v>
                </c:pt>
                <c:pt idx="4">
                  <c:v>83.810500950670942</c:v>
                </c:pt>
                <c:pt idx="5">
                  <c:v>86.373468028199028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9-4E51-9767-3ADA4FF4742B}"/>
            </c:ext>
          </c:extLst>
        </c:ser>
        <c:ser>
          <c:idx val="1"/>
          <c:order val="1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'Ark1'!$W$1258:$W$1263</c:f>
              <c:numCache>
                <c:formatCode>General</c:formatCode>
                <c:ptCount val="6"/>
                <c:pt idx="0">
                  <c:v>83.96428288535482</c:v>
                </c:pt>
                <c:pt idx="1">
                  <c:v>84.081020593579282</c:v>
                </c:pt>
                <c:pt idx="2">
                  <c:v>82.51211917111695</c:v>
                </c:pt>
                <c:pt idx="3">
                  <c:v>84.466997309084078</c:v>
                </c:pt>
                <c:pt idx="4">
                  <c:v>82.880017317170399</c:v>
                </c:pt>
                <c:pt idx="5">
                  <c:v>85.763567885625505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9-4E51-9767-3ADA4FF4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8.9889061778034615E-2"/>
          <c:h val="0.153988102950555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'Ark1'!$C$1366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'Ark1'!$W$1366:$W$1371</c:f>
              <c:numCache>
                <c:formatCode>General</c:formatCode>
                <c:ptCount val="6"/>
                <c:pt idx="0">
                  <c:v>73.883597621832507</c:v>
                </c:pt>
                <c:pt idx="1">
                  <c:v>73.458011109206112</c:v>
                </c:pt>
                <c:pt idx="2">
                  <c:v>73.199676649336453</c:v>
                </c:pt>
                <c:pt idx="3">
                  <c:v>76.585586680842013</c:v>
                </c:pt>
                <c:pt idx="4">
                  <c:v>75.182426048209521</c:v>
                </c:pt>
                <c:pt idx="5">
                  <c:v>81.277739116058498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5-491C-A32E-318A8927AA52}"/>
            </c:ext>
          </c:extLst>
        </c:ser>
        <c:ser>
          <c:idx val="4"/>
          <c:order val="1"/>
          <c:tx>
            <c:strRef>
              <c:f>'Ark1'!$C$1336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'Ark1'!$W$1336:$W$1341</c:f>
              <c:numCache>
                <c:formatCode>General</c:formatCode>
                <c:ptCount val="6"/>
                <c:pt idx="0">
                  <c:v>79.144009842222943</c:v>
                </c:pt>
                <c:pt idx="1">
                  <c:v>78.169884508734114</c:v>
                </c:pt>
                <c:pt idx="2">
                  <c:v>77.453758184290891</c:v>
                </c:pt>
                <c:pt idx="3">
                  <c:v>82.001538874400197</c:v>
                </c:pt>
                <c:pt idx="4">
                  <c:v>80.856877392653587</c:v>
                </c:pt>
                <c:pt idx="5">
                  <c:v>83.543406784850177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5-491C-A32E-318A8927AA52}"/>
            </c:ext>
          </c:extLst>
        </c:ser>
        <c:ser>
          <c:idx val="10"/>
          <c:order val="2"/>
          <c:tx>
            <c:strRef>
              <c:f>'Ark1'!$C$1306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'Ark1'!$W$1306:$W$1311</c:f>
              <c:numCache>
                <c:formatCode>General</c:formatCode>
                <c:ptCount val="6"/>
                <c:pt idx="0">
                  <c:v>81.211663517042496</c:v>
                </c:pt>
                <c:pt idx="1">
                  <c:v>82.455532305758211</c:v>
                </c:pt>
                <c:pt idx="2">
                  <c:v>79.053411513486722</c:v>
                </c:pt>
                <c:pt idx="3">
                  <c:v>82.857617943354711</c:v>
                </c:pt>
                <c:pt idx="4">
                  <c:v>81.851067991859296</c:v>
                </c:pt>
                <c:pt idx="5">
                  <c:v>81.930089033899009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35-491C-A32E-318A8927AA52}"/>
            </c:ext>
          </c:extLst>
        </c:ser>
        <c:ser>
          <c:idx val="13"/>
          <c:order val="3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'Ark1'!$W$1264:$W$1269</c:f>
              <c:numCache>
                <c:formatCode>General</c:formatCode>
                <c:ptCount val="6"/>
                <c:pt idx="0">
                  <c:v>86.252940593184093</c:v>
                </c:pt>
                <c:pt idx="1">
                  <c:v>84.817549458519053</c:v>
                </c:pt>
                <c:pt idx="2">
                  <c:v>83.314843375354386</c:v>
                </c:pt>
                <c:pt idx="3">
                  <c:v>85.399668704962195</c:v>
                </c:pt>
                <c:pt idx="4">
                  <c:v>83.810500950670942</c:v>
                </c:pt>
                <c:pt idx="5">
                  <c:v>86.373468028199028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35-491C-A32E-318A8927AA52}"/>
            </c:ext>
          </c:extLst>
        </c:ser>
        <c:ser>
          <c:idx val="1"/>
          <c:order val="4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'Ark1'!$W$1258:$W$1263</c:f>
              <c:numCache>
                <c:formatCode>General</c:formatCode>
                <c:ptCount val="6"/>
                <c:pt idx="0">
                  <c:v>83.96428288535482</c:v>
                </c:pt>
                <c:pt idx="1">
                  <c:v>84.081020593579282</c:v>
                </c:pt>
                <c:pt idx="2">
                  <c:v>82.51211917111695</c:v>
                </c:pt>
                <c:pt idx="3">
                  <c:v>84.466997309084078</c:v>
                </c:pt>
                <c:pt idx="4">
                  <c:v>82.880017317170399</c:v>
                </c:pt>
                <c:pt idx="5">
                  <c:v>85.763567885625505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35-491C-A32E-318A8927A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99712645910893E-2"/>
          <c:y val="0.16423870673335084"/>
          <c:w val="0.90636602563351243"/>
          <c:h val="0.66647820883815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'Ark1'!$U$1264:$U$1269</c:f>
              <c:numCache>
                <c:formatCode>General</c:formatCode>
                <c:ptCount val="6"/>
                <c:pt idx="0">
                  <c:v>60.26405530085227</c:v>
                </c:pt>
                <c:pt idx="1">
                  <c:v>60.661848169390574</c:v>
                </c:pt>
                <c:pt idx="2">
                  <c:v>60.780942469219355</c:v>
                </c:pt>
                <c:pt idx="3">
                  <c:v>60.877722955172437</c:v>
                </c:pt>
                <c:pt idx="4">
                  <c:v>61.422309073624177</c:v>
                </c:pt>
                <c:pt idx="5">
                  <c:v>60.600448670497357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F-49C3-9648-FED402C7E3E9}"/>
            </c:ext>
          </c:extLst>
        </c:ser>
        <c:ser>
          <c:idx val="1"/>
          <c:order val="1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'Ark1'!$U$1258:$U$1263</c:f>
              <c:numCache>
                <c:formatCode>General</c:formatCode>
                <c:ptCount val="6"/>
                <c:pt idx="0">
                  <c:v>60.427643222134513</c:v>
                </c:pt>
                <c:pt idx="1">
                  <c:v>60.585814657783146</c:v>
                </c:pt>
                <c:pt idx="2">
                  <c:v>60.552610482929282</c:v>
                </c:pt>
                <c:pt idx="3">
                  <c:v>60.784084074795778</c:v>
                </c:pt>
                <c:pt idx="4">
                  <c:v>60.966591181563857</c:v>
                </c:pt>
                <c:pt idx="5">
                  <c:v>60.458672576208087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F-49C3-9648-FED402C7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09958017593914"/>
          <c:y val="0.17841152958726819"/>
          <c:w val="7.0200459108077665E-2"/>
          <c:h val="0.13607510456813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'Ark1'!$C$1366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'Ark1'!$U$1366:$U$1371</c:f>
              <c:numCache>
                <c:formatCode>General</c:formatCode>
                <c:ptCount val="6"/>
                <c:pt idx="0">
                  <c:v>56.97952230176211</c:v>
                </c:pt>
                <c:pt idx="1">
                  <c:v>56.874891838761002</c:v>
                </c:pt>
                <c:pt idx="2">
                  <c:v>56.644838430916991</c:v>
                </c:pt>
                <c:pt idx="3">
                  <c:v>57.235908418070174</c:v>
                </c:pt>
                <c:pt idx="4">
                  <c:v>57.22306329521664</c:v>
                </c:pt>
                <c:pt idx="5">
                  <c:v>57.501754807872963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C-4FEF-BB9B-07B5D9ED53D6}"/>
            </c:ext>
          </c:extLst>
        </c:ser>
        <c:ser>
          <c:idx val="4"/>
          <c:order val="1"/>
          <c:tx>
            <c:strRef>
              <c:f>'Ark1'!$C$1336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'Ark1'!$U$1336:$U$1341</c:f>
              <c:numCache>
                <c:formatCode>General</c:formatCode>
                <c:ptCount val="6"/>
                <c:pt idx="0">
                  <c:v>60.804909136755995</c:v>
                </c:pt>
                <c:pt idx="1">
                  <c:v>61.060773480662974</c:v>
                </c:pt>
                <c:pt idx="2">
                  <c:v>60.983720515819883</c:v>
                </c:pt>
                <c:pt idx="3">
                  <c:v>61.034874164521192</c:v>
                </c:pt>
                <c:pt idx="4">
                  <c:v>61.407035695809618</c:v>
                </c:pt>
                <c:pt idx="5">
                  <c:v>60.872068714299289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C-4FEF-BB9B-07B5D9ED53D6}"/>
            </c:ext>
          </c:extLst>
        </c:ser>
        <c:ser>
          <c:idx val="10"/>
          <c:order val="2"/>
          <c:tx>
            <c:strRef>
              <c:f>'Ark1'!$C$1306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'Ark1'!$U$1306:$U$1311</c:f>
              <c:numCache>
                <c:formatCode>General</c:formatCode>
                <c:ptCount val="6"/>
                <c:pt idx="0">
                  <c:v>59.929041326822734</c:v>
                </c:pt>
                <c:pt idx="1">
                  <c:v>60.432922523556286</c:v>
                </c:pt>
                <c:pt idx="2">
                  <c:v>60.359460114425389</c:v>
                </c:pt>
                <c:pt idx="3">
                  <c:v>61.342248518023915</c:v>
                </c:pt>
                <c:pt idx="4">
                  <c:v>61.713548973502739</c:v>
                </c:pt>
                <c:pt idx="5">
                  <c:v>61.053095448764047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6C-4FEF-BB9B-07B5D9ED53D6}"/>
            </c:ext>
          </c:extLst>
        </c:ser>
        <c:ser>
          <c:idx val="13"/>
          <c:order val="3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'Ark1'!$U$1264:$U$1269</c:f>
              <c:numCache>
                <c:formatCode>General</c:formatCode>
                <c:ptCount val="6"/>
                <c:pt idx="0">
                  <c:v>60.26405530085227</c:v>
                </c:pt>
                <c:pt idx="1">
                  <c:v>60.661848169390574</c:v>
                </c:pt>
                <c:pt idx="2">
                  <c:v>60.780942469219355</c:v>
                </c:pt>
                <c:pt idx="3">
                  <c:v>60.877722955172437</c:v>
                </c:pt>
                <c:pt idx="4">
                  <c:v>61.422309073624177</c:v>
                </c:pt>
                <c:pt idx="5">
                  <c:v>60.600448670497357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6C-4FEF-BB9B-07B5D9ED53D6}"/>
            </c:ext>
          </c:extLst>
        </c:ser>
        <c:ser>
          <c:idx val="1"/>
          <c:order val="4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'Ark1'!$U$1258:$U$1263</c:f>
              <c:numCache>
                <c:formatCode>General</c:formatCode>
                <c:ptCount val="6"/>
                <c:pt idx="0">
                  <c:v>60.427643222134513</c:v>
                </c:pt>
                <c:pt idx="1">
                  <c:v>60.585814657783146</c:v>
                </c:pt>
                <c:pt idx="2">
                  <c:v>60.552610482929282</c:v>
                </c:pt>
                <c:pt idx="3">
                  <c:v>60.784084074795778</c:v>
                </c:pt>
                <c:pt idx="4">
                  <c:v>60.966591181563857</c:v>
                </c:pt>
                <c:pt idx="5">
                  <c:v>60.458672576208087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6C-4FEF-BB9B-07B5D9ED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53230335650249"/>
          <c:y val="3.316266013510070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'Ark1'!$Q$1264:$Q$1269</c:f>
              <c:numCache>
                <c:formatCode>General</c:formatCode>
                <c:ptCount val="6"/>
                <c:pt idx="0">
                  <c:v>580</c:v>
                </c:pt>
                <c:pt idx="1">
                  <c:v>552</c:v>
                </c:pt>
                <c:pt idx="2">
                  <c:v>413</c:v>
                </c:pt>
                <c:pt idx="3">
                  <c:v>432</c:v>
                </c:pt>
                <c:pt idx="4">
                  <c:v>83</c:v>
                </c:pt>
                <c:pt idx="5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5-4D4A-BD9E-1BF0F8B44DDD}"/>
            </c:ext>
          </c:extLst>
        </c:ser>
        <c:ser>
          <c:idx val="1"/>
          <c:order val="1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'Ark1'!$Q$1258:$Q$1263</c:f>
              <c:numCache>
                <c:formatCode>General</c:formatCode>
                <c:ptCount val="6"/>
                <c:pt idx="0">
                  <c:v>496</c:v>
                </c:pt>
                <c:pt idx="1">
                  <c:v>481</c:v>
                </c:pt>
                <c:pt idx="2">
                  <c:v>398</c:v>
                </c:pt>
                <c:pt idx="3">
                  <c:v>415</c:v>
                </c:pt>
                <c:pt idx="4">
                  <c:v>81</c:v>
                </c:pt>
                <c:pt idx="5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5-4D4A-BD9E-1BF0F8B44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6.5193401347712496E-2"/>
          <c:h val="0.177107150320113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'Ark1'!$C$1366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'Ark1'!$Q$1366:$Q$1371</c:f>
              <c:numCache>
                <c:formatCode>General</c:formatCode>
                <c:ptCount val="6"/>
                <c:pt idx="0">
                  <c:v>1188</c:v>
                </c:pt>
                <c:pt idx="1">
                  <c:v>737</c:v>
                </c:pt>
                <c:pt idx="2">
                  <c:v>781</c:v>
                </c:pt>
                <c:pt idx="3">
                  <c:v>571</c:v>
                </c:pt>
                <c:pt idx="4">
                  <c:v>124</c:v>
                </c:pt>
                <c:pt idx="5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6-4BE0-BD18-78BB9AE2A8D3}"/>
            </c:ext>
          </c:extLst>
        </c:ser>
        <c:ser>
          <c:idx val="4"/>
          <c:order val="1"/>
          <c:tx>
            <c:strRef>
              <c:f>'Ark1'!$C$1336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'Ark1'!$Q$1336:$Q$1341</c:f>
              <c:numCache>
                <c:formatCode>General</c:formatCode>
                <c:ptCount val="6"/>
                <c:pt idx="0">
                  <c:v>774</c:v>
                </c:pt>
                <c:pt idx="1">
                  <c:v>620</c:v>
                </c:pt>
                <c:pt idx="2">
                  <c:v>526</c:v>
                </c:pt>
                <c:pt idx="3">
                  <c:v>434</c:v>
                </c:pt>
                <c:pt idx="4">
                  <c:v>92</c:v>
                </c:pt>
                <c:pt idx="5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6-4BE0-BD18-78BB9AE2A8D3}"/>
            </c:ext>
          </c:extLst>
        </c:ser>
        <c:ser>
          <c:idx val="10"/>
          <c:order val="2"/>
          <c:tx>
            <c:strRef>
              <c:f>'Ark1'!$C$1300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'Ark1'!$Q$1300:$Q$1305</c:f>
              <c:numCache>
                <c:formatCode>General</c:formatCode>
                <c:ptCount val="6"/>
                <c:pt idx="0">
                  <c:v>786</c:v>
                </c:pt>
                <c:pt idx="1">
                  <c:v>601</c:v>
                </c:pt>
                <c:pt idx="2">
                  <c:v>458</c:v>
                </c:pt>
                <c:pt idx="3">
                  <c:v>430</c:v>
                </c:pt>
                <c:pt idx="4">
                  <c:v>75</c:v>
                </c:pt>
                <c:pt idx="5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6-4BE0-BD18-78BB9AE2A8D3}"/>
            </c:ext>
          </c:extLst>
        </c:ser>
        <c:ser>
          <c:idx val="13"/>
          <c:order val="3"/>
          <c:tx>
            <c:strRef>
              <c:f>'Ark1'!$C$1264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'Ark1'!$Q$1264:$Q$1269</c:f>
              <c:numCache>
                <c:formatCode>General</c:formatCode>
                <c:ptCount val="6"/>
                <c:pt idx="0">
                  <c:v>580</c:v>
                </c:pt>
                <c:pt idx="1">
                  <c:v>552</c:v>
                </c:pt>
                <c:pt idx="2">
                  <c:v>413</c:v>
                </c:pt>
                <c:pt idx="3">
                  <c:v>432</c:v>
                </c:pt>
                <c:pt idx="4">
                  <c:v>83</c:v>
                </c:pt>
                <c:pt idx="5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6-4BE0-BD18-78BB9AE2A8D3}"/>
            </c:ext>
          </c:extLst>
        </c:ser>
        <c:ser>
          <c:idx val="1"/>
          <c:order val="4"/>
          <c:tx>
            <c:strRef>
              <c:f>'Ark1'!$C$1258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'Ark1'!$Q$1258:$Q$1263</c:f>
              <c:numCache>
                <c:formatCode>General</c:formatCode>
                <c:ptCount val="6"/>
                <c:pt idx="0">
                  <c:v>496</c:v>
                </c:pt>
                <c:pt idx="1">
                  <c:v>481</c:v>
                </c:pt>
                <c:pt idx="2">
                  <c:v>398</c:v>
                </c:pt>
                <c:pt idx="3">
                  <c:v>415</c:v>
                </c:pt>
                <c:pt idx="4">
                  <c:v>81</c:v>
                </c:pt>
                <c:pt idx="5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6-4BE0-BD18-78BB9AE2A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Bedrifter!$B$123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Bedrifter!$AA$123:$AA$128</c:f>
              <c:numCache>
                <c:formatCode>0</c:formatCode>
                <c:ptCount val="6"/>
                <c:pt idx="0">
                  <c:v>391.34680134680133</c:v>
                </c:pt>
                <c:pt idx="1">
                  <c:v>340.33921302578017</c:v>
                </c:pt>
                <c:pt idx="2">
                  <c:v>361.54417413572344</c:v>
                </c:pt>
                <c:pt idx="3">
                  <c:v>344.70052539404554</c:v>
                </c:pt>
                <c:pt idx="4">
                  <c:v>300.50806451612902</c:v>
                </c:pt>
                <c:pt idx="5">
                  <c:v>275.82815734989646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E-41B2-B89E-B68169DEEDA3}"/>
            </c:ext>
          </c:extLst>
        </c:ser>
        <c:ser>
          <c:idx val="4"/>
          <c:order val="1"/>
          <c:tx>
            <c:strRef>
              <c:f>Bedrifter!$B$93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Bedrifter!$AA$93:$AA$98</c:f>
              <c:numCache>
                <c:formatCode>0</c:formatCode>
                <c:ptCount val="6"/>
                <c:pt idx="0">
                  <c:v>561.06395348837214</c:v>
                </c:pt>
                <c:pt idx="1">
                  <c:v>461.9217741935484</c:v>
                </c:pt>
                <c:pt idx="2">
                  <c:v>538.81368821292779</c:v>
                </c:pt>
                <c:pt idx="3">
                  <c:v>550.30184331797238</c:v>
                </c:pt>
                <c:pt idx="4">
                  <c:v>525.304347826087</c:v>
                </c:pt>
                <c:pt idx="5">
                  <c:v>476.9422110552764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E-41B2-B89E-B68169DEEDA3}"/>
            </c:ext>
          </c:extLst>
        </c:ser>
        <c:ser>
          <c:idx val="10"/>
          <c:order val="2"/>
          <c:tx>
            <c:strRef>
              <c:f>Bedrifter!$B$57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Bedrifter!$AA$57:$AA$62</c:f>
              <c:numCache>
                <c:formatCode>0</c:formatCode>
                <c:ptCount val="6"/>
                <c:pt idx="0">
                  <c:v>541.75826972010179</c:v>
                </c:pt>
                <c:pt idx="1">
                  <c:v>618.06655574043259</c:v>
                </c:pt>
                <c:pt idx="2">
                  <c:v>663.90065502183404</c:v>
                </c:pt>
                <c:pt idx="3">
                  <c:v>634.41395348837204</c:v>
                </c:pt>
                <c:pt idx="4">
                  <c:v>759.5866666666667</c:v>
                </c:pt>
                <c:pt idx="5">
                  <c:v>458.22560975609758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E-41B2-B89E-B68169DEEDA3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Bedrifter!$AA$19:$AA$24</c:f>
              <c:numCache>
                <c:formatCode>0</c:formatCode>
                <c:ptCount val="6"/>
                <c:pt idx="0">
                  <c:v>606.09310344827588</c:v>
                </c:pt>
                <c:pt idx="1">
                  <c:v>605.89673913043475</c:v>
                </c:pt>
                <c:pt idx="2">
                  <c:v>659.67796610169489</c:v>
                </c:pt>
                <c:pt idx="3">
                  <c:v>674.62962962962968</c:v>
                </c:pt>
                <c:pt idx="4">
                  <c:v>912.84337349397595</c:v>
                </c:pt>
                <c:pt idx="5">
                  <c:v>526.88393501805058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4E-41B2-B89E-B68169DEEDA3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Bedrifter!$AA$12:$AA$17</c:f>
              <c:numCache>
                <c:formatCode>0</c:formatCode>
                <c:ptCount val="6"/>
                <c:pt idx="0">
                  <c:v>728.55645161290317</c:v>
                </c:pt>
                <c:pt idx="1">
                  <c:v>688.46361746361742</c:v>
                </c:pt>
                <c:pt idx="2">
                  <c:v>687.50502512562809</c:v>
                </c:pt>
                <c:pt idx="3">
                  <c:v>707.88192771084334</c:v>
                </c:pt>
                <c:pt idx="4">
                  <c:v>929.27160493827159</c:v>
                </c:pt>
                <c:pt idx="5">
                  <c:v>518.226618705036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4E-41B2-B89E-B68169DE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Bedrifter!$AA$19:$AA$24</c:f>
              <c:numCache>
                <c:formatCode>0</c:formatCode>
                <c:ptCount val="6"/>
                <c:pt idx="0">
                  <c:v>606.09310344827588</c:v>
                </c:pt>
                <c:pt idx="1">
                  <c:v>605.89673913043475</c:v>
                </c:pt>
                <c:pt idx="2">
                  <c:v>659.67796610169489</c:v>
                </c:pt>
                <c:pt idx="3">
                  <c:v>674.62962962962968</c:v>
                </c:pt>
                <c:pt idx="4">
                  <c:v>912.84337349397595</c:v>
                </c:pt>
                <c:pt idx="5">
                  <c:v>526.88393501805058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1-4CF6-BAC6-9891D478B0E6}"/>
            </c:ext>
          </c:extLst>
        </c:ser>
        <c:ser>
          <c:idx val="1"/>
          <c:order val="1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Bedrifter!$AA$12:$AA$17</c:f>
              <c:numCache>
                <c:formatCode>0</c:formatCode>
                <c:ptCount val="6"/>
                <c:pt idx="0">
                  <c:v>728.55645161290317</c:v>
                </c:pt>
                <c:pt idx="1">
                  <c:v>688.46361746361742</c:v>
                </c:pt>
                <c:pt idx="2">
                  <c:v>687.50502512562809</c:v>
                </c:pt>
                <c:pt idx="3">
                  <c:v>707.88192771084334</c:v>
                </c:pt>
                <c:pt idx="4">
                  <c:v>929.27160493827159</c:v>
                </c:pt>
                <c:pt idx="5">
                  <c:v>518.226618705036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1-4CF6-BAC6-9891D478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6.9627461471207949E-2"/>
          <c:h val="0.157702824186989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66492266773782E-2"/>
          <c:y val="0.14743492069045364"/>
          <c:w val="0.88279046501785607"/>
          <c:h val="0.647739439386789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(Slakteri!$D$10:$D$13,Slakteri!$D$15:$D$26)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Slakteri!$I$28:$I$44</c15:sqref>
                  </c15:fullRef>
                </c:ext>
              </c:extLst>
              <c:f>(Slakteri!$I$28:$I$31,Slakteri!$I$33:$I$44)</c:f>
              <c:numCache>
                <c:formatCode>#,##0</c:formatCode>
                <c:ptCount val="16"/>
                <c:pt idx="0">
                  <c:v>165043</c:v>
                </c:pt>
                <c:pt idx="1">
                  <c:v>119740</c:v>
                </c:pt>
                <c:pt idx="2">
                  <c:v>186491</c:v>
                </c:pt>
                <c:pt idx="3">
                  <c:v>179498</c:v>
                </c:pt>
                <c:pt idx="4">
                  <c:v>115547</c:v>
                </c:pt>
                <c:pt idx="5">
                  <c:v>193406</c:v>
                </c:pt>
                <c:pt idx="6">
                  <c:v>35699</c:v>
                </c:pt>
                <c:pt idx="7">
                  <c:v>54109</c:v>
                </c:pt>
                <c:pt idx="8">
                  <c:v>9301.9700000000012</c:v>
                </c:pt>
                <c:pt idx="9">
                  <c:v>75766</c:v>
                </c:pt>
                <c:pt idx="10">
                  <c:v>10583</c:v>
                </c:pt>
                <c:pt idx="11">
                  <c:v>121784</c:v>
                </c:pt>
                <c:pt idx="12">
                  <c:v>81540</c:v>
                </c:pt>
                <c:pt idx="13">
                  <c:v>8921.8799999999992</c:v>
                </c:pt>
                <c:pt idx="14">
                  <c:v>7983</c:v>
                </c:pt>
                <c:pt idx="15">
                  <c:v>65417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8-4433-B11F-8B360B645FC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(Slakteri!$D$10:$D$13,Slakteri!$D$15:$D$26)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Slakteri!$I$10:$I$26</c15:sqref>
                  </c15:fullRef>
                </c:ext>
              </c:extLst>
              <c:f>(Slakteri!$I$10:$I$13,Slakteri!$I$15:$I$26)</c:f>
              <c:numCache>
                <c:formatCode>#,##0</c:formatCode>
                <c:ptCount val="16"/>
                <c:pt idx="0">
                  <c:v>0</c:v>
                </c:pt>
                <c:pt idx="1">
                  <c:v>117583</c:v>
                </c:pt>
                <c:pt idx="2">
                  <c:v>361364</c:v>
                </c:pt>
                <c:pt idx="3">
                  <c:v>177741</c:v>
                </c:pt>
                <c:pt idx="4">
                  <c:v>111813</c:v>
                </c:pt>
                <c:pt idx="5">
                  <c:v>193387</c:v>
                </c:pt>
                <c:pt idx="6">
                  <c:v>35835</c:v>
                </c:pt>
                <c:pt idx="7">
                  <c:v>51309</c:v>
                </c:pt>
                <c:pt idx="8">
                  <c:v>9583</c:v>
                </c:pt>
                <c:pt idx="9">
                  <c:v>75271</c:v>
                </c:pt>
                <c:pt idx="10">
                  <c:v>10849</c:v>
                </c:pt>
                <c:pt idx="11">
                  <c:v>130649</c:v>
                </c:pt>
                <c:pt idx="12">
                  <c:v>84345</c:v>
                </c:pt>
                <c:pt idx="13">
                  <c:v>8633</c:v>
                </c:pt>
                <c:pt idx="14">
                  <c:v>8268</c:v>
                </c:pt>
                <c:pt idx="15">
                  <c:v>67560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8-4433-B11F-8B360B645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0784"/>
        <c:axId val="192981176"/>
      </c:barChart>
      <c:catAx>
        <c:axId val="192980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1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0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27491447690965"/>
          <c:y val="0.2058919521402048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slakt per produsent per slakteri</a:t>
            </a:r>
          </a:p>
        </c:rich>
      </c:tx>
      <c:layout>
        <c:manualLayout>
          <c:xMode val="edge"/>
          <c:yMode val="edge"/>
          <c:x val="0.12523487134201683"/>
          <c:y val="3.9119806553793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71849099310959E-2"/>
          <c:y val="0.15486774405321319"/>
          <c:w val="0.88850659475256477"/>
          <c:h val="0.65827486359998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Slakteri!$AD$28:$AD$44</c15:sqref>
                  </c15:fullRef>
                </c:ext>
              </c:extLst>
              <c:f>(Slakteri!$AD$28:$AD$31,Slakteri!$AD$33:$AD$44)</c:f>
              <c:numCache>
                <c:formatCode>0</c:formatCode>
                <c:ptCount val="16"/>
                <c:pt idx="0">
                  <c:v>428.6831168831169</c:v>
                </c:pt>
                <c:pt idx="1">
                  <c:v>837.34265734265739</c:v>
                </c:pt>
                <c:pt idx="2">
                  <c:v>337.23508137432191</c:v>
                </c:pt>
                <c:pt idx="3">
                  <c:v>562.68965517241384</c:v>
                </c:pt>
                <c:pt idx="4">
                  <c:v>713.25308641975312</c:v>
                </c:pt>
                <c:pt idx="5">
                  <c:v>673.88850174216032</c:v>
                </c:pt>
                <c:pt idx="6">
                  <c:v>281.09448818897636</c:v>
                </c:pt>
                <c:pt idx="7">
                  <c:v>496.41284403669727</c:v>
                </c:pt>
                <c:pt idx="8">
                  <c:v>357.76807692307699</c:v>
                </c:pt>
                <c:pt idx="9">
                  <c:v>912.84337349397595</c:v>
                </c:pt>
                <c:pt idx="10">
                  <c:v>271.35897435897436</c:v>
                </c:pt>
                <c:pt idx="11">
                  <c:v>733.63855421686742</c:v>
                </c:pt>
                <c:pt idx="12">
                  <c:v>906</c:v>
                </c:pt>
                <c:pt idx="13">
                  <c:v>469.57263157894732</c:v>
                </c:pt>
                <c:pt idx="14">
                  <c:v>88.7</c:v>
                </c:pt>
                <c:pt idx="15">
                  <c:v>703.4086021505376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B-4C96-BAD9-EF78636ED5A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Slakteri!$AD$10:$AD$26</c15:sqref>
                  </c15:fullRef>
                </c:ext>
              </c:extLst>
              <c:f>(Slakteri!$AD$10:$AD$13,Slakteri!$AD$15:$AD$26)</c:f>
              <c:numCache>
                <c:formatCode>0</c:formatCode>
                <c:ptCount val="16"/>
                <c:pt idx="0">
                  <c:v>0</c:v>
                </c:pt>
                <c:pt idx="1">
                  <c:v>925.85039370078744</c:v>
                </c:pt>
                <c:pt idx="2">
                  <c:v>728.55645161290317</c:v>
                </c:pt>
                <c:pt idx="3">
                  <c:v>658.3</c:v>
                </c:pt>
                <c:pt idx="4">
                  <c:v>735.61184210526312</c:v>
                </c:pt>
                <c:pt idx="5">
                  <c:v>698.14801444043326</c:v>
                </c:pt>
                <c:pt idx="6">
                  <c:v>377.21052631578948</c:v>
                </c:pt>
                <c:pt idx="7">
                  <c:v>498.14563106796118</c:v>
                </c:pt>
                <c:pt idx="8">
                  <c:v>330.44827586206895</c:v>
                </c:pt>
                <c:pt idx="9">
                  <c:v>929.27160493827159</c:v>
                </c:pt>
                <c:pt idx="10">
                  <c:v>252.30232558139534</c:v>
                </c:pt>
                <c:pt idx="11">
                  <c:v>816.55624999999998</c:v>
                </c:pt>
                <c:pt idx="12">
                  <c:v>980.75581395348843</c:v>
                </c:pt>
                <c:pt idx="13">
                  <c:v>297.68965517241378</c:v>
                </c:pt>
                <c:pt idx="14">
                  <c:v>87.957446808510639</c:v>
                </c:pt>
                <c:pt idx="15">
                  <c:v>813.97590361445782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B-4C96-BAD9-EF78636E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4056"/>
        <c:axId val="851494448"/>
      </c:barChart>
      <c:catAx>
        <c:axId val="851494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51494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323288364274236E-2"/>
              <c:y val="0.240008203558187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34899392197337"/>
          <c:y val="0.24388263547976971"/>
          <c:w val="6.610017902166343E-2"/>
          <c:h val="8.71900804604141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GRIS, siste 14 år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cat>
            <c:numRef>
              <c:f>År!$A$22:$A$35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År!$L$22:$L$35</c:f>
              <c:numCache>
                <c:formatCode>0.00</c:formatCode>
                <c:ptCount val="14"/>
                <c:pt idx="0">
                  <c:v>60.953941981597325</c:v>
                </c:pt>
                <c:pt idx="1">
                  <c:v>61.038089610851245</c:v>
                </c:pt>
                <c:pt idx="2">
                  <c:v>61.195310764212721</c:v>
                </c:pt>
                <c:pt idx="3">
                  <c:v>61.438408115859609</c:v>
                </c:pt>
                <c:pt idx="4">
                  <c:v>60.930679049067798</c:v>
                </c:pt>
                <c:pt idx="5">
                  <c:v>60.544523538683279</c:v>
                </c:pt>
                <c:pt idx="6">
                  <c:v>60.194227536644441</c:v>
                </c:pt>
                <c:pt idx="7">
                  <c:v>60.021838816119654</c:v>
                </c:pt>
                <c:pt idx="8">
                  <c:v>60.181084459116754</c:v>
                </c:pt>
                <c:pt idx="9">
                  <c:v>60.81934957228853</c:v>
                </c:pt>
                <c:pt idx="10">
                  <c:v>60.778434558666902</c:v>
                </c:pt>
                <c:pt idx="11">
                  <c:v>60.714631758073281</c:v>
                </c:pt>
                <c:pt idx="12">
                  <c:v>60.664532630375469</c:v>
                </c:pt>
                <c:pt idx="13">
                  <c:v>60.587031494476946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A-4467-9CCC-2F5868B3907D}"/>
            </c:ext>
          </c:extLst>
        </c:ser>
        <c:ser>
          <c:idx val="0"/>
          <c:order val="1"/>
          <c:tx>
            <c:v>Kjøtt% 2023</c:v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År!$A$22:$A$35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År!$AO$22:$AO$35</c:f>
              <c:numCache>
                <c:formatCode>0.00</c:formatCode>
                <c:ptCount val="14"/>
                <c:pt idx="0">
                  <c:v>60.587031494476946</c:v>
                </c:pt>
                <c:pt idx="1">
                  <c:v>60.587031494476946</c:v>
                </c:pt>
                <c:pt idx="2">
                  <c:v>60.587031494476946</c:v>
                </c:pt>
                <c:pt idx="3">
                  <c:v>60.587031494476946</c:v>
                </c:pt>
                <c:pt idx="4">
                  <c:v>60.587031494476946</c:v>
                </c:pt>
                <c:pt idx="5">
                  <c:v>60.587031494476946</c:v>
                </c:pt>
                <c:pt idx="6">
                  <c:v>60.587031494476946</c:v>
                </c:pt>
                <c:pt idx="7">
                  <c:v>60.587031494476946</c:v>
                </c:pt>
                <c:pt idx="8">
                  <c:v>60.587031494476946</c:v>
                </c:pt>
                <c:pt idx="9">
                  <c:v>60.587031494476946</c:v>
                </c:pt>
                <c:pt idx="10">
                  <c:v>60.587031494476946</c:v>
                </c:pt>
                <c:pt idx="11">
                  <c:v>60.587031494476946</c:v>
                </c:pt>
                <c:pt idx="12">
                  <c:v>60.587031494476946</c:v>
                </c:pt>
                <c:pt idx="13">
                  <c:v>60.587031494476946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A-4467-9CCC-2F5868B39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1.8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8720476990895"/>
          <c:y val="0.27449016831111372"/>
          <c:w val="0.15947708880781766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produsenter per slakteri</a:t>
            </a:r>
          </a:p>
        </c:rich>
      </c:tx>
      <c:layout>
        <c:manualLayout>
          <c:xMode val="edge"/>
          <c:yMode val="edge"/>
          <c:x val="0.13445032405667207"/>
          <c:y val="3.3528572840015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690723373836712E-2"/>
          <c:y val="0.15399788925176119"/>
          <c:w val="0.90198770795382155"/>
          <c:h val="0.659144661581384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Slakteri!$G$28:$G$44</c15:sqref>
                  </c15:fullRef>
                </c:ext>
              </c:extLst>
              <c:f>(Slakteri!$G$28:$G$31,Slakteri!$G$33:$G$44)</c:f>
              <c:numCache>
                <c:formatCode>General</c:formatCode>
                <c:ptCount val="16"/>
                <c:pt idx="0">
                  <c:v>385</c:v>
                </c:pt>
                <c:pt idx="1">
                  <c:v>143</c:v>
                </c:pt>
                <c:pt idx="2">
                  <c:v>553</c:v>
                </c:pt>
                <c:pt idx="3">
                  <c:v>319</c:v>
                </c:pt>
                <c:pt idx="4">
                  <c:v>162</c:v>
                </c:pt>
                <c:pt idx="5">
                  <c:v>287</c:v>
                </c:pt>
                <c:pt idx="6">
                  <c:v>127</c:v>
                </c:pt>
                <c:pt idx="7">
                  <c:v>109</c:v>
                </c:pt>
                <c:pt idx="8">
                  <c:v>26</c:v>
                </c:pt>
                <c:pt idx="9">
                  <c:v>83</c:v>
                </c:pt>
                <c:pt idx="10">
                  <c:v>39</c:v>
                </c:pt>
                <c:pt idx="11">
                  <c:v>166</c:v>
                </c:pt>
                <c:pt idx="12">
                  <c:v>90</c:v>
                </c:pt>
                <c:pt idx="13">
                  <c:v>19</c:v>
                </c:pt>
                <c:pt idx="14">
                  <c:v>90</c:v>
                </c:pt>
                <c:pt idx="15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A-42C8-A8F4-77BEC2D549D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Slakteri!$G$10:$G$26</c15:sqref>
                  </c15:fullRef>
                </c:ext>
              </c:extLst>
              <c:f>(Slakteri!$G$10:$G$13,Slakteri!$G$15:$G$26)</c:f>
              <c:numCache>
                <c:formatCode>General</c:formatCode>
                <c:ptCount val="16"/>
                <c:pt idx="0">
                  <c:v>0</c:v>
                </c:pt>
                <c:pt idx="1">
                  <c:v>127</c:v>
                </c:pt>
                <c:pt idx="2">
                  <c:v>496</c:v>
                </c:pt>
                <c:pt idx="3">
                  <c:v>270</c:v>
                </c:pt>
                <c:pt idx="4">
                  <c:v>152</c:v>
                </c:pt>
                <c:pt idx="5">
                  <c:v>277</c:v>
                </c:pt>
                <c:pt idx="6">
                  <c:v>95</c:v>
                </c:pt>
                <c:pt idx="7">
                  <c:v>103</c:v>
                </c:pt>
                <c:pt idx="8">
                  <c:v>29</c:v>
                </c:pt>
                <c:pt idx="9">
                  <c:v>81</c:v>
                </c:pt>
                <c:pt idx="10">
                  <c:v>43</c:v>
                </c:pt>
                <c:pt idx="11">
                  <c:v>160</c:v>
                </c:pt>
                <c:pt idx="12">
                  <c:v>86</c:v>
                </c:pt>
                <c:pt idx="13">
                  <c:v>29</c:v>
                </c:pt>
                <c:pt idx="14">
                  <c:v>94</c:v>
                </c:pt>
                <c:pt idx="15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A-42C8-A8F4-77BEC2D5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3352"/>
        <c:axId val="848113744"/>
      </c:barChart>
      <c:catAx>
        <c:axId val="848113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744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84811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3.5335860795178381E-3"/>
              <c:y val="0.34907640040060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5315352371998"/>
          <c:y val="0.20144540932363331"/>
          <c:w val="6.6204313080267946E-2"/>
          <c:h val="0.1483672240298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Slakteri!$O$28:$O$44</c15:sqref>
                  </c15:fullRef>
                </c:ext>
              </c:extLst>
              <c:f>(Slakteri!$O$28:$O$31,Slakteri!$O$33:$O$44)</c:f>
              <c:numCache>
                <c:formatCode>0.00</c:formatCode>
                <c:ptCount val="16"/>
                <c:pt idx="0">
                  <c:v>60.025930738033381</c:v>
                </c:pt>
                <c:pt idx="1">
                  <c:v>60.51140369930993</c:v>
                </c:pt>
                <c:pt idx="2">
                  <c:v>60.474643614593688</c:v>
                </c:pt>
                <c:pt idx="3">
                  <c:v>60.643617526055195</c:v>
                </c:pt>
                <c:pt idx="4">
                  <c:v>61.006017257039055</c:v>
                </c:pt>
                <c:pt idx="5">
                  <c:v>60.803685050467351</c:v>
                </c:pt>
                <c:pt idx="6">
                  <c:v>60.527160043747728</c:v>
                </c:pt>
                <c:pt idx="7">
                  <c:v>60.710352813731518</c:v>
                </c:pt>
                <c:pt idx="8">
                  <c:v>61.736987841640847</c:v>
                </c:pt>
                <c:pt idx="9">
                  <c:v>61.422309073624177</c:v>
                </c:pt>
                <c:pt idx="10">
                  <c:v>60.066016290964207</c:v>
                </c:pt>
                <c:pt idx="11">
                  <c:v>60.830599789432114</c:v>
                </c:pt>
                <c:pt idx="12">
                  <c:v>60.828941865328318</c:v>
                </c:pt>
                <c:pt idx="13">
                  <c:v>61.516156225553239</c:v>
                </c:pt>
                <c:pt idx="14">
                  <c:v>59.589108288265614</c:v>
                </c:pt>
                <c:pt idx="15">
                  <c:v>60.801313352416237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2-4E6D-BEC9-A090A33832C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Slakteri!$O$10:$O$26</c15:sqref>
                  </c15:fullRef>
                </c:ext>
              </c:extLst>
              <c:f>(Slakteri!$O$10:$O$13,Slakteri!$O$15:$O$26)</c:f>
              <c:numCache>
                <c:formatCode>0.00</c:formatCode>
                <c:ptCount val="16"/>
                <c:pt idx="0">
                  <c:v>0</c:v>
                </c:pt>
                <c:pt idx="1">
                  <c:v>60.337161524130352</c:v>
                </c:pt>
                <c:pt idx="2">
                  <c:v>60.427643222134513</c:v>
                </c:pt>
                <c:pt idx="3">
                  <c:v>60.622922218709078</c:v>
                </c:pt>
                <c:pt idx="4">
                  <c:v>60.959946679636481</c:v>
                </c:pt>
                <c:pt idx="5">
                  <c:v>60.531308266003713</c:v>
                </c:pt>
                <c:pt idx="6">
                  <c:v>60.142462157180368</c:v>
                </c:pt>
                <c:pt idx="7">
                  <c:v>60.75448358686949</c:v>
                </c:pt>
                <c:pt idx="8">
                  <c:v>61.621093341695399</c:v>
                </c:pt>
                <c:pt idx="9">
                  <c:v>60.966591181563857</c:v>
                </c:pt>
                <c:pt idx="10">
                  <c:v>60.14561225431396</c:v>
                </c:pt>
                <c:pt idx="11">
                  <c:v>60.645255092621078</c:v>
                </c:pt>
                <c:pt idx="12">
                  <c:v>60.734263739137646</c:v>
                </c:pt>
                <c:pt idx="13">
                  <c:v>61.813937282229965</c:v>
                </c:pt>
                <c:pt idx="14">
                  <c:v>59.424106056920465</c:v>
                </c:pt>
                <c:pt idx="15">
                  <c:v>60.648141283233755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2-4E6D-BEC9-A090A3383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48112568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26953229105164"/>
          <c:y val="0.20378187750167964"/>
          <c:w val="8.2228764356486586E-2"/>
          <c:h val="0.1102234664556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Slakteri!$O$28:$O$44</c15:sqref>
                  </c15:fullRef>
                </c:ext>
              </c:extLst>
              <c:f>(Slakteri!$O$28:$O$31,Slakteri!$O$33:$O$44)</c:f>
              <c:numCache>
                <c:formatCode>0.00</c:formatCode>
                <c:ptCount val="16"/>
                <c:pt idx="0">
                  <c:v>60.025930738033381</c:v>
                </c:pt>
                <c:pt idx="1">
                  <c:v>60.51140369930993</c:v>
                </c:pt>
                <c:pt idx="2">
                  <c:v>60.474643614593688</c:v>
                </c:pt>
                <c:pt idx="3">
                  <c:v>60.643617526055195</c:v>
                </c:pt>
                <c:pt idx="4">
                  <c:v>61.006017257039055</c:v>
                </c:pt>
                <c:pt idx="5">
                  <c:v>60.803685050467351</c:v>
                </c:pt>
                <c:pt idx="6">
                  <c:v>60.527160043747728</c:v>
                </c:pt>
                <c:pt idx="7">
                  <c:v>60.710352813731518</c:v>
                </c:pt>
                <c:pt idx="8">
                  <c:v>61.736987841640847</c:v>
                </c:pt>
                <c:pt idx="9">
                  <c:v>61.422309073624177</c:v>
                </c:pt>
                <c:pt idx="10">
                  <c:v>60.066016290964207</c:v>
                </c:pt>
                <c:pt idx="11">
                  <c:v>60.830599789432114</c:v>
                </c:pt>
                <c:pt idx="12">
                  <c:v>60.828941865328318</c:v>
                </c:pt>
                <c:pt idx="13">
                  <c:v>61.516156225553239</c:v>
                </c:pt>
                <c:pt idx="14">
                  <c:v>59.589108288265614</c:v>
                </c:pt>
                <c:pt idx="15">
                  <c:v>60.801313352416237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F-48B9-8AAD-BAFF986173C0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Slakteri!$O$10:$O$26</c15:sqref>
                  </c15:fullRef>
                </c:ext>
              </c:extLst>
              <c:f>(Slakteri!$O$10:$O$13,Slakteri!$O$15:$O$26)</c:f>
              <c:numCache>
                <c:formatCode>0.00</c:formatCode>
                <c:ptCount val="16"/>
                <c:pt idx="0">
                  <c:v>0</c:v>
                </c:pt>
                <c:pt idx="1">
                  <c:v>60.337161524130352</c:v>
                </c:pt>
                <c:pt idx="2">
                  <c:v>60.427643222134513</c:v>
                </c:pt>
                <c:pt idx="3">
                  <c:v>60.622922218709078</c:v>
                </c:pt>
                <c:pt idx="4">
                  <c:v>60.959946679636481</c:v>
                </c:pt>
                <c:pt idx="5">
                  <c:v>60.531308266003713</c:v>
                </c:pt>
                <c:pt idx="6">
                  <c:v>60.142462157180368</c:v>
                </c:pt>
                <c:pt idx="7">
                  <c:v>60.75448358686949</c:v>
                </c:pt>
                <c:pt idx="8">
                  <c:v>61.621093341695399</c:v>
                </c:pt>
                <c:pt idx="9">
                  <c:v>60.966591181563857</c:v>
                </c:pt>
                <c:pt idx="10">
                  <c:v>60.14561225431396</c:v>
                </c:pt>
                <c:pt idx="11">
                  <c:v>60.645255092621078</c:v>
                </c:pt>
                <c:pt idx="12">
                  <c:v>60.734263739137646</c:v>
                </c:pt>
                <c:pt idx="13">
                  <c:v>61.813937282229965</c:v>
                </c:pt>
                <c:pt idx="14">
                  <c:v>59.424106056920465</c:v>
                </c:pt>
                <c:pt idx="15">
                  <c:v>60.648141283233755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47625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6"/>
              <c:pt idx="0">
                <c:v>Rudshøgda</c:v>
              </c:pt>
              <c:pt idx="1">
                <c:v>Furuseth</c:v>
              </c:pt>
              <c:pt idx="2">
                <c:v>Tønsberg</c:v>
              </c:pt>
              <c:pt idx="3">
                <c:v>Forus</c:v>
              </c:pt>
              <c:pt idx="4">
                <c:v>Jæren</c:v>
              </c:pt>
              <c:pt idx="5">
                <c:v>Steinkjer</c:v>
              </c:pt>
              <c:pt idx="6">
                <c:v>Førde</c:v>
              </c:pt>
              <c:pt idx="7">
                <c:v>Ølen</c:v>
              </c:pt>
              <c:pt idx="8">
                <c:v>Nordfjord</c:v>
              </c:pt>
              <c:pt idx="9">
                <c:v>Midt-Norge</c:v>
              </c:pt>
              <c:pt idx="10">
                <c:v>Målselv</c:v>
              </c:pt>
              <c:pt idx="11">
                <c:v>Oslo</c:v>
              </c:pt>
              <c:pt idx="12">
                <c:v>Prima</c:v>
              </c:pt>
              <c:pt idx="13">
                <c:v>Horns</c:v>
              </c:pt>
              <c:pt idx="14">
                <c:v>Jens Eide</c:v>
              </c:pt>
              <c:pt idx="15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Slakteri!$AN$10:$AN$26</c15:sqref>
                  </c15:fullRef>
                </c:ext>
              </c:extLst>
              <c:f>(Slakteri!$AN$10:$AN$13,Slakteri!$AN$15:$AN$26)</c:f>
              <c:numCache>
                <c:formatCode>0.00</c:formatCode>
                <c:ptCount val="16"/>
                <c:pt idx="0">
                  <c:v>60.587031494476946</c:v>
                </c:pt>
                <c:pt idx="1">
                  <c:v>60.587031494476946</c:v>
                </c:pt>
                <c:pt idx="2">
                  <c:v>60.587031494476946</c:v>
                </c:pt>
                <c:pt idx="3">
                  <c:v>60.587031494476946</c:v>
                </c:pt>
                <c:pt idx="4">
                  <c:v>60.587031494476946</c:v>
                </c:pt>
                <c:pt idx="5">
                  <c:v>60.587031494476946</c:v>
                </c:pt>
                <c:pt idx="6">
                  <c:v>60.587031494476946</c:v>
                </c:pt>
                <c:pt idx="7">
                  <c:v>60.587031494476946</c:v>
                </c:pt>
                <c:pt idx="8">
                  <c:v>60.587031494476946</c:v>
                </c:pt>
                <c:pt idx="9">
                  <c:v>60.587031494476946</c:v>
                </c:pt>
                <c:pt idx="10">
                  <c:v>60.587031494476946</c:v>
                </c:pt>
                <c:pt idx="11">
                  <c:v>60.587031494476946</c:v>
                </c:pt>
                <c:pt idx="12">
                  <c:v>60.587031494476946</c:v>
                </c:pt>
                <c:pt idx="13">
                  <c:v>60.587031494476946</c:v>
                </c:pt>
                <c:pt idx="14">
                  <c:v>60.587031494476946</c:v>
                </c:pt>
                <c:pt idx="15">
                  <c:v>60.587031494476946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2176"/>
        <c:axId val="848112568"/>
      </c:line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noMultiLvlLbl val="0"/>
      </c:catAx>
      <c:valAx>
        <c:axId val="84811256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98632660224778"/>
          <c:y val="0.15556473932067724"/>
          <c:w val="8.7644086256835965E-2"/>
          <c:h val="0.19602232422510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0861459469614E-2"/>
          <c:y val="0.15141098639423123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Slakteri!$Q$28:$Q$44</c15:sqref>
                  </c15:fullRef>
                </c:ext>
              </c:extLst>
              <c:f>(Slakteri!$Q$28:$Q$31,Slakteri!$Q$33:$Q$44)</c:f>
              <c:numCache>
                <c:formatCode>0.0</c:formatCode>
                <c:ptCount val="16"/>
                <c:pt idx="0">
                  <c:v>86.532696226050021</c:v>
                </c:pt>
                <c:pt idx="1">
                  <c:v>86.885246202944231</c:v>
                </c:pt>
                <c:pt idx="2">
                  <c:v>86.005535343229312</c:v>
                </c:pt>
                <c:pt idx="3">
                  <c:v>84.677100910466223</c:v>
                </c:pt>
                <c:pt idx="4">
                  <c:v>84.569602808635324</c:v>
                </c:pt>
                <c:pt idx="5">
                  <c:v>83.532981460755806</c:v>
                </c:pt>
                <c:pt idx="6">
                  <c:v>83.582001458257906</c:v>
                </c:pt>
                <c:pt idx="7">
                  <c:v>84.899988793634705</c:v>
                </c:pt>
                <c:pt idx="8">
                  <c:v>81.181765799997436</c:v>
                </c:pt>
                <c:pt idx="9">
                  <c:v>83.810500950670942</c:v>
                </c:pt>
                <c:pt idx="10">
                  <c:v>82.581623413525293</c:v>
                </c:pt>
                <c:pt idx="11">
                  <c:v>86.401504820030269</c:v>
                </c:pt>
                <c:pt idx="12">
                  <c:v>86.087475336432675</c:v>
                </c:pt>
                <c:pt idx="13">
                  <c:v>82.569586192013503</c:v>
                </c:pt>
                <c:pt idx="14">
                  <c:v>88.988064394416128</c:v>
                </c:pt>
                <c:pt idx="15">
                  <c:v>82.740107762249622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A-45B2-8BE1-E78AEDA0275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Slakteri!$Q$10:$Q$26</c15:sqref>
                  </c15:fullRef>
                </c:ext>
              </c:extLst>
              <c:f>(Slakteri!$Q$10:$Q$13,Slakteri!$Q$15:$Q$26)</c:f>
              <c:numCache>
                <c:formatCode>0.0</c:formatCode>
                <c:ptCount val="16"/>
                <c:pt idx="0">
                  <c:v>0</c:v>
                </c:pt>
                <c:pt idx="1">
                  <c:v>86.425153765663595</c:v>
                </c:pt>
                <c:pt idx="2">
                  <c:v>83.96428288535482</c:v>
                </c:pt>
                <c:pt idx="3">
                  <c:v>83.810853019558607</c:v>
                </c:pt>
                <c:pt idx="4">
                  <c:v>83.723417727219399</c:v>
                </c:pt>
                <c:pt idx="5">
                  <c:v>83.04683447275734</c:v>
                </c:pt>
                <c:pt idx="6">
                  <c:v>83.119228620901183</c:v>
                </c:pt>
                <c:pt idx="7">
                  <c:v>83.383376701360817</c:v>
                </c:pt>
                <c:pt idx="8">
                  <c:v>79.789596529737693</c:v>
                </c:pt>
                <c:pt idx="9">
                  <c:v>82.880017317170399</c:v>
                </c:pt>
                <c:pt idx="10">
                  <c:v>81.488253206607183</c:v>
                </c:pt>
                <c:pt idx="11">
                  <c:v>85.518562757708068</c:v>
                </c:pt>
                <c:pt idx="12">
                  <c:v>85.713059759155868</c:v>
                </c:pt>
                <c:pt idx="13">
                  <c:v>81.775702671312345</c:v>
                </c:pt>
                <c:pt idx="14">
                  <c:v>87.432230600827054</c:v>
                </c:pt>
                <c:pt idx="15">
                  <c:v>81.1853882768131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A-45B2-8BE1-E78AEDA0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60357205460771579"/>
          <c:y val="0.16717479674796748"/>
          <c:w val="6.056550112087053E-2"/>
          <c:h val="0.10515144075845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0861459469614E-2"/>
          <c:y val="0.15141098639423123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(Slakteri!$D$10:$D$13,Slakteri!$D$15:$D$26)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Slakteri!$Q$28:$Q$44</c15:sqref>
                  </c15:fullRef>
                </c:ext>
              </c:extLst>
              <c:f>(Slakteri!$Q$28:$Q$31,Slakteri!$Q$33:$Q$44)</c:f>
              <c:numCache>
                <c:formatCode>0.0</c:formatCode>
                <c:ptCount val="16"/>
                <c:pt idx="0">
                  <c:v>86.532696226050021</c:v>
                </c:pt>
                <c:pt idx="1">
                  <c:v>86.885246202944231</c:v>
                </c:pt>
                <c:pt idx="2">
                  <c:v>86.005535343229312</c:v>
                </c:pt>
                <c:pt idx="3">
                  <c:v>84.677100910466223</c:v>
                </c:pt>
                <c:pt idx="4">
                  <c:v>84.569602808635324</c:v>
                </c:pt>
                <c:pt idx="5">
                  <c:v>83.532981460755806</c:v>
                </c:pt>
                <c:pt idx="6">
                  <c:v>83.582001458257906</c:v>
                </c:pt>
                <c:pt idx="7">
                  <c:v>84.899988793634705</c:v>
                </c:pt>
                <c:pt idx="8">
                  <c:v>81.181765799997436</c:v>
                </c:pt>
                <c:pt idx="9">
                  <c:v>83.810500950670942</c:v>
                </c:pt>
                <c:pt idx="10">
                  <c:v>82.581623413525293</c:v>
                </c:pt>
                <c:pt idx="11">
                  <c:v>86.401504820030269</c:v>
                </c:pt>
                <c:pt idx="12">
                  <c:v>86.087475336432675</c:v>
                </c:pt>
                <c:pt idx="13">
                  <c:v>82.569586192013503</c:v>
                </c:pt>
                <c:pt idx="14">
                  <c:v>88.988064394416128</c:v>
                </c:pt>
                <c:pt idx="15">
                  <c:v>82.740107762249622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B-4C34-9D39-B6D38B5286C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(Slakteri!$D$10:$D$13,Slakteri!$D$15:$D$26)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Slakteri!$Q$10:$Q$26</c15:sqref>
                  </c15:fullRef>
                </c:ext>
              </c:extLst>
              <c:f>(Slakteri!$Q$10:$Q$13,Slakteri!$Q$15:$Q$26)</c:f>
              <c:numCache>
                <c:formatCode>0.0</c:formatCode>
                <c:ptCount val="16"/>
                <c:pt idx="0">
                  <c:v>0</c:v>
                </c:pt>
                <c:pt idx="1">
                  <c:v>86.425153765663595</c:v>
                </c:pt>
                <c:pt idx="2">
                  <c:v>83.96428288535482</c:v>
                </c:pt>
                <c:pt idx="3">
                  <c:v>83.810853019558607</c:v>
                </c:pt>
                <c:pt idx="4">
                  <c:v>83.723417727219399</c:v>
                </c:pt>
                <c:pt idx="5">
                  <c:v>83.04683447275734</c:v>
                </c:pt>
                <c:pt idx="6">
                  <c:v>83.119228620901183</c:v>
                </c:pt>
                <c:pt idx="7">
                  <c:v>83.383376701360817</c:v>
                </c:pt>
                <c:pt idx="8">
                  <c:v>79.789596529737693</c:v>
                </c:pt>
                <c:pt idx="9">
                  <c:v>82.880017317170399</c:v>
                </c:pt>
                <c:pt idx="10">
                  <c:v>81.488253206607183</c:v>
                </c:pt>
                <c:pt idx="11">
                  <c:v>85.518562757708068</c:v>
                </c:pt>
                <c:pt idx="12">
                  <c:v>85.713059759155868</c:v>
                </c:pt>
                <c:pt idx="13">
                  <c:v>81.775702671312345</c:v>
                </c:pt>
                <c:pt idx="14">
                  <c:v>87.432230600827054</c:v>
                </c:pt>
                <c:pt idx="15">
                  <c:v>81.1853882768131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6"/>
              <c:pt idx="0">
                <c:v>Rudshøgda</c:v>
              </c:pt>
              <c:pt idx="1">
                <c:v>Furuseth</c:v>
              </c:pt>
              <c:pt idx="2">
                <c:v>Tønsberg</c:v>
              </c:pt>
              <c:pt idx="3">
                <c:v>Forus</c:v>
              </c:pt>
              <c:pt idx="4">
                <c:v>Jæren</c:v>
              </c:pt>
              <c:pt idx="5">
                <c:v>Steinkjer</c:v>
              </c:pt>
              <c:pt idx="6">
                <c:v>Førde</c:v>
              </c:pt>
              <c:pt idx="7">
                <c:v>Ølen</c:v>
              </c:pt>
              <c:pt idx="8">
                <c:v>Nordfjord</c:v>
              </c:pt>
              <c:pt idx="9">
                <c:v>Midt-Norge</c:v>
              </c:pt>
              <c:pt idx="10">
                <c:v>Målselv</c:v>
              </c:pt>
              <c:pt idx="11">
                <c:v>Oslo</c:v>
              </c:pt>
              <c:pt idx="12">
                <c:v>Prima</c:v>
              </c:pt>
              <c:pt idx="13">
                <c:v>Horns</c:v>
              </c:pt>
              <c:pt idx="14">
                <c:v>Jens Eide</c:v>
              </c:pt>
              <c:pt idx="15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Slakteri!$AM$10:$AM$26</c15:sqref>
                  </c15:fullRef>
                </c:ext>
              </c:extLst>
              <c:f>(Slakteri!$AM$10:$AM$13,Slakteri!$AM$15:$AM$26)</c:f>
              <c:numCache>
                <c:formatCode>0.00</c:formatCode>
                <c:ptCount val="16"/>
                <c:pt idx="0">
                  <c:v>83.941034569523623</c:v>
                </c:pt>
                <c:pt idx="1">
                  <c:v>83.941034569523623</c:v>
                </c:pt>
                <c:pt idx="2">
                  <c:v>83.941034569523623</c:v>
                </c:pt>
                <c:pt idx="3">
                  <c:v>83.941034569523623</c:v>
                </c:pt>
                <c:pt idx="4">
                  <c:v>83.941034569523623</c:v>
                </c:pt>
                <c:pt idx="5">
                  <c:v>83.941034569523623</c:v>
                </c:pt>
                <c:pt idx="6">
                  <c:v>83.941034569523623</c:v>
                </c:pt>
                <c:pt idx="7">
                  <c:v>83.941034569523623</c:v>
                </c:pt>
                <c:pt idx="8">
                  <c:v>83.941034569523623</c:v>
                </c:pt>
                <c:pt idx="9">
                  <c:v>83.941034569523623</c:v>
                </c:pt>
                <c:pt idx="10">
                  <c:v>83.941034569523623</c:v>
                </c:pt>
                <c:pt idx="11">
                  <c:v>83.941034569523623</c:v>
                </c:pt>
                <c:pt idx="12">
                  <c:v>83.941034569523623</c:v>
                </c:pt>
                <c:pt idx="13">
                  <c:v>83.941034569523623</c:v>
                </c:pt>
                <c:pt idx="14">
                  <c:v>83.941034569523623</c:v>
                </c:pt>
                <c:pt idx="15">
                  <c:v>83.941034569523623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1000"/>
        <c:axId val="848111392"/>
      </c:line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4098236774379338"/>
          <c:y val="0.1693047798476208"/>
          <c:w val="0.1157931772573722"/>
          <c:h val="0.13929280094447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ANDELS%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3789130509339673"/>
          <c:y val="2.6786330984942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29425948066689E-2"/>
          <c:y val="0.14168708892349346"/>
          <c:w val="0.91367426538312813"/>
          <c:h val="0.66665366875848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Slakteri!$K$28:$K$44</c15:sqref>
                  </c15:fullRef>
                </c:ext>
              </c:extLst>
              <c:f>(Slakteri!$K$28:$K$31,Slakteri!$K$33:$K$44)</c:f>
              <c:numCache>
                <c:formatCode>0.0</c:formatCode>
                <c:ptCount val="16"/>
                <c:pt idx="0">
                  <c:v>11.215292912826843</c:v>
                </c:pt>
                <c:pt idx="1">
                  <c:v>8.1367835859859934</c:v>
                </c:pt>
                <c:pt idx="2">
                  <c:v>12.672765222432883</c:v>
                </c:pt>
                <c:pt idx="3">
                  <c:v>12.197564557518904</c:v>
                </c:pt>
                <c:pt idx="4">
                  <c:v>7.8518534575741059</c:v>
                </c:pt>
                <c:pt idx="5">
                  <c:v>13.142665493830018</c:v>
                </c:pt>
                <c:pt idx="6">
                  <c:v>2.4258813866386659</c:v>
                </c:pt>
                <c:pt idx="7">
                  <c:v>3.6769101641399375</c:v>
                </c:pt>
                <c:pt idx="8">
                  <c:v>0.63210386515228079</c:v>
                </c:pt>
                <c:pt idx="9">
                  <c:v>5.1485848102206004</c:v>
                </c:pt>
                <c:pt idx="10">
                  <c:v>0.71915467421488</c:v>
                </c:pt>
                <c:pt idx="11">
                  <c:v>8.2756810776325196</c:v>
                </c:pt>
                <c:pt idx="12">
                  <c:v>5.5409498379931321</c:v>
                </c:pt>
                <c:pt idx="13">
                  <c:v>0.60627531935975187</c:v>
                </c:pt>
                <c:pt idx="14">
                  <c:v>0.54247489032007823</c:v>
                </c:pt>
                <c:pt idx="15">
                  <c:v>4.44533131655625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B-4E98-B29E-F4BA46F126F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(Slakteri!$D$10:$D$13,Slakteri!$D$15:$D$28)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Slakteri!$K$10:$K$26</c15:sqref>
                  </c15:fullRef>
                </c:ext>
              </c:extLst>
              <c:f>(Slakteri!$K$10:$K$13,Slakteri!$K$15:$K$26)</c:f>
              <c:numCache>
                <c:formatCode>0.0</c:formatCode>
                <c:ptCount val="16"/>
                <c:pt idx="0">
                  <c:v>0</c:v>
                </c:pt>
                <c:pt idx="1">
                  <c:v>7.9488200447388575</c:v>
                </c:pt>
                <c:pt idx="2">
                  <c:v>24.42884946503332</c:v>
                </c:pt>
                <c:pt idx="3">
                  <c:v>12.015607898862328</c:v>
                </c:pt>
                <c:pt idx="4">
                  <c:v>7.5587577767397152</c:v>
                </c:pt>
                <c:pt idx="5">
                  <c:v>13.073305341689816</c:v>
                </c:pt>
                <c:pt idx="6">
                  <c:v>2.4225097701471894</c:v>
                </c:pt>
                <c:pt idx="7">
                  <c:v>3.4685797068922049</c:v>
                </c:pt>
                <c:pt idx="8">
                  <c:v>0.6478278534204136</c:v>
                </c:pt>
                <c:pt idx="9">
                  <c:v>5.0884535484512092</c:v>
                </c:pt>
                <c:pt idx="10">
                  <c:v>0.73341170632975716</c:v>
                </c:pt>
                <c:pt idx="11">
                  <c:v>8.8321048963292892</c:v>
                </c:pt>
                <c:pt idx="12">
                  <c:v>5.7018720960810549</c:v>
                </c:pt>
                <c:pt idx="13">
                  <c:v>0.58360616284863087</c:v>
                </c:pt>
                <c:pt idx="14">
                  <c:v>0.55893151331315638</c:v>
                </c:pt>
                <c:pt idx="15">
                  <c:v>4.5671762263469811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B-4E98-B29E-F4BA46F1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1960"/>
        <c:axId val="192982352"/>
      </c:barChart>
      <c:catAx>
        <c:axId val="192981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2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592244709632545E-2"/>
              <c:y val="0.34971543057972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960"/>
        <c:crosses val="autoZero"/>
        <c:crossBetween val="between"/>
        <c:majorUnit val="2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40078221306176"/>
          <c:y val="0.21007491251093613"/>
          <c:w val="5.4383667276764226E-2"/>
          <c:h val="0.131178915135608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Furuseth,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MÅNED'!$D$23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MÅNED'!$R$23:$R$34</c:f>
              <c:numCache>
                <c:formatCode>0.0</c:formatCode>
                <c:ptCount val="12"/>
                <c:pt idx="0">
                  <c:v>0.78592814371257436</c:v>
                </c:pt>
                <c:pt idx="1">
                  <c:v>0.99841714355290379</c:v>
                </c:pt>
                <c:pt idx="2">
                  <c:v>0.66882416396979505</c:v>
                </c:pt>
                <c:pt idx="3">
                  <c:v>0.84640792733278258</c:v>
                </c:pt>
                <c:pt idx="4">
                  <c:v>1.6077170418006426</c:v>
                </c:pt>
                <c:pt idx="5">
                  <c:v>1.7746997078238285</c:v>
                </c:pt>
                <c:pt idx="6">
                  <c:v>0.17695635076681088</c:v>
                </c:pt>
                <c:pt idx="7">
                  <c:v>0.51834130781499199</c:v>
                </c:pt>
                <c:pt idx="8">
                  <c:v>8.7089048552144541E-2</c:v>
                </c:pt>
                <c:pt idx="9">
                  <c:v>0.50318986431844737</c:v>
                </c:pt>
                <c:pt idx="10">
                  <c:v>1.0096457225277202</c:v>
                </c:pt>
                <c:pt idx="11">
                  <c:v>0.1676973063620166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B-4800-B5B8-2F5F25BA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002344"/>
        <c:axId val="460002736"/>
      </c:barChart>
      <c:catAx>
        <c:axId val="46000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00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45046401309193"/>
          <c:y val="0.2338617851081250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Tønsberg,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MÅNED'!$D$36</c:f>
              <c:strCache>
                <c:ptCount val="1"/>
                <c:pt idx="0">
                  <c:v>Tønsberg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MÅNED'!$R$36:$R$47</c:f>
              <c:numCache>
                <c:formatCode>0.0</c:formatCode>
                <c:ptCount val="12"/>
                <c:pt idx="0">
                  <c:v>7.914267434420986</c:v>
                </c:pt>
                <c:pt idx="1">
                  <c:v>7.0790404136410308</c:v>
                </c:pt>
                <c:pt idx="2">
                  <c:v>6.3946150610012591</c:v>
                </c:pt>
                <c:pt idx="3">
                  <c:v>7.2579682463889181</c:v>
                </c:pt>
                <c:pt idx="4">
                  <c:v>5.2696610452496246</c:v>
                </c:pt>
                <c:pt idx="5">
                  <c:v>5.7023643949930465</c:v>
                </c:pt>
                <c:pt idx="6">
                  <c:v>7.1288626129996908</c:v>
                </c:pt>
                <c:pt idx="7">
                  <c:v>5.4959655205936677</c:v>
                </c:pt>
                <c:pt idx="8">
                  <c:v>6.8171757414785299</c:v>
                </c:pt>
                <c:pt idx="9">
                  <c:v>6.4086984330028782</c:v>
                </c:pt>
                <c:pt idx="10">
                  <c:v>7.1116128121913356</c:v>
                </c:pt>
                <c:pt idx="11">
                  <c:v>7.5145166799499021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E-4EB3-8882-8FE6FE4BA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125472"/>
        <c:axId val="895125864"/>
      </c:barChart>
      <c:catAx>
        <c:axId val="89512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512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VALK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Forus,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MÅNED'!$D$49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MÅNED'!$R$49:$R$60</c:f>
              <c:numCache>
                <c:formatCode>0.0</c:formatCode>
                <c:ptCount val="12"/>
                <c:pt idx="0">
                  <c:v>5.3405859809617988</c:v>
                </c:pt>
                <c:pt idx="1">
                  <c:v>3.2609523809523799</c:v>
                </c:pt>
                <c:pt idx="2">
                  <c:v>1.8710167806817504</c:v>
                </c:pt>
                <c:pt idx="3">
                  <c:v>1.0566762728146013</c:v>
                </c:pt>
                <c:pt idx="4">
                  <c:v>2.0220874163944624</c:v>
                </c:pt>
                <c:pt idx="5">
                  <c:v>2.3218431862832638</c:v>
                </c:pt>
                <c:pt idx="6">
                  <c:v>2.2461608984643595</c:v>
                </c:pt>
                <c:pt idx="7">
                  <c:v>8.0027313076135176</c:v>
                </c:pt>
                <c:pt idx="8">
                  <c:v>1.3519282766472178</c:v>
                </c:pt>
                <c:pt idx="9">
                  <c:v>1.5791328868523089</c:v>
                </c:pt>
                <c:pt idx="10">
                  <c:v>4.0204591411918642</c:v>
                </c:pt>
                <c:pt idx="11">
                  <c:v>1.0965276624023927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1-4BCE-92CB-7C179FA2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0400"/>
        <c:axId val="455690792"/>
      </c:barChart>
      <c:catAx>
        <c:axId val="45569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0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Sandeid,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MÅNED'!$D$62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MÅNED'!$M$62:$M$73</c:f>
              <c:numCache>
                <c:formatCode>0.0</c:formatCode>
                <c:ptCount val="12"/>
                <c:pt idx="0">
                  <c:v>8.7360818537466116</c:v>
                </c:pt>
                <c:pt idx="1">
                  <c:v>8.0439362022269059</c:v>
                </c:pt>
                <c:pt idx="2">
                  <c:v>9.8705988564550111</c:v>
                </c:pt>
                <c:pt idx="3">
                  <c:v>10.06921456515197</c:v>
                </c:pt>
                <c:pt idx="4">
                  <c:v>11.649112247968702</c:v>
                </c:pt>
                <c:pt idx="5">
                  <c:v>10.3250075233223</c:v>
                </c:pt>
                <c:pt idx="6">
                  <c:v>0.78242551910923852</c:v>
                </c:pt>
                <c:pt idx="7">
                  <c:v>5.783930183569062</c:v>
                </c:pt>
                <c:pt idx="8">
                  <c:v>9.8405055672585</c:v>
                </c:pt>
                <c:pt idx="9">
                  <c:v>8.4381582907011747</c:v>
                </c:pt>
                <c:pt idx="10">
                  <c:v>7.7068913632260001</c:v>
                </c:pt>
                <c:pt idx="11">
                  <c:v>8.7541378272645183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2-4014-9499-134F56C08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2360"/>
        <c:axId val="455692752"/>
      </c:barChart>
      <c:catAx>
        <c:axId val="45569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864724175891254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antall </a:t>
            </a:r>
            <a:r>
              <a:rPr lang="nb-NO" baseline="0"/>
              <a:t>slakt av ulike varianter </a:t>
            </a:r>
            <a:r>
              <a:rPr lang="nb-NO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Kategori!$D$20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Kategori!$G$18:$G$20</c:f>
              <c:numCache>
                <c:formatCode>#,##0</c:formatCode>
                <c:ptCount val="3"/>
                <c:pt idx="0">
                  <c:v>1477203.43</c:v>
                </c:pt>
                <c:pt idx="1">
                  <c:v>0</c:v>
                </c:pt>
                <c:pt idx="2">
                  <c:v>26292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8-4279-832C-26F91C69AFF2}"/>
            </c:ext>
          </c:extLst>
        </c:ser>
        <c:ser>
          <c:idx val="0"/>
          <c:order val="1"/>
          <c:tx>
            <c:strRef>
              <c:f>Kategori!$D$14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Kategori!$G$14:$G$16</c:f>
              <c:numCache>
                <c:formatCode>#,##0</c:formatCode>
                <c:ptCount val="3"/>
                <c:pt idx="0">
                  <c:v>1442783.8499999996</c:v>
                </c:pt>
                <c:pt idx="1">
                  <c:v>0</c:v>
                </c:pt>
                <c:pt idx="2">
                  <c:v>28805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8-4279-832C-26F91C69AFF2}"/>
            </c:ext>
          </c:extLst>
        </c:ser>
        <c:ser>
          <c:idx val="2"/>
          <c:order val="2"/>
          <c:tx>
            <c:strRef>
              <c:f>Kategori!$D$10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Kategori!$G$10:$G$12</c:f>
              <c:numCache>
                <c:formatCode>#,##0</c:formatCode>
                <c:ptCount val="3"/>
                <c:pt idx="0">
                  <c:v>1450924</c:v>
                </c:pt>
                <c:pt idx="1">
                  <c:v>0</c:v>
                </c:pt>
                <c:pt idx="2">
                  <c:v>28327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8-4279-832C-26F91C69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977725891914171"/>
          <c:y val="9.3286712280194681E-2"/>
          <c:w val="4.5805597491419207E-2"/>
          <c:h val="0.17950363243927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Sandeid,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MÅNED'!$D$62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MÅNED'!$R$62:$R$73</c:f>
              <c:numCache>
                <c:formatCode>0.0</c:formatCode>
                <c:ptCount val="12"/>
                <c:pt idx="0">
                  <c:v>7.3716844643472292</c:v>
                </c:pt>
                <c:pt idx="1">
                  <c:v>9.2031425364758697</c:v>
                </c:pt>
                <c:pt idx="2">
                  <c:v>21.097560975609756</c:v>
                </c:pt>
                <c:pt idx="3">
                  <c:v>1.1954572624028696</c:v>
                </c:pt>
                <c:pt idx="4">
                  <c:v>14.569878584345126</c:v>
                </c:pt>
                <c:pt idx="5">
                  <c:v>13.64033809385019</c:v>
                </c:pt>
                <c:pt idx="6">
                  <c:v>3.8461538461538449</c:v>
                </c:pt>
                <c:pt idx="7">
                  <c:v>12.174817898022891</c:v>
                </c:pt>
                <c:pt idx="8">
                  <c:v>11.192660550458712</c:v>
                </c:pt>
                <c:pt idx="9">
                  <c:v>18.901569186875889</c:v>
                </c:pt>
                <c:pt idx="10">
                  <c:v>13.744631003514248</c:v>
                </c:pt>
                <c:pt idx="11">
                  <c:v>5.4314197318666189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1-40AA-A487-D9366F9CD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5888"/>
        <c:axId val="455696280"/>
      </c:barChart>
      <c:catAx>
        <c:axId val="455695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6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6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5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Jæren,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MÅNED'!$D$75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MÅNED'!$R$75:$R$86</c:f>
              <c:numCache>
                <c:formatCode>0.0</c:formatCode>
                <c:ptCount val="12"/>
                <c:pt idx="0">
                  <c:v>2.5286581254214435</c:v>
                </c:pt>
                <c:pt idx="1">
                  <c:v>2.6484120749635278</c:v>
                </c:pt>
                <c:pt idx="2">
                  <c:v>0.34419458467186775</c:v>
                </c:pt>
                <c:pt idx="3">
                  <c:v>1.9645857567532636</c:v>
                </c:pt>
                <c:pt idx="4">
                  <c:v>0.70986715343271489</c:v>
                </c:pt>
                <c:pt idx="5">
                  <c:v>0.11838989739542229</c:v>
                </c:pt>
                <c:pt idx="6">
                  <c:v>0.20687277324445463</c:v>
                </c:pt>
                <c:pt idx="7">
                  <c:v>0</c:v>
                </c:pt>
                <c:pt idx="8">
                  <c:v>2.5463876825898151</c:v>
                </c:pt>
                <c:pt idx="9">
                  <c:v>4.1357877121683</c:v>
                </c:pt>
                <c:pt idx="10">
                  <c:v>1.886425515363672</c:v>
                </c:pt>
                <c:pt idx="11">
                  <c:v>0.21546564519990424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B-4C5D-BAD9-09CA54D4D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8744456"/>
        <c:axId val="708744848"/>
      </c:barChart>
      <c:catAx>
        <c:axId val="708744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874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Steinkjer,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MÅNED'!$D$88</c:f>
              <c:strCache>
                <c:ptCount val="1"/>
                <c:pt idx="0">
                  <c:v>Steinkjer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MÅNED'!$R$88:$R$99</c:f>
              <c:numCache>
                <c:formatCode>0.0</c:formatCode>
                <c:ptCount val="12"/>
                <c:pt idx="0">
                  <c:v>6.7679792102141105</c:v>
                </c:pt>
                <c:pt idx="1">
                  <c:v>4.6025379709382621</c:v>
                </c:pt>
                <c:pt idx="2">
                  <c:v>6.6763763472181745</c:v>
                </c:pt>
                <c:pt idx="3">
                  <c:v>4.4870429534966281</c:v>
                </c:pt>
                <c:pt idx="4">
                  <c:v>7.9504849412965788</c:v>
                </c:pt>
                <c:pt idx="5">
                  <c:v>5.6060150375939841</c:v>
                </c:pt>
                <c:pt idx="6">
                  <c:v>4.0767386091127102</c:v>
                </c:pt>
                <c:pt idx="7">
                  <c:v>6.7099703600933331</c:v>
                </c:pt>
                <c:pt idx="8">
                  <c:v>4.6683957021118943</c:v>
                </c:pt>
                <c:pt idx="9">
                  <c:v>7.7415227127319248</c:v>
                </c:pt>
                <c:pt idx="10">
                  <c:v>6.7282321899736148</c:v>
                </c:pt>
                <c:pt idx="11">
                  <c:v>2.6431105237532169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0-4707-BBC8-93F8E75FA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52408"/>
        <c:axId val="740752800"/>
      </c:barChart>
      <c:catAx>
        <c:axId val="740752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5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Førde,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MÅNED'!$D$101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MÅNED'!$R$101:$R$112</c:f>
              <c:numCache>
                <c:formatCode>0.0</c:formatCode>
                <c:ptCount val="12"/>
                <c:pt idx="0">
                  <c:v>0</c:v>
                </c:pt>
                <c:pt idx="1">
                  <c:v>7.7191101581345487</c:v>
                </c:pt>
                <c:pt idx="2">
                  <c:v>10.679933665008294</c:v>
                </c:pt>
                <c:pt idx="3">
                  <c:v>0.34530386740331498</c:v>
                </c:pt>
                <c:pt idx="4">
                  <c:v>9.2775665399239529</c:v>
                </c:pt>
                <c:pt idx="5">
                  <c:v>1.1615044247787611</c:v>
                </c:pt>
                <c:pt idx="6">
                  <c:v>11.717974180734856</c:v>
                </c:pt>
                <c:pt idx="7">
                  <c:v>7.3049252905368016</c:v>
                </c:pt>
                <c:pt idx="8">
                  <c:v>0.64850843060959773</c:v>
                </c:pt>
                <c:pt idx="9">
                  <c:v>9.0872537193405751</c:v>
                </c:pt>
                <c:pt idx="10">
                  <c:v>0.85242408098028755</c:v>
                </c:pt>
                <c:pt idx="11">
                  <c:v>9.2067406494040238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F-4891-BC45-8E012EF5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3912"/>
        <c:axId val="393594304"/>
      </c:barChart>
      <c:catAx>
        <c:axId val="39359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59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8.4853311832820966E-3"/>
              <c:y val="0.320262244607605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3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Ølen,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MÅNED'!$D$114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MÅNED'!$R$114:$R$125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9-4B88-A3FB-D399B884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9792"/>
        <c:axId val="393600184"/>
      </c:barChart>
      <c:catAx>
        <c:axId val="393599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60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600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9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Nordfjord,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MÅNED'!$D$127</c:f>
              <c:strCache>
                <c:ptCount val="1"/>
                <c:pt idx="0">
                  <c:v>Nordfjord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MÅNED'!$R$127:$R$138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E-4981-A022-089364DB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802224"/>
        <c:axId val="737802616"/>
      </c:barChart>
      <c:catAx>
        <c:axId val="73780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780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0139928079920412E-2"/>
              <c:y val="0.354198197591585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Midt-Norge,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MÅNED'!$D$140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MÅNED'!$R$140:$R$151</c:f>
              <c:numCache>
                <c:formatCode>0.0</c:formatCode>
                <c:ptCount val="12"/>
                <c:pt idx="0">
                  <c:v>0.29885439149925286</c:v>
                </c:pt>
                <c:pt idx="1">
                  <c:v>7.8216660148611686E-2</c:v>
                </c:pt>
                <c:pt idx="2">
                  <c:v>0.42058040095331534</c:v>
                </c:pt>
                <c:pt idx="3">
                  <c:v>0.43041606886657102</c:v>
                </c:pt>
                <c:pt idx="4">
                  <c:v>8.7565674255691742E-2</c:v>
                </c:pt>
                <c:pt idx="5">
                  <c:v>6.3041765169424724E-2</c:v>
                </c:pt>
                <c:pt idx="6">
                  <c:v>0.12676279511963243</c:v>
                </c:pt>
                <c:pt idx="7">
                  <c:v>0.5136523384698567</c:v>
                </c:pt>
                <c:pt idx="8">
                  <c:v>0</c:v>
                </c:pt>
                <c:pt idx="9">
                  <c:v>8.2964601769911508E-2</c:v>
                </c:pt>
                <c:pt idx="10">
                  <c:v>6.0441220912662449E-2</c:v>
                </c:pt>
                <c:pt idx="11">
                  <c:v>3.1847133757961783E-2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B-46BF-8522-B56B233FC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175120"/>
        <c:axId val="790175512"/>
      </c:barChart>
      <c:catAx>
        <c:axId val="790175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0175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Målselv,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MÅNED'!$D$153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MÅNED'!$R$153:$R$164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8-45B3-BB99-D267BA1C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1264"/>
        <c:axId val="700001656"/>
      </c:barChart>
      <c:catAx>
        <c:axId val="700001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1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Oslo,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MÅNED'!$M$166:$M$177</c:f>
              <c:numCache>
                <c:formatCode>0.0</c:formatCode>
                <c:ptCount val="12"/>
                <c:pt idx="0">
                  <c:v>9.102251069659923</c:v>
                </c:pt>
                <c:pt idx="1">
                  <c:v>6.992016777778626</c:v>
                </c:pt>
                <c:pt idx="2">
                  <c:v>8.7042380730047686</c:v>
                </c:pt>
                <c:pt idx="3">
                  <c:v>7.5415808770063295</c:v>
                </c:pt>
                <c:pt idx="4">
                  <c:v>9.09536238317936</c:v>
                </c:pt>
                <c:pt idx="5">
                  <c:v>8.3085213051764661</c:v>
                </c:pt>
                <c:pt idx="6">
                  <c:v>8.4401717579162501</c:v>
                </c:pt>
                <c:pt idx="7">
                  <c:v>8.9989207724513776</c:v>
                </c:pt>
                <c:pt idx="8">
                  <c:v>6.9958438258233882</c:v>
                </c:pt>
                <c:pt idx="9">
                  <c:v>8.9193181731203488</c:v>
                </c:pt>
                <c:pt idx="10">
                  <c:v>9.878376413137488</c:v>
                </c:pt>
                <c:pt idx="11">
                  <c:v>7.0233985717456688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2-43C4-AEE2-101A2985F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3616"/>
        <c:axId val="700004008"/>
      </c:barChart>
      <c:catAx>
        <c:axId val="70000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4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3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Oslo,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MÅNED'!$R$166:$R$177</c:f>
              <c:numCache>
                <c:formatCode>0.0</c:formatCode>
                <c:ptCount val="12"/>
                <c:pt idx="0">
                  <c:v>2.4554322233434238</c:v>
                </c:pt>
                <c:pt idx="1">
                  <c:v>0.61302681992337149</c:v>
                </c:pt>
                <c:pt idx="2">
                  <c:v>3.3591276820260281</c:v>
                </c:pt>
                <c:pt idx="3">
                  <c:v>0.22328224906119967</c:v>
                </c:pt>
                <c:pt idx="4">
                  <c:v>1.733568964066313</c:v>
                </c:pt>
                <c:pt idx="5">
                  <c:v>1.4739751266697372</c:v>
                </c:pt>
                <c:pt idx="6">
                  <c:v>0.77990387231341263</c:v>
                </c:pt>
                <c:pt idx="7">
                  <c:v>3.9125627285872246</c:v>
                </c:pt>
                <c:pt idx="8">
                  <c:v>0.78774617067833697</c:v>
                </c:pt>
                <c:pt idx="9">
                  <c:v>1.8707628936754479</c:v>
                </c:pt>
                <c:pt idx="10">
                  <c:v>1.5186734852006816</c:v>
                </c:pt>
                <c:pt idx="11">
                  <c:v>2.8770706190061039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0-4CF0-9178-281492A77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7144"/>
        <c:axId val="700007536"/>
      </c:barChart>
      <c:catAx>
        <c:axId val="700007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1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a</a:t>
            </a:r>
            <a:r>
              <a:rPr lang="nb-NO"/>
              <a:t>ntalls% av slakt av ulike varianter 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Kategori!$D$20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Kategori!$J$18:$J$20</c:f>
              <c:numCache>
                <c:formatCode>0.00</c:formatCode>
                <c:ptCount val="3"/>
                <c:pt idx="0">
                  <c:v>98.251275030480144</c:v>
                </c:pt>
                <c:pt idx="1">
                  <c:v>0</c:v>
                </c:pt>
                <c:pt idx="2">
                  <c:v>1.6641612259042531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2-476F-8927-22D632971ECD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2022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Kategori!$J$14:$J$16</c:f>
              <c:numCache>
                <c:formatCode>0.00</c:formatCode>
                <c:ptCount val="3"/>
                <c:pt idx="0">
                  <c:v>98.042591855734713</c:v>
                </c:pt>
                <c:pt idx="1">
                  <c:v>0</c:v>
                </c:pt>
                <c:pt idx="2">
                  <c:v>1.7636516927198931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2-476F-8927-22D632971ECD}"/>
            </c:ext>
          </c:extLst>
        </c:ser>
        <c:ser>
          <c:idx val="0"/>
          <c:order val="2"/>
          <c:tx>
            <c:strRef>
              <c:f>Kategori!$D$10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Kategori!$J$10:$J$12</c:f>
              <c:numCache>
                <c:formatCode>0.00</c:formatCode>
                <c:ptCount val="3"/>
                <c:pt idx="0">
                  <c:v>98.085044390708546</c:v>
                </c:pt>
                <c:pt idx="1">
                  <c:v>0</c:v>
                </c:pt>
                <c:pt idx="2">
                  <c:v>1.8158635977266289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E2-476F-8927-22D63297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000"/>
        <c:axId val="718306392"/>
      </c:barChart>
      <c:catAx>
        <c:axId val="71830600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At val="0"/>
        <c:auto val="1"/>
        <c:lblAlgn val="ctr"/>
        <c:lblOffset val="100"/>
        <c:noMultiLvlLbl val="0"/>
      </c:catAx>
      <c:valAx>
        <c:axId val="718306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00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3586033051648"/>
          <c:y val="0.22678877096884628"/>
          <c:w val="0.10750299658697789"/>
          <c:h val="0.17918093118794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MÅNED'!$M$179:$M$190</c:f>
              <c:numCache>
                <c:formatCode>0.0</c:formatCode>
                <c:ptCount val="12"/>
                <c:pt idx="0">
                  <c:v>7.9352658723101568</c:v>
                </c:pt>
                <c:pt idx="1">
                  <c:v>7.0733297765131278</c:v>
                </c:pt>
                <c:pt idx="2">
                  <c:v>9.0497362025016326</c:v>
                </c:pt>
                <c:pt idx="3">
                  <c:v>6.3690793763708591</c:v>
                </c:pt>
                <c:pt idx="4">
                  <c:v>8.9537020570276855</c:v>
                </c:pt>
                <c:pt idx="5">
                  <c:v>7.3626178196692145</c:v>
                </c:pt>
                <c:pt idx="6">
                  <c:v>9.1410279210385923</c:v>
                </c:pt>
                <c:pt idx="7">
                  <c:v>9.4682553796905609</c:v>
                </c:pt>
                <c:pt idx="8">
                  <c:v>10.049202679471222</c:v>
                </c:pt>
                <c:pt idx="9">
                  <c:v>7.7894362439978657</c:v>
                </c:pt>
                <c:pt idx="10">
                  <c:v>8.9311755290770076</c:v>
                </c:pt>
                <c:pt idx="11">
                  <c:v>7.8771711423320898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A-4BFD-8E15-7BCADBD1A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9496"/>
        <c:axId val="700009888"/>
      </c:barChart>
      <c:catAx>
        <c:axId val="700009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MÅNED'!$P$179:$P$190</c:f>
              <c:numCache>
                <c:formatCode>0.00</c:formatCode>
                <c:ptCount val="12"/>
                <c:pt idx="0">
                  <c:v>86.308172429276993</c:v>
                </c:pt>
                <c:pt idx="1">
                  <c:v>86.413646269907716</c:v>
                </c:pt>
                <c:pt idx="2">
                  <c:v>86.736565789473516</c:v>
                </c:pt>
                <c:pt idx="3">
                  <c:v>88.126472781506493</c:v>
                </c:pt>
                <c:pt idx="4">
                  <c:v>86.622323915638788</c:v>
                </c:pt>
                <c:pt idx="5">
                  <c:v>85.896256253025612</c:v>
                </c:pt>
                <c:pt idx="6">
                  <c:v>87.048648297374726</c:v>
                </c:pt>
                <c:pt idx="7">
                  <c:v>86.768223477715068</c:v>
                </c:pt>
                <c:pt idx="8">
                  <c:v>84.870380884787934</c:v>
                </c:pt>
                <c:pt idx="9">
                  <c:v>83.82182515337405</c:v>
                </c:pt>
                <c:pt idx="10">
                  <c:v>84.24536741214061</c:v>
                </c:pt>
                <c:pt idx="11">
                  <c:v>81.93182503770737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A-499A-AF92-89209030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0672"/>
        <c:axId val="700011064"/>
      </c:barChart>
      <c:catAx>
        <c:axId val="700010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10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0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Prima,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MÅNED'!$O$179:$O$190</c:f>
              <c:numCache>
                <c:formatCode>0.00</c:formatCode>
                <c:ptCount val="12"/>
                <c:pt idx="0">
                  <c:v>60.815297111210896</c:v>
                </c:pt>
                <c:pt idx="1">
                  <c:v>60.966638725901078</c:v>
                </c:pt>
                <c:pt idx="2">
                  <c:v>60.765657894736847</c:v>
                </c:pt>
                <c:pt idx="3">
                  <c:v>60.737509321401937</c:v>
                </c:pt>
                <c:pt idx="4">
                  <c:v>60.683247115002011</c:v>
                </c:pt>
                <c:pt idx="5">
                  <c:v>60.645796353074068</c:v>
                </c:pt>
                <c:pt idx="6">
                  <c:v>60.430465297634512</c:v>
                </c:pt>
                <c:pt idx="7">
                  <c:v>60.203766478342757</c:v>
                </c:pt>
                <c:pt idx="8">
                  <c:v>60.709959782351554</c:v>
                </c:pt>
                <c:pt idx="9">
                  <c:v>60.903067484662579</c:v>
                </c:pt>
                <c:pt idx="10">
                  <c:v>60.890441959531408</c:v>
                </c:pt>
                <c:pt idx="11">
                  <c:v>61.223529411764709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0-4ECA-BD3A-144E3BE41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1848"/>
        <c:axId val="700012240"/>
      </c:barChart>
      <c:catAx>
        <c:axId val="700011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22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8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Prima,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MÅNED'!$R$179:$R$190</c:f>
              <c:numCache>
                <c:formatCode>0.0</c:formatCode>
                <c:ptCount val="12"/>
                <c:pt idx="0">
                  <c:v>0.11952786493351264</c:v>
                </c:pt>
                <c:pt idx="1">
                  <c:v>0.16761649346295679</c:v>
                </c:pt>
                <c:pt idx="2">
                  <c:v>0.20961614044281421</c:v>
                </c:pt>
                <c:pt idx="3">
                  <c:v>1.5636634400595679</c:v>
                </c:pt>
                <c:pt idx="4">
                  <c:v>0.26483050847457623</c:v>
                </c:pt>
                <c:pt idx="5">
                  <c:v>1.7391304347826086</c:v>
                </c:pt>
                <c:pt idx="6">
                  <c:v>7.7821011673151738E-2</c:v>
                </c:pt>
                <c:pt idx="7">
                  <c:v>0.25043826696719262</c:v>
                </c:pt>
                <c:pt idx="8">
                  <c:v>7.0788107597923561E-2</c:v>
                </c:pt>
                <c:pt idx="9">
                  <c:v>0.36529680365296807</c:v>
                </c:pt>
                <c:pt idx="10">
                  <c:v>0.15929908403026685</c:v>
                </c:pt>
                <c:pt idx="11">
                  <c:v>6.0204695966285374E-2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D-44B0-87EB-0A1CB2E8E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3024"/>
        <c:axId val="700013416"/>
      </c:barChart>
      <c:catAx>
        <c:axId val="700013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MÅNED'!$M$192:$M$203</c:f>
              <c:numCache>
                <c:formatCode>0.0</c:formatCode>
                <c:ptCount val="12"/>
                <c:pt idx="0">
                  <c:v>8.7574465039068947</c:v>
                </c:pt>
                <c:pt idx="1">
                  <c:v>7.4838855553447248</c:v>
                </c:pt>
                <c:pt idx="2">
                  <c:v>9.9275119842838055</c:v>
                </c:pt>
                <c:pt idx="3">
                  <c:v>7.3628638887594882</c:v>
                </c:pt>
                <c:pt idx="4">
                  <c:v>8.5898682098053563</c:v>
                </c:pt>
                <c:pt idx="5">
                  <c:v>8.9999585279584018</c:v>
                </c:pt>
                <c:pt idx="6">
                  <c:v>6.8770160809261593</c:v>
                </c:pt>
                <c:pt idx="7">
                  <c:v>8.9381907509393681</c:v>
                </c:pt>
                <c:pt idx="8">
                  <c:v>7.6634509737976257</c:v>
                </c:pt>
                <c:pt idx="9">
                  <c:v>6.8661367713845145</c:v>
                </c:pt>
                <c:pt idx="10">
                  <c:v>9.955335179312609</c:v>
                </c:pt>
                <c:pt idx="11">
                  <c:v>8.5783355735810556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A-4AB6-AFDA-408E5DCCB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5376"/>
        <c:axId val="700015768"/>
      </c:barChart>
      <c:catAx>
        <c:axId val="700015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5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5659870017635"/>
          <c:y val="0.17234590116246723"/>
          <c:w val="0.85596278379733481"/>
          <c:h val="0.69139030318251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MÅNED'!$P$192:$P$203</c:f>
              <c:numCache>
                <c:formatCode>0.00</c:formatCode>
                <c:ptCount val="12"/>
                <c:pt idx="0">
                  <c:v>84.69807692307694</c:v>
                </c:pt>
                <c:pt idx="1">
                  <c:v>82.720879120879104</c:v>
                </c:pt>
                <c:pt idx="2">
                  <c:v>82.916370106761619</c:v>
                </c:pt>
                <c:pt idx="3">
                  <c:v>84.569494290375189</c:v>
                </c:pt>
                <c:pt idx="4">
                  <c:v>80.856016042780766</c:v>
                </c:pt>
                <c:pt idx="5">
                  <c:v>82.617601043024749</c:v>
                </c:pt>
                <c:pt idx="6">
                  <c:v>79.247626841243886</c:v>
                </c:pt>
                <c:pt idx="7">
                  <c:v>82.6975032851511</c:v>
                </c:pt>
                <c:pt idx="8">
                  <c:v>80.055637982195904</c:v>
                </c:pt>
                <c:pt idx="9">
                  <c:v>80.305149501661091</c:v>
                </c:pt>
                <c:pt idx="10">
                  <c:v>81.316009280742435</c:v>
                </c:pt>
                <c:pt idx="11">
                  <c:v>79.056413612565407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D-49C0-9E6F-1F3528D3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6552"/>
        <c:axId val="700016944"/>
      </c:barChart>
      <c:catAx>
        <c:axId val="700016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69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Horns,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MÅNED'!$O$192:$O$203</c:f>
              <c:numCache>
                <c:formatCode>0.00</c:formatCode>
                <c:ptCount val="12"/>
                <c:pt idx="0">
                  <c:v>61.75</c:v>
                </c:pt>
                <c:pt idx="1">
                  <c:v>61.646781789638915</c:v>
                </c:pt>
                <c:pt idx="2">
                  <c:v>61.172004744958485</c:v>
                </c:pt>
                <c:pt idx="3">
                  <c:v>61.381729200652543</c:v>
                </c:pt>
                <c:pt idx="4">
                  <c:v>61.582887700534762</c:v>
                </c:pt>
                <c:pt idx="5">
                  <c:v>62.186440677966104</c:v>
                </c:pt>
                <c:pt idx="6">
                  <c:v>61.767594108019608</c:v>
                </c:pt>
                <c:pt idx="7">
                  <c:v>61.960578186596585</c:v>
                </c:pt>
                <c:pt idx="8">
                  <c:v>62.234421364985167</c:v>
                </c:pt>
                <c:pt idx="9">
                  <c:v>61.817275747508305</c:v>
                </c:pt>
                <c:pt idx="10">
                  <c:v>61.889791183294683</c:v>
                </c:pt>
                <c:pt idx="11">
                  <c:v>62.353403141361241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E-4576-9CDC-6A9A128A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8568"/>
        <c:axId val="540158960"/>
      </c:barChart>
      <c:catAx>
        <c:axId val="540158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5896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5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21156263934243"/>
          <c:y val="0.53613805329461917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Horns,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MÅNED'!$R$192:$R$203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2-4A55-8938-07D27CDF0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9744"/>
        <c:axId val="540160136"/>
      </c:barChart>
      <c:catAx>
        <c:axId val="540159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97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MÅNED'!$M$205:$M$216</c:f>
              <c:numCache>
                <c:formatCode>0.0</c:formatCode>
                <c:ptCount val="12"/>
                <c:pt idx="0">
                  <c:v>8.9985486211901318</c:v>
                </c:pt>
                <c:pt idx="1">
                  <c:v>5.7450411223996145</c:v>
                </c:pt>
                <c:pt idx="2">
                  <c:v>8.9138848572810812</c:v>
                </c:pt>
                <c:pt idx="3">
                  <c:v>5.6845670053217212</c:v>
                </c:pt>
                <c:pt idx="4">
                  <c:v>6.6521528785679696</c:v>
                </c:pt>
                <c:pt idx="5">
                  <c:v>10.244315432994679</c:v>
                </c:pt>
                <c:pt idx="6">
                  <c:v>7.0754716981132049</c:v>
                </c:pt>
                <c:pt idx="7">
                  <c:v>9.5428156748911448</c:v>
                </c:pt>
                <c:pt idx="8">
                  <c:v>9.9177552007740708</c:v>
                </c:pt>
                <c:pt idx="9">
                  <c:v>7.885824866956944</c:v>
                </c:pt>
                <c:pt idx="10">
                  <c:v>11.635220125786162</c:v>
                </c:pt>
                <c:pt idx="11">
                  <c:v>7.7044025157232685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6-46A4-8891-950E34D1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2096"/>
        <c:axId val="540162488"/>
      </c:barChart>
      <c:catAx>
        <c:axId val="54016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0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MÅNED'!$P$205:$P$216</c:f>
              <c:numCache>
                <c:formatCode>0.00</c:formatCode>
                <c:ptCount val="12"/>
                <c:pt idx="0">
                  <c:v>87.794230769230779</c:v>
                </c:pt>
                <c:pt idx="1">
                  <c:v>86.892750533049082</c:v>
                </c:pt>
                <c:pt idx="2">
                  <c:v>92.095793758480383</c:v>
                </c:pt>
                <c:pt idx="3">
                  <c:v>87.820042643923315</c:v>
                </c:pt>
                <c:pt idx="4">
                  <c:v>86.478937728937694</c:v>
                </c:pt>
                <c:pt idx="5">
                  <c:v>85.620803782505931</c:v>
                </c:pt>
                <c:pt idx="6">
                  <c:v>85.602397260273932</c:v>
                </c:pt>
                <c:pt idx="7">
                  <c:v>85.368441064638716</c:v>
                </c:pt>
                <c:pt idx="8">
                  <c:v>87.364705882352894</c:v>
                </c:pt>
                <c:pt idx="9">
                  <c:v>90.225692307692384</c:v>
                </c:pt>
                <c:pt idx="10">
                  <c:v>87.845846477392186</c:v>
                </c:pt>
                <c:pt idx="11">
                  <c:v>85.809733124018848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C-4907-9153-2EF4B7D4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3272"/>
        <c:axId val="540163664"/>
      </c:barChart>
      <c:catAx>
        <c:axId val="540163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36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2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03643599693943E-2"/>
          <c:y val="0.13631417611421456"/>
          <c:w val="0.9016959089917731"/>
          <c:h val="0.789558643625169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Kategori!$D$18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Kategori!$M$18:$M$20</c:f>
              <c:numCache>
                <c:formatCode>0.00</c:formatCode>
                <c:ptCount val="3"/>
                <c:pt idx="0">
                  <c:v>60.707753798167346</c:v>
                </c:pt>
                <c:pt idx="1">
                  <c:v>0</c:v>
                </c:pt>
                <c:pt idx="2">
                  <c:v>61.099729842852248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E-4E7B-9C49-5F3485F518AC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Kategori!$M$14:$M$16</c:f>
              <c:numCache>
                <c:formatCode>0.00</c:formatCode>
                <c:ptCount val="3"/>
                <c:pt idx="0">
                  <c:v>60.660503090077697</c:v>
                </c:pt>
                <c:pt idx="1">
                  <c:v>0</c:v>
                </c:pt>
                <c:pt idx="2">
                  <c:v>60.865909564492611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E-4E7B-9C49-5F3485F518AC}"/>
            </c:ext>
          </c:extLst>
        </c:ser>
        <c:ser>
          <c:idx val="3"/>
          <c:order val="2"/>
          <c:tx>
            <c:strRef>
              <c:f>Kategori!$D$12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Kategori!$M$10:$M$12</c:f>
              <c:numCache>
                <c:formatCode>0.00</c:formatCode>
                <c:ptCount val="3"/>
                <c:pt idx="0">
                  <c:v>60.58138682572951</c:v>
                </c:pt>
                <c:pt idx="1">
                  <c:v>0</c:v>
                </c:pt>
                <c:pt idx="2">
                  <c:v>60.875353207120654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E-4E7B-9C49-5F3485F51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4824"/>
        <c:axId val="718305216"/>
      </c:barChart>
      <c:catAx>
        <c:axId val="718304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216"/>
        <c:crosses val="autoZero"/>
        <c:auto val="1"/>
        <c:lblAlgn val="ctr"/>
        <c:lblOffset val="100"/>
        <c:noMultiLvlLbl val="0"/>
      </c:catAx>
      <c:valAx>
        <c:axId val="718305216"/>
        <c:scaling>
          <c:orientation val="minMax"/>
          <c:min val="6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kjøttprosent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824"/>
        <c:crosses val="autoZero"/>
        <c:crossBetween val="between"/>
        <c:majorUnit val="0.25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85111216831561"/>
          <c:y val="0.24995424558416687"/>
          <c:w val="7.3892231081983173E-2"/>
          <c:h val="0.2003868079622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Jens Eide,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MÅNED'!$O$205:$O$216</c:f>
              <c:numCache>
                <c:formatCode>0.00</c:formatCode>
                <c:ptCount val="12"/>
                <c:pt idx="0">
                  <c:v>60.035714285714306</c:v>
                </c:pt>
                <c:pt idx="1">
                  <c:v>60.69722814498936</c:v>
                </c:pt>
                <c:pt idx="2">
                  <c:v>60</c:v>
                </c:pt>
                <c:pt idx="3">
                  <c:v>59.381663113006397</c:v>
                </c:pt>
                <c:pt idx="4">
                  <c:v>60.159340659340657</c:v>
                </c:pt>
                <c:pt idx="5">
                  <c:v>59.761229314420781</c:v>
                </c:pt>
                <c:pt idx="6">
                  <c:v>59.263698630136986</c:v>
                </c:pt>
                <c:pt idx="7">
                  <c:v>59.143219264892274</c:v>
                </c:pt>
                <c:pt idx="8">
                  <c:v>58.63602941176471</c:v>
                </c:pt>
                <c:pt idx="9">
                  <c:v>58.44</c:v>
                </c:pt>
                <c:pt idx="10">
                  <c:v>58.957939011566786</c:v>
                </c:pt>
                <c:pt idx="11">
                  <c:v>59.279434850863424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4-4917-A5F7-7C15EE35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4448"/>
        <c:axId val="540164840"/>
      </c:barChart>
      <c:catAx>
        <c:axId val="540164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48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Jens Eide,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MÅNED'!$R$205:$R$216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6-43D0-BBFB-819A2F2F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5624"/>
        <c:axId val="540166016"/>
      </c:barChart>
      <c:catAx>
        <c:axId val="540165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56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MÅNED'!$M$218:$M$229</c:f>
              <c:numCache>
                <c:formatCode>0.0</c:formatCode>
                <c:ptCount val="12"/>
                <c:pt idx="0">
                  <c:v>8.0358200118413272</c:v>
                </c:pt>
                <c:pt idx="1">
                  <c:v>7.3075784487862609</c:v>
                </c:pt>
                <c:pt idx="2">
                  <c:v>9.119301361752516</c:v>
                </c:pt>
                <c:pt idx="3">
                  <c:v>6.9893428063943146</c:v>
                </c:pt>
                <c:pt idx="4">
                  <c:v>9.0704558910597992</c:v>
                </c:pt>
                <c:pt idx="5">
                  <c:v>9.1104203670811117</c:v>
                </c:pt>
                <c:pt idx="6">
                  <c:v>8.1601539372409704</c:v>
                </c:pt>
                <c:pt idx="7">
                  <c:v>9.2880402605091774</c:v>
                </c:pt>
                <c:pt idx="8">
                  <c:v>8.0180580224985203</c:v>
                </c:pt>
                <c:pt idx="9">
                  <c:v>8.469508584961515</c:v>
                </c:pt>
                <c:pt idx="10">
                  <c:v>8.1453522794552988</c:v>
                </c:pt>
                <c:pt idx="11">
                  <c:v>8.2859680284191857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0-4571-9F49-986F3CAB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7976"/>
        <c:axId val="540168368"/>
      </c:barChart>
      <c:catAx>
        <c:axId val="540167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7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MÅNED'!$P$218:$P$229</c:f>
              <c:numCache>
                <c:formatCode>0.00</c:formatCode>
                <c:ptCount val="12"/>
                <c:pt idx="0">
                  <c:v>80.523014556845311</c:v>
                </c:pt>
                <c:pt idx="1">
                  <c:v>82.222267288582515</c:v>
                </c:pt>
                <c:pt idx="2">
                  <c:v>80.545850251746018</c:v>
                </c:pt>
                <c:pt idx="3">
                  <c:v>83.640936044049184</c:v>
                </c:pt>
                <c:pt idx="4">
                  <c:v>81.944107084557757</c:v>
                </c:pt>
                <c:pt idx="5">
                  <c:v>81.161178961081603</c:v>
                </c:pt>
                <c:pt idx="6">
                  <c:v>79.927600000000098</c:v>
                </c:pt>
                <c:pt idx="7">
                  <c:v>81.195439323871824</c:v>
                </c:pt>
                <c:pt idx="8">
                  <c:v>81.885423979308982</c:v>
                </c:pt>
                <c:pt idx="9">
                  <c:v>81.106450475854814</c:v>
                </c:pt>
                <c:pt idx="10">
                  <c:v>81.373560495627004</c:v>
                </c:pt>
                <c:pt idx="11">
                  <c:v>79.182501341921594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9-4F94-9AAD-182B8A8CC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9152"/>
        <c:axId val="540169544"/>
      </c:barChart>
      <c:catAx>
        <c:axId val="54016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95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Bjerka,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MÅNED'!$O$218:$O$229</c:f>
              <c:numCache>
                <c:formatCode>0.00</c:formatCode>
                <c:ptCount val="12"/>
                <c:pt idx="0">
                  <c:v>60.871015293900861</c:v>
                </c:pt>
                <c:pt idx="1">
                  <c:v>60.524031636584859</c:v>
                </c:pt>
                <c:pt idx="2">
                  <c:v>60.909696280656142</c:v>
                </c:pt>
                <c:pt idx="3">
                  <c:v>60.560991105463792</c:v>
                </c:pt>
                <c:pt idx="4">
                  <c:v>60.71988246816845</c:v>
                </c:pt>
                <c:pt idx="5">
                  <c:v>60.596808337404312</c:v>
                </c:pt>
                <c:pt idx="6">
                  <c:v>60.475454545454546</c:v>
                </c:pt>
                <c:pt idx="7">
                  <c:v>60.485409025673754</c:v>
                </c:pt>
                <c:pt idx="8">
                  <c:v>60.468317014594483</c:v>
                </c:pt>
                <c:pt idx="9">
                  <c:v>60.318470215015857</c:v>
                </c:pt>
                <c:pt idx="10">
                  <c:v>60.629737609329446</c:v>
                </c:pt>
                <c:pt idx="11">
                  <c:v>61.183932724995522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0-4939-800E-9BF09675E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0328"/>
        <c:axId val="540170720"/>
      </c:barChart>
      <c:catAx>
        <c:axId val="540170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072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3244803719175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Bjerka,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MÅNED'!$R$218:$R$229</c:f>
              <c:numCache>
                <c:formatCode>0.0</c:formatCode>
                <c:ptCount val="12"/>
                <c:pt idx="0">
                  <c:v>4.8259347946214781</c:v>
                </c:pt>
                <c:pt idx="1">
                  <c:v>9.3579096617378976</c:v>
                </c:pt>
                <c:pt idx="2">
                  <c:v>8.9920467456581736</c:v>
                </c:pt>
                <c:pt idx="3">
                  <c:v>11.351122405760272</c:v>
                </c:pt>
                <c:pt idx="4">
                  <c:v>3.1005221932114888</c:v>
                </c:pt>
                <c:pt idx="5">
                  <c:v>9.4232331437855379</c:v>
                </c:pt>
                <c:pt idx="6">
                  <c:v>5.768184291674225</c:v>
                </c:pt>
                <c:pt idx="7">
                  <c:v>4.3665338645418323</c:v>
                </c:pt>
                <c:pt idx="8">
                  <c:v>9.6363300719955696</c:v>
                </c:pt>
                <c:pt idx="9">
                  <c:v>6.3614120936735397</c:v>
                </c:pt>
                <c:pt idx="10">
                  <c:v>9.0496093040159913</c:v>
                </c:pt>
                <c:pt idx="11">
                  <c:v>9.7534833869239019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6-44FA-8CA5-ED3A1339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1504"/>
        <c:axId val="540171896"/>
      </c:barChart>
      <c:catAx>
        <c:axId val="540171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9876057038633"/>
          <c:y val="0.57167044910239184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51652019910797"/>
          <c:y val="0.18567759595966041"/>
          <c:w val="0.86101235289099742"/>
          <c:h val="0.6752114446511123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43-4950-ABE9-4F08B1188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3856"/>
        <c:axId val="473694256"/>
      </c:barChart>
      <c:catAx>
        <c:axId val="54017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E6E-41AD-8309-C0CF0AB7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5040"/>
        <c:axId val="473695432"/>
      </c:barChart>
      <c:catAx>
        <c:axId val="473695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543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0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Karasjok,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F6-4A03-9009-BBC78D718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6216"/>
        <c:axId val="473696608"/>
      </c:barChart>
      <c:catAx>
        <c:axId val="473696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660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2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86852800995253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Karasjok,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BC-446F-9171-13385F7F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7392"/>
        <c:axId val="473697784"/>
      </c:barChart>
      <c:catAx>
        <c:axId val="47369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7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91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34" Type="http://schemas.openxmlformats.org/officeDocument/2006/relationships/chart" Target="../charts/chart99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90.xml"/><Relationship Id="rId33" Type="http://schemas.openxmlformats.org/officeDocument/2006/relationships/chart" Target="../charts/chart9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4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9.xml"/><Relationship Id="rId32" Type="http://schemas.openxmlformats.org/officeDocument/2006/relationships/chart" Target="../charts/chart9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chart" Target="../charts/chart88.xml"/><Relationship Id="rId28" Type="http://schemas.openxmlformats.org/officeDocument/2006/relationships/chart" Target="../charts/chart93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31" Type="http://schemas.openxmlformats.org/officeDocument/2006/relationships/chart" Target="../charts/chart96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chart" Target="../charts/chart87.xml"/><Relationship Id="rId27" Type="http://schemas.openxmlformats.org/officeDocument/2006/relationships/chart" Target="../charts/chart92.xml"/><Relationship Id="rId30" Type="http://schemas.openxmlformats.org/officeDocument/2006/relationships/chart" Target="../charts/chart95.xml"/><Relationship Id="rId35" Type="http://schemas.openxmlformats.org/officeDocument/2006/relationships/chart" Target="../charts/chart100.xml"/><Relationship Id="rId8" Type="http://schemas.openxmlformats.org/officeDocument/2006/relationships/chart" Target="../charts/chart73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9" Type="http://schemas.openxmlformats.org/officeDocument/2006/relationships/chart" Target="../charts/chart139.xml"/><Relationship Id="rId21" Type="http://schemas.openxmlformats.org/officeDocument/2006/relationships/chart" Target="../charts/chart121.xml"/><Relationship Id="rId34" Type="http://schemas.openxmlformats.org/officeDocument/2006/relationships/chart" Target="../charts/chart134.xml"/><Relationship Id="rId42" Type="http://schemas.openxmlformats.org/officeDocument/2006/relationships/chart" Target="../charts/chart142.xml"/><Relationship Id="rId47" Type="http://schemas.openxmlformats.org/officeDocument/2006/relationships/chart" Target="../charts/chart147.xml"/><Relationship Id="rId50" Type="http://schemas.openxmlformats.org/officeDocument/2006/relationships/chart" Target="../charts/chart150.xml"/><Relationship Id="rId55" Type="http://schemas.openxmlformats.org/officeDocument/2006/relationships/chart" Target="../charts/chart155.xml"/><Relationship Id="rId63" Type="http://schemas.openxmlformats.org/officeDocument/2006/relationships/chart" Target="../charts/chart16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6" Type="http://schemas.openxmlformats.org/officeDocument/2006/relationships/chart" Target="../charts/chart116.xml"/><Relationship Id="rId29" Type="http://schemas.openxmlformats.org/officeDocument/2006/relationships/chart" Target="../charts/chart129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32" Type="http://schemas.openxmlformats.org/officeDocument/2006/relationships/chart" Target="../charts/chart132.xml"/><Relationship Id="rId37" Type="http://schemas.openxmlformats.org/officeDocument/2006/relationships/chart" Target="../charts/chart137.xml"/><Relationship Id="rId40" Type="http://schemas.openxmlformats.org/officeDocument/2006/relationships/chart" Target="../charts/chart140.xml"/><Relationship Id="rId45" Type="http://schemas.openxmlformats.org/officeDocument/2006/relationships/chart" Target="../charts/chart145.xml"/><Relationship Id="rId53" Type="http://schemas.openxmlformats.org/officeDocument/2006/relationships/chart" Target="../charts/chart153.xml"/><Relationship Id="rId58" Type="http://schemas.openxmlformats.org/officeDocument/2006/relationships/chart" Target="../charts/chart158.xml"/><Relationship Id="rId5" Type="http://schemas.openxmlformats.org/officeDocument/2006/relationships/chart" Target="../charts/chart105.xml"/><Relationship Id="rId61" Type="http://schemas.openxmlformats.org/officeDocument/2006/relationships/chart" Target="../charts/chart161.xml"/><Relationship Id="rId19" Type="http://schemas.openxmlformats.org/officeDocument/2006/relationships/chart" Target="../charts/chart11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Relationship Id="rId30" Type="http://schemas.openxmlformats.org/officeDocument/2006/relationships/chart" Target="../charts/chart130.xml"/><Relationship Id="rId35" Type="http://schemas.openxmlformats.org/officeDocument/2006/relationships/chart" Target="../charts/chart135.xml"/><Relationship Id="rId43" Type="http://schemas.openxmlformats.org/officeDocument/2006/relationships/chart" Target="../charts/chart143.xml"/><Relationship Id="rId48" Type="http://schemas.openxmlformats.org/officeDocument/2006/relationships/chart" Target="../charts/chart148.xml"/><Relationship Id="rId56" Type="http://schemas.openxmlformats.org/officeDocument/2006/relationships/chart" Target="../charts/chart156.xml"/><Relationship Id="rId64" Type="http://schemas.openxmlformats.org/officeDocument/2006/relationships/chart" Target="../charts/chart164.xml"/><Relationship Id="rId8" Type="http://schemas.openxmlformats.org/officeDocument/2006/relationships/chart" Target="../charts/chart108.xml"/><Relationship Id="rId51" Type="http://schemas.openxmlformats.org/officeDocument/2006/relationships/chart" Target="../charts/chart151.xml"/><Relationship Id="rId3" Type="http://schemas.openxmlformats.org/officeDocument/2006/relationships/chart" Target="../charts/chart103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33" Type="http://schemas.openxmlformats.org/officeDocument/2006/relationships/chart" Target="../charts/chart133.xml"/><Relationship Id="rId38" Type="http://schemas.openxmlformats.org/officeDocument/2006/relationships/chart" Target="../charts/chart138.xml"/><Relationship Id="rId46" Type="http://schemas.openxmlformats.org/officeDocument/2006/relationships/chart" Target="../charts/chart146.xml"/><Relationship Id="rId59" Type="http://schemas.openxmlformats.org/officeDocument/2006/relationships/chart" Target="../charts/chart159.xml"/><Relationship Id="rId20" Type="http://schemas.openxmlformats.org/officeDocument/2006/relationships/chart" Target="../charts/chart120.xml"/><Relationship Id="rId41" Type="http://schemas.openxmlformats.org/officeDocument/2006/relationships/chart" Target="../charts/chart141.xml"/><Relationship Id="rId54" Type="http://schemas.openxmlformats.org/officeDocument/2006/relationships/chart" Target="../charts/chart154.xml"/><Relationship Id="rId62" Type="http://schemas.openxmlformats.org/officeDocument/2006/relationships/chart" Target="../charts/chart16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36" Type="http://schemas.openxmlformats.org/officeDocument/2006/relationships/chart" Target="../charts/chart136.xml"/><Relationship Id="rId49" Type="http://schemas.openxmlformats.org/officeDocument/2006/relationships/chart" Target="../charts/chart149.xml"/><Relationship Id="rId57" Type="http://schemas.openxmlformats.org/officeDocument/2006/relationships/chart" Target="../charts/chart157.xml"/><Relationship Id="rId10" Type="http://schemas.openxmlformats.org/officeDocument/2006/relationships/chart" Target="../charts/chart110.xml"/><Relationship Id="rId31" Type="http://schemas.openxmlformats.org/officeDocument/2006/relationships/chart" Target="../charts/chart131.xml"/><Relationship Id="rId44" Type="http://schemas.openxmlformats.org/officeDocument/2006/relationships/chart" Target="../charts/chart144.xml"/><Relationship Id="rId52" Type="http://schemas.openxmlformats.org/officeDocument/2006/relationships/chart" Target="../charts/chart152.xml"/><Relationship Id="rId60" Type="http://schemas.openxmlformats.org/officeDocument/2006/relationships/chart" Target="../charts/chart160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3" Type="http://schemas.openxmlformats.org/officeDocument/2006/relationships/chart" Target="../charts/chart167.xml"/><Relationship Id="rId7" Type="http://schemas.openxmlformats.org/officeDocument/2006/relationships/chart" Target="../charts/chart171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chart" Target="../charts/chart16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Relationship Id="rId6" Type="http://schemas.openxmlformats.org/officeDocument/2006/relationships/chart" Target="../charts/chart178.xml"/><Relationship Id="rId5" Type="http://schemas.openxmlformats.org/officeDocument/2006/relationships/chart" Target="../charts/chart177.xml"/><Relationship Id="rId4" Type="http://schemas.openxmlformats.org/officeDocument/2006/relationships/chart" Target="../charts/chart17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7" Type="http://schemas.openxmlformats.org/officeDocument/2006/relationships/chart" Target="../charts/chart191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Relationship Id="rId6" Type="http://schemas.openxmlformats.org/officeDocument/2006/relationships/chart" Target="../charts/chart190.xml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7" Type="http://schemas.openxmlformats.org/officeDocument/2006/relationships/chart" Target="../charts/chart198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Relationship Id="rId6" Type="http://schemas.openxmlformats.org/officeDocument/2006/relationships/chart" Target="../charts/chart197.xml"/><Relationship Id="rId5" Type="http://schemas.openxmlformats.org/officeDocument/2006/relationships/chart" Target="../charts/chart196.xml"/><Relationship Id="rId4" Type="http://schemas.openxmlformats.org/officeDocument/2006/relationships/chart" Target="../charts/chart195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1.xml"/><Relationship Id="rId18" Type="http://schemas.openxmlformats.org/officeDocument/2006/relationships/chart" Target="../charts/chart216.xml"/><Relationship Id="rId26" Type="http://schemas.openxmlformats.org/officeDocument/2006/relationships/chart" Target="../charts/chart224.xml"/><Relationship Id="rId3" Type="http://schemas.openxmlformats.org/officeDocument/2006/relationships/chart" Target="../charts/chart201.xml"/><Relationship Id="rId21" Type="http://schemas.openxmlformats.org/officeDocument/2006/relationships/chart" Target="../charts/chart219.xml"/><Relationship Id="rId34" Type="http://schemas.openxmlformats.org/officeDocument/2006/relationships/chart" Target="../charts/chart232.xml"/><Relationship Id="rId7" Type="http://schemas.openxmlformats.org/officeDocument/2006/relationships/chart" Target="../charts/chart205.xml"/><Relationship Id="rId12" Type="http://schemas.openxmlformats.org/officeDocument/2006/relationships/chart" Target="../charts/chart210.xml"/><Relationship Id="rId17" Type="http://schemas.openxmlformats.org/officeDocument/2006/relationships/chart" Target="../charts/chart215.xml"/><Relationship Id="rId25" Type="http://schemas.openxmlformats.org/officeDocument/2006/relationships/chart" Target="../charts/chart223.xml"/><Relationship Id="rId33" Type="http://schemas.openxmlformats.org/officeDocument/2006/relationships/chart" Target="../charts/chart231.xml"/><Relationship Id="rId2" Type="http://schemas.openxmlformats.org/officeDocument/2006/relationships/chart" Target="../charts/chart200.xml"/><Relationship Id="rId16" Type="http://schemas.openxmlformats.org/officeDocument/2006/relationships/chart" Target="../charts/chart214.xml"/><Relationship Id="rId20" Type="http://schemas.openxmlformats.org/officeDocument/2006/relationships/chart" Target="../charts/chart218.xml"/><Relationship Id="rId29" Type="http://schemas.openxmlformats.org/officeDocument/2006/relationships/chart" Target="../charts/chart227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24" Type="http://schemas.openxmlformats.org/officeDocument/2006/relationships/chart" Target="../charts/chart222.xml"/><Relationship Id="rId32" Type="http://schemas.openxmlformats.org/officeDocument/2006/relationships/chart" Target="../charts/chart230.xml"/><Relationship Id="rId5" Type="http://schemas.openxmlformats.org/officeDocument/2006/relationships/chart" Target="../charts/chart203.xml"/><Relationship Id="rId15" Type="http://schemas.openxmlformats.org/officeDocument/2006/relationships/chart" Target="../charts/chart213.xml"/><Relationship Id="rId23" Type="http://schemas.openxmlformats.org/officeDocument/2006/relationships/chart" Target="../charts/chart221.xml"/><Relationship Id="rId28" Type="http://schemas.openxmlformats.org/officeDocument/2006/relationships/chart" Target="../charts/chart226.xml"/><Relationship Id="rId10" Type="http://schemas.openxmlformats.org/officeDocument/2006/relationships/chart" Target="../charts/chart208.xml"/><Relationship Id="rId19" Type="http://schemas.openxmlformats.org/officeDocument/2006/relationships/chart" Target="../charts/chart217.xml"/><Relationship Id="rId31" Type="http://schemas.openxmlformats.org/officeDocument/2006/relationships/chart" Target="../charts/chart229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14" Type="http://schemas.openxmlformats.org/officeDocument/2006/relationships/chart" Target="../charts/chart212.xml"/><Relationship Id="rId22" Type="http://schemas.openxmlformats.org/officeDocument/2006/relationships/chart" Target="../charts/chart220.xml"/><Relationship Id="rId27" Type="http://schemas.openxmlformats.org/officeDocument/2006/relationships/chart" Target="../charts/chart225.xml"/><Relationship Id="rId30" Type="http://schemas.openxmlformats.org/officeDocument/2006/relationships/chart" Target="../charts/chart228.xml"/><Relationship Id="rId35" Type="http://schemas.openxmlformats.org/officeDocument/2006/relationships/chart" Target="../charts/chart233.xml"/><Relationship Id="rId8" Type="http://schemas.openxmlformats.org/officeDocument/2006/relationships/chart" Target="../charts/chart20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1.xml"/><Relationship Id="rId3" Type="http://schemas.openxmlformats.org/officeDocument/2006/relationships/chart" Target="../charts/chart236.xml"/><Relationship Id="rId7" Type="http://schemas.openxmlformats.org/officeDocument/2006/relationships/chart" Target="../charts/chart240.xml"/><Relationship Id="rId12" Type="http://schemas.openxmlformats.org/officeDocument/2006/relationships/chart" Target="../charts/chart245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Relationship Id="rId6" Type="http://schemas.openxmlformats.org/officeDocument/2006/relationships/chart" Target="../charts/chart239.xml"/><Relationship Id="rId11" Type="http://schemas.openxmlformats.org/officeDocument/2006/relationships/chart" Target="../charts/chart244.xml"/><Relationship Id="rId5" Type="http://schemas.openxmlformats.org/officeDocument/2006/relationships/chart" Target="../charts/chart238.xml"/><Relationship Id="rId10" Type="http://schemas.openxmlformats.org/officeDocument/2006/relationships/chart" Target="../charts/chart243.xml"/><Relationship Id="rId4" Type="http://schemas.openxmlformats.org/officeDocument/2006/relationships/chart" Target="../charts/chart237.xml"/><Relationship Id="rId9" Type="http://schemas.openxmlformats.org/officeDocument/2006/relationships/chart" Target="../charts/chart24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Relationship Id="rId4" Type="http://schemas.openxmlformats.org/officeDocument/2006/relationships/chart" Target="../charts/chart24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397262</xdr:colOff>
      <xdr:row>0</xdr:row>
      <xdr:rowOff>161365</xdr:rowOff>
    </xdr:from>
    <xdr:to>
      <xdr:col>14</xdr:col>
      <xdr:colOff>891988</xdr:colOff>
      <xdr:row>34</xdr:row>
      <xdr:rowOff>49306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CC08DBFB-79E9-43C7-8C31-CCD1177CF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307017</xdr:colOff>
      <xdr:row>38</xdr:row>
      <xdr:rowOff>70533</xdr:rowOff>
    </xdr:from>
    <xdr:to>
      <xdr:col>15</xdr:col>
      <xdr:colOff>430307</xdr:colOff>
      <xdr:row>71</xdr:row>
      <xdr:rowOff>121023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4D79F16E-A203-4F3A-97BB-FE9EF5580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730032</xdr:colOff>
      <xdr:row>114</xdr:row>
      <xdr:rowOff>23447</xdr:rowOff>
    </xdr:from>
    <xdr:to>
      <xdr:col>15</xdr:col>
      <xdr:colOff>430305</xdr:colOff>
      <xdr:row>148</xdr:row>
      <xdr:rowOff>143435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33628F44-C185-4ED9-9846-FBC9AF36C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675851</xdr:colOff>
      <xdr:row>75</xdr:row>
      <xdr:rowOff>181118</xdr:rowOff>
    </xdr:from>
    <xdr:to>
      <xdr:col>15</xdr:col>
      <xdr:colOff>169246</xdr:colOff>
      <xdr:row>109</xdr:row>
      <xdr:rowOff>130726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42224C44-9EED-495F-A6D0-1C9F3F050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15</xdr:col>
      <xdr:colOff>749242</xdr:colOff>
      <xdr:row>220</xdr:row>
      <xdr:rowOff>345</xdr:rowOff>
    </xdr:to>
    <xdr:graphicFrame macro="">
      <xdr:nvGraphicFramePr>
        <xdr:cNvPr id="2" name="Diagram 1036">
          <a:extLst>
            <a:ext uri="{FF2B5EF4-FFF2-40B4-BE49-F238E27FC236}">
              <a16:creationId xmlns:a16="http://schemas.microsoft.com/office/drawing/2014/main" id="{7C910E52-92DC-4E2B-848F-50E42B99A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421341</xdr:colOff>
      <xdr:row>195</xdr:row>
      <xdr:rowOff>179294</xdr:rowOff>
    </xdr:from>
    <xdr:to>
      <xdr:col>17</xdr:col>
      <xdr:colOff>296373</xdr:colOff>
      <xdr:row>201</xdr:row>
      <xdr:rowOff>6476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4A47B0B4-B20B-41B8-8704-A811C7314DC5}"/>
            </a:ext>
          </a:extLst>
        </xdr:cNvPr>
        <xdr:cNvSpPr/>
      </xdr:nvSpPr>
      <xdr:spPr bwMode="auto">
        <a:xfrm>
          <a:off x="15051741" y="37230423"/>
          <a:ext cx="484632" cy="956735"/>
        </a:xfrm>
        <a:prstGeom prst="upArrow">
          <a:avLst/>
        </a:prstGeom>
        <a:solidFill>
          <a:srgbClr val="00B0F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152</xdr:row>
      <xdr:rowOff>0</xdr:rowOff>
    </xdr:from>
    <xdr:to>
      <xdr:col>15</xdr:col>
      <xdr:colOff>614673</xdr:colOff>
      <xdr:row>186</xdr:row>
      <xdr:rowOff>128953</xdr:rowOff>
    </xdr:to>
    <xdr:graphicFrame macro="">
      <xdr:nvGraphicFramePr>
        <xdr:cNvPr id="5" name="Diagram 1025">
          <a:extLst>
            <a:ext uri="{FF2B5EF4-FFF2-40B4-BE49-F238E27FC236}">
              <a16:creationId xmlns:a16="http://schemas.microsoft.com/office/drawing/2014/main" id="{F0844235-E07C-4032-9694-0160EBB7C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465176</xdr:colOff>
      <xdr:row>20</xdr:row>
      <xdr:rowOff>59493</xdr:rowOff>
    </xdr:from>
    <xdr:to>
      <xdr:col>68</xdr:col>
      <xdr:colOff>897123</xdr:colOff>
      <xdr:row>34</xdr:row>
      <xdr:rowOff>77529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454100</xdr:colOff>
      <xdr:row>34</xdr:row>
      <xdr:rowOff>121831</xdr:rowOff>
    </xdr:from>
    <xdr:to>
      <xdr:col>68</xdr:col>
      <xdr:colOff>764215</xdr:colOff>
      <xdr:row>48</xdr:row>
      <xdr:rowOff>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232589</xdr:colOff>
      <xdr:row>48</xdr:row>
      <xdr:rowOff>0</xdr:rowOff>
    </xdr:from>
    <xdr:to>
      <xdr:col>68</xdr:col>
      <xdr:colOff>465175</xdr:colOff>
      <xdr:row>60</xdr:row>
      <xdr:rowOff>177210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786367</xdr:colOff>
      <xdr:row>61</xdr:row>
      <xdr:rowOff>0</xdr:rowOff>
    </xdr:from>
    <xdr:to>
      <xdr:col>44</xdr:col>
      <xdr:colOff>967795</xdr:colOff>
      <xdr:row>73</xdr:row>
      <xdr:rowOff>44303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254738</xdr:colOff>
      <xdr:row>61</xdr:row>
      <xdr:rowOff>0</xdr:rowOff>
    </xdr:from>
    <xdr:to>
      <xdr:col>68</xdr:col>
      <xdr:colOff>476249</xdr:colOff>
      <xdr:row>73</xdr:row>
      <xdr:rowOff>77530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60</xdr:col>
      <xdr:colOff>99681</xdr:colOff>
      <xdr:row>74</xdr:row>
      <xdr:rowOff>0</xdr:rowOff>
    </xdr:from>
    <xdr:to>
      <xdr:col>68</xdr:col>
      <xdr:colOff>44303</xdr:colOff>
      <xdr:row>86</xdr:row>
      <xdr:rowOff>166134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143983</xdr:colOff>
      <xdr:row>87</xdr:row>
      <xdr:rowOff>0</xdr:rowOff>
    </xdr:from>
    <xdr:to>
      <xdr:col>67</xdr:col>
      <xdr:colOff>941425</xdr:colOff>
      <xdr:row>99</xdr:row>
      <xdr:rowOff>33228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77529</xdr:colOff>
      <xdr:row>99</xdr:row>
      <xdr:rowOff>99681</xdr:rowOff>
    </xdr:from>
    <xdr:to>
      <xdr:col>67</xdr:col>
      <xdr:colOff>919273</xdr:colOff>
      <xdr:row>112</xdr:row>
      <xdr:rowOff>155059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60</xdr:col>
      <xdr:colOff>110757</xdr:colOff>
      <xdr:row>113</xdr:row>
      <xdr:rowOff>0</xdr:rowOff>
    </xdr:from>
    <xdr:to>
      <xdr:col>67</xdr:col>
      <xdr:colOff>930350</xdr:colOff>
      <xdr:row>125</xdr:row>
      <xdr:rowOff>44303</xdr:rowOff>
    </xdr:to>
    <xdr:graphicFrame macro="">
      <xdr:nvGraphicFramePr>
        <xdr:cNvPr id="54" name="Diagram 2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55378</xdr:colOff>
      <xdr:row>125</xdr:row>
      <xdr:rowOff>166134</xdr:rowOff>
    </xdr:from>
    <xdr:to>
      <xdr:col>67</xdr:col>
      <xdr:colOff>874971</xdr:colOff>
      <xdr:row>137</xdr:row>
      <xdr:rowOff>199359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60</xdr:col>
      <xdr:colOff>11076</xdr:colOff>
      <xdr:row>138</xdr:row>
      <xdr:rowOff>55378</xdr:rowOff>
    </xdr:from>
    <xdr:to>
      <xdr:col>67</xdr:col>
      <xdr:colOff>830669</xdr:colOff>
      <xdr:row>150</xdr:row>
      <xdr:rowOff>88604</xdr:rowOff>
    </xdr:to>
    <xdr:graphicFrame macro="">
      <xdr:nvGraphicFramePr>
        <xdr:cNvPr id="72" name="Diagram 2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974651</xdr:colOff>
      <xdr:row>151</xdr:row>
      <xdr:rowOff>88604</xdr:rowOff>
    </xdr:from>
    <xdr:to>
      <xdr:col>67</xdr:col>
      <xdr:colOff>808517</xdr:colOff>
      <xdr:row>163</xdr:row>
      <xdr:rowOff>121829</xdr:rowOff>
    </xdr:to>
    <xdr:graphicFrame macro="">
      <xdr:nvGraphicFramePr>
        <xdr:cNvPr id="78" name="Diagram 2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11075</xdr:colOff>
      <xdr:row>164</xdr:row>
      <xdr:rowOff>77529</xdr:rowOff>
    </xdr:from>
    <xdr:to>
      <xdr:col>44</xdr:col>
      <xdr:colOff>886046</xdr:colOff>
      <xdr:row>176</xdr:row>
      <xdr:rowOff>110755</xdr:rowOff>
    </xdr:to>
    <xdr:graphicFrame macro="">
      <xdr:nvGraphicFramePr>
        <xdr:cNvPr id="81" name="Diagram 2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59</xdr:col>
      <xdr:colOff>952500</xdr:colOff>
      <xdr:row>164</xdr:row>
      <xdr:rowOff>44303</xdr:rowOff>
    </xdr:from>
    <xdr:to>
      <xdr:col>67</xdr:col>
      <xdr:colOff>786366</xdr:colOff>
      <xdr:row>176</xdr:row>
      <xdr:rowOff>77528</xdr:rowOff>
    </xdr:to>
    <xdr:graphicFrame macro="">
      <xdr:nvGraphicFramePr>
        <xdr:cNvPr id="86" name="Diagram 2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963576</xdr:colOff>
      <xdr:row>177</xdr:row>
      <xdr:rowOff>132908</xdr:rowOff>
    </xdr:from>
    <xdr:to>
      <xdr:col>44</xdr:col>
      <xdr:colOff>852820</xdr:colOff>
      <xdr:row>189</xdr:row>
      <xdr:rowOff>166134</xdr:rowOff>
    </xdr:to>
    <xdr:graphicFrame macro="">
      <xdr:nvGraphicFramePr>
        <xdr:cNvPr id="88" name="Diagram 2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45</xdr:col>
      <xdr:colOff>0</xdr:colOff>
      <xdr:row>177</xdr:row>
      <xdr:rowOff>132907</xdr:rowOff>
    </xdr:from>
    <xdr:to>
      <xdr:col>52</xdr:col>
      <xdr:colOff>332267</xdr:colOff>
      <xdr:row>189</xdr:row>
      <xdr:rowOff>188284</xdr:rowOff>
    </xdr:to>
    <xdr:graphicFrame macro="">
      <xdr:nvGraphicFramePr>
        <xdr:cNvPr id="90" name="Diagram 2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52</xdr:col>
      <xdr:colOff>465175</xdr:colOff>
      <xdr:row>177</xdr:row>
      <xdr:rowOff>88605</xdr:rowOff>
    </xdr:from>
    <xdr:to>
      <xdr:col>59</xdr:col>
      <xdr:colOff>863898</xdr:colOff>
      <xdr:row>189</xdr:row>
      <xdr:rowOff>166133</xdr:rowOff>
    </xdr:to>
    <xdr:graphicFrame macro="">
      <xdr:nvGraphicFramePr>
        <xdr:cNvPr id="91" name="Diagram 2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0</xdr:colOff>
      <xdr:row>177</xdr:row>
      <xdr:rowOff>0</xdr:rowOff>
    </xdr:from>
    <xdr:to>
      <xdr:col>67</xdr:col>
      <xdr:colOff>819593</xdr:colOff>
      <xdr:row>189</xdr:row>
      <xdr:rowOff>33225</xdr:rowOff>
    </xdr:to>
    <xdr:graphicFrame macro="">
      <xdr:nvGraphicFramePr>
        <xdr:cNvPr id="94" name="Diagram 2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55377</xdr:colOff>
      <xdr:row>191</xdr:row>
      <xdr:rowOff>0</xdr:rowOff>
    </xdr:from>
    <xdr:to>
      <xdr:col>44</xdr:col>
      <xdr:colOff>919273</xdr:colOff>
      <xdr:row>202</xdr:row>
      <xdr:rowOff>99682</xdr:rowOff>
    </xdr:to>
    <xdr:graphicFrame macro="">
      <xdr:nvGraphicFramePr>
        <xdr:cNvPr id="96" name="Diagram 2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45</xdr:col>
      <xdr:colOff>44302</xdr:colOff>
      <xdr:row>191</xdr:row>
      <xdr:rowOff>0</xdr:rowOff>
    </xdr:from>
    <xdr:to>
      <xdr:col>52</xdr:col>
      <xdr:colOff>332267</xdr:colOff>
      <xdr:row>202</xdr:row>
      <xdr:rowOff>110756</xdr:rowOff>
    </xdr:to>
    <xdr:graphicFrame macro="">
      <xdr:nvGraphicFramePr>
        <xdr:cNvPr id="97" name="Diagram 2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52</xdr:col>
      <xdr:colOff>542703</xdr:colOff>
      <xdr:row>190</xdr:row>
      <xdr:rowOff>143982</xdr:rowOff>
    </xdr:from>
    <xdr:to>
      <xdr:col>59</xdr:col>
      <xdr:colOff>852821</xdr:colOff>
      <xdr:row>202</xdr:row>
      <xdr:rowOff>121832</xdr:rowOff>
    </xdr:to>
    <xdr:graphicFrame macro="">
      <xdr:nvGraphicFramePr>
        <xdr:cNvPr id="98" name="Diagram 2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59</xdr:col>
      <xdr:colOff>974651</xdr:colOff>
      <xdr:row>190</xdr:row>
      <xdr:rowOff>143982</xdr:rowOff>
    </xdr:from>
    <xdr:to>
      <xdr:col>67</xdr:col>
      <xdr:colOff>808517</xdr:colOff>
      <xdr:row>202</xdr:row>
      <xdr:rowOff>177208</xdr:rowOff>
    </xdr:to>
    <xdr:graphicFrame macro="">
      <xdr:nvGraphicFramePr>
        <xdr:cNvPr id="100" name="Diagram 2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11076</xdr:colOff>
      <xdr:row>203</xdr:row>
      <xdr:rowOff>22151</xdr:rowOff>
    </xdr:from>
    <xdr:to>
      <xdr:col>44</xdr:col>
      <xdr:colOff>874972</xdr:colOff>
      <xdr:row>214</xdr:row>
      <xdr:rowOff>121832</xdr:rowOff>
    </xdr:to>
    <xdr:graphicFrame macro="">
      <xdr:nvGraphicFramePr>
        <xdr:cNvPr id="103" name="Diagram 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974651</xdr:colOff>
      <xdr:row>203</xdr:row>
      <xdr:rowOff>22151</xdr:rowOff>
    </xdr:from>
    <xdr:to>
      <xdr:col>52</xdr:col>
      <xdr:colOff>276889</xdr:colOff>
      <xdr:row>214</xdr:row>
      <xdr:rowOff>132907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52</xdr:col>
      <xdr:colOff>487326</xdr:colOff>
      <xdr:row>203</xdr:row>
      <xdr:rowOff>11075</xdr:rowOff>
    </xdr:from>
    <xdr:to>
      <xdr:col>59</xdr:col>
      <xdr:colOff>797444</xdr:colOff>
      <xdr:row>214</xdr:row>
      <xdr:rowOff>188285</xdr:rowOff>
    </xdr:to>
    <xdr:graphicFrame macro="">
      <xdr:nvGraphicFramePr>
        <xdr:cNvPr id="106" name="Diagram 2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59</xdr:col>
      <xdr:colOff>952500</xdr:colOff>
      <xdr:row>203</xdr:row>
      <xdr:rowOff>44302</xdr:rowOff>
    </xdr:from>
    <xdr:to>
      <xdr:col>67</xdr:col>
      <xdr:colOff>786366</xdr:colOff>
      <xdr:row>215</xdr:row>
      <xdr:rowOff>77527</xdr:rowOff>
    </xdr:to>
    <xdr:graphicFrame macro="">
      <xdr:nvGraphicFramePr>
        <xdr:cNvPr id="108" name="Diagram 2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215</xdr:row>
      <xdr:rowOff>177209</xdr:rowOff>
    </xdr:from>
    <xdr:to>
      <xdr:col>44</xdr:col>
      <xdr:colOff>863896</xdr:colOff>
      <xdr:row>227</xdr:row>
      <xdr:rowOff>77530</xdr:rowOff>
    </xdr:to>
    <xdr:graphicFrame macro="">
      <xdr:nvGraphicFramePr>
        <xdr:cNvPr id="111" name="Diagram 2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963575</xdr:colOff>
      <xdr:row>215</xdr:row>
      <xdr:rowOff>166133</xdr:rowOff>
    </xdr:from>
    <xdr:to>
      <xdr:col>52</xdr:col>
      <xdr:colOff>265813</xdr:colOff>
      <xdr:row>227</xdr:row>
      <xdr:rowOff>77529</xdr:rowOff>
    </xdr:to>
    <xdr:graphicFrame macro="">
      <xdr:nvGraphicFramePr>
        <xdr:cNvPr id="112" name="Diagram 2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52</xdr:col>
      <xdr:colOff>487326</xdr:colOff>
      <xdr:row>215</xdr:row>
      <xdr:rowOff>121831</xdr:rowOff>
    </xdr:from>
    <xdr:to>
      <xdr:col>59</xdr:col>
      <xdr:colOff>797444</xdr:colOff>
      <xdr:row>227</xdr:row>
      <xdr:rowOff>99681</xdr:rowOff>
    </xdr:to>
    <xdr:graphicFrame macro="">
      <xdr:nvGraphicFramePr>
        <xdr:cNvPr id="113" name="Diagram 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60</xdr:col>
      <xdr:colOff>0</xdr:colOff>
      <xdr:row>216</xdr:row>
      <xdr:rowOff>0</xdr:rowOff>
    </xdr:from>
    <xdr:to>
      <xdr:col>67</xdr:col>
      <xdr:colOff>819593</xdr:colOff>
      <xdr:row>228</xdr:row>
      <xdr:rowOff>33225</xdr:rowOff>
    </xdr:to>
    <xdr:graphicFrame macro="">
      <xdr:nvGraphicFramePr>
        <xdr:cNvPr id="114" name="Diagram 2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99680</xdr:colOff>
      <xdr:row>228</xdr:row>
      <xdr:rowOff>177209</xdr:rowOff>
    </xdr:from>
    <xdr:to>
      <xdr:col>44</xdr:col>
      <xdr:colOff>963576</xdr:colOff>
      <xdr:row>230</xdr:row>
      <xdr:rowOff>0</xdr:rowOff>
    </xdr:to>
    <xdr:graphicFrame macro="">
      <xdr:nvGraphicFramePr>
        <xdr:cNvPr id="116" name="Diagram 2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45</xdr:col>
      <xdr:colOff>88605</xdr:colOff>
      <xdr:row>228</xdr:row>
      <xdr:rowOff>155059</xdr:rowOff>
    </xdr:from>
    <xdr:to>
      <xdr:col>52</xdr:col>
      <xdr:colOff>210436</xdr:colOff>
      <xdr:row>230</xdr:row>
      <xdr:rowOff>0</xdr:rowOff>
    </xdr:to>
    <xdr:graphicFrame macro="">
      <xdr:nvGraphicFramePr>
        <xdr:cNvPr id="117" name="Diagram 2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52</xdr:col>
      <xdr:colOff>343343</xdr:colOff>
      <xdr:row>228</xdr:row>
      <xdr:rowOff>77529</xdr:rowOff>
    </xdr:from>
    <xdr:to>
      <xdr:col>59</xdr:col>
      <xdr:colOff>653461</xdr:colOff>
      <xdr:row>230</xdr:row>
      <xdr:rowOff>0</xdr:rowOff>
    </xdr:to>
    <xdr:graphicFrame macro="">
      <xdr:nvGraphicFramePr>
        <xdr:cNvPr id="119" name="Diagram 2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59</xdr:col>
      <xdr:colOff>852820</xdr:colOff>
      <xdr:row>228</xdr:row>
      <xdr:rowOff>110755</xdr:rowOff>
    </xdr:from>
    <xdr:to>
      <xdr:col>67</xdr:col>
      <xdr:colOff>686686</xdr:colOff>
      <xdr:row>230</xdr:row>
      <xdr:rowOff>0</xdr:rowOff>
    </xdr:to>
    <xdr:graphicFrame macro="">
      <xdr:nvGraphicFramePr>
        <xdr:cNvPr id="121" name="Diagram 2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60</xdr:col>
      <xdr:colOff>434163</xdr:colOff>
      <xdr:row>2</xdr:row>
      <xdr:rowOff>0</xdr:rowOff>
    </xdr:from>
    <xdr:to>
      <xdr:col>69</xdr:col>
      <xdr:colOff>230372</xdr:colOff>
      <xdr:row>19</xdr:row>
      <xdr:rowOff>188284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3B894D2D-F454-4D51-8E6D-6EEA84993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849630</xdr:colOff>
      <xdr:row>1</xdr:row>
      <xdr:rowOff>30480</xdr:rowOff>
    </xdr:from>
    <xdr:to>
      <xdr:col>12</xdr:col>
      <xdr:colOff>845820</xdr:colOff>
      <xdr:row>31</xdr:row>
      <xdr:rowOff>34290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2BAE1F1-72FB-4935-98C5-0AB67BE9B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102870</xdr:colOff>
      <xdr:row>10</xdr:row>
      <xdr:rowOff>60960</xdr:rowOff>
    </xdr:from>
    <xdr:to>
      <xdr:col>13</xdr:col>
      <xdr:colOff>788670</xdr:colOff>
      <xdr:row>13</xdr:row>
      <xdr:rowOff>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6B58B9BF-C177-467E-954F-0B82D873FD9C}"/>
            </a:ext>
          </a:extLst>
        </xdr:cNvPr>
        <xdr:cNvSpPr/>
      </xdr:nvSpPr>
      <xdr:spPr bwMode="auto">
        <a:xfrm>
          <a:off x="11990070" y="1965960"/>
          <a:ext cx="685800" cy="51054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83820</xdr:colOff>
      <xdr:row>1</xdr:row>
      <xdr:rowOff>34290</xdr:rowOff>
    </xdr:from>
    <xdr:to>
      <xdr:col>25</xdr:col>
      <xdr:colOff>655320</xdr:colOff>
      <xdr:row>30</xdr:row>
      <xdr:rowOff>179070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2A7B4E2D-94AD-4A0E-BBBF-357D5AB6F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41910</xdr:colOff>
      <xdr:row>9</xdr:row>
      <xdr:rowOff>171450</xdr:rowOff>
    </xdr:from>
    <xdr:to>
      <xdr:col>26</xdr:col>
      <xdr:colOff>781050</xdr:colOff>
      <xdr:row>12</xdr:row>
      <xdr:rowOff>102870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E282046D-8086-4A20-ABD8-7720C3BCA319}"/>
            </a:ext>
          </a:extLst>
        </xdr:cNvPr>
        <xdr:cNvSpPr/>
      </xdr:nvSpPr>
      <xdr:spPr bwMode="auto">
        <a:xfrm>
          <a:off x="23816310" y="1885950"/>
          <a:ext cx="739140" cy="5029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</xdr:colOff>
      <xdr:row>1</xdr:row>
      <xdr:rowOff>3810</xdr:rowOff>
    </xdr:from>
    <xdr:to>
      <xdr:col>38</xdr:col>
      <xdr:colOff>716280</xdr:colOff>
      <xdr:row>30</xdr:row>
      <xdr:rowOff>114300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40CBA2F-0211-4B1C-AC2F-AC282A10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57150</xdr:colOff>
      <xdr:row>10</xdr:row>
      <xdr:rowOff>30480</xdr:rowOff>
    </xdr:from>
    <xdr:to>
      <xdr:col>39</xdr:col>
      <xdr:colOff>830580</xdr:colOff>
      <xdr:row>13</xdr:row>
      <xdr:rowOff>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3CCAD1DA-525E-4948-A3AA-C369E77CA0BA}"/>
            </a:ext>
          </a:extLst>
        </xdr:cNvPr>
        <xdr:cNvSpPr/>
      </xdr:nvSpPr>
      <xdr:spPr bwMode="auto">
        <a:xfrm>
          <a:off x="35718750" y="1935480"/>
          <a:ext cx="773430" cy="5410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902970</xdr:colOff>
      <xdr:row>0</xdr:row>
      <xdr:rowOff>152400</xdr:rowOff>
    </xdr:from>
    <xdr:to>
      <xdr:col>51</xdr:col>
      <xdr:colOff>796290</xdr:colOff>
      <xdr:row>29</xdr:row>
      <xdr:rowOff>182880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AE63E25-AF4C-4A3A-B599-4D2761316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190500</xdr:colOff>
      <xdr:row>14</xdr:row>
      <xdr:rowOff>0</xdr:rowOff>
    </xdr:from>
    <xdr:to>
      <xdr:col>13</xdr:col>
      <xdr:colOff>675132</xdr:colOff>
      <xdr:row>19</xdr:row>
      <xdr:rowOff>25908</xdr:rowOff>
    </xdr:to>
    <xdr:sp macro="" textlink="">
      <xdr:nvSpPr>
        <xdr:cNvPr id="17" name="Pil: ned 16">
          <a:extLst>
            <a:ext uri="{FF2B5EF4-FFF2-40B4-BE49-F238E27FC236}">
              <a16:creationId xmlns:a16="http://schemas.microsoft.com/office/drawing/2014/main" id="{489DDF3B-1AED-45D1-9D73-38E977C9040C}"/>
            </a:ext>
          </a:extLst>
        </xdr:cNvPr>
        <xdr:cNvSpPr/>
      </xdr:nvSpPr>
      <xdr:spPr bwMode="auto">
        <a:xfrm>
          <a:off x="12077700" y="26670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167640</xdr:colOff>
      <xdr:row>13</xdr:row>
      <xdr:rowOff>60960</xdr:rowOff>
    </xdr:from>
    <xdr:to>
      <xdr:col>26</xdr:col>
      <xdr:colOff>652272</xdr:colOff>
      <xdr:row>18</xdr:row>
      <xdr:rowOff>86868</xdr:rowOff>
    </xdr:to>
    <xdr:sp macro="" textlink="">
      <xdr:nvSpPr>
        <xdr:cNvPr id="19" name="Pil: ned 18">
          <a:extLst>
            <a:ext uri="{FF2B5EF4-FFF2-40B4-BE49-F238E27FC236}">
              <a16:creationId xmlns:a16="http://schemas.microsoft.com/office/drawing/2014/main" id="{9161E3F0-18CF-4208-816F-DC0C991F00CE}"/>
            </a:ext>
          </a:extLst>
        </xdr:cNvPr>
        <xdr:cNvSpPr/>
      </xdr:nvSpPr>
      <xdr:spPr bwMode="auto">
        <a:xfrm>
          <a:off x="23942040" y="253746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156210</xdr:colOff>
      <xdr:row>2</xdr:row>
      <xdr:rowOff>80010</xdr:rowOff>
    </xdr:from>
    <xdr:to>
      <xdr:col>26</xdr:col>
      <xdr:colOff>640842</xdr:colOff>
      <xdr:row>7</xdr:row>
      <xdr:rowOff>105918</xdr:rowOff>
    </xdr:to>
    <xdr:sp macro="" textlink="">
      <xdr:nvSpPr>
        <xdr:cNvPr id="20" name="Pil: opp 19">
          <a:extLst>
            <a:ext uri="{FF2B5EF4-FFF2-40B4-BE49-F238E27FC236}">
              <a16:creationId xmlns:a16="http://schemas.microsoft.com/office/drawing/2014/main" id="{2F1D68D8-BB7D-4520-A485-21E4F67BFBEF}"/>
            </a:ext>
          </a:extLst>
        </xdr:cNvPr>
        <xdr:cNvSpPr/>
      </xdr:nvSpPr>
      <xdr:spPr bwMode="auto">
        <a:xfrm>
          <a:off x="23930610" y="4610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32</xdr:row>
      <xdr:rowOff>179070</xdr:rowOff>
    </xdr:from>
    <xdr:to>
      <xdr:col>12</xdr:col>
      <xdr:colOff>784860</xdr:colOff>
      <xdr:row>62</xdr:row>
      <xdr:rowOff>129540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83CAE57B-F1A7-4D4C-B8D3-9BABC3E4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171450</xdr:colOff>
      <xdr:row>36</xdr:row>
      <xdr:rowOff>121920</xdr:rowOff>
    </xdr:from>
    <xdr:to>
      <xdr:col>13</xdr:col>
      <xdr:colOff>656082</xdr:colOff>
      <xdr:row>41</xdr:row>
      <xdr:rowOff>147828</xdr:rowOff>
    </xdr:to>
    <xdr:sp macro="" textlink="">
      <xdr:nvSpPr>
        <xdr:cNvPr id="23" name="Pil: opp 22">
          <a:extLst>
            <a:ext uri="{FF2B5EF4-FFF2-40B4-BE49-F238E27FC236}">
              <a16:creationId xmlns:a16="http://schemas.microsoft.com/office/drawing/2014/main" id="{A231ECB2-C58A-4BFF-B65B-B4846BBA477A}"/>
            </a:ext>
          </a:extLst>
        </xdr:cNvPr>
        <xdr:cNvSpPr/>
      </xdr:nvSpPr>
      <xdr:spPr bwMode="auto">
        <a:xfrm>
          <a:off x="12058650" y="6979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118110</xdr:colOff>
      <xdr:row>45</xdr:row>
      <xdr:rowOff>7620</xdr:rowOff>
    </xdr:from>
    <xdr:to>
      <xdr:col>13</xdr:col>
      <xdr:colOff>861060</xdr:colOff>
      <xdr:row>47</xdr:row>
      <xdr:rowOff>95250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2DCDA69A-1C2D-481E-88A2-B75A1E8E61DB}"/>
            </a:ext>
          </a:extLst>
        </xdr:cNvPr>
        <xdr:cNvSpPr/>
      </xdr:nvSpPr>
      <xdr:spPr bwMode="auto">
        <a:xfrm>
          <a:off x="12005310" y="8580120"/>
          <a:ext cx="742950" cy="46863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148590</xdr:colOff>
      <xdr:row>48</xdr:row>
      <xdr:rowOff>76200</xdr:rowOff>
    </xdr:from>
    <xdr:to>
      <xdr:col>13</xdr:col>
      <xdr:colOff>633222</xdr:colOff>
      <xdr:row>53</xdr:row>
      <xdr:rowOff>102108</xdr:rowOff>
    </xdr:to>
    <xdr:sp macro="" textlink="">
      <xdr:nvSpPr>
        <xdr:cNvPr id="25" name="Pil: ned 24">
          <a:extLst>
            <a:ext uri="{FF2B5EF4-FFF2-40B4-BE49-F238E27FC236}">
              <a16:creationId xmlns:a16="http://schemas.microsoft.com/office/drawing/2014/main" id="{8DDF2300-8012-4D86-B311-8BF78FCFCF1B}"/>
            </a:ext>
          </a:extLst>
        </xdr:cNvPr>
        <xdr:cNvSpPr/>
      </xdr:nvSpPr>
      <xdr:spPr bwMode="auto">
        <a:xfrm>
          <a:off x="12035790" y="92202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19050</xdr:colOff>
      <xdr:row>32</xdr:row>
      <xdr:rowOff>137160</xdr:rowOff>
    </xdr:from>
    <xdr:to>
      <xdr:col>25</xdr:col>
      <xdr:colOff>590550</xdr:colOff>
      <xdr:row>62</xdr:row>
      <xdr:rowOff>91440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A5A7ECBA-EC84-4053-B848-81C47ABB3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102870</xdr:colOff>
      <xdr:row>34</xdr:row>
      <xdr:rowOff>19050</xdr:rowOff>
    </xdr:from>
    <xdr:to>
      <xdr:col>26</xdr:col>
      <xdr:colOff>587502</xdr:colOff>
      <xdr:row>39</xdr:row>
      <xdr:rowOff>44958</xdr:rowOff>
    </xdr:to>
    <xdr:sp macro="" textlink="">
      <xdr:nvSpPr>
        <xdr:cNvPr id="27" name="Pil: opp 26">
          <a:extLst>
            <a:ext uri="{FF2B5EF4-FFF2-40B4-BE49-F238E27FC236}">
              <a16:creationId xmlns:a16="http://schemas.microsoft.com/office/drawing/2014/main" id="{C9DA9013-1563-4342-B12F-FC3E235827A3}"/>
            </a:ext>
          </a:extLst>
        </xdr:cNvPr>
        <xdr:cNvSpPr/>
      </xdr:nvSpPr>
      <xdr:spPr bwMode="auto">
        <a:xfrm>
          <a:off x="23877270" y="6496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57150</xdr:colOff>
      <xdr:row>40</xdr:row>
      <xdr:rowOff>76200</xdr:rowOff>
    </xdr:from>
    <xdr:to>
      <xdr:col>26</xdr:col>
      <xdr:colOff>735330</xdr:colOff>
      <xdr:row>43</xdr:row>
      <xdr:rowOff>19050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F0E20CD-CD69-48EB-A015-DABB545F63F1}"/>
            </a:ext>
          </a:extLst>
        </xdr:cNvPr>
        <xdr:cNvSpPr/>
      </xdr:nvSpPr>
      <xdr:spPr bwMode="auto">
        <a:xfrm>
          <a:off x="23831550" y="7696200"/>
          <a:ext cx="67818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64770</xdr:colOff>
      <xdr:row>44</xdr:row>
      <xdr:rowOff>140970</xdr:rowOff>
    </xdr:from>
    <xdr:to>
      <xdr:col>26</xdr:col>
      <xdr:colOff>549402</xdr:colOff>
      <xdr:row>49</xdr:row>
      <xdr:rowOff>166878</xdr:rowOff>
    </xdr:to>
    <xdr:sp macro="" textlink="">
      <xdr:nvSpPr>
        <xdr:cNvPr id="29" name="Pil: ned 28">
          <a:extLst>
            <a:ext uri="{FF2B5EF4-FFF2-40B4-BE49-F238E27FC236}">
              <a16:creationId xmlns:a16="http://schemas.microsoft.com/office/drawing/2014/main" id="{0712A116-4258-4C65-933B-16499848F0C0}"/>
            </a:ext>
          </a:extLst>
        </xdr:cNvPr>
        <xdr:cNvSpPr/>
      </xdr:nvSpPr>
      <xdr:spPr bwMode="auto">
        <a:xfrm>
          <a:off x="23839170" y="852297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32</xdr:row>
      <xdr:rowOff>110490</xdr:rowOff>
    </xdr:from>
    <xdr:to>
      <xdr:col>38</xdr:col>
      <xdr:colOff>704850</xdr:colOff>
      <xdr:row>62</xdr:row>
      <xdr:rowOff>68580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5F01217-35EB-4134-86B6-E731B7FA3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91440</xdr:colOff>
      <xdr:row>42</xdr:row>
      <xdr:rowOff>137160</xdr:rowOff>
    </xdr:from>
    <xdr:to>
      <xdr:col>39</xdr:col>
      <xdr:colOff>811530</xdr:colOff>
      <xdr:row>45</xdr:row>
      <xdr:rowOff>80010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3FCD2EC3-114D-4795-9ADA-CD7B2228796F}"/>
            </a:ext>
          </a:extLst>
        </xdr:cNvPr>
        <xdr:cNvSpPr/>
      </xdr:nvSpPr>
      <xdr:spPr bwMode="auto">
        <a:xfrm>
          <a:off x="35753040" y="8138160"/>
          <a:ext cx="72009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883920</xdr:colOff>
      <xdr:row>32</xdr:row>
      <xdr:rowOff>140970</xdr:rowOff>
    </xdr:from>
    <xdr:to>
      <xdr:col>51</xdr:col>
      <xdr:colOff>777240</xdr:colOff>
      <xdr:row>61</xdr:row>
      <xdr:rowOff>171450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CC8FA911-6E79-42F9-92F8-459D3DF20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118110</xdr:colOff>
      <xdr:row>51</xdr:row>
      <xdr:rowOff>152400</xdr:rowOff>
    </xdr:from>
    <xdr:to>
      <xdr:col>39</xdr:col>
      <xdr:colOff>602742</xdr:colOff>
      <xdr:row>56</xdr:row>
      <xdr:rowOff>178308</xdr:rowOff>
    </xdr:to>
    <xdr:sp macro="" textlink="">
      <xdr:nvSpPr>
        <xdr:cNvPr id="33" name="Pil: ned 32">
          <a:extLst>
            <a:ext uri="{FF2B5EF4-FFF2-40B4-BE49-F238E27FC236}">
              <a16:creationId xmlns:a16="http://schemas.microsoft.com/office/drawing/2014/main" id="{E5139F09-D344-4180-B777-26F367B9FC07}"/>
            </a:ext>
          </a:extLst>
        </xdr:cNvPr>
        <xdr:cNvSpPr/>
      </xdr:nvSpPr>
      <xdr:spPr bwMode="auto">
        <a:xfrm>
          <a:off x="35779710" y="98679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41910</xdr:colOff>
      <xdr:row>48</xdr:row>
      <xdr:rowOff>0</xdr:rowOff>
    </xdr:from>
    <xdr:to>
      <xdr:col>39</xdr:col>
      <xdr:colOff>773430</xdr:colOff>
      <xdr:row>50</xdr:row>
      <xdr:rowOff>99060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E1D1BA08-C41A-46A9-840F-89F4528C008D}"/>
            </a:ext>
          </a:extLst>
        </xdr:cNvPr>
        <xdr:cNvSpPr/>
      </xdr:nvSpPr>
      <xdr:spPr bwMode="auto">
        <a:xfrm rot="10800000">
          <a:off x="35703510" y="9144000"/>
          <a:ext cx="731520" cy="48006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152400</xdr:colOff>
      <xdr:row>32</xdr:row>
      <xdr:rowOff>156210</xdr:rowOff>
    </xdr:from>
    <xdr:to>
      <xdr:col>39</xdr:col>
      <xdr:colOff>637032</xdr:colOff>
      <xdr:row>37</xdr:row>
      <xdr:rowOff>182118</xdr:rowOff>
    </xdr:to>
    <xdr:sp macro="" textlink="">
      <xdr:nvSpPr>
        <xdr:cNvPr id="36" name="Pil: ned 35">
          <a:extLst>
            <a:ext uri="{FF2B5EF4-FFF2-40B4-BE49-F238E27FC236}">
              <a16:creationId xmlns:a16="http://schemas.microsoft.com/office/drawing/2014/main" id="{A47BAFAF-34F7-4142-B354-A119D6AE5081}"/>
            </a:ext>
          </a:extLst>
        </xdr:cNvPr>
        <xdr:cNvSpPr/>
      </xdr:nvSpPr>
      <xdr:spPr bwMode="auto">
        <a:xfrm rot="10800000">
          <a:off x="35814000" y="625221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144780</xdr:colOff>
      <xdr:row>66</xdr:row>
      <xdr:rowOff>26670</xdr:rowOff>
    </xdr:from>
    <xdr:to>
      <xdr:col>13</xdr:col>
      <xdr:colOff>629412</xdr:colOff>
      <xdr:row>71</xdr:row>
      <xdr:rowOff>52578</xdr:rowOff>
    </xdr:to>
    <xdr:sp macro="" textlink="">
      <xdr:nvSpPr>
        <xdr:cNvPr id="38" name="Pil: opp 37">
          <a:extLst>
            <a:ext uri="{FF2B5EF4-FFF2-40B4-BE49-F238E27FC236}">
              <a16:creationId xmlns:a16="http://schemas.microsoft.com/office/drawing/2014/main" id="{FE9D8256-BB9F-4718-B884-20D1898C85A8}"/>
            </a:ext>
          </a:extLst>
        </xdr:cNvPr>
        <xdr:cNvSpPr/>
      </xdr:nvSpPr>
      <xdr:spPr bwMode="auto">
        <a:xfrm>
          <a:off x="12031980" y="125996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102870</xdr:colOff>
      <xdr:row>78</xdr:row>
      <xdr:rowOff>41910</xdr:rowOff>
    </xdr:from>
    <xdr:to>
      <xdr:col>13</xdr:col>
      <xdr:colOff>587502</xdr:colOff>
      <xdr:row>83</xdr:row>
      <xdr:rowOff>67818</xdr:rowOff>
    </xdr:to>
    <xdr:sp macro="" textlink="">
      <xdr:nvSpPr>
        <xdr:cNvPr id="39" name="Pil: opp 38">
          <a:extLst>
            <a:ext uri="{FF2B5EF4-FFF2-40B4-BE49-F238E27FC236}">
              <a16:creationId xmlns:a16="http://schemas.microsoft.com/office/drawing/2014/main" id="{D130B8AC-AA01-45BB-8F12-D891C2CF192F}"/>
            </a:ext>
          </a:extLst>
        </xdr:cNvPr>
        <xdr:cNvSpPr/>
      </xdr:nvSpPr>
      <xdr:spPr bwMode="auto">
        <a:xfrm rot="10800000">
          <a:off x="11990070" y="149009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35052</xdr:colOff>
      <xdr:row>74</xdr:row>
      <xdr:rowOff>14478</xdr:rowOff>
    </xdr:from>
    <xdr:to>
      <xdr:col>13</xdr:col>
      <xdr:colOff>784860</xdr:colOff>
      <xdr:row>76</xdr:row>
      <xdr:rowOff>148590</xdr:rowOff>
    </xdr:to>
    <xdr:sp macro="" textlink="">
      <xdr:nvSpPr>
        <xdr:cNvPr id="40" name="Pil: opp 39">
          <a:extLst>
            <a:ext uri="{FF2B5EF4-FFF2-40B4-BE49-F238E27FC236}">
              <a16:creationId xmlns:a16="http://schemas.microsoft.com/office/drawing/2014/main" id="{086A6501-C6D1-4FC8-AA9E-3A275178442B}"/>
            </a:ext>
          </a:extLst>
        </xdr:cNvPr>
        <xdr:cNvSpPr/>
      </xdr:nvSpPr>
      <xdr:spPr bwMode="auto">
        <a:xfrm rot="5400000">
          <a:off x="12039600" y="13994130"/>
          <a:ext cx="515112" cy="7498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910590</xdr:colOff>
      <xdr:row>64</xdr:row>
      <xdr:rowOff>129540</xdr:rowOff>
    </xdr:from>
    <xdr:to>
      <xdr:col>25</xdr:col>
      <xdr:colOff>567690</xdr:colOff>
      <xdr:row>94</xdr:row>
      <xdr:rowOff>83820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6320C191-BD99-4CBE-92B8-1D79E3123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160020</xdr:colOff>
      <xdr:row>67</xdr:row>
      <xdr:rowOff>26670</xdr:rowOff>
    </xdr:from>
    <xdr:to>
      <xdr:col>26</xdr:col>
      <xdr:colOff>644652</xdr:colOff>
      <xdr:row>72</xdr:row>
      <xdr:rowOff>52578</xdr:rowOff>
    </xdr:to>
    <xdr:sp macro="" textlink="">
      <xdr:nvSpPr>
        <xdr:cNvPr id="42" name="Pil: opp 41">
          <a:extLst>
            <a:ext uri="{FF2B5EF4-FFF2-40B4-BE49-F238E27FC236}">
              <a16:creationId xmlns:a16="http://schemas.microsoft.com/office/drawing/2014/main" id="{740C87F3-99F2-4394-BA56-3607D7F757C6}"/>
            </a:ext>
          </a:extLst>
        </xdr:cNvPr>
        <xdr:cNvSpPr/>
      </xdr:nvSpPr>
      <xdr:spPr bwMode="auto">
        <a:xfrm>
          <a:off x="23934420" y="127901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73152</xdr:colOff>
      <xdr:row>74</xdr:row>
      <xdr:rowOff>185928</xdr:rowOff>
    </xdr:from>
    <xdr:to>
      <xdr:col>26</xdr:col>
      <xdr:colOff>735330</xdr:colOff>
      <xdr:row>77</xdr:row>
      <xdr:rowOff>129540</xdr:rowOff>
    </xdr:to>
    <xdr:sp macro="" textlink="">
      <xdr:nvSpPr>
        <xdr:cNvPr id="43" name="Pil: opp 42">
          <a:extLst>
            <a:ext uri="{FF2B5EF4-FFF2-40B4-BE49-F238E27FC236}">
              <a16:creationId xmlns:a16="http://schemas.microsoft.com/office/drawing/2014/main" id="{0409057A-0961-413F-A2E4-86060FE9AFF4}"/>
            </a:ext>
          </a:extLst>
        </xdr:cNvPr>
        <xdr:cNvSpPr/>
      </xdr:nvSpPr>
      <xdr:spPr bwMode="auto">
        <a:xfrm rot="5400000">
          <a:off x="23921085" y="14209395"/>
          <a:ext cx="515112" cy="66217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99060</xdr:colOff>
      <xdr:row>80</xdr:row>
      <xdr:rowOff>49530</xdr:rowOff>
    </xdr:from>
    <xdr:to>
      <xdr:col>26</xdr:col>
      <xdr:colOff>583692</xdr:colOff>
      <xdr:row>85</xdr:row>
      <xdr:rowOff>75438</xdr:rowOff>
    </xdr:to>
    <xdr:sp macro="" textlink="">
      <xdr:nvSpPr>
        <xdr:cNvPr id="44" name="Pil: opp 43">
          <a:extLst>
            <a:ext uri="{FF2B5EF4-FFF2-40B4-BE49-F238E27FC236}">
              <a16:creationId xmlns:a16="http://schemas.microsoft.com/office/drawing/2014/main" id="{79EE9FF8-6CF0-4912-987D-C431174F32C5}"/>
            </a:ext>
          </a:extLst>
        </xdr:cNvPr>
        <xdr:cNvSpPr/>
      </xdr:nvSpPr>
      <xdr:spPr bwMode="auto">
        <a:xfrm rot="10800000">
          <a:off x="23873460" y="1528953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64</xdr:row>
      <xdr:rowOff>175260</xdr:rowOff>
    </xdr:from>
    <xdr:to>
      <xdr:col>38</xdr:col>
      <xdr:colOff>739140</xdr:colOff>
      <xdr:row>94</xdr:row>
      <xdr:rowOff>106680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C6E1BB2-B403-416B-B8A0-B4FF87ED7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205740</xdr:colOff>
      <xdr:row>64</xdr:row>
      <xdr:rowOff>118110</xdr:rowOff>
    </xdr:from>
    <xdr:to>
      <xdr:col>39</xdr:col>
      <xdr:colOff>690372</xdr:colOff>
      <xdr:row>69</xdr:row>
      <xdr:rowOff>144018</xdr:rowOff>
    </xdr:to>
    <xdr:sp macro="" textlink="">
      <xdr:nvSpPr>
        <xdr:cNvPr id="46" name="Pil: ned 45">
          <a:extLst>
            <a:ext uri="{FF2B5EF4-FFF2-40B4-BE49-F238E27FC236}">
              <a16:creationId xmlns:a16="http://schemas.microsoft.com/office/drawing/2014/main" id="{A59E0604-9645-43CA-A679-387960973864}"/>
            </a:ext>
          </a:extLst>
        </xdr:cNvPr>
        <xdr:cNvSpPr/>
      </xdr:nvSpPr>
      <xdr:spPr bwMode="auto">
        <a:xfrm rot="10800000">
          <a:off x="35867340" y="1231011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176022</xdr:colOff>
      <xdr:row>73</xdr:row>
      <xdr:rowOff>94488</xdr:rowOff>
    </xdr:from>
    <xdr:to>
      <xdr:col>39</xdr:col>
      <xdr:colOff>849630</xdr:colOff>
      <xdr:row>76</xdr:row>
      <xdr:rowOff>38100</xdr:rowOff>
    </xdr:to>
    <xdr:sp macro="" textlink="">
      <xdr:nvSpPr>
        <xdr:cNvPr id="47" name="Pil: ned 46">
          <a:extLst>
            <a:ext uri="{FF2B5EF4-FFF2-40B4-BE49-F238E27FC236}">
              <a16:creationId xmlns:a16="http://schemas.microsoft.com/office/drawing/2014/main" id="{506C462B-D9D3-4C3D-B108-1DBE8E3DEC7D}"/>
            </a:ext>
          </a:extLst>
        </xdr:cNvPr>
        <xdr:cNvSpPr/>
      </xdr:nvSpPr>
      <xdr:spPr bwMode="auto">
        <a:xfrm rot="16200000">
          <a:off x="35916870" y="13921740"/>
          <a:ext cx="515112" cy="6736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78</xdr:row>
      <xdr:rowOff>133350</xdr:rowOff>
    </xdr:from>
    <xdr:to>
      <xdr:col>39</xdr:col>
      <xdr:colOff>784860</xdr:colOff>
      <xdr:row>81</xdr:row>
      <xdr:rowOff>38100</xdr:rowOff>
    </xdr:to>
    <xdr:sp macro="" textlink="">
      <xdr:nvSpPr>
        <xdr:cNvPr id="48" name="Pil: ned 47">
          <a:extLst>
            <a:ext uri="{FF2B5EF4-FFF2-40B4-BE49-F238E27FC236}">
              <a16:creationId xmlns:a16="http://schemas.microsoft.com/office/drawing/2014/main" id="{C01E8AFF-7E08-49E0-AF08-B435CFEE7A4D}"/>
            </a:ext>
          </a:extLst>
        </xdr:cNvPr>
        <xdr:cNvSpPr/>
      </xdr:nvSpPr>
      <xdr:spPr bwMode="auto">
        <a:xfrm rot="5400000">
          <a:off x="35865435" y="14887575"/>
          <a:ext cx="476250" cy="685800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41910</xdr:colOff>
      <xdr:row>82</xdr:row>
      <xdr:rowOff>182880</xdr:rowOff>
    </xdr:from>
    <xdr:to>
      <xdr:col>39</xdr:col>
      <xdr:colOff>526542</xdr:colOff>
      <xdr:row>88</xdr:row>
      <xdr:rowOff>18288</xdr:rowOff>
    </xdr:to>
    <xdr:sp macro="" textlink="">
      <xdr:nvSpPr>
        <xdr:cNvPr id="49" name="Pil: ned 48">
          <a:extLst>
            <a:ext uri="{FF2B5EF4-FFF2-40B4-BE49-F238E27FC236}">
              <a16:creationId xmlns:a16="http://schemas.microsoft.com/office/drawing/2014/main" id="{C3539CD6-96B2-45E4-837E-B90D481FF5FC}"/>
            </a:ext>
          </a:extLst>
        </xdr:cNvPr>
        <xdr:cNvSpPr/>
      </xdr:nvSpPr>
      <xdr:spPr bwMode="auto">
        <a:xfrm>
          <a:off x="35703510" y="158038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45720</xdr:colOff>
      <xdr:row>64</xdr:row>
      <xdr:rowOff>171450</xdr:rowOff>
    </xdr:from>
    <xdr:to>
      <xdr:col>51</xdr:col>
      <xdr:colOff>853440</xdr:colOff>
      <xdr:row>94</xdr:row>
      <xdr:rowOff>11430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A01236D4-492B-4F72-A533-334C2E4C8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64</xdr:row>
      <xdr:rowOff>144780</xdr:rowOff>
    </xdr:from>
    <xdr:to>
      <xdr:col>12</xdr:col>
      <xdr:colOff>670560</xdr:colOff>
      <xdr:row>94</xdr:row>
      <xdr:rowOff>129540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7D70C742-39B9-4C75-A7FB-E9E850B44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579120</xdr:colOff>
      <xdr:row>126</xdr:row>
      <xdr:rowOff>129540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71EC1772-03C4-461B-ACA1-E109AFDE9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7620</xdr:colOff>
      <xdr:row>101</xdr:row>
      <xdr:rowOff>0</xdr:rowOff>
    </xdr:from>
    <xdr:to>
      <xdr:col>14</xdr:col>
      <xdr:colOff>492252</xdr:colOff>
      <xdr:row>106</xdr:row>
      <xdr:rowOff>25908</xdr:rowOff>
    </xdr:to>
    <xdr:sp macro="" textlink="">
      <xdr:nvSpPr>
        <xdr:cNvPr id="53" name="Pil: opp 52">
          <a:extLst>
            <a:ext uri="{FF2B5EF4-FFF2-40B4-BE49-F238E27FC236}">
              <a16:creationId xmlns:a16="http://schemas.microsoft.com/office/drawing/2014/main" id="{FE8FB953-0FD9-4098-9ED0-5B8C70B3F105}"/>
            </a:ext>
          </a:extLst>
        </xdr:cNvPr>
        <xdr:cNvSpPr/>
      </xdr:nvSpPr>
      <xdr:spPr bwMode="auto">
        <a:xfrm>
          <a:off x="12809220" y="25336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15</xdr:col>
      <xdr:colOff>64008</xdr:colOff>
      <xdr:row>111</xdr:row>
      <xdr:rowOff>103632</xdr:rowOff>
    </xdr:to>
    <xdr:sp macro="" textlink="">
      <xdr:nvSpPr>
        <xdr:cNvPr id="54" name="Pil: opp 53">
          <a:extLst>
            <a:ext uri="{FF2B5EF4-FFF2-40B4-BE49-F238E27FC236}">
              <a16:creationId xmlns:a16="http://schemas.microsoft.com/office/drawing/2014/main" id="{FD31DB96-9FDC-4E28-A25A-9271D4AF8EBB}"/>
            </a:ext>
          </a:extLst>
        </xdr:cNvPr>
        <xdr:cNvSpPr/>
      </xdr:nvSpPr>
      <xdr:spPr bwMode="auto">
        <a:xfrm rot="5400000">
          <a:off x="13048488" y="26613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106680</xdr:colOff>
      <xdr:row>97</xdr:row>
      <xdr:rowOff>49530</xdr:rowOff>
    </xdr:from>
    <xdr:to>
      <xdr:col>26</xdr:col>
      <xdr:colOff>769620</xdr:colOff>
      <xdr:row>126</xdr:row>
      <xdr:rowOff>160020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B52E67B-C40B-48FA-B77A-02BEDE4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144780</xdr:colOff>
      <xdr:row>108</xdr:row>
      <xdr:rowOff>175260</xdr:rowOff>
    </xdr:from>
    <xdr:to>
      <xdr:col>27</xdr:col>
      <xdr:colOff>895350</xdr:colOff>
      <xdr:row>111</xdr:row>
      <xdr:rowOff>140970</xdr:rowOff>
    </xdr:to>
    <xdr:sp macro="" textlink="">
      <xdr:nvSpPr>
        <xdr:cNvPr id="56" name="Pil: opp 55">
          <a:extLst>
            <a:ext uri="{FF2B5EF4-FFF2-40B4-BE49-F238E27FC236}">
              <a16:creationId xmlns:a16="http://schemas.microsoft.com/office/drawing/2014/main" id="{54F7AF20-1557-41A7-9BF6-35647724DD50}"/>
            </a:ext>
          </a:extLst>
        </xdr:cNvPr>
        <xdr:cNvSpPr/>
      </xdr:nvSpPr>
      <xdr:spPr bwMode="auto">
        <a:xfrm rot="5400000">
          <a:off x="24940260" y="20642580"/>
          <a:ext cx="537210" cy="75057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381000</xdr:colOff>
      <xdr:row>102</xdr:row>
      <xdr:rowOff>121920</xdr:rowOff>
    </xdr:from>
    <xdr:to>
      <xdr:col>27</xdr:col>
      <xdr:colOff>865632</xdr:colOff>
      <xdr:row>107</xdr:row>
      <xdr:rowOff>147828</xdr:rowOff>
    </xdr:to>
    <xdr:sp macro="" textlink="">
      <xdr:nvSpPr>
        <xdr:cNvPr id="57" name="Pil: opp 56">
          <a:extLst>
            <a:ext uri="{FF2B5EF4-FFF2-40B4-BE49-F238E27FC236}">
              <a16:creationId xmlns:a16="http://schemas.microsoft.com/office/drawing/2014/main" id="{9124E69F-39AA-46E1-BAF9-ED396CE87F00}"/>
            </a:ext>
          </a:extLst>
        </xdr:cNvPr>
        <xdr:cNvSpPr/>
      </xdr:nvSpPr>
      <xdr:spPr bwMode="auto">
        <a:xfrm>
          <a:off x="25069800" y="25648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320040</xdr:colOff>
      <xdr:row>97</xdr:row>
      <xdr:rowOff>140970</xdr:rowOff>
    </xdr:from>
    <xdr:to>
      <xdr:col>39</xdr:col>
      <xdr:colOff>868680</xdr:colOff>
      <xdr:row>127</xdr:row>
      <xdr:rowOff>15240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12F78B4E-1E90-4718-A7C3-F913A2794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40</xdr:col>
      <xdr:colOff>243840</xdr:colOff>
      <xdr:row>111</xdr:row>
      <xdr:rowOff>68580</xdr:rowOff>
    </xdr:from>
    <xdr:to>
      <xdr:col>40</xdr:col>
      <xdr:colOff>845820</xdr:colOff>
      <xdr:row>114</xdr:row>
      <xdr:rowOff>19050</xdr:rowOff>
    </xdr:to>
    <xdr:sp macro="" textlink="">
      <xdr:nvSpPr>
        <xdr:cNvPr id="59" name="Pil: opp 58">
          <a:extLst>
            <a:ext uri="{FF2B5EF4-FFF2-40B4-BE49-F238E27FC236}">
              <a16:creationId xmlns:a16="http://schemas.microsoft.com/office/drawing/2014/main" id="{9AA72C7D-D2FD-4902-8F5F-7DE4BDA0DD7C}"/>
            </a:ext>
          </a:extLst>
        </xdr:cNvPr>
        <xdr:cNvSpPr/>
      </xdr:nvSpPr>
      <xdr:spPr bwMode="auto">
        <a:xfrm rot="5400000">
          <a:off x="36859845" y="21174075"/>
          <a:ext cx="521970" cy="6019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144780</xdr:colOff>
      <xdr:row>100</xdr:row>
      <xdr:rowOff>118110</xdr:rowOff>
    </xdr:from>
    <xdr:to>
      <xdr:col>40</xdr:col>
      <xdr:colOff>629412</xdr:colOff>
      <xdr:row>105</xdr:row>
      <xdr:rowOff>144018</xdr:rowOff>
    </xdr:to>
    <xdr:sp macro="" textlink="">
      <xdr:nvSpPr>
        <xdr:cNvPr id="60" name="Pil: opp 59">
          <a:extLst>
            <a:ext uri="{FF2B5EF4-FFF2-40B4-BE49-F238E27FC236}">
              <a16:creationId xmlns:a16="http://schemas.microsoft.com/office/drawing/2014/main" id="{14C2643D-037F-4630-88C4-1A283C417FED}"/>
            </a:ext>
          </a:extLst>
        </xdr:cNvPr>
        <xdr:cNvSpPr/>
      </xdr:nvSpPr>
      <xdr:spPr bwMode="auto">
        <a:xfrm>
          <a:off x="36720780" y="191681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887730</xdr:colOff>
      <xdr:row>97</xdr:row>
      <xdr:rowOff>64770</xdr:rowOff>
    </xdr:from>
    <xdr:to>
      <xdr:col>52</xdr:col>
      <xdr:colOff>781050</xdr:colOff>
      <xdr:row>126</xdr:row>
      <xdr:rowOff>95250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C8186F80-D66D-48A3-922D-D5EBBFD63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579120</xdr:colOff>
      <xdr:row>158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292B67C5-034E-4201-BEDF-054DDBD05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182880</xdr:colOff>
      <xdr:row>133</xdr:row>
      <xdr:rowOff>182880</xdr:rowOff>
    </xdr:from>
    <xdr:to>
      <xdr:col>14</xdr:col>
      <xdr:colOff>667512</xdr:colOff>
      <xdr:row>139</xdr:row>
      <xdr:rowOff>18288</xdr:rowOff>
    </xdr:to>
    <xdr:sp macro="" textlink="">
      <xdr:nvSpPr>
        <xdr:cNvPr id="63" name="Pil: opp 62">
          <a:extLst>
            <a:ext uri="{FF2B5EF4-FFF2-40B4-BE49-F238E27FC236}">
              <a16:creationId xmlns:a16="http://schemas.microsoft.com/office/drawing/2014/main" id="{4122BEE1-446D-4E51-B844-4AEDEC77C7B7}"/>
            </a:ext>
          </a:extLst>
        </xdr:cNvPr>
        <xdr:cNvSpPr/>
      </xdr:nvSpPr>
      <xdr:spPr bwMode="auto">
        <a:xfrm>
          <a:off x="12984480" y="316153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15</xdr:col>
      <xdr:colOff>64008</xdr:colOff>
      <xdr:row>144</xdr:row>
      <xdr:rowOff>103632</xdr:rowOff>
    </xdr:to>
    <xdr:sp macro="" textlink="">
      <xdr:nvSpPr>
        <xdr:cNvPr id="64" name="Pil: opp 63">
          <a:extLst>
            <a:ext uri="{FF2B5EF4-FFF2-40B4-BE49-F238E27FC236}">
              <a16:creationId xmlns:a16="http://schemas.microsoft.com/office/drawing/2014/main" id="{5AC9DB86-B6DB-46DD-900A-7658251ECA07}"/>
            </a:ext>
          </a:extLst>
        </xdr:cNvPr>
        <xdr:cNvSpPr/>
      </xdr:nvSpPr>
      <xdr:spPr bwMode="auto">
        <a:xfrm rot="5400000">
          <a:off x="13048488" y="32900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114</xdr:row>
      <xdr:rowOff>7620</xdr:rowOff>
    </xdr:from>
    <xdr:to>
      <xdr:col>14</xdr:col>
      <xdr:colOff>484632</xdr:colOff>
      <xdr:row>119</xdr:row>
      <xdr:rowOff>33528</xdr:rowOff>
    </xdr:to>
    <xdr:sp macro="" textlink="">
      <xdr:nvSpPr>
        <xdr:cNvPr id="65" name="Pil: opp 64">
          <a:extLst>
            <a:ext uri="{FF2B5EF4-FFF2-40B4-BE49-F238E27FC236}">
              <a16:creationId xmlns:a16="http://schemas.microsoft.com/office/drawing/2014/main" id="{9AF4A802-C9C5-48D8-A19F-065ADF987318}"/>
            </a:ext>
          </a:extLst>
        </xdr:cNvPr>
        <xdr:cNvSpPr/>
      </xdr:nvSpPr>
      <xdr:spPr bwMode="auto">
        <a:xfrm rot="10800000">
          <a:off x="12801600" y="278206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484632</xdr:colOff>
      <xdr:row>153</xdr:row>
      <xdr:rowOff>25908</xdr:rowOff>
    </xdr:to>
    <xdr:sp macro="" textlink="">
      <xdr:nvSpPr>
        <xdr:cNvPr id="66" name="Pil: opp 65">
          <a:extLst>
            <a:ext uri="{FF2B5EF4-FFF2-40B4-BE49-F238E27FC236}">
              <a16:creationId xmlns:a16="http://schemas.microsoft.com/office/drawing/2014/main" id="{8F8DBF68-1FC5-4C2E-A199-4685FB6A689D}"/>
            </a:ext>
          </a:extLst>
        </xdr:cNvPr>
        <xdr:cNvSpPr/>
      </xdr:nvSpPr>
      <xdr:spPr bwMode="auto">
        <a:xfrm rot="10800000">
          <a:off x="12801600" y="34290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213360</xdr:colOff>
      <xdr:row>128</xdr:row>
      <xdr:rowOff>175260</xdr:rowOff>
    </xdr:from>
    <xdr:to>
      <xdr:col>27</xdr:col>
      <xdr:colOff>99060</xdr:colOff>
      <xdr:row>158</xdr:row>
      <xdr:rowOff>129540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C023D651-AA61-4C7A-B269-D0F9E4094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300990</xdr:colOff>
      <xdr:row>132</xdr:row>
      <xdr:rowOff>167640</xdr:rowOff>
    </xdr:from>
    <xdr:to>
      <xdr:col>27</xdr:col>
      <xdr:colOff>785622</xdr:colOff>
      <xdr:row>138</xdr:row>
      <xdr:rowOff>3048</xdr:rowOff>
    </xdr:to>
    <xdr:sp macro="" textlink="">
      <xdr:nvSpPr>
        <xdr:cNvPr id="68" name="Pil: opp 67">
          <a:extLst>
            <a:ext uri="{FF2B5EF4-FFF2-40B4-BE49-F238E27FC236}">
              <a16:creationId xmlns:a16="http://schemas.microsoft.com/office/drawing/2014/main" id="{E4990727-A610-441B-BDA9-8E24A61768A2}"/>
            </a:ext>
          </a:extLst>
        </xdr:cNvPr>
        <xdr:cNvSpPr/>
      </xdr:nvSpPr>
      <xdr:spPr bwMode="auto">
        <a:xfrm>
          <a:off x="24989790" y="314096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190500</xdr:colOff>
      <xdr:row>141</xdr:row>
      <xdr:rowOff>160020</xdr:rowOff>
    </xdr:from>
    <xdr:to>
      <xdr:col>27</xdr:col>
      <xdr:colOff>883920</xdr:colOff>
      <xdr:row>144</xdr:row>
      <xdr:rowOff>72390</xdr:rowOff>
    </xdr:to>
    <xdr:sp macro="" textlink="">
      <xdr:nvSpPr>
        <xdr:cNvPr id="69" name="Pil: opp 68">
          <a:extLst>
            <a:ext uri="{FF2B5EF4-FFF2-40B4-BE49-F238E27FC236}">
              <a16:creationId xmlns:a16="http://schemas.microsoft.com/office/drawing/2014/main" id="{0BC84A54-D0F7-4147-8241-03EB6B0C75DE}"/>
            </a:ext>
          </a:extLst>
        </xdr:cNvPr>
        <xdr:cNvSpPr/>
      </xdr:nvSpPr>
      <xdr:spPr bwMode="auto">
        <a:xfrm rot="5400000">
          <a:off x="24984075" y="26915745"/>
          <a:ext cx="483870" cy="6934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354330</xdr:colOff>
      <xdr:row>145</xdr:row>
      <xdr:rowOff>102870</xdr:rowOff>
    </xdr:from>
    <xdr:to>
      <xdr:col>27</xdr:col>
      <xdr:colOff>838962</xdr:colOff>
      <xdr:row>150</xdr:row>
      <xdr:rowOff>128778</xdr:rowOff>
    </xdr:to>
    <xdr:sp macro="" textlink="">
      <xdr:nvSpPr>
        <xdr:cNvPr id="70" name="Pil: opp 69">
          <a:extLst>
            <a:ext uri="{FF2B5EF4-FFF2-40B4-BE49-F238E27FC236}">
              <a16:creationId xmlns:a16="http://schemas.microsoft.com/office/drawing/2014/main" id="{B782560E-6B2A-4DC6-B0AE-FA3B21FE7658}"/>
            </a:ext>
          </a:extLst>
        </xdr:cNvPr>
        <xdr:cNvSpPr/>
      </xdr:nvSpPr>
      <xdr:spPr bwMode="auto">
        <a:xfrm rot="10800000">
          <a:off x="25043130" y="338213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335280</xdr:colOff>
      <xdr:row>129</xdr:row>
      <xdr:rowOff>95250</xdr:rowOff>
    </xdr:from>
    <xdr:to>
      <xdr:col>39</xdr:col>
      <xdr:colOff>800100</xdr:colOff>
      <xdr:row>158</xdr:row>
      <xdr:rowOff>144780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35761E75-A98B-476B-83F2-465CA129A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91440</xdr:colOff>
      <xdr:row>132</xdr:row>
      <xdr:rowOff>156210</xdr:rowOff>
    </xdr:from>
    <xdr:to>
      <xdr:col>40</xdr:col>
      <xdr:colOff>576072</xdr:colOff>
      <xdr:row>137</xdr:row>
      <xdr:rowOff>182118</xdr:rowOff>
    </xdr:to>
    <xdr:sp macro="" textlink="">
      <xdr:nvSpPr>
        <xdr:cNvPr id="72" name="Pil: opp 71">
          <a:extLst>
            <a:ext uri="{FF2B5EF4-FFF2-40B4-BE49-F238E27FC236}">
              <a16:creationId xmlns:a16="http://schemas.microsoft.com/office/drawing/2014/main" id="{15882051-C9FD-47FE-9BEA-9A46B8D13243}"/>
            </a:ext>
          </a:extLst>
        </xdr:cNvPr>
        <xdr:cNvSpPr/>
      </xdr:nvSpPr>
      <xdr:spPr bwMode="auto">
        <a:xfrm>
          <a:off x="36667440" y="253022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68580</xdr:colOff>
      <xdr:row>141</xdr:row>
      <xdr:rowOff>148590</xdr:rowOff>
    </xdr:from>
    <xdr:to>
      <xdr:col>40</xdr:col>
      <xdr:colOff>815340</xdr:colOff>
      <xdr:row>144</xdr:row>
      <xdr:rowOff>91440</xdr:rowOff>
    </xdr:to>
    <xdr:sp macro="" textlink="">
      <xdr:nvSpPr>
        <xdr:cNvPr id="73" name="Pil: opp 72">
          <a:extLst>
            <a:ext uri="{FF2B5EF4-FFF2-40B4-BE49-F238E27FC236}">
              <a16:creationId xmlns:a16="http://schemas.microsoft.com/office/drawing/2014/main" id="{0E7DA908-A5C4-4924-B416-6F24B2D4545B}"/>
            </a:ext>
          </a:extLst>
        </xdr:cNvPr>
        <xdr:cNvSpPr/>
      </xdr:nvSpPr>
      <xdr:spPr bwMode="auto">
        <a:xfrm rot="5400000">
          <a:off x="36760785" y="26892885"/>
          <a:ext cx="5143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95250</xdr:colOff>
      <xdr:row>146</xdr:row>
      <xdr:rowOff>45720</xdr:rowOff>
    </xdr:from>
    <xdr:to>
      <xdr:col>40</xdr:col>
      <xdr:colOff>579882</xdr:colOff>
      <xdr:row>151</xdr:row>
      <xdr:rowOff>71628</xdr:rowOff>
    </xdr:to>
    <xdr:sp macro="" textlink="">
      <xdr:nvSpPr>
        <xdr:cNvPr id="74" name="Pil: opp 73">
          <a:extLst>
            <a:ext uri="{FF2B5EF4-FFF2-40B4-BE49-F238E27FC236}">
              <a16:creationId xmlns:a16="http://schemas.microsoft.com/office/drawing/2014/main" id="{141F5344-5C11-4E43-BD11-FD50A310748B}"/>
            </a:ext>
          </a:extLst>
        </xdr:cNvPr>
        <xdr:cNvSpPr/>
      </xdr:nvSpPr>
      <xdr:spPr bwMode="auto">
        <a:xfrm rot="10800000">
          <a:off x="36671250" y="27858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19050</xdr:colOff>
      <xdr:row>129</xdr:row>
      <xdr:rowOff>83820</xdr:rowOff>
    </xdr:from>
    <xdr:to>
      <xdr:col>52</xdr:col>
      <xdr:colOff>826770</xdr:colOff>
      <xdr:row>158</xdr:row>
      <xdr:rowOff>114300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89FFA22A-36E1-4B37-8E4F-99B460208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579120</xdr:colOff>
      <xdr:row>190</xdr:row>
      <xdr:rowOff>129540</xdr:rowOff>
    </xdr:to>
    <xdr:graphicFrame macro="">
      <xdr:nvGraphicFramePr>
        <xdr:cNvPr id="79" name="Diagram 2">
          <a:extLst>
            <a:ext uri="{FF2B5EF4-FFF2-40B4-BE49-F238E27FC236}">
              <a16:creationId xmlns:a16="http://schemas.microsoft.com/office/drawing/2014/main" id="{D9977BE3-0A1A-45C3-80AA-AC2484CAE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484632</xdr:colOff>
      <xdr:row>171</xdr:row>
      <xdr:rowOff>25908</xdr:rowOff>
    </xdr:to>
    <xdr:sp macro="" textlink="">
      <xdr:nvSpPr>
        <xdr:cNvPr id="80" name="Pil: opp 79">
          <a:extLst>
            <a:ext uri="{FF2B5EF4-FFF2-40B4-BE49-F238E27FC236}">
              <a16:creationId xmlns:a16="http://schemas.microsoft.com/office/drawing/2014/main" id="{4987C715-B441-49A1-9998-25BD2A111608}"/>
            </a:ext>
          </a:extLst>
        </xdr:cNvPr>
        <xdr:cNvSpPr/>
      </xdr:nvSpPr>
      <xdr:spPr bwMode="auto">
        <a:xfrm>
          <a:off x="12801600" y="37719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15</xdr:col>
      <xdr:colOff>64008</xdr:colOff>
      <xdr:row>176</xdr:row>
      <xdr:rowOff>103632</xdr:rowOff>
    </xdr:to>
    <xdr:sp macro="" textlink="">
      <xdr:nvSpPr>
        <xdr:cNvPr id="81" name="Pil: opp 80">
          <a:extLst>
            <a:ext uri="{FF2B5EF4-FFF2-40B4-BE49-F238E27FC236}">
              <a16:creationId xmlns:a16="http://schemas.microsoft.com/office/drawing/2014/main" id="{A1A8E725-B2E1-4EAC-8A5B-B3E049DE8B22}"/>
            </a:ext>
          </a:extLst>
        </xdr:cNvPr>
        <xdr:cNvSpPr/>
      </xdr:nvSpPr>
      <xdr:spPr bwMode="auto">
        <a:xfrm rot="5400000">
          <a:off x="13048488" y="38996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484632</xdr:colOff>
      <xdr:row>183</xdr:row>
      <xdr:rowOff>25908</xdr:rowOff>
    </xdr:to>
    <xdr:sp macro="" textlink="">
      <xdr:nvSpPr>
        <xdr:cNvPr id="82" name="Pil: opp 81">
          <a:extLst>
            <a:ext uri="{FF2B5EF4-FFF2-40B4-BE49-F238E27FC236}">
              <a16:creationId xmlns:a16="http://schemas.microsoft.com/office/drawing/2014/main" id="{EA5E98F0-5C0B-4F1F-99EB-97EF9B796257}"/>
            </a:ext>
          </a:extLst>
        </xdr:cNvPr>
        <xdr:cNvSpPr/>
      </xdr:nvSpPr>
      <xdr:spPr bwMode="auto">
        <a:xfrm rot="10800000">
          <a:off x="12801600" y="40005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106680</xdr:colOff>
      <xdr:row>160</xdr:row>
      <xdr:rowOff>121920</xdr:rowOff>
    </xdr:from>
    <xdr:to>
      <xdr:col>26</xdr:col>
      <xdr:colOff>906780</xdr:colOff>
      <xdr:row>190</xdr:row>
      <xdr:rowOff>76200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33601ED4-526A-4A38-945B-518A52CED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335280</xdr:colOff>
      <xdr:row>165</xdr:row>
      <xdr:rowOff>38100</xdr:rowOff>
    </xdr:from>
    <xdr:to>
      <xdr:col>27</xdr:col>
      <xdr:colOff>819912</xdr:colOff>
      <xdr:row>170</xdr:row>
      <xdr:rowOff>64008</xdr:rowOff>
    </xdr:to>
    <xdr:sp macro="" textlink="">
      <xdr:nvSpPr>
        <xdr:cNvPr id="84" name="Pil: opp 83">
          <a:extLst>
            <a:ext uri="{FF2B5EF4-FFF2-40B4-BE49-F238E27FC236}">
              <a16:creationId xmlns:a16="http://schemas.microsoft.com/office/drawing/2014/main" id="{FF3D5743-0885-4333-BFB3-E9736A129BA2}"/>
            </a:ext>
          </a:extLst>
        </xdr:cNvPr>
        <xdr:cNvSpPr/>
      </xdr:nvSpPr>
      <xdr:spPr bwMode="auto">
        <a:xfrm>
          <a:off x="25024080" y="375666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129540</xdr:colOff>
      <xdr:row>173</xdr:row>
      <xdr:rowOff>182880</xdr:rowOff>
    </xdr:from>
    <xdr:to>
      <xdr:col>28</xdr:col>
      <xdr:colOff>193548</xdr:colOff>
      <xdr:row>176</xdr:row>
      <xdr:rowOff>96012</xdr:rowOff>
    </xdr:to>
    <xdr:sp macro="" textlink="">
      <xdr:nvSpPr>
        <xdr:cNvPr id="85" name="Pil: opp 84">
          <a:extLst>
            <a:ext uri="{FF2B5EF4-FFF2-40B4-BE49-F238E27FC236}">
              <a16:creationId xmlns:a16="http://schemas.microsoft.com/office/drawing/2014/main" id="{BE481982-6495-4659-B1C2-BD613E4637E1}"/>
            </a:ext>
          </a:extLst>
        </xdr:cNvPr>
        <xdr:cNvSpPr/>
      </xdr:nvSpPr>
      <xdr:spPr bwMode="auto">
        <a:xfrm rot="5400000">
          <a:off x="25065228" y="3898849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297180</xdr:colOff>
      <xdr:row>178</xdr:row>
      <xdr:rowOff>175260</xdr:rowOff>
    </xdr:from>
    <xdr:to>
      <xdr:col>27</xdr:col>
      <xdr:colOff>781812</xdr:colOff>
      <xdr:row>184</xdr:row>
      <xdr:rowOff>10668</xdr:rowOff>
    </xdr:to>
    <xdr:sp macro="" textlink="">
      <xdr:nvSpPr>
        <xdr:cNvPr id="86" name="Pil: opp 85">
          <a:extLst>
            <a:ext uri="{FF2B5EF4-FFF2-40B4-BE49-F238E27FC236}">
              <a16:creationId xmlns:a16="http://schemas.microsoft.com/office/drawing/2014/main" id="{340B0175-4070-4F8D-8B9F-CC0A450CDAC4}"/>
            </a:ext>
          </a:extLst>
        </xdr:cNvPr>
        <xdr:cNvSpPr/>
      </xdr:nvSpPr>
      <xdr:spPr bwMode="auto">
        <a:xfrm rot="10800000">
          <a:off x="24985980" y="40180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270510</xdr:colOff>
      <xdr:row>162</xdr:row>
      <xdr:rowOff>7620</xdr:rowOff>
    </xdr:from>
    <xdr:to>
      <xdr:col>39</xdr:col>
      <xdr:colOff>861060</xdr:colOff>
      <xdr:row>191</xdr:row>
      <xdr:rowOff>171450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71FF2BD6-DEE1-4DBD-AAF6-F806AE51D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40</xdr:col>
      <xdr:colOff>194310</xdr:colOff>
      <xdr:row>163</xdr:row>
      <xdr:rowOff>57150</xdr:rowOff>
    </xdr:from>
    <xdr:to>
      <xdr:col>40</xdr:col>
      <xdr:colOff>678942</xdr:colOff>
      <xdr:row>168</xdr:row>
      <xdr:rowOff>83058</xdr:rowOff>
    </xdr:to>
    <xdr:sp macro="" textlink="">
      <xdr:nvSpPr>
        <xdr:cNvPr id="88" name="Pil: opp 87">
          <a:extLst>
            <a:ext uri="{FF2B5EF4-FFF2-40B4-BE49-F238E27FC236}">
              <a16:creationId xmlns:a16="http://schemas.microsoft.com/office/drawing/2014/main" id="{5452D4C6-AB4E-4177-A362-01C0C561D733}"/>
            </a:ext>
          </a:extLst>
        </xdr:cNvPr>
        <xdr:cNvSpPr/>
      </xdr:nvSpPr>
      <xdr:spPr bwMode="auto">
        <a:xfrm>
          <a:off x="36770310" y="311086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49530</xdr:colOff>
      <xdr:row>173</xdr:row>
      <xdr:rowOff>129540</xdr:rowOff>
    </xdr:from>
    <xdr:to>
      <xdr:col>40</xdr:col>
      <xdr:colOff>796290</xdr:colOff>
      <xdr:row>176</xdr:row>
      <xdr:rowOff>34290</xdr:rowOff>
    </xdr:to>
    <xdr:sp macro="" textlink="">
      <xdr:nvSpPr>
        <xdr:cNvPr id="89" name="Pil: opp 88">
          <a:extLst>
            <a:ext uri="{FF2B5EF4-FFF2-40B4-BE49-F238E27FC236}">
              <a16:creationId xmlns:a16="http://schemas.microsoft.com/office/drawing/2014/main" id="{1D1AAD33-D483-493B-8747-8ABFC919972F}"/>
            </a:ext>
          </a:extLst>
        </xdr:cNvPr>
        <xdr:cNvSpPr/>
      </xdr:nvSpPr>
      <xdr:spPr bwMode="auto">
        <a:xfrm rot="5400000">
          <a:off x="36760785" y="32950785"/>
          <a:ext cx="4762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72390</xdr:colOff>
      <xdr:row>178</xdr:row>
      <xdr:rowOff>45720</xdr:rowOff>
    </xdr:from>
    <xdr:to>
      <xdr:col>40</xdr:col>
      <xdr:colOff>557022</xdr:colOff>
      <xdr:row>183</xdr:row>
      <xdr:rowOff>71628</xdr:rowOff>
    </xdr:to>
    <xdr:sp macro="" textlink="">
      <xdr:nvSpPr>
        <xdr:cNvPr id="90" name="Pil: opp 89">
          <a:extLst>
            <a:ext uri="{FF2B5EF4-FFF2-40B4-BE49-F238E27FC236}">
              <a16:creationId xmlns:a16="http://schemas.microsoft.com/office/drawing/2014/main" id="{FC221411-2B96-4DED-A04B-E6992A27A308}"/>
            </a:ext>
          </a:extLst>
        </xdr:cNvPr>
        <xdr:cNvSpPr/>
      </xdr:nvSpPr>
      <xdr:spPr bwMode="auto">
        <a:xfrm rot="10800000">
          <a:off x="36648390" y="33954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891540</xdr:colOff>
      <xdr:row>161</xdr:row>
      <xdr:rowOff>182880</xdr:rowOff>
    </xdr:from>
    <xdr:to>
      <xdr:col>52</xdr:col>
      <xdr:colOff>784860</xdr:colOff>
      <xdr:row>191</xdr:row>
      <xdr:rowOff>22860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B479C94B-19AE-40F3-8C30-9579BF433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579120</xdr:colOff>
      <xdr:row>222</xdr:row>
      <xdr:rowOff>129540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73B617D4-AAFF-473D-8F73-F1AD5F9E0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484632</xdr:colOff>
      <xdr:row>202</xdr:row>
      <xdr:rowOff>25908</xdr:rowOff>
    </xdr:to>
    <xdr:sp macro="" textlink="">
      <xdr:nvSpPr>
        <xdr:cNvPr id="93" name="Pil: opp 92">
          <a:extLst>
            <a:ext uri="{FF2B5EF4-FFF2-40B4-BE49-F238E27FC236}">
              <a16:creationId xmlns:a16="http://schemas.microsoft.com/office/drawing/2014/main" id="{778CA321-F309-4A7E-9528-3A94AB7F7DD2}"/>
            </a:ext>
          </a:extLst>
        </xdr:cNvPr>
        <xdr:cNvSpPr/>
      </xdr:nvSpPr>
      <xdr:spPr bwMode="auto">
        <a:xfrm>
          <a:off x="12801600" y="43624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777240</xdr:colOff>
      <xdr:row>206</xdr:row>
      <xdr:rowOff>0</xdr:rowOff>
    </xdr:from>
    <xdr:to>
      <xdr:col>14</xdr:col>
      <xdr:colOff>841248</xdr:colOff>
      <xdr:row>208</xdr:row>
      <xdr:rowOff>103632</xdr:rowOff>
    </xdr:to>
    <xdr:sp macro="" textlink="">
      <xdr:nvSpPr>
        <xdr:cNvPr id="94" name="Pil: opp 93">
          <a:extLst>
            <a:ext uri="{FF2B5EF4-FFF2-40B4-BE49-F238E27FC236}">
              <a16:creationId xmlns:a16="http://schemas.microsoft.com/office/drawing/2014/main" id="{E94B8875-CE36-4A03-A560-A516BC332FBF}"/>
            </a:ext>
          </a:extLst>
        </xdr:cNvPr>
        <xdr:cNvSpPr/>
      </xdr:nvSpPr>
      <xdr:spPr bwMode="auto">
        <a:xfrm rot="5400000">
          <a:off x="12911328" y="45092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484632</xdr:colOff>
      <xdr:row>215</xdr:row>
      <xdr:rowOff>25908</xdr:rowOff>
    </xdr:to>
    <xdr:sp macro="" textlink="">
      <xdr:nvSpPr>
        <xdr:cNvPr id="95" name="Pil: opp 94">
          <a:extLst>
            <a:ext uri="{FF2B5EF4-FFF2-40B4-BE49-F238E27FC236}">
              <a16:creationId xmlns:a16="http://schemas.microsoft.com/office/drawing/2014/main" id="{A13391D6-79E9-4EE4-BA74-1DC0E4B8F2E5}"/>
            </a:ext>
          </a:extLst>
        </xdr:cNvPr>
        <xdr:cNvSpPr/>
      </xdr:nvSpPr>
      <xdr:spPr bwMode="auto">
        <a:xfrm rot="10800000">
          <a:off x="12801600" y="46101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30480</xdr:colOff>
      <xdr:row>192</xdr:row>
      <xdr:rowOff>186690</xdr:rowOff>
    </xdr:from>
    <xdr:to>
      <xdr:col>26</xdr:col>
      <xdr:colOff>830580</xdr:colOff>
      <xdr:row>222</xdr:row>
      <xdr:rowOff>140970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795A0BB9-6375-43F2-8AC6-E066CC599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228600</xdr:colOff>
      <xdr:row>196</xdr:row>
      <xdr:rowOff>60960</xdr:rowOff>
    </xdr:from>
    <xdr:to>
      <xdr:col>27</xdr:col>
      <xdr:colOff>713232</xdr:colOff>
      <xdr:row>201</xdr:row>
      <xdr:rowOff>86868</xdr:rowOff>
    </xdr:to>
    <xdr:sp macro="" textlink="">
      <xdr:nvSpPr>
        <xdr:cNvPr id="97" name="Pil: opp 96">
          <a:extLst>
            <a:ext uri="{FF2B5EF4-FFF2-40B4-BE49-F238E27FC236}">
              <a16:creationId xmlns:a16="http://schemas.microsoft.com/office/drawing/2014/main" id="{47546D77-4172-4478-98FC-C245B0D2CB89}"/>
            </a:ext>
          </a:extLst>
        </xdr:cNvPr>
        <xdr:cNvSpPr/>
      </xdr:nvSpPr>
      <xdr:spPr bwMode="auto">
        <a:xfrm>
          <a:off x="24917400" y="434949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204</xdr:row>
      <xdr:rowOff>0</xdr:rowOff>
    </xdr:from>
    <xdr:to>
      <xdr:col>28</xdr:col>
      <xdr:colOff>64008</xdr:colOff>
      <xdr:row>206</xdr:row>
      <xdr:rowOff>103632</xdr:rowOff>
    </xdr:to>
    <xdr:sp macro="" textlink="">
      <xdr:nvSpPr>
        <xdr:cNvPr id="98" name="Pil: opp 97">
          <a:extLst>
            <a:ext uri="{FF2B5EF4-FFF2-40B4-BE49-F238E27FC236}">
              <a16:creationId xmlns:a16="http://schemas.microsoft.com/office/drawing/2014/main" id="{826182C3-4F71-4B5A-A14A-8B0E69D0706C}"/>
            </a:ext>
          </a:extLst>
        </xdr:cNvPr>
        <xdr:cNvSpPr/>
      </xdr:nvSpPr>
      <xdr:spPr bwMode="auto">
        <a:xfrm rot="5400000">
          <a:off x="24935688" y="44711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243840</xdr:colOff>
      <xdr:row>208</xdr:row>
      <xdr:rowOff>15240</xdr:rowOff>
    </xdr:from>
    <xdr:to>
      <xdr:col>27</xdr:col>
      <xdr:colOff>728472</xdr:colOff>
      <xdr:row>213</xdr:row>
      <xdr:rowOff>41148</xdr:rowOff>
    </xdr:to>
    <xdr:sp macro="" textlink="">
      <xdr:nvSpPr>
        <xdr:cNvPr id="99" name="Pil: opp 98">
          <a:extLst>
            <a:ext uri="{FF2B5EF4-FFF2-40B4-BE49-F238E27FC236}">
              <a16:creationId xmlns:a16="http://schemas.microsoft.com/office/drawing/2014/main" id="{89884129-07F7-44D8-A198-F3936BBE858A}"/>
            </a:ext>
          </a:extLst>
        </xdr:cNvPr>
        <xdr:cNvSpPr/>
      </xdr:nvSpPr>
      <xdr:spPr bwMode="auto">
        <a:xfrm rot="10800000">
          <a:off x="24932640" y="457352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167640</xdr:colOff>
      <xdr:row>193</xdr:row>
      <xdr:rowOff>140970</xdr:rowOff>
    </xdr:from>
    <xdr:to>
      <xdr:col>39</xdr:col>
      <xdr:colOff>849630</xdr:colOff>
      <xdr:row>223</xdr:row>
      <xdr:rowOff>72390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93FEB92C-2F4A-4B78-BDC2-7A3F10EBD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160020</xdr:colOff>
      <xdr:row>194</xdr:row>
      <xdr:rowOff>64770</xdr:rowOff>
    </xdr:from>
    <xdr:to>
      <xdr:col>40</xdr:col>
      <xdr:colOff>644652</xdr:colOff>
      <xdr:row>199</xdr:row>
      <xdr:rowOff>90678</xdr:rowOff>
    </xdr:to>
    <xdr:sp macro="" textlink="">
      <xdr:nvSpPr>
        <xdr:cNvPr id="101" name="Pil: opp 100">
          <a:extLst>
            <a:ext uri="{FF2B5EF4-FFF2-40B4-BE49-F238E27FC236}">
              <a16:creationId xmlns:a16="http://schemas.microsoft.com/office/drawing/2014/main" id="{A33CB5EA-8129-40C9-BBEE-E3A23D923089}"/>
            </a:ext>
          </a:extLst>
        </xdr:cNvPr>
        <xdr:cNvSpPr/>
      </xdr:nvSpPr>
      <xdr:spPr bwMode="auto">
        <a:xfrm>
          <a:off x="36736020" y="370217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45720</xdr:colOff>
      <xdr:row>204</xdr:row>
      <xdr:rowOff>22860</xdr:rowOff>
    </xdr:from>
    <xdr:to>
      <xdr:col>40</xdr:col>
      <xdr:colOff>727710</xdr:colOff>
      <xdr:row>206</xdr:row>
      <xdr:rowOff>121920</xdr:rowOff>
    </xdr:to>
    <xdr:sp macro="" textlink="">
      <xdr:nvSpPr>
        <xdr:cNvPr id="102" name="Pil: opp 101">
          <a:extLst>
            <a:ext uri="{FF2B5EF4-FFF2-40B4-BE49-F238E27FC236}">
              <a16:creationId xmlns:a16="http://schemas.microsoft.com/office/drawing/2014/main" id="{614C20A8-A094-489E-ADAC-B728350221C6}"/>
            </a:ext>
          </a:extLst>
        </xdr:cNvPr>
        <xdr:cNvSpPr/>
      </xdr:nvSpPr>
      <xdr:spPr bwMode="auto">
        <a:xfrm rot="5400000">
          <a:off x="36722685" y="38783895"/>
          <a:ext cx="480060" cy="68199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125730</xdr:colOff>
      <xdr:row>208</xdr:row>
      <xdr:rowOff>179070</xdr:rowOff>
    </xdr:from>
    <xdr:to>
      <xdr:col>40</xdr:col>
      <xdr:colOff>610362</xdr:colOff>
      <xdr:row>214</xdr:row>
      <xdr:rowOff>14478</xdr:rowOff>
    </xdr:to>
    <xdr:sp macro="" textlink="">
      <xdr:nvSpPr>
        <xdr:cNvPr id="103" name="Pil: opp 102">
          <a:extLst>
            <a:ext uri="{FF2B5EF4-FFF2-40B4-BE49-F238E27FC236}">
              <a16:creationId xmlns:a16="http://schemas.microsoft.com/office/drawing/2014/main" id="{2E42B68F-5110-4108-8C2F-65482FD079A7}"/>
            </a:ext>
          </a:extLst>
        </xdr:cNvPr>
        <xdr:cNvSpPr/>
      </xdr:nvSpPr>
      <xdr:spPr bwMode="auto">
        <a:xfrm rot="10800000">
          <a:off x="36701730" y="398030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22860</xdr:colOff>
      <xdr:row>193</xdr:row>
      <xdr:rowOff>129540</xdr:rowOff>
    </xdr:from>
    <xdr:to>
      <xdr:col>52</xdr:col>
      <xdr:colOff>830580</xdr:colOff>
      <xdr:row>222</xdr:row>
      <xdr:rowOff>160020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D1ADD0C4-5BBC-4CE4-BCCC-A09CCA2C3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224</xdr:row>
      <xdr:rowOff>175260</xdr:rowOff>
    </xdr:from>
    <xdr:to>
      <xdr:col>13</xdr:col>
      <xdr:colOff>579120</xdr:colOff>
      <xdr:row>254</xdr:row>
      <xdr:rowOff>114300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1B24CE6C-4800-4CC4-BBF8-3896CA53E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484632</xdr:colOff>
      <xdr:row>234</xdr:row>
      <xdr:rowOff>25908</xdr:rowOff>
    </xdr:to>
    <xdr:sp macro="" textlink="">
      <xdr:nvSpPr>
        <xdr:cNvPr id="106" name="Pil: opp 105">
          <a:extLst>
            <a:ext uri="{FF2B5EF4-FFF2-40B4-BE49-F238E27FC236}">
              <a16:creationId xmlns:a16="http://schemas.microsoft.com/office/drawing/2014/main" id="{765ED1D0-CD29-4525-8DDF-1F00782E0510}"/>
            </a:ext>
          </a:extLst>
        </xdr:cNvPr>
        <xdr:cNvSpPr/>
      </xdr:nvSpPr>
      <xdr:spPr bwMode="auto">
        <a:xfrm>
          <a:off x="12801600" y="49720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15</xdr:col>
      <xdr:colOff>64008</xdr:colOff>
      <xdr:row>240</xdr:row>
      <xdr:rowOff>103632</xdr:rowOff>
    </xdr:to>
    <xdr:sp macro="" textlink="">
      <xdr:nvSpPr>
        <xdr:cNvPr id="107" name="Pil: opp 106">
          <a:extLst>
            <a:ext uri="{FF2B5EF4-FFF2-40B4-BE49-F238E27FC236}">
              <a16:creationId xmlns:a16="http://schemas.microsoft.com/office/drawing/2014/main" id="{D3E1160B-5BEA-43B3-BC42-A58BEEAF55D1}"/>
            </a:ext>
          </a:extLst>
        </xdr:cNvPr>
        <xdr:cNvSpPr/>
      </xdr:nvSpPr>
      <xdr:spPr bwMode="auto">
        <a:xfrm rot="5400000">
          <a:off x="13048488" y="51188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484632</xdr:colOff>
      <xdr:row>247</xdr:row>
      <xdr:rowOff>25908</xdr:rowOff>
    </xdr:to>
    <xdr:sp macro="" textlink="">
      <xdr:nvSpPr>
        <xdr:cNvPr id="108" name="Pil: opp 107">
          <a:extLst>
            <a:ext uri="{FF2B5EF4-FFF2-40B4-BE49-F238E27FC236}">
              <a16:creationId xmlns:a16="http://schemas.microsoft.com/office/drawing/2014/main" id="{435F91C6-8855-4A9C-8CFF-5C611DDDAD30}"/>
            </a:ext>
          </a:extLst>
        </xdr:cNvPr>
        <xdr:cNvSpPr/>
      </xdr:nvSpPr>
      <xdr:spPr bwMode="auto">
        <a:xfrm rot="10800000">
          <a:off x="12801600" y="52197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152400</xdr:colOff>
      <xdr:row>225</xdr:row>
      <xdr:rowOff>0</xdr:rowOff>
    </xdr:from>
    <xdr:to>
      <xdr:col>27</xdr:col>
      <xdr:colOff>38100</xdr:colOff>
      <xdr:row>254</xdr:row>
      <xdr:rowOff>144780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2EAA484F-B239-44FD-8504-0F281B3E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266700</xdr:colOff>
      <xdr:row>228</xdr:row>
      <xdr:rowOff>0</xdr:rowOff>
    </xdr:from>
    <xdr:to>
      <xdr:col>27</xdr:col>
      <xdr:colOff>751332</xdr:colOff>
      <xdr:row>233</xdr:row>
      <xdr:rowOff>25908</xdr:rowOff>
    </xdr:to>
    <xdr:sp macro="" textlink="">
      <xdr:nvSpPr>
        <xdr:cNvPr id="110" name="Pil: opp 109">
          <a:extLst>
            <a:ext uri="{FF2B5EF4-FFF2-40B4-BE49-F238E27FC236}">
              <a16:creationId xmlns:a16="http://schemas.microsoft.com/office/drawing/2014/main" id="{33545D12-5B2D-48A8-B98E-A2A20C3B0354}"/>
            </a:ext>
          </a:extLst>
        </xdr:cNvPr>
        <xdr:cNvSpPr/>
      </xdr:nvSpPr>
      <xdr:spPr bwMode="auto">
        <a:xfrm>
          <a:off x="24955500" y="49530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144780</xdr:colOff>
      <xdr:row>236</xdr:row>
      <xdr:rowOff>0</xdr:rowOff>
    </xdr:from>
    <xdr:to>
      <xdr:col>28</xdr:col>
      <xdr:colOff>208788</xdr:colOff>
      <xdr:row>238</xdr:row>
      <xdr:rowOff>103632</xdr:rowOff>
    </xdr:to>
    <xdr:sp macro="" textlink="">
      <xdr:nvSpPr>
        <xdr:cNvPr id="111" name="Pil: opp 110">
          <a:extLst>
            <a:ext uri="{FF2B5EF4-FFF2-40B4-BE49-F238E27FC236}">
              <a16:creationId xmlns:a16="http://schemas.microsoft.com/office/drawing/2014/main" id="{8115762A-49B2-4E9D-9FF1-8CFF919BB917}"/>
            </a:ext>
          </a:extLst>
        </xdr:cNvPr>
        <xdr:cNvSpPr/>
      </xdr:nvSpPr>
      <xdr:spPr bwMode="auto">
        <a:xfrm rot="5400000">
          <a:off x="25080468" y="50807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304800</xdr:colOff>
      <xdr:row>241</xdr:row>
      <xdr:rowOff>38100</xdr:rowOff>
    </xdr:from>
    <xdr:to>
      <xdr:col>27</xdr:col>
      <xdr:colOff>789432</xdr:colOff>
      <xdr:row>246</xdr:row>
      <xdr:rowOff>64008</xdr:rowOff>
    </xdr:to>
    <xdr:sp macro="" textlink="">
      <xdr:nvSpPr>
        <xdr:cNvPr id="112" name="Pil: opp 111">
          <a:extLst>
            <a:ext uri="{FF2B5EF4-FFF2-40B4-BE49-F238E27FC236}">
              <a16:creationId xmlns:a16="http://schemas.microsoft.com/office/drawing/2014/main" id="{C18BD136-C3E2-4E51-ADA3-50146D4F116D}"/>
            </a:ext>
          </a:extLst>
        </xdr:cNvPr>
        <xdr:cNvSpPr/>
      </xdr:nvSpPr>
      <xdr:spPr bwMode="auto">
        <a:xfrm rot="10800000">
          <a:off x="24993600" y="520446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312420</xdr:colOff>
      <xdr:row>224</xdr:row>
      <xdr:rowOff>167640</xdr:rowOff>
    </xdr:from>
    <xdr:to>
      <xdr:col>39</xdr:col>
      <xdr:colOff>819150</xdr:colOff>
      <xdr:row>254</xdr:row>
      <xdr:rowOff>76200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B6E24591-1E4E-43C4-9682-80B5D9F1D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125730</xdr:colOff>
      <xdr:row>226</xdr:row>
      <xdr:rowOff>19050</xdr:rowOff>
    </xdr:from>
    <xdr:to>
      <xdr:col>40</xdr:col>
      <xdr:colOff>610362</xdr:colOff>
      <xdr:row>231</xdr:row>
      <xdr:rowOff>44958</xdr:rowOff>
    </xdr:to>
    <xdr:sp macro="" textlink="">
      <xdr:nvSpPr>
        <xdr:cNvPr id="114" name="Pil: opp 113">
          <a:extLst>
            <a:ext uri="{FF2B5EF4-FFF2-40B4-BE49-F238E27FC236}">
              <a16:creationId xmlns:a16="http://schemas.microsoft.com/office/drawing/2014/main" id="{5693A482-AC06-487D-AA8B-FB30F9609D64}"/>
            </a:ext>
          </a:extLst>
        </xdr:cNvPr>
        <xdr:cNvSpPr/>
      </xdr:nvSpPr>
      <xdr:spPr bwMode="auto">
        <a:xfrm>
          <a:off x="36701730" y="43072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53340</xdr:colOff>
      <xdr:row>236</xdr:row>
      <xdr:rowOff>182880</xdr:rowOff>
    </xdr:from>
    <xdr:to>
      <xdr:col>40</xdr:col>
      <xdr:colOff>716280</xdr:colOff>
      <xdr:row>239</xdr:row>
      <xdr:rowOff>125730</xdr:rowOff>
    </xdr:to>
    <xdr:sp macro="" textlink="">
      <xdr:nvSpPr>
        <xdr:cNvPr id="115" name="Pil: opp 114">
          <a:extLst>
            <a:ext uri="{FF2B5EF4-FFF2-40B4-BE49-F238E27FC236}">
              <a16:creationId xmlns:a16="http://schemas.microsoft.com/office/drawing/2014/main" id="{66D5107E-2941-4581-8780-06133E21191D}"/>
            </a:ext>
          </a:extLst>
        </xdr:cNvPr>
        <xdr:cNvSpPr/>
      </xdr:nvSpPr>
      <xdr:spPr bwMode="auto">
        <a:xfrm rot="5400000">
          <a:off x="36703635" y="45066585"/>
          <a:ext cx="514350" cy="66294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87630</xdr:colOff>
      <xdr:row>242</xdr:row>
      <xdr:rowOff>53340</xdr:rowOff>
    </xdr:from>
    <xdr:to>
      <xdr:col>40</xdr:col>
      <xdr:colOff>572262</xdr:colOff>
      <xdr:row>247</xdr:row>
      <xdr:rowOff>79248</xdr:rowOff>
    </xdr:to>
    <xdr:sp macro="" textlink="">
      <xdr:nvSpPr>
        <xdr:cNvPr id="116" name="Pil: opp 115">
          <a:extLst>
            <a:ext uri="{FF2B5EF4-FFF2-40B4-BE49-F238E27FC236}">
              <a16:creationId xmlns:a16="http://schemas.microsoft.com/office/drawing/2014/main" id="{DC54C7FF-E745-4455-BBE6-5307D87FA852}"/>
            </a:ext>
          </a:extLst>
        </xdr:cNvPr>
        <xdr:cNvSpPr/>
      </xdr:nvSpPr>
      <xdr:spPr bwMode="auto">
        <a:xfrm rot="10800000">
          <a:off x="36663630" y="461543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910590</xdr:colOff>
      <xdr:row>224</xdr:row>
      <xdr:rowOff>179070</xdr:rowOff>
    </xdr:from>
    <xdr:to>
      <xdr:col>52</xdr:col>
      <xdr:colOff>803910</xdr:colOff>
      <xdr:row>254</xdr:row>
      <xdr:rowOff>19050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DAD7E895-CCEB-4E71-9BF9-1589E01BF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13</xdr:col>
      <xdr:colOff>579120</xdr:colOff>
      <xdr:row>286</xdr:row>
      <xdr:rowOff>129540</xdr:rowOff>
    </xdr:to>
    <xdr:graphicFrame macro="">
      <xdr:nvGraphicFramePr>
        <xdr:cNvPr id="118" name="Diagram 2">
          <a:extLst>
            <a:ext uri="{FF2B5EF4-FFF2-40B4-BE49-F238E27FC236}">
              <a16:creationId xmlns:a16="http://schemas.microsoft.com/office/drawing/2014/main" id="{E3EF70F1-96ED-4529-A029-61AB06AEE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484632</xdr:colOff>
      <xdr:row>266</xdr:row>
      <xdr:rowOff>25908</xdr:rowOff>
    </xdr:to>
    <xdr:sp macro="" textlink="">
      <xdr:nvSpPr>
        <xdr:cNvPr id="119" name="Pil: opp 118">
          <a:extLst>
            <a:ext uri="{FF2B5EF4-FFF2-40B4-BE49-F238E27FC236}">
              <a16:creationId xmlns:a16="http://schemas.microsoft.com/office/drawing/2014/main" id="{3D538305-68C2-411A-9E7F-317B2C6FC7A5}"/>
            </a:ext>
          </a:extLst>
        </xdr:cNvPr>
        <xdr:cNvSpPr/>
      </xdr:nvSpPr>
      <xdr:spPr bwMode="auto">
        <a:xfrm>
          <a:off x="12801600" y="55816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15</xdr:col>
      <xdr:colOff>64008</xdr:colOff>
      <xdr:row>271</xdr:row>
      <xdr:rowOff>103632</xdr:rowOff>
    </xdr:to>
    <xdr:sp macro="" textlink="">
      <xdr:nvSpPr>
        <xdr:cNvPr id="120" name="Pil: opp 119">
          <a:extLst>
            <a:ext uri="{FF2B5EF4-FFF2-40B4-BE49-F238E27FC236}">
              <a16:creationId xmlns:a16="http://schemas.microsoft.com/office/drawing/2014/main" id="{02028CED-9261-4A0F-B639-6E86CF78DCD4}"/>
            </a:ext>
          </a:extLst>
        </xdr:cNvPr>
        <xdr:cNvSpPr/>
      </xdr:nvSpPr>
      <xdr:spPr bwMode="auto">
        <a:xfrm rot="5400000">
          <a:off x="13048488" y="57093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484632</xdr:colOff>
      <xdr:row>278</xdr:row>
      <xdr:rowOff>25908</xdr:rowOff>
    </xdr:to>
    <xdr:sp macro="" textlink="">
      <xdr:nvSpPr>
        <xdr:cNvPr id="121" name="Pil: opp 120">
          <a:extLst>
            <a:ext uri="{FF2B5EF4-FFF2-40B4-BE49-F238E27FC236}">
              <a16:creationId xmlns:a16="http://schemas.microsoft.com/office/drawing/2014/main" id="{BEBB0FA5-48CE-4DC3-97A6-0AEE0835C08E}"/>
            </a:ext>
          </a:extLst>
        </xdr:cNvPr>
        <xdr:cNvSpPr/>
      </xdr:nvSpPr>
      <xdr:spPr bwMode="auto">
        <a:xfrm rot="10800000">
          <a:off x="12801600" y="58102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144780</xdr:colOff>
      <xdr:row>256</xdr:row>
      <xdr:rowOff>114300</xdr:rowOff>
    </xdr:from>
    <xdr:to>
      <xdr:col>27</xdr:col>
      <xdr:colOff>30480</xdr:colOff>
      <xdr:row>286</xdr:row>
      <xdr:rowOff>68580</xdr:rowOff>
    </xdr:to>
    <xdr:graphicFrame macro="">
      <xdr:nvGraphicFramePr>
        <xdr:cNvPr id="122" name="Diagram 121">
          <a:extLst>
            <a:ext uri="{FF2B5EF4-FFF2-40B4-BE49-F238E27FC236}">
              <a16:creationId xmlns:a16="http://schemas.microsoft.com/office/drawing/2014/main" id="{623027D3-DF43-436B-B956-251A3DB19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403860</xdr:colOff>
      <xdr:row>260</xdr:row>
      <xdr:rowOff>175260</xdr:rowOff>
    </xdr:from>
    <xdr:to>
      <xdr:col>27</xdr:col>
      <xdr:colOff>888492</xdr:colOff>
      <xdr:row>266</xdr:row>
      <xdr:rowOff>10668</xdr:rowOff>
    </xdr:to>
    <xdr:sp macro="" textlink="">
      <xdr:nvSpPr>
        <xdr:cNvPr id="123" name="Pil: opp 122">
          <a:extLst>
            <a:ext uri="{FF2B5EF4-FFF2-40B4-BE49-F238E27FC236}">
              <a16:creationId xmlns:a16="http://schemas.microsoft.com/office/drawing/2014/main" id="{E771583B-BCD9-4330-AC9E-8C336813C641}"/>
            </a:ext>
          </a:extLst>
        </xdr:cNvPr>
        <xdr:cNvSpPr/>
      </xdr:nvSpPr>
      <xdr:spPr bwMode="auto">
        <a:xfrm>
          <a:off x="25092660" y="55801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190500</xdr:colOff>
      <xdr:row>268</xdr:row>
      <xdr:rowOff>15240</xdr:rowOff>
    </xdr:from>
    <xdr:to>
      <xdr:col>27</xdr:col>
      <xdr:colOff>819150</xdr:colOff>
      <xdr:row>270</xdr:row>
      <xdr:rowOff>110490</xdr:rowOff>
    </xdr:to>
    <xdr:sp macro="" textlink="">
      <xdr:nvSpPr>
        <xdr:cNvPr id="124" name="Pil: opp 123">
          <a:extLst>
            <a:ext uri="{FF2B5EF4-FFF2-40B4-BE49-F238E27FC236}">
              <a16:creationId xmlns:a16="http://schemas.microsoft.com/office/drawing/2014/main" id="{28EF4D57-2ACE-4F79-9063-7302834A87D9}"/>
            </a:ext>
          </a:extLst>
        </xdr:cNvPr>
        <xdr:cNvSpPr/>
      </xdr:nvSpPr>
      <xdr:spPr bwMode="auto">
        <a:xfrm rot="5400000">
          <a:off x="24955500" y="50993040"/>
          <a:ext cx="476250" cy="62865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312420</xdr:colOff>
      <xdr:row>273</xdr:row>
      <xdr:rowOff>22860</xdr:rowOff>
    </xdr:from>
    <xdr:to>
      <xdr:col>27</xdr:col>
      <xdr:colOff>797052</xdr:colOff>
      <xdr:row>278</xdr:row>
      <xdr:rowOff>48768</xdr:rowOff>
    </xdr:to>
    <xdr:sp macro="" textlink="">
      <xdr:nvSpPr>
        <xdr:cNvPr id="125" name="Pil: opp 124">
          <a:extLst>
            <a:ext uri="{FF2B5EF4-FFF2-40B4-BE49-F238E27FC236}">
              <a16:creationId xmlns:a16="http://schemas.microsoft.com/office/drawing/2014/main" id="{1485998F-2D91-49C7-9EC2-0F1814D6E4EB}"/>
            </a:ext>
          </a:extLst>
        </xdr:cNvPr>
        <xdr:cNvSpPr/>
      </xdr:nvSpPr>
      <xdr:spPr bwMode="auto">
        <a:xfrm rot="10800000">
          <a:off x="25001220" y="581253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430530</xdr:colOff>
      <xdr:row>256</xdr:row>
      <xdr:rowOff>114300</xdr:rowOff>
    </xdr:from>
    <xdr:to>
      <xdr:col>39</xdr:col>
      <xdr:colOff>830580</xdr:colOff>
      <xdr:row>286</xdr:row>
      <xdr:rowOff>76200</xdr:rowOff>
    </xdr:to>
    <xdr:graphicFrame macro="">
      <xdr:nvGraphicFramePr>
        <xdr:cNvPr id="126" name="Diagram 125">
          <a:extLst>
            <a:ext uri="{FF2B5EF4-FFF2-40B4-BE49-F238E27FC236}">
              <a16:creationId xmlns:a16="http://schemas.microsoft.com/office/drawing/2014/main" id="{1F451A76-001E-4BE3-AA69-1F8422117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40</xdr:col>
      <xdr:colOff>22860</xdr:colOff>
      <xdr:row>259</xdr:row>
      <xdr:rowOff>34290</xdr:rowOff>
    </xdr:from>
    <xdr:to>
      <xdr:col>40</xdr:col>
      <xdr:colOff>507492</xdr:colOff>
      <xdr:row>264</xdr:row>
      <xdr:rowOff>60198</xdr:rowOff>
    </xdr:to>
    <xdr:sp macro="" textlink="">
      <xdr:nvSpPr>
        <xdr:cNvPr id="127" name="Pil: opp 126">
          <a:extLst>
            <a:ext uri="{FF2B5EF4-FFF2-40B4-BE49-F238E27FC236}">
              <a16:creationId xmlns:a16="http://schemas.microsoft.com/office/drawing/2014/main" id="{B2BB6721-A4D8-443F-8426-369F4DDC0584}"/>
            </a:ext>
          </a:extLst>
        </xdr:cNvPr>
        <xdr:cNvSpPr/>
      </xdr:nvSpPr>
      <xdr:spPr bwMode="auto">
        <a:xfrm>
          <a:off x="36598860" y="493737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114300</xdr:colOff>
      <xdr:row>266</xdr:row>
      <xdr:rowOff>186690</xdr:rowOff>
    </xdr:from>
    <xdr:to>
      <xdr:col>40</xdr:col>
      <xdr:colOff>735330</xdr:colOff>
      <xdr:row>269</xdr:row>
      <xdr:rowOff>140970</xdr:rowOff>
    </xdr:to>
    <xdr:sp macro="" textlink="">
      <xdr:nvSpPr>
        <xdr:cNvPr id="128" name="Pil: opp 127">
          <a:extLst>
            <a:ext uri="{FF2B5EF4-FFF2-40B4-BE49-F238E27FC236}">
              <a16:creationId xmlns:a16="http://schemas.microsoft.com/office/drawing/2014/main" id="{4F85ABBF-3340-42C0-99FF-20A1A5D6F069}"/>
            </a:ext>
          </a:extLst>
        </xdr:cNvPr>
        <xdr:cNvSpPr/>
      </xdr:nvSpPr>
      <xdr:spPr bwMode="auto">
        <a:xfrm rot="5400000">
          <a:off x="36737925" y="50812065"/>
          <a:ext cx="525780" cy="62103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902970</xdr:colOff>
      <xdr:row>273</xdr:row>
      <xdr:rowOff>15240</xdr:rowOff>
    </xdr:from>
    <xdr:to>
      <xdr:col>40</xdr:col>
      <xdr:colOff>473202</xdr:colOff>
      <xdr:row>278</xdr:row>
      <xdr:rowOff>41148</xdr:rowOff>
    </xdr:to>
    <xdr:sp macro="" textlink="">
      <xdr:nvSpPr>
        <xdr:cNvPr id="129" name="Pil: opp 128">
          <a:extLst>
            <a:ext uri="{FF2B5EF4-FFF2-40B4-BE49-F238E27FC236}">
              <a16:creationId xmlns:a16="http://schemas.microsoft.com/office/drawing/2014/main" id="{47AA124B-6FE9-43DE-8F52-6BA79B3FD54F}"/>
            </a:ext>
          </a:extLst>
        </xdr:cNvPr>
        <xdr:cNvSpPr/>
      </xdr:nvSpPr>
      <xdr:spPr bwMode="auto">
        <a:xfrm rot="10800000">
          <a:off x="36564570" y="520217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26670</xdr:colOff>
      <xdr:row>256</xdr:row>
      <xdr:rowOff>160020</xdr:rowOff>
    </xdr:from>
    <xdr:to>
      <xdr:col>52</xdr:col>
      <xdr:colOff>834390</xdr:colOff>
      <xdr:row>286</xdr:row>
      <xdr:rowOff>0</xdr:rowOff>
    </xdr:to>
    <xdr:graphicFrame macro="">
      <xdr:nvGraphicFramePr>
        <xdr:cNvPr id="130" name="Diagram 129">
          <a:extLst>
            <a:ext uri="{FF2B5EF4-FFF2-40B4-BE49-F238E27FC236}">
              <a16:creationId xmlns:a16="http://schemas.microsoft.com/office/drawing/2014/main" id="{DFAA945D-1D85-4447-BFBA-9425AC027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13</xdr:col>
      <xdr:colOff>579120</xdr:colOff>
      <xdr:row>318</xdr:row>
      <xdr:rowOff>129540</xdr:rowOff>
    </xdr:to>
    <xdr:graphicFrame macro="">
      <xdr:nvGraphicFramePr>
        <xdr:cNvPr id="131" name="Diagram 2">
          <a:extLst>
            <a:ext uri="{FF2B5EF4-FFF2-40B4-BE49-F238E27FC236}">
              <a16:creationId xmlns:a16="http://schemas.microsoft.com/office/drawing/2014/main" id="{98C278C1-3F5E-413C-A231-112F7A651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484632</xdr:colOff>
      <xdr:row>298</xdr:row>
      <xdr:rowOff>25908</xdr:rowOff>
    </xdr:to>
    <xdr:sp macro="" textlink="">
      <xdr:nvSpPr>
        <xdr:cNvPr id="132" name="Pil: opp 131">
          <a:extLst>
            <a:ext uri="{FF2B5EF4-FFF2-40B4-BE49-F238E27FC236}">
              <a16:creationId xmlns:a16="http://schemas.microsoft.com/office/drawing/2014/main" id="{232F35E3-AD11-4A36-A454-D399086B8E9C}"/>
            </a:ext>
          </a:extLst>
        </xdr:cNvPr>
        <xdr:cNvSpPr/>
      </xdr:nvSpPr>
      <xdr:spPr bwMode="auto">
        <a:xfrm>
          <a:off x="12801600" y="61912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15</xdr:col>
      <xdr:colOff>64008</xdr:colOff>
      <xdr:row>302</xdr:row>
      <xdr:rowOff>103632</xdr:rowOff>
    </xdr:to>
    <xdr:sp macro="" textlink="">
      <xdr:nvSpPr>
        <xdr:cNvPr id="133" name="Pil: opp 132">
          <a:extLst>
            <a:ext uri="{FF2B5EF4-FFF2-40B4-BE49-F238E27FC236}">
              <a16:creationId xmlns:a16="http://schemas.microsoft.com/office/drawing/2014/main" id="{E5BE87C8-69AF-4A44-BE5F-A5FFCA5A9717}"/>
            </a:ext>
          </a:extLst>
        </xdr:cNvPr>
        <xdr:cNvSpPr/>
      </xdr:nvSpPr>
      <xdr:spPr bwMode="auto">
        <a:xfrm rot="5400000">
          <a:off x="13048488" y="62999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484632</xdr:colOff>
      <xdr:row>309</xdr:row>
      <xdr:rowOff>25908</xdr:rowOff>
    </xdr:to>
    <xdr:sp macro="" textlink="">
      <xdr:nvSpPr>
        <xdr:cNvPr id="134" name="Pil: opp 133">
          <a:extLst>
            <a:ext uri="{FF2B5EF4-FFF2-40B4-BE49-F238E27FC236}">
              <a16:creationId xmlns:a16="http://schemas.microsoft.com/office/drawing/2014/main" id="{19AB1900-C05B-40B1-AB12-5F9E073AA3D8}"/>
            </a:ext>
          </a:extLst>
        </xdr:cNvPr>
        <xdr:cNvSpPr/>
      </xdr:nvSpPr>
      <xdr:spPr bwMode="auto">
        <a:xfrm rot="10800000">
          <a:off x="12801600" y="64008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95250</xdr:colOff>
      <xdr:row>289</xdr:row>
      <xdr:rowOff>163830</xdr:rowOff>
    </xdr:from>
    <xdr:to>
      <xdr:col>26</xdr:col>
      <xdr:colOff>895350</xdr:colOff>
      <xdr:row>319</xdr:row>
      <xdr:rowOff>118110</xdr:rowOff>
    </xdr:to>
    <xdr:graphicFrame macro="">
      <xdr:nvGraphicFramePr>
        <xdr:cNvPr id="135" name="Diagram 134">
          <a:extLst>
            <a:ext uri="{FF2B5EF4-FFF2-40B4-BE49-F238E27FC236}">
              <a16:creationId xmlns:a16="http://schemas.microsoft.com/office/drawing/2014/main" id="{DCE2D2C8-77B6-461A-8BD3-962DB4DAB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487680</xdr:colOff>
      <xdr:row>292</xdr:row>
      <xdr:rowOff>22860</xdr:rowOff>
    </xdr:from>
    <xdr:to>
      <xdr:col>28</xdr:col>
      <xdr:colOff>57912</xdr:colOff>
      <xdr:row>297</xdr:row>
      <xdr:rowOff>48768</xdr:rowOff>
    </xdr:to>
    <xdr:sp macro="" textlink="">
      <xdr:nvSpPr>
        <xdr:cNvPr id="136" name="Pil: opp 135">
          <a:extLst>
            <a:ext uri="{FF2B5EF4-FFF2-40B4-BE49-F238E27FC236}">
              <a16:creationId xmlns:a16="http://schemas.microsoft.com/office/drawing/2014/main" id="{ECE78E73-FBEC-44B6-B8E0-AEF92DF9D3CC}"/>
            </a:ext>
          </a:extLst>
        </xdr:cNvPr>
        <xdr:cNvSpPr/>
      </xdr:nvSpPr>
      <xdr:spPr bwMode="auto">
        <a:xfrm>
          <a:off x="25176480" y="617448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144780</xdr:colOff>
      <xdr:row>300</xdr:row>
      <xdr:rowOff>7620</xdr:rowOff>
    </xdr:from>
    <xdr:to>
      <xdr:col>28</xdr:col>
      <xdr:colOff>208788</xdr:colOff>
      <xdr:row>302</xdr:row>
      <xdr:rowOff>111252</xdr:rowOff>
    </xdr:to>
    <xdr:sp macro="" textlink="">
      <xdr:nvSpPr>
        <xdr:cNvPr id="137" name="Pil: opp 136">
          <a:extLst>
            <a:ext uri="{FF2B5EF4-FFF2-40B4-BE49-F238E27FC236}">
              <a16:creationId xmlns:a16="http://schemas.microsoft.com/office/drawing/2014/main" id="{9A08D7C2-6AD9-4B3D-80B9-1D9C732E445B}"/>
            </a:ext>
          </a:extLst>
        </xdr:cNvPr>
        <xdr:cNvSpPr/>
      </xdr:nvSpPr>
      <xdr:spPr bwMode="auto">
        <a:xfrm rot="5400000">
          <a:off x="25080468" y="6300673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434340</xdr:colOff>
      <xdr:row>304</xdr:row>
      <xdr:rowOff>160020</xdr:rowOff>
    </xdr:from>
    <xdr:to>
      <xdr:col>28</xdr:col>
      <xdr:colOff>4572</xdr:colOff>
      <xdr:row>309</xdr:row>
      <xdr:rowOff>185928</xdr:rowOff>
    </xdr:to>
    <xdr:sp macro="" textlink="">
      <xdr:nvSpPr>
        <xdr:cNvPr id="138" name="Pil: opp 137">
          <a:extLst>
            <a:ext uri="{FF2B5EF4-FFF2-40B4-BE49-F238E27FC236}">
              <a16:creationId xmlns:a16="http://schemas.microsoft.com/office/drawing/2014/main" id="{1EEDDC44-5D1F-48DA-8D3A-4371D8212DBA}"/>
            </a:ext>
          </a:extLst>
        </xdr:cNvPr>
        <xdr:cNvSpPr/>
      </xdr:nvSpPr>
      <xdr:spPr bwMode="auto">
        <a:xfrm rot="10800000">
          <a:off x="25123140" y="641680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361950</xdr:colOff>
      <xdr:row>288</xdr:row>
      <xdr:rowOff>186690</xdr:rowOff>
    </xdr:from>
    <xdr:to>
      <xdr:col>39</xdr:col>
      <xdr:colOff>746760</xdr:colOff>
      <xdr:row>318</xdr:row>
      <xdr:rowOff>148590</xdr:rowOff>
    </xdr:to>
    <xdr:graphicFrame macro="">
      <xdr:nvGraphicFramePr>
        <xdr:cNvPr id="139" name="Diagram 138">
          <a:extLst>
            <a:ext uri="{FF2B5EF4-FFF2-40B4-BE49-F238E27FC236}">
              <a16:creationId xmlns:a16="http://schemas.microsoft.com/office/drawing/2014/main" id="{C9C939E6-2C4E-4FE8-9A0F-9FDA83C2E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40</xdr:col>
      <xdr:colOff>22860</xdr:colOff>
      <xdr:row>290</xdr:row>
      <xdr:rowOff>133350</xdr:rowOff>
    </xdr:from>
    <xdr:to>
      <xdr:col>40</xdr:col>
      <xdr:colOff>507492</xdr:colOff>
      <xdr:row>295</xdr:row>
      <xdr:rowOff>159258</xdr:rowOff>
    </xdr:to>
    <xdr:sp macro="" textlink="">
      <xdr:nvSpPr>
        <xdr:cNvPr id="140" name="Pil: opp 139">
          <a:extLst>
            <a:ext uri="{FF2B5EF4-FFF2-40B4-BE49-F238E27FC236}">
              <a16:creationId xmlns:a16="http://schemas.microsoft.com/office/drawing/2014/main" id="{881B408F-E260-4AAD-88C6-DA85934831F4}"/>
            </a:ext>
          </a:extLst>
        </xdr:cNvPr>
        <xdr:cNvSpPr/>
      </xdr:nvSpPr>
      <xdr:spPr bwMode="auto">
        <a:xfrm>
          <a:off x="36598860" y="553783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68580</xdr:colOff>
      <xdr:row>299</xdr:row>
      <xdr:rowOff>110490</xdr:rowOff>
    </xdr:from>
    <xdr:to>
      <xdr:col>40</xdr:col>
      <xdr:colOff>701040</xdr:colOff>
      <xdr:row>302</xdr:row>
      <xdr:rowOff>57150</xdr:rowOff>
    </xdr:to>
    <xdr:sp macro="" textlink="">
      <xdr:nvSpPr>
        <xdr:cNvPr id="141" name="Pil: opp 140">
          <a:extLst>
            <a:ext uri="{FF2B5EF4-FFF2-40B4-BE49-F238E27FC236}">
              <a16:creationId xmlns:a16="http://schemas.microsoft.com/office/drawing/2014/main" id="{68FB2867-6446-4D1D-BF7A-8709EAF9FD04}"/>
            </a:ext>
          </a:extLst>
        </xdr:cNvPr>
        <xdr:cNvSpPr/>
      </xdr:nvSpPr>
      <xdr:spPr bwMode="auto">
        <a:xfrm rot="5400000">
          <a:off x="36701730" y="57012840"/>
          <a:ext cx="51816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121920</xdr:colOff>
      <xdr:row>304</xdr:row>
      <xdr:rowOff>160020</xdr:rowOff>
    </xdr:from>
    <xdr:to>
      <xdr:col>40</xdr:col>
      <xdr:colOff>606552</xdr:colOff>
      <xdr:row>309</xdr:row>
      <xdr:rowOff>185928</xdr:rowOff>
    </xdr:to>
    <xdr:sp macro="" textlink="">
      <xdr:nvSpPr>
        <xdr:cNvPr id="142" name="Pil: opp 141">
          <a:extLst>
            <a:ext uri="{FF2B5EF4-FFF2-40B4-BE49-F238E27FC236}">
              <a16:creationId xmlns:a16="http://schemas.microsoft.com/office/drawing/2014/main" id="{ED00CCD6-FE46-4A9B-AD6C-9587B58FA881}"/>
            </a:ext>
          </a:extLst>
        </xdr:cNvPr>
        <xdr:cNvSpPr/>
      </xdr:nvSpPr>
      <xdr:spPr bwMode="auto">
        <a:xfrm rot="10800000">
          <a:off x="36697920" y="580720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7620</xdr:colOff>
      <xdr:row>289</xdr:row>
      <xdr:rowOff>34290</xdr:rowOff>
    </xdr:from>
    <xdr:to>
      <xdr:col>52</xdr:col>
      <xdr:colOff>815340</xdr:colOff>
      <xdr:row>318</xdr:row>
      <xdr:rowOff>64770</xdr:rowOff>
    </xdr:to>
    <xdr:graphicFrame macro="">
      <xdr:nvGraphicFramePr>
        <xdr:cNvPr id="143" name="Diagram 142">
          <a:extLst>
            <a:ext uri="{FF2B5EF4-FFF2-40B4-BE49-F238E27FC236}">
              <a16:creationId xmlns:a16="http://schemas.microsoft.com/office/drawing/2014/main" id="{326477B2-97D3-4E47-B4B0-BA10FA2A3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30480</xdr:colOff>
      <xdr:row>321</xdr:row>
      <xdr:rowOff>0</xdr:rowOff>
    </xdr:from>
    <xdr:to>
      <xdr:col>13</xdr:col>
      <xdr:colOff>609600</xdr:colOff>
      <xdr:row>350</xdr:row>
      <xdr:rowOff>129540</xdr:rowOff>
    </xdr:to>
    <xdr:graphicFrame macro="">
      <xdr:nvGraphicFramePr>
        <xdr:cNvPr id="144" name="Diagram 2">
          <a:extLst>
            <a:ext uri="{FF2B5EF4-FFF2-40B4-BE49-F238E27FC236}">
              <a16:creationId xmlns:a16="http://schemas.microsoft.com/office/drawing/2014/main" id="{0FEB8ABB-9291-4734-9123-953672499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484632</xdr:colOff>
      <xdr:row>329</xdr:row>
      <xdr:rowOff>25908</xdr:rowOff>
    </xdr:to>
    <xdr:sp macro="" textlink="">
      <xdr:nvSpPr>
        <xdr:cNvPr id="145" name="Pil: opp 144">
          <a:extLst>
            <a:ext uri="{FF2B5EF4-FFF2-40B4-BE49-F238E27FC236}">
              <a16:creationId xmlns:a16="http://schemas.microsoft.com/office/drawing/2014/main" id="{3308FBAE-2C91-484F-9530-4FCE15E9046E}"/>
            </a:ext>
          </a:extLst>
        </xdr:cNvPr>
        <xdr:cNvSpPr/>
      </xdr:nvSpPr>
      <xdr:spPr bwMode="auto">
        <a:xfrm>
          <a:off x="12801600" y="67818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15</xdr:col>
      <xdr:colOff>64008</xdr:colOff>
      <xdr:row>333</xdr:row>
      <xdr:rowOff>103632</xdr:rowOff>
    </xdr:to>
    <xdr:sp macro="" textlink="">
      <xdr:nvSpPr>
        <xdr:cNvPr id="146" name="Pil: opp 145">
          <a:extLst>
            <a:ext uri="{FF2B5EF4-FFF2-40B4-BE49-F238E27FC236}">
              <a16:creationId xmlns:a16="http://schemas.microsoft.com/office/drawing/2014/main" id="{9ADC7463-5C4D-4546-90A9-A422E05C6333}"/>
            </a:ext>
          </a:extLst>
        </xdr:cNvPr>
        <xdr:cNvSpPr/>
      </xdr:nvSpPr>
      <xdr:spPr bwMode="auto">
        <a:xfrm rot="5400000">
          <a:off x="13048488" y="68904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484632</xdr:colOff>
      <xdr:row>340</xdr:row>
      <xdr:rowOff>25908</xdr:rowOff>
    </xdr:to>
    <xdr:sp macro="" textlink="">
      <xdr:nvSpPr>
        <xdr:cNvPr id="147" name="Pil: opp 146">
          <a:extLst>
            <a:ext uri="{FF2B5EF4-FFF2-40B4-BE49-F238E27FC236}">
              <a16:creationId xmlns:a16="http://schemas.microsoft.com/office/drawing/2014/main" id="{F949472A-FC61-410B-AFB4-128E917FA46C}"/>
            </a:ext>
          </a:extLst>
        </xdr:cNvPr>
        <xdr:cNvSpPr/>
      </xdr:nvSpPr>
      <xdr:spPr bwMode="auto">
        <a:xfrm rot="10800000">
          <a:off x="12801600" y="69913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137160</xdr:colOff>
      <xdr:row>320</xdr:row>
      <xdr:rowOff>121920</xdr:rowOff>
    </xdr:from>
    <xdr:to>
      <xdr:col>27</xdr:col>
      <xdr:colOff>22860</xdr:colOff>
      <xdr:row>350</xdr:row>
      <xdr:rowOff>76200</xdr:rowOff>
    </xdr:to>
    <xdr:graphicFrame macro="">
      <xdr:nvGraphicFramePr>
        <xdr:cNvPr id="148" name="Diagram 147">
          <a:extLst>
            <a:ext uri="{FF2B5EF4-FFF2-40B4-BE49-F238E27FC236}">
              <a16:creationId xmlns:a16="http://schemas.microsoft.com/office/drawing/2014/main" id="{9718F3E1-BB2B-4951-A373-1CB9F0DB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350520</xdr:colOff>
      <xdr:row>324</xdr:row>
      <xdr:rowOff>15240</xdr:rowOff>
    </xdr:from>
    <xdr:to>
      <xdr:col>27</xdr:col>
      <xdr:colOff>835152</xdr:colOff>
      <xdr:row>329</xdr:row>
      <xdr:rowOff>41148</xdr:rowOff>
    </xdr:to>
    <xdr:sp macro="" textlink="">
      <xdr:nvSpPr>
        <xdr:cNvPr id="149" name="Pil: opp 148">
          <a:extLst>
            <a:ext uri="{FF2B5EF4-FFF2-40B4-BE49-F238E27FC236}">
              <a16:creationId xmlns:a16="http://schemas.microsoft.com/office/drawing/2014/main" id="{D89AECE7-C459-4793-A4AD-9E59C2FEBC78}"/>
            </a:ext>
          </a:extLst>
        </xdr:cNvPr>
        <xdr:cNvSpPr/>
      </xdr:nvSpPr>
      <xdr:spPr bwMode="auto">
        <a:xfrm>
          <a:off x="25039320" y="678332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251460</xdr:colOff>
      <xdr:row>331</xdr:row>
      <xdr:rowOff>0</xdr:rowOff>
    </xdr:from>
    <xdr:to>
      <xdr:col>28</xdr:col>
      <xdr:colOff>315468</xdr:colOff>
      <xdr:row>333</xdr:row>
      <xdr:rowOff>103632</xdr:rowOff>
    </xdr:to>
    <xdr:sp macro="" textlink="">
      <xdr:nvSpPr>
        <xdr:cNvPr id="150" name="Pil: opp 149">
          <a:extLst>
            <a:ext uri="{FF2B5EF4-FFF2-40B4-BE49-F238E27FC236}">
              <a16:creationId xmlns:a16="http://schemas.microsoft.com/office/drawing/2014/main" id="{811EFEE7-935E-4650-93BB-1981EAFEBC44}"/>
            </a:ext>
          </a:extLst>
        </xdr:cNvPr>
        <xdr:cNvSpPr/>
      </xdr:nvSpPr>
      <xdr:spPr bwMode="auto">
        <a:xfrm rot="5400000">
          <a:off x="25187148" y="68904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320040</xdr:colOff>
      <xdr:row>335</xdr:row>
      <xdr:rowOff>0</xdr:rowOff>
    </xdr:from>
    <xdr:to>
      <xdr:col>27</xdr:col>
      <xdr:colOff>804672</xdr:colOff>
      <xdr:row>340</xdr:row>
      <xdr:rowOff>25908</xdr:rowOff>
    </xdr:to>
    <xdr:sp macro="" textlink="">
      <xdr:nvSpPr>
        <xdr:cNvPr id="151" name="Pil: opp 150">
          <a:extLst>
            <a:ext uri="{FF2B5EF4-FFF2-40B4-BE49-F238E27FC236}">
              <a16:creationId xmlns:a16="http://schemas.microsoft.com/office/drawing/2014/main" id="{80311C2E-8FAC-4278-86A0-935A37E66DC1}"/>
            </a:ext>
          </a:extLst>
        </xdr:cNvPr>
        <xdr:cNvSpPr/>
      </xdr:nvSpPr>
      <xdr:spPr bwMode="auto">
        <a:xfrm rot="10800000">
          <a:off x="25008840" y="69913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304800</xdr:colOff>
      <xdr:row>320</xdr:row>
      <xdr:rowOff>160020</xdr:rowOff>
    </xdr:from>
    <xdr:to>
      <xdr:col>39</xdr:col>
      <xdr:colOff>811530</xdr:colOff>
      <xdr:row>349</xdr:row>
      <xdr:rowOff>179070</xdr:rowOff>
    </xdr:to>
    <xdr:graphicFrame macro="">
      <xdr:nvGraphicFramePr>
        <xdr:cNvPr id="152" name="Diagram 151">
          <a:extLst>
            <a:ext uri="{FF2B5EF4-FFF2-40B4-BE49-F238E27FC236}">
              <a16:creationId xmlns:a16="http://schemas.microsoft.com/office/drawing/2014/main" id="{B0B91EE6-FF23-481F-BAFA-34994385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40</xdr:col>
      <xdr:colOff>121920</xdr:colOff>
      <xdr:row>322</xdr:row>
      <xdr:rowOff>171450</xdr:rowOff>
    </xdr:from>
    <xdr:to>
      <xdr:col>40</xdr:col>
      <xdr:colOff>606552</xdr:colOff>
      <xdr:row>328</xdr:row>
      <xdr:rowOff>6858</xdr:rowOff>
    </xdr:to>
    <xdr:sp macro="" textlink="">
      <xdr:nvSpPr>
        <xdr:cNvPr id="153" name="Pil: opp 152">
          <a:extLst>
            <a:ext uri="{FF2B5EF4-FFF2-40B4-BE49-F238E27FC236}">
              <a16:creationId xmlns:a16="http://schemas.microsoft.com/office/drawing/2014/main" id="{9AC28275-07F6-487D-ABB7-123FB853C882}"/>
            </a:ext>
          </a:extLst>
        </xdr:cNvPr>
        <xdr:cNvSpPr/>
      </xdr:nvSpPr>
      <xdr:spPr bwMode="auto">
        <a:xfrm>
          <a:off x="36697920" y="615124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140970</xdr:colOff>
      <xdr:row>331</xdr:row>
      <xdr:rowOff>152400</xdr:rowOff>
    </xdr:from>
    <xdr:to>
      <xdr:col>40</xdr:col>
      <xdr:colOff>792480</xdr:colOff>
      <xdr:row>334</xdr:row>
      <xdr:rowOff>106680</xdr:rowOff>
    </xdr:to>
    <xdr:sp macro="" textlink="">
      <xdr:nvSpPr>
        <xdr:cNvPr id="154" name="Pil: opp 153">
          <a:extLst>
            <a:ext uri="{FF2B5EF4-FFF2-40B4-BE49-F238E27FC236}">
              <a16:creationId xmlns:a16="http://schemas.microsoft.com/office/drawing/2014/main" id="{DBA5710A-C646-4605-96BB-65D1B8255D4B}"/>
            </a:ext>
          </a:extLst>
        </xdr:cNvPr>
        <xdr:cNvSpPr/>
      </xdr:nvSpPr>
      <xdr:spPr bwMode="auto">
        <a:xfrm rot="5400000">
          <a:off x="36779835" y="63145035"/>
          <a:ext cx="525780" cy="6515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102870</xdr:colOff>
      <xdr:row>336</xdr:row>
      <xdr:rowOff>140970</xdr:rowOff>
    </xdr:from>
    <xdr:to>
      <xdr:col>40</xdr:col>
      <xdr:colOff>587502</xdr:colOff>
      <xdr:row>341</xdr:row>
      <xdr:rowOff>166878</xdr:rowOff>
    </xdr:to>
    <xdr:sp macro="" textlink="">
      <xdr:nvSpPr>
        <xdr:cNvPr id="155" name="Pil: opp 154">
          <a:extLst>
            <a:ext uri="{FF2B5EF4-FFF2-40B4-BE49-F238E27FC236}">
              <a16:creationId xmlns:a16="http://schemas.microsoft.com/office/drawing/2014/main" id="{E41802EB-5176-4513-984E-D7FE7A45DD6A}"/>
            </a:ext>
          </a:extLst>
        </xdr:cNvPr>
        <xdr:cNvSpPr/>
      </xdr:nvSpPr>
      <xdr:spPr bwMode="auto">
        <a:xfrm rot="10800000">
          <a:off x="36678870" y="641489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899160</xdr:colOff>
      <xdr:row>320</xdr:row>
      <xdr:rowOff>160020</xdr:rowOff>
    </xdr:from>
    <xdr:to>
      <xdr:col>52</xdr:col>
      <xdr:colOff>792480</xdr:colOff>
      <xdr:row>350</xdr:row>
      <xdr:rowOff>0</xdr:rowOff>
    </xdr:to>
    <xdr:graphicFrame macro="">
      <xdr:nvGraphicFramePr>
        <xdr:cNvPr id="156" name="Diagram 155">
          <a:extLst>
            <a:ext uri="{FF2B5EF4-FFF2-40B4-BE49-F238E27FC236}">
              <a16:creationId xmlns:a16="http://schemas.microsoft.com/office/drawing/2014/main" id="{8617B8BE-5B75-4D5C-9749-383BBBBD2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13</xdr:col>
      <xdr:colOff>579120</xdr:colOff>
      <xdr:row>382</xdr:row>
      <xdr:rowOff>129540</xdr:rowOff>
    </xdr:to>
    <xdr:graphicFrame macro="">
      <xdr:nvGraphicFramePr>
        <xdr:cNvPr id="157" name="Diagram 2">
          <a:extLst>
            <a:ext uri="{FF2B5EF4-FFF2-40B4-BE49-F238E27FC236}">
              <a16:creationId xmlns:a16="http://schemas.microsoft.com/office/drawing/2014/main" id="{4A84C88D-552C-4E92-A7B0-FCDC98C1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484632</xdr:colOff>
      <xdr:row>361</xdr:row>
      <xdr:rowOff>25908</xdr:rowOff>
    </xdr:to>
    <xdr:sp macro="" textlink="">
      <xdr:nvSpPr>
        <xdr:cNvPr id="158" name="Pil: opp 157">
          <a:extLst>
            <a:ext uri="{FF2B5EF4-FFF2-40B4-BE49-F238E27FC236}">
              <a16:creationId xmlns:a16="http://schemas.microsoft.com/office/drawing/2014/main" id="{7365A1FA-4343-445C-AE4B-BFF55578034B}"/>
            </a:ext>
          </a:extLst>
        </xdr:cNvPr>
        <xdr:cNvSpPr/>
      </xdr:nvSpPr>
      <xdr:spPr bwMode="auto">
        <a:xfrm>
          <a:off x="12801600" y="73914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15</xdr:col>
      <xdr:colOff>64008</xdr:colOff>
      <xdr:row>365</xdr:row>
      <xdr:rowOff>103632</xdr:rowOff>
    </xdr:to>
    <xdr:sp macro="" textlink="">
      <xdr:nvSpPr>
        <xdr:cNvPr id="159" name="Pil: opp 158">
          <a:extLst>
            <a:ext uri="{FF2B5EF4-FFF2-40B4-BE49-F238E27FC236}">
              <a16:creationId xmlns:a16="http://schemas.microsoft.com/office/drawing/2014/main" id="{23FAA63D-D836-49AD-B49C-5D112C002903}"/>
            </a:ext>
          </a:extLst>
        </xdr:cNvPr>
        <xdr:cNvSpPr/>
      </xdr:nvSpPr>
      <xdr:spPr bwMode="auto">
        <a:xfrm rot="5400000">
          <a:off x="13048488" y="75000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484632</xdr:colOff>
      <xdr:row>372</xdr:row>
      <xdr:rowOff>25908</xdr:rowOff>
    </xdr:to>
    <xdr:sp macro="" textlink="">
      <xdr:nvSpPr>
        <xdr:cNvPr id="160" name="Pil: opp 159">
          <a:extLst>
            <a:ext uri="{FF2B5EF4-FFF2-40B4-BE49-F238E27FC236}">
              <a16:creationId xmlns:a16="http://schemas.microsoft.com/office/drawing/2014/main" id="{3AE1D7B5-E093-428B-82D8-0AC0B4543311}"/>
            </a:ext>
          </a:extLst>
        </xdr:cNvPr>
        <xdr:cNvSpPr/>
      </xdr:nvSpPr>
      <xdr:spPr bwMode="auto">
        <a:xfrm rot="10800000">
          <a:off x="12801600" y="76009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99060</xdr:colOff>
      <xdr:row>352</xdr:row>
      <xdr:rowOff>160020</xdr:rowOff>
    </xdr:from>
    <xdr:to>
      <xdr:col>26</xdr:col>
      <xdr:colOff>899160</xdr:colOff>
      <xdr:row>382</xdr:row>
      <xdr:rowOff>114300</xdr:rowOff>
    </xdr:to>
    <xdr:graphicFrame macro="">
      <xdr:nvGraphicFramePr>
        <xdr:cNvPr id="161" name="Diagram 160">
          <a:extLst>
            <a:ext uri="{FF2B5EF4-FFF2-40B4-BE49-F238E27FC236}">
              <a16:creationId xmlns:a16="http://schemas.microsoft.com/office/drawing/2014/main" id="{0A1109CC-3D11-41F2-AA52-8BAE8C3D9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27</xdr:col>
      <xdr:colOff>335280</xdr:colOff>
      <xdr:row>354</xdr:row>
      <xdr:rowOff>175260</xdr:rowOff>
    </xdr:from>
    <xdr:to>
      <xdr:col>27</xdr:col>
      <xdr:colOff>819912</xdr:colOff>
      <xdr:row>360</xdr:row>
      <xdr:rowOff>10668</xdr:rowOff>
    </xdr:to>
    <xdr:sp macro="" textlink="">
      <xdr:nvSpPr>
        <xdr:cNvPr id="163" name="Pil: opp 162">
          <a:extLst>
            <a:ext uri="{FF2B5EF4-FFF2-40B4-BE49-F238E27FC236}">
              <a16:creationId xmlns:a16="http://schemas.microsoft.com/office/drawing/2014/main" id="{5303026E-AB63-4E06-9DB5-60E1D27BF74D}"/>
            </a:ext>
          </a:extLst>
        </xdr:cNvPr>
        <xdr:cNvSpPr/>
      </xdr:nvSpPr>
      <xdr:spPr bwMode="auto">
        <a:xfrm>
          <a:off x="25024080" y="73708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182880</xdr:colOff>
      <xdr:row>362</xdr:row>
      <xdr:rowOff>7620</xdr:rowOff>
    </xdr:from>
    <xdr:to>
      <xdr:col>27</xdr:col>
      <xdr:colOff>838200</xdr:colOff>
      <xdr:row>364</xdr:row>
      <xdr:rowOff>118110</xdr:rowOff>
    </xdr:to>
    <xdr:sp macro="" textlink="">
      <xdr:nvSpPr>
        <xdr:cNvPr id="164" name="Pil: opp 163">
          <a:extLst>
            <a:ext uri="{FF2B5EF4-FFF2-40B4-BE49-F238E27FC236}">
              <a16:creationId xmlns:a16="http://schemas.microsoft.com/office/drawing/2014/main" id="{8D7A41D6-8F59-4CB7-B934-08867940528E}"/>
            </a:ext>
          </a:extLst>
        </xdr:cNvPr>
        <xdr:cNvSpPr/>
      </xdr:nvSpPr>
      <xdr:spPr bwMode="auto">
        <a:xfrm rot="5400000">
          <a:off x="24953595" y="68886705"/>
          <a:ext cx="491490" cy="6553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342900</xdr:colOff>
      <xdr:row>366</xdr:row>
      <xdr:rowOff>68580</xdr:rowOff>
    </xdr:from>
    <xdr:to>
      <xdr:col>27</xdr:col>
      <xdr:colOff>827532</xdr:colOff>
      <xdr:row>371</xdr:row>
      <xdr:rowOff>94488</xdr:rowOff>
    </xdr:to>
    <xdr:sp macro="" textlink="">
      <xdr:nvSpPr>
        <xdr:cNvPr id="165" name="Pil: opp 164">
          <a:extLst>
            <a:ext uri="{FF2B5EF4-FFF2-40B4-BE49-F238E27FC236}">
              <a16:creationId xmlns:a16="http://schemas.microsoft.com/office/drawing/2014/main" id="{B626E40B-281E-4651-8EAE-ACFA5F4CCF0F}"/>
            </a:ext>
          </a:extLst>
        </xdr:cNvPr>
        <xdr:cNvSpPr/>
      </xdr:nvSpPr>
      <xdr:spPr bwMode="auto">
        <a:xfrm rot="10800000">
          <a:off x="25031700" y="758875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350520</xdr:colOff>
      <xdr:row>352</xdr:row>
      <xdr:rowOff>156210</xdr:rowOff>
    </xdr:from>
    <xdr:to>
      <xdr:col>39</xdr:col>
      <xdr:colOff>891540</xdr:colOff>
      <xdr:row>382</xdr:row>
      <xdr:rowOff>53340</xdr:rowOff>
    </xdr:to>
    <xdr:graphicFrame macro="">
      <xdr:nvGraphicFramePr>
        <xdr:cNvPr id="166" name="Diagram 165">
          <a:extLst>
            <a:ext uri="{FF2B5EF4-FFF2-40B4-BE49-F238E27FC236}">
              <a16:creationId xmlns:a16="http://schemas.microsoft.com/office/drawing/2014/main" id="{9C43EA7D-7EEE-49C4-9278-993169B90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40</xdr:col>
      <xdr:colOff>49530</xdr:colOff>
      <xdr:row>353</xdr:row>
      <xdr:rowOff>171450</xdr:rowOff>
    </xdr:from>
    <xdr:to>
      <xdr:col>40</xdr:col>
      <xdr:colOff>534162</xdr:colOff>
      <xdr:row>359</xdr:row>
      <xdr:rowOff>6858</xdr:rowOff>
    </xdr:to>
    <xdr:sp macro="" textlink="">
      <xdr:nvSpPr>
        <xdr:cNvPr id="167" name="Pil: opp 166">
          <a:extLst>
            <a:ext uri="{FF2B5EF4-FFF2-40B4-BE49-F238E27FC236}">
              <a16:creationId xmlns:a16="http://schemas.microsoft.com/office/drawing/2014/main" id="{739391AC-1177-45DC-81FE-402F63201093}"/>
            </a:ext>
          </a:extLst>
        </xdr:cNvPr>
        <xdr:cNvSpPr/>
      </xdr:nvSpPr>
      <xdr:spPr bwMode="auto">
        <a:xfrm>
          <a:off x="36625530" y="674179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163830</xdr:colOff>
      <xdr:row>362</xdr:row>
      <xdr:rowOff>26670</xdr:rowOff>
    </xdr:from>
    <xdr:to>
      <xdr:col>40</xdr:col>
      <xdr:colOff>735330</xdr:colOff>
      <xdr:row>364</xdr:row>
      <xdr:rowOff>171450</xdr:rowOff>
    </xdr:to>
    <xdr:sp macro="" textlink="">
      <xdr:nvSpPr>
        <xdr:cNvPr id="168" name="Pil: opp 167">
          <a:extLst>
            <a:ext uri="{FF2B5EF4-FFF2-40B4-BE49-F238E27FC236}">
              <a16:creationId xmlns:a16="http://schemas.microsoft.com/office/drawing/2014/main" id="{6E023C19-A189-4D1C-9AF7-A7D27AD3D833}"/>
            </a:ext>
          </a:extLst>
        </xdr:cNvPr>
        <xdr:cNvSpPr/>
      </xdr:nvSpPr>
      <xdr:spPr bwMode="auto">
        <a:xfrm rot="5400000">
          <a:off x="36762690" y="68964810"/>
          <a:ext cx="525780" cy="5715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95250</xdr:colOff>
      <xdr:row>366</xdr:row>
      <xdr:rowOff>137160</xdr:rowOff>
    </xdr:from>
    <xdr:to>
      <xdr:col>40</xdr:col>
      <xdr:colOff>579882</xdr:colOff>
      <xdr:row>371</xdr:row>
      <xdr:rowOff>163068</xdr:rowOff>
    </xdr:to>
    <xdr:sp macro="" textlink="">
      <xdr:nvSpPr>
        <xdr:cNvPr id="169" name="Pil: opp 168">
          <a:extLst>
            <a:ext uri="{FF2B5EF4-FFF2-40B4-BE49-F238E27FC236}">
              <a16:creationId xmlns:a16="http://schemas.microsoft.com/office/drawing/2014/main" id="{F688DD67-DA65-4F1D-A0A2-00D4BD7D22DD}"/>
            </a:ext>
          </a:extLst>
        </xdr:cNvPr>
        <xdr:cNvSpPr/>
      </xdr:nvSpPr>
      <xdr:spPr bwMode="auto">
        <a:xfrm rot="10800000">
          <a:off x="36671250" y="698601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41910</xdr:colOff>
      <xdr:row>353</xdr:row>
      <xdr:rowOff>3810</xdr:rowOff>
    </xdr:from>
    <xdr:to>
      <xdr:col>52</xdr:col>
      <xdr:colOff>849630</xdr:colOff>
      <xdr:row>382</xdr:row>
      <xdr:rowOff>34290</xdr:rowOff>
    </xdr:to>
    <xdr:graphicFrame macro="">
      <xdr:nvGraphicFramePr>
        <xdr:cNvPr id="170" name="Diagram 169">
          <a:extLst>
            <a:ext uri="{FF2B5EF4-FFF2-40B4-BE49-F238E27FC236}">
              <a16:creationId xmlns:a16="http://schemas.microsoft.com/office/drawing/2014/main" id="{BD4ADFBF-1908-418C-A9BF-83FE81698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13</xdr:col>
      <xdr:colOff>579120</xdr:colOff>
      <xdr:row>414</xdr:row>
      <xdr:rowOff>129540</xdr:rowOff>
    </xdr:to>
    <xdr:graphicFrame macro="">
      <xdr:nvGraphicFramePr>
        <xdr:cNvPr id="171" name="Diagram 2">
          <a:extLst>
            <a:ext uri="{FF2B5EF4-FFF2-40B4-BE49-F238E27FC236}">
              <a16:creationId xmlns:a16="http://schemas.microsoft.com/office/drawing/2014/main" id="{B84F28FC-7C48-4A9A-B720-750368ABA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484632</xdr:colOff>
      <xdr:row>393</xdr:row>
      <xdr:rowOff>25908</xdr:rowOff>
    </xdr:to>
    <xdr:sp macro="" textlink="">
      <xdr:nvSpPr>
        <xdr:cNvPr id="172" name="Pil: opp 171">
          <a:extLst>
            <a:ext uri="{FF2B5EF4-FFF2-40B4-BE49-F238E27FC236}">
              <a16:creationId xmlns:a16="http://schemas.microsoft.com/office/drawing/2014/main" id="{62478BA0-59BA-4CBE-B090-2C359145E57C}"/>
            </a:ext>
          </a:extLst>
        </xdr:cNvPr>
        <xdr:cNvSpPr/>
      </xdr:nvSpPr>
      <xdr:spPr bwMode="auto">
        <a:xfrm>
          <a:off x="12801600" y="80010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15</xdr:col>
      <xdr:colOff>64008</xdr:colOff>
      <xdr:row>397</xdr:row>
      <xdr:rowOff>103632</xdr:rowOff>
    </xdr:to>
    <xdr:sp macro="" textlink="">
      <xdr:nvSpPr>
        <xdr:cNvPr id="173" name="Pil: opp 172">
          <a:extLst>
            <a:ext uri="{FF2B5EF4-FFF2-40B4-BE49-F238E27FC236}">
              <a16:creationId xmlns:a16="http://schemas.microsoft.com/office/drawing/2014/main" id="{0ABFF634-7FCC-4C21-9BF2-DE8C31FF09F3}"/>
            </a:ext>
          </a:extLst>
        </xdr:cNvPr>
        <xdr:cNvSpPr/>
      </xdr:nvSpPr>
      <xdr:spPr bwMode="auto">
        <a:xfrm rot="5400000">
          <a:off x="13048488" y="81096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484632</xdr:colOff>
      <xdr:row>404</xdr:row>
      <xdr:rowOff>25908</xdr:rowOff>
    </xdr:to>
    <xdr:sp macro="" textlink="">
      <xdr:nvSpPr>
        <xdr:cNvPr id="174" name="Pil: opp 173">
          <a:extLst>
            <a:ext uri="{FF2B5EF4-FFF2-40B4-BE49-F238E27FC236}">
              <a16:creationId xmlns:a16="http://schemas.microsoft.com/office/drawing/2014/main" id="{1D392367-B938-4D81-BD26-A6350AA36607}"/>
            </a:ext>
          </a:extLst>
        </xdr:cNvPr>
        <xdr:cNvSpPr/>
      </xdr:nvSpPr>
      <xdr:spPr bwMode="auto">
        <a:xfrm rot="10800000">
          <a:off x="12801600" y="82105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167640</xdr:colOff>
      <xdr:row>385</xdr:row>
      <xdr:rowOff>0</xdr:rowOff>
    </xdr:from>
    <xdr:to>
      <xdr:col>27</xdr:col>
      <xdr:colOff>53340</xdr:colOff>
      <xdr:row>414</xdr:row>
      <xdr:rowOff>144780</xdr:rowOff>
    </xdr:to>
    <xdr:graphicFrame macro="">
      <xdr:nvGraphicFramePr>
        <xdr:cNvPr id="175" name="Diagram 174">
          <a:extLst>
            <a:ext uri="{FF2B5EF4-FFF2-40B4-BE49-F238E27FC236}">
              <a16:creationId xmlns:a16="http://schemas.microsoft.com/office/drawing/2014/main" id="{89317123-84F6-4604-AA5A-96F109CAD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27</xdr:col>
      <xdr:colOff>373380</xdr:colOff>
      <xdr:row>387</xdr:row>
      <xdr:rowOff>15240</xdr:rowOff>
    </xdr:from>
    <xdr:to>
      <xdr:col>27</xdr:col>
      <xdr:colOff>858012</xdr:colOff>
      <xdr:row>392</xdr:row>
      <xdr:rowOff>41148</xdr:rowOff>
    </xdr:to>
    <xdr:sp macro="" textlink="">
      <xdr:nvSpPr>
        <xdr:cNvPr id="176" name="Pil: opp 175">
          <a:extLst>
            <a:ext uri="{FF2B5EF4-FFF2-40B4-BE49-F238E27FC236}">
              <a16:creationId xmlns:a16="http://schemas.microsoft.com/office/drawing/2014/main" id="{33805704-7A71-4FE3-8AA2-CABF5ABC32EE}"/>
            </a:ext>
          </a:extLst>
        </xdr:cNvPr>
        <xdr:cNvSpPr/>
      </xdr:nvSpPr>
      <xdr:spPr bwMode="auto">
        <a:xfrm>
          <a:off x="25062180" y="798347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240030</xdr:colOff>
      <xdr:row>393</xdr:row>
      <xdr:rowOff>171450</xdr:rowOff>
    </xdr:from>
    <xdr:to>
      <xdr:col>27</xdr:col>
      <xdr:colOff>872490</xdr:colOff>
      <xdr:row>396</xdr:row>
      <xdr:rowOff>68580</xdr:rowOff>
    </xdr:to>
    <xdr:sp macro="" textlink="">
      <xdr:nvSpPr>
        <xdr:cNvPr id="177" name="Pil: opp 176">
          <a:extLst>
            <a:ext uri="{FF2B5EF4-FFF2-40B4-BE49-F238E27FC236}">
              <a16:creationId xmlns:a16="http://schemas.microsoft.com/office/drawing/2014/main" id="{2E3CC8D9-263E-40A4-A76B-125FDA14C9C0}"/>
            </a:ext>
          </a:extLst>
        </xdr:cNvPr>
        <xdr:cNvSpPr/>
      </xdr:nvSpPr>
      <xdr:spPr bwMode="auto">
        <a:xfrm rot="5400000">
          <a:off x="25010745" y="74956035"/>
          <a:ext cx="46863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449580</xdr:colOff>
      <xdr:row>398</xdr:row>
      <xdr:rowOff>30480</xdr:rowOff>
    </xdr:from>
    <xdr:to>
      <xdr:col>28</xdr:col>
      <xdr:colOff>19812</xdr:colOff>
      <xdr:row>403</xdr:row>
      <xdr:rowOff>56388</xdr:rowOff>
    </xdr:to>
    <xdr:sp macro="" textlink="">
      <xdr:nvSpPr>
        <xdr:cNvPr id="178" name="Pil: opp 177">
          <a:extLst>
            <a:ext uri="{FF2B5EF4-FFF2-40B4-BE49-F238E27FC236}">
              <a16:creationId xmlns:a16="http://schemas.microsoft.com/office/drawing/2014/main" id="{F81F7B13-3533-4B14-8916-E62009118C22}"/>
            </a:ext>
          </a:extLst>
        </xdr:cNvPr>
        <xdr:cNvSpPr/>
      </xdr:nvSpPr>
      <xdr:spPr bwMode="auto">
        <a:xfrm rot="10800000">
          <a:off x="25138380" y="81945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510540</xdr:colOff>
      <xdr:row>385</xdr:row>
      <xdr:rowOff>7620</xdr:rowOff>
    </xdr:from>
    <xdr:to>
      <xdr:col>39</xdr:col>
      <xdr:colOff>853440</xdr:colOff>
      <xdr:row>414</xdr:row>
      <xdr:rowOff>106680</xdr:rowOff>
    </xdr:to>
    <xdr:graphicFrame macro="">
      <xdr:nvGraphicFramePr>
        <xdr:cNvPr id="179" name="Diagram 178">
          <a:extLst>
            <a:ext uri="{FF2B5EF4-FFF2-40B4-BE49-F238E27FC236}">
              <a16:creationId xmlns:a16="http://schemas.microsoft.com/office/drawing/2014/main" id="{CDF3B384-2F57-46E0-8AB8-E74F681C6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40</xdr:col>
      <xdr:colOff>110490</xdr:colOff>
      <xdr:row>386</xdr:row>
      <xdr:rowOff>83820</xdr:rowOff>
    </xdr:from>
    <xdr:to>
      <xdr:col>40</xdr:col>
      <xdr:colOff>595122</xdr:colOff>
      <xdr:row>391</xdr:row>
      <xdr:rowOff>109728</xdr:rowOff>
    </xdr:to>
    <xdr:sp macro="" textlink="">
      <xdr:nvSpPr>
        <xdr:cNvPr id="180" name="Pil: opp 179">
          <a:extLst>
            <a:ext uri="{FF2B5EF4-FFF2-40B4-BE49-F238E27FC236}">
              <a16:creationId xmlns:a16="http://schemas.microsoft.com/office/drawing/2014/main" id="{62004137-EA32-4945-9697-5F0961D408D2}"/>
            </a:ext>
          </a:extLst>
        </xdr:cNvPr>
        <xdr:cNvSpPr/>
      </xdr:nvSpPr>
      <xdr:spPr bwMode="auto">
        <a:xfrm>
          <a:off x="36686490" y="736168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72390</xdr:colOff>
      <xdr:row>394</xdr:row>
      <xdr:rowOff>7620</xdr:rowOff>
    </xdr:from>
    <xdr:to>
      <xdr:col>40</xdr:col>
      <xdr:colOff>739140</xdr:colOff>
      <xdr:row>396</xdr:row>
      <xdr:rowOff>140970</xdr:rowOff>
    </xdr:to>
    <xdr:sp macro="" textlink="">
      <xdr:nvSpPr>
        <xdr:cNvPr id="181" name="Pil: opp 180">
          <a:extLst>
            <a:ext uri="{FF2B5EF4-FFF2-40B4-BE49-F238E27FC236}">
              <a16:creationId xmlns:a16="http://schemas.microsoft.com/office/drawing/2014/main" id="{9A6B2260-9370-48B8-BCBF-AE43B88888CD}"/>
            </a:ext>
          </a:extLst>
        </xdr:cNvPr>
        <xdr:cNvSpPr/>
      </xdr:nvSpPr>
      <xdr:spPr bwMode="auto">
        <a:xfrm rot="5400000">
          <a:off x="36724590" y="74988420"/>
          <a:ext cx="514350" cy="66675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110490</xdr:colOff>
      <xdr:row>399</xdr:row>
      <xdr:rowOff>68580</xdr:rowOff>
    </xdr:from>
    <xdr:to>
      <xdr:col>40</xdr:col>
      <xdr:colOff>595122</xdr:colOff>
      <xdr:row>404</xdr:row>
      <xdr:rowOff>94488</xdr:rowOff>
    </xdr:to>
    <xdr:sp macro="" textlink="">
      <xdr:nvSpPr>
        <xdr:cNvPr id="182" name="Pil: opp 181">
          <a:extLst>
            <a:ext uri="{FF2B5EF4-FFF2-40B4-BE49-F238E27FC236}">
              <a16:creationId xmlns:a16="http://schemas.microsoft.com/office/drawing/2014/main" id="{5F41DFFB-4FF1-492D-8FBB-E20B71458256}"/>
            </a:ext>
          </a:extLst>
        </xdr:cNvPr>
        <xdr:cNvSpPr/>
      </xdr:nvSpPr>
      <xdr:spPr bwMode="auto">
        <a:xfrm rot="10800000">
          <a:off x="36686490" y="760780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910590</xdr:colOff>
      <xdr:row>384</xdr:row>
      <xdr:rowOff>182880</xdr:rowOff>
    </xdr:from>
    <xdr:to>
      <xdr:col>52</xdr:col>
      <xdr:colOff>803910</xdr:colOff>
      <xdr:row>414</xdr:row>
      <xdr:rowOff>22860</xdr:rowOff>
    </xdr:to>
    <xdr:graphicFrame macro="">
      <xdr:nvGraphicFramePr>
        <xdr:cNvPr id="183" name="Diagram 182">
          <a:extLst>
            <a:ext uri="{FF2B5EF4-FFF2-40B4-BE49-F238E27FC236}">
              <a16:creationId xmlns:a16="http://schemas.microsoft.com/office/drawing/2014/main" id="{CF2671F6-A9F2-48A0-8E98-0701A2245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845820</xdr:colOff>
      <xdr:row>416</xdr:row>
      <xdr:rowOff>148590</xdr:rowOff>
    </xdr:from>
    <xdr:to>
      <xdr:col>13</xdr:col>
      <xdr:colOff>510540</xdr:colOff>
      <xdr:row>446</xdr:row>
      <xdr:rowOff>87630</xdr:rowOff>
    </xdr:to>
    <xdr:graphicFrame macro="">
      <xdr:nvGraphicFramePr>
        <xdr:cNvPr id="184" name="Diagram 2">
          <a:extLst>
            <a:ext uri="{FF2B5EF4-FFF2-40B4-BE49-F238E27FC236}">
              <a16:creationId xmlns:a16="http://schemas.microsoft.com/office/drawing/2014/main" id="{BE7D05D4-9568-4AB5-941A-7632B9B0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484632</xdr:colOff>
      <xdr:row>425</xdr:row>
      <xdr:rowOff>25908</xdr:rowOff>
    </xdr:to>
    <xdr:sp macro="" textlink="">
      <xdr:nvSpPr>
        <xdr:cNvPr id="185" name="Pil: opp 184">
          <a:extLst>
            <a:ext uri="{FF2B5EF4-FFF2-40B4-BE49-F238E27FC236}">
              <a16:creationId xmlns:a16="http://schemas.microsoft.com/office/drawing/2014/main" id="{FB25B309-B671-435C-94F2-B678D2A0AF89}"/>
            </a:ext>
          </a:extLst>
        </xdr:cNvPr>
        <xdr:cNvSpPr/>
      </xdr:nvSpPr>
      <xdr:spPr bwMode="auto">
        <a:xfrm>
          <a:off x="12801600" y="86106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15</xdr:col>
      <xdr:colOff>64008</xdr:colOff>
      <xdr:row>430</xdr:row>
      <xdr:rowOff>103632</xdr:rowOff>
    </xdr:to>
    <xdr:sp macro="" textlink="">
      <xdr:nvSpPr>
        <xdr:cNvPr id="186" name="Pil: opp 185">
          <a:extLst>
            <a:ext uri="{FF2B5EF4-FFF2-40B4-BE49-F238E27FC236}">
              <a16:creationId xmlns:a16="http://schemas.microsoft.com/office/drawing/2014/main" id="{A987994C-407F-45B8-BC6E-1CC37C2263F0}"/>
            </a:ext>
          </a:extLst>
        </xdr:cNvPr>
        <xdr:cNvSpPr/>
      </xdr:nvSpPr>
      <xdr:spPr bwMode="auto">
        <a:xfrm rot="5400000">
          <a:off x="13048488" y="87383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484632</xdr:colOff>
      <xdr:row>437</xdr:row>
      <xdr:rowOff>25908</xdr:rowOff>
    </xdr:to>
    <xdr:sp macro="" textlink="">
      <xdr:nvSpPr>
        <xdr:cNvPr id="187" name="Pil: opp 186">
          <a:extLst>
            <a:ext uri="{FF2B5EF4-FFF2-40B4-BE49-F238E27FC236}">
              <a16:creationId xmlns:a16="http://schemas.microsoft.com/office/drawing/2014/main" id="{48F7C515-0131-4719-94DF-D487BE043742}"/>
            </a:ext>
          </a:extLst>
        </xdr:cNvPr>
        <xdr:cNvSpPr/>
      </xdr:nvSpPr>
      <xdr:spPr bwMode="auto">
        <a:xfrm rot="10800000">
          <a:off x="12801600" y="88392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3810</xdr:colOff>
      <xdr:row>417</xdr:row>
      <xdr:rowOff>133350</xdr:rowOff>
    </xdr:from>
    <xdr:to>
      <xdr:col>26</xdr:col>
      <xdr:colOff>803910</xdr:colOff>
      <xdr:row>447</xdr:row>
      <xdr:rowOff>87630</xdr:rowOff>
    </xdr:to>
    <xdr:graphicFrame macro="">
      <xdr:nvGraphicFramePr>
        <xdr:cNvPr id="188" name="Diagram 187">
          <a:extLst>
            <a:ext uri="{FF2B5EF4-FFF2-40B4-BE49-F238E27FC236}">
              <a16:creationId xmlns:a16="http://schemas.microsoft.com/office/drawing/2014/main" id="{7662E4B7-8BEC-4EB7-B108-9345384C8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27</xdr:col>
      <xdr:colOff>182880</xdr:colOff>
      <xdr:row>418</xdr:row>
      <xdr:rowOff>0</xdr:rowOff>
    </xdr:from>
    <xdr:to>
      <xdr:col>27</xdr:col>
      <xdr:colOff>667512</xdr:colOff>
      <xdr:row>423</xdr:row>
      <xdr:rowOff>25908</xdr:rowOff>
    </xdr:to>
    <xdr:sp macro="" textlink="">
      <xdr:nvSpPr>
        <xdr:cNvPr id="189" name="Pil: opp 188">
          <a:extLst>
            <a:ext uri="{FF2B5EF4-FFF2-40B4-BE49-F238E27FC236}">
              <a16:creationId xmlns:a16="http://schemas.microsoft.com/office/drawing/2014/main" id="{B57270DA-E1FD-47B8-BC8E-D95201CA4D35}"/>
            </a:ext>
          </a:extLst>
        </xdr:cNvPr>
        <xdr:cNvSpPr/>
      </xdr:nvSpPr>
      <xdr:spPr bwMode="auto">
        <a:xfrm>
          <a:off x="24871680" y="85725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57150</xdr:colOff>
      <xdr:row>426</xdr:row>
      <xdr:rowOff>41910</xdr:rowOff>
    </xdr:from>
    <xdr:to>
      <xdr:col>27</xdr:col>
      <xdr:colOff>861060</xdr:colOff>
      <xdr:row>428</xdr:row>
      <xdr:rowOff>133350</xdr:rowOff>
    </xdr:to>
    <xdr:sp macro="" textlink="">
      <xdr:nvSpPr>
        <xdr:cNvPr id="190" name="Pil: opp 189">
          <a:extLst>
            <a:ext uri="{FF2B5EF4-FFF2-40B4-BE49-F238E27FC236}">
              <a16:creationId xmlns:a16="http://schemas.microsoft.com/office/drawing/2014/main" id="{063DEF29-3A3B-4D3D-AA36-6D402C91EE2F}"/>
            </a:ext>
          </a:extLst>
        </xdr:cNvPr>
        <xdr:cNvSpPr/>
      </xdr:nvSpPr>
      <xdr:spPr bwMode="auto">
        <a:xfrm rot="5400000">
          <a:off x="24911685" y="81029175"/>
          <a:ext cx="472440" cy="8039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102870</xdr:colOff>
      <xdr:row>417</xdr:row>
      <xdr:rowOff>45720</xdr:rowOff>
    </xdr:from>
    <xdr:to>
      <xdr:col>39</xdr:col>
      <xdr:colOff>815340</xdr:colOff>
      <xdr:row>446</xdr:row>
      <xdr:rowOff>121920</xdr:rowOff>
    </xdr:to>
    <xdr:graphicFrame macro="">
      <xdr:nvGraphicFramePr>
        <xdr:cNvPr id="191" name="Diagram 190">
          <a:extLst>
            <a:ext uri="{FF2B5EF4-FFF2-40B4-BE49-F238E27FC236}">
              <a16:creationId xmlns:a16="http://schemas.microsoft.com/office/drawing/2014/main" id="{2241DCB2-21E6-49BA-B09B-BC3F41F7A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40</xdr:col>
      <xdr:colOff>110490</xdr:colOff>
      <xdr:row>418</xdr:row>
      <xdr:rowOff>53340</xdr:rowOff>
    </xdr:from>
    <xdr:to>
      <xdr:col>40</xdr:col>
      <xdr:colOff>595122</xdr:colOff>
      <xdr:row>423</xdr:row>
      <xdr:rowOff>79248</xdr:rowOff>
    </xdr:to>
    <xdr:sp macro="" textlink="">
      <xdr:nvSpPr>
        <xdr:cNvPr id="192" name="Pil: opp 191">
          <a:extLst>
            <a:ext uri="{FF2B5EF4-FFF2-40B4-BE49-F238E27FC236}">
              <a16:creationId xmlns:a16="http://schemas.microsoft.com/office/drawing/2014/main" id="{D744484F-1668-4FE4-80CD-573DF1A908CB}"/>
            </a:ext>
          </a:extLst>
        </xdr:cNvPr>
        <xdr:cNvSpPr/>
      </xdr:nvSpPr>
      <xdr:spPr bwMode="auto">
        <a:xfrm>
          <a:off x="36686490" y="796823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7620</xdr:colOff>
      <xdr:row>417</xdr:row>
      <xdr:rowOff>38100</xdr:rowOff>
    </xdr:from>
    <xdr:to>
      <xdr:col>52</xdr:col>
      <xdr:colOff>815340</xdr:colOff>
      <xdr:row>446</xdr:row>
      <xdr:rowOff>68580</xdr:rowOff>
    </xdr:to>
    <xdr:graphicFrame macro="">
      <xdr:nvGraphicFramePr>
        <xdr:cNvPr id="193" name="Diagram 192">
          <a:extLst>
            <a:ext uri="{FF2B5EF4-FFF2-40B4-BE49-F238E27FC236}">
              <a16:creationId xmlns:a16="http://schemas.microsoft.com/office/drawing/2014/main" id="{7F6703A1-23C8-4AB9-A9F7-297DA5141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40</xdr:col>
      <xdr:colOff>118110</xdr:colOff>
      <xdr:row>426</xdr:row>
      <xdr:rowOff>38100</xdr:rowOff>
    </xdr:from>
    <xdr:to>
      <xdr:col>40</xdr:col>
      <xdr:colOff>803910</xdr:colOff>
      <xdr:row>428</xdr:row>
      <xdr:rowOff>160020</xdr:rowOff>
    </xdr:to>
    <xdr:sp macro="" textlink="">
      <xdr:nvSpPr>
        <xdr:cNvPr id="194" name="Pil: opp 193">
          <a:extLst>
            <a:ext uri="{FF2B5EF4-FFF2-40B4-BE49-F238E27FC236}">
              <a16:creationId xmlns:a16="http://schemas.microsoft.com/office/drawing/2014/main" id="{EBADD888-50A6-4942-9ECB-EED7E2D0EE2A}"/>
            </a:ext>
          </a:extLst>
        </xdr:cNvPr>
        <xdr:cNvSpPr/>
      </xdr:nvSpPr>
      <xdr:spPr bwMode="auto">
        <a:xfrm rot="5400000">
          <a:off x="36785550" y="81099660"/>
          <a:ext cx="502920" cy="6858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171450</xdr:colOff>
      <xdr:row>430</xdr:row>
      <xdr:rowOff>186690</xdr:rowOff>
    </xdr:from>
    <xdr:to>
      <xdr:col>40</xdr:col>
      <xdr:colOff>656082</xdr:colOff>
      <xdr:row>436</xdr:row>
      <xdr:rowOff>22098</xdr:rowOff>
    </xdr:to>
    <xdr:sp macro="" textlink="">
      <xdr:nvSpPr>
        <xdr:cNvPr id="195" name="Pil: opp 194">
          <a:extLst>
            <a:ext uri="{FF2B5EF4-FFF2-40B4-BE49-F238E27FC236}">
              <a16:creationId xmlns:a16="http://schemas.microsoft.com/office/drawing/2014/main" id="{F3554788-3F17-4536-99C0-6203FC7E3779}"/>
            </a:ext>
          </a:extLst>
        </xdr:cNvPr>
        <xdr:cNvSpPr/>
      </xdr:nvSpPr>
      <xdr:spPr bwMode="auto">
        <a:xfrm rot="10800000">
          <a:off x="36747450" y="821016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773430</xdr:colOff>
      <xdr:row>449</xdr:row>
      <xdr:rowOff>22860</xdr:rowOff>
    </xdr:from>
    <xdr:to>
      <xdr:col>13</xdr:col>
      <xdr:colOff>438150</xdr:colOff>
      <xdr:row>478</xdr:row>
      <xdr:rowOff>152400</xdr:rowOff>
    </xdr:to>
    <xdr:graphicFrame macro="">
      <xdr:nvGraphicFramePr>
        <xdr:cNvPr id="196" name="Diagram 2">
          <a:extLst>
            <a:ext uri="{FF2B5EF4-FFF2-40B4-BE49-F238E27FC236}">
              <a16:creationId xmlns:a16="http://schemas.microsoft.com/office/drawing/2014/main" id="{4348190F-D0AB-48D4-A66C-618851864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484632</xdr:colOff>
      <xdr:row>455</xdr:row>
      <xdr:rowOff>25908</xdr:rowOff>
    </xdr:to>
    <xdr:sp macro="" textlink="">
      <xdr:nvSpPr>
        <xdr:cNvPr id="198" name="Pil: opp 197">
          <a:extLst>
            <a:ext uri="{FF2B5EF4-FFF2-40B4-BE49-F238E27FC236}">
              <a16:creationId xmlns:a16="http://schemas.microsoft.com/office/drawing/2014/main" id="{CFA53A9A-7CD8-4452-BE7A-1F8D8F37ABAB}"/>
            </a:ext>
          </a:extLst>
        </xdr:cNvPr>
        <xdr:cNvSpPr/>
      </xdr:nvSpPr>
      <xdr:spPr bwMode="auto">
        <a:xfrm>
          <a:off x="12801600" y="91821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297180</xdr:colOff>
      <xdr:row>449</xdr:row>
      <xdr:rowOff>91440</xdr:rowOff>
    </xdr:from>
    <xdr:to>
      <xdr:col>27</xdr:col>
      <xdr:colOff>182880</xdr:colOff>
      <xdr:row>479</xdr:row>
      <xdr:rowOff>45720</xdr:rowOff>
    </xdr:to>
    <xdr:graphicFrame macro="">
      <xdr:nvGraphicFramePr>
        <xdr:cNvPr id="199" name="Diagram 198">
          <a:extLst>
            <a:ext uri="{FF2B5EF4-FFF2-40B4-BE49-F238E27FC236}">
              <a16:creationId xmlns:a16="http://schemas.microsoft.com/office/drawing/2014/main" id="{8F62E421-1095-4F6D-A56F-A1FF60851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13</xdr:col>
      <xdr:colOff>701040</xdr:colOff>
      <xdr:row>457</xdr:row>
      <xdr:rowOff>0</xdr:rowOff>
    </xdr:from>
    <xdr:to>
      <xdr:col>14</xdr:col>
      <xdr:colOff>765048</xdr:colOff>
      <xdr:row>459</xdr:row>
      <xdr:rowOff>103632</xdr:rowOff>
    </xdr:to>
    <xdr:sp macro="" textlink="">
      <xdr:nvSpPr>
        <xdr:cNvPr id="200" name="Pil: opp 199">
          <a:extLst>
            <a:ext uri="{FF2B5EF4-FFF2-40B4-BE49-F238E27FC236}">
              <a16:creationId xmlns:a16="http://schemas.microsoft.com/office/drawing/2014/main" id="{D7DD6C06-2B0A-4F2C-A64D-580BDE13588E}"/>
            </a:ext>
          </a:extLst>
        </xdr:cNvPr>
        <xdr:cNvSpPr/>
      </xdr:nvSpPr>
      <xdr:spPr bwMode="auto">
        <a:xfrm rot="5400000">
          <a:off x="12835128" y="92907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484632</xdr:colOff>
      <xdr:row>467</xdr:row>
      <xdr:rowOff>25908</xdr:rowOff>
    </xdr:to>
    <xdr:sp macro="" textlink="">
      <xdr:nvSpPr>
        <xdr:cNvPr id="201" name="Pil: opp 200">
          <a:extLst>
            <a:ext uri="{FF2B5EF4-FFF2-40B4-BE49-F238E27FC236}">
              <a16:creationId xmlns:a16="http://schemas.microsoft.com/office/drawing/2014/main" id="{537EB60A-413D-4F7B-B210-7FB68C1C4029}"/>
            </a:ext>
          </a:extLst>
        </xdr:cNvPr>
        <xdr:cNvSpPr/>
      </xdr:nvSpPr>
      <xdr:spPr bwMode="auto">
        <a:xfrm rot="10800000">
          <a:off x="12801600" y="94107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213360</xdr:colOff>
      <xdr:row>448</xdr:row>
      <xdr:rowOff>121920</xdr:rowOff>
    </xdr:from>
    <xdr:to>
      <xdr:col>39</xdr:col>
      <xdr:colOff>788670</xdr:colOff>
      <xdr:row>478</xdr:row>
      <xdr:rowOff>30480</xdr:rowOff>
    </xdr:to>
    <xdr:graphicFrame macro="">
      <xdr:nvGraphicFramePr>
        <xdr:cNvPr id="202" name="Diagram 201">
          <a:extLst>
            <a:ext uri="{FF2B5EF4-FFF2-40B4-BE49-F238E27FC236}">
              <a16:creationId xmlns:a16="http://schemas.microsoft.com/office/drawing/2014/main" id="{5A18F0EA-305F-4525-BDAD-51F3EECD6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182880</xdr:colOff>
      <xdr:row>452</xdr:row>
      <xdr:rowOff>30480</xdr:rowOff>
    </xdr:from>
    <xdr:to>
      <xdr:col>27</xdr:col>
      <xdr:colOff>667512</xdr:colOff>
      <xdr:row>457</xdr:row>
      <xdr:rowOff>56388</xdr:rowOff>
    </xdr:to>
    <xdr:sp macro="" textlink="">
      <xdr:nvSpPr>
        <xdr:cNvPr id="203" name="Pil: opp 202">
          <a:extLst>
            <a:ext uri="{FF2B5EF4-FFF2-40B4-BE49-F238E27FC236}">
              <a16:creationId xmlns:a16="http://schemas.microsoft.com/office/drawing/2014/main" id="{12F4739D-D171-4228-B54F-0ADBBF461CC4}"/>
            </a:ext>
          </a:extLst>
        </xdr:cNvPr>
        <xdr:cNvSpPr/>
      </xdr:nvSpPr>
      <xdr:spPr bwMode="auto">
        <a:xfrm>
          <a:off x="24871680" y="92232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460</xdr:row>
      <xdr:rowOff>0</xdr:rowOff>
    </xdr:from>
    <xdr:to>
      <xdr:col>28</xdr:col>
      <xdr:colOff>64008</xdr:colOff>
      <xdr:row>462</xdr:row>
      <xdr:rowOff>103632</xdr:rowOff>
    </xdr:to>
    <xdr:sp macro="" textlink="">
      <xdr:nvSpPr>
        <xdr:cNvPr id="204" name="Pil: opp 203">
          <a:extLst>
            <a:ext uri="{FF2B5EF4-FFF2-40B4-BE49-F238E27FC236}">
              <a16:creationId xmlns:a16="http://schemas.microsoft.com/office/drawing/2014/main" id="{A7489693-B9FF-4CEE-AE09-7FAAAF160589}"/>
            </a:ext>
          </a:extLst>
        </xdr:cNvPr>
        <xdr:cNvSpPr/>
      </xdr:nvSpPr>
      <xdr:spPr bwMode="auto">
        <a:xfrm rot="5400000">
          <a:off x="24935688" y="93479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883920</xdr:colOff>
      <xdr:row>448</xdr:row>
      <xdr:rowOff>133350</xdr:rowOff>
    </xdr:from>
    <xdr:to>
      <xdr:col>52</xdr:col>
      <xdr:colOff>777240</xdr:colOff>
      <xdr:row>477</xdr:row>
      <xdr:rowOff>163830</xdr:rowOff>
    </xdr:to>
    <xdr:graphicFrame macro="">
      <xdr:nvGraphicFramePr>
        <xdr:cNvPr id="205" name="Diagram 204">
          <a:extLst>
            <a:ext uri="{FF2B5EF4-FFF2-40B4-BE49-F238E27FC236}">
              <a16:creationId xmlns:a16="http://schemas.microsoft.com/office/drawing/2014/main" id="{29AAFE85-9C08-45A7-BB75-42B7F6A50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40</xdr:col>
      <xdr:colOff>133350</xdr:colOff>
      <xdr:row>449</xdr:row>
      <xdr:rowOff>182880</xdr:rowOff>
    </xdr:from>
    <xdr:to>
      <xdr:col>40</xdr:col>
      <xdr:colOff>617982</xdr:colOff>
      <xdr:row>455</xdr:row>
      <xdr:rowOff>18288</xdr:rowOff>
    </xdr:to>
    <xdr:sp macro="" textlink="">
      <xdr:nvSpPr>
        <xdr:cNvPr id="206" name="Pil: opp 205">
          <a:extLst>
            <a:ext uri="{FF2B5EF4-FFF2-40B4-BE49-F238E27FC236}">
              <a16:creationId xmlns:a16="http://schemas.microsoft.com/office/drawing/2014/main" id="{59805986-85CF-474F-B079-DECFFE9D0F19}"/>
            </a:ext>
          </a:extLst>
        </xdr:cNvPr>
        <xdr:cNvSpPr/>
      </xdr:nvSpPr>
      <xdr:spPr bwMode="auto">
        <a:xfrm>
          <a:off x="36709350" y="857173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102870</xdr:colOff>
      <xdr:row>458</xdr:row>
      <xdr:rowOff>38100</xdr:rowOff>
    </xdr:from>
    <xdr:to>
      <xdr:col>40</xdr:col>
      <xdr:colOff>838200</xdr:colOff>
      <xdr:row>460</xdr:row>
      <xdr:rowOff>129540</xdr:rowOff>
    </xdr:to>
    <xdr:sp macro="" textlink="">
      <xdr:nvSpPr>
        <xdr:cNvPr id="207" name="Pil: opp 206">
          <a:extLst>
            <a:ext uri="{FF2B5EF4-FFF2-40B4-BE49-F238E27FC236}">
              <a16:creationId xmlns:a16="http://schemas.microsoft.com/office/drawing/2014/main" id="{8E51DA7D-F454-4AAD-9B02-57BFC3D5072A}"/>
            </a:ext>
          </a:extLst>
        </xdr:cNvPr>
        <xdr:cNvSpPr/>
      </xdr:nvSpPr>
      <xdr:spPr bwMode="auto">
        <a:xfrm rot="5400000">
          <a:off x="36810315" y="87155655"/>
          <a:ext cx="472440" cy="73533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742950</xdr:colOff>
      <xdr:row>481</xdr:row>
      <xdr:rowOff>26670</xdr:rowOff>
    </xdr:from>
    <xdr:to>
      <xdr:col>13</xdr:col>
      <xdr:colOff>407670</xdr:colOff>
      <xdr:row>510</xdr:row>
      <xdr:rowOff>156210</xdr:rowOff>
    </xdr:to>
    <xdr:graphicFrame macro="">
      <xdr:nvGraphicFramePr>
        <xdr:cNvPr id="208" name="Diagram 2">
          <a:extLst>
            <a:ext uri="{FF2B5EF4-FFF2-40B4-BE49-F238E27FC236}">
              <a16:creationId xmlns:a16="http://schemas.microsoft.com/office/drawing/2014/main" id="{018EE84A-BB8E-4E51-93A4-B0D9F97F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484632</xdr:colOff>
      <xdr:row>487</xdr:row>
      <xdr:rowOff>25908</xdr:rowOff>
    </xdr:to>
    <xdr:sp macro="" textlink="">
      <xdr:nvSpPr>
        <xdr:cNvPr id="209" name="Pil: opp 208">
          <a:extLst>
            <a:ext uri="{FF2B5EF4-FFF2-40B4-BE49-F238E27FC236}">
              <a16:creationId xmlns:a16="http://schemas.microsoft.com/office/drawing/2014/main" id="{1D403D92-C7B7-4486-9C99-8AA1C59013E9}"/>
            </a:ext>
          </a:extLst>
        </xdr:cNvPr>
        <xdr:cNvSpPr/>
      </xdr:nvSpPr>
      <xdr:spPr bwMode="auto">
        <a:xfrm>
          <a:off x="12801600" y="97917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701040</xdr:colOff>
      <xdr:row>489</xdr:row>
      <xdr:rowOff>152400</xdr:rowOff>
    </xdr:from>
    <xdr:to>
      <xdr:col>14</xdr:col>
      <xdr:colOff>765048</xdr:colOff>
      <xdr:row>492</xdr:row>
      <xdr:rowOff>65532</xdr:rowOff>
    </xdr:to>
    <xdr:sp macro="" textlink="">
      <xdr:nvSpPr>
        <xdr:cNvPr id="210" name="Pil: opp 209">
          <a:extLst>
            <a:ext uri="{FF2B5EF4-FFF2-40B4-BE49-F238E27FC236}">
              <a16:creationId xmlns:a16="http://schemas.microsoft.com/office/drawing/2014/main" id="{3D150C27-DFBD-41E4-B373-585563550701}"/>
            </a:ext>
          </a:extLst>
        </xdr:cNvPr>
        <xdr:cNvSpPr/>
      </xdr:nvSpPr>
      <xdr:spPr bwMode="auto">
        <a:xfrm rot="5400000">
          <a:off x="12835128" y="991560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49530</xdr:colOff>
      <xdr:row>481</xdr:row>
      <xdr:rowOff>38100</xdr:rowOff>
    </xdr:from>
    <xdr:to>
      <xdr:col>26</xdr:col>
      <xdr:colOff>849630</xdr:colOff>
      <xdr:row>510</xdr:row>
      <xdr:rowOff>182880</xdr:rowOff>
    </xdr:to>
    <xdr:graphicFrame macro="">
      <xdr:nvGraphicFramePr>
        <xdr:cNvPr id="211" name="Diagram 210">
          <a:extLst>
            <a:ext uri="{FF2B5EF4-FFF2-40B4-BE49-F238E27FC236}">
              <a16:creationId xmlns:a16="http://schemas.microsoft.com/office/drawing/2014/main" id="{A3FF4384-68DF-476C-BD0B-A4BC46069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27</xdr:col>
      <xdr:colOff>0</xdr:colOff>
      <xdr:row>483</xdr:row>
      <xdr:rowOff>0</xdr:rowOff>
    </xdr:from>
    <xdr:to>
      <xdr:col>27</xdr:col>
      <xdr:colOff>484632</xdr:colOff>
      <xdr:row>488</xdr:row>
      <xdr:rowOff>25908</xdr:rowOff>
    </xdr:to>
    <xdr:sp macro="" textlink="">
      <xdr:nvSpPr>
        <xdr:cNvPr id="212" name="Pil: opp 211">
          <a:extLst>
            <a:ext uri="{FF2B5EF4-FFF2-40B4-BE49-F238E27FC236}">
              <a16:creationId xmlns:a16="http://schemas.microsoft.com/office/drawing/2014/main" id="{6A4D122B-4B94-4F35-BC7D-EC5DF67E4C89}"/>
            </a:ext>
          </a:extLst>
        </xdr:cNvPr>
        <xdr:cNvSpPr/>
      </xdr:nvSpPr>
      <xdr:spPr bwMode="auto">
        <a:xfrm>
          <a:off x="24688800" y="98107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491</xdr:row>
      <xdr:rowOff>0</xdr:rowOff>
    </xdr:from>
    <xdr:to>
      <xdr:col>28</xdr:col>
      <xdr:colOff>64008</xdr:colOff>
      <xdr:row>493</xdr:row>
      <xdr:rowOff>103632</xdr:rowOff>
    </xdr:to>
    <xdr:sp macro="" textlink="">
      <xdr:nvSpPr>
        <xdr:cNvPr id="213" name="Pil: opp 212">
          <a:extLst>
            <a:ext uri="{FF2B5EF4-FFF2-40B4-BE49-F238E27FC236}">
              <a16:creationId xmlns:a16="http://schemas.microsoft.com/office/drawing/2014/main" id="{BA6DF2E4-17D3-4725-9DFD-997ED7B9E067}"/>
            </a:ext>
          </a:extLst>
        </xdr:cNvPr>
        <xdr:cNvSpPr/>
      </xdr:nvSpPr>
      <xdr:spPr bwMode="auto">
        <a:xfrm rot="5400000">
          <a:off x="24935688" y="99384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228600</xdr:colOff>
      <xdr:row>480</xdr:row>
      <xdr:rowOff>182880</xdr:rowOff>
    </xdr:from>
    <xdr:to>
      <xdr:col>39</xdr:col>
      <xdr:colOff>807720</xdr:colOff>
      <xdr:row>510</xdr:row>
      <xdr:rowOff>64770</xdr:rowOff>
    </xdr:to>
    <xdr:graphicFrame macro="">
      <xdr:nvGraphicFramePr>
        <xdr:cNvPr id="214" name="Diagram 213">
          <a:extLst>
            <a:ext uri="{FF2B5EF4-FFF2-40B4-BE49-F238E27FC236}">
              <a16:creationId xmlns:a16="http://schemas.microsoft.com/office/drawing/2014/main" id="{D5EF5D0A-7ECA-43CC-BB8E-C304545B2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40</xdr:col>
      <xdr:colOff>156210</xdr:colOff>
      <xdr:row>481</xdr:row>
      <xdr:rowOff>186690</xdr:rowOff>
    </xdr:from>
    <xdr:to>
      <xdr:col>40</xdr:col>
      <xdr:colOff>640842</xdr:colOff>
      <xdr:row>487</xdr:row>
      <xdr:rowOff>22098</xdr:rowOff>
    </xdr:to>
    <xdr:sp macro="" textlink="">
      <xdr:nvSpPr>
        <xdr:cNvPr id="215" name="Pil: opp 214">
          <a:extLst>
            <a:ext uri="{FF2B5EF4-FFF2-40B4-BE49-F238E27FC236}">
              <a16:creationId xmlns:a16="http://schemas.microsoft.com/office/drawing/2014/main" id="{BED92379-9515-4AA0-84CC-1811C637C7BB}"/>
            </a:ext>
          </a:extLst>
        </xdr:cNvPr>
        <xdr:cNvSpPr/>
      </xdr:nvSpPr>
      <xdr:spPr bwMode="auto">
        <a:xfrm>
          <a:off x="36732210" y="918171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110490</xdr:colOff>
      <xdr:row>490</xdr:row>
      <xdr:rowOff>160020</xdr:rowOff>
    </xdr:from>
    <xdr:to>
      <xdr:col>40</xdr:col>
      <xdr:colOff>838200</xdr:colOff>
      <xdr:row>493</xdr:row>
      <xdr:rowOff>64770</xdr:rowOff>
    </xdr:to>
    <xdr:sp macro="" textlink="">
      <xdr:nvSpPr>
        <xdr:cNvPr id="216" name="Pil: opp 215">
          <a:extLst>
            <a:ext uri="{FF2B5EF4-FFF2-40B4-BE49-F238E27FC236}">
              <a16:creationId xmlns:a16="http://schemas.microsoft.com/office/drawing/2014/main" id="{C471262C-8CB7-43BE-9689-61E569D3C240}"/>
            </a:ext>
          </a:extLst>
        </xdr:cNvPr>
        <xdr:cNvSpPr/>
      </xdr:nvSpPr>
      <xdr:spPr bwMode="auto">
        <a:xfrm rot="5400000">
          <a:off x="36812220" y="93379290"/>
          <a:ext cx="476250" cy="7277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845820</xdr:colOff>
      <xdr:row>480</xdr:row>
      <xdr:rowOff>148590</xdr:rowOff>
    </xdr:from>
    <xdr:to>
      <xdr:col>52</xdr:col>
      <xdr:colOff>739140</xdr:colOff>
      <xdr:row>509</xdr:row>
      <xdr:rowOff>179070</xdr:rowOff>
    </xdr:to>
    <xdr:graphicFrame macro="">
      <xdr:nvGraphicFramePr>
        <xdr:cNvPr id="217" name="Diagram 216">
          <a:extLst>
            <a:ext uri="{FF2B5EF4-FFF2-40B4-BE49-F238E27FC236}">
              <a16:creationId xmlns:a16="http://schemas.microsoft.com/office/drawing/2014/main" id="{9B856B09-45FB-4735-B7B4-2A27EF453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735082</xdr:colOff>
      <xdr:row>1</xdr:row>
      <xdr:rowOff>12426</xdr:rowOff>
    </xdr:from>
    <xdr:to>
      <xdr:col>14</xdr:col>
      <xdr:colOff>422413</xdr:colOff>
      <xdr:row>29</xdr:row>
      <xdr:rowOff>99392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E15F3F-D5D3-4CE7-91E2-A56BB5761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865533</xdr:colOff>
      <xdr:row>139</xdr:row>
      <xdr:rowOff>103533</xdr:rowOff>
    </xdr:from>
    <xdr:to>
      <xdr:col>14</xdr:col>
      <xdr:colOff>1126436</xdr:colOff>
      <xdr:row>170</xdr:row>
      <xdr:rowOff>128381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7709BC21-9063-418D-8884-09AAED4B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886239</xdr:colOff>
      <xdr:row>34</xdr:row>
      <xdr:rowOff>4141</xdr:rowOff>
    </xdr:from>
    <xdr:to>
      <xdr:col>15</xdr:col>
      <xdr:colOff>4142</xdr:colOff>
      <xdr:row>64</xdr:row>
      <xdr:rowOff>169794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7909BADC-02D1-4CC8-AE35-FC7A9B188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873815</xdr:colOff>
      <xdr:row>69</xdr:row>
      <xdr:rowOff>157370</xdr:rowOff>
    </xdr:from>
    <xdr:to>
      <xdr:col>14</xdr:col>
      <xdr:colOff>557005</xdr:colOff>
      <xdr:row>100</xdr:row>
      <xdr:rowOff>86966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673D704-CAB4-4D82-A720-F2659FC17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853108</xdr:colOff>
      <xdr:row>103</xdr:row>
      <xdr:rowOff>132522</xdr:rowOff>
    </xdr:from>
    <xdr:to>
      <xdr:col>14</xdr:col>
      <xdr:colOff>1130576</xdr:colOff>
      <xdr:row>134</xdr:row>
      <xdr:rowOff>107674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88BB638-DF15-4526-BD0E-98C1CCE25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8282</xdr:colOff>
      <xdr:row>174</xdr:row>
      <xdr:rowOff>20706</xdr:rowOff>
    </xdr:from>
    <xdr:to>
      <xdr:col>15</xdr:col>
      <xdr:colOff>24848</xdr:colOff>
      <xdr:row>206</xdr:row>
      <xdr:rowOff>53837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E9936BDE-D01D-48AD-938A-B15C3C429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840685</xdr:colOff>
      <xdr:row>209</xdr:row>
      <xdr:rowOff>86967</xdr:rowOff>
    </xdr:from>
    <xdr:to>
      <xdr:col>14</xdr:col>
      <xdr:colOff>1101588</xdr:colOff>
      <xdr:row>241</xdr:row>
      <xdr:rowOff>120098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0B3C895-3489-4EC2-BD98-B577281E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848967</xdr:colOff>
      <xdr:row>244</xdr:row>
      <xdr:rowOff>57978</xdr:rowOff>
    </xdr:from>
    <xdr:to>
      <xdr:col>14</xdr:col>
      <xdr:colOff>877957</xdr:colOff>
      <xdr:row>276</xdr:row>
      <xdr:rowOff>49696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2B8330F3-DED4-4121-B6DB-9E0314F02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74543</xdr:colOff>
      <xdr:row>244</xdr:row>
      <xdr:rowOff>190499</xdr:rowOff>
    </xdr:from>
    <xdr:to>
      <xdr:col>15</xdr:col>
      <xdr:colOff>559175</xdr:colOff>
      <xdr:row>250</xdr:row>
      <xdr:rowOff>25907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3D7569C2-FFAF-4917-B23F-D618ADC47047}"/>
            </a:ext>
          </a:extLst>
        </xdr:cNvPr>
        <xdr:cNvSpPr/>
      </xdr:nvSpPr>
      <xdr:spPr bwMode="auto">
        <a:xfrm>
          <a:off x="13989326" y="4838699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594731</xdr:colOff>
      <xdr:row>1</xdr:row>
      <xdr:rowOff>37170</xdr:rowOff>
    </xdr:from>
    <xdr:to>
      <xdr:col>17</xdr:col>
      <xdr:colOff>260194</xdr:colOff>
      <xdr:row>36</xdr:row>
      <xdr:rowOff>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974D6330-2751-4E81-AFD1-AB3CA6517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901390</xdr:colOff>
      <xdr:row>158</xdr:row>
      <xdr:rowOff>18585</xdr:rowOff>
    </xdr:from>
    <xdr:to>
      <xdr:col>18</xdr:col>
      <xdr:colOff>125451</xdr:colOff>
      <xdr:row>193</xdr:row>
      <xdr:rowOff>162622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72FF6E09-480A-4FD4-801A-39270BA84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901390</xdr:colOff>
      <xdr:row>197</xdr:row>
      <xdr:rowOff>9293</xdr:rowOff>
    </xdr:from>
    <xdr:to>
      <xdr:col>18</xdr:col>
      <xdr:colOff>125451</xdr:colOff>
      <xdr:row>232</xdr:row>
      <xdr:rowOff>153330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6F6A8F2-EF13-4DE0-AA25-E5E60C40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27877</xdr:colOff>
      <xdr:row>37</xdr:row>
      <xdr:rowOff>185853</xdr:rowOff>
    </xdr:from>
    <xdr:to>
      <xdr:col>17</xdr:col>
      <xdr:colOff>83633</xdr:colOff>
      <xdr:row>78</xdr:row>
      <xdr:rowOff>157975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A8B7B21-C15F-4093-AC1A-4BF382456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9292</xdr:colOff>
      <xdr:row>79</xdr:row>
      <xdr:rowOff>176560</xdr:rowOff>
    </xdr:from>
    <xdr:to>
      <xdr:col>17</xdr:col>
      <xdr:colOff>74340</xdr:colOff>
      <xdr:row>116</xdr:row>
      <xdr:rowOff>195146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553357-E8A4-427E-9E32-1C360798F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37170</xdr:colOff>
      <xdr:row>118</xdr:row>
      <xdr:rowOff>167268</xdr:rowOff>
    </xdr:from>
    <xdr:to>
      <xdr:col>17</xdr:col>
      <xdr:colOff>111511</xdr:colOff>
      <xdr:row>155</xdr:row>
      <xdr:rowOff>130097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A53D1843-0DC6-4CC0-9ACF-C9714F93F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545522</xdr:colOff>
      <xdr:row>0</xdr:row>
      <xdr:rowOff>177512</xdr:rowOff>
    </xdr:from>
    <xdr:to>
      <xdr:col>15</xdr:col>
      <xdr:colOff>393989</xdr:colOff>
      <xdr:row>31</xdr:row>
      <xdr:rowOff>64943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952F098F-D19A-48FF-BDEF-A252615FF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30307</xdr:colOff>
      <xdr:row>179</xdr:row>
      <xdr:rowOff>173181</xdr:rowOff>
    </xdr:from>
    <xdr:to>
      <xdr:col>16</xdr:col>
      <xdr:colOff>125557</xdr:colOff>
      <xdr:row>212</xdr:row>
      <xdr:rowOff>177511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C9BCE67-2F84-4203-B479-4F95447F7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904875</xdr:colOff>
      <xdr:row>143</xdr:row>
      <xdr:rowOff>21647</xdr:rowOff>
    </xdr:from>
    <xdr:to>
      <xdr:col>15</xdr:col>
      <xdr:colOff>593148</xdr:colOff>
      <xdr:row>177</xdr:row>
      <xdr:rowOff>60613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D30FA1FB-7C94-4BCE-8B12-CC2F32CA1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12988</xdr:colOff>
      <xdr:row>106</xdr:row>
      <xdr:rowOff>4329</xdr:rowOff>
    </xdr:from>
    <xdr:to>
      <xdr:col>16</xdr:col>
      <xdr:colOff>168853</xdr:colOff>
      <xdr:row>140</xdr:row>
      <xdr:rowOff>99579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86E2D4F-E9F5-4FC5-9291-774B9A64F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21647</xdr:colOff>
      <xdr:row>68</xdr:row>
      <xdr:rowOff>138545</xdr:rowOff>
    </xdr:from>
    <xdr:to>
      <xdr:col>16</xdr:col>
      <xdr:colOff>86592</xdr:colOff>
      <xdr:row>102</xdr:row>
      <xdr:rowOff>64943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404B3C6-E448-43F7-BC02-E1BA5CA4A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30308</xdr:colOff>
      <xdr:row>32</xdr:row>
      <xdr:rowOff>194828</xdr:rowOff>
    </xdr:from>
    <xdr:to>
      <xdr:col>15</xdr:col>
      <xdr:colOff>186172</xdr:colOff>
      <xdr:row>66</xdr:row>
      <xdr:rowOff>134215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A2B8045-05DC-4C70-9C09-F79A0926E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758032</xdr:colOff>
      <xdr:row>0</xdr:row>
      <xdr:rowOff>146844</xdr:rowOff>
    </xdr:from>
    <xdr:to>
      <xdr:col>15</xdr:col>
      <xdr:colOff>202405</xdr:colOff>
      <xdr:row>27</xdr:row>
      <xdr:rowOff>83344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142875</xdr:colOff>
      <xdr:row>191</xdr:row>
      <xdr:rowOff>162719</xdr:rowOff>
    </xdr:from>
    <xdr:to>
      <xdr:col>15</xdr:col>
      <xdr:colOff>134937</xdr:colOff>
      <xdr:row>222</xdr:row>
      <xdr:rowOff>3969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77252E58-D1C6-49EE-9878-0BCEB09F7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885032</xdr:colOff>
      <xdr:row>158</xdr:row>
      <xdr:rowOff>182564</xdr:rowOff>
    </xdr:from>
    <xdr:to>
      <xdr:col>14</xdr:col>
      <xdr:colOff>877094</xdr:colOff>
      <xdr:row>189</xdr:row>
      <xdr:rowOff>23814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78E97C90-8B45-434E-9183-6831D946C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51594</xdr:colOff>
      <xdr:row>126</xdr:row>
      <xdr:rowOff>27781</xdr:rowOff>
    </xdr:from>
    <xdr:to>
      <xdr:col>15</xdr:col>
      <xdr:colOff>43656</xdr:colOff>
      <xdr:row>155</xdr:row>
      <xdr:rowOff>91280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941CFBD-445A-4FFE-8898-8FEFB6E95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15875</xdr:colOff>
      <xdr:row>93</xdr:row>
      <xdr:rowOff>166687</xdr:rowOff>
    </xdr:from>
    <xdr:to>
      <xdr:col>15</xdr:col>
      <xdr:colOff>7937</xdr:colOff>
      <xdr:row>122</xdr:row>
      <xdr:rowOff>166687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A6E971F-4F29-4709-B793-A3672BE4F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809625</xdr:colOff>
      <xdr:row>61</xdr:row>
      <xdr:rowOff>190500</xdr:rowOff>
    </xdr:from>
    <xdr:to>
      <xdr:col>14</xdr:col>
      <xdr:colOff>801687</xdr:colOff>
      <xdr:row>90</xdr:row>
      <xdr:rowOff>190500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9BC58AE5-346C-42B3-97D6-A16EA357D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15</xdr:col>
      <xdr:colOff>357186</xdr:colOff>
      <xdr:row>61</xdr:row>
      <xdr:rowOff>55563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01944D1-1CF0-4638-B552-9B76563F2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863895</xdr:colOff>
      <xdr:row>61</xdr:row>
      <xdr:rowOff>0</xdr:rowOff>
    </xdr:from>
    <xdr:to>
      <xdr:col>42</xdr:col>
      <xdr:colOff>520552</xdr:colOff>
      <xdr:row>73</xdr:row>
      <xdr:rowOff>11075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730988</xdr:colOff>
      <xdr:row>61</xdr:row>
      <xdr:rowOff>0</xdr:rowOff>
    </xdr:from>
    <xdr:to>
      <xdr:col>51</xdr:col>
      <xdr:colOff>354420</xdr:colOff>
      <xdr:row>73</xdr:row>
      <xdr:rowOff>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598079</xdr:colOff>
      <xdr:row>61</xdr:row>
      <xdr:rowOff>0</xdr:rowOff>
    </xdr:from>
    <xdr:to>
      <xdr:col>60</xdr:col>
      <xdr:colOff>443022</xdr:colOff>
      <xdr:row>73</xdr:row>
      <xdr:rowOff>44302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520553</xdr:colOff>
      <xdr:row>61</xdr:row>
      <xdr:rowOff>0</xdr:rowOff>
    </xdr:from>
    <xdr:to>
      <xdr:col>70</xdr:col>
      <xdr:colOff>531628</xdr:colOff>
      <xdr:row>73</xdr:row>
      <xdr:rowOff>11075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863895</xdr:colOff>
      <xdr:row>73</xdr:row>
      <xdr:rowOff>77529</xdr:rowOff>
    </xdr:from>
    <xdr:to>
      <xdr:col>42</xdr:col>
      <xdr:colOff>520552</xdr:colOff>
      <xdr:row>86</xdr:row>
      <xdr:rowOff>11075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2285BF71-8455-4BD8-B5D1-A8D036877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598079</xdr:colOff>
      <xdr:row>73</xdr:row>
      <xdr:rowOff>11076</xdr:rowOff>
    </xdr:from>
    <xdr:to>
      <xdr:col>60</xdr:col>
      <xdr:colOff>443022</xdr:colOff>
      <xdr:row>86</xdr:row>
      <xdr:rowOff>44302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23C819C8-ED07-4861-B3B5-BFE2311C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520553</xdr:colOff>
      <xdr:row>73</xdr:row>
      <xdr:rowOff>11074</xdr:rowOff>
    </xdr:from>
    <xdr:to>
      <xdr:col>70</xdr:col>
      <xdr:colOff>531628</xdr:colOff>
      <xdr:row>86</xdr:row>
      <xdr:rowOff>11075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D17CC8FF-5AE0-4998-9800-638AAE0E7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800100</xdr:colOff>
      <xdr:row>14</xdr:row>
      <xdr:rowOff>99060</xdr:rowOff>
    </xdr:from>
    <xdr:to>
      <xdr:col>14</xdr:col>
      <xdr:colOff>864108</xdr:colOff>
      <xdr:row>17</xdr:row>
      <xdr:rowOff>12192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A5FB286D-8CB0-4140-833B-CB3512E31DA2}"/>
            </a:ext>
          </a:extLst>
        </xdr:cNvPr>
        <xdr:cNvSpPr/>
      </xdr:nvSpPr>
      <xdr:spPr bwMode="auto">
        <a:xfrm>
          <a:off x="12687300" y="27660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175260</xdr:colOff>
      <xdr:row>1</xdr:row>
      <xdr:rowOff>0</xdr:rowOff>
    </xdr:from>
    <xdr:to>
      <xdr:col>27</xdr:col>
      <xdr:colOff>434340</xdr:colOff>
      <xdr:row>31</xdr:row>
      <xdr:rowOff>68580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F058B2E-C000-47D2-B8A3-5FE88B513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11</xdr:row>
      <xdr:rowOff>0</xdr:rowOff>
    </xdr:from>
    <xdr:to>
      <xdr:col>29</xdr:col>
      <xdr:colOff>64008</xdr:colOff>
      <xdr:row>13</xdr:row>
      <xdr:rowOff>103632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B2B83CE6-2CB1-4742-8C40-4AC5E9316D83}"/>
            </a:ext>
          </a:extLst>
        </xdr:cNvPr>
        <xdr:cNvSpPr/>
      </xdr:nvSpPr>
      <xdr:spPr bwMode="auto">
        <a:xfrm>
          <a:off x="25603200" y="2095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220980</xdr:colOff>
      <xdr:row>0</xdr:row>
      <xdr:rowOff>167640</xdr:rowOff>
    </xdr:from>
    <xdr:to>
      <xdr:col>41</xdr:col>
      <xdr:colOff>68580</xdr:colOff>
      <xdr:row>30</xdr:row>
      <xdr:rowOff>106680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B589D0B4-E77E-46EA-99A2-3343B8A6A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274320</xdr:colOff>
      <xdr:row>10</xdr:row>
      <xdr:rowOff>144780</xdr:rowOff>
    </xdr:from>
    <xdr:to>
      <xdr:col>42</xdr:col>
      <xdr:colOff>338328</xdr:colOff>
      <xdr:row>13</xdr:row>
      <xdr:rowOff>57912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C970F9C1-9551-450C-83D9-834F772DEE24}"/>
            </a:ext>
          </a:extLst>
        </xdr:cNvPr>
        <xdr:cNvSpPr/>
      </xdr:nvSpPr>
      <xdr:spPr bwMode="auto">
        <a:xfrm>
          <a:off x="37764720" y="204978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502920</xdr:colOff>
      <xdr:row>1</xdr:row>
      <xdr:rowOff>60960</xdr:rowOff>
    </xdr:from>
    <xdr:to>
      <xdr:col>53</xdr:col>
      <xdr:colOff>906780</xdr:colOff>
      <xdr:row>30</xdr:row>
      <xdr:rowOff>160020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73218A5-F9BE-4307-80DA-C74BAF7CF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54</xdr:col>
      <xdr:colOff>213360</xdr:colOff>
      <xdr:row>10</xdr:row>
      <xdr:rowOff>91440</xdr:rowOff>
    </xdr:from>
    <xdr:to>
      <xdr:col>55</xdr:col>
      <xdr:colOff>277368</xdr:colOff>
      <xdr:row>13</xdr:row>
      <xdr:rowOff>4572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78FECB5B-874D-40BC-BC5E-2C91B4741BB1}"/>
            </a:ext>
          </a:extLst>
        </xdr:cNvPr>
        <xdr:cNvSpPr/>
      </xdr:nvSpPr>
      <xdr:spPr bwMode="auto">
        <a:xfrm>
          <a:off x="49590960" y="19964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381000</xdr:colOff>
      <xdr:row>1</xdr:row>
      <xdr:rowOff>83820</xdr:rowOff>
    </xdr:from>
    <xdr:to>
      <xdr:col>69</xdr:col>
      <xdr:colOff>335280</xdr:colOff>
      <xdr:row>31</xdr:row>
      <xdr:rowOff>106680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CC5EBB9-B3C9-4EDE-84E8-581606283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670560</xdr:colOff>
      <xdr:row>42</xdr:row>
      <xdr:rowOff>22860</xdr:rowOff>
    </xdr:from>
    <xdr:to>
      <xdr:col>14</xdr:col>
      <xdr:colOff>734568</xdr:colOff>
      <xdr:row>44</xdr:row>
      <xdr:rowOff>126492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484994B3-6D63-47FD-AC70-3D452B953838}"/>
            </a:ext>
          </a:extLst>
        </xdr:cNvPr>
        <xdr:cNvSpPr/>
      </xdr:nvSpPr>
      <xdr:spPr bwMode="auto">
        <a:xfrm>
          <a:off x="12557760" y="80238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502920</xdr:colOff>
      <xdr:row>42</xdr:row>
      <xdr:rowOff>129540</xdr:rowOff>
    </xdr:from>
    <xdr:to>
      <xdr:col>28</xdr:col>
      <xdr:colOff>566928</xdr:colOff>
      <xdr:row>45</xdr:row>
      <xdr:rowOff>42672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F4BA1E5C-CF0B-4387-8224-8C5AD4553C34}"/>
            </a:ext>
          </a:extLst>
        </xdr:cNvPr>
        <xdr:cNvSpPr/>
      </xdr:nvSpPr>
      <xdr:spPr bwMode="auto">
        <a:xfrm>
          <a:off x="25191720" y="81305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906780</xdr:colOff>
      <xdr:row>32</xdr:row>
      <xdr:rowOff>144780</xdr:rowOff>
    </xdr:from>
    <xdr:to>
      <xdr:col>40</xdr:col>
      <xdr:colOff>754380</xdr:colOff>
      <xdr:row>62</xdr:row>
      <xdr:rowOff>83820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0E27CACE-F49F-4FC7-9CA3-E4E8D609E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137160</xdr:colOff>
      <xdr:row>43</xdr:row>
      <xdr:rowOff>0</xdr:rowOff>
    </xdr:from>
    <xdr:to>
      <xdr:col>42</xdr:col>
      <xdr:colOff>201168</xdr:colOff>
      <xdr:row>45</xdr:row>
      <xdr:rowOff>103632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D0E4E250-2CB9-489E-B5FF-E06659E5E9BA}"/>
            </a:ext>
          </a:extLst>
        </xdr:cNvPr>
        <xdr:cNvSpPr/>
      </xdr:nvSpPr>
      <xdr:spPr bwMode="auto">
        <a:xfrm>
          <a:off x="37627560" y="819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426720</xdr:colOff>
      <xdr:row>32</xdr:row>
      <xdr:rowOff>175260</xdr:rowOff>
    </xdr:from>
    <xdr:to>
      <xdr:col>54</xdr:col>
      <xdr:colOff>670560</xdr:colOff>
      <xdr:row>62</xdr:row>
      <xdr:rowOff>60960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BB3577C-AAB6-4FE8-B21A-7D2CDE9E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906780</xdr:colOff>
      <xdr:row>33</xdr:row>
      <xdr:rowOff>38100</xdr:rowOff>
    </xdr:from>
    <xdr:to>
      <xdr:col>69</xdr:col>
      <xdr:colOff>861060</xdr:colOff>
      <xdr:row>63</xdr:row>
      <xdr:rowOff>60960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ADDEF17B-C491-4A55-AE95-648ADF928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769620</xdr:colOff>
      <xdr:row>43</xdr:row>
      <xdr:rowOff>0</xdr:rowOff>
    </xdr:from>
    <xdr:to>
      <xdr:col>55</xdr:col>
      <xdr:colOff>833628</xdr:colOff>
      <xdr:row>45</xdr:row>
      <xdr:rowOff>103632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D1915424-9074-4479-BAB2-714A84E3370E}"/>
            </a:ext>
          </a:extLst>
        </xdr:cNvPr>
        <xdr:cNvSpPr/>
      </xdr:nvSpPr>
      <xdr:spPr bwMode="auto">
        <a:xfrm>
          <a:off x="50147220" y="819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891540</xdr:colOff>
      <xdr:row>65</xdr:row>
      <xdr:rowOff>22860</xdr:rowOff>
    </xdr:from>
    <xdr:to>
      <xdr:col>13</xdr:col>
      <xdr:colOff>312420</xdr:colOff>
      <xdr:row>94</xdr:row>
      <xdr:rowOff>167640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83DA6031-7D46-4D9E-810D-67B15E0B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594360</xdr:colOff>
      <xdr:row>72</xdr:row>
      <xdr:rowOff>129540</xdr:rowOff>
    </xdr:from>
    <xdr:to>
      <xdr:col>14</xdr:col>
      <xdr:colOff>658368</xdr:colOff>
      <xdr:row>75</xdr:row>
      <xdr:rowOff>42672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5DBA8E2-A4D7-4614-8FF7-868260865FD3}"/>
            </a:ext>
          </a:extLst>
        </xdr:cNvPr>
        <xdr:cNvSpPr/>
      </xdr:nvSpPr>
      <xdr:spPr bwMode="auto">
        <a:xfrm>
          <a:off x="12481560" y="138455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65</xdr:row>
      <xdr:rowOff>0</xdr:rowOff>
    </xdr:from>
    <xdr:to>
      <xdr:col>27</xdr:col>
      <xdr:colOff>335280</xdr:colOff>
      <xdr:row>94</xdr:row>
      <xdr:rowOff>144780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ACA6D2DB-082F-44B2-AED5-6F5012F76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525780</xdr:colOff>
      <xdr:row>74</xdr:row>
      <xdr:rowOff>175260</xdr:rowOff>
    </xdr:from>
    <xdr:to>
      <xdr:col>28</xdr:col>
      <xdr:colOff>589788</xdr:colOff>
      <xdr:row>77</xdr:row>
      <xdr:rowOff>88392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3C251116-489D-4C0B-ADFA-384208964CCB}"/>
            </a:ext>
          </a:extLst>
        </xdr:cNvPr>
        <xdr:cNvSpPr/>
      </xdr:nvSpPr>
      <xdr:spPr bwMode="auto">
        <a:xfrm>
          <a:off x="25214580" y="142722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65</xdr:row>
      <xdr:rowOff>0</xdr:rowOff>
    </xdr:from>
    <xdr:to>
      <xdr:col>40</xdr:col>
      <xdr:colOff>762000</xdr:colOff>
      <xdr:row>94</xdr:row>
      <xdr:rowOff>129540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87E1B87D-58F7-4FC7-BC8F-A16ADADC7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41</xdr:col>
      <xdr:colOff>0</xdr:colOff>
      <xdr:row>76</xdr:row>
      <xdr:rowOff>0</xdr:rowOff>
    </xdr:from>
    <xdr:to>
      <xdr:col>42</xdr:col>
      <xdr:colOff>64008</xdr:colOff>
      <xdr:row>78</xdr:row>
      <xdr:rowOff>103632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CE574276-56AC-428F-9DBC-B7D635244B27}"/>
            </a:ext>
          </a:extLst>
        </xdr:cNvPr>
        <xdr:cNvSpPr/>
      </xdr:nvSpPr>
      <xdr:spPr bwMode="auto">
        <a:xfrm>
          <a:off x="37490400" y="14478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251460</xdr:colOff>
      <xdr:row>65</xdr:row>
      <xdr:rowOff>30480</xdr:rowOff>
    </xdr:from>
    <xdr:to>
      <xdr:col>54</xdr:col>
      <xdr:colOff>495300</xdr:colOff>
      <xdr:row>94</xdr:row>
      <xdr:rowOff>106680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F1D58EA2-846A-4681-8852-FF719223F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54</xdr:col>
      <xdr:colOff>693420</xdr:colOff>
      <xdr:row>75</xdr:row>
      <xdr:rowOff>15240</xdr:rowOff>
    </xdr:from>
    <xdr:to>
      <xdr:col>55</xdr:col>
      <xdr:colOff>757428</xdr:colOff>
      <xdr:row>77</xdr:row>
      <xdr:rowOff>118872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FA525CFE-7226-45E6-A390-B456DA93A320}"/>
            </a:ext>
          </a:extLst>
        </xdr:cNvPr>
        <xdr:cNvSpPr/>
      </xdr:nvSpPr>
      <xdr:spPr bwMode="auto">
        <a:xfrm>
          <a:off x="50071020" y="143027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891540</xdr:colOff>
      <xdr:row>64</xdr:row>
      <xdr:rowOff>152400</xdr:rowOff>
    </xdr:from>
    <xdr:to>
      <xdr:col>69</xdr:col>
      <xdr:colOff>845820</xdr:colOff>
      <xdr:row>94</xdr:row>
      <xdr:rowOff>175260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AF8EC62C-39D6-4D19-B6F4-83EE879FB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335280</xdr:colOff>
      <xdr:row>62</xdr:row>
      <xdr:rowOff>144780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B2B67A6A-EC06-4B3C-A42A-97FBD558F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784860</xdr:colOff>
      <xdr:row>32</xdr:row>
      <xdr:rowOff>167640</xdr:rowOff>
    </xdr:from>
    <xdr:to>
      <xdr:col>27</xdr:col>
      <xdr:colOff>205740</xdr:colOff>
      <xdr:row>62</xdr:row>
      <xdr:rowOff>121920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CA310179-EE68-4FA5-83D0-B825D74F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335280</xdr:colOff>
      <xdr:row>126</xdr:row>
      <xdr:rowOff>144780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07B1FDE4-6221-4D58-ABD5-795B4888D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571500</xdr:colOff>
      <xdr:row>105</xdr:row>
      <xdr:rowOff>0</xdr:rowOff>
    </xdr:from>
    <xdr:to>
      <xdr:col>14</xdr:col>
      <xdr:colOff>635508</xdr:colOff>
      <xdr:row>107</xdr:row>
      <xdr:rowOff>103632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884BE81F-101C-402B-B2C0-578FEC6E45B4}"/>
            </a:ext>
          </a:extLst>
        </xdr:cNvPr>
        <xdr:cNvSpPr/>
      </xdr:nvSpPr>
      <xdr:spPr bwMode="auto">
        <a:xfrm>
          <a:off x="12458700" y="20002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891540</xdr:colOff>
      <xdr:row>97</xdr:row>
      <xdr:rowOff>0</xdr:rowOff>
    </xdr:from>
    <xdr:to>
      <xdr:col>27</xdr:col>
      <xdr:colOff>312420</xdr:colOff>
      <xdr:row>126</xdr:row>
      <xdr:rowOff>144780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ECFEF2BF-AAE8-48E7-8DA7-5C6B8110C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632460</xdr:colOff>
      <xdr:row>106</xdr:row>
      <xdr:rowOff>0</xdr:rowOff>
    </xdr:from>
    <xdr:to>
      <xdr:col>28</xdr:col>
      <xdr:colOff>696468</xdr:colOff>
      <xdr:row>108</xdr:row>
      <xdr:rowOff>103632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70CDDF49-FFE2-4E82-B009-4D6086FFAD01}"/>
            </a:ext>
          </a:extLst>
        </xdr:cNvPr>
        <xdr:cNvSpPr/>
      </xdr:nvSpPr>
      <xdr:spPr bwMode="auto">
        <a:xfrm>
          <a:off x="2532126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97</xdr:row>
      <xdr:rowOff>0</xdr:rowOff>
    </xdr:from>
    <xdr:to>
      <xdr:col>40</xdr:col>
      <xdr:colOff>762000</xdr:colOff>
      <xdr:row>126</xdr:row>
      <xdr:rowOff>129540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F5E1A4D2-1132-4EA6-8634-8A927A3EA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42</xdr:col>
      <xdr:colOff>495300</xdr:colOff>
      <xdr:row>96</xdr:row>
      <xdr:rowOff>175260</xdr:rowOff>
    </xdr:from>
    <xdr:to>
      <xdr:col>54</xdr:col>
      <xdr:colOff>739140</xdr:colOff>
      <xdr:row>126</xdr:row>
      <xdr:rowOff>60960</xdr:rowOff>
    </xdr:to>
    <xdr:graphicFrame macro="">
      <xdr:nvGraphicFramePr>
        <xdr:cNvPr id="36" name="Diagram 2">
          <a:extLst>
            <a:ext uri="{FF2B5EF4-FFF2-40B4-BE49-F238E27FC236}">
              <a16:creationId xmlns:a16="http://schemas.microsoft.com/office/drawing/2014/main" id="{C77441A9-21B6-4E13-8076-0643942C1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0</xdr:colOff>
      <xdr:row>106</xdr:row>
      <xdr:rowOff>0</xdr:rowOff>
    </xdr:from>
    <xdr:to>
      <xdr:col>42</xdr:col>
      <xdr:colOff>64008</xdr:colOff>
      <xdr:row>108</xdr:row>
      <xdr:rowOff>103632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6F732C58-0A80-422D-9A14-300F942E662B}"/>
            </a:ext>
          </a:extLst>
        </xdr:cNvPr>
        <xdr:cNvSpPr/>
      </xdr:nvSpPr>
      <xdr:spPr bwMode="auto">
        <a:xfrm>
          <a:off x="3749040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107</xdr:row>
      <xdr:rowOff>0</xdr:rowOff>
    </xdr:from>
    <xdr:to>
      <xdr:col>56</xdr:col>
      <xdr:colOff>64008</xdr:colOff>
      <xdr:row>109</xdr:row>
      <xdr:rowOff>103632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094557EF-6162-456B-87FE-E303906EB266}"/>
            </a:ext>
          </a:extLst>
        </xdr:cNvPr>
        <xdr:cNvSpPr/>
      </xdr:nvSpPr>
      <xdr:spPr bwMode="auto">
        <a:xfrm>
          <a:off x="50292000" y="20383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83820</xdr:colOff>
      <xdr:row>96</xdr:row>
      <xdr:rowOff>137160</xdr:rowOff>
    </xdr:from>
    <xdr:to>
      <xdr:col>70</xdr:col>
      <xdr:colOff>38100</xdr:colOff>
      <xdr:row>126</xdr:row>
      <xdr:rowOff>160020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198C6EB4-9DD4-491C-8FBB-92C32F763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335280</xdr:colOff>
      <xdr:row>158</xdr:row>
      <xdr:rowOff>144780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CC1BBED8-9D8F-453B-B918-F571BAF25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518160</xdr:colOff>
      <xdr:row>139</xdr:row>
      <xdr:rowOff>91440</xdr:rowOff>
    </xdr:from>
    <xdr:to>
      <xdr:col>14</xdr:col>
      <xdr:colOff>582168</xdr:colOff>
      <xdr:row>142</xdr:row>
      <xdr:rowOff>4572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DA1ED243-A586-41DF-BF23-419B044D28DD}"/>
            </a:ext>
          </a:extLst>
        </xdr:cNvPr>
        <xdr:cNvSpPr/>
      </xdr:nvSpPr>
      <xdr:spPr bwMode="auto">
        <a:xfrm>
          <a:off x="12405360" y="265709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129</xdr:row>
      <xdr:rowOff>0</xdr:rowOff>
    </xdr:from>
    <xdr:to>
      <xdr:col>27</xdr:col>
      <xdr:colOff>335280</xdr:colOff>
      <xdr:row>158</xdr:row>
      <xdr:rowOff>144780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23E6815B-A12B-4560-AD4E-86E981CD4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449580</xdr:colOff>
      <xdr:row>138</xdr:row>
      <xdr:rowOff>45720</xdr:rowOff>
    </xdr:from>
    <xdr:to>
      <xdr:col>28</xdr:col>
      <xdr:colOff>513588</xdr:colOff>
      <xdr:row>140</xdr:row>
      <xdr:rowOff>149352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1B07513B-EC8D-4957-9367-EE5E20A80EF7}"/>
            </a:ext>
          </a:extLst>
        </xdr:cNvPr>
        <xdr:cNvSpPr/>
      </xdr:nvSpPr>
      <xdr:spPr bwMode="auto">
        <a:xfrm>
          <a:off x="25138380" y="263347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739140</xdr:colOff>
      <xdr:row>128</xdr:row>
      <xdr:rowOff>167640</xdr:rowOff>
    </xdr:from>
    <xdr:to>
      <xdr:col>40</xdr:col>
      <xdr:colOff>586740</xdr:colOff>
      <xdr:row>158</xdr:row>
      <xdr:rowOff>106680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DA270028-492C-45D7-8767-C9E28AC3B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0</xdr:colOff>
      <xdr:row>137</xdr:row>
      <xdr:rowOff>0</xdr:rowOff>
    </xdr:from>
    <xdr:to>
      <xdr:col>42</xdr:col>
      <xdr:colOff>64008</xdr:colOff>
      <xdr:row>139</xdr:row>
      <xdr:rowOff>103632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A709D42E-527D-4599-9F55-FD31A6B398DA}"/>
            </a:ext>
          </a:extLst>
        </xdr:cNvPr>
        <xdr:cNvSpPr/>
      </xdr:nvSpPr>
      <xdr:spPr bwMode="auto">
        <a:xfrm>
          <a:off x="37490400" y="26098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121920</xdr:colOff>
      <xdr:row>128</xdr:row>
      <xdr:rowOff>160020</xdr:rowOff>
    </xdr:from>
    <xdr:to>
      <xdr:col>54</xdr:col>
      <xdr:colOff>365760</xdr:colOff>
      <xdr:row>158</xdr:row>
      <xdr:rowOff>45720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6C3DA02E-C550-4479-A72A-C202C3F29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54</xdr:col>
      <xdr:colOff>662940</xdr:colOff>
      <xdr:row>136</xdr:row>
      <xdr:rowOff>152400</xdr:rowOff>
    </xdr:from>
    <xdr:to>
      <xdr:col>55</xdr:col>
      <xdr:colOff>726948</xdr:colOff>
      <xdr:row>139</xdr:row>
      <xdr:rowOff>65532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C477DD7D-3382-4010-841C-F1151D7EC9CB}"/>
            </a:ext>
          </a:extLst>
        </xdr:cNvPr>
        <xdr:cNvSpPr/>
      </xdr:nvSpPr>
      <xdr:spPr bwMode="auto">
        <a:xfrm>
          <a:off x="50040540" y="260604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0</xdr:colOff>
      <xdr:row>129</xdr:row>
      <xdr:rowOff>0</xdr:rowOff>
    </xdr:from>
    <xdr:to>
      <xdr:col>69</xdr:col>
      <xdr:colOff>868680</xdr:colOff>
      <xdr:row>159</xdr:row>
      <xdr:rowOff>22860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913D0980-DD4B-42DC-B917-CB521FF1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335280</xdr:colOff>
      <xdr:row>190</xdr:row>
      <xdr:rowOff>144780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62D8E9FA-3045-42CE-A07C-112BC009C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609600</xdr:colOff>
      <xdr:row>170</xdr:row>
      <xdr:rowOff>76200</xdr:rowOff>
    </xdr:from>
    <xdr:to>
      <xdr:col>14</xdr:col>
      <xdr:colOff>673608</xdr:colOff>
      <xdr:row>172</xdr:row>
      <xdr:rowOff>179832</xdr:rowOff>
    </xdr:to>
    <xdr:sp macro="" textlink="">
      <xdr:nvSpPr>
        <xdr:cNvPr id="50" name="Pil: høyre 49">
          <a:extLst>
            <a:ext uri="{FF2B5EF4-FFF2-40B4-BE49-F238E27FC236}">
              <a16:creationId xmlns:a16="http://schemas.microsoft.com/office/drawing/2014/main" id="{09CC6A86-C365-4CB8-9619-B9F6BB359E86}"/>
            </a:ext>
          </a:extLst>
        </xdr:cNvPr>
        <xdr:cNvSpPr/>
      </xdr:nvSpPr>
      <xdr:spPr bwMode="auto">
        <a:xfrm>
          <a:off x="12496800" y="324612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161</xdr:row>
      <xdr:rowOff>0</xdr:rowOff>
    </xdr:from>
    <xdr:to>
      <xdr:col>27</xdr:col>
      <xdr:colOff>335280</xdr:colOff>
      <xdr:row>190</xdr:row>
      <xdr:rowOff>144780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3A043A3F-0E7B-4A7C-9797-27184138B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525780</xdr:colOff>
      <xdr:row>170</xdr:row>
      <xdr:rowOff>30480</xdr:rowOff>
    </xdr:from>
    <xdr:to>
      <xdr:col>28</xdr:col>
      <xdr:colOff>589788</xdr:colOff>
      <xdr:row>172</xdr:row>
      <xdr:rowOff>134112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AD8360B1-3C97-49E1-AFD5-8611AE27E6F2}"/>
            </a:ext>
          </a:extLst>
        </xdr:cNvPr>
        <xdr:cNvSpPr/>
      </xdr:nvSpPr>
      <xdr:spPr bwMode="auto">
        <a:xfrm>
          <a:off x="25214580" y="3241548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161</xdr:row>
      <xdr:rowOff>0</xdr:rowOff>
    </xdr:from>
    <xdr:to>
      <xdr:col>40</xdr:col>
      <xdr:colOff>762000</xdr:colOff>
      <xdr:row>190</xdr:row>
      <xdr:rowOff>129540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A8939E1F-EB9F-4C92-B3D9-FDC2C096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41</xdr:col>
      <xdr:colOff>0</xdr:colOff>
      <xdr:row>172</xdr:row>
      <xdr:rowOff>0</xdr:rowOff>
    </xdr:from>
    <xdr:to>
      <xdr:col>42</xdr:col>
      <xdr:colOff>64008</xdr:colOff>
      <xdr:row>174</xdr:row>
      <xdr:rowOff>103632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A13D8161-04E4-4278-9B6D-57F1D7DC37AE}"/>
            </a:ext>
          </a:extLst>
        </xdr:cNvPr>
        <xdr:cNvSpPr/>
      </xdr:nvSpPr>
      <xdr:spPr bwMode="auto">
        <a:xfrm>
          <a:off x="37490400" y="32766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205740</xdr:colOff>
      <xdr:row>161</xdr:row>
      <xdr:rowOff>0</xdr:rowOff>
    </xdr:from>
    <xdr:to>
      <xdr:col>54</xdr:col>
      <xdr:colOff>449580</xdr:colOff>
      <xdr:row>190</xdr:row>
      <xdr:rowOff>76200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4BEDFFB1-23AD-4868-AA33-DE5E0E097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54</xdr:col>
      <xdr:colOff>670560</xdr:colOff>
      <xdr:row>169</xdr:row>
      <xdr:rowOff>121920</xdr:rowOff>
    </xdr:from>
    <xdr:to>
      <xdr:col>55</xdr:col>
      <xdr:colOff>734568</xdr:colOff>
      <xdr:row>172</xdr:row>
      <xdr:rowOff>35052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7E08A95F-63EE-4D8C-9470-67D0ED2E109A}"/>
            </a:ext>
          </a:extLst>
        </xdr:cNvPr>
        <xdr:cNvSpPr/>
      </xdr:nvSpPr>
      <xdr:spPr bwMode="auto">
        <a:xfrm>
          <a:off x="50048160" y="323164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339090</xdr:colOff>
      <xdr:row>160</xdr:row>
      <xdr:rowOff>156210</xdr:rowOff>
    </xdr:from>
    <xdr:to>
      <xdr:col>70</xdr:col>
      <xdr:colOff>293370</xdr:colOff>
      <xdr:row>190</xdr:row>
      <xdr:rowOff>179070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83EDCB8B-4B07-4CE3-9E19-BD30A60F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807720</xdr:colOff>
      <xdr:row>0</xdr:row>
      <xdr:rowOff>160020</xdr:rowOff>
    </xdr:from>
    <xdr:to>
      <xdr:col>13</xdr:col>
      <xdr:colOff>228600</xdr:colOff>
      <xdr:row>30</xdr:row>
      <xdr:rowOff>114300</xdr:rowOff>
    </xdr:to>
    <xdr:graphicFrame macro="">
      <xdr:nvGraphicFramePr>
        <xdr:cNvPr id="58" name="Diagram 2">
          <a:extLst>
            <a:ext uri="{FF2B5EF4-FFF2-40B4-BE49-F238E27FC236}">
              <a16:creationId xmlns:a16="http://schemas.microsoft.com/office/drawing/2014/main" id="{F6841DE4-9CEE-4DCF-ADC1-B859D3C83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335280</xdr:colOff>
      <xdr:row>222</xdr:row>
      <xdr:rowOff>144780</xdr:rowOff>
    </xdr:to>
    <xdr:graphicFrame macro="">
      <xdr:nvGraphicFramePr>
        <xdr:cNvPr id="59" name="Diagram 2">
          <a:extLst>
            <a:ext uri="{FF2B5EF4-FFF2-40B4-BE49-F238E27FC236}">
              <a16:creationId xmlns:a16="http://schemas.microsoft.com/office/drawing/2014/main" id="{6C2063EC-D838-416F-AC35-463A950AF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0</xdr:colOff>
      <xdr:row>193</xdr:row>
      <xdr:rowOff>0</xdr:rowOff>
    </xdr:from>
    <xdr:to>
      <xdr:col>27</xdr:col>
      <xdr:colOff>335280</xdr:colOff>
      <xdr:row>222</xdr:row>
      <xdr:rowOff>144780</xdr:rowOff>
    </xdr:to>
    <xdr:graphicFrame macro="">
      <xdr:nvGraphicFramePr>
        <xdr:cNvPr id="60" name="Diagram 2">
          <a:extLst>
            <a:ext uri="{FF2B5EF4-FFF2-40B4-BE49-F238E27FC236}">
              <a16:creationId xmlns:a16="http://schemas.microsoft.com/office/drawing/2014/main" id="{29067BC4-6D70-4898-BB1E-E8A8C5A3A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476250</xdr:colOff>
      <xdr:row>202</xdr:row>
      <xdr:rowOff>41910</xdr:rowOff>
    </xdr:from>
    <xdr:to>
      <xdr:col>14</xdr:col>
      <xdr:colOff>540258</xdr:colOff>
      <xdr:row>204</xdr:row>
      <xdr:rowOff>145542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78A53E1D-63AE-437E-B120-F06D6923558F}"/>
            </a:ext>
          </a:extLst>
        </xdr:cNvPr>
        <xdr:cNvSpPr/>
      </xdr:nvSpPr>
      <xdr:spPr bwMode="auto">
        <a:xfrm>
          <a:off x="12363450" y="3852291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193</xdr:row>
      <xdr:rowOff>72390</xdr:rowOff>
    </xdr:from>
    <xdr:to>
      <xdr:col>41</xdr:col>
      <xdr:colOff>339090</xdr:colOff>
      <xdr:row>222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6E72A83F-CC20-4AA3-91A8-33C66A323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42</xdr:col>
      <xdr:colOff>704850</xdr:colOff>
      <xdr:row>192</xdr:row>
      <xdr:rowOff>160020</xdr:rowOff>
    </xdr:from>
    <xdr:to>
      <xdr:col>55</xdr:col>
      <xdr:colOff>34290</xdr:colOff>
      <xdr:row>222</xdr:row>
      <xdr:rowOff>45720</xdr:rowOff>
    </xdr:to>
    <xdr:graphicFrame macro="">
      <xdr:nvGraphicFramePr>
        <xdr:cNvPr id="63" name="Diagram 2">
          <a:extLst>
            <a:ext uri="{FF2B5EF4-FFF2-40B4-BE49-F238E27FC236}">
              <a16:creationId xmlns:a16="http://schemas.microsoft.com/office/drawing/2014/main" id="{84E95B30-F245-4842-A5C5-7ADBA6B8A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56</xdr:col>
      <xdr:colOff>0</xdr:colOff>
      <xdr:row>193</xdr:row>
      <xdr:rowOff>0</xdr:rowOff>
    </xdr:from>
    <xdr:to>
      <xdr:col>69</xdr:col>
      <xdr:colOff>868680</xdr:colOff>
      <xdr:row>223</xdr:row>
      <xdr:rowOff>22860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75DD1A06-211F-42C6-9BFC-BDA9CEB4E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544830</xdr:colOff>
      <xdr:row>200</xdr:row>
      <xdr:rowOff>186690</xdr:rowOff>
    </xdr:from>
    <xdr:to>
      <xdr:col>28</xdr:col>
      <xdr:colOff>608838</xdr:colOff>
      <xdr:row>203</xdr:row>
      <xdr:rowOff>99822</xdr:rowOff>
    </xdr:to>
    <xdr:sp macro="" textlink="">
      <xdr:nvSpPr>
        <xdr:cNvPr id="65" name="Pil: høyre 64">
          <a:extLst>
            <a:ext uri="{FF2B5EF4-FFF2-40B4-BE49-F238E27FC236}">
              <a16:creationId xmlns:a16="http://schemas.microsoft.com/office/drawing/2014/main" id="{329E8432-822E-43E3-944F-CAFF00262331}"/>
            </a:ext>
          </a:extLst>
        </xdr:cNvPr>
        <xdr:cNvSpPr/>
      </xdr:nvSpPr>
      <xdr:spPr bwMode="auto">
        <a:xfrm>
          <a:off x="25233630" y="3828669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453390</xdr:colOff>
      <xdr:row>201</xdr:row>
      <xdr:rowOff>175260</xdr:rowOff>
    </xdr:from>
    <xdr:to>
      <xdr:col>42</xdr:col>
      <xdr:colOff>517398</xdr:colOff>
      <xdr:row>204</xdr:row>
      <xdr:rowOff>88392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159B9E53-EFE1-48EE-A6BB-10BF7CB5D261}"/>
            </a:ext>
          </a:extLst>
        </xdr:cNvPr>
        <xdr:cNvSpPr/>
      </xdr:nvSpPr>
      <xdr:spPr bwMode="auto">
        <a:xfrm>
          <a:off x="37943790" y="384657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203</xdr:row>
      <xdr:rowOff>0</xdr:rowOff>
    </xdr:from>
    <xdr:to>
      <xdr:col>56</xdr:col>
      <xdr:colOff>64008</xdr:colOff>
      <xdr:row>205</xdr:row>
      <xdr:rowOff>103632</xdr:rowOff>
    </xdr:to>
    <xdr:sp macro="" textlink="">
      <xdr:nvSpPr>
        <xdr:cNvPr id="67" name="Pil: høyre 66">
          <a:extLst>
            <a:ext uri="{FF2B5EF4-FFF2-40B4-BE49-F238E27FC236}">
              <a16:creationId xmlns:a16="http://schemas.microsoft.com/office/drawing/2014/main" id="{BE57B548-45FE-487D-8130-0AA3189ABFCF}"/>
            </a:ext>
          </a:extLst>
        </xdr:cNvPr>
        <xdr:cNvSpPr/>
      </xdr:nvSpPr>
      <xdr:spPr bwMode="auto">
        <a:xfrm>
          <a:off x="50292000" y="3867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762000</xdr:colOff>
      <xdr:row>195</xdr:row>
      <xdr:rowOff>76200</xdr:rowOff>
    </xdr:from>
    <xdr:to>
      <xdr:col>14</xdr:col>
      <xdr:colOff>332232</xdr:colOff>
      <xdr:row>200</xdr:row>
      <xdr:rowOff>102108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06E99B36-C456-472A-80D3-B523B0401BC4}"/>
            </a:ext>
          </a:extLst>
        </xdr:cNvPr>
        <xdr:cNvSpPr/>
      </xdr:nvSpPr>
      <xdr:spPr bwMode="auto">
        <a:xfrm>
          <a:off x="12649200" y="372237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62801</xdr:colOff>
      <xdr:row>0</xdr:row>
      <xdr:rowOff>87922</xdr:rowOff>
    </xdr:from>
    <xdr:to>
      <xdr:col>31</xdr:col>
      <xdr:colOff>334945</xdr:colOff>
      <xdr:row>32</xdr:row>
      <xdr:rowOff>16746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9380EE82-E728-4062-AB2A-7AC7DA7BC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31</xdr:col>
      <xdr:colOff>167474</xdr:colOff>
      <xdr:row>417</xdr:row>
      <xdr:rowOff>96297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AF6F729E-DEC0-47B7-8ED0-2838DF15E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350</xdr:row>
      <xdr:rowOff>0</xdr:rowOff>
    </xdr:from>
    <xdr:to>
      <xdr:col>31</xdr:col>
      <xdr:colOff>167474</xdr:colOff>
      <xdr:row>382</xdr:row>
      <xdr:rowOff>96297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20FCDCC2-94A4-457A-A22A-2511C988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30</xdr:col>
      <xdr:colOff>376813</xdr:colOff>
      <xdr:row>347</xdr:row>
      <xdr:rowOff>184220</xdr:rowOff>
    </xdr:to>
    <xdr:graphicFrame macro="">
      <xdr:nvGraphicFramePr>
        <xdr:cNvPr id="36" name="Diagram 2">
          <a:extLst>
            <a:ext uri="{FF2B5EF4-FFF2-40B4-BE49-F238E27FC236}">
              <a16:creationId xmlns:a16="http://schemas.microsoft.com/office/drawing/2014/main" id="{1C91EBCF-026E-4395-927C-9AF7252B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280</xdr:row>
      <xdr:rowOff>0</xdr:rowOff>
    </xdr:from>
    <xdr:to>
      <xdr:col>30</xdr:col>
      <xdr:colOff>376813</xdr:colOff>
      <xdr:row>312</xdr:row>
      <xdr:rowOff>184220</xdr:rowOff>
    </xdr:to>
    <xdr:graphicFrame macro="">
      <xdr:nvGraphicFramePr>
        <xdr:cNvPr id="37" name="Diagram 2">
          <a:extLst>
            <a:ext uri="{FF2B5EF4-FFF2-40B4-BE49-F238E27FC236}">
              <a16:creationId xmlns:a16="http://schemas.microsoft.com/office/drawing/2014/main" id="{FD2BE38D-C255-4F33-8A58-146BCB47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245</xdr:row>
      <xdr:rowOff>0</xdr:rowOff>
    </xdr:from>
    <xdr:to>
      <xdr:col>30</xdr:col>
      <xdr:colOff>376813</xdr:colOff>
      <xdr:row>277</xdr:row>
      <xdr:rowOff>184220</xdr:rowOff>
    </xdr:to>
    <xdr:graphicFrame macro="">
      <xdr:nvGraphicFramePr>
        <xdr:cNvPr id="38" name="Diagram 2">
          <a:extLst>
            <a:ext uri="{FF2B5EF4-FFF2-40B4-BE49-F238E27FC236}">
              <a16:creationId xmlns:a16="http://schemas.microsoft.com/office/drawing/2014/main" id="{6A6570EB-6F51-48A3-90F9-A14BEB7F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30</xdr:col>
      <xdr:colOff>376813</xdr:colOff>
      <xdr:row>242</xdr:row>
      <xdr:rowOff>184220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D3244D9D-1E0E-4AC1-B3BD-7BD399D7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30</xdr:col>
      <xdr:colOff>376813</xdr:colOff>
      <xdr:row>207</xdr:row>
      <xdr:rowOff>184220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F0634D2D-E19D-45F6-A336-177FBEA04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31</xdr:col>
      <xdr:colOff>414494</xdr:colOff>
      <xdr:row>172</xdr:row>
      <xdr:rowOff>25122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8EDCA558-7B75-4D2B-A696-2C96EA216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31</xdr:col>
      <xdr:colOff>267956</xdr:colOff>
      <xdr:row>137</xdr:row>
      <xdr:rowOff>125605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E913E9F3-C1CD-46CC-91EB-A0F57D3C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31</xdr:col>
      <xdr:colOff>401934</xdr:colOff>
      <xdr:row>102</xdr:row>
      <xdr:rowOff>146538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38C917A-BFA3-49F6-8C5C-E862138DE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456362</xdr:colOff>
      <xdr:row>35</xdr:row>
      <xdr:rowOff>0</xdr:rowOff>
    </xdr:from>
    <xdr:to>
      <xdr:col>31</xdr:col>
      <xdr:colOff>351691</xdr:colOff>
      <xdr:row>67</xdr:row>
      <xdr:rowOff>66989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F42D9513-7937-4284-B884-1B9885ACD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0</xdr:row>
      <xdr:rowOff>64770</xdr:rowOff>
    </xdr:from>
    <xdr:to>
      <xdr:col>14</xdr:col>
      <xdr:colOff>179069</xdr:colOff>
      <xdr:row>30</xdr:row>
      <xdr:rowOff>144780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624B939-B3C6-45D3-AABD-2C809306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872489</xdr:colOff>
      <xdr:row>95</xdr:row>
      <xdr:rowOff>80010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7878409-9E36-454D-8072-51F46F952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872489</xdr:colOff>
      <xdr:row>63</xdr:row>
      <xdr:rowOff>80010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3BA0017-D8D8-4DF2-BE64-AEF6FE364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872489</xdr:colOff>
      <xdr:row>127</xdr:row>
      <xdr:rowOff>80010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C8C0CECB-98A7-4ED7-B45D-5D0CE804D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0</xdr:row>
      <xdr:rowOff>133350</xdr:rowOff>
    </xdr:from>
    <xdr:to>
      <xdr:col>14</xdr:col>
      <xdr:colOff>765810</xdr:colOff>
      <xdr:row>29</xdr:row>
      <xdr:rowOff>133350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78E8D33-29D1-4CEB-A11A-602163831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32</xdr:row>
      <xdr:rowOff>148590</xdr:rowOff>
    </xdr:from>
    <xdr:to>
      <xdr:col>13</xdr:col>
      <xdr:colOff>157224</xdr:colOff>
      <xdr:row>62</xdr:row>
      <xdr:rowOff>41910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329AAF90-BCDA-4F71-A887-65F8E6BB6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472440</xdr:colOff>
      <xdr:row>126</xdr:row>
      <xdr:rowOff>114300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AD41679F-92AE-49CD-B32F-796656741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</xdr:colOff>
      <xdr:row>64</xdr:row>
      <xdr:rowOff>179070</xdr:rowOff>
    </xdr:from>
    <xdr:to>
      <xdr:col>14</xdr:col>
      <xdr:colOff>232410</xdr:colOff>
      <xdr:row>94</xdr:row>
      <xdr:rowOff>129540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589BFC-E39F-452C-807D-327B6FF3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335644</xdr:colOff>
      <xdr:row>0</xdr:row>
      <xdr:rowOff>151945</xdr:rowOff>
    </xdr:from>
    <xdr:to>
      <xdr:col>21</xdr:col>
      <xdr:colOff>36286</xdr:colOff>
      <xdr:row>35</xdr:row>
      <xdr:rowOff>172356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340179</xdr:colOff>
      <xdr:row>228</xdr:row>
      <xdr:rowOff>176894</xdr:rowOff>
    </xdr:from>
    <xdr:to>
      <xdr:col>21</xdr:col>
      <xdr:colOff>58965</xdr:colOff>
      <xdr:row>261</xdr:row>
      <xdr:rowOff>77109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10A8BF42-AA63-4A0F-90E5-06667D018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9071</xdr:colOff>
      <xdr:row>38</xdr:row>
      <xdr:rowOff>154214</xdr:rowOff>
    </xdr:from>
    <xdr:to>
      <xdr:col>21</xdr:col>
      <xdr:colOff>54428</xdr:colOff>
      <xdr:row>74</xdr:row>
      <xdr:rowOff>18143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CFDC563-A279-4875-A1C6-AAFC9D9CD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435428</xdr:colOff>
      <xdr:row>275</xdr:row>
      <xdr:rowOff>163286</xdr:rowOff>
    </xdr:from>
    <xdr:to>
      <xdr:col>22</xdr:col>
      <xdr:colOff>239703</xdr:colOff>
      <xdr:row>280</xdr:row>
      <xdr:rowOff>189194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ED9AB2FC-427A-4A8D-A766-5EB57EA3DA3C}"/>
            </a:ext>
          </a:extLst>
        </xdr:cNvPr>
        <xdr:cNvSpPr/>
      </xdr:nvSpPr>
      <xdr:spPr bwMode="auto">
        <a:xfrm>
          <a:off x="15548428" y="52705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63500</xdr:colOff>
      <xdr:row>77</xdr:row>
      <xdr:rowOff>27214</xdr:rowOff>
    </xdr:from>
    <xdr:to>
      <xdr:col>21</xdr:col>
      <xdr:colOff>108857</xdr:colOff>
      <xdr:row>112</xdr:row>
      <xdr:rowOff>81643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3B6668-2B30-4A6F-9B1E-96E234662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63500</xdr:colOff>
      <xdr:row>114</xdr:row>
      <xdr:rowOff>181429</xdr:rowOff>
    </xdr:from>
    <xdr:to>
      <xdr:col>21</xdr:col>
      <xdr:colOff>108857</xdr:colOff>
      <xdr:row>150</xdr:row>
      <xdr:rowOff>45358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47A333E-890C-4214-B1E7-6FF2C336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154214</xdr:colOff>
      <xdr:row>153</xdr:row>
      <xdr:rowOff>18143</xdr:rowOff>
    </xdr:from>
    <xdr:to>
      <xdr:col>21</xdr:col>
      <xdr:colOff>680356</xdr:colOff>
      <xdr:row>187</xdr:row>
      <xdr:rowOff>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C40189E2-6D25-463A-A467-FF5D4B2BB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145143</xdr:colOff>
      <xdr:row>191</xdr:row>
      <xdr:rowOff>18143</xdr:rowOff>
    </xdr:from>
    <xdr:to>
      <xdr:col>21</xdr:col>
      <xdr:colOff>671285</xdr:colOff>
      <xdr:row>225</xdr:row>
      <xdr:rowOff>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A1C28E4B-EF7F-4C7B-A04D-41F18081E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254000</xdr:colOff>
      <xdr:row>267</xdr:row>
      <xdr:rowOff>18143</xdr:rowOff>
    </xdr:from>
    <xdr:to>
      <xdr:col>20</xdr:col>
      <xdr:colOff>635000</xdr:colOff>
      <xdr:row>299</xdr:row>
      <xdr:rowOff>108858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565E1720-24F4-4543-9118-1AB41333F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8859</xdr:colOff>
      <xdr:row>0</xdr:row>
      <xdr:rowOff>146198</xdr:rowOff>
    </xdr:from>
    <xdr:to>
      <xdr:col>21</xdr:col>
      <xdr:colOff>155057</xdr:colOff>
      <xdr:row>34</xdr:row>
      <xdr:rowOff>95693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332268</xdr:colOff>
      <xdr:row>220</xdr:row>
      <xdr:rowOff>186071</xdr:rowOff>
    </xdr:from>
    <xdr:to>
      <xdr:col>20</xdr:col>
      <xdr:colOff>1324641</xdr:colOff>
      <xdr:row>255</xdr:row>
      <xdr:rowOff>15285</xdr:rowOff>
    </xdr:to>
    <xdr:graphicFrame macro="">
      <xdr:nvGraphicFramePr>
        <xdr:cNvPr id="9" name="Diagram 30">
          <a:extLst>
            <a:ext uri="{FF2B5EF4-FFF2-40B4-BE49-F238E27FC236}">
              <a16:creationId xmlns:a16="http://schemas.microsoft.com/office/drawing/2014/main" id="{5A2BF4C4-54B5-4572-AEC0-1F3344CBD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296825</xdr:colOff>
      <xdr:row>183</xdr:row>
      <xdr:rowOff>168348</xdr:rowOff>
    </xdr:from>
    <xdr:to>
      <xdr:col>21</xdr:col>
      <xdr:colOff>512620</xdr:colOff>
      <xdr:row>219</xdr:row>
      <xdr:rowOff>59585</xdr:rowOff>
    </xdr:to>
    <xdr:graphicFrame macro="">
      <xdr:nvGraphicFramePr>
        <xdr:cNvPr id="10" name="Diagram 29">
          <a:extLst>
            <a:ext uri="{FF2B5EF4-FFF2-40B4-BE49-F238E27FC236}">
              <a16:creationId xmlns:a16="http://schemas.microsoft.com/office/drawing/2014/main" id="{BBB18613-0D8F-4DB4-AA56-F23290847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57593</xdr:colOff>
      <xdr:row>146</xdr:row>
      <xdr:rowOff>177829</xdr:rowOff>
    </xdr:from>
    <xdr:to>
      <xdr:col>21</xdr:col>
      <xdr:colOff>309893</xdr:colOff>
      <xdr:row>181</xdr:row>
      <xdr:rowOff>179203</xdr:rowOff>
    </xdr:to>
    <xdr:graphicFrame macro="">
      <xdr:nvGraphicFramePr>
        <xdr:cNvPr id="13" name="Diagram 33">
          <a:extLst>
            <a:ext uri="{FF2B5EF4-FFF2-40B4-BE49-F238E27FC236}">
              <a16:creationId xmlns:a16="http://schemas.microsoft.com/office/drawing/2014/main" id="{626039B9-3111-43F4-8600-03983255A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26580</xdr:colOff>
      <xdr:row>109</xdr:row>
      <xdr:rowOff>159488</xdr:rowOff>
    </xdr:from>
    <xdr:to>
      <xdr:col>21</xdr:col>
      <xdr:colOff>199360</xdr:colOff>
      <xdr:row>145</xdr:row>
      <xdr:rowOff>30568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23CE274F-EC87-4A8D-B4FD-82CA2A27F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39871</xdr:colOff>
      <xdr:row>73</xdr:row>
      <xdr:rowOff>22149</xdr:rowOff>
    </xdr:from>
    <xdr:to>
      <xdr:col>21</xdr:col>
      <xdr:colOff>598302</xdr:colOff>
      <xdr:row>107</xdr:row>
      <xdr:rowOff>124046</xdr:rowOff>
    </xdr:to>
    <xdr:graphicFrame macro="">
      <xdr:nvGraphicFramePr>
        <xdr:cNvPr id="15" name="Diagram 34">
          <a:extLst>
            <a:ext uri="{FF2B5EF4-FFF2-40B4-BE49-F238E27FC236}">
              <a16:creationId xmlns:a16="http://schemas.microsoft.com/office/drawing/2014/main" id="{5D958238-E13B-44AB-A4CA-35FE0D0F2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443022</xdr:colOff>
      <xdr:row>36</xdr:row>
      <xdr:rowOff>75312</xdr:rowOff>
    </xdr:from>
    <xdr:to>
      <xdr:col>21</xdr:col>
      <xdr:colOff>138001</xdr:colOff>
      <xdr:row>69</xdr:row>
      <xdr:rowOff>126704</xdr:rowOff>
    </xdr:to>
    <xdr:graphicFrame macro="">
      <xdr:nvGraphicFramePr>
        <xdr:cNvPr id="16" name="Diagram 34">
          <a:extLst>
            <a:ext uri="{FF2B5EF4-FFF2-40B4-BE49-F238E27FC236}">
              <a16:creationId xmlns:a16="http://schemas.microsoft.com/office/drawing/2014/main" id="{7EEC1E30-AA93-4FC6-89D3-56E4412F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258</xdr:row>
      <xdr:rowOff>0</xdr:rowOff>
    </xdr:from>
    <xdr:to>
      <xdr:col>21</xdr:col>
      <xdr:colOff>208886</xdr:colOff>
      <xdr:row>291</xdr:row>
      <xdr:rowOff>51393</xdr:rowOff>
    </xdr:to>
    <xdr:graphicFrame macro="">
      <xdr:nvGraphicFramePr>
        <xdr:cNvPr id="3" name="Diagram 34">
          <a:extLst>
            <a:ext uri="{FF2B5EF4-FFF2-40B4-BE49-F238E27FC236}">
              <a16:creationId xmlns:a16="http://schemas.microsoft.com/office/drawing/2014/main" id="{CC6C314E-9A44-429B-BC9A-8D391685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425303</xdr:colOff>
      <xdr:row>270</xdr:row>
      <xdr:rowOff>186071</xdr:rowOff>
    </xdr:from>
    <xdr:to>
      <xdr:col>21</xdr:col>
      <xdr:colOff>742295</xdr:colOff>
      <xdr:row>276</xdr:row>
      <xdr:rowOff>17049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C9019B08-B6EA-4FB2-9466-BBE64ECB67C1}"/>
            </a:ext>
          </a:extLst>
        </xdr:cNvPr>
        <xdr:cNvSpPr/>
      </xdr:nvSpPr>
      <xdr:spPr bwMode="auto">
        <a:xfrm>
          <a:off x="15771629" y="53056466"/>
          <a:ext cx="316992" cy="1000560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882804</xdr:colOff>
      <xdr:row>0</xdr:row>
      <xdr:rowOff>139392</xdr:rowOff>
    </xdr:from>
    <xdr:to>
      <xdr:col>17</xdr:col>
      <xdr:colOff>873512</xdr:colOff>
      <xdr:row>36</xdr:row>
      <xdr:rowOff>111512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0E5AEEDE-5F78-4861-810F-0FB49EB71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817757</xdr:colOff>
      <xdr:row>195</xdr:row>
      <xdr:rowOff>4647</xdr:rowOff>
    </xdr:from>
    <xdr:to>
      <xdr:col>17</xdr:col>
      <xdr:colOff>325244</xdr:colOff>
      <xdr:row>230</xdr:row>
      <xdr:rowOff>97574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BD0DEA1-C54E-441F-9D77-B5A79CCF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864219</xdr:colOff>
      <xdr:row>156</xdr:row>
      <xdr:rowOff>34196</xdr:rowOff>
    </xdr:from>
    <xdr:to>
      <xdr:col>17</xdr:col>
      <xdr:colOff>817756</xdr:colOff>
      <xdr:row>191</xdr:row>
      <xdr:rowOff>130098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5AA917D-AD21-494C-988D-C55B545B2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882805</xdr:colOff>
      <xdr:row>117</xdr:row>
      <xdr:rowOff>18587</xdr:rowOff>
    </xdr:from>
    <xdr:to>
      <xdr:col>17</xdr:col>
      <xdr:colOff>743415</xdr:colOff>
      <xdr:row>152</xdr:row>
      <xdr:rowOff>134746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62A37464-6408-4716-A59F-77D5F614B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766646</xdr:colOff>
      <xdr:row>77</xdr:row>
      <xdr:rowOff>157974</xdr:rowOff>
    </xdr:from>
    <xdr:to>
      <xdr:col>18</xdr:col>
      <xdr:colOff>46463</xdr:colOff>
      <xdr:row>113</xdr:row>
      <xdr:rowOff>134743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B530F6E-3E37-4B0E-9E11-AAE0A7AB3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775937</xdr:colOff>
      <xdr:row>39</xdr:row>
      <xdr:rowOff>9293</xdr:rowOff>
    </xdr:from>
    <xdr:to>
      <xdr:col>18</xdr:col>
      <xdr:colOff>199792</xdr:colOff>
      <xdr:row>74</xdr:row>
      <xdr:rowOff>157976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0F2C912-7D0B-4E1F-84AF-DB337D4AC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176561</xdr:colOff>
      <xdr:row>203</xdr:row>
      <xdr:rowOff>65048</xdr:rowOff>
    </xdr:from>
    <xdr:to>
      <xdr:col>18</xdr:col>
      <xdr:colOff>661193</xdr:colOff>
      <xdr:row>208</xdr:row>
      <xdr:rowOff>67725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9FC902C-00D3-42EE-8F82-89D1C48F26A7}"/>
            </a:ext>
          </a:extLst>
        </xdr:cNvPr>
        <xdr:cNvSpPr/>
      </xdr:nvSpPr>
      <xdr:spPr bwMode="auto">
        <a:xfrm>
          <a:off x="16568854" y="39819146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390788</xdr:colOff>
      <xdr:row>1</xdr:row>
      <xdr:rowOff>34073</xdr:rowOff>
    </xdr:from>
    <xdr:to>
      <xdr:col>15</xdr:col>
      <xdr:colOff>705528</xdr:colOff>
      <xdr:row>32</xdr:row>
      <xdr:rowOff>89979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2DCA1531-FFB2-42A1-98D9-0AED5CAA4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807177</xdr:colOff>
      <xdr:row>217</xdr:row>
      <xdr:rowOff>38967</xdr:rowOff>
    </xdr:from>
    <xdr:to>
      <xdr:col>15</xdr:col>
      <xdr:colOff>640772</xdr:colOff>
      <xdr:row>250</xdr:row>
      <xdr:rowOff>30307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AF55C07-376A-4932-8B33-8A45CFE56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917863</xdr:colOff>
      <xdr:row>180</xdr:row>
      <xdr:rowOff>47624</xdr:rowOff>
    </xdr:from>
    <xdr:to>
      <xdr:col>15</xdr:col>
      <xdr:colOff>165652</xdr:colOff>
      <xdr:row>212</xdr:row>
      <xdr:rowOff>89037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FBD4E590-CB24-44AF-95DB-80143EEC3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896217</xdr:colOff>
      <xdr:row>142</xdr:row>
      <xdr:rowOff>181840</xdr:rowOff>
    </xdr:from>
    <xdr:to>
      <xdr:col>15</xdr:col>
      <xdr:colOff>566419</xdr:colOff>
      <xdr:row>175</xdr:row>
      <xdr:rowOff>107296</xdr:rowOff>
    </xdr:to>
    <xdr:graphicFrame macro="">
      <xdr:nvGraphicFramePr>
        <xdr:cNvPr id="18" name="Diagram 8">
          <a:extLst>
            <a:ext uri="{FF2B5EF4-FFF2-40B4-BE49-F238E27FC236}">
              <a16:creationId xmlns:a16="http://schemas.microsoft.com/office/drawing/2014/main" id="{4546A5C5-4564-4C3D-A6C7-8FFAB7669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909204</xdr:colOff>
      <xdr:row>106</xdr:row>
      <xdr:rowOff>17319</xdr:rowOff>
    </xdr:from>
    <xdr:to>
      <xdr:col>16</xdr:col>
      <xdr:colOff>145547</xdr:colOff>
      <xdr:row>139</xdr:row>
      <xdr:rowOff>81508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4FA908DD-D2F9-4ACF-B160-15FC2686E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740351</xdr:colOff>
      <xdr:row>70</xdr:row>
      <xdr:rowOff>173181</xdr:rowOff>
    </xdr:from>
    <xdr:to>
      <xdr:col>15</xdr:col>
      <xdr:colOff>128944</xdr:colOff>
      <xdr:row>102</xdr:row>
      <xdr:rowOff>15060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4FCB1C85-BC37-4B3A-A27B-0B809EB58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900546</xdr:colOff>
      <xdr:row>35</xdr:row>
      <xdr:rowOff>43295</xdr:rowOff>
    </xdr:from>
    <xdr:to>
      <xdr:col>15</xdr:col>
      <xdr:colOff>148335</xdr:colOff>
      <xdr:row>65</xdr:row>
      <xdr:rowOff>184099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9DCF83D2-9EA9-4BC7-BA4B-92727F28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241</xdr:row>
      <xdr:rowOff>0</xdr:rowOff>
    </xdr:from>
    <xdr:to>
      <xdr:col>16</xdr:col>
      <xdr:colOff>484632</xdr:colOff>
      <xdr:row>246</xdr:row>
      <xdr:rowOff>25908</xdr:rowOff>
    </xdr:to>
    <xdr:sp macro="" textlink="">
      <xdr:nvSpPr>
        <xdr:cNvPr id="10" name="Pil: opp 9">
          <a:extLst>
            <a:ext uri="{FF2B5EF4-FFF2-40B4-BE49-F238E27FC236}">
              <a16:creationId xmlns:a16="http://schemas.microsoft.com/office/drawing/2014/main" id="{0CF555A8-BE87-48B7-9651-9DF94A46160E}"/>
            </a:ext>
          </a:extLst>
        </xdr:cNvPr>
        <xdr:cNvSpPr/>
      </xdr:nvSpPr>
      <xdr:spPr bwMode="auto">
        <a:xfrm>
          <a:off x="14616545" y="4606203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356152</xdr:colOff>
      <xdr:row>1</xdr:row>
      <xdr:rowOff>33132</xdr:rowOff>
    </xdr:from>
    <xdr:to>
      <xdr:col>15</xdr:col>
      <xdr:colOff>82826</xdr:colOff>
      <xdr:row>32</xdr:row>
      <xdr:rowOff>99390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D4D632D-C9D7-4390-8606-8B32A4E71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15</xdr:col>
      <xdr:colOff>662609</xdr:colOff>
      <xdr:row>205</xdr:row>
      <xdr:rowOff>165652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4ED24FAB-3DD1-4682-9D00-AED93C415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629479</xdr:colOff>
      <xdr:row>172</xdr:row>
      <xdr:rowOff>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886F97B4-1857-4AA4-B524-C271A6966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104</xdr:row>
      <xdr:rowOff>190499</xdr:rowOff>
    </xdr:from>
    <xdr:to>
      <xdr:col>15</xdr:col>
      <xdr:colOff>66261</xdr:colOff>
      <xdr:row>137</xdr:row>
      <xdr:rowOff>8282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973555D0-9BB1-4608-889D-86C5DBDC5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753717</xdr:colOff>
      <xdr:row>70</xdr:row>
      <xdr:rowOff>0</xdr:rowOff>
    </xdr:from>
    <xdr:to>
      <xdr:col>15</xdr:col>
      <xdr:colOff>712306</xdr:colOff>
      <xdr:row>102</xdr:row>
      <xdr:rowOff>49696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692FE288-083C-4370-87B9-7A3D93DD1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34</xdr:row>
      <xdr:rowOff>190499</xdr:rowOff>
    </xdr:from>
    <xdr:to>
      <xdr:col>15</xdr:col>
      <xdr:colOff>124239</xdr:colOff>
      <xdr:row>66</xdr:row>
      <xdr:rowOff>66260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255ED474-A493-44CA-9D11-24C52B06F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41413</xdr:colOff>
      <xdr:row>183</xdr:row>
      <xdr:rowOff>8283</xdr:rowOff>
    </xdr:from>
    <xdr:to>
      <xdr:col>16</xdr:col>
      <xdr:colOff>526045</xdr:colOff>
      <xdr:row>188</xdr:row>
      <xdr:rowOff>34191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E6DD423E-F445-44BB-85C7-3E92DC56CC01}"/>
            </a:ext>
          </a:extLst>
        </xdr:cNvPr>
        <xdr:cNvSpPr/>
      </xdr:nvSpPr>
      <xdr:spPr bwMode="auto">
        <a:xfrm>
          <a:off x="14618804" y="350188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216559</xdr:colOff>
      <xdr:row>1</xdr:row>
      <xdr:rowOff>28127</xdr:rowOff>
    </xdr:from>
    <xdr:to>
      <xdr:col>29</xdr:col>
      <xdr:colOff>265813</xdr:colOff>
      <xdr:row>31</xdr:row>
      <xdr:rowOff>124046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5EF8C8D2-1D20-4453-A209-9A964E68E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283535</xdr:colOff>
      <xdr:row>38</xdr:row>
      <xdr:rowOff>17720</xdr:rowOff>
    </xdr:from>
    <xdr:to>
      <xdr:col>29</xdr:col>
      <xdr:colOff>385430</xdr:colOff>
      <xdr:row>68</xdr:row>
      <xdr:rowOff>70883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4F6DC134-B8D6-4807-8930-79A4110E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75314</xdr:colOff>
      <xdr:row>74</xdr:row>
      <xdr:rowOff>31011</xdr:rowOff>
    </xdr:from>
    <xdr:to>
      <xdr:col>27</xdr:col>
      <xdr:colOff>739848</xdr:colOff>
      <xdr:row>104</xdr:row>
      <xdr:rowOff>66452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93C74FED-CF74-468B-8564-066CFF6EC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234802</xdr:colOff>
      <xdr:row>109</xdr:row>
      <xdr:rowOff>4431</xdr:rowOff>
    </xdr:from>
    <xdr:to>
      <xdr:col>28</xdr:col>
      <xdr:colOff>447453</xdr:colOff>
      <xdr:row>141</xdr:row>
      <xdr:rowOff>128478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D29F6A9-06AE-41DD-86F6-C9466A63F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181640</xdr:colOff>
      <xdr:row>146</xdr:row>
      <xdr:rowOff>4430</xdr:rowOff>
    </xdr:from>
    <xdr:to>
      <xdr:col>28</xdr:col>
      <xdr:colOff>403152</xdr:colOff>
      <xdr:row>178</xdr:row>
      <xdr:rowOff>110757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B1E527D5-6627-4D64-8F20-C33ED246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358850</xdr:colOff>
      <xdr:row>183</xdr:row>
      <xdr:rowOff>31011</xdr:rowOff>
    </xdr:from>
    <xdr:to>
      <xdr:col>29</xdr:col>
      <xdr:colOff>248094</xdr:colOff>
      <xdr:row>213</xdr:row>
      <xdr:rowOff>106324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EE80F078-4241-4D8B-94A0-D7D648C2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128477</xdr:colOff>
      <xdr:row>219</xdr:row>
      <xdr:rowOff>186070</xdr:rowOff>
    </xdr:from>
    <xdr:to>
      <xdr:col>29</xdr:col>
      <xdr:colOff>203791</xdr:colOff>
      <xdr:row>253</xdr:row>
      <xdr:rowOff>106327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F8C9E60B-AABE-4853-93C6-65D531C90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327838</xdr:colOff>
      <xdr:row>256</xdr:row>
      <xdr:rowOff>150628</xdr:rowOff>
    </xdr:from>
    <xdr:to>
      <xdr:col>27</xdr:col>
      <xdr:colOff>513907</xdr:colOff>
      <xdr:row>290</xdr:row>
      <xdr:rowOff>31012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F4B50EB7-F6CE-4AA7-AE97-C79A2E059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296824</xdr:colOff>
      <xdr:row>294</xdr:row>
      <xdr:rowOff>17722</xdr:rowOff>
    </xdr:from>
    <xdr:to>
      <xdr:col>27</xdr:col>
      <xdr:colOff>366156</xdr:colOff>
      <xdr:row>323</xdr:row>
      <xdr:rowOff>176102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AB8F519C-6B29-4343-85D0-4D776A2D4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301255</xdr:colOff>
      <xdr:row>330</xdr:row>
      <xdr:rowOff>190501</xdr:rowOff>
    </xdr:from>
    <xdr:to>
      <xdr:col>29</xdr:col>
      <xdr:colOff>385429</xdr:colOff>
      <xdr:row>362</xdr:row>
      <xdr:rowOff>48734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52791507-A4AA-4262-AD20-5F13FBD49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310116</xdr:colOff>
      <xdr:row>368</xdr:row>
      <xdr:rowOff>79745</xdr:rowOff>
    </xdr:from>
    <xdr:to>
      <xdr:col>28</xdr:col>
      <xdr:colOff>221511</xdr:colOff>
      <xdr:row>395</xdr:row>
      <xdr:rowOff>172780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8FB59808-B451-4EEE-AECF-EDCA7050C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243663</xdr:colOff>
      <xdr:row>404</xdr:row>
      <xdr:rowOff>194929</xdr:rowOff>
    </xdr:from>
    <xdr:to>
      <xdr:col>28</xdr:col>
      <xdr:colOff>354419</xdr:colOff>
      <xdr:row>439</xdr:row>
      <xdr:rowOff>97463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7A966CBE-6930-4B79-B234-82C0C3B09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0</xdr:colOff>
      <xdr:row>422</xdr:row>
      <xdr:rowOff>0</xdr:rowOff>
    </xdr:from>
    <xdr:to>
      <xdr:col>29</xdr:col>
      <xdr:colOff>480202</xdr:colOff>
      <xdr:row>427</xdr:row>
      <xdr:rowOff>3757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3B26E162-0A13-4688-95FD-C9AAF3C448F0}"/>
            </a:ext>
          </a:extLst>
        </xdr:cNvPr>
        <xdr:cNvSpPr/>
      </xdr:nvSpPr>
      <xdr:spPr bwMode="auto">
        <a:xfrm>
          <a:off x="15408349" y="80807442"/>
          <a:ext cx="480202" cy="956257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449020</xdr:colOff>
      <xdr:row>1</xdr:row>
      <xdr:rowOff>104279</xdr:rowOff>
    </xdr:from>
    <xdr:to>
      <xdr:col>16</xdr:col>
      <xdr:colOff>431243</xdr:colOff>
      <xdr:row>31</xdr:row>
      <xdr:rowOff>62801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5974DE0-75A6-4F33-BC9C-AD1E4C8F5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8374</xdr:colOff>
      <xdr:row>241</xdr:row>
      <xdr:rowOff>25121</xdr:rowOff>
    </xdr:from>
    <xdr:to>
      <xdr:col>15</xdr:col>
      <xdr:colOff>803869</xdr:colOff>
      <xdr:row>273</xdr:row>
      <xdr:rowOff>108857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281FA2B-3655-47AF-B79E-5728269E2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4186</xdr:colOff>
      <xdr:row>205</xdr:row>
      <xdr:rowOff>180034</xdr:rowOff>
    </xdr:from>
    <xdr:to>
      <xdr:col>15</xdr:col>
      <xdr:colOff>330758</xdr:colOff>
      <xdr:row>234</xdr:row>
      <xdr:rowOff>96296</xdr:rowOff>
    </xdr:to>
    <xdr:graphicFrame macro="">
      <xdr:nvGraphicFramePr>
        <xdr:cNvPr id="12" name="Diagram 10">
          <a:extLst>
            <a:ext uri="{FF2B5EF4-FFF2-40B4-BE49-F238E27FC236}">
              <a16:creationId xmlns:a16="http://schemas.microsoft.com/office/drawing/2014/main" id="{794BEB0F-5D86-4A36-9B59-8701D5E5B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8373</xdr:colOff>
      <xdr:row>170</xdr:row>
      <xdr:rowOff>142351</xdr:rowOff>
    </xdr:from>
    <xdr:to>
      <xdr:col>16</xdr:col>
      <xdr:colOff>234461</xdr:colOff>
      <xdr:row>202</xdr:row>
      <xdr:rowOff>133977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C745BA-6077-49B3-B9EC-25A3025B4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895977</xdr:colOff>
      <xdr:row>135</xdr:row>
      <xdr:rowOff>171661</xdr:rowOff>
    </xdr:from>
    <xdr:to>
      <xdr:col>14</xdr:col>
      <xdr:colOff>849923</xdr:colOff>
      <xdr:row>167</xdr:row>
      <xdr:rowOff>12561</xdr:rowOff>
    </xdr:to>
    <xdr:graphicFrame macro="">
      <xdr:nvGraphicFramePr>
        <xdr:cNvPr id="14" name="Diagram 12">
          <a:extLst>
            <a:ext uri="{FF2B5EF4-FFF2-40B4-BE49-F238E27FC236}">
              <a16:creationId xmlns:a16="http://schemas.microsoft.com/office/drawing/2014/main" id="{1097AF40-CEEF-42DC-8DFB-BF52B110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12561</xdr:colOff>
      <xdr:row>102</xdr:row>
      <xdr:rowOff>5315</xdr:rowOff>
    </xdr:from>
    <xdr:to>
      <xdr:col>16</xdr:col>
      <xdr:colOff>138166</xdr:colOff>
      <xdr:row>132</xdr:row>
      <xdr:rowOff>66986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F06E8821-84C3-4AF0-8F08-61DB4446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590340</xdr:colOff>
      <xdr:row>67</xdr:row>
      <xdr:rowOff>180032</xdr:rowOff>
    </xdr:from>
    <xdr:to>
      <xdr:col>15</xdr:col>
      <xdr:colOff>900165</xdr:colOff>
      <xdr:row>99</xdr:row>
      <xdr:rowOff>12558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121CC6F-4D83-443D-AEC0-DD5CC7EC1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782934</xdr:colOff>
      <xdr:row>34</xdr:row>
      <xdr:rowOff>185349</xdr:rowOff>
    </xdr:from>
    <xdr:to>
      <xdr:col>16</xdr:col>
      <xdr:colOff>247023</xdr:colOff>
      <xdr:row>65</xdr:row>
      <xdr:rowOff>138165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CE69BA79-BA2A-403E-8FFF-9F42CF649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5295"/>
  <sheetViews>
    <sheetView zoomScaleNormal="100" workbookViewId="0">
      <pane xSplit="8" ySplit="1" topLeftCell="I5265" activePane="bottomRight" state="frozen"/>
      <selection pane="topRight" activeCell="I1" sqref="I1"/>
      <selection pane="bottomLeft" activeCell="A2" sqref="A2"/>
      <selection pane="bottomRight" sqref="A1:AP5295"/>
    </sheetView>
  </sheetViews>
  <sheetFormatPr baseColWidth="10" defaultColWidth="8.90625" defaultRowHeight="15"/>
  <cols>
    <col min="1" max="42" width="13" customWidth="1"/>
  </cols>
  <sheetData>
    <row r="1" spans="1:42">
      <c r="A1" s="3" t="s">
        <v>433</v>
      </c>
      <c r="B1" t="s">
        <v>364</v>
      </c>
      <c r="C1" t="s">
        <v>9</v>
      </c>
      <c r="D1" t="s">
        <v>43</v>
      </c>
      <c r="E1" t="s">
        <v>15</v>
      </c>
      <c r="F1" t="s">
        <v>376</v>
      </c>
      <c r="G1" t="s">
        <v>53</v>
      </c>
      <c r="H1" t="s">
        <v>17</v>
      </c>
      <c r="I1" t="s">
        <v>18</v>
      </c>
      <c r="J1" t="s">
        <v>24</v>
      </c>
      <c r="K1" t="s">
        <v>25</v>
      </c>
      <c r="L1" t="s">
        <v>19</v>
      </c>
      <c r="M1" t="s">
        <v>61</v>
      </c>
      <c r="N1" t="s">
        <v>62</v>
      </c>
      <c r="O1" t="s">
        <v>526</v>
      </c>
      <c r="P1" t="s">
        <v>527</v>
      </c>
      <c r="Q1" t="s">
        <v>44</v>
      </c>
      <c r="R1" t="s">
        <v>45</v>
      </c>
      <c r="S1" t="s">
        <v>380</v>
      </c>
      <c r="T1" t="s">
        <v>10</v>
      </c>
      <c r="U1" t="s">
        <v>11</v>
      </c>
      <c r="V1" t="s">
        <v>381</v>
      </c>
      <c r="W1" t="s">
        <v>382</v>
      </c>
      <c r="X1" t="s">
        <v>467</v>
      </c>
      <c r="Y1" t="s">
        <v>468</v>
      </c>
      <c r="Z1" t="s">
        <v>534</v>
      </c>
      <c r="AA1" t="s">
        <v>12</v>
      </c>
      <c r="AB1" t="s">
        <v>13</v>
      </c>
      <c r="AC1" t="s">
        <v>434</v>
      </c>
      <c r="AD1" t="s">
        <v>16</v>
      </c>
      <c r="AE1" t="s">
        <v>46</v>
      </c>
      <c r="AF1" t="s">
        <v>506</v>
      </c>
      <c r="AG1" t="s">
        <v>507</v>
      </c>
      <c r="AH1" t="s">
        <v>508</v>
      </c>
      <c r="AI1" t="s">
        <v>509</v>
      </c>
      <c r="AJ1" t="s">
        <v>510</v>
      </c>
      <c r="AK1" t="s">
        <v>511</v>
      </c>
      <c r="AL1" t="s">
        <v>512</v>
      </c>
      <c r="AM1" t="s">
        <v>513</v>
      </c>
      <c r="AN1" t="s">
        <v>514</v>
      </c>
      <c r="AO1" t="s">
        <v>515</v>
      </c>
      <c r="AP1" t="s">
        <v>590</v>
      </c>
    </row>
    <row r="2" spans="1:42">
      <c r="A2">
        <v>0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7285</v>
      </c>
      <c r="R2">
        <v>1203984</v>
      </c>
      <c r="S2">
        <v>1202369.5</v>
      </c>
      <c r="T2">
        <v>12.282955587449671</v>
      </c>
      <c r="U2">
        <v>54.131635075573691</v>
      </c>
      <c r="V2">
        <v>78.530970803899493</v>
      </c>
      <c r="W2">
        <v>72.391736423379314</v>
      </c>
      <c r="X2">
        <v>0</v>
      </c>
      <c r="Y2">
        <v>0</v>
      </c>
      <c r="AA2">
        <v>7.160649410932951</v>
      </c>
      <c r="AB2">
        <v>2.9931889552342872</v>
      </c>
      <c r="AC2">
        <v>-4.8085221233208841</v>
      </c>
      <c r="AD2">
        <v>100</v>
      </c>
      <c r="AE2">
        <v>100</v>
      </c>
    </row>
    <row r="3" spans="1:42">
      <c r="A3">
        <v>0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7229</v>
      </c>
      <c r="R3">
        <v>1267674.5</v>
      </c>
      <c r="S3">
        <v>1266040</v>
      </c>
      <c r="T3">
        <v>12.360423752311812</v>
      </c>
      <c r="U3">
        <v>54.259036049413915</v>
      </c>
      <c r="V3">
        <v>76.019040235693979</v>
      </c>
      <c r="W3">
        <v>70.074446441744143</v>
      </c>
      <c r="X3">
        <v>0</v>
      </c>
      <c r="Y3">
        <v>0</v>
      </c>
      <c r="AA3">
        <v>6.660244022086558</v>
      </c>
      <c r="AB3">
        <v>2.9472438742395073</v>
      </c>
      <c r="AC3">
        <v>-1.5255496357051903</v>
      </c>
      <c r="AD3">
        <v>100</v>
      </c>
      <c r="AE3">
        <v>100</v>
      </c>
    </row>
    <row r="4" spans="1:42">
      <c r="A4">
        <v>0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6777</v>
      </c>
      <c r="R4">
        <v>1228779.5</v>
      </c>
      <c r="S4">
        <v>1204508</v>
      </c>
      <c r="T4">
        <v>12.456166464365657</v>
      </c>
      <c r="U4">
        <v>54.412555167753126</v>
      </c>
      <c r="V4">
        <v>78.862143796472353</v>
      </c>
      <c r="W4">
        <v>71.341004327749317</v>
      </c>
      <c r="X4">
        <v>0</v>
      </c>
      <c r="Y4">
        <v>0</v>
      </c>
      <c r="AA4">
        <v>6.7925861999852941</v>
      </c>
      <c r="AB4">
        <v>2.9978073786048225</v>
      </c>
      <c r="AC4">
        <v>-2.0483890495242618</v>
      </c>
      <c r="AD4">
        <v>100</v>
      </c>
      <c r="AE4">
        <v>100</v>
      </c>
    </row>
    <row r="5" spans="1:42">
      <c r="A5">
        <v>0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9185</v>
      </c>
      <c r="R5">
        <v>1298221.75</v>
      </c>
      <c r="S5">
        <v>1296748.25</v>
      </c>
      <c r="T5">
        <v>12.577700997537596</v>
      </c>
      <c r="U5">
        <v>54.623554726216128</v>
      </c>
      <c r="V5">
        <v>75.109975664128058</v>
      </c>
      <c r="W5">
        <v>69.246222551450813</v>
      </c>
      <c r="X5">
        <v>0</v>
      </c>
      <c r="Y5">
        <v>0</v>
      </c>
      <c r="AA5">
        <v>6.7250354452555117</v>
      </c>
      <c r="AB5">
        <v>2.9419933047308642</v>
      </c>
      <c r="AC5">
        <v>-1.3138679526947201</v>
      </c>
      <c r="AD5">
        <v>100</v>
      </c>
      <c r="AE5">
        <v>100</v>
      </c>
    </row>
    <row r="6" spans="1:42">
      <c r="A6">
        <v>0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6098</v>
      </c>
      <c r="R6">
        <v>1243737</v>
      </c>
      <c r="S6">
        <v>1241995.5</v>
      </c>
      <c r="T6">
        <v>12.756652732852684</v>
      </c>
      <c r="U6">
        <v>54.926265835906818</v>
      </c>
      <c r="V6">
        <v>74.00208648098986</v>
      </c>
      <c r="W6">
        <v>68.217430375958685</v>
      </c>
      <c r="X6">
        <v>0</v>
      </c>
      <c r="Y6">
        <v>0</v>
      </c>
      <c r="AA6">
        <v>6.7624998591011813</v>
      </c>
      <c r="AB6">
        <v>2.7674295031587026</v>
      </c>
      <c r="AC6">
        <v>-2.9035461723997882</v>
      </c>
      <c r="AD6">
        <v>100</v>
      </c>
      <c r="AE6">
        <v>100</v>
      </c>
    </row>
    <row r="7" spans="1:42">
      <c r="A7">
        <v>0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4836</v>
      </c>
      <c r="R7">
        <v>1226768.1000000001</v>
      </c>
      <c r="S7">
        <v>1225613</v>
      </c>
      <c r="T7">
        <v>13.054304232397303</v>
      </c>
      <c r="U7">
        <v>55.431677046506522</v>
      </c>
      <c r="V7">
        <v>79.968702600250083</v>
      </c>
      <c r="W7">
        <v>73.759570018598524</v>
      </c>
      <c r="X7">
        <v>0</v>
      </c>
      <c r="Y7">
        <v>0</v>
      </c>
      <c r="AA7">
        <v>7.0801003573954002</v>
      </c>
      <c r="AB7">
        <v>2.7819624341418745</v>
      </c>
      <c r="AC7">
        <v>-5.6390045674612006</v>
      </c>
      <c r="AD7">
        <v>100</v>
      </c>
      <c r="AE7">
        <v>100</v>
      </c>
    </row>
    <row r="8" spans="1:42">
      <c r="A8">
        <v>0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4590</v>
      </c>
      <c r="R8">
        <v>1235861</v>
      </c>
      <c r="S8">
        <v>1235042</v>
      </c>
      <c r="T8">
        <v>13.363228550783623</v>
      </c>
      <c r="U8">
        <v>55.953545709376705</v>
      </c>
      <c r="V8">
        <v>82.100374502158573</v>
      </c>
      <c r="W8">
        <v>75.733038147689882</v>
      </c>
      <c r="X8">
        <v>0</v>
      </c>
      <c r="Y8">
        <v>0</v>
      </c>
      <c r="AA8">
        <v>7.5703621149999876</v>
      </c>
      <c r="AB8">
        <v>2.6405129149986273</v>
      </c>
      <c r="AC8">
        <v>-11.38854516740953</v>
      </c>
      <c r="AD8">
        <v>100</v>
      </c>
      <c r="AE8">
        <v>100</v>
      </c>
    </row>
    <row r="9" spans="1:42">
      <c r="A9">
        <v>0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4415</v>
      </c>
      <c r="R9">
        <v>1267311</v>
      </c>
      <c r="S9">
        <v>1266571</v>
      </c>
      <c r="T9">
        <v>13.626211719143923</v>
      </c>
      <c r="U9">
        <v>56.405836703982651</v>
      </c>
      <c r="V9">
        <v>83.169139045475717</v>
      </c>
      <c r="W9">
        <v>76.723995101733209</v>
      </c>
      <c r="X9">
        <v>0</v>
      </c>
      <c r="Y9">
        <v>0</v>
      </c>
      <c r="AA9">
        <v>7.7929325441272255</v>
      </c>
      <c r="AB9">
        <v>2.5265091491631795</v>
      </c>
      <c r="AC9">
        <v>-17.330183925736453</v>
      </c>
      <c r="AD9">
        <v>100</v>
      </c>
      <c r="AE9">
        <v>100</v>
      </c>
    </row>
    <row r="10" spans="1:42">
      <c r="A10">
        <v>0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4237</v>
      </c>
      <c r="R10">
        <v>1369386</v>
      </c>
      <c r="S10">
        <v>1368693</v>
      </c>
      <c r="T10">
        <v>13.777699640568837</v>
      </c>
      <c r="U10">
        <v>56.664813804118239</v>
      </c>
      <c r="V10">
        <v>81.270689904185573</v>
      </c>
      <c r="W10">
        <v>74.976697111767677</v>
      </c>
      <c r="X10">
        <v>0</v>
      </c>
      <c r="Y10">
        <v>0</v>
      </c>
      <c r="AA10">
        <v>8.2793511952415457</v>
      </c>
      <c r="AB10">
        <v>2.458413808101128</v>
      </c>
      <c r="AC10">
        <v>-16.893812784817797</v>
      </c>
      <c r="AD10">
        <v>100</v>
      </c>
      <c r="AE10">
        <v>100</v>
      </c>
    </row>
    <row r="11" spans="1:42">
      <c r="A11">
        <v>0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3746</v>
      </c>
      <c r="R11">
        <v>1365428</v>
      </c>
      <c r="S11">
        <v>1364941</v>
      </c>
      <c r="T11">
        <v>13.966293352706987</v>
      </c>
      <c r="U11">
        <v>56.985548825919963</v>
      </c>
      <c r="V11">
        <v>81.077265823478683</v>
      </c>
      <c r="W11">
        <v>74.809363261854514</v>
      </c>
      <c r="X11">
        <v>0</v>
      </c>
      <c r="Y11">
        <v>0</v>
      </c>
      <c r="AA11">
        <v>8.297639502095274</v>
      </c>
      <c r="AB11">
        <v>2.4044484188558362</v>
      </c>
      <c r="AC11">
        <v>-16.145158951893613</v>
      </c>
      <c r="AD11">
        <v>100</v>
      </c>
      <c r="AE11">
        <v>100</v>
      </c>
    </row>
    <row r="12" spans="1:42">
      <c r="A12">
        <v>0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3420</v>
      </c>
      <c r="R12">
        <v>1400072</v>
      </c>
      <c r="S12">
        <v>1395391</v>
      </c>
      <c r="T12">
        <v>14.034445371380897</v>
      </c>
      <c r="U12">
        <v>57.103113034267807</v>
      </c>
      <c r="V12">
        <v>81.484793864707186</v>
      </c>
      <c r="W12">
        <v>74.951574433255615</v>
      </c>
      <c r="X12">
        <v>0</v>
      </c>
      <c r="Y12">
        <v>0</v>
      </c>
      <c r="AA12">
        <v>8.3523879360588555</v>
      </c>
      <c r="AB12">
        <v>2.3495591441701662</v>
      </c>
      <c r="AC12">
        <v>-16.002878810621596</v>
      </c>
      <c r="AD12">
        <v>100</v>
      </c>
      <c r="AE12">
        <v>100</v>
      </c>
    </row>
    <row r="13" spans="1:42">
      <c r="A13">
        <v>0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3181</v>
      </c>
      <c r="R13">
        <v>1386960</v>
      </c>
      <c r="S13">
        <v>1386280</v>
      </c>
      <c r="T13">
        <v>13.983442204533656</v>
      </c>
      <c r="U13">
        <v>57.005184378336246</v>
      </c>
      <c r="V13">
        <v>84.086284717302547</v>
      </c>
      <c r="W13">
        <v>77.576347707534651</v>
      </c>
      <c r="X13">
        <v>0</v>
      </c>
      <c r="Y13">
        <v>0</v>
      </c>
      <c r="AA13">
        <v>8.7877209882037057</v>
      </c>
      <c r="AB13">
        <v>2.4632772978735735</v>
      </c>
      <c r="AC13">
        <v>-17.464424263467869</v>
      </c>
      <c r="AD13">
        <v>100</v>
      </c>
      <c r="AE13">
        <v>100</v>
      </c>
    </row>
    <row r="14" spans="1:42">
      <c r="A14">
        <v>0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3021</v>
      </c>
      <c r="R14">
        <v>1414562</v>
      </c>
      <c r="S14">
        <v>1413910</v>
      </c>
      <c r="T14">
        <v>13.957121709758923</v>
      </c>
      <c r="U14">
        <v>56.962561973534392</v>
      </c>
      <c r="V14">
        <v>85.965116994632382</v>
      </c>
      <c r="W14">
        <v>79.31154613801688</v>
      </c>
      <c r="X14">
        <v>0</v>
      </c>
      <c r="Y14">
        <v>0</v>
      </c>
      <c r="AA14">
        <v>8.7311200696924818</v>
      </c>
      <c r="AB14">
        <v>2.5228625177301605</v>
      </c>
      <c r="AC14">
        <v>-16.515885804553797</v>
      </c>
      <c r="AD14">
        <v>100</v>
      </c>
      <c r="AE14">
        <v>100</v>
      </c>
    </row>
    <row r="15" spans="1:42">
      <c r="A15">
        <v>0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2886</v>
      </c>
      <c r="R15">
        <v>1429149</v>
      </c>
      <c r="S15">
        <v>1428586</v>
      </c>
      <c r="T15">
        <v>15.280718105669878</v>
      </c>
      <c r="U15">
        <v>59.477152233047214</v>
      </c>
      <c r="V15">
        <v>85.586880664955075</v>
      </c>
      <c r="W15">
        <v>78.967362902897648</v>
      </c>
      <c r="X15">
        <v>0</v>
      </c>
      <c r="Y15">
        <v>0</v>
      </c>
      <c r="AA15">
        <v>8.7085817868431423</v>
      </c>
      <c r="AB15">
        <v>3.3912103770012809</v>
      </c>
      <c r="AC15">
        <v>-27.64337906185656</v>
      </c>
      <c r="AD15">
        <v>100</v>
      </c>
      <c r="AE15">
        <v>100</v>
      </c>
    </row>
    <row r="16" spans="1:42">
      <c r="A16">
        <v>0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2719</v>
      </c>
      <c r="R16">
        <v>1481053</v>
      </c>
      <c r="S16">
        <v>1480220</v>
      </c>
      <c r="T16">
        <v>15.999358564480817</v>
      </c>
      <c r="U16">
        <v>60.953941981597325</v>
      </c>
      <c r="V16">
        <v>86.408052224613769</v>
      </c>
      <c r="W16">
        <v>79.711262163728762</v>
      </c>
      <c r="X16">
        <v>0</v>
      </c>
      <c r="Y16">
        <v>0</v>
      </c>
      <c r="AA16">
        <v>8.9536728781374393</v>
      </c>
      <c r="AB16">
        <v>3.1334721745888823</v>
      </c>
      <c r="AC16">
        <v>-38.64772976549537</v>
      </c>
      <c r="AD16">
        <v>100</v>
      </c>
      <c r="AE16">
        <v>100</v>
      </c>
    </row>
    <row r="17" spans="1:42">
      <c r="A17">
        <v>0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2656</v>
      </c>
      <c r="R17">
        <v>1496028.5</v>
      </c>
      <c r="S17">
        <v>1495276.5</v>
      </c>
      <c r="T17">
        <v>16.00760547008295</v>
      </c>
      <c r="U17">
        <v>61.038089610851245</v>
      </c>
      <c r="V17">
        <v>86.933996817224383</v>
      </c>
      <c r="W17">
        <v>80.20101973113249</v>
      </c>
      <c r="X17">
        <v>0</v>
      </c>
      <c r="Y17">
        <v>0</v>
      </c>
      <c r="AA17">
        <v>8.9824030461866595</v>
      </c>
      <c r="AB17">
        <v>3.1989892376952844</v>
      </c>
      <c r="AC17">
        <v>-39.063892445592131</v>
      </c>
      <c r="AD17">
        <v>100</v>
      </c>
      <c r="AE17">
        <v>100</v>
      </c>
    </row>
    <row r="18" spans="1:42">
      <c r="A18">
        <v>0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2564</v>
      </c>
      <c r="R18">
        <v>1514727.5</v>
      </c>
      <c r="S18">
        <v>1514532.5</v>
      </c>
      <c r="T18">
        <v>16.072552323767802</v>
      </c>
      <c r="U18">
        <v>61.195310764212721</v>
      </c>
      <c r="V18">
        <v>86.2900487875105</v>
      </c>
      <c r="W18">
        <v>79.636647612380557</v>
      </c>
      <c r="X18">
        <v>0</v>
      </c>
      <c r="Y18">
        <v>0</v>
      </c>
      <c r="AA18">
        <v>9.0923324148208824</v>
      </c>
      <c r="AB18">
        <v>3.1459270622523379</v>
      </c>
      <c r="AC18">
        <v>-39.094239001445246</v>
      </c>
      <c r="AD18">
        <v>100</v>
      </c>
      <c r="AE18">
        <v>100</v>
      </c>
    </row>
    <row r="19" spans="1:42">
      <c r="A19">
        <v>0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2415</v>
      </c>
      <c r="R19">
        <v>1518902</v>
      </c>
      <c r="S19">
        <v>1518804</v>
      </c>
      <c r="T19">
        <v>16.180483006803595</v>
      </c>
      <c r="U19">
        <v>61.438408115859609</v>
      </c>
      <c r="V19">
        <v>83.084325270386785</v>
      </c>
      <c r="W19">
        <v>76.683755198168441</v>
      </c>
      <c r="X19">
        <v>0</v>
      </c>
      <c r="Y19">
        <v>0</v>
      </c>
      <c r="AA19">
        <v>9.2630637401589837</v>
      </c>
      <c r="AB19">
        <v>3.041056122849473</v>
      </c>
      <c r="AC19">
        <v>-36.326077074205685</v>
      </c>
      <c r="AD19">
        <v>100</v>
      </c>
      <c r="AE19">
        <v>100</v>
      </c>
    </row>
    <row r="20" spans="1:42">
      <c r="A20">
        <v>0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2360</v>
      </c>
      <c r="R20">
        <v>1502859</v>
      </c>
      <c r="S20">
        <v>1502778</v>
      </c>
      <c r="T20">
        <v>16.004832788704729</v>
      </c>
      <c r="U20">
        <v>60.930679049067798</v>
      </c>
      <c r="V20">
        <v>85.02733342328311</v>
      </c>
      <c r="W20">
        <v>78.477897999572619</v>
      </c>
      <c r="X20">
        <v>0</v>
      </c>
      <c r="Y20">
        <v>0</v>
      </c>
      <c r="AA20">
        <v>9.2057583935790426</v>
      </c>
      <c r="AB20">
        <v>2.8285471739247647</v>
      </c>
      <c r="AC20">
        <v>-29.556942377049118</v>
      </c>
      <c r="AD20">
        <v>100</v>
      </c>
      <c r="AE20">
        <v>100</v>
      </c>
    </row>
    <row r="21" spans="1:42">
      <c r="A21">
        <v>0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2407</v>
      </c>
      <c r="R21">
        <v>1520978</v>
      </c>
      <c r="S21">
        <v>1513806</v>
      </c>
      <c r="T21">
        <v>15.77077446222102</v>
      </c>
      <c r="U21">
        <v>60.544523538683279</v>
      </c>
      <c r="V21">
        <v>88.427786464144148</v>
      </c>
      <c r="W21">
        <v>81.481064654255022</v>
      </c>
      <c r="X21">
        <v>2.4951708703215956</v>
      </c>
      <c r="Y21">
        <v>4.9903417406431911</v>
      </c>
      <c r="AA21">
        <v>9.5104614184088359</v>
      </c>
      <c r="AB21">
        <v>2.8540257360053105</v>
      </c>
      <c r="AC21">
        <v>-26.44575169351436</v>
      </c>
      <c r="AD21">
        <v>100</v>
      </c>
      <c r="AE21">
        <v>100</v>
      </c>
      <c r="AF21">
        <v>353</v>
      </c>
      <c r="AG21">
        <v>0</v>
      </c>
      <c r="AH21">
        <v>0</v>
      </c>
      <c r="AI21">
        <v>6</v>
      </c>
      <c r="AJ21">
        <v>42</v>
      </c>
      <c r="AK21">
        <v>2</v>
      </c>
      <c r="AL21">
        <v>90</v>
      </c>
      <c r="AM21">
        <v>0</v>
      </c>
      <c r="AN21">
        <v>22964</v>
      </c>
      <c r="AO21">
        <v>15126</v>
      </c>
    </row>
    <row r="22" spans="1:42">
      <c r="A22">
        <v>0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2619</v>
      </c>
      <c r="R22">
        <v>1581411.5</v>
      </c>
      <c r="S22">
        <v>1572032.5</v>
      </c>
      <c r="T22">
        <v>15.593957360244316</v>
      </c>
      <c r="U22">
        <v>60.194227536644441</v>
      </c>
      <c r="V22">
        <v>88.302876058597491</v>
      </c>
      <c r="W22">
        <v>81.333036689762778</v>
      </c>
      <c r="X22">
        <v>2.9654520660814727</v>
      </c>
      <c r="Y22">
        <v>5.9309041321629454</v>
      </c>
      <c r="Z22">
        <v>58.009537682001195</v>
      </c>
      <c r="AA22">
        <v>10.022008849576393</v>
      </c>
      <c r="AB22">
        <v>2.8501304724788898</v>
      </c>
      <c r="AC22">
        <v>-25.91628374838492</v>
      </c>
      <c r="AD22">
        <v>100</v>
      </c>
      <c r="AE22">
        <v>100</v>
      </c>
      <c r="AF22">
        <v>30313</v>
      </c>
      <c r="AG22">
        <v>893</v>
      </c>
      <c r="AH22">
        <v>6</v>
      </c>
      <c r="AI22">
        <v>10480</v>
      </c>
      <c r="AJ22">
        <v>136255</v>
      </c>
      <c r="AK22">
        <v>34723</v>
      </c>
      <c r="AL22">
        <v>120955</v>
      </c>
      <c r="AM22">
        <v>145</v>
      </c>
      <c r="AN22">
        <v>89778</v>
      </c>
      <c r="AO22">
        <v>41121</v>
      </c>
    </row>
    <row r="23" spans="1:42">
      <c r="A23">
        <v>0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2714</v>
      </c>
      <c r="R23">
        <v>1579895</v>
      </c>
      <c r="S23">
        <v>1574078</v>
      </c>
      <c r="T23">
        <v>15.56271904145529</v>
      </c>
      <c r="U23">
        <v>60.021838816119654</v>
      </c>
      <c r="V23">
        <v>88.004754285666323</v>
      </c>
      <c r="W23">
        <v>81.115551357683486</v>
      </c>
      <c r="X23">
        <v>2.1936267916538754</v>
      </c>
      <c r="Y23">
        <v>4.3872535833077508</v>
      </c>
      <c r="Z23">
        <v>57.694467037366401</v>
      </c>
      <c r="AA23">
        <v>9.6447365218928489</v>
      </c>
      <c r="AB23">
        <v>2.7603202397595905</v>
      </c>
      <c r="AC23">
        <v>-26.555249163482262</v>
      </c>
      <c r="AD23">
        <v>100</v>
      </c>
      <c r="AE23">
        <v>100</v>
      </c>
      <c r="AF23">
        <v>31724</v>
      </c>
      <c r="AG23">
        <v>1812</v>
      </c>
      <c r="AH23">
        <v>5</v>
      </c>
      <c r="AI23">
        <v>9953</v>
      </c>
      <c r="AJ23">
        <v>102018</v>
      </c>
      <c r="AK23">
        <v>30536</v>
      </c>
      <c r="AL23">
        <v>116982</v>
      </c>
      <c r="AM23">
        <v>32</v>
      </c>
      <c r="AN23">
        <v>108278</v>
      </c>
      <c r="AO23">
        <v>38860</v>
      </c>
    </row>
    <row r="24" spans="1:42">
      <c r="A24">
        <v>0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2580</v>
      </c>
      <c r="R24">
        <v>1633259</v>
      </c>
      <c r="S24">
        <v>1596962</v>
      </c>
      <c r="T24">
        <v>15.365773585206028</v>
      </c>
      <c r="U24">
        <v>60.181084459116754</v>
      </c>
      <c r="V24">
        <v>86.549283447617313</v>
      </c>
      <c r="W24">
        <v>79.31014836295391</v>
      </c>
      <c r="X24">
        <v>1.5329473157655955</v>
      </c>
      <c r="Y24">
        <v>3.065894631531191</v>
      </c>
      <c r="Z24">
        <v>56.252866201870006</v>
      </c>
      <c r="AA24">
        <v>9.5122744798299372</v>
      </c>
      <c r="AB24">
        <v>2.6847919288427642</v>
      </c>
      <c r="AC24">
        <v>-25.483648668094649</v>
      </c>
      <c r="AD24">
        <v>100</v>
      </c>
      <c r="AE24">
        <v>100</v>
      </c>
      <c r="AF24">
        <v>28440</v>
      </c>
      <c r="AG24">
        <v>10</v>
      </c>
      <c r="AH24">
        <v>4</v>
      </c>
      <c r="AI24">
        <v>8939</v>
      </c>
      <c r="AJ24">
        <v>109093.5</v>
      </c>
      <c r="AK24">
        <v>30958</v>
      </c>
      <c r="AL24">
        <v>130917.5</v>
      </c>
      <c r="AM24">
        <v>39</v>
      </c>
      <c r="AN24">
        <v>81342</v>
      </c>
      <c r="AO24">
        <v>27437</v>
      </c>
    </row>
    <row r="25" spans="1:42">
      <c r="A25">
        <v>0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2349</v>
      </c>
      <c r="R25">
        <v>1559974</v>
      </c>
      <c r="S25">
        <v>1541109</v>
      </c>
      <c r="T25">
        <v>15.849306462800023</v>
      </c>
      <c r="U25">
        <v>60.81934957228853</v>
      </c>
      <c r="V25">
        <v>86.652389854640802</v>
      </c>
      <c r="W25">
        <v>79.639329813791804</v>
      </c>
      <c r="X25">
        <v>1.2910471584782821</v>
      </c>
      <c r="Y25">
        <v>2.5820943169565642</v>
      </c>
      <c r="Z25">
        <v>61.442947126041879</v>
      </c>
      <c r="AA25">
        <v>9.3994078029793524</v>
      </c>
      <c r="AB25">
        <v>2.7103181918952157</v>
      </c>
      <c r="AC25">
        <v>-27.866346564144475</v>
      </c>
      <c r="AD25">
        <v>100</v>
      </c>
      <c r="AE25">
        <v>100</v>
      </c>
      <c r="AF25">
        <v>29344</v>
      </c>
      <c r="AG25">
        <v>18</v>
      </c>
      <c r="AH25">
        <v>12</v>
      </c>
      <c r="AI25">
        <v>8590</v>
      </c>
      <c r="AJ25">
        <v>100044.5</v>
      </c>
      <c r="AK25">
        <v>27221</v>
      </c>
      <c r="AL25">
        <v>125530.5</v>
      </c>
      <c r="AM25">
        <v>56</v>
      </c>
      <c r="AN25">
        <v>33221</v>
      </c>
      <c r="AO25">
        <v>23144</v>
      </c>
      <c r="AP25">
        <v>997</v>
      </c>
    </row>
    <row r="26" spans="1:42">
      <c r="A26">
        <v>0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2310</v>
      </c>
      <c r="R26">
        <v>1509600.3599999996</v>
      </c>
      <c r="S26">
        <v>1509600.3599999996</v>
      </c>
      <c r="T26">
        <v>16.03110780922178</v>
      </c>
      <c r="U26">
        <v>60.778434558666902</v>
      </c>
      <c r="V26">
        <v>88.354044194240871</v>
      </c>
      <c r="W26">
        <v>81.550782791278351</v>
      </c>
      <c r="X26">
        <v>1.3830150384966784</v>
      </c>
      <c r="Y26">
        <v>2.7660300769933568</v>
      </c>
      <c r="Z26">
        <v>44.022644509703206</v>
      </c>
      <c r="AA26">
        <v>10.318635766606697</v>
      </c>
      <c r="AB26">
        <v>3.7645294685201129</v>
      </c>
      <c r="AC26">
        <v>-4.0426711422204678</v>
      </c>
      <c r="AD26">
        <v>100</v>
      </c>
      <c r="AE26">
        <v>100</v>
      </c>
      <c r="AF26">
        <v>27867.789999999997</v>
      </c>
      <c r="AG26">
        <v>10</v>
      </c>
      <c r="AH26">
        <v>1</v>
      </c>
      <c r="AI26">
        <v>9415</v>
      </c>
      <c r="AJ26">
        <v>96829.89</v>
      </c>
      <c r="AK26">
        <v>24562.89</v>
      </c>
      <c r="AL26">
        <v>123804.39</v>
      </c>
      <c r="AM26">
        <v>42</v>
      </c>
      <c r="AN26">
        <v>30938</v>
      </c>
      <c r="AO26">
        <v>20526</v>
      </c>
      <c r="AP26">
        <v>929</v>
      </c>
    </row>
    <row r="27" spans="1:42">
      <c r="A27">
        <v>0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2279</v>
      </c>
      <c r="R27">
        <v>1503495.43</v>
      </c>
      <c r="S27">
        <v>1497758.43</v>
      </c>
      <c r="T27">
        <v>16.018494961437963</v>
      </c>
      <c r="U27">
        <v>60.714631758073281</v>
      </c>
      <c r="V27">
        <v>91.446146806044126</v>
      </c>
      <c r="W27">
        <v>84.298421034424607</v>
      </c>
      <c r="X27">
        <v>1.7487249695198612</v>
      </c>
      <c r="Y27">
        <v>3.4974499390397225</v>
      </c>
      <c r="Z27">
        <v>64.130490905449562</v>
      </c>
      <c r="AA27">
        <v>9.6159758527276455</v>
      </c>
      <c r="AB27">
        <v>2.6028069144412642</v>
      </c>
      <c r="AC27">
        <v>-30.733085207670047</v>
      </c>
      <c r="AD27">
        <v>100</v>
      </c>
      <c r="AE27">
        <v>100</v>
      </c>
      <c r="AF27">
        <v>24224.67</v>
      </c>
      <c r="AG27">
        <v>10</v>
      </c>
      <c r="AH27">
        <v>2</v>
      </c>
      <c r="AI27">
        <v>9979.880000000001</v>
      </c>
      <c r="AJ27">
        <v>83774</v>
      </c>
      <c r="AK27">
        <v>19320.880000000005</v>
      </c>
      <c r="AL27">
        <v>107563.4</v>
      </c>
      <c r="AM27">
        <v>36</v>
      </c>
      <c r="AN27">
        <v>23742</v>
      </c>
      <c r="AO27">
        <v>16348.5</v>
      </c>
      <c r="AP27">
        <v>960</v>
      </c>
    </row>
    <row r="28" spans="1:42">
      <c r="A28">
        <v>0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2180</v>
      </c>
      <c r="R28">
        <v>1471588.8499999996</v>
      </c>
      <c r="S28">
        <v>1467778.8499999996</v>
      </c>
      <c r="T28">
        <v>16.026913108236723</v>
      </c>
      <c r="U28">
        <v>60.664532630375469</v>
      </c>
      <c r="V28">
        <v>92.285166470840181</v>
      </c>
      <c r="W28">
        <v>85.099852229102382</v>
      </c>
      <c r="X28">
        <v>1.9574081442652953</v>
      </c>
      <c r="Y28">
        <v>3.9148162885305906</v>
      </c>
      <c r="Z28">
        <v>60.516903209751831</v>
      </c>
      <c r="AA28">
        <v>9.6237918321615048</v>
      </c>
      <c r="AB28">
        <v>2.5461245958027154</v>
      </c>
      <c r="AC28">
        <v>-33.125406192044792</v>
      </c>
      <c r="AD28">
        <v>100</v>
      </c>
      <c r="AE28">
        <v>100</v>
      </c>
      <c r="AF28">
        <v>22977.85</v>
      </c>
      <c r="AG28">
        <v>12</v>
      </c>
      <c r="AH28">
        <v>0</v>
      </c>
      <c r="AI28">
        <v>8327</v>
      </c>
      <c r="AJ28">
        <v>76342</v>
      </c>
      <c r="AK28">
        <v>17889</v>
      </c>
      <c r="AL28">
        <v>115417.94</v>
      </c>
      <c r="AM28">
        <v>39</v>
      </c>
      <c r="AN28">
        <v>21736</v>
      </c>
      <c r="AO28">
        <v>15500.94</v>
      </c>
      <c r="AP28">
        <v>973</v>
      </c>
    </row>
    <row r="29" spans="1:42">
      <c r="A29">
        <v>0</v>
      </c>
      <c r="B29">
        <v>28</v>
      </c>
      <c r="C29">
        <v>2023</v>
      </c>
      <c r="D29">
        <v>99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2066</v>
      </c>
      <c r="R29">
        <v>1479251</v>
      </c>
      <c r="S29">
        <v>1474449</v>
      </c>
      <c r="T29">
        <v>4.172507573089355</v>
      </c>
      <c r="U29">
        <v>60.587031494476946</v>
      </c>
      <c r="V29">
        <v>91.037676026233186</v>
      </c>
      <c r="W29">
        <v>83.941034569523623</v>
      </c>
      <c r="X29">
        <v>1.9149556092914588</v>
      </c>
      <c r="Y29">
        <v>3.8299112185829176</v>
      </c>
      <c r="Z29">
        <v>58.743107153552721</v>
      </c>
      <c r="AA29">
        <v>9.5359185043370971</v>
      </c>
      <c r="AB29">
        <v>2.5744538981770697</v>
      </c>
      <c r="AC29">
        <v>-31.118331252567437</v>
      </c>
      <c r="AD29">
        <v>100</v>
      </c>
      <c r="AE29">
        <v>100</v>
      </c>
      <c r="AF29">
        <v>21996</v>
      </c>
      <c r="AG29">
        <v>12</v>
      </c>
      <c r="AH29">
        <v>1</v>
      </c>
      <c r="AI29">
        <v>7569</v>
      </c>
      <c r="AJ29">
        <v>74608</v>
      </c>
      <c r="AK29">
        <v>18725</v>
      </c>
      <c r="AL29">
        <v>100539</v>
      </c>
      <c r="AM29">
        <v>49</v>
      </c>
      <c r="AN29">
        <v>21400</v>
      </c>
      <c r="AO29">
        <v>13585</v>
      </c>
      <c r="AP29">
        <v>909</v>
      </c>
    </row>
    <row r="30" spans="1:42">
      <c r="A30">
        <v>1</v>
      </c>
      <c r="B30">
        <v>1</v>
      </c>
      <c r="C30">
        <v>2023</v>
      </c>
      <c r="D30">
        <v>99</v>
      </c>
      <c r="E30">
        <v>99</v>
      </c>
      <c r="F30">
        <v>170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2066</v>
      </c>
      <c r="R30">
        <v>1450924</v>
      </c>
      <c r="S30">
        <v>1446137</v>
      </c>
      <c r="T30">
        <v>4.1873730119565193</v>
      </c>
      <c r="U30">
        <v>60.58138682572951</v>
      </c>
      <c r="V30">
        <v>91.016776370887939</v>
      </c>
      <c r="W30">
        <v>83.920377930998228</v>
      </c>
      <c r="X30">
        <v>0</v>
      </c>
      <c r="Y30">
        <v>0</v>
      </c>
      <c r="Z30">
        <v>58.355847721865509</v>
      </c>
      <c r="AA30">
        <v>9.5174394096805681</v>
      </c>
      <c r="AB30">
        <v>2.5772476826588568</v>
      </c>
      <c r="AC30">
        <v>-31.227215541004998</v>
      </c>
      <c r="AD30">
        <v>100</v>
      </c>
      <c r="AE30">
        <v>100</v>
      </c>
      <c r="AF30">
        <v>21630</v>
      </c>
      <c r="AG30">
        <v>12</v>
      </c>
      <c r="AH30">
        <v>1</v>
      </c>
      <c r="AI30">
        <v>7386</v>
      </c>
      <c r="AJ30">
        <v>73972</v>
      </c>
      <c r="AK30">
        <v>18481</v>
      </c>
      <c r="AL30">
        <v>98914</v>
      </c>
      <c r="AM30">
        <v>48</v>
      </c>
      <c r="AN30">
        <v>21152</v>
      </c>
      <c r="AO30">
        <v>13413</v>
      </c>
      <c r="AP30">
        <v>909</v>
      </c>
    </row>
    <row r="31" spans="1:42">
      <c r="A31">
        <v>1</v>
      </c>
      <c r="B31">
        <v>2</v>
      </c>
      <c r="C31">
        <v>2023</v>
      </c>
      <c r="D31">
        <v>99</v>
      </c>
      <c r="E31">
        <v>99</v>
      </c>
      <c r="F31">
        <v>173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AD31">
        <v>100</v>
      </c>
      <c r="AE31">
        <v>100</v>
      </c>
    </row>
    <row r="32" spans="1:42">
      <c r="A32">
        <v>1</v>
      </c>
      <c r="B32">
        <v>3</v>
      </c>
      <c r="C32">
        <v>2023</v>
      </c>
      <c r="D32">
        <v>99</v>
      </c>
      <c r="E32">
        <v>99</v>
      </c>
      <c r="F32">
        <v>176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209</v>
      </c>
      <c r="R32">
        <v>28327</v>
      </c>
      <c r="S32">
        <v>28312</v>
      </c>
      <c r="T32">
        <v>3.411091891128605</v>
      </c>
      <c r="U32">
        <v>60.875353207120654</v>
      </c>
      <c r="V32">
        <v>92.105200923189827</v>
      </c>
      <c r="W32">
        <v>84.996146510313721</v>
      </c>
      <c r="X32">
        <v>100</v>
      </c>
      <c r="Y32">
        <v>200</v>
      </c>
      <c r="Z32">
        <v>78.578741130370304</v>
      </c>
      <c r="AA32">
        <v>10.381853621964202</v>
      </c>
      <c r="AB32">
        <v>2.4099574555185277</v>
      </c>
      <c r="AC32">
        <v>-27.65398092578296</v>
      </c>
      <c r="AD32">
        <v>100</v>
      </c>
      <c r="AE32">
        <v>100</v>
      </c>
      <c r="AF32">
        <v>366</v>
      </c>
      <c r="AG32">
        <v>0</v>
      </c>
      <c r="AH32">
        <v>0</v>
      </c>
      <c r="AI32">
        <v>183</v>
      </c>
      <c r="AJ32">
        <v>636</v>
      </c>
      <c r="AK32">
        <v>244</v>
      </c>
      <c r="AL32">
        <v>1625</v>
      </c>
      <c r="AM32">
        <v>1</v>
      </c>
      <c r="AN32">
        <v>248</v>
      </c>
      <c r="AO32">
        <v>172</v>
      </c>
      <c r="AP32">
        <v>146</v>
      </c>
    </row>
    <row r="33" spans="1:42">
      <c r="A33">
        <v>1</v>
      </c>
      <c r="B33">
        <v>4</v>
      </c>
      <c r="C33">
        <v>2022</v>
      </c>
      <c r="D33">
        <v>99</v>
      </c>
      <c r="E33">
        <v>99</v>
      </c>
      <c r="F33">
        <v>170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2180</v>
      </c>
      <c r="R33">
        <v>1442783.8499999996</v>
      </c>
      <c r="S33">
        <v>1438984.8499999999</v>
      </c>
      <c r="T33">
        <v>16.023191297851028</v>
      </c>
      <c r="U33">
        <v>60.660503090077697</v>
      </c>
      <c r="V33">
        <v>92.271554373838171</v>
      </c>
      <c r="W33">
        <v>85.086021267007922</v>
      </c>
      <c r="X33">
        <v>0</v>
      </c>
      <c r="Y33">
        <v>0</v>
      </c>
      <c r="Z33">
        <v>60.03380201407164</v>
      </c>
      <c r="AA33">
        <v>9.602996059090076</v>
      </c>
      <c r="AB33">
        <v>2.548836156570359</v>
      </c>
      <c r="AC33">
        <v>-33.145206923418726</v>
      </c>
      <c r="AD33">
        <v>100</v>
      </c>
      <c r="AE33">
        <v>100</v>
      </c>
      <c r="AF33">
        <v>22539.85</v>
      </c>
      <c r="AG33">
        <v>12</v>
      </c>
      <c r="AH33">
        <v>0</v>
      </c>
      <c r="AI33">
        <v>8177</v>
      </c>
      <c r="AJ33">
        <v>75782</v>
      </c>
      <c r="AK33">
        <v>17616</v>
      </c>
      <c r="AL33">
        <v>114034.94</v>
      </c>
      <c r="AM33">
        <v>39</v>
      </c>
      <c r="AN33">
        <v>21457</v>
      </c>
      <c r="AO33">
        <v>15270.94</v>
      </c>
      <c r="AP33">
        <v>973</v>
      </c>
    </row>
    <row r="34" spans="1:42">
      <c r="A34">
        <v>1</v>
      </c>
      <c r="B34">
        <v>5</v>
      </c>
      <c r="C34">
        <v>2022</v>
      </c>
      <c r="D34">
        <v>99</v>
      </c>
      <c r="E34">
        <v>99</v>
      </c>
      <c r="F34">
        <v>173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AD34">
        <v>100</v>
      </c>
      <c r="AE34">
        <v>100</v>
      </c>
    </row>
    <row r="35" spans="1:42">
      <c r="A35">
        <v>1</v>
      </c>
      <c r="B35">
        <v>6</v>
      </c>
      <c r="C35">
        <v>2022</v>
      </c>
      <c r="D35">
        <v>99</v>
      </c>
      <c r="E35">
        <v>99</v>
      </c>
      <c r="F35">
        <v>176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211</v>
      </c>
      <c r="R35">
        <v>28805</v>
      </c>
      <c r="S35">
        <v>28794</v>
      </c>
      <c r="T35">
        <v>16.213331018920325</v>
      </c>
      <c r="U35">
        <v>60.865909564492611</v>
      </c>
      <c r="V35">
        <v>92.965433240387711</v>
      </c>
      <c r="W35">
        <v>85.791056817392558</v>
      </c>
      <c r="X35">
        <v>100</v>
      </c>
      <c r="Y35">
        <v>200</v>
      </c>
      <c r="Z35">
        <v>84.71445929526125</v>
      </c>
      <c r="AA35">
        <v>10.588291206836272</v>
      </c>
      <c r="AB35">
        <v>2.3981169016929744</v>
      </c>
      <c r="AC35">
        <v>-33.325852723070845</v>
      </c>
      <c r="AD35">
        <v>100</v>
      </c>
      <c r="AE35">
        <v>100</v>
      </c>
      <c r="AF35">
        <v>438</v>
      </c>
      <c r="AG35">
        <v>0</v>
      </c>
      <c r="AH35">
        <v>0</v>
      </c>
      <c r="AI35">
        <v>150</v>
      </c>
      <c r="AJ35">
        <v>560</v>
      </c>
      <c r="AK35">
        <v>273</v>
      </c>
      <c r="AL35">
        <v>1383</v>
      </c>
      <c r="AM35">
        <v>0</v>
      </c>
      <c r="AN35">
        <v>279</v>
      </c>
      <c r="AO35">
        <v>230</v>
      </c>
      <c r="AP35">
        <v>157</v>
      </c>
    </row>
    <row r="36" spans="1:42">
      <c r="A36">
        <v>1</v>
      </c>
      <c r="B36">
        <v>7</v>
      </c>
      <c r="C36">
        <v>2021</v>
      </c>
      <c r="D36">
        <v>99</v>
      </c>
      <c r="E36">
        <v>99</v>
      </c>
      <c r="F36">
        <v>170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2279</v>
      </c>
      <c r="R36">
        <v>1477203.43</v>
      </c>
      <c r="S36">
        <v>1471477.43</v>
      </c>
      <c r="T36">
        <v>16.013495832459579</v>
      </c>
      <c r="U36">
        <v>60.707753798167346</v>
      </c>
      <c r="V36">
        <v>91.436277919399757</v>
      </c>
      <c r="W36">
        <v>84.287888166928084</v>
      </c>
      <c r="X36">
        <v>0</v>
      </c>
      <c r="Y36">
        <v>0</v>
      </c>
      <c r="Z36">
        <v>63.866829770358706</v>
      </c>
      <c r="AA36">
        <v>9.5999941236160637</v>
      </c>
      <c r="AB36">
        <v>2.606306762127208</v>
      </c>
      <c r="AC36">
        <v>-30.806549134778024</v>
      </c>
      <c r="AD36">
        <v>100</v>
      </c>
      <c r="AE36">
        <v>100</v>
      </c>
      <c r="AF36">
        <v>23812.67</v>
      </c>
      <c r="AG36">
        <v>10</v>
      </c>
      <c r="AH36">
        <v>2</v>
      </c>
      <c r="AI36">
        <v>9821.880000000001</v>
      </c>
      <c r="AJ36">
        <v>82866</v>
      </c>
      <c r="AK36">
        <v>18846.880000000005</v>
      </c>
      <c r="AL36">
        <v>106480.4</v>
      </c>
      <c r="AM36">
        <v>36</v>
      </c>
      <c r="AN36">
        <v>23399</v>
      </c>
      <c r="AO36">
        <v>16148.5</v>
      </c>
      <c r="AP36">
        <v>960</v>
      </c>
    </row>
    <row r="37" spans="1:42">
      <c r="A37">
        <v>1</v>
      </c>
      <c r="B37">
        <v>8</v>
      </c>
      <c r="C37">
        <v>2021</v>
      </c>
      <c r="D37">
        <v>99</v>
      </c>
      <c r="E37">
        <v>99</v>
      </c>
      <c r="F37">
        <v>173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AD37">
        <v>100</v>
      </c>
      <c r="AE37">
        <v>100</v>
      </c>
    </row>
    <row r="38" spans="1:42">
      <c r="A38">
        <v>1</v>
      </c>
      <c r="B38">
        <v>9</v>
      </c>
      <c r="C38">
        <v>2021</v>
      </c>
      <c r="D38">
        <v>99</v>
      </c>
      <c r="E38">
        <v>99</v>
      </c>
      <c r="F38">
        <v>176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194</v>
      </c>
      <c r="R38">
        <v>26292</v>
      </c>
      <c r="S38">
        <v>26281</v>
      </c>
      <c r="T38">
        <v>16.299368629240838</v>
      </c>
      <c r="U38">
        <v>61.099729842852248</v>
      </c>
      <c r="V38">
        <v>91.998707361554821</v>
      </c>
      <c r="W38">
        <v>84.888157984855908</v>
      </c>
      <c r="X38">
        <v>100</v>
      </c>
      <c r="Y38">
        <v>200</v>
      </c>
      <c r="Z38">
        <v>78.944165525635157</v>
      </c>
      <c r="AA38">
        <v>10.455037862992548</v>
      </c>
      <c r="AB38">
        <v>2.3670429084637301</v>
      </c>
      <c r="AC38">
        <v>-28.413683980503244</v>
      </c>
      <c r="AD38">
        <v>100</v>
      </c>
      <c r="AE38">
        <v>100</v>
      </c>
      <c r="AF38">
        <v>412</v>
      </c>
      <c r="AG38">
        <v>0</v>
      </c>
      <c r="AH38">
        <v>0</v>
      </c>
      <c r="AI38">
        <v>158</v>
      </c>
      <c r="AJ38">
        <v>908</v>
      </c>
      <c r="AK38">
        <v>474</v>
      </c>
      <c r="AL38">
        <v>1083</v>
      </c>
      <c r="AM38">
        <v>0</v>
      </c>
      <c r="AN38">
        <v>343</v>
      </c>
      <c r="AO38">
        <v>200</v>
      </c>
      <c r="AP38">
        <v>151</v>
      </c>
    </row>
    <row r="39" spans="1:42">
      <c r="A39">
        <v>1</v>
      </c>
      <c r="B39">
        <v>10</v>
      </c>
      <c r="C39">
        <v>2020</v>
      </c>
      <c r="D39">
        <v>99</v>
      </c>
      <c r="E39">
        <v>99</v>
      </c>
      <c r="F39">
        <v>170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2310</v>
      </c>
      <c r="R39">
        <v>1488590.3599999996</v>
      </c>
      <c r="S39">
        <v>1488590.3599999996</v>
      </c>
      <c r="T39">
        <v>16.026362766449733</v>
      </c>
      <c r="U39">
        <v>60.770261665539735</v>
      </c>
      <c r="V39">
        <v>88.338516911549391</v>
      </c>
      <c r="W39">
        <v>81.53645110935382</v>
      </c>
      <c r="X39">
        <v>0</v>
      </c>
      <c r="Y39">
        <v>0</v>
      </c>
      <c r="Z39">
        <v>44.521449137961639</v>
      </c>
      <c r="AA39">
        <v>10.312681009172637</v>
      </c>
      <c r="AB39">
        <v>3.7676930076179902</v>
      </c>
      <c r="AC39">
        <v>-3.8884062208368775</v>
      </c>
      <c r="AD39">
        <v>100</v>
      </c>
      <c r="AE39">
        <v>100</v>
      </c>
      <c r="AF39">
        <v>27508.789999999997</v>
      </c>
      <c r="AG39">
        <v>10</v>
      </c>
      <c r="AH39">
        <v>0</v>
      </c>
      <c r="AI39">
        <v>9298</v>
      </c>
      <c r="AJ39">
        <v>95821.89</v>
      </c>
      <c r="AK39">
        <v>24267.89</v>
      </c>
      <c r="AL39">
        <v>122805.39</v>
      </c>
      <c r="AM39">
        <v>41</v>
      </c>
      <c r="AN39">
        <v>30615</v>
      </c>
      <c r="AO39">
        <v>20272</v>
      </c>
      <c r="AP39">
        <v>929</v>
      </c>
    </row>
    <row r="40" spans="1:42">
      <c r="A40">
        <v>1</v>
      </c>
      <c r="B40">
        <v>11</v>
      </c>
      <c r="C40">
        <v>2020</v>
      </c>
      <c r="D40">
        <v>99</v>
      </c>
      <c r="E40">
        <v>99</v>
      </c>
      <c r="F40">
        <v>173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52</v>
      </c>
      <c r="R40">
        <v>132</v>
      </c>
      <c r="S40">
        <v>132</v>
      </c>
      <c r="T40">
        <v>14.022727272727275</v>
      </c>
      <c r="U40">
        <v>49.242424242424242</v>
      </c>
      <c r="V40">
        <v>81.922009914967717</v>
      </c>
      <c r="W40">
        <v>75.614015151515076</v>
      </c>
      <c r="X40">
        <v>0</v>
      </c>
      <c r="Y40">
        <v>0</v>
      </c>
      <c r="Z40">
        <v>33.333333333333343</v>
      </c>
      <c r="AA40">
        <v>21.732681466562163</v>
      </c>
      <c r="AB40">
        <v>22.122976268385163</v>
      </c>
      <c r="AC40">
        <v>25.028959243116045</v>
      </c>
      <c r="AD40">
        <v>100</v>
      </c>
      <c r="AE40">
        <v>100</v>
      </c>
      <c r="AF40">
        <v>3</v>
      </c>
      <c r="AG40">
        <v>0</v>
      </c>
      <c r="AH40">
        <v>1</v>
      </c>
      <c r="AI40">
        <v>0</v>
      </c>
      <c r="AJ40">
        <v>0</v>
      </c>
      <c r="AK40">
        <v>1</v>
      </c>
      <c r="AL40">
        <v>1</v>
      </c>
      <c r="AM40">
        <v>0</v>
      </c>
      <c r="AN40">
        <v>0</v>
      </c>
      <c r="AO40">
        <v>2</v>
      </c>
      <c r="AP40">
        <v>29</v>
      </c>
    </row>
    <row r="41" spans="1:42">
      <c r="A41">
        <v>1</v>
      </c>
      <c r="B41">
        <v>12</v>
      </c>
      <c r="C41">
        <v>2020</v>
      </c>
      <c r="D41">
        <v>99</v>
      </c>
      <c r="E41">
        <v>99</v>
      </c>
      <c r="F41">
        <v>176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182</v>
      </c>
      <c r="R41">
        <v>20878</v>
      </c>
      <c r="S41">
        <v>20878</v>
      </c>
      <c r="T41">
        <v>16.382124724590479</v>
      </c>
      <c r="U41">
        <v>61.43409330395631</v>
      </c>
      <c r="V41">
        <v>89.501797420436517</v>
      </c>
      <c r="W41">
        <v>82.610159019063701</v>
      </c>
      <c r="X41">
        <v>100</v>
      </c>
      <c r="Y41">
        <v>200</v>
      </c>
      <c r="Z41">
        <v>8.525720854487977</v>
      </c>
      <c r="AA41">
        <v>10.562242784768772</v>
      </c>
      <c r="AB41">
        <v>2.8621522544491698</v>
      </c>
      <c r="AC41">
        <v>-25.541241613791392</v>
      </c>
      <c r="AD41">
        <v>100</v>
      </c>
      <c r="AE41">
        <v>100</v>
      </c>
      <c r="AF41">
        <v>356</v>
      </c>
      <c r="AG41">
        <v>0</v>
      </c>
      <c r="AH41">
        <v>0</v>
      </c>
      <c r="AI41">
        <v>117</v>
      </c>
      <c r="AJ41">
        <v>1008</v>
      </c>
      <c r="AK41">
        <v>294</v>
      </c>
      <c r="AL41">
        <v>998</v>
      </c>
      <c r="AM41">
        <v>1</v>
      </c>
      <c r="AN41">
        <v>323</v>
      </c>
      <c r="AO41">
        <v>252</v>
      </c>
      <c r="AP41">
        <v>141</v>
      </c>
    </row>
    <row r="42" spans="1:42">
      <c r="A42">
        <v>1</v>
      </c>
      <c r="B42">
        <v>13</v>
      </c>
      <c r="C42">
        <v>2019</v>
      </c>
      <c r="D42">
        <v>99</v>
      </c>
      <c r="E42">
        <v>99</v>
      </c>
      <c r="F42">
        <v>170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2348</v>
      </c>
      <c r="R42">
        <v>1539767</v>
      </c>
      <c r="S42">
        <v>1520921</v>
      </c>
      <c r="T42">
        <v>15.842924286596604</v>
      </c>
      <c r="U42">
        <v>60.809994075957903</v>
      </c>
      <c r="V42">
        <v>86.646576009816059</v>
      </c>
      <c r="W42">
        <v>79.630037924390876</v>
      </c>
      <c r="X42">
        <v>0</v>
      </c>
      <c r="Y42">
        <v>0</v>
      </c>
      <c r="Z42">
        <v>61.34538537324152</v>
      </c>
      <c r="AA42">
        <v>9.3832436550217029</v>
      </c>
      <c r="AB42">
        <v>2.7108426545944955</v>
      </c>
      <c r="AC42">
        <v>-27.881899267527505</v>
      </c>
      <c r="AD42">
        <v>100</v>
      </c>
      <c r="AE42">
        <v>100</v>
      </c>
      <c r="AF42">
        <v>28918</v>
      </c>
      <c r="AG42">
        <v>18</v>
      </c>
      <c r="AH42">
        <v>12</v>
      </c>
      <c r="AI42">
        <v>8497</v>
      </c>
      <c r="AJ42">
        <v>98999.5</v>
      </c>
      <c r="AK42">
        <v>26955</v>
      </c>
      <c r="AL42">
        <v>124205.5</v>
      </c>
      <c r="AM42">
        <v>55</v>
      </c>
      <c r="AN42">
        <v>32761</v>
      </c>
      <c r="AO42">
        <v>22853</v>
      </c>
      <c r="AP42">
        <v>997</v>
      </c>
    </row>
    <row r="43" spans="1:42">
      <c r="A43">
        <v>1</v>
      </c>
      <c r="B43">
        <v>14</v>
      </c>
      <c r="C43">
        <v>2019</v>
      </c>
      <c r="D43">
        <v>99</v>
      </c>
      <c r="E43">
        <v>99</v>
      </c>
      <c r="F43">
        <v>173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26</v>
      </c>
      <c r="R43">
        <v>67</v>
      </c>
      <c r="S43">
        <v>60</v>
      </c>
      <c r="T43">
        <v>14</v>
      </c>
      <c r="U43">
        <v>59.733333333333348</v>
      </c>
      <c r="V43">
        <v>79.723726977248091</v>
      </c>
      <c r="W43">
        <v>65.461666666666687</v>
      </c>
      <c r="X43">
        <v>0</v>
      </c>
      <c r="Y43">
        <v>0</v>
      </c>
      <c r="Z43">
        <v>0</v>
      </c>
      <c r="AA43">
        <v>21.312524421621671</v>
      </c>
      <c r="AB43">
        <v>1.0624918300337507</v>
      </c>
      <c r="AC43">
        <v>-28.646790099335639</v>
      </c>
      <c r="AD43">
        <v>100</v>
      </c>
      <c r="AE43">
        <v>100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2</v>
      </c>
      <c r="AM43">
        <v>0</v>
      </c>
      <c r="AN43">
        <v>0</v>
      </c>
      <c r="AO43">
        <v>0</v>
      </c>
      <c r="AP43">
        <v>17</v>
      </c>
    </row>
    <row r="44" spans="1:42">
      <c r="A44">
        <v>1</v>
      </c>
      <c r="B44">
        <v>15</v>
      </c>
      <c r="C44">
        <v>2019</v>
      </c>
      <c r="D44">
        <v>99</v>
      </c>
      <c r="E44">
        <v>99</v>
      </c>
      <c r="F44">
        <v>176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166</v>
      </c>
      <c r="R44">
        <v>20140</v>
      </c>
      <c r="S44">
        <v>20128</v>
      </c>
      <c r="T44">
        <v>16.343396226415098</v>
      </c>
      <c r="U44">
        <v>61.529511128775823</v>
      </c>
      <c r="V44">
        <v>87.112352019662623</v>
      </c>
      <c r="W44">
        <v>80.383710254371692</v>
      </c>
      <c r="X44">
        <v>100</v>
      </c>
      <c r="Y44">
        <v>200</v>
      </c>
      <c r="Z44">
        <v>69.106256206554121</v>
      </c>
      <c r="AA44">
        <v>10.442202481416288</v>
      </c>
      <c r="AB44">
        <v>2.5758608543500157</v>
      </c>
      <c r="AC44">
        <v>-30.493036435047497</v>
      </c>
      <c r="AD44">
        <v>100</v>
      </c>
      <c r="AE44">
        <v>100</v>
      </c>
      <c r="AF44">
        <v>426</v>
      </c>
      <c r="AG44">
        <v>0</v>
      </c>
      <c r="AH44">
        <v>0</v>
      </c>
      <c r="AI44">
        <v>93</v>
      </c>
      <c r="AJ44">
        <v>1045</v>
      </c>
      <c r="AK44">
        <v>266</v>
      </c>
      <c r="AL44">
        <v>1323</v>
      </c>
      <c r="AM44">
        <v>1</v>
      </c>
      <c r="AN44">
        <v>460</v>
      </c>
      <c r="AO44">
        <v>291</v>
      </c>
      <c r="AP44">
        <v>122</v>
      </c>
    </row>
    <row r="45" spans="1:42">
      <c r="A45">
        <v>1</v>
      </c>
      <c r="B45">
        <v>16</v>
      </c>
      <c r="C45">
        <v>2018</v>
      </c>
      <c r="D45">
        <v>99</v>
      </c>
      <c r="E45">
        <v>99</v>
      </c>
      <c r="F45">
        <v>170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2578</v>
      </c>
      <c r="R45">
        <v>1607941</v>
      </c>
      <c r="S45">
        <v>1571720</v>
      </c>
      <c r="T45">
        <v>15.35592101949014</v>
      </c>
      <c r="U45">
        <v>60.169549919833045</v>
      </c>
      <c r="V45">
        <v>86.537834805489638</v>
      </c>
      <c r="W45">
        <v>79.293128769755427</v>
      </c>
      <c r="X45">
        <v>0</v>
      </c>
      <c r="Y45">
        <v>0</v>
      </c>
      <c r="Z45">
        <v>56.511277466026407</v>
      </c>
      <c r="AA45">
        <v>9.4811858285553114</v>
      </c>
      <c r="AB45">
        <v>2.6816877465672966</v>
      </c>
      <c r="AC45">
        <v>-25.406919083127661</v>
      </c>
      <c r="AD45">
        <v>100</v>
      </c>
      <c r="AE45">
        <v>100</v>
      </c>
      <c r="AF45">
        <v>27882</v>
      </c>
      <c r="AG45">
        <v>10</v>
      </c>
      <c r="AH45">
        <v>4</v>
      </c>
      <c r="AI45">
        <v>8786</v>
      </c>
      <c r="AJ45">
        <v>107607.5</v>
      </c>
      <c r="AK45">
        <v>30422</v>
      </c>
      <c r="AL45">
        <v>129426.5</v>
      </c>
      <c r="AM45">
        <v>39</v>
      </c>
      <c r="AN45">
        <v>79581</v>
      </c>
      <c r="AO45">
        <v>26835</v>
      </c>
    </row>
    <row r="46" spans="1:42">
      <c r="A46">
        <v>1</v>
      </c>
      <c r="B46">
        <v>17</v>
      </c>
      <c r="C46">
        <v>2018</v>
      </c>
      <c r="D46">
        <v>99</v>
      </c>
      <c r="E46">
        <v>99</v>
      </c>
      <c r="F46">
        <v>173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60</v>
      </c>
      <c r="R46">
        <v>281</v>
      </c>
      <c r="S46">
        <v>235</v>
      </c>
      <c r="T46">
        <v>14</v>
      </c>
      <c r="U46">
        <v>59.314893617021291</v>
      </c>
      <c r="V46">
        <v>96.695327447500063</v>
      </c>
      <c r="W46">
        <v>75.029787234042502</v>
      </c>
      <c r="X46">
        <v>0</v>
      </c>
      <c r="Y46">
        <v>0</v>
      </c>
      <c r="Z46">
        <v>0</v>
      </c>
      <c r="AA46">
        <v>20.754142523111621</v>
      </c>
      <c r="AB46">
        <v>2.3253440581304843</v>
      </c>
      <c r="AC46">
        <v>-12.52690557909771</v>
      </c>
      <c r="AD46">
        <v>100</v>
      </c>
      <c r="AE46">
        <v>100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</row>
    <row r="47" spans="1:42">
      <c r="A47">
        <v>1</v>
      </c>
      <c r="B47">
        <v>18</v>
      </c>
      <c r="C47">
        <v>2018</v>
      </c>
      <c r="D47">
        <v>99</v>
      </c>
      <c r="E47">
        <v>99</v>
      </c>
      <c r="F47">
        <v>176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172</v>
      </c>
      <c r="R47">
        <v>25037</v>
      </c>
      <c r="S47">
        <v>25007</v>
      </c>
      <c r="T47">
        <v>16.01385948795782</v>
      </c>
      <c r="U47">
        <v>60.914184028472015</v>
      </c>
      <c r="V47">
        <v>87.173498246057989</v>
      </c>
      <c r="W47">
        <v>80.42007437917411</v>
      </c>
      <c r="X47">
        <v>100</v>
      </c>
      <c r="Y47">
        <v>200</v>
      </c>
      <c r="Z47">
        <v>40.288373207652683</v>
      </c>
      <c r="AA47">
        <v>11.089455803508498</v>
      </c>
      <c r="AB47">
        <v>2.7783434242714575</v>
      </c>
      <c r="AC47">
        <v>-33.780148289665036</v>
      </c>
      <c r="AD47">
        <v>100</v>
      </c>
      <c r="AE47">
        <v>100</v>
      </c>
      <c r="AF47">
        <v>558</v>
      </c>
      <c r="AG47">
        <v>0</v>
      </c>
      <c r="AH47">
        <v>0</v>
      </c>
      <c r="AI47">
        <v>153</v>
      </c>
      <c r="AJ47">
        <v>1486</v>
      </c>
      <c r="AK47">
        <v>536</v>
      </c>
      <c r="AL47">
        <v>1491</v>
      </c>
      <c r="AM47">
        <v>0</v>
      </c>
      <c r="AN47">
        <v>1761</v>
      </c>
      <c r="AO47">
        <v>602</v>
      </c>
    </row>
    <row r="48" spans="1:42">
      <c r="A48">
        <v>1</v>
      </c>
      <c r="B48">
        <v>19</v>
      </c>
      <c r="C48">
        <v>2017</v>
      </c>
      <c r="D48">
        <v>99</v>
      </c>
      <c r="E48">
        <v>99</v>
      </c>
      <c r="F48">
        <v>170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2711</v>
      </c>
      <c r="R48">
        <v>1544934</v>
      </c>
      <c r="S48">
        <v>1539241</v>
      </c>
      <c r="T48">
        <v>15.556929292772377</v>
      </c>
      <c r="U48">
        <v>60.010421370012885</v>
      </c>
      <c r="V48">
        <v>87.989994481974549</v>
      </c>
      <c r="W48">
        <v>81.103708808432003</v>
      </c>
      <c r="X48">
        <v>0</v>
      </c>
      <c r="Y48">
        <v>0</v>
      </c>
      <c r="Z48">
        <v>57.962605522307115</v>
      </c>
      <c r="AA48">
        <v>9.6015930803034433</v>
      </c>
      <c r="AB48">
        <v>2.7570746471584404</v>
      </c>
      <c r="AC48">
        <v>-26.402694465391711</v>
      </c>
      <c r="AD48">
        <v>100</v>
      </c>
      <c r="AE48">
        <v>100</v>
      </c>
      <c r="AF48">
        <v>30634</v>
      </c>
      <c r="AG48">
        <v>1812</v>
      </c>
      <c r="AH48">
        <v>5</v>
      </c>
      <c r="AI48">
        <v>9660</v>
      </c>
      <c r="AJ48">
        <v>100533</v>
      </c>
      <c r="AK48">
        <v>30061</v>
      </c>
      <c r="AL48">
        <v>115601</v>
      </c>
      <c r="AM48">
        <v>32</v>
      </c>
      <c r="AN48">
        <v>104366</v>
      </c>
      <c r="AO48">
        <v>37091</v>
      </c>
    </row>
    <row r="49" spans="1:41">
      <c r="A49">
        <v>1</v>
      </c>
      <c r="B49">
        <v>20</v>
      </c>
      <c r="C49">
        <v>2017</v>
      </c>
      <c r="D49">
        <v>99</v>
      </c>
      <c r="E49">
        <v>99</v>
      </c>
      <c r="F49">
        <v>173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65</v>
      </c>
      <c r="R49">
        <v>304</v>
      </c>
      <c r="S49">
        <v>209</v>
      </c>
      <c r="T49">
        <v>14.131578947368419</v>
      </c>
      <c r="U49">
        <v>59.985645933014354</v>
      </c>
      <c r="V49">
        <v>108.36620755078879</v>
      </c>
      <c r="W49">
        <v>73.094258373205776</v>
      </c>
      <c r="X49">
        <v>0</v>
      </c>
      <c r="Y49">
        <v>0</v>
      </c>
      <c r="Z49">
        <v>0</v>
      </c>
      <c r="AA49">
        <v>23.973339768695006</v>
      </c>
      <c r="AB49">
        <v>2.2381607044068983</v>
      </c>
      <c r="AC49">
        <v>-33.544401880537038</v>
      </c>
      <c r="AD49">
        <v>100</v>
      </c>
      <c r="AE49">
        <v>100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</row>
    <row r="50" spans="1:41">
      <c r="A50">
        <v>1</v>
      </c>
      <c r="B50">
        <v>21</v>
      </c>
      <c r="C50">
        <v>2017</v>
      </c>
      <c r="D50">
        <v>99</v>
      </c>
      <c r="E50">
        <v>99</v>
      </c>
      <c r="F50">
        <v>176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183</v>
      </c>
      <c r="R50">
        <v>34657</v>
      </c>
      <c r="S50">
        <v>34628</v>
      </c>
      <c r="T50">
        <v>15.833366996566347</v>
      </c>
      <c r="U50">
        <v>60.529571445073358</v>
      </c>
      <c r="V50">
        <v>88.537945670125652</v>
      </c>
      <c r="W50">
        <v>81.690374841169458</v>
      </c>
      <c r="X50">
        <v>100</v>
      </c>
      <c r="Y50">
        <v>200</v>
      </c>
      <c r="Z50">
        <v>46.247511325273379</v>
      </c>
      <c r="AA50">
        <v>11.238257488734618</v>
      </c>
      <c r="AB50">
        <v>2.8578865044016646</v>
      </c>
      <c r="AC50">
        <v>-33.850717990377611</v>
      </c>
      <c r="AD50">
        <v>100</v>
      </c>
      <c r="AE50">
        <v>100</v>
      </c>
      <c r="AF50">
        <v>1090</v>
      </c>
      <c r="AG50">
        <v>0</v>
      </c>
      <c r="AH50">
        <v>0</v>
      </c>
      <c r="AI50">
        <v>293</v>
      </c>
      <c r="AJ50">
        <v>1485</v>
      </c>
      <c r="AK50">
        <v>475</v>
      </c>
      <c r="AL50">
        <v>1381</v>
      </c>
      <c r="AM50">
        <v>0</v>
      </c>
      <c r="AN50">
        <v>3912</v>
      </c>
      <c r="AO50">
        <v>1769</v>
      </c>
    </row>
    <row r="51" spans="1:41">
      <c r="A51">
        <v>1</v>
      </c>
      <c r="B51">
        <v>22</v>
      </c>
      <c r="C51">
        <v>2016</v>
      </c>
      <c r="D51">
        <v>99</v>
      </c>
      <c r="E51">
        <v>99</v>
      </c>
      <c r="F51">
        <v>170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2619</v>
      </c>
      <c r="R51">
        <v>1534265.5</v>
      </c>
      <c r="S51">
        <v>1524979.5</v>
      </c>
      <c r="T51">
        <v>15.586137145102979</v>
      </c>
      <c r="U51">
        <v>60.183066067445523</v>
      </c>
      <c r="V51">
        <v>88.300050206490141</v>
      </c>
      <c r="W51">
        <v>81.328384020899506</v>
      </c>
      <c r="X51">
        <v>0</v>
      </c>
      <c r="Y51">
        <v>0</v>
      </c>
      <c r="Z51">
        <v>58.286815417540176</v>
      </c>
      <c r="AA51">
        <v>9.9885300065818043</v>
      </c>
      <c r="AB51">
        <v>2.8503106103234219</v>
      </c>
      <c r="AC51">
        <v>-25.801439962858407</v>
      </c>
      <c r="AD51">
        <v>100</v>
      </c>
      <c r="AE51">
        <v>100</v>
      </c>
      <c r="AF51">
        <v>28998</v>
      </c>
      <c r="AG51">
        <v>891</v>
      </c>
      <c r="AH51">
        <v>6</v>
      </c>
      <c r="AI51">
        <v>10048</v>
      </c>
      <c r="AJ51">
        <v>134504</v>
      </c>
      <c r="AK51">
        <v>33771</v>
      </c>
      <c r="AL51">
        <v>119275</v>
      </c>
      <c r="AM51">
        <v>144</v>
      </c>
      <c r="AN51">
        <v>86298</v>
      </c>
      <c r="AO51">
        <v>38442</v>
      </c>
    </row>
    <row r="52" spans="1:41">
      <c r="A52">
        <v>1</v>
      </c>
      <c r="B52">
        <v>23</v>
      </c>
      <c r="C52">
        <v>2016</v>
      </c>
      <c r="D52">
        <v>99</v>
      </c>
      <c r="E52">
        <v>99</v>
      </c>
      <c r="F52">
        <v>173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65</v>
      </c>
      <c r="R52">
        <v>250</v>
      </c>
      <c r="S52">
        <v>196</v>
      </c>
      <c r="T52">
        <v>14.456</v>
      </c>
      <c r="U52">
        <v>60.122448979591809</v>
      </c>
      <c r="V52">
        <v>95.269418710062496</v>
      </c>
      <c r="W52">
        <v>69.904591836734681</v>
      </c>
      <c r="X52">
        <v>0</v>
      </c>
      <c r="Y52">
        <v>0</v>
      </c>
      <c r="Z52">
        <v>0</v>
      </c>
      <c r="AA52">
        <v>20.793327749906705</v>
      </c>
      <c r="AB52">
        <v>3.1566751629097274</v>
      </c>
      <c r="AC52">
        <v>-24.160194055855406</v>
      </c>
      <c r="AD52">
        <v>100</v>
      </c>
      <c r="AE52">
        <v>100</v>
      </c>
      <c r="AF52">
        <v>3</v>
      </c>
      <c r="AG52">
        <v>0</v>
      </c>
      <c r="AH52">
        <v>0</v>
      </c>
      <c r="AI52">
        <v>4</v>
      </c>
      <c r="AJ52">
        <v>10</v>
      </c>
      <c r="AK52">
        <v>0</v>
      </c>
      <c r="AL52">
        <v>1</v>
      </c>
      <c r="AM52">
        <v>0</v>
      </c>
      <c r="AN52">
        <v>0</v>
      </c>
      <c r="AO52">
        <v>3</v>
      </c>
    </row>
    <row r="53" spans="1:41">
      <c r="A53">
        <v>1</v>
      </c>
      <c r="B53">
        <v>24</v>
      </c>
      <c r="C53">
        <v>2016</v>
      </c>
      <c r="D53">
        <v>99</v>
      </c>
      <c r="E53">
        <v>99</v>
      </c>
      <c r="F53">
        <v>176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201</v>
      </c>
      <c r="R53">
        <v>46896</v>
      </c>
      <c r="S53">
        <v>46857</v>
      </c>
      <c r="T53">
        <v>15.855872569089049</v>
      </c>
      <c r="U53">
        <v>60.557782188360321</v>
      </c>
      <c r="V53">
        <v>88.365703900141696</v>
      </c>
      <c r="W53">
        <v>81.532264122756132</v>
      </c>
      <c r="X53">
        <v>100</v>
      </c>
      <c r="Y53">
        <v>200</v>
      </c>
      <c r="Z53">
        <v>49.247270556124199</v>
      </c>
      <c r="AA53">
        <v>10.966706462807233</v>
      </c>
      <c r="AB53">
        <v>2.8188426199963961</v>
      </c>
      <c r="AC53">
        <v>-30.079752619984951</v>
      </c>
      <c r="AD53">
        <v>100</v>
      </c>
      <c r="AE53">
        <v>100</v>
      </c>
      <c r="AF53">
        <v>1312</v>
      </c>
      <c r="AG53">
        <v>2</v>
      </c>
      <c r="AH53">
        <v>0</v>
      </c>
      <c r="AI53">
        <v>428</v>
      </c>
      <c r="AJ53">
        <v>1741</v>
      </c>
      <c r="AK53">
        <v>952</v>
      </c>
      <c r="AL53">
        <v>1679</v>
      </c>
      <c r="AM53">
        <v>1</v>
      </c>
      <c r="AN53">
        <v>3480</v>
      </c>
      <c r="AO53">
        <v>2676</v>
      </c>
    </row>
    <row r="54" spans="1:41">
      <c r="A54">
        <v>1</v>
      </c>
      <c r="B54">
        <v>25</v>
      </c>
      <c r="C54">
        <v>2015</v>
      </c>
      <c r="D54">
        <v>99</v>
      </c>
      <c r="E54">
        <v>99</v>
      </c>
      <c r="F54">
        <v>170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2406</v>
      </c>
      <c r="R54">
        <v>1482903</v>
      </c>
      <c r="S54">
        <v>1475795</v>
      </c>
      <c r="T54">
        <v>15.768441361302797</v>
      </c>
      <c r="U54">
        <v>60.543728634397041</v>
      </c>
      <c r="V54">
        <v>88.449836162088047</v>
      </c>
      <c r="W54">
        <v>81.499843582610495</v>
      </c>
      <c r="X54">
        <v>0</v>
      </c>
      <c r="Y54">
        <v>0</v>
      </c>
      <c r="AA54">
        <v>9.4930267035681766</v>
      </c>
      <c r="AB54">
        <v>2.8559777619020568</v>
      </c>
      <c r="AC54">
        <v>-26.204869895263169</v>
      </c>
      <c r="AD54">
        <v>100</v>
      </c>
      <c r="AE54">
        <v>100</v>
      </c>
      <c r="AF54">
        <v>351</v>
      </c>
      <c r="AG54">
        <v>0</v>
      </c>
      <c r="AH54">
        <v>0</v>
      </c>
      <c r="AI54">
        <v>6</v>
      </c>
      <c r="AJ54">
        <v>42</v>
      </c>
      <c r="AK54">
        <v>2</v>
      </c>
      <c r="AL54">
        <v>90</v>
      </c>
      <c r="AM54">
        <v>0</v>
      </c>
      <c r="AN54">
        <v>22320</v>
      </c>
      <c r="AO54">
        <v>14936</v>
      </c>
    </row>
    <row r="55" spans="1:41">
      <c r="A55">
        <v>1</v>
      </c>
      <c r="B55">
        <v>26</v>
      </c>
      <c r="C55">
        <v>2015</v>
      </c>
      <c r="D55">
        <v>99</v>
      </c>
      <c r="E55">
        <v>99</v>
      </c>
      <c r="F55">
        <v>173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45</v>
      </c>
      <c r="R55">
        <v>124</v>
      </c>
      <c r="S55">
        <v>101</v>
      </c>
      <c r="T55">
        <v>14.258064516129028</v>
      </c>
      <c r="U55">
        <v>60.009900990099005</v>
      </c>
      <c r="V55">
        <v>88.999495832573473</v>
      </c>
      <c r="W55">
        <v>67.012871287128746</v>
      </c>
      <c r="X55">
        <v>0</v>
      </c>
      <c r="Y55">
        <v>0</v>
      </c>
      <c r="AA55">
        <v>15.448019920963308</v>
      </c>
      <c r="AB55">
        <v>2.9026960820334442</v>
      </c>
      <c r="AC55">
        <v>10.942694057349263</v>
      </c>
      <c r="AD55">
        <v>100</v>
      </c>
      <c r="AE55">
        <v>100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1</v>
      </c>
    </row>
    <row r="56" spans="1:41">
      <c r="A56">
        <v>1</v>
      </c>
      <c r="B56">
        <v>27</v>
      </c>
      <c r="C56">
        <v>2015</v>
      </c>
      <c r="D56">
        <v>99</v>
      </c>
      <c r="E56">
        <v>99</v>
      </c>
      <c r="F56">
        <v>176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181</v>
      </c>
      <c r="R56">
        <v>37951</v>
      </c>
      <c r="S56">
        <v>37910</v>
      </c>
      <c r="T56">
        <v>15.866880978103348</v>
      </c>
      <c r="U56">
        <v>60.576892640464237</v>
      </c>
      <c r="V56">
        <v>87.567892593879691</v>
      </c>
      <c r="W56">
        <v>80.788567660248574</v>
      </c>
      <c r="X56">
        <v>100</v>
      </c>
      <c r="Y56">
        <v>200</v>
      </c>
      <c r="AA56">
        <v>10.094603949143677</v>
      </c>
      <c r="AB56">
        <v>2.7765046465016794</v>
      </c>
      <c r="AC56">
        <v>-35.93534630321431</v>
      </c>
      <c r="AD56">
        <v>100</v>
      </c>
      <c r="AE56">
        <v>100</v>
      </c>
      <c r="AF56">
        <v>2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644</v>
      </c>
      <c r="AO56">
        <v>189</v>
      </c>
    </row>
    <row r="57" spans="1:41">
      <c r="A57">
        <v>1</v>
      </c>
      <c r="B57">
        <v>28</v>
      </c>
      <c r="C57">
        <v>2014</v>
      </c>
      <c r="D57">
        <v>99</v>
      </c>
      <c r="E57">
        <v>99</v>
      </c>
      <c r="F57">
        <v>170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2358</v>
      </c>
      <c r="R57">
        <v>1492144</v>
      </c>
      <c r="S57">
        <v>1492091</v>
      </c>
      <c r="T57">
        <v>16.005887501474383</v>
      </c>
      <c r="U57">
        <v>60.933119360682419</v>
      </c>
      <c r="V57">
        <v>85.036230464170842</v>
      </c>
      <c r="W57">
        <v>78.487222294083892</v>
      </c>
      <c r="X57">
        <v>0</v>
      </c>
      <c r="Y57">
        <v>0</v>
      </c>
      <c r="AA57">
        <v>9.1949904599742585</v>
      </c>
      <c r="AB57">
        <v>2.8357881453891838</v>
      </c>
      <c r="AC57">
        <v>-29.351943273935746</v>
      </c>
      <c r="AD57">
        <v>100</v>
      </c>
      <c r="AE57">
        <v>100</v>
      </c>
    </row>
    <row r="58" spans="1:41">
      <c r="A58">
        <v>1</v>
      </c>
      <c r="B58">
        <v>29</v>
      </c>
      <c r="C58">
        <v>2014</v>
      </c>
      <c r="D58">
        <v>99</v>
      </c>
      <c r="E58">
        <v>99</v>
      </c>
      <c r="F58">
        <v>173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40</v>
      </c>
      <c r="R58">
        <v>86</v>
      </c>
      <c r="S58">
        <v>58</v>
      </c>
      <c r="T58">
        <v>14.418604651162797</v>
      </c>
      <c r="U58">
        <v>68.827586206896555</v>
      </c>
      <c r="V58">
        <v>103.4987110994882</v>
      </c>
      <c r="W58">
        <v>66.4844827586207</v>
      </c>
      <c r="X58">
        <v>0</v>
      </c>
      <c r="Y58">
        <v>0</v>
      </c>
      <c r="AA58">
        <v>15.801067202327227</v>
      </c>
      <c r="AD58">
        <v>100</v>
      </c>
      <c r="AE58">
        <v>100</v>
      </c>
    </row>
    <row r="59" spans="1:41">
      <c r="A59">
        <v>1</v>
      </c>
      <c r="B59">
        <v>30</v>
      </c>
      <c r="C59">
        <v>2014</v>
      </c>
      <c r="D59">
        <v>99</v>
      </c>
      <c r="E59">
        <v>99</v>
      </c>
      <c r="F59">
        <v>176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112</v>
      </c>
      <c r="R59">
        <v>10629</v>
      </c>
      <c r="S59">
        <v>10629</v>
      </c>
      <c r="T59">
        <v>15.869602032176122</v>
      </c>
      <c r="U59">
        <v>60.545018346034446</v>
      </c>
      <c r="V59">
        <v>83.677579491582406</v>
      </c>
      <c r="W59">
        <v>77.23440587073118</v>
      </c>
      <c r="X59">
        <v>0</v>
      </c>
      <c r="Y59">
        <v>0</v>
      </c>
      <c r="AA59">
        <v>10.455481509258821</v>
      </c>
      <c r="AB59">
        <v>2.7743856953543089</v>
      </c>
      <c r="AC59">
        <v>-36.806856232659442</v>
      </c>
      <c r="AD59">
        <v>100</v>
      </c>
      <c r="AE59">
        <v>100</v>
      </c>
    </row>
    <row r="60" spans="1:41">
      <c r="A60">
        <v>1</v>
      </c>
      <c r="B60">
        <v>31</v>
      </c>
      <c r="C60">
        <v>2013</v>
      </c>
      <c r="D60">
        <v>99</v>
      </c>
      <c r="E60">
        <v>99</v>
      </c>
      <c r="F60">
        <v>170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2412</v>
      </c>
      <c r="R60">
        <v>1513396</v>
      </c>
      <c r="S60">
        <v>1513335</v>
      </c>
      <c r="T60">
        <v>16.181232142809939</v>
      </c>
      <c r="U60">
        <v>61.440485417967601</v>
      </c>
      <c r="V60">
        <v>83.091421509799318</v>
      </c>
      <c r="W60">
        <v>76.691899367951777</v>
      </c>
      <c r="X60">
        <v>0</v>
      </c>
      <c r="Y60">
        <v>0</v>
      </c>
      <c r="AA60">
        <v>9.2560861410595017</v>
      </c>
      <c r="AB60">
        <v>3.0411829795387786</v>
      </c>
      <c r="AC60">
        <v>-36.352169527281909</v>
      </c>
      <c r="AD60">
        <v>100</v>
      </c>
      <c r="AE60">
        <v>100</v>
      </c>
    </row>
    <row r="61" spans="1:41">
      <c r="A61">
        <v>1</v>
      </c>
      <c r="B61">
        <v>32</v>
      </c>
      <c r="C61">
        <v>2013</v>
      </c>
      <c r="D61">
        <v>99</v>
      </c>
      <c r="E61">
        <v>99</v>
      </c>
      <c r="F61">
        <v>173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50</v>
      </c>
      <c r="R61">
        <v>128</v>
      </c>
      <c r="S61">
        <v>91</v>
      </c>
      <c r="T61">
        <v>14.2109375</v>
      </c>
      <c r="U61">
        <v>60.483516483516496</v>
      </c>
      <c r="V61">
        <v>105.16233495648444</v>
      </c>
      <c r="W61">
        <v>70.365934065934084</v>
      </c>
      <c r="X61">
        <v>0</v>
      </c>
      <c r="Y61">
        <v>0</v>
      </c>
      <c r="AA61">
        <v>14.041204824327869</v>
      </c>
      <c r="AB61">
        <v>2.1036997099179153</v>
      </c>
      <c r="AC61">
        <v>-33.054337359792207</v>
      </c>
      <c r="AD61">
        <v>100</v>
      </c>
      <c r="AE61">
        <v>100</v>
      </c>
    </row>
    <row r="62" spans="1:41">
      <c r="A62">
        <v>1</v>
      </c>
      <c r="B62">
        <v>33</v>
      </c>
      <c r="C62">
        <v>2013</v>
      </c>
      <c r="D62">
        <v>99</v>
      </c>
      <c r="E62">
        <v>99</v>
      </c>
      <c r="F62">
        <v>176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80</v>
      </c>
      <c r="R62">
        <v>5378</v>
      </c>
      <c r="S62">
        <v>5378</v>
      </c>
      <c r="T62">
        <v>16.016548902937895</v>
      </c>
      <c r="U62">
        <v>60.870026031982157</v>
      </c>
      <c r="V62">
        <v>80.713911296252348</v>
      </c>
      <c r="W62">
        <v>74.498940126440857</v>
      </c>
      <c r="X62">
        <v>0</v>
      </c>
      <c r="Y62">
        <v>0</v>
      </c>
      <c r="AA62">
        <v>10.715138444520989</v>
      </c>
      <c r="AB62">
        <v>2.9618922229573941</v>
      </c>
      <c r="AC62">
        <v>-36.460976952072194</v>
      </c>
      <c r="AD62">
        <v>100</v>
      </c>
      <c r="AE62">
        <v>100</v>
      </c>
    </row>
    <row r="63" spans="1:41">
      <c r="A63">
        <v>1</v>
      </c>
      <c r="B63">
        <v>34</v>
      </c>
      <c r="C63">
        <v>2012</v>
      </c>
      <c r="D63">
        <v>99</v>
      </c>
      <c r="E63">
        <v>99</v>
      </c>
      <c r="F63">
        <v>170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2561</v>
      </c>
      <c r="R63">
        <v>1513632.5</v>
      </c>
      <c r="S63">
        <v>1513475.5</v>
      </c>
      <c r="T63">
        <v>16.072945711723289</v>
      </c>
      <c r="U63">
        <v>61.196042486317083</v>
      </c>
      <c r="V63">
        <v>86.291433760175707</v>
      </c>
      <c r="W63">
        <v>79.639658322845477</v>
      </c>
      <c r="X63">
        <v>0</v>
      </c>
      <c r="Y63">
        <v>0</v>
      </c>
      <c r="AA63">
        <v>9.0889536746249728</v>
      </c>
      <c r="AB63">
        <v>3.1467622195452556</v>
      </c>
      <c r="AC63">
        <v>-39.091577944779054</v>
      </c>
      <c r="AD63">
        <v>100</v>
      </c>
      <c r="AE63">
        <v>100</v>
      </c>
    </row>
    <row r="64" spans="1:41">
      <c r="A64">
        <v>1</v>
      </c>
      <c r="B64">
        <v>35</v>
      </c>
      <c r="C64">
        <v>2012</v>
      </c>
      <c r="D64">
        <v>99</v>
      </c>
      <c r="E64">
        <v>99</v>
      </c>
      <c r="F64">
        <v>173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58</v>
      </c>
      <c r="R64">
        <v>132</v>
      </c>
      <c r="S64">
        <v>94</v>
      </c>
      <c r="T64">
        <v>14.204545454545457</v>
      </c>
      <c r="U64">
        <v>60.755319148936174</v>
      </c>
      <c r="V64">
        <v>101.55367557225517</v>
      </c>
      <c r="W64">
        <v>65.739361702127681</v>
      </c>
      <c r="X64">
        <v>0</v>
      </c>
      <c r="Y64">
        <v>0</v>
      </c>
      <c r="AA64">
        <v>14.231350006124877</v>
      </c>
      <c r="AD64">
        <v>100</v>
      </c>
      <c r="AE64">
        <v>100</v>
      </c>
    </row>
    <row r="65" spans="1:31">
      <c r="A65">
        <v>1</v>
      </c>
      <c r="B65">
        <v>36</v>
      </c>
      <c r="C65">
        <v>2012</v>
      </c>
      <c r="D65">
        <v>99</v>
      </c>
      <c r="E65">
        <v>99</v>
      </c>
      <c r="F65">
        <v>176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23</v>
      </c>
      <c r="R65">
        <v>963</v>
      </c>
      <c r="S65">
        <v>963</v>
      </c>
      <c r="T65">
        <v>15.710280373831781</v>
      </c>
      <c r="U65">
        <v>60.088265835929391</v>
      </c>
      <c r="V65">
        <v>82.623482728787508</v>
      </c>
      <c r="W65">
        <v>76.261474558670884</v>
      </c>
      <c r="X65">
        <v>0</v>
      </c>
      <c r="Y65">
        <v>0</v>
      </c>
      <c r="AA65">
        <v>11.715681670092001</v>
      </c>
      <c r="AB65">
        <v>2.8843217479932313</v>
      </c>
      <c r="AC65">
        <v>-47.070742919010065</v>
      </c>
      <c r="AD65">
        <v>100</v>
      </c>
      <c r="AE65">
        <v>100</v>
      </c>
    </row>
    <row r="66" spans="1:31">
      <c r="A66">
        <v>1</v>
      </c>
      <c r="B66">
        <v>37</v>
      </c>
      <c r="C66">
        <v>2011</v>
      </c>
      <c r="D66">
        <v>99</v>
      </c>
      <c r="E66">
        <v>99</v>
      </c>
      <c r="F66">
        <v>170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2651</v>
      </c>
      <c r="R66">
        <v>1495841.5</v>
      </c>
      <c r="S66">
        <v>1495157.5</v>
      </c>
      <c r="T66">
        <v>16.007846419557151</v>
      </c>
      <c r="U66">
        <v>61.038082610026009</v>
      </c>
      <c r="V66">
        <v>86.931734091233892</v>
      </c>
      <c r="W66">
        <v>80.202080101928189</v>
      </c>
      <c r="X66">
        <v>0</v>
      </c>
      <c r="Y66">
        <v>0</v>
      </c>
      <c r="AA66">
        <v>8.9810475794539144</v>
      </c>
      <c r="AB66">
        <v>3.2013128548112908</v>
      </c>
      <c r="AC66">
        <v>-39.016216012805934</v>
      </c>
      <c r="AD66">
        <v>100</v>
      </c>
      <c r="AE66">
        <v>100</v>
      </c>
    </row>
    <row r="67" spans="1:31">
      <c r="A67">
        <v>1</v>
      </c>
      <c r="B67">
        <v>38</v>
      </c>
      <c r="C67">
        <v>2011</v>
      </c>
      <c r="D67">
        <v>99</v>
      </c>
      <c r="E67">
        <v>99</v>
      </c>
      <c r="F67">
        <v>173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76</v>
      </c>
      <c r="R67">
        <v>187</v>
      </c>
      <c r="S67">
        <v>119</v>
      </c>
      <c r="T67">
        <v>14.080213903743312</v>
      </c>
      <c r="U67">
        <v>61.126050420168077</v>
      </c>
      <c r="V67">
        <v>115.36367526425516</v>
      </c>
      <c r="W67">
        <v>66.878151260504154</v>
      </c>
      <c r="X67">
        <v>0</v>
      </c>
      <c r="Y67">
        <v>0</v>
      </c>
      <c r="AA67">
        <v>14.460227456536543</v>
      </c>
      <c r="AD67">
        <v>100</v>
      </c>
      <c r="AE67">
        <v>100</v>
      </c>
    </row>
    <row r="68" spans="1:31">
      <c r="A68">
        <v>1</v>
      </c>
      <c r="B68">
        <v>39</v>
      </c>
      <c r="C68">
        <v>2011</v>
      </c>
      <c r="D68">
        <v>99</v>
      </c>
      <c r="E68">
        <v>99</v>
      </c>
      <c r="F68">
        <v>176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AD68">
        <v>100</v>
      </c>
      <c r="AE68">
        <v>100</v>
      </c>
    </row>
    <row r="69" spans="1:31">
      <c r="A69">
        <v>1</v>
      </c>
      <c r="B69">
        <v>40</v>
      </c>
      <c r="C69">
        <v>2010</v>
      </c>
      <c r="D69">
        <v>99</v>
      </c>
      <c r="E69">
        <v>99</v>
      </c>
      <c r="F69">
        <v>170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2718</v>
      </c>
      <c r="R69">
        <v>1480873</v>
      </c>
      <c r="S69">
        <v>1480159</v>
      </c>
      <c r="T69">
        <v>15.9995793022089</v>
      </c>
      <c r="U69">
        <v>60.954007643773423</v>
      </c>
      <c r="V69">
        <v>86.402463627449819</v>
      </c>
      <c r="W69">
        <v>79.711442068044448</v>
      </c>
      <c r="X69">
        <v>0</v>
      </c>
      <c r="Y69">
        <v>0</v>
      </c>
      <c r="AA69">
        <v>8.9532836799202382</v>
      </c>
      <c r="AB69">
        <v>3.1334801535296601</v>
      </c>
      <c r="AC69">
        <v>-38.652136125866086</v>
      </c>
      <c r="AD69">
        <v>100</v>
      </c>
      <c r="AE69">
        <v>100</v>
      </c>
    </row>
    <row r="70" spans="1:31">
      <c r="A70">
        <v>1</v>
      </c>
      <c r="B70">
        <v>41</v>
      </c>
      <c r="C70">
        <v>2010</v>
      </c>
      <c r="D70">
        <v>99</v>
      </c>
      <c r="E70">
        <v>99</v>
      </c>
      <c r="F70">
        <v>173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84</v>
      </c>
      <c r="R70">
        <v>180</v>
      </c>
      <c r="S70">
        <v>61</v>
      </c>
      <c r="T70">
        <v>14.183333333333337</v>
      </c>
      <c r="U70">
        <v>59.360655737704917</v>
      </c>
      <c r="V70">
        <v>222.01481270980224</v>
      </c>
      <c r="W70">
        <v>75.345901639344234</v>
      </c>
      <c r="X70">
        <v>0</v>
      </c>
      <c r="Y70">
        <v>0</v>
      </c>
      <c r="AA70">
        <v>15.173062560529376</v>
      </c>
      <c r="AB70">
        <v>2.463056789912887</v>
      </c>
      <c r="AC70">
        <v>3.8290214590872593</v>
      </c>
      <c r="AD70">
        <v>100</v>
      </c>
      <c r="AE70">
        <v>100</v>
      </c>
    </row>
    <row r="71" spans="1:31">
      <c r="A71">
        <v>1</v>
      </c>
      <c r="B71">
        <v>42</v>
      </c>
      <c r="C71">
        <v>2010</v>
      </c>
      <c r="D71">
        <v>99</v>
      </c>
      <c r="E71">
        <v>99</v>
      </c>
      <c r="F71">
        <v>176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AD71">
        <v>100</v>
      </c>
      <c r="AE71">
        <v>100</v>
      </c>
    </row>
    <row r="72" spans="1:31">
      <c r="A72">
        <v>1</v>
      </c>
      <c r="B72">
        <v>43</v>
      </c>
      <c r="C72">
        <v>2009</v>
      </c>
      <c r="D72">
        <v>99</v>
      </c>
      <c r="E72">
        <v>99</v>
      </c>
      <c r="F72">
        <v>170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2882</v>
      </c>
      <c r="R72">
        <v>1428757</v>
      </c>
      <c r="S72">
        <v>1428333</v>
      </c>
      <c r="T72">
        <v>15.281035893437441</v>
      </c>
      <c r="U72">
        <v>59.477464288789776</v>
      </c>
      <c r="V72">
        <v>85.582558496077283</v>
      </c>
      <c r="W72">
        <v>78.969419526118145</v>
      </c>
      <c r="X72">
        <v>0</v>
      </c>
      <c r="Y72">
        <v>0</v>
      </c>
      <c r="AA72">
        <v>8.7059085238240392</v>
      </c>
      <c r="AB72">
        <v>3.3911722545019498</v>
      </c>
      <c r="AC72">
        <v>-27.663402320487595</v>
      </c>
      <c r="AD72">
        <v>100</v>
      </c>
      <c r="AE72">
        <v>100</v>
      </c>
    </row>
    <row r="73" spans="1:31">
      <c r="A73">
        <v>1</v>
      </c>
      <c r="B73">
        <v>44</v>
      </c>
      <c r="C73">
        <v>2009</v>
      </c>
      <c r="D73">
        <v>99</v>
      </c>
      <c r="E73">
        <v>99</v>
      </c>
      <c r="F73">
        <v>173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176</v>
      </c>
      <c r="R73">
        <v>392</v>
      </c>
      <c r="S73">
        <v>253</v>
      </c>
      <c r="T73">
        <v>14.122448979591837</v>
      </c>
      <c r="U73">
        <v>57.715415019762837</v>
      </c>
      <c r="V73">
        <v>109.98805236404742</v>
      </c>
      <c r="W73">
        <v>67.356521739130415</v>
      </c>
      <c r="X73">
        <v>0</v>
      </c>
      <c r="Y73">
        <v>0</v>
      </c>
      <c r="AA73">
        <v>14.276753782763029</v>
      </c>
      <c r="AB73">
        <v>3.1393901131118183</v>
      </c>
      <c r="AC73">
        <v>-22.121103325642743</v>
      </c>
      <c r="AD73">
        <v>100</v>
      </c>
      <c r="AE73">
        <v>100</v>
      </c>
    </row>
    <row r="74" spans="1:31">
      <c r="A74">
        <v>1</v>
      </c>
      <c r="B74">
        <v>45</v>
      </c>
      <c r="C74">
        <v>2009</v>
      </c>
      <c r="D74">
        <v>99</v>
      </c>
      <c r="E74">
        <v>99</v>
      </c>
      <c r="F74">
        <v>176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AD74">
        <v>100</v>
      </c>
      <c r="AE74">
        <v>100</v>
      </c>
    </row>
    <row r="75" spans="1:31">
      <c r="A75">
        <v>1</v>
      </c>
      <c r="B75">
        <v>46</v>
      </c>
      <c r="C75">
        <v>2008</v>
      </c>
      <c r="D75">
        <v>99</v>
      </c>
      <c r="E75">
        <v>99</v>
      </c>
      <c r="F75">
        <v>170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3019</v>
      </c>
      <c r="R75">
        <v>1414052</v>
      </c>
      <c r="S75">
        <v>1413430</v>
      </c>
      <c r="T75">
        <v>13.957093515655719</v>
      </c>
      <c r="U75">
        <v>56.962497612191619</v>
      </c>
      <c r="V75">
        <v>85.968082499477987</v>
      </c>
      <c r="W75">
        <v>79.315399559938299</v>
      </c>
      <c r="X75">
        <v>0</v>
      </c>
      <c r="Y75">
        <v>0</v>
      </c>
      <c r="AA75">
        <v>8.726598228597986</v>
      </c>
      <c r="AB75">
        <v>2.5262659607607878</v>
      </c>
      <c r="AC75">
        <v>-16.450419447513578</v>
      </c>
      <c r="AD75">
        <v>100</v>
      </c>
      <c r="AE75">
        <v>100</v>
      </c>
    </row>
    <row r="76" spans="1:31">
      <c r="A76">
        <v>1</v>
      </c>
      <c r="B76">
        <v>47</v>
      </c>
      <c r="C76">
        <v>2008</v>
      </c>
      <c r="D76">
        <v>99</v>
      </c>
      <c r="E76">
        <v>99</v>
      </c>
      <c r="F76">
        <v>173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229</v>
      </c>
      <c r="R76">
        <v>510</v>
      </c>
      <c r="S76">
        <v>480</v>
      </c>
      <c r="T76">
        <v>14.03529411764706</v>
      </c>
      <c r="U76">
        <v>57.152083333333323</v>
      </c>
      <c r="V76">
        <v>77.232755507403397</v>
      </c>
      <c r="W76">
        <v>67.964583333333223</v>
      </c>
      <c r="X76">
        <v>0</v>
      </c>
      <c r="Y76">
        <v>0</v>
      </c>
      <c r="AA76">
        <v>13.412253253141312</v>
      </c>
      <c r="AD76">
        <v>100</v>
      </c>
      <c r="AE76">
        <v>100</v>
      </c>
    </row>
    <row r="77" spans="1:31">
      <c r="A77">
        <v>1</v>
      </c>
      <c r="B77">
        <v>48</v>
      </c>
      <c r="C77">
        <v>2008</v>
      </c>
      <c r="D77">
        <v>99</v>
      </c>
      <c r="E77">
        <v>99</v>
      </c>
      <c r="F77">
        <v>176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AD77">
        <v>100</v>
      </c>
      <c r="AE77">
        <v>100</v>
      </c>
    </row>
    <row r="78" spans="1:31">
      <c r="A78">
        <v>1</v>
      </c>
      <c r="B78">
        <v>49</v>
      </c>
      <c r="C78">
        <v>2007</v>
      </c>
      <c r="D78">
        <v>99</v>
      </c>
      <c r="E78">
        <v>99</v>
      </c>
      <c r="F78">
        <v>170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3179</v>
      </c>
      <c r="R78">
        <v>1386469</v>
      </c>
      <c r="S78">
        <v>1385833</v>
      </c>
      <c r="T78">
        <v>13.983388737865758</v>
      </c>
      <c r="U78">
        <v>57.005253879796491</v>
      </c>
      <c r="V78">
        <v>84.08753784335731</v>
      </c>
      <c r="W78">
        <v>77.579271889182323</v>
      </c>
      <c r="X78">
        <v>0</v>
      </c>
      <c r="Y78">
        <v>0</v>
      </c>
      <c r="AA78">
        <v>8.7843504657724019</v>
      </c>
      <c r="AB78">
        <v>2.4631925324731232</v>
      </c>
      <c r="AC78">
        <v>-17.473101936203538</v>
      </c>
      <c r="AD78">
        <v>100</v>
      </c>
      <c r="AE78">
        <v>100</v>
      </c>
    </row>
    <row r="79" spans="1:31">
      <c r="A79">
        <v>1</v>
      </c>
      <c r="B79">
        <v>50</v>
      </c>
      <c r="C79">
        <v>2007</v>
      </c>
      <c r="D79">
        <v>99</v>
      </c>
      <c r="E79">
        <v>99</v>
      </c>
      <c r="F79">
        <v>173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238</v>
      </c>
      <c r="R79">
        <v>491</v>
      </c>
      <c r="S79">
        <v>447</v>
      </c>
      <c r="T79">
        <v>14.134419551934824</v>
      </c>
      <c r="U79">
        <v>56.789709172259514</v>
      </c>
      <c r="V79">
        <v>80.201221093554992</v>
      </c>
      <c r="W79">
        <v>68.510514541386996</v>
      </c>
      <c r="X79">
        <v>0</v>
      </c>
      <c r="Y79">
        <v>0</v>
      </c>
      <c r="AA79">
        <v>13.365242626810245</v>
      </c>
      <c r="AB79">
        <v>2.7048025322906257</v>
      </c>
      <c r="AC79">
        <v>-13.310753283005521</v>
      </c>
      <c r="AD79">
        <v>100</v>
      </c>
      <c r="AE79">
        <v>100</v>
      </c>
    </row>
    <row r="80" spans="1:31">
      <c r="A80">
        <v>1</v>
      </c>
      <c r="B80">
        <v>51</v>
      </c>
      <c r="C80">
        <v>2007</v>
      </c>
      <c r="D80">
        <v>99</v>
      </c>
      <c r="E80">
        <v>99</v>
      </c>
      <c r="F80">
        <v>176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AD80">
        <v>100</v>
      </c>
      <c r="AE80">
        <v>100</v>
      </c>
    </row>
    <row r="81" spans="1:31">
      <c r="A81">
        <v>1</v>
      </c>
      <c r="B81">
        <v>52</v>
      </c>
      <c r="C81">
        <v>2006</v>
      </c>
      <c r="D81">
        <v>99</v>
      </c>
      <c r="E81">
        <v>99</v>
      </c>
      <c r="F81">
        <v>170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3417</v>
      </c>
      <c r="R81">
        <v>1399629</v>
      </c>
      <c r="S81">
        <v>1394983</v>
      </c>
      <c r="T81">
        <v>14.034447700069091</v>
      </c>
      <c r="U81">
        <v>57.103058603581552</v>
      </c>
      <c r="V81">
        <v>81.486093421632873</v>
      </c>
      <c r="W81">
        <v>74.954044816313214</v>
      </c>
      <c r="X81">
        <v>0</v>
      </c>
      <c r="Y81">
        <v>0</v>
      </c>
      <c r="AA81">
        <v>8.3488003506893858</v>
      </c>
      <c r="AB81">
        <v>2.353210865112592</v>
      </c>
      <c r="AC81">
        <v>-15.927600202508737</v>
      </c>
      <c r="AD81">
        <v>100</v>
      </c>
      <c r="AE81">
        <v>100</v>
      </c>
    </row>
    <row r="82" spans="1:31">
      <c r="A82">
        <v>1</v>
      </c>
      <c r="B82">
        <v>53</v>
      </c>
      <c r="C82">
        <v>2006</v>
      </c>
      <c r="D82">
        <v>99</v>
      </c>
      <c r="E82">
        <v>99</v>
      </c>
      <c r="F82">
        <v>173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218</v>
      </c>
      <c r="R82">
        <v>443</v>
      </c>
      <c r="S82">
        <v>408</v>
      </c>
      <c r="T82">
        <v>14.027088036117382</v>
      </c>
      <c r="U82">
        <v>57.28921568627451</v>
      </c>
      <c r="V82">
        <v>77.041509995114012</v>
      </c>
      <c r="W82">
        <v>66.505147058823511</v>
      </c>
      <c r="X82">
        <v>0</v>
      </c>
      <c r="Y82">
        <v>0</v>
      </c>
      <c r="AA82">
        <v>14.256926351706536</v>
      </c>
      <c r="AD82">
        <v>100</v>
      </c>
      <c r="AE82">
        <v>100</v>
      </c>
    </row>
    <row r="83" spans="1:31">
      <c r="A83">
        <v>1</v>
      </c>
      <c r="B83">
        <v>54</v>
      </c>
      <c r="C83">
        <v>2006</v>
      </c>
      <c r="D83">
        <v>99</v>
      </c>
      <c r="E83">
        <v>99</v>
      </c>
      <c r="F83">
        <v>176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AD83">
        <v>100</v>
      </c>
      <c r="AE83">
        <v>100</v>
      </c>
    </row>
    <row r="84" spans="1:31">
      <c r="A84">
        <v>1</v>
      </c>
      <c r="B84">
        <v>55</v>
      </c>
      <c r="C84">
        <v>2005</v>
      </c>
      <c r="D84">
        <v>99</v>
      </c>
      <c r="E84">
        <v>99</v>
      </c>
      <c r="F84">
        <v>170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3744</v>
      </c>
      <c r="R84">
        <v>1364856</v>
      </c>
      <c r="S84">
        <v>1364406</v>
      </c>
      <c r="T84">
        <v>13.966503426002452</v>
      </c>
      <c r="U84">
        <v>56.986015159710554</v>
      </c>
      <c r="V84">
        <v>81.079297320581702</v>
      </c>
      <c r="W84">
        <v>74.812781972520625</v>
      </c>
      <c r="X84">
        <v>0</v>
      </c>
      <c r="Y84">
        <v>0</v>
      </c>
      <c r="AA84">
        <v>8.2933917835833348</v>
      </c>
      <c r="AB84">
        <v>2.4038343205374808</v>
      </c>
      <c r="AC84">
        <v>-16.190058842739525</v>
      </c>
      <c r="AD84">
        <v>100</v>
      </c>
      <c r="AE84">
        <v>100</v>
      </c>
    </row>
    <row r="85" spans="1:31">
      <c r="A85">
        <v>1</v>
      </c>
      <c r="B85">
        <v>56</v>
      </c>
      <c r="C85">
        <v>2005</v>
      </c>
      <c r="D85">
        <v>99</v>
      </c>
      <c r="E85">
        <v>99</v>
      </c>
      <c r="F85">
        <v>173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297</v>
      </c>
      <c r="R85">
        <v>572</v>
      </c>
      <c r="S85">
        <v>535</v>
      </c>
      <c r="T85">
        <v>13.465034965034961</v>
      </c>
      <c r="U85">
        <v>55.796261682242978</v>
      </c>
      <c r="V85">
        <v>75.896355848968739</v>
      </c>
      <c r="W85">
        <v>66.090654205607507</v>
      </c>
      <c r="X85">
        <v>0</v>
      </c>
      <c r="Y85">
        <v>0</v>
      </c>
      <c r="AA85">
        <v>13.135237139549423</v>
      </c>
      <c r="AB85">
        <v>3.4491750397576202</v>
      </c>
      <c r="AC85">
        <v>6.4706025324168639</v>
      </c>
      <c r="AD85">
        <v>100</v>
      </c>
      <c r="AE85">
        <v>100</v>
      </c>
    </row>
    <row r="86" spans="1:31">
      <c r="A86">
        <v>1</v>
      </c>
      <c r="B86">
        <v>57</v>
      </c>
      <c r="C86">
        <v>2005</v>
      </c>
      <c r="D86">
        <v>99</v>
      </c>
      <c r="E86">
        <v>99</v>
      </c>
      <c r="F86">
        <v>176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AD86">
        <v>100</v>
      </c>
      <c r="AE86">
        <v>100</v>
      </c>
    </row>
    <row r="87" spans="1:31">
      <c r="A87">
        <v>1</v>
      </c>
      <c r="B87">
        <v>58</v>
      </c>
      <c r="C87">
        <v>2004</v>
      </c>
      <c r="D87">
        <v>99</v>
      </c>
      <c r="E87">
        <v>99</v>
      </c>
      <c r="F87">
        <v>170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4227</v>
      </c>
      <c r="R87">
        <v>1368665</v>
      </c>
      <c r="S87">
        <v>1368018</v>
      </c>
      <c r="T87">
        <v>13.777909130430018</v>
      </c>
      <c r="U87">
        <v>56.665304111495601</v>
      </c>
      <c r="V87">
        <v>81.274667688846307</v>
      </c>
      <c r="W87">
        <v>74.982190365913766</v>
      </c>
      <c r="X87">
        <v>0</v>
      </c>
      <c r="Y87">
        <v>0</v>
      </c>
      <c r="AA87">
        <v>8.2729019394739804</v>
      </c>
      <c r="AB87">
        <v>2.4580801289000926</v>
      </c>
      <c r="AC87">
        <v>-16.943281596844582</v>
      </c>
      <c r="AD87">
        <v>100</v>
      </c>
      <c r="AE87">
        <v>100</v>
      </c>
    </row>
    <row r="88" spans="1:31">
      <c r="A88">
        <v>1</v>
      </c>
      <c r="B88">
        <v>59</v>
      </c>
      <c r="C88">
        <v>2004</v>
      </c>
      <c r="D88">
        <v>99</v>
      </c>
      <c r="E88">
        <v>99</v>
      </c>
      <c r="F88">
        <v>173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355</v>
      </c>
      <c r="R88">
        <v>721</v>
      </c>
      <c r="S88">
        <v>675</v>
      </c>
      <c r="T88">
        <v>13.380027739251037</v>
      </c>
      <c r="U88">
        <v>55.671111111111109</v>
      </c>
      <c r="V88">
        <v>73.208940251193738</v>
      </c>
      <c r="W88">
        <v>63.843555555555632</v>
      </c>
      <c r="X88">
        <v>0</v>
      </c>
      <c r="Y88">
        <v>0</v>
      </c>
      <c r="AA88">
        <v>12.684186682734564</v>
      </c>
      <c r="AB88">
        <v>2.8949474930738441</v>
      </c>
      <c r="AC88">
        <v>-1.3420082850497781</v>
      </c>
      <c r="AD88">
        <v>100</v>
      </c>
      <c r="AE88">
        <v>100</v>
      </c>
    </row>
    <row r="89" spans="1:31">
      <c r="A89">
        <v>1</v>
      </c>
      <c r="B89">
        <v>60</v>
      </c>
      <c r="C89">
        <v>2004</v>
      </c>
      <c r="D89">
        <v>99</v>
      </c>
      <c r="E89">
        <v>99</v>
      </c>
      <c r="F89">
        <v>176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AD89">
        <v>100</v>
      </c>
      <c r="AE89">
        <v>100</v>
      </c>
    </row>
    <row r="90" spans="1:31">
      <c r="A90">
        <v>1</v>
      </c>
      <c r="B90">
        <v>61</v>
      </c>
      <c r="C90">
        <v>2003</v>
      </c>
      <c r="D90">
        <v>99</v>
      </c>
      <c r="E90">
        <v>99</v>
      </c>
      <c r="F90">
        <v>170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4406</v>
      </c>
      <c r="R90">
        <v>1266525</v>
      </c>
      <c r="S90">
        <v>1265827</v>
      </c>
      <c r="T90">
        <v>13.62658613134364</v>
      </c>
      <c r="U90">
        <v>56.406547656196302</v>
      </c>
      <c r="V90">
        <v>83.174445419128986</v>
      </c>
      <c r="W90">
        <v>76.730738560638414</v>
      </c>
      <c r="X90">
        <v>0</v>
      </c>
      <c r="Y90">
        <v>0</v>
      </c>
      <c r="AA90">
        <v>7.7839174745617852</v>
      </c>
      <c r="AB90">
        <v>2.5261339914878569</v>
      </c>
      <c r="AC90">
        <v>-17.408337893277828</v>
      </c>
      <c r="AD90">
        <v>100</v>
      </c>
      <c r="AE90">
        <v>100</v>
      </c>
    </row>
    <row r="91" spans="1:31">
      <c r="A91">
        <v>1</v>
      </c>
      <c r="B91">
        <v>62</v>
      </c>
      <c r="C91">
        <v>2003</v>
      </c>
      <c r="D91">
        <v>99</v>
      </c>
      <c r="E91">
        <v>99</v>
      </c>
      <c r="F91">
        <v>173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430</v>
      </c>
      <c r="R91">
        <v>786</v>
      </c>
      <c r="S91">
        <v>744</v>
      </c>
      <c r="T91">
        <v>13.022900763358781</v>
      </c>
      <c r="U91">
        <v>55.196236559139777</v>
      </c>
      <c r="V91">
        <v>74.140979042160325</v>
      </c>
      <c r="W91">
        <v>65.250806451612846</v>
      </c>
      <c r="X91">
        <v>0</v>
      </c>
      <c r="Y91">
        <v>0</v>
      </c>
      <c r="AA91">
        <v>12.959053562745877</v>
      </c>
      <c r="AB91">
        <v>2.8538197055493706</v>
      </c>
      <c r="AC91">
        <v>3.436944256768812</v>
      </c>
      <c r="AD91">
        <v>100</v>
      </c>
      <c r="AE91">
        <v>100</v>
      </c>
    </row>
    <row r="92" spans="1:31">
      <c r="A92">
        <v>1</v>
      </c>
      <c r="B92">
        <v>63</v>
      </c>
      <c r="C92">
        <v>2003</v>
      </c>
      <c r="D92">
        <v>99</v>
      </c>
      <c r="E92">
        <v>99</v>
      </c>
      <c r="F92">
        <v>176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AD92">
        <v>100</v>
      </c>
      <c r="AE92">
        <v>100</v>
      </c>
    </row>
    <row r="93" spans="1:31">
      <c r="A93">
        <v>1</v>
      </c>
      <c r="B93">
        <v>64</v>
      </c>
      <c r="C93">
        <v>2002</v>
      </c>
      <c r="D93">
        <v>99</v>
      </c>
      <c r="E93">
        <v>99</v>
      </c>
      <c r="F93">
        <v>170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4581</v>
      </c>
      <c r="R93">
        <v>1234949</v>
      </c>
      <c r="S93">
        <v>1234175</v>
      </c>
      <c r="T93">
        <v>13.363977783697951</v>
      </c>
      <c r="U93">
        <v>55.954653108351742</v>
      </c>
      <c r="V93">
        <v>82.10754312104882</v>
      </c>
      <c r="W93">
        <v>75.741826888406422</v>
      </c>
      <c r="X93">
        <v>0</v>
      </c>
      <c r="Y93">
        <v>0</v>
      </c>
      <c r="AA93">
        <v>7.5593623947604192</v>
      </c>
      <c r="AB93">
        <v>2.642554611316807</v>
      </c>
      <c r="AC93">
        <v>-11.440235338068341</v>
      </c>
      <c r="AD93">
        <v>100</v>
      </c>
      <c r="AE93">
        <v>100</v>
      </c>
    </row>
    <row r="94" spans="1:31">
      <c r="A94">
        <v>1</v>
      </c>
      <c r="B94">
        <v>65</v>
      </c>
      <c r="C94">
        <v>2002</v>
      </c>
      <c r="D94">
        <v>99</v>
      </c>
      <c r="E94">
        <v>99</v>
      </c>
      <c r="F94">
        <v>173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465</v>
      </c>
      <c r="R94">
        <v>912</v>
      </c>
      <c r="S94">
        <v>867</v>
      </c>
      <c r="T94">
        <v>12.348684210526311</v>
      </c>
      <c r="U94">
        <v>54.377162629757777</v>
      </c>
      <c r="V94">
        <v>71.895841377784976</v>
      </c>
      <c r="W94">
        <v>63.222260668973455</v>
      </c>
      <c r="X94">
        <v>0</v>
      </c>
      <c r="Y94">
        <v>0</v>
      </c>
      <c r="AA94">
        <v>11.729609432966262</v>
      </c>
      <c r="AD94">
        <v>100</v>
      </c>
      <c r="AE94">
        <v>100</v>
      </c>
    </row>
    <row r="95" spans="1:31">
      <c r="A95">
        <v>1</v>
      </c>
      <c r="B95">
        <v>66</v>
      </c>
      <c r="C95">
        <v>2002</v>
      </c>
      <c r="D95">
        <v>99</v>
      </c>
      <c r="E95">
        <v>99</v>
      </c>
      <c r="F95">
        <v>176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AD95">
        <v>100</v>
      </c>
      <c r="AE95">
        <v>100</v>
      </c>
    </row>
    <row r="96" spans="1:31">
      <c r="A96">
        <v>1</v>
      </c>
      <c r="B96">
        <v>67</v>
      </c>
      <c r="C96">
        <v>2001</v>
      </c>
      <c r="D96">
        <v>99</v>
      </c>
      <c r="E96">
        <v>99</v>
      </c>
      <c r="F96">
        <v>170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4826</v>
      </c>
      <c r="R96">
        <v>1225778.1000000001</v>
      </c>
      <c r="S96">
        <v>1224652</v>
      </c>
      <c r="T96">
        <v>13.05512881980842</v>
      </c>
      <c r="U96">
        <v>55.433105078013995</v>
      </c>
      <c r="V96">
        <v>79.976586899788813</v>
      </c>
      <c r="W96">
        <v>73.76814976965278</v>
      </c>
      <c r="X96">
        <v>0</v>
      </c>
      <c r="Y96">
        <v>0</v>
      </c>
      <c r="AA96">
        <v>7.0679078863267604</v>
      </c>
      <c r="AB96">
        <v>2.7828663536684459</v>
      </c>
      <c r="AC96">
        <v>-5.7163021714912015</v>
      </c>
      <c r="AD96">
        <v>100</v>
      </c>
      <c r="AE96">
        <v>100</v>
      </c>
    </row>
    <row r="97" spans="1:31">
      <c r="A97">
        <v>1</v>
      </c>
      <c r="B97">
        <v>68</v>
      </c>
      <c r="C97">
        <v>2001</v>
      </c>
      <c r="D97">
        <v>99</v>
      </c>
      <c r="E97">
        <v>99</v>
      </c>
      <c r="F97">
        <v>173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531</v>
      </c>
      <c r="R97">
        <v>990</v>
      </c>
      <c r="S97">
        <v>961</v>
      </c>
      <c r="T97">
        <v>12.03333333333333</v>
      </c>
      <c r="U97">
        <v>53.611862643080123</v>
      </c>
      <c r="V97">
        <v>69.921331945889676</v>
      </c>
      <c r="W97">
        <v>62.825949531737677</v>
      </c>
      <c r="X97">
        <v>0</v>
      </c>
      <c r="Y97">
        <v>0</v>
      </c>
      <c r="AA97">
        <v>12.260284827950253</v>
      </c>
      <c r="AD97">
        <v>100</v>
      </c>
      <c r="AE97">
        <v>100</v>
      </c>
    </row>
    <row r="98" spans="1:31">
      <c r="A98">
        <v>1</v>
      </c>
      <c r="B98">
        <v>69</v>
      </c>
      <c r="C98">
        <v>2001</v>
      </c>
      <c r="D98">
        <v>99</v>
      </c>
      <c r="E98">
        <v>99</v>
      </c>
      <c r="F98">
        <v>176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AD98">
        <v>100</v>
      </c>
      <c r="AE98">
        <v>100</v>
      </c>
    </row>
    <row r="99" spans="1:31">
      <c r="A99">
        <v>1</v>
      </c>
      <c r="B99">
        <v>70</v>
      </c>
      <c r="C99">
        <v>2000</v>
      </c>
      <c r="D99">
        <v>99</v>
      </c>
      <c r="E99">
        <v>99</v>
      </c>
      <c r="F99">
        <v>170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6088</v>
      </c>
      <c r="R99">
        <v>1242854</v>
      </c>
      <c r="S99">
        <v>1241178.5</v>
      </c>
      <c r="T99">
        <v>12.756989960204498</v>
      </c>
      <c r="U99">
        <v>54.927116446184002</v>
      </c>
      <c r="V99">
        <v>74.003909107352726</v>
      </c>
      <c r="W99">
        <v>68.221774056031251</v>
      </c>
      <c r="X99">
        <v>0</v>
      </c>
      <c r="Y99">
        <v>0</v>
      </c>
      <c r="AA99">
        <v>6.7549330563658447</v>
      </c>
      <c r="AB99">
        <v>2.7677257667239359</v>
      </c>
      <c r="AC99">
        <v>-2.9337295398718664</v>
      </c>
      <c r="AD99">
        <v>100</v>
      </c>
      <c r="AE99">
        <v>100</v>
      </c>
    </row>
    <row r="100" spans="1:31">
      <c r="A100">
        <v>1</v>
      </c>
      <c r="B100">
        <v>71</v>
      </c>
      <c r="C100">
        <v>2000</v>
      </c>
      <c r="D100">
        <v>99</v>
      </c>
      <c r="E100">
        <v>99</v>
      </c>
      <c r="F100">
        <v>173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524</v>
      </c>
      <c r="R100">
        <v>883</v>
      </c>
      <c r="S100">
        <v>817</v>
      </c>
      <c r="T100">
        <v>12.28199320498301</v>
      </c>
      <c r="U100">
        <v>53.634026927784568</v>
      </c>
      <c r="V100">
        <v>71.233170134638812</v>
      </c>
      <c r="W100">
        <v>61.618553610770896</v>
      </c>
      <c r="X100">
        <v>0</v>
      </c>
      <c r="Y100">
        <v>0</v>
      </c>
      <c r="AA100">
        <v>12.551734855449483</v>
      </c>
      <c r="AB100">
        <v>1.8698712970614235</v>
      </c>
      <c r="AC100">
        <v>-5.7048101212860791</v>
      </c>
      <c r="AD100">
        <v>100</v>
      </c>
      <c r="AE100">
        <v>100</v>
      </c>
    </row>
    <row r="101" spans="1:31">
      <c r="A101">
        <v>1</v>
      </c>
      <c r="B101">
        <v>72</v>
      </c>
      <c r="C101">
        <v>2000</v>
      </c>
      <c r="D101">
        <v>99</v>
      </c>
      <c r="E101">
        <v>99</v>
      </c>
      <c r="F101">
        <v>176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AD101">
        <v>100</v>
      </c>
      <c r="AE101">
        <v>100</v>
      </c>
    </row>
    <row r="102" spans="1:31">
      <c r="A102">
        <v>1</v>
      </c>
      <c r="B102">
        <v>73</v>
      </c>
      <c r="C102">
        <v>1999</v>
      </c>
      <c r="D102">
        <v>99</v>
      </c>
      <c r="E102">
        <v>99</v>
      </c>
      <c r="F102">
        <v>170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9176</v>
      </c>
      <c r="R102">
        <v>1296886.75</v>
      </c>
      <c r="S102">
        <v>1295498.25</v>
      </c>
      <c r="T102">
        <v>12.578833117078261</v>
      </c>
      <c r="U102">
        <v>54.625317324820784</v>
      </c>
      <c r="V102">
        <v>75.113488111620796</v>
      </c>
      <c r="W102">
        <v>69.253204474343661</v>
      </c>
      <c r="X102">
        <v>0</v>
      </c>
      <c r="Y102">
        <v>0</v>
      </c>
      <c r="AA102">
        <v>6.71490987807283</v>
      </c>
      <c r="AB102">
        <v>2.941536403593521</v>
      </c>
      <c r="AC102">
        <v>-1.389798715203977</v>
      </c>
      <c r="AD102">
        <v>100</v>
      </c>
      <c r="AE102">
        <v>100</v>
      </c>
    </row>
    <row r="103" spans="1:31">
      <c r="A103">
        <v>1</v>
      </c>
      <c r="B103">
        <v>74</v>
      </c>
      <c r="C103">
        <v>1999</v>
      </c>
      <c r="D103">
        <v>99</v>
      </c>
      <c r="E103">
        <v>99</v>
      </c>
      <c r="F103">
        <v>173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816</v>
      </c>
      <c r="R103">
        <v>1335</v>
      </c>
      <c r="S103">
        <v>1250</v>
      </c>
      <c r="T103">
        <v>11.477902621722848</v>
      </c>
      <c r="U103">
        <v>52.796799999999998</v>
      </c>
      <c r="V103">
        <v>71.469680000000068</v>
      </c>
      <c r="W103">
        <v>62.010167439999933</v>
      </c>
      <c r="X103">
        <v>0</v>
      </c>
      <c r="Y103">
        <v>0</v>
      </c>
      <c r="AA103">
        <v>11.569595268405944</v>
      </c>
      <c r="AB103">
        <v>2.846244852432795</v>
      </c>
      <c r="AC103">
        <v>4.8747397840956452</v>
      </c>
      <c r="AD103">
        <v>100</v>
      </c>
      <c r="AE103">
        <v>100</v>
      </c>
    </row>
    <row r="104" spans="1:31">
      <c r="A104">
        <v>1</v>
      </c>
      <c r="B104">
        <v>75</v>
      </c>
      <c r="C104">
        <v>1999</v>
      </c>
      <c r="D104">
        <v>99</v>
      </c>
      <c r="E104">
        <v>99</v>
      </c>
      <c r="F104">
        <v>176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AD104">
        <v>100</v>
      </c>
      <c r="AE104">
        <v>100</v>
      </c>
    </row>
    <row r="105" spans="1:31">
      <c r="A105">
        <v>1</v>
      </c>
      <c r="B105">
        <v>76</v>
      </c>
      <c r="C105">
        <v>1998</v>
      </c>
      <c r="D105">
        <v>99</v>
      </c>
      <c r="E105">
        <v>99</v>
      </c>
      <c r="F105">
        <v>170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6769</v>
      </c>
      <c r="R105">
        <v>1227145.5</v>
      </c>
      <c r="S105">
        <v>1202973</v>
      </c>
      <c r="T105">
        <v>12.457489352322119</v>
      </c>
      <c r="U105">
        <v>54.414144789617048</v>
      </c>
      <c r="V105">
        <v>78.872285828527524</v>
      </c>
      <c r="W105">
        <v>71.353492830353318</v>
      </c>
      <c r="X105">
        <v>0</v>
      </c>
      <c r="Y105">
        <v>0</v>
      </c>
      <c r="AA105">
        <v>6.77526806869687</v>
      </c>
      <c r="AB105">
        <v>2.9993637302582026</v>
      </c>
      <c r="AC105">
        <v>-2.1162403249393797</v>
      </c>
      <c r="AD105">
        <v>100</v>
      </c>
      <c r="AE105">
        <v>100</v>
      </c>
    </row>
    <row r="106" spans="1:31">
      <c r="A106">
        <v>1</v>
      </c>
      <c r="B106">
        <v>77</v>
      </c>
      <c r="C106">
        <v>1998</v>
      </c>
      <c r="D106">
        <v>99</v>
      </c>
      <c r="E106">
        <v>99</v>
      </c>
      <c r="F106">
        <v>173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912</v>
      </c>
      <c r="R106">
        <v>1634</v>
      </c>
      <c r="S106">
        <v>1535</v>
      </c>
      <c r="T106">
        <v>11.462668298653609</v>
      </c>
      <c r="U106">
        <v>53.166775244299686</v>
      </c>
      <c r="V106">
        <v>70.913876221498285</v>
      </c>
      <c r="W106">
        <v>61.553817719869762</v>
      </c>
      <c r="X106">
        <v>0</v>
      </c>
      <c r="Y106">
        <v>0</v>
      </c>
      <c r="AA106">
        <v>11.59193165250543</v>
      </c>
      <c r="AB106">
        <v>0.34367769297861239</v>
      </c>
      <c r="AC106">
        <v>-62.340865077710639</v>
      </c>
      <c r="AD106">
        <v>100</v>
      </c>
      <c r="AE106">
        <v>100</v>
      </c>
    </row>
    <row r="107" spans="1:31">
      <c r="A107">
        <v>1</v>
      </c>
      <c r="B107">
        <v>78</v>
      </c>
      <c r="C107">
        <v>1998</v>
      </c>
      <c r="D107">
        <v>99</v>
      </c>
      <c r="E107">
        <v>99</v>
      </c>
      <c r="F107">
        <v>176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AD107">
        <v>100</v>
      </c>
      <c r="AE107">
        <v>100</v>
      </c>
    </row>
    <row r="108" spans="1:31">
      <c r="A108">
        <v>1</v>
      </c>
      <c r="B108">
        <v>79</v>
      </c>
      <c r="C108">
        <v>1997</v>
      </c>
      <c r="D108">
        <v>99</v>
      </c>
      <c r="E108">
        <v>99</v>
      </c>
      <c r="F108">
        <v>170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7211</v>
      </c>
      <c r="R108">
        <v>1266019.5</v>
      </c>
      <c r="S108">
        <v>1264547</v>
      </c>
      <c r="T108">
        <v>12.361247200378823</v>
      </c>
      <c r="U108">
        <v>54.259341882903513</v>
      </c>
      <c r="V108">
        <v>76.021893294593511</v>
      </c>
      <c r="W108">
        <v>70.084282959277843</v>
      </c>
      <c r="X108">
        <v>0</v>
      </c>
      <c r="Y108">
        <v>0</v>
      </c>
      <c r="AA108">
        <v>6.6463473911058388</v>
      </c>
      <c r="AB108">
        <v>2.9579234518267148</v>
      </c>
      <c r="AC108">
        <v>-1.3552070550541349</v>
      </c>
      <c r="AD108">
        <v>100</v>
      </c>
      <c r="AE108">
        <v>100</v>
      </c>
    </row>
    <row r="109" spans="1:31">
      <c r="A109">
        <v>1</v>
      </c>
      <c r="B109">
        <v>80</v>
      </c>
      <c r="C109">
        <v>1997</v>
      </c>
      <c r="D109">
        <v>99</v>
      </c>
      <c r="E109">
        <v>99</v>
      </c>
      <c r="F109">
        <v>173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939</v>
      </c>
      <c r="R109">
        <v>1655</v>
      </c>
      <c r="S109">
        <v>1493</v>
      </c>
      <c r="T109">
        <v>11.730513595166164</v>
      </c>
      <c r="U109">
        <v>54</v>
      </c>
      <c r="V109">
        <v>73.602545210984715</v>
      </c>
      <c r="W109">
        <v>61.743074212994003</v>
      </c>
      <c r="X109">
        <v>0</v>
      </c>
      <c r="Y109">
        <v>0</v>
      </c>
      <c r="AA109">
        <v>11.466764343281437</v>
      </c>
      <c r="AD109">
        <v>100</v>
      </c>
      <c r="AE109">
        <v>100</v>
      </c>
    </row>
    <row r="110" spans="1:31">
      <c r="A110">
        <v>1</v>
      </c>
      <c r="B110">
        <v>81</v>
      </c>
      <c r="C110">
        <v>1997</v>
      </c>
      <c r="D110">
        <v>99</v>
      </c>
      <c r="E110">
        <v>99</v>
      </c>
      <c r="F110">
        <v>176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AD110">
        <v>100</v>
      </c>
      <c r="AE110">
        <v>100</v>
      </c>
    </row>
    <row r="111" spans="1:31">
      <c r="A111">
        <v>1</v>
      </c>
      <c r="B111">
        <v>82</v>
      </c>
      <c r="C111">
        <v>1996</v>
      </c>
      <c r="D111">
        <v>99</v>
      </c>
      <c r="E111">
        <v>99</v>
      </c>
      <c r="F111">
        <v>170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7270</v>
      </c>
      <c r="R111">
        <v>1202052</v>
      </c>
      <c r="S111">
        <v>1200564.5</v>
      </c>
      <c r="T111">
        <v>12.283634984177056</v>
      </c>
      <c r="U111">
        <v>54.132024560113194</v>
      </c>
      <c r="V111">
        <v>78.54234587146253</v>
      </c>
      <c r="W111">
        <v>72.407857960909482</v>
      </c>
      <c r="X111">
        <v>0</v>
      </c>
      <c r="Y111">
        <v>0</v>
      </c>
      <c r="AA111">
        <v>7.1393658528074724</v>
      </c>
      <c r="AB111">
        <v>2.9979357344844857</v>
      </c>
      <c r="AC111">
        <v>-4.7538779002039044</v>
      </c>
      <c r="AD111">
        <v>100</v>
      </c>
      <c r="AE111">
        <v>100</v>
      </c>
    </row>
    <row r="112" spans="1:31">
      <c r="A112">
        <v>1</v>
      </c>
      <c r="B112">
        <v>83</v>
      </c>
      <c r="C112">
        <v>1996</v>
      </c>
      <c r="D112">
        <v>99</v>
      </c>
      <c r="E112">
        <v>99</v>
      </c>
      <c r="F112">
        <v>173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978</v>
      </c>
      <c r="R112">
        <v>1932</v>
      </c>
      <c r="S112">
        <v>1805</v>
      </c>
      <c r="T112">
        <v>11.86024844720497</v>
      </c>
      <c r="U112">
        <v>53.87257617728531</v>
      </c>
      <c r="V112">
        <v>70.965041551246642</v>
      </c>
      <c r="W112">
        <v>61.668774847645501</v>
      </c>
      <c r="X112">
        <v>0</v>
      </c>
      <c r="Y112">
        <v>0</v>
      </c>
      <c r="AA112">
        <v>11.771011868755622</v>
      </c>
      <c r="AD112">
        <v>100</v>
      </c>
      <c r="AE112">
        <v>100</v>
      </c>
    </row>
    <row r="113" spans="1:42">
      <c r="A113">
        <v>1</v>
      </c>
      <c r="B113">
        <v>84</v>
      </c>
      <c r="C113">
        <v>1996</v>
      </c>
      <c r="D113">
        <v>99</v>
      </c>
      <c r="E113">
        <v>99</v>
      </c>
      <c r="F113">
        <v>176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AD113">
        <v>100</v>
      </c>
      <c r="AE113">
        <v>100</v>
      </c>
    </row>
    <row r="114" spans="1:42">
      <c r="A114">
        <v>2</v>
      </c>
      <c r="B114">
        <v>1</v>
      </c>
      <c r="C114">
        <v>2023</v>
      </c>
      <c r="D114">
        <v>1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1089</v>
      </c>
      <c r="R114">
        <v>130751</v>
      </c>
      <c r="S114">
        <v>130310</v>
      </c>
      <c r="T114">
        <v>4.1134216946715529</v>
      </c>
      <c r="U114">
        <v>60.615171514081808</v>
      </c>
      <c r="V114">
        <v>92.795368457565786</v>
      </c>
      <c r="W114">
        <v>85.567733097996111</v>
      </c>
      <c r="X114">
        <v>2.1850693302536888</v>
      </c>
      <c r="Y114">
        <v>4.3701386605073775</v>
      </c>
      <c r="Z114">
        <v>60.816360869132915</v>
      </c>
      <c r="AA114">
        <v>9.6549230567914712</v>
      </c>
      <c r="AB114">
        <v>2.5371780983827326</v>
      </c>
      <c r="AC114">
        <v>-32.567830855871819</v>
      </c>
      <c r="AD114">
        <v>8.8390002778433114</v>
      </c>
      <c r="AE114">
        <v>9.0091475251313824</v>
      </c>
      <c r="AF114">
        <v>2383</v>
      </c>
      <c r="AG114">
        <v>5</v>
      </c>
      <c r="AH114">
        <v>1</v>
      </c>
      <c r="AI114">
        <v>791</v>
      </c>
      <c r="AJ114">
        <v>6089</v>
      </c>
      <c r="AK114">
        <v>1719</v>
      </c>
      <c r="AL114">
        <v>7505</v>
      </c>
      <c r="AM114">
        <v>5</v>
      </c>
      <c r="AN114">
        <v>2382</v>
      </c>
      <c r="AO114">
        <v>1561</v>
      </c>
      <c r="AP114">
        <v>628</v>
      </c>
    </row>
    <row r="115" spans="1:42">
      <c r="A115">
        <v>2</v>
      </c>
      <c r="B115">
        <v>2</v>
      </c>
      <c r="C115">
        <v>2023</v>
      </c>
      <c r="D115">
        <v>2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1040</v>
      </c>
      <c r="R115">
        <v>110007</v>
      </c>
      <c r="S115">
        <v>109793</v>
      </c>
      <c r="T115">
        <v>4.0498331924332085</v>
      </c>
      <c r="U115">
        <v>60.648238047962991</v>
      </c>
      <c r="V115">
        <v>91.687703578581562</v>
      </c>
      <c r="W115">
        <v>84.56810179155373</v>
      </c>
      <c r="X115">
        <v>1.9880553055714631</v>
      </c>
      <c r="Y115">
        <v>3.9761106111429263</v>
      </c>
      <c r="Z115">
        <v>59.948003308880359</v>
      </c>
      <c r="AA115">
        <v>9.2842354219665406</v>
      </c>
      <c r="AB115">
        <v>2.5326690647270302</v>
      </c>
      <c r="AC115">
        <v>-29.390314678889805</v>
      </c>
      <c r="AD115">
        <v>7.436668962873779</v>
      </c>
      <c r="AE115">
        <v>7.5020017601738882</v>
      </c>
      <c r="AF115">
        <v>1972</v>
      </c>
      <c r="AG115">
        <v>1</v>
      </c>
      <c r="AH115">
        <v>0</v>
      </c>
      <c r="AI115">
        <v>629</v>
      </c>
      <c r="AJ115">
        <v>5330</v>
      </c>
      <c r="AK115">
        <v>1333</v>
      </c>
      <c r="AL115">
        <v>5572</v>
      </c>
      <c r="AM115">
        <v>2</v>
      </c>
      <c r="AN115">
        <v>2078</v>
      </c>
      <c r="AO115">
        <v>1283</v>
      </c>
      <c r="AP115">
        <v>592</v>
      </c>
    </row>
    <row r="116" spans="1:42">
      <c r="A116">
        <v>2</v>
      </c>
      <c r="B116">
        <v>3</v>
      </c>
      <c r="C116">
        <v>2023</v>
      </c>
      <c r="D116">
        <v>3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1113</v>
      </c>
      <c r="R116">
        <v>132595</v>
      </c>
      <c r="S116">
        <v>132335</v>
      </c>
      <c r="T116">
        <v>4.0255439496210252</v>
      </c>
      <c r="U116">
        <v>60.68214002342539</v>
      </c>
      <c r="V116">
        <v>91.369618643645822</v>
      </c>
      <c r="W116">
        <v>84.272967091093562</v>
      </c>
      <c r="X116">
        <v>2.1426147290621813</v>
      </c>
      <c r="Y116">
        <v>4.2852294581243626</v>
      </c>
      <c r="Z116">
        <v>61.49477732946189</v>
      </c>
      <c r="AA116">
        <v>9.5282085618013053</v>
      </c>
      <c r="AB116">
        <v>2.5821794221587258</v>
      </c>
      <c r="AC116">
        <v>-31.383324800490623</v>
      </c>
      <c r="AD116">
        <v>8.9636579593321208</v>
      </c>
      <c r="AE116">
        <v>9.0107083640625945</v>
      </c>
      <c r="AF116">
        <v>2322</v>
      </c>
      <c r="AG116">
        <v>0</v>
      </c>
      <c r="AH116">
        <v>0</v>
      </c>
      <c r="AI116">
        <v>733</v>
      </c>
      <c r="AJ116">
        <v>6985</v>
      </c>
      <c r="AK116">
        <v>1743</v>
      </c>
      <c r="AL116">
        <v>6626</v>
      </c>
      <c r="AM116">
        <v>7</v>
      </c>
      <c r="AN116">
        <v>2215</v>
      </c>
      <c r="AO116">
        <v>1277</v>
      </c>
      <c r="AP116">
        <v>632</v>
      </c>
    </row>
    <row r="117" spans="1:42">
      <c r="A117">
        <v>2</v>
      </c>
      <c r="B117">
        <v>4</v>
      </c>
      <c r="C117">
        <v>2023</v>
      </c>
      <c r="D117">
        <v>4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977</v>
      </c>
      <c r="R117">
        <v>105366</v>
      </c>
      <c r="S117">
        <v>105145</v>
      </c>
      <c r="T117">
        <v>4.2268094072091564</v>
      </c>
      <c r="U117">
        <v>60.566731656284176</v>
      </c>
      <c r="V117">
        <v>92.872062812501568</v>
      </c>
      <c r="W117">
        <v>85.658072186029614</v>
      </c>
      <c r="X117">
        <v>1.6760624869502501</v>
      </c>
      <c r="Y117">
        <v>3.3521249739005001</v>
      </c>
      <c r="Z117">
        <v>59.867509443273903</v>
      </c>
      <c r="AA117">
        <v>9.3304284602325573</v>
      </c>
      <c r="AB117">
        <v>2.6084322223060559</v>
      </c>
      <c r="AC117">
        <v>-30.863747684465896</v>
      </c>
      <c r="AD117">
        <v>7.1229291039857321</v>
      </c>
      <c r="AE117">
        <v>7.2770079351591006</v>
      </c>
      <c r="AF117">
        <v>1727</v>
      </c>
      <c r="AG117">
        <v>1</v>
      </c>
      <c r="AH117">
        <v>0</v>
      </c>
      <c r="AI117">
        <v>523</v>
      </c>
      <c r="AJ117">
        <v>4946</v>
      </c>
      <c r="AK117">
        <v>1218</v>
      </c>
      <c r="AL117">
        <v>4745</v>
      </c>
      <c r="AM117">
        <v>4</v>
      </c>
      <c r="AN117">
        <v>1385</v>
      </c>
      <c r="AO117">
        <v>1112</v>
      </c>
      <c r="AP117">
        <v>582</v>
      </c>
    </row>
    <row r="118" spans="1:42">
      <c r="A118">
        <v>2</v>
      </c>
      <c r="B118">
        <v>5</v>
      </c>
      <c r="C118">
        <v>2023</v>
      </c>
      <c r="D118">
        <v>5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1068</v>
      </c>
      <c r="R118">
        <v>124646</v>
      </c>
      <c r="S118">
        <v>124384</v>
      </c>
      <c r="T118">
        <v>4.1967893073183253</v>
      </c>
      <c r="U118">
        <v>60.601323321327506</v>
      </c>
      <c r="V118">
        <v>91.912813735035513</v>
      </c>
      <c r="W118">
        <v>84.772250450220355</v>
      </c>
      <c r="X118">
        <v>1.8187507019880296</v>
      </c>
      <c r="Y118">
        <v>3.6375014039760591</v>
      </c>
      <c r="Z118">
        <v>58.792099225005209</v>
      </c>
      <c r="AA118">
        <v>9.2752182241728001</v>
      </c>
      <c r="AB118">
        <v>2.6042685984050689</v>
      </c>
      <c r="AC118">
        <v>-30.520355543000434</v>
      </c>
      <c r="AD118">
        <v>8.426291413695175</v>
      </c>
      <c r="AE118">
        <v>8.5195010084908471</v>
      </c>
      <c r="AF118">
        <v>2113</v>
      </c>
      <c r="AG118">
        <v>1</v>
      </c>
      <c r="AH118">
        <v>0</v>
      </c>
      <c r="AI118">
        <v>602</v>
      </c>
      <c r="AJ118">
        <v>6495</v>
      </c>
      <c r="AK118">
        <v>1222</v>
      </c>
      <c r="AL118">
        <v>5977</v>
      </c>
      <c r="AM118">
        <v>6</v>
      </c>
      <c r="AN118">
        <v>1686</v>
      </c>
      <c r="AO118">
        <v>1197</v>
      </c>
      <c r="AP118">
        <v>608</v>
      </c>
    </row>
    <row r="119" spans="1:42">
      <c r="A119">
        <v>2</v>
      </c>
      <c r="B119">
        <v>6</v>
      </c>
      <c r="C119">
        <v>2023</v>
      </c>
      <c r="D119">
        <v>6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1083</v>
      </c>
      <c r="R119">
        <v>129393</v>
      </c>
      <c r="S119">
        <v>129029</v>
      </c>
      <c r="T119">
        <v>4.3247548167211525</v>
      </c>
      <c r="U119">
        <v>60.508699594664755</v>
      </c>
      <c r="V119">
        <v>91.461614443685306</v>
      </c>
      <c r="W119">
        <v>84.337451270644763</v>
      </c>
      <c r="X119">
        <v>1.8339477406042055</v>
      </c>
      <c r="Y119">
        <v>3.667895481208411</v>
      </c>
      <c r="Z119">
        <v>59.723478086140688</v>
      </c>
      <c r="AA119">
        <v>9.4840890846625996</v>
      </c>
      <c r="AB119">
        <v>2.6389032461755022</v>
      </c>
      <c r="AC119">
        <v>-33.336533308576485</v>
      </c>
      <c r="AD119">
        <v>8.7471970612154379</v>
      </c>
      <c r="AE119">
        <v>8.7923249561282475</v>
      </c>
      <c r="AF119">
        <v>1824</v>
      </c>
      <c r="AG119">
        <v>1</v>
      </c>
      <c r="AH119">
        <v>0</v>
      </c>
      <c r="AI119">
        <v>647</v>
      </c>
      <c r="AJ119">
        <v>6540</v>
      </c>
      <c r="AK119">
        <v>1219</v>
      </c>
      <c r="AL119">
        <v>7608</v>
      </c>
      <c r="AM119">
        <v>3</v>
      </c>
      <c r="AN119">
        <v>1827</v>
      </c>
      <c r="AO119">
        <v>1098</v>
      </c>
      <c r="AP119">
        <v>619</v>
      </c>
    </row>
    <row r="120" spans="1:42">
      <c r="A120">
        <v>2</v>
      </c>
      <c r="B120">
        <v>7</v>
      </c>
      <c r="C120">
        <v>2023</v>
      </c>
      <c r="D120">
        <v>7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1016</v>
      </c>
      <c r="R120">
        <v>121399</v>
      </c>
      <c r="S120">
        <v>121056</v>
      </c>
      <c r="T120">
        <v>4.5219977100305613</v>
      </c>
      <c r="U120">
        <v>60.409174266455189</v>
      </c>
      <c r="V120">
        <v>90.759331784236224</v>
      </c>
      <c r="W120">
        <v>83.679738468146653</v>
      </c>
      <c r="X120">
        <v>1.5840328174037677</v>
      </c>
      <c r="Y120">
        <v>3.1680656348075353</v>
      </c>
      <c r="Z120">
        <v>57.62073822683876</v>
      </c>
      <c r="AA120">
        <v>9.2665347228021311</v>
      </c>
      <c r="AB120">
        <v>2.60841986179758</v>
      </c>
      <c r="AC120">
        <v>-31.62560020356068</v>
      </c>
      <c r="AD120">
        <v>8.2067884354987779</v>
      </c>
      <c r="AE120">
        <v>8.1846961452783784</v>
      </c>
      <c r="AF120">
        <v>1394</v>
      </c>
      <c r="AG120">
        <v>0</v>
      </c>
      <c r="AH120">
        <v>0</v>
      </c>
      <c r="AI120">
        <v>545</v>
      </c>
      <c r="AJ120">
        <v>7846</v>
      </c>
      <c r="AK120">
        <v>1350</v>
      </c>
      <c r="AL120">
        <v>9465</v>
      </c>
      <c r="AM120">
        <v>2</v>
      </c>
      <c r="AN120">
        <v>1516</v>
      </c>
      <c r="AO120">
        <v>815</v>
      </c>
      <c r="AP120">
        <v>585</v>
      </c>
    </row>
    <row r="121" spans="1:42">
      <c r="A121">
        <v>2</v>
      </c>
      <c r="B121">
        <v>8</v>
      </c>
      <c r="C121">
        <v>2023</v>
      </c>
      <c r="D121">
        <v>8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1127</v>
      </c>
      <c r="R121">
        <v>129439</v>
      </c>
      <c r="S121">
        <v>129117</v>
      </c>
      <c r="T121">
        <v>4.5204922782159924</v>
      </c>
      <c r="U121">
        <v>60.401775134180632</v>
      </c>
      <c r="V121">
        <v>90.769908260366691</v>
      </c>
      <c r="W121">
        <v>83.70972141546109</v>
      </c>
      <c r="X121">
        <v>2.0372530690132038</v>
      </c>
      <c r="Y121">
        <v>4.0745061380264076</v>
      </c>
      <c r="Z121">
        <v>58.523319864955688</v>
      </c>
      <c r="AA121">
        <v>9.8625066393756136</v>
      </c>
      <c r="AB121">
        <v>2.5826210038410737</v>
      </c>
      <c r="AC121">
        <v>-27.508909348785082</v>
      </c>
      <c r="AD121">
        <v>8.7503067430747059</v>
      </c>
      <c r="AE121">
        <v>8.7328349190732411</v>
      </c>
      <c r="AF121">
        <v>1637</v>
      </c>
      <c r="AG121">
        <v>2</v>
      </c>
      <c r="AH121">
        <v>0</v>
      </c>
      <c r="AI121">
        <v>580</v>
      </c>
      <c r="AJ121">
        <v>6579</v>
      </c>
      <c r="AK121">
        <v>1603</v>
      </c>
      <c r="AL121">
        <v>11715</v>
      </c>
      <c r="AM121">
        <v>0</v>
      </c>
      <c r="AN121">
        <v>1578</v>
      </c>
      <c r="AO121">
        <v>875</v>
      </c>
      <c r="AP121">
        <v>620</v>
      </c>
    </row>
    <row r="122" spans="1:42">
      <c r="A122">
        <v>2</v>
      </c>
      <c r="B122">
        <v>9</v>
      </c>
      <c r="C122">
        <v>2023</v>
      </c>
      <c r="D122">
        <v>9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1166</v>
      </c>
      <c r="R122">
        <v>120128</v>
      </c>
      <c r="S122">
        <v>119918</v>
      </c>
      <c r="T122">
        <v>4.2921716835375596</v>
      </c>
      <c r="U122">
        <v>60.508030487499802</v>
      </c>
      <c r="V122">
        <v>90.261494505898114</v>
      </c>
      <c r="W122">
        <v>83.257447589186299</v>
      </c>
      <c r="X122">
        <v>1.7481353223228551</v>
      </c>
      <c r="Y122">
        <v>3.4962706446457101</v>
      </c>
      <c r="Z122">
        <v>56.292454714970688</v>
      </c>
      <c r="AA122">
        <v>9.5897251244273427</v>
      </c>
      <c r="AB122">
        <v>2.6277271112149809</v>
      </c>
      <c r="AC122">
        <v>-31.691310438660089</v>
      </c>
      <c r="AD122">
        <v>8.1208665736916856</v>
      </c>
      <c r="AE122">
        <v>8.0668391350971191</v>
      </c>
      <c r="AF122">
        <v>1568</v>
      </c>
      <c r="AG122">
        <v>0</v>
      </c>
      <c r="AH122">
        <v>0</v>
      </c>
      <c r="AI122">
        <v>558</v>
      </c>
      <c r="AJ122">
        <v>5865</v>
      </c>
      <c r="AK122">
        <v>1778</v>
      </c>
      <c r="AL122">
        <v>12126</v>
      </c>
      <c r="AM122">
        <v>3</v>
      </c>
      <c r="AN122">
        <v>1709</v>
      </c>
      <c r="AO122">
        <v>988</v>
      </c>
      <c r="AP122">
        <v>613</v>
      </c>
    </row>
    <row r="123" spans="1:42">
      <c r="A123">
        <v>2</v>
      </c>
      <c r="B123">
        <v>10</v>
      </c>
      <c r="C123">
        <v>2023</v>
      </c>
      <c r="D123">
        <v>10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1221</v>
      </c>
      <c r="R123">
        <v>125731</v>
      </c>
      <c r="S123">
        <v>124607</v>
      </c>
      <c r="T123">
        <v>4.1741495732953684</v>
      </c>
      <c r="U123">
        <v>60.569085203881002</v>
      </c>
      <c r="V123">
        <v>90.777182182342386</v>
      </c>
      <c r="W123">
        <v>83.593086022455338</v>
      </c>
      <c r="X123">
        <v>2.0710882757633362</v>
      </c>
      <c r="Y123">
        <v>4.1421765515266724</v>
      </c>
      <c r="Z123">
        <v>56.534188068177322</v>
      </c>
      <c r="AA123">
        <v>9.2309736375229274</v>
      </c>
      <c r="AB123">
        <v>2.5496758426987527</v>
      </c>
      <c r="AC123">
        <v>-31.420729275988126</v>
      </c>
      <c r="AD123">
        <v>8.4996393445061056</v>
      </c>
      <c r="AE123">
        <v>8.4160581171833719</v>
      </c>
      <c r="AF123">
        <v>1702</v>
      </c>
      <c r="AG123">
        <v>0</v>
      </c>
      <c r="AH123">
        <v>0</v>
      </c>
      <c r="AI123">
        <v>566</v>
      </c>
      <c r="AJ123">
        <v>5903</v>
      </c>
      <c r="AK123">
        <v>1881</v>
      </c>
      <c r="AL123">
        <v>9706</v>
      </c>
      <c r="AM123">
        <v>5</v>
      </c>
      <c r="AN123">
        <v>1615</v>
      </c>
      <c r="AO123">
        <v>1049</v>
      </c>
      <c r="AP123">
        <v>655</v>
      </c>
    </row>
    <row r="124" spans="1:42">
      <c r="A124">
        <v>2</v>
      </c>
      <c r="B124">
        <v>11</v>
      </c>
      <c r="C124">
        <v>2023</v>
      </c>
      <c r="D124">
        <v>11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1170</v>
      </c>
      <c r="R124">
        <v>139358</v>
      </c>
      <c r="S124">
        <v>138957</v>
      </c>
      <c r="T124">
        <v>3.970213407195855</v>
      </c>
      <c r="U124">
        <v>60.692933785271698</v>
      </c>
      <c r="V124">
        <v>90.523961710066899</v>
      </c>
      <c r="W124">
        <v>83.478181091992141</v>
      </c>
      <c r="X124">
        <v>2.088147074441367</v>
      </c>
      <c r="Y124">
        <v>4.1762941488827341</v>
      </c>
      <c r="Z124">
        <v>58.709941302257512</v>
      </c>
      <c r="AA124">
        <v>9.374544486277097</v>
      </c>
      <c r="AB124">
        <v>2.5227689185692688</v>
      </c>
      <c r="AC124">
        <v>-31.779596270960621</v>
      </c>
      <c r="AD124">
        <v>9.4208487944236623</v>
      </c>
      <c r="AE124">
        <v>9.3723680355541692</v>
      </c>
      <c r="AF124">
        <v>1910</v>
      </c>
      <c r="AG124">
        <v>1</v>
      </c>
      <c r="AH124">
        <v>0</v>
      </c>
      <c r="AI124">
        <v>753</v>
      </c>
      <c r="AJ124">
        <v>6556</v>
      </c>
      <c r="AK124">
        <v>2174</v>
      </c>
      <c r="AL124">
        <v>11309</v>
      </c>
      <c r="AM124">
        <v>10</v>
      </c>
      <c r="AN124">
        <v>1858</v>
      </c>
      <c r="AO124">
        <v>1323</v>
      </c>
      <c r="AP124">
        <v>629</v>
      </c>
    </row>
    <row r="125" spans="1:42">
      <c r="A125">
        <v>2</v>
      </c>
      <c r="B125">
        <v>12</v>
      </c>
      <c r="C125">
        <v>2023</v>
      </c>
      <c r="D125">
        <v>12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1024</v>
      </c>
      <c r="R125">
        <v>110438</v>
      </c>
      <c r="S125">
        <v>109798</v>
      </c>
      <c r="T125">
        <v>3.614715949220376</v>
      </c>
      <c r="U125">
        <v>60.859669575037799</v>
      </c>
      <c r="V125">
        <v>87.070565731294892</v>
      </c>
      <c r="W125">
        <v>80.218924570574515</v>
      </c>
      <c r="X125">
        <v>1.6860138720367996</v>
      </c>
      <c r="Y125">
        <v>3.3720277440735993</v>
      </c>
      <c r="Z125">
        <v>56.221590394610551</v>
      </c>
      <c r="AA125">
        <v>9.4107648241654278</v>
      </c>
      <c r="AB125">
        <v>2.4531118936801839</v>
      </c>
      <c r="AC125">
        <v>-32.163629990384962</v>
      </c>
      <c r="AD125">
        <v>7.465805329859502</v>
      </c>
      <c r="AE125">
        <v>7.1165120986676689</v>
      </c>
      <c r="AF125">
        <v>1444</v>
      </c>
      <c r="AG125">
        <v>0</v>
      </c>
      <c r="AH125">
        <v>0</v>
      </c>
      <c r="AI125">
        <v>642</v>
      </c>
      <c r="AJ125">
        <v>5474</v>
      </c>
      <c r="AK125">
        <v>1485</v>
      </c>
      <c r="AL125">
        <v>8185</v>
      </c>
      <c r="AM125">
        <v>2</v>
      </c>
      <c r="AN125">
        <v>1551</v>
      </c>
      <c r="AO125">
        <v>1007</v>
      </c>
      <c r="AP125">
        <v>581</v>
      </c>
    </row>
    <row r="126" spans="1:42">
      <c r="A126">
        <v>2</v>
      </c>
      <c r="B126">
        <v>13</v>
      </c>
      <c r="C126">
        <v>2022</v>
      </c>
      <c r="D126">
        <v>1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1124</v>
      </c>
      <c r="R126">
        <v>131756</v>
      </c>
      <c r="S126">
        <v>131519</v>
      </c>
      <c r="T126">
        <v>16.063450620844588</v>
      </c>
      <c r="U126">
        <v>60.695709365186765</v>
      </c>
      <c r="V126">
        <v>92.879355093120012</v>
      </c>
      <c r="W126">
        <v>85.672554003603892</v>
      </c>
      <c r="X126">
        <v>2.279213090864932</v>
      </c>
      <c r="Y126">
        <v>4.5584261817298639</v>
      </c>
      <c r="Z126">
        <v>63.767114970096237</v>
      </c>
      <c r="AA126">
        <v>9.6063583749995853</v>
      </c>
      <c r="AB126">
        <v>2.4818110345283753</v>
      </c>
      <c r="AC126">
        <v>-33.793992982264115</v>
      </c>
      <c r="AD126">
        <v>8.9533160026321177</v>
      </c>
      <c r="AE126">
        <v>9.0207112334164901</v>
      </c>
      <c r="AF126">
        <v>2215</v>
      </c>
      <c r="AG126">
        <v>2</v>
      </c>
      <c r="AH126">
        <v>0</v>
      </c>
      <c r="AI126">
        <v>826</v>
      </c>
      <c r="AJ126">
        <v>6405</v>
      </c>
      <c r="AK126">
        <v>1695</v>
      </c>
      <c r="AL126">
        <v>9783</v>
      </c>
      <c r="AM126">
        <v>2</v>
      </c>
      <c r="AN126">
        <v>1826</v>
      </c>
      <c r="AO126">
        <v>1607</v>
      </c>
      <c r="AP126">
        <v>677</v>
      </c>
    </row>
    <row r="127" spans="1:42">
      <c r="A127">
        <v>2</v>
      </c>
      <c r="B127">
        <v>14</v>
      </c>
      <c r="C127">
        <v>2022</v>
      </c>
      <c r="D127">
        <v>2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1040</v>
      </c>
      <c r="R127">
        <v>111508.97</v>
      </c>
      <c r="S127">
        <v>111309.97</v>
      </c>
      <c r="T127">
        <v>16.108000011120179</v>
      </c>
      <c r="U127">
        <v>60.771070911258001</v>
      </c>
      <c r="V127">
        <v>92.236308152729194</v>
      </c>
      <c r="W127">
        <v>85.081681362415111</v>
      </c>
      <c r="X127">
        <v>2.1487060637363968</v>
      </c>
      <c r="Y127">
        <v>4.2974121274727937</v>
      </c>
      <c r="Z127">
        <v>62.445200596866798</v>
      </c>
      <c r="AA127">
        <v>9.2631428025777112</v>
      </c>
      <c r="AB127">
        <v>2.4464626279801487</v>
      </c>
      <c r="AC127">
        <v>-33.563241147944069</v>
      </c>
      <c r="AD127">
        <v>7.5774541238199777</v>
      </c>
      <c r="AE127">
        <v>7.5819461932108148</v>
      </c>
      <c r="AF127">
        <v>1908.97</v>
      </c>
      <c r="AG127">
        <v>2</v>
      </c>
      <c r="AH127">
        <v>0</v>
      </c>
      <c r="AI127">
        <v>684</v>
      </c>
      <c r="AJ127">
        <v>6473</v>
      </c>
      <c r="AK127">
        <v>1646</v>
      </c>
      <c r="AL127">
        <v>7584</v>
      </c>
      <c r="AM127">
        <v>2</v>
      </c>
      <c r="AN127">
        <v>1641</v>
      </c>
      <c r="AO127">
        <v>1346</v>
      </c>
      <c r="AP127">
        <v>626</v>
      </c>
    </row>
    <row r="128" spans="1:42">
      <c r="A128">
        <v>2</v>
      </c>
      <c r="B128">
        <v>15</v>
      </c>
      <c r="C128">
        <v>2022</v>
      </c>
      <c r="D128">
        <v>3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1163</v>
      </c>
      <c r="R128">
        <v>138583</v>
      </c>
      <c r="S128">
        <v>138002</v>
      </c>
      <c r="T128">
        <v>16.033921909613731</v>
      </c>
      <c r="U128">
        <v>60.744967464239679</v>
      </c>
      <c r="V128">
        <v>92.18537476877674</v>
      </c>
      <c r="W128">
        <v>84.953718786685059</v>
      </c>
      <c r="X128">
        <v>1.4633829546192532</v>
      </c>
      <c r="Y128">
        <v>2.9267659092385063</v>
      </c>
      <c r="Z128">
        <v>60.314757221304177</v>
      </c>
      <c r="AA128">
        <v>9.4765836835765942</v>
      </c>
      <c r="AB128">
        <v>2.5324478381680593</v>
      </c>
      <c r="AC128">
        <v>-35.965794601503944</v>
      </c>
      <c r="AD128">
        <v>9.4172363428820471</v>
      </c>
      <c r="AE128">
        <v>9.385952318651162</v>
      </c>
      <c r="AF128">
        <v>2334</v>
      </c>
      <c r="AG128">
        <v>1</v>
      </c>
      <c r="AH128">
        <v>0</v>
      </c>
      <c r="AI128">
        <v>785</v>
      </c>
      <c r="AJ128">
        <v>7149</v>
      </c>
      <c r="AK128">
        <v>1695</v>
      </c>
      <c r="AL128">
        <v>8542</v>
      </c>
      <c r="AM128">
        <v>7</v>
      </c>
      <c r="AN128">
        <v>1916</v>
      </c>
      <c r="AO128">
        <v>1636</v>
      </c>
      <c r="AP128">
        <v>686</v>
      </c>
    </row>
    <row r="129" spans="1:42">
      <c r="A129">
        <v>2</v>
      </c>
      <c r="B129">
        <v>16</v>
      </c>
      <c r="C129">
        <v>2022</v>
      </c>
      <c r="D129">
        <v>4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1029</v>
      </c>
      <c r="R129">
        <v>113449</v>
      </c>
      <c r="S129">
        <v>113151</v>
      </c>
      <c r="T129">
        <v>16.050092993327397</v>
      </c>
      <c r="U129">
        <v>60.743192724765997</v>
      </c>
      <c r="V129">
        <v>92.513839525248173</v>
      </c>
      <c r="W129">
        <v>85.317240501630309</v>
      </c>
      <c r="X129">
        <v>2.0097136158097477</v>
      </c>
      <c r="Y129">
        <v>4.0194272316194954</v>
      </c>
      <c r="Z129">
        <v>60.177700993397906</v>
      </c>
      <c r="AA129">
        <v>9.5196214791575482</v>
      </c>
      <c r="AB129">
        <v>2.5655198863514315</v>
      </c>
      <c r="AC129">
        <v>-34.899419388870243</v>
      </c>
      <c r="AD129">
        <v>7.7092864627236013</v>
      </c>
      <c r="AE129">
        <v>7.7286878169862847</v>
      </c>
      <c r="AF129">
        <v>2005</v>
      </c>
      <c r="AG129">
        <v>0</v>
      </c>
      <c r="AH129">
        <v>0</v>
      </c>
      <c r="AI129">
        <v>560</v>
      </c>
      <c r="AJ129">
        <v>5538</v>
      </c>
      <c r="AK129">
        <v>1437</v>
      </c>
      <c r="AL129">
        <v>6248</v>
      </c>
      <c r="AM129">
        <v>0</v>
      </c>
      <c r="AN129">
        <v>1634</v>
      </c>
      <c r="AO129">
        <v>1466</v>
      </c>
      <c r="AP129">
        <v>619</v>
      </c>
    </row>
    <row r="130" spans="1:42">
      <c r="A130">
        <v>2</v>
      </c>
      <c r="B130">
        <v>17</v>
      </c>
      <c r="C130">
        <v>2022</v>
      </c>
      <c r="D130">
        <v>5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1077</v>
      </c>
      <c r="R130">
        <v>119534</v>
      </c>
      <c r="S130">
        <v>119235</v>
      </c>
      <c r="T130">
        <v>16.037704753459263</v>
      </c>
      <c r="U130">
        <v>60.700155155784806</v>
      </c>
      <c r="V130">
        <v>92.085536356025372</v>
      </c>
      <c r="W130">
        <v>84.917722732420188</v>
      </c>
      <c r="X130">
        <v>2.0730503455083911</v>
      </c>
      <c r="Y130">
        <v>4.1461006910167821</v>
      </c>
      <c r="Z130">
        <v>61.885321331169358</v>
      </c>
      <c r="AA130">
        <v>9.7847321783916641</v>
      </c>
      <c r="AB130">
        <v>2.545382025875107</v>
      </c>
      <c r="AC130">
        <v>-34.672856944885211</v>
      </c>
      <c r="AD130">
        <v>8.1227851108004785</v>
      </c>
      <c r="AE130">
        <v>8.1061131889340015</v>
      </c>
      <c r="AF130">
        <v>1827</v>
      </c>
      <c r="AG130">
        <v>1</v>
      </c>
      <c r="AH130">
        <v>0</v>
      </c>
      <c r="AI130">
        <v>633</v>
      </c>
      <c r="AJ130">
        <v>6091</v>
      </c>
      <c r="AK130">
        <v>1481</v>
      </c>
      <c r="AL130">
        <v>7201</v>
      </c>
      <c r="AM130">
        <v>1</v>
      </c>
      <c r="AN130">
        <v>1987</v>
      </c>
      <c r="AO130">
        <v>1240</v>
      </c>
      <c r="AP130">
        <v>660</v>
      </c>
    </row>
    <row r="131" spans="1:42">
      <c r="A131">
        <v>2</v>
      </c>
      <c r="B131">
        <v>18</v>
      </c>
      <c r="C131">
        <v>2022</v>
      </c>
      <c r="D131">
        <v>6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1114</v>
      </c>
      <c r="R131">
        <v>123659</v>
      </c>
      <c r="S131">
        <v>123324</v>
      </c>
      <c r="T131">
        <v>15.996902772948188</v>
      </c>
      <c r="U131">
        <v>60.590274399143702</v>
      </c>
      <c r="V131">
        <v>92.447803639827683</v>
      </c>
      <c r="W131">
        <v>85.247164380007078</v>
      </c>
      <c r="X131">
        <v>1.3335058507670283</v>
      </c>
      <c r="Y131">
        <v>2.6670117015340566</v>
      </c>
      <c r="Z131">
        <v>60.721015049450493</v>
      </c>
      <c r="AA131">
        <v>9.4977626248705675</v>
      </c>
      <c r="AB131">
        <v>2.5161216346061632</v>
      </c>
      <c r="AC131">
        <v>-32.003702281633096</v>
      </c>
      <c r="AD131">
        <v>8.4030943833258878</v>
      </c>
      <c r="AE131">
        <v>8.4166276196941148</v>
      </c>
      <c r="AF131">
        <v>1763</v>
      </c>
      <c r="AG131">
        <v>0</v>
      </c>
      <c r="AH131">
        <v>0</v>
      </c>
      <c r="AI131">
        <v>570</v>
      </c>
      <c r="AJ131">
        <v>6479</v>
      </c>
      <c r="AK131">
        <v>1313</v>
      </c>
      <c r="AL131">
        <v>7975</v>
      </c>
      <c r="AM131">
        <v>6</v>
      </c>
      <c r="AN131">
        <v>1614</v>
      </c>
      <c r="AO131">
        <v>1105</v>
      </c>
      <c r="AP131">
        <v>674</v>
      </c>
    </row>
    <row r="132" spans="1:42">
      <c r="A132">
        <v>2</v>
      </c>
      <c r="B132">
        <v>19</v>
      </c>
      <c r="C132">
        <v>2022</v>
      </c>
      <c r="D132">
        <v>7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1032</v>
      </c>
      <c r="R132">
        <v>115736</v>
      </c>
      <c r="S132">
        <v>115313</v>
      </c>
      <c r="T132">
        <v>15.969663717425869</v>
      </c>
      <c r="U132">
        <v>60.56162791706052</v>
      </c>
      <c r="V132">
        <v>91.902089953503776</v>
      </c>
      <c r="W132">
        <v>84.716781802572612</v>
      </c>
      <c r="X132">
        <v>1.9198866385567153</v>
      </c>
      <c r="Y132">
        <v>3.8397732771134305</v>
      </c>
      <c r="Z132">
        <v>61.410451372088211</v>
      </c>
      <c r="AA132">
        <v>9.4906058557100774</v>
      </c>
      <c r="AB132">
        <v>2.5405409901792351</v>
      </c>
      <c r="AC132">
        <v>-34.536053818747639</v>
      </c>
      <c r="AD132">
        <v>7.8646967187879984</v>
      </c>
      <c r="AE132">
        <v>7.8209280244894046</v>
      </c>
      <c r="AF132">
        <v>1550</v>
      </c>
      <c r="AG132">
        <v>0</v>
      </c>
      <c r="AH132">
        <v>0</v>
      </c>
      <c r="AI132">
        <v>558</v>
      </c>
      <c r="AJ132">
        <v>7784</v>
      </c>
      <c r="AK132">
        <v>1745</v>
      </c>
      <c r="AL132">
        <v>11427</v>
      </c>
      <c r="AM132">
        <v>1</v>
      </c>
      <c r="AN132">
        <v>1752</v>
      </c>
      <c r="AO132">
        <v>920</v>
      </c>
      <c r="AP132">
        <v>617</v>
      </c>
    </row>
    <row r="133" spans="1:42">
      <c r="A133">
        <v>2</v>
      </c>
      <c r="B133">
        <v>20</v>
      </c>
      <c r="C133">
        <v>2022</v>
      </c>
      <c r="D133">
        <v>8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1149</v>
      </c>
      <c r="R133">
        <v>132278.88</v>
      </c>
      <c r="S133">
        <v>131910.88</v>
      </c>
      <c r="T133">
        <v>15.971530300226304</v>
      </c>
      <c r="U133">
        <v>60.569847309031658</v>
      </c>
      <c r="V133">
        <v>92.428308099287392</v>
      </c>
      <c r="W133">
        <v>85.220514031899285</v>
      </c>
      <c r="X133">
        <v>2.1363954699344294</v>
      </c>
      <c r="Y133">
        <v>4.2727909398688588</v>
      </c>
      <c r="Z133">
        <v>56.826909934526206</v>
      </c>
      <c r="AA133">
        <v>9.4558874301175013</v>
      </c>
      <c r="AB133">
        <v>2.5987495905027842</v>
      </c>
      <c r="AC133">
        <v>-33.441210561451037</v>
      </c>
      <c r="AD133">
        <v>8.9888476662486241</v>
      </c>
      <c r="AE133">
        <v>8.9998513370225943</v>
      </c>
      <c r="AF133">
        <v>1696.8800000000003</v>
      </c>
      <c r="AG133">
        <v>0</v>
      </c>
      <c r="AH133">
        <v>0</v>
      </c>
      <c r="AI133">
        <v>582</v>
      </c>
      <c r="AJ133">
        <v>6900</v>
      </c>
      <c r="AK133">
        <v>1185</v>
      </c>
      <c r="AL133">
        <v>13323.94</v>
      </c>
      <c r="AM133">
        <v>2</v>
      </c>
      <c r="AN133">
        <v>1691</v>
      </c>
      <c r="AO133">
        <v>1064.9400000000003</v>
      </c>
      <c r="AP133">
        <v>668</v>
      </c>
    </row>
    <row r="134" spans="1:42">
      <c r="A134">
        <v>2</v>
      </c>
      <c r="B134">
        <v>21</v>
      </c>
      <c r="C134">
        <v>2022</v>
      </c>
      <c r="D134">
        <v>9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1198</v>
      </c>
      <c r="R134">
        <v>119170</v>
      </c>
      <c r="S134">
        <v>118924</v>
      </c>
      <c r="T134">
        <v>16.040404464210791</v>
      </c>
      <c r="U134">
        <v>60.685967508661008</v>
      </c>
      <c r="V134">
        <v>92.936313778954002</v>
      </c>
      <c r="W134">
        <v>85.711088594396102</v>
      </c>
      <c r="X134">
        <v>2.2329445330200555</v>
      </c>
      <c r="Y134">
        <v>4.4658890660401109</v>
      </c>
      <c r="Z134">
        <v>59.927834186456302</v>
      </c>
      <c r="AA134">
        <v>9.5956932673731075</v>
      </c>
      <c r="AB134">
        <v>2.5840031481219032</v>
      </c>
      <c r="AC134">
        <v>-31.815516189014073</v>
      </c>
      <c r="AD134">
        <v>8.0980499410552067</v>
      </c>
      <c r="AE134">
        <v>8.1605059890590841</v>
      </c>
      <c r="AF134">
        <v>1939</v>
      </c>
      <c r="AG134">
        <v>0</v>
      </c>
      <c r="AH134">
        <v>0</v>
      </c>
      <c r="AI134">
        <v>622</v>
      </c>
      <c r="AJ134">
        <v>5997</v>
      </c>
      <c r="AK134">
        <v>1196</v>
      </c>
      <c r="AL134">
        <v>13377</v>
      </c>
      <c r="AM134">
        <v>6</v>
      </c>
      <c r="AN134">
        <v>1706</v>
      </c>
      <c r="AO134">
        <v>1106</v>
      </c>
      <c r="AP134">
        <v>650</v>
      </c>
    </row>
    <row r="135" spans="1:42">
      <c r="A135">
        <v>2</v>
      </c>
      <c r="B135">
        <v>22</v>
      </c>
      <c r="C135">
        <v>2022</v>
      </c>
      <c r="D135">
        <v>10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1215</v>
      </c>
      <c r="R135">
        <v>117196</v>
      </c>
      <c r="S135">
        <v>116991</v>
      </c>
      <c r="T135">
        <v>15.981526673265302</v>
      </c>
      <c r="U135">
        <v>60.556700942807574</v>
      </c>
      <c r="V135">
        <v>93.55502923047186</v>
      </c>
      <c r="W135">
        <v>86.298251147523317</v>
      </c>
      <c r="X135">
        <v>1.9258336461995285</v>
      </c>
      <c r="Y135">
        <v>3.8516672923990569</v>
      </c>
      <c r="Z135">
        <v>60.171848868562094</v>
      </c>
      <c r="AA135">
        <v>9.6625144574261572</v>
      </c>
      <c r="AB135">
        <v>2.6279591051362461</v>
      </c>
      <c r="AC135">
        <v>-31.817539297453912</v>
      </c>
      <c r="AD135">
        <v>7.9639092128212292</v>
      </c>
      <c r="AE135">
        <v>8.0828592539928987</v>
      </c>
      <c r="AF135">
        <v>1789</v>
      </c>
      <c r="AG135">
        <v>3</v>
      </c>
      <c r="AH135">
        <v>0</v>
      </c>
      <c r="AI135">
        <v>788</v>
      </c>
      <c r="AJ135">
        <v>5654</v>
      </c>
      <c r="AK135">
        <v>1586</v>
      </c>
      <c r="AL135">
        <v>10491</v>
      </c>
      <c r="AM135">
        <v>2</v>
      </c>
      <c r="AN135">
        <v>1802</v>
      </c>
      <c r="AO135">
        <v>1242</v>
      </c>
      <c r="AP135">
        <v>682</v>
      </c>
    </row>
    <row r="136" spans="1:42">
      <c r="A136">
        <v>2</v>
      </c>
      <c r="B136">
        <v>23</v>
      </c>
      <c r="C136">
        <v>2022</v>
      </c>
      <c r="D136">
        <v>11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1283</v>
      </c>
      <c r="R136">
        <v>137598</v>
      </c>
      <c r="S136">
        <v>137180</v>
      </c>
      <c r="T136">
        <v>15.9981249727467</v>
      </c>
      <c r="U136">
        <v>60.627052048403563</v>
      </c>
      <c r="V136">
        <v>92.682382495765381</v>
      </c>
      <c r="W136">
        <v>85.456091266948874</v>
      </c>
      <c r="X136">
        <v>1.9266268405064024</v>
      </c>
      <c r="Y136">
        <v>3.8532536810128049</v>
      </c>
      <c r="Z136">
        <v>60.158577886306482</v>
      </c>
      <c r="AA136">
        <v>9.8498289942233832</v>
      </c>
      <c r="AB136">
        <v>2.5820753965775607</v>
      </c>
      <c r="AC136">
        <v>-30.137114517850943</v>
      </c>
      <c r="AD136">
        <v>9.3503018862911365</v>
      </c>
      <c r="AE136">
        <v>9.3852185772276613</v>
      </c>
      <c r="AF136">
        <v>2058</v>
      </c>
      <c r="AG136">
        <v>1</v>
      </c>
      <c r="AH136">
        <v>0</v>
      </c>
      <c r="AI136">
        <v>911</v>
      </c>
      <c r="AJ136">
        <v>6469</v>
      </c>
      <c r="AK136">
        <v>1706</v>
      </c>
      <c r="AL136">
        <v>10657</v>
      </c>
      <c r="AM136">
        <v>4</v>
      </c>
      <c r="AN136">
        <v>2226</v>
      </c>
      <c r="AO136">
        <v>1448</v>
      </c>
      <c r="AP136">
        <v>729</v>
      </c>
    </row>
    <row r="137" spans="1:42">
      <c r="A137">
        <v>2</v>
      </c>
      <c r="B137">
        <v>24</v>
      </c>
      <c r="C137">
        <v>2022</v>
      </c>
      <c r="D137">
        <v>12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1063</v>
      </c>
      <c r="R137">
        <v>111120</v>
      </c>
      <c r="S137">
        <v>110919</v>
      </c>
      <c r="T137">
        <v>16.086204103671701</v>
      </c>
      <c r="U137">
        <v>60.741297703729771</v>
      </c>
      <c r="V137">
        <v>89.253550048924225</v>
      </c>
      <c r="W137">
        <v>82.325886457685058</v>
      </c>
      <c r="X137">
        <v>2.1184305255579554</v>
      </c>
      <c r="Y137">
        <v>4.2368610511159108</v>
      </c>
      <c r="Z137">
        <v>58.528617710583156</v>
      </c>
      <c r="AA137">
        <v>9.7492366247820179</v>
      </c>
      <c r="AB137">
        <v>2.5043629607517008</v>
      </c>
      <c r="AC137">
        <v>-31.915675736406666</v>
      </c>
      <c r="AD137">
        <v>7.551022148611688</v>
      </c>
      <c r="AE137">
        <v>7.3105984473154892</v>
      </c>
      <c r="AF137">
        <v>1892</v>
      </c>
      <c r="AG137">
        <v>2</v>
      </c>
      <c r="AH137">
        <v>0</v>
      </c>
      <c r="AI137">
        <v>808</v>
      </c>
      <c r="AJ137">
        <v>5403</v>
      </c>
      <c r="AK137">
        <v>1204</v>
      </c>
      <c r="AL137">
        <v>8809</v>
      </c>
      <c r="AM137">
        <v>6</v>
      </c>
      <c r="AN137">
        <v>1941</v>
      </c>
      <c r="AO137">
        <v>1320</v>
      </c>
      <c r="AP137">
        <v>635</v>
      </c>
    </row>
    <row r="138" spans="1:42">
      <c r="A138">
        <v>2</v>
      </c>
      <c r="B138">
        <v>25</v>
      </c>
      <c r="C138">
        <v>2021</v>
      </c>
      <c r="D138">
        <v>1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1119</v>
      </c>
      <c r="R138">
        <v>123121</v>
      </c>
      <c r="S138">
        <v>122905</v>
      </c>
      <c r="T138">
        <v>16.082366127630543</v>
      </c>
      <c r="U138">
        <v>60.828029779097662</v>
      </c>
      <c r="V138">
        <v>91.688546893167654</v>
      </c>
      <c r="W138">
        <v>84.577320450754399</v>
      </c>
      <c r="X138">
        <v>2.1913402262814636</v>
      </c>
      <c r="Y138">
        <v>4.3826804525629273</v>
      </c>
      <c r="Z138">
        <v>66.032602074382098</v>
      </c>
      <c r="AA138">
        <v>9.3517631214602073</v>
      </c>
      <c r="AB138">
        <v>2.6694236620535152</v>
      </c>
      <c r="AC138">
        <v>-26.047399770367797</v>
      </c>
      <c r="AD138">
        <v>8.1889839864694505</v>
      </c>
      <c r="AE138">
        <v>8.2330785751784141</v>
      </c>
      <c r="AF138">
        <v>2255</v>
      </c>
      <c r="AG138">
        <v>0</v>
      </c>
      <c r="AH138">
        <v>0</v>
      </c>
      <c r="AI138">
        <v>797</v>
      </c>
      <c r="AJ138">
        <v>6235</v>
      </c>
      <c r="AK138">
        <v>1544</v>
      </c>
      <c r="AL138">
        <v>6704</v>
      </c>
      <c r="AM138">
        <v>2</v>
      </c>
      <c r="AN138">
        <v>2026</v>
      </c>
      <c r="AO138">
        <v>1707</v>
      </c>
      <c r="AP138">
        <v>649</v>
      </c>
    </row>
    <row r="139" spans="1:42">
      <c r="A139">
        <v>2</v>
      </c>
      <c r="B139">
        <v>26</v>
      </c>
      <c r="C139">
        <v>2021</v>
      </c>
      <c r="D139">
        <v>2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1094</v>
      </c>
      <c r="R139">
        <v>108486</v>
      </c>
      <c r="S139">
        <v>108281</v>
      </c>
      <c r="T139">
        <v>16.07616650996442</v>
      </c>
      <c r="U139">
        <v>60.814381101024175</v>
      </c>
      <c r="V139">
        <v>91.85808056108624</v>
      </c>
      <c r="W139">
        <v>84.725967713634105</v>
      </c>
      <c r="X139">
        <v>1.7181940526888262</v>
      </c>
      <c r="Y139">
        <v>3.4363881053776524</v>
      </c>
      <c r="Z139">
        <v>64.7143410209612</v>
      </c>
      <c r="AA139">
        <v>9.2542588134810906</v>
      </c>
      <c r="AB139">
        <v>2.6788742910988219</v>
      </c>
      <c r="AC139">
        <v>-27.305976642962843</v>
      </c>
      <c r="AD139">
        <v>7.2155856170444093</v>
      </c>
      <c r="AE139">
        <v>7.2662039416620896</v>
      </c>
      <c r="AF139">
        <v>1990</v>
      </c>
      <c r="AG139">
        <v>0</v>
      </c>
      <c r="AH139">
        <v>0</v>
      </c>
      <c r="AI139">
        <v>804</v>
      </c>
      <c r="AJ139">
        <v>6050</v>
      </c>
      <c r="AK139">
        <v>1702</v>
      </c>
      <c r="AL139">
        <v>6949</v>
      </c>
      <c r="AM139">
        <v>5</v>
      </c>
      <c r="AN139">
        <v>2012</v>
      </c>
      <c r="AO139">
        <v>1418</v>
      </c>
      <c r="AP139">
        <v>636</v>
      </c>
    </row>
    <row r="140" spans="1:42">
      <c r="A140">
        <v>2</v>
      </c>
      <c r="B140">
        <v>27</v>
      </c>
      <c r="C140">
        <v>2021</v>
      </c>
      <c r="D140">
        <v>3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1201</v>
      </c>
      <c r="R140">
        <v>142997</v>
      </c>
      <c r="S140">
        <v>142797</v>
      </c>
      <c r="T140">
        <v>16.080610082729002</v>
      </c>
      <c r="U140">
        <v>60.803203148525547</v>
      </c>
      <c r="V140">
        <v>91.590198682745694</v>
      </c>
      <c r="W140">
        <v>84.495305433587262</v>
      </c>
      <c r="X140">
        <v>1.5797534214004489</v>
      </c>
      <c r="Y140">
        <v>3.1595068428008979</v>
      </c>
      <c r="Z140">
        <v>65.240529521598361</v>
      </c>
      <c r="AA140">
        <v>9.1956094635927705</v>
      </c>
      <c r="AB140">
        <v>2.6611017642912325</v>
      </c>
      <c r="AC140">
        <v>-26.582676035307159</v>
      </c>
      <c r="AD140">
        <v>9.5109700466465679</v>
      </c>
      <c r="AE140">
        <v>9.5563148727000353</v>
      </c>
      <c r="AF140">
        <v>2511</v>
      </c>
      <c r="AG140">
        <v>0</v>
      </c>
      <c r="AH140">
        <v>0</v>
      </c>
      <c r="AI140">
        <v>1091</v>
      </c>
      <c r="AJ140">
        <v>8049</v>
      </c>
      <c r="AK140">
        <v>2236</v>
      </c>
      <c r="AL140">
        <v>7426</v>
      </c>
      <c r="AM140">
        <v>5</v>
      </c>
      <c r="AN140">
        <v>2755</v>
      </c>
      <c r="AO140">
        <v>1797</v>
      </c>
      <c r="AP140">
        <v>677</v>
      </c>
    </row>
    <row r="141" spans="1:42">
      <c r="A141">
        <v>2</v>
      </c>
      <c r="B141">
        <v>28</v>
      </c>
      <c r="C141">
        <v>2021</v>
      </c>
      <c r="D141">
        <v>4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1103</v>
      </c>
      <c r="R141">
        <v>117935.88</v>
      </c>
      <c r="S141">
        <v>117784.88</v>
      </c>
      <c r="T141">
        <v>15.976053767521805</v>
      </c>
      <c r="U141">
        <v>60.590677513106918</v>
      </c>
      <c r="V141">
        <v>92.003041609426475</v>
      </c>
      <c r="W141">
        <v>84.906139395820304</v>
      </c>
      <c r="X141">
        <v>1.7306014081550076</v>
      </c>
      <c r="Y141">
        <v>3.4612028163100153</v>
      </c>
      <c r="Z141">
        <v>65.834078653587028</v>
      </c>
      <c r="AA141">
        <v>9.3539657058317562</v>
      </c>
      <c r="AB141">
        <v>2.7253386381988496</v>
      </c>
      <c r="AC141">
        <v>-27.453792500770238</v>
      </c>
      <c r="AD141">
        <v>7.8441129681385187</v>
      </c>
      <c r="AE141">
        <v>7.9207704163098605</v>
      </c>
      <c r="AF141">
        <v>2227</v>
      </c>
      <c r="AG141">
        <v>0</v>
      </c>
      <c r="AH141">
        <v>0</v>
      </c>
      <c r="AI141">
        <v>832</v>
      </c>
      <c r="AJ141">
        <v>7171</v>
      </c>
      <c r="AK141">
        <v>1563.88</v>
      </c>
      <c r="AL141">
        <v>6303</v>
      </c>
      <c r="AM141">
        <v>7</v>
      </c>
      <c r="AN141">
        <v>2183</v>
      </c>
      <c r="AO141">
        <v>1377</v>
      </c>
      <c r="AP141">
        <v>658</v>
      </c>
    </row>
    <row r="142" spans="1:42">
      <c r="A142">
        <v>2</v>
      </c>
      <c r="B142">
        <v>29</v>
      </c>
      <c r="C142">
        <v>2021</v>
      </c>
      <c r="D142">
        <v>5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1063</v>
      </c>
      <c r="R142">
        <v>122480</v>
      </c>
      <c r="S142">
        <v>122189</v>
      </c>
      <c r="T142">
        <v>16.033915741345531</v>
      </c>
      <c r="U142">
        <v>60.738937220208015</v>
      </c>
      <c r="V142">
        <v>91.905236286215967</v>
      </c>
      <c r="W142">
        <v>84.753962140617858</v>
      </c>
      <c r="X142">
        <v>1.656596995427825</v>
      </c>
      <c r="Y142">
        <v>3.31319399085565</v>
      </c>
      <c r="Z142">
        <v>64.311724363161318</v>
      </c>
      <c r="AA142">
        <v>9.2231814292637786</v>
      </c>
      <c r="AB142">
        <v>2.6793053119141659</v>
      </c>
      <c r="AC142">
        <v>-26.723725105689287</v>
      </c>
      <c r="AD142">
        <v>8.1463500025404141</v>
      </c>
      <c r="AE142">
        <v>8.2022104456696905</v>
      </c>
      <c r="AF142">
        <v>2146</v>
      </c>
      <c r="AG142">
        <v>3</v>
      </c>
      <c r="AH142">
        <v>0</v>
      </c>
      <c r="AI142">
        <v>835</v>
      </c>
      <c r="AJ142">
        <v>7254</v>
      </c>
      <c r="AK142">
        <v>1335</v>
      </c>
      <c r="AL142">
        <v>7263</v>
      </c>
      <c r="AM142">
        <v>4</v>
      </c>
      <c r="AN142">
        <v>2280</v>
      </c>
      <c r="AO142">
        <v>1528</v>
      </c>
      <c r="AP142">
        <v>609</v>
      </c>
    </row>
    <row r="143" spans="1:42">
      <c r="A143">
        <v>2</v>
      </c>
      <c r="B143">
        <v>30</v>
      </c>
      <c r="C143">
        <v>2021</v>
      </c>
      <c r="D143">
        <v>6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1130</v>
      </c>
      <c r="R143">
        <v>129806.76</v>
      </c>
      <c r="S143">
        <v>129491.76</v>
      </c>
      <c r="T143">
        <v>15.939087301770725</v>
      </c>
      <c r="U143">
        <v>60.551872953151602</v>
      </c>
      <c r="V143">
        <v>91.157722483604005</v>
      </c>
      <c r="W143">
        <v>84.065776386080316</v>
      </c>
      <c r="X143">
        <v>1.916695247612682</v>
      </c>
      <c r="Y143">
        <v>3.8333904952253639</v>
      </c>
      <c r="Z143">
        <v>67.316987189265021</v>
      </c>
      <c r="AA143">
        <v>9.368956192018798</v>
      </c>
      <c r="AB143">
        <v>2.7583149625886194</v>
      </c>
      <c r="AC143">
        <v>-27.457862848580035</v>
      </c>
      <c r="AD143">
        <v>8.6336650853671006</v>
      </c>
      <c r="AE143">
        <v>8.6218437721531256</v>
      </c>
      <c r="AF143">
        <v>2097.8800000000006</v>
      </c>
      <c r="AG143">
        <v>1</v>
      </c>
      <c r="AH143">
        <v>1</v>
      </c>
      <c r="AI143">
        <v>932.88</v>
      </c>
      <c r="AJ143">
        <v>7939</v>
      </c>
      <c r="AK143">
        <v>1385</v>
      </c>
      <c r="AL143">
        <v>8383</v>
      </c>
      <c r="AM143">
        <v>2</v>
      </c>
      <c r="AN143">
        <v>2041</v>
      </c>
      <c r="AO143">
        <v>1258</v>
      </c>
      <c r="AP143">
        <v>659</v>
      </c>
    </row>
    <row r="144" spans="1:42">
      <c r="A144">
        <v>2</v>
      </c>
      <c r="B144">
        <v>31</v>
      </c>
      <c r="C144">
        <v>2021</v>
      </c>
      <c r="D144">
        <v>7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1105</v>
      </c>
      <c r="R144">
        <v>121033</v>
      </c>
      <c r="S144">
        <v>120647</v>
      </c>
      <c r="T144">
        <v>16.029735691918734</v>
      </c>
      <c r="U144">
        <v>60.696643928154046</v>
      </c>
      <c r="V144">
        <v>90.520462079585627</v>
      </c>
      <c r="W144">
        <v>83.449782174443129</v>
      </c>
      <c r="X144">
        <v>1.7780274801087308</v>
      </c>
      <c r="Y144">
        <v>3.5560549602174616</v>
      </c>
      <c r="Z144">
        <v>66.219130319830114</v>
      </c>
      <c r="AA144">
        <v>9.6323422333876856</v>
      </c>
      <c r="AB144">
        <v>2.5362482265450881</v>
      </c>
      <c r="AC144">
        <v>-32.241381751566124</v>
      </c>
      <c r="AD144">
        <v>8.0501076082419463</v>
      </c>
      <c r="AE144">
        <v>7.9740787789004015</v>
      </c>
      <c r="AF144">
        <v>1329</v>
      </c>
      <c r="AG144">
        <v>4</v>
      </c>
      <c r="AH144">
        <v>0</v>
      </c>
      <c r="AI144">
        <v>623</v>
      </c>
      <c r="AJ144">
        <v>6672.5</v>
      </c>
      <c r="AK144">
        <v>1240</v>
      </c>
      <c r="AL144">
        <v>9752</v>
      </c>
      <c r="AM144">
        <v>3</v>
      </c>
      <c r="AN144">
        <v>1907.5</v>
      </c>
      <c r="AO144">
        <v>696</v>
      </c>
      <c r="AP144">
        <v>632</v>
      </c>
    </row>
    <row r="145" spans="1:42">
      <c r="A145">
        <v>2</v>
      </c>
      <c r="B145">
        <v>32</v>
      </c>
      <c r="C145">
        <v>2021</v>
      </c>
      <c r="D145">
        <v>8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1172</v>
      </c>
      <c r="R145">
        <v>129237.89</v>
      </c>
      <c r="S145">
        <v>128601.89</v>
      </c>
      <c r="T145">
        <v>16.038857721988499</v>
      </c>
      <c r="U145">
        <v>60.74017232561669</v>
      </c>
      <c r="V145">
        <v>90.963712440604723</v>
      </c>
      <c r="W145">
        <v>83.822325006265942</v>
      </c>
      <c r="X145">
        <v>1.5250945369039997</v>
      </c>
      <c r="Y145">
        <v>3.0501890738079993</v>
      </c>
      <c r="Z145">
        <v>63.099915976653591</v>
      </c>
      <c r="AA145">
        <v>9.4875800727106565</v>
      </c>
      <c r="AB145">
        <v>2.4591113674649661</v>
      </c>
      <c r="AC145">
        <v>-33.840517092499702</v>
      </c>
      <c r="AD145">
        <v>8.5958285885844017</v>
      </c>
      <c r="AE145">
        <v>8.5377973305281891</v>
      </c>
      <c r="AF145">
        <v>1648.8899999999996</v>
      </c>
      <c r="AG145">
        <v>1</v>
      </c>
      <c r="AH145">
        <v>0</v>
      </c>
      <c r="AI145">
        <v>717</v>
      </c>
      <c r="AJ145">
        <v>7572</v>
      </c>
      <c r="AK145">
        <v>1483</v>
      </c>
      <c r="AL145">
        <v>12446</v>
      </c>
      <c r="AM145">
        <v>2</v>
      </c>
      <c r="AN145">
        <v>1765.5</v>
      </c>
      <c r="AO145">
        <v>1096</v>
      </c>
      <c r="AP145">
        <v>658</v>
      </c>
    </row>
    <row r="146" spans="1:42">
      <c r="A146">
        <v>2</v>
      </c>
      <c r="B146">
        <v>33</v>
      </c>
      <c r="C146">
        <v>2021</v>
      </c>
      <c r="D146">
        <v>9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1276</v>
      </c>
      <c r="R146">
        <v>124596.9</v>
      </c>
      <c r="S146">
        <v>123819.9</v>
      </c>
      <c r="T146">
        <v>15.995884327780225</v>
      </c>
      <c r="U146">
        <v>60.72132427824608</v>
      </c>
      <c r="V146">
        <v>91.837441889974599</v>
      </c>
      <c r="W146">
        <v>84.591302851964187</v>
      </c>
      <c r="X146">
        <v>1.6011634318349819</v>
      </c>
      <c r="Y146">
        <v>3.2023268636699638</v>
      </c>
      <c r="Z146">
        <v>60.824948293256085</v>
      </c>
      <c r="AA146">
        <v>9.6710020467788809</v>
      </c>
      <c r="AB146">
        <v>2.531939676927438</v>
      </c>
      <c r="AC146">
        <v>-35.439353767334602</v>
      </c>
      <c r="AD146">
        <v>8.2871485681868648</v>
      </c>
      <c r="AE146">
        <v>8.2957365213901753</v>
      </c>
      <c r="AF146">
        <v>1770.9</v>
      </c>
      <c r="AG146">
        <v>0</v>
      </c>
      <c r="AH146">
        <v>0</v>
      </c>
      <c r="AI146">
        <v>821</v>
      </c>
      <c r="AJ146">
        <v>6453</v>
      </c>
      <c r="AK146">
        <v>1568</v>
      </c>
      <c r="AL146">
        <v>11039.9</v>
      </c>
      <c r="AM146">
        <v>4</v>
      </c>
      <c r="AN146">
        <v>1692</v>
      </c>
      <c r="AO146">
        <v>1306</v>
      </c>
      <c r="AP146">
        <v>656</v>
      </c>
    </row>
    <row r="147" spans="1:42">
      <c r="A147">
        <v>2</v>
      </c>
      <c r="B147">
        <v>34</v>
      </c>
      <c r="C147">
        <v>2021</v>
      </c>
      <c r="D147">
        <v>10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1273</v>
      </c>
      <c r="R147">
        <v>122091</v>
      </c>
      <c r="S147">
        <v>121406</v>
      </c>
      <c r="T147">
        <v>15.994250190431718</v>
      </c>
      <c r="U147">
        <v>60.685987512973007</v>
      </c>
      <c r="V147">
        <v>92.602614555721217</v>
      </c>
      <c r="W147">
        <v>85.300601288238454</v>
      </c>
      <c r="X147">
        <v>1.7437812778992725</v>
      </c>
      <c r="Y147">
        <v>3.487562555798545</v>
      </c>
      <c r="Z147">
        <v>62.496826137880781</v>
      </c>
      <c r="AA147">
        <v>10.068410706735683</v>
      </c>
      <c r="AB147">
        <v>2.5228702057502832</v>
      </c>
      <c r="AC147">
        <v>-36.739698111654114</v>
      </c>
      <c r="AD147">
        <v>8.1204769608112493</v>
      </c>
      <c r="AE147">
        <v>8.2022127583820819</v>
      </c>
      <c r="AF147">
        <v>2031</v>
      </c>
      <c r="AG147">
        <v>1</v>
      </c>
      <c r="AH147">
        <v>0</v>
      </c>
      <c r="AI147">
        <v>791</v>
      </c>
      <c r="AJ147">
        <v>6580</v>
      </c>
      <c r="AK147">
        <v>1779</v>
      </c>
      <c r="AL147">
        <v>9263</v>
      </c>
      <c r="AM147">
        <v>2</v>
      </c>
      <c r="AN147">
        <v>1582</v>
      </c>
      <c r="AO147">
        <v>1486</v>
      </c>
      <c r="AP147">
        <v>668</v>
      </c>
    </row>
    <row r="148" spans="1:42">
      <c r="A148">
        <v>2</v>
      </c>
      <c r="B148">
        <v>35</v>
      </c>
      <c r="C148">
        <v>2021</v>
      </c>
      <c r="D148">
        <v>11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1321</v>
      </c>
      <c r="R148">
        <v>145323</v>
      </c>
      <c r="S148">
        <v>143833</v>
      </c>
      <c r="T148">
        <v>15.898013390860362</v>
      </c>
      <c r="U148">
        <v>60.633095325829245</v>
      </c>
      <c r="V148">
        <v>92.40392050914258</v>
      </c>
      <c r="W148">
        <v>85.023683647006976</v>
      </c>
      <c r="X148">
        <v>1.9542673905713479</v>
      </c>
      <c r="Y148">
        <v>3.9085347811426958</v>
      </c>
      <c r="Z148">
        <v>61.74315146260399</v>
      </c>
      <c r="AA148">
        <v>10.189281582961522</v>
      </c>
      <c r="AB148">
        <v>2.5375947125817304</v>
      </c>
      <c r="AC148">
        <v>-36.514838310505695</v>
      </c>
      <c r="AD148">
        <v>9.665676203618391</v>
      </c>
      <c r="AE148">
        <v>9.6858389355160952</v>
      </c>
      <c r="AF148">
        <v>2293</v>
      </c>
      <c r="AG148">
        <v>0</v>
      </c>
      <c r="AH148">
        <v>0</v>
      </c>
      <c r="AI148">
        <v>924</v>
      </c>
      <c r="AJ148">
        <v>7047</v>
      </c>
      <c r="AK148">
        <v>1710</v>
      </c>
      <c r="AL148">
        <v>12106</v>
      </c>
      <c r="AM148">
        <v>0</v>
      </c>
      <c r="AN148">
        <v>1921</v>
      </c>
      <c r="AO148">
        <v>1414.5</v>
      </c>
      <c r="AP148">
        <v>699</v>
      </c>
    </row>
    <row r="149" spans="1:42">
      <c r="A149">
        <v>2</v>
      </c>
      <c r="B149">
        <v>36</v>
      </c>
      <c r="C149">
        <v>2021</v>
      </c>
      <c r="D149">
        <v>12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1125</v>
      </c>
      <c r="R149">
        <v>116387</v>
      </c>
      <c r="S149">
        <v>116002</v>
      </c>
      <c r="T149">
        <v>16.101970151305554</v>
      </c>
      <c r="U149">
        <v>60.788615713522191</v>
      </c>
      <c r="V149">
        <v>88.582433190387334</v>
      </c>
      <c r="W149">
        <v>81.673950707746101</v>
      </c>
      <c r="X149">
        <v>1.5689037435452404</v>
      </c>
      <c r="Y149">
        <v>3.1378074870904809</v>
      </c>
      <c r="Z149">
        <v>61.945062592901266</v>
      </c>
      <c r="AA149">
        <v>9.9589310539460989</v>
      </c>
      <c r="AB149">
        <v>2.4354667167869968</v>
      </c>
      <c r="AC149">
        <v>-33.868242517090977</v>
      </c>
      <c r="AD149">
        <v>7.741094364350678</v>
      </c>
      <c r="AE149">
        <v>7.503913651609845</v>
      </c>
      <c r="AF149">
        <v>1925</v>
      </c>
      <c r="AG149">
        <v>0</v>
      </c>
      <c r="AH149">
        <v>1</v>
      </c>
      <c r="AI149">
        <v>812</v>
      </c>
      <c r="AJ149">
        <v>6751.5</v>
      </c>
      <c r="AK149">
        <v>1775</v>
      </c>
      <c r="AL149">
        <v>9928.5</v>
      </c>
      <c r="AM149">
        <v>0</v>
      </c>
      <c r="AN149">
        <v>1577</v>
      </c>
      <c r="AO149">
        <v>1265</v>
      </c>
      <c r="AP149">
        <v>628</v>
      </c>
    </row>
    <row r="150" spans="1:42">
      <c r="A150">
        <v>2</v>
      </c>
      <c r="B150">
        <v>37</v>
      </c>
      <c r="C150">
        <v>2020</v>
      </c>
      <c r="D150">
        <v>1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1219</v>
      </c>
      <c r="R150">
        <v>139608</v>
      </c>
      <c r="S150">
        <v>139608</v>
      </c>
      <c r="T150">
        <v>16.084565354420949</v>
      </c>
      <c r="U150">
        <v>60.870931465245555</v>
      </c>
      <c r="V150">
        <v>87.938354695423598</v>
      </c>
      <c r="W150">
        <v>81.167101383873742</v>
      </c>
      <c r="X150">
        <v>1.4354478253395224</v>
      </c>
      <c r="Y150">
        <v>2.8708956506790448</v>
      </c>
      <c r="Z150">
        <v>43.691622256604198</v>
      </c>
      <c r="AA150">
        <v>19.004579220098172</v>
      </c>
      <c r="AB150">
        <v>3.8133127000225593</v>
      </c>
      <c r="AC150">
        <v>-2.1784216609637186</v>
      </c>
      <c r="AD150">
        <v>9.248010513193039</v>
      </c>
      <c r="AE150">
        <v>9.2045003276623554</v>
      </c>
      <c r="AF150">
        <v>2634</v>
      </c>
      <c r="AG150">
        <v>2</v>
      </c>
      <c r="AH150">
        <v>1</v>
      </c>
      <c r="AI150">
        <v>807</v>
      </c>
      <c r="AJ150">
        <v>9254</v>
      </c>
      <c r="AK150">
        <v>2832</v>
      </c>
      <c r="AL150">
        <v>10831</v>
      </c>
      <c r="AM150">
        <v>4</v>
      </c>
      <c r="AN150">
        <v>2849</v>
      </c>
      <c r="AO150">
        <v>2287</v>
      </c>
      <c r="AP150">
        <v>671</v>
      </c>
    </row>
    <row r="151" spans="1:42">
      <c r="A151">
        <v>2</v>
      </c>
      <c r="B151">
        <v>38</v>
      </c>
      <c r="C151">
        <v>2020</v>
      </c>
      <c r="D151">
        <v>2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1115</v>
      </c>
      <c r="R151">
        <v>112052</v>
      </c>
      <c r="S151">
        <v>112052</v>
      </c>
      <c r="T151">
        <v>16.03557276978546</v>
      </c>
      <c r="U151">
        <v>60.809213579409558</v>
      </c>
      <c r="V151">
        <v>86.623159097431554</v>
      </c>
      <c r="W151">
        <v>79.953175846929057</v>
      </c>
      <c r="X151">
        <v>1.1119837218434299</v>
      </c>
      <c r="Y151">
        <v>2.2239674436868597</v>
      </c>
      <c r="Z151">
        <v>41.016670831399722</v>
      </c>
      <c r="AB151">
        <v>4.1406476264468752</v>
      </c>
      <c r="AD151">
        <v>7.4226267407620385</v>
      </c>
      <c r="AE151">
        <v>7.2772150154481823</v>
      </c>
      <c r="AF151">
        <v>2120</v>
      </c>
      <c r="AG151">
        <v>0</v>
      </c>
      <c r="AH151">
        <v>0</v>
      </c>
      <c r="AI151">
        <v>660</v>
      </c>
      <c r="AJ151">
        <v>8000</v>
      </c>
      <c r="AK151">
        <v>2156</v>
      </c>
      <c r="AL151">
        <v>8974</v>
      </c>
      <c r="AM151">
        <v>5</v>
      </c>
      <c r="AN151">
        <v>2642</v>
      </c>
      <c r="AO151">
        <v>1670</v>
      </c>
      <c r="AP151">
        <v>626</v>
      </c>
    </row>
    <row r="152" spans="1:42">
      <c r="A152">
        <v>2</v>
      </c>
      <c r="B152">
        <v>39</v>
      </c>
      <c r="C152">
        <v>2020</v>
      </c>
      <c r="D152">
        <v>3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1191</v>
      </c>
      <c r="R152">
        <v>136507</v>
      </c>
      <c r="S152">
        <v>136507</v>
      </c>
      <c r="T152">
        <v>16.162423905001209</v>
      </c>
      <c r="U152">
        <v>61.057572139157699</v>
      </c>
      <c r="V152">
        <v>87.075819517739248</v>
      </c>
      <c r="W152">
        <v>80.370981414873143</v>
      </c>
      <c r="X152">
        <v>1.591127194942384</v>
      </c>
      <c r="Y152">
        <v>3.1822543898847679</v>
      </c>
      <c r="Z152">
        <v>45.331008666222246</v>
      </c>
      <c r="AA152">
        <v>9.5779701343599122</v>
      </c>
      <c r="AB152">
        <v>3.5321269719354391</v>
      </c>
      <c r="AC152">
        <v>-7.4308998597239988</v>
      </c>
      <c r="AD152">
        <v>9.0425919082319233</v>
      </c>
      <c r="AE152">
        <v>8.911772043425314</v>
      </c>
      <c r="AF152">
        <v>2530</v>
      </c>
      <c r="AG152">
        <v>0</v>
      </c>
      <c r="AH152">
        <v>0</v>
      </c>
      <c r="AI152">
        <v>819</v>
      </c>
      <c r="AJ152">
        <v>9500</v>
      </c>
      <c r="AK152">
        <v>2801</v>
      </c>
      <c r="AL152">
        <v>11250</v>
      </c>
      <c r="AM152">
        <v>3</v>
      </c>
      <c r="AN152">
        <v>2841</v>
      </c>
      <c r="AO152">
        <v>1974</v>
      </c>
      <c r="AP152">
        <v>667</v>
      </c>
    </row>
    <row r="153" spans="1:42">
      <c r="A153">
        <v>2</v>
      </c>
      <c r="B153">
        <v>40</v>
      </c>
      <c r="C153">
        <v>2020</v>
      </c>
      <c r="D153">
        <v>4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1143</v>
      </c>
      <c r="R153">
        <v>118261</v>
      </c>
      <c r="S153">
        <v>118261</v>
      </c>
      <c r="T153">
        <v>16.127370815399839</v>
      </c>
      <c r="U153">
        <v>60.860883976966207</v>
      </c>
      <c r="V153">
        <v>87.6062173771533</v>
      </c>
      <c r="W153">
        <v>80.86053863911134</v>
      </c>
      <c r="X153">
        <v>1.4366528272211463</v>
      </c>
      <c r="Y153">
        <v>2.8733056544422926</v>
      </c>
      <c r="Z153">
        <v>43.193445007229755</v>
      </c>
      <c r="AA153">
        <v>9.6197264783680954</v>
      </c>
      <c r="AB153">
        <v>4.0123995660555876</v>
      </c>
      <c r="AC153">
        <v>-5.6387293702125009E-2</v>
      </c>
      <c r="AD153">
        <v>7.8339276495668013</v>
      </c>
      <c r="AE153">
        <v>7.7676214466885956</v>
      </c>
      <c r="AF153">
        <v>2082</v>
      </c>
      <c r="AG153">
        <v>0</v>
      </c>
      <c r="AH153">
        <v>0</v>
      </c>
      <c r="AI153">
        <v>710</v>
      </c>
      <c r="AJ153">
        <v>7757</v>
      </c>
      <c r="AK153">
        <v>1700</v>
      </c>
      <c r="AL153">
        <v>8751</v>
      </c>
      <c r="AM153">
        <v>2</v>
      </c>
      <c r="AN153">
        <v>2494</v>
      </c>
      <c r="AO153">
        <v>1729</v>
      </c>
      <c r="AP153">
        <v>656</v>
      </c>
    </row>
    <row r="154" spans="1:42">
      <c r="A154">
        <v>2</v>
      </c>
      <c r="B154">
        <v>41</v>
      </c>
      <c r="C154">
        <v>2020</v>
      </c>
      <c r="D154">
        <v>5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1159</v>
      </c>
      <c r="R154">
        <v>121028</v>
      </c>
      <c r="S154">
        <v>121028</v>
      </c>
      <c r="T154">
        <v>16.095696863535707</v>
      </c>
      <c r="U154">
        <v>60.842813233301378</v>
      </c>
      <c r="V154">
        <v>88.817221848612974</v>
      </c>
      <c r="W154">
        <v>81.978295766268971</v>
      </c>
      <c r="X154">
        <v>1.1815447665003145</v>
      </c>
      <c r="Y154">
        <v>2.363089533000629</v>
      </c>
      <c r="Z154">
        <v>43.819611990613744</v>
      </c>
      <c r="AA154">
        <v>9.5359730251036794</v>
      </c>
      <c r="AB154">
        <v>3.481213276751236</v>
      </c>
      <c r="AC154">
        <v>-8.9740071025475938</v>
      </c>
      <c r="AD154">
        <v>8.0172211935614524</v>
      </c>
      <c r="AE154">
        <v>8.0592498040331186</v>
      </c>
      <c r="AF154">
        <v>2294</v>
      </c>
      <c r="AG154">
        <v>0</v>
      </c>
      <c r="AH154">
        <v>0</v>
      </c>
      <c r="AI154">
        <v>657</v>
      </c>
      <c r="AJ154">
        <v>7927</v>
      </c>
      <c r="AK154">
        <v>1795</v>
      </c>
      <c r="AL154">
        <v>7616</v>
      </c>
      <c r="AM154">
        <v>2</v>
      </c>
      <c r="AN154">
        <v>2505</v>
      </c>
      <c r="AO154">
        <v>1912</v>
      </c>
      <c r="AP154">
        <v>652</v>
      </c>
    </row>
    <row r="155" spans="1:42">
      <c r="A155">
        <v>2</v>
      </c>
      <c r="B155">
        <v>42</v>
      </c>
      <c r="C155">
        <v>2020</v>
      </c>
      <c r="D155">
        <v>6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1174</v>
      </c>
      <c r="R155">
        <v>125947</v>
      </c>
      <c r="S155">
        <v>125947</v>
      </c>
      <c r="T155">
        <v>15.966462083257248</v>
      </c>
      <c r="U155">
        <v>60.600697118629263</v>
      </c>
      <c r="V155">
        <v>88.376854437241263</v>
      </c>
      <c r="W155">
        <v>81.571836645573271</v>
      </c>
      <c r="X155">
        <v>1.4903094158654042</v>
      </c>
      <c r="Y155">
        <v>2.9806188317308084</v>
      </c>
      <c r="Z155">
        <v>42.87835359317809</v>
      </c>
      <c r="AA155">
        <v>10.152284624946535</v>
      </c>
      <c r="AB155">
        <v>4.1735855469751284</v>
      </c>
      <c r="AC155">
        <v>5.1340985559385004</v>
      </c>
      <c r="AD155">
        <v>8.3430690225855528</v>
      </c>
      <c r="AE155">
        <v>8.3452229413284247</v>
      </c>
      <c r="AF155">
        <v>2293</v>
      </c>
      <c r="AG155">
        <v>0</v>
      </c>
      <c r="AH155">
        <v>0</v>
      </c>
      <c r="AI155">
        <v>698</v>
      </c>
      <c r="AJ155">
        <v>9316</v>
      </c>
      <c r="AK155">
        <v>1999</v>
      </c>
      <c r="AL155">
        <v>9391</v>
      </c>
      <c r="AM155">
        <v>3</v>
      </c>
      <c r="AN155">
        <v>2608</v>
      </c>
      <c r="AO155">
        <v>1382</v>
      </c>
      <c r="AP155">
        <v>663</v>
      </c>
    </row>
    <row r="156" spans="1:42">
      <c r="A156">
        <v>2</v>
      </c>
      <c r="B156">
        <v>43</v>
      </c>
      <c r="C156">
        <v>2020</v>
      </c>
      <c r="D156">
        <v>7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1132</v>
      </c>
      <c r="R156">
        <v>123760.77</v>
      </c>
      <c r="S156">
        <v>123760.77</v>
      </c>
      <c r="T156">
        <v>15.982860239153323</v>
      </c>
      <c r="U156">
        <v>60.556255023300203</v>
      </c>
      <c r="V156">
        <v>88.329119282451387</v>
      </c>
      <c r="W156">
        <v>81.527777097701403</v>
      </c>
      <c r="X156">
        <v>1.5974367321728848</v>
      </c>
      <c r="Y156">
        <v>3.1948734643457697</v>
      </c>
      <c r="Z156">
        <v>43.455611984314579</v>
      </c>
      <c r="AA156">
        <v>9.7632761346345358</v>
      </c>
      <c r="AB156">
        <v>4.3527581613647408</v>
      </c>
      <c r="AC156">
        <v>5.5210496903247748</v>
      </c>
      <c r="AD156">
        <v>8.1982472500205272</v>
      </c>
      <c r="AE156">
        <v>8.1959345025805863</v>
      </c>
      <c r="AF156">
        <v>2146.8800000000006</v>
      </c>
      <c r="AG156">
        <v>1</v>
      </c>
      <c r="AH156">
        <v>0</v>
      </c>
      <c r="AI156">
        <v>720</v>
      </c>
      <c r="AJ156">
        <v>8546.89</v>
      </c>
      <c r="AK156">
        <v>1514.8899999999996</v>
      </c>
      <c r="AL156">
        <v>11152.89</v>
      </c>
      <c r="AM156">
        <v>3</v>
      </c>
      <c r="AN156">
        <v>2598</v>
      </c>
      <c r="AO156">
        <v>1276</v>
      </c>
      <c r="AP156">
        <v>647</v>
      </c>
    </row>
    <row r="157" spans="1:42">
      <c r="A157">
        <v>2</v>
      </c>
      <c r="B157">
        <v>44</v>
      </c>
      <c r="C157">
        <v>2020</v>
      </c>
      <c r="D157">
        <v>8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1176</v>
      </c>
      <c r="R157">
        <v>123090</v>
      </c>
      <c r="S157">
        <v>123090</v>
      </c>
      <c r="T157">
        <v>16.023072548541723</v>
      </c>
      <c r="U157">
        <v>60.723430010561387</v>
      </c>
      <c r="V157">
        <v>88.667947164416887</v>
      </c>
      <c r="W157">
        <v>81.840515232756388</v>
      </c>
      <c r="X157">
        <v>1.1357543261028515</v>
      </c>
      <c r="Y157">
        <v>2.2715086522057031</v>
      </c>
      <c r="Z157">
        <v>46.125599155089759</v>
      </c>
      <c r="AA157">
        <v>9.9937413181232984</v>
      </c>
      <c r="AB157">
        <v>3.7356661117716441</v>
      </c>
      <c r="AC157">
        <v>-6.057013635657519</v>
      </c>
      <c r="AD157">
        <v>8.1538136358155064</v>
      </c>
      <c r="AE157">
        <v>8.1827823869565623</v>
      </c>
      <c r="AF157">
        <v>2126</v>
      </c>
      <c r="AG157">
        <v>2</v>
      </c>
      <c r="AH157">
        <v>0</v>
      </c>
      <c r="AI157">
        <v>628</v>
      </c>
      <c r="AJ157">
        <v>7680</v>
      </c>
      <c r="AK157">
        <v>1679</v>
      </c>
      <c r="AL157">
        <v>11759</v>
      </c>
      <c r="AM157">
        <v>1</v>
      </c>
      <c r="AN157">
        <v>2426</v>
      </c>
      <c r="AO157">
        <v>1374</v>
      </c>
      <c r="AP157">
        <v>633</v>
      </c>
    </row>
    <row r="158" spans="1:42">
      <c r="A158">
        <v>2</v>
      </c>
      <c r="B158">
        <v>45</v>
      </c>
      <c r="C158">
        <v>2020</v>
      </c>
      <c r="D158">
        <v>9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1326</v>
      </c>
      <c r="R158">
        <v>121694</v>
      </c>
      <c r="S158">
        <v>121694</v>
      </c>
      <c r="T158">
        <v>15.988183476588819</v>
      </c>
      <c r="U158">
        <v>60.728400742846823</v>
      </c>
      <c r="V158">
        <v>88.82775512407639</v>
      </c>
      <c r="W158">
        <v>81.988017979522198</v>
      </c>
      <c r="X158">
        <v>1.3353164494551903</v>
      </c>
      <c r="Y158">
        <v>2.6706328989103807</v>
      </c>
      <c r="Z158">
        <v>41.891136785708433</v>
      </c>
      <c r="AA158">
        <v>10.699075922472119</v>
      </c>
      <c r="AB158">
        <v>3.5154539113100345</v>
      </c>
      <c r="AC158">
        <v>-9.551623593095087</v>
      </c>
      <c r="AD158">
        <v>8.0613388300993751</v>
      </c>
      <c r="AE158">
        <v>8.1045597641016105</v>
      </c>
      <c r="AF158">
        <v>2322</v>
      </c>
      <c r="AG158">
        <v>0</v>
      </c>
      <c r="AH158">
        <v>0</v>
      </c>
      <c r="AI158">
        <v>845</v>
      </c>
      <c r="AJ158">
        <v>7413</v>
      </c>
      <c r="AK158">
        <v>1748</v>
      </c>
      <c r="AL158">
        <v>13639</v>
      </c>
      <c r="AM158">
        <v>12</v>
      </c>
      <c r="AN158">
        <v>2499</v>
      </c>
      <c r="AO158">
        <v>1459</v>
      </c>
      <c r="AP158">
        <v>663</v>
      </c>
    </row>
    <row r="159" spans="1:42">
      <c r="A159">
        <v>2</v>
      </c>
      <c r="B159">
        <v>46</v>
      </c>
      <c r="C159">
        <v>2020</v>
      </c>
      <c r="D159">
        <v>10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1329</v>
      </c>
      <c r="R159">
        <v>126204.59</v>
      </c>
      <c r="S159">
        <v>126204.59</v>
      </c>
      <c r="T159">
        <v>15.880230901269124</v>
      </c>
      <c r="U159">
        <v>60.670518718851689</v>
      </c>
      <c r="V159">
        <v>90.538433187361306</v>
      </c>
      <c r="W159">
        <v>83.566973831934021</v>
      </c>
      <c r="X159">
        <v>1.2091477813921032</v>
      </c>
      <c r="Y159">
        <v>2.4182955627842064</v>
      </c>
      <c r="Z159">
        <v>45.129895830254682</v>
      </c>
      <c r="AA159">
        <v>11.339991222003309</v>
      </c>
      <c r="AB159">
        <v>3.4927336033444552</v>
      </c>
      <c r="AC159">
        <v>-7.5303162620391904</v>
      </c>
      <c r="AD159">
        <v>8.3601324790357108</v>
      </c>
      <c r="AE159">
        <v>8.5668211658388991</v>
      </c>
      <c r="AF159">
        <v>2265.91</v>
      </c>
      <c r="AG159">
        <v>2</v>
      </c>
      <c r="AH159">
        <v>0</v>
      </c>
      <c r="AI159">
        <v>852</v>
      </c>
      <c r="AJ159">
        <v>6557</v>
      </c>
      <c r="AK159">
        <v>1682</v>
      </c>
      <c r="AL159">
        <v>10147</v>
      </c>
      <c r="AM159">
        <v>4</v>
      </c>
      <c r="AN159">
        <v>2555</v>
      </c>
      <c r="AO159">
        <v>1645</v>
      </c>
      <c r="AP159">
        <v>674</v>
      </c>
    </row>
    <row r="160" spans="1:42">
      <c r="A160">
        <v>2</v>
      </c>
      <c r="B160">
        <v>47</v>
      </c>
      <c r="C160">
        <v>2020</v>
      </c>
      <c r="D160">
        <v>11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1315</v>
      </c>
      <c r="R160">
        <v>135736</v>
      </c>
      <c r="S160">
        <v>135736</v>
      </c>
      <c r="T160">
        <v>15.995587021865978</v>
      </c>
      <c r="U160">
        <v>60.782143278128146</v>
      </c>
      <c r="V160">
        <v>90.117471277013834</v>
      </c>
      <c r="W160">
        <v>83.178425988684623</v>
      </c>
      <c r="X160">
        <v>1.6200565804208165</v>
      </c>
      <c r="Y160">
        <v>3.2401131608416329</v>
      </c>
      <c r="Z160">
        <v>45.907496905758222</v>
      </c>
      <c r="AA160">
        <v>10.916555069792262</v>
      </c>
      <c r="AB160">
        <v>3.4370788788457625</v>
      </c>
      <c r="AC160">
        <v>-9.841310188262268</v>
      </c>
      <c r="AD160">
        <v>8.9915187884560392</v>
      </c>
      <c r="AE160">
        <v>9.1709773281467211</v>
      </c>
      <c r="AF160">
        <v>2550</v>
      </c>
      <c r="AG160">
        <v>1</v>
      </c>
      <c r="AH160">
        <v>0</v>
      </c>
      <c r="AI160">
        <v>1052</v>
      </c>
      <c r="AJ160">
        <v>8081</v>
      </c>
      <c r="AK160">
        <v>2229</v>
      </c>
      <c r="AL160">
        <v>10461</v>
      </c>
      <c r="AM160">
        <v>0</v>
      </c>
      <c r="AN160">
        <v>2646</v>
      </c>
      <c r="AO160">
        <v>1964</v>
      </c>
      <c r="AP160">
        <v>694</v>
      </c>
    </row>
    <row r="161" spans="1:42">
      <c r="A161">
        <v>2</v>
      </c>
      <c r="B161">
        <v>48</v>
      </c>
      <c r="C161">
        <v>2020</v>
      </c>
      <c r="D161">
        <v>12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1185</v>
      </c>
      <c r="R161">
        <v>125712</v>
      </c>
      <c r="S161">
        <v>125712</v>
      </c>
      <c r="T161">
        <v>16.023935662466588</v>
      </c>
      <c r="U161">
        <v>60.809055619193074</v>
      </c>
      <c r="V161">
        <v>87.142830536935804</v>
      </c>
      <c r="W161">
        <v>80.432832585592877</v>
      </c>
      <c r="X161">
        <v>1.3721840397098124</v>
      </c>
      <c r="Y161">
        <v>2.7443680794196248</v>
      </c>
      <c r="Z161">
        <v>45.186617029400551</v>
      </c>
      <c r="AA161">
        <v>10.55088574599734</v>
      </c>
      <c r="AB161">
        <v>3.3839966319618409</v>
      </c>
      <c r="AC161">
        <v>-10.485648682011085</v>
      </c>
      <c r="AD161">
        <v>8.3275019886720187</v>
      </c>
      <c r="AE161">
        <v>8.2133432737896257</v>
      </c>
      <c r="AF161">
        <v>2504</v>
      </c>
      <c r="AG161">
        <v>2</v>
      </c>
      <c r="AH161">
        <v>0</v>
      </c>
      <c r="AI161">
        <v>967</v>
      </c>
      <c r="AJ161">
        <v>6798</v>
      </c>
      <c r="AK161">
        <v>2427</v>
      </c>
      <c r="AL161">
        <v>9832.5</v>
      </c>
      <c r="AM161">
        <v>3</v>
      </c>
      <c r="AN161">
        <v>2275</v>
      </c>
      <c r="AO161">
        <v>1854</v>
      </c>
      <c r="AP161">
        <v>641</v>
      </c>
    </row>
    <row r="162" spans="1:42">
      <c r="A162">
        <v>2</v>
      </c>
      <c r="B162">
        <v>49</v>
      </c>
      <c r="C162">
        <v>2019</v>
      </c>
      <c r="D162">
        <v>1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1292</v>
      </c>
      <c r="R162">
        <v>142125</v>
      </c>
      <c r="S162">
        <v>139732</v>
      </c>
      <c r="T162">
        <v>15.530765171503957</v>
      </c>
      <c r="U162">
        <v>60.335098617353196</v>
      </c>
      <c r="V162">
        <v>87.564546947774588</v>
      </c>
      <c r="W162">
        <v>80.395603297741701</v>
      </c>
      <c r="X162">
        <v>1.175021987686895</v>
      </c>
      <c r="Y162">
        <v>2.3500439753737901</v>
      </c>
      <c r="Z162">
        <v>61.028671943711515</v>
      </c>
      <c r="AA162">
        <v>9.2200160054634299</v>
      </c>
      <c r="AB162">
        <v>2.6414758917949688</v>
      </c>
      <c r="AC162">
        <v>-22.038646784384451</v>
      </c>
      <c r="AD162">
        <v>9.1107287685563989</v>
      </c>
      <c r="AE162">
        <v>9.1530792027050012</v>
      </c>
      <c r="AF162">
        <v>2488</v>
      </c>
      <c r="AG162">
        <v>1</v>
      </c>
      <c r="AH162">
        <v>0</v>
      </c>
      <c r="AI162">
        <v>736</v>
      </c>
      <c r="AJ162">
        <v>7910</v>
      </c>
      <c r="AK162">
        <v>2265</v>
      </c>
      <c r="AL162">
        <v>7765</v>
      </c>
      <c r="AM162">
        <v>13</v>
      </c>
      <c r="AN162">
        <v>4499</v>
      </c>
      <c r="AO162">
        <v>2493</v>
      </c>
      <c r="AP162">
        <v>722</v>
      </c>
    </row>
    <row r="163" spans="1:42">
      <c r="A163">
        <v>2</v>
      </c>
      <c r="B163">
        <v>50</v>
      </c>
      <c r="C163">
        <v>2019</v>
      </c>
      <c r="D163">
        <v>2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1224</v>
      </c>
      <c r="R163">
        <v>116680</v>
      </c>
      <c r="S163">
        <v>114357</v>
      </c>
      <c r="T163">
        <v>15.592132327733973</v>
      </c>
      <c r="U163">
        <v>60.580497914425877</v>
      </c>
      <c r="V163">
        <v>87.050641084618661</v>
      </c>
      <c r="W163">
        <v>79.802101314304139</v>
      </c>
      <c r="X163">
        <v>1.4844017826534108</v>
      </c>
      <c r="Y163">
        <v>2.9688035653068217</v>
      </c>
      <c r="Z163">
        <v>61.362701405553665</v>
      </c>
      <c r="AA163">
        <v>9.1994065327805057</v>
      </c>
      <c r="AB163">
        <v>2.6669829159094767</v>
      </c>
      <c r="AC163">
        <v>-23.523524003556055</v>
      </c>
      <c r="AD163">
        <v>7.4796118396845088</v>
      </c>
      <c r="AE163">
        <v>7.4356018618292579</v>
      </c>
      <c r="AF163">
        <v>2167</v>
      </c>
      <c r="AG163">
        <v>0</v>
      </c>
      <c r="AH163">
        <v>0</v>
      </c>
      <c r="AI163">
        <v>618</v>
      </c>
      <c r="AJ163">
        <v>7339</v>
      </c>
      <c r="AK163">
        <v>2164</v>
      </c>
      <c r="AL163">
        <v>6446</v>
      </c>
      <c r="AM163">
        <v>1</v>
      </c>
      <c r="AN163">
        <v>2596</v>
      </c>
      <c r="AO163">
        <v>1796</v>
      </c>
      <c r="AP163">
        <v>677</v>
      </c>
    </row>
    <row r="164" spans="1:42">
      <c r="A164">
        <v>2</v>
      </c>
      <c r="B164">
        <v>51</v>
      </c>
      <c r="C164">
        <v>2019</v>
      </c>
      <c r="D164">
        <v>3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1208</v>
      </c>
      <c r="R164">
        <v>125078</v>
      </c>
      <c r="S164">
        <v>122055</v>
      </c>
      <c r="T164">
        <v>15.539183549465136</v>
      </c>
      <c r="U164">
        <v>60.620818483470565</v>
      </c>
      <c r="V164">
        <v>87.317410543432501</v>
      </c>
      <c r="W164">
        <v>79.943667199212513</v>
      </c>
      <c r="X164">
        <v>1.073729992484689</v>
      </c>
      <c r="Y164">
        <v>2.1474599849693781</v>
      </c>
      <c r="Z164">
        <v>63.597914901101696</v>
      </c>
      <c r="AA164">
        <v>8.6867789855175648</v>
      </c>
      <c r="AB164">
        <v>2.6577255274345735</v>
      </c>
      <c r="AC164">
        <v>-23.154934318924127</v>
      </c>
      <c r="AD164">
        <v>8.0179541453896039</v>
      </c>
      <c r="AE164">
        <v>7.9502116055193373</v>
      </c>
      <c r="AF164">
        <v>2707</v>
      </c>
      <c r="AG164">
        <v>2</v>
      </c>
      <c r="AH164">
        <v>0</v>
      </c>
      <c r="AI164">
        <v>665</v>
      </c>
      <c r="AJ164">
        <v>8500</v>
      </c>
      <c r="AK164">
        <v>2291</v>
      </c>
      <c r="AL164">
        <v>8037</v>
      </c>
      <c r="AM164">
        <v>2</v>
      </c>
      <c r="AN164">
        <v>2641</v>
      </c>
      <c r="AO164">
        <v>2000</v>
      </c>
      <c r="AP164">
        <v>676</v>
      </c>
    </row>
    <row r="165" spans="1:42">
      <c r="A165">
        <v>2</v>
      </c>
      <c r="B165">
        <v>52</v>
      </c>
      <c r="C165">
        <v>2019</v>
      </c>
      <c r="D165">
        <v>4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1207</v>
      </c>
      <c r="R165">
        <v>129194</v>
      </c>
      <c r="S165">
        <v>126315</v>
      </c>
      <c r="T165">
        <v>15.482414043995851</v>
      </c>
      <c r="U165">
        <v>60.434461465384146</v>
      </c>
      <c r="V165">
        <v>87.002026739375282</v>
      </c>
      <c r="W165">
        <v>79.728626053913757</v>
      </c>
      <c r="X165">
        <v>1.3692586343019029</v>
      </c>
      <c r="Y165">
        <v>2.7385172686038057</v>
      </c>
      <c r="Z165">
        <v>62.393764416304172</v>
      </c>
      <c r="AA165">
        <v>8.9243057719741241</v>
      </c>
      <c r="AB165">
        <v>2.6721209349999966</v>
      </c>
      <c r="AC165">
        <v>-24.767880413756757</v>
      </c>
      <c r="AD165">
        <v>8.2818046967449472</v>
      </c>
      <c r="AE165">
        <v>8.205560522411913</v>
      </c>
      <c r="AF165">
        <v>2540</v>
      </c>
      <c r="AG165">
        <v>2</v>
      </c>
      <c r="AH165">
        <v>0</v>
      </c>
      <c r="AI165">
        <v>643</v>
      </c>
      <c r="AJ165">
        <v>8515</v>
      </c>
      <c r="AK165">
        <v>2134</v>
      </c>
      <c r="AL165">
        <v>7760</v>
      </c>
      <c r="AM165">
        <v>0</v>
      </c>
      <c r="AN165">
        <v>2546</v>
      </c>
      <c r="AO165">
        <v>2179</v>
      </c>
      <c r="AP165">
        <v>701</v>
      </c>
    </row>
    <row r="166" spans="1:42">
      <c r="A166">
        <v>2</v>
      </c>
      <c r="B166">
        <v>53</v>
      </c>
      <c r="C166">
        <v>2019</v>
      </c>
      <c r="D166">
        <v>5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1246</v>
      </c>
      <c r="R166">
        <v>133286</v>
      </c>
      <c r="S166">
        <v>132450</v>
      </c>
      <c r="T166">
        <v>15.739905166334047</v>
      </c>
      <c r="U166">
        <v>60.438724046810115</v>
      </c>
      <c r="V166">
        <v>86.595259684252198</v>
      </c>
      <c r="W166">
        <v>79.731752359380067</v>
      </c>
      <c r="X166">
        <v>1.2859565145626699</v>
      </c>
      <c r="Y166">
        <v>2.5719130291253398</v>
      </c>
      <c r="Z166">
        <v>63.904686163588075</v>
      </c>
      <c r="AA166">
        <v>8.9738685619480236</v>
      </c>
      <c r="AB166">
        <v>2.6707412967368436</v>
      </c>
      <c r="AC166">
        <v>-25.297788520809306</v>
      </c>
      <c r="AD166">
        <v>8.544116760920371</v>
      </c>
      <c r="AE166">
        <v>8.6044342132835805</v>
      </c>
      <c r="AF166">
        <v>2788</v>
      </c>
      <c r="AG166">
        <v>0</v>
      </c>
      <c r="AH166">
        <v>0</v>
      </c>
      <c r="AI166">
        <v>735</v>
      </c>
      <c r="AJ166">
        <v>8889</v>
      </c>
      <c r="AK166">
        <v>2268</v>
      </c>
      <c r="AL166">
        <v>8482</v>
      </c>
      <c r="AM166">
        <v>5</v>
      </c>
      <c r="AN166">
        <v>2771</v>
      </c>
      <c r="AO166">
        <v>2175</v>
      </c>
      <c r="AP166">
        <v>695</v>
      </c>
    </row>
    <row r="167" spans="1:42">
      <c r="A167">
        <v>2</v>
      </c>
      <c r="B167">
        <v>54</v>
      </c>
      <c r="C167">
        <v>2019</v>
      </c>
      <c r="D167">
        <v>6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1208</v>
      </c>
      <c r="R167">
        <v>116834</v>
      </c>
      <c r="S167">
        <v>115932</v>
      </c>
      <c r="T167">
        <v>15.71141962100074</v>
      </c>
      <c r="U167">
        <v>60.371217610323285</v>
      </c>
      <c r="V167">
        <v>86.101844212560309</v>
      </c>
      <c r="W167">
        <v>79.169400338128995</v>
      </c>
      <c r="X167">
        <v>1.0108358868137701</v>
      </c>
      <c r="Y167">
        <v>2.0216717736275402</v>
      </c>
      <c r="Z167">
        <v>61.653285858568559</v>
      </c>
      <c r="AA167">
        <v>9.1603644093926953</v>
      </c>
      <c r="AB167">
        <v>2.6606708747730425</v>
      </c>
      <c r="AC167">
        <v>-25.764978831942098</v>
      </c>
      <c r="AD167">
        <v>7.4894837990889567</v>
      </c>
      <c r="AE167">
        <v>7.478245704798181</v>
      </c>
      <c r="AF167">
        <v>2159</v>
      </c>
      <c r="AG167">
        <v>2</v>
      </c>
      <c r="AH167">
        <v>0</v>
      </c>
      <c r="AI167">
        <v>567</v>
      </c>
      <c r="AJ167">
        <v>7474</v>
      </c>
      <c r="AK167">
        <v>2134</v>
      </c>
      <c r="AL167">
        <v>8619</v>
      </c>
      <c r="AM167">
        <v>3</v>
      </c>
      <c r="AN167">
        <v>2336</v>
      </c>
      <c r="AO167">
        <v>1662</v>
      </c>
      <c r="AP167">
        <v>676</v>
      </c>
    </row>
    <row r="168" spans="1:42">
      <c r="A168">
        <v>2</v>
      </c>
      <c r="B168">
        <v>55</v>
      </c>
      <c r="C168">
        <v>2019</v>
      </c>
      <c r="D168">
        <v>7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1239</v>
      </c>
      <c r="R168">
        <v>140092</v>
      </c>
      <c r="S168">
        <v>139047</v>
      </c>
      <c r="T168">
        <v>16.083366644776287</v>
      </c>
      <c r="U168">
        <v>61.108991923594189</v>
      </c>
      <c r="V168">
        <v>86.318276474495363</v>
      </c>
      <c r="W168">
        <v>79.43603788646999</v>
      </c>
      <c r="X168">
        <v>1.1792250806612796</v>
      </c>
      <c r="Y168">
        <v>2.3584501613225592</v>
      </c>
      <c r="Z168">
        <v>62.55532078919569</v>
      </c>
      <c r="AA168">
        <v>9.252930534107783</v>
      </c>
      <c r="AB168">
        <v>2.7163856992008455</v>
      </c>
      <c r="AC168">
        <v>-29.397478789760971</v>
      </c>
      <c r="AD168">
        <v>8.9804060836911379</v>
      </c>
      <c r="AE168">
        <v>8.9994971570290616</v>
      </c>
      <c r="AF168">
        <v>2434</v>
      </c>
      <c r="AG168">
        <v>1</v>
      </c>
      <c r="AH168">
        <v>1</v>
      </c>
      <c r="AI168">
        <v>696</v>
      </c>
      <c r="AJ168">
        <v>9388</v>
      </c>
      <c r="AK168">
        <v>2410</v>
      </c>
      <c r="AL168">
        <v>11783</v>
      </c>
      <c r="AM168">
        <v>6</v>
      </c>
      <c r="AN168">
        <v>2563</v>
      </c>
      <c r="AO168">
        <v>1793</v>
      </c>
      <c r="AP168">
        <v>701</v>
      </c>
    </row>
    <row r="169" spans="1:42">
      <c r="A169">
        <v>2</v>
      </c>
      <c r="B169">
        <v>56</v>
      </c>
      <c r="C169">
        <v>2019</v>
      </c>
      <c r="D169">
        <v>8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1267</v>
      </c>
      <c r="R169">
        <v>130293</v>
      </c>
      <c r="S169">
        <v>128987</v>
      </c>
      <c r="T169">
        <v>16.058468221623571</v>
      </c>
      <c r="U169">
        <v>61.174808314016111</v>
      </c>
      <c r="V169">
        <v>86.056660736160111</v>
      </c>
      <c r="W169">
        <v>79.139461573647026</v>
      </c>
      <c r="X169">
        <v>1.4482742741359862</v>
      </c>
      <c r="Y169">
        <v>2.8965485482719724</v>
      </c>
      <c r="Z169">
        <v>60.115278641216356</v>
      </c>
      <c r="AA169">
        <v>9.5754591006662473</v>
      </c>
      <c r="AB169">
        <v>2.7238067165188578</v>
      </c>
      <c r="AC169">
        <v>-30.734007011958582</v>
      </c>
      <c r="AD169">
        <v>8.352254588858532</v>
      </c>
      <c r="AE169">
        <v>8.3172179048064816</v>
      </c>
      <c r="AF169">
        <v>2114</v>
      </c>
      <c r="AG169">
        <v>0</v>
      </c>
      <c r="AH169">
        <v>11</v>
      </c>
      <c r="AI169">
        <v>713</v>
      </c>
      <c r="AJ169">
        <v>8955</v>
      </c>
      <c r="AK169">
        <v>1875</v>
      </c>
      <c r="AL169">
        <v>15096</v>
      </c>
      <c r="AM169">
        <v>6</v>
      </c>
      <c r="AN169">
        <v>2574</v>
      </c>
      <c r="AO169">
        <v>1372</v>
      </c>
      <c r="AP169">
        <v>695</v>
      </c>
    </row>
    <row r="170" spans="1:42">
      <c r="A170">
        <v>2</v>
      </c>
      <c r="B170">
        <v>57</v>
      </c>
      <c r="C170">
        <v>2019</v>
      </c>
      <c r="D170">
        <v>9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1369</v>
      </c>
      <c r="R170">
        <v>121523</v>
      </c>
      <c r="S170">
        <v>120986</v>
      </c>
      <c r="T170">
        <v>16.166503460250325</v>
      </c>
      <c r="U170">
        <v>61.216496123518439</v>
      </c>
      <c r="V170">
        <v>86.27255369160001</v>
      </c>
      <c r="W170">
        <v>79.490190765872811</v>
      </c>
      <c r="X170">
        <v>1.5239913432025216</v>
      </c>
      <c r="Y170">
        <v>3.0479826864050432</v>
      </c>
      <c r="Z170">
        <v>59.495733317972736</v>
      </c>
      <c r="AA170">
        <v>9.635621946051538</v>
      </c>
      <c r="AB170">
        <v>2.7192911093962433</v>
      </c>
      <c r="AC170">
        <v>-32.29251246025521</v>
      </c>
      <c r="AD170">
        <v>7.7900657318647646</v>
      </c>
      <c r="AE170">
        <v>7.8358786973912196</v>
      </c>
      <c r="AF170">
        <v>2111</v>
      </c>
      <c r="AG170">
        <v>2</v>
      </c>
      <c r="AH170">
        <v>0</v>
      </c>
      <c r="AI170">
        <v>675</v>
      </c>
      <c r="AJ170">
        <v>8370</v>
      </c>
      <c r="AK170">
        <v>2385</v>
      </c>
      <c r="AL170">
        <v>14747</v>
      </c>
      <c r="AM170">
        <v>8</v>
      </c>
      <c r="AN170">
        <v>2497</v>
      </c>
      <c r="AO170">
        <v>1505</v>
      </c>
      <c r="AP170">
        <v>706</v>
      </c>
    </row>
    <row r="171" spans="1:42">
      <c r="A171">
        <v>2</v>
      </c>
      <c r="B171">
        <v>58</v>
      </c>
      <c r="C171">
        <v>2019</v>
      </c>
      <c r="D171">
        <v>10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1441</v>
      </c>
      <c r="R171">
        <v>143785</v>
      </c>
      <c r="S171">
        <v>142372</v>
      </c>
      <c r="T171">
        <v>16.054351983864795</v>
      </c>
      <c r="U171">
        <v>61.123219453263282</v>
      </c>
      <c r="V171">
        <v>87.437172586099493</v>
      </c>
      <c r="W171">
        <v>80.418165510071759</v>
      </c>
      <c r="X171">
        <v>1.1607608582258238</v>
      </c>
      <c r="Y171">
        <v>2.3215217164516475</v>
      </c>
      <c r="Z171">
        <v>59.793441596828593</v>
      </c>
      <c r="AA171">
        <v>9.8102023490595229</v>
      </c>
      <c r="AB171">
        <v>2.7011411104348535</v>
      </c>
      <c r="AC171">
        <v>-31.332655671725835</v>
      </c>
      <c r="AD171">
        <v>9.2171407985004894</v>
      </c>
      <c r="AE171">
        <v>9.3286284166392317</v>
      </c>
      <c r="AF171">
        <v>2662</v>
      </c>
      <c r="AG171">
        <v>1</v>
      </c>
      <c r="AH171">
        <v>0</v>
      </c>
      <c r="AI171">
        <v>910</v>
      </c>
      <c r="AJ171">
        <v>8330.5</v>
      </c>
      <c r="AK171">
        <v>2423</v>
      </c>
      <c r="AL171">
        <v>15002.5</v>
      </c>
      <c r="AM171">
        <v>5</v>
      </c>
      <c r="AN171">
        <v>2787</v>
      </c>
      <c r="AO171">
        <v>2028</v>
      </c>
      <c r="AP171">
        <v>738</v>
      </c>
    </row>
    <row r="172" spans="1:42">
      <c r="A172">
        <v>2</v>
      </c>
      <c r="B172">
        <v>59</v>
      </c>
      <c r="C172">
        <v>2019</v>
      </c>
      <c r="D172">
        <v>11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1341</v>
      </c>
      <c r="R172">
        <v>137888</v>
      </c>
      <c r="S172">
        <v>136571</v>
      </c>
      <c r="T172">
        <v>16.019247505221628</v>
      </c>
      <c r="U172">
        <v>61.009819068469866</v>
      </c>
      <c r="V172">
        <v>87.834556911346425</v>
      </c>
      <c r="W172">
        <v>80.795855855196777</v>
      </c>
      <c r="X172">
        <v>1.320637038756092</v>
      </c>
      <c r="Y172">
        <v>2.6412740775121839</v>
      </c>
      <c r="Z172">
        <v>61.422313761893697</v>
      </c>
      <c r="AA172">
        <v>9.7341223141604676</v>
      </c>
      <c r="AB172">
        <v>2.6974295560818042</v>
      </c>
      <c r="AC172">
        <v>-30.541527652904342</v>
      </c>
      <c r="AD172">
        <v>8.839121677668988</v>
      </c>
      <c r="AE172">
        <v>8.9905574749398003</v>
      </c>
      <c r="AF172">
        <v>2774</v>
      </c>
      <c r="AG172">
        <v>4</v>
      </c>
      <c r="AH172">
        <v>0</v>
      </c>
      <c r="AI172">
        <v>853</v>
      </c>
      <c r="AJ172">
        <v>8318</v>
      </c>
      <c r="AK172">
        <v>2586</v>
      </c>
      <c r="AL172">
        <v>11326</v>
      </c>
      <c r="AM172">
        <v>4</v>
      </c>
      <c r="AN172">
        <v>2685</v>
      </c>
      <c r="AO172">
        <v>2188</v>
      </c>
      <c r="AP172">
        <v>735</v>
      </c>
    </row>
    <row r="173" spans="1:42">
      <c r="A173">
        <v>2</v>
      </c>
      <c r="B173">
        <v>60</v>
      </c>
      <c r="C173">
        <v>2019</v>
      </c>
      <c r="D173">
        <v>12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1218</v>
      </c>
      <c r="R173">
        <v>123196</v>
      </c>
      <c r="S173">
        <v>122305</v>
      </c>
      <c r="T173">
        <v>16.179324004026103</v>
      </c>
      <c r="U173">
        <v>61.365095458076098</v>
      </c>
      <c r="V173">
        <v>83.947117978458394</v>
      </c>
      <c r="W173">
        <v>77.280297371325887</v>
      </c>
      <c r="X173">
        <v>1.5016721322120847</v>
      </c>
      <c r="Y173">
        <v>3.0033442644241695</v>
      </c>
      <c r="Z173">
        <v>59.957303808565221</v>
      </c>
      <c r="AA173">
        <v>9.9936134403695682</v>
      </c>
      <c r="AB173">
        <v>2.6913722651391021</v>
      </c>
      <c r="AC173">
        <v>-32.190654632593194</v>
      </c>
      <c r="AD173">
        <v>7.897311109031306</v>
      </c>
      <c r="AE173">
        <v>7.7010872386469025</v>
      </c>
      <c r="AF173">
        <v>2400</v>
      </c>
      <c r="AG173">
        <v>3</v>
      </c>
      <c r="AH173">
        <v>0</v>
      </c>
      <c r="AI173">
        <v>779</v>
      </c>
      <c r="AJ173">
        <v>8056</v>
      </c>
      <c r="AK173">
        <v>2286</v>
      </c>
      <c r="AL173">
        <v>10467</v>
      </c>
      <c r="AM173">
        <v>3</v>
      </c>
      <c r="AN173">
        <v>2726</v>
      </c>
      <c r="AO173">
        <v>1953</v>
      </c>
      <c r="AP173">
        <v>672</v>
      </c>
    </row>
    <row r="174" spans="1:42">
      <c r="A174">
        <v>2</v>
      </c>
      <c r="B174">
        <v>61</v>
      </c>
      <c r="C174">
        <v>2018</v>
      </c>
      <c r="D174">
        <v>1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1341</v>
      </c>
      <c r="R174">
        <v>146449</v>
      </c>
      <c r="S174">
        <v>145366</v>
      </c>
      <c r="T174">
        <v>15.53189847660278</v>
      </c>
      <c r="U174">
        <v>60.041364555673297</v>
      </c>
      <c r="V174">
        <v>88.485572390677106</v>
      </c>
      <c r="W174">
        <v>81.48075684823219</v>
      </c>
      <c r="X174">
        <v>1.7241497039925158</v>
      </c>
      <c r="Y174">
        <v>3.4482994079850315</v>
      </c>
      <c r="Z174">
        <v>57.381067812002811</v>
      </c>
      <c r="AA174">
        <v>9.3767913334679616</v>
      </c>
      <c r="AB174">
        <v>2.6642154707251313</v>
      </c>
      <c r="AC174">
        <v>-25.691451328209254</v>
      </c>
      <c r="AD174">
        <v>8.966673381257964</v>
      </c>
      <c r="AE174">
        <v>9.3517857844065251</v>
      </c>
      <c r="AF174">
        <v>2743</v>
      </c>
      <c r="AG174">
        <v>0</v>
      </c>
      <c r="AH174">
        <v>0</v>
      </c>
      <c r="AI174">
        <v>962</v>
      </c>
      <c r="AJ174">
        <v>9977</v>
      </c>
      <c r="AK174">
        <v>3160</v>
      </c>
      <c r="AL174">
        <v>10404</v>
      </c>
      <c r="AM174">
        <v>1</v>
      </c>
      <c r="AN174">
        <v>9202</v>
      </c>
      <c r="AO174">
        <v>3422</v>
      </c>
    </row>
    <row r="175" spans="1:42">
      <c r="A175">
        <v>2</v>
      </c>
      <c r="B175">
        <v>62</v>
      </c>
      <c r="C175">
        <v>2018</v>
      </c>
      <c r="D175">
        <v>2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1291</v>
      </c>
      <c r="R175">
        <v>123706</v>
      </c>
      <c r="S175">
        <v>122398</v>
      </c>
      <c r="T175">
        <v>15.524687565679921</v>
      </c>
      <c r="U175">
        <v>60.137526756973159</v>
      </c>
      <c r="V175">
        <v>87.637992052534656</v>
      </c>
      <c r="W175">
        <v>80.615764146473026</v>
      </c>
      <c r="X175">
        <v>1.9578678479621032</v>
      </c>
      <c r="Y175">
        <v>3.9157356959242064</v>
      </c>
      <c r="Z175">
        <v>55.644026967164081</v>
      </c>
      <c r="AA175">
        <v>9.3849375423084567</v>
      </c>
      <c r="AB175">
        <v>2.6956157589997858</v>
      </c>
      <c r="AC175">
        <v>-25.438826441634408</v>
      </c>
      <c r="AD175">
        <v>7.5741814372368381</v>
      </c>
      <c r="AE175">
        <v>7.7906008146963854</v>
      </c>
      <c r="AF175">
        <v>2633</v>
      </c>
      <c r="AG175">
        <v>2</v>
      </c>
      <c r="AH175">
        <v>1</v>
      </c>
      <c r="AI175">
        <v>815</v>
      </c>
      <c r="AJ175">
        <v>8662</v>
      </c>
      <c r="AK175">
        <v>2736</v>
      </c>
      <c r="AL175">
        <v>8514</v>
      </c>
      <c r="AM175">
        <v>4</v>
      </c>
      <c r="AN175">
        <v>7057</v>
      </c>
      <c r="AO175">
        <v>2674</v>
      </c>
    </row>
    <row r="176" spans="1:42">
      <c r="A176">
        <v>2</v>
      </c>
      <c r="B176">
        <v>63</v>
      </c>
      <c r="C176">
        <v>2018</v>
      </c>
      <c r="D176">
        <v>3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1323</v>
      </c>
      <c r="R176">
        <v>130685</v>
      </c>
      <c r="S176">
        <v>129138</v>
      </c>
      <c r="T176">
        <v>15.552167425488772</v>
      </c>
      <c r="U176">
        <v>60.236165961994153</v>
      </c>
      <c r="V176">
        <v>87.202162746374242</v>
      </c>
      <c r="W176">
        <v>80.163592435999107</v>
      </c>
      <c r="X176">
        <v>1.7392967823392127</v>
      </c>
      <c r="Y176">
        <v>3.4785935646784254</v>
      </c>
      <c r="Z176">
        <v>57.830661514328341</v>
      </c>
      <c r="AA176">
        <v>9.1565683576999675</v>
      </c>
      <c r="AB176">
        <v>2.6946794425626561</v>
      </c>
      <c r="AC176">
        <v>-26.296157517995582</v>
      </c>
      <c r="AD176">
        <v>8.001486598267638</v>
      </c>
      <c r="AE176">
        <v>8.1734965373612898</v>
      </c>
      <c r="AF176">
        <v>2375</v>
      </c>
      <c r="AG176">
        <v>0</v>
      </c>
      <c r="AH176">
        <v>0</v>
      </c>
      <c r="AI176">
        <v>788</v>
      </c>
      <c r="AJ176">
        <v>9368</v>
      </c>
      <c r="AK176">
        <v>2346</v>
      </c>
      <c r="AL176">
        <v>9062</v>
      </c>
      <c r="AM176">
        <v>2</v>
      </c>
      <c r="AN176">
        <v>7341</v>
      </c>
      <c r="AO176">
        <v>2673</v>
      </c>
    </row>
    <row r="177" spans="1:41">
      <c r="A177">
        <v>2</v>
      </c>
      <c r="B177">
        <v>64</v>
      </c>
      <c r="C177">
        <v>2018</v>
      </c>
      <c r="D177">
        <v>4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1314</v>
      </c>
      <c r="R177">
        <v>146178</v>
      </c>
      <c r="S177">
        <v>143689</v>
      </c>
      <c r="T177">
        <v>15.475201466704981</v>
      </c>
      <c r="U177">
        <v>60.25729874938235</v>
      </c>
      <c r="V177">
        <v>87.720213754356948</v>
      </c>
      <c r="W177">
        <v>80.495691389041895</v>
      </c>
      <c r="X177">
        <v>1.7109277729890957</v>
      </c>
      <c r="Y177">
        <v>3.4218555459781914</v>
      </c>
      <c r="Z177">
        <v>57.473764862017518</v>
      </c>
      <c r="AA177">
        <v>9.5400041618723943</v>
      </c>
      <c r="AB177">
        <v>2.7013188823659302</v>
      </c>
      <c r="AC177">
        <v>-27.099617646907276</v>
      </c>
      <c r="AD177">
        <v>8.950080789391027</v>
      </c>
      <c r="AE177">
        <v>9.1321452995271226</v>
      </c>
      <c r="AF177">
        <v>2842</v>
      </c>
      <c r="AG177">
        <v>1</v>
      </c>
      <c r="AH177">
        <v>1</v>
      </c>
      <c r="AI177">
        <v>785</v>
      </c>
      <c r="AJ177">
        <v>10830</v>
      </c>
      <c r="AK177">
        <v>2619</v>
      </c>
      <c r="AL177">
        <v>8735</v>
      </c>
      <c r="AM177">
        <v>2</v>
      </c>
      <c r="AN177">
        <v>7886</v>
      </c>
      <c r="AO177">
        <v>3092</v>
      </c>
    </row>
    <row r="178" spans="1:41">
      <c r="A178">
        <v>2</v>
      </c>
      <c r="B178">
        <v>65</v>
      </c>
      <c r="C178">
        <v>2018</v>
      </c>
      <c r="D178">
        <v>5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1346</v>
      </c>
      <c r="R178">
        <v>145915</v>
      </c>
      <c r="S178">
        <v>144330</v>
      </c>
      <c r="T178">
        <v>15.569866017887124</v>
      </c>
      <c r="U178">
        <v>60.236250259821233</v>
      </c>
      <c r="V178">
        <v>86.08740397874088</v>
      </c>
      <c r="W178">
        <v>79.167726737337603</v>
      </c>
      <c r="X178">
        <v>1.2829386971867185</v>
      </c>
      <c r="Y178">
        <v>2.565877394373437</v>
      </c>
      <c r="Z178">
        <v>57.551314121234974</v>
      </c>
      <c r="AA178">
        <v>9.2467281815264144</v>
      </c>
      <c r="AB178">
        <v>2.677895457482828</v>
      </c>
      <c r="AC178">
        <v>-24.361325604713301</v>
      </c>
      <c r="AD178">
        <v>8.9339780157341853</v>
      </c>
      <c r="AE178">
        <v>9.021555843282119</v>
      </c>
      <c r="AF178">
        <v>2656</v>
      </c>
      <c r="AG178">
        <v>2</v>
      </c>
      <c r="AH178">
        <v>0</v>
      </c>
      <c r="AI178">
        <v>744</v>
      </c>
      <c r="AJ178">
        <v>10601</v>
      </c>
      <c r="AK178">
        <v>2595</v>
      </c>
      <c r="AL178">
        <v>10151</v>
      </c>
      <c r="AM178">
        <v>7</v>
      </c>
      <c r="AN178">
        <v>7635</v>
      </c>
      <c r="AO178">
        <v>2284</v>
      </c>
    </row>
    <row r="179" spans="1:41">
      <c r="A179">
        <v>2</v>
      </c>
      <c r="B179">
        <v>66</v>
      </c>
      <c r="C179">
        <v>2018</v>
      </c>
      <c r="D179">
        <v>6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1277</v>
      </c>
      <c r="R179">
        <v>126193</v>
      </c>
      <c r="S179">
        <v>122037</v>
      </c>
      <c r="T179">
        <v>15.126108421227801</v>
      </c>
      <c r="U179">
        <v>60.037488630497307</v>
      </c>
      <c r="V179">
        <v>85.300761004841902</v>
      </c>
      <c r="W179">
        <v>77.87379974925561</v>
      </c>
      <c r="X179">
        <v>2.0112050589176897</v>
      </c>
      <c r="Y179">
        <v>4.0224101178353795</v>
      </c>
      <c r="Z179">
        <v>58.377247549388649</v>
      </c>
      <c r="AA179">
        <v>9.8172379572702013</v>
      </c>
      <c r="AB179">
        <v>2.7014559955957798</v>
      </c>
      <c r="AC179">
        <v>-24.025862344226564</v>
      </c>
      <c r="AD179">
        <v>7.7264536732998259</v>
      </c>
      <c r="AE179">
        <v>7.50342497628169</v>
      </c>
      <c r="AF179">
        <v>2103</v>
      </c>
      <c r="AG179">
        <v>1</v>
      </c>
      <c r="AH179">
        <v>0</v>
      </c>
      <c r="AI179">
        <v>537</v>
      </c>
      <c r="AJ179">
        <v>9592</v>
      </c>
      <c r="AK179">
        <v>2009</v>
      </c>
      <c r="AL179">
        <v>9900</v>
      </c>
      <c r="AM179">
        <v>2</v>
      </c>
      <c r="AN179">
        <v>5879</v>
      </c>
      <c r="AO179">
        <v>1477</v>
      </c>
    </row>
    <row r="180" spans="1:41">
      <c r="A180">
        <v>2</v>
      </c>
      <c r="B180">
        <v>67</v>
      </c>
      <c r="C180">
        <v>2018</v>
      </c>
      <c r="D180">
        <v>7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1273</v>
      </c>
      <c r="R180">
        <v>136398</v>
      </c>
      <c r="S180">
        <v>133549</v>
      </c>
      <c r="T180">
        <v>15.39259373304594</v>
      </c>
      <c r="U180">
        <v>60.213457232925762</v>
      </c>
      <c r="V180">
        <v>85.12526592245942</v>
      </c>
      <c r="W180">
        <v>78.038893514739712</v>
      </c>
      <c r="X180">
        <v>1.5828677839851024</v>
      </c>
      <c r="Y180">
        <v>3.1657355679702048</v>
      </c>
      <c r="Z180">
        <v>55.895247730905162</v>
      </c>
      <c r="AA180">
        <v>9.3390401434516761</v>
      </c>
      <c r="AB180">
        <v>2.7288980329649979</v>
      </c>
      <c r="AC180">
        <v>-25.069819365709044</v>
      </c>
      <c r="AD180">
        <v>8.3512780275510536</v>
      </c>
      <c r="AE180">
        <v>8.2286463761581548</v>
      </c>
      <c r="AF180">
        <v>2057</v>
      </c>
      <c r="AG180">
        <v>2</v>
      </c>
      <c r="AH180">
        <v>2</v>
      </c>
      <c r="AI180">
        <v>575</v>
      </c>
      <c r="AJ180">
        <v>9379</v>
      </c>
      <c r="AK180">
        <v>2336</v>
      </c>
      <c r="AL180">
        <v>12343</v>
      </c>
      <c r="AM180">
        <v>2</v>
      </c>
      <c r="AN180">
        <v>6179</v>
      </c>
      <c r="AO180">
        <v>1755</v>
      </c>
    </row>
    <row r="181" spans="1:41">
      <c r="A181">
        <v>2</v>
      </c>
      <c r="B181">
        <v>68</v>
      </c>
      <c r="C181">
        <v>2018</v>
      </c>
      <c r="D181">
        <v>8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1375</v>
      </c>
      <c r="R181">
        <v>135067</v>
      </c>
      <c r="S181">
        <v>132614</v>
      </c>
      <c r="T181">
        <v>15.422568058815251</v>
      </c>
      <c r="U181">
        <v>60.148558975673751</v>
      </c>
      <c r="V181">
        <v>85.146102388150098</v>
      </c>
      <c r="W181">
        <v>78.124001236672612</v>
      </c>
      <c r="X181">
        <v>1.2912110286006202</v>
      </c>
      <c r="Y181">
        <v>2.5824220572012404</v>
      </c>
      <c r="Z181">
        <v>55.604996039002877</v>
      </c>
      <c r="AA181">
        <v>9.2467565147755053</v>
      </c>
      <c r="AB181">
        <v>2.6469142417908689</v>
      </c>
      <c r="AC181">
        <v>-23.859121193249418</v>
      </c>
      <c r="AD181">
        <v>8.2697845228466527</v>
      </c>
      <c r="AE181">
        <v>8.1799473534281475</v>
      </c>
      <c r="AF181">
        <v>2169</v>
      </c>
      <c r="AG181">
        <v>1</v>
      </c>
      <c r="AH181">
        <v>0</v>
      </c>
      <c r="AI181">
        <v>677</v>
      </c>
      <c r="AJ181">
        <v>7699</v>
      </c>
      <c r="AK181">
        <v>2501</v>
      </c>
      <c r="AL181">
        <v>14460</v>
      </c>
      <c r="AM181">
        <v>10</v>
      </c>
      <c r="AN181">
        <v>5506</v>
      </c>
      <c r="AO181">
        <v>1880</v>
      </c>
    </row>
    <row r="182" spans="1:41">
      <c r="A182">
        <v>2</v>
      </c>
      <c r="B182">
        <v>69</v>
      </c>
      <c r="C182">
        <v>2018</v>
      </c>
      <c r="D182">
        <v>9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1373</v>
      </c>
      <c r="R182">
        <v>120641</v>
      </c>
      <c r="S182">
        <v>116929</v>
      </c>
      <c r="T182">
        <v>15.216999195961572</v>
      </c>
      <c r="U182">
        <v>60.13952911595927</v>
      </c>
      <c r="V182">
        <v>86.189564507515286</v>
      </c>
      <c r="W182">
        <v>78.718914041854433</v>
      </c>
      <c r="X182">
        <v>1.4373223033628699</v>
      </c>
      <c r="Y182">
        <v>2.8746446067257398</v>
      </c>
      <c r="Z182">
        <v>52.960436335905698</v>
      </c>
      <c r="AA182">
        <v>9.5698809197804504</v>
      </c>
      <c r="AB182">
        <v>2.6757264495298312</v>
      </c>
      <c r="AC182">
        <v>-26.111073727550391</v>
      </c>
      <c r="AD182">
        <v>7.3865198354945552</v>
      </c>
      <c r="AE182">
        <v>7.2673819396548316</v>
      </c>
      <c r="AF182">
        <v>1974</v>
      </c>
      <c r="AG182">
        <v>0</v>
      </c>
      <c r="AH182">
        <v>0</v>
      </c>
      <c r="AI182">
        <v>682</v>
      </c>
      <c r="AJ182">
        <v>7501</v>
      </c>
      <c r="AK182">
        <v>2127</v>
      </c>
      <c r="AL182">
        <v>12611</v>
      </c>
      <c r="AM182">
        <v>2</v>
      </c>
      <c r="AN182">
        <v>5282</v>
      </c>
      <c r="AO182">
        <v>1603</v>
      </c>
    </row>
    <row r="183" spans="1:41">
      <c r="A183">
        <v>2</v>
      </c>
      <c r="B183">
        <v>70</v>
      </c>
      <c r="C183">
        <v>2018</v>
      </c>
      <c r="D183">
        <v>10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1558</v>
      </c>
      <c r="R183">
        <v>156747</v>
      </c>
      <c r="S183">
        <v>148086</v>
      </c>
      <c r="T183">
        <v>14.821923226600829</v>
      </c>
      <c r="U183">
        <v>60.106370622476121</v>
      </c>
      <c r="V183">
        <v>87.968888945662684</v>
      </c>
      <c r="W183">
        <v>79.806562402927923</v>
      </c>
      <c r="X183">
        <v>1.2529745385876603</v>
      </c>
      <c r="Y183">
        <v>2.5059490771753206</v>
      </c>
      <c r="Z183">
        <v>54.272809048977003</v>
      </c>
      <c r="AA183">
        <v>9.4437844163430427</v>
      </c>
      <c r="AB183">
        <v>2.643170219740107</v>
      </c>
      <c r="AC183">
        <v>-25.731744658122562</v>
      </c>
      <c r="AD183">
        <v>9.5971918722015328</v>
      </c>
      <c r="AE183">
        <v>9.331023051680468</v>
      </c>
      <c r="AF183">
        <v>2518</v>
      </c>
      <c r="AG183">
        <v>0</v>
      </c>
      <c r="AH183">
        <v>0</v>
      </c>
      <c r="AI183">
        <v>812</v>
      </c>
      <c r="AJ183">
        <v>9152</v>
      </c>
      <c r="AK183">
        <v>3427</v>
      </c>
      <c r="AL183">
        <v>13271</v>
      </c>
      <c r="AM183">
        <v>2</v>
      </c>
      <c r="AN183">
        <v>6766</v>
      </c>
      <c r="AO183">
        <v>2356</v>
      </c>
    </row>
    <row r="184" spans="1:41">
      <c r="A184">
        <v>2</v>
      </c>
      <c r="B184">
        <v>71</v>
      </c>
      <c r="C184">
        <v>2018</v>
      </c>
      <c r="D184">
        <v>11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1496</v>
      </c>
      <c r="R184">
        <v>152066</v>
      </c>
      <c r="S184">
        <v>146609</v>
      </c>
      <c r="T184">
        <v>15.158266805203002</v>
      </c>
      <c r="U184">
        <v>60.189613188821966</v>
      </c>
      <c r="V184">
        <v>87.238087980526146</v>
      </c>
      <c r="W184">
        <v>79.579380529162947</v>
      </c>
      <c r="X184">
        <v>1.126484552759986</v>
      </c>
      <c r="Y184">
        <v>2.2529691055199721</v>
      </c>
      <c r="Z184">
        <v>57.11007062722765</v>
      </c>
      <c r="AA184">
        <v>9.5343135809112187</v>
      </c>
      <c r="AB184">
        <v>2.6726262007458539</v>
      </c>
      <c r="AC184">
        <v>-25.925215788366248</v>
      </c>
      <c r="AD184">
        <v>9.3105869920202498</v>
      </c>
      <c r="AE184">
        <v>9.2116587549030005</v>
      </c>
      <c r="AF184">
        <v>2412</v>
      </c>
      <c r="AG184">
        <v>0</v>
      </c>
      <c r="AH184">
        <v>0</v>
      </c>
      <c r="AI184">
        <v>875</v>
      </c>
      <c r="AJ184">
        <v>8849</v>
      </c>
      <c r="AK184">
        <v>2737</v>
      </c>
      <c r="AL184">
        <v>12190.5</v>
      </c>
      <c r="AM184">
        <v>3</v>
      </c>
      <c r="AN184">
        <v>7162</v>
      </c>
      <c r="AO184">
        <v>2348</v>
      </c>
    </row>
    <row r="185" spans="1:41">
      <c r="A185">
        <v>2</v>
      </c>
      <c r="B185">
        <v>72</v>
      </c>
      <c r="C185">
        <v>2018</v>
      </c>
      <c r="D185">
        <v>12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1227</v>
      </c>
      <c r="R185">
        <v>113214</v>
      </c>
      <c r="S185">
        <v>112217</v>
      </c>
      <c r="T185">
        <v>15.715044075821019</v>
      </c>
      <c r="U185">
        <v>60.464483990839184</v>
      </c>
      <c r="V185">
        <v>83.509207816682562</v>
      </c>
      <c r="W185">
        <v>76.843209674113652</v>
      </c>
      <c r="X185">
        <v>1.4061865140353671</v>
      </c>
      <c r="Y185">
        <v>2.8123730280707342</v>
      </c>
      <c r="Z185">
        <v>54.32190365149188</v>
      </c>
      <c r="AA185">
        <v>9.4789690643215554</v>
      </c>
      <c r="AB185">
        <v>2.6996580002900625</v>
      </c>
      <c r="AC185">
        <v>-26.629792415156725</v>
      </c>
      <c r="AD185">
        <v>6.9317848546984884</v>
      </c>
      <c r="AE185">
        <v>6.8083332686202853</v>
      </c>
      <c r="AF185">
        <v>1958</v>
      </c>
      <c r="AG185">
        <v>1</v>
      </c>
      <c r="AH185">
        <v>0</v>
      </c>
      <c r="AI185">
        <v>687</v>
      </c>
      <c r="AJ185">
        <v>7483.5</v>
      </c>
      <c r="AK185">
        <v>2365</v>
      </c>
      <c r="AL185">
        <v>9276</v>
      </c>
      <c r="AM185">
        <v>2</v>
      </c>
      <c r="AN185">
        <v>5447</v>
      </c>
      <c r="AO185">
        <v>1873</v>
      </c>
    </row>
    <row r="186" spans="1:41">
      <c r="A186">
        <v>2</v>
      </c>
      <c r="B186">
        <v>73</v>
      </c>
      <c r="C186">
        <v>2017</v>
      </c>
      <c r="D186">
        <v>1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1288</v>
      </c>
      <c r="R186">
        <v>131982</v>
      </c>
      <c r="S186">
        <v>131659</v>
      </c>
      <c r="T186">
        <v>15.580495825188281</v>
      </c>
      <c r="U186">
        <v>60.03353359815889</v>
      </c>
      <c r="V186">
        <v>88.952952486330688</v>
      </c>
      <c r="W186">
        <v>82.02442597923374</v>
      </c>
      <c r="X186">
        <v>2.7731054234668369</v>
      </c>
      <c r="Y186">
        <v>5.5462108469336737</v>
      </c>
      <c r="Z186">
        <v>58.228394781106523</v>
      </c>
      <c r="AA186">
        <v>9.4955898942521699</v>
      </c>
      <c r="AB186">
        <v>2.7968412385409498</v>
      </c>
      <c r="AC186">
        <v>-26.369207463940207</v>
      </c>
      <c r="AD186">
        <v>8.353846299912334</v>
      </c>
      <c r="AE186">
        <v>8.4579162089868554</v>
      </c>
      <c r="AF186">
        <v>2620</v>
      </c>
      <c r="AG186">
        <v>513</v>
      </c>
      <c r="AH186">
        <v>0</v>
      </c>
      <c r="AI186">
        <v>779</v>
      </c>
      <c r="AJ186">
        <v>7604</v>
      </c>
      <c r="AK186">
        <v>2716</v>
      </c>
      <c r="AL186">
        <v>9273</v>
      </c>
      <c r="AM186">
        <v>4</v>
      </c>
      <c r="AN186">
        <v>9832</v>
      </c>
      <c r="AO186">
        <v>3594</v>
      </c>
    </row>
    <row r="187" spans="1:41">
      <c r="A187">
        <v>2</v>
      </c>
      <c r="B187">
        <v>74</v>
      </c>
      <c r="C187">
        <v>2017</v>
      </c>
      <c r="D187">
        <v>2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1258</v>
      </c>
      <c r="R187">
        <v>120511</v>
      </c>
      <c r="S187">
        <v>120270</v>
      </c>
      <c r="T187">
        <v>15.65204006273286</v>
      </c>
      <c r="U187">
        <v>60.149846179429616</v>
      </c>
      <c r="V187">
        <v>88.432107570174495</v>
      </c>
      <c r="W187">
        <v>81.55390454809995</v>
      </c>
      <c r="X187">
        <v>2.5566130892615622</v>
      </c>
      <c r="Y187">
        <v>5.1132261785231243</v>
      </c>
      <c r="Z187">
        <v>56.720963231572199</v>
      </c>
      <c r="AA187">
        <v>9.3972079239437107</v>
      </c>
      <c r="AB187">
        <v>2.789799972675286</v>
      </c>
      <c r="AC187">
        <v>-25.233747675540904</v>
      </c>
      <c r="AD187">
        <v>7.6277853908012876</v>
      </c>
      <c r="AE187">
        <v>7.6819538881889757</v>
      </c>
      <c r="AF187">
        <v>2760</v>
      </c>
      <c r="AG187">
        <v>318</v>
      </c>
      <c r="AH187">
        <v>0</v>
      </c>
      <c r="AI187">
        <v>808</v>
      </c>
      <c r="AJ187">
        <v>7493</v>
      </c>
      <c r="AK187">
        <v>2548</v>
      </c>
      <c r="AL187">
        <v>7211</v>
      </c>
      <c r="AM187">
        <v>4</v>
      </c>
      <c r="AN187">
        <v>9287</v>
      </c>
      <c r="AO187">
        <v>3455</v>
      </c>
    </row>
    <row r="188" spans="1:41">
      <c r="A188">
        <v>2</v>
      </c>
      <c r="B188">
        <v>75</v>
      </c>
      <c r="C188">
        <v>2017</v>
      </c>
      <c r="D188">
        <v>3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1321</v>
      </c>
      <c r="R188">
        <v>137478</v>
      </c>
      <c r="S188">
        <v>137113</v>
      </c>
      <c r="T188">
        <v>15.632370270152316</v>
      </c>
      <c r="U188">
        <v>60.132051665414643</v>
      </c>
      <c r="V188">
        <v>88.626845249681395</v>
      </c>
      <c r="W188">
        <v>81.718492776031979</v>
      </c>
      <c r="X188">
        <v>1.9683149303888623</v>
      </c>
      <c r="Y188">
        <v>3.9366298607777246</v>
      </c>
      <c r="Z188">
        <v>58.16057841981992</v>
      </c>
      <c r="AA188">
        <v>9.1682866663999096</v>
      </c>
      <c r="AB188">
        <v>2.7652496964658257</v>
      </c>
      <c r="AC188">
        <v>-24.329273659268704</v>
      </c>
      <c r="AD188">
        <v>8.7017175192022265</v>
      </c>
      <c r="AE188">
        <v>8.7754340655091561</v>
      </c>
      <c r="AF188">
        <v>3167</v>
      </c>
      <c r="AG188">
        <v>337</v>
      </c>
      <c r="AH188">
        <v>0</v>
      </c>
      <c r="AI188">
        <v>888</v>
      </c>
      <c r="AJ188">
        <v>8392</v>
      </c>
      <c r="AK188">
        <v>2660</v>
      </c>
      <c r="AL188">
        <v>8187</v>
      </c>
      <c r="AM188">
        <v>3</v>
      </c>
      <c r="AN188">
        <v>10795</v>
      </c>
      <c r="AO188">
        <v>4040</v>
      </c>
    </row>
    <row r="189" spans="1:41">
      <c r="A189">
        <v>2</v>
      </c>
      <c r="B189">
        <v>76</v>
      </c>
      <c r="C189">
        <v>2017</v>
      </c>
      <c r="D189">
        <v>4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1211</v>
      </c>
      <c r="R189">
        <v>116135</v>
      </c>
      <c r="S189">
        <v>115854</v>
      </c>
      <c r="T189">
        <v>15.64733284539545</v>
      </c>
      <c r="U189">
        <v>60.189264073748006</v>
      </c>
      <c r="V189">
        <v>88.199185525490023</v>
      </c>
      <c r="W189">
        <v>81.329856975158421</v>
      </c>
      <c r="X189">
        <v>2.7399147543806763</v>
      </c>
      <c r="Y189">
        <v>5.4798295087613527</v>
      </c>
      <c r="Z189">
        <v>57.362552202178499</v>
      </c>
      <c r="AA189">
        <v>9.5505890066080603</v>
      </c>
      <c r="AB189">
        <v>2.8174180095680472</v>
      </c>
      <c r="AC189">
        <v>-27.035622038864265</v>
      </c>
      <c r="AD189">
        <v>7.350804958557374</v>
      </c>
      <c r="AE189">
        <v>7.3795633941858707</v>
      </c>
      <c r="AF189">
        <v>2646</v>
      </c>
      <c r="AG189">
        <v>275</v>
      </c>
      <c r="AH189">
        <v>1</v>
      </c>
      <c r="AI189">
        <v>765</v>
      </c>
      <c r="AJ189">
        <v>7738</v>
      </c>
      <c r="AK189">
        <v>2101</v>
      </c>
      <c r="AL189">
        <v>5651</v>
      </c>
      <c r="AM189">
        <v>4</v>
      </c>
      <c r="AN189">
        <v>8401</v>
      </c>
      <c r="AO189">
        <v>3300</v>
      </c>
    </row>
    <row r="190" spans="1:41">
      <c r="A190">
        <v>2</v>
      </c>
      <c r="B190">
        <v>77</v>
      </c>
      <c r="C190">
        <v>2017</v>
      </c>
      <c r="D190">
        <v>5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1314</v>
      </c>
      <c r="R190">
        <v>136410</v>
      </c>
      <c r="S190">
        <v>135850</v>
      </c>
      <c r="T190">
        <v>15.595476871197127</v>
      </c>
      <c r="U190">
        <v>60.099727640780266</v>
      </c>
      <c r="V190">
        <v>88.247590010492416</v>
      </c>
      <c r="W190">
        <v>81.336164887744047</v>
      </c>
      <c r="X190">
        <v>2.1164137526574298</v>
      </c>
      <c r="Y190">
        <v>4.2328275053148596</v>
      </c>
      <c r="Z190">
        <v>58.286049409867289</v>
      </c>
      <c r="AA190">
        <v>9.3872725533658681</v>
      </c>
      <c r="AB190">
        <v>2.7661007101917594</v>
      </c>
      <c r="AC190">
        <v>-28.067886033261008</v>
      </c>
      <c r="AD190">
        <v>8.6341180901262433</v>
      </c>
      <c r="AE190">
        <v>8.6539216745050176</v>
      </c>
      <c r="AF190">
        <v>2822</v>
      </c>
      <c r="AG190">
        <v>272</v>
      </c>
      <c r="AH190">
        <v>0</v>
      </c>
      <c r="AI190">
        <v>835</v>
      </c>
      <c r="AJ190">
        <v>8111</v>
      </c>
      <c r="AK190">
        <v>2222</v>
      </c>
      <c r="AL190">
        <v>6538</v>
      </c>
      <c r="AM190">
        <v>3</v>
      </c>
      <c r="AN190">
        <v>9152</v>
      </c>
      <c r="AO190">
        <v>3582</v>
      </c>
    </row>
    <row r="191" spans="1:41">
      <c r="A191">
        <v>2</v>
      </c>
      <c r="B191">
        <v>78</v>
      </c>
      <c r="C191">
        <v>2017</v>
      </c>
      <c r="D191">
        <v>6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1274</v>
      </c>
      <c r="R191">
        <v>130398</v>
      </c>
      <c r="S191">
        <v>129784</v>
      </c>
      <c r="T191">
        <v>15.55770794030583</v>
      </c>
      <c r="U191">
        <v>60.061810392652397</v>
      </c>
      <c r="V191">
        <v>87.78087421727848</v>
      </c>
      <c r="W191">
        <v>80.892966775565114</v>
      </c>
      <c r="X191">
        <v>2.2960474853908797</v>
      </c>
      <c r="Y191">
        <v>4.5920949707817593</v>
      </c>
      <c r="Z191">
        <v>58.841393272902955</v>
      </c>
      <c r="AA191">
        <v>9.3876060370362691</v>
      </c>
      <c r="AB191">
        <v>2.7899289168725097</v>
      </c>
      <c r="AC191">
        <v>-26.012767415945905</v>
      </c>
      <c r="AD191">
        <v>8.2535864725187391</v>
      </c>
      <c r="AE191">
        <v>8.2224557543736303</v>
      </c>
      <c r="AF191">
        <v>2489</v>
      </c>
      <c r="AG191">
        <v>86</v>
      </c>
      <c r="AH191">
        <v>0</v>
      </c>
      <c r="AI191">
        <v>724</v>
      </c>
      <c r="AJ191">
        <v>9207</v>
      </c>
      <c r="AK191">
        <v>1974</v>
      </c>
      <c r="AL191">
        <v>8382</v>
      </c>
      <c r="AM191">
        <v>0</v>
      </c>
      <c r="AN191">
        <v>10236</v>
      </c>
      <c r="AO191">
        <v>3044</v>
      </c>
    </row>
    <row r="192" spans="1:41">
      <c r="A192">
        <v>2</v>
      </c>
      <c r="B192">
        <v>79</v>
      </c>
      <c r="C192">
        <v>2017</v>
      </c>
      <c r="D192">
        <v>7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1226</v>
      </c>
      <c r="R192">
        <v>126426</v>
      </c>
      <c r="S192">
        <v>126011</v>
      </c>
      <c r="T192">
        <v>15.577159761441475</v>
      </c>
      <c r="U192">
        <v>60.023355103919485</v>
      </c>
      <c r="V192">
        <v>87.471271253015985</v>
      </c>
      <c r="W192">
        <v>80.633889104919504</v>
      </c>
      <c r="X192">
        <v>1.971904513312136</v>
      </c>
      <c r="Y192">
        <v>3.943809026624272</v>
      </c>
      <c r="Z192">
        <v>56.512900827361449</v>
      </c>
      <c r="AA192">
        <v>9.7001872547800563</v>
      </c>
      <c r="AB192">
        <v>2.760239893189373</v>
      </c>
      <c r="AC192">
        <v>-26.679516488816777</v>
      </c>
      <c r="AD192">
        <v>8.0021773598878401</v>
      </c>
      <c r="AE192">
        <v>7.9578489515722177</v>
      </c>
      <c r="AF192">
        <v>2386</v>
      </c>
      <c r="AG192">
        <v>2</v>
      </c>
      <c r="AH192">
        <v>0</v>
      </c>
      <c r="AI192">
        <v>794</v>
      </c>
      <c r="AJ192">
        <v>9525</v>
      </c>
      <c r="AK192">
        <v>2204</v>
      </c>
      <c r="AL192">
        <v>11539</v>
      </c>
      <c r="AM192">
        <v>2</v>
      </c>
      <c r="AN192">
        <v>10861</v>
      </c>
      <c r="AO192">
        <v>2557</v>
      </c>
    </row>
    <row r="193" spans="1:41">
      <c r="A193">
        <v>2</v>
      </c>
      <c r="B193">
        <v>80</v>
      </c>
      <c r="C193">
        <v>2017</v>
      </c>
      <c r="D193">
        <v>8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1402</v>
      </c>
      <c r="R193">
        <v>139129</v>
      </c>
      <c r="S193">
        <v>138257</v>
      </c>
      <c r="T193">
        <v>15.502742059527492</v>
      </c>
      <c r="U193">
        <v>59.969650722929046</v>
      </c>
      <c r="V193">
        <v>87.858946186164005</v>
      </c>
      <c r="W193">
        <v>80.894945789363263</v>
      </c>
      <c r="X193">
        <v>2.2619295761487539</v>
      </c>
      <c r="Y193">
        <v>4.5238591522975078</v>
      </c>
      <c r="Z193">
        <v>58.087099023208687</v>
      </c>
      <c r="AA193">
        <v>9.6529721793481595</v>
      </c>
      <c r="AB193">
        <v>2.740312001961847</v>
      </c>
      <c r="AC193">
        <v>-24.719576150180476</v>
      </c>
      <c r="AD193">
        <v>8.8062181347494608</v>
      </c>
      <c r="AE193">
        <v>8.7594763366901631</v>
      </c>
      <c r="AF193">
        <v>2651</v>
      </c>
      <c r="AG193">
        <v>5</v>
      </c>
      <c r="AH193">
        <v>0</v>
      </c>
      <c r="AI193">
        <v>848</v>
      </c>
      <c r="AJ193">
        <v>9819</v>
      </c>
      <c r="AK193">
        <v>2744</v>
      </c>
      <c r="AL193">
        <v>13008</v>
      </c>
      <c r="AM193">
        <v>1</v>
      </c>
      <c r="AN193">
        <v>9918</v>
      </c>
      <c r="AO193">
        <v>2772</v>
      </c>
    </row>
    <row r="194" spans="1:41">
      <c r="A194">
        <v>2</v>
      </c>
      <c r="B194">
        <v>81</v>
      </c>
      <c r="C194">
        <v>2017</v>
      </c>
      <c r="D194">
        <v>9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1460</v>
      </c>
      <c r="R194">
        <v>126257</v>
      </c>
      <c r="S194">
        <v>125769</v>
      </c>
      <c r="T194">
        <v>15.498728783354588</v>
      </c>
      <c r="U194">
        <v>59.907584539910502</v>
      </c>
      <c r="V194">
        <v>87.949624096740052</v>
      </c>
      <c r="W194">
        <v>81.051232656696357</v>
      </c>
      <c r="X194">
        <v>2.1685926324877034</v>
      </c>
      <c r="Y194">
        <v>4.3371852649754068</v>
      </c>
      <c r="Z194">
        <v>56.975058808620496</v>
      </c>
      <c r="AA194">
        <v>9.8904427473774721</v>
      </c>
      <c r="AB194">
        <v>2.7651273180681506</v>
      </c>
      <c r="AC194">
        <v>-27.5584116888894</v>
      </c>
      <c r="AD194">
        <v>7.9914804464853644</v>
      </c>
      <c r="AE194">
        <v>7.9836751659916692</v>
      </c>
      <c r="AF194">
        <v>2231</v>
      </c>
      <c r="AG194">
        <v>0</v>
      </c>
      <c r="AH194">
        <v>0</v>
      </c>
      <c r="AI194">
        <v>728</v>
      </c>
      <c r="AJ194">
        <v>7736</v>
      </c>
      <c r="AK194">
        <v>1940</v>
      </c>
      <c r="AL194">
        <v>12222</v>
      </c>
      <c r="AM194">
        <v>3</v>
      </c>
      <c r="AN194">
        <v>6355</v>
      </c>
      <c r="AO194">
        <v>2543</v>
      </c>
    </row>
    <row r="195" spans="1:41">
      <c r="A195">
        <v>2</v>
      </c>
      <c r="B195">
        <v>82</v>
      </c>
      <c r="C195">
        <v>2017</v>
      </c>
      <c r="D195">
        <v>10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1549</v>
      </c>
      <c r="R195">
        <v>136863</v>
      </c>
      <c r="S195">
        <v>136339</v>
      </c>
      <c r="T195">
        <v>15.461877936330495</v>
      </c>
      <c r="U195">
        <v>59.798399577523689</v>
      </c>
      <c r="V195">
        <v>88.379169770223456</v>
      </c>
      <c r="W195">
        <v>81.461473239498559</v>
      </c>
      <c r="X195">
        <v>1.9588931997691119</v>
      </c>
      <c r="Y195">
        <v>3.9177863995382238</v>
      </c>
      <c r="Z195">
        <v>56.20803285036861</v>
      </c>
      <c r="AA195">
        <v>9.8222684243753822</v>
      </c>
      <c r="AB195">
        <v>2.6913986378191121</v>
      </c>
      <c r="AC195">
        <v>-27.457723129095974</v>
      </c>
      <c r="AD195">
        <v>8.6627908816725157</v>
      </c>
      <c r="AE195">
        <v>8.698452390485965</v>
      </c>
      <c r="AF195">
        <v>2555</v>
      </c>
      <c r="AG195">
        <v>2</v>
      </c>
      <c r="AH195">
        <v>1</v>
      </c>
      <c r="AI195">
        <v>892</v>
      </c>
      <c r="AJ195">
        <v>8020</v>
      </c>
      <c r="AK195">
        <v>2453</v>
      </c>
      <c r="AL195">
        <v>12875</v>
      </c>
      <c r="AM195">
        <v>5</v>
      </c>
      <c r="AN195">
        <v>7062</v>
      </c>
      <c r="AO195">
        <v>3296</v>
      </c>
    </row>
    <row r="196" spans="1:41">
      <c r="A196">
        <v>2</v>
      </c>
      <c r="B196">
        <v>83</v>
      </c>
      <c r="C196">
        <v>2017</v>
      </c>
      <c r="D196">
        <v>11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1545</v>
      </c>
      <c r="R196">
        <v>151291</v>
      </c>
      <c r="S196">
        <v>150606</v>
      </c>
      <c r="T196">
        <v>15.486697820756026</v>
      </c>
      <c r="U196">
        <v>59.884314037953317</v>
      </c>
      <c r="V196">
        <v>88.300032045330227</v>
      </c>
      <c r="W196">
        <v>81.366153406902441</v>
      </c>
      <c r="X196">
        <v>1.8361964690563219</v>
      </c>
      <c r="Y196">
        <v>3.6723929381126439</v>
      </c>
      <c r="Z196">
        <v>59.13702731821455</v>
      </c>
      <c r="AA196">
        <v>9.8788703258315547</v>
      </c>
      <c r="AB196">
        <v>2.7144725412865114</v>
      </c>
      <c r="AC196">
        <v>-28.305408583333673</v>
      </c>
      <c r="AD196">
        <v>9.5760161276540554</v>
      </c>
      <c r="AE196">
        <v>9.5974461863312381</v>
      </c>
      <c r="AF196">
        <v>2956</v>
      </c>
      <c r="AG196">
        <v>1</v>
      </c>
      <c r="AH196">
        <v>1</v>
      </c>
      <c r="AI196">
        <v>1088</v>
      </c>
      <c r="AJ196">
        <v>9508</v>
      </c>
      <c r="AK196">
        <v>2602</v>
      </c>
      <c r="AL196">
        <v>11759</v>
      </c>
      <c r="AM196">
        <v>3</v>
      </c>
      <c r="AN196">
        <v>8487</v>
      </c>
      <c r="AO196">
        <v>3742</v>
      </c>
    </row>
    <row r="197" spans="1:41">
      <c r="A197">
        <v>2</v>
      </c>
      <c r="B197">
        <v>84</v>
      </c>
      <c r="C197">
        <v>2017</v>
      </c>
      <c r="D197">
        <v>12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1300</v>
      </c>
      <c r="R197">
        <v>127015</v>
      </c>
      <c r="S197">
        <v>126566</v>
      </c>
      <c r="T197">
        <v>15.590851474235327</v>
      </c>
      <c r="U197">
        <v>60.064164151509907</v>
      </c>
      <c r="V197">
        <v>85.719837092178949</v>
      </c>
      <c r="W197">
        <v>79.009263151240518</v>
      </c>
      <c r="X197">
        <v>1.8186828327362912</v>
      </c>
      <c r="Y197">
        <v>3.6373656654725823</v>
      </c>
      <c r="Z197">
        <v>57.394008581663591</v>
      </c>
      <c r="AA197">
        <v>10.021435214364288</v>
      </c>
      <c r="AB197">
        <v>2.7147634824224762</v>
      </c>
      <c r="AC197">
        <v>-27.905957172768861</v>
      </c>
      <c r="AD197">
        <v>8.0394583184325548</v>
      </c>
      <c r="AE197">
        <v>7.8318559831792509</v>
      </c>
      <c r="AF197">
        <v>2441</v>
      </c>
      <c r="AG197">
        <v>1</v>
      </c>
      <c r="AH197">
        <v>2</v>
      </c>
      <c r="AI197">
        <v>804</v>
      </c>
      <c r="AJ197">
        <v>8865</v>
      </c>
      <c r="AK197">
        <v>4372</v>
      </c>
      <c r="AL197">
        <v>10337</v>
      </c>
      <c r="AM197">
        <v>0</v>
      </c>
      <c r="AN197">
        <v>7892</v>
      </c>
      <c r="AO197">
        <v>2935</v>
      </c>
    </row>
    <row r="198" spans="1:41">
      <c r="A198">
        <v>2</v>
      </c>
      <c r="B198">
        <v>85</v>
      </c>
      <c r="C198">
        <v>2016</v>
      </c>
      <c r="D198">
        <v>1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1254</v>
      </c>
      <c r="R198">
        <v>129288</v>
      </c>
      <c r="S198">
        <v>128733</v>
      </c>
      <c r="T198">
        <v>15.621039849019239</v>
      </c>
      <c r="U198">
        <v>60.183620361523481</v>
      </c>
      <c r="V198">
        <v>90.910306186996451</v>
      </c>
      <c r="W198">
        <v>83.786522492289919</v>
      </c>
      <c r="X198">
        <v>3.0992822226347378</v>
      </c>
      <c r="Y198">
        <v>6.1985644452694757</v>
      </c>
      <c r="Z198">
        <v>57.592351958418398</v>
      </c>
      <c r="AA198">
        <v>10.317459243925738</v>
      </c>
      <c r="AB198">
        <v>2.8225871501696158</v>
      </c>
      <c r="AC198">
        <v>-26.830167795764257</v>
      </c>
      <c r="AD198">
        <v>8.175481207769133</v>
      </c>
      <c r="AE198">
        <v>8.4359801250724349</v>
      </c>
      <c r="AF198">
        <v>2124</v>
      </c>
      <c r="AG198">
        <v>57</v>
      </c>
      <c r="AH198">
        <v>0</v>
      </c>
      <c r="AI198">
        <v>824</v>
      </c>
      <c r="AJ198">
        <v>6853</v>
      </c>
      <c r="AK198">
        <v>3050</v>
      </c>
      <c r="AL198">
        <v>7071</v>
      </c>
      <c r="AM198">
        <v>25</v>
      </c>
      <c r="AN198">
        <v>4527</v>
      </c>
      <c r="AO198">
        <v>3618</v>
      </c>
    </row>
    <row r="199" spans="1:41">
      <c r="A199">
        <v>2</v>
      </c>
      <c r="B199">
        <v>86</v>
      </c>
      <c r="C199">
        <v>2016</v>
      </c>
      <c r="D199">
        <v>2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1292</v>
      </c>
      <c r="R199">
        <v>124807</v>
      </c>
      <c r="S199">
        <v>124506</v>
      </c>
      <c r="T199">
        <v>15.670867819913946</v>
      </c>
      <c r="U199">
        <v>60.224238189324197</v>
      </c>
      <c r="V199">
        <v>89.835147245142593</v>
      </c>
      <c r="W199">
        <v>82.839197307759875</v>
      </c>
      <c r="X199">
        <v>3.1897249353001023</v>
      </c>
      <c r="Y199">
        <v>6.3794498706002045</v>
      </c>
      <c r="Z199">
        <v>58.658568830273936</v>
      </c>
      <c r="AA199">
        <v>9.792221062248684</v>
      </c>
      <c r="AB199">
        <v>2.8102067416988765</v>
      </c>
      <c r="AC199">
        <v>-25.853942133229161</v>
      </c>
      <c r="AD199">
        <v>7.8921267487937197</v>
      </c>
      <c r="AE199">
        <v>8.0667324859480285</v>
      </c>
      <c r="AF199">
        <v>2555</v>
      </c>
      <c r="AG199">
        <v>33</v>
      </c>
      <c r="AH199">
        <v>1</v>
      </c>
      <c r="AI199">
        <v>808</v>
      </c>
      <c r="AJ199">
        <v>11307</v>
      </c>
      <c r="AK199">
        <v>4561</v>
      </c>
      <c r="AL199">
        <v>8643</v>
      </c>
      <c r="AM199">
        <v>19</v>
      </c>
      <c r="AN199">
        <v>6178</v>
      </c>
      <c r="AO199">
        <v>3917</v>
      </c>
    </row>
    <row r="200" spans="1:41">
      <c r="A200">
        <v>2</v>
      </c>
      <c r="B200">
        <v>87</v>
      </c>
      <c r="C200">
        <v>2016</v>
      </c>
      <c r="D200">
        <v>3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1289</v>
      </c>
      <c r="R200">
        <v>132470</v>
      </c>
      <c r="S200">
        <v>132203</v>
      </c>
      <c r="T200">
        <v>15.671940816788711</v>
      </c>
      <c r="U200">
        <v>60.236303260894225</v>
      </c>
      <c r="V200">
        <v>89.988098918987362</v>
      </c>
      <c r="W200">
        <v>82.996345014863991</v>
      </c>
      <c r="X200">
        <v>2.815731863818224</v>
      </c>
      <c r="Y200">
        <v>5.6314637276364481</v>
      </c>
      <c r="Z200">
        <v>58.72574922623992</v>
      </c>
      <c r="AA200">
        <v>9.5880863495510429</v>
      </c>
      <c r="AB200">
        <v>2.8298841027110906</v>
      </c>
      <c r="AC200">
        <v>-25.198428320030423</v>
      </c>
      <c r="AD200">
        <v>8.3766938586193422</v>
      </c>
      <c r="AE200">
        <v>8.5816692036834272</v>
      </c>
      <c r="AF200">
        <v>2779</v>
      </c>
      <c r="AG200">
        <v>24</v>
      </c>
      <c r="AH200">
        <v>1</v>
      </c>
      <c r="AI200">
        <v>908</v>
      </c>
      <c r="AJ200">
        <v>13579</v>
      </c>
      <c r="AK200">
        <v>3172</v>
      </c>
      <c r="AL200">
        <v>9485</v>
      </c>
      <c r="AM200">
        <v>7</v>
      </c>
      <c r="AN200">
        <v>6866</v>
      </c>
      <c r="AO200">
        <v>4948</v>
      </c>
    </row>
    <row r="201" spans="1:41">
      <c r="A201">
        <v>2</v>
      </c>
      <c r="B201">
        <v>88</v>
      </c>
      <c r="C201">
        <v>2016</v>
      </c>
      <c r="D201">
        <v>4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1311</v>
      </c>
      <c r="R201">
        <v>129966</v>
      </c>
      <c r="S201">
        <v>129605</v>
      </c>
      <c r="T201">
        <v>15.657564286044044</v>
      </c>
      <c r="U201">
        <v>60.225624011419313</v>
      </c>
      <c r="V201">
        <v>89.738301012374379</v>
      </c>
      <c r="W201">
        <v>82.741033910728348</v>
      </c>
      <c r="X201">
        <v>3.2616222704399607</v>
      </c>
      <c r="Y201">
        <v>6.5232445408799213</v>
      </c>
      <c r="Z201">
        <v>59.876429219949827</v>
      </c>
      <c r="AA201">
        <v>9.916161464794488</v>
      </c>
      <c r="AB201">
        <v>2.8380054497379703</v>
      </c>
      <c r="AC201">
        <v>-25.555959426858649</v>
      </c>
      <c r="AD201">
        <v>8.2183542993079293</v>
      </c>
      <c r="AE201">
        <v>8.3871457826275204</v>
      </c>
      <c r="AF201">
        <v>2839</v>
      </c>
      <c r="AG201">
        <v>8</v>
      </c>
      <c r="AH201">
        <v>0</v>
      </c>
      <c r="AI201">
        <v>782</v>
      </c>
      <c r="AJ201">
        <v>13989</v>
      </c>
      <c r="AK201">
        <v>3161</v>
      </c>
      <c r="AL201">
        <v>8758</v>
      </c>
      <c r="AM201">
        <v>22</v>
      </c>
      <c r="AN201">
        <v>7397</v>
      </c>
      <c r="AO201">
        <v>4419</v>
      </c>
    </row>
    <row r="202" spans="1:41">
      <c r="A202">
        <v>2</v>
      </c>
      <c r="B202">
        <v>89</v>
      </c>
      <c r="C202">
        <v>2016</v>
      </c>
      <c r="D202">
        <v>5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1295</v>
      </c>
      <c r="R202">
        <v>130438</v>
      </c>
      <c r="S202">
        <v>129386</v>
      </c>
      <c r="T202">
        <v>15.595807970070076</v>
      </c>
      <c r="U202">
        <v>60.270469757160726</v>
      </c>
      <c r="V202">
        <v>88.963018583364502</v>
      </c>
      <c r="W202">
        <v>81.90727590311235</v>
      </c>
      <c r="X202">
        <v>2.8365966972814673</v>
      </c>
      <c r="Y202">
        <v>5.6731933945629347</v>
      </c>
      <c r="Z202">
        <v>59.070209601496487</v>
      </c>
      <c r="AA202">
        <v>9.5381860573129682</v>
      </c>
      <c r="AB202">
        <v>2.848014394744824</v>
      </c>
      <c r="AC202">
        <v>-24.380670268878287</v>
      </c>
      <c r="AD202">
        <v>8.2482010532995353</v>
      </c>
      <c r="AE202">
        <v>8.2886015182275621</v>
      </c>
      <c r="AF202">
        <v>2721</v>
      </c>
      <c r="AG202">
        <v>16</v>
      </c>
      <c r="AH202">
        <v>2</v>
      </c>
      <c r="AI202">
        <v>723</v>
      </c>
      <c r="AJ202">
        <v>13173</v>
      </c>
      <c r="AK202">
        <v>2685</v>
      </c>
      <c r="AL202">
        <v>8403</v>
      </c>
      <c r="AM202">
        <v>9</v>
      </c>
      <c r="AN202">
        <v>7705</v>
      </c>
      <c r="AO202">
        <v>3060</v>
      </c>
    </row>
    <row r="203" spans="1:41">
      <c r="A203">
        <v>2</v>
      </c>
      <c r="B203">
        <v>90</v>
      </c>
      <c r="C203">
        <v>2016</v>
      </c>
      <c r="D203">
        <v>6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1325</v>
      </c>
      <c r="R203">
        <v>138362</v>
      </c>
      <c r="S203">
        <v>136457</v>
      </c>
      <c r="T203">
        <v>15.481252077882653</v>
      </c>
      <c r="U203">
        <v>60.240661893490241</v>
      </c>
      <c r="V203">
        <v>87.515183329654221</v>
      </c>
      <c r="W203">
        <v>80.40056061616589</v>
      </c>
      <c r="X203">
        <v>3.6057588066087503</v>
      </c>
      <c r="Y203">
        <v>7.2115176132175005</v>
      </c>
      <c r="Z203">
        <v>57.887281189922099</v>
      </c>
      <c r="AA203">
        <v>9.9782215075727123</v>
      </c>
      <c r="AB203">
        <v>2.9009996291139553</v>
      </c>
      <c r="AC203">
        <v>-24.432319963894329</v>
      </c>
      <c r="AD203">
        <v>8.7492724063281422</v>
      </c>
      <c r="AE203">
        <v>8.580772507025598</v>
      </c>
      <c r="AF203">
        <v>2633</v>
      </c>
      <c r="AG203">
        <v>16</v>
      </c>
      <c r="AH203">
        <v>0</v>
      </c>
      <c r="AI203">
        <v>823</v>
      </c>
      <c r="AJ203">
        <v>15669</v>
      </c>
      <c r="AK203">
        <v>3166</v>
      </c>
      <c r="AL203">
        <v>10254</v>
      </c>
      <c r="AM203">
        <v>18</v>
      </c>
      <c r="AN203">
        <v>8535</v>
      </c>
      <c r="AO203">
        <v>2875</v>
      </c>
    </row>
    <row r="204" spans="1:41">
      <c r="A204">
        <v>2</v>
      </c>
      <c r="B204">
        <v>91</v>
      </c>
      <c r="C204">
        <v>2016</v>
      </c>
      <c r="D204">
        <v>7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1187</v>
      </c>
      <c r="R204">
        <v>122898</v>
      </c>
      <c r="S204">
        <v>121635</v>
      </c>
      <c r="T204">
        <v>15.576356002538693</v>
      </c>
      <c r="U204">
        <v>60.288329839273239</v>
      </c>
      <c r="V204">
        <v>86.498507314191215</v>
      </c>
      <c r="W204">
        <v>79.538789822009505</v>
      </c>
      <c r="X204">
        <v>3.0114403814545398</v>
      </c>
      <c r="Y204">
        <v>6.0228807629090797</v>
      </c>
      <c r="Z204">
        <v>57.266188221126477</v>
      </c>
      <c r="AA204">
        <v>10.196336253969989</v>
      </c>
      <c r="AB204">
        <v>2.8350538242278942</v>
      </c>
      <c r="AC204">
        <v>-27.07318514420264</v>
      </c>
      <c r="AD204">
        <v>7.7714118052132557</v>
      </c>
      <c r="AE204">
        <v>7.5667438149068174</v>
      </c>
      <c r="AF204">
        <v>2213</v>
      </c>
      <c r="AG204">
        <v>68</v>
      </c>
      <c r="AH204">
        <v>1</v>
      </c>
      <c r="AI204">
        <v>908</v>
      </c>
      <c r="AJ204">
        <v>13073</v>
      </c>
      <c r="AK204">
        <v>2452</v>
      </c>
      <c r="AL204">
        <v>10299</v>
      </c>
      <c r="AM204">
        <v>14</v>
      </c>
      <c r="AN204">
        <v>7444</v>
      </c>
      <c r="AO204">
        <v>2588</v>
      </c>
    </row>
    <row r="205" spans="1:41">
      <c r="A205">
        <v>2</v>
      </c>
      <c r="B205">
        <v>92</v>
      </c>
      <c r="C205">
        <v>2016</v>
      </c>
      <c r="D205">
        <v>8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1336</v>
      </c>
      <c r="R205">
        <v>132294</v>
      </c>
      <c r="S205">
        <v>131641</v>
      </c>
      <c r="T205">
        <v>15.604275326167478</v>
      </c>
      <c r="U205">
        <v>60.192933812414061</v>
      </c>
      <c r="V205">
        <v>86.575735216966862</v>
      </c>
      <c r="W205">
        <v>79.753106554947877</v>
      </c>
      <c r="X205">
        <v>3.019033365080805</v>
      </c>
      <c r="Y205">
        <v>6.03806673016161</v>
      </c>
      <c r="Z205">
        <v>58.084266860175056</v>
      </c>
      <c r="AA205">
        <v>9.805935497411852</v>
      </c>
      <c r="AB205">
        <v>2.8819231989164433</v>
      </c>
      <c r="AC205">
        <v>-25.390965685031368</v>
      </c>
      <c r="AD205">
        <v>8.3655645605207738</v>
      </c>
      <c r="AE205">
        <v>8.2112688811446759</v>
      </c>
      <c r="AF205">
        <v>2348</v>
      </c>
      <c r="AG205">
        <v>127</v>
      </c>
      <c r="AH205">
        <v>1</v>
      </c>
      <c r="AI205">
        <v>972</v>
      </c>
      <c r="AJ205">
        <v>13221</v>
      </c>
      <c r="AK205">
        <v>2500</v>
      </c>
      <c r="AL205">
        <v>13660</v>
      </c>
      <c r="AM205">
        <v>9</v>
      </c>
      <c r="AN205">
        <v>7491</v>
      </c>
      <c r="AO205">
        <v>2397</v>
      </c>
    </row>
    <row r="206" spans="1:41">
      <c r="A206">
        <v>2</v>
      </c>
      <c r="B206">
        <v>93</v>
      </c>
      <c r="C206">
        <v>2016</v>
      </c>
      <c r="D206">
        <v>9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1476</v>
      </c>
      <c r="R206">
        <v>131793</v>
      </c>
      <c r="S206">
        <v>130930</v>
      </c>
      <c r="T206">
        <v>15.599212401265621</v>
      </c>
      <c r="U206">
        <v>60.223180325364709</v>
      </c>
      <c r="V206">
        <v>87.174678951040633</v>
      </c>
      <c r="W206">
        <v>80.272887038875126</v>
      </c>
      <c r="X206">
        <v>3.3408451131698951</v>
      </c>
      <c r="Y206">
        <v>6.6816902263397902</v>
      </c>
      <c r="Z206">
        <v>56.12741192627832</v>
      </c>
      <c r="AA206">
        <v>10.065213602985578</v>
      </c>
      <c r="AB206">
        <v>2.8572298962725022</v>
      </c>
      <c r="AC206">
        <v>-27.474457157872504</v>
      </c>
      <c r="AD206">
        <v>8.3338840017288351</v>
      </c>
      <c r="AE206">
        <v>8.2201462171636503</v>
      </c>
      <c r="AF206">
        <v>2258</v>
      </c>
      <c r="AG206">
        <v>142</v>
      </c>
      <c r="AH206">
        <v>0</v>
      </c>
      <c r="AI206">
        <v>860</v>
      </c>
      <c r="AJ206">
        <v>9121</v>
      </c>
      <c r="AK206">
        <v>2187</v>
      </c>
      <c r="AL206">
        <v>11592</v>
      </c>
      <c r="AM206">
        <v>10</v>
      </c>
      <c r="AN206">
        <v>7267</v>
      </c>
      <c r="AO206">
        <v>2885</v>
      </c>
    </row>
    <row r="207" spans="1:41">
      <c r="A207">
        <v>2</v>
      </c>
      <c r="B207">
        <v>94</v>
      </c>
      <c r="C207">
        <v>2016</v>
      </c>
      <c r="D207">
        <v>10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1484</v>
      </c>
      <c r="R207">
        <v>127569.5</v>
      </c>
      <c r="S207">
        <v>126536.5</v>
      </c>
      <c r="T207">
        <v>15.461136870490204</v>
      </c>
      <c r="U207">
        <v>59.977018488736448</v>
      </c>
      <c r="V207">
        <v>88.208645076862723</v>
      </c>
      <c r="W207">
        <v>81.183686920374043</v>
      </c>
      <c r="X207">
        <v>2.3367654494216876</v>
      </c>
      <c r="Y207">
        <v>4.6735308988433752</v>
      </c>
      <c r="Z207">
        <v>58.953354837951082</v>
      </c>
      <c r="AA207">
        <v>9.838616859320263</v>
      </c>
      <c r="AB207">
        <v>2.8520172164700561</v>
      </c>
      <c r="AC207">
        <v>-26.873631689896296</v>
      </c>
      <c r="AD207">
        <v>8.0668124646874055</v>
      </c>
      <c r="AE207">
        <v>8.034448668855882</v>
      </c>
      <c r="AF207">
        <v>2218</v>
      </c>
      <c r="AG207">
        <v>66</v>
      </c>
      <c r="AH207">
        <v>0</v>
      </c>
      <c r="AI207">
        <v>939</v>
      </c>
      <c r="AJ207">
        <v>8172</v>
      </c>
      <c r="AK207">
        <v>2243</v>
      </c>
      <c r="AL207">
        <v>10363</v>
      </c>
      <c r="AM207">
        <v>7</v>
      </c>
      <c r="AN207">
        <v>8037</v>
      </c>
      <c r="AO207">
        <v>2691</v>
      </c>
    </row>
    <row r="208" spans="1:41">
      <c r="A208">
        <v>2</v>
      </c>
      <c r="B208">
        <v>95</v>
      </c>
      <c r="C208">
        <v>2016</v>
      </c>
      <c r="D208">
        <v>11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1533</v>
      </c>
      <c r="R208">
        <v>151806</v>
      </c>
      <c r="S208">
        <v>151335</v>
      </c>
      <c r="T208">
        <v>15.575372514920357</v>
      </c>
      <c r="U208">
        <v>60.062272441933459</v>
      </c>
      <c r="V208">
        <v>88.587980838362526</v>
      </c>
      <c r="W208">
        <v>81.667260712988778</v>
      </c>
      <c r="X208">
        <v>2.7627366507252686</v>
      </c>
      <c r="Y208">
        <v>5.5254733014505373</v>
      </c>
      <c r="Z208">
        <v>57.014874247394701</v>
      </c>
      <c r="AA208">
        <v>9.8570073608459374</v>
      </c>
      <c r="AB208">
        <v>2.840364768084211</v>
      </c>
      <c r="AC208">
        <v>-26.940095888278513</v>
      </c>
      <c r="AD208">
        <v>9.5993990179026749</v>
      </c>
      <c r="AE208">
        <v>9.6662686657890795</v>
      </c>
      <c r="AF208">
        <v>2898</v>
      </c>
      <c r="AG208">
        <v>209</v>
      </c>
      <c r="AH208">
        <v>0</v>
      </c>
      <c r="AI208">
        <v>1024</v>
      </c>
      <c r="AJ208">
        <v>9455</v>
      </c>
      <c r="AK208">
        <v>2855</v>
      </c>
      <c r="AL208">
        <v>11696</v>
      </c>
      <c r="AM208">
        <v>5</v>
      </c>
      <c r="AN208">
        <v>9075</v>
      </c>
      <c r="AO208">
        <v>4257</v>
      </c>
    </row>
    <row r="209" spans="1:41">
      <c r="A209">
        <v>2</v>
      </c>
      <c r="B209">
        <v>96</v>
      </c>
      <c r="C209">
        <v>2016</v>
      </c>
      <c r="D209">
        <v>12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1336</v>
      </c>
      <c r="R209">
        <v>129720</v>
      </c>
      <c r="S209">
        <v>129065</v>
      </c>
      <c r="T209">
        <v>15.621137835337652</v>
      </c>
      <c r="U209">
        <v>60.226645488707248</v>
      </c>
      <c r="V209">
        <v>85.592095225773519</v>
      </c>
      <c r="W209">
        <v>78.857900282803442</v>
      </c>
      <c r="X209">
        <v>2.2949429540548878</v>
      </c>
      <c r="Y209">
        <v>4.5898859081097756</v>
      </c>
      <c r="Z209">
        <v>57.039007092198595</v>
      </c>
      <c r="AA209">
        <v>10.020275461621914</v>
      </c>
      <c r="AB209">
        <v>2.86470197123321</v>
      </c>
      <c r="AC209">
        <v>-28.093986935373302</v>
      </c>
      <c r="AD209">
        <v>8.2027985758292488</v>
      </c>
      <c r="AE209">
        <v>7.9602221295553202</v>
      </c>
      <c r="AF209">
        <v>2727</v>
      </c>
      <c r="AG209">
        <v>127</v>
      </c>
      <c r="AH209">
        <v>0</v>
      </c>
      <c r="AI209">
        <v>909</v>
      </c>
      <c r="AJ209">
        <v>8643</v>
      </c>
      <c r="AK209">
        <v>2691</v>
      </c>
      <c r="AL209">
        <v>10731</v>
      </c>
      <c r="AM209">
        <v>0</v>
      </c>
      <c r="AN209">
        <v>9256</v>
      </c>
      <c r="AO209">
        <v>3466</v>
      </c>
    </row>
    <row r="210" spans="1:41">
      <c r="A210">
        <v>2</v>
      </c>
      <c r="B210">
        <v>97</v>
      </c>
      <c r="C210">
        <v>2015</v>
      </c>
      <c r="D210">
        <v>1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1287</v>
      </c>
      <c r="R210">
        <v>135033</v>
      </c>
      <c r="S210">
        <v>134793</v>
      </c>
      <c r="T210">
        <v>15.861100619848484</v>
      </c>
      <c r="U210">
        <v>60.604482428612755</v>
      </c>
      <c r="V210">
        <v>88.33906785959185</v>
      </c>
      <c r="W210">
        <v>81.47915099448862</v>
      </c>
      <c r="X210">
        <v>1.252286478120163</v>
      </c>
      <c r="Y210">
        <v>2.5045729562403261</v>
      </c>
      <c r="AA210">
        <v>9.3778511734367331</v>
      </c>
      <c r="AB210">
        <v>2.8082513747406046</v>
      </c>
      <c r="AC210">
        <v>-24.582378056289887</v>
      </c>
      <c r="AD210">
        <v>8.8780376836482855</v>
      </c>
      <c r="AE210">
        <v>8.9040362014072745</v>
      </c>
      <c r="AF210">
        <v>4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1819</v>
      </c>
      <c r="AO210">
        <v>1446</v>
      </c>
    </row>
    <row r="211" spans="1:41">
      <c r="A211">
        <v>2</v>
      </c>
      <c r="B211">
        <v>98</v>
      </c>
      <c r="C211">
        <v>2015</v>
      </c>
      <c r="D211">
        <v>2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1227</v>
      </c>
      <c r="R211">
        <v>111785</v>
      </c>
      <c r="S211">
        <v>111636</v>
      </c>
      <c r="T211">
        <v>15.991796752694903</v>
      </c>
      <c r="U211">
        <v>60.947463183919183</v>
      </c>
      <c r="V211">
        <v>87.630536164063855</v>
      </c>
      <c r="W211">
        <v>80.837302483069251</v>
      </c>
      <c r="X211">
        <v>1.7569441338283311</v>
      </c>
      <c r="Y211">
        <v>3.5138882676566623</v>
      </c>
      <c r="AA211">
        <v>9.099827622645325</v>
      </c>
      <c r="AB211">
        <v>2.8739553584053961</v>
      </c>
      <c r="AC211">
        <v>-24.165286784799655</v>
      </c>
      <c r="AD211">
        <v>7.3495474622249617</v>
      </c>
      <c r="AE211">
        <v>7.3162605368829565</v>
      </c>
      <c r="AF211">
        <v>2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1813</v>
      </c>
      <c r="AO211">
        <v>1222</v>
      </c>
    </row>
    <row r="212" spans="1:41">
      <c r="A212">
        <v>2</v>
      </c>
      <c r="B212">
        <v>99</v>
      </c>
      <c r="C212">
        <v>2015</v>
      </c>
      <c r="D212">
        <v>3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1356</v>
      </c>
      <c r="R212">
        <v>133441</v>
      </c>
      <c r="S212">
        <v>133211</v>
      </c>
      <c r="T212">
        <v>15.953619951888848</v>
      </c>
      <c r="U212">
        <v>60.85531975587601</v>
      </c>
      <c r="V212">
        <v>87.964718815863392</v>
      </c>
      <c r="W212">
        <v>81.138338500574235</v>
      </c>
      <c r="X212">
        <v>1.6838902586161677</v>
      </c>
      <c r="Y212">
        <v>3.3677805172323354</v>
      </c>
      <c r="AA212">
        <v>9.0646790136690001</v>
      </c>
      <c r="AB212">
        <v>2.8540800758234446</v>
      </c>
      <c r="AC212">
        <v>-23.961581074149592</v>
      </c>
      <c r="AD212">
        <v>8.7733681881000294</v>
      </c>
      <c r="AE212">
        <v>8.7627269990427425</v>
      </c>
      <c r="AF212">
        <v>15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2077</v>
      </c>
      <c r="AO212">
        <v>1792</v>
      </c>
    </row>
    <row r="213" spans="1:41">
      <c r="A213">
        <v>2</v>
      </c>
      <c r="B213">
        <v>100</v>
      </c>
      <c r="C213">
        <v>2015</v>
      </c>
      <c r="D213">
        <v>4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1294</v>
      </c>
      <c r="R213">
        <v>121287</v>
      </c>
      <c r="S213">
        <v>120954</v>
      </c>
      <c r="T213">
        <v>15.847460980979003</v>
      </c>
      <c r="U213">
        <v>60.640995750450585</v>
      </c>
      <c r="V213">
        <v>88.877301401852449</v>
      </c>
      <c r="W213">
        <v>81.945490847761249</v>
      </c>
      <c r="X213">
        <v>2.3901984549044824</v>
      </c>
      <c r="Y213">
        <v>4.7803969098089647</v>
      </c>
      <c r="AA213">
        <v>9.3786966104439546</v>
      </c>
      <c r="AB213">
        <v>2.8432111626401406</v>
      </c>
      <c r="AC213">
        <v>-27.679276732040474</v>
      </c>
      <c r="AD213">
        <v>7.9742770769859908</v>
      </c>
      <c r="AE213">
        <v>8.0356012748285917</v>
      </c>
      <c r="AF213">
        <v>12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1930</v>
      </c>
      <c r="AO213">
        <v>1336</v>
      </c>
    </row>
    <row r="214" spans="1:41">
      <c r="A214">
        <v>2</v>
      </c>
      <c r="B214">
        <v>101</v>
      </c>
      <c r="C214">
        <v>2015</v>
      </c>
      <c r="D214">
        <v>5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1229</v>
      </c>
      <c r="R214">
        <v>110568</v>
      </c>
      <c r="S214">
        <v>110239</v>
      </c>
      <c r="T214">
        <v>15.87278416901815</v>
      </c>
      <c r="U214">
        <v>60.720216983100393</v>
      </c>
      <c r="V214">
        <v>88.361446174120545</v>
      </c>
      <c r="W214">
        <v>81.47116537704531</v>
      </c>
      <c r="X214">
        <v>2.9511250994862888</v>
      </c>
      <c r="Y214">
        <v>5.9022501989725775</v>
      </c>
      <c r="AA214">
        <v>9.4322539489338642</v>
      </c>
      <c r="AB214">
        <v>2.8474547498291849</v>
      </c>
      <c r="AC214">
        <v>-28.360771713359224</v>
      </c>
      <c r="AD214">
        <v>7.2695331556406497</v>
      </c>
      <c r="AE214">
        <v>7.2813561890276803</v>
      </c>
      <c r="AF214">
        <v>6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1628</v>
      </c>
      <c r="AO214">
        <v>992</v>
      </c>
    </row>
    <row r="215" spans="1:41">
      <c r="A215">
        <v>2</v>
      </c>
      <c r="B215">
        <v>102</v>
      </c>
      <c r="C215">
        <v>2015</v>
      </c>
      <c r="D215">
        <v>6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1318</v>
      </c>
      <c r="R215">
        <v>130689</v>
      </c>
      <c r="S215">
        <v>130155</v>
      </c>
      <c r="T215">
        <v>15.818355026054221</v>
      </c>
      <c r="U215">
        <v>60.641681072567344</v>
      </c>
      <c r="V215">
        <v>88.115451811706251</v>
      </c>
      <c r="W215">
        <v>81.214368253235932</v>
      </c>
      <c r="X215">
        <v>2.4363182823343963</v>
      </c>
      <c r="Y215">
        <v>4.8726365646687926</v>
      </c>
      <c r="AA215">
        <v>9.5504645063191873</v>
      </c>
      <c r="AB215">
        <v>2.8682036168778322</v>
      </c>
      <c r="AC215">
        <v>-26.394374384980779</v>
      </c>
      <c r="AD215">
        <v>8.5924319746899691</v>
      </c>
      <c r="AE215">
        <v>8.5697234986609612</v>
      </c>
      <c r="AF215">
        <v>6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2067</v>
      </c>
      <c r="AO215">
        <v>1168</v>
      </c>
    </row>
    <row r="216" spans="1:41">
      <c r="A216">
        <v>2</v>
      </c>
      <c r="B216">
        <v>103</v>
      </c>
      <c r="C216">
        <v>2015</v>
      </c>
      <c r="D216">
        <v>7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1236</v>
      </c>
      <c r="R216">
        <v>121846</v>
      </c>
      <c r="S216">
        <v>121155</v>
      </c>
      <c r="T216">
        <v>15.7679611969207</v>
      </c>
      <c r="U216">
        <v>60.617803639965352</v>
      </c>
      <c r="V216">
        <v>87.865209242586431</v>
      </c>
      <c r="W216">
        <v>80.940926086418571</v>
      </c>
      <c r="X216">
        <v>2.2315053428097764</v>
      </c>
      <c r="Y216">
        <v>4.4630106856195528</v>
      </c>
      <c r="AA216">
        <v>9.634317159060652</v>
      </c>
      <c r="AB216">
        <v>2.9245352771004844</v>
      </c>
      <c r="AC216">
        <v>-25.913614552476719</v>
      </c>
      <c r="AD216">
        <v>8.0110297453349109</v>
      </c>
      <c r="AE216">
        <v>7.9502831028124143</v>
      </c>
      <c r="AF216">
        <v>2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1911</v>
      </c>
      <c r="AO216">
        <v>945</v>
      </c>
    </row>
    <row r="217" spans="1:41">
      <c r="A217">
        <v>2</v>
      </c>
      <c r="B217">
        <v>104</v>
      </c>
      <c r="C217">
        <v>2015</v>
      </c>
      <c r="D217">
        <v>8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1286</v>
      </c>
      <c r="R217">
        <v>129769</v>
      </c>
      <c r="S217">
        <v>129350</v>
      </c>
      <c r="T217">
        <v>15.743012583899079</v>
      </c>
      <c r="U217">
        <v>60.426238886741402</v>
      </c>
      <c r="V217">
        <v>88.418509750185436</v>
      </c>
      <c r="W217">
        <v>81.514282180131232</v>
      </c>
      <c r="X217">
        <v>2.9937812574651881</v>
      </c>
      <c r="Y217">
        <v>5.9875625149303762</v>
      </c>
      <c r="AA217">
        <v>9.5686591051621477</v>
      </c>
      <c r="AB217">
        <v>2.8451733795108791</v>
      </c>
      <c r="AC217">
        <v>-26.570834507220745</v>
      </c>
      <c r="AD217">
        <v>8.5319445777650937</v>
      </c>
      <c r="AE217">
        <v>8.5481714524279813</v>
      </c>
      <c r="AF217">
        <v>4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1883</v>
      </c>
      <c r="AO217">
        <v>1444</v>
      </c>
    </row>
    <row r="218" spans="1:41">
      <c r="A218">
        <v>2</v>
      </c>
      <c r="B218">
        <v>105</v>
      </c>
      <c r="C218">
        <v>2015</v>
      </c>
      <c r="D218">
        <v>9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1348</v>
      </c>
      <c r="R218">
        <v>125067</v>
      </c>
      <c r="S218">
        <v>124400</v>
      </c>
      <c r="T218">
        <v>15.724955423892796</v>
      </c>
      <c r="U218">
        <v>60.481221864951763</v>
      </c>
      <c r="V218">
        <v>88.918961829349982</v>
      </c>
      <c r="W218">
        <v>81.903913987137571</v>
      </c>
      <c r="X218">
        <v>3.4357584334796543</v>
      </c>
      <c r="Y218">
        <v>6.8715168669593085</v>
      </c>
      <c r="AA218">
        <v>9.5897045981080069</v>
      </c>
      <c r="AB218">
        <v>2.8721359763303242</v>
      </c>
      <c r="AC218">
        <v>-27.919000327157026</v>
      </c>
      <c r="AD218">
        <v>8.2228013817425349</v>
      </c>
      <c r="AE218">
        <v>8.2603437237858408</v>
      </c>
      <c r="AF218">
        <v>5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1724</v>
      </c>
      <c r="AO218">
        <v>1116</v>
      </c>
    </row>
    <row r="219" spans="1:41">
      <c r="A219">
        <v>2</v>
      </c>
      <c r="B219">
        <v>106</v>
      </c>
      <c r="C219">
        <v>2015</v>
      </c>
      <c r="D219">
        <v>10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1442</v>
      </c>
      <c r="R219">
        <v>131585</v>
      </c>
      <c r="S219">
        <v>129483</v>
      </c>
      <c r="T219">
        <v>15.460630011019495</v>
      </c>
      <c r="U219">
        <v>60.25887568252201</v>
      </c>
      <c r="V219">
        <v>89.688234170783829</v>
      </c>
      <c r="W219">
        <v>82.338862244464352</v>
      </c>
      <c r="X219">
        <v>2.9099061443173606</v>
      </c>
      <c r="Y219">
        <v>5.8198122886347212</v>
      </c>
      <c r="AA219">
        <v>9.8861726939288772</v>
      </c>
      <c r="AB219">
        <v>2.8749577785985099</v>
      </c>
      <c r="AC219">
        <v>-27.72573020943592</v>
      </c>
      <c r="AD219">
        <v>8.6513414395211488</v>
      </c>
      <c r="AE219">
        <v>8.6435211190842018</v>
      </c>
      <c r="AF219">
        <v>12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1810</v>
      </c>
      <c r="AO219">
        <v>1243</v>
      </c>
    </row>
    <row r="220" spans="1:41">
      <c r="A220">
        <v>2</v>
      </c>
      <c r="B220">
        <v>107</v>
      </c>
      <c r="C220">
        <v>2015</v>
      </c>
      <c r="D220">
        <v>11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1431</v>
      </c>
      <c r="R220">
        <v>144427</v>
      </c>
      <c r="S220">
        <v>143526</v>
      </c>
      <c r="T220">
        <v>15.611056104468004</v>
      </c>
      <c r="U220">
        <v>60.20148265819433</v>
      </c>
      <c r="V220">
        <v>89.801136668585386</v>
      </c>
      <c r="W220">
        <v>82.702761172191813</v>
      </c>
      <c r="X220">
        <v>3.0562152506110354</v>
      </c>
      <c r="Y220">
        <v>6.1124305012220708</v>
      </c>
      <c r="AA220">
        <v>9.6830645545453446</v>
      </c>
      <c r="AB220">
        <v>2.7560159578730881</v>
      </c>
      <c r="AC220">
        <v>-28.044131752545919</v>
      </c>
      <c r="AD220">
        <v>9.4956666039876989</v>
      </c>
      <c r="AE220">
        <v>9.6232922186843126</v>
      </c>
      <c r="AF220">
        <v>13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2200</v>
      </c>
      <c r="AO220">
        <v>1211</v>
      </c>
    </row>
    <row r="221" spans="1:41">
      <c r="A221">
        <v>2</v>
      </c>
      <c r="B221">
        <v>108</v>
      </c>
      <c r="C221">
        <v>2015</v>
      </c>
      <c r="D221">
        <v>12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1309</v>
      </c>
      <c r="R221">
        <v>125481</v>
      </c>
      <c r="S221">
        <v>124904</v>
      </c>
      <c r="T221">
        <v>15.65484017500658</v>
      </c>
      <c r="U221">
        <v>60.243250816627182</v>
      </c>
      <c r="V221">
        <v>86.860018570102255</v>
      </c>
      <c r="W221">
        <v>80.036233026963558</v>
      </c>
      <c r="X221">
        <v>2.8362859715813551</v>
      </c>
      <c r="Y221">
        <v>5.6725719431627102</v>
      </c>
      <c r="AA221">
        <v>9.4663285121004002</v>
      </c>
      <c r="AB221">
        <v>2.7856564886826325</v>
      </c>
      <c r="AC221">
        <v>-25.202762147205689</v>
      </c>
      <c r="AD221">
        <v>8.2500207103587293</v>
      </c>
      <c r="AE221">
        <v>8.1046836833550593</v>
      </c>
      <c r="AF221">
        <v>272</v>
      </c>
      <c r="AG221">
        <v>0</v>
      </c>
      <c r="AH221">
        <v>0</v>
      </c>
      <c r="AI221">
        <v>6</v>
      </c>
      <c r="AJ221">
        <v>42</v>
      </c>
      <c r="AK221">
        <v>2</v>
      </c>
      <c r="AL221">
        <v>90</v>
      </c>
      <c r="AM221">
        <v>0</v>
      </c>
      <c r="AN221">
        <v>2102</v>
      </c>
      <c r="AO221">
        <v>1211</v>
      </c>
    </row>
    <row r="222" spans="1:41">
      <c r="A222">
        <v>2</v>
      </c>
      <c r="B222">
        <v>109</v>
      </c>
      <c r="C222">
        <v>2014</v>
      </c>
      <c r="D222">
        <v>1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1409</v>
      </c>
      <c r="R222">
        <v>143645</v>
      </c>
      <c r="S222">
        <v>143638</v>
      </c>
      <c r="T222">
        <v>15.999637996449588</v>
      </c>
      <c r="U222">
        <v>60.902470098441903</v>
      </c>
      <c r="V222">
        <v>84.191295751206297</v>
      </c>
      <c r="W222">
        <v>77.706686949136071</v>
      </c>
      <c r="X222">
        <v>0</v>
      </c>
      <c r="Y222">
        <v>0</v>
      </c>
      <c r="AA222">
        <v>9.2323574818707588</v>
      </c>
      <c r="AB222">
        <v>2.8322086647176761</v>
      </c>
      <c r="AC222">
        <v>-31.018650550372055</v>
      </c>
      <c r="AD222">
        <v>9.5581155650663163</v>
      </c>
      <c r="AE222">
        <v>9.4642357929617109</v>
      </c>
    </row>
    <row r="223" spans="1:41">
      <c r="A223">
        <v>2</v>
      </c>
      <c r="B223">
        <v>110</v>
      </c>
      <c r="C223">
        <v>2014</v>
      </c>
      <c r="D223">
        <v>2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1298</v>
      </c>
      <c r="R223">
        <v>118111</v>
      </c>
      <c r="S223">
        <v>118111</v>
      </c>
      <c r="T223">
        <v>16.052103529730513</v>
      </c>
      <c r="U223">
        <v>61.001913454292989</v>
      </c>
      <c r="V223">
        <v>83.624235141830539</v>
      </c>
      <c r="W223">
        <v>77.185169035906682</v>
      </c>
      <c r="X223">
        <v>0</v>
      </c>
      <c r="Y223">
        <v>0</v>
      </c>
      <c r="AA223">
        <v>8.8404848386335928</v>
      </c>
      <c r="AB223">
        <v>2.838767730261559</v>
      </c>
      <c r="AC223">
        <v>-27.80645802773142</v>
      </c>
      <c r="AD223">
        <v>7.8590872463750756</v>
      </c>
      <c r="AE223">
        <v>7.7300448808949138</v>
      </c>
    </row>
    <row r="224" spans="1:41">
      <c r="A224">
        <v>2</v>
      </c>
      <c r="B224">
        <v>111</v>
      </c>
      <c r="C224">
        <v>2014</v>
      </c>
      <c r="D224">
        <v>3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1367</v>
      </c>
      <c r="R224">
        <v>124165</v>
      </c>
      <c r="S224">
        <v>124152</v>
      </c>
      <c r="T224">
        <v>16.068578101719485</v>
      </c>
      <c r="U224">
        <v>61.073289193891355</v>
      </c>
      <c r="V224">
        <v>83.572152180284391</v>
      </c>
      <c r="W224">
        <v>77.13262291384774</v>
      </c>
      <c r="X224">
        <v>0</v>
      </c>
      <c r="Y224">
        <v>0</v>
      </c>
      <c r="AA224">
        <v>8.8360018607375483</v>
      </c>
      <c r="AB224">
        <v>2.7592861764994043</v>
      </c>
      <c r="AC224">
        <v>-30.020284723625139</v>
      </c>
      <c r="AD224">
        <v>8.2619194481984</v>
      </c>
      <c r="AE224">
        <v>8.1198803421467822</v>
      </c>
    </row>
    <row r="225" spans="1:31">
      <c r="A225">
        <v>2</v>
      </c>
      <c r="B225">
        <v>112</v>
      </c>
      <c r="C225">
        <v>2014</v>
      </c>
      <c r="D225">
        <v>4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1346</v>
      </c>
      <c r="R225">
        <v>121109</v>
      </c>
      <c r="S225">
        <v>121102</v>
      </c>
      <c r="T225">
        <v>16.06766631711929</v>
      </c>
      <c r="U225">
        <v>61.134886294198253</v>
      </c>
      <c r="V225">
        <v>84.094116162173151</v>
      </c>
      <c r="W225">
        <v>77.616075704778225</v>
      </c>
      <c r="X225">
        <v>0</v>
      </c>
      <c r="Y225">
        <v>0</v>
      </c>
      <c r="AA225">
        <v>9.1601755029645524</v>
      </c>
      <c r="AB225">
        <v>2.9125666194831994</v>
      </c>
      <c r="AC225">
        <v>-31.403672792868171</v>
      </c>
      <c r="AD225">
        <v>8.0585736918766191</v>
      </c>
      <c r="AE225">
        <v>7.9700455926099121</v>
      </c>
    </row>
    <row r="226" spans="1:31">
      <c r="A226">
        <v>2</v>
      </c>
      <c r="B226">
        <v>113</v>
      </c>
      <c r="C226">
        <v>2014</v>
      </c>
      <c r="D226">
        <v>5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1309</v>
      </c>
      <c r="R226">
        <v>120308</v>
      </c>
      <c r="S226">
        <v>120303</v>
      </c>
      <c r="T226">
        <v>16.053230042889918</v>
      </c>
      <c r="U226">
        <v>61.055883893169749</v>
      </c>
      <c r="V226">
        <v>84.586685862690814</v>
      </c>
      <c r="W226">
        <v>78.071728053331938</v>
      </c>
      <c r="X226">
        <v>0</v>
      </c>
      <c r="Y226">
        <v>0</v>
      </c>
      <c r="AA226">
        <v>8.9673251987117126</v>
      </c>
      <c r="AB226">
        <v>2.8479462203650048</v>
      </c>
      <c r="AC226">
        <v>-29.731831790739431</v>
      </c>
      <c r="AD226">
        <v>8.0052752786522205</v>
      </c>
      <c r="AE226">
        <v>7.96394146013753</v>
      </c>
    </row>
    <row r="227" spans="1:31">
      <c r="A227">
        <v>2</v>
      </c>
      <c r="B227">
        <v>114</v>
      </c>
      <c r="C227">
        <v>2014</v>
      </c>
      <c r="D227">
        <v>6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1301</v>
      </c>
      <c r="R227">
        <v>122656</v>
      </c>
      <c r="S227">
        <v>122653</v>
      </c>
      <c r="T227">
        <v>15.97975639186016</v>
      </c>
      <c r="U227">
        <v>60.904225742541975</v>
      </c>
      <c r="V227">
        <v>84.417944875784002</v>
      </c>
      <c r="W227">
        <v>77.916601306123141</v>
      </c>
      <c r="X227">
        <v>0</v>
      </c>
      <c r="Y227">
        <v>0</v>
      </c>
      <c r="AA227">
        <v>9.0782865853811643</v>
      </c>
      <c r="AB227">
        <v>2.9201918153396842</v>
      </c>
      <c r="AC227">
        <v>-30.743115264967305</v>
      </c>
      <c r="AD227">
        <v>8.161510827030348</v>
      </c>
      <c r="AE227">
        <v>8.103375891951849</v>
      </c>
    </row>
    <row r="228" spans="1:31">
      <c r="A228">
        <v>2</v>
      </c>
      <c r="B228">
        <v>115</v>
      </c>
      <c r="C228">
        <v>2014</v>
      </c>
      <c r="D228">
        <v>7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1321</v>
      </c>
      <c r="R228">
        <v>130983</v>
      </c>
      <c r="S228">
        <v>130975</v>
      </c>
      <c r="T228">
        <v>16.036233709718054</v>
      </c>
      <c r="U228">
        <v>61.024752815422787</v>
      </c>
      <c r="V228">
        <v>84.235150282375827</v>
      </c>
      <c r="W228">
        <v>77.746166825730015</v>
      </c>
      <c r="X228">
        <v>0</v>
      </c>
      <c r="Y228">
        <v>0</v>
      </c>
      <c r="AA228">
        <v>9.1762596558581624</v>
      </c>
      <c r="AB228">
        <v>2.8426478994995841</v>
      </c>
      <c r="AC228">
        <v>-30.422548047510208</v>
      </c>
      <c r="AD228">
        <v>8.7155880891021731</v>
      </c>
      <c r="AE228">
        <v>8.6342615922718977</v>
      </c>
    </row>
    <row r="229" spans="1:31">
      <c r="A229">
        <v>2</v>
      </c>
      <c r="B229">
        <v>116</v>
      </c>
      <c r="C229">
        <v>2014</v>
      </c>
      <c r="D229">
        <v>8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1245</v>
      </c>
      <c r="R229">
        <v>109932</v>
      </c>
      <c r="S229">
        <v>109924</v>
      </c>
      <c r="T229">
        <v>15.979778408470692</v>
      </c>
      <c r="U229">
        <v>60.88398347949493</v>
      </c>
      <c r="V229">
        <v>85.154119877882508</v>
      </c>
      <c r="W229">
        <v>78.594721807793732</v>
      </c>
      <c r="X229">
        <v>0</v>
      </c>
      <c r="Y229">
        <v>0</v>
      </c>
      <c r="AA229">
        <v>9.0603506525091237</v>
      </c>
      <c r="AB229">
        <v>2.7812494376629688</v>
      </c>
      <c r="AC229">
        <v>-30.132672614286953</v>
      </c>
      <c r="AD229">
        <v>7.3148578808790452</v>
      </c>
      <c r="AE229">
        <v>7.3256086474842306</v>
      </c>
    </row>
    <row r="230" spans="1:31">
      <c r="A230">
        <v>2</v>
      </c>
      <c r="B230">
        <v>117</v>
      </c>
      <c r="C230">
        <v>2014</v>
      </c>
      <c r="D230">
        <v>9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1413</v>
      </c>
      <c r="R230">
        <v>129814</v>
      </c>
      <c r="S230">
        <v>129803</v>
      </c>
      <c r="T230">
        <v>15.964164111729092</v>
      </c>
      <c r="U230">
        <v>60.827138047656845</v>
      </c>
      <c r="V230">
        <v>86.111818468739855</v>
      </c>
      <c r="W230">
        <v>79.475910418095651</v>
      </c>
      <c r="X230">
        <v>0</v>
      </c>
      <c r="Y230">
        <v>0</v>
      </c>
      <c r="AA230">
        <v>9.2948154209512612</v>
      </c>
      <c r="AB230">
        <v>2.8320165771711472</v>
      </c>
      <c r="AC230">
        <v>-29.999248795826873</v>
      </c>
      <c r="AD230">
        <v>8.637803014121749</v>
      </c>
      <c r="AE230">
        <v>8.7473811580930239</v>
      </c>
    </row>
    <row r="231" spans="1:31">
      <c r="A231">
        <v>2</v>
      </c>
      <c r="B231">
        <v>118</v>
      </c>
      <c r="C231">
        <v>2014</v>
      </c>
      <c r="D231">
        <v>10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1449</v>
      </c>
      <c r="R231">
        <v>135524</v>
      </c>
      <c r="S231">
        <v>135517</v>
      </c>
      <c r="T231">
        <v>15.95321861810454</v>
      </c>
      <c r="U231">
        <v>60.785975191304402</v>
      </c>
      <c r="V231">
        <v>87.138139433456516</v>
      </c>
      <c r="W231">
        <v>80.426533202477188</v>
      </c>
      <c r="X231">
        <v>0</v>
      </c>
      <c r="Y231">
        <v>0</v>
      </c>
      <c r="AA231">
        <v>9.1904971278838428</v>
      </c>
      <c r="AB231">
        <v>2.7819222161949946</v>
      </c>
      <c r="AC231">
        <v>-29.873426954874262</v>
      </c>
      <c r="AD231">
        <v>9.0177455103905295</v>
      </c>
      <c r="AE231">
        <v>9.2416802202364927</v>
      </c>
    </row>
    <row r="232" spans="1:31">
      <c r="A232">
        <v>2</v>
      </c>
      <c r="B232">
        <v>119</v>
      </c>
      <c r="C232">
        <v>2014</v>
      </c>
      <c r="D232">
        <v>11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1399</v>
      </c>
      <c r="R232">
        <v>127356</v>
      </c>
      <c r="S232">
        <v>127353</v>
      </c>
      <c r="T232">
        <v>15.899298030717045</v>
      </c>
      <c r="U232">
        <v>60.655398773487889</v>
      </c>
      <c r="V232">
        <v>87.753981670914627</v>
      </c>
      <c r="W232">
        <v>80.996077830911744</v>
      </c>
      <c r="X232">
        <v>0</v>
      </c>
      <c r="Y232">
        <v>0</v>
      </c>
      <c r="AA232">
        <v>9.2153306417689365</v>
      </c>
      <c r="AB232">
        <v>2.7865211165620876</v>
      </c>
      <c r="AC232">
        <v>-24.108512506441038</v>
      </c>
      <c r="AD232">
        <v>8.4742480831535101</v>
      </c>
      <c r="AE232">
        <v>8.7464330923444926</v>
      </c>
    </row>
    <row r="233" spans="1:31">
      <c r="A233">
        <v>2</v>
      </c>
      <c r="B233">
        <v>120</v>
      </c>
      <c r="C233">
        <v>2014</v>
      </c>
      <c r="D233">
        <v>12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1332</v>
      </c>
      <c r="R233">
        <v>119256</v>
      </c>
      <c r="S233">
        <v>119247</v>
      </c>
      <c r="T233">
        <v>16.015294827933189</v>
      </c>
      <c r="U233">
        <v>60.950002935084335</v>
      </c>
      <c r="V233">
        <v>85.22015826269201</v>
      </c>
      <c r="W233">
        <v>78.655987991312884</v>
      </c>
      <c r="X233">
        <v>0</v>
      </c>
      <c r="Y233">
        <v>0</v>
      </c>
      <c r="AA233">
        <v>9.3981427118384442</v>
      </c>
      <c r="AB233">
        <v>2.7656031344962391</v>
      </c>
      <c r="AC233">
        <v>-26.177585088282921</v>
      </c>
      <c r="AD233">
        <v>7.9352753651540144</v>
      </c>
      <c r="AE233">
        <v>7.9531113288671618</v>
      </c>
    </row>
    <row r="234" spans="1:31">
      <c r="A234">
        <v>2</v>
      </c>
      <c r="B234">
        <v>121</v>
      </c>
      <c r="C234">
        <v>2013</v>
      </c>
      <c r="D234">
        <v>1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1494</v>
      </c>
      <c r="R234">
        <v>145620</v>
      </c>
      <c r="S234">
        <v>145613</v>
      </c>
      <c r="T234">
        <v>16.146889163576436</v>
      </c>
      <c r="U234">
        <v>61.338335176117518</v>
      </c>
      <c r="V234">
        <v>84.049696014084688</v>
      </c>
      <c r="W234">
        <v>77.576172457129516</v>
      </c>
      <c r="X234">
        <v>0</v>
      </c>
      <c r="Y234">
        <v>0</v>
      </c>
      <c r="AA234">
        <v>9.4232224711211998</v>
      </c>
      <c r="AB234">
        <v>3.0201020719034282</v>
      </c>
      <c r="AC234">
        <v>-39.642894725226647</v>
      </c>
      <c r="AD234">
        <v>9.5871886402151016</v>
      </c>
      <c r="AE234">
        <v>9.698920360105836</v>
      </c>
    </row>
    <row r="235" spans="1:31">
      <c r="A235">
        <v>2</v>
      </c>
      <c r="B235">
        <v>122</v>
      </c>
      <c r="C235">
        <v>2013</v>
      </c>
      <c r="D235">
        <v>2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1369</v>
      </c>
      <c r="R235">
        <v>113173</v>
      </c>
      <c r="S235">
        <v>113169</v>
      </c>
      <c r="T235">
        <v>16.229542382016916</v>
      </c>
      <c r="U235">
        <v>61.545405543921049</v>
      </c>
      <c r="V235">
        <v>83.212950857005353</v>
      </c>
      <c r="W235">
        <v>76.80415573169401</v>
      </c>
      <c r="X235">
        <v>0</v>
      </c>
      <c r="Y235">
        <v>0</v>
      </c>
      <c r="AA235">
        <v>9.1574303714057024</v>
      </c>
      <c r="AB235">
        <v>3.0028056016725633</v>
      </c>
      <c r="AC235">
        <v>-36.18570435828741</v>
      </c>
      <c r="AD235">
        <v>7.4509744539147356</v>
      </c>
      <c r="AE235">
        <v>7.4628909139295185</v>
      </c>
    </row>
    <row r="236" spans="1:31">
      <c r="A236">
        <v>2</v>
      </c>
      <c r="B236">
        <v>123</v>
      </c>
      <c r="C236">
        <v>2013</v>
      </c>
      <c r="D236">
        <v>3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1373</v>
      </c>
      <c r="R236">
        <v>117840</v>
      </c>
      <c r="S236">
        <v>117833</v>
      </c>
      <c r="T236">
        <v>16.207382892057026</v>
      </c>
      <c r="U236">
        <v>61.495370566819133</v>
      </c>
      <c r="V236">
        <v>82.380520555843347</v>
      </c>
      <c r="W236">
        <v>76.034969830182021</v>
      </c>
      <c r="X236">
        <v>0</v>
      </c>
      <c r="Y236">
        <v>0</v>
      </c>
      <c r="AA236">
        <v>9.0655461438228002</v>
      </c>
      <c r="AB236">
        <v>2.9877510904948821</v>
      </c>
      <c r="AC236">
        <v>-36.563621637537175</v>
      </c>
      <c r="AD236">
        <v>7.7582358835527252</v>
      </c>
      <c r="AE236">
        <v>7.6926364513028478</v>
      </c>
    </row>
    <row r="237" spans="1:31">
      <c r="A237">
        <v>2</v>
      </c>
      <c r="B237">
        <v>124</v>
      </c>
      <c r="C237">
        <v>2013</v>
      </c>
      <c r="D237">
        <v>4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1457</v>
      </c>
      <c r="R237">
        <v>135197</v>
      </c>
      <c r="S237">
        <v>135166</v>
      </c>
      <c r="T237">
        <v>16.218629111592708</v>
      </c>
      <c r="U237">
        <v>61.537953331459093</v>
      </c>
      <c r="V237">
        <v>82.647796396067278</v>
      </c>
      <c r="W237">
        <v>76.270892828078559</v>
      </c>
      <c r="X237">
        <v>0</v>
      </c>
      <c r="Y237">
        <v>0</v>
      </c>
      <c r="AA237">
        <v>9.1513977124538872</v>
      </c>
      <c r="AB237">
        <v>3.0084822544128009</v>
      </c>
      <c r="AC237">
        <v>-35.512076768492392</v>
      </c>
      <c r="AD237">
        <v>8.900969252789185</v>
      </c>
      <c r="AE237">
        <v>8.8515879262458199</v>
      </c>
    </row>
    <row r="238" spans="1:31">
      <c r="A238">
        <v>2</v>
      </c>
      <c r="B238">
        <v>125</v>
      </c>
      <c r="C238">
        <v>2013</v>
      </c>
      <c r="D238">
        <v>5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1373</v>
      </c>
      <c r="R238">
        <v>124169</v>
      </c>
      <c r="S238">
        <v>124165</v>
      </c>
      <c r="T238">
        <v>16.237007626702319</v>
      </c>
      <c r="U238">
        <v>61.576619820400239</v>
      </c>
      <c r="V238">
        <v>82.081136749719619</v>
      </c>
      <c r="W238">
        <v>75.75971014376006</v>
      </c>
      <c r="X238">
        <v>0</v>
      </c>
      <c r="Y238">
        <v>0</v>
      </c>
      <c r="AA238">
        <v>9.0287833019875716</v>
      </c>
      <c r="AB238">
        <v>2.9945067458022177</v>
      </c>
      <c r="AC238">
        <v>-33.960472365714345</v>
      </c>
      <c r="AD238">
        <v>8.1749184608355243</v>
      </c>
      <c r="AE238">
        <v>8.0766710090192895</v>
      </c>
    </row>
    <row r="239" spans="1:31">
      <c r="A239">
        <v>2</v>
      </c>
      <c r="B239">
        <v>126</v>
      </c>
      <c r="C239">
        <v>2013</v>
      </c>
      <c r="D239">
        <v>6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1345</v>
      </c>
      <c r="R239">
        <v>118846</v>
      </c>
      <c r="S239">
        <v>118843</v>
      </c>
      <c r="T239">
        <v>16.247690288272221</v>
      </c>
      <c r="U239">
        <v>61.633104179463679</v>
      </c>
      <c r="V239">
        <v>81.488443528503353</v>
      </c>
      <c r="W239">
        <v>75.212918724704494</v>
      </c>
      <c r="X239">
        <v>0</v>
      </c>
      <c r="Y239">
        <v>0</v>
      </c>
      <c r="AA239">
        <v>9.0610628074059143</v>
      </c>
      <c r="AB239">
        <v>3.0393187019491967</v>
      </c>
      <c r="AC239">
        <v>-34.479792845556041</v>
      </c>
      <c r="AD239">
        <v>7.8244679380236493</v>
      </c>
      <c r="AE239">
        <v>7.6746918031319105</v>
      </c>
    </row>
    <row r="240" spans="1:31">
      <c r="A240">
        <v>2</v>
      </c>
      <c r="B240">
        <v>127</v>
      </c>
      <c r="C240">
        <v>2013</v>
      </c>
      <c r="D240">
        <v>7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1336</v>
      </c>
      <c r="R240">
        <v>120300</v>
      </c>
      <c r="S240">
        <v>120293</v>
      </c>
      <c r="T240">
        <v>16.133915211970077</v>
      </c>
      <c r="U240">
        <v>61.328763934726041</v>
      </c>
      <c r="V240">
        <v>82.481927320851611</v>
      </c>
      <c r="W240">
        <v>76.127689059213154</v>
      </c>
      <c r="X240">
        <v>0</v>
      </c>
      <c r="Y240">
        <v>0</v>
      </c>
      <c r="AA240">
        <v>9.1922031770232024</v>
      </c>
      <c r="AB240">
        <v>3.0766858618662987</v>
      </c>
      <c r="AC240">
        <v>-34.543853223842845</v>
      </c>
      <c r="AD240">
        <v>7.9201949829547935</v>
      </c>
      <c r="AE240">
        <v>7.8628121138814562</v>
      </c>
    </row>
    <row r="241" spans="1:31">
      <c r="A241">
        <v>2</v>
      </c>
      <c r="B241">
        <v>128</v>
      </c>
      <c r="C241">
        <v>2013</v>
      </c>
      <c r="D241">
        <v>8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1370</v>
      </c>
      <c r="R241">
        <v>123474</v>
      </c>
      <c r="S241">
        <v>123463</v>
      </c>
      <c r="T241">
        <v>16.132270761455857</v>
      </c>
      <c r="U241">
        <v>61.339599718134195</v>
      </c>
      <c r="V241">
        <v>82.988579249763418</v>
      </c>
      <c r="W241">
        <v>76.594408041275159</v>
      </c>
      <c r="X241">
        <v>0</v>
      </c>
      <c r="Y241">
        <v>0</v>
      </c>
      <c r="AA241">
        <v>9.1553401017026879</v>
      </c>
      <c r="AB241">
        <v>3.0529658046325432</v>
      </c>
      <c r="AC241">
        <v>-36.646202384307855</v>
      </c>
      <c r="AD241">
        <v>8.1291617234028308</v>
      </c>
      <c r="AE241">
        <v>8.1194906365496085</v>
      </c>
    </row>
    <row r="242" spans="1:31">
      <c r="A242">
        <v>2</v>
      </c>
      <c r="B242">
        <v>129</v>
      </c>
      <c r="C242">
        <v>2013</v>
      </c>
      <c r="D242">
        <v>9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1407</v>
      </c>
      <c r="R242">
        <v>122870</v>
      </c>
      <c r="S242">
        <v>122866</v>
      </c>
      <c r="T242">
        <v>16.176031578090662</v>
      </c>
      <c r="U242">
        <v>61.441171682971699</v>
      </c>
      <c r="V242">
        <v>83.305566146379107</v>
      </c>
      <c r="W242">
        <v>76.889834616573893</v>
      </c>
      <c r="X242">
        <v>0</v>
      </c>
      <c r="Y242">
        <v>0</v>
      </c>
      <c r="AA242">
        <v>9.1870158610117052</v>
      </c>
      <c r="AB242">
        <v>3.0745148905831821</v>
      </c>
      <c r="AC242">
        <v>-36.355815406458305</v>
      </c>
      <c r="AD242">
        <v>8.0893961559073606</v>
      </c>
      <c r="AE242">
        <v>8.1113948395423598</v>
      </c>
    </row>
    <row r="243" spans="1:31">
      <c r="A243">
        <v>2</v>
      </c>
      <c r="B243">
        <v>130</v>
      </c>
      <c r="C243">
        <v>2013</v>
      </c>
      <c r="D243">
        <v>10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1495</v>
      </c>
      <c r="R243">
        <v>133745</v>
      </c>
      <c r="S243">
        <v>133736</v>
      </c>
      <c r="T243">
        <v>16.169972709260158</v>
      </c>
      <c r="U243">
        <v>61.436105461506259</v>
      </c>
      <c r="V243">
        <v>84.499585088352902</v>
      </c>
      <c r="W243">
        <v>77.989088203625798</v>
      </c>
      <c r="X243">
        <v>0</v>
      </c>
      <c r="Y243">
        <v>0</v>
      </c>
      <c r="AA243">
        <v>9.2992175181415053</v>
      </c>
      <c r="AB243">
        <v>3.1023364894622567</v>
      </c>
      <c r="AC243">
        <v>-37.030669985246874</v>
      </c>
      <c r="AD243">
        <v>8.8053738819226002</v>
      </c>
      <c r="AE243">
        <v>8.9552366715485601</v>
      </c>
    </row>
    <row r="244" spans="1:31">
      <c r="A244">
        <v>2</v>
      </c>
      <c r="B244">
        <v>131</v>
      </c>
      <c r="C244">
        <v>2013</v>
      </c>
      <c r="D244">
        <v>11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1507</v>
      </c>
      <c r="R244">
        <v>139949</v>
      </c>
      <c r="S244">
        <v>139940</v>
      </c>
      <c r="T244">
        <v>16.099736332521129</v>
      </c>
      <c r="U244">
        <v>61.22492496784335</v>
      </c>
      <c r="V244">
        <v>85.11985402813994</v>
      </c>
      <c r="W244">
        <v>78.563099899957891</v>
      </c>
      <c r="X244">
        <v>0</v>
      </c>
      <c r="Y244">
        <v>0</v>
      </c>
      <c r="AA244">
        <v>9.209912410181202</v>
      </c>
      <c r="AB244">
        <v>3.0640607624213594</v>
      </c>
      <c r="AC244">
        <v>-38.484079649458003</v>
      </c>
      <c r="AD244">
        <v>9.2138268301707438</v>
      </c>
      <c r="AE244">
        <v>9.4396387957740124</v>
      </c>
    </row>
    <row r="245" spans="1:31">
      <c r="A245">
        <v>2</v>
      </c>
      <c r="B245">
        <v>132</v>
      </c>
      <c r="C245">
        <v>2013</v>
      </c>
      <c r="D245">
        <v>12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1351</v>
      </c>
      <c r="R245">
        <v>123719</v>
      </c>
      <c r="S245">
        <v>123717</v>
      </c>
      <c r="T245">
        <v>16.187069083972549</v>
      </c>
      <c r="U245">
        <v>61.416005884397457</v>
      </c>
      <c r="V245">
        <v>82.146765232584556</v>
      </c>
      <c r="W245">
        <v>75.8208912275595</v>
      </c>
      <c r="X245">
        <v>0</v>
      </c>
      <c r="Y245">
        <v>0</v>
      </c>
      <c r="AA245">
        <v>9.5518636276919686</v>
      </c>
      <c r="AB245">
        <v>3.0337777240751049</v>
      </c>
      <c r="AC245">
        <v>-34.83318101812258</v>
      </c>
      <c r="AD245">
        <v>8.1452917963107545</v>
      </c>
      <c r="AE245">
        <v>8.054028478968787</v>
      </c>
    </row>
    <row r="246" spans="1:31">
      <c r="A246">
        <v>2</v>
      </c>
      <c r="B246">
        <v>133</v>
      </c>
      <c r="C246">
        <v>2012</v>
      </c>
      <c r="D246">
        <v>1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1478</v>
      </c>
      <c r="R246">
        <v>123706</v>
      </c>
      <c r="S246">
        <v>123697</v>
      </c>
      <c r="T246">
        <v>15.975676200022637</v>
      </c>
      <c r="U246">
        <v>60.920442694649026</v>
      </c>
      <c r="V246">
        <v>87.315424960537612</v>
      </c>
      <c r="W246">
        <v>80.5866949077177</v>
      </c>
      <c r="X246">
        <v>0</v>
      </c>
      <c r="Y246">
        <v>0</v>
      </c>
      <c r="AA246">
        <v>8.941238983807148</v>
      </c>
      <c r="AB246">
        <v>3.1728808395463801</v>
      </c>
      <c r="AC246">
        <v>-38.554685171624655</v>
      </c>
      <c r="AD246">
        <v>8.166881501788275</v>
      </c>
      <c r="AE246">
        <v>8.2647732808590586</v>
      </c>
    </row>
    <row r="247" spans="1:31">
      <c r="A247">
        <v>2</v>
      </c>
      <c r="B247">
        <v>134</v>
      </c>
      <c r="C247">
        <v>2012</v>
      </c>
      <c r="D247">
        <v>2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1454</v>
      </c>
      <c r="R247">
        <v>120554</v>
      </c>
      <c r="S247">
        <v>120538</v>
      </c>
      <c r="T247">
        <v>16.051736151434213</v>
      </c>
      <c r="U247">
        <v>61.127984535996944</v>
      </c>
      <c r="V247">
        <v>87.310792978401309</v>
      </c>
      <c r="W247">
        <v>80.580865785063949</v>
      </c>
      <c r="X247">
        <v>0</v>
      </c>
      <c r="Y247">
        <v>0</v>
      </c>
      <c r="AA247">
        <v>8.8833788387348473</v>
      </c>
      <c r="AB247">
        <v>3.0868876553358926</v>
      </c>
      <c r="AC247">
        <v>-39.685403888564529</v>
      </c>
      <c r="AD247">
        <v>7.9587912677362782</v>
      </c>
      <c r="AE247">
        <v>8.0531232094746112</v>
      </c>
    </row>
    <row r="248" spans="1:31">
      <c r="A248">
        <v>2</v>
      </c>
      <c r="B248">
        <v>135</v>
      </c>
      <c r="C248">
        <v>2012</v>
      </c>
      <c r="D248">
        <v>3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1540</v>
      </c>
      <c r="R248">
        <v>135207</v>
      </c>
      <c r="S248">
        <v>135201</v>
      </c>
      <c r="T248">
        <v>16.098730095335302</v>
      </c>
      <c r="U248">
        <v>61.267712516919246</v>
      </c>
      <c r="V248">
        <v>86.743918847106755</v>
      </c>
      <c r="W248">
        <v>80.061960340531002</v>
      </c>
      <c r="X248">
        <v>0</v>
      </c>
      <c r="Y248">
        <v>0</v>
      </c>
      <c r="AA248">
        <v>8.9330246949318042</v>
      </c>
      <c r="AB248">
        <v>3.1457662089636682</v>
      </c>
      <c r="AC248">
        <v>-39.474563382137717</v>
      </c>
      <c r="AD248">
        <v>8.9261599858720455</v>
      </c>
      <c r="AE248">
        <v>8.9745887506607058</v>
      </c>
    </row>
    <row r="249" spans="1:31">
      <c r="A249">
        <v>2</v>
      </c>
      <c r="B249">
        <v>136</v>
      </c>
      <c r="C249">
        <v>2012</v>
      </c>
      <c r="D249">
        <v>4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1381</v>
      </c>
      <c r="R249">
        <v>105734</v>
      </c>
      <c r="S249">
        <v>105725</v>
      </c>
      <c r="T249">
        <v>16.023606408534619</v>
      </c>
      <c r="U249">
        <v>61.056249704421866</v>
      </c>
      <c r="V249">
        <v>86.956224203361629</v>
      </c>
      <c r="W249">
        <v>80.255625443367194</v>
      </c>
      <c r="X249">
        <v>0</v>
      </c>
      <c r="Y249">
        <v>0</v>
      </c>
      <c r="AA249">
        <v>8.9144392166755857</v>
      </c>
      <c r="AB249">
        <v>3.1593966980953145</v>
      </c>
      <c r="AC249">
        <v>-37.995338146432552</v>
      </c>
      <c r="AD249">
        <v>6.9803974642303643</v>
      </c>
      <c r="AE249">
        <v>7.0349596460281294</v>
      </c>
    </row>
    <row r="250" spans="1:31">
      <c r="A250">
        <v>2</v>
      </c>
      <c r="B250">
        <v>137</v>
      </c>
      <c r="C250">
        <v>2012</v>
      </c>
      <c r="D250">
        <v>5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1472</v>
      </c>
      <c r="R250">
        <v>130840</v>
      </c>
      <c r="S250">
        <v>130832</v>
      </c>
      <c r="T250">
        <v>16.035570162029956</v>
      </c>
      <c r="U250">
        <v>61.114123456035237</v>
      </c>
      <c r="V250">
        <v>86.598604169585599</v>
      </c>
      <c r="W250">
        <v>79.92725403571022</v>
      </c>
      <c r="X250">
        <v>0</v>
      </c>
      <c r="Y250">
        <v>0</v>
      </c>
      <c r="AA250">
        <v>8.9165425063171853</v>
      </c>
      <c r="AB250">
        <v>3.162014217918196</v>
      </c>
      <c r="AC250">
        <v>-39.115224407538072</v>
      </c>
      <c r="AD250">
        <v>8.6378573043666265</v>
      </c>
      <c r="AE250">
        <v>8.6699642410407911</v>
      </c>
    </row>
    <row r="251" spans="1:31">
      <c r="A251">
        <v>2</v>
      </c>
      <c r="B251">
        <v>138</v>
      </c>
      <c r="C251">
        <v>2012</v>
      </c>
      <c r="D251">
        <v>6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1454</v>
      </c>
      <c r="R251">
        <v>123121.5</v>
      </c>
      <c r="S251">
        <v>123101.5</v>
      </c>
      <c r="T251">
        <v>16.027460679085291</v>
      </c>
      <c r="U251">
        <v>61.124762898908607</v>
      </c>
      <c r="V251">
        <v>86.157957304733145</v>
      </c>
      <c r="W251">
        <v>79.510334155147461</v>
      </c>
      <c r="X251">
        <v>0</v>
      </c>
      <c r="Y251">
        <v>0</v>
      </c>
      <c r="AA251">
        <v>9.0629155603827503</v>
      </c>
      <c r="AB251">
        <v>3.2582089106869696</v>
      </c>
      <c r="AC251">
        <v>-37.983715491525501</v>
      </c>
      <c r="AD251">
        <v>8.1282937029927851</v>
      </c>
      <c r="AE251">
        <v>8.1151276696998522</v>
      </c>
    </row>
    <row r="252" spans="1:31">
      <c r="A252">
        <v>2</v>
      </c>
      <c r="B252">
        <v>139</v>
      </c>
      <c r="C252">
        <v>2012</v>
      </c>
      <c r="D252">
        <v>7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1434</v>
      </c>
      <c r="R252">
        <v>124687</v>
      </c>
      <c r="S252">
        <v>124655</v>
      </c>
      <c r="T252">
        <v>16.047478887133387</v>
      </c>
      <c r="U252">
        <v>61.176751835064785</v>
      </c>
      <c r="V252">
        <v>85.880723103459616</v>
      </c>
      <c r="W252">
        <v>79.248662307969212</v>
      </c>
      <c r="X252">
        <v>0</v>
      </c>
      <c r="Y252">
        <v>0</v>
      </c>
      <c r="AA252">
        <v>9.0009431736348571</v>
      </c>
      <c r="AB252">
        <v>3.2315189783892202</v>
      </c>
      <c r="AC252">
        <v>-37.719091553202361</v>
      </c>
      <c r="AD252">
        <v>8.2316456260284419</v>
      </c>
      <c r="AE252">
        <v>8.19049362058791</v>
      </c>
    </row>
    <row r="253" spans="1:31">
      <c r="A253">
        <v>2</v>
      </c>
      <c r="B253">
        <v>140</v>
      </c>
      <c r="C253">
        <v>2012</v>
      </c>
      <c r="D253">
        <v>8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1458</v>
      </c>
      <c r="R253">
        <v>129353</v>
      </c>
      <c r="S253">
        <v>129341</v>
      </c>
      <c r="T253">
        <v>16.087497004321506</v>
      </c>
      <c r="U253">
        <v>61.258270772608846</v>
      </c>
      <c r="V253">
        <v>86.076983312266094</v>
      </c>
      <c r="W253">
        <v>79.441735412591228</v>
      </c>
      <c r="X253">
        <v>0</v>
      </c>
      <c r="Y253">
        <v>0</v>
      </c>
      <c r="AA253">
        <v>9.071490082620068</v>
      </c>
      <c r="AB253">
        <v>3.2001203492217778</v>
      </c>
      <c r="AC253">
        <v>-37.914208546654656</v>
      </c>
      <c r="AD253">
        <v>8.5396878316396823</v>
      </c>
      <c r="AE253">
        <v>8.5190932157983692</v>
      </c>
    </row>
    <row r="254" spans="1:31">
      <c r="A254">
        <v>2</v>
      </c>
      <c r="B254">
        <v>141</v>
      </c>
      <c r="C254">
        <v>2012</v>
      </c>
      <c r="D254">
        <v>9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1400</v>
      </c>
      <c r="R254">
        <v>111518</v>
      </c>
      <c r="S254">
        <v>111505</v>
      </c>
      <c r="T254">
        <v>16.125585107336931</v>
      </c>
      <c r="U254">
        <v>61.361194565266125</v>
      </c>
      <c r="V254">
        <v>86.092668014101392</v>
      </c>
      <c r="W254">
        <v>79.454685440114048</v>
      </c>
      <c r="X254">
        <v>0</v>
      </c>
      <c r="Y254">
        <v>0</v>
      </c>
      <c r="AA254">
        <v>9.1929686726112507</v>
      </c>
      <c r="AB254">
        <v>3.167215371163687</v>
      </c>
      <c r="AC254">
        <v>-39.283443774083011</v>
      </c>
      <c r="AD254">
        <v>7.3622483251938045</v>
      </c>
      <c r="AE254">
        <v>7.3455156406903308</v>
      </c>
    </row>
    <row r="255" spans="1:31">
      <c r="A255">
        <v>2</v>
      </c>
      <c r="B255">
        <v>142</v>
      </c>
      <c r="C255">
        <v>2012</v>
      </c>
      <c r="D255">
        <v>10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1583</v>
      </c>
      <c r="R255">
        <v>142792</v>
      </c>
      <c r="S255">
        <v>142775</v>
      </c>
      <c r="T255">
        <v>16.087616953330723</v>
      </c>
      <c r="U255">
        <v>61.226440203116802</v>
      </c>
      <c r="V255">
        <v>86.800459017999387</v>
      </c>
      <c r="W255">
        <v>80.10978882857664</v>
      </c>
      <c r="X255">
        <v>0</v>
      </c>
      <c r="Y255">
        <v>0</v>
      </c>
      <c r="AA255">
        <v>9.1326362028813364</v>
      </c>
      <c r="AB255">
        <v>3.0907209575362602</v>
      </c>
      <c r="AC255">
        <v>-41.02178802586922</v>
      </c>
      <c r="AD255">
        <v>9.4269101207973041</v>
      </c>
      <c r="AE255">
        <v>9.4830095715535752</v>
      </c>
    </row>
    <row r="256" spans="1:31">
      <c r="A256">
        <v>2</v>
      </c>
      <c r="B256">
        <v>143</v>
      </c>
      <c r="C256">
        <v>2012</v>
      </c>
      <c r="D256">
        <v>11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1594</v>
      </c>
      <c r="R256">
        <v>146097</v>
      </c>
      <c r="S256">
        <v>146064</v>
      </c>
      <c r="T256">
        <v>16.093081993470101</v>
      </c>
      <c r="U256">
        <v>61.209832676087188</v>
      </c>
      <c r="V256">
        <v>86.518447010925414</v>
      </c>
      <c r="W256">
        <v>79.839228694270886</v>
      </c>
      <c r="X256">
        <v>0</v>
      </c>
      <c r="Y256">
        <v>0</v>
      </c>
      <c r="AA256">
        <v>9.1015630197511577</v>
      </c>
      <c r="AB256">
        <v>3.0543129099326758</v>
      </c>
      <c r="AC256">
        <v>-41.503420068393531</v>
      </c>
      <c r="AD256">
        <v>9.6451011815656607</v>
      </c>
      <c r="AE256">
        <v>9.6686971147907368</v>
      </c>
    </row>
    <row r="257" spans="1:31">
      <c r="A257">
        <v>2</v>
      </c>
      <c r="B257">
        <v>144</v>
      </c>
      <c r="C257">
        <v>2012</v>
      </c>
      <c r="D257">
        <v>12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1397</v>
      </c>
      <c r="R257">
        <v>121118</v>
      </c>
      <c r="S257">
        <v>121098</v>
      </c>
      <c r="T257">
        <v>16.210010072821543</v>
      </c>
      <c r="U257">
        <v>61.487993195593646</v>
      </c>
      <c r="V257">
        <v>82.892628512671493</v>
      </c>
      <c r="W257">
        <v>76.498478917900229</v>
      </c>
      <c r="X257">
        <v>0</v>
      </c>
      <c r="Y257">
        <v>0</v>
      </c>
      <c r="AA257">
        <v>9.2553155488572791</v>
      </c>
      <c r="AB257">
        <v>2.9966758382567256</v>
      </c>
      <c r="AC257">
        <v>-37.279878350886513</v>
      </c>
      <c r="AD257">
        <v>7.9960256877887268</v>
      </c>
      <c r="AE257">
        <v>7.6806540388159181</v>
      </c>
    </row>
    <row r="258" spans="1:31">
      <c r="A258">
        <v>2</v>
      </c>
      <c r="B258">
        <v>145</v>
      </c>
      <c r="C258">
        <v>2011</v>
      </c>
      <c r="D258">
        <v>1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1577</v>
      </c>
      <c r="R258">
        <v>121346</v>
      </c>
      <c r="S258">
        <v>121232</v>
      </c>
      <c r="T258">
        <v>16.030071036540139</v>
      </c>
      <c r="U258">
        <v>61.040913290220402</v>
      </c>
      <c r="V258">
        <v>86.917816645459297</v>
      </c>
      <c r="W258">
        <v>80.152701019533339</v>
      </c>
      <c r="X258">
        <v>0</v>
      </c>
      <c r="Y258">
        <v>0</v>
      </c>
      <c r="AA258">
        <v>8.956375600711425</v>
      </c>
      <c r="AB258">
        <v>3.1412108503640472</v>
      </c>
      <c r="AC258">
        <v>-39.632890221213806</v>
      </c>
      <c r="AD258">
        <v>8.111209111323749</v>
      </c>
      <c r="AE258">
        <v>8.1027797435496822</v>
      </c>
    </row>
    <row r="259" spans="1:31">
      <c r="A259">
        <v>2</v>
      </c>
      <c r="B259">
        <v>146</v>
      </c>
      <c r="C259">
        <v>2011</v>
      </c>
      <c r="D259">
        <v>2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1536</v>
      </c>
      <c r="R259">
        <v>113703</v>
      </c>
      <c r="S259">
        <v>113625</v>
      </c>
      <c r="T259">
        <v>16.102688583414682</v>
      </c>
      <c r="U259">
        <v>61.224589658965904</v>
      </c>
      <c r="V259">
        <v>87.011040432322375</v>
      </c>
      <c r="W259">
        <v>80.255877667766654</v>
      </c>
      <c r="X259">
        <v>0</v>
      </c>
      <c r="Y259">
        <v>0</v>
      </c>
      <c r="AA259">
        <v>8.7282011358626352</v>
      </c>
      <c r="AB259">
        <v>3.0726827149973994</v>
      </c>
      <c r="AC259">
        <v>-39.088855527399446</v>
      </c>
      <c r="AD259">
        <v>7.6003231221865102</v>
      </c>
      <c r="AE259">
        <v>7.6041267365700573</v>
      </c>
    </row>
    <row r="260" spans="1:31">
      <c r="A260">
        <v>2</v>
      </c>
      <c r="B260">
        <v>147</v>
      </c>
      <c r="C260">
        <v>2011</v>
      </c>
      <c r="D260">
        <v>3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1610</v>
      </c>
      <c r="R260">
        <v>132913</v>
      </c>
      <c r="S260">
        <v>132877</v>
      </c>
      <c r="T260">
        <v>16.005823358136524</v>
      </c>
      <c r="U260">
        <v>61.011567088359918</v>
      </c>
      <c r="V260">
        <v>87.583132197357514</v>
      </c>
      <c r="W260">
        <v>80.820585202856734</v>
      </c>
      <c r="X260">
        <v>0</v>
      </c>
      <c r="Y260">
        <v>0</v>
      </c>
      <c r="AA260">
        <v>8.8999297536723621</v>
      </c>
      <c r="AB260">
        <v>3.1330467373307553</v>
      </c>
      <c r="AC260">
        <v>-40.92220194485688</v>
      </c>
      <c r="AD260">
        <v>8.8843895687816126</v>
      </c>
      <c r="AE260">
        <v>8.9550993205089053</v>
      </c>
    </row>
    <row r="261" spans="1:31">
      <c r="A261">
        <v>2</v>
      </c>
      <c r="B261">
        <v>148</v>
      </c>
      <c r="C261">
        <v>2011</v>
      </c>
      <c r="D261">
        <v>4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1442</v>
      </c>
      <c r="R261">
        <v>109220</v>
      </c>
      <c r="S261">
        <v>109182</v>
      </c>
      <c r="T261">
        <v>15.966114264786668</v>
      </c>
      <c r="U261">
        <v>60.951750288509103</v>
      </c>
      <c r="V261">
        <v>87.733021367029409</v>
      </c>
      <c r="W261">
        <v>80.947066366250596</v>
      </c>
      <c r="X261">
        <v>0</v>
      </c>
      <c r="Y261">
        <v>0</v>
      </c>
      <c r="AA261">
        <v>8.7342278240890643</v>
      </c>
      <c r="AB261">
        <v>3.2191795257314113</v>
      </c>
      <c r="AC261">
        <v>-40.081725379375051</v>
      </c>
      <c r="AD261">
        <v>7.3006630555500767</v>
      </c>
      <c r="AE261">
        <v>7.3697161539093203</v>
      </c>
    </row>
    <row r="262" spans="1:31">
      <c r="A262">
        <v>2</v>
      </c>
      <c r="B262">
        <v>149</v>
      </c>
      <c r="C262">
        <v>2011</v>
      </c>
      <c r="D262">
        <v>5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1586</v>
      </c>
      <c r="R262">
        <v>134905</v>
      </c>
      <c r="S262">
        <v>134801</v>
      </c>
      <c r="T262">
        <v>15.999896223268223</v>
      </c>
      <c r="U262">
        <v>61.058864548482603</v>
      </c>
      <c r="V262">
        <v>87.409701470543894</v>
      </c>
      <c r="W262">
        <v>80.616390827960146</v>
      </c>
      <c r="X262">
        <v>0</v>
      </c>
      <c r="Y262">
        <v>0</v>
      </c>
      <c r="AA262">
        <v>8.7840297050045688</v>
      </c>
      <c r="AB262">
        <v>3.2594262820384245</v>
      </c>
      <c r="AC262">
        <v>-39.533887919291445</v>
      </c>
      <c r="AD262">
        <v>9.0175421123327517</v>
      </c>
      <c r="AE262">
        <v>9.0618123947763234</v>
      </c>
    </row>
    <row r="263" spans="1:31">
      <c r="A263">
        <v>2</v>
      </c>
      <c r="B263">
        <v>150</v>
      </c>
      <c r="C263">
        <v>2011</v>
      </c>
      <c r="D263">
        <v>6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1545</v>
      </c>
      <c r="R263">
        <v>119574</v>
      </c>
      <c r="S263">
        <v>119452</v>
      </c>
      <c r="T263">
        <v>15.935579641059098</v>
      </c>
      <c r="U263">
        <v>60.915706727388397</v>
      </c>
      <c r="V263">
        <v>87.003189429634787</v>
      </c>
      <c r="W263">
        <v>80.223816260925631</v>
      </c>
      <c r="X263">
        <v>0</v>
      </c>
      <c r="Y263">
        <v>0</v>
      </c>
      <c r="AA263">
        <v>8.9626855015266234</v>
      </c>
      <c r="AB263">
        <v>3.3321336481121242</v>
      </c>
      <c r="AC263">
        <v>-38.539677918591856</v>
      </c>
      <c r="AD263">
        <v>7.9927621699720302</v>
      </c>
      <c r="AE263">
        <v>7.9908935452648988</v>
      </c>
    </row>
    <row r="264" spans="1:31">
      <c r="A264">
        <v>2</v>
      </c>
      <c r="B264">
        <v>151</v>
      </c>
      <c r="C264">
        <v>2011</v>
      </c>
      <c r="D264">
        <v>7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1455</v>
      </c>
      <c r="R264">
        <v>118785</v>
      </c>
      <c r="S264">
        <v>118780</v>
      </c>
      <c r="T264">
        <v>15.965222881676979</v>
      </c>
      <c r="U264">
        <v>60.970592692372442</v>
      </c>
      <c r="V264">
        <v>86.60598031959961</v>
      </c>
      <c r="W264">
        <v>79.934192204074407</v>
      </c>
      <c r="X264">
        <v>0</v>
      </c>
      <c r="Y264">
        <v>0</v>
      </c>
      <c r="AA264">
        <v>8.9946016980750905</v>
      </c>
      <c r="AB264">
        <v>3.3079375119878631</v>
      </c>
      <c r="AC264">
        <v>-38.781718833436969</v>
      </c>
      <c r="AD264">
        <v>7.9400225329931891</v>
      </c>
      <c r="AE264">
        <v>7.9172528167445986</v>
      </c>
    </row>
    <row r="265" spans="1:31">
      <c r="A265">
        <v>2</v>
      </c>
      <c r="B265">
        <v>152</v>
      </c>
      <c r="C265">
        <v>2011</v>
      </c>
      <c r="D265">
        <v>8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1546</v>
      </c>
      <c r="R265">
        <v>127775</v>
      </c>
      <c r="S265">
        <v>127730</v>
      </c>
      <c r="T265">
        <v>16.023345724907067</v>
      </c>
      <c r="U265">
        <v>61.078548500743757</v>
      </c>
      <c r="V265">
        <v>86.524312906450731</v>
      </c>
      <c r="W265">
        <v>79.836156736866371</v>
      </c>
      <c r="X265">
        <v>0</v>
      </c>
      <c r="Y265">
        <v>0</v>
      </c>
      <c r="AA265">
        <v>8.9306839869614869</v>
      </c>
      <c r="AB265">
        <v>3.1639804234594617</v>
      </c>
      <c r="AC265">
        <v>-38.047050982229379</v>
      </c>
      <c r="AD265">
        <v>8.5409469137787148</v>
      </c>
      <c r="AE265">
        <v>8.5033711659237685</v>
      </c>
    </row>
    <row r="266" spans="1:31">
      <c r="A266">
        <v>2</v>
      </c>
      <c r="B266">
        <v>153</v>
      </c>
      <c r="C266">
        <v>2011</v>
      </c>
      <c r="D266">
        <v>9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1569</v>
      </c>
      <c r="R266">
        <v>120781</v>
      </c>
      <c r="S266">
        <v>120728</v>
      </c>
      <c r="T266">
        <v>16.001208799397254</v>
      </c>
      <c r="U266">
        <v>61.026936584719358</v>
      </c>
      <c r="V266">
        <v>87.133539553077313</v>
      </c>
      <c r="W266">
        <v>80.393523457690563</v>
      </c>
      <c r="X266">
        <v>0</v>
      </c>
      <c r="Y266">
        <v>0</v>
      </c>
      <c r="AA266">
        <v>9.0034034760930908</v>
      </c>
      <c r="AB266">
        <v>3.1817155094096599</v>
      </c>
      <c r="AC266">
        <v>-38.908889402885301</v>
      </c>
      <c r="AD266">
        <v>8.0734424511297771</v>
      </c>
      <c r="AE266">
        <v>8.0933378697489378</v>
      </c>
    </row>
    <row r="267" spans="1:31">
      <c r="A267">
        <v>2</v>
      </c>
      <c r="B267">
        <v>154</v>
      </c>
      <c r="C267">
        <v>2011</v>
      </c>
      <c r="D267">
        <v>10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1573</v>
      </c>
      <c r="R267">
        <v>126227</v>
      </c>
      <c r="S267">
        <v>126148</v>
      </c>
      <c r="T267">
        <v>15.945629698875836</v>
      </c>
      <c r="U267">
        <v>60.871611123442307</v>
      </c>
      <c r="V267">
        <v>87.457963527751147</v>
      </c>
      <c r="W267">
        <v>80.674228287408226</v>
      </c>
      <c r="X267">
        <v>0</v>
      </c>
      <c r="Y267">
        <v>0</v>
      </c>
      <c r="AA267">
        <v>9.1287154242736257</v>
      </c>
      <c r="AB267">
        <v>3.1830081430899049</v>
      </c>
      <c r="AC267">
        <v>-39.985709840608529</v>
      </c>
      <c r="AD267">
        <v>8.4374729492118625</v>
      </c>
      <c r="AE267">
        <v>8.4862103198235399</v>
      </c>
    </row>
    <row r="268" spans="1:31">
      <c r="A268">
        <v>2</v>
      </c>
      <c r="B268">
        <v>155</v>
      </c>
      <c r="C268">
        <v>2011</v>
      </c>
      <c r="D268">
        <v>11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1633</v>
      </c>
      <c r="R268">
        <v>142994</v>
      </c>
      <c r="S268">
        <v>142987</v>
      </c>
      <c r="T268">
        <v>16.007287019035768</v>
      </c>
      <c r="U268">
        <v>61.021659311685653</v>
      </c>
      <c r="V268">
        <v>87.48029651014842</v>
      </c>
      <c r="W268">
        <v>80.740910572289522</v>
      </c>
      <c r="X268">
        <v>0</v>
      </c>
      <c r="Y268">
        <v>0</v>
      </c>
      <c r="AA268">
        <v>8.9693029778831708</v>
      </c>
      <c r="AB268">
        <v>3.2058704129677684</v>
      </c>
      <c r="AC268">
        <v>-39.415317909546751</v>
      </c>
      <c r="AD268">
        <v>9.5582403677470076</v>
      </c>
      <c r="AE268">
        <v>9.626951838391248</v>
      </c>
    </row>
    <row r="269" spans="1:31">
      <c r="A269">
        <v>2</v>
      </c>
      <c r="B269">
        <v>156</v>
      </c>
      <c r="C269">
        <v>2011</v>
      </c>
      <c r="D269">
        <v>12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1537</v>
      </c>
      <c r="R269">
        <v>127805.5</v>
      </c>
      <c r="S269">
        <v>127734.5</v>
      </c>
      <c r="T269">
        <v>16.105785744744946</v>
      </c>
      <c r="U269">
        <v>61.279074956256913</v>
      </c>
      <c r="V269">
        <v>84.35295393465735</v>
      </c>
      <c r="W269">
        <v>77.815552963372738</v>
      </c>
      <c r="X269">
        <v>0</v>
      </c>
      <c r="Y269">
        <v>0</v>
      </c>
      <c r="AA269">
        <v>9.216895503265583</v>
      </c>
      <c r="AB269">
        <v>3.1558172208313313</v>
      </c>
      <c r="AC269">
        <v>-35.701871881654441</v>
      </c>
      <c r="AD269">
        <v>8.5429856449927239</v>
      </c>
      <c r="AE269">
        <v>8.288448094788718</v>
      </c>
    </row>
    <row r="270" spans="1:31">
      <c r="A270">
        <v>2</v>
      </c>
      <c r="B270">
        <v>157</v>
      </c>
      <c r="C270">
        <v>2010</v>
      </c>
      <c r="D270">
        <v>1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1601</v>
      </c>
      <c r="R270">
        <v>114310.5</v>
      </c>
      <c r="S270">
        <v>114265.5</v>
      </c>
      <c r="T270">
        <v>15.943496004304064</v>
      </c>
      <c r="U270">
        <v>60.839369713518082</v>
      </c>
      <c r="V270">
        <v>87.256227161325143</v>
      </c>
      <c r="W270">
        <v>80.508325260030261</v>
      </c>
      <c r="X270">
        <v>0</v>
      </c>
      <c r="Y270">
        <v>0</v>
      </c>
      <c r="AA270">
        <v>8.8045739887056254</v>
      </c>
      <c r="AB270">
        <v>3.1624218585003274</v>
      </c>
      <c r="AC270">
        <v>-40.285743056729487</v>
      </c>
      <c r="AD270">
        <v>7.7181910438046435</v>
      </c>
      <c r="AE270">
        <v>7.7966845472832098</v>
      </c>
    </row>
    <row r="271" spans="1:31">
      <c r="A271">
        <v>2</v>
      </c>
      <c r="B271">
        <v>158</v>
      </c>
      <c r="C271">
        <v>2010</v>
      </c>
      <c r="D271">
        <v>2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1568</v>
      </c>
      <c r="R271">
        <v>111648.5</v>
      </c>
      <c r="S271">
        <v>111597.5</v>
      </c>
      <c r="T271">
        <v>16.005669579080774</v>
      </c>
      <c r="U271">
        <v>60.992127959855722</v>
      </c>
      <c r="V271">
        <v>87.021655875837908</v>
      </c>
      <c r="W271">
        <v>80.287495687627185</v>
      </c>
      <c r="X271">
        <v>0</v>
      </c>
      <c r="Y271">
        <v>0</v>
      </c>
      <c r="AA271">
        <v>8.782746750253466</v>
      </c>
      <c r="AB271">
        <v>3.1567381094966964</v>
      </c>
      <c r="AC271">
        <v>-38.028772413907525</v>
      </c>
      <c r="AD271">
        <v>7.5384540593753213</v>
      </c>
      <c r="AE271">
        <v>7.5937522436608305</v>
      </c>
    </row>
    <row r="272" spans="1:31">
      <c r="A272">
        <v>2</v>
      </c>
      <c r="B272">
        <v>159</v>
      </c>
      <c r="C272">
        <v>2010</v>
      </c>
      <c r="D272">
        <v>3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1685</v>
      </c>
      <c r="R272">
        <v>132437.5</v>
      </c>
      <c r="S272">
        <v>132287.5</v>
      </c>
      <c r="T272">
        <v>16.004605946201035</v>
      </c>
      <c r="U272">
        <v>60.990977983558551</v>
      </c>
      <c r="V272">
        <v>87.230862800571003</v>
      </c>
      <c r="W272">
        <v>80.4285136539729</v>
      </c>
      <c r="X272">
        <v>0</v>
      </c>
      <c r="Y272">
        <v>0</v>
      </c>
      <c r="AA272">
        <v>8.7730673892593618</v>
      </c>
      <c r="AB272">
        <v>3.0854628709520009</v>
      </c>
      <c r="AC272">
        <v>-41.422086984837151</v>
      </c>
      <c r="AD272">
        <v>8.9421175339437564</v>
      </c>
      <c r="AE272">
        <v>9.0174324613561208</v>
      </c>
    </row>
    <row r="273" spans="1:31">
      <c r="A273">
        <v>2</v>
      </c>
      <c r="B273">
        <v>160</v>
      </c>
      <c r="C273">
        <v>2010</v>
      </c>
      <c r="D273">
        <v>4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1608</v>
      </c>
      <c r="R273">
        <v>118209</v>
      </c>
      <c r="S273">
        <v>118173</v>
      </c>
      <c r="T273">
        <v>15.971347359338122</v>
      </c>
      <c r="U273">
        <v>60.930635593578899</v>
      </c>
      <c r="V273">
        <v>87.479487145566949</v>
      </c>
      <c r="W273">
        <v>80.720225432205652</v>
      </c>
      <c r="X273">
        <v>0</v>
      </c>
      <c r="Y273">
        <v>0</v>
      </c>
      <c r="AA273">
        <v>8.865094346376905</v>
      </c>
      <c r="AB273">
        <v>3.1987779085909902</v>
      </c>
      <c r="AC273">
        <v>-39.812812621442141</v>
      </c>
      <c r="AD273">
        <v>7.9814159250209151</v>
      </c>
      <c r="AE273">
        <v>8.0845280691220225</v>
      </c>
    </row>
    <row r="274" spans="1:31">
      <c r="A274">
        <v>2</v>
      </c>
      <c r="B274">
        <v>161</v>
      </c>
      <c r="C274">
        <v>2010</v>
      </c>
      <c r="D274">
        <v>5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1584</v>
      </c>
      <c r="R274">
        <v>116549</v>
      </c>
      <c r="S274">
        <v>116468</v>
      </c>
      <c r="T274">
        <v>15.97017563428258</v>
      </c>
      <c r="U274">
        <v>60.912697049833447</v>
      </c>
      <c r="V274">
        <v>86.459236767746077</v>
      </c>
      <c r="W274">
        <v>79.748787993269062</v>
      </c>
      <c r="X274">
        <v>0</v>
      </c>
      <c r="Y274">
        <v>0</v>
      </c>
      <c r="AA274">
        <v>8.7614971926678304</v>
      </c>
      <c r="AB274">
        <v>3.1766303508673164</v>
      </c>
      <c r="AC274">
        <v>-38.463604801364994</v>
      </c>
      <c r="AD274">
        <v>7.869333507983848</v>
      </c>
      <c r="AE274">
        <v>7.8719940192785156</v>
      </c>
    </row>
    <row r="275" spans="1:31">
      <c r="A275">
        <v>2</v>
      </c>
      <c r="B275">
        <v>162</v>
      </c>
      <c r="C275">
        <v>2010</v>
      </c>
      <c r="D275">
        <v>6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1602</v>
      </c>
      <c r="R275">
        <v>124559</v>
      </c>
      <c r="S275">
        <v>124478</v>
      </c>
      <c r="T275">
        <v>15.958766528311884</v>
      </c>
      <c r="U275">
        <v>60.905493340188649</v>
      </c>
      <c r="V275">
        <v>86.466449004805881</v>
      </c>
      <c r="W275">
        <v>79.76021385304918</v>
      </c>
      <c r="X275">
        <v>0</v>
      </c>
      <c r="Y275">
        <v>0</v>
      </c>
      <c r="AA275">
        <v>8.8898795887391948</v>
      </c>
      <c r="AB275">
        <v>3.2062306082179401</v>
      </c>
      <c r="AC275">
        <v>-37.200095368276045</v>
      </c>
      <c r="AD275">
        <v>8.4101649299518613</v>
      </c>
      <c r="AE275">
        <v>8.4145899600358884</v>
      </c>
    </row>
    <row r="276" spans="1:31">
      <c r="A276">
        <v>2</v>
      </c>
      <c r="B276">
        <v>163</v>
      </c>
      <c r="C276">
        <v>2010</v>
      </c>
      <c r="D276">
        <v>7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1537</v>
      </c>
      <c r="R276">
        <v>121570</v>
      </c>
      <c r="S276">
        <v>121554</v>
      </c>
      <c r="T276">
        <v>15.949847824298757</v>
      </c>
      <c r="U276">
        <v>60.865977261134958</v>
      </c>
      <c r="V276">
        <v>85.871167193086137</v>
      </c>
      <c r="W276">
        <v>79.24927110584531</v>
      </c>
      <c r="X276">
        <v>0</v>
      </c>
      <c r="Y276">
        <v>0</v>
      </c>
      <c r="AA276">
        <v>8.8320693091509028</v>
      </c>
      <c r="AB276">
        <v>3.1799508017748921</v>
      </c>
      <c r="AC276">
        <v>-34.081761765309942</v>
      </c>
      <c r="AD276">
        <v>8.2083490597568094</v>
      </c>
      <c r="AE276">
        <v>8.1642929109702624</v>
      </c>
    </row>
    <row r="277" spans="1:31">
      <c r="A277">
        <v>2</v>
      </c>
      <c r="B277">
        <v>164</v>
      </c>
      <c r="C277">
        <v>2010</v>
      </c>
      <c r="D277">
        <v>8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1583</v>
      </c>
      <c r="R277">
        <v>122102.5</v>
      </c>
      <c r="S277">
        <v>121972.5</v>
      </c>
      <c r="T277">
        <v>15.963145717737149</v>
      </c>
      <c r="U277">
        <v>60.869819016581616</v>
      </c>
      <c r="V277">
        <v>85.89961384782994</v>
      </c>
      <c r="W277">
        <v>79.195906208366893</v>
      </c>
      <c r="X277">
        <v>0</v>
      </c>
      <c r="Y277">
        <v>0</v>
      </c>
      <c r="AA277">
        <v>8.8348949326142208</v>
      </c>
      <c r="AB277">
        <v>3.135206915441104</v>
      </c>
      <c r="AC277">
        <v>-36.954463085781505</v>
      </c>
      <c r="AD277">
        <v>8.2443032085955057</v>
      </c>
      <c r="AE277">
        <v>8.1868852694779779</v>
      </c>
    </row>
    <row r="278" spans="1:31">
      <c r="A278">
        <v>2</v>
      </c>
      <c r="B278">
        <v>165</v>
      </c>
      <c r="C278">
        <v>2010</v>
      </c>
      <c r="D278">
        <v>9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1632</v>
      </c>
      <c r="R278">
        <v>125881.5</v>
      </c>
      <c r="S278">
        <v>125848.5</v>
      </c>
      <c r="T278">
        <v>15.967302582190396</v>
      </c>
      <c r="U278">
        <v>60.8549009324704</v>
      </c>
      <c r="V278">
        <v>86.76245528343955</v>
      </c>
      <c r="W278">
        <v>80.061195326125244</v>
      </c>
      <c r="X278">
        <v>0</v>
      </c>
      <c r="Y278">
        <v>0</v>
      </c>
      <c r="AA278">
        <v>9.0557529949745774</v>
      </c>
      <c r="AB278">
        <v>3.1387446354876904</v>
      </c>
      <c r="AC278">
        <v>-38.770464952984128</v>
      </c>
      <c r="AD278">
        <v>8.4994595061756737</v>
      </c>
      <c r="AE278">
        <v>8.5393371292171807</v>
      </c>
    </row>
    <row r="279" spans="1:31">
      <c r="A279">
        <v>2</v>
      </c>
      <c r="B279">
        <v>166</v>
      </c>
      <c r="C279">
        <v>2010</v>
      </c>
      <c r="D279">
        <v>10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1649</v>
      </c>
      <c r="R279">
        <v>119776.75</v>
      </c>
      <c r="S279">
        <v>119639.75</v>
      </c>
      <c r="T279">
        <v>15.970136107383103</v>
      </c>
      <c r="U279">
        <v>60.854281290290224</v>
      </c>
      <c r="V279">
        <v>86.967235832540766</v>
      </c>
      <c r="W279">
        <v>80.179711174588476</v>
      </c>
      <c r="X279">
        <v>0</v>
      </c>
      <c r="Y279">
        <v>0</v>
      </c>
      <c r="AA279">
        <v>9.0401190297343437</v>
      </c>
      <c r="AB279">
        <v>3.1105612545769601</v>
      </c>
      <c r="AC279">
        <v>-39.905813162267037</v>
      </c>
      <c r="AD279">
        <v>8.0872696655690248</v>
      </c>
      <c r="AE279">
        <v>8.1300652391241641</v>
      </c>
    </row>
    <row r="280" spans="1:31">
      <c r="A280">
        <v>2</v>
      </c>
      <c r="B280">
        <v>167</v>
      </c>
      <c r="C280">
        <v>2010</v>
      </c>
      <c r="D280">
        <v>11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1747</v>
      </c>
      <c r="R280">
        <v>144068</v>
      </c>
      <c r="S280">
        <v>144015</v>
      </c>
      <c r="T280">
        <v>16.052822278368549</v>
      </c>
      <c r="U280">
        <v>61.003819046627093</v>
      </c>
      <c r="V280">
        <v>86.432918970725595</v>
      </c>
      <c r="W280">
        <v>79.749690587785253</v>
      </c>
      <c r="X280">
        <v>0</v>
      </c>
      <c r="Y280">
        <v>0</v>
      </c>
      <c r="AA280">
        <v>9.0233562047424378</v>
      </c>
      <c r="AB280">
        <v>3.0677621820993175</v>
      </c>
      <c r="AC280">
        <v>-38.776628561656246</v>
      </c>
      <c r="AD280">
        <v>9.7274034082507512</v>
      </c>
      <c r="AE280">
        <v>9.7339874446498875</v>
      </c>
    </row>
    <row r="281" spans="1:31">
      <c r="A281">
        <v>2</v>
      </c>
      <c r="B281">
        <v>168</v>
      </c>
      <c r="C281">
        <v>2010</v>
      </c>
      <c r="D281">
        <v>12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1627</v>
      </c>
      <c r="R281">
        <v>129940.75</v>
      </c>
      <c r="S281">
        <v>129920.75</v>
      </c>
      <c r="T281">
        <v>16.207363740781854</v>
      </c>
      <c r="U281">
        <v>61.382488940373229</v>
      </c>
      <c r="V281">
        <v>83.314679401119179</v>
      </c>
      <c r="W281">
        <v>76.889815522155118</v>
      </c>
      <c r="X281">
        <v>0</v>
      </c>
      <c r="Y281">
        <v>0</v>
      </c>
      <c r="AA281">
        <v>9.0727710758291717</v>
      </c>
      <c r="AB281">
        <v>2.9670969000237171</v>
      </c>
      <c r="AC281">
        <v>-38.77408181398755</v>
      </c>
      <c r="AD281">
        <v>8.7735381515718878</v>
      </c>
      <c r="AE281">
        <v>8.4664507058239398</v>
      </c>
    </row>
    <row r="282" spans="1:31">
      <c r="A282">
        <v>2</v>
      </c>
      <c r="B282">
        <v>169</v>
      </c>
      <c r="C282">
        <v>2009</v>
      </c>
      <c r="D282">
        <v>1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1727</v>
      </c>
      <c r="R282">
        <v>119948</v>
      </c>
      <c r="S282">
        <v>119882</v>
      </c>
      <c r="T282">
        <v>14.046320072031213</v>
      </c>
      <c r="U282">
        <v>57.111551358836174</v>
      </c>
      <c r="V282">
        <v>86.572833094474362</v>
      </c>
      <c r="W282">
        <v>79.861804107370716</v>
      </c>
      <c r="X282">
        <v>0</v>
      </c>
      <c r="Y282">
        <v>0</v>
      </c>
      <c r="AA282">
        <v>8.9087429780211895</v>
      </c>
      <c r="AB282">
        <v>2.6634553293993757</v>
      </c>
      <c r="AC282">
        <v>-18.806553906803433</v>
      </c>
      <c r="AD282">
        <v>8.392966723553668</v>
      </c>
      <c r="AE282">
        <v>8.4867043244552516</v>
      </c>
    </row>
    <row r="283" spans="1:31">
      <c r="A283">
        <v>2</v>
      </c>
      <c r="B283">
        <v>170</v>
      </c>
      <c r="C283">
        <v>2009</v>
      </c>
      <c r="D283">
        <v>2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1656</v>
      </c>
      <c r="R283">
        <v>105221</v>
      </c>
      <c r="S283">
        <v>105163</v>
      </c>
      <c r="T283">
        <v>14.562416247707205</v>
      </c>
      <c r="U283">
        <v>57.964768977682255</v>
      </c>
      <c r="V283">
        <v>85.620396192677106</v>
      </c>
      <c r="W283">
        <v>78.981972747068866</v>
      </c>
      <c r="X283">
        <v>0</v>
      </c>
      <c r="Y283">
        <v>0</v>
      </c>
      <c r="AA283">
        <v>8.6000345774435978</v>
      </c>
      <c r="AB283">
        <v>2.8706548806070762</v>
      </c>
      <c r="AC283">
        <v>-20.580629639969445</v>
      </c>
      <c r="AD283">
        <v>7.3624933439410434</v>
      </c>
      <c r="AE283">
        <v>7.3626968435661855</v>
      </c>
    </row>
    <row r="284" spans="1:31">
      <c r="A284">
        <v>2</v>
      </c>
      <c r="B284">
        <v>171</v>
      </c>
      <c r="C284">
        <v>2009</v>
      </c>
      <c r="D284">
        <v>3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1764</v>
      </c>
      <c r="R284">
        <v>121412</v>
      </c>
      <c r="S284">
        <v>121327</v>
      </c>
      <c r="T284">
        <v>14.631988600797284</v>
      </c>
      <c r="U284">
        <v>58.080006923438312</v>
      </c>
      <c r="V284">
        <v>86.030720181266005</v>
      </c>
      <c r="W284">
        <v>79.348099763448261</v>
      </c>
      <c r="X284">
        <v>0</v>
      </c>
      <c r="Y284">
        <v>0</v>
      </c>
      <c r="AA284">
        <v>8.523925288678349</v>
      </c>
      <c r="AB284">
        <v>2.8443069367393821</v>
      </c>
      <c r="AC284">
        <v>-19.242902496042198</v>
      </c>
      <c r="AD284">
        <v>8.4954053076341243</v>
      </c>
      <c r="AE284">
        <v>8.5337509645976173</v>
      </c>
    </row>
    <row r="285" spans="1:31">
      <c r="A285">
        <v>2</v>
      </c>
      <c r="B285">
        <v>172</v>
      </c>
      <c r="C285">
        <v>2009</v>
      </c>
      <c r="D285">
        <v>4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1726</v>
      </c>
      <c r="R285">
        <v>117300</v>
      </c>
      <c r="S285">
        <v>117202</v>
      </c>
      <c r="T285">
        <v>14.554884910485937</v>
      </c>
      <c r="U285">
        <v>57.959983618026982</v>
      </c>
      <c r="V285">
        <v>86.111030944474308</v>
      </c>
      <c r="W285">
        <v>79.422822989369493</v>
      </c>
      <c r="X285">
        <v>0</v>
      </c>
      <c r="Y285">
        <v>0</v>
      </c>
      <c r="AA285">
        <v>8.703711710477279</v>
      </c>
      <c r="AB285">
        <v>2.9448630271316905</v>
      </c>
      <c r="AC285">
        <v>-23.563282740377861</v>
      </c>
      <c r="AD285">
        <v>8.2076816343152501</v>
      </c>
      <c r="AE285">
        <v>8.2513748571069687</v>
      </c>
    </row>
    <row r="286" spans="1:31">
      <c r="A286">
        <v>2</v>
      </c>
      <c r="B286">
        <v>173</v>
      </c>
      <c r="C286">
        <v>2009</v>
      </c>
      <c r="D286">
        <v>5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1653</v>
      </c>
      <c r="R286">
        <v>110992</v>
      </c>
      <c r="S286">
        <v>110965</v>
      </c>
      <c r="T286">
        <v>14.580501297390803</v>
      </c>
      <c r="U286">
        <v>57.998999684585243</v>
      </c>
      <c r="V286">
        <v>85.474641623943612</v>
      </c>
      <c r="W286">
        <v>78.877069346189984</v>
      </c>
      <c r="X286">
        <v>0</v>
      </c>
      <c r="Y286">
        <v>0</v>
      </c>
      <c r="AA286">
        <v>8.5849843202301024</v>
      </c>
      <c r="AB286">
        <v>2.9420772256831693</v>
      </c>
      <c r="AC286">
        <v>-22.186861978098101</v>
      </c>
      <c r="AD286">
        <v>7.7663000848756845</v>
      </c>
      <c r="AE286">
        <v>7.7585892220435246</v>
      </c>
    </row>
    <row r="287" spans="1:31">
      <c r="A287">
        <v>2</v>
      </c>
      <c r="B287">
        <v>174</v>
      </c>
      <c r="C287">
        <v>2009</v>
      </c>
      <c r="D287">
        <v>6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1674</v>
      </c>
      <c r="R287">
        <v>117333</v>
      </c>
      <c r="S287">
        <v>117316</v>
      </c>
      <c r="T287">
        <v>14.713763391373273</v>
      </c>
      <c r="U287">
        <v>58.274335981451799</v>
      </c>
      <c r="V287">
        <v>85.799284147673447</v>
      </c>
      <c r="W287">
        <v>79.181386170683851</v>
      </c>
      <c r="X287">
        <v>0</v>
      </c>
      <c r="Y287">
        <v>0</v>
      </c>
      <c r="AA287">
        <v>8.4115313621901304</v>
      </c>
      <c r="AB287">
        <v>3.0853992375188621</v>
      </c>
      <c r="AC287">
        <v>-23.556215497379632</v>
      </c>
      <c r="AD287">
        <v>8.2099907007596808</v>
      </c>
      <c r="AE287">
        <v>8.2342931135658386</v>
      </c>
    </row>
    <row r="288" spans="1:31">
      <c r="A288">
        <v>2</v>
      </c>
      <c r="B288">
        <v>175</v>
      </c>
      <c r="C288">
        <v>2009</v>
      </c>
      <c r="D288">
        <v>7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1652</v>
      </c>
      <c r="R288">
        <v>124227</v>
      </c>
      <c r="S288">
        <v>124184</v>
      </c>
      <c r="T288">
        <v>15.966698060808039</v>
      </c>
      <c r="U288">
        <v>60.890927977839347</v>
      </c>
      <c r="V288">
        <v>85.213991345037357</v>
      </c>
      <c r="W288">
        <v>78.62728209753223</v>
      </c>
      <c r="X288">
        <v>0</v>
      </c>
      <c r="Y288">
        <v>0</v>
      </c>
      <c r="AA288">
        <v>8.5125764550632663</v>
      </c>
      <c r="AB288">
        <v>3.1568281800734206</v>
      </c>
      <c r="AC288">
        <v>-34.642094050098933</v>
      </c>
      <c r="AD288">
        <v>8.6923756725156007</v>
      </c>
      <c r="AE288">
        <v>8.6553549627429209</v>
      </c>
    </row>
    <row r="289" spans="1:31">
      <c r="A289">
        <v>2</v>
      </c>
      <c r="B289">
        <v>176</v>
      </c>
      <c r="C289">
        <v>2009</v>
      </c>
      <c r="D289">
        <v>8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1671</v>
      </c>
      <c r="R289">
        <v>114695</v>
      </c>
      <c r="S289">
        <v>114658</v>
      </c>
      <c r="T289">
        <v>16.001089846985487</v>
      </c>
      <c r="U289">
        <v>60.983995883409776</v>
      </c>
      <c r="V289">
        <v>85.287645295020326</v>
      </c>
      <c r="W289">
        <v>78.699534267124662</v>
      </c>
      <c r="X289">
        <v>0</v>
      </c>
      <c r="Y289">
        <v>0</v>
      </c>
      <c r="AA289">
        <v>8.6789939424918252</v>
      </c>
      <c r="AB289">
        <v>3.1552211888879027</v>
      </c>
      <c r="AC289">
        <v>-35.230659621998157</v>
      </c>
      <c r="AD289">
        <v>8.0254053286256379</v>
      </c>
      <c r="AE289">
        <v>7.9987569300133776</v>
      </c>
    </row>
    <row r="290" spans="1:31">
      <c r="A290">
        <v>2</v>
      </c>
      <c r="B290">
        <v>177</v>
      </c>
      <c r="C290">
        <v>2009</v>
      </c>
      <c r="D290">
        <v>9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1715</v>
      </c>
      <c r="R290">
        <v>121407</v>
      </c>
      <c r="S290">
        <v>121381</v>
      </c>
      <c r="T290">
        <v>15.936774650555572</v>
      </c>
      <c r="U290">
        <v>60.813512823258989</v>
      </c>
      <c r="V290">
        <v>85.647687448306783</v>
      </c>
      <c r="W290">
        <v>79.038220973628441</v>
      </c>
      <c r="X290">
        <v>0</v>
      </c>
      <c r="Y290">
        <v>0</v>
      </c>
      <c r="AA290">
        <v>8.7517237897974987</v>
      </c>
      <c r="AB290">
        <v>3.1277594748597335</v>
      </c>
      <c r="AC290">
        <v>-36.832966756962961</v>
      </c>
      <c r="AD290">
        <v>8.4950554490819368</v>
      </c>
      <c r="AE290">
        <v>8.5042073896591504</v>
      </c>
    </row>
    <row r="291" spans="1:31">
      <c r="A291">
        <v>2</v>
      </c>
      <c r="B291">
        <v>178</v>
      </c>
      <c r="C291">
        <v>2009</v>
      </c>
      <c r="D291">
        <v>10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1787</v>
      </c>
      <c r="R291">
        <v>122480</v>
      </c>
      <c r="S291">
        <v>122448</v>
      </c>
      <c r="T291">
        <v>16.008858589157413</v>
      </c>
      <c r="U291">
        <v>60.974144126486323</v>
      </c>
      <c r="V291">
        <v>85.736532696165739</v>
      </c>
      <c r="W291">
        <v>79.117808375800308</v>
      </c>
      <c r="X291">
        <v>0</v>
      </c>
      <c r="Y291">
        <v>0</v>
      </c>
      <c r="AA291">
        <v>8.8514305145305112</v>
      </c>
      <c r="AB291">
        <v>3.1135074054694689</v>
      </c>
      <c r="AC291">
        <v>-36.606990723662179</v>
      </c>
      <c r="AD291">
        <v>8.5701350943813459</v>
      </c>
      <c r="AE291">
        <v>8.5876022199551283</v>
      </c>
    </row>
    <row r="292" spans="1:31">
      <c r="A292">
        <v>2</v>
      </c>
      <c r="B292">
        <v>179</v>
      </c>
      <c r="C292">
        <v>2009</v>
      </c>
      <c r="D292">
        <v>11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1762</v>
      </c>
      <c r="R292">
        <v>133225</v>
      </c>
      <c r="S292">
        <v>133180</v>
      </c>
      <c r="T292">
        <v>15.968932257459183</v>
      </c>
      <c r="U292">
        <v>60.839743204685398</v>
      </c>
      <c r="V292">
        <v>86.318155098300139</v>
      </c>
      <c r="W292">
        <v>79.64718426190089</v>
      </c>
      <c r="X292">
        <v>0</v>
      </c>
      <c r="Y292">
        <v>0</v>
      </c>
      <c r="AA292">
        <v>8.7379819399822622</v>
      </c>
      <c r="AB292">
        <v>3.0898210040460694</v>
      </c>
      <c r="AC292">
        <v>-36.510856654821048</v>
      </c>
      <c r="AD292">
        <v>9.3219811230319607</v>
      </c>
      <c r="AE292">
        <v>9.4027613318948742</v>
      </c>
    </row>
    <row r="293" spans="1:31">
      <c r="A293">
        <v>2</v>
      </c>
      <c r="B293">
        <v>180</v>
      </c>
      <c r="C293">
        <v>2009</v>
      </c>
      <c r="D293">
        <v>12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1726</v>
      </c>
      <c r="R293">
        <v>120909</v>
      </c>
      <c r="S293">
        <v>120880</v>
      </c>
      <c r="T293">
        <v>16.136143711386254</v>
      </c>
      <c r="U293">
        <v>61.295292852415599</v>
      </c>
      <c r="V293">
        <v>83.17169754770822</v>
      </c>
      <c r="W293">
        <v>76.749898246194718</v>
      </c>
      <c r="X293">
        <v>0</v>
      </c>
      <c r="Y293">
        <v>0</v>
      </c>
      <c r="AA293">
        <v>8.7983171780166263</v>
      </c>
      <c r="AB293">
        <v>3.0644096601892774</v>
      </c>
      <c r="AC293">
        <v>-33.705845748153273</v>
      </c>
      <c r="AD293">
        <v>8.4602095372840758</v>
      </c>
      <c r="AE293">
        <v>8.2239078403991588</v>
      </c>
    </row>
    <row r="294" spans="1:31">
      <c r="A294">
        <v>2</v>
      </c>
      <c r="B294">
        <v>181</v>
      </c>
      <c r="C294">
        <v>2008</v>
      </c>
      <c r="D294">
        <v>1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1900</v>
      </c>
      <c r="R294">
        <v>124321</v>
      </c>
      <c r="S294">
        <v>124286</v>
      </c>
      <c r="T294">
        <v>13.999444985159387</v>
      </c>
      <c r="U294">
        <v>57.030880388780737</v>
      </c>
      <c r="V294">
        <v>86.959809556784762</v>
      </c>
      <c r="W294">
        <v>80.242403810565307</v>
      </c>
      <c r="X294">
        <v>0</v>
      </c>
      <c r="Y294">
        <v>0</v>
      </c>
      <c r="AA294">
        <v>8.638084289745235</v>
      </c>
      <c r="AB294">
        <v>2.4593888293891566</v>
      </c>
      <c r="AC294">
        <v>-19.177726976977901</v>
      </c>
      <c r="AD294">
        <v>8.7886568421886082</v>
      </c>
      <c r="AE294">
        <v>8.8934027196698473</v>
      </c>
    </row>
    <row r="295" spans="1:31">
      <c r="A295">
        <v>2</v>
      </c>
      <c r="B295">
        <v>182</v>
      </c>
      <c r="C295">
        <v>2008</v>
      </c>
      <c r="D295">
        <v>2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1802</v>
      </c>
      <c r="R295">
        <v>110157</v>
      </c>
      <c r="S295">
        <v>110130</v>
      </c>
      <c r="T295">
        <v>14.015250959993461</v>
      </c>
      <c r="U295">
        <v>57.076010169799346</v>
      </c>
      <c r="V295">
        <v>86.866138402967366</v>
      </c>
      <c r="W295">
        <v>80.160686461454489</v>
      </c>
      <c r="X295">
        <v>0</v>
      </c>
      <c r="Y295">
        <v>0</v>
      </c>
      <c r="AA295">
        <v>8.4258182092454046</v>
      </c>
      <c r="AB295">
        <v>2.4439187288056679</v>
      </c>
      <c r="AC295">
        <v>-17.542338445632161</v>
      </c>
      <c r="AD295">
        <v>7.7873575000600894</v>
      </c>
      <c r="AE295">
        <v>7.8724313924872877</v>
      </c>
    </row>
    <row r="296" spans="1:31">
      <c r="A296">
        <v>2</v>
      </c>
      <c r="B296">
        <v>183</v>
      </c>
      <c r="C296">
        <v>2008</v>
      </c>
      <c r="D296">
        <v>3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1775</v>
      </c>
      <c r="R296">
        <v>110860</v>
      </c>
      <c r="S296">
        <v>110813</v>
      </c>
      <c r="T296">
        <v>14.012826988995132</v>
      </c>
      <c r="U296">
        <v>57.054587458150223</v>
      </c>
      <c r="V296">
        <v>87.205426330026256</v>
      </c>
      <c r="W296">
        <v>80.460259175367057</v>
      </c>
      <c r="X296">
        <v>0</v>
      </c>
      <c r="Y296">
        <v>0</v>
      </c>
      <c r="AA296">
        <v>8.5352893717252876</v>
      </c>
      <c r="AB296">
        <v>2.5095538176230021</v>
      </c>
      <c r="AC296">
        <v>-17.783093510396501</v>
      </c>
      <c r="AD296">
        <v>7.8370548622117679</v>
      </c>
      <c r="AE296">
        <v>7.9508572706837279</v>
      </c>
    </row>
    <row r="297" spans="1:31">
      <c r="A297">
        <v>2</v>
      </c>
      <c r="B297">
        <v>184</v>
      </c>
      <c r="C297">
        <v>2008</v>
      </c>
      <c r="D297">
        <v>4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1879</v>
      </c>
      <c r="R297">
        <v>128750</v>
      </c>
      <c r="S297">
        <v>128688</v>
      </c>
      <c r="T297">
        <v>14.034578640776697</v>
      </c>
      <c r="U297">
        <v>57.083442123585698</v>
      </c>
      <c r="V297">
        <v>86.513308107332691</v>
      </c>
      <c r="W297">
        <v>79.817160885240938</v>
      </c>
      <c r="X297">
        <v>0</v>
      </c>
      <c r="Y297">
        <v>0</v>
      </c>
      <c r="AA297">
        <v>8.440378853885889</v>
      </c>
      <c r="AB297">
        <v>2.4990906565711968</v>
      </c>
      <c r="AC297">
        <v>-17.261666440825682</v>
      </c>
      <c r="AD297">
        <v>9.1017572930702215</v>
      </c>
      <c r="AE297">
        <v>9.1595923295753146</v>
      </c>
    </row>
    <row r="298" spans="1:31">
      <c r="A298">
        <v>2</v>
      </c>
      <c r="B298">
        <v>185</v>
      </c>
      <c r="C298">
        <v>2008</v>
      </c>
      <c r="D298">
        <v>5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1747</v>
      </c>
      <c r="R298">
        <v>110695</v>
      </c>
      <c r="S298">
        <v>110655</v>
      </c>
      <c r="T298">
        <v>13.97333212882244</v>
      </c>
      <c r="U298">
        <v>56.977190366454302</v>
      </c>
      <c r="V298">
        <v>86.241912324197983</v>
      </c>
      <c r="W298">
        <v>79.576512584158806</v>
      </c>
      <c r="X298">
        <v>0</v>
      </c>
      <c r="Y298">
        <v>0</v>
      </c>
      <c r="AA298">
        <v>8.6106030454256999</v>
      </c>
      <c r="AB298">
        <v>2.4910076012173903</v>
      </c>
      <c r="AC298">
        <v>-15.540754676314757</v>
      </c>
      <c r="AD298">
        <v>7.8253904742245313</v>
      </c>
      <c r="AE298">
        <v>7.8523158912687006</v>
      </c>
    </row>
    <row r="299" spans="1:31">
      <c r="A299">
        <v>2</v>
      </c>
      <c r="B299">
        <v>186</v>
      </c>
      <c r="C299">
        <v>2008</v>
      </c>
      <c r="D299">
        <v>6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1748</v>
      </c>
      <c r="R299">
        <v>113969</v>
      </c>
      <c r="S299">
        <v>113897</v>
      </c>
      <c r="T299">
        <v>13.886337512832435</v>
      </c>
      <c r="U299">
        <v>56.825359754866227</v>
      </c>
      <c r="V299">
        <v>85.661038654312307</v>
      </c>
      <c r="W299">
        <v>79.018428053416756</v>
      </c>
      <c r="X299">
        <v>0</v>
      </c>
      <c r="Y299">
        <v>0</v>
      </c>
      <c r="AA299">
        <v>8.5594799682074552</v>
      </c>
      <c r="AB299">
        <v>2.6212691938227977</v>
      </c>
      <c r="AC299">
        <v>-15.612920001602054</v>
      </c>
      <c r="AD299">
        <v>8.0568402091954976</v>
      </c>
      <c r="AE299">
        <v>8.0256919932081523</v>
      </c>
    </row>
    <row r="300" spans="1:31">
      <c r="A300">
        <v>2</v>
      </c>
      <c r="B300">
        <v>187</v>
      </c>
      <c r="C300">
        <v>2008</v>
      </c>
      <c r="D300">
        <v>7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1772</v>
      </c>
      <c r="R300">
        <v>119112</v>
      </c>
      <c r="S300">
        <v>119044</v>
      </c>
      <c r="T300">
        <v>13.914190006044731</v>
      </c>
      <c r="U300">
        <v>56.882950841705593</v>
      </c>
      <c r="V300">
        <v>85.256902015674655</v>
      </c>
      <c r="W300">
        <v>78.648783643023293</v>
      </c>
      <c r="X300">
        <v>0</v>
      </c>
      <c r="Y300">
        <v>0</v>
      </c>
      <c r="AA300">
        <v>8.6741280781178247</v>
      </c>
      <c r="AB300">
        <v>2.6279655742819079</v>
      </c>
      <c r="AC300">
        <v>-14.694706427496133</v>
      </c>
      <c r="AD300">
        <v>8.420415648094604</v>
      </c>
      <c r="AE300">
        <v>8.3491322275646809</v>
      </c>
    </row>
    <row r="301" spans="1:31">
      <c r="A301">
        <v>2</v>
      </c>
      <c r="B301">
        <v>188</v>
      </c>
      <c r="C301">
        <v>2008</v>
      </c>
      <c r="D301">
        <v>8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1713</v>
      </c>
      <c r="R301">
        <v>108347</v>
      </c>
      <c r="S301">
        <v>108282</v>
      </c>
      <c r="T301">
        <v>13.89409028399494</v>
      </c>
      <c r="U301">
        <v>56.860456954987903</v>
      </c>
      <c r="V301">
        <v>85.469810650307807</v>
      </c>
      <c r="W301">
        <v>78.8442668218172</v>
      </c>
      <c r="X301">
        <v>0</v>
      </c>
      <c r="Y301">
        <v>0</v>
      </c>
      <c r="AA301">
        <v>8.6322430890324888</v>
      </c>
      <c r="AB301">
        <v>2.563987828449191</v>
      </c>
      <c r="AC301">
        <v>-15.552943377783205</v>
      </c>
      <c r="AD301">
        <v>7.6594026985031425</v>
      </c>
      <c r="AE301">
        <v>7.6132169410212782</v>
      </c>
    </row>
    <row r="302" spans="1:31">
      <c r="A302">
        <v>2</v>
      </c>
      <c r="B302">
        <v>189</v>
      </c>
      <c r="C302">
        <v>2008</v>
      </c>
      <c r="D302">
        <v>9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1784</v>
      </c>
      <c r="R302">
        <v>116235</v>
      </c>
      <c r="S302">
        <v>116208</v>
      </c>
      <c r="T302">
        <v>13.929823202993935</v>
      </c>
      <c r="U302">
        <v>56.91318153655515</v>
      </c>
      <c r="V302">
        <v>85.67904690346019</v>
      </c>
      <c r="W302">
        <v>79.064196957180357</v>
      </c>
      <c r="X302">
        <v>0</v>
      </c>
      <c r="Y302">
        <v>0</v>
      </c>
      <c r="AA302">
        <v>8.8568107699390861</v>
      </c>
      <c r="AB302">
        <v>2.5948963888198975</v>
      </c>
      <c r="AC302">
        <v>-14.269230041623535</v>
      </c>
      <c r="AD302">
        <v>8.2170311375535299</v>
      </c>
      <c r="AE302">
        <v>8.1932783364338135</v>
      </c>
    </row>
    <row r="303" spans="1:31">
      <c r="A303">
        <v>2</v>
      </c>
      <c r="B303">
        <v>190</v>
      </c>
      <c r="C303">
        <v>2008</v>
      </c>
      <c r="D303">
        <v>10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1867</v>
      </c>
      <c r="R303">
        <v>120608</v>
      </c>
      <c r="S303">
        <v>120532</v>
      </c>
      <c r="T303">
        <v>13.937441960732288</v>
      </c>
      <c r="U303">
        <v>56.933826701622806</v>
      </c>
      <c r="V303">
        <v>86.538030980674534</v>
      </c>
      <c r="W303">
        <v>79.827269936614812</v>
      </c>
      <c r="X303">
        <v>0</v>
      </c>
      <c r="Y303">
        <v>0</v>
      </c>
      <c r="AA303">
        <v>9.0587693258809683</v>
      </c>
      <c r="AB303">
        <v>2.5477310577705237</v>
      </c>
      <c r="AC303">
        <v>-17.152201001243537</v>
      </c>
      <c r="AD303">
        <v>8.5261727658455442</v>
      </c>
      <c r="AE303">
        <v>8.5801613995251511</v>
      </c>
    </row>
    <row r="304" spans="1:31">
      <c r="A304">
        <v>2</v>
      </c>
      <c r="B304">
        <v>191</v>
      </c>
      <c r="C304">
        <v>2008</v>
      </c>
      <c r="D304">
        <v>11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1882</v>
      </c>
      <c r="R304">
        <v>126888</v>
      </c>
      <c r="S304">
        <v>126836</v>
      </c>
      <c r="T304">
        <v>13.89880839795725</v>
      </c>
      <c r="U304">
        <v>56.863587624964516</v>
      </c>
      <c r="V304">
        <v>86.532089262300076</v>
      </c>
      <c r="W304">
        <v>79.838452805196624</v>
      </c>
      <c r="X304">
        <v>0</v>
      </c>
      <c r="Y304">
        <v>0</v>
      </c>
      <c r="AA304">
        <v>8.624909148662562</v>
      </c>
      <c r="AB304">
        <v>2.4907580807257905</v>
      </c>
      <c r="AC304">
        <v>-17.737440720967189</v>
      </c>
      <c r="AD304">
        <v>8.9701264419657818</v>
      </c>
      <c r="AE304">
        <v>9.0301812436675295</v>
      </c>
    </row>
    <row r="305" spans="1:31">
      <c r="A305">
        <v>2</v>
      </c>
      <c r="B305">
        <v>192</v>
      </c>
      <c r="C305">
        <v>2008</v>
      </c>
      <c r="D305">
        <v>12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1784</v>
      </c>
      <c r="R305">
        <v>124620</v>
      </c>
      <c r="S305">
        <v>124539</v>
      </c>
      <c r="T305">
        <v>13.983991333654309</v>
      </c>
      <c r="U305">
        <v>57.039312986293446</v>
      </c>
      <c r="V305">
        <v>82.780404859016258</v>
      </c>
      <c r="W305">
        <v>76.354608596504306</v>
      </c>
      <c r="X305">
        <v>0</v>
      </c>
      <c r="Y305">
        <v>0</v>
      </c>
      <c r="AA305">
        <v>8.8768188175573641</v>
      </c>
      <c r="AB305">
        <v>2.4077892726594539</v>
      </c>
      <c r="AC305">
        <v>-18.311277024151529</v>
      </c>
      <c r="AD305">
        <v>8.809794127086688</v>
      </c>
      <c r="AE305">
        <v>8.4797382548945013</v>
      </c>
    </row>
    <row r="306" spans="1:31">
      <c r="A306">
        <v>2</v>
      </c>
      <c r="B306">
        <v>193</v>
      </c>
      <c r="C306">
        <v>2007</v>
      </c>
      <c r="D306">
        <v>1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1900</v>
      </c>
      <c r="R306">
        <v>114884</v>
      </c>
      <c r="S306">
        <v>114846</v>
      </c>
      <c r="T306">
        <v>13.96795898471502</v>
      </c>
      <c r="U306">
        <v>56.981984570642467</v>
      </c>
      <c r="V306">
        <v>80.165653646811819</v>
      </c>
      <c r="W306">
        <v>73.968106856137979</v>
      </c>
      <c r="X306">
        <v>0</v>
      </c>
      <c r="Y306">
        <v>0</v>
      </c>
      <c r="AA306">
        <v>8.3323896798404302</v>
      </c>
      <c r="AB306">
        <v>2.3786972850442454</v>
      </c>
      <c r="AC306">
        <v>-14.03720836546028</v>
      </c>
      <c r="AD306">
        <v>8.2831516409990229</v>
      </c>
      <c r="AE306">
        <v>7.8991450781188943</v>
      </c>
    </row>
    <row r="307" spans="1:31">
      <c r="A307">
        <v>2</v>
      </c>
      <c r="B307">
        <v>194</v>
      </c>
      <c r="C307">
        <v>2007</v>
      </c>
      <c r="D307">
        <v>2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1874</v>
      </c>
      <c r="R307">
        <v>108991</v>
      </c>
      <c r="S307">
        <v>108957</v>
      </c>
      <c r="T307">
        <v>14.053509005330715</v>
      </c>
      <c r="U307">
        <v>57.137191736189507</v>
      </c>
      <c r="V307">
        <v>80.178572140605453</v>
      </c>
      <c r="W307">
        <v>73.984767385299193</v>
      </c>
      <c r="X307">
        <v>0</v>
      </c>
      <c r="Y307">
        <v>0</v>
      </c>
      <c r="AA307">
        <v>8.0578910560610595</v>
      </c>
      <c r="AB307">
        <v>2.326246236096928</v>
      </c>
      <c r="AC307">
        <v>-16.315471690444923</v>
      </c>
      <c r="AD307">
        <v>7.8582655592086308</v>
      </c>
      <c r="AE307">
        <v>7.4957857164900084</v>
      </c>
    </row>
    <row r="308" spans="1:31">
      <c r="A308">
        <v>2</v>
      </c>
      <c r="B308">
        <v>195</v>
      </c>
      <c r="C308">
        <v>2007</v>
      </c>
      <c r="D308">
        <v>3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1999</v>
      </c>
      <c r="R308">
        <v>125562</v>
      </c>
      <c r="S308">
        <v>125523</v>
      </c>
      <c r="T308">
        <v>14.088617575381084</v>
      </c>
      <c r="U308">
        <v>57.190546752388009</v>
      </c>
      <c r="V308">
        <v>80.695134288367697</v>
      </c>
      <c r="W308">
        <v>74.461082829440642</v>
      </c>
      <c r="X308">
        <v>0</v>
      </c>
      <c r="Y308">
        <v>0</v>
      </c>
      <c r="AA308">
        <v>8.3366567640427647</v>
      </c>
      <c r="AB308">
        <v>2.389450894326858</v>
      </c>
      <c r="AC308">
        <v>-15.507016514319837</v>
      </c>
      <c r="AD308">
        <v>9.0530368575878164</v>
      </c>
      <c r="AE308">
        <v>8.6910524531383118</v>
      </c>
    </row>
    <row r="309" spans="1:31">
      <c r="A309">
        <v>2</v>
      </c>
      <c r="B309">
        <v>196</v>
      </c>
      <c r="C309">
        <v>2007</v>
      </c>
      <c r="D309">
        <v>4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1797</v>
      </c>
      <c r="R309">
        <v>94406</v>
      </c>
      <c r="S309">
        <v>94319</v>
      </c>
      <c r="T309">
        <v>14.010931508590556</v>
      </c>
      <c r="U309">
        <v>57.045642977554891</v>
      </c>
      <c r="V309">
        <v>83.328923741735053</v>
      </c>
      <c r="W309">
        <v>76.850104432828815</v>
      </c>
      <c r="X309">
        <v>0</v>
      </c>
      <c r="Y309">
        <v>0</v>
      </c>
      <c r="AA309">
        <v>8.3183841562045959</v>
      </c>
      <c r="AB309">
        <v>2.4089138383278033</v>
      </c>
      <c r="AC309">
        <v>-17.229369418127749</v>
      </c>
      <c r="AD309">
        <v>6.8066851243006292</v>
      </c>
      <c r="AE309">
        <v>6.7400537937641838</v>
      </c>
    </row>
    <row r="310" spans="1:31">
      <c r="A310">
        <v>2</v>
      </c>
      <c r="B310">
        <v>197</v>
      </c>
      <c r="C310">
        <v>2007</v>
      </c>
      <c r="D310">
        <v>5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1927</v>
      </c>
      <c r="R310">
        <v>116437</v>
      </c>
      <c r="S310">
        <v>116374</v>
      </c>
      <c r="T310">
        <v>13.916315260613038</v>
      </c>
      <c r="U310">
        <v>56.886632753020415</v>
      </c>
      <c r="V310">
        <v>84.448542926782977</v>
      </c>
      <c r="W310">
        <v>77.907343564713983</v>
      </c>
      <c r="X310">
        <v>0</v>
      </c>
      <c r="Y310">
        <v>0</v>
      </c>
      <c r="AA310">
        <v>8.0369233717343675</v>
      </c>
      <c r="AB310">
        <v>2.4753122131949201</v>
      </c>
      <c r="AC310">
        <v>-14.985975020270621</v>
      </c>
      <c r="AD310">
        <v>8.3951231470265917</v>
      </c>
      <c r="AE310">
        <v>8.4305143425230877</v>
      </c>
    </row>
    <row r="311" spans="1:31">
      <c r="A311">
        <v>2</v>
      </c>
      <c r="B311">
        <v>198</v>
      </c>
      <c r="C311">
        <v>2007</v>
      </c>
      <c r="D311">
        <v>6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1841</v>
      </c>
      <c r="R311">
        <v>109248</v>
      </c>
      <c r="S311">
        <v>109197</v>
      </c>
      <c r="T311">
        <v>13.885242750439376</v>
      </c>
      <c r="U311">
        <v>56.841057904521193</v>
      </c>
      <c r="V311">
        <v>84.532997510411079</v>
      </c>
      <c r="W311">
        <v>77.992665549419826</v>
      </c>
      <c r="X311">
        <v>0</v>
      </c>
      <c r="Y311">
        <v>0</v>
      </c>
      <c r="AA311">
        <v>8.2689266311193368</v>
      </c>
      <c r="AB311">
        <v>2.4859659959241287</v>
      </c>
      <c r="AC311">
        <v>-18.651657502418004</v>
      </c>
      <c r="AD311">
        <v>7.8767952933033394</v>
      </c>
      <c r="AE311">
        <v>7.9192523771846686</v>
      </c>
    </row>
    <row r="312" spans="1:31">
      <c r="A312">
        <v>2</v>
      </c>
      <c r="B312">
        <v>199</v>
      </c>
      <c r="C312">
        <v>2007</v>
      </c>
      <c r="D312">
        <v>7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1803</v>
      </c>
      <c r="R312">
        <v>111193</v>
      </c>
      <c r="S312">
        <v>111136</v>
      </c>
      <c r="T312">
        <v>13.904139649078624</v>
      </c>
      <c r="U312">
        <v>56.871823711488638</v>
      </c>
      <c r="V312">
        <v>84.933141173562277</v>
      </c>
      <c r="W312">
        <v>78.357146199251588</v>
      </c>
      <c r="X312">
        <v>0</v>
      </c>
      <c r="Y312">
        <v>0</v>
      </c>
      <c r="AA312">
        <v>8.5286723944483693</v>
      </c>
      <c r="AB312">
        <v>2.5664034755526082</v>
      </c>
      <c r="AC312">
        <v>-18.956302613963064</v>
      </c>
      <c r="AD312">
        <v>8.017030051335297</v>
      </c>
      <c r="AE312">
        <v>8.0975396867907428</v>
      </c>
    </row>
    <row r="313" spans="1:31">
      <c r="A313">
        <v>2</v>
      </c>
      <c r="B313">
        <v>200</v>
      </c>
      <c r="C313">
        <v>2007</v>
      </c>
      <c r="D313">
        <v>8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1861</v>
      </c>
      <c r="R313">
        <v>116529</v>
      </c>
      <c r="S313">
        <v>116476</v>
      </c>
      <c r="T313">
        <v>13.95069896763896</v>
      </c>
      <c r="U313">
        <v>56.941301212266914</v>
      </c>
      <c r="V313">
        <v>85.594661864416778</v>
      </c>
      <c r="W313">
        <v>78.970991448882302</v>
      </c>
      <c r="X313">
        <v>0</v>
      </c>
      <c r="Y313">
        <v>0</v>
      </c>
      <c r="AA313">
        <v>8.5327031045188289</v>
      </c>
      <c r="AB313">
        <v>2.5348792474401036</v>
      </c>
      <c r="AC313">
        <v>-20.108521467082536</v>
      </c>
      <c r="AD313">
        <v>8.4017563592316993</v>
      </c>
      <c r="AE313">
        <v>8.5531039715741812</v>
      </c>
    </row>
    <row r="314" spans="1:31">
      <c r="A314">
        <v>2</v>
      </c>
      <c r="B314">
        <v>201</v>
      </c>
      <c r="C314">
        <v>2007</v>
      </c>
      <c r="D314">
        <v>9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1893</v>
      </c>
      <c r="R314">
        <v>113108</v>
      </c>
      <c r="S314">
        <v>113070</v>
      </c>
      <c r="T314">
        <v>13.997480284330022</v>
      </c>
      <c r="U314">
        <v>57.021384982754014</v>
      </c>
      <c r="V314">
        <v>86.170507133666845</v>
      </c>
      <c r="W314">
        <v>79.510963120191107</v>
      </c>
      <c r="X314">
        <v>0</v>
      </c>
      <c r="Y314">
        <v>0</v>
      </c>
      <c r="AA314">
        <v>8.7547233812082084</v>
      </c>
      <c r="AB314">
        <v>2.5525247163941818</v>
      </c>
      <c r="AC314">
        <v>-17.769786921355653</v>
      </c>
      <c r="AD314">
        <v>8.1551018053873179</v>
      </c>
      <c r="AE314">
        <v>8.3597659665825006</v>
      </c>
    </row>
    <row r="315" spans="1:31">
      <c r="A315">
        <v>2</v>
      </c>
      <c r="B315">
        <v>202</v>
      </c>
      <c r="C315">
        <v>2007</v>
      </c>
      <c r="D315">
        <v>10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1956</v>
      </c>
      <c r="R315">
        <v>121765</v>
      </c>
      <c r="S315">
        <v>121704</v>
      </c>
      <c r="T315">
        <v>13.949911715189092</v>
      </c>
      <c r="U315">
        <v>56.947306579898751</v>
      </c>
      <c r="V315">
        <v>87.254348667842109</v>
      </c>
      <c r="W315">
        <v>80.497624564517309</v>
      </c>
      <c r="X315">
        <v>0</v>
      </c>
      <c r="Y315">
        <v>0</v>
      </c>
      <c r="AA315">
        <v>8.7781469154187004</v>
      </c>
      <c r="AB315">
        <v>2.5211686389311194</v>
      </c>
      <c r="AC315">
        <v>-18.836961675025751</v>
      </c>
      <c r="AD315">
        <v>8.7792726538616819</v>
      </c>
      <c r="AE315">
        <v>9.109774572711828</v>
      </c>
    </row>
    <row r="316" spans="1:31">
      <c r="A316">
        <v>2</v>
      </c>
      <c r="B316">
        <v>203</v>
      </c>
      <c r="C316">
        <v>2007</v>
      </c>
      <c r="D316">
        <v>11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1995</v>
      </c>
      <c r="R316">
        <v>127843</v>
      </c>
      <c r="S316">
        <v>127775</v>
      </c>
      <c r="T316">
        <v>13.928897162926404</v>
      </c>
      <c r="U316">
        <v>56.914263353551185</v>
      </c>
      <c r="V316">
        <v>87.50021844414951</v>
      </c>
      <c r="W316">
        <v>80.719805908823446</v>
      </c>
      <c r="X316">
        <v>0</v>
      </c>
      <c r="Y316">
        <v>0</v>
      </c>
      <c r="AA316">
        <v>8.74260608513646</v>
      </c>
      <c r="AB316">
        <v>2.5021340999442905</v>
      </c>
      <c r="AC316">
        <v>-18.626292010163212</v>
      </c>
      <c r="AD316">
        <v>9.2174972601949605</v>
      </c>
      <c r="AE316">
        <v>9.5905985362946726</v>
      </c>
    </row>
    <row r="317" spans="1:31">
      <c r="A317">
        <v>2</v>
      </c>
      <c r="B317">
        <v>204</v>
      </c>
      <c r="C317">
        <v>2007</v>
      </c>
      <c r="D317">
        <v>12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1874</v>
      </c>
      <c r="R317">
        <v>126994</v>
      </c>
      <c r="S317">
        <v>126903</v>
      </c>
      <c r="T317">
        <v>14.132951163047077</v>
      </c>
      <c r="U317">
        <v>57.25740920230411</v>
      </c>
      <c r="V317">
        <v>83.731326719722901</v>
      </c>
      <c r="W317">
        <v>77.230611569466305</v>
      </c>
      <c r="X317">
        <v>0</v>
      </c>
      <c r="Y317">
        <v>0</v>
      </c>
      <c r="AA317">
        <v>8.9493192781449</v>
      </c>
      <c r="AB317">
        <v>2.3596519208886018</v>
      </c>
      <c r="AC317">
        <v>-16.733627984808109</v>
      </c>
      <c r="AD317">
        <v>9.1562842475630184</v>
      </c>
      <c r="AE317">
        <v>9.1134135048269105</v>
      </c>
    </row>
    <row r="318" spans="1:31">
      <c r="A318">
        <v>2</v>
      </c>
      <c r="B318">
        <v>205</v>
      </c>
      <c r="C318">
        <v>2006</v>
      </c>
      <c r="D318">
        <v>1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2069</v>
      </c>
      <c r="R318">
        <v>116298</v>
      </c>
      <c r="S318">
        <v>115182</v>
      </c>
      <c r="T318">
        <v>13.997265645152972</v>
      </c>
      <c r="U318">
        <v>57.035344064176705</v>
      </c>
      <c r="V318">
        <v>83.025400114339817</v>
      </c>
      <c r="W318">
        <v>75.875673282283188</v>
      </c>
      <c r="X318">
        <v>0</v>
      </c>
      <c r="Y318">
        <v>0</v>
      </c>
      <c r="AA318">
        <v>8.0703483688605484</v>
      </c>
      <c r="AB318">
        <v>2.3765013054013782</v>
      </c>
      <c r="AC318">
        <v>-18.080406192373804</v>
      </c>
      <c r="AD318">
        <v>8.3065728048271819</v>
      </c>
      <c r="AE318">
        <v>8.3562321225684872</v>
      </c>
    </row>
    <row r="319" spans="1:31">
      <c r="A319">
        <v>2</v>
      </c>
      <c r="B319">
        <v>206</v>
      </c>
      <c r="C319">
        <v>2006</v>
      </c>
      <c r="D319">
        <v>2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2054</v>
      </c>
      <c r="R319">
        <v>105076</v>
      </c>
      <c r="S319">
        <v>104318</v>
      </c>
      <c r="T319">
        <v>14.055417031481978</v>
      </c>
      <c r="U319">
        <v>57.131185413830785</v>
      </c>
      <c r="V319">
        <v>83.511702497637216</v>
      </c>
      <c r="W319">
        <v>76.508881496961422</v>
      </c>
      <c r="X319">
        <v>0</v>
      </c>
      <c r="Y319">
        <v>0</v>
      </c>
      <c r="AA319">
        <v>7.9478552676798113</v>
      </c>
      <c r="AB319">
        <v>2.3346089705429156</v>
      </c>
      <c r="AC319">
        <v>-16.47424371408264</v>
      </c>
      <c r="AD319">
        <v>7.5050425978092559</v>
      </c>
      <c r="AE319">
        <v>7.631227968027094</v>
      </c>
    </row>
    <row r="320" spans="1:31">
      <c r="A320">
        <v>2</v>
      </c>
      <c r="B320">
        <v>207</v>
      </c>
      <c r="C320">
        <v>2006</v>
      </c>
      <c r="D320">
        <v>3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2140</v>
      </c>
      <c r="R320">
        <v>122394</v>
      </c>
      <c r="S320">
        <v>121222</v>
      </c>
      <c r="T320">
        <v>14.089710279915677</v>
      </c>
      <c r="U320">
        <v>57.198264341456159</v>
      </c>
      <c r="V320">
        <v>83.860810658125615</v>
      </c>
      <c r="W320">
        <v>76.637160746398138</v>
      </c>
      <c r="X320">
        <v>0</v>
      </c>
      <c r="Y320">
        <v>0</v>
      </c>
      <c r="AA320">
        <v>7.8628282972749153</v>
      </c>
      <c r="AB320">
        <v>2.388742818037358</v>
      </c>
      <c r="AC320">
        <v>-13.996492314174899</v>
      </c>
      <c r="AD320">
        <v>8.7419789839379671</v>
      </c>
      <c r="AE320">
        <v>8.8826832144755485</v>
      </c>
    </row>
    <row r="321" spans="1:31">
      <c r="A321">
        <v>2</v>
      </c>
      <c r="B321">
        <v>208</v>
      </c>
      <c r="C321">
        <v>2006</v>
      </c>
      <c r="D321">
        <v>4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1987</v>
      </c>
      <c r="R321">
        <v>108436</v>
      </c>
      <c r="S321">
        <v>107828</v>
      </c>
      <c r="T321">
        <v>14.107925412224722</v>
      </c>
      <c r="U321">
        <v>57.227918536929181</v>
      </c>
      <c r="V321">
        <v>83.650143073251101</v>
      </c>
      <c r="W321">
        <v>76.775812404940922</v>
      </c>
      <c r="X321">
        <v>0</v>
      </c>
      <c r="Y321">
        <v>0</v>
      </c>
      <c r="AA321">
        <v>8.2503906782372756</v>
      </c>
      <c r="AB321">
        <v>2.3368186630869054</v>
      </c>
      <c r="AC321">
        <v>-17.767238021025328</v>
      </c>
      <c r="AD321">
        <v>7.7450302555868564</v>
      </c>
      <c r="AE321">
        <v>7.9155171281520706</v>
      </c>
    </row>
    <row r="322" spans="1:31">
      <c r="A322">
        <v>2</v>
      </c>
      <c r="B322">
        <v>209</v>
      </c>
      <c r="C322">
        <v>2006</v>
      </c>
      <c r="D322">
        <v>5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2082</v>
      </c>
      <c r="R322">
        <v>125963</v>
      </c>
      <c r="S322">
        <v>125305</v>
      </c>
      <c r="T322">
        <v>14.06809142367203</v>
      </c>
      <c r="U322">
        <v>57.155564422808354</v>
      </c>
      <c r="V322">
        <v>82.712204323296731</v>
      </c>
      <c r="W322">
        <v>75.939606559993763</v>
      </c>
      <c r="X322">
        <v>0</v>
      </c>
      <c r="Y322">
        <v>0</v>
      </c>
      <c r="AA322">
        <v>8.0370976206401803</v>
      </c>
      <c r="AB322">
        <v>2.394128431254904</v>
      </c>
      <c r="AC322">
        <v>-15.155562357771002</v>
      </c>
      <c r="AD322">
        <v>8.9968944454285182</v>
      </c>
      <c r="AE322">
        <v>9.0982960859200102</v>
      </c>
    </row>
    <row r="323" spans="1:31">
      <c r="A323">
        <v>2</v>
      </c>
      <c r="B323">
        <v>210</v>
      </c>
      <c r="C323">
        <v>2006</v>
      </c>
      <c r="D323">
        <v>6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2044</v>
      </c>
      <c r="R323">
        <v>129214</v>
      </c>
      <c r="S323">
        <v>129145</v>
      </c>
      <c r="T323">
        <v>14.021197393471295</v>
      </c>
      <c r="U323">
        <v>57.076425723024514</v>
      </c>
      <c r="V323">
        <v>81.192002556025287</v>
      </c>
      <c r="W323">
        <v>74.905632428664816</v>
      </c>
      <c r="X323">
        <v>0</v>
      </c>
      <c r="Y323">
        <v>0</v>
      </c>
      <c r="AA323">
        <v>8.4794687751062003</v>
      </c>
      <c r="AB323">
        <v>2.3595318916505055</v>
      </c>
      <c r="AC323">
        <v>-17.424077276303947</v>
      </c>
      <c r="AD323">
        <v>9.2290967893079827</v>
      </c>
      <c r="AE323">
        <v>9.2494390331599448</v>
      </c>
    </row>
    <row r="324" spans="1:31">
      <c r="A324">
        <v>2</v>
      </c>
      <c r="B324">
        <v>211</v>
      </c>
      <c r="C324">
        <v>2006</v>
      </c>
      <c r="D324">
        <v>7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1827</v>
      </c>
      <c r="R324">
        <v>102545</v>
      </c>
      <c r="S324">
        <v>102493</v>
      </c>
      <c r="T324">
        <v>14.02372616899898</v>
      </c>
      <c r="U324">
        <v>57.082815411784203</v>
      </c>
      <c r="V324">
        <v>79.414390998392292</v>
      </c>
      <c r="W324">
        <v>73.265319582800146</v>
      </c>
      <c r="X324">
        <v>0</v>
      </c>
      <c r="Y324">
        <v>0</v>
      </c>
      <c r="AA324">
        <v>8.1554618175349294</v>
      </c>
      <c r="AB324">
        <v>2.350623665672714</v>
      </c>
      <c r="AC324">
        <v>-14.780690390179579</v>
      </c>
      <c r="AD324">
        <v>7.3242661805964238</v>
      </c>
      <c r="AE324">
        <v>7.1798599991713283</v>
      </c>
    </row>
    <row r="325" spans="1:31">
      <c r="A325">
        <v>2</v>
      </c>
      <c r="B325">
        <v>212</v>
      </c>
      <c r="C325">
        <v>2006</v>
      </c>
      <c r="D325">
        <v>8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1940</v>
      </c>
      <c r="R325">
        <v>116205</v>
      </c>
      <c r="S325">
        <v>116166</v>
      </c>
      <c r="T325">
        <v>14.03792435781593</v>
      </c>
      <c r="U325">
        <v>57.112442539125048</v>
      </c>
      <c r="V325">
        <v>79.4773017780891</v>
      </c>
      <c r="W325">
        <v>73.338102370744622</v>
      </c>
      <c r="X325">
        <v>0</v>
      </c>
      <c r="Y325">
        <v>0</v>
      </c>
      <c r="AA325">
        <v>8.4013515342513756</v>
      </c>
      <c r="AB325">
        <v>2.2876835054483249</v>
      </c>
      <c r="AC325">
        <v>-17.995138848349804</v>
      </c>
      <c r="AD325">
        <v>8.2999302892994056</v>
      </c>
      <c r="AE325">
        <v>8.1457677999378681</v>
      </c>
    </row>
    <row r="326" spans="1:31">
      <c r="A326">
        <v>2</v>
      </c>
      <c r="B326">
        <v>213</v>
      </c>
      <c r="C326">
        <v>2006</v>
      </c>
      <c r="D326">
        <v>9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1946</v>
      </c>
      <c r="R326">
        <v>107788</v>
      </c>
      <c r="S326">
        <v>107744</v>
      </c>
      <c r="T326">
        <v>13.997300256058191</v>
      </c>
      <c r="U326">
        <v>57.049376299376291</v>
      </c>
      <c r="V326">
        <v>79.913528830107182</v>
      </c>
      <c r="W326">
        <v>73.732980026729692</v>
      </c>
      <c r="X326">
        <v>0</v>
      </c>
      <c r="Y326">
        <v>0</v>
      </c>
      <c r="AA326">
        <v>8.3591933721235652</v>
      </c>
      <c r="AB326">
        <v>2.3433100999655045</v>
      </c>
      <c r="AC326">
        <v>-17.18999231936122</v>
      </c>
      <c r="AD326">
        <v>7.6987469215868893</v>
      </c>
      <c r="AE326">
        <v>7.5958819044466148</v>
      </c>
    </row>
    <row r="327" spans="1:31">
      <c r="A327">
        <v>2</v>
      </c>
      <c r="B327">
        <v>214</v>
      </c>
      <c r="C327">
        <v>2006</v>
      </c>
      <c r="D327">
        <v>10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2064</v>
      </c>
      <c r="R327">
        <v>117111</v>
      </c>
      <c r="S327">
        <v>117040</v>
      </c>
      <c r="T327">
        <v>13.989608149533348</v>
      </c>
      <c r="U327">
        <v>57.031954887218049</v>
      </c>
      <c r="V327">
        <v>81.025022049857185</v>
      </c>
      <c r="W327">
        <v>74.745154647983995</v>
      </c>
      <c r="X327">
        <v>0</v>
      </c>
      <c r="Y327">
        <v>0</v>
      </c>
      <c r="AA327">
        <v>8.2424130652987149</v>
      </c>
      <c r="AB327">
        <v>2.3678513104607122</v>
      </c>
      <c r="AC327">
        <v>-17.226141956208341</v>
      </c>
      <c r="AD327">
        <v>8.3646412470215807</v>
      </c>
      <c r="AE327">
        <v>8.3645133817159003</v>
      </c>
    </row>
    <row r="328" spans="1:31">
      <c r="A328">
        <v>2</v>
      </c>
      <c r="B328">
        <v>215</v>
      </c>
      <c r="C328">
        <v>2006</v>
      </c>
      <c r="D328">
        <v>11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2155</v>
      </c>
      <c r="R328">
        <v>128125</v>
      </c>
      <c r="S328">
        <v>128055</v>
      </c>
      <c r="T328">
        <v>13.982415609756098</v>
      </c>
      <c r="U328">
        <v>57.010401780484962</v>
      </c>
      <c r="V328">
        <v>81.836562727632383</v>
      </c>
      <c r="W328">
        <v>75.4985638983256</v>
      </c>
      <c r="X328">
        <v>0</v>
      </c>
      <c r="Y328">
        <v>0</v>
      </c>
      <c r="AA328">
        <v>8.2739567394073728</v>
      </c>
      <c r="AB328">
        <v>2.3587472541633168</v>
      </c>
      <c r="AC328">
        <v>-14.481548862077764</v>
      </c>
      <c r="AD328">
        <v>9.1513150752247032</v>
      </c>
      <c r="AE328">
        <v>9.2439705585505063</v>
      </c>
    </row>
    <row r="329" spans="1:31">
      <c r="A329">
        <v>2</v>
      </c>
      <c r="B329">
        <v>216</v>
      </c>
      <c r="C329">
        <v>2006</v>
      </c>
      <c r="D329">
        <v>12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1971</v>
      </c>
      <c r="R329">
        <v>120917</v>
      </c>
      <c r="S329">
        <v>120893</v>
      </c>
      <c r="T329">
        <v>14.046668375828048</v>
      </c>
      <c r="U329">
        <v>57.134102057191058</v>
      </c>
      <c r="V329">
        <v>78.151866053415247</v>
      </c>
      <c r="W329">
        <v>72.121549634800786</v>
      </c>
      <c r="X329">
        <v>0</v>
      </c>
      <c r="Y329">
        <v>0</v>
      </c>
      <c r="AA329">
        <v>8.5487360401120895</v>
      </c>
      <c r="AB329">
        <v>2.2750710894973434</v>
      </c>
      <c r="AC329">
        <v>-16.640840421340808</v>
      </c>
      <c r="AD329">
        <v>8.6364844093732298</v>
      </c>
      <c r="AE329">
        <v>8.3366108038746241</v>
      </c>
    </row>
    <row r="330" spans="1:31">
      <c r="A330">
        <v>2</v>
      </c>
      <c r="B330">
        <v>217</v>
      </c>
      <c r="C330">
        <v>2005</v>
      </c>
      <c r="D330">
        <v>1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2192</v>
      </c>
      <c r="R330">
        <v>107752</v>
      </c>
      <c r="S330">
        <v>107703</v>
      </c>
      <c r="T330">
        <v>13.880586903259337</v>
      </c>
      <c r="U330">
        <v>56.858249073841954</v>
      </c>
      <c r="V330">
        <v>79.605854827151219</v>
      </c>
      <c r="W330">
        <v>73.444349739561858</v>
      </c>
      <c r="X330">
        <v>0</v>
      </c>
      <c r="Y330">
        <v>0</v>
      </c>
      <c r="AA330">
        <v>8.2985713105004777</v>
      </c>
      <c r="AB330">
        <v>2.3311893292391672</v>
      </c>
      <c r="AC330">
        <v>-15.817648132422672</v>
      </c>
      <c r="AD330">
        <v>7.8914450267608398</v>
      </c>
      <c r="AE330">
        <v>7.7466931367050531</v>
      </c>
    </row>
    <row r="331" spans="1:31">
      <c r="A331">
        <v>2</v>
      </c>
      <c r="B331">
        <v>218</v>
      </c>
      <c r="C331">
        <v>2005</v>
      </c>
      <c r="D331">
        <v>2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2191</v>
      </c>
      <c r="R331">
        <v>103786</v>
      </c>
      <c r="S331">
        <v>103739</v>
      </c>
      <c r="T331">
        <v>13.965756460408922</v>
      </c>
      <c r="U331">
        <v>56.995025978657985</v>
      </c>
      <c r="V331">
        <v>79.502357033050302</v>
      </c>
      <c r="W331">
        <v>73.350387992943823</v>
      </c>
      <c r="X331">
        <v>0</v>
      </c>
      <c r="Y331">
        <v>0</v>
      </c>
      <c r="AA331">
        <v>8.1187044125521108</v>
      </c>
      <c r="AB331">
        <v>2.2829251213347077</v>
      </c>
      <c r="AC331">
        <v>-15.159578085630715</v>
      </c>
      <c r="AD331">
        <v>7.6009866503396735</v>
      </c>
      <c r="AE331">
        <v>7.4520306959115858</v>
      </c>
    </row>
    <row r="332" spans="1:31">
      <c r="A332">
        <v>2</v>
      </c>
      <c r="B332">
        <v>219</v>
      </c>
      <c r="C332">
        <v>2005</v>
      </c>
      <c r="D332">
        <v>3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2229</v>
      </c>
      <c r="R332">
        <v>112812</v>
      </c>
      <c r="S332">
        <v>112752</v>
      </c>
      <c r="T332">
        <v>14.043922632344071</v>
      </c>
      <c r="U332">
        <v>57.122241734071238</v>
      </c>
      <c r="V332">
        <v>80.027014676725855</v>
      </c>
      <c r="W332">
        <v>73.827649176954267</v>
      </c>
      <c r="X332">
        <v>0</v>
      </c>
      <c r="Y332">
        <v>0</v>
      </c>
      <c r="AA332">
        <v>8.4021850290137436</v>
      </c>
      <c r="AB332">
        <v>2.3380914172175822</v>
      </c>
      <c r="AC332">
        <v>-16.526036315103028</v>
      </c>
      <c r="AD332">
        <v>8.2620248010147748</v>
      </c>
      <c r="AE332">
        <v>8.152174295728253</v>
      </c>
    </row>
    <row r="333" spans="1:31">
      <c r="A333">
        <v>2</v>
      </c>
      <c r="B333">
        <v>220</v>
      </c>
      <c r="C333">
        <v>2005</v>
      </c>
      <c r="D333">
        <v>4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2208</v>
      </c>
      <c r="R333">
        <v>112979</v>
      </c>
      <c r="S333">
        <v>112957</v>
      </c>
      <c r="T333">
        <v>14.013745917382879</v>
      </c>
      <c r="U333">
        <v>57.064953920518413</v>
      </c>
      <c r="V333">
        <v>80.275166982449889</v>
      </c>
      <c r="W333">
        <v>74.080319059464628</v>
      </c>
      <c r="X333">
        <v>0</v>
      </c>
      <c r="Y333">
        <v>0</v>
      </c>
      <c r="AA333">
        <v>8.3659070667297009</v>
      </c>
      <c r="AB333">
        <v>2.4190615876377208</v>
      </c>
      <c r="AC333">
        <v>-16.324977161559413</v>
      </c>
      <c r="AD333">
        <v>8.2742553983073446</v>
      </c>
      <c r="AE333">
        <v>8.1949471318666447</v>
      </c>
    </row>
    <row r="334" spans="1:31">
      <c r="A334">
        <v>2</v>
      </c>
      <c r="B334">
        <v>221</v>
      </c>
      <c r="C334">
        <v>2005</v>
      </c>
      <c r="D334">
        <v>5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2121</v>
      </c>
      <c r="R334">
        <v>111920</v>
      </c>
      <c r="S334">
        <v>111890</v>
      </c>
      <c r="T334">
        <v>14.017405289492492</v>
      </c>
      <c r="U334">
        <v>57.065090714094175</v>
      </c>
      <c r="V334">
        <v>80.180122928737461</v>
      </c>
      <c r="W334">
        <v>73.986092590937446</v>
      </c>
      <c r="X334">
        <v>0</v>
      </c>
      <c r="Y334">
        <v>0</v>
      </c>
      <c r="AA334">
        <v>8.4142077160480131</v>
      </c>
      <c r="AB334">
        <v>2.4178262661227929</v>
      </c>
      <c r="AC334">
        <v>-15.595046090363123</v>
      </c>
      <c r="AD334">
        <v>8.1966972993083491</v>
      </c>
      <c r="AE334">
        <v>8.1072119659434616</v>
      </c>
    </row>
    <row r="335" spans="1:31">
      <c r="A335">
        <v>2</v>
      </c>
      <c r="B335">
        <v>222</v>
      </c>
      <c r="C335">
        <v>2005</v>
      </c>
      <c r="D335">
        <v>6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2140</v>
      </c>
      <c r="R335">
        <v>110925</v>
      </c>
      <c r="S335">
        <v>110884</v>
      </c>
      <c r="T335">
        <v>14.027775524002704</v>
      </c>
      <c r="U335">
        <v>57.081183939973293</v>
      </c>
      <c r="V335">
        <v>80.626082920425247</v>
      </c>
      <c r="W335">
        <v>74.392517405576783</v>
      </c>
      <c r="X335">
        <v>0</v>
      </c>
      <c r="Y335">
        <v>0</v>
      </c>
      <c r="AA335">
        <v>8.1470664625696312</v>
      </c>
      <c r="AB335">
        <v>2.4214047622074859</v>
      </c>
      <c r="AC335">
        <v>-16.903949890575721</v>
      </c>
      <c r="AD335">
        <v>8.1238263753196804</v>
      </c>
      <c r="AE335">
        <v>8.0784548467263129</v>
      </c>
    </row>
    <row r="336" spans="1:31">
      <c r="A336">
        <v>2</v>
      </c>
      <c r="B336">
        <v>223</v>
      </c>
      <c r="C336">
        <v>2005</v>
      </c>
      <c r="D336">
        <v>7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2036</v>
      </c>
      <c r="R336">
        <v>100997</v>
      </c>
      <c r="S336">
        <v>100959</v>
      </c>
      <c r="T336">
        <v>13.927077041892336</v>
      </c>
      <c r="U336">
        <v>56.922493289355089</v>
      </c>
      <c r="V336">
        <v>80.339135984930692</v>
      </c>
      <c r="W336">
        <v>74.128158955615987</v>
      </c>
      <c r="X336">
        <v>0</v>
      </c>
      <c r="Y336">
        <v>0</v>
      </c>
      <c r="AA336">
        <v>8.2741054319182918</v>
      </c>
      <c r="AB336">
        <v>2.3892385731217796</v>
      </c>
      <c r="AC336">
        <v>-16.475080290646964</v>
      </c>
      <c r="AD336">
        <v>7.3967283518427918</v>
      </c>
      <c r="AE336">
        <v>7.3292311178068816</v>
      </c>
    </row>
    <row r="337" spans="1:31">
      <c r="A337">
        <v>2</v>
      </c>
      <c r="B337">
        <v>224</v>
      </c>
      <c r="C337">
        <v>2005</v>
      </c>
      <c r="D337">
        <v>8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2074</v>
      </c>
      <c r="R337">
        <v>111889</v>
      </c>
      <c r="S337">
        <v>111842</v>
      </c>
      <c r="T337">
        <v>13.902796521552609</v>
      </c>
      <c r="U337">
        <v>56.874483646572848</v>
      </c>
      <c r="V337">
        <v>81.826742388462549</v>
      </c>
      <c r="W337">
        <v>75.496956420664901</v>
      </c>
      <c r="X337">
        <v>0</v>
      </c>
      <c r="Y337">
        <v>0</v>
      </c>
      <c r="AA337">
        <v>7.887743073858962</v>
      </c>
      <c r="AB337">
        <v>2.4342372525100662</v>
      </c>
      <c r="AC337">
        <v>-16.207683990233019</v>
      </c>
      <c r="AD337">
        <v>8.1944269489127208</v>
      </c>
      <c r="AE337">
        <v>8.2692197078586425</v>
      </c>
    </row>
    <row r="338" spans="1:31">
      <c r="A338">
        <v>2</v>
      </c>
      <c r="B338">
        <v>225</v>
      </c>
      <c r="C338">
        <v>2005</v>
      </c>
      <c r="D338">
        <v>9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2149</v>
      </c>
      <c r="R338">
        <v>109726</v>
      </c>
      <c r="S338">
        <v>109658</v>
      </c>
      <c r="T338">
        <v>13.908563148205531</v>
      </c>
      <c r="U338">
        <v>56.876552554305192</v>
      </c>
      <c r="V338">
        <v>82.732138513110556</v>
      </c>
      <c r="W338">
        <v>76.315259260609267</v>
      </c>
      <c r="X338">
        <v>0</v>
      </c>
      <c r="Y338">
        <v>0</v>
      </c>
      <c r="AA338">
        <v>7.9868771616128402</v>
      </c>
      <c r="AB338">
        <v>2.4856367417473435</v>
      </c>
      <c r="AC338">
        <v>-16.197557704179847</v>
      </c>
      <c r="AD338">
        <v>8.0360150809855959</v>
      </c>
      <c r="AE338">
        <v>8.1956210105525109</v>
      </c>
    </row>
    <row r="339" spans="1:31">
      <c r="A339">
        <v>2</v>
      </c>
      <c r="B339">
        <v>226</v>
      </c>
      <c r="C339">
        <v>2005</v>
      </c>
      <c r="D339">
        <v>10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2225</v>
      </c>
      <c r="R339">
        <v>119493</v>
      </c>
      <c r="S339">
        <v>119461</v>
      </c>
      <c r="T339">
        <v>13.952264986233503</v>
      </c>
      <c r="U339">
        <v>56.956446036781891</v>
      </c>
      <c r="V339">
        <v>83.569731770012496</v>
      </c>
      <c r="W339">
        <v>77.115944952746972</v>
      </c>
      <c r="X339">
        <v>0</v>
      </c>
      <c r="Y339">
        <v>0</v>
      </c>
      <c r="AA339">
        <v>8.103796835960436</v>
      </c>
      <c r="AB339">
        <v>2.4654626059977418</v>
      </c>
      <c r="AC339">
        <v>-17.141192727044601</v>
      </c>
      <c r="AD339">
        <v>8.7513219298271316</v>
      </c>
      <c r="AE339">
        <v>9.0219516016215646</v>
      </c>
    </row>
    <row r="340" spans="1:31">
      <c r="A340">
        <v>2</v>
      </c>
      <c r="B340">
        <v>227</v>
      </c>
      <c r="C340">
        <v>2005</v>
      </c>
      <c r="D340">
        <v>11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2346</v>
      </c>
      <c r="R340">
        <v>135572</v>
      </c>
      <c r="S340">
        <v>135528</v>
      </c>
      <c r="T340">
        <v>13.927839081816304</v>
      </c>
      <c r="U340">
        <v>56.918526061035351</v>
      </c>
      <c r="V340">
        <v>83.553147744998782</v>
      </c>
      <c r="W340">
        <v>77.095970574346538</v>
      </c>
      <c r="X340">
        <v>0</v>
      </c>
      <c r="Y340">
        <v>0</v>
      </c>
      <c r="AA340">
        <v>7.8520965107775869</v>
      </c>
      <c r="AB340">
        <v>2.462873436408171</v>
      </c>
      <c r="AC340">
        <v>-15.531103284929216</v>
      </c>
      <c r="AD340">
        <v>9.9289014140621124</v>
      </c>
      <c r="AE340">
        <v>10.232714852319871</v>
      </c>
    </row>
    <row r="341" spans="1:31">
      <c r="A341">
        <v>2</v>
      </c>
      <c r="B341">
        <v>228</v>
      </c>
      <c r="C341">
        <v>2005</v>
      </c>
      <c r="D341">
        <v>12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2160</v>
      </c>
      <c r="R341">
        <v>127577</v>
      </c>
      <c r="S341">
        <v>127568</v>
      </c>
      <c r="T341">
        <v>14.020544455505298</v>
      </c>
      <c r="U341">
        <v>57.080725573811605</v>
      </c>
      <c r="V341">
        <v>79.957939539718978</v>
      </c>
      <c r="W341">
        <v>73.798446318825881</v>
      </c>
      <c r="X341">
        <v>0</v>
      </c>
      <c r="Y341">
        <v>0</v>
      </c>
      <c r="AA341">
        <v>8.3996713882791578</v>
      </c>
      <c r="AB341">
        <v>2.355220297394891</v>
      </c>
      <c r="AC341">
        <v>-15.317843388094881</v>
      </c>
      <c r="AD341">
        <v>9.3433707233189924</v>
      </c>
      <c r="AE341">
        <v>9.2197496369592251</v>
      </c>
    </row>
    <row r="342" spans="1:31">
      <c r="A342">
        <v>2</v>
      </c>
      <c r="B342">
        <v>229</v>
      </c>
      <c r="C342">
        <v>2004</v>
      </c>
      <c r="D342">
        <v>1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2389</v>
      </c>
      <c r="R342">
        <v>104213</v>
      </c>
      <c r="S342">
        <v>104163</v>
      </c>
      <c r="T342">
        <v>13.598447410591769</v>
      </c>
      <c r="U342">
        <v>56.357170972418224</v>
      </c>
      <c r="V342">
        <v>83.628487558083364</v>
      </c>
      <c r="W342">
        <v>77.152749056766538</v>
      </c>
      <c r="X342">
        <v>0</v>
      </c>
      <c r="Y342">
        <v>0</v>
      </c>
      <c r="AA342">
        <v>7.7889034582534622</v>
      </c>
      <c r="AB342">
        <v>2.5475496139001192</v>
      </c>
      <c r="AC342">
        <v>-17.633004115746022</v>
      </c>
      <c r="AD342">
        <v>7.6101990235039647</v>
      </c>
      <c r="AE342">
        <v>7.8312760629728766</v>
      </c>
    </row>
    <row r="343" spans="1:31">
      <c r="A343">
        <v>2</v>
      </c>
      <c r="B343">
        <v>230</v>
      </c>
      <c r="C343">
        <v>2004</v>
      </c>
      <c r="D343">
        <v>2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2395</v>
      </c>
      <c r="R343">
        <v>101539</v>
      </c>
      <c r="S343">
        <v>101501</v>
      </c>
      <c r="T343">
        <v>13.706674282787892</v>
      </c>
      <c r="U343">
        <v>56.537758248687197</v>
      </c>
      <c r="V343">
        <v>83.426008547776846</v>
      </c>
      <c r="W343">
        <v>76.974234736603748</v>
      </c>
      <c r="X343">
        <v>0</v>
      </c>
      <c r="Y343">
        <v>0</v>
      </c>
      <c r="AA343">
        <v>7.646384142722451</v>
      </c>
      <c r="AB343">
        <v>2.5559685940092391</v>
      </c>
      <c r="AC343">
        <v>-15.514827628070268</v>
      </c>
      <c r="AD343">
        <v>7.4149290265856385</v>
      </c>
      <c r="AE343">
        <v>7.6134824314428817</v>
      </c>
    </row>
    <row r="344" spans="1:31">
      <c r="A344">
        <v>2</v>
      </c>
      <c r="B344">
        <v>231</v>
      </c>
      <c r="C344">
        <v>2004</v>
      </c>
      <c r="D344">
        <v>3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2510</v>
      </c>
      <c r="R344">
        <v>120055</v>
      </c>
      <c r="S344">
        <v>119966</v>
      </c>
      <c r="T344">
        <v>13.742493024030653</v>
      </c>
      <c r="U344">
        <v>56.598461230682013</v>
      </c>
      <c r="V344">
        <v>83.627006886332325</v>
      </c>
      <c r="W344">
        <v>77.136897954420661</v>
      </c>
      <c r="X344">
        <v>0</v>
      </c>
      <c r="Y344">
        <v>0</v>
      </c>
      <c r="AA344">
        <v>7.6516822504383395</v>
      </c>
      <c r="AB344">
        <v>2.5579238604047929</v>
      </c>
      <c r="AC344">
        <v>-15.599450053179321</v>
      </c>
      <c r="AD344">
        <v>8.7670678683731253</v>
      </c>
      <c r="AE344">
        <v>9.0175383364662824</v>
      </c>
    </row>
    <row r="345" spans="1:31">
      <c r="A345">
        <v>2</v>
      </c>
      <c r="B345">
        <v>232</v>
      </c>
      <c r="C345">
        <v>2004</v>
      </c>
      <c r="D345">
        <v>4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2372</v>
      </c>
      <c r="R345">
        <v>106391</v>
      </c>
      <c r="S345">
        <v>106341</v>
      </c>
      <c r="T345">
        <v>13.715765431286483</v>
      </c>
      <c r="U345">
        <v>56.564551772129278</v>
      </c>
      <c r="V345">
        <v>84.036834304265625</v>
      </c>
      <c r="W345">
        <v>77.531678280249338</v>
      </c>
      <c r="X345">
        <v>0</v>
      </c>
      <c r="Y345">
        <v>0</v>
      </c>
      <c r="AA345">
        <v>7.871064191802712</v>
      </c>
      <c r="AB345">
        <v>2.5033734386365203</v>
      </c>
      <c r="AC345">
        <v>-17.860285788859787</v>
      </c>
      <c r="AD345">
        <v>7.769248407680525</v>
      </c>
      <c r="AE345">
        <v>8.0342913003269558</v>
      </c>
    </row>
    <row r="346" spans="1:31">
      <c r="A346">
        <v>2</v>
      </c>
      <c r="B346">
        <v>233</v>
      </c>
      <c r="C346">
        <v>2004</v>
      </c>
      <c r="D346">
        <v>5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2365</v>
      </c>
      <c r="R346">
        <v>103393</v>
      </c>
      <c r="S346">
        <v>103360</v>
      </c>
      <c r="T346">
        <v>13.761898774578549</v>
      </c>
      <c r="U346">
        <v>56.63182082043344</v>
      </c>
      <c r="V346">
        <v>83.061393935177477</v>
      </c>
      <c r="W346">
        <v>76.642956656346215</v>
      </c>
      <c r="X346">
        <v>0</v>
      </c>
      <c r="Y346">
        <v>0</v>
      </c>
      <c r="AA346">
        <v>7.7876566001432668</v>
      </c>
      <c r="AB346">
        <v>2.5007389413379379</v>
      </c>
      <c r="AC346">
        <v>-16.794865195868898</v>
      </c>
      <c r="AD346">
        <v>7.5503181717937853</v>
      </c>
      <c r="AE346">
        <v>7.7195573823389907</v>
      </c>
    </row>
    <row r="347" spans="1:31">
      <c r="A347">
        <v>2</v>
      </c>
      <c r="B347">
        <v>234</v>
      </c>
      <c r="C347">
        <v>2004</v>
      </c>
      <c r="D347">
        <v>6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2415</v>
      </c>
      <c r="R347">
        <v>123704</v>
      </c>
      <c r="S347">
        <v>123640</v>
      </c>
      <c r="T347">
        <v>13.825680657052322</v>
      </c>
      <c r="U347">
        <v>56.742979618246522</v>
      </c>
      <c r="V347">
        <v>81.860162292723487</v>
      </c>
      <c r="W347">
        <v>75.522863959883111</v>
      </c>
      <c r="X347">
        <v>0</v>
      </c>
      <c r="Y347">
        <v>0</v>
      </c>
      <c r="AA347">
        <v>7.8725806448714479</v>
      </c>
      <c r="AB347">
        <v>2.5131479019612843</v>
      </c>
      <c r="AC347">
        <v>-16.823094743871909</v>
      </c>
      <c r="AD347">
        <v>9.0335376584834393</v>
      </c>
      <c r="AE347">
        <v>9.099239500206755</v>
      </c>
    </row>
    <row r="348" spans="1:31">
      <c r="A348">
        <v>2</v>
      </c>
      <c r="B348">
        <v>235</v>
      </c>
      <c r="C348">
        <v>2004</v>
      </c>
      <c r="D348">
        <v>7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2279</v>
      </c>
      <c r="R348">
        <v>111318</v>
      </c>
      <c r="S348">
        <v>111257</v>
      </c>
      <c r="T348">
        <v>13.80967139186834</v>
      </c>
      <c r="U348">
        <v>56.719334513783402</v>
      </c>
      <c r="V348">
        <v>80.516822582048349</v>
      </c>
      <c r="W348">
        <v>74.279609372893589</v>
      </c>
      <c r="X348">
        <v>0</v>
      </c>
      <c r="Y348">
        <v>0</v>
      </c>
      <c r="AA348">
        <v>8.0079658370124616</v>
      </c>
      <c r="AB348">
        <v>2.4576460087571821</v>
      </c>
      <c r="AC348">
        <v>-17.382532128085082</v>
      </c>
      <c r="AD348">
        <v>8.1290446959440228</v>
      </c>
      <c r="AE348">
        <v>8.0531280620073655</v>
      </c>
    </row>
    <row r="349" spans="1:31">
      <c r="A349">
        <v>2</v>
      </c>
      <c r="B349">
        <v>236</v>
      </c>
      <c r="C349">
        <v>2004</v>
      </c>
      <c r="D349">
        <v>8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2349</v>
      </c>
      <c r="R349">
        <v>114098</v>
      </c>
      <c r="S349">
        <v>114124</v>
      </c>
      <c r="T349">
        <v>13.747480236288103</v>
      </c>
      <c r="U349">
        <v>56.618791840454243</v>
      </c>
      <c r="V349">
        <v>79.963897018290012</v>
      </c>
      <c r="W349">
        <v>73.818332690757131</v>
      </c>
      <c r="X349">
        <v>0</v>
      </c>
      <c r="Y349">
        <v>0</v>
      </c>
      <c r="AA349">
        <v>8.0992753520120555</v>
      </c>
      <c r="AB349">
        <v>2.4066999056160152</v>
      </c>
      <c r="AC349">
        <v>-15.752605311726901</v>
      </c>
      <c r="AD349">
        <v>8.332055388327321</v>
      </c>
      <c r="AE349">
        <v>8.2093517749676614</v>
      </c>
    </row>
    <row r="350" spans="1:31">
      <c r="A350">
        <v>2</v>
      </c>
      <c r="B350">
        <v>237</v>
      </c>
      <c r="C350">
        <v>2004</v>
      </c>
      <c r="D350">
        <v>9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2369</v>
      </c>
      <c r="R350">
        <v>110907</v>
      </c>
      <c r="S350">
        <v>110794</v>
      </c>
      <c r="T350">
        <v>13.81849657821418</v>
      </c>
      <c r="U350">
        <v>56.735563297651503</v>
      </c>
      <c r="V350">
        <v>79.892429570377246</v>
      </c>
      <c r="W350">
        <v>73.66664981858149</v>
      </c>
      <c r="X350">
        <v>0</v>
      </c>
      <c r="Y350">
        <v>0</v>
      </c>
      <c r="AA350">
        <v>8.2320036329080875</v>
      </c>
      <c r="AB350">
        <v>2.4564248213238602</v>
      </c>
      <c r="AC350">
        <v>-15.402174843065517</v>
      </c>
      <c r="AD350">
        <v>8.0990312446600132</v>
      </c>
      <c r="AE350">
        <v>7.9534363647277981</v>
      </c>
    </row>
    <row r="351" spans="1:31">
      <c r="A351">
        <v>2</v>
      </c>
      <c r="B351">
        <v>238</v>
      </c>
      <c r="C351">
        <v>2004</v>
      </c>
      <c r="D351">
        <v>10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2459</v>
      </c>
      <c r="R351">
        <v>112952</v>
      </c>
      <c r="S351">
        <v>112871</v>
      </c>
      <c r="T351">
        <v>13.804642680076492</v>
      </c>
      <c r="U351">
        <v>56.699914061184892</v>
      </c>
      <c r="V351">
        <v>80.441827506263863</v>
      </c>
      <c r="W351">
        <v>74.196200972791999</v>
      </c>
      <c r="X351">
        <v>0</v>
      </c>
      <c r="Y351">
        <v>0</v>
      </c>
      <c r="AA351">
        <v>8.2200635019197001</v>
      </c>
      <c r="AB351">
        <v>2.3925737575695218</v>
      </c>
      <c r="AC351">
        <v>-16.750911912464932</v>
      </c>
      <c r="AD351">
        <v>8.2483682467908981</v>
      </c>
      <c r="AE351">
        <v>8.1607803844979738</v>
      </c>
    </row>
    <row r="352" spans="1:31">
      <c r="A352">
        <v>2</v>
      </c>
      <c r="B352">
        <v>239</v>
      </c>
      <c r="C352">
        <v>2004</v>
      </c>
      <c r="D352">
        <v>11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2580</v>
      </c>
      <c r="R352">
        <v>139893</v>
      </c>
      <c r="S352">
        <v>139817</v>
      </c>
      <c r="T352">
        <v>13.808775278248378</v>
      </c>
      <c r="U352">
        <v>56.721135484240122</v>
      </c>
      <c r="V352">
        <v>79.861770405335861</v>
      </c>
      <c r="W352">
        <v>73.674659733794059</v>
      </c>
      <c r="X352">
        <v>0</v>
      </c>
      <c r="Y352">
        <v>0</v>
      </c>
      <c r="AA352">
        <v>8.219799142659479</v>
      </c>
      <c r="AB352">
        <v>2.3392129833577497</v>
      </c>
      <c r="AC352">
        <v>-14.687192624527706</v>
      </c>
      <c r="AD352">
        <v>10.215746327186052</v>
      </c>
      <c r="AE352">
        <v>10.037967081890873</v>
      </c>
    </row>
    <row r="353" spans="1:31">
      <c r="A353">
        <v>2</v>
      </c>
      <c r="B353">
        <v>240</v>
      </c>
      <c r="C353">
        <v>2004</v>
      </c>
      <c r="D353">
        <v>12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2309</v>
      </c>
      <c r="R353">
        <v>120923</v>
      </c>
      <c r="S353">
        <v>120859</v>
      </c>
      <c r="T353">
        <v>13.946238515418901</v>
      </c>
      <c r="U353">
        <v>56.969468554265745</v>
      </c>
      <c r="V353">
        <v>76.116696858782589</v>
      </c>
      <c r="W353">
        <v>70.21926956205148</v>
      </c>
      <c r="X353">
        <v>0</v>
      </c>
      <c r="Y353">
        <v>0</v>
      </c>
      <c r="AA353">
        <v>8.5844637816891769</v>
      </c>
      <c r="AB353">
        <v>2.2552482140438719</v>
      </c>
      <c r="AC353">
        <v>-15.554901070838714</v>
      </c>
      <c r="AD353">
        <v>8.8304539406712195</v>
      </c>
      <c r="AE353">
        <v>8.2699513181535735</v>
      </c>
    </row>
    <row r="354" spans="1:31">
      <c r="A354">
        <v>2</v>
      </c>
      <c r="B354">
        <v>241</v>
      </c>
      <c r="C354">
        <v>2003</v>
      </c>
      <c r="D354">
        <v>1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2565</v>
      </c>
      <c r="R354">
        <v>109960</v>
      </c>
      <c r="S354">
        <v>109921</v>
      </c>
      <c r="T354">
        <v>13.60939432520917</v>
      </c>
      <c r="U354">
        <v>56.37928148397485</v>
      </c>
      <c r="V354">
        <v>82.844429895545957</v>
      </c>
      <c r="W354">
        <v>76.442003802731804</v>
      </c>
      <c r="X354">
        <v>0</v>
      </c>
      <c r="Y354">
        <v>0</v>
      </c>
      <c r="AA354">
        <v>7.7678890558079008</v>
      </c>
      <c r="AB354">
        <v>2.4855700686495621</v>
      </c>
      <c r="AC354">
        <v>-18.657070966163811</v>
      </c>
      <c r="AD354">
        <v>8.6766389623383642</v>
      </c>
      <c r="AE354">
        <v>8.6467317237330796</v>
      </c>
    </row>
    <row r="355" spans="1:31">
      <c r="A355">
        <v>2</v>
      </c>
      <c r="B355">
        <v>242</v>
      </c>
      <c r="C355">
        <v>2003</v>
      </c>
      <c r="D355">
        <v>2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2405</v>
      </c>
      <c r="R355">
        <v>109533</v>
      </c>
      <c r="S355">
        <v>109446</v>
      </c>
      <c r="T355">
        <v>13.624880173098516</v>
      </c>
      <c r="U355">
        <v>56.409992142243667</v>
      </c>
      <c r="V355">
        <v>82.806874151902306</v>
      </c>
      <c r="W355">
        <v>76.375909580980689</v>
      </c>
      <c r="X355">
        <v>0</v>
      </c>
      <c r="Y355">
        <v>0</v>
      </c>
      <c r="AA355">
        <v>7.3419102064742301</v>
      </c>
      <c r="AB355">
        <v>2.4077004921573208</v>
      </c>
      <c r="AC355">
        <v>-18.451316969294503</v>
      </c>
      <c r="AD355">
        <v>8.6429455753165545</v>
      </c>
      <c r="AE355">
        <v>8.6019227930301394</v>
      </c>
    </row>
    <row r="356" spans="1:31">
      <c r="A356">
        <v>2</v>
      </c>
      <c r="B356">
        <v>243</v>
      </c>
      <c r="C356">
        <v>2003</v>
      </c>
      <c r="D356">
        <v>3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2318</v>
      </c>
      <c r="R356">
        <v>80958</v>
      </c>
      <c r="S356">
        <v>80878</v>
      </c>
      <c r="T356">
        <v>13.701610711727064</v>
      </c>
      <c r="U356">
        <v>56.536487054576014</v>
      </c>
      <c r="V356">
        <v>83.406615375668821</v>
      </c>
      <c r="W356">
        <v>76.918389426049359</v>
      </c>
      <c r="X356">
        <v>0</v>
      </c>
      <c r="Y356">
        <v>0</v>
      </c>
      <c r="AA356">
        <v>7.5361597871507744</v>
      </c>
      <c r="AB356">
        <v>2.5612597039493221</v>
      </c>
      <c r="AC356">
        <v>-16.134344279421839</v>
      </c>
      <c r="AD356">
        <v>6.3881714906601488</v>
      </c>
      <c r="AE356">
        <v>6.401766601176984</v>
      </c>
    </row>
    <row r="357" spans="1:31">
      <c r="A357">
        <v>2</v>
      </c>
      <c r="B357">
        <v>244</v>
      </c>
      <c r="C357">
        <v>2003</v>
      </c>
      <c r="D357">
        <v>4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2460</v>
      </c>
      <c r="R357">
        <v>99039</v>
      </c>
      <c r="S357">
        <v>98962</v>
      </c>
      <c r="T357">
        <v>13.660103595553265</v>
      </c>
      <c r="U357">
        <v>56.464127644954608</v>
      </c>
      <c r="V357">
        <v>83.962610992022519</v>
      </c>
      <c r="W357">
        <v>77.439721307168739</v>
      </c>
      <c r="X357">
        <v>0</v>
      </c>
      <c r="Y357">
        <v>0</v>
      </c>
      <c r="AA357">
        <v>7.7246872511260012</v>
      </c>
      <c r="AB357">
        <v>2.6123995106579745</v>
      </c>
      <c r="AC357">
        <v>-16.941865274994228</v>
      </c>
      <c r="AD357">
        <v>7.814893108321475</v>
      </c>
      <c r="AE357">
        <v>7.886267354462877</v>
      </c>
    </row>
    <row r="358" spans="1:31">
      <c r="A358">
        <v>2</v>
      </c>
      <c r="B358">
        <v>245</v>
      </c>
      <c r="C358">
        <v>2003</v>
      </c>
      <c r="D358">
        <v>5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2434</v>
      </c>
      <c r="R358">
        <v>96160</v>
      </c>
      <c r="S358">
        <v>96099</v>
      </c>
      <c r="T358">
        <v>13.653795757071544</v>
      </c>
      <c r="U358">
        <v>56.457444926586142</v>
      </c>
      <c r="V358">
        <v>83.728300594491103</v>
      </c>
      <c r="W358">
        <v>77.236692369327614</v>
      </c>
      <c r="X358">
        <v>0</v>
      </c>
      <c r="Y358">
        <v>0</v>
      </c>
      <c r="AA358">
        <v>7.607321026379906</v>
      </c>
      <c r="AB358">
        <v>2.5116669067259711</v>
      </c>
      <c r="AC358">
        <v>-18.410559862107387</v>
      </c>
      <c r="AD358">
        <v>7.5877191944203108</v>
      </c>
      <c r="AE358">
        <v>7.6380375046501214</v>
      </c>
    </row>
    <row r="359" spans="1:31">
      <c r="A359">
        <v>2</v>
      </c>
      <c r="B359">
        <v>246</v>
      </c>
      <c r="C359">
        <v>2003</v>
      </c>
      <c r="D359">
        <v>6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2406</v>
      </c>
      <c r="R359">
        <v>105881</v>
      </c>
      <c r="S359">
        <v>105825</v>
      </c>
      <c r="T359">
        <v>13.627950246030927</v>
      </c>
      <c r="U359">
        <v>56.41017717930545</v>
      </c>
      <c r="V359">
        <v>83.363024720129246</v>
      </c>
      <c r="W359">
        <v>76.905393810536452</v>
      </c>
      <c r="X359">
        <v>0</v>
      </c>
      <c r="Y359">
        <v>0</v>
      </c>
      <c r="AA359">
        <v>7.6007193022597219</v>
      </c>
      <c r="AB359">
        <v>2.5991392916111642</v>
      </c>
      <c r="AC359">
        <v>-15.87095198291688</v>
      </c>
      <c r="AD359">
        <v>8.3547763729660662</v>
      </c>
      <c r="AE359">
        <v>8.3749906067716307</v>
      </c>
    </row>
    <row r="360" spans="1:31">
      <c r="A360">
        <v>2</v>
      </c>
      <c r="B360">
        <v>247</v>
      </c>
      <c r="C360">
        <v>2003</v>
      </c>
      <c r="D360">
        <v>7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2430</v>
      </c>
      <c r="R360">
        <v>105111</v>
      </c>
      <c r="S360">
        <v>105057</v>
      </c>
      <c r="T360">
        <v>13.562005879498813</v>
      </c>
      <c r="U360">
        <v>56.298380878951406</v>
      </c>
      <c r="V360">
        <v>82.987006867686148</v>
      </c>
      <c r="W360">
        <v>76.561563722550645</v>
      </c>
      <c r="X360">
        <v>0</v>
      </c>
      <c r="Y360">
        <v>0</v>
      </c>
      <c r="AA360">
        <v>7.5877399156404861</v>
      </c>
      <c r="AB360">
        <v>2.5370769819384607</v>
      </c>
      <c r="AC360">
        <v>-17.944060478483877</v>
      </c>
      <c r="AD360">
        <v>8.2940178062054208</v>
      </c>
      <c r="AE360">
        <v>8.277039753953737</v>
      </c>
    </row>
    <row r="361" spans="1:31">
      <c r="A361">
        <v>2</v>
      </c>
      <c r="B361">
        <v>248</v>
      </c>
      <c r="C361">
        <v>2003</v>
      </c>
      <c r="D361">
        <v>8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2417</v>
      </c>
      <c r="R361">
        <v>100048</v>
      </c>
      <c r="S361">
        <v>100007</v>
      </c>
      <c r="T361">
        <v>13.669518631057089</v>
      </c>
      <c r="U361">
        <v>56.473566850320488</v>
      </c>
      <c r="V361">
        <v>83.156669824012454</v>
      </c>
      <c r="W361">
        <v>76.725713200076001</v>
      </c>
      <c r="X361">
        <v>0</v>
      </c>
      <c r="Y361">
        <v>0</v>
      </c>
      <c r="AA361">
        <v>7.7911067372309084</v>
      </c>
      <c r="AB361">
        <v>2.5501124533128112</v>
      </c>
      <c r="AC361">
        <v>-16.458980388663733</v>
      </c>
      <c r="AD361">
        <v>7.8945105029467868</v>
      </c>
      <c r="AE361">
        <v>7.8960626352653795</v>
      </c>
    </row>
    <row r="362" spans="1:31">
      <c r="A362">
        <v>2</v>
      </c>
      <c r="B362">
        <v>249</v>
      </c>
      <c r="C362">
        <v>2003</v>
      </c>
      <c r="D362">
        <v>9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2454</v>
      </c>
      <c r="R362">
        <v>103708</v>
      </c>
      <c r="S362">
        <v>103660</v>
      </c>
      <c r="T362">
        <v>13.603029660199789</v>
      </c>
      <c r="U362">
        <v>56.361663129461711</v>
      </c>
      <c r="V362">
        <v>83.711339408839351</v>
      </c>
      <c r="W362">
        <v>77.231485626084506</v>
      </c>
      <c r="X362">
        <v>0</v>
      </c>
      <c r="Y362">
        <v>0</v>
      </c>
      <c r="AA362">
        <v>7.802159459815722</v>
      </c>
      <c r="AB362">
        <v>2.5499112832309745</v>
      </c>
      <c r="AC362">
        <v>-15.864804197329399</v>
      </c>
      <c r="AD362">
        <v>8.1833109631337511</v>
      </c>
      <c r="AE362">
        <v>8.2384373721602255</v>
      </c>
    </row>
    <row r="363" spans="1:31">
      <c r="A363">
        <v>2</v>
      </c>
      <c r="B363">
        <v>250</v>
      </c>
      <c r="C363">
        <v>2003</v>
      </c>
      <c r="D363">
        <v>10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2633</v>
      </c>
      <c r="R363">
        <v>113545</v>
      </c>
      <c r="S363">
        <v>113454</v>
      </c>
      <c r="T363">
        <v>13.549984587608437</v>
      </c>
      <c r="U363">
        <v>56.274287376381615</v>
      </c>
      <c r="V363">
        <v>84.250818020453337</v>
      </c>
      <c r="W363">
        <v>77.70528496130585</v>
      </c>
      <c r="X363">
        <v>0</v>
      </c>
      <c r="Y363">
        <v>0</v>
      </c>
      <c r="AA363">
        <v>7.8805798070922419</v>
      </c>
      <c r="AB363">
        <v>2.563826329939078</v>
      </c>
      <c r="AC363">
        <v>-17.766615498323805</v>
      </c>
      <c r="AD363">
        <v>8.959521380308388</v>
      </c>
      <c r="AE363">
        <v>9.0721374338147864</v>
      </c>
    </row>
    <row r="364" spans="1:31">
      <c r="A364">
        <v>2</v>
      </c>
      <c r="B364">
        <v>251</v>
      </c>
      <c r="C364">
        <v>2003</v>
      </c>
      <c r="D364">
        <v>11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2687</v>
      </c>
      <c r="R364">
        <v>121590</v>
      </c>
      <c r="S364">
        <v>121531</v>
      </c>
      <c r="T364">
        <v>13.559980261534664</v>
      </c>
      <c r="U364">
        <v>56.282183146686862</v>
      </c>
      <c r="V364">
        <v>84.447792761177183</v>
      </c>
      <c r="W364">
        <v>77.90828348322573</v>
      </c>
      <c r="X364">
        <v>0</v>
      </c>
      <c r="Y364">
        <v>0</v>
      </c>
      <c r="AA364">
        <v>7.7188562064755262</v>
      </c>
      <c r="AB364">
        <v>2.5495554424816289</v>
      </c>
      <c r="AC364">
        <v>-16.021103537211097</v>
      </c>
      <c r="AD364">
        <v>9.5943300421127908</v>
      </c>
      <c r="AE364">
        <v>9.7433871260444551</v>
      </c>
    </row>
    <row r="365" spans="1:31">
      <c r="A365">
        <v>2</v>
      </c>
      <c r="B365">
        <v>252</v>
      </c>
      <c r="C365">
        <v>2003</v>
      </c>
      <c r="D365">
        <v>12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2576</v>
      </c>
      <c r="R365">
        <v>121778</v>
      </c>
      <c r="S365">
        <v>121731</v>
      </c>
      <c r="T365">
        <v>13.718397411683556</v>
      </c>
      <c r="U365">
        <v>56.568137943498385</v>
      </c>
      <c r="V365">
        <v>79.796273532196821</v>
      </c>
      <c r="W365">
        <v>73.627844181021274</v>
      </c>
      <c r="X365">
        <v>0</v>
      </c>
      <c r="Y365">
        <v>0</v>
      </c>
      <c r="AA365">
        <v>8.0641727185002718</v>
      </c>
      <c r="AB365">
        <v>2.3927137108455367</v>
      </c>
      <c r="AC365">
        <v>-17.733545920121855</v>
      </c>
      <c r="AD365">
        <v>9.6091646012699368</v>
      </c>
      <c r="AE365">
        <v>9.2232190949365833</v>
      </c>
    </row>
    <row r="366" spans="1:31">
      <c r="A366">
        <v>2</v>
      </c>
      <c r="B366">
        <v>253</v>
      </c>
      <c r="C366">
        <v>2002</v>
      </c>
      <c r="D366">
        <v>1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2739</v>
      </c>
      <c r="R366">
        <v>112030</v>
      </c>
      <c r="S366">
        <v>111941</v>
      </c>
      <c r="T366">
        <v>13.189404623761492</v>
      </c>
      <c r="U366">
        <v>55.663295843346049</v>
      </c>
      <c r="V366">
        <v>80.543913286313739</v>
      </c>
      <c r="W366">
        <v>74.286073020609251</v>
      </c>
      <c r="X366">
        <v>0</v>
      </c>
      <c r="Y366">
        <v>0</v>
      </c>
      <c r="AA366">
        <v>7.2847820113545358</v>
      </c>
      <c r="AB366">
        <v>2.723547989192852</v>
      </c>
      <c r="AC366">
        <v>-8.4845654730126263</v>
      </c>
      <c r="AD366">
        <v>9.0649352961214902</v>
      </c>
      <c r="AE366">
        <v>8.8905673585261376</v>
      </c>
    </row>
    <row r="367" spans="1:31">
      <c r="A367">
        <v>2</v>
      </c>
      <c r="B367">
        <v>254</v>
      </c>
      <c r="C367">
        <v>2002</v>
      </c>
      <c r="D367">
        <v>2</v>
      </c>
      <c r="E367">
        <v>99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2637</v>
      </c>
      <c r="R367">
        <v>96445</v>
      </c>
      <c r="S367">
        <v>96414</v>
      </c>
      <c r="T367">
        <v>13.185556534812587</v>
      </c>
      <c r="U367">
        <v>55.637127388138659</v>
      </c>
      <c r="V367">
        <v>81.01308592430162</v>
      </c>
      <c r="W367">
        <v>74.751927106021981</v>
      </c>
      <c r="X367">
        <v>0</v>
      </c>
      <c r="Y367">
        <v>0</v>
      </c>
      <c r="AA367">
        <v>6.9481185906989582</v>
      </c>
      <c r="AB367">
        <v>2.7029130943423554</v>
      </c>
      <c r="AC367">
        <v>-4.0708003862165993</v>
      </c>
      <c r="AD367">
        <v>7.8038711473215807</v>
      </c>
      <c r="AE367">
        <v>7.7054035373679053</v>
      </c>
    </row>
    <row r="368" spans="1:31">
      <c r="A368">
        <v>2</v>
      </c>
      <c r="B368">
        <v>255</v>
      </c>
      <c r="C368">
        <v>2002</v>
      </c>
      <c r="D368">
        <v>3</v>
      </c>
      <c r="E368">
        <v>99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2613</v>
      </c>
      <c r="R368">
        <v>90645</v>
      </c>
      <c r="S368">
        <v>90606</v>
      </c>
      <c r="T368">
        <v>13.27105742181036</v>
      </c>
      <c r="U368">
        <v>55.784638986380592</v>
      </c>
      <c r="V368">
        <v>81.33970879932275</v>
      </c>
      <c r="W368">
        <v>75.046416352116793</v>
      </c>
      <c r="X368">
        <v>0</v>
      </c>
      <c r="Y368">
        <v>0</v>
      </c>
      <c r="AA368">
        <v>7.2665358324192884</v>
      </c>
      <c r="AB368">
        <v>2.7240429351613042</v>
      </c>
      <c r="AC368">
        <v>-4.8363472486306369</v>
      </c>
      <c r="AD368">
        <v>7.334562705676448</v>
      </c>
      <c r="AE368">
        <v>7.2697555882417602</v>
      </c>
    </row>
    <row r="369" spans="1:31">
      <c r="A369">
        <v>2</v>
      </c>
      <c r="B369">
        <v>256</v>
      </c>
      <c r="C369">
        <v>2002</v>
      </c>
      <c r="D369">
        <v>4</v>
      </c>
      <c r="E369">
        <v>99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2682</v>
      </c>
      <c r="R369">
        <v>112055</v>
      </c>
      <c r="S369">
        <v>111936</v>
      </c>
      <c r="T369">
        <v>13.275266610146804</v>
      </c>
      <c r="U369">
        <v>55.798000643224704</v>
      </c>
      <c r="V369">
        <v>82.796837513405251</v>
      </c>
      <c r="W369">
        <v>76.34870372355725</v>
      </c>
      <c r="X369">
        <v>0</v>
      </c>
      <c r="Y369">
        <v>0</v>
      </c>
      <c r="AA369">
        <v>7.4874413458694482</v>
      </c>
      <c r="AB369">
        <v>2.7863866857340258</v>
      </c>
      <c r="AC369">
        <v>-5.7537260710786864</v>
      </c>
      <c r="AD369">
        <v>9.0669581773354757</v>
      </c>
      <c r="AE369">
        <v>9.1370151469042629</v>
      </c>
    </row>
    <row r="370" spans="1:31">
      <c r="A370">
        <v>2</v>
      </c>
      <c r="B370">
        <v>257</v>
      </c>
      <c r="C370">
        <v>2002</v>
      </c>
      <c r="D370">
        <v>5</v>
      </c>
      <c r="E370">
        <v>99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2394</v>
      </c>
      <c r="R370">
        <v>75761</v>
      </c>
      <c r="S370">
        <v>75719</v>
      </c>
      <c r="T370">
        <v>13.235266165969298</v>
      </c>
      <c r="U370">
        <v>55.738097439216062</v>
      </c>
      <c r="V370">
        <v>83.014941327300889</v>
      </c>
      <c r="W370">
        <v>76.580248022293318</v>
      </c>
      <c r="X370">
        <v>0</v>
      </c>
      <c r="Y370">
        <v>0</v>
      </c>
      <c r="AA370">
        <v>7.46834325791803</v>
      </c>
      <c r="AB370">
        <v>2.8303623712366326</v>
      </c>
      <c r="AC370">
        <v>-6.641287526443195</v>
      </c>
      <c r="AD370">
        <v>6.1302201461167538</v>
      </c>
      <c r="AE370">
        <v>6.1994695591518827</v>
      </c>
    </row>
    <row r="371" spans="1:31">
      <c r="A371">
        <v>2</v>
      </c>
      <c r="B371">
        <v>258</v>
      </c>
      <c r="C371">
        <v>2002</v>
      </c>
      <c r="D371">
        <v>6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2572</v>
      </c>
      <c r="R371">
        <v>96975</v>
      </c>
      <c r="S371">
        <v>96914</v>
      </c>
      <c r="T371">
        <v>13.138540861046661</v>
      </c>
      <c r="U371">
        <v>55.564830674618733</v>
      </c>
      <c r="V371">
        <v>82.348980770859015</v>
      </c>
      <c r="W371">
        <v>75.964304434859926</v>
      </c>
      <c r="X371">
        <v>0</v>
      </c>
      <c r="Y371">
        <v>0</v>
      </c>
      <c r="AA371">
        <v>7.495371414170461</v>
      </c>
      <c r="AB371">
        <v>2.7770030924894566</v>
      </c>
      <c r="AC371">
        <v>-6.2434003250819687</v>
      </c>
      <c r="AD371">
        <v>7.8467562290581201</v>
      </c>
      <c r="AE371">
        <v>7.87098306589417</v>
      </c>
    </row>
    <row r="372" spans="1:31">
      <c r="A372">
        <v>2</v>
      </c>
      <c r="B372">
        <v>259</v>
      </c>
      <c r="C372">
        <v>2002</v>
      </c>
      <c r="D372">
        <v>7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2559</v>
      </c>
      <c r="R372">
        <v>107586</v>
      </c>
      <c r="S372">
        <v>107522</v>
      </c>
      <c r="T372">
        <v>13.406326101909171</v>
      </c>
      <c r="U372">
        <v>56.030747195922707</v>
      </c>
      <c r="V372">
        <v>82.699132872161996</v>
      </c>
      <c r="W372">
        <v>76.288056397760016</v>
      </c>
      <c r="X372">
        <v>0</v>
      </c>
      <c r="Y372">
        <v>0</v>
      </c>
      <c r="AA372">
        <v>7.3732751663224176</v>
      </c>
      <c r="AB372">
        <v>2.5853924108327808</v>
      </c>
      <c r="AC372">
        <v>-14.905838636272902</v>
      </c>
      <c r="AD372">
        <v>8.7053479315230415</v>
      </c>
      <c r="AE372">
        <v>8.7697412153139851</v>
      </c>
    </row>
    <row r="373" spans="1:31">
      <c r="A373">
        <v>2</v>
      </c>
      <c r="B373">
        <v>260</v>
      </c>
      <c r="C373">
        <v>2002</v>
      </c>
      <c r="D373">
        <v>8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2595</v>
      </c>
      <c r="R373">
        <v>107984</v>
      </c>
      <c r="S373">
        <v>107897</v>
      </c>
      <c r="T373">
        <v>13.390881982515928</v>
      </c>
      <c r="U373">
        <v>56.002743357090559</v>
      </c>
      <c r="V373">
        <v>82.457180908992385</v>
      </c>
      <c r="W373">
        <v>76.054244325606533</v>
      </c>
      <c r="X373">
        <v>0</v>
      </c>
      <c r="Y373">
        <v>0</v>
      </c>
      <c r="AA373">
        <v>7.5374249179847279</v>
      </c>
      <c r="AB373">
        <v>2.5198567066512281</v>
      </c>
      <c r="AC373">
        <v>-14.464184428694516</v>
      </c>
      <c r="AD373">
        <v>8.7375522004497252</v>
      </c>
      <c r="AE373">
        <v>8.7733553221506</v>
      </c>
    </row>
    <row r="374" spans="1:31">
      <c r="A374">
        <v>2</v>
      </c>
      <c r="B374">
        <v>261</v>
      </c>
      <c r="C374">
        <v>2002</v>
      </c>
      <c r="D374">
        <v>9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2606</v>
      </c>
      <c r="R374">
        <v>99581</v>
      </c>
      <c r="S374">
        <v>99481</v>
      </c>
      <c r="T374">
        <v>13.50700434821904</v>
      </c>
      <c r="U374">
        <v>56.193996843618386</v>
      </c>
      <c r="V374">
        <v>82.886470053686409</v>
      </c>
      <c r="W374">
        <v>76.434322131865002</v>
      </c>
      <c r="X374">
        <v>0</v>
      </c>
      <c r="Y374">
        <v>0</v>
      </c>
      <c r="AA374">
        <v>7.5686189644344815</v>
      </c>
      <c r="AB374">
        <v>2.5637538016163184</v>
      </c>
      <c r="AC374">
        <v>-15.867436969833973</v>
      </c>
      <c r="AD374">
        <v>8.0576213668041987</v>
      </c>
      <c r="AE374">
        <v>8.1294554252080253</v>
      </c>
    </row>
    <row r="375" spans="1:31">
      <c r="A375">
        <v>2</v>
      </c>
      <c r="B375">
        <v>262</v>
      </c>
      <c r="C375">
        <v>2002</v>
      </c>
      <c r="D375">
        <v>10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2751</v>
      </c>
      <c r="R375">
        <v>110997</v>
      </c>
      <c r="S375">
        <v>110944</v>
      </c>
      <c r="T375">
        <v>13.473958755642045</v>
      </c>
      <c r="U375">
        <v>56.141557903086238</v>
      </c>
      <c r="V375">
        <v>83.578834419622794</v>
      </c>
      <c r="W375">
        <v>77.1150941015283</v>
      </c>
      <c r="X375">
        <v>0</v>
      </c>
      <c r="Y375">
        <v>0</v>
      </c>
      <c r="AA375">
        <v>7.5837880183424753</v>
      </c>
      <c r="AB375">
        <v>2.479919777200092</v>
      </c>
      <c r="AC375">
        <v>-19.491205012615477</v>
      </c>
      <c r="AD375">
        <v>8.981349844359519</v>
      </c>
      <c r="AE375">
        <v>9.1469458152722787</v>
      </c>
    </row>
    <row r="376" spans="1:31">
      <c r="A376">
        <v>2</v>
      </c>
      <c r="B376">
        <v>263</v>
      </c>
      <c r="C376">
        <v>2002</v>
      </c>
      <c r="D376">
        <v>11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2778</v>
      </c>
      <c r="R376">
        <v>121239</v>
      </c>
      <c r="S376">
        <v>121210</v>
      </c>
      <c r="T376">
        <v>13.506066529747027</v>
      </c>
      <c r="U376">
        <v>56.204620080851406</v>
      </c>
      <c r="V376">
        <v>83.139650095557315</v>
      </c>
      <c r="W376">
        <v>76.722065836151614</v>
      </c>
      <c r="X376">
        <v>0</v>
      </c>
      <c r="Y376">
        <v>0</v>
      </c>
      <c r="AA376">
        <v>7.7265537151789987</v>
      </c>
      <c r="AB376">
        <v>2.4775087832533687</v>
      </c>
      <c r="AC376">
        <v>-17.79266062931034</v>
      </c>
      <c r="AD376">
        <v>9.8100838201059837</v>
      </c>
      <c r="AE376">
        <v>9.9424091904525298</v>
      </c>
    </row>
    <row r="377" spans="1:31">
      <c r="A377">
        <v>2</v>
      </c>
      <c r="B377">
        <v>264</v>
      </c>
      <c r="C377">
        <v>2002</v>
      </c>
      <c r="D377">
        <v>12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2568</v>
      </c>
      <c r="R377">
        <v>104563</v>
      </c>
      <c r="S377">
        <v>104458</v>
      </c>
      <c r="T377">
        <v>13.695618909174373</v>
      </c>
      <c r="U377">
        <v>56.536339964387601</v>
      </c>
      <c r="V377">
        <v>79.282048322614557</v>
      </c>
      <c r="W377">
        <v>73.109902544563212</v>
      </c>
      <c r="X377">
        <v>0</v>
      </c>
      <c r="Y377">
        <v>0</v>
      </c>
      <c r="AA377">
        <v>7.9203404016036609</v>
      </c>
      <c r="AB377">
        <v>2.398245211471453</v>
      </c>
      <c r="AC377">
        <v>-17.381226564642859</v>
      </c>
      <c r="AD377">
        <v>8.4607411351276536</v>
      </c>
      <c r="AE377">
        <v>8.1648987755164502</v>
      </c>
    </row>
    <row r="378" spans="1:31">
      <c r="A378">
        <v>2</v>
      </c>
      <c r="B378">
        <v>265</v>
      </c>
      <c r="C378">
        <v>2001</v>
      </c>
      <c r="D378">
        <v>1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2596</v>
      </c>
      <c r="R378">
        <v>77495</v>
      </c>
      <c r="S378">
        <v>77343</v>
      </c>
      <c r="T378">
        <v>12.895309374798378</v>
      </c>
      <c r="U378">
        <v>55.148274569127139</v>
      </c>
      <c r="V378">
        <v>77.432330010471802</v>
      </c>
      <c r="W378">
        <v>71.346056219696877</v>
      </c>
      <c r="X378">
        <v>0</v>
      </c>
      <c r="Y378">
        <v>0</v>
      </c>
      <c r="AA378">
        <v>6.8453213552116159</v>
      </c>
      <c r="AB378">
        <v>2.7443856040998624</v>
      </c>
      <c r="AC378">
        <v>-4.6136617219078033</v>
      </c>
      <c r="AD378">
        <v>6.317004819411264</v>
      </c>
      <c r="AE378">
        <v>6.1040664125955777</v>
      </c>
    </row>
    <row r="379" spans="1:31">
      <c r="A379">
        <v>2</v>
      </c>
      <c r="B379">
        <v>266</v>
      </c>
      <c r="C379">
        <v>2001</v>
      </c>
      <c r="D379">
        <v>2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2744</v>
      </c>
      <c r="R379">
        <v>91151</v>
      </c>
      <c r="S379">
        <v>91100</v>
      </c>
      <c r="T379">
        <v>13.054985683097277</v>
      </c>
      <c r="U379">
        <v>55.425960482985744</v>
      </c>
      <c r="V379">
        <v>78.407811196487515</v>
      </c>
      <c r="W379">
        <v>72.339326620197511</v>
      </c>
      <c r="X379">
        <v>0</v>
      </c>
      <c r="Y379">
        <v>0</v>
      </c>
      <c r="AA379">
        <v>6.75208446088876</v>
      </c>
      <c r="AB379">
        <v>2.6960466309800282</v>
      </c>
      <c r="AC379">
        <v>-5.6040202363365283</v>
      </c>
      <c r="AD379">
        <v>7.430173640804643</v>
      </c>
      <c r="AE379">
        <v>7.2898921556627938</v>
      </c>
    </row>
    <row r="380" spans="1:31">
      <c r="A380">
        <v>2</v>
      </c>
      <c r="B380">
        <v>267</v>
      </c>
      <c r="C380">
        <v>2001</v>
      </c>
      <c r="D380">
        <v>3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2931</v>
      </c>
      <c r="R380">
        <v>122278</v>
      </c>
      <c r="S380">
        <v>122167</v>
      </c>
      <c r="T380">
        <v>13.11493482065457</v>
      </c>
      <c r="U380">
        <v>55.525518347835352</v>
      </c>
      <c r="V380">
        <v>78.865654391120131</v>
      </c>
      <c r="W380">
        <v>72.743177538124499</v>
      </c>
      <c r="X380">
        <v>0</v>
      </c>
      <c r="Y380">
        <v>0</v>
      </c>
      <c r="AA380">
        <v>6.7827824918799058</v>
      </c>
      <c r="AB380">
        <v>2.7192217586423553</v>
      </c>
      <c r="AC380">
        <v>-5.1049467674613487</v>
      </c>
      <c r="AD380">
        <v>9.9674910033933894</v>
      </c>
      <c r="AE380">
        <v>9.8304736145284899</v>
      </c>
    </row>
    <row r="381" spans="1:31">
      <c r="A381">
        <v>2</v>
      </c>
      <c r="B381">
        <v>268</v>
      </c>
      <c r="C381">
        <v>2001</v>
      </c>
      <c r="D381">
        <v>4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2840</v>
      </c>
      <c r="R381">
        <v>111482</v>
      </c>
      <c r="S381">
        <v>111384</v>
      </c>
      <c r="T381">
        <v>13.135376114529702</v>
      </c>
      <c r="U381">
        <v>55.569686849098609</v>
      </c>
      <c r="V381">
        <v>79.950787366229306</v>
      </c>
      <c r="W381">
        <v>73.738367577030758</v>
      </c>
      <c r="X381">
        <v>0</v>
      </c>
      <c r="Y381">
        <v>0</v>
      </c>
      <c r="AA381">
        <v>7.010857224119496</v>
      </c>
      <c r="AB381">
        <v>2.7886206205757151</v>
      </c>
      <c r="AC381">
        <v>-6.2255298787562499</v>
      </c>
      <c r="AD381">
        <v>9.0874550781031864</v>
      </c>
      <c r="AE381">
        <v>9.0854113237131866</v>
      </c>
    </row>
    <row r="382" spans="1:31">
      <c r="A382">
        <v>2</v>
      </c>
      <c r="B382">
        <v>269</v>
      </c>
      <c r="C382">
        <v>2001</v>
      </c>
      <c r="D382">
        <v>5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2733</v>
      </c>
      <c r="R382">
        <v>95190</v>
      </c>
      <c r="S382">
        <v>95106</v>
      </c>
      <c r="T382">
        <v>13.080701754385965</v>
      </c>
      <c r="U382">
        <v>55.477362101234419</v>
      </c>
      <c r="V382">
        <v>80.665083170357676</v>
      </c>
      <c r="W382">
        <v>74.393417624544981</v>
      </c>
      <c r="X382">
        <v>0</v>
      </c>
      <c r="Y382">
        <v>0</v>
      </c>
      <c r="AA382">
        <v>6.829840319239735</v>
      </c>
      <c r="AB382">
        <v>2.8179985475467526</v>
      </c>
      <c r="AC382">
        <v>-5.5748930457589827</v>
      </c>
      <c r="AD382">
        <v>7.7594127203014143</v>
      </c>
      <c r="AE382">
        <v>7.8265559054946525</v>
      </c>
    </row>
    <row r="383" spans="1:31">
      <c r="A383">
        <v>2</v>
      </c>
      <c r="B383">
        <v>270</v>
      </c>
      <c r="C383">
        <v>2001</v>
      </c>
      <c r="D383">
        <v>6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2554</v>
      </c>
      <c r="R383">
        <v>81063.5</v>
      </c>
      <c r="S383">
        <v>80990</v>
      </c>
      <c r="T383">
        <v>13.038432833519401</v>
      </c>
      <c r="U383">
        <v>55.407717002099005</v>
      </c>
      <c r="V383">
        <v>80.906032843561107</v>
      </c>
      <c r="W383">
        <v>74.615410032102943</v>
      </c>
      <c r="X383">
        <v>0</v>
      </c>
      <c r="Y383">
        <v>0</v>
      </c>
      <c r="AA383">
        <v>6.8139515729748004</v>
      </c>
      <c r="AB383">
        <v>2.8644690730437472</v>
      </c>
      <c r="AC383">
        <v>-3.8082516154962738</v>
      </c>
      <c r="AD383">
        <v>6.6078910920490994</v>
      </c>
      <c r="AE383">
        <v>6.6847965425957527</v>
      </c>
    </row>
    <row r="384" spans="1:31">
      <c r="A384">
        <v>2</v>
      </c>
      <c r="B384">
        <v>271</v>
      </c>
      <c r="C384">
        <v>2001</v>
      </c>
      <c r="D384">
        <v>7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2612</v>
      </c>
      <c r="R384">
        <v>90111</v>
      </c>
      <c r="S384">
        <v>90053</v>
      </c>
      <c r="T384">
        <v>13.000898891367315</v>
      </c>
      <c r="U384">
        <v>55.344452711181184</v>
      </c>
      <c r="V384">
        <v>80.346501504668382</v>
      </c>
      <c r="W384">
        <v>74.116842602689744</v>
      </c>
      <c r="X384">
        <v>0</v>
      </c>
      <c r="Y384">
        <v>0</v>
      </c>
      <c r="AA384">
        <v>6.9011336826376324</v>
      </c>
      <c r="AB384">
        <v>2.8161066645367927</v>
      </c>
      <c r="AC384">
        <v>-5.1125469441407851</v>
      </c>
      <c r="AD384">
        <v>7.34539804222167</v>
      </c>
      <c r="AE384">
        <v>7.3831783615193132</v>
      </c>
    </row>
    <row r="385" spans="1:31">
      <c r="A385">
        <v>2</v>
      </c>
      <c r="B385">
        <v>272</v>
      </c>
      <c r="C385">
        <v>2001</v>
      </c>
      <c r="D385">
        <v>8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2649</v>
      </c>
      <c r="R385">
        <v>97195</v>
      </c>
      <c r="S385">
        <v>97146</v>
      </c>
      <c r="T385">
        <v>13.001337517362002</v>
      </c>
      <c r="U385">
        <v>55.343637411730811</v>
      </c>
      <c r="V385">
        <v>80.811800794680863</v>
      </c>
      <c r="W385">
        <v>74.556131173698219</v>
      </c>
      <c r="X385">
        <v>0</v>
      </c>
      <c r="Y385">
        <v>0</v>
      </c>
      <c r="AA385">
        <v>6.7382688641941684</v>
      </c>
      <c r="AB385">
        <v>2.757569041820036</v>
      </c>
      <c r="AC385">
        <v>-7.0719714996971508</v>
      </c>
      <c r="AD385">
        <v>7.9228502925695556</v>
      </c>
      <c r="AE385">
        <v>8.0119190330468442</v>
      </c>
    </row>
    <row r="386" spans="1:31">
      <c r="A386">
        <v>2</v>
      </c>
      <c r="B386">
        <v>273</v>
      </c>
      <c r="C386">
        <v>2001</v>
      </c>
      <c r="D386">
        <v>9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2901</v>
      </c>
      <c r="R386">
        <v>119427</v>
      </c>
      <c r="S386">
        <v>119324</v>
      </c>
      <c r="T386">
        <v>13.039312718229549</v>
      </c>
      <c r="U386">
        <v>55.408241426703761</v>
      </c>
      <c r="V386">
        <v>81.055285608930191</v>
      </c>
      <c r="W386">
        <v>74.760195974824285</v>
      </c>
      <c r="X386">
        <v>0</v>
      </c>
      <c r="Y386">
        <v>0</v>
      </c>
      <c r="AA386">
        <v>6.9731304811042483</v>
      </c>
      <c r="AB386">
        <v>2.7589140094469258</v>
      </c>
      <c r="AC386">
        <v>-7.9990413356923584</v>
      </c>
      <c r="AD386">
        <v>9.7350917422779393</v>
      </c>
      <c r="AE386">
        <v>9.8679399823081191</v>
      </c>
    </row>
    <row r="387" spans="1:31">
      <c r="A387">
        <v>2</v>
      </c>
      <c r="B387">
        <v>274</v>
      </c>
      <c r="C387">
        <v>2001</v>
      </c>
      <c r="D387">
        <v>10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2995</v>
      </c>
      <c r="R387">
        <v>122070</v>
      </c>
      <c r="S387">
        <v>122024</v>
      </c>
      <c r="T387">
        <v>13.080830670926517</v>
      </c>
      <c r="U387">
        <v>55.466908149216557</v>
      </c>
      <c r="V387">
        <v>81.715242083524771</v>
      </c>
      <c r="W387">
        <v>75.397437692584347</v>
      </c>
      <c r="X387">
        <v>0</v>
      </c>
      <c r="Y387">
        <v>0</v>
      </c>
      <c r="AA387">
        <v>7.1443204738987651</v>
      </c>
      <c r="AB387">
        <v>2.832666297617132</v>
      </c>
      <c r="AC387">
        <v>-6.2421926871582576</v>
      </c>
      <c r="AD387">
        <v>9.9505358836767943</v>
      </c>
      <c r="AE387">
        <v>10.177242177931539</v>
      </c>
    </row>
    <row r="388" spans="1:31">
      <c r="A388">
        <v>2</v>
      </c>
      <c r="B388">
        <v>275</v>
      </c>
      <c r="C388">
        <v>2001</v>
      </c>
      <c r="D388">
        <v>11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2635</v>
      </c>
      <c r="R388">
        <v>82052.600000000006</v>
      </c>
      <c r="S388">
        <v>81805</v>
      </c>
      <c r="T388">
        <v>13.01660154583767</v>
      </c>
      <c r="U388">
        <v>55.423177067416411</v>
      </c>
      <c r="V388">
        <v>81.703063382434564</v>
      </c>
      <c r="W388">
        <v>75.344129510420785</v>
      </c>
      <c r="X388">
        <v>0</v>
      </c>
      <c r="Y388">
        <v>0</v>
      </c>
      <c r="AA388">
        <v>7.0614401691188373</v>
      </c>
      <c r="AB388">
        <v>2.8196236567884476</v>
      </c>
      <c r="AC388">
        <v>-7.2269257818400492</v>
      </c>
      <c r="AD388">
        <v>6.6885175772014316</v>
      </c>
      <c r="AE388">
        <v>6.8180084228499753</v>
      </c>
    </row>
    <row r="389" spans="1:31">
      <c r="A389">
        <v>2</v>
      </c>
      <c r="B389">
        <v>276</v>
      </c>
      <c r="C389">
        <v>2001</v>
      </c>
      <c r="D389">
        <v>12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2936</v>
      </c>
      <c r="R389">
        <v>137253</v>
      </c>
      <c r="S389">
        <v>137171</v>
      </c>
      <c r="T389">
        <v>13.099385805774736</v>
      </c>
      <c r="U389">
        <v>55.495826377295501</v>
      </c>
      <c r="V389">
        <v>78.017816448082797</v>
      </c>
      <c r="W389">
        <v>71.970180623455477</v>
      </c>
      <c r="X389">
        <v>0</v>
      </c>
      <c r="Y389">
        <v>0</v>
      </c>
      <c r="AA389">
        <v>7.4121299013565345</v>
      </c>
      <c r="AB389">
        <v>2.7653021394804043</v>
      </c>
      <c r="AC389">
        <v>-4.8507345062093199</v>
      </c>
      <c r="AD389">
        <v>11.188178107989602</v>
      </c>
      <c r="AE389">
        <v>10.920516067753757</v>
      </c>
    </row>
    <row r="390" spans="1:31">
      <c r="A390">
        <v>2</v>
      </c>
      <c r="B390">
        <v>277</v>
      </c>
      <c r="C390">
        <v>2000</v>
      </c>
      <c r="D390">
        <v>1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3385</v>
      </c>
      <c r="R390">
        <v>108846</v>
      </c>
      <c r="S390">
        <v>108703</v>
      </c>
      <c r="T390">
        <v>12.631019973173103</v>
      </c>
      <c r="U390">
        <v>54.702243728323971</v>
      </c>
      <c r="V390">
        <v>72.899011066852097</v>
      </c>
      <c r="W390">
        <v>67.199961622034479</v>
      </c>
      <c r="X390">
        <v>0</v>
      </c>
      <c r="Y390">
        <v>0</v>
      </c>
      <c r="AA390">
        <v>6.3063169075689496</v>
      </c>
      <c r="AB390">
        <v>2.7641708163676375</v>
      </c>
      <c r="AC390">
        <v>-3.1197767206796576</v>
      </c>
      <c r="AD390">
        <v>8.7515286591940296</v>
      </c>
      <c r="AE390">
        <v>8.6217450501963988</v>
      </c>
    </row>
    <row r="391" spans="1:31">
      <c r="A391">
        <v>2</v>
      </c>
      <c r="B391">
        <v>278</v>
      </c>
      <c r="C391">
        <v>2000</v>
      </c>
      <c r="D391">
        <v>2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3423</v>
      </c>
      <c r="R391">
        <v>110995.25</v>
      </c>
      <c r="S391">
        <v>110827.25</v>
      </c>
      <c r="T391">
        <v>12.69474144163827</v>
      </c>
      <c r="U391">
        <v>54.826525064909561</v>
      </c>
      <c r="V391">
        <v>72.586335941747251</v>
      </c>
      <c r="W391">
        <v>66.896459233627041</v>
      </c>
      <c r="X391">
        <v>0</v>
      </c>
      <c r="Y391">
        <v>0</v>
      </c>
      <c r="AA391">
        <v>6.074853401728574</v>
      </c>
      <c r="AB391">
        <v>2.7968187878239918</v>
      </c>
      <c r="AC391">
        <v>-3.554907933638388</v>
      </c>
      <c r="AD391">
        <v>8.9243344855061792</v>
      </c>
      <c r="AE391">
        <v>8.7505290317889575</v>
      </c>
    </row>
    <row r="392" spans="1:31">
      <c r="A392">
        <v>2</v>
      </c>
      <c r="B392">
        <v>279</v>
      </c>
      <c r="C392">
        <v>2000</v>
      </c>
      <c r="D392">
        <v>3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3494</v>
      </c>
      <c r="R392">
        <v>114227</v>
      </c>
      <c r="S392">
        <v>114089</v>
      </c>
      <c r="T392">
        <v>12.81990247489648</v>
      </c>
      <c r="U392">
        <v>55.027881741447459</v>
      </c>
      <c r="V392">
        <v>72.485050267773502</v>
      </c>
      <c r="W392">
        <v>66.823661248675009</v>
      </c>
      <c r="X392">
        <v>0</v>
      </c>
      <c r="Y392">
        <v>0</v>
      </c>
      <c r="AA392">
        <v>6.0689771789345297</v>
      </c>
      <c r="AB392">
        <v>2.7839790880682673</v>
      </c>
      <c r="AC392">
        <v>-1.8278074200221313</v>
      </c>
      <c r="AD392">
        <v>9.1841763974216413</v>
      </c>
      <c r="AE392">
        <v>8.9982625691578111</v>
      </c>
    </row>
    <row r="393" spans="1:31">
      <c r="A393">
        <v>2</v>
      </c>
      <c r="B393">
        <v>280</v>
      </c>
      <c r="C393">
        <v>2000</v>
      </c>
      <c r="D393">
        <v>4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3127</v>
      </c>
      <c r="R393">
        <v>93778.5</v>
      </c>
      <c r="S393">
        <v>93537.5</v>
      </c>
      <c r="T393">
        <v>12.846228079997015</v>
      </c>
      <c r="U393">
        <v>55.090450354136031</v>
      </c>
      <c r="V393">
        <v>72.266094347186893</v>
      </c>
      <c r="W393">
        <v>66.550149700388118</v>
      </c>
      <c r="X393">
        <v>0</v>
      </c>
      <c r="Y393">
        <v>0</v>
      </c>
      <c r="AA393">
        <v>6.3269460199380863</v>
      </c>
      <c r="AB393">
        <v>2.6265480110602621</v>
      </c>
      <c r="AC393">
        <v>-5.222123682903101</v>
      </c>
      <c r="AD393">
        <v>7.5400587101613921</v>
      </c>
      <c r="AE393">
        <v>7.3471586247925185</v>
      </c>
    </row>
    <row r="394" spans="1:31">
      <c r="A394">
        <v>2</v>
      </c>
      <c r="B394">
        <v>281</v>
      </c>
      <c r="C394">
        <v>2000</v>
      </c>
      <c r="D394">
        <v>5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3215</v>
      </c>
      <c r="R394">
        <v>117544.75</v>
      </c>
      <c r="S394">
        <v>117238.75</v>
      </c>
      <c r="T394">
        <v>12.77339055976554</v>
      </c>
      <c r="U394">
        <v>54.962083782025992</v>
      </c>
      <c r="V394">
        <v>72.1526969538656</v>
      </c>
      <c r="W394">
        <v>66.464941165783998</v>
      </c>
      <c r="X394">
        <v>0</v>
      </c>
      <c r="Y394">
        <v>0</v>
      </c>
      <c r="AA394">
        <v>6.4389900118354575</v>
      </c>
      <c r="AB394">
        <v>2.7059668385804634</v>
      </c>
      <c r="AC394">
        <v>-2.5562202465506938</v>
      </c>
      <c r="AD394">
        <v>9.4509329544751015</v>
      </c>
      <c r="AE394">
        <v>9.197047412844972</v>
      </c>
    </row>
    <row r="395" spans="1:31">
      <c r="A395">
        <v>2</v>
      </c>
      <c r="B395">
        <v>282</v>
      </c>
      <c r="C395">
        <v>2000</v>
      </c>
      <c r="D395">
        <v>6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2976</v>
      </c>
      <c r="R395">
        <v>97402.5</v>
      </c>
      <c r="S395">
        <v>97290.5</v>
      </c>
      <c r="T395">
        <v>12.750186083519417</v>
      </c>
      <c r="U395">
        <v>54.918455553214336</v>
      </c>
      <c r="V395">
        <v>72.43008310163944</v>
      </c>
      <c r="W395">
        <v>66.777092109712797</v>
      </c>
      <c r="X395">
        <v>0</v>
      </c>
      <c r="Y395">
        <v>0</v>
      </c>
      <c r="AA395">
        <v>6.5210374025333762</v>
      </c>
      <c r="AB395">
        <v>2.8057873838715515</v>
      </c>
      <c r="AC395">
        <v>-3.2162096700589964</v>
      </c>
      <c r="AD395">
        <v>7.8314386401626708</v>
      </c>
      <c r="AE395">
        <v>7.668008047095122</v>
      </c>
    </row>
    <row r="396" spans="1:31">
      <c r="A396">
        <v>2</v>
      </c>
      <c r="B396">
        <v>283</v>
      </c>
      <c r="C396">
        <v>2000</v>
      </c>
      <c r="D396">
        <v>7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2809</v>
      </c>
      <c r="R396">
        <v>91287.25</v>
      </c>
      <c r="S396">
        <v>91224.75</v>
      </c>
      <c r="T396">
        <v>12.788960123127822</v>
      </c>
      <c r="U396">
        <v>54.980419239296339</v>
      </c>
      <c r="V396">
        <v>72.404047147292388</v>
      </c>
      <c r="W396">
        <v>66.786824949369858</v>
      </c>
      <c r="X396">
        <v>0</v>
      </c>
      <c r="Y396">
        <v>0</v>
      </c>
      <c r="AA396">
        <v>6.2038868033346173</v>
      </c>
      <c r="AB396">
        <v>2.7929828761953495</v>
      </c>
      <c r="AC396">
        <v>-2.0509344153085882</v>
      </c>
      <c r="AD396">
        <v>7.3397551089981246</v>
      </c>
      <c r="AE396">
        <v>7.1909803301188973</v>
      </c>
    </row>
    <row r="397" spans="1:31">
      <c r="A397">
        <v>2</v>
      </c>
      <c r="B397">
        <v>284</v>
      </c>
      <c r="C397">
        <v>2000</v>
      </c>
      <c r="D397">
        <v>8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2932</v>
      </c>
      <c r="R397">
        <v>95088.5</v>
      </c>
      <c r="S397">
        <v>94951.5</v>
      </c>
      <c r="T397">
        <v>12.730750826861298</v>
      </c>
      <c r="U397">
        <v>54.881007672338001</v>
      </c>
      <c r="V397">
        <v>74.178379488475329</v>
      </c>
      <c r="W397">
        <v>68.373852883841025</v>
      </c>
      <c r="X397">
        <v>0</v>
      </c>
      <c r="Y397">
        <v>0</v>
      </c>
      <c r="AA397">
        <v>6.4542403102911594</v>
      </c>
      <c r="AB397">
        <v>2.8585833496886086</v>
      </c>
      <c r="AC397">
        <v>-2.0638857933655199</v>
      </c>
      <c r="AD397">
        <v>7.6453864442402226</v>
      </c>
      <c r="AE397">
        <v>7.6626061612970942</v>
      </c>
    </row>
    <row r="398" spans="1:31">
      <c r="A398">
        <v>2</v>
      </c>
      <c r="B398">
        <v>285</v>
      </c>
      <c r="C398">
        <v>2000</v>
      </c>
      <c r="D398">
        <v>9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2773</v>
      </c>
      <c r="R398">
        <v>77914</v>
      </c>
      <c r="S398">
        <v>77825</v>
      </c>
      <c r="T398">
        <v>12.714082193187361</v>
      </c>
      <c r="U398">
        <v>54.859171217475087</v>
      </c>
      <c r="V398">
        <v>76.858889816897218</v>
      </c>
      <c r="W398">
        <v>70.868040809509381</v>
      </c>
      <c r="X398">
        <v>0</v>
      </c>
      <c r="Y398">
        <v>0</v>
      </c>
      <c r="AA398">
        <v>6.4842551660157355</v>
      </c>
      <c r="AB398">
        <v>2.7315635337327122</v>
      </c>
      <c r="AC398">
        <v>-4.8352881951788032</v>
      </c>
      <c r="AD398">
        <v>6.2645076893266012</v>
      </c>
      <c r="AE398">
        <v>6.5095981164625112</v>
      </c>
    </row>
    <row r="399" spans="1:31">
      <c r="A399">
        <v>2</v>
      </c>
      <c r="B399">
        <v>286</v>
      </c>
      <c r="C399">
        <v>2000</v>
      </c>
      <c r="D399">
        <v>10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3083</v>
      </c>
      <c r="R399">
        <v>102712</v>
      </c>
      <c r="S399">
        <v>102651</v>
      </c>
      <c r="T399">
        <v>12.720947893138096</v>
      </c>
      <c r="U399">
        <v>54.857263933132643</v>
      </c>
      <c r="V399">
        <v>77.745498826121093</v>
      </c>
      <c r="W399">
        <v>71.719580791224359</v>
      </c>
      <c r="X399">
        <v>0</v>
      </c>
      <c r="Y399">
        <v>0</v>
      </c>
      <c r="AA399">
        <v>6.6329511032930712</v>
      </c>
      <c r="AB399">
        <v>2.809202641158528</v>
      </c>
      <c r="AC399">
        <v>-2.9076338687080394</v>
      </c>
      <c r="AD399">
        <v>8.2583375745836936</v>
      </c>
      <c r="AE399">
        <v>8.6893151399396515</v>
      </c>
    </row>
    <row r="400" spans="1:31">
      <c r="A400">
        <v>2</v>
      </c>
      <c r="B400">
        <v>287</v>
      </c>
      <c r="C400">
        <v>2000</v>
      </c>
      <c r="D400">
        <v>11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3298</v>
      </c>
      <c r="R400">
        <v>123688</v>
      </c>
      <c r="S400">
        <v>123570</v>
      </c>
      <c r="T400">
        <v>12.77064064420154</v>
      </c>
      <c r="U400">
        <v>54.952876911871805</v>
      </c>
      <c r="V400">
        <v>77.750460467751395</v>
      </c>
      <c r="W400">
        <v>71.700747878934507</v>
      </c>
      <c r="X400">
        <v>0</v>
      </c>
      <c r="Y400">
        <v>0</v>
      </c>
      <c r="AA400">
        <v>6.8868017593330277</v>
      </c>
      <c r="AB400">
        <v>2.7968505077078003</v>
      </c>
      <c r="AC400">
        <v>-2.0733853008823604</v>
      </c>
      <c r="AD400">
        <v>9.9448677654520168</v>
      </c>
      <c r="AE400">
        <v>10.457343014611563</v>
      </c>
    </row>
    <row r="401" spans="1:31">
      <c r="A401">
        <v>2</v>
      </c>
      <c r="B401">
        <v>288</v>
      </c>
      <c r="C401">
        <v>2000</v>
      </c>
      <c r="D401">
        <v>12</v>
      </c>
      <c r="E401">
        <v>99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2979</v>
      </c>
      <c r="R401">
        <v>110253.25</v>
      </c>
      <c r="S401">
        <v>110087.25</v>
      </c>
      <c r="T401">
        <v>12.832401765934335</v>
      </c>
      <c r="U401">
        <v>55.047891558740922</v>
      </c>
      <c r="V401">
        <v>74.37714449220941</v>
      </c>
      <c r="W401">
        <v>68.553499258996723</v>
      </c>
      <c r="X401">
        <v>0</v>
      </c>
      <c r="Y401">
        <v>0</v>
      </c>
      <c r="AA401">
        <v>7.0483297524133901</v>
      </c>
      <c r="AB401">
        <v>2.6996327599454704</v>
      </c>
      <c r="AC401">
        <v>-2.0856098547944302</v>
      </c>
      <c r="AD401">
        <v>8.864675570478326</v>
      </c>
      <c r="AE401">
        <v>8.9074065016944939</v>
      </c>
    </row>
    <row r="402" spans="1:31">
      <c r="A402">
        <v>2</v>
      </c>
      <c r="B402">
        <v>289</v>
      </c>
      <c r="C402">
        <v>1999</v>
      </c>
      <c r="D402">
        <v>1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3562</v>
      </c>
      <c r="R402">
        <v>103288.75</v>
      </c>
      <c r="S402">
        <v>103182.75</v>
      </c>
      <c r="T402">
        <v>12.568696978131698</v>
      </c>
      <c r="U402">
        <v>54.573899222496017</v>
      </c>
      <c r="V402">
        <v>77.140702297622425</v>
      </c>
      <c r="W402">
        <v>71.094429065904919</v>
      </c>
      <c r="X402">
        <v>0</v>
      </c>
      <c r="Y402">
        <v>0</v>
      </c>
      <c r="AA402">
        <v>6.7541000145396692</v>
      </c>
      <c r="AB402">
        <v>3.3643526862138038</v>
      </c>
      <c r="AC402">
        <v>3.4280123847796058</v>
      </c>
      <c r="AD402">
        <v>7.9561715862486508</v>
      </c>
      <c r="AE402">
        <v>8.1694141174357888</v>
      </c>
    </row>
    <row r="403" spans="1:31">
      <c r="A403">
        <v>2</v>
      </c>
      <c r="B403">
        <v>290</v>
      </c>
      <c r="C403">
        <v>1999</v>
      </c>
      <c r="D403">
        <v>2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3497</v>
      </c>
      <c r="R403">
        <v>100192.5</v>
      </c>
      <c r="S403">
        <v>100077.5</v>
      </c>
      <c r="T403">
        <v>12.653502008633382</v>
      </c>
      <c r="U403">
        <v>54.749339262071885</v>
      </c>
      <c r="V403">
        <v>76.668928580349814</v>
      </c>
      <c r="W403">
        <v>70.683668794683825</v>
      </c>
      <c r="X403">
        <v>0</v>
      </c>
      <c r="Y403">
        <v>0</v>
      </c>
      <c r="AA403">
        <v>6.4283565411369192</v>
      </c>
      <c r="AB403">
        <v>2.8098054861970021</v>
      </c>
      <c r="AC403">
        <v>-4.6488546797786485</v>
      </c>
      <c r="AD403">
        <v>7.7176722697797988</v>
      </c>
      <c r="AE403">
        <v>7.8777786407436308</v>
      </c>
    </row>
    <row r="404" spans="1:31">
      <c r="A404">
        <v>2</v>
      </c>
      <c r="B404">
        <v>291</v>
      </c>
      <c r="C404">
        <v>1999</v>
      </c>
      <c r="D404">
        <v>3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3694</v>
      </c>
      <c r="R404">
        <v>118530</v>
      </c>
      <c r="S404">
        <v>118440</v>
      </c>
      <c r="T404">
        <v>12.650788829832107</v>
      </c>
      <c r="U404">
        <v>54.748834853090173</v>
      </c>
      <c r="V404">
        <v>76.737600472811934</v>
      </c>
      <c r="W404">
        <v>70.776261100135571</v>
      </c>
      <c r="X404">
        <v>0</v>
      </c>
      <c r="Y404">
        <v>0</v>
      </c>
      <c r="AA404">
        <v>6.5094959895170623</v>
      </c>
      <c r="AB404">
        <v>2.9192734612318962</v>
      </c>
      <c r="AC404">
        <v>-3.562777370467956</v>
      </c>
      <c r="AD404">
        <v>9.1301813422860949</v>
      </c>
      <c r="AE404">
        <v>9.3354285070452132</v>
      </c>
    </row>
    <row r="405" spans="1:31">
      <c r="A405">
        <v>2</v>
      </c>
      <c r="B405">
        <v>292</v>
      </c>
      <c r="C405">
        <v>1999</v>
      </c>
      <c r="D405">
        <v>4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3529</v>
      </c>
      <c r="R405">
        <v>103073.25</v>
      </c>
      <c r="S405">
        <v>102940.25</v>
      </c>
      <c r="T405">
        <v>12.605317092456096</v>
      </c>
      <c r="U405">
        <v>54.684673876350594</v>
      </c>
      <c r="V405">
        <v>77.080336408741388</v>
      </c>
      <c r="W405">
        <v>71.054979344814186</v>
      </c>
      <c r="X405">
        <v>0</v>
      </c>
      <c r="Y405">
        <v>0</v>
      </c>
      <c r="AA405">
        <v>6.5189382792181556</v>
      </c>
      <c r="AB405">
        <v>2.9722617781372009</v>
      </c>
      <c r="AC405">
        <v>-3.2711546026174312</v>
      </c>
      <c r="AD405">
        <v>7.9395719567939746</v>
      </c>
      <c r="AE405">
        <v>8.1456918804816851</v>
      </c>
    </row>
    <row r="406" spans="1:31">
      <c r="A406">
        <v>2</v>
      </c>
      <c r="B406">
        <v>293</v>
      </c>
      <c r="C406">
        <v>1999</v>
      </c>
      <c r="D406">
        <v>5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3467</v>
      </c>
      <c r="R406">
        <v>102393.75</v>
      </c>
      <c r="S406">
        <v>102328.75</v>
      </c>
      <c r="T406">
        <v>12.630897881950801</v>
      </c>
      <c r="U406">
        <v>54.715512502595793</v>
      </c>
      <c r="V406">
        <v>76.522289190475931</v>
      </c>
      <c r="W406">
        <v>70.587449158716495</v>
      </c>
      <c r="X406">
        <v>0</v>
      </c>
      <c r="Y406">
        <v>0</v>
      </c>
      <c r="AA406">
        <v>6.419074030757189</v>
      </c>
      <c r="AB406">
        <v>2.9256757254097927</v>
      </c>
      <c r="AC406">
        <v>-2.20572495530141</v>
      </c>
      <c r="AD406">
        <v>7.8872311298127613</v>
      </c>
      <c r="AE406">
        <v>8.0440247688877395</v>
      </c>
    </row>
    <row r="407" spans="1:31">
      <c r="A407">
        <v>2</v>
      </c>
      <c r="B407">
        <v>294</v>
      </c>
      <c r="C407">
        <v>1999</v>
      </c>
      <c r="D407">
        <v>6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3520</v>
      </c>
      <c r="R407">
        <v>116814.5</v>
      </c>
      <c r="S407">
        <v>116693.5</v>
      </c>
      <c r="T407">
        <v>12.592049788339631</v>
      </c>
      <c r="U407">
        <v>54.653686794894305</v>
      </c>
      <c r="V407">
        <v>75.125618821957119</v>
      </c>
      <c r="W407">
        <v>69.270877316217423</v>
      </c>
      <c r="X407">
        <v>0</v>
      </c>
      <c r="Y407">
        <v>0</v>
      </c>
      <c r="AA407">
        <v>6.5211996662207792</v>
      </c>
      <c r="AB407">
        <v>2.9562446411981544</v>
      </c>
      <c r="AC407">
        <v>-1.1661536340876817</v>
      </c>
      <c r="AD407">
        <v>8.9980390484137214</v>
      </c>
      <c r="AE407">
        <v>9.0021365462562972</v>
      </c>
    </row>
    <row r="408" spans="1:31">
      <c r="A408">
        <v>2</v>
      </c>
      <c r="B408">
        <v>295</v>
      </c>
      <c r="C408">
        <v>1999</v>
      </c>
      <c r="D408">
        <v>7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3268</v>
      </c>
      <c r="R408">
        <v>102072.5</v>
      </c>
      <c r="S408">
        <v>102003.5</v>
      </c>
      <c r="T408">
        <v>12.555379754586202</v>
      </c>
      <c r="U408">
        <v>54.585646570950992</v>
      </c>
      <c r="V408">
        <v>74.064106623791645</v>
      </c>
      <c r="W408">
        <v>68.313290979230828</v>
      </c>
      <c r="X408">
        <v>0</v>
      </c>
      <c r="Y408">
        <v>0</v>
      </c>
      <c r="AA408">
        <v>6.4186158702915312</v>
      </c>
      <c r="AB408">
        <v>2.9624180793197197</v>
      </c>
      <c r="AC408">
        <v>-0.31484657255412402</v>
      </c>
      <c r="AD408">
        <v>7.8624857425166388</v>
      </c>
      <c r="AE408">
        <v>7.7601215507257821</v>
      </c>
    </row>
    <row r="409" spans="1:31">
      <c r="A409">
        <v>2</v>
      </c>
      <c r="B409">
        <v>296</v>
      </c>
      <c r="C409">
        <v>1999</v>
      </c>
      <c r="D409">
        <v>8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3469</v>
      </c>
      <c r="R409">
        <v>109677.5</v>
      </c>
      <c r="S409">
        <v>109523.5</v>
      </c>
      <c r="T409">
        <v>12.585817510428297</v>
      </c>
      <c r="U409">
        <v>54.639095719183551</v>
      </c>
      <c r="V409">
        <v>74.256610681726258</v>
      </c>
      <c r="W409">
        <v>68.442924921135742</v>
      </c>
      <c r="X409">
        <v>0</v>
      </c>
      <c r="Y409">
        <v>0</v>
      </c>
      <c r="AA409">
        <v>6.3360849133730026</v>
      </c>
      <c r="AB409">
        <v>2.8582341826507882</v>
      </c>
      <c r="AC409">
        <v>-2.1388393193076265</v>
      </c>
      <c r="AD409">
        <v>8.4482870511143418</v>
      </c>
      <c r="AE409">
        <v>8.3480322292714089</v>
      </c>
    </row>
    <row r="410" spans="1:31">
      <c r="A410">
        <v>2</v>
      </c>
      <c r="B410">
        <v>297</v>
      </c>
      <c r="C410">
        <v>1999</v>
      </c>
      <c r="D410">
        <v>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3488</v>
      </c>
      <c r="R410">
        <v>105832.75</v>
      </c>
      <c r="S410">
        <v>105739.25</v>
      </c>
      <c r="T410">
        <v>12.589496162577271</v>
      </c>
      <c r="U410">
        <v>54.64788146312744</v>
      </c>
      <c r="V410">
        <v>74.376709689164628</v>
      </c>
      <c r="W410">
        <v>68.593060434039955</v>
      </c>
      <c r="X410">
        <v>0</v>
      </c>
      <c r="Y410">
        <v>0</v>
      </c>
      <c r="AA410">
        <v>6.3476146441662058</v>
      </c>
      <c r="AB410">
        <v>2.867806667492268</v>
      </c>
      <c r="AC410">
        <v>-1.0579158003972626</v>
      </c>
      <c r="AD410">
        <v>8.1521319451010594</v>
      </c>
      <c r="AE410">
        <v>8.0772708902652006</v>
      </c>
    </row>
    <row r="411" spans="1:31">
      <c r="A411">
        <v>2</v>
      </c>
      <c r="B411">
        <v>298</v>
      </c>
      <c r="C411">
        <v>1999</v>
      </c>
      <c r="D411">
        <v>10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3527</v>
      </c>
      <c r="R411">
        <v>102690.75</v>
      </c>
      <c r="S411">
        <v>102461.75</v>
      </c>
      <c r="T411">
        <v>12.489946757619361</v>
      </c>
      <c r="U411">
        <v>54.484810185264251</v>
      </c>
      <c r="V411">
        <v>74.704816187504562</v>
      </c>
      <c r="W411">
        <v>68.798172038834053</v>
      </c>
      <c r="X411">
        <v>0</v>
      </c>
      <c r="Y411">
        <v>0</v>
      </c>
      <c r="AA411">
        <v>6.5678676897328492</v>
      </c>
      <c r="AB411">
        <v>2.8724441784675041</v>
      </c>
      <c r="AC411">
        <v>-4.3909586803017664</v>
      </c>
      <c r="AD411">
        <v>7.9101085773674624</v>
      </c>
      <c r="AE411">
        <v>7.8503118748360734</v>
      </c>
    </row>
    <row r="412" spans="1:31">
      <c r="A412">
        <v>2</v>
      </c>
      <c r="B412">
        <v>299</v>
      </c>
      <c r="C412">
        <v>1999</v>
      </c>
      <c r="D412">
        <v>11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4521</v>
      </c>
      <c r="R412">
        <v>124588.25</v>
      </c>
      <c r="S412">
        <v>124397.25</v>
      </c>
      <c r="T412">
        <v>12.471151974604348</v>
      </c>
      <c r="U412">
        <v>54.444611918671839</v>
      </c>
      <c r="V412">
        <v>74.311469907896011</v>
      </c>
      <c r="W412">
        <v>68.484100647723807</v>
      </c>
      <c r="X412">
        <v>0</v>
      </c>
      <c r="Y412">
        <v>0</v>
      </c>
      <c r="AA412">
        <v>6.6015936225768552</v>
      </c>
      <c r="AB412">
        <v>2.947473902463301</v>
      </c>
      <c r="AC412">
        <v>-1.017680459891219</v>
      </c>
      <c r="AD412">
        <v>9.596838906758423</v>
      </c>
      <c r="AE412">
        <v>9.487434241637791</v>
      </c>
    </row>
    <row r="413" spans="1:31">
      <c r="A413">
        <v>2</v>
      </c>
      <c r="B413">
        <v>300</v>
      </c>
      <c r="C413">
        <v>1999</v>
      </c>
      <c r="D413">
        <v>12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3529</v>
      </c>
      <c r="R413">
        <v>109067.25</v>
      </c>
      <c r="S413">
        <v>108960.25</v>
      </c>
      <c r="T413">
        <v>12.551375412875998</v>
      </c>
      <c r="U413">
        <v>54.573516488811286</v>
      </c>
      <c r="V413">
        <v>70.622311347486857</v>
      </c>
      <c r="W413">
        <v>65.123868228092235</v>
      </c>
      <c r="X413">
        <v>0</v>
      </c>
      <c r="Y413">
        <v>0</v>
      </c>
      <c r="AA413">
        <v>6.7906955865457421</v>
      </c>
      <c r="AB413">
        <v>2.7996962049612706</v>
      </c>
      <c r="AC413">
        <v>-2.0638359070432122</v>
      </c>
      <c r="AD413">
        <v>8.4012804438070745</v>
      </c>
      <c r="AE413">
        <v>7.9023547524134177</v>
      </c>
    </row>
    <row r="414" spans="1:31">
      <c r="A414">
        <v>2</v>
      </c>
      <c r="B414">
        <v>301</v>
      </c>
      <c r="C414">
        <v>1998</v>
      </c>
      <c r="D414">
        <v>1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3703</v>
      </c>
      <c r="R414">
        <v>105018.5</v>
      </c>
      <c r="S414">
        <v>104871.5</v>
      </c>
      <c r="T414">
        <v>12.277493965348963</v>
      </c>
      <c r="U414">
        <v>54.110287351663686</v>
      </c>
      <c r="V414">
        <v>76.669420195190256</v>
      </c>
      <c r="W414">
        <v>70.666680383136494</v>
      </c>
      <c r="X414">
        <v>0</v>
      </c>
      <c r="Y414">
        <v>0</v>
      </c>
      <c r="AA414">
        <v>6.6700532953286888</v>
      </c>
      <c r="AB414">
        <v>2.855648202399276</v>
      </c>
      <c r="AC414">
        <v>-4.9555585710605081</v>
      </c>
      <c r="AD414">
        <v>8.5465699907916743</v>
      </c>
      <c r="AE414">
        <v>8.6242882311760241</v>
      </c>
    </row>
    <row r="415" spans="1:31">
      <c r="A415">
        <v>2</v>
      </c>
      <c r="B415">
        <v>302</v>
      </c>
      <c r="C415">
        <v>1998</v>
      </c>
      <c r="D415">
        <v>2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3659</v>
      </c>
      <c r="R415">
        <v>98081.5</v>
      </c>
      <c r="S415">
        <v>97983.25</v>
      </c>
      <c r="T415">
        <v>12.414563398806097</v>
      </c>
      <c r="U415">
        <v>54.349585260746089</v>
      </c>
      <c r="V415">
        <v>76.173385757259453</v>
      </c>
      <c r="W415">
        <v>70.2385617786707</v>
      </c>
      <c r="X415">
        <v>0</v>
      </c>
      <c r="Y415">
        <v>0</v>
      </c>
      <c r="AA415">
        <v>6.2194076092008679</v>
      </c>
      <c r="AB415">
        <v>2.7981589464311649</v>
      </c>
      <c r="AC415">
        <v>-2.9311764784776844</v>
      </c>
      <c r="AD415">
        <v>7.9820260673294108</v>
      </c>
      <c r="AE415">
        <v>8.0090045969498433</v>
      </c>
    </row>
    <row r="416" spans="1:31">
      <c r="A416">
        <v>2</v>
      </c>
      <c r="B416">
        <v>303</v>
      </c>
      <c r="C416">
        <v>1998</v>
      </c>
      <c r="D416">
        <v>3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3791</v>
      </c>
      <c r="R416">
        <v>111045.25</v>
      </c>
      <c r="S416">
        <v>110839.25</v>
      </c>
      <c r="T416">
        <v>12.542472550604373</v>
      </c>
      <c r="U416">
        <v>54.568377176857474</v>
      </c>
      <c r="V416">
        <v>76.117203968810443</v>
      </c>
      <c r="W416">
        <v>70.128243302801522</v>
      </c>
      <c r="X416">
        <v>0</v>
      </c>
      <c r="Y416">
        <v>0</v>
      </c>
      <c r="AA416">
        <v>6.2301077558107778</v>
      </c>
      <c r="AB416">
        <v>2.814157388264356</v>
      </c>
      <c r="AC416">
        <v>-2.4050181408449638</v>
      </c>
      <c r="AD416">
        <v>9.0370363437866583</v>
      </c>
      <c r="AE416">
        <v>9.0456052394094844</v>
      </c>
    </row>
    <row r="417" spans="1:31">
      <c r="A417">
        <v>2</v>
      </c>
      <c r="B417">
        <v>304</v>
      </c>
      <c r="C417">
        <v>1998</v>
      </c>
      <c r="D417">
        <v>4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3637</v>
      </c>
      <c r="R417">
        <v>96586</v>
      </c>
      <c r="S417">
        <v>91166</v>
      </c>
      <c r="T417">
        <v>12.555898370364236</v>
      </c>
      <c r="U417">
        <v>54.560000438760063</v>
      </c>
      <c r="V417">
        <v>81.763122216616637</v>
      </c>
      <c r="W417">
        <v>71.221013064080879</v>
      </c>
      <c r="X417">
        <v>0</v>
      </c>
      <c r="Y417">
        <v>0</v>
      </c>
      <c r="AA417">
        <v>6.5403405795166245</v>
      </c>
      <c r="AB417">
        <v>3.0347881286879277</v>
      </c>
      <c r="AC417">
        <v>-0.62762673763306798</v>
      </c>
      <c r="AD417">
        <v>7.860319935350482</v>
      </c>
      <c r="AE417">
        <v>7.5560033050929345</v>
      </c>
    </row>
    <row r="418" spans="1:31">
      <c r="A418">
        <v>2</v>
      </c>
      <c r="B418">
        <v>305</v>
      </c>
      <c r="C418">
        <v>1998</v>
      </c>
      <c r="D418">
        <v>5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3276</v>
      </c>
      <c r="R418">
        <v>67083.75</v>
      </c>
      <c r="S418">
        <v>63458.75</v>
      </c>
      <c r="T418">
        <v>12.520722231538937</v>
      </c>
      <c r="U418">
        <v>54.537648472432878</v>
      </c>
      <c r="V418">
        <v>82.194948687139984</v>
      </c>
      <c r="W418">
        <v>71.753590562373844</v>
      </c>
      <c r="X418">
        <v>0</v>
      </c>
      <c r="Y418">
        <v>0</v>
      </c>
      <c r="AA418">
        <v>6.5207884477953906</v>
      </c>
      <c r="AB418">
        <v>2.9010697884379297</v>
      </c>
      <c r="AC418">
        <v>-2.254194651227289</v>
      </c>
      <c r="AD418">
        <v>5.4593806293155085</v>
      </c>
      <c r="AE418">
        <v>5.298906343071196</v>
      </c>
    </row>
    <row r="419" spans="1:31">
      <c r="A419">
        <v>2</v>
      </c>
      <c r="B419">
        <v>306</v>
      </c>
      <c r="C419">
        <v>1998</v>
      </c>
      <c r="D419">
        <v>6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3578</v>
      </c>
      <c r="R419">
        <v>102694.5</v>
      </c>
      <c r="S419">
        <v>98568.5</v>
      </c>
      <c r="T419">
        <v>12.419525875290301</v>
      </c>
      <c r="U419">
        <v>54.344369651562118</v>
      </c>
      <c r="V419">
        <v>81.187981961782796</v>
      </c>
      <c r="W419">
        <v>71.935499993405585</v>
      </c>
      <c r="X419">
        <v>0</v>
      </c>
      <c r="Y419">
        <v>0</v>
      </c>
      <c r="AA419">
        <v>6.4974595191708753</v>
      </c>
      <c r="AB419">
        <v>2.9971465088780458</v>
      </c>
      <c r="AC419">
        <v>-1.5345122830166762</v>
      </c>
      <c r="AD419">
        <v>8.3574392313673851</v>
      </c>
      <c r="AE419">
        <v>8.2514924445928255</v>
      </c>
    </row>
    <row r="420" spans="1:31">
      <c r="A420">
        <v>2</v>
      </c>
      <c r="B420">
        <v>307</v>
      </c>
      <c r="C420">
        <v>1998</v>
      </c>
      <c r="D420">
        <v>7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3472</v>
      </c>
      <c r="R420">
        <v>99966.5</v>
      </c>
      <c r="S420">
        <v>95935.5</v>
      </c>
      <c r="T420">
        <v>12.42003071028795</v>
      </c>
      <c r="U420">
        <v>54.359335178322929</v>
      </c>
      <c r="V420">
        <v>81.143469310109595</v>
      </c>
      <c r="W420">
        <v>71.868724340832898</v>
      </c>
      <c r="X420">
        <v>0</v>
      </c>
      <c r="Y420">
        <v>0</v>
      </c>
      <c r="AA420">
        <v>6.6345567372323284</v>
      </c>
      <c r="AB420">
        <v>2.9378090617060506</v>
      </c>
      <c r="AC420">
        <v>-2.9392697680917927</v>
      </c>
      <c r="AD420">
        <v>8.1354303192720927</v>
      </c>
      <c r="AE420">
        <v>8.0236203622796651</v>
      </c>
    </row>
    <row r="421" spans="1:31">
      <c r="A421">
        <v>2</v>
      </c>
      <c r="B421">
        <v>308</v>
      </c>
      <c r="C421">
        <v>1998</v>
      </c>
      <c r="D421">
        <v>8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3526</v>
      </c>
      <c r="R421">
        <v>100625.75</v>
      </c>
      <c r="S421">
        <v>96691.5</v>
      </c>
      <c r="T421">
        <v>12.434292415211816</v>
      </c>
      <c r="U421">
        <v>54.370766820247887</v>
      </c>
      <c r="V421">
        <v>81.116746559935137</v>
      </c>
      <c r="W421">
        <v>71.967768076821827</v>
      </c>
      <c r="X421">
        <v>0</v>
      </c>
      <c r="Y421">
        <v>0</v>
      </c>
      <c r="AA421">
        <v>6.6593841138319245</v>
      </c>
      <c r="AB421">
        <v>2.9447925862976265</v>
      </c>
      <c r="AC421">
        <v>-3.13627637780507</v>
      </c>
      <c r="AD421">
        <v>8.1890811166690192</v>
      </c>
      <c r="AE421">
        <v>8.0979935034989854</v>
      </c>
    </row>
    <row r="422" spans="1:31">
      <c r="A422">
        <v>2</v>
      </c>
      <c r="B422">
        <v>309</v>
      </c>
      <c r="C422">
        <v>1998</v>
      </c>
      <c r="D422">
        <v>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3642</v>
      </c>
      <c r="R422">
        <v>102825</v>
      </c>
      <c r="S422">
        <v>100643</v>
      </c>
      <c r="T422">
        <v>12.459110138584977</v>
      </c>
      <c r="U422">
        <v>54.381407549456995</v>
      </c>
      <c r="V422">
        <v>80.11378039207905</v>
      </c>
      <c r="W422">
        <v>72.342361585008149</v>
      </c>
      <c r="X422">
        <v>0</v>
      </c>
      <c r="Y422">
        <v>0</v>
      </c>
      <c r="AA422">
        <v>6.7742660734585707</v>
      </c>
      <c r="AB422">
        <v>3.4566205759573068</v>
      </c>
      <c r="AC422">
        <v>6.2848022281400402</v>
      </c>
      <c r="AD422">
        <v>8.3680595257326491</v>
      </c>
      <c r="AE422">
        <v>8.4728076689278708</v>
      </c>
    </row>
    <row r="423" spans="1:31">
      <c r="A423">
        <v>2</v>
      </c>
      <c r="B423">
        <v>310</v>
      </c>
      <c r="C423">
        <v>1998</v>
      </c>
      <c r="D423">
        <v>10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3700</v>
      </c>
      <c r="R423">
        <v>101231</v>
      </c>
      <c r="S423">
        <v>101093</v>
      </c>
      <c r="T423">
        <v>12.438166174393221</v>
      </c>
      <c r="U423">
        <v>54.394992729466921</v>
      </c>
      <c r="V423">
        <v>79.038643625177244</v>
      </c>
      <c r="W423">
        <v>72.855189412718474</v>
      </c>
      <c r="X423">
        <v>0</v>
      </c>
      <c r="Y423">
        <v>0</v>
      </c>
      <c r="AA423">
        <v>6.9415884640258012</v>
      </c>
      <c r="AB423">
        <v>2.9709778723784952</v>
      </c>
      <c r="AC423">
        <v>-5.4968864763387879</v>
      </c>
      <c r="AD423">
        <v>8.2383373095010146</v>
      </c>
      <c r="AE423">
        <v>8.571023158653885</v>
      </c>
    </row>
    <row r="424" spans="1:31">
      <c r="A424">
        <v>2</v>
      </c>
      <c r="B424">
        <v>311</v>
      </c>
      <c r="C424">
        <v>1998</v>
      </c>
      <c r="D424">
        <v>11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3847</v>
      </c>
      <c r="R424">
        <v>118333.5</v>
      </c>
      <c r="S424">
        <v>118194.5</v>
      </c>
      <c r="T424">
        <v>12.466790891843813</v>
      </c>
      <c r="U424">
        <v>54.438624470681809</v>
      </c>
      <c r="V424">
        <v>78.991205174521738</v>
      </c>
      <c r="W424">
        <v>72.814881150138049</v>
      </c>
      <c r="X424">
        <v>0</v>
      </c>
      <c r="Y424">
        <v>0</v>
      </c>
      <c r="AA424">
        <v>6.8989293051602916</v>
      </c>
      <c r="AB424">
        <v>3.2301134951164054</v>
      </c>
      <c r="AC424">
        <v>-0.43000796085878074</v>
      </c>
      <c r="AD424">
        <v>9.6301655423125148</v>
      </c>
      <c r="AE424">
        <v>10.015404749416515</v>
      </c>
    </row>
    <row r="425" spans="1:31">
      <c r="A425">
        <v>2</v>
      </c>
      <c r="B425">
        <v>312</v>
      </c>
      <c r="C425">
        <v>1998</v>
      </c>
      <c r="D425">
        <v>12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3846</v>
      </c>
      <c r="R425">
        <v>125288.25</v>
      </c>
      <c r="S425">
        <v>125063.25</v>
      </c>
      <c r="T425">
        <v>12.529083932451767</v>
      </c>
      <c r="U425">
        <v>54.547798813800242</v>
      </c>
      <c r="V425">
        <v>74.836238463337637</v>
      </c>
      <c r="W425">
        <v>68.942466827785552</v>
      </c>
      <c r="X425">
        <v>0</v>
      </c>
      <c r="Y425">
        <v>0</v>
      </c>
      <c r="AA425">
        <v>7.3091375470981053</v>
      </c>
      <c r="AB425">
        <v>2.9001405847641304</v>
      </c>
      <c r="AC425">
        <v>-3.9381907621690129</v>
      </c>
      <c r="AD425">
        <v>10.196153988571586</v>
      </c>
      <c r="AE425">
        <v>10.033850396930777</v>
      </c>
    </row>
    <row r="426" spans="1:31">
      <c r="A426">
        <v>2</v>
      </c>
      <c r="B426">
        <v>313</v>
      </c>
      <c r="C426">
        <v>1997</v>
      </c>
      <c r="D426">
        <v>1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4001</v>
      </c>
      <c r="R426">
        <v>112178.25</v>
      </c>
      <c r="S426">
        <v>112003.25</v>
      </c>
      <c r="T426">
        <v>12.419163251343283</v>
      </c>
      <c r="U426">
        <v>54.358565488055042</v>
      </c>
      <c r="V426">
        <v>76.985758895389921</v>
      </c>
      <c r="W426">
        <v>70.950606796678017</v>
      </c>
      <c r="X426">
        <v>0</v>
      </c>
      <c r="Y426">
        <v>0</v>
      </c>
      <c r="AA426">
        <v>6.9961402888471804</v>
      </c>
      <c r="AB426">
        <v>2.8653271252621759</v>
      </c>
      <c r="AC426">
        <v>-6.7462857603442608</v>
      </c>
      <c r="AD426">
        <v>8.8491367460653336</v>
      </c>
      <c r="AE426">
        <v>8.9573518912630803</v>
      </c>
    </row>
    <row r="427" spans="1:31">
      <c r="A427">
        <v>2</v>
      </c>
      <c r="B427">
        <v>314</v>
      </c>
      <c r="C427">
        <v>1997</v>
      </c>
      <c r="D427">
        <v>2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3932</v>
      </c>
      <c r="R427">
        <v>103233.5</v>
      </c>
      <c r="S427">
        <v>103141.5</v>
      </c>
      <c r="T427">
        <v>12.4946359466646</v>
      </c>
      <c r="U427">
        <v>54.488232185880562</v>
      </c>
      <c r="V427">
        <v>75.994532753547318</v>
      </c>
      <c r="W427">
        <v>70.084978469384467</v>
      </c>
      <c r="X427">
        <v>0</v>
      </c>
      <c r="Y427">
        <v>0</v>
      </c>
      <c r="AA427">
        <v>6.3508563393869517</v>
      </c>
      <c r="AB427">
        <v>2.8440630404385199</v>
      </c>
      <c r="AC427">
        <v>-2.5839849673465736</v>
      </c>
      <c r="AD427">
        <v>8.1435336910224194</v>
      </c>
      <c r="AE427">
        <v>8.1480049547812019</v>
      </c>
    </row>
    <row r="428" spans="1:31">
      <c r="A428">
        <v>2</v>
      </c>
      <c r="B428">
        <v>315</v>
      </c>
      <c r="C428">
        <v>1997</v>
      </c>
      <c r="D428">
        <v>3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3854</v>
      </c>
      <c r="R428">
        <v>93627.25</v>
      </c>
      <c r="S428">
        <v>93480.25</v>
      </c>
      <c r="T428">
        <v>12.521781853039577</v>
      </c>
      <c r="U428">
        <v>54.527100644253743</v>
      </c>
      <c r="V428">
        <v>75.524907132790389</v>
      </c>
      <c r="W428">
        <v>69.603015771781131</v>
      </c>
      <c r="X428">
        <v>0</v>
      </c>
      <c r="Y428">
        <v>0</v>
      </c>
      <c r="AA428">
        <v>6.287368932738266</v>
      </c>
      <c r="AB428">
        <v>2.8206806465438197</v>
      </c>
      <c r="AC428">
        <v>-2.0616219564546112</v>
      </c>
      <c r="AD428">
        <v>7.3857484709205732</v>
      </c>
      <c r="AE428">
        <v>7.3339985445017826</v>
      </c>
    </row>
    <row r="429" spans="1:31">
      <c r="A429">
        <v>2</v>
      </c>
      <c r="B429">
        <v>316</v>
      </c>
      <c r="C429">
        <v>1997</v>
      </c>
      <c r="D429">
        <v>4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4111</v>
      </c>
      <c r="R429">
        <v>121648.25</v>
      </c>
      <c r="S429">
        <v>121512.25</v>
      </c>
      <c r="T429">
        <v>12.498379549233141</v>
      </c>
      <c r="U429">
        <v>54.488629747206566</v>
      </c>
      <c r="V429">
        <v>76.025911790786736</v>
      </c>
      <c r="W429">
        <v>70.096853484319922</v>
      </c>
      <c r="X429">
        <v>0</v>
      </c>
      <c r="Y429">
        <v>0</v>
      </c>
      <c r="AA429">
        <v>6.4923881143360358</v>
      </c>
      <c r="AB429">
        <v>2.8878768741952778</v>
      </c>
      <c r="AC429">
        <v>-2.2634080872133326</v>
      </c>
      <c r="AD429">
        <v>9.5961739389725018</v>
      </c>
      <c r="AE429">
        <v>9.6008897682724061</v>
      </c>
    </row>
    <row r="430" spans="1:31">
      <c r="A430">
        <v>2</v>
      </c>
      <c r="B430">
        <v>317</v>
      </c>
      <c r="C430">
        <v>1997</v>
      </c>
      <c r="D430">
        <v>5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3785</v>
      </c>
      <c r="R430">
        <v>95902</v>
      </c>
      <c r="S430">
        <v>95757</v>
      </c>
      <c r="T430">
        <v>12.407655731892969</v>
      </c>
      <c r="U430">
        <v>54.345708407740418</v>
      </c>
      <c r="V430">
        <v>75.669979218230097</v>
      </c>
      <c r="W430">
        <v>69.742981542863774</v>
      </c>
      <c r="X430">
        <v>0</v>
      </c>
      <c r="Y430">
        <v>0</v>
      </c>
      <c r="AA430">
        <v>6.2426174210821044</v>
      </c>
      <c r="AB430">
        <v>2.8796134489189398</v>
      </c>
      <c r="AC430">
        <v>-1.2814878243828742</v>
      </c>
      <c r="AD430">
        <v>7.5651912221946542</v>
      </c>
      <c r="AE430">
        <v>7.5277283453574482</v>
      </c>
    </row>
    <row r="431" spans="1:31">
      <c r="A431">
        <v>2</v>
      </c>
      <c r="B431">
        <v>318</v>
      </c>
      <c r="C431">
        <v>1997</v>
      </c>
      <c r="D431">
        <v>6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3704</v>
      </c>
      <c r="R431">
        <v>101112.5</v>
      </c>
      <c r="S431">
        <v>100987.5</v>
      </c>
      <c r="T431">
        <v>12.393334157497836</v>
      </c>
      <c r="U431">
        <v>54.312296076247058</v>
      </c>
      <c r="V431">
        <v>75.110670132441257</v>
      </c>
      <c r="W431">
        <v>69.240190256220203</v>
      </c>
      <c r="X431">
        <v>0</v>
      </c>
      <c r="Y431">
        <v>0</v>
      </c>
      <c r="AA431">
        <v>6.2500650389396908</v>
      </c>
      <c r="AB431">
        <v>2.8915382160848577</v>
      </c>
      <c r="AC431">
        <v>0.52707227441044913</v>
      </c>
      <c r="AD431">
        <v>7.9762194475001245</v>
      </c>
      <c r="AE431">
        <v>7.8816794992881904</v>
      </c>
    </row>
    <row r="432" spans="1:31">
      <c r="A432">
        <v>2</v>
      </c>
      <c r="B432">
        <v>319</v>
      </c>
      <c r="C432">
        <v>1997</v>
      </c>
      <c r="D432">
        <v>7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3731</v>
      </c>
      <c r="R432">
        <v>108152.75</v>
      </c>
      <c r="S432">
        <v>108029.75</v>
      </c>
      <c r="T432">
        <v>12.314961940403732</v>
      </c>
      <c r="U432">
        <v>54.189008120448307</v>
      </c>
      <c r="V432">
        <v>74.937733355858384</v>
      </c>
      <c r="W432">
        <v>69.092450553667476</v>
      </c>
      <c r="X432">
        <v>0</v>
      </c>
      <c r="Y432">
        <v>0</v>
      </c>
      <c r="AA432">
        <v>6.3306203502115155</v>
      </c>
      <c r="AB432">
        <v>2.9027175502412006</v>
      </c>
      <c r="AC432">
        <v>-0.1370423090772204</v>
      </c>
      <c r="AD432">
        <v>8.5315867756273374</v>
      </c>
      <c r="AE432">
        <v>8.4133094792606684</v>
      </c>
    </row>
    <row r="433" spans="1:31">
      <c r="A433">
        <v>2</v>
      </c>
      <c r="B433">
        <v>320</v>
      </c>
      <c r="C433">
        <v>1997</v>
      </c>
      <c r="D433">
        <v>8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3691</v>
      </c>
      <c r="R433">
        <v>97531.75</v>
      </c>
      <c r="S433">
        <v>97386.75</v>
      </c>
      <c r="T433">
        <v>12.254481233034372</v>
      </c>
      <c r="U433">
        <v>54.083188934839697</v>
      </c>
      <c r="V433">
        <v>75.18974809201417</v>
      </c>
      <c r="W433">
        <v>69.298222150343634</v>
      </c>
      <c r="X433">
        <v>0</v>
      </c>
      <c r="Y433">
        <v>0</v>
      </c>
      <c r="AA433">
        <v>6.3392869906797973</v>
      </c>
      <c r="AB433">
        <v>2.9089311682644658</v>
      </c>
      <c r="AC433">
        <v>-0.32724229530089127</v>
      </c>
      <c r="AD433">
        <v>7.6937534043636608</v>
      </c>
      <c r="AE433">
        <v>7.6070253358195599</v>
      </c>
    </row>
    <row r="434" spans="1:31">
      <c r="A434">
        <v>2</v>
      </c>
      <c r="B434">
        <v>321</v>
      </c>
      <c r="C434">
        <v>1997</v>
      </c>
      <c r="D434">
        <v>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3831</v>
      </c>
      <c r="R434">
        <v>97081.25</v>
      </c>
      <c r="S434">
        <v>96980.25</v>
      </c>
      <c r="T434">
        <v>12.26090516963883</v>
      </c>
      <c r="U434">
        <v>54.083785100574602</v>
      </c>
      <c r="V434">
        <v>75.995303167398092</v>
      </c>
      <c r="W434">
        <v>70.070192385563374</v>
      </c>
      <c r="X434">
        <v>0</v>
      </c>
      <c r="Y434">
        <v>0</v>
      </c>
      <c r="AA434">
        <v>6.4773797103316948</v>
      </c>
      <c r="AB434">
        <v>2.9118327028431512</v>
      </c>
      <c r="AC434">
        <v>-0.40917166854158254</v>
      </c>
      <c r="AD434">
        <v>7.6582158905933682</v>
      </c>
      <c r="AE434">
        <v>7.6596602441672124</v>
      </c>
    </row>
    <row r="435" spans="1:31">
      <c r="A435">
        <v>2</v>
      </c>
      <c r="B435">
        <v>322</v>
      </c>
      <c r="C435">
        <v>1997</v>
      </c>
      <c r="D435">
        <v>10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3887</v>
      </c>
      <c r="R435">
        <v>101300.75</v>
      </c>
      <c r="S435">
        <v>101191.75</v>
      </c>
      <c r="T435">
        <v>12.230284573411351</v>
      </c>
      <c r="U435">
        <v>54.044287207208086</v>
      </c>
      <c r="V435">
        <v>78.253397139589254</v>
      </c>
      <c r="W435">
        <v>72.149760739387418</v>
      </c>
      <c r="X435">
        <v>0</v>
      </c>
      <c r="Y435">
        <v>0</v>
      </c>
      <c r="AA435">
        <v>6.650407307160572</v>
      </c>
      <c r="AB435">
        <v>2.9612431804931609</v>
      </c>
      <c r="AC435">
        <v>-1.864278023281986</v>
      </c>
      <c r="AD435">
        <v>7.9910694740645187</v>
      </c>
      <c r="AE435">
        <v>8.2294895653821527</v>
      </c>
    </row>
    <row r="436" spans="1:31">
      <c r="A436">
        <v>2</v>
      </c>
      <c r="B436">
        <v>323</v>
      </c>
      <c r="C436">
        <v>1997</v>
      </c>
      <c r="D436">
        <v>11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3909</v>
      </c>
      <c r="R436">
        <v>108619.25</v>
      </c>
      <c r="S436">
        <v>108520.75</v>
      </c>
      <c r="T436">
        <v>12.245122296462185</v>
      </c>
      <c r="U436">
        <v>54.046843575998125</v>
      </c>
      <c r="V436">
        <v>78.552547784639984</v>
      </c>
      <c r="W436">
        <v>72.403977742505006</v>
      </c>
      <c r="X436">
        <v>0</v>
      </c>
      <c r="Y436">
        <v>0</v>
      </c>
      <c r="AA436">
        <v>6.7688654116306051</v>
      </c>
      <c r="AB436">
        <v>3.5038786314431447</v>
      </c>
      <c r="AC436">
        <v>5.3920753312810321</v>
      </c>
      <c r="AD436">
        <v>8.5683864430498531</v>
      </c>
      <c r="AE436">
        <v>8.8566220079868447</v>
      </c>
    </row>
    <row r="437" spans="1:31">
      <c r="A437">
        <v>2</v>
      </c>
      <c r="B437">
        <v>324</v>
      </c>
      <c r="C437">
        <v>1997</v>
      </c>
      <c r="D437">
        <v>12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3971</v>
      </c>
      <c r="R437">
        <v>127287</v>
      </c>
      <c r="S437">
        <v>127049</v>
      </c>
      <c r="T437">
        <v>12.28521372960318</v>
      </c>
      <c r="U437">
        <v>54.141142393879512</v>
      </c>
      <c r="V437">
        <v>74.158408960322092</v>
      </c>
      <c r="W437">
        <v>68.322376629489</v>
      </c>
      <c r="X437">
        <v>0</v>
      </c>
      <c r="Y437">
        <v>0</v>
      </c>
      <c r="AA437">
        <v>7.1522457547154303</v>
      </c>
      <c r="AB437">
        <v>2.8514622443761626</v>
      </c>
      <c r="AC437">
        <v>-4.1204359680545641</v>
      </c>
      <c r="AD437">
        <v>10.040984495625649</v>
      </c>
      <c r="AE437">
        <v>9.7842403639194639</v>
      </c>
    </row>
    <row r="438" spans="1:31">
      <c r="A438">
        <v>2</v>
      </c>
      <c r="B438">
        <v>325</v>
      </c>
      <c r="C438">
        <v>1996</v>
      </c>
      <c r="D438">
        <v>1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3841</v>
      </c>
      <c r="R438">
        <v>97217</v>
      </c>
      <c r="S438">
        <v>97008</v>
      </c>
      <c r="T438">
        <v>12.278685826552971</v>
      </c>
      <c r="U438">
        <v>54.112619577766793</v>
      </c>
      <c r="V438">
        <v>77.004828467755715</v>
      </c>
      <c r="W438">
        <v>70.925858326117918</v>
      </c>
      <c r="X438">
        <v>0</v>
      </c>
      <c r="Y438">
        <v>0</v>
      </c>
      <c r="AA438">
        <v>6.8189684205954153</v>
      </c>
      <c r="AB438">
        <v>2.7976472377206112</v>
      </c>
      <c r="AC438">
        <v>-8.2206616685192451</v>
      </c>
      <c r="AD438">
        <v>8.074608964903188</v>
      </c>
      <c r="AE438">
        <v>7.90469661113708</v>
      </c>
    </row>
    <row r="439" spans="1:31">
      <c r="A439">
        <v>2</v>
      </c>
      <c r="B439">
        <v>326</v>
      </c>
      <c r="C439">
        <v>1996</v>
      </c>
      <c r="D439">
        <v>2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3849</v>
      </c>
      <c r="R439">
        <v>91372</v>
      </c>
      <c r="S439">
        <v>91303</v>
      </c>
      <c r="T439">
        <v>12.373407608457731</v>
      </c>
      <c r="U439">
        <v>54.271228765757989</v>
      </c>
      <c r="V439">
        <v>76.772803741388117</v>
      </c>
      <c r="W439">
        <v>70.812171200289995</v>
      </c>
      <c r="X439">
        <v>0</v>
      </c>
      <c r="Y439">
        <v>0</v>
      </c>
      <c r="AA439">
        <v>6.5512012872746803</v>
      </c>
      <c r="AB439">
        <v>2.8601374243872431</v>
      </c>
      <c r="AC439">
        <v>-3.0990684471542624</v>
      </c>
      <c r="AD439">
        <v>7.5891373971747118</v>
      </c>
      <c r="AE439">
        <v>7.4278993998517935</v>
      </c>
    </row>
    <row r="440" spans="1:31">
      <c r="A440">
        <v>2</v>
      </c>
      <c r="B440">
        <v>327</v>
      </c>
      <c r="C440">
        <v>1996</v>
      </c>
      <c r="D440">
        <v>3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3933</v>
      </c>
      <c r="R440">
        <v>99192</v>
      </c>
      <c r="S440">
        <v>99008</v>
      </c>
      <c r="T440">
        <v>12.428220017743371</v>
      </c>
      <c r="U440">
        <v>54.371222527472511</v>
      </c>
      <c r="V440">
        <v>76.895448852617861</v>
      </c>
      <c r="W440">
        <v>70.842894787289524</v>
      </c>
      <c r="X440">
        <v>0</v>
      </c>
      <c r="Y440">
        <v>0</v>
      </c>
      <c r="AA440">
        <v>6.5725947094533588</v>
      </c>
      <c r="AB440">
        <v>2.7883992835047757</v>
      </c>
      <c r="AC440">
        <v>-1.0161586437643224</v>
      </c>
      <c r="AD440">
        <v>8.2386476896702945</v>
      </c>
      <c r="AE440">
        <v>8.0582296782520402</v>
      </c>
    </row>
    <row r="441" spans="1:31">
      <c r="A441">
        <v>2</v>
      </c>
      <c r="B441">
        <v>328</v>
      </c>
      <c r="C441">
        <v>1996</v>
      </c>
      <c r="D441">
        <v>4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3901</v>
      </c>
      <c r="R441">
        <v>97464.25</v>
      </c>
      <c r="S441">
        <v>97339.25</v>
      </c>
      <c r="T441">
        <v>12.403091389919892</v>
      </c>
      <c r="U441">
        <v>54.325793551933053</v>
      </c>
      <c r="V441">
        <v>77.732309422971937</v>
      </c>
      <c r="W441">
        <v>71.662577484416715</v>
      </c>
      <c r="X441">
        <v>0</v>
      </c>
      <c r="Y441">
        <v>0</v>
      </c>
      <c r="AA441">
        <v>6.7016415616581044</v>
      </c>
      <c r="AB441">
        <v>2.9905078572150323</v>
      </c>
      <c r="AC441">
        <v>-0.61975337730270097</v>
      </c>
      <c r="AD441">
        <v>8.0951449520923848</v>
      </c>
      <c r="AE441">
        <v>8.0140763370135648</v>
      </c>
    </row>
    <row r="442" spans="1:31">
      <c r="A442">
        <v>2</v>
      </c>
      <c r="B442">
        <v>329</v>
      </c>
      <c r="C442">
        <v>1996</v>
      </c>
      <c r="D442">
        <v>5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3790</v>
      </c>
      <c r="R442">
        <v>88367.5</v>
      </c>
      <c r="S442">
        <v>88300.5</v>
      </c>
      <c r="T442">
        <v>12.378464933374824</v>
      </c>
      <c r="U442">
        <v>54.287857939649278</v>
      </c>
      <c r="V442">
        <v>78.133306153419369</v>
      </c>
      <c r="W442">
        <v>72.066138888228508</v>
      </c>
      <c r="X442">
        <v>0</v>
      </c>
      <c r="Y442">
        <v>0</v>
      </c>
      <c r="AA442">
        <v>6.8192111677582607</v>
      </c>
      <c r="AB442">
        <v>3.0520523317544774</v>
      </c>
      <c r="AC442">
        <v>-1.7859295846612913</v>
      </c>
      <c r="AD442">
        <v>7.3395908915733106</v>
      </c>
      <c r="AE442">
        <v>7.3108432433060306</v>
      </c>
    </row>
    <row r="443" spans="1:31">
      <c r="A443">
        <v>2</v>
      </c>
      <c r="B443">
        <v>330</v>
      </c>
      <c r="C443">
        <v>1996</v>
      </c>
      <c r="D443">
        <v>6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3646</v>
      </c>
      <c r="R443">
        <v>84674.25</v>
      </c>
      <c r="S443">
        <v>84586.25</v>
      </c>
      <c r="T443">
        <v>12.275006864542648</v>
      </c>
      <c r="U443">
        <v>54.113523179003678</v>
      </c>
      <c r="V443">
        <v>79.566978084499738</v>
      </c>
      <c r="W443">
        <v>73.366250530080251</v>
      </c>
      <c r="X443">
        <v>0</v>
      </c>
      <c r="Y443">
        <v>0</v>
      </c>
      <c r="AA443">
        <v>6.9460059406186767</v>
      </c>
      <c r="AB443">
        <v>3.1139380517085944</v>
      </c>
      <c r="AC443">
        <v>-3.4298598571748808</v>
      </c>
      <c r="AD443">
        <v>7.0328384762588199</v>
      </c>
      <c r="AE443">
        <v>7.1296654396547563</v>
      </c>
    </row>
    <row r="444" spans="1:31">
      <c r="A444">
        <v>2</v>
      </c>
      <c r="B444">
        <v>331</v>
      </c>
      <c r="C444">
        <v>1996</v>
      </c>
      <c r="D444">
        <v>7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3804</v>
      </c>
      <c r="R444">
        <v>103163.75</v>
      </c>
      <c r="S444">
        <v>103065.75</v>
      </c>
      <c r="T444">
        <v>12.27146163259866</v>
      </c>
      <c r="U444">
        <v>54.119889488021009</v>
      </c>
      <c r="V444">
        <v>79.721032447733052</v>
      </c>
      <c r="W444">
        <v>73.51706653277229</v>
      </c>
      <c r="X444">
        <v>0</v>
      </c>
      <c r="Y444">
        <v>0</v>
      </c>
      <c r="AA444">
        <v>6.967531179983804</v>
      </c>
      <c r="AB444">
        <v>2.9431809812594838</v>
      </c>
      <c r="AC444">
        <v>-6.9415112200358511</v>
      </c>
      <c r="AD444">
        <v>8.5685316416165005</v>
      </c>
      <c r="AE444">
        <v>8.7051366398244454</v>
      </c>
    </row>
    <row r="445" spans="1:31">
      <c r="A445">
        <v>2</v>
      </c>
      <c r="B445">
        <v>332</v>
      </c>
      <c r="C445">
        <v>1996</v>
      </c>
      <c r="D445">
        <v>8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3874</v>
      </c>
      <c r="R445">
        <v>100170.5</v>
      </c>
      <c r="S445">
        <v>100050.5</v>
      </c>
      <c r="T445">
        <v>12.175281145646675</v>
      </c>
      <c r="U445">
        <v>53.957781320433192</v>
      </c>
      <c r="V445">
        <v>79.672067605859056</v>
      </c>
      <c r="W445">
        <v>73.452278282466878</v>
      </c>
      <c r="X445">
        <v>0</v>
      </c>
      <c r="Y445">
        <v>0</v>
      </c>
      <c r="AA445">
        <v>7.0703491396570444</v>
      </c>
      <c r="AB445">
        <v>3.0933661893174218</v>
      </c>
      <c r="AC445">
        <v>-3.3028046688661621</v>
      </c>
      <c r="AD445">
        <v>8.3199195338144012</v>
      </c>
      <c r="AE445">
        <v>8.44301555065468</v>
      </c>
    </row>
    <row r="446" spans="1:31">
      <c r="A446">
        <v>2</v>
      </c>
      <c r="B446">
        <v>333</v>
      </c>
      <c r="C446">
        <v>1996</v>
      </c>
      <c r="D446">
        <v>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3874</v>
      </c>
      <c r="R446">
        <v>99259.75</v>
      </c>
      <c r="S446">
        <v>99047.75</v>
      </c>
      <c r="T446">
        <v>12.129236674482859</v>
      </c>
      <c r="U446">
        <v>53.881607608451482</v>
      </c>
      <c r="V446">
        <v>80.055176417435291</v>
      </c>
      <c r="W446">
        <v>73.739817046827611</v>
      </c>
      <c r="X446">
        <v>0</v>
      </c>
      <c r="Y446">
        <v>0</v>
      </c>
      <c r="AA446">
        <v>7.1623167435691597</v>
      </c>
      <c r="AB446">
        <v>3.142710119597468</v>
      </c>
      <c r="AC446">
        <v>-4.5667065405796281</v>
      </c>
      <c r="AD446">
        <v>8.2442748408616726</v>
      </c>
      <c r="AE446">
        <v>8.3911160036177108</v>
      </c>
    </row>
    <row r="447" spans="1:31">
      <c r="A447">
        <v>2</v>
      </c>
      <c r="B447">
        <v>334</v>
      </c>
      <c r="C447">
        <v>1996</v>
      </c>
      <c r="D447">
        <v>10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4164</v>
      </c>
      <c r="R447">
        <v>106648.25</v>
      </c>
      <c r="S447">
        <v>106499.25</v>
      </c>
      <c r="T447">
        <v>12.17357996966664</v>
      </c>
      <c r="U447">
        <v>53.958764967828408</v>
      </c>
      <c r="V447">
        <v>80.726627652306661</v>
      </c>
      <c r="W447">
        <v>74.420755689828013</v>
      </c>
      <c r="X447">
        <v>0</v>
      </c>
      <c r="Y447">
        <v>0</v>
      </c>
      <c r="AA447">
        <v>7.1705987713592254</v>
      </c>
      <c r="AB447">
        <v>3.0244638064741305</v>
      </c>
      <c r="AC447">
        <v>-5.1593902180465374</v>
      </c>
      <c r="AD447">
        <v>8.8579457866549696</v>
      </c>
      <c r="AE447">
        <v>9.1057071734531547</v>
      </c>
    </row>
    <row r="448" spans="1:31">
      <c r="A448">
        <v>2</v>
      </c>
      <c r="B448">
        <v>335</v>
      </c>
      <c r="C448">
        <v>1996</v>
      </c>
      <c r="D448">
        <v>11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4219</v>
      </c>
      <c r="R448">
        <v>109762</v>
      </c>
      <c r="S448">
        <v>109610</v>
      </c>
      <c r="T448">
        <v>12.212304804941597</v>
      </c>
      <c r="U448">
        <v>54.020874007845997</v>
      </c>
      <c r="V448">
        <v>80.616509442568855</v>
      </c>
      <c r="W448">
        <v>74.311974588997586</v>
      </c>
      <c r="X448">
        <v>0</v>
      </c>
      <c r="Y448">
        <v>0</v>
      </c>
      <c r="AA448">
        <v>7.1611348542692177</v>
      </c>
      <c r="AB448">
        <v>3.1398065136264597</v>
      </c>
      <c r="AC448">
        <v>-4.082145646341103</v>
      </c>
      <c r="AD448">
        <v>9.1165663331074143</v>
      </c>
      <c r="AE448">
        <v>9.3579783048657514</v>
      </c>
    </row>
    <row r="449" spans="1:42">
      <c r="A449">
        <v>2</v>
      </c>
      <c r="B449">
        <v>336</v>
      </c>
      <c r="C449">
        <v>1996</v>
      </c>
      <c r="D449">
        <v>12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4062</v>
      </c>
      <c r="R449">
        <v>126692.75</v>
      </c>
      <c r="S449">
        <v>126551.25</v>
      </c>
      <c r="T449">
        <v>12.321746903433702</v>
      </c>
      <c r="U449">
        <v>54.195932477948659</v>
      </c>
      <c r="V449">
        <v>75.729766398988147</v>
      </c>
      <c r="W449">
        <v>69.822681998795289</v>
      </c>
      <c r="X449">
        <v>0</v>
      </c>
      <c r="Y449">
        <v>0</v>
      </c>
      <c r="AA449">
        <v>7.588314221063718</v>
      </c>
      <c r="AB449">
        <v>2.9107825523776518</v>
      </c>
      <c r="AC449">
        <v>-5.676179289688208</v>
      </c>
      <c r="AD449">
        <v>10.522793492272321</v>
      </c>
      <c r="AE449">
        <v>10.151635618369006</v>
      </c>
    </row>
    <row r="450" spans="1:42">
      <c r="A450">
        <v>3</v>
      </c>
      <c r="B450">
        <v>1</v>
      </c>
      <c r="C450">
        <v>2023</v>
      </c>
      <c r="D450">
        <v>99</v>
      </c>
      <c r="E450">
        <v>1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429</v>
      </c>
      <c r="R450">
        <v>33518</v>
      </c>
      <c r="S450">
        <v>33466</v>
      </c>
      <c r="T450">
        <v>4.2507906199653931</v>
      </c>
      <c r="U450">
        <v>60.542789697005873</v>
      </c>
      <c r="V450">
        <v>93.596641380308128</v>
      </c>
      <c r="W450">
        <v>86.343590509770891</v>
      </c>
      <c r="X450">
        <v>1.7841159973745453</v>
      </c>
      <c r="Y450">
        <v>3.5682319947490906</v>
      </c>
      <c r="Z450">
        <v>59.078703979951079</v>
      </c>
      <c r="AA450">
        <v>9.7860370401721184</v>
      </c>
      <c r="AB450">
        <v>2.5647488311879241</v>
      </c>
      <c r="AC450">
        <v>-33.502599150870921</v>
      </c>
      <c r="AD450">
        <v>2.2658764469315886</v>
      </c>
      <c r="AE450">
        <v>2.3346933069399256</v>
      </c>
      <c r="AF450">
        <v>573</v>
      </c>
      <c r="AG450">
        <v>3</v>
      </c>
      <c r="AH450">
        <v>1</v>
      </c>
      <c r="AI450">
        <v>170</v>
      </c>
      <c r="AJ450">
        <v>1424</v>
      </c>
      <c r="AK450">
        <v>328</v>
      </c>
      <c r="AL450">
        <v>1763</v>
      </c>
      <c r="AM450">
        <v>0</v>
      </c>
      <c r="AN450">
        <v>618</v>
      </c>
      <c r="AO450">
        <v>425</v>
      </c>
      <c r="AP450">
        <v>228</v>
      </c>
    </row>
    <row r="451" spans="1:42">
      <c r="A451">
        <v>3</v>
      </c>
      <c r="B451">
        <v>2</v>
      </c>
      <c r="C451">
        <v>2023</v>
      </c>
      <c r="D451">
        <v>99</v>
      </c>
      <c r="E451">
        <v>2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419</v>
      </c>
      <c r="R451">
        <v>28168</v>
      </c>
      <c r="S451">
        <v>27893</v>
      </c>
      <c r="T451">
        <v>3.9386537915364959</v>
      </c>
      <c r="U451">
        <v>60.678413938981102</v>
      </c>
      <c r="V451">
        <v>93.212504261466961</v>
      </c>
      <c r="W451">
        <v>85.828139676621177</v>
      </c>
      <c r="X451">
        <v>3.3584209031525138</v>
      </c>
      <c r="Y451">
        <v>6.7168418063050277</v>
      </c>
      <c r="Z451">
        <v>64.225362113036041</v>
      </c>
      <c r="AA451">
        <v>9.6921940907216939</v>
      </c>
      <c r="AB451">
        <v>2.5460120497547343</v>
      </c>
      <c r="AC451">
        <v>-33.313319690583029</v>
      </c>
      <c r="AD451">
        <v>1.9042069263431285</v>
      </c>
      <c r="AE451">
        <v>1.9342867341079903</v>
      </c>
      <c r="AF451">
        <v>518</v>
      </c>
      <c r="AG451">
        <v>0</v>
      </c>
      <c r="AH451">
        <v>0</v>
      </c>
      <c r="AI451">
        <v>151</v>
      </c>
      <c r="AJ451">
        <v>1405</v>
      </c>
      <c r="AK451">
        <v>403</v>
      </c>
      <c r="AL451">
        <v>1545</v>
      </c>
      <c r="AM451">
        <v>0</v>
      </c>
      <c r="AN451">
        <v>471</v>
      </c>
      <c r="AO451">
        <v>335</v>
      </c>
      <c r="AP451">
        <v>259</v>
      </c>
    </row>
    <row r="452" spans="1:42">
      <c r="A452">
        <v>3</v>
      </c>
      <c r="B452">
        <v>3</v>
      </c>
      <c r="C452">
        <v>2023</v>
      </c>
      <c r="D452">
        <v>99</v>
      </c>
      <c r="E452">
        <v>3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458</v>
      </c>
      <c r="R452">
        <v>30309</v>
      </c>
      <c r="S452">
        <v>30248</v>
      </c>
      <c r="T452">
        <v>4.0286713517437054</v>
      </c>
      <c r="U452">
        <v>60.64933218725205</v>
      </c>
      <c r="V452">
        <v>92.045522274082884</v>
      </c>
      <c r="W452">
        <v>84.894938508331691</v>
      </c>
      <c r="X452">
        <v>2.2633541192385098</v>
      </c>
      <c r="Y452">
        <v>4.5267082384770196</v>
      </c>
      <c r="Z452">
        <v>60.500181464251547</v>
      </c>
      <c r="AA452">
        <v>9.8148124120252422</v>
      </c>
      <c r="AB452">
        <v>2.4620732385629043</v>
      </c>
      <c r="AC452">
        <v>-31.44667075723633</v>
      </c>
      <c r="AD452">
        <v>2.0489423363580612</v>
      </c>
      <c r="AE452">
        <v>2.0747911632899303</v>
      </c>
      <c r="AF452">
        <v>524</v>
      </c>
      <c r="AG452">
        <v>2</v>
      </c>
      <c r="AH452">
        <v>0</v>
      </c>
      <c r="AI452">
        <v>216</v>
      </c>
      <c r="AJ452">
        <v>1610</v>
      </c>
      <c r="AK452">
        <v>545</v>
      </c>
      <c r="AL452">
        <v>1860</v>
      </c>
      <c r="AM452">
        <v>3</v>
      </c>
      <c r="AN452">
        <v>534</v>
      </c>
      <c r="AO452">
        <v>309</v>
      </c>
      <c r="AP452">
        <v>247</v>
      </c>
    </row>
    <row r="453" spans="1:42">
      <c r="A453">
        <v>3</v>
      </c>
      <c r="B453">
        <v>4</v>
      </c>
      <c r="C453">
        <v>2023</v>
      </c>
      <c r="D453">
        <v>99</v>
      </c>
      <c r="E453">
        <v>4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445</v>
      </c>
      <c r="R453">
        <v>27698</v>
      </c>
      <c r="S453">
        <v>27670</v>
      </c>
      <c r="T453">
        <v>4.1690735793198055</v>
      </c>
      <c r="U453">
        <v>60.610155402963507</v>
      </c>
      <c r="V453">
        <v>92.540254453802177</v>
      </c>
      <c r="W453">
        <v>85.385243946512944</v>
      </c>
      <c r="X453">
        <v>1.7835222759766038</v>
      </c>
      <c r="Y453">
        <v>3.5670445519532077</v>
      </c>
      <c r="Z453">
        <v>60.784172142392976</v>
      </c>
      <c r="AA453">
        <v>9.3675319998380822</v>
      </c>
      <c r="AB453">
        <v>2.5896973207171832</v>
      </c>
      <c r="AC453">
        <v>-32.613519670920198</v>
      </c>
      <c r="AD453">
        <v>1.8724340899549841</v>
      </c>
      <c r="AE453">
        <v>1.9089207987575028</v>
      </c>
      <c r="AF453">
        <v>534</v>
      </c>
      <c r="AG453">
        <v>0</v>
      </c>
      <c r="AH453">
        <v>0</v>
      </c>
      <c r="AI453">
        <v>198</v>
      </c>
      <c r="AJ453">
        <v>1158</v>
      </c>
      <c r="AK453">
        <v>316</v>
      </c>
      <c r="AL453">
        <v>1499</v>
      </c>
      <c r="AM453">
        <v>1</v>
      </c>
      <c r="AN453">
        <v>547</v>
      </c>
      <c r="AO453">
        <v>346</v>
      </c>
      <c r="AP453">
        <v>248</v>
      </c>
    </row>
    <row r="454" spans="1:42">
      <c r="A454">
        <v>3</v>
      </c>
      <c r="B454">
        <v>5</v>
      </c>
      <c r="C454">
        <v>2023</v>
      </c>
      <c r="D454">
        <v>99</v>
      </c>
      <c r="E454">
        <v>5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429</v>
      </c>
      <c r="R454">
        <v>26049</v>
      </c>
      <c r="S454">
        <v>25967</v>
      </c>
      <c r="T454">
        <v>4.2042688778839876</v>
      </c>
      <c r="U454">
        <v>60.558401047483351</v>
      </c>
      <c r="V454">
        <v>91.695276540884223</v>
      </c>
      <c r="W454">
        <v>84.541140678553504</v>
      </c>
      <c r="X454">
        <v>1.1094475795615957</v>
      </c>
      <c r="Y454">
        <v>2.2188951591231914</v>
      </c>
      <c r="Z454">
        <v>62.344043917232895</v>
      </c>
      <c r="AA454">
        <v>9.324396337496232</v>
      </c>
      <c r="AB454">
        <v>2.4669196977493906</v>
      </c>
      <c r="AC454">
        <v>-29.707031064431007</v>
      </c>
      <c r="AD454">
        <v>1.7609587554782795</v>
      </c>
      <c r="AE454">
        <v>1.7737230441880378</v>
      </c>
      <c r="AF454">
        <v>537</v>
      </c>
      <c r="AG454">
        <v>0</v>
      </c>
      <c r="AH454">
        <v>0</v>
      </c>
      <c r="AI454">
        <v>138</v>
      </c>
      <c r="AJ454">
        <v>1229</v>
      </c>
      <c r="AK454">
        <v>321</v>
      </c>
      <c r="AL454">
        <v>1829</v>
      </c>
      <c r="AM454">
        <v>1</v>
      </c>
      <c r="AN454">
        <v>539</v>
      </c>
      <c r="AO454">
        <v>337</v>
      </c>
      <c r="AP454">
        <v>229</v>
      </c>
    </row>
    <row r="455" spans="1:42">
      <c r="A455">
        <v>3</v>
      </c>
      <c r="B455">
        <v>6</v>
      </c>
      <c r="C455">
        <v>2023</v>
      </c>
      <c r="D455">
        <v>99</v>
      </c>
      <c r="E455">
        <v>6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423</v>
      </c>
      <c r="R455">
        <v>25624</v>
      </c>
      <c r="S455">
        <v>25588</v>
      </c>
      <c r="T455">
        <v>4.1625819544177318</v>
      </c>
      <c r="U455">
        <v>60.611927465999699</v>
      </c>
      <c r="V455">
        <v>91.753527986014845</v>
      </c>
      <c r="W455">
        <v>84.642519931217421</v>
      </c>
      <c r="X455">
        <v>3.0557290040586951</v>
      </c>
      <c r="Y455">
        <v>6.1114580081173902</v>
      </c>
      <c r="Z455">
        <v>60.931158289103983</v>
      </c>
      <c r="AA455">
        <v>9.449794644226273</v>
      </c>
      <c r="AB455">
        <v>2.5386987595925898</v>
      </c>
      <c r="AC455">
        <v>-30.039576469884775</v>
      </c>
      <c r="AD455">
        <v>1.7322279991698499</v>
      </c>
      <c r="AE455">
        <v>1.7499307137150752</v>
      </c>
      <c r="AF455">
        <v>432</v>
      </c>
      <c r="AG455">
        <v>0</v>
      </c>
      <c r="AH455">
        <v>0</v>
      </c>
      <c r="AI455">
        <v>145</v>
      </c>
      <c r="AJ455">
        <v>1158</v>
      </c>
      <c r="AK455">
        <v>327</v>
      </c>
      <c r="AL455">
        <v>1178</v>
      </c>
      <c r="AM455">
        <v>0</v>
      </c>
      <c r="AN455">
        <v>467</v>
      </c>
      <c r="AO455">
        <v>335</v>
      </c>
      <c r="AP455">
        <v>246</v>
      </c>
    </row>
    <row r="456" spans="1:42">
      <c r="A456">
        <v>3</v>
      </c>
      <c r="B456">
        <v>7</v>
      </c>
      <c r="C456">
        <v>2023</v>
      </c>
      <c r="D456">
        <v>99</v>
      </c>
      <c r="E456">
        <v>7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432</v>
      </c>
      <c r="R456">
        <v>27261</v>
      </c>
      <c r="S456">
        <v>27213</v>
      </c>
      <c r="T456">
        <v>3.857892226990939</v>
      </c>
      <c r="U456">
        <v>60.717120493881602</v>
      </c>
      <c r="V456">
        <v>91.634590551429142</v>
      </c>
      <c r="W456">
        <v>84.529779884613887</v>
      </c>
      <c r="X456">
        <v>1.9698470342247163</v>
      </c>
      <c r="Y456">
        <v>3.9396940684494326</v>
      </c>
      <c r="Z456">
        <v>58.684567697443242</v>
      </c>
      <c r="AA456">
        <v>9.0862330639934967</v>
      </c>
      <c r="AB456">
        <v>2.4961690675981312</v>
      </c>
      <c r="AC456">
        <v>-29.296786773617715</v>
      </c>
      <c r="AD456">
        <v>1.8428921122919633</v>
      </c>
      <c r="AE456">
        <v>1.8585835412328005</v>
      </c>
      <c r="AF456">
        <v>517</v>
      </c>
      <c r="AG456">
        <v>0</v>
      </c>
      <c r="AH456">
        <v>0</v>
      </c>
      <c r="AI456">
        <v>162</v>
      </c>
      <c r="AJ456">
        <v>1473</v>
      </c>
      <c r="AK456">
        <v>372</v>
      </c>
      <c r="AL456">
        <v>1334</v>
      </c>
      <c r="AM456">
        <v>0</v>
      </c>
      <c r="AN456">
        <v>529</v>
      </c>
      <c r="AO456">
        <v>316</v>
      </c>
      <c r="AP456">
        <v>226</v>
      </c>
    </row>
    <row r="457" spans="1:42">
      <c r="A457">
        <v>3</v>
      </c>
      <c r="B457">
        <v>8</v>
      </c>
      <c r="C457">
        <v>2023</v>
      </c>
      <c r="D457">
        <v>99</v>
      </c>
      <c r="E457">
        <v>8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440</v>
      </c>
      <c r="R457">
        <v>28745</v>
      </c>
      <c r="S457">
        <v>28682</v>
      </c>
      <c r="T457">
        <v>4.182501304574707</v>
      </c>
      <c r="U457">
        <v>60.599609511191694</v>
      </c>
      <c r="V457">
        <v>91.690123469194646</v>
      </c>
      <c r="W457">
        <v>84.561617042046819</v>
      </c>
      <c r="X457">
        <v>1.5515741868150981</v>
      </c>
      <c r="Y457">
        <v>3.1031483736301961</v>
      </c>
      <c r="Z457">
        <v>58.803270133936323</v>
      </c>
      <c r="AA457">
        <v>9.4062179357763984</v>
      </c>
      <c r="AB457">
        <v>2.5835857108664184</v>
      </c>
      <c r="AC457">
        <v>-31.661949656483038</v>
      </c>
      <c r="AD457">
        <v>1.9432131531430437</v>
      </c>
      <c r="AE457">
        <v>1.9596505687331436</v>
      </c>
      <c r="AF457">
        <v>497</v>
      </c>
      <c r="AG457">
        <v>0</v>
      </c>
      <c r="AH457">
        <v>0</v>
      </c>
      <c r="AI457">
        <v>168</v>
      </c>
      <c r="AJ457">
        <v>1319</v>
      </c>
      <c r="AK457">
        <v>312</v>
      </c>
      <c r="AL457">
        <v>1447</v>
      </c>
      <c r="AM457">
        <v>2</v>
      </c>
      <c r="AN457">
        <v>552</v>
      </c>
      <c r="AO457">
        <v>291</v>
      </c>
      <c r="AP457">
        <v>240</v>
      </c>
    </row>
    <row r="458" spans="1:42">
      <c r="A458">
        <v>3</v>
      </c>
      <c r="B458">
        <v>9</v>
      </c>
      <c r="C458">
        <v>2023</v>
      </c>
      <c r="D458">
        <v>99</v>
      </c>
      <c r="E458">
        <v>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448</v>
      </c>
      <c r="R458">
        <v>29270</v>
      </c>
      <c r="S458">
        <v>29206</v>
      </c>
      <c r="T458">
        <v>3.780184489238128</v>
      </c>
      <c r="U458">
        <v>60.798329110456748</v>
      </c>
      <c r="V458">
        <v>91.284616341689613</v>
      </c>
      <c r="W458">
        <v>84.186547284804391</v>
      </c>
      <c r="X458">
        <v>1.5271609156132564</v>
      </c>
      <c r="Y458">
        <v>3.0543218312265128</v>
      </c>
      <c r="Z458">
        <v>59.545609839426021</v>
      </c>
      <c r="AA458">
        <v>9.4753294178182319</v>
      </c>
      <c r="AB458">
        <v>2.5631526228908257</v>
      </c>
      <c r="AC458">
        <v>-29.00915967099138</v>
      </c>
      <c r="AD458">
        <v>1.9787040874063968</v>
      </c>
      <c r="AE458">
        <v>1.9866012589649564</v>
      </c>
      <c r="AF458">
        <v>554</v>
      </c>
      <c r="AG458">
        <v>1</v>
      </c>
      <c r="AH458">
        <v>0</v>
      </c>
      <c r="AI458">
        <v>172</v>
      </c>
      <c r="AJ458">
        <v>1409</v>
      </c>
      <c r="AK458">
        <v>377</v>
      </c>
      <c r="AL458">
        <v>1543</v>
      </c>
      <c r="AM458">
        <v>1</v>
      </c>
      <c r="AN458">
        <v>436</v>
      </c>
      <c r="AO458">
        <v>337</v>
      </c>
      <c r="AP458">
        <v>237</v>
      </c>
    </row>
    <row r="459" spans="1:42">
      <c r="A459">
        <v>3</v>
      </c>
      <c r="B459">
        <v>10</v>
      </c>
      <c r="C459">
        <v>2023</v>
      </c>
      <c r="D459">
        <v>99</v>
      </c>
      <c r="E459">
        <v>10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411</v>
      </c>
      <c r="R459">
        <v>27672</v>
      </c>
      <c r="S459">
        <v>27622</v>
      </c>
      <c r="T459">
        <v>4.004300375831165</v>
      </c>
      <c r="U459">
        <v>60.696944464557248</v>
      </c>
      <c r="V459">
        <v>91.29206993687248</v>
      </c>
      <c r="W459">
        <v>84.207584534066626</v>
      </c>
      <c r="X459">
        <v>2.5657704538884074</v>
      </c>
      <c r="Y459">
        <v>5.1315409077768148</v>
      </c>
      <c r="Z459">
        <v>63.482943047123442</v>
      </c>
      <c r="AA459">
        <v>9.5613904242707193</v>
      </c>
      <c r="AB459">
        <v>2.6271869817354858</v>
      </c>
      <c r="AC459">
        <v>-30.185422729186488</v>
      </c>
      <c r="AD459">
        <v>1.8706764436867036</v>
      </c>
      <c r="AE459">
        <v>1.8793265880705765</v>
      </c>
      <c r="AF459">
        <v>496</v>
      </c>
      <c r="AG459">
        <v>0</v>
      </c>
      <c r="AH459">
        <v>0</v>
      </c>
      <c r="AI459">
        <v>157</v>
      </c>
      <c r="AJ459">
        <v>1356</v>
      </c>
      <c r="AK459">
        <v>318</v>
      </c>
      <c r="AL459">
        <v>1199</v>
      </c>
      <c r="AM459">
        <v>0</v>
      </c>
      <c r="AN459">
        <v>503</v>
      </c>
      <c r="AO459">
        <v>248</v>
      </c>
      <c r="AP459">
        <v>229</v>
      </c>
    </row>
    <row r="460" spans="1:42">
      <c r="A460">
        <v>3</v>
      </c>
      <c r="B460">
        <v>11</v>
      </c>
      <c r="C460">
        <v>2023</v>
      </c>
      <c r="D460">
        <v>99</v>
      </c>
      <c r="E460">
        <v>11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448</v>
      </c>
      <c r="R460">
        <v>29064</v>
      </c>
      <c r="S460">
        <v>29014</v>
      </c>
      <c r="T460">
        <v>3.9527250206440954</v>
      </c>
      <c r="U460">
        <v>60.721065692424339</v>
      </c>
      <c r="V460">
        <v>92.182583653528724</v>
      </c>
      <c r="W460">
        <v>85.033032329220319</v>
      </c>
      <c r="X460">
        <v>1.9715111478117249</v>
      </c>
      <c r="Y460">
        <v>3.9430222956234497</v>
      </c>
      <c r="Z460">
        <v>59.809386182218546</v>
      </c>
      <c r="AA460">
        <v>9.1697279451738876</v>
      </c>
      <c r="AB460">
        <v>2.5448725689883713</v>
      </c>
      <c r="AC460">
        <v>-32.442808872813657</v>
      </c>
      <c r="AD460">
        <v>1.9647781208192527</v>
      </c>
      <c r="AE460">
        <v>1.9933850666833663</v>
      </c>
      <c r="AF460">
        <v>500</v>
      </c>
      <c r="AG460">
        <v>0</v>
      </c>
      <c r="AH460">
        <v>0</v>
      </c>
      <c r="AI460">
        <v>188</v>
      </c>
      <c r="AJ460">
        <v>1618</v>
      </c>
      <c r="AK460">
        <v>378</v>
      </c>
      <c r="AL460">
        <v>1454</v>
      </c>
      <c r="AM460">
        <v>2</v>
      </c>
      <c r="AN460">
        <v>480</v>
      </c>
      <c r="AO460">
        <v>277</v>
      </c>
      <c r="AP460">
        <v>236</v>
      </c>
    </row>
    <row r="461" spans="1:42">
      <c r="A461">
        <v>3</v>
      </c>
      <c r="B461">
        <v>12</v>
      </c>
      <c r="C461">
        <v>2023</v>
      </c>
      <c r="D461">
        <v>99</v>
      </c>
      <c r="E461">
        <v>12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445</v>
      </c>
      <c r="R461">
        <v>29473</v>
      </c>
      <c r="S461">
        <v>29434</v>
      </c>
      <c r="T461">
        <v>4.1330709462898252</v>
      </c>
      <c r="U461">
        <v>60.625263300944511</v>
      </c>
      <c r="V461">
        <v>91.562594713065934</v>
      </c>
      <c r="W461">
        <v>84.468872732214649</v>
      </c>
      <c r="X461">
        <v>2.4768432124317168</v>
      </c>
      <c r="Y461">
        <v>4.9536864248634336</v>
      </c>
      <c r="Z461">
        <v>61.266243680656878</v>
      </c>
      <c r="AA461">
        <v>9.4215288708739298</v>
      </c>
      <c r="AB461">
        <v>2.6063742237166694</v>
      </c>
      <c r="AC461">
        <v>-31.919150462639561</v>
      </c>
      <c r="AD461">
        <v>1.9924272486548944</v>
      </c>
      <c r="AE461">
        <v>2.0088241052139346</v>
      </c>
      <c r="AF461">
        <v>533</v>
      </c>
      <c r="AG461">
        <v>0</v>
      </c>
      <c r="AH461">
        <v>0</v>
      </c>
      <c r="AI461">
        <v>137</v>
      </c>
      <c r="AJ461">
        <v>1607</v>
      </c>
      <c r="AK461">
        <v>392</v>
      </c>
      <c r="AL461">
        <v>1492</v>
      </c>
      <c r="AM461">
        <v>1</v>
      </c>
      <c r="AN461">
        <v>500</v>
      </c>
      <c r="AO461">
        <v>263</v>
      </c>
      <c r="AP461">
        <v>241</v>
      </c>
    </row>
    <row r="462" spans="1:42">
      <c r="A462">
        <v>3</v>
      </c>
      <c r="B462">
        <v>13</v>
      </c>
      <c r="C462">
        <v>2023</v>
      </c>
      <c r="D462">
        <v>99</v>
      </c>
      <c r="E462">
        <v>13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482</v>
      </c>
      <c r="R462">
        <v>30502</v>
      </c>
      <c r="S462">
        <v>30435</v>
      </c>
      <c r="T462">
        <v>4.1434987869647903</v>
      </c>
      <c r="U462">
        <v>60.631871200920003</v>
      </c>
      <c r="V462">
        <v>90.798485164820505</v>
      </c>
      <c r="W462">
        <v>83.736885165105747</v>
      </c>
      <c r="X462">
        <v>2.1178939085961574</v>
      </c>
      <c r="Y462">
        <v>4.2357878171923149</v>
      </c>
      <c r="Z462">
        <v>61.464821978886611</v>
      </c>
      <c r="AA462">
        <v>9.7042186594374744</v>
      </c>
      <c r="AB462">
        <v>2.5620057249128623</v>
      </c>
      <c r="AC462">
        <v>-30.472144788315894</v>
      </c>
      <c r="AD462">
        <v>2.0619894798110661</v>
      </c>
      <c r="AE462">
        <v>2.0591407594708073</v>
      </c>
      <c r="AF462">
        <v>462</v>
      </c>
      <c r="AG462">
        <v>0</v>
      </c>
      <c r="AH462">
        <v>0</v>
      </c>
      <c r="AI462">
        <v>151</v>
      </c>
      <c r="AJ462">
        <v>1638</v>
      </c>
      <c r="AK462">
        <v>406</v>
      </c>
      <c r="AL462">
        <v>1560</v>
      </c>
      <c r="AM462">
        <v>3</v>
      </c>
      <c r="AN462">
        <v>499</v>
      </c>
      <c r="AO462">
        <v>302</v>
      </c>
      <c r="AP462">
        <v>279</v>
      </c>
    </row>
    <row r="463" spans="1:42">
      <c r="A463">
        <v>3</v>
      </c>
      <c r="B463">
        <v>14</v>
      </c>
      <c r="C463">
        <v>2023</v>
      </c>
      <c r="D463">
        <v>99</v>
      </c>
      <c r="E463">
        <v>14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175</v>
      </c>
      <c r="R463">
        <v>10423</v>
      </c>
      <c r="S463">
        <v>10407</v>
      </c>
      <c r="T463">
        <v>4.0546867504557218</v>
      </c>
      <c r="U463">
        <v>60.651196310175855</v>
      </c>
      <c r="V463">
        <v>91.330050061104629</v>
      </c>
      <c r="W463">
        <v>84.248688382819594</v>
      </c>
      <c r="X463">
        <v>0.14391250119927079</v>
      </c>
      <c r="Y463">
        <v>0.28782500239854159</v>
      </c>
      <c r="Z463">
        <v>46.32063705267197</v>
      </c>
      <c r="AA463">
        <v>8.6763729985135747</v>
      </c>
      <c r="AB463">
        <v>2.5162075305671752</v>
      </c>
      <c r="AC463">
        <v>-29.490654985177716</v>
      </c>
      <c r="AD463">
        <v>0.70461334824177924</v>
      </c>
      <c r="AE463">
        <v>0.7084099134713131</v>
      </c>
      <c r="AF463">
        <v>163</v>
      </c>
      <c r="AG463">
        <v>0</v>
      </c>
      <c r="AH463">
        <v>0</v>
      </c>
      <c r="AI463">
        <v>45</v>
      </c>
      <c r="AJ463">
        <v>456</v>
      </c>
      <c r="AK463">
        <v>111</v>
      </c>
      <c r="AL463">
        <v>592</v>
      </c>
      <c r="AM463">
        <v>0</v>
      </c>
      <c r="AN463">
        <v>178</v>
      </c>
      <c r="AO463">
        <v>106</v>
      </c>
      <c r="AP463">
        <v>77</v>
      </c>
    </row>
    <row r="464" spans="1:42">
      <c r="A464">
        <v>3</v>
      </c>
      <c r="B464">
        <v>15</v>
      </c>
      <c r="C464">
        <v>2023</v>
      </c>
      <c r="D464">
        <v>99</v>
      </c>
      <c r="E464">
        <v>15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442</v>
      </c>
      <c r="R464">
        <v>31076</v>
      </c>
      <c r="S464">
        <v>30998</v>
      </c>
      <c r="T464">
        <v>4.2944072596215728</v>
      </c>
      <c r="U464">
        <v>60.543164075101608</v>
      </c>
      <c r="V464">
        <v>93.100564905560518</v>
      </c>
      <c r="W464">
        <v>85.856739144461031</v>
      </c>
      <c r="X464">
        <v>1.1809756725447296</v>
      </c>
      <c r="Y464">
        <v>2.3619513450894591</v>
      </c>
      <c r="Z464">
        <v>56.966791092804733</v>
      </c>
      <c r="AA464">
        <v>9.2421609717708968</v>
      </c>
      <c r="AB464">
        <v>2.6094701299752185</v>
      </c>
      <c r="AC464">
        <v>-30.936037279565152</v>
      </c>
      <c r="AD464">
        <v>2.100792901272333</v>
      </c>
      <c r="AE464">
        <v>2.1503244398035664</v>
      </c>
      <c r="AF464">
        <v>538</v>
      </c>
      <c r="AG464">
        <v>0</v>
      </c>
      <c r="AH464">
        <v>0</v>
      </c>
      <c r="AI464">
        <v>171</v>
      </c>
      <c r="AJ464">
        <v>1460</v>
      </c>
      <c r="AK464">
        <v>322</v>
      </c>
      <c r="AL464">
        <v>1406</v>
      </c>
      <c r="AM464">
        <v>0</v>
      </c>
      <c r="AN464">
        <v>410</v>
      </c>
      <c r="AO464">
        <v>344</v>
      </c>
      <c r="AP464">
        <v>245</v>
      </c>
    </row>
    <row r="465" spans="1:42">
      <c r="A465">
        <v>3</v>
      </c>
      <c r="B465">
        <v>16</v>
      </c>
      <c r="C465">
        <v>2023</v>
      </c>
      <c r="D465">
        <v>99</v>
      </c>
      <c r="E465">
        <v>16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463</v>
      </c>
      <c r="R465">
        <v>32413</v>
      </c>
      <c r="S465">
        <v>32338</v>
      </c>
      <c r="T465">
        <v>4.3870052139573632</v>
      </c>
      <c r="U465">
        <v>60.475168532376784</v>
      </c>
      <c r="V465">
        <v>93.704262808590912</v>
      </c>
      <c r="W465">
        <v>86.421961778711903</v>
      </c>
      <c r="X465">
        <v>1.7986610310677813</v>
      </c>
      <c r="Y465">
        <v>3.5973220621355626</v>
      </c>
      <c r="Z465">
        <v>63.348039366920688</v>
      </c>
      <c r="AA465">
        <v>9.4377579955892479</v>
      </c>
      <c r="AB465">
        <v>2.6180848431178281</v>
      </c>
      <c r="AC465">
        <v>-31.226206378051906</v>
      </c>
      <c r="AD465">
        <v>2.1911764805296734</v>
      </c>
      <c r="AE465">
        <v>2.2580481811389497</v>
      </c>
      <c r="AF465">
        <v>480</v>
      </c>
      <c r="AG465">
        <v>0</v>
      </c>
      <c r="AH465">
        <v>0</v>
      </c>
      <c r="AI465">
        <v>150</v>
      </c>
      <c r="AJ465">
        <v>1484</v>
      </c>
      <c r="AK465">
        <v>449</v>
      </c>
      <c r="AL465">
        <v>1585</v>
      </c>
      <c r="AM465">
        <v>2</v>
      </c>
      <c r="AN465">
        <v>409</v>
      </c>
      <c r="AO465">
        <v>338</v>
      </c>
      <c r="AP465">
        <v>280</v>
      </c>
    </row>
    <row r="466" spans="1:42">
      <c r="A466">
        <v>3</v>
      </c>
      <c r="B466">
        <v>17</v>
      </c>
      <c r="C466">
        <v>2023</v>
      </c>
      <c r="D466">
        <v>99</v>
      </c>
      <c r="E466">
        <v>17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463</v>
      </c>
      <c r="R466">
        <v>31454</v>
      </c>
      <c r="S466">
        <v>31402</v>
      </c>
      <c r="T466">
        <v>4.0519806701850332</v>
      </c>
      <c r="U466">
        <v>60.656295777339025</v>
      </c>
      <c r="V466">
        <v>92.300536646952835</v>
      </c>
      <c r="W466">
        <v>85.142389019807709</v>
      </c>
      <c r="X466">
        <v>2.5465759521841425</v>
      </c>
      <c r="Y466">
        <v>5.0931519043682849</v>
      </c>
      <c r="Z466">
        <v>63.635785591657637</v>
      </c>
      <c r="AA466">
        <v>9.4307904822255715</v>
      </c>
      <c r="AB466">
        <v>2.623677300723791</v>
      </c>
      <c r="AC466">
        <v>-30.492281779192712</v>
      </c>
      <c r="AD466">
        <v>2.1263463739419475</v>
      </c>
      <c r="AE466">
        <v>2.1602254007452113</v>
      </c>
      <c r="AF466">
        <v>546</v>
      </c>
      <c r="AG466">
        <v>1</v>
      </c>
      <c r="AH466">
        <v>0</v>
      </c>
      <c r="AI466">
        <v>157</v>
      </c>
      <c r="AJ466">
        <v>1546</v>
      </c>
      <c r="AK466">
        <v>336</v>
      </c>
      <c r="AL466">
        <v>1162</v>
      </c>
      <c r="AM466">
        <v>2</v>
      </c>
      <c r="AN466">
        <v>388</v>
      </c>
      <c r="AO466">
        <v>324</v>
      </c>
      <c r="AP466">
        <v>256</v>
      </c>
    </row>
    <row r="467" spans="1:42">
      <c r="A467">
        <v>3</v>
      </c>
      <c r="B467">
        <v>18</v>
      </c>
      <c r="C467">
        <v>2023</v>
      </c>
      <c r="D467">
        <v>99</v>
      </c>
      <c r="E467">
        <v>18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433</v>
      </c>
      <c r="R467">
        <v>28510</v>
      </c>
      <c r="S467">
        <v>28467</v>
      </c>
      <c r="T467">
        <v>4.0946685373553127</v>
      </c>
      <c r="U467">
        <v>60.662697158112898</v>
      </c>
      <c r="V467">
        <v>92.220522129727172</v>
      </c>
      <c r="W467">
        <v>85.072666596409746</v>
      </c>
      <c r="X467">
        <v>2.4412486846720456</v>
      </c>
      <c r="Y467">
        <v>4.8824973693440912</v>
      </c>
      <c r="Z467">
        <v>58.186601192564005</v>
      </c>
      <c r="AA467">
        <v>9.058338462021533</v>
      </c>
      <c r="AB467">
        <v>2.5812487934371759</v>
      </c>
      <c r="AC467">
        <v>-30.064727011311007</v>
      </c>
      <c r="AD467">
        <v>1.9273267349489711</v>
      </c>
      <c r="AE467">
        <v>1.9567154514407576</v>
      </c>
      <c r="AF467">
        <v>477</v>
      </c>
      <c r="AG467">
        <v>0</v>
      </c>
      <c r="AH467">
        <v>0</v>
      </c>
      <c r="AI467">
        <v>133</v>
      </c>
      <c r="AJ467">
        <v>1441</v>
      </c>
      <c r="AK467">
        <v>267</v>
      </c>
      <c r="AL467">
        <v>1239</v>
      </c>
      <c r="AM467">
        <v>3</v>
      </c>
      <c r="AN467">
        <v>393</v>
      </c>
      <c r="AO467">
        <v>268</v>
      </c>
      <c r="AP467">
        <v>246</v>
      </c>
    </row>
    <row r="468" spans="1:42">
      <c r="A468">
        <v>3</v>
      </c>
      <c r="B468">
        <v>19</v>
      </c>
      <c r="C468">
        <v>2023</v>
      </c>
      <c r="D468">
        <v>99</v>
      </c>
      <c r="E468">
        <v>19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438</v>
      </c>
      <c r="R468">
        <v>31841</v>
      </c>
      <c r="S468">
        <v>31775</v>
      </c>
      <c r="T468">
        <v>4.2925159385697693</v>
      </c>
      <c r="U468">
        <v>60.54322580645163</v>
      </c>
      <c r="V468">
        <v>92.135633385131655</v>
      </c>
      <c r="W468">
        <v>84.97394807238409</v>
      </c>
      <c r="X468">
        <v>1.1651644106654939</v>
      </c>
      <c r="Y468">
        <v>2.3303288213309878</v>
      </c>
      <c r="Z468">
        <v>62.341006877924713</v>
      </c>
      <c r="AA468">
        <v>9.0508244000117273</v>
      </c>
      <c r="AB468">
        <v>2.5890064703843838</v>
      </c>
      <c r="AC468">
        <v>-32.021758040313905</v>
      </c>
      <c r="AD468">
        <v>2.1525082626275065</v>
      </c>
      <c r="AE468">
        <v>2.1815606097388578</v>
      </c>
      <c r="AF468">
        <v>508</v>
      </c>
      <c r="AG468">
        <v>0</v>
      </c>
      <c r="AH468">
        <v>0</v>
      </c>
      <c r="AI468">
        <v>172</v>
      </c>
      <c r="AJ468">
        <v>1580</v>
      </c>
      <c r="AK468">
        <v>288</v>
      </c>
      <c r="AL468">
        <v>1410</v>
      </c>
      <c r="AM468">
        <v>1</v>
      </c>
      <c r="AN468">
        <v>455</v>
      </c>
      <c r="AO468">
        <v>294</v>
      </c>
      <c r="AP468">
        <v>225</v>
      </c>
    </row>
    <row r="469" spans="1:42">
      <c r="A469">
        <v>3</v>
      </c>
      <c r="B469">
        <v>20</v>
      </c>
      <c r="C469">
        <v>2023</v>
      </c>
      <c r="D469">
        <v>99</v>
      </c>
      <c r="E469">
        <v>20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351</v>
      </c>
      <c r="R469">
        <v>19928</v>
      </c>
      <c r="S469">
        <v>19873</v>
      </c>
      <c r="T469">
        <v>4.1491368928141306</v>
      </c>
      <c r="U469">
        <v>60.644089971317861</v>
      </c>
      <c r="V469">
        <v>91.017778712810752</v>
      </c>
      <c r="W469">
        <v>83.930463442862177</v>
      </c>
      <c r="X469">
        <v>2.2932557205941393</v>
      </c>
      <c r="Y469">
        <v>4.5865114411882786</v>
      </c>
      <c r="Z469">
        <v>57.778000802890389</v>
      </c>
      <c r="AA469">
        <v>9.5044482839720317</v>
      </c>
      <c r="AB469">
        <v>2.6037535308493758</v>
      </c>
      <c r="AC469">
        <v>-27.35894832772458</v>
      </c>
      <c r="AD469">
        <v>1.3471682628573516</v>
      </c>
      <c r="AE469">
        <v>1.3476557880802904</v>
      </c>
      <c r="AF469">
        <v>339</v>
      </c>
      <c r="AG469">
        <v>0</v>
      </c>
      <c r="AH469">
        <v>0</v>
      </c>
      <c r="AI469">
        <v>110</v>
      </c>
      <c r="AJ469">
        <v>1136</v>
      </c>
      <c r="AK469">
        <v>275</v>
      </c>
      <c r="AL469">
        <v>1075</v>
      </c>
      <c r="AM469">
        <v>0</v>
      </c>
      <c r="AN469">
        <v>261</v>
      </c>
      <c r="AO469">
        <v>206</v>
      </c>
      <c r="AP469">
        <v>211</v>
      </c>
    </row>
    <row r="470" spans="1:42">
      <c r="A470">
        <v>3</v>
      </c>
      <c r="B470">
        <v>21</v>
      </c>
      <c r="C470">
        <v>2023</v>
      </c>
      <c r="D470">
        <v>99</v>
      </c>
      <c r="E470">
        <v>21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428</v>
      </c>
      <c r="R470">
        <v>30018</v>
      </c>
      <c r="S470">
        <v>29966</v>
      </c>
      <c r="T470">
        <v>4.1853221400493048</v>
      </c>
      <c r="U470">
        <v>60.605285990789554</v>
      </c>
      <c r="V470">
        <v>91.839769434611213</v>
      </c>
      <c r="W470">
        <v>84.714342921977504</v>
      </c>
      <c r="X470">
        <v>2.1353854354054236</v>
      </c>
      <c r="Y470">
        <v>4.2707708708108472</v>
      </c>
      <c r="Z470">
        <v>55.506695982410562</v>
      </c>
      <c r="AA470">
        <v>9.3886325481661448</v>
      </c>
      <c r="AB470">
        <v>2.6364347738427858</v>
      </c>
      <c r="AC470">
        <v>-31.746579337527155</v>
      </c>
      <c r="AD470">
        <v>2.0292702185092319</v>
      </c>
      <c r="AE470">
        <v>2.0510755092920299</v>
      </c>
      <c r="AF470">
        <v>559</v>
      </c>
      <c r="AG470">
        <v>1</v>
      </c>
      <c r="AH470">
        <v>0</v>
      </c>
      <c r="AI470">
        <v>122</v>
      </c>
      <c r="AJ470">
        <v>1585</v>
      </c>
      <c r="AK470">
        <v>275</v>
      </c>
      <c r="AL470">
        <v>1504</v>
      </c>
      <c r="AM470">
        <v>2</v>
      </c>
      <c r="AN470">
        <v>408</v>
      </c>
      <c r="AO470">
        <v>308</v>
      </c>
      <c r="AP470">
        <v>222</v>
      </c>
    </row>
    <row r="471" spans="1:42">
      <c r="A471">
        <v>3</v>
      </c>
      <c r="B471">
        <v>22</v>
      </c>
      <c r="C471">
        <v>2023</v>
      </c>
      <c r="D471">
        <v>99</v>
      </c>
      <c r="E471">
        <v>22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474</v>
      </c>
      <c r="R471">
        <v>27835</v>
      </c>
      <c r="S471">
        <v>27770</v>
      </c>
      <c r="T471">
        <v>4.4615771510687976</v>
      </c>
      <c r="U471">
        <v>60.445948865682382</v>
      </c>
      <c r="V471">
        <v>92.488495695370631</v>
      </c>
      <c r="W471">
        <v>85.299881166726067</v>
      </c>
      <c r="X471">
        <v>1.1280761631040055</v>
      </c>
      <c r="Y471">
        <v>2.256152326208011</v>
      </c>
      <c r="Z471">
        <v>60.097000179629994</v>
      </c>
      <c r="AA471">
        <v>9.6976390282761464</v>
      </c>
      <c r="AB471">
        <v>2.6459239499085649</v>
      </c>
      <c r="AC471">
        <v>-34.325314420481305</v>
      </c>
      <c r="AD471">
        <v>1.8816955337532304</v>
      </c>
      <c r="AE471">
        <v>1.9139043656524828</v>
      </c>
      <c r="AF471">
        <v>430</v>
      </c>
      <c r="AG471">
        <v>0</v>
      </c>
      <c r="AH471">
        <v>0</v>
      </c>
      <c r="AI471">
        <v>147</v>
      </c>
      <c r="AJ471">
        <v>1467</v>
      </c>
      <c r="AK471">
        <v>197</v>
      </c>
      <c r="AL471">
        <v>1542</v>
      </c>
      <c r="AM471">
        <v>0</v>
      </c>
      <c r="AN471">
        <v>373</v>
      </c>
      <c r="AO471">
        <v>239</v>
      </c>
      <c r="AP471">
        <v>282</v>
      </c>
    </row>
    <row r="472" spans="1:42">
      <c r="A472">
        <v>3</v>
      </c>
      <c r="B472">
        <v>23</v>
      </c>
      <c r="C472">
        <v>2023</v>
      </c>
      <c r="D472">
        <v>99</v>
      </c>
      <c r="E472">
        <v>23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409</v>
      </c>
      <c r="R472">
        <v>29811</v>
      </c>
      <c r="S472">
        <v>29684</v>
      </c>
      <c r="T472">
        <v>4.0883231022105928</v>
      </c>
      <c r="U472">
        <v>60.617234874006208</v>
      </c>
      <c r="V472">
        <v>91.434387319637025</v>
      </c>
      <c r="W472">
        <v>84.260305214931009</v>
      </c>
      <c r="X472">
        <v>1.2411525946798161</v>
      </c>
      <c r="Y472">
        <v>2.4823051893596322</v>
      </c>
      <c r="Z472">
        <v>59.451209285163202</v>
      </c>
      <c r="AA472">
        <v>9.7264290102795865</v>
      </c>
      <c r="AB472">
        <v>2.5989708986039122</v>
      </c>
      <c r="AC472">
        <v>-33.879693939485001</v>
      </c>
      <c r="AD472">
        <v>2.015276650142539</v>
      </c>
      <c r="AE472">
        <v>2.0208839654330566</v>
      </c>
      <c r="AF472">
        <v>462</v>
      </c>
      <c r="AG472">
        <v>0</v>
      </c>
      <c r="AH472">
        <v>0</v>
      </c>
      <c r="AI472">
        <v>119</v>
      </c>
      <c r="AJ472">
        <v>1271</v>
      </c>
      <c r="AK472">
        <v>240</v>
      </c>
      <c r="AL472">
        <v>1782</v>
      </c>
      <c r="AM472">
        <v>0</v>
      </c>
      <c r="AN472">
        <v>420</v>
      </c>
      <c r="AO472">
        <v>265</v>
      </c>
      <c r="AP472">
        <v>231</v>
      </c>
    </row>
    <row r="473" spans="1:42">
      <c r="A473">
        <v>3</v>
      </c>
      <c r="B473">
        <v>24</v>
      </c>
      <c r="C473">
        <v>2023</v>
      </c>
      <c r="D473">
        <v>99</v>
      </c>
      <c r="E473">
        <v>24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439</v>
      </c>
      <c r="R473">
        <v>29111</v>
      </c>
      <c r="S473">
        <v>29003</v>
      </c>
      <c r="T473">
        <v>4.3447494074404851</v>
      </c>
      <c r="U473">
        <v>60.484777436816877</v>
      </c>
      <c r="V473">
        <v>91.402742399457637</v>
      </c>
      <c r="W473">
        <v>84.269927248905418</v>
      </c>
      <c r="X473">
        <v>1.7690907217203125</v>
      </c>
      <c r="Y473">
        <v>3.5381814434406249</v>
      </c>
      <c r="Z473">
        <v>62.797567929648594</v>
      </c>
      <c r="AA473">
        <v>9.3385341940013689</v>
      </c>
      <c r="AB473">
        <v>2.702209335113559</v>
      </c>
      <c r="AC473">
        <v>-34.537170388565542</v>
      </c>
      <c r="AD473">
        <v>1.9679554044580672</v>
      </c>
      <c r="AE473">
        <v>1.9747470274382504</v>
      </c>
      <c r="AF473">
        <v>385</v>
      </c>
      <c r="AG473">
        <v>1</v>
      </c>
      <c r="AH473">
        <v>0</v>
      </c>
      <c r="AI473">
        <v>191</v>
      </c>
      <c r="AJ473">
        <v>1366</v>
      </c>
      <c r="AK473">
        <v>246</v>
      </c>
      <c r="AL473">
        <v>1606</v>
      </c>
      <c r="AM473">
        <v>2</v>
      </c>
      <c r="AN473">
        <v>428</v>
      </c>
      <c r="AO473">
        <v>273</v>
      </c>
      <c r="AP473">
        <v>237</v>
      </c>
    </row>
    <row r="474" spans="1:42">
      <c r="A474">
        <v>3</v>
      </c>
      <c r="B474">
        <v>25</v>
      </c>
      <c r="C474">
        <v>2023</v>
      </c>
      <c r="D474">
        <v>99</v>
      </c>
      <c r="E474">
        <v>25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440</v>
      </c>
      <c r="R474">
        <v>29176</v>
      </c>
      <c r="S474">
        <v>29117</v>
      </c>
      <c r="T474">
        <v>4.5318412393748284</v>
      </c>
      <c r="U474">
        <v>60.420269945392718</v>
      </c>
      <c r="V474">
        <v>91.463651094803481</v>
      </c>
      <c r="W474">
        <v>84.369443967441555</v>
      </c>
      <c r="X474">
        <v>2.4369344666849462</v>
      </c>
      <c r="Y474">
        <v>4.8738689333698924</v>
      </c>
      <c r="Z474">
        <v>59.36386070743076</v>
      </c>
      <c r="AA474">
        <v>9.2653612149113123</v>
      </c>
      <c r="AB474">
        <v>2.6460703404610975</v>
      </c>
      <c r="AC474">
        <v>-30.700983223829446</v>
      </c>
      <c r="AD474">
        <v>1.9723495201287673</v>
      </c>
      <c r="AE474">
        <v>1.9848502235928964</v>
      </c>
      <c r="AF474">
        <v>393</v>
      </c>
      <c r="AG474">
        <v>0</v>
      </c>
      <c r="AH474">
        <v>0</v>
      </c>
      <c r="AI474">
        <v>125</v>
      </c>
      <c r="AJ474">
        <v>1669</v>
      </c>
      <c r="AK474">
        <v>312</v>
      </c>
      <c r="AL474">
        <v>1543</v>
      </c>
      <c r="AM474">
        <v>1</v>
      </c>
      <c r="AN474">
        <v>402</v>
      </c>
      <c r="AO474">
        <v>263</v>
      </c>
      <c r="AP474">
        <v>241</v>
      </c>
    </row>
    <row r="475" spans="1:42">
      <c r="A475">
        <v>3</v>
      </c>
      <c r="B475">
        <v>26</v>
      </c>
      <c r="C475">
        <v>2023</v>
      </c>
      <c r="D475">
        <v>99</v>
      </c>
      <c r="E475">
        <v>26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421</v>
      </c>
      <c r="R475">
        <v>27809</v>
      </c>
      <c r="S475">
        <v>27758</v>
      </c>
      <c r="T475">
        <v>4.1786472005465845</v>
      </c>
      <c r="U475">
        <v>60.589559766553791</v>
      </c>
      <c r="V475">
        <v>90.90428441388184</v>
      </c>
      <c r="W475">
        <v>83.844343972908604</v>
      </c>
      <c r="X475">
        <v>2.0317163508216765</v>
      </c>
      <c r="Y475">
        <v>4.0634327016433529</v>
      </c>
      <c r="Z475">
        <v>57.150562767449394</v>
      </c>
      <c r="AA475">
        <v>9.3706922605566412</v>
      </c>
      <c r="AB475">
        <v>2.5796404390975036</v>
      </c>
      <c r="AC475">
        <v>-31.304468009296301</v>
      </c>
      <c r="AD475">
        <v>1.8799378874849499</v>
      </c>
      <c r="AE475">
        <v>1.880433023950288</v>
      </c>
      <c r="AF475">
        <v>384</v>
      </c>
      <c r="AG475">
        <v>0</v>
      </c>
      <c r="AH475">
        <v>0</v>
      </c>
      <c r="AI475">
        <v>130</v>
      </c>
      <c r="AJ475">
        <v>1520</v>
      </c>
      <c r="AK475">
        <v>341</v>
      </c>
      <c r="AL475">
        <v>1884</v>
      </c>
      <c r="AM475">
        <v>0</v>
      </c>
      <c r="AN475">
        <v>373</v>
      </c>
      <c r="AO475">
        <v>179</v>
      </c>
      <c r="AP475">
        <v>229</v>
      </c>
    </row>
    <row r="476" spans="1:42">
      <c r="A476">
        <v>3</v>
      </c>
      <c r="B476">
        <v>27</v>
      </c>
      <c r="C476">
        <v>2023</v>
      </c>
      <c r="D476">
        <v>99</v>
      </c>
      <c r="E476">
        <v>27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444</v>
      </c>
      <c r="R476">
        <v>29661</v>
      </c>
      <c r="S476">
        <v>29588</v>
      </c>
      <c r="T476">
        <v>4.5123562927750243</v>
      </c>
      <c r="U476">
        <v>60.429566040286609</v>
      </c>
      <c r="V476">
        <v>91.351351628452321</v>
      </c>
      <c r="W476">
        <v>84.233381776395618</v>
      </c>
      <c r="X476">
        <v>1.4564579751188429</v>
      </c>
      <c r="Y476">
        <v>2.9129159502376858</v>
      </c>
      <c r="Z476">
        <v>55.908431947675403</v>
      </c>
      <c r="AA476">
        <v>9.4362487040464895</v>
      </c>
      <c r="AB476">
        <v>2.652539879477799</v>
      </c>
      <c r="AC476">
        <v>-32.855332236519772</v>
      </c>
      <c r="AD476">
        <v>2.0051363832101514</v>
      </c>
      <c r="AE476">
        <v>2.0137046557699003</v>
      </c>
      <c r="AF476">
        <v>321</v>
      </c>
      <c r="AG476">
        <v>0</v>
      </c>
      <c r="AH476">
        <v>0</v>
      </c>
      <c r="AI476">
        <v>142</v>
      </c>
      <c r="AJ476">
        <v>2015</v>
      </c>
      <c r="AK476">
        <v>244</v>
      </c>
      <c r="AL476">
        <v>1830</v>
      </c>
      <c r="AM476">
        <v>0</v>
      </c>
      <c r="AN476">
        <v>415</v>
      </c>
      <c r="AO476">
        <v>153</v>
      </c>
      <c r="AP476">
        <v>239</v>
      </c>
    </row>
    <row r="477" spans="1:42">
      <c r="A477">
        <v>3</v>
      </c>
      <c r="B477">
        <v>28</v>
      </c>
      <c r="C477">
        <v>2023</v>
      </c>
      <c r="D477">
        <v>99</v>
      </c>
      <c r="E477">
        <v>28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415</v>
      </c>
      <c r="R477">
        <v>29725</v>
      </c>
      <c r="S477">
        <v>29653</v>
      </c>
      <c r="T477">
        <v>4.5003195962994109</v>
      </c>
      <c r="U477">
        <v>60.438539102283087</v>
      </c>
      <c r="V477">
        <v>90.631986393429358</v>
      </c>
      <c r="W477">
        <v>83.574818736721284</v>
      </c>
      <c r="X477">
        <v>1.7594617325483604</v>
      </c>
      <c r="Y477">
        <v>3.5189234650967207</v>
      </c>
      <c r="Z477">
        <v>53.611438183347353</v>
      </c>
      <c r="AA477">
        <v>9.2964084118526369</v>
      </c>
      <c r="AB477">
        <v>2.578633764153786</v>
      </c>
      <c r="AC477">
        <v>-31.364006148092798</v>
      </c>
      <c r="AD477">
        <v>2.0094628971013035</v>
      </c>
      <c r="AE477">
        <v>2.0023500736867521</v>
      </c>
      <c r="AF477">
        <v>359</v>
      </c>
      <c r="AG477">
        <v>0</v>
      </c>
      <c r="AH477">
        <v>0</v>
      </c>
      <c r="AI477">
        <v>91</v>
      </c>
      <c r="AJ477">
        <v>1818</v>
      </c>
      <c r="AK477">
        <v>188</v>
      </c>
      <c r="AL477">
        <v>1834</v>
      </c>
      <c r="AM477">
        <v>0</v>
      </c>
      <c r="AN477">
        <v>378</v>
      </c>
      <c r="AO477">
        <v>171</v>
      </c>
      <c r="AP477">
        <v>229</v>
      </c>
    </row>
    <row r="478" spans="1:42">
      <c r="A478">
        <v>3</v>
      </c>
      <c r="B478">
        <v>29</v>
      </c>
      <c r="C478">
        <v>2023</v>
      </c>
      <c r="D478">
        <v>99</v>
      </c>
      <c r="E478">
        <v>29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385</v>
      </c>
      <c r="R478">
        <v>25980</v>
      </c>
      <c r="S478">
        <v>25871</v>
      </c>
      <c r="T478">
        <v>4.5509622786759047</v>
      </c>
      <c r="U478">
        <v>60.397472072977457</v>
      </c>
      <c r="V478">
        <v>90.858189517932246</v>
      </c>
      <c r="W478">
        <v>83.730714699857501</v>
      </c>
      <c r="X478">
        <v>0.76982294072363355</v>
      </c>
      <c r="Y478">
        <v>1.5396458814472671</v>
      </c>
      <c r="Z478">
        <v>56.281755196304843</v>
      </c>
      <c r="AA478">
        <v>9.0480427695297063</v>
      </c>
      <c r="AB478">
        <v>2.6236776151853656</v>
      </c>
      <c r="AC478">
        <v>-30.817736823757311</v>
      </c>
      <c r="AD478">
        <v>1.7562942326893811</v>
      </c>
      <c r="AE478">
        <v>1.75022523540844</v>
      </c>
      <c r="AF478">
        <v>315</v>
      </c>
      <c r="AG478">
        <v>0</v>
      </c>
      <c r="AH478">
        <v>0</v>
      </c>
      <c r="AI478">
        <v>158</v>
      </c>
      <c r="AJ478">
        <v>1873</v>
      </c>
      <c r="AK478">
        <v>362</v>
      </c>
      <c r="AL478">
        <v>2396</v>
      </c>
      <c r="AM478">
        <v>0</v>
      </c>
      <c r="AN478">
        <v>311</v>
      </c>
      <c r="AO478">
        <v>212</v>
      </c>
      <c r="AP478">
        <v>215</v>
      </c>
    </row>
    <row r="479" spans="1:42">
      <c r="A479">
        <v>3</v>
      </c>
      <c r="B479">
        <v>30</v>
      </c>
      <c r="C479">
        <v>2023</v>
      </c>
      <c r="D479">
        <v>99</v>
      </c>
      <c r="E479">
        <v>30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413</v>
      </c>
      <c r="R479">
        <v>29696</v>
      </c>
      <c r="S479">
        <v>29615</v>
      </c>
      <c r="T479">
        <v>4.5468413254310338</v>
      </c>
      <c r="U479">
        <v>60.366570994428493</v>
      </c>
      <c r="V479">
        <v>90.501025347136832</v>
      </c>
      <c r="W479">
        <v>83.446023974337194</v>
      </c>
      <c r="X479">
        <v>2.2427262931034488</v>
      </c>
      <c r="Y479">
        <v>4.4854525862068977</v>
      </c>
      <c r="Z479">
        <v>64.008620689655146</v>
      </c>
      <c r="AA479">
        <v>9.2370145389773519</v>
      </c>
      <c r="AB479">
        <v>2.5836830380309266</v>
      </c>
      <c r="AC479">
        <v>-32.331391129303945</v>
      </c>
      <c r="AD479">
        <v>2.0075024454943753</v>
      </c>
      <c r="AE479">
        <v>1.9967022735971327</v>
      </c>
      <c r="AF479">
        <v>339</v>
      </c>
      <c r="AG479">
        <v>0</v>
      </c>
      <c r="AH479">
        <v>0</v>
      </c>
      <c r="AI479">
        <v>125</v>
      </c>
      <c r="AJ479">
        <v>1878</v>
      </c>
      <c r="AK479">
        <v>495</v>
      </c>
      <c r="AL479">
        <v>2864</v>
      </c>
      <c r="AM479">
        <v>0</v>
      </c>
      <c r="AN479">
        <v>332</v>
      </c>
      <c r="AO479">
        <v>214</v>
      </c>
      <c r="AP479">
        <v>222</v>
      </c>
    </row>
    <row r="480" spans="1:42">
      <c r="A480">
        <v>3</v>
      </c>
      <c r="B480">
        <v>31</v>
      </c>
      <c r="C480">
        <v>2023</v>
      </c>
      <c r="D480">
        <v>99</v>
      </c>
      <c r="E480">
        <v>31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433</v>
      </c>
      <c r="R480">
        <v>29482</v>
      </c>
      <c r="S480">
        <v>29435</v>
      </c>
      <c r="T480">
        <v>4.7753544535648871</v>
      </c>
      <c r="U480">
        <v>60.295940207236271</v>
      </c>
      <c r="V480">
        <v>90.735239204364674</v>
      </c>
      <c r="W480">
        <v>83.699222014608623</v>
      </c>
      <c r="X480">
        <v>2.5812360084119121</v>
      </c>
      <c r="Y480">
        <v>5.1624720168238243</v>
      </c>
      <c r="Z480">
        <v>61.179702869547505</v>
      </c>
      <c r="AA480">
        <v>10.651190532752436</v>
      </c>
      <c r="AB480">
        <v>2.6149604529909904</v>
      </c>
      <c r="AC480">
        <v>-26.87555235675034</v>
      </c>
      <c r="AD480">
        <v>1.9930356646708367</v>
      </c>
      <c r="AE480">
        <v>1.9905880316838365</v>
      </c>
      <c r="AF480">
        <v>348</v>
      </c>
      <c r="AG480">
        <v>0</v>
      </c>
      <c r="AH480">
        <v>0</v>
      </c>
      <c r="AI480">
        <v>141</v>
      </c>
      <c r="AJ480">
        <v>1706</v>
      </c>
      <c r="AK480">
        <v>369</v>
      </c>
      <c r="AL480">
        <v>3313</v>
      </c>
      <c r="AM480">
        <v>2</v>
      </c>
      <c r="AN480">
        <v>405</v>
      </c>
      <c r="AO480">
        <v>216</v>
      </c>
      <c r="AP480">
        <v>237</v>
      </c>
    </row>
    <row r="481" spans="1:42">
      <c r="A481">
        <v>3</v>
      </c>
      <c r="B481">
        <v>32</v>
      </c>
      <c r="C481">
        <v>2023</v>
      </c>
      <c r="D481">
        <v>99</v>
      </c>
      <c r="E481">
        <v>32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412</v>
      </c>
      <c r="R481">
        <v>27015</v>
      </c>
      <c r="S481">
        <v>26935</v>
      </c>
      <c r="T481">
        <v>4.3090505274847324</v>
      </c>
      <c r="U481">
        <v>60.514683497308354</v>
      </c>
      <c r="V481">
        <v>90.203799082136484</v>
      </c>
      <c r="W481">
        <v>83.188026731019136</v>
      </c>
      <c r="X481">
        <v>1.7656857301499171</v>
      </c>
      <c r="Y481">
        <v>3.5313714602998343</v>
      </c>
      <c r="Z481">
        <v>56.228021469553937</v>
      </c>
      <c r="AA481">
        <v>9.0219600671671394</v>
      </c>
      <c r="AB481">
        <v>2.5684318418995056</v>
      </c>
      <c r="AC481">
        <v>-30.959860806668264</v>
      </c>
      <c r="AD481">
        <v>1.8262620745228495</v>
      </c>
      <c r="AE481">
        <v>1.8103966184899487</v>
      </c>
      <c r="AF481">
        <v>347</v>
      </c>
      <c r="AG481">
        <v>2</v>
      </c>
      <c r="AH481">
        <v>0</v>
      </c>
      <c r="AI481">
        <v>135</v>
      </c>
      <c r="AJ481">
        <v>1487</v>
      </c>
      <c r="AK481">
        <v>397</v>
      </c>
      <c r="AL481">
        <v>2801</v>
      </c>
      <c r="AM481">
        <v>0</v>
      </c>
      <c r="AN481">
        <v>280</v>
      </c>
      <c r="AO481">
        <v>224</v>
      </c>
      <c r="AP481">
        <v>229</v>
      </c>
    </row>
    <row r="482" spans="1:42">
      <c r="A482">
        <v>3</v>
      </c>
      <c r="B482">
        <v>33</v>
      </c>
      <c r="C482">
        <v>2023</v>
      </c>
      <c r="D482">
        <v>99</v>
      </c>
      <c r="E482">
        <v>33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425</v>
      </c>
      <c r="R482">
        <v>26570</v>
      </c>
      <c r="S482">
        <v>26487</v>
      </c>
      <c r="T482">
        <v>4.4632668423033506</v>
      </c>
      <c r="U482">
        <v>60.435647676218515</v>
      </c>
      <c r="V482">
        <v>91.129755961559141</v>
      </c>
      <c r="W482">
        <v>84.008309736851857</v>
      </c>
      <c r="X482">
        <v>1.81031238238615</v>
      </c>
      <c r="Y482">
        <v>3.6206247647723</v>
      </c>
      <c r="Z482">
        <v>57.470831765148681</v>
      </c>
      <c r="AA482">
        <v>9.0312950591500325</v>
      </c>
      <c r="AB482">
        <v>2.5745065587401035</v>
      </c>
      <c r="AC482">
        <v>-28.61684362036581</v>
      </c>
      <c r="AD482">
        <v>1.7961792826234362</v>
      </c>
      <c r="AE482">
        <v>1.7978396135382544</v>
      </c>
      <c r="AF482">
        <v>367</v>
      </c>
      <c r="AG482">
        <v>0</v>
      </c>
      <c r="AH482">
        <v>0</v>
      </c>
      <c r="AI482">
        <v>112</v>
      </c>
      <c r="AJ482">
        <v>1375</v>
      </c>
      <c r="AK482">
        <v>365</v>
      </c>
      <c r="AL482">
        <v>2043</v>
      </c>
      <c r="AM482">
        <v>0</v>
      </c>
      <c r="AN482">
        <v>351</v>
      </c>
      <c r="AO482">
        <v>168</v>
      </c>
      <c r="AP482">
        <v>224</v>
      </c>
    </row>
    <row r="483" spans="1:42">
      <c r="A483">
        <v>3</v>
      </c>
      <c r="B483">
        <v>34</v>
      </c>
      <c r="C483">
        <v>2023</v>
      </c>
      <c r="D483">
        <v>99</v>
      </c>
      <c r="E483">
        <v>34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444</v>
      </c>
      <c r="R483">
        <v>27502</v>
      </c>
      <c r="S483">
        <v>27466</v>
      </c>
      <c r="T483">
        <v>4.6497345647589263</v>
      </c>
      <c r="U483">
        <v>60.322107332702259</v>
      </c>
      <c r="V483">
        <v>91.335447217751778</v>
      </c>
      <c r="W483">
        <v>84.263878977645462</v>
      </c>
      <c r="X483">
        <v>2.3343756817685994</v>
      </c>
      <c r="Y483">
        <v>4.6687513635371989</v>
      </c>
      <c r="Z483">
        <v>60.839211693694999</v>
      </c>
      <c r="AA483">
        <v>10.669323410500132</v>
      </c>
      <c r="AB483">
        <v>2.6271725945738047</v>
      </c>
      <c r="AC483">
        <v>-25.532109494362345</v>
      </c>
      <c r="AD483">
        <v>1.8591841411633323</v>
      </c>
      <c r="AE483">
        <v>1.8699620392660412</v>
      </c>
      <c r="AF483">
        <v>340</v>
      </c>
      <c r="AG483">
        <v>0</v>
      </c>
      <c r="AH483">
        <v>0</v>
      </c>
      <c r="AI483">
        <v>105</v>
      </c>
      <c r="AJ483">
        <v>1150</v>
      </c>
      <c r="AK483">
        <v>264</v>
      </c>
      <c r="AL483">
        <v>2094</v>
      </c>
      <c r="AM483">
        <v>0</v>
      </c>
      <c r="AN483">
        <v>267</v>
      </c>
      <c r="AO483">
        <v>188</v>
      </c>
      <c r="AP483">
        <v>243</v>
      </c>
    </row>
    <row r="484" spans="1:42">
      <c r="A484">
        <v>3</v>
      </c>
      <c r="B484">
        <v>35</v>
      </c>
      <c r="C484">
        <v>2023</v>
      </c>
      <c r="D484">
        <v>99</v>
      </c>
      <c r="E484">
        <v>35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503</v>
      </c>
      <c r="R484">
        <v>30104</v>
      </c>
      <c r="S484">
        <v>30015</v>
      </c>
      <c r="T484">
        <v>4.4194127026308783</v>
      </c>
      <c r="U484">
        <v>60.421489255372315</v>
      </c>
      <c r="V484">
        <v>90.06835693745785</v>
      </c>
      <c r="W484">
        <v>83.05264367816099</v>
      </c>
      <c r="X484">
        <v>1.6177252192399676</v>
      </c>
      <c r="Y484">
        <v>3.2354504384799352</v>
      </c>
      <c r="Z484">
        <v>55.251793781557261</v>
      </c>
      <c r="AA484">
        <v>9.5155556865648254</v>
      </c>
      <c r="AB484">
        <v>2.5359828554535566</v>
      </c>
      <c r="AC484">
        <v>-27.837048403671361</v>
      </c>
      <c r="AD484">
        <v>2.0350839715504674</v>
      </c>
      <c r="AE484">
        <v>2.0141311030149112</v>
      </c>
      <c r="AF484">
        <v>351</v>
      </c>
      <c r="AG484">
        <v>0</v>
      </c>
      <c r="AH484">
        <v>0</v>
      </c>
      <c r="AI484">
        <v>136</v>
      </c>
      <c r="AJ484">
        <v>1330</v>
      </c>
      <c r="AK484">
        <v>376</v>
      </c>
      <c r="AL484">
        <v>2618</v>
      </c>
      <c r="AM484">
        <v>1</v>
      </c>
      <c r="AN484">
        <v>449</v>
      </c>
      <c r="AO484">
        <v>168</v>
      </c>
      <c r="AP484">
        <v>256</v>
      </c>
    </row>
    <row r="485" spans="1:42">
      <c r="A485">
        <v>3</v>
      </c>
      <c r="B485">
        <v>36</v>
      </c>
      <c r="C485">
        <v>2023</v>
      </c>
      <c r="D485">
        <v>99</v>
      </c>
      <c r="E485">
        <v>36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440</v>
      </c>
      <c r="R485">
        <v>28334</v>
      </c>
      <c r="S485">
        <v>28261</v>
      </c>
      <c r="T485">
        <v>4.4226371144208372</v>
      </c>
      <c r="U485">
        <v>60.426099571848141</v>
      </c>
      <c r="V485">
        <v>90.841292375132639</v>
      </c>
      <c r="W485">
        <v>83.77085382682813</v>
      </c>
      <c r="X485">
        <v>1.3305569280722811</v>
      </c>
      <c r="Y485">
        <v>2.6611138561445622</v>
      </c>
      <c r="Z485">
        <v>55.996329498129448</v>
      </c>
      <c r="AA485">
        <v>9.279641267740816</v>
      </c>
      <c r="AB485">
        <v>2.6080073445145224</v>
      </c>
      <c r="AC485">
        <v>-30.161914840373043</v>
      </c>
      <c r="AD485">
        <v>1.9154288217483044</v>
      </c>
      <c r="AE485">
        <v>1.9128300870299859</v>
      </c>
      <c r="AF485">
        <v>351</v>
      </c>
      <c r="AG485">
        <v>0</v>
      </c>
      <c r="AH485">
        <v>0</v>
      </c>
      <c r="AI485">
        <v>123</v>
      </c>
      <c r="AJ485">
        <v>1508</v>
      </c>
      <c r="AK485">
        <v>272</v>
      </c>
      <c r="AL485">
        <v>2710</v>
      </c>
      <c r="AM485">
        <v>0</v>
      </c>
      <c r="AN485">
        <v>387</v>
      </c>
      <c r="AO485">
        <v>195</v>
      </c>
      <c r="AP485">
        <v>231</v>
      </c>
    </row>
    <row r="486" spans="1:42">
      <c r="A486">
        <v>3</v>
      </c>
      <c r="B486">
        <v>37</v>
      </c>
      <c r="C486">
        <v>2023</v>
      </c>
      <c r="D486">
        <v>99</v>
      </c>
      <c r="E486">
        <v>37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489</v>
      </c>
      <c r="R486">
        <v>29562</v>
      </c>
      <c r="S486">
        <v>29512</v>
      </c>
      <c r="T486">
        <v>4.3038021784723632</v>
      </c>
      <c r="U486">
        <v>60.461710490647889</v>
      </c>
      <c r="V486">
        <v>90.160636127375113</v>
      </c>
      <c r="W486">
        <v>83.166969368392614</v>
      </c>
      <c r="X486">
        <v>1.9619782152763676</v>
      </c>
      <c r="Y486">
        <v>3.9239564305527352</v>
      </c>
      <c r="Z486">
        <v>57.448751775928521</v>
      </c>
      <c r="AA486">
        <v>9.8441029157956894</v>
      </c>
      <c r="AB486">
        <v>2.6397041205555345</v>
      </c>
      <c r="AC486">
        <v>-31.820160770647092</v>
      </c>
      <c r="AD486">
        <v>1.9984438070347763</v>
      </c>
      <c r="AE486">
        <v>1.9831037936571776</v>
      </c>
      <c r="AF486">
        <v>351</v>
      </c>
      <c r="AG486">
        <v>0</v>
      </c>
      <c r="AH486">
        <v>0</v>
      </c>
      <c r="AI486">
        <v>107</v>
      </c>
      <c r="AJ486">
        <v>1311</v>
      </c>
      <c r="AK486">
        <v>687</v>
      </c>
      <c r="AL486">
        <v>2896</v>
      </c>
      <c r="AM486">
        <v>1</v>
      </c>
      <c r="AN486">
        <v>365</v>
      </c>
      <c r="AO486">
        <v>205</v>
      </c>
      <c r="AP486">
        <v>252</v>
      </c>
    </row>
    <row r="487" spans="1:42">
      <c r="A487">
        <v>3</v>
      </c>
      <c r="B487">
        <v>38</v>
      </c>
      <c r="C487">
        <v>2023</v>
      </c>
      <c r="D487">
        <v>99</v>
      </c>
      <c r="E487">
        <v>38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460</v>
      </c>
      <c r="R487">
        <v>29935</v>
      </c>
      <c r="S487">
        <v>29884</v>
      </c>
      <c r="T487">
        <v>4.2533823283781524</v>
      </c>
      <c r="U487">
        <v>60.572881809664047</v>
      </c>
      <c r="V487">
        <v>90.362126839887495</v>
      </c>
      <c r="W487">
        <v>83.348785303171937</v>
      </c>
      <c r="X487">
        <v>1.743778186069818</v>
      </c>
      <c r="Y487">
        <v>3.4875563721396361</v>
      </c>
      <c r="Z487">
        <v>55.476866544179053</v>
      </c>
      <c r="AA487">
        <v>9.2783517069123906</v>
      </c>
      <c r="AB487">
        <v>2.6024083513089873</v>
      </c>
      <c r="AC487">
        <v>-32.853158781246279</v>
      </c>
      <c r="AD487">
        <v>2.023659270806645</v>
      </c>
      <c r="AE487">
        <v>2.0124909213033497</v>
      </c>
      <c r="AF487">
        <v>440</v>
      </c>
      <c r="AG487">
        <v>0</v>
      </c>
      <c r="AH487">
        <v>0</v>
      </c>
      <c r="AI487">
        <v>151</v>
      </c>
      <c r="AJ487">
        <v>1588</v>
      </c>
      <c r="AK487">
        <v>449</v>
      </c>
      <c r="AL487">
        <v>3129</v>
      </c>
      <c r="AM487">
        <v>0</v>
      </c>
      <c r="AN487">
        <v>485</v>
      </c>
      <c r="AO487">
        <v>280</v>
      </c>
      <c r="AP487">
        <v>239</v>
      </c>
    </row>
    <row r="488" spans="1:42">
      <c r="A488">
        <v>3</v>
      </c>
      <c r="B488">
        <v>39</v>
      </c>
      <c r="C488">
        <v>2023</v>
      </c>
      <c r="D488">
        <v>99</v>
      </c>
      <c r="E488">
        <v>39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444</v>
      </c>
      <c r="R488">
        <v>27400</v>
      </c>
      <c r="S488">
        <v>27369</v>
      </c>
      <c r="T488">
        <v>4.0972627737226253</v>
      </c>
      <c r="U488">
        <v>60.624027184040322</v>
      </c>
      <c r="V488">
        <v>89.700366014216897</v>
      </c>
      <c r="W488">
        <v>82.757448207826528</v>
      </c>
      <c r="X488">
        <v>1.8686131386861324</v>
      </c>
      <c r="Y488">
        <v>3.7372262773722649</v>
      </c>
      <c r="Z488">
        <v>57.879562043795609</v>
      </c>
      <c r="AA488">
        <v>9.9003309635222525</v>
      </c>
      <c r="AB488">
        <v>2.6512849686954501</v>
      </c>
      <c r="AC488">
        <v>-31.070950915320353</v>
      </c>
      <c r="AD488">
        <v>1.8522887596493087</v>
      </c>
      <c r="AE488">
        <v>1.8300457530029699</v>
      </c>
      <c r="AF488">
        <v>370</v>
      </c>
      <c r="AG488">
        <v>0</v>
      </c>
      <c r="AH488">
        <v>0</v>
      </c>
      <c r="AI488">
        <v>157</v>
      </c>
      <c r="AJ488">
        <v>1251</v>
      </c>
      <c r="AK488">
        <v>263</v>
      </c>
      <c r="AL488">
        <v>2778</v>
      </c>
      <c r="AM488">
        <v>1</v>
      </c>
      <c r="AN488">
        <v>378</v>
      </c>
      <c r="AO488">
        <v>284</v>
      </c>
      <c r="AP488">
        <v>231</v>
      </c>
    </row>
    <row r="489" spans="1:42">
      <c r="A489">
        <v>3</v>
      </c>
      <c r="B489">
        <v>40</v>
      </c>
      <c r="C489">
        <v>2023</v>
      </c>
      <c r="D489">
        <v>99</v>
      </c>
      <c r="E489">
        <v>40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468</v>
      </c>
      <c r="R489">
        <v>27064</v>
      </c>
      <c r="S489">
        <v>26717</v>
      </c>
      <c r="T489">
        <v>4.1626884422110555</v>
      </c>
      <c r="U489">
        <v>60.574577984055118</v>
      </c>
      <c r="V489">
        <v>90.605528651884782</v>
      </c>
      <c r="W489">
        <v>83.354639368192451</v>
      </c>
      <c r="X489">
        <v>2.8635826189772393</v>
      </c>
      <c r="Y489">
        <v>5.7271652379544786</v>
      </c>
      <c r="Z489">
        <v>60.863139225539442</v>
      </c>
      <c r="AA489">
        <v>9.4118943664799755</v>
      </c>
      <c r="AB489">
        <v>2.5683649682487544</v>
      </c>
      <c r="AC489">
        <v>-31.213455079487993</v>
      </c>
      <c r="AD489">
        <v>1.8295745617207624</v>
      </c>
      <c r="AE489">
        <v>1.7993406625942778</v>
      </c>
      <c r="AF489">
        <v>365</v>
      </c>
      <c r="AG489">
        <v>0</v>
      </c>
      <c r="AH489">
        <v>0</v>
      </c>
      <c r="AI489">
        <v>136</v>
      </c>
      <c r="AJ489">
        <v>1138</v>
      </c>
      <c r="AK489">
        <v>332</v>
      </c>
      <c r="AL489">
        <v>1756</v>
      </c>
      <c r="AM489">
        <v>0</v>
      </c>
      <c r="AN489">
        <v>347</v>
      </c>
      <c r="AO489">
        <v>211</v>
      </c>
      <c r="AP489">
        <v>243</v>
      </c>
    </row>
    <row r="490" spans="1:42">
      <c r="A490">
        <v>3</v>
      </c>
      <c r="B490">
        <v>41</v>
      </c>
      <c r="C490">
        <v>2023</v>
      </c>
      <c r="D490">
        <v>99</v>
      </c>
      <c r="E490">
        <v>41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452</v>
      </c>
      <c r="R490">
        <v>27884</v>
      </c>
      <c r="S490">
        <v>27825</v>
      </c>
      <c r="T490">
        <v>4.4667909912494626</v>
      </c>
      <c r="U490">
        <v>60.418688230008982</v>
      </c>
      <c r="V490">
        <v>90.970001917649569</v>
      </c>
      <c r="W490">
        <v>83.907274034142219</v>
      </c>
      <c r="X490">
        <v>2.6717831014201696</v>
      </c>
      <c r="Y490">
        <v>5.3435662028403392</v>
      </c>
      <c r="Z490">
        <v>57.025534356620255</v>
      </c>
      <c r="AA490">
        <v>9.1231274640560898</v>
      </c>
      <c r="AB490">
        <v>2.5547467025364043</v>
      </c>
      <c r="AC490">
        <v>-33.49168069155396</v>
      </c>
      <c r="AD490">
        <v>1.8850080209511435</v>
      </c>
      <c r="AE490">
        <v>1.886386641171848</v>
      </c>
      <c r="AF490">
        <v>405</v>
      </c>
      <c r="AG490">
        <v>0</v>
      </c>
      <c r="AH490">
        <v>0</v>
      </c>
      <c r="AI490">
        <v>100</v>
      </c>
      <c r="AJ490">
        <v>1425</v>
      </c>
      <c r="AK490">
        <v>532</v>
      </c>
      <c r="AL490">
        <v>2539</v>
      </c>
      <c r="AM490">
        <v>2</v>
      </c>
      <c r="AN490">
        <v>400</v>
      </c>
      <c r="AO490">
        <v>244</v>
      </c>
      <c r="AP490">
        <v>232</v>
      </c>
    </row>
    <row r="491" spans="1:42">
      <c r="A491">
        <v>3</v>
      </c>
      <c r="B491">
        <v>42</v>
      </c>
      <c r="C491">
        <v>2023</v>
      </c>
      <c r="D491">
        <v>99</v>
      </c>
      <c r="E491">
        <v>42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477</v>
      </c>
      <c r="R491">
        <v>28766</v>
      </c>
      <c r="S491">
        <v>28277</v>
      </c>
      <c r="T491">
        <v>4.2493221163874031</v>
      </c>
      <c r="U491">
        <v>60.511864766417922</v>
      </c>
      <c r="V491">
        <v>90.948874413013982</v>
      </c>
      <c r="W491">
        <v>83.60708349542017</v>
      </c>
      <c r="X491">
        <v>0.96989501494820241</v>
      </c>
      <c r="Y491">
        <v>1.9397900298964048</v>
      </c>
      <c r="Z491">
        <v>58.777723701592173</v>
      </c>
      <c r="AA491">
        <v>9.4687929426733994</v>
      </c>
      <c r="AB491">
        <v>2.5770392480289122</v>
      </c>
      <c r="AC491">
        <v>-32.33031609983265</v>
      </c>
      <c r="AD491">
        <v>1.9446327905135776</v>
      </c>
      <c r="AE491">
        <v>1.9101713767147004</v>
      </c>
      <c r="AF491">
        <v>365</v>
      </c>
      <c r="AG491">
        <v>0</v>
      </c>
      <c r="AH491">
        <v>0</v>
      </c>
      <c r="AI491">
        <v>131</v>
      </c>
      <c r="AJ491">
        <v>1440</v>
      </c>
      <c r="AK491">
        <v>343</v>
      </c>
      <c r="AL491">
        <v>2210</v>
      </c>
      <c r="AM491">
        <v>3</v>
      </c>
      <c r="AN491">
        <v>343</v>
      </c>
      <c r="AO491">
        <v>242</v>
      </c>
      <c r="AP491">
        <v>249</v>
      </c>
    </row>
    <row r="492" spans="1:42">
      <c r="A492">
        <v>3</v>
      </c>
      <c r="B492">
        <v>43</v>
      </c>
      <c r="C492">
        <v>2023</v>
      </c>
      <c r="D492">
        <v>99</v>
      </c>
      <c r="E492">
        <v>43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482</v>
      </c>
      <c r="R492">
        <v>29133</v>
      </c>
      <c r="S492">
        <v>29076</v>
      </c>
      <c r="T492">
        <v>4.0716713005869636</v>
      </c>
      <c r="U492">
        <v>60.653838217086246</v>
      </c>
      <c r="V492">
        <v>90.920908212749779</v>
      </c>
      <c r="W492">
        <v>83.860660682349689</v>
      </c>
      <c r="X492">
        <v>2.1247382693165826</v>
      </c>
      <c r="Y492">
        <v>4.2494765386331652</v>
      </c>
      <c r="Z492">
        <v>51.481138228126177</v>
      </c>
      <c r="AA492">
        <v>9.0041580644958614</v>
      </c>
      <c r="AB492">
        <v>2.5113778895415555</v>
      </c>
      <c r="AC492">
        <v>-29.659929835699955</v>
      </c>
      <c r="AD492">
        <v>1.96944264360815</v>
      </c>
      <c r="AE492">
        <v>1.9701027034472975</v>
      </c>
      <c r="AF492">
        <v>364</v>
      </c>
      <c r="AG492">
        <v>0</v>
      </c>
      <c r="AH492">
        <v>0</v>
      </c>
      <c r="AI492">
        <v>126</v>
      </c>
      <c r="AJ492">
        <v>1359</v>
      </c>
      <c r="AK492">
        <v>496</v>
      </c>
      <c r="AL492">
        <v>2212</v>
      </c>
      <c r="AM492">
        <v>0</v>
      </c>
      <c r="AN492">
        <v>374</v>
      </c>
      <c r="AO492">
        <v>207</v>
      </c>
      <c r="AP492">
        <v>260</v>
      </c>
    </row>
    <row r="493" spans="1:42">
      <c r="A493">
        <v>3</v>
      </c>
      <c r="B493">
        <v>44</v>
      </c>
      <c r="C493">
        <v>2023</v>
      </c>
      <c r="D493">
        <v>99</v>
      </c>
      <c r="E493">
        <v>44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471</v>
      </c>
      <c r="R493">
        <v>30078</v>
      </c>
      <c r="S493">
        <v>29896</v>
      </c>
      <c r="T493">
        <v>3.8061373761553288</v>
      </c>
      <c r="U493">
        <v>60.760469628043886</v>
      </c>
      <c r="V493">
        <v>90.192425109102757</v>
      </c>
      <c r="W493">
        <v>83.104806663098429</v>
      </c>
      <c r="X493">
        <v>1.5559545182525436</v>
      </c>
      <c r="Y493">
        <v>3.1119090365050872</v>
      </c>
      <c r="Z493">
        <v>57.557018418777851</v>
      </c>
      <c r="AA493">
        <v>9.2416264728477824</v>
      </c>
      <c r="AB493">
        <v>2.5077597195022903</v>
      </c>
      <c r="AC493">
        <v>-32.210906711107974</v>
      </c>
      <c r="AD493">
        <v>2.0333263252821872</v>
      </c>
      <c r="AE493">
        <v>2.0074057116205064</v>
      </c>
      <c r="AF493">
        <v>450</v>
      </c>
      <c r="AG493">
        <v>0</v>
      </c>
      <c r="AH493">
        <v>0</v>
      </c>
      <c r="AI493">
        <v>165</v>
      </c>
      <c r="AJ493">
        <v>1414</v>
      </c>
      <c r="AK493">
        <v>442</v>
      </c>
      <c r="AL493">
        <v>2562</v>
      </c>
      <c r="AM493">
        <v>2</v>
      </c>
      <c r="AN493">
        <v>343</v>
      </c>
      <c r="AO493">
        <v>309</v>
      </c>
      <c r="AP493">
        <v>256</v>
      </c>
    </row>
    <row r="494" spans="1:42">
      <c r="A494">
        <v>3</v>
      </c>
      <c r="B494">
        <v>45</v>
      </c>
      <c r="C494">
        <v>2023</v>
      </c>
      <c r="D494">
        <v>99</v>
      </c>
      <c r="E494">
        <v>45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475</v>
      </c>
      <c r="R494">
        <v>30273</v>
      </c>
      <c r="S494">
        <v>30200</v>
      </c>
      <c r="T494">
        <v>4.2248207974102341</v>
      </c>
      <c r="U494">
        <v>60.567880794701999</v>
      </c>
      <c r="V494">
        <v>91.163184404439377</v>
      </c>
      <c r="W494">
        <v>84.085264900662594</v>
      </c>
      <c r="X494">
        <v>1.9720543058170648</v>
      </c>
      <c r="Y494">
        <v>3.9441086116341295</v>
      </c>
      <c r="Z494">
        <v>56.11601096686816</v>
      </c>
      <c r="AA494">
        <v>8.9195828215955952</v>
      </c>
      <c r="AB494">
        <v>2.4934672551846102</v>
      </c>
      <c r="AC494">
        <v>-30.382787267427595</v>
      </c>
      <c r="AD494">
        <v>2.0465086722942889</v>
      </c>
      <c r="AE494">
        <v>2.0517420856034003</v>
      </c>
      <c r="AF494">
        <v>356</v>
      </c>
      <c r="AG494">
        <v>0</v>
      </c>
      <c r="AH494">
        <v>0</v>
      </c>
      <c r="AI494">
        <v>161</v>
      </c>
      <c r="AJ494">
        <v>1320</v>
      </c>
      <c r="AK494">
        <v>451</v>
      </c>
      <c r="AL494">
        <v>2887</v>
      </c>
      <c r="AM494">
        <v>2</v>
      </c>
      <c r="AN494">
        <v>360</v>
      </c>
      <c r="AO494">
        <v>259</v>
      </c>
      <c r="AP494">
        <v>256</v>
      </c>
    </row>
    <row r="495" spans="1:42">
      <c r="A495">
        <v>3</v>
      </c>
      <c r="B495">
        <v>46</v>
      </c>
      <c r="C495">
        <v>2023</v>
      </c>
      <c r="D495">
        <v>99</v>
      </c>
      <c r="E495">
        <v>46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470</v>
      </c>
      <c r="R495">
        <v>31642</v>
      </c>
      <c r="S495">
        <v>31574</v>
      </c>
      <c r="T495">
        <v>3.9646672144617927</v>
      </c>
      <c r="U495">
        <v>60.726483815797799</v>
      </c>
      <c r="V495">
        <v>90.878837251132637</v>
      </c>
      <c r="W495">
        <v>83.809402039653193</v>
      </c>
      <c r="X495">
        <v>1.3810757853485875</v>
      </c>
      <c r="Y495">
        <v>2.7621515706971751</v>
      </c>
      <c r="Z495">
        <v>60.435497124075603</v>
      </c>
      <c r="AA495">
        <v>9.6231014412649696</v>
      </c>
      <c r="AB495">
        <v>2.5716557672991369</v>
      </c>
      <c r="AC495">
        <v>-31.101116338086278</v>
      </c>
      <c r="AD495">
        <v>2.1390555084972047</v>
      </c>
      <c r="AE495">
        <v>2.1380520508172576</v>
      </c>
      <c r="AF495">
        <v>464</v>
      </c>
      <c r="AG495">
        <v>0</v>
      </c>
      <c r="AH495">
        <v>0</v>
      </c>
      <c r="AI495">
        <v>171</v>
      </c>
      <c r="AJ495">
        <v>1381</v>
      </c>
      <c r="AK495">
        <v>413</v>
      </c>
      <c r="AL495">
        <v>2342</v>
      </c>
      <c r="AM495">
        <v>5</v>
      </c>
      <c r="AN495">
        <v>464</v>
      </c>
      <c r="AO495">
        <v>310</v>
      </c>
      <c r="AP495">
        <v>259</v>
      </c>
    </row>
    <row r="496" spans="1:42">
      <c r="A496">
        <v>3</v>
      </c>
      <c r="B496">
        <v>47</v>
      </c>
      <c r="C496">
        <v>2023</v>
      </c>
      <c r="D496">
        <v>99</v>
      </c>
      <c r="E496">
        <v>47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447</v>
      </c>
      <c r="R496">
        <v>32364</v>
      </c>
      <c r="S496">
        <v>32286</v>
      </c>
      <c r="T496">
        <v>3.8087072055370159</v>
      </c>
      <c r="U496">
        <v>60.764727745772177</v>
      </c>
      <c r="V496">
        <v>90.208363576643606</v>
      </c>
      <c r="W496">
        <v>83.18506318528199</v>
      </c>
      <c r="X496">
        <v>2.3544679273266595</v>
      </c>
      <c r="Y496">
        <v>4.7089358546533191</v>
      </c>
      <c r="Z496">
        <v>59.59090347299469</v>
      </c>
      <c r="AA496">
        <v>9.4679897219808229</v>
      </c>
      <c r="AB496">
        <v>2.5024603637313096</v>
      </c>
      <c r="AC496">
        <v>-31.91159384170253</v>
      </c>
      <c r="AD496">
        <v>2.1878639933317601</v>
      </c>
      <c r="AE496">
        <v>2.1699789473256494</v>
      </c>
      <c r="AF496">
        <v>446</v>
      </c>
      <c r="AG496">
        <v>1</v>
      </c>
      <c r="AH496">
        <v>0</v>
      </c>
      <c r="AI496">
        <v>176</v>
      </c>
      <c r="AJ496">
        <v>1379</v>
      </c>
      <c r="AK496">
        <v>466</v>
      </c>
      <c r="AL496">
        <v>2343</v>
      </c>
      <c r="AM496">
        <v>0</v>
      </c>
      <c r="AN496">
        <v>486</v>
      </c>
      <c r="AO496">
        <v>349</v>
      </c>
      <c r="AP496">
        <v>221</v>
      </c>
    </row>
    <row r="497" spans="1:42">
      <c r="A497">
        <v>3</v>
      </c>
      <c r="B497">
        <v>48</v>
      </c>
      <c r="C497">
        <v>2023</v>
      </c>
      <c r="D497">
        <v>99</v>
      </c>
      <c r="E497">
        <v>48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530</v>
      </c>
      <c r="R497">
        <v>34410</v>
      </c>
      <c r="S497">
        <v>34236</v>
      </c>
      <c r="T497">
        <v>3.9630630630630641</v>
      </c>
      <c r="U497">
        <v>60.666024068232254</v>
      </c>
      <c r="V497">
        <v>89.922612869918055</v>
      </c>
      <c r="W497">
        <v>82.889776843089123</v>
      </c>
      <c r="X497">
        <v>2.603894216797443</v>
      </c>
      <c r="Y497">
        <v>5.2077884335948861</v>
      </c>
      <c r="Z497">
        <v>58.067422260970638</v>
      </c>
      <c r="AA497">
        <v>9.511940095390095</v>
      </c>
      <c r="AB497">
        <v>2.5385065752437543</v>
      </c>
      <c r="AC497">
        <v>-33.048665007150404</v>
      </c>
      <c r="AD497">
        <v>2.3261772342895157</v>
      </c>
      <c r="AE497">
        <v>2.2928725515575059</v>
      </c>
      <c r="AF497">
        <v>504</v>
      </c>
      <c r="AG497">
        <v>0</v>
      </c>
      <c r="AH497">
        <v>0</v>
      </c>
      <c r="AI497">
        <v>190</v>
      </c>
      <c r="AJ497">
        <v>1844</v>
      </c>
      <c r="AK497">
        <v>629</v>
      </c>
      <c r="AL497">
        <v>2591</v>
      </c>
      <c r="AM497">
        <v>1</v>
      </c>
      <c r="AN497">
        <v>457</v>
      </c>
      <c r="AO497">
        <v>298</v>
      </c>
      <c r="AP497">
        <v>291</v>
      </c>
    </row>
    <row r="498" spans="1:42">
      <c r="A498">
        <v>3</v>
      </c>
      <c r="B498">
        <v>49</v>
      </c>
      <c r="C498">
        <v>2023</v>
      </c>
      <c r="D498">
        <v>99</v>
      </c>
      <c r="E498">
        <v>49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499</v>
      </c>
      <c r="R498">
        <v>34269</v>
      </c>
      <c r="S498">
        <v>33874</v>
      </c>
      <c r="T498">
        <v>3.6335171729551488</v>
      </c>
      <c r="U498">
        <v>60.858121272952722</v>
      </c>
      <c r="V498">
        <v>87.437175726935024</v>
      </c>
      <c r="W498">
        <v>80.453137509594569</v>
      </c>
      <c r="X498">
        <v>1.6312118824593651</v>
      </c>
      <c r="Y498">
        <v>3.2624237649187302</v>
      </c>
      <c r="Z498">
        <v>57.658525197700563</v>
      </c>
      <c r="AA498">
        <v>9.6611208829221376</v>
      </c>
      <c r="AB498">
        <v>2.5237148275127059</v>
      </c>
      <c r="AC498">
        <v>-34.639822415758154</v>
      </c>
      <c r="AD498">
        <v>2.3166453833730714</v>
      </c>
      <c r="AE498">
        <v>2.2019395685555296</v>
      </c>
      <c r="AF498">
        <v>426</v>
      </c>
      <c r="AG498">
        <v>0</v>
      </c>
      <c r="AH498">
        <v>0</v>
      </c>
      <c r="AI498">
        <v>208</v>
      </c>
      <c r="AJ498">
        <v>1690</v>
      </c>
      <c r="AK498">
        <v>403</v>
      </c>
      <c r="AL498">
        <v>2997</v>
      </c>
      <c r="AM498">
        <v>0</v>
      </c>
      <c r="AN498">
        <v>473</v>
      </c>
      <c r="AO498">
        <v>329</v>
      </c>
      <c r="AP498">
        <v>275</v>
      </c>
    </row>
    <row r="499" spans="1:42">
      <c r="A499">
        <v>3</v>
      </c>
      <c r="B499">
        <v>50</v>
      </c>
      <c r="C499">
        <v>2023</v>
      </c>
      <c r="D499">
        <v>99</v>
      </c>
      <c r="E499">
        <v>50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530</v>
      </c>
      <c r="R499">
        <v>37406</v>
      </c>
      <c r="S499">
        <v>37310</v>
      </c>
      <c r="T499">
        <v>3.5530663529914994</v>
      </c>
      <c r="U499">
        <v>60.890324309836522</v>
      </c>
      <c r="V499">
        <v>86.373362123962778</v>
      </c>
      <c r="W499">
        <v>79.639839185204949</v>
      </c>
      <c r="X499">
        <v>1.7697695556862534</v>
      </c>
      <c r="Y499">
        <v>3.5395391113725068</v>
      </c>
      <c r="Z499">
        <v>56.039138106186158</v>
      </c>
      <c r="AA499">
        <v>9.2960847233086703</v>
      </c>
      <c r="AB499">
        <v>2.412573198164258</v>
      </c>
      <c r="AC499">
        <v>-30.225622492647577</v>
      </c>
      <c r="AD499">
        <v>2.5287121658190528</v>
      </c>
      <c r="AE499">
        <v>2.400775500924242</v>
      </c>
      <c r="AF499">
        <v>442</v>
      </c>
      <c r="AG499">
        <v>0</v>
      </c>
      <c r="AH499">
        <v>0</v>
      </c>
      <c r="AI499">
        <v>186</v>
      </c>
      <c r="AJ499">
        <v>1987</v>
      </c>
      <c r="AK499">
        <v>546</v>
      </c>
      <c r="AL499">
        <v>2678</v>
      </c>
      <c r="AM499">
        <v>1</v>
      </c>
      <c r="AN499">
        <v>531</v>
      </c>
      <c r="AO499">
        <v>358</v>
      </c>
      <c r="AP499">
        <v>295</v>
      </c>
    </row>
    <row r="500" spans="1:42">
      <c r="A500">
        <v>3</v>
      </c>
      <c r="B500">
        <v>51</v>
      </c>
      <c r="C500">
        <v>2023</v>
      </c>
      <c r="D500">
        <v>99</v>
      </c>
      <c r="E500">
        <v>51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364</v>
      </c>
      <c r="R500">
        <v>21675</v>
      </c>
      <c r="S500">
        <v>21567</v>
      </c>
      <c r="T500">
        <v>3.51916955017301</v>
      </c>
      <c r="U500">
        <v>60.904761904761877</v>
      </c>
      <c r="V500">
        <v>86.179338533384481</v>
      </c>
      <c r="W500">
        <v>79.39161218528281</v>
      </c>
      <c r="X500">
        <v>1.8085351787773936</v>
      </c>
      <c r="Y500">
        <v>3.6170703575547871</v>
      </c>
      <c r="Z500">
        <v>54.394463667820077</v>
      </c>
      <c r="AA500">
        <v>8.8349965390496088</v>
      </c>
      <c r="AB500">
        <v>2.4056584367147358</v>
      </c>
      <c r="AC500">
        <v>-29.825065471526298</v>
      </c>
      <c r="AD500">
        <v>1.4652685717298821</v>
      </c>
      <c r="AE500">
        <v>1.3834398667929111</v>
      </c>
      <c r="AF500">
        <v>314</v>
      </c>
      <c r="AG500">
        <v>0</v>
      </c>
      <c r="AH500">
        <v>0</v>
      </c>
      <c r="AI500">
        <v>160</v>
      </c>
      <c r="AJ500">
        <v>951</v>
      </c>
      <c r="AK500">
        <v>249</v>
      </c>
      <c r="AL500">
        <v>1392</v>
      </c>
      <c r="AM500">
        <v>1</v>
      </c>
      <c r="AN500">
        <v>298</v>
      </c>
      <c r="AO500">
        <v>181</v>
      </c>
      <c r="AP500">
        <v>205</v>
      </c>
    </row>
    <row r="501" spans="1:42">
      <c r="A501">
        <v>3</v>
      </c>
      <c r="B501">
        <v>52</v>
      </c>
      <c r="C501">
        <v>2023</v>
      </c>
      <c r="D501">
        <v>99</v>
      </c>
      <c r="E501">
        <v>52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162</v>
      </c>
      <c r="R501">
        <v>10563</v>
      </c>
      <c r="S501">
        <v>10524</v>
      </c>
      <c r="T501">
        <v>3.6042790873804784</v>
      </c>
      <c r="U501">
        <v>60.854237932345114</v>
      </c>
      <c r="V501">
        <v>88.388888133937684</v>
      </c>
      <c r="W501">
        <v>81.468101482325892</v>
      </c>
      <c r="X501">
        <v>1.7513963836031436</v>
      </c>
      <c r="Y501">
        <v>3.5027927672062873</v>
      </c>
      <c r="Z501">
        <v>52.144277193978994</v>
      </c>
      <c r="AA501">
        <v>9.2446313103467972</v>
      </c>
      <c r="AB501">
        <v>2.3495877548320889</v>
      </c>
      <c r="AC501">
        <v>-29.880731971107423</v>
      </c>
      <c r="AD501">
        <v>0.71407759737867316</v>
      </c>
      <c r="AE501">
        <v>0.69273058428014866</v>
      </c>
      <c r="AF501">
        <v>155</v>
      </c>
      <c r="AG501">
        <v>0</v>
      </c>
      <c r="AH501">
        <v>0</v>
      </c>
      <c r="AI501">
        <v>51</v>
      </c>
      <c r="AJ501">
        <v>605</v>
      </c>
      <c r="AK501">
        <v>238</v>
      </c>
      <c r="AL501">
        <v>691</v>
      </c>
      <c r="AM501">
        <v>0</v>
      </c>
      <c r="AN501">
        <v>148</v>
      </c>
      <c r="AO501">
        <v>82</v>
      </c>
      <c r="AP501">
        <v>86</v>
      </c>
    </row>
    <row r="502" spans="1:42">
      <c r="A502">
        <v>3</v>
      </c>
      <c r="B502">
        <v>53</v>
      </c>
      <c r="C502">
        <v>2022</v>
      </c>
      <c r="D502">
        <v>99</v>
      </c>
      <c r="E502">
        <v>1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465</v>
      </c>
      <c r="R502">
        <v>31325</v>
      </c>
      <c r="S502">
        <v>31299</v>
      </c>
      <c r="T502">
        <v>16.029624900239423</v>
      </c>
      <c r="U502">
        <v>60.605834052206141</v>
      </c>
      <c r="V502">
        <v>94.135518540514397</v>
      </c>
      <c r="W502">
        <v>86.859291990159718</v>
      </c>
      <c r="X502">
        <v>3.1987230646448523</v>
      </c>
      <c r="Y502">
        <v>6.3974461292897047</v>
      </c>
      <c r="Z502">
        <v>63.256185155626483</v>
      </c>
      <c r="AA502">
        <v>9.702578469814819</v>
      </c>
      <c r="AB502">
        <v>2.5220594523801538</v>
      </c>
      <c r="AC502">
        <v>-33.24490154493396</v>
      </c>
      <c r="AD502">
        <v>2.1286516271171796</v>
      </c>
      <c r="AE502">
        <v>2.1764932054514725</v>
      </c>
      <c r="AF502">
        <v>465</v>
      </c>
      <c r="AG502">
        <v>1</v>
      </c>
      <c r="AH502">
        <v>0</v>
      </c>
      <c r="AI502">
        <v>191</v>
      </c>
      <c r="AJ502">
        <v>1495</v>
      </c>
      <c r="AK502">
        <v>365</v>
      </c>
      <c r="AL502">
        <v>2390</v>
      </c>
      <c r="AM502">
        <v>0</v>
      </c>
      <c r="AN502">
        <v>511</v>
      </c>
      <c r="AO502">
        <v>389</v>
      </c>
      <c r="AP502">
        <v>287</v>
      </c>
    </row>
    <row r="503" spans="1:42">
      <c r="A503">
        <v>3</v>
      </c>
      <c r="B503">
        <v>54</v>
      </c>
      <c r="C503">
        <v>2022</v>
      </c>
      <c r="D503">
        <v>99</v>
      </c>
      <c r="E503">
        <v>2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507</v>
      </c>
      <c r="R503">
        <v>33853</v>
      </c>
      <c r="S503">
        <v>33737</v>
      </c>
      <c r="T503">
        <v>16.013913094851269</v>
      </c>
      <c r="U503">
        <v>60.654029700329005</v>
      </c>
      <c r="V503">
        <v>93.383456140290804</v>
      </c>
      <c r="W503">
        <v>86.092443015086758</v>
      </c>
      <c r="X503">
        <v>1.6512569048533363</v>
      </c>
      <c r="Y503">
        <v>3.3025138097066726</v>
      </c>
      <c r="Z503">
        <v>66.590848669246455</v>
      </c>
      <c r="AA503">
        <v>9.9438352821981884</v>
      </c>
      <c r="AB503">
        <v>2.5133831819253944</v>
      </c>
      <c r="AC503">
        <v>-33.829428978544904</v>
      </c>
      <c r="AD503">
        <v>2.3004387400733561</v>
      </c>
      <c r="AE503">
        <v>2.3253164372331483</v>
      </c>
      <c r="AF503">
        <v>633</v>
      </c>
      <c r="AG503">
        <v>1</v>
      </c>
      <c r="AH503">
        <v>0</v>
      </c>
      <c r="AI503">
        <v>257</v>
      </c>
      <c r="AJ503">
        <v>1689</v>
      </c>
      <c r="AK503">
        <v>353</v>
      </c>
      <c r="AL503">
        <v>2520</v>
      </c>
      <c r="AM503">
        <v>0</v>
      </c>
      <c r="AN503">
        <v>456</v>
      </c>
      <c r="AO503">
        <v>417</v>
      </c>
      <c r="AP503">
        <v>300</v>
      </c>
    </row>
    <row r="504" spans="1:42">
      <c r="A504">
        <v>3</v>
      </c>
      <c r="B504">
        <v>55</v>
      </c>
      <c r="C504">
        <v>2022</v>
      </c>
      <c r="D504">
        <v>99</v>
      </c>
      <c r="E504">
        <v>3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468</v>
      </c>
      <c r="R504">
        <v>31093</v>
      </c>
      <c r="S504">
        <v>31039</v>
      </c>
      <c r="T504">
        <v>16.112919306596339</v>
      </c>
      <c r="U504">
        <v>60.794870968781197</v>
      </c>
      <c r="V504">
        <v>92.255278605390558</v>
      </c>
      <c r="W504">
        <v>85.096501175940048</v>
      </c>
      <c r="X504">
        <v>1.4794326697327371</v>
      </c>
      <c r="Y504">
        <v>2.9588653394654743</v>
      </c>
      <c r="Z504">
        <v>60.721062618595823</v>
      </c>
      <c r="AA504">
        <v>9.5978053660487515</v>
      </c>
      <c r="AB504">
        <v>2.4863358885947631</v>
      </c>
      <c r="AC504">
        <v>-32.973714083400694</v>
      </c>
      <c r="AD504">
        <v>2.1128863540927214</v>
      </c>
      <c r="AE504">
        <v>2.1146085971653705</v>
      </c>
      <c r="AF504">
        <v>545</v>
      </c>
      <c r="AG504">
        <v>0</v>
      </c>
      <c r="AH504">
        <v>0</v>
      </c>
      <c r="AI504">
        <v>192</v>
      </c>
      <c r="AJ504">
        <v>1430</v>
      </c>
      <c r="AK504">
        <v>454</v>
      </c>
      <c r="AL504">
        <v>2183</v>
      </c>
      <c r="AM504">
        <v>2</v>
      </c>
      <c r="AN504">
        <v>397</v>
      </c>
      <c r="AO504">
        <v>393</v>
      </c>
      <c r="AP504">
        <v>256</v>
      </c>
    </row>
    <row r="505" spans="1:42">
      <c r="A505">
        <v>3</v>
      </c>
      <c r="B505">
        <v>56</v>
      </c>
      <c r="C505">
        <v>2022</v>
      </c>
      <c r="D505">
        <v>99</v>
      </c>
      <c r="E505">
        <v>4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447</v>
      </c>
      <c r="R505">
        <v>28660</v>
      </c>
      <c r="S505">
        <v>28625</v>
      </c>
      <c r="T505">
        <v>16.082274947662246</v>
      </c>
      <c r="U505">
        <v>60.696419213973776</v>
      </c>
      <c r="V505">
        <v>91.863002266200795</v>
      </c>
      <c r="W505">
        <v>84.751332751091581</v>
      </c>
      <c r="X505">
        <v>2.7843684577808783</v>
      </c>
      <c r="Y505">
        <v>5.5687369155617565</v>
      </c>
      <c r="Z505">
        <v>63.911374738311245</v>
      </c>
      <c r="AA505">
        <v>9.0425605440744103</v>
      </c>
      <c r="AB505">
        <v>2.4213308475233566</v>
      </c>
      <c r="AC505">
        <v>-34.586686733084008</v>
      </c>
      <c r="AD505">
        <v>1.9475548486250076</v>
      </c>
      <c r="AE505">
        <v>1.942238686428662</v>
      </c>
      <c r="AF505">
        <v>446</v>
      </c>
      <c r="AG505">
        <v>0</v>
      </c>
      <c r="AH505">
        <v>0</v>
      </c>
      <c r="AI505">
        <v>146</v>
      </c>
      <c r="AJ505">
        <v>1387</v>
      </c>
      <c r="AK505">
        <v>439</v>
      </c>
      <c r="AL505">
        <v>2294</v>
      </c>
      <c r="AM505">
        <v>0</v>
      </c>
      <c r="AN505">
        <v>390</v>
      </c>
      <c r="AO505">
        <v>330</v>
      </c>
      <c r="AP505">
        <v>266</v>
      </c>
    </row>
    <row r="506" spans="1:42">
      <c r="A506">
        <v>3</v>
      </c>
      <c r="B506">
        <v>57</v>
      </c>
      <c r="C506">
        <v>2022</v>
      </c>
      <c r="D506">
        <v>99</v>
      </c>
      <c r="E506">
        <v>5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443</v>
      </c>
      <c r="R506">
        <v>28270</v>
      </c>
      <c r="S506">
        <v>28233</v>
      </c>
      <c r="T506">
        <v>16.108312698974181</v>
      </c>
      <c r="U506">
        <v>60.789749583820353</v>
      </c>
      <c r="V506">
        <v>91.966659271925366</v>
      </c>
      <c r="W506">
        <v>84.845209506605386</v>
      </c>
      <c r="X506">
        <v>1.4821365405022997</v>
      </c>
      <c r="Y506">
        <v>2.9642730810045994</v>
      </c>
      <c r="Z506">
        <v>68.040325433321513</v>
      </c>
      <c r="AA506">
        <v>9.2378438975910555</v>
      </c>
      <c r="AB506">
        <v>2.4560598810975938</v>
      </c>
      <c r="AC506">
        <v>-34.030650017659099</v>
      </c>
      <c r="AD506">
        <v>1.9210528810407876</v>
      </c>
      <c r="AE506">
        <v>1.9177629459246344</v>
      </c>
      <c r="AF506">
        <v>534</v>
      </c>
      <c r="AG506">
        <v>0</v>
      </c>
      <c r="AH506">
        <v>0</v>
      </c>
      <c r="AI506">
        <v>189</v>
      </c>
      <c r="AJ506">
        <v>1633</v>
      </c>
      <c r="AK506">
        <v>409</v>
      </c>
      <c r="AL506">
        <v>1944</v>
      </c>
      <c r="AM506">
        <v>0</v>
      </c>
      <c r="AN506">
        <v>402</v>
      </c>
      <c r="AO506">
        <v>388</v>
      </c>
      <c r="AP506">
        <v>253</v>
      </c>
    </row>
    <row r="507" spans="1:42">
      <c r="A507">
        <v>3</v>
      </c>
      <c r="B507">
        <v>58</v>
      </c>
      <c r="C507">
        <v>2022</v>
      </c>
      <c r="D507">
        <v>99</v>
      </c>
      <c r="E507">
        <v>6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434</v>
      </c>
      <c r="R507">
        <v>26598.97</v>
      </c>
      <c r="S507">
        <v>26507.97</v>
      </c>
      <c r="T507">
        <v>16.115454470605439</v>
      </c>
      <c r="U507">
        <v>60.824690838264857</v>
      </c>
      <c r="V507">
        <v>91.807143980402174</v>
      </c>
      <c r="W507">
        <v>84.638872761663421</v>
      </c>
      <c r="X507">
        <v>2.7783030696301392</v>
      </c>
      <c r="Y507">
        <v>5.5566061392602784</v>
      </c>
      <c r="Z507">
        <v>60.291808291824815</v>
      </c>
      <c r="AA507">
        <v>9.5917760404042731</v>
      </c>
      <c r="AB507">
        <v>2.4094607766191518</v>
      </c>
      <c r="AC507">
        <v>-34.871858513700595</v>
      </c>
      <c r="AD507">
        <v>1.8075001043939685</v>
      </c>
      <c r="AE507">
        <v>1.7962091721145388</v>
      </c>
      <c r="AF507">
        <v>417.97000000000008</v>
      </c>
      <c r="AG507">
        <v>2</v>
      </c>
      <c r="AH507">
        <v>0</v>
      </c>
      <c r="AI507">
        <v>157</v>
      </c>
      <c r="AJ507">
        <v>1502</v>
      </c>
      <c r="AK507">
        <v>308</v>
      </c>
      <c r="AL507">
        <v>1665</v>
      </c>
      <c r="AM507">
        <v>0</v>
      </c>
      <c r="AN507">
        <v>349</v>
      </c>
      <c r="AO507">
        <v>282</v>
      </c>
      <c r="AP507">
        <v>259</v>
      </c>
    </row>
    <row r="508" spans="1:42">
      <c r="A508">
        <v>3</v>
      </c>
      <c r="B508">
        <v>59</v>
      </c>
      <c r="C508">
        <v>2022</v>
      </c>
      <c r="D508">
        <v>99</v>
      </c>
      <c r="E508">
        <v>7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435</v>
      </c>
      <c r="R508">
        <v>27918</v>
      </c>
      <c r="S508">
        <v>27883</v>
      </c>
      <c r="T508">
        <v>16.075184468801488</v>
      </c>
      <c r="U508">
        <v>60.691675931571218</v>
      </c>
      <c r="V508">
        <v>92.0049569457329</v>
      </c>
      <c r="W508">
        <v>84.884076318903482</v>
      </c>
      <c r="X508">
        <v>1.5258972705781222</v>
      </c>
      <c r="Y508">
        <v>3.0517945411562444</v>
      </c>
      <c r="Z508">
        <v>61.50512214342001</v>
      </c>
      <c r="AA508">
        <v>9.0891297449845734</v>
      </c>
      <c r="AB508">
        <v>2.4759818026135898</v>
      </c>
      <c r="AC508">
        <v>-34.129466946887028</v>
      </c>
      <c r="AD508">
        <v>1.8971331564519529</v>
      </c>
      <c r="AE508">
        <v>1.8948563632929136</v>
      </c>
      <c r="AF508">
        <v>430</v>
      </c>
      <c r="AG508">
        <v>0</v>
      </c>
      <c r="AH508">
        <v>0</v>
      </c>
      <c r="AI508">
        <v>155</v>
      </c>
      <c r="AJ508">
        <v>1513</v>
      </c>
      <c r="AK508">
        <v>415</v>
      </c>
      <c r="AL508">
        <v>1904</v>
      </c>
      <c r="AM508">
        <v>2</v>
      </c>
      <c r="AN508">
        <v>425</v>
      </c>
      <c r="AO508">
        <v>313</v>
      </c>
      <c r="AP508">
        <v>251</v>
      </c>
    </row>
    <row r="509" spans="1:42">
      <c r="A509">
        <v>3</v>
      </c>
      <c r="B509">
        <v>60</v>
      </c>
      <c r="C509">
        <v>2022</v>
      </c>
      <c r="D509">
        <v>99</v>
      </c>
      <c r="E509">
        <v>8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420</v>
      </c>
      <c r="R509">
        <v>27233</v>
      </c>
      <c r="S509">
        <v>27200</v>
      </c>
      <c r="T509">
        <v>16.159952998200708</v>
      </c>
      <c r="U509">
        <v>60.838970588235291</v>
      </c>
      <c r="V509">
        <v>93.039879548785478</v>
      </c>
      <c r="W509">
        <v>85.84046691176502</v>
      </c>
      <c r="X509">
        <v>2.7870598171336249</v>
      </c>
      <c r="Y509">
        <v>5.5741196342672499</v>
      </c>
      <c r="Z509">
        <v>62.203943744721485</v>
      </c>
      <c r="AA509">
        <v>9.0335081861696604</v>
      </c>
      <c r="AB509">
        <v>2.410628206936162</v>
      </c>
      <c r="AC509">
        <v>-32.53218146571205</v>
      </c>
      <c r="AD509">
        <v>1.8505848287719768</v>
      </c>
      <c r="AE509">
        <v>1.8692678817038515</v>
      </c>
      <c r="AF509">
        <v>500</v>
      </c>
      <c r="AG509">
        <v>0</v>
      </c>
      <c r="AH509">
        <v>0</v>
      </c>
      <c r="AI509">
        <v>155</v>
      </c>
      <c r="AJ509">
        <v>1715</v>
      </c>
      <c r="AK509">
        <v>465</v>
      </c>
      <c r="AL509">
        <v>1882</v>
      </c>
      <c r="AM509">
        <v>0</v>
      </c>
      <c r="AN509">
        <v>406</v>
      </c>
      <c r="AO509">
        <v>345</v>
      </c>
      <c r="AP509">
        <v>261</v>
      </c>
    </row>
    <row r="510" spans="1:42">
      <c r="A510">
        <v>3</v>
      </c>
      <c r="B510">
        <v>61</v>
      </c>
      <c r="C510">
        <v>2022</v>
      </c>
      <c r="D510">
        <v>99</v>
      </c>
      <c r="E510">
        <v>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458</v>
      </c>
      <c r="R510">
        <v>29968</v>
      </c>
      <c r="S510">
        <v>29738</v>
      </c>
      <c r="T510">
        <v>15.964361986118528</v>
      </c>
      <c r="U510">
        <v>60.710706839733682</v>
      </c>
      <c r="V510">
        <v>92.35259511252022</v>
      </c>
      <c r="W510">
        <v>84.985903557737615</v>
      </c>
      <c r="X510">
        <v>1.7718900160170843</v>
      </c>
      <c r="Y510">
        <v>3.5437800320341686</v>
      </c>
      <c r="Z510">
        <v>56.143219434062999</v>
      </c>
      <c r="AA510">
        <v>9.5203561421684633</v>
      </c>
      <c r="AB510">
        <v>2.529788970034494</v>
      </c>
      <c r="AC510">
        <v>-33.787371209876618</v>
      </c>
      <c r="AD510">
        <v>2.0364383706767013</v>
      </c>
      <c r="AE510">
        <v>2.0233416518267027</v>
      </c>
      <c r="AF510">
        <v>521</v>
      </c>
      <c r="AG510">
        <v>0</v>
      </c>
      <c r="AH510">
        <v>0</v>
      </c>
      <c r="AI510">
        <v>192</v>
      </c>
      <c r="AJ510">
        <v>1659</v>
      </c>
      <c r="AK510">
        <v>622</v>
      </c>
      <c r="AL510">
        <v>1932</v>
      </c>
      <c r="AM510">
        <v>2</v>
      </c>
      <c r="AN510">
        <v>443</v>
      </c>
      <c r="AO510">
        <v>339</v>
      </c>
      <c r="AP510">
        <v>277</v>
      </c>
    </row>
    <row r="511" spans="1:42">
      <c r="A511">
        <v>3</v>
      </c>
      <c r="B511">
        <v>62</v>
      </c>
      <c r="C511">
        <v>2022</v>
      </c>
      <c r="D511">
        <v>99</v>
      </c>
      <c r="E511">
        <v>10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469</v>
      </c>
      <c r="R511">
        <v>32190</v>
      </c>
      <c r="S511">
        <v>32172</v>
      </c>
      <c r="T511">
        <v>16.037931034482764</v>
      </c>
      <c r="U511">
        <v>60.599465373616795</v>
      </c>
      <c r="V511">
        <v>92.132733133082397</v>
      </c>
      <c r="W511">
        <v>85.019471279373249</v>
      </c>
      <c r="X511">
        <v>1.3668841255048156</v>
      </c>
      <c r="Y511">
        <v>2.7337682510096313</v>
      </c>
      <c r="Z511">
        <v>60.500155327741517</v>
      </c>
      <c r="AA511">
        <v>9.321719755704601</v>
      </c>
      <c r="AB511">
        <v>2.5077692952865003</v>
      </c>
      <c r="AC511">
        <v>-33.904670615917894</v>
      </c>
      <c r="AD511">
        <v>2.1874316321437206</v>
      </c>
      <c r="AE511">
        <v>2.1898129940446096</v>
      </c>
      <c r="AF511">
        <v>525</v>
      </c>
      <c r="AG511">
        <v>0</v>
      </c>
      <c r="AH511">
        <v>0</v>
      </c>
      <c r="AI511">
        <v>189</v>
      </c>
      <c r="AJ511">
        <v>1604</v>
      </c>
      <c r="AK511">
        <v>283</v>
      </c>
      <c r="AL511">
        <v>2490</v>
      </c>
      <c r="AM511">
        <v>1</v>
      </c>
      <c r="AN511">
        <v>394</v>
      </c>
      <c r="AO511">
        <v>372</v>
      </c>
      <c r="AP511">
        <v>266</v>
      </c>
    </row>
    <row r="512" spans="1:42">
      <c r="A512">
        <v>3</v>
      </c>
      <c r="B512">
        <v>63</v>
      </c>
      <c r="C512">
        <v>2022</v>
      </c>
      <c r="D512">
        <v>99</v>
      </c>
      <c r="E512">
        <v>11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437</v>
      </c>
      <c r="R512">
        <v>28964</v>
      </c>
      <c r="S512">
        <v>28712</v>
      </c>
      <c r="T512">
        <v>15.935954978594118</v>
      </c>
      <c r="U512">
        <v>60.694517971579828</v>
      </c>
      <c r="V512">
        <v>92.446422000291022</v>
      </c>
      <c r="W512">
        <v>85.062315408191395</v>
      </c>
      <c r="X512">
        <v>1.8954564286700728</v>
      </c>
      <c r="Y512">
        <v>3.7909128573401456</v>
      </c>
      <c r="Z512">
        <v>60.298991851954149</v>
      </c>
      <c r="AA512">
        <v>9.5593641413037833</v>
      </c>
      <c r="AB512">
        <v>2.5797911569025191</v>
      </c>
      <c r="AC512">
        <v>-36.002296155054857</v>
      </c>
      <c r="AD512">
        <v>1.9682127925880928</v>
      </c>
      <c r="AE512">
        <v>1.95529015703155</v>
      </c>
      <c r="AF512">
        <v>427</v>
      </c>
      <c r="AG512">
        <v>0</v>
      </c>
      <c r="AH512">
        <v>0</v>
      </c>
      <c r="AI512">
        <v>111</v>
      </c>
      <c r="AJ512">
        <v>1334</v>
      </c>
      <c r="AK512">
        <v>316</v>
      </c>
      <c r="AL512">
        <v>1677</v>
      </c>
      <c r="AM512">
        <v>4</v>
      </c>
      <c r="AN512">
        <v>401</v>
      </c>
      <c r="AO512">
        <v>305</v>
      </c>
      <c r="AP512">
        <v>251</v>
      </c>
    </row>
    <row r="513" spans="1:42">
      <c r="A513">
        <v>3</v>
      </c>
      <c r="B513">
        <v>64</v>
      </c>
      <c r="C513">
        <v>2022</v>
      </c>
      <c r="D513">
        <v>99</v>
      </c>
      <c r="E513">
        <v>12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458</v>
      </c>
      <c r="R513">
        <v>29860</v>
      </c>
      <c r="S513">
        <v>29812</v>
      </c>
      <c r="T513">
        <v>16.138580040187541</v>
      </c>
      <c r="U513">
        <v>60.873708573728706</v>
      </c>
      <c r="V513">
        <v>91.890001466757639</v>
      </c>
      <c r="W513">
        <v>84.76370656111645</v>
      </c>
      <c r="X513">
        <v>1.6778298727394503</v>
      </c>
      <c r="Y513">
        <v>3.3556597454789006</v>
      </c>
      <c r="Z513">
        <v>63.858004018754194</v>
      </c>
      <c r="AA513">
        <v>9.3707463351940508</v>
      </c>
      <c r="AB513">
        <v>2.4851194923089595</v>
      </c>
      <c r="AC513">
        <v>-37.865304051076571</v>
      </c>
      <c r="AD513">
        <v>2.0290993642687623</v>
      </c>
      <c r="AE513">
        <v>2.0230733098187255</v>
      </c>
      <c r="AF513">
        <v>542</v>
      </c>
      <c r="AG513">
        <v>1</v>
      </c>
      <c r="AH513">
        <v>0</v>
      </c>
      <c r="AI513">
        <v>218</v>
      </c>
      <c r="AJ513">
        <v>1623</v>
      </c>
      <c r="AK513">
        <v>349</v>
      </c>
      <c r="AL513">
        <v>1526</v>
      </c>
      <c r="AM513">
        <v>0</v>
      </c>
      <c r="AN513">
        <v>465</v>
      </c>
      <c r="AO513">
        <v>382</v>
      </c>
      <c r="AP513">
        <v>256</v>
      </c>
    </row>
    <row r="514" spans="1:42">
      <c r="A514">
        <v>3</v>
      </c>
      <c r="B514">
        <v>65</v>
      </c>
      <c r="C514">
        <v>2022</v>
      </c>
      <c r="D514">
        <v>99</v>
      </c>
      <c r="E514">
        <v>13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455</v>
      </c>
      <c r="R514">
        <v>29121</v>
      </c>
      <c r="S514">
        <v>29079</v>
      </c>
      <c r="T514">
        <v>16.13186360358505</v>
      </c>
      <c r="U514">
        <v>60.88448708690121</v>
      </c>
      <c r="V514">
        <v>91.921068533854751</v>
      </c>
      <c r="W514">
        <v>84.797326249183214</v>
      </c>
      <c r="X514">
        <v>0.9615054428075962</v>
      </c>
      <c r="Y514">
        <v>1.9230108856151924</v>
      </c>
      <c r="Z514">
        <v>61.526046495656047</v>
      </c>
      <c r="AA514">
        <v>9.5293858365910502</v>
      </c>
      <c r="AB514">
        <v>2.521935079136234</v>
      </c>
      <c r="AC514">
        <v>-37.366645378022874</v>
      </c>
      <c r="AD514">
        <v>1.978881533384818</v>
      </c>
      <c r="AE514">
        <v>1.9741138469208901</v>
      </c>
      <c r="AF514">
        <v>519</v>
      </c>
      <c r="AG514">
        <v>0</v>
      </c>
      <c r="AH514">
        <v>0</v>
      </c>
      <c r="AI514">
        <v>163</v>
      </c>
      <c r="AJ514">
        <v>1663</v>
      </c>
      <c r="AK514">
        <v>347</v>
      </c>
      <c r="AL514">
        <v>1699</v>
      </c>
      <c r="AM514">
        <v>0</v>
      </c>
      <c r="AN514">
        <v>363</v>
      </c>
      <c r="AO514">
        <v>367</v>
      </c>
      <c r="AP514">
        <v>266</v>
      </c>
    </row>
    <row r="515" spans="1:42">
      <c r="A515">
        <v>3</v>
      </c>
      <c r="B515">
        <v>66</v>
      </c>
      <c r="C515">
        <v>2022</v>
      </c>
      <c r="D515">
        <v>99</v>
      </c>
      <c r="E515">
        <v>14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484</v>
      </c>
      <c r="R515">
        <v>31303</v>
      </c>
      <c r="S515">
        <v>31242</v>
      </c>
      <c r="T515">
        <v>16.089384404050723</v>
      </c>
      <c r="U515">
        <v>60.793131041546637</v>
      </c>
      <c r="V515">
        <v>91.227029092362159</v>
      </c>
      <c r="W515">
        <v>84.142097176877314</v>
      </c>
      <c r="X515">
        <v>3.2968086125930425</v>
      </c>
      <c r="Y515">
        <v>6.593617225186085</v>
      </c>
      <c r="Z515">
        <v>65.418649969651483</v>
      </c>
      <c r="AA515">
        <v>9.3370984187538877</v>
      </c>
      <c r="AB515">
        <v>2.5430548114813822</v>
      </c>
      <c r="AC515">
        <v>-34.969127128088161</v>
      </c>
      <c r="AD515">
        <v>2.1271566443303782</v>
      </c>
      <c r="AE515">
        <v>2.1045668674324456</v>
      </c>
      <c r="AF515">
        <v>562</v>
      </c>
      <c r="AG515">
        <v>0</v>
      </c>
      <c r="AH515">
        <v>0</v>
      </c>
      <c r="AI515">
        <v>168</v>
      </c>
      <c r="AJ515">
        <v>1522</v>
      </c>
      <c r="AK515">
        <v>356</v>
      </c>
      <c r="AL515">
        <v>1737</v>
      </c>
      <c r="AM515">
        <v>0</v>
      </c>
      <c r="AN515">
        <v>393</v>
      </c>
      <c r="AO515">
        <v>354</v>
      </c>
      <c r="AP515">
        <v>290</v>
      </c>
    </row>
    <row r="516" spans="1:42">
      <c r="A516">
        <v>3</v>
      </c>
      <c r="B516">
        <v>67</v>
      </c>
      <c r="C516">
        <v>2022</v>
      </c>
      <c r="D516">
        <v>99</v>
      </c>
      <c r="E516">
        <v>15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188</v>
      </c>
      <c r="R516">
        <v>11824</v>
      </c>
      <c r="S516">
        <v>11819</v>
      </c>
      <c r="T516">
        <v>16.191052097428965</v>
      </c>
      <c r="U516">
        <v>60.90100685337169</v>
      </c>
      <c r="V516">
        <v>90.791366748198982</v>
      </c>
      <c r="W516">
        <v>83.785980201370492</v>
      </c>
      <c r="X516">
        <v>2.976995940460081</v>
      </c>
      <c r="Y516">
        <v>5.953991880920162</v>
      </c>
      <c r="Z516">
        <v>42.86197564276047</v>
      </c>
      <c r="AA516">
        <v>8.0632733803036576</v>
      </c>
      <c r="AB516">
        <v>2.4629272204313768</v>
      </c>
      <c r="AC516">
        <v>-26.591352693853874</v>
      </c>
      <c r="AD516">
        <v>0.80348529414312975</v>
      </c>
      <c r="AE516">
        <v>0.79279820109922416</v>
      </c>
      <c r="AF516">
        <v>193</v>
      </c>
      <c r="AG516">
        <v>0</v>
      </c>
      <c r="AH516">
        <v>0</v>
      </c>
      <c r="AI516">
        <v>84</v>
      </c>
      <c r="AJ516">
        <v>583</v>
      </c>
      <c r="AK516">
        <v>160</v>
      </c>
      <c r="AL516">
        <v>804</v>
      </c>
      <c r="AM516">
        <v>0</v>
      </c>
      <c r="AN516">
        <v>235</v>
      </c>
      <c r="AO516">
        <v>157</v>
      </c>
      <c r="AP516">
        <v>91</v>
      </c>
    </row>
    <row r="517" spans="1:42">
      <c r="A517">
        <v>3</v>
      </c>
      <c r="B517">
        <v>68</v>
      </c>
      <c r="C517">
        <v>2022</v>
      </c>
      <c r="D517">
        <v>99</v>
      </c>
      <c r="E517">
        <v>16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443</v>
      </c>
      <c r="R517">
        <v>32260</v>
      </c>
      <c r="S517">
        <v>32099</v>
      </c>
      <c r="T517">
        <v>15.983973961562304</v>
      </c>
      <c r="U517">
        <v>60.695130689429583</v>
      </c>
      <c r="V517">
        <v>93.830524045378496</v>
      </c>
      <c r="W517">
        <v>86.481931212810522</v>
      </c>
      <c r="X517">
        <v>0.88034717916924987</v>
      </c>
      <c r="Y517">
        <v>1.7606943583384997</v>
      </c>
      <c r="Z517">
        <v>57.606943583384997</v>
      </c>
      <c r="AA517">
        <v>9.4163160431904664</v>
      </c>
      <c r="AB517">
        <v>2.5689322141419839</v>
      </c>
      <c r="AC517">
        <v>-35.997312675632301</v>
      </c>
      <c r="AD517">
        <v>2.1921883955562715</v>
      </c>
      <c r="AE517">
        <v>2.2224267235225277</v>
      </c>
      <c r="AF517">
        <v>583</v>
      </c>
      <c r="AG517">
        <v>0</v>
      </c>
      <c r="AH517">
        <v>0</v>
      </c>
      <c r="AI517">
        <v>140</v>
      </c>
      <c r="AJ517">
        <v>1689</v>
      </c>
      <c r="AK517">
        <v>534</v>
      </c>
      <c r="AL517">
        <v>1650</v>
      </c>
      <c r="AM517">
        <v>0</v>
      </c>
      <c r="AN517">
        <v>398</v>
      </c>
      <c r="AO517">
        <v>440</v>
      </c>
      <c r="AP517">
        <v>261</v>
      </c>
    </row>
    <row r="518" spans="1:42">
      <c r="A518">
        <v>3</v>
      </c>
      <c r="B518">
        <v>69</v>
      </c>
      <c r="C518">
        <v>2022</v>
      </c>
      <c r="D518">
        <v>99</v>
      </c>
      <c r="E518">
        <v>17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497</v>
      </c>
      <c r="R518">
        <v>34863</v>
      </c>
      <c r="S518">
        <v>34792</v>
      </c>
      <c r="T518">
        <v>16.003327309755328</v>
      </c>
      <c r="U518">
        <v>60.645694412508611</v>
      </c>
      <c r="V518">
        <v>93.249627191665525</v>
      </c>
      <c r="W518">
        <v>86.005149747068145</v>
      </c>
      <c r="X518">
        <v>1.6521813957490747</v>
      </c>
      <c r="Y518">
        <v>3.3043627914981495</v>
      </c>
      <c r="Z518">
        <v>62.217824054154839</v>
      </c>
      <c r="AA518">
        <v>10.057308034545423</v>
      </c>
      <c r="AB518">
        <v>2.6199411447928127</v>
      </c>
      <c r="AC518">
        <v>-35.841270257011594</v>
      </c>
      <c r="AD518">
        <v>2.3690720407401842</v>
      </c>
      <c r="AE518">
        <v>2.3956006355269963</v>
      </c>
      <c r="AF518">
        <v>620</v>
      </c>
      <c r="AG518">
        <v>0</v>
      </c>
      <c r="AH518">
        <v>0</v>
      </c>
      <c r="AI518">
        <v>148</v>
      </c>
      <c r="AJ518">
        <v>1524</v>
      </c>
      <c r="AK518">
        <v>298</v>
      </c>
      <c r="AL518">
        <v>1861</v>
      </c>
      <c r="AM518">
        <v>0</v>
      </c>
      <c r="AN518">
        <v>589</v>
      </c>
      <c r="AO518">
        <v>482</v>
      </c>
      <c r="AP518">
        <v>317</v>
      </c>
    </row>
    <row r="519" spans="1:42">
      <c r="A519">
        <v>3</v>
      </c>
      <c r="B519">
        <v>70</v>
      </c>
      <c r="C519">
        <v>2022</v>
      </c>
      <c r="D519">
        <v>99</v>
      </c>
      <c r="E519">
        <v>18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457</v>
      </c>
      <c r="R519">
        <v>28914</v>
      </c>
      <c r="S519">
        <v>28810</v>
      </c>
      <c r="T519">
        <v>16.068548108182885</v>
      </c>
      <c r="U519">
        <v>60.861679972231855</v>
      </c>
      <c r="V519">
        <v>91.284102178015871</v>
      </c>
      <c r="W519">
        <v>84.145330440818896</v>
      </c>
      <c r="X519">
        <v>1.1067303036591267</v>
      </c>
      <c r="Y519">
        <v>2.2134606073182534</v>
      </c>
      <c r="Z519">
        <v>61.548039012243215</v>
      </c>
      <c r="AA519">
        <v>10.469461063009119</v>
      </c>
      <c r="AB519">
        <v>2.5726635078835054</v>
      </c>
      <c r="AC519">
        <v>-36.728499471667639</v>
      </c>
      <c r="AD519">
        <v>1.9648151044362696</v>
      </c>
      <c r="AE519">
        <v>1.9408136909329179</v>
      </c>
      <c r="AF519">
        <v>468</v>
      </c>
      <c r="AG519">
        <v>0</v>
      </c>
      <c r="AH519">
        <v>0</v>
      </c>
      <c r="AI519">
        <v>132</v>
      </c>
      <c r="AJ519">
        <v>1389</v>
      </c>
      <c r="AK519">
        <v>475</v>
      </c>
      <c r="AL519">
        <v>1644</v>
      </c>
      <c r="AM519">
        <v>0</v>
      </c>
      <c r="AN519">
        <v>538</v>
      </c>
      <c r="AO519">
        <v>322</v>
      </c>
      <c r="AP519">
        <v>266</v>
      </c>
    </row>
    <row r="520" spans="1:42">
      <c r="A520">
        <v>3</v>
      </c>
      <c r="B520">
        <v>71</v>
      </c>
      <c r="C520">
        <v>2022</v>
      </c>
      <c r="D520">
        <v>99</v>
      </c>
      <c r="E520">
        <v>19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440</v>
      </c>
      <c r="R520">
        <v>28894</v>
      </c>
      <c r="S520">
        <v>28831</v>
      </c>
      <c r="T520">
        <v>16.065653768948575</v>
      </c>
      <c r="U520">
        <v>60.723596129166509</v>
      </c>
      <c r="V520">
        <v>92.069929844458812</v>
      </c>
      <c r="W520">
        <v>84.909958031285527</v>
      </c>
      <c r="X520">
        <v>1.8896656745345055</v>
      </c>
      <c r="Y520">
        <v>3.779331349069011</v>
      </c>
      <c r="Z520">
        <v>65.563784868830894</v>
      </c>
      <c r="AA520">
        <v>9.3877038972757365</v>
      </c>
      <c r="AB520">
        <v>2.5361890268063161</v>
      </c>
      <c r="AC520">
        <v>-33.350115460185343</v>
      </c>
      <c r="AD520">
        <v>1.9634560291755403</v>
      </c>
      <c r="AE520">
        <v>1.9598773819176392</v>
      </c>
      <c r="AF520">
        <v>457</v>
      </c>
      <c r="AG520">
        <v>0</v>
      </c>
      <c r="AH520">
        <v>0</v>
      </c>
      <c r="AI520">
        <v>145</v>
      </c>
      <c r="AJ520">
        <v>1464</v>
      </c>
      <c r="AK520">
        <v>297</v>
      </c>
      <c r="AL520">
        <v>1744</v>
      </c>
      <c r="AM520">
        <v>0</v>
      </c>
      <c r="AN520">
        <v>477</v>
      </c>
      <c r="AO520">
        <v>346</v>
      </c>
      <c r="AP520">
        <v>259</v>
      </c>
    </row>
    <row r="521" spans="1:42">
      <c r="A521">
        <v>3</v>
      </c>
      <c r="B521">
        <v>72</v>
      </c>
      <c r="C521">
        <v>2022</v>
      </c>
      <c r="D521">
        <v>99</v>
      </c>
      <c r="E521">
        <v>20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419</v>
      </c>
      <c r="R521">
        <v>25276</v>
      </c>
      <c r="S521">
        <v>25240</v>
      </c>
      <c r="T521">
        <v>16.035527773381862</v>
      </c>
      <c r="U521">
        <v>60.640134706814578</v>
      </c>
      <c r="V521">
        <v>92.775139806288479</v>
      </c>
      <c r="W521">
        <v>85.584885103011246</v>
      </c>
      <c r="X521">
        <v>1.1908529830669412</v>
      </c>
      <c r="Y521">
        <v>2.3817059661338824</v>
      </c>
      <c r="Z521">
        <v>56.662446589650251</v>
      </c>
      <c r="AA521">
        <v>9.8312252866324457</v>
      </c>
      <c r="AB521">
        <v>2.5667965779977009</v>
      </c>
      <c r="AC521">
        <v>-33.597850984250137</v>
      </c>
      <c r="AD521">
        <v>1.7175993145096196</v>
      </c>
      <c r="AE521">
        <v>1.7294061185367893</v>
      </c>
      <c r="AF521">
        <v>412</v>
      </c>
      <c r="AG521">
        <v>0</v>
      </c>
      <c r="AH521">
        <v>0</v>
      </c>
      <c r="AI521">
        <v>149</v>
      </c>
      <c r="AJ521">
        <v>1431</v>
      </c>
      <c r="AK521">
        <v>324</v>
      </c>
      <c r="AL521">
        <v>1624</v>
      </c>
      <c r="AM521">
        <v>1</v>
      </c>
      <c r="AN521">
        <v>444</v>
      </c>
      <c r="AO521">
        <v>276</v>
      </c>
      <c r="AP521">
        <v>248</v>
      </c>
    </row>
    <row r="522" spans="1:42">
      <c r="A522">
        <v>3</v>
      </c>
      <c r="B522">
        <v>73</v>
      </c>
      <c r="C522">
        <v>2022</v>
      </c>
      <c r="D522">
        <v>99</v>
      </c>
      <c r="E522">
        <v>21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406</v>
      </c>
      <c r="R522">
        <v>23266</v>
      </c>
      <c r="S522">
        <v>23208</v>
      </c>
      <c r="T522">
        <v>16.01710650734978</v>
      </c>
      <c r="U522">
        <v>60.63878834884521</v>
      </c>
      <c r="V522">
        <v>91.97714726830398</v>
      </c>
      <c r="W522">
        <v>84.818575491209984</v>
      </c>
      <c r="X522">
        <v>3.6405054586091281</v>
      </c>
      <c r="Y522">
        <v>7.2810109172182562</v>
      </c>
      <c r="Z522">
        <v>64.282644201839602</v>
      </c>
      <c r="AA522">
        <v>9.4722645758809776</v>
      </c>
      <c r="AB522">
        <v>2.4976459334559942</v>
      </c>
      <c r="AC522">
        <v>-34.292600655528979</v>
      </c>
      <c r="AD522">
        <v>1.5810122508063302</v>
      </c>
      <c r="AE522">
        <v>1.5759384756716437</v>
      </c>
      <c r="AF522">
        <v>313</v>
      </c>
      <c r="AG522">
        <v>1</v>
      </c>
      <c r="AH522">
        <v>0</v>
      </c>
      <c r="AI522">
        <v>146</v>
      </c>
      <c r="AJ522">
        <v>1151</v>
      </c>
      <c r="AK522">
        <v>246</v>
      </c>
      <c r="AL522">
        <v>1387</v>
      </c>
      <c r="AM522">
        <v>0</v>
      </c>
      <c r="AN522">
        <v>346</v>
      </c>
      <c r="AO522">
        <v>199</v>
      </c>
      <c r="AP522">
        <v>247</v>
      </c>
    </row>
    <row r="523" spans="1:42">
      <c r="A523">
        <v>3</v>
      </c>
      <c r="B523">
        <v>74</v>
      </c>
      <c r="C523">
        <v>2022</v>
      </c>
      <c r="D523">
        <v>99</v>
      </c>
      <c r="E523">
        <v>22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470</v>
      </c>
      <c r="R523">
        <v>30177</v>
      </c>
      <c r="S523">
        <v>30116</v>
      </c>
      <c r="T523">
        <v>15.95539649401862</v>
      </c>
      <c r="U523">
        <v>60.491731969717101</v>
      </c>
      <c r="V523">
        <v>92.785516083926396</v>
      </c>
      <c r="W523">
        <v>85.581714039049189</v>
      </c>
      <c r="X523">
        <v>2.6377704874573351</v>
      </c>
      <c r="Y523">
        <v>5.2755409749146702</v>
      </c>
      <c r="Z523">
        <v>60.96033402922756</v>
      </c>
      <c r="AA523">
        <v>9.2851077640180009</v>
      </c>
      <c r="AB523">
        <v>2.537021284424791</v>
      </c>
      <c r="AC523">
        <v>-34.745173643989006</v>
      </c>
      <c r="AD523">
        <v>2.050640707151322</v>
      </c>
      <c r="AE523">
        <v>2.0634257096156503</v>
      </c>
      <c r="AF523">
        <v>435</v>
      </c>
      <c r="AG523">
        <v>0</v>
      </c>
      <c r="AH523">
        <v>0</v>
      </c>
      <c r="AI523">
        <v>158</v>
      </c>
      <c r="AJ523">
        <v>1465</v>
      </c>
      <c r="AK523">
        <v>322</v>
      </c>
      <c r="AL523">
        <v>1738</v>
      </c>
      <c r="AM523">
        <v>1</v>
      </c>
      <c r="AN523">
        <v>395</v>
      </c>
      <c r="AO523">
        <v>294</v>
      </c>
      <c r="AP523">
        <v>272</v>
      </c>
    </row>
    <row r="524" spans="1:42">
      <c r="A524">
        <v>3</v>
      </c>
      <c r="B524">
        <v>75</v>
      </c>
      <c r="C524">
        <v>2022</v>
      </c>
      <c r="D524">
        <v>99</v>
      </c>
      <c r="E524">
        <v>23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444</v>
      </c>
      <c r="R524">
        <v>25953</v>
      </c>
      <c r="S524">
        <v>25880</v>
      </c>
      <c r="T524">
        <v>15.999344969753018</v>
      </c>
      <c r="U524">
        <v>60.594474497681603</v>
      </c>
      <c r="V524">
        <v>92.901122105358112</v>
      </c>
      <c r="W524">
        <v>85.66642967542478</v>
      </c>
      <c r="X524">
        <v>0.94016106037837621</v>
      </c>
      <c r="Y524">
        <v>1.8803221207567524</v>
      </c>
      <c r="Z524">
        <v>56.240126382306485</v>
      </c>
      <c r="AA524">
        <v>9.2547213275704507</v>
      </c>
      <c r="AB524">
        <v>2.4989720440952921</v>
      </c>
      <c r="AC524">
        <v>-32.968575586799119</v>
      </c>
      <c r="AD524">
        <v>1.7636040120853049</v>
      </c>
      <c r="AE524">
        <v>1.7749474832401899</v>
      </c>
      <c r="AF524">
        <v>385</v>
      </c>
      <c r="AG524">
        <v>0</v>
      </c>
      <c r="AH524">
        <v>0</v>
      </c>
      <c r="AI524">
        <v>110</v>
      </c>
      <c r="AJ524">
        <v>1262</v>
      </c>
      <c r="AK524">
        <v>230</v>
      </c>
      <c r="AL524">
        <v>1472</v>
      </c>
      <c r="AM524">
        <v>3</v>
      </c>
      <c r="AN524">
        <v>415</v>
      </c>
      <c r="AO524">
        <v>221</v>
      </c>
      <c r="AP524">
        <v>265</v>
      </c>
    </row>
    <row r="525" spans="1:42">
      <c r="A525">
        <v>3</v>
      </c>
      <c r="B525">
        <v>76</v>
      </c>
      <c r="C525">
        <v>2022</v>
      </c>
      <c r="D525">
        <v>99</v>
      </c>
      <c r="E525">
        <v>24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419</v>
      </c>
      <c r="R525">
        <v>28157</v>
      </c>
      <c r="S525">
        <v>28072</v>
      </c>
      <c r="T525">
        <v>16.038462904428741</v>
      </c>
      <c r="U525">
        <v>60.698845825021372</v>
      </c>
      <c r="V525">
        <v>91.949335048367615</v>
      </c>
      <c r="W525">
        <v>84.774551154174915</v>
      </c>
      <c r="X525">
        <v>1.6123876833469477</v>
      </c>
      <c r="Y525">
        <v>3.2247753666938954</v>
      </c>
      <c r="Z525">
        <v>60.31892602194835</v>
      </c>
      <c r="AA525">
        <v>9.362044747374382</v>
      </c>
      <c r="AB525">
        <v>2.495978830764086</v>
      </c>
      <c r="AC525">
        <v>-31.511269498214649</v>
      </c>
      <c r="AD525">
        <v>1.9133741058176672</v>
      </c>
      <c r="AE525">
        <v>1.9052388244495475</v>
      </c>
      <c r="AF525">
        <v>449</v>
      </c>
      <c r="AG525">
        <v>0</v>
      </c>
      <c r="AH525">
        <v>0</v>
      </c>
      <c r="AI525">
        <v>139</v>
      </c>
      <c r="AJ525">
        <v>1248</v>
      </c>
      <c r="AK525">
        <v>243</v>
      </c>
      <c r="AL525">
        <v>1830</v>
      </c>
      <c r="AM525">
        <v>2</v>
      </c>
      <c r="AN525">
        <v>364</v>
      </c>
      <c r="AO525">
        <v>271</v>
      </c>
      <c r="AP525">
        <v>251</v>
      </c>
    </row>
    <row r="526" spans="1:42">
      <c r="A526">
        <v>3</v>
      </c>
      <c r="B526">
        <v>77</v>
      </c>
      <c r="C526">
        <v>2022</v>
      </c>
      <c r="D526">
        <v>99</v>
      </c>
      <c r="E526">
        <v>25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460</v>
      </c>
      <c r="R526">
        <v>30543</v>
      </c>
      <c r="S526">
        <v>30441</v>
      </c>
      <c r="T526">
        <v>15.977998232000784</v>
      </c>
      <c r="U526">
        <v>60.585230445780375</v>
      </c>
      <c r="V526">
        <v>92.14034017743424</v>
      </c>
      <c r="W526">
        <v>84.947100949377443</v>
      </c>
      <c r="X526">
        <v>1.3456438463805127</v>
      </c>
      <c r="Y526">
        <v>2.6912876927610254</v>
      </c>
      <c r="Z526">
        <v>61.952002095406485</v>
      </c>
      <c r="AA526">
        <v>9.8430389919960799</v>
      </c>
      <c r="AB526">
        <v>2.5445094653361409</v>
      </c>
      <c r="AC526">
        <v>-33.246218964022283</v>
      </c>
      <c r="AD526">
        <v>2.0755117844226656</v>
      </c>
      <c r="AE526">
        <v>2.0702273685194847</v>
      </c>
      <c r="AF526">
        <v>397</v>
      </c>
      <c r="AG526">
        <v>0</v>
      </c>
      <c r="AH526">
        <v>0</v>
      </c>
      <c r="AI526">
        <v>135</v>
      </c>
      <c r="AJ526">
        <v>1838</v>
      </c>
      <c r="AK526">
        <v>393</v>
      </c>
      <c r="AL526">
        <v>1983</v>
      </c>
      <c r="AM526">
        <v>0</v>
      </c>
      <c r="AN526">
        <v>324</v>
      </c>
      <c r="AO526">
        <v>241</v>
      </c>
      <c r="AP526">
        <v>285</v>
      </c>
    </row>
    <row r="527" spans="1:42">
      <c r="A527">
        <v>3</v>
      </c>
      <c r="B527">
        <v>78</v>
      </c>
      <c r="C527">
        <v>2022</v>
      </c>
      <c r="D527">
        <v>99</v>
      </c>
      <c r="E527">
        <v>26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431</v>
      </c>
      <c r="R527">
        <v>25232</v>
      </c>
      <c r="S527">
        <v>25170</v>
      </c>
      <c r="T527">
        <v>15.990171211160428</v>
      </c>
      <c r="U527">
        <v>60.539372268573722</v>
      </c>
      <c r="V527">
        <v>92.616371189453616</v>
      </c>
      <c r="W527">
        <v>85.406376638856116</v>
      </c>
      <c r="X527">
        <v>1.1414077362079902</v>
      </c>
      <c r="Y527">
        <v>2.2828154724159804</v>
      </c>
      <c r="Z527">
        <v>66.177869372225743</v>
      </c>
      <c r="AA527">
        <v>9.6769438878938647</v>
      </c>
      <c r="AB527">
        <v>2.4992766699461755</v>
      </c>
      <c r="AC527">
        <v>-28.751582613661352</v>
      </c>
      <c r="AD527">
        <v>1.7146093489360155</v>
      </c>
      <c r="AE527">
        <v>1.7210127251014651</v>
      </c>
      <c r="AF527">
        <v>333</v>
      </c>
      <c r="AG527">
        <v>0</v>
      </c>
      <c r="AH527">
        <v>0</v>
      </c>
      <c r="AI527">
        <v>103</v>
      </c>
      <c r="AJ527">
        <v>1491</v>
      </c>
      <c r="AK527">
        <v>277</v>
      </c>
      <c r="AL527">
        <v>2011</v>
      </c>
      <c r="AM527">
        <v>0</v>
      </c>
      <c r="AN527">
        <v>331</v>
      </c>
      <c r="AO527">
        <v>239</v>
      </c>
      <c r="AP527">
        <v>268</v>
      </c>
    </row>
    <row r="528" spans="1:42">
      <c r="A528">
        <v>3</v>
      </c>
      <c r="B528">
        <v>79</v>
      </c>
      <c r="C528">
        <v>2022</v>
      </c>
      <c r="D528">
        <v>99</v>
      </c>
      <c r="E528">
        <v>27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446</v>
      </c>
      <c r="R528">
        <v>31184</v>
      </c>
      <c r="S528">
        <v>31018</v>
      </c>
      <c r="T528">
        <v>15.968541559774245</v>
      </c>
      <c r="U528">
        <v>60.627377651686118</v>
      </c>
      <c r="V528">
        <v>92.193955531499554</v>
      </c>
      <c r="W528">
        <v>84.940862080082894</v>
      </c>
      <c r="X528">
        <v>2.7449974345818369</v>
      </c>
      <c r="Y528">
        <v>5.4899948691636737</v>
      </c>
      <c r="Z528">
        <v>64.526680348896875</v>
      </c>
      <c r="AA528">
        <v>9.4731003393245103</v>
      </c>
      <c r="AB528">
        <v>2.5305740927376705</v>
      </c>
      <c r="AC528">
        <v>-35.020321027507421</v>
      </c>
      <c r="AD528">
        <v>2.1190701465290394</v>
      </c>
      <c r="AE528">
        <v>2.1093129775590178</v>
      </c>
      <c r="AF528">
        <v>414</v>
      </c>
      <c r="AG528">
        <v>0</v>
      </c>
      <c r="AH528">
        <v>0</v>
      </c>
      <c r="AI528">
        <v>151</v>
      </c>
      <c r="AJ528">
        <v>1904</v>
      </c>
      <c r="AK528">
        <v>558</v>
      </c>
      <c r="AL528">
        <v>2677</v>
      </c>
      <c r="AM528">
        <v>1</v>
      </c>
      <c r="AN528">
        <v>476</v>
      </c>
      <c r="AO528">
        <v>239</v>
      </c>
      <c r="AP528">
        <v>256</v>
      </c>
    </row>
    <row r="529" spans="1:42">
      <c r="A529">
        <v>3</v>
      </c>
      <c r="B529">
        <v>80</v>
      </c>
      <c r="C529">
        <v>2022</v>
      </c>
      <c r="D529">
        <v>99</v>
      </c>
      <c r="E529">
        <v>28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421</v>
      </c>
      <c r="R529">
        <v>28982</v>
      </c>
      <c r="S529">
        <v>28909</v>
      </c>
      <c r="T529">
        <v>15.971016492995652</v>
      </c>
      <c r="U529">
        <v>60.51053305199072</v>
      </c>
      <c r="V529">
        <v>91.73639987427191</v>
      </c>
      <c r="W529">
        <v>84.598190874814208</v>
      </c>
      <c r="X529">
        <v>1.5664895452349734</v>
      </c>
      <c r="Y529">
        <v>3.1329790904699468</v>
      </c>
      <c r="Z529">
        <v>61.693464909253997</v>
      </c>
      <c r="AA529">
        <v>9.6189832348225881</v>
      </c>
      <c r="AB529">
        <v>2.534647268067082</v>
      </c>
      <c r="AC529">
        <v>-32.668366207030694</v>
      </c>
      <c r="AD529">
        <v>1.9694359603227496</v>
      </c>
      <c r="AE529">
        <v>1.9579640500814124</v>
      </c>
      <c r="AF529">
        <v>390</v>
      </c>
      <c r="AG529">
        <v>0</v>
      </c>
      <c r="AH529">
        <v>0</v>
      </c>
      <c r="AI529">
        <v>155</v>
      </c>
      <c r="AJ529">
        <v>1884</v>
      </c>
      <c r="AK529">
        <v>381</v>
      </c>
      <c r="AL529">
        <v>2462</v>
      </c>
      <c r="AM529">
        <v>0</v>
      </c>
      <c r="AN529">
        <v>447</v>
      </c>
      <c r="AO529">
        <v>205</v>
      </c>
      <c r="AP529">
        <v>249</v>
      </c>
    </row>
    <row r="530" spans="1:42">
      <c r="A530">
        <v>3</v>
      </c>
      <c r="B530">
        <v>81</v>
      </c>
      <c r="C530">
        <v>2022</v>
      </c>
      <c r="D530">
        <v>99</v>
      </c>
      <c r="E530">
        <v>29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348</v>
      </c>
      <c r="R530">
        <v>24804</v>
      </c>
      <c r="S530">
        <v>24759</v>
      </c>
      <c r="T530">
        <v>16.033260764392839</v>
      </c>
      <c r="U530">
        <v>60.612908437335918</v>
      </c>
      <c r="V530">
        <v>91.803879977194427</v>
      </c>
      <c r="W530">
        <v>84.679094470697564</v>
      </c>
      <c r="X530">
        <v>1.9593613933236576</v>
      </c>
      <c r="Y530">
        <v>3.9187227866473151</v>
      </c>
      <c r="Z530">
        <v>53.580067731011134</v>
      </c>
      <c r="AA530">
        <v>9.218697118466368</v>
      </c>
      <c r="AB530">
        <v>2.5049900879689879</v>
      </c>
      <c r="AC530">
        <v>-34.829806605745723</v>
      </c>
      <c r="AD530">
        <v>1.6855251383564089</v>
      </c>
      <c r="AE530">
        <v>1.6784943110154129</v>
      </c>
      <c r="AF530">
        <v>311</v>
      </c>
      <c r="AG530">
        <v>0</v>
      </c>
      <c r="AH530">
        <v>0</v>
      </c>
      <c r="AI530">
        <v>134</v>
      </c>
      <c r="AJ530">
        <v>2045</v>
      </c>
      <c r="AK530">
        <v>388</v>
      </c>
      <c r="AL530">
        <v>2418</v>
      </c>
      <c r="AM530">
        <v>0</v>
      </c>
      <c r="AN530">
        <v>396</v>
      </c>
      <c r="AO530">
        <v>210</v>
      </c>
      <c r="AP530">
        <v>203</v>
      </c>
    </row>
    <row r="531" spans="1:42">
      <c r="A531">
        <v>3</v>
      </c>
      <c r="B531">
        <v>82</v>
      </c>
      <c r="C531">
        <v>2022</v>
      </c>
      <c r="D531">
        <v>99</v>
      </c>
      <c r="E531">
        <v>30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425</v>
      </c>
      <c r="R531">
        <v>27540</v>
      </c>
      <c r="S531">
        <v>27411</v>
      </c>
      <c r="T531">
        <v>15.914052287581701</v>
      </c>
      <c r="U531">
        <v>60.502316588230975</v>
      </c>
      <c r="V531">
        <v>91.811062873311755</v>
      </c>
      <c r="W531">
        <v>84.599233884207067</v>
      </c>
      <c r="X531">
        <v>1.2563543936092956</v>
      </c>
      <c r="Y531">
        <v>2.5127087872185911</v>
      </c>
      <c r="Z531">
        <v>62.54901960784315</v>
      </c>
      <c r="AA531">
        <v>9.5726154418267395</v>
      </c>
      <c r="AB531">
        <v>2.5879347473400358</v>
      </c>
      <c r="AC531">
        <v>-35.413171631304692</v>
      </c>
      <c r="AD531">
        <v>1.87144663402417</v>
      </c>
      <c r="AE531">
        <v>1.8565296022028124</v>
      </c>
      <c r="AF531">
        <v>376</v>
      </c>
      <c r="AG531">
        <v>0</v>
      </c>
      <c r="AH531">
        <v>0</v>
      </c>
      <c r="AI531">
        <v>104</v>
      </c>
      <c r="AJ531">
        <v>1782</v>
      </c>
      <c r="AK531">
        <v>405</v>
      </c>
      <c r="AL531">
        <v>3612</v>
      </c>
      <c r="AM531">
        <v>0</v>
      </c>
      <c r="AN531">
        <v>400</v>
      </c>
      <c r="AO531">
        <v>202</v>
      </c>
      <c r="AP531">
        <v>244</v>
      </c>
    </row>
    <row r="532" spans="1:42">
      <c r="A532">
        <v>3</v>
      </c>
      <c r="B532">
        <v>83</v>
      </c>
      <c r="C532">
        <v>2022</v>
      </c>
      <c r="D532">
        <v>99</v>
      </c>
      <c r="E532">
        <v>31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422</v>
      </c>
      <c r="R532">
        <v>29321</v>
      </c>
      <c r="S532">
        <v>29203</v>
      </c>
      <c r="T532">
        <v>15.974830326387236</v>
      </c>
      <c r="U532">
        <v>60.611101599150786</v>
      </c>
      <c r="V532">
        <v>92.292904352536951</v>
      </c>
      <c r="W532">
        <v>85.076954422490701</v>
      </c>
      <c r="X532">
        <v>1.5790730193376763</v>
      </c>
      <c r="Y532">
        <v>3.1581460386753526</v>
      </c>
      <c r="Z532">
        <v>56.065618498686945</v>
      </c>
      <c r="AA532">
        <v>9.4414081942459944</v>
      </c>
      <c r="AB532">
        <v>2.5713546165334655</v>
      </c>
      <c r="AC532">
        <v>-35.993411966284697</v>
      </c>
      <c r="AD532">
        <v>1.9924722859921096</v>
      </c>
      <c r="AE532">
        <v>1.9890695626549899</v>
      </c>
      <c r="AF532">
        <v>348</v>
      </c>
      <c r="AG532">
        <v>0</v>
      </c>
      <c r="AH532">
        <v>0</v>
      </c>
      <c r="AI532">
        <v>117</v>
      </c>
      <c r="AJ532">
        <v>1456</v>
      </c>
      <c r="AK532">
        <v>235</v>
      </c>
      <c r="AL532">
        <v>2176</v>
      </c>
      <c r="AM532">
        <v>0</v>
      </c>
      <c r="AN532">
        <v>295</v>
      </c>
      <c r="AO532">
        <v>265</v>
      </c>
      <c r="AP532">
        <v>240</v>
      </c>
    </row>
    <row r="533" spans="1:42">
      <c r="A533">
        <v>3</v>
      </c>
      <c r="B533">
        <v>84</v>
      </c>
      <c r="C533">
        <v>2022</v>
      </c>
      <c r="D533">
        <v>99</v>
      </c>
      <c r="E533">
        <v>32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437</v>
      </c>
      <c r="R533">
        <v>27963</v>
      </c>
      <c r="S533">
        <v>27877</v>
      </c>
      <c r="T533">
        <v>16.011872831956506</v>
      </c>
      <c r="U533">
        <v>60.666248161566898</v>
      </c>
      <c r="V533">
        <v>92.082197018468605</v>
      </c>
      <c r="W533">
        <v>84.903106503569504</v>
      </c>
      <c r="X533">
        <v>2.8931087508493367</v>
      </c>
      <c r="Y533">
        <v>5.7862175016986734</v>
      </c>
      <c r="Z533">
        <v>58.952902049136362</v>
      </c>
      <c r="AA533">
        <v>9.4491815137302559</v>
      </c>
      <c r="AB533">
        <v>2.5586128521529483</v>
      </c>
      <c r="AC533">
        <v>-31.861240333905645</v>
      </c>
      <c r="AD533">
        <v>1.9001910757885936</v>
      </c>
      <c r="AE533">
        <v>1.8948733358168559</v>
      </c>
      <c r="AF533">
        <v>331</v>
      </c>
      <c r="AG533">
        <v>0</v>
      </c>
      <c r="AH533">
        <v>0</v>
      </c>
      <c r="AI533">
        <v>138</v>
      </c>
      <c r="AJ533">
        <v>1511</v>
      </c>
      <c r="AK533">
        <v>226</v>
      </c>
      <c r="AL533">
        <v>2976</v>
      </c>
      <c r="AM533">
        <v>1</v>
      </c>
      <c r="AN533">
        <v>368</v>
      </c>
      <c r="AO533">
        <v>219</v>
      </c>
      <c r="AP533">
        <v>267</v>
      </c>
    </row>
    <row r="534" spans="1:42">
      <c r="A534">
        <v>3</v>
      </c>
      <c r="B534">
        <v>85</v>
      </c>
      <c r="C534">
        <v>2022</v>
      </c>
      <c r="D534">
        <v>99</v>
      </c>
      <c r="E534">
        <v>33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425</v>
      </c>
      <c r="R534">
        <v>27846.880000000001</v>
      </c>
      <c r="S534">
        <v>27810.880000000001</v>
      </c>
      <c r="T534">
        <v>16.002336347914021</v>
      </c>
      <c r="U534">
        <v>60.599767429149999</v>
      </c>
      <c r="V534">
        <v>92.416745086237682</v>
      </c>
      <c r="W534">
        <v>85.254166714609511</v>
      </c>
      <c r="X534">
        <v>2.6825267318995878</v>
      </c>
      <c r="Y534">
        <v>5.3650534637991756</v>
      </c>
      <c r="Z534">
        <v>57.194917348011693</v>
      </c>
      <c r="AA534">
        <v>9.5922265691000455</v>
      </c>
      <c r="AB534">
        <v>2.5996420253506538</v>
      </c>
      <c r="AC534">
        <v>-35.026924405007499</v>
      </c>
      <c r="AD534">
        <v>1.8923002848248001</v>
      </c>
      <c r="AE534">
        <v>1.8981953871388548</v>
      </c>
      <c r="AF534">
        <v>370.88</v>
      </c>
      <c r="AG534">
        <v>0</v>
      </c>
      <c r="AH534">
        <v>0</v>
      </c>
      <c r="AI534">
        <v>123</v>
      </c>
      <c r="AJ534">
        <v>1353</v>
      </c>
      <c r="AK534">
        <v>223</v>
      </c>
      <c r="AL534">
        <v>2715.94</v>
      </c>
      <c r="AM534">
        <v>1</v>
      </c>
      <c r="AN534">
        <v>375</v>
      </c>
      <c r="AO534">
        <v>197.94</v>
      </c>
      <c r="AP534">
        <v>244</v>
      </c>
    </row>
    <row r="535" spans="1:42">
      <c r="A535">
        <v>3</v>
      </c>
      <c r="B535">
        <v>86</v>
      </c>
      <c r="C535">
        <v>2022</v>
      </c>
      <c r="D535">
        <v>99</v>
      </c>
      <c r="E535">
        <v>34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465</v>
      </c>
      <c r="R535">
        <v>30229</v>
      </c>
      <c r="S535">
        <v>30138</v>
      </c>
      <c r="T535">
        <v>15.91528002911112</v>
      </c>
      <c r="U535">
        <v>60.463700311898599</v>
      </c>
      <c r="V535">
        <v>92.977007822521117</v>
      </c>
      <c r="W535">
        <v>85.6982314685783</v>
      </c>
      <c r="X535">
        <v>2.1072480068808095</v>
      </c>
      <c r="Y535">
        <v>4.214496013761619</v>
      </c>
      <c r="Z535">
        <v>59.072413907175246</v>
      </c>
      <c r="AA535">
        <v>9.2609909014326632</v>
      </c>
      <c r="AB535">
        <v>2.6313196801318282</v>
      </c>
      <c r="AC535">
        <v>-31.699837444609997</v>
      </c>
      <c r="AD535">
        <v>2.0541743028292174</v>
      </c>
      <c r="AE535">
        <v>2.0677444163638006</v>
      </c>
      <c r="AF535">
        <v>419</v>
      </c>
      <c r="AG535">
        <v>0</v>
      </c>
      <c r="AH535">
        <v>0</v>
      </c>
      <c r="AI535">
        <v>126</v>
      </c>
      <c r="AJ535">
        <v>1589</v>
      </c>
      <c r="AK535">
        <v>346</v>
      </c>
      <c r="AL535">
        <v>3320</v>
      </c>
      <c r="AM535">
        <v>0</v>
      </c>
      <c r="AN535">
        <v>417</v>
      </c>
      <c r="AO535">
        <v>254</v>
      </c>
      <c r="AP535">
        <v>270</v>
      </c>
    </row>
    <row r="536" spans="1:42">
      <c r="A536">
        <v>3</v>
      </c>
      <c r="B536">
        <v>87</v>
      </c>
      <c r="C536">
        <v>2022</v>
      </c>
      <c r="D536">
        <v>99</v>
      </c>
      <c r="E536">
        <v>35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454</v>
      </c>
      <c r="R536">
        <v>27522</v>
      </c>
      <c r="S536">
        <v>27462</v>
      </c>
      <c r="T536">
        <v>15.972313058643996</v>
      </c>
      <c r="U536">
        <v>60.528402883985152</v>
      </c>
      <c r="V536">
        <v>92.553255703359994</v>
      </c>
      <c r="W536">
        <v>85.331261379360797</v>
      </c>
      <c r="X536">
        <v>2.023835477072887</v>
      </c>
      <c r="Y536">
        <v>4.047670954145774</v>
      </c>
      <c r="Z536">
        <v>54.222076883947373</v>
      </c>
      <c r="AA536">
        <v>9.4507350652996447</v>
      </c>
      <c r="AB536">
        <v>2.6115304410024245</v>
      </c>
      <c r="AC536">
        <v>-32.225541420483225</v>
      </c>
      <c r="AD536">
        <v>1.8702234662895136</v>
      </c>
      <c r="AE536">
        <v>1.8760780268696515</v>
      </c>
      <c r="AF536">
        <v>403</v>
      </c>
      <c r="AG536">
        <v>0</v>
      </c>
      <c r="AH536">
        <v>0</v>
      </c>
      <c r="AI536">
        <v>140</v>
      </c>
      <c r="AJ536">
        <v>1490</v>
      </c>
      <c r="AK536">
        <v>231</v>
      </c>
      <c r="AL536">
        <v>3276</v>
      </c>
      <c r="AM536">
        <v>0</v>
      </c>
      <c r="AN536">
        <v>392</v>
      </c>
      <c r="AO536">
        <v>230</v>
      </c>
      <c r="AP536">
        <v>242</v>
      </c>
    </row>
    <row r="537" spans="1:42">
      <c r="A537">
        <v>3</v>
      </c>
      <c r="B537">
        <v>88</v>
      </c>
      <c r="C537">
        <v>2022</v>
      </c>
      <c r="D537">
        <v>99</v>
      </c>
      <c r="E537">
        <v>36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414</v>
      </c>
      <c r="R537">
        <v>24920</v>
      </c>
      <c r="S537">
        <v>24858</v>
      </c>
      <c r="T537">
        <v>16.003892455858747</v>
      </c>
      <c r="U537">
        <v>60.640357229061038</v>
      </c>
      <c r="V537">
        <v>92.886455304481828</v>
      </c>
      <c r="W537">
        <v>85.659964598922059</v>
      </c>
      <c r="X537">
        <v>1.3884430176565001</v>
      </c>
      <c r="Y537">
        <v>2.7768860353130003</v>
      </c>
      <c r="Z537">
        <v>56.260032102728736</v>
      </c>
      <c r="AA537">
        <v>9.5123236859110616</v>
      </c>
      <c r="AB537">
        <v>2.6097657997374757</v>
      </c>
      <c r="AC537">
        <v>-30.316113513126648</v>
      </c>
      <c r="AD537">
        <v>1.69340777486864</v>
      </c>
      <c r="AE537">
        <v>1.704726227391218</v>
      </c>
      <c r="AF537">
        <v>383</v>
      </c>
      <c r="AG537">
        <v>0</v>
      </c>
      <c r="AH537">
        <v>0</v>
      </c>
      <c r="AI537">
        <v>166</v>
      </c>
      <c r="AJ537">
        <v>1219</v>
      </c>
      <c r="AK537">
        <v>255</v>
      </c>
      <c r="AL537">
        <v>2511</v>
      </c>
      <c r="AM537">
        <v>2</v>
      </c>
      <c r="AN537">
        <v>434</v>
      </c>
      <c r="AO537">
        <v>197</v>
      </c>
      <c r="AP537">
        <v>230</v>
      </c>
    </row>
    <row r="538" spans="1:42">
      <c r="A538">
        <v>3</v>
      </c>
      <c r="B538">
        <v>89</v>
      </c>
      <c r="C538">
        <v>2022</v>
      </c>
      <c r="D538">
        <v>99</v>
      </c>
      <c r="E538">
        <v>37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482</v>
      </c>
      <c r="R538">
        <v>28323</v>
      </c>
      <c r="S538">
        <v>28289</v>
      </c>
      <c r="T538">
        <v>16.071743812449245</v>
      </c>
      <c r="U538">
        <v>60.725794478419182</v>
      </c>
      <c r="V538">
        <v>92.678941739965765</v>
      </c>
      <c r="W538">
        <v>85.504128813319326</v>
      </c>
      <c r="X538">
        <v>1.722981322600007</v>
      </c>
      <c r="Y538">
        <v>3.4459626452000141</v>
      </c>
      <c r="Z538">
        <v>58.182395932634257</v>
      </c>
      <c r="AA538">
        <v>9.6708345790969616</v>
      </c>
      <c r="AB538">
        <v>2.5857145801560075</v>
      </c>
      <c r="AC538">
        <v>-33.297619019604511</v>
      </c>
      <c r="AD538">
        <v>1.9246544304817204</v>
      </c>
      <c r="AE538">
        <v>1.9364899644807636</v>
      </c>
      <c r="AF538">
        <v>442</v>
      </c>
      <c r="AG538">
        <v>0</v>
      </c>
      <c r="AH538">
        <v>0</v>
      </c>
      <c r="AI538">
        <v>128</v>
      </c>
      <c r="AJ538">
        <v>1548</v>
      </c>
      <c r="AK538">
        <v>354</v>
      </c>
      <c r="AL538">
        <v>3768</v>
      </c>
      <c r="AM538">
        <v>2</v>
      </c>
      <c r="AN538">
        <v>405</v>
      </c>
      <c r="AO538">
        <v>230</v>
      </c>
      <c r="AP538">
        <v>268</v>
      </c>
    </row>
    <row r="539" spans="1:42">
      <c r="A539">
        <v>3</v>
      </c>
      <c r="B539">
        <v>90</v>
      </c>
      <c r="C539">
        <v>2022</v>
      </c>
      <c r="D539">
        <v>99</v>
      </c>
      <c r="E539">
        <v>38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472</v>
      </c>
      <c r="R539">
        <v>28656</v>
      </c>
      <c r="S539">
        <v>28605</v>
      </c>
      <c r="T539">
        <v>16.03158151870463</v>
      </c>
      <c r="U539">
        <v>60.644852298549182</v>
      </c>
      <c r="V539">
        <v>93.028626358611021</v>
      </c>
      <c r="W539">
        <v>85.810994581367012</v>
      </c>
      <c r="X539">
        <v>2.3066722501395871</v>
      </c>
      <c r="Y539">
        <v>4.6133445002791742</v>
      </c>
      <c r="Z539">
        <v>59.390703517587944</v>
      </c>
      <c r="AA539">
        <v>9.522527503467213</v>
      </c>
      <c r="AB539">
        <v>2.600250445099586</v>
      </c>
      <c r="AC539">
        <v>-31.310423150280844</v>
      </c>
      <c r="AD539">
        <v>1.9472830335728619</v>
      </c>
      <c r="AE539">
        <v>1.9651488717187648</v>
      </c>
      <c r="AF539">
        <v>490</v>
      </c>
      <c r="AG539">
        <v>0</v>
      </c>
      <c r="AH539">
        <v>0</v>
      </c>
      <c r="AI539">
        <v>121</v>
      </c>
      <c r="AJ539">
        <v>1363</v>
      </c>
      <c r="AK539">
        <v>262</v>
      </c>
      <c r="AL539">
        <v>2774</v>
      </c>
      <c r="AM539">
        <v>0</v>
      </c>
      <c r="AN539">
        <v>372</v>
      </c>
      <c r="AO539">
        <v>307</v>
      </c>
      <c r="AP539">
        <v>263</v>
      </c>
    </row>
    <row r="540" spans="1:42">
      <c r="A540">
        <v>3</v>
      </c>
      <c r="B540">
        <v>91</v>
      </c>
      <c r="C540">
        <v>2022</v>
      </c>
      <c r="D540">
        <v>99</v>
      </c>
      <c r="E540">
        <v>39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458</v>
      </c>
      <c r="R540">
        <v>26668</v>
      </c>
      <c r="S540">
        <v>26592</v>
      </c>
      <c r="T540">
        <v>16.062959352032401</v>
      </c>
      <c r="U540">
        <v>60.762108904933825</v>
      </c>
      <c r="V540">
        <v>93.132258677492402</v>
      </c>
      <c r="W540">
        <v>85.866174037304447</v>
      </c>
      <c r="X540">
        <v>2.9211039448027609</v>
      </c>
      <c r="Y540">
        <v>5.8422078896055218</v>
      </c>
      <c r="Z540">
        <v>65.385480725963689</v>
      </c>
      <c r="AA540">
        <v>9.8061477337670162</v>
      </c>
      <c r="AB540">
        <v>2.5469796189751808</v>
      </c>
      <c r="AC540">
        <v>-31.749566500525447</v>
      </c>
      <c r="AD540">
        <v>1.8121909526563755</v>
      </c>
      <c r="AE540">
        <v>1.8280315336467321</v>
      </c>
      <c r="AF540">
        <v>449</v>
      </c>
      <c r="AG540">
        <v>0</v>
      </c>
      <c r="AH540">
        <v>0</v>
      </c>
      <c r="AI540">
        <v>145</v>
      </c>
      <c r="AJ540">
        <v>1368</v>
      </c>
      <c r="AK540">
        <v>249</v>
      </c>
      <c r="AL540">
        <v>3184</v>
      </c>
      <c r="AM540">
        <v>2</v>
      </c>
      <c r="AN540">
        <v>339</v>
      </c>
      <c r="AO540">
        <v>271</v>
      </c>
      <c r="AP540">
        <v>268</v>
      </c>
    </row>
    <row r="541" spans="1:42">
      <c r="A541">
        <v>3</v>
      </c>
      <c r="B541">
        <v>92</v>
      </c>
      <c r="C541">
        <v>2022</v>
      </c>
      <c r="D541">
        <v>99</v>
      </c>
      <c r="E541">
        <v>40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479</v>
      </c>
      <c r="R541">
        <v>25525</v>
      </c>
      <c r="S541">
        <v>25471</v>
      </c>
      <c r="T541">
        <v>16.000117531831538</v>
      </c>
      <c r="U541">
        <v>60.593066624788989</v>
      </c>
      <c r="V541">
        <v>93.390294989738393</v>
      </c>
      <c r="W541">
        <v>86.137540732597856</v>
      </c>
      <c r="X541">
        <v>2.1508325171400586</v>
      </c>
      <c r="Y541">
        <v>4.3016650342801173</v>
      </c>
      <c r="Z541">
        <v>59.185112634671889</v>
      </c>
      <c r="AA541">
        <v>9.6318550528828979</v>
      </c>
      <c r="AB541">
        <v>2.6030573041266796</v>
      </c>
      <c r="AC541">
        <v>-30.168215161076819</v>
      </c>
      <c r="AD541">
        <v>1.7345198015056995</v>
      </c>
      <c r="AE541">
        <v>1.7565035535736819</v>
      </c>
      <c r="AF541">
        <v>437</v>
      </c>
      <c r="AG541">
        <v>0</v>
      </c>
      <c r="AH541">
        <v>0</v>
      </c>
      <c r="AI541">
        <v>143</v>
      </c>
      <c r="AJ541">
        <v>1157</v>
      </c>
      <c r="AK541">
        <v>356</v>
      </c>
      <c r="AL541">
        <v>2301</v>
      </c>
      <c r="AM541">
        <v>0</v>
      </c>
      <c r="AN541">
        <v>365</v>
      </c>
      <c r="AO541">
        <v>274</v>
      </c>
      <c r="AP541">
        <v>268</v>
      </c>
    </row>
    <row r="542" spans="1:42">
      <c r="A542">
        <v>3</v>
      </c>
      <c r="B542">
        <v>93</v>
      </c>
      <c r="C542">
        <v>2022</v>
      </c>
      <c r="D542">
        <v>99</v>
      </c>
      <c r="E542">
        <v>41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491</v>
      </c>
      <c r="R542">
        <v>27965</v>
      </c>
      <c r="S542">
        <v>27929</v>
      </c>
      <c r="T542">
        <v>16.015090291435719</v>
      </c>
      <c r="U542">
        <v>60.596942246410542</v>
      </c>
      <c r="V542">
        <v>93.230862021391374</v>
      </c>
      <c r="W542">
        <v>86.011110315442437</v>
      </c>
      <c r="X542">
        <v>1.8523153942428037</v>
      </c>
      <c r="Y542">
        <v>3.7046307884856073</v>
      </c>
      <c r="Z542">
        <v>61.866618988020718</v>
      </c>
      <c r="AA542">
        <v>9.5870253979124715</v>
      </c>
      <c r="AB542">
        <v>2.6229635259813842</v>
      </c>
      <c r="AC542">
        <v>-29.463180403664651</v>
      </c>
      <c r="AD542">
        <v>1.9003269833146672</v>
      </c>
      <c r="AE542">
        <v>1.9231825450147204</v>
      </c>
      <c r="AF542">
        <v>375</v>
      </c>
      <c r="AG542">
        <v>0</v>
      </c>
      <c r="AH542">
        <v>0</v>
      </c>
      <c r="AI542">
        <v>144</v>
      </c>
      <c r="AJ542">
        <v>1410</v>
      </c>
      <c r="AK542">
        <v>333</v>
      </c>
      <c r="AL542">
        <v>2518</v>
      </c>
      <c r="AM542">
        <v>1</v>
      </c>
      <c r="AN542">
        <v>434</v>
      </c>
      <c r="AO542">
        <v>259</v>
      </c>
      <c r="AP542">
        <v>273</v>
      </c>
    </row>
    <row r="543" spans="1:42">
      <c r="A543">
        <v>3</v>
      </c>
      <c r="B543">
        <v>94</v>
      </c>
      <c r="C543">
        <v>2022</v>
      </c>
      <c r="D543">
        <v>99</v>
      </c>
      <c r="E543">
        <v>42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483</v>
      </c>
      <c r="R543">
        <v>26773</v>
      </c>
      <c r="S543">
        <v>26710</v>
      </c>
      <c r="T543">
        <v>15.954431703581962</v>
      </c>
      <c r="U543">
        <v>60.53612879071509</v>
      </c>
      <c r="V543">
        <v>93.348354968679217</v>
      </c>
      <c r="W543">
        <v>86.089288655934482</v>
      </c>
      <c r="X543">
        <v>1.3819893175960851</v>
      </c>
      <c r="Y543">
        <v>2.7639786351921702</v>
      </c>
      <c r="Z543">
        <v>62.010234191162738</v>
      </c>
      <c r="AA543">
        <v>9.8894716630719479</v>
      </c>
      <c r="AB543">
        <v>2.6416205879107575</v>
      </c>
      <c r="AC543">
        <v>-34.930154195944922</v>
      </c>
      <c r="AD543">
        <v>1.8193260977752037</v>
      </c>
      <c r="AE543">
        <v>1.840914319778362</v>
      </c>
      <c r="AF543">
        <v>394</v>
      </c>
      <c r="AG543">
        <v>0</v>
      </c>
      <c r="AH543">
        <v>0</v>
      </c>
      <c r="AI543">
        <v>164</v>
      </c>
      <c r="AJ543">
        <v>1278</v>
      </c>
      <c r="AK543">
        <v>257</v>
      </c>
      <c r="AL543">
        <v>2711</v>
      </c>
      <c r="AM543">
        <v>1</v>
      </c>
      <c r="AN543">
        <v>448</v>
      </c>
      <c r="AO543">
        <v>294</v>
      </c>
      <c r="AP543">
        <v>291</v>
      </c>
    </row>
    <row r="544" spans="1:42">
      <c r="A544">
        <v>3</v>
      </c>
      <c r="B544">
        <v>95</v>
      </c>
      <c r="C544">
        <v>2022</v>
      </c>
      <c r="D544">
        <v>99</v>
      </c>
      <c r="E544">
        <v>43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491</v>
      </c>
      <c r="R544">
        <v>30667</v>
      </c>
      <c r="S544">
        <v>30618</v>
      </c>
      <c r="T544">
        <v>15.930315974826362</v>
      </c>
      <c r="U544">
        <v>60.465085897184679</v>
      </c>
      <c r="V544">
        <v>94.204041030679775</v>
      </c>
      <c r="W544">
        <v>86.902103337905586</v>
      </c>
      <c r="X544">
        <v>2.2825838849577722</v>
      </c>
      <c r="Y544">
        <v>4.5651677699155444</v>
      </c>
      <c r="Z544">
        <v>58.140672383995827</v>
      </c>
      <c r="AA544">
        <v>9.5189250878140239</v>
      </c>
      <c r="AB544">
        <v>2.6681554291711698</v>
      </c>
      <c r="AC544">
        <v>-31.313189536094871</v>
      </c>
      <c r="AD544">
        <v>2.0839380510391874</v>
      </c>
      <c r="AE544">
        <v>2.1301867321789656</v>
      </c>
      <c r="AF544">
        <v>470</v>
      </c>
      <c r="AG544">
        <v>2</v>
      </c>
      <c r="AH544">
        <v>0</v>
      </c>
      <c r="AI544">
        <v>296</v>
      </c>
      <c r="AJ544">
        <v>1561</v>
      </c>
      <c r="AK544">
        <v>586</v>
      </c>
      <c r="AL544">
        <v>2695</v>
      </c>
      <c r="AM544">
        <v>0</v>
      </c>
      <c r="AN544">
        <v>480</v>
      </c>
      <c r="AO544">
        <v>296</v>
      </c>
      <c r="AP544">
        <v>275</v>
      </c>
    </row>
    <row r="545" spans="1:42">
      <c r="A545">
        <v>3</v>
      </c>
      <c r="B545">
        <v>96</v>
      </c>
      <c r="C545">
        <v>2022</v>
      </c>
      <c r="D545">
        <v>99</v>
      </c>
      <c r="E545">
        <v>44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507</v>
      </c>
      <c r="R545">
        <v>29835</v>
      </c>
      <c r="S545">
        <v>29812</v>
      </c>
      <c r="T545">
        <v>16.029327970504436</v>
      </c>
      <c r="U545">
        <v>60.611029115792277</v>
      </c>
      <c r="V545">
        <v>93.434598965361474</v>
      </c>
      <c r="W545">
        <v>86.215812424526391</v>
      </c>
      <c r="X545">
        <v>2.188704541645718</v>
      </c>
      <c r="Y545">
        <v>4.3774090832914361</v>
      </c>
      <c r="Z545">
        <v>57.164404223227777</v>
      </c>
      <c r="AA545">
        <v>9.5836627046644445</v>
      </c>
      <c r="AB545">
        <v>2.5811107075172579</v>
      </c>
      <c r="AC545">
        <v>-29.318026877557159</v>
      </c>
      <c r="AD545">
        <v>2.0274005201928511</v>
      </c>
      <c r="AE545">
        <v>2.0577310275434435</v>
      </c>
      <c r="AF545">
        <v>464</v>
      </c>
      <c r="AG545">
        <v>2</v>
      </c>
      <c r="AH545">
        <v>0</v>
      </c>
      <c r="AI545">
        <v>191</v>
      </c>
      <c r="AJ545">
        <v>1339</v>
      </c>
      <c r="AK545">
        <v>409</v>
      </c>
      <c r="AL545">
        <v>2398</v>
      </c>
      <c r="AM545">
        <v>1</v>
      </c>
      <c r="AN545">
        <v>450</v>
      </c>
      <c r="AO545">
        <v>398</v>
      </c>
      <c r="AP545">
        <v>283</v>
      </c>
    </row>
    <row r="546" spans="1:42">
      <c r="A546">
        <v>3</v>
      </c>
      <c r="B546">
        <v>97</v>
      </c>
      <c r="C546">
        <v>2022</v>
      </c>
      <c r="D546">
        <v>99</v>
      </c>
      <c r="E546">
        <v>45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508</v>
      </c>
      <c r="R546">
        <v>31685</v>
      </c>
      <c r="S546">
        <v>31531</v>
      </c>
      <c r="T546">
        <v>16.001988322550101</v>
      </c>
      <c r="U546">
        <v>60.701024388696851</v>
      </c>
      <c r="V546">
        <v>92.810394544391187</v>
      </c>
      <c r="W546">
        <v>85.538714281183346</v>
      </c>
      <c r="X546">
        <v>0.96575666719267828</v>
      </c>
      <c r="Y546">
        <v>1.9315133343853563</v>
      </c>
      <c r="Z546">
        <v>59.529745936563046</v>
      </c>
      <c r="AA546">
        <v>10.126332247417814</v>
      </c>
      <c r="AB546">
        <v>2.5750758683517843</v>
      </c>
      <c r="AC546">
        <v>-29.845626703297384</v>
      </c>
      <c r="AD546">
        <v>2.1531149818103064</v>
      </c>
      <c r="AE546">
        <v>2.1592902875201574</v>
      </c>
      <c r="AF546">
        <v>533</v>
      </c>
      <c r="AG546">
        <v>0</v>
      </c>
      <c r="AH546">
        <v>0</v>
      </c>
      <c r="AI546">
        <v>243</v>
      </c>
      <c r="AJ546">
        <v>1445</v>
      </c>
      <c r="AK546">
        <v>399</v>
      </c>
      <c r="AL546">
        <v>2362</v>
      </c>
      <c r="AM546">
        <v>0</v>
      </c>
      <c r="AN546">
        <v>518</v>
      </c>
      <c r="AO546">
        <v>343</v>
      </c>
      <c r="AP546">
        <v>285</v>
      </c>
    </row>
    <row r="547" spans="1:42">
      <c r="A547">
        <v>3</v>
      </c>
      <c r="B547">
        <v>98</v>
      </c>
      <c r="C547">
        <v>2022</v>
      </c>
      <c r="D547">
        <v>99</v>
      </c>
      <c r="E547">
        <v>46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498</v>
      </c>
      <c r="R547">
        <v>31056</v>
      </c>
      <c r="S547">
        <v>30959</v>
      </c>
      <c r="T547">
        <v>15.976365275631116</v>
      </c>
      <c r="U547">
        <v>60.565651345327723</v>
      </c>
      <c r="V547">
        <v>92.873785435368788</v>
      </c>
      <c r="W547">
        <v>85.633741399915706</v>
      </c>
      <c r="X547">
        <v>2.299072642967543</v>
      </c>
      <c r="Y547">
        <v>4.598145285935086</v>
      </c>
      <c r="Z547">
        <v>61.556543019062353</v>
      </c>
      <c r="AA547">
        <v>9.5284265382489757</v>
      </c>
      <c r="AB547">
        <v>2.5614721092134278</v>
      </c>
      <c r="AC547">
        <v>-30.654154050060928</v>
      </c>
      <c r="AD547">
        <v>2.1103720648603725</v>
      </c>
      <c r="AE547">
        <v>2.1224741611184359</v>
      </c>
      <c r="AF547">
        <v>352</v>
      </c>
      <c r="AG547">
        <v>0</v>
      </c>
      <c r="AH547">
        <v>0</v>
      </c>
      <c r="AI547">
        <v>180</v>
      </c>
      <c r="AJ547">
        <v>1387</v>
      </c>
      <c r="AK547">
        <v>328</v>
      </c>
      <c r="AL547">
        <v>2255</v>
      </c>
      <c r="AM547">
        <v>1</v>
      </c>
      <c r="AN547">
        <v>500</v>
      </c>
      <c r="AO547">
        <v>273</v>
      </c>
      <c r="AP547">
        <v>285</v>
      </c>
    </row>
    <row r="548" spans="1:42">
      <c r="A548">
        <v>3</v>
      </c>
      <c r="B548">
        <v>99</v>
      </c>
      <c r="C548">
        <v>2022</v>
      </c>
      <c r="D548">
        <v>99</v>
      </c>
      <c r="E548">
        <v>47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492</v>
      </c>
      <c r="R548">
        <v>28813</v>
      </c>
      <c r="S548">
        <v>28748</v>
      </c>
      <c r="T548">
        <v>16.005587755527021</v>
      </c>
      <c r="U548">
        <v>60.62623486851259</v>
      </c>
      <c r="V548">
        <v>92.218570275781744</v>
      </c>
      <c r="W548">
        <v>85.041042855154942</v>
      </c>
      <c r="X548">
        <v>1.5444417450456396</v>
      </c>
      <c r="Y548">
        <v>3.0888834900912792</v>
      </c>
      <c r="Z548">
        <v>60.889181966473451</v>
      </c>
      <c r="AA548">
        <v>10.043328705838285</v>
      </c>
      <c r="AB548">
        <v>2.6004843609036752</v>
      </c>
      <c r="AC548">
        <v>-29.532776400212757</v>
      </c>
      <c r="AD548">
        <v>1.9579517743695876</v>
      </c>
      <c r="AE548">
        <v>1.9572521647854593</v>
      </c>
      <c r="AF548">
        <v>435</v>
      </c>
      <c r="AG548">
        <v>0</v>
      </c>
      <c r="AH548">
        <v>0</v>
      </c>
      <c r="AI548">
        <v>209</v>
      </c>
      <c r="AJ548">
        <v>1500</v>
      </c>
      <c r="AK548">
        <v>386</v>
      </c>
      <c r="AL548">
        <v>2126</v>
      </c>
      <c r="AM548">
        <v>2</v>
      </c>
      <c r="AN548">
        <v>447</v>
      </c>
      <c r="AO548">
        <v>326</v>
      </c>
      <c r="AP548">
        <v>287</v>
      </c>
    </row>
    <row r="549" spans="1:42">
      <c r="A549">
        <v>3</v>
      </c>
      <c r="B549">
        <v>100</v>
      </c>
      <c r="C549">
        <v>2022</v>
      </c>
      <c r="D549">
        <v>99</v>
      </c>
      <c r="E549">
        <v>48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497</v>
      </c>
      <c r="R549">
        <v>33754</v>
      </c>
      <c r="S549">
        <v>33656</v>
      </c>
      <c r="T549">
        <v>15.974847425490321</v>
      </c>
      <c r="U549">
        <v>60.582511290705945</v>
      </c>
      <c r="V549">
        <v>92.126253617957417</v>
      </c>
      <c r="W549">
        <v>84.938311148086541</v>
      </c>
      <c r="X549">
        <v>2.8500325887302242</v>
      </c>
      <c r="Y549">
        <v>5.7000651774604485</v>
      </c>
      <c r="Z549">
        <v>62.214848610535057</v>
      </c>
      <c r="AA549">
        <v>9.8466600356675027</v>
      </c>
      <c r="AB549">
        <v>2.602115039433051</v>
      </c>
      <c r="AC549">
        <v>-32.862082112874475</v>
      </c>
      <c r="AD549">
        <v>2.2937113175327459</v>
      </c>
      <c r="AE549">
        <v>2.2886358108160794</v>
      </c>
      <c r="AF549">
        <v>593</v>
      </c>
      <c r="AG549">
        <v>0</v>
      </c>
      <c r="AH549">
        <v>0</v>
      </c>
      <c r="AI549">
        <v>193</v>
      </c>
      <c r="AJ549">
        <v>1511</v>
      </c>
      <c r="AK549">
        <v>331</v>
      </c>
      <c r="AL549">
        <v>2574</v>
      </c>
      <c r="AM549">
        <v>3</v>
      </c>
      <c r="AN549">
        <v>567</v>
      </c>
      <c r="AO549">
        <v>390</v>
      </c>
      <c r="AP549">
        <v>274</v>
      </c>
    </row>
    <row r="550" spans="1:42">
      <c r="A550">
        <v>3</v>
      </c>
      <c r="B550">
        <v>101</v>
      </c>
      <c r="C550">
        <v>2022</v>
      </c>
      <c r="D550">
        <v>99</v>
      </c>
      <c r="E550">
        <v>49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565</v>
      </c>
      <c r="R550">
        <v>37938</v>
      </c>
      <c r="S550">
        <v>37854</v>
      </c>
      <c r="T550">
        <v>16.086746797406299</v>
      </c>
      <c r="U550">
        <v>60.766708934326608</v>
      </c>
      <c r="V550">
        <v>90.299228586584235</v>
      </c>
      <c r="W550">
        <v>83.277381518465404</v>
      </c>
      <c r="X550">
        <v>2.0955242764510511</v>
      </c>
      <c r="Y550">
        <v>4.1910485529021022</v>
      </c>
      <c r="Z550">
        <v>59.837102641151361</v>
      </c>
      <c r="AA550">
        <v>9.2453146699828039</v>
      </c>
      <c r="AB550">
        <v>2.5102569039144367</v>
      </c>
      <c r="AC550">
        <v>-30.572172354873</v>
      </c>
      <c r="AD550">
        <v>2.5780298620773046</v>
      </c>
      <c r="AE550">
        <v>2.5237678733730502</v>
      </c>
      <c r="AF550">
        <v>635</v>
      </c>
      <c r="AG550">
        <v>1</v>
      </c>
      <c r="AH550">
        <v>0</v>
      </c>
      <c r="AI550">
        <v>281</v>
      </c>
      <c r="AJ550">
        <v>1871</v>
      </c>
      <c r="AK550">
        <v>396</v>
      </c>
      <c r="AL550">
        <v>3105</v>
      </c>
      <c r="AM550">
        <v>0</v>
      </c>
      <c r="AN550">
        <v>704</v>
      </c>
      <c r="AO550">
        <v>401</v>
      </c>
      <c r="AP550">
        <v>331</v>
      </c>
    </row>
    <row r="551" spans="1:42">
      <c r="A551">
        <v>3</v>
      </c>
      <c r="B551">
        <v>102</v>
      </c>
      <c r="C551">
        <v>2022</v>
      </c>
      <c r="D551">
        <v>99</v>
      </c>
      <c r="E551">
        <v>50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507</v>
      </c>
      <c r="R551">
        <v>37698</v>
      </c>
      <c r="S551">
        <v>37656</v>
      </c>
      <c r="T551">
        <v>16.142209135763171</v>
      </c>
      <c r="U551">
        <v>60.81007010834923</v>
      </c>
      <c r="V551">
        <v>87.675866445424688</v>
      </c>
      <c r="W551">
        <v>80.889693541533589</v>
      </c>
      <c r="X551">
        <v>1.5624171043556692</v>
      </c>
      <c r="Y551">
        <v>3.1248342087113383</v>
      </c>
      <c r="Z551">
        <v>58.745822059525722</v>
      </c>
      <c r="AA551">
        <v>9.7378001469194526</v>
      </c>
      <c r="AB551">
        <v>2.4432567275601298</v>
      </c>
      <c r="AC551">
        <v>-31.900499907709303</v>
      </c>
      <c r="AD551">
        <v>2.5617209589485546</v>
      </c>
      <c r="AE551">
        <v>2.4385852576251694</v>
      </c>
      <c r="AF551">
        <v>647</v>
      </c>
      <c r="AG551">
        <v>0</v>
      </c>
      <c r="AH551">
        <v>0</v>
      </c>
      <c r="AI551">
        <v>356</v>
      </c>
      <c r="AJ551">
        <v>1933</v>
      </c>
      <c r="AK551">
        <v>397</v>
      </c>
      <c r="AL551">
        <v>2929</v>
      </c>
      <c r="AM551">
        <v>0</v>
      </c>
      <c r="AN551">
        <v>645</v>
      </c>
      <c r="AO551">
        <v>450</v>
      </c>
      <c r="AP551">
        <v>290</v>
      </c>
    </row>
    <row r="552" spans="1:42">
      <c r="A552">
        <v>3</v>
      </c>
      <c r="B552">
        <v>103</v>
      </c>
      <c r="C552">
        <v>2022</v>
      </c>
      <c r="D552">
        <v>99</v>
      </c>
      <c r="E552">
        <v>51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277</v>
      </c>
      <c r="R552">
        <v>13529</v>
      </c>
      <c r="S552">
        <v>13504</v>
      </c>
      <c r="T552">
        <v>16.116860078350211</v>
      </c>
      <c r="U552">
        <v>60.798133886255933</v>
      </c>
      <c r="V552">
        <v>87.530679886830498</v>
      </c>
      <c r="W552">
        <v>80.734189869668228</v>
      </c>
      <c r="X552">
        <v>2.0400620888461818</v>
      </c>
      <c r="Y552">
        <v>4.0801241776923636</v>
      </c>
      <c r="Z552">
        <v>55.717347919284485</v>
      </c>
      <c r="AA552">
        <v>10.045705622879971</v>
      </c>
      <c r="AB552">
        <v>2.4935300309500095</v>
      </c>
      <c r="AC552">
        <v>-31.771834363735501</v>
      </c>
      <c r="AD552">
        <v>0.91934646012029775</v>
      </c>
      <c r="AE552">
        <v>0.87283165731276868</v>
      </c>
      <c r="AF552">
        <v>212</v>
      </c>
      <c r="AG552">
        <v>0</v>
      </c>
      <c r="AH552">
        <v>0</v>
      </c>
      <c r="AI552">
        <v>63</v>
      </c>
      <c r="AJ552">
        <v>603</v>
      </c>
      <c r="AK552">
        <v>130</v>
      </c>
      <c r="AL552">
        <v>1052</v>
      </c>
      <c r="AM552">
        <v>1</v>
      </c>
      <c r="AN552">
        <v>244</v>
      </c>
      <c r="AO552">
        <v>151</v>
      </c>
      <c r="AP552">
        <v>168</v>
      </c>
    </row>
    <row r="553" spans="1:42">
      <c r="A553">
        <v>3</v>
      </c>
      <c r="B553">
        <v>104</v>
      </c>
      <c r="C553">
        <v>2022</v>
      </c>
      <c r="D553">
        <v>99</v>
      </c>
      <c r="E553">
        <v>52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166</v>
      </c>
      <c r="R553">
        <v>10676</v>
      </c>
      <c r="S553">
        <v>10642</v>
      </c>
      <c r="T553">
        <v>16.031753465717497</v>
      </c>
      <c r="U553">
        <v>60.684927645179499</v>
      </c>
      <c r="V553">
        <v>90.052304051711062</v>
      </c>
      <c r="W553">
        <v>83.019986844578114</v>
      </c>
      <c r="X553">
        <v>3.6062195578868494</v>
      </c>
      <c r="Y553">
        <v>7.2124391157736989</v>
      </c>
      <c r="Z553">
        <v>51.79842637692019</v>
      </c>
      <c r="AA553">
        <v>9.9649024128457473</v>
      </c>
      <c r="AB553">
        <v>2.5068701391568031</v>
      </c>
      <c r="AC553">
        <v>-35.99133414821555</v>
      </c>
      <c r="AD553">
        <v>0.72547437417727101</v>
      </c>
      <c r="AE553">
        <v>0.7073208878958398</v>
      </c>
      <c r="AF553">
        <v>192</v>
      </c>
      <c r="AG553">
        <v>1</v>
      </c>
      <c r="AH553">
        <v>0</v>
      </c>
      <c r="AI553">
        <v>44</v>
      </c>
      <c r="AJ553">
        <v>531</v>
      </c>
      <c r="AK553">
        <v>188</v>
      </c>
      <c r="AL553">
        <v>931</v>
      </c>
      <c r="AM553">
        <v>2</v>
      </c>
      <c r="AN553">
        <v>167</v>
      </c>
      <c r="AO553">
        <v>155</v>
      </c>
      <c r="AP553">
        <v>97</v>
      </c>
    </row>
    <row r="554" spans="1:42">
      <c r="A554">
        <v>3</v>
      </c>
      <c r="B554">
        <v>105</v>
      </c>
      <c r="C554">
        <v>2021</v>
      </c>
      <c r="D554">
        <v>99</v>
      </c>
      <c r="E554">
        <v>1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479</v>
      </c>
      <c r="R554">
        <v>33992</v>
      </c>
      <c r="S554">
        <v>33948</v>
      </c>
      <c r="T554">
        <v>16.102229936455636</v>
      </c>
      <c r="U554">
        <v>60.85445387062564</v>
      </c>
      <c r="V554">
        <v>91.938418084071813</v>
      </c>
      <c r="W554">
        <v>84.818146871685983</v>
      </c>
      <c r="X554">
        <v>2.7624146858084258</v>
      </c>
      <c r="Y554">
        <v>5.5248293716168515</v>
      </c>
      <c r="Z554">
        <v>65.941986349729362</v>
      </c>
      <c r="AA554">
        <v>10.109816419318793</v>
      </c>
      <c r="AB554">
        <v>2.6730760757616321</v>
      </c>
      <c r="AC554">
        <v>-28.116361409117545</v>
      </c>
      <c r="AD554">
        <v>2.2608648700714702</v>
      </c>
      <c r="AE554">
        <v>2.2805613532312994</v>
      </c>
      <c r="AF554">
        <v>584</v>
      </c>
      <c r="AG554">
        <v>0</v>
      </c>
      <c r="AH554">
        <v>0</v>
      </c>
      <c r="AI554">
        <v>210</v>
      </c>
      <c r="AJ554">
        <v>1614</v>
      </c>
      <c r="AK554">
        <v>376</v>
      </c>
      <c r="AL554">
        <v>1857</v>
      </c>
      <c r="AM554">
        <v>1</v>
      </c>
      <c r="AN554">
        <v>589</v>
      </c>
      <c r="AO554">
        <v>458</v>
      </c>
      <c r="AP554">
        <v>276</v>
      </c>
    </row>
    <row r="555" spans="1:42">
      <c r="A555">
        <v>3</v>
      </c>
      <c r="B555">
        <v>106</v>
      </c>
      <c r="C555">
        <v>2021</v>
      </c>
      <c r="D555">
        <v>99</v>
      </c>
      <c r="E555">
        <v>2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484</v>
      </c>
      <c r="R555">
        <v>28179</v>
      </c>
      <c r="S555">
        <v>28111</v>
      </c>
      <c r="T555">
        <v>16.069910216828134</v>
      </c>
      <c r="U555">
        <v>60.829141617160552</v>
      </c>
      <c r="V555">
        <v>91.667802531621248</v>
      </c>
      <c r="W555">
        <v>84.536586033937127</v>
      </c>
      <c r="X555">
        <v>1.8559920508179857</v>
      </c>
      <c r="Y555">
        <v>3.7119841016359714</v>
      </c>
      <c r="Z555">
        <v>63.731857056673427</v>
      </c>
      <c r="AA555">
        <v>9.2776854430105864</v>
      </c>
      <c r="AB555">
        <v>2.6886399381976425</v>
      </c>
      <c r="AC555">
        <v>-25.177710059974689</v>
      </c>
      <c r="AD555">
        <v>1.8742325009927037</v>
      </c>
      <c r="AE555">
        <v>1.8821740764986024</v>
      </c>
      <c r="AF555">
        <v>512</v>
      </c>
      <c r="AG555">
        <v>0</v>
      </c>
      <c r="AH555">
        <v>0</v>
      </c>
      <c r="AI555">
        <v>191</v>
      </c>
      <c r="AJ555">
        <v>1265</v>
      </c>
      <c r="AK555">
        <v>309</v>
      </c>
      <c r="AL555">
        <v>1607</v>
      </c>
      <c r="AM555">
        <v>0</v>
      </c>
      <c r="AN555">
        <v>417</v>
      </c>
      <c r="AO555">
        <v>429</v>
      </c>
      <c r="AP555">
        <v>293</v>
      </c>
    </row>
    <row r="556" spans="1:42">
      <c r="A556">
        <v>3</v>
      </c>
      <c r="B556">
        <v>107</v>
      </c>
      <c r="C556">
        <v>2021</v>
      </c>
      <c r="D556">
        <v>99</v>
      </c>
      <c r="E556">
        <v>3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466</v>
      </c>
      <c r="R556">
        <v>31265</v>
      </c>
      <c r="S556">
        <v>31225</v>
      </c>
      <c r="T556">
        <v>16.056324964017275</v>
      </c>
      <c r="U556">
        <v>60.768775020016015</v>
      </c>
      <c r="V556">
        <v>91.672015315393978</v>
      </c>
      <c r="W556">
        <v>84.572130984787705</v>
      </c>
      <c r="X556">
        <v>2.6803134495442182</v>
      </c>
      <c r="Y556">
        <v>5.3606268990884365</v>
      </c>
      <c r="Z556">
        <v>67.788261634415477</v>
      </c>
      <c r="AA556">
        <v>8.8162275874927651</v>
      </c>
      <c r="AB556">
        <v>2.6966073376617539</v>
      </c>
      <c r="AC556">
        <v>-24.294511577267546</v>
      </c>
      <c r="AD556">
        <v>2.0794875312657255</v>
      </c>
      <c r="AE556">
        <v>2.0915512372516809</v>
      </c>
      <c r="AF556">
        <v>616</v>
      </c>
      <c r="AG556">
        <v>0</v>
      </c>
      <c r="AH556">
        <v>0</v>
      </c>
      <c r="AI556">
        <v>198</v>
      </c>
      <c r="AJ556">
        <v>1658</v>
      </c>
      <c r="AK556">
        <v>381</v>
      </c>
      <c r="AL556">
        <v>1701</v>
      </c>
      <c r="AM556">
        <v>0</v>
      </c>
      <c r="AN556">
        <v>524</v>
      </c>
      <c r="AO556">
        <v>436</v>
      </c>
      <c r="AP556">
        <v>265</v>
      </c>
    </row>
    <row r="557" spans="1:42">
      <c r="A557">
        <v>3</v>
      </c>
      <c r="B557">
        <v>108</v>
      </c>
      <c r="C557">
        <v>2021</v>
      </c>
      <c r="D557">
        <v>99</v>
      </c>
      <c r="E557">
        <v>4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472</v>
      </c>
      <c r="R557">
        <v>29685</v>
      </c>
      <c r="S557">
        <v>29621</v>
      </c>
      <c r="T557">
        <v>16.098871483914436</v>
      </c>
      <c r="U557">
        <v>60.859153978596247</v>
      </c>
      <c r="V557">
        <v>91.439288464162473</v>
      </c>
      <c r="W557">
        <v>84.345442760203611</v>
      </c>
      <c r="X557">
        <v>1.3407444837459999</v>
      </c>
      <c r="Y557">
        <v>2.6814889674919997</v>
      </c>
      <c r="Z557">
        <v>66.471281792150933</v>
      </c>
      <c r="AA557">
        <v>9.0549311125210945</v>
      </c>
      <c r="AB557">
        <v>2.6165831194869704</v>
      </c>
      <c r="AC557">
        <v>-26.267657413463567</v>
      </c>
      <c r="AD557">
        <v>1.9743990841395511</v>
      </c>
      <c r="AE557">
        <v>1.9787919081968235</v>
      </c>
      <c r="AF557">
        <v>543</v>
      </c>
      <c r="AG557">
        <v>0</v>
      </c>
      <c r="AH557">
        <v>0</v>
      </c>
      <c r="AI557">
        <v>198</v>
      </c>
      <c r="AJ557">
        <v>1698</v>
      </c>
      <c r="AK557">
        <v>478</v>
      </c>
      <c r="AL557">
        <v>1539</v>
      </c>
      <c r="AM557">
        <v>1</v>
      </c>
      <c r="AN557">
        <v>496</v>
      </c>
      <c r="AO557">
        <v>384</v>
      </c>
      <c r="AP557">
        <v>266</v>
      </c>
    </row>
    <row r="558" spans="1:42">
      <c r="A558">
        <v>3</v>
      </c>
      <c r="B558">
        <v>109</v>
      </c>
      <c r="C558">
        <v>2021</v>
      </c>
      <c r="D558">
        <v>99</v>
      </c>
      <c r="E558">
        <v>5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454</v>
      </c>
      <c r="R558">
        <v>27212</v>
      </c>
      <c r="S558">
        <v>27146</v>
      </c>
      <c r="T558">
        <v>16.123658679994119</v>
      </c>
      <c r="U558">
        <v>60.946695645767342</v>
      </c>
      <c r="V558">
        <v>91.746992048693755</v>
      </c>
      <c r="W558">
        <v>84.607794518529317</v>
      </c>
      <c r="X558">
        <v>1.8227252682640005</v>
      </c>
      <c r="Y558">
        <v>3.645450536528001</v>
      </c>
      <c r="Z558">
        <v>67.889166544171687</v>
      </c>
      <c r="AA558">
        <v>9.5400609835333512</v>
      </c>
      <c r="AB558">
        <v>2.655853418130933</v>
      </c>
      <c r="AC558">
        <v>-31.158143550346679</v>
      </c>
      <c r="AD558">
        <v>1.8099157108844683</v>
      </c>
      <c r="AE558">
        <v>1.8190934345646967</v>
      </c>
      <c r="AF558">
        <v>448</v>
      </c>
      <c r="AG558">
        <v>0</v>
      </c>
      <c r="AH558">
        <v>0</v>
      </c>
      <c r="AI558">
        <v>203</v>
      </c>
      <c r="AJ558">
        <v>1367</v>
      </c>
      <c r="AK558">
        <v>422</v>
      </c>
      <c r="AL558">
        <v>1624</v>
      </c>
      <c r="AM558">
        <v>5</v>
      </c>
      <c r="AN558">
        <v>489</v>
      </c>
      <c r="AO558">
        <v>358</v>
      </c>
      <c r="AP558">
        <v>264</v>
      </c>
    </row>
    <row r="559" spans="1:42">
      <c r="A559">
        <v>3</v>
      </c>
      <c r="B559">
        <v>110</v>
      </c>
      <c r="C559">
        <v>2021</v>
      </c>
      <c r="D559">
        <v>99</v>
      </c>
      <c r="E559">
        <v>6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438</v>
      </c>
      <c r="R559">
        <v>26359</v>
      </c>
      <c r="S559">
        <v>26324</v>
      </c>
      <c r="T559">
        <v>16.067832618839866</v>
      </c>
      <c r="U559">
        <v>60.772450995289446</v>
      </c>
      <c r="V559">
        <v>92.149710178831327</v>
      </c>
      <c r="W559">
        <v>85.014685458137308</v>
      </c>
      <c r="X559">
        <v>0.69805379566751402</v>
      </c>
      <c r="Y559">
        <v>1.396107591335028</v>
      </c>
      <c r="Z559">
        <v>62.665503243673903</v>
      </c>
      <c r="AA559">
        <v>9.1435307941045618</v>
      </c>
      <c r="AB559">
        <v>2.6924552937995649</v>
      </c>
      <c r="AC559">
        <v>-27.166632655399329</v>
      </c>
      <c r="AD559">
        <v>1.7531812517714138</v>
      </c>
      <c r="AE559">
        <v>1.7724933795703324</v>
      </c>
      <c r="AF559">
        <v>498</v>
      </c>
      <c r="AG559">
        <v>0</v>
      </c>
      <c r="AH559">
        <v>0</v>
      </c>
      <c r="AI559">
        <v>193</v>
      </c>
      <c r="AJ559">
        <v>1571</v>
      </c>
      <c r="AK559">
        <v>364</v>
      </c>
      <c r="AL559">
        <v>1531</v>
      </c>
      <c r="AM559">
        <v>0</v>
      </c>
      <c r="AN559">
        <v>479</v>
      </c>
      <c r="AO559">
        <v>317</v>
      </c>
      <c r="AP559">
        <v>243</v>
      </c>
    </row>
    <row r="560" spans="1:42">
      <c r="A560">
        <v>3</v>
      </c>
      <c r="B560">
        <v>111</v>
      </c>
      <c r="C560">
        <v>2021</v>
      </c>
      <c r="D560">
        <v>99</v>
      </c>
      <c r="E560">
        <v>7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468</v>
      </c>
      <c r="R560">
        <v>27558</v>
      </c>
      <c r="S560">
        <v>27498</v>
      </c>
      <c r="T560">
        <v>16.083278902677989</v>
      </c>
      <c r="U560">
        <v>60.847807113244592</v>
      </c>
      <c r="V560">
        <v>91.213066850050382</v>
      </c>
      <c r="W560">
        <v>84.122979489417375</v>
      </c>
      <c r="X560">
        <v>1.8070977574569995</v>
      </c>
      <c r="Y560">
        <v>3.614195514913999</v>
      </c>
      <c r="Z560">
        <v>68.060091443500994</v>
      </c>
      <c r="AA560">
        <v>9.1811459508016409</v>
      </c>
      <c r="AB560">
        <v>2.699526205246813</v>
      </c>
      <c r="AC560">
        <v>-27.346487557172399</v>
      </c>
      <c r="AD560">
        <v>1.8329287505715937</v>
      </c>
      <c r="AE560">
        <v>1.8321226387402076</v>
      </c>
      <c r="AF560">
        <v>608</v>
      </c>
      <c r="AG560">
        <v>0</v>
      </c>
      <c r="AH560">
        <v>0</v>
      </c>
      <c r="AI560">
        <v>213</v>
      </c>
      <c r="AJ560">
        <v>1555</v>
      </c>
      <c r="AK560">
        <v>496</v>
      </c>
      <c r="AL560">
        <v>1725</v>
      </c>
      <c r="AM560">
        <v>0</v>
      </c>
      <c r="AN560">
        <v>519</v>
      </c>
      <c r="AO560">
        <v>415</v>
      </c>
      <c r="AP560">
        <v>276</v>
      </c>
    </row>
    <row r="561" spans="1:42">
      <c r="A561">
        <v>3</v>
      </c>
      <c r="B561">
        <v>112</v>
      </c>
      <c r="C561">
        <v>2021</v>
      </c>
      <c r="D561">
        <v>99</v>
      </c>
      <c r="E561">
        <v>8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458</v>
      </c>
      <c r="R561">
        <v>27357</v>
      </c>
      <c r="S561">
        <v>27313</v>
      </c>
      <c r="T561">
        <v>16.02979127828344</v>
      </c>
      <c r="U561">
        <v>60.689634972357489</v>
      </c>
      <c r="V561">
        <v>92.336802698019142</v>
      </c>
      <c r="W561">
        <v>85.172227510709206</v>
      </c>
      <c r="X561">
        <v>2.5075848960046794</v>
      </c>
      <c r="Y561">
        <v>5.0151697920093588</v>
      </c>
      <c r="Z561">
        <v>60.160105274701159</v>
      </c>
      <c r="AA561">
        <v>9.1084382694901898</v>
      </c>
      <c r="AB561">
        <v>2.6609232265426361</v>
      </c>
      <c r="AC561">
        <v>-23.179877757473381</v>
      </c>
      <c r="AD561">
        <v>1.8195599038169341</v>
      </c>
      <c r="AE561">
        <v>1.842494488786822</v>
      </c>
      <c r="AF561">
        <v>436</v>
      </c>
      <c r="AG561">
        <v>0</v>
      </c>
      <c r="AH561">
        <v>0</v>
      </c>
      <c r="AI561">
        <v>195</v>
      </c>
      <c r="AJ561">
        <v>1557</v>
      </c>
      <c r="AK561">
        <v>420</v>
      </c>
      <c r="AL561">
        <v>2069</v>
      </c>
      <c r="AM561">
        <v>0</v>
      </c>
      <c r="AN561">
        <v>525</v>
      </c>
      <c r="AO561">
        <v>328</v>
      </c>
      <c r="AP561">
        <v>255</v>
      </c>
    </row>
    <row r="562" spans="1:42">
      <c r="A562">
        <v>3</v>
      </c>
      <c r="B562">
        <v>113</v>
      </c>
      <c r="C562">
        <v>2021</v>
      </c>
      <c r="D562">
        <v>99</v>
      </c>
      <c r="E562">
        <v>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487</v>
      </c>
      <c r="R562">
        <v>29352</v>
      </c>
      <c r="S562">
        <v>29321</v>
      </c>
      <c r="T562">
        <v>16.112053693104389</v>
      </c>
      <c r="U562">
        <v>60.871389106783511</v>
      </c>
      <c r="V562">
        <v>92.528118632170148</v>
      </c>
      <c r="W562">
        <v>85.369607107533781</v>
      </c>
      <c r="X562">
        <v>1.7136822022349412</v>
      </c>
      <c r="Y562">
        <v>3.4273644044698823</v>
      </c>
      <c r="Z562">
        <v>66.966475878986117</v>
      </c>
      <c r="AA562">
        <v>9.1616528181275108</v>
      </c>
      <c r="AB562">
        <v>2.6415134175985329</v>
      </c>
      <c r="AC562">
        <v>-26.472323664289995</v>
      </c>
      <c r="AD562">
        <v>1.9522506962325783</v>
      </c>
      <c r="AE562">
        <v>1.9825349303372499</v>
      </c>
      <c r="AF562">
        <v>546</v>
      </c>
      <c r="AG562">
        <v>0</v>
      </c>
      <c r="AH562">
        <v>0</v>
      </c>
      <c r="AI562">
        <v>208</v>
      </c>
      <c r="AJ562">
        <v>1677</v>
      </c>
      <c r="AK562">
        <v>486</v>
      </c>
      <c r="AL562">
        <v>1446</v>
      </c>
      <c r="AM562">
        <v>0</v>
      </c>
      <c r="AN562">
        <v>600</v>
      </c>
      <c r="AO562">
        <v>394</v>
      </c>
      <c r="AP562">
        <v>271</v>
      </c>
    </row>
    <row r="563" spans="1:42">
      <c r="A563">
        <v>3</v>
      </c>
      <c r="B563">
        <v>114</v>
      </c>
      <c r="C563">
        <v>2021</v>
      </c>
      <c r="D563">
        <v>99</v>
      </c>
      <c r="E563">
        <v>10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501</v>
      </c>
      <c r="R563">
        <v>30714</v>
      </c>
      <c r="S563">
        <v>30662</v>
      </c>
      <c r="T563">
        <v>16.089112456860061</v>
      </c>
      <c r="U563">
        <v>60.807448959624303</v>
      </c>
      <c r="V563">
        <v>92.124127584632319</v>
      </c>
      <c r="W563">
        <v>84.983363446611349</v>
      </c>
      <c r="X563">
        <v>1.6116428990037119</v>
      </c>
      <c r="Y563">
        <v>3.2232857980074239</v>
      </c>
      <c r="Z563">
        <v>64.582926352803284</v>
      </c>
      <c r="AA563">
        <v>8.9712114851165552</v>
      </c>
      <c r="AB563">
        <v>2.6068902810629302</v>
      </c>
      <c r="AC563">
        <v>-25.559847903470441</v>
      </c>
      <c r="AD563">
        <v>2.0428395981223568</v>
      </c>
      <c r="AE563">
        <v>2.0638264878979649</v>
      </c>
      <c r="AF563">
        <v>478</v>
      </c>
      <c r="AG563">
        <v>0</v>
      </c>
      <c r="AH563">
        <v>0</v>
      </c>
      <c r="AI563">
        <v>199</v>
      </c>
      <c r="AJ563">
        <v>1494</v>
      </c>
      <c r="AK563">
        <v>336</v>
      </c>
      <c r="AL563">
        <v>1337</v>
      </c>
      <c r="AM563">
        <v>2</v>
      </c>
      <c r="AN563">
        <v>505</v>
      </c>
      <c r="AO563">
        <v>377</v>
      </c>
      <c r="AP563">
        <v>285</v>
      </c>
    </row>
    <row r="564" spans="1:42">
      <c r="A564">
        <v>3</v>
      </c>
      <c r="B564">
        <v>115</v>
      </c>
      <c r="C564">
        <v>2021</v>
      </c>
      <c r="D564">
        <v>99</v>
      </c>
      <c r="E564">
        <v>11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498</v>
      </c>
      <c r="R564">
        <v>34389</v>
      </c>
      <c r="S564">
        <v>34340</v>
      </c>
      <c r="T564">
        <v>16.101747651865423</v>
      </c>
      <c r="U564">
        <v>60.858415841584154</v>
      </c>
      <c r="V564">
        <v>91.703826876856226</v>
      </c>
      <c r="W564">
        <v>84.600525334886697</v>
      </c>
      <c r="X564">
        <v>1.6836779202652012</v>
      </c>
      <c r="Y564">
        <v>3.3673558405304025</v>
      </c>
      <c r="Z564">
        <v>67.178458227921737</v>
      </c>
      <c r="AA564">
        <v>9.3352860032195295</v>
      </c>
      <c r="AB564">
        <v>2.6799348138231882</v>
      </c>
      <c r="AC564">
        <v>-28.744534083680158</v>
      </c>
      <c r="AD564">
        <v>2.287270005203808</v>
      </c>
      <c r="AE564">
        <v>2.3009762600641874</v>
      </c>
      <c r="AF564">
        <v>615</v>
      </c>
      <c r="AG564">
        <v>0</v>
      </c>
      <c r="AH564">
        <v>0</v>
      </c>
      <c r="AI564">
        <v>249</v>
      </c>
      <c r="AJ564">
        <v>1980</v>
      </c>
      <c r="AK564">
        <v>515</v>
      </c>
      <c r="AL564">
        <v>1683</v>
      </c>
      <c r="AM564">
        <v>1</v>
      </c>
      <c r="AN564">
        <v>642</v>
      </c>
      <c r="AO564">
        <v>482</v>
      </c>
      <c r="AP564">
        <v>283</v>
      </c>
    </row>
    <row r="565" spans="1:42">
      <c r="A565">
        <v>3</v>
      </c>
      <c r="B565">
        <v>116</v>
      </c>
      <c r="C565">
        <v>2021</v>
      </c>
      <c r="D565">
        <v>99</v>
      </c>
      <c r="E565">
        <v>12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555</v>
      </c>
      <c r="R565">
        <v>34833</v>
      </c>
      <c r="S565">
        <v>34786</v>
      </c>
      <c r="T565">
        <v>16.033387879309849</v>
      </c>
      <c r="U565">
        <v>60.689099062841393</v>
      </c>
      <c r="V565">
        <v>90.495991619148128</v>
      </c>
      <c r="W565">
        <v>83.486044960616354</v>
      </c>
      <c r="X565">
        <v>1.4698705250767947</v>
      </c>
      <c r="Y565">
        <v>2.9397410501535894</v>
      </c>
      <c r="Z565">
        <v>65.575747136336247</v>
      </c>
      <c r="AA565">
        <v>9.2322027716991322</v>
      </c>
      <c r="AB565">
        <v>2.7043121834960706</v>
      </c>
      <c r="AC565">
        <v>-27.737811470095711</v>
      </c>
      <c r="AD565">
        <v>2.31680118907977</v>
      </c>
      <c r="AE565">
        <v>2.3001553421866796</v>
      </c>
      <c r="AF565">
        <v>603</v>
      </c>
      <c r="AG565">
        <v>0</v>
      </c>
      <c r="AH565">
        <v>0</v>
      </c>
      <c r="AI565">
        <v>303</v>
      </c>
      <c r="AJ565">
        <v>2136</v>
      </c>
      <c r="AK565">
        <v>605</v>
      </c>
      <c r="AL565">
        <v>2121</v>
      </c>
      <c r="AM565">
        <v>2</v>
      </c>
      <c r="AN565">
        <v>716</v>
      </c>
      <c r="AO565">
        <v>399</v>
      </c>
      <c r="AP565">
        <v>304</v>
      </c>
    </row>
    <row r="566" spans="1:42">
      <c r="A566">
        <v>3</v>
      </c>
      <c r="B566">
        <v>117</v>
      </c>
      <c r="C566">
        <v>2021</v>
      </c>
      <c r="D566">
        <v>99</v>
      </c>
      <c r="E566">
        <v>13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257</v>
      </c>
      <c r="R566">
        <v>13709</v>
      </c>
      <c r="S566">
        <v>13688</v>
      </c>
      <c r="T566">
        <v>16.061200671091981</v>
      </c>
      <c r="U566">
        <v>60.799094097019278</v>
      </c>
      <c r="V566">
        <v>90.880746308539216</v>
      </c>
      <c r="W566">
        <v>83.830098626534053</v>
      </c>
      <c r="X566">
        <v>1.2400612736158727</v>
      </c>
      <c r="Y566">
        <v>2.4801225472317454</v>
      </c>
      <c r="Z566">
        <v>57.30541979721351</v>
      </c>
      <c r="AA566">
        <v>9.0326735186609817</v>
      </c>
      <c r="AB566">
        <v>2.6554464828519939</v>
      </c>
      <c r="AC566">
        <v>-23.134045055905059</v>
      </c>
      <c r="AD566">
        <v>0.91180855800805438</v>
      </c>
      <c r="AE566">
        <v>0.90882185221396383</v>
      </c>
      <c r="AF566">
        <v>269</v>
      </c>
      <c r="AG566">
        <v>0</v>
      </c>
      <c r="AH566">
        <v>0</v>
      </c>
      <c r="AI566">
        <v>132</v>
      </c>
      <c r="AJ566">
        <v>762</v>
      </c>
      <c r="AK566">
        <v>294</v>
      </c>
      <c r="AL566">
        <v>839</v>
      </c>
      <c r="AM566">
        <v>0</v>
      </c>
      <c r="AN566">
        <v>292</v>
      </c>
      <c r="AO566">
        <v>145</v>
      </c>
      <c r="AP566">
        <v>145</v>
      </c>
    </row>
    <row r="567" spans="1:42">
      <c r="A567">
        <v>3</v>
      </c>
      <c r="B567">
        <v>118</v>
      </c>
      <c r="C567">
        <v>2021</v>
      </c>
      <c r="D567">
        <v>99</v>
      </c>
      <c r="E567">
        <v>14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475</v>
      </c>
      <c r="R567">
        <v>29327.88</v>
      </c>
      <c r="S567">
        <v>29257.88</v>
      </c>
      <c r="T567">
        <v>15.898249720061591</v>
      </c>
      <c r="U567">
        <v>60.453343851297511</v>
      </c>
      <c r="V567">
        <v>93.168921486919828</v>
      </c>
      <c r="W567">
        <v>85.919830486693698</v>
      </c>
      <c r="X567">
        <v>2.0697029584136324</v>
      </c>
      <c r="Y567">
        <v>4.1394059168272648</v>
      </c>
      <c r="Z567">
        <v>64.419930796225302</v>
      </c>
      <c r="AA567">
        <v>9.4898953497598519</v>
      </c>
      <c r="AB567">
        <v>2.7459207707666473</v>
      </c>
      <c r="AC567">
        <v>-25.866767612717155</v>
      </c>
      <c r="AD567">
        <v>1.9506464346220191</v>
      </c>
      <c r="AE567">
        <v>1.9910173893535357</v>
      </c>
      <c r="AF567">
        <v>683</v>
      </c>
      <c r="AG567">
        <v>0</v>
      </c>
      <c r="AH567">
        <v>0</v>
      </c>
      <c r="AI567">
        <v>205</v>
      </c>
      <c r="AJ567">
        <v>2025</v>
      </c>
      <c r="AK567">
        <v>396.88</v>
      </c>
      <c r="AL567">
        <v>1462</v>
      </c>
      <c r="AM567">
        <v>3</v>
      </c>
      <c r="AN567">
        <v>588</v>
      </c>
      <c r="AO567">
        <v>387</v>
      </c>
      <c r="AP567">
        <v>279</v>
      </c>
    </row>
    <row r="568" spans="1:42">
      <c r="A568">
        <v>3</v>
      </c>
      <c r="B568">
        <v>119</v>
      </c>
      <c r="C568">
        <v>2021</v>
      </c>
      <c r="D568">
        <v>99</v>
      </c>
      <c r="E568">
        <v>15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470</v>
      </c>
      <c r="R568">
        <v>29792</v>
      </c>
      <c r="S568">
        <v>29762</v>
      </c>
      <c r="T568">
        <v>15.916991138560688</v>
      </c>
      <c r="U568">
        <v>60.449600161279491</v>
      </c>
      <c r="V568">
        <v>92.262150802287493</v>
      </c>
      <c r="W568">
        <v>85.126099388481521</v>
      </c>
      <c r="X568">
        <v>1.8327067669172936</v>
      </c>
      <c r="Y568">
        <v>3.6654135338345872</v>
      </c>
      <c r="Z568">
        <v>66.762889366272816</v>
      </c>
      <c r="AA568">
        <v>9.372869594343312</v>
      </c>
      <c r="AB568">
        <v>2.7744484165187457</v>
      </c>
      <c r="AC568">
        <v>-27.049557372909476</v>
      </c>
      <c r="AD568">
        <v>1.9815158334069565</v>
      </c>
      <c r="AE568">
        <v>2.0066130548904479</v>
      </c>
      <c r="AF568">
        <v>526</v>
      </c>
      <c r="AG568">
        <v>0</v>
      </c>
      <c r="AH568">
        <v>0</v>
      </c>
      <c r="AI568">
        <v>201</v>
      </c>
      <c r="AJ568">
        <v>2035</v>
      </c>
      <c r="AK568">
        <v>385</v>
      </c>
      <c r="AL568">
        <v>1643</v>
      </c>
      <c r="AM568">
        <v>2</v>
      </c>
      <c r="AN568">
        <v>606</v>
      </c>
      <c r="AO568">
        <v>351</v>
      </c>
      <c r="AP568">
        <v>271</v>
      </c>
    </row>
    <row r="569" spans="1:42">
      <c r="A569">
        <v>3</v>
      </c>
      <c r="B569">
        <v>120</v>
      </c>
      <c r="C569">
        <v>2021</v>
      </c>
      <c r="D569">
        <v>99</v>
      </c>
      <c r="E569">
        <v>16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486</v>
      </c>
      <c r="R569">
        <v>29592</v>
      </c>
      <c r="S569">
        <v>29610</v>
      </c>
      <c r="T569">
        <v>15.988476615301428</v>
      </c>
      <c r="U569">
        <v>60.608341776426897</v>
      </c>
      <c r="V569">
        <v>91.573016934119678</v>
      </c>
      <c r="W569">
        <v>84.649880445795148</v>
      </c>
      <c r="X569">
        <v>2.0951608542849423</v>
      </c>
      <c r="Y569">
        <v>4.1903217085698845</v>
      </c>
      <c r="Z569">
        <v>66.139497161394971</v>
      </c>
      <c r="AA569">
        <v>9.0441704197138844</v>
      </c>
      <c r="AB569">
        <v>2.7160009663001676</v>
      </c>
      <c r="AC569">
        <v>-26.676384983218515</v>
      </c>
      <c r="AD569">
        <v>1.9682134983276935</v>
      </c>
      <c r="AE569">
        <v>1.9851966960443497</v>
      </c>
      <c r="AF569">
        <v>541</v>
      </c>
      <c r="AG569">
        <v>0</v>
      </c>
      <c r="AH569">
        <v>0</v>
      </c>
      <c r="AI569">
        <v>194</v>
      </c>
      <c r="AJ569">
        <v>1691</v>
      </c>
      <c r="AK569">
        <v>448</v>
      </c>
      <c r="AL569">
        <v>1734</v>
      </c>
      <c r="AM569">
        <v>1</v>
      </c>
      <c r="AN569">
        <v>475</v>
      </c>
      <c r="AO569">
        <v>272</v>
      </c>
      <c r="AP569">
        <v>280</v>
      </c>
    </row>
    <row r="570" spans="1:42">
      <c r="A570">
        <v>3</v>
      </c>
      <c r="B570">
        <v>121</v>
      </c>
      <c r="C570">
        <v>2021</v>
      </c>
      <c r="D570">
        <v>99</v>
      </c>
      <c r="E570">
        <v>17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463</v>
      </c>
      <c r="R570">
        <v>29224</v>
      </c>
      <c r="S570">
        <v>29155</v>
      </c>
      <c r="T570">
        <v>16.101765672050373</v>
      </c>
      <c r="U570">
        <v>60.854570399588397</v>
      </c>
      <c r="V570">
        <v>91.005279623070635</v>
      </c>
      <c r="W570">
        <v>83.924589950265755</v>
      </c>
      <c r="X570">
        <v>0.91705447577333732</v>
      </c>
      <c r="Y570">
        <v>1.8341089515466744</v>
      </c>
      <c r="Z570">
        <v>65.997125650150551</v>
      </c>
      <c r="AA570">
        <v>9.3937587781062941</v>
      </c>
      <c r="AB570">
        <v>2.6421862715195488</v>
      </c>
      <c r="AC570">
        <v>-29.168430020368287</v>
      </c>
      <c r="AD570">
        <v>1.9437372017818504</v>
      </c>
      <c r="AE570">
        <v>1.9379432760215345</v>
      </c>
      <c r="AF570">
        <v>477</v>
      </c>
      <c r="AG570">
        <v>0</v>
      </c>
      <c r="AH570">
        <v>0</v>
      </c>
      <c r="AI570">
        <v>232</v>
      </c>
      <c r="AJ570">
        <v>1420</v>
      </c>
      <c r="AK570">
        <v>334</v>
      </c>
      <c r="AL570">
        <v>1464</v>
      </c>
      <c r="AM570">
        <v>1</v>
      </c>
      <c r="AN570">
        <v>514</v>
      </c>
      <c r="AO570">
        <v>367</v>
      </c>
      <c r="AP570">
        <v>269</v>
      </c>
    </row>
    <row r="571" spans="1:42">
      <c r="A571">
        <v>3</v>
      </c>
      <c r="B571">
        <v>122</v>
      </c>
      <c r="C571">
        <v>2021</v>
      </c>
      <c r="D571">
        <v>99</v>
      </c>
      <c r="E571">
        <v>18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495</v>
      </c>
      <c r="R571">
        <v>33498</v>
      </c>
      <c r="S571">
        <v>33438</v>
      </c>
      <c r="T571">
        <v>16.096811749955226</v>
      </c>
      <c r="U571">
        <v>60.817632633530728</v>
      </c>
      <c r="V571">
        <v>90.972378043884973</v>
      </c>
      <c r="W571">
        <v>83.914766732460009</v>
      </c>
      <c r="X571">
        <v>1.462773896949072</v>
      </c>
      <c r="Y571">
        <v>2.925547793898144</v>
      </c>
      <c r="Z571">
        <v>65.935279718192106</v>
      </c>
      <c r="AA571">
        <v>9.546864971461126</v>
      </c>
      <c r="AB571">
        <v>2.6180023594006312</v>
      </c>
      <c r="AC571">
        <v>-27.809820777986939</v>
      </c>
      <c r="AD571">
        <v>2.2280081024256928</v>
      </c>
      <c r="AE571">
        <v>2.2223756622451485</v>
      </c>
      <c r="AF571">
        <v>604</v>
      </c>
      <c r="AG571">
        <v>3</v>
      </c>
      <c r="AH571">
        <v>0</v>
      </c>
      <c r="AI571">
        <v>197</v>
      </c>
      <c r="AJ571">
        <v>1739</v>
      </c>
      <c r="AK571">
        <v>438</v>
      </c>
      <c r="AL571">
        <v>1557</v>
      </c>
      <c r="AM571">
        <v>1</v>
      </c>
      <c r="AN571">
        <v>574</v>
      </c>
      <c r="AO571">
        <v>408</v>
      </c>
      <c r="AP571">
        <v>291</v>
      </c>
    </row>
    <row r="572" spans="1:42">
      <c r="A572">
        <v>3</v>
      </c>
      <c r="B572">
        <v>123</v>
      </c>
      <c r="C572">
        <v>2021</v>
      </c>
      <c r="D572">
        <v>99</v>
      </c>
      <c r="E572">
        <v>19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420</v>
      </c>
      <c r="R572">
        <v>26274</v>
      </c>
      <c r="S572">
        <v>26217</v>
      </c>
      <c r="T572">
        <v>16.060287736926245</v>
      </c>
      <c r="U572">
        <v>60.79566693366899</v>
      </c>
      <c r="V572">
        <v>91.784473953139823</v>
      </c>
      <c r="W572">
        <v>84.654690086585106</v>
      </c>
      <c r="X572">
        <v>2.6718428865037676</v>
      </c>
      <c r="Y572">
        <v>5.3436857730075351</v>
      </c>
      <c r="Z572">
        <v>63.389662784501773</v>
      </c>
      <c r="AA572">
        <v>8.7408877291605762</v>
      </c>
      <c r="AB572">
        <v>2.6539517485105431</v>
      </c>
      <c r="AC572">
        <v>-26.764377468952059</v>
      </c>
      <c r="AD572">
        <v>1.7475277593627276</v>
      </c>
      <c r="AE572">
        <v>1.7578135402441517</v>
      </c>
      <c r="AF572">
        <v>467</v>
      </c>
      <c r="AG572">
        <v>0</v>
      </c>
      <c r="AH572">
        <v>0</v>
      </c>
      <c r="AI572">
        <v>173</v>
      </c>
      <c r="AJ572">
        <v>1505</v>
      </c>
      <c r="AK572">
        <v>237</v>
      </c>
      <c r="AL572">
        <v>1443</v>
      </c>
      <c r="AM572">
        <v>1</v>
      </c>
      <c r="AN572">
        <v>506</v>
      </c>
      <c r="AO572">
        <v>317</v>
      </c>
      <c r="AP572">
        <v>230</v>
      </c>
    </row>
    <row r="573" spans="1:42">
      <c r="A573">
        <v>3</v>
      </c>
      <c r="B573">
        <v>124</v>
      </c>
      <c r="C573">
        <v>2021</v>
      </c>
      <c r="D573">
        <v>99</v>
      </c>
      <c r="E573">
        <v>20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431</v>
      </c>
      <c r="R573">
        <v>29126</v>
      </c>
      <c r="S573">
        <v>29075</v>
      </c>
      <c r="T573">
        <v>16.054247064478471</v>
      </c>
      <c r="U573">
        <v>60.781117798796238</v>
      </c>
      <c r="V573">
        <v>92.449650425869919</v>
      </c>
      <c r="W573">
        <v>85.272837833189683</v>
      </c>
      <c r="X573">
        <v>1.0540410629677952</v>
      </c>
      <c r="Y573">
        <v>2.1080821259355904</v>
      </c>
      <c r="Z573">
        <v>63.015862116322225</v>
      </c>
      <c r="AA573">
        <v>8.9948917853738841</v>
      </c>
      <c r="AB573">
        <v>2.6879882082686235</v>
      </c>
      <c r="AC573">
        <v>-27.911733575479044</v>
      </c>
      <c r="AD573">
        <v>1.9372190575930119</v>
      </c>
      <c r="AE573">
        <v>1.9636732633638596</v>
      </c>
      <c r="AF573">
        <v>519</v>
      </c>
      <c r="AG573">
        <v>0</v>
      </c>
      <c r="AH573">
        <v>0</v>
      </c>
      <c r="AI573">
        <v>177</v>
      </c>
      <c r="AJ573">
        <v>1751</v>
      </c>
      <c r="AK573">
        <v>233</v>
      </c>
      <c r="AL573">
        <v>1986</v>
      </c>
      <c r="AM573">
        <v>2</v>
      </c>
      <c r="AN573">
        <v>558</v>
      </c>
      <c r="AO573">
        <v>369</v>
      </c>
      <c r="AP573">
        <v>250</v>
      </c>
    </row>
    <row r="574" spans="1:42">
      <c r="A574">
        <v>3</v>
      </c>
      <c r="B574">
        <v>125</v>
      </c>
      <c r="C574">
        <v>2021</v>
      </c>
      <c r="D574">
        <v>99</v>
      </c>
      <c r="E574">
        <v>21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449</v>
      </c>
      <c r="R574">
        <v>27239</v>
      </c>
      <c r="S574">
        <v>27120</v>
      </c>
      <c r="T574">
        <v>15.925144094863985</v>
      </c>
      <c r="U574">
        <v>60.601401179941007</v>
      </c>
      <c r="V574">
        <v>92.471816204693269</v>
      </c>
      <c r="W574">
        <v>85.208345870206585</v>
      </c>
      <c r="X574">
        <v>1.7952200888432028</v>
      </c>
      <c r="Y574">
        <v>3.5904401776864057</v>
      </c>
      <c r="Z574">
        <v>64.492088549506207</v>
      </c>
      <c r="AA574">
        <v>9.4800931443190439</v>
      </c>
      <c r="AB574">
        <v>2.7789847334574551</v>
      </c>
      <c r="AC574">
        <v>-24.846268012909015</v>
      </c>
      <c r="AD574">
        <v>1.8117115261201688</v>
      </c>
      <c r="AE574">
        <v>1.8302508068999512</v>
      </c>
      <c r="AF574">
        <v>476</v>
      </c>
      <c r="AG574">
        <v>0</v>
      </c>
      <c r="AH574">
        <v>0</v>
      </c>
      <c r="AI574">
        <v>226</v>
      </c>
      <c r="AJ574">
        <v>1810</v>
      </c>
      <c r="AK574">
        <v>343</v>
      </c>
      <c r="AL574">
        <v>1869</v>
      </c>
      <c r="AM574">
        <v>0</v>
      </c>
      <c r="AN574">
        <v>550</v>
      </c>
      <c r="AO574">
        <v>356</v>
      </c>
      <c r="AP574">
        <v>256</v>
      </c>
    </row>
    <row r="575" spans="1:42">
      <c r="A575">
        <v>3</v>
      </c>
      <c r="B575">
        <v>126</v>
      </c>
      <c r="C575">
        <v>2021</v>
      </c>
      <c r="D575">
        <v>99</v>
      </c>
      <c r="E575">
        <v>22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468</v>
      </c>
      <c r="R575">
        <v>28521.88</v>
      </c>
      <c r="S575">
        <v>28434.880000000001</v>
      </c>
      <c r="T575">
        <v>15.965438463383204</v>
      </c>
      <c r="U575">
        <v>60.603215487457661</v>
      </c>
      <c r="V575">
        <v>91.751759107886983</v>
      </c>
      <c r="W575">
        <v>84.604557501209655</v>
      </c>
      <c r="X575">
        <v>2.0580691034391845</v>
      </c>
      <c r="Y575">
        <v>4.116138206878369</v>
      </c>
      <c r="Z575">
        <v>67.358813654639889</v>
      </c>
      <c r="AA575">
        <v>9.1549821688602329</v>
      </c>
      <c r="AB575">
        <v>2.7145106628826174</v>
      </c>
      <c r="AC575">
        <v>-25.01271049599961</v>
      </c>
      <c r="AD575">
        <v>1.8970380242525904</v>
      </c>
      <c r="AE575">
        <v>1.9053902800497635</v>
      </c>
      <c r="AF575">
        <v>421</v>
      </c>
      <c r="AG575">
        <v>1</v>
      </c>
      <c r="AH575">
        <v>0</v>
      </c>
      <c r="AI575">
        <v>218</v>
      </c>
      <c r="AJ575">
        <v>1923</v>
      </c>
      <c r="AK575">
        <v>398</v>
      </c>
      <c r="AL575">
        <v>1819</v>
      </c>
      <c r="AM575">
        <v>0</v>
      </c>
      <c r="AN575">
        <v>513</v>
      </c>
      <c r="AO575">
        <v>287</v>
      </c>
      <c r="AP575">
        <v>272</v>
      </c>
    </row>
    <row r="576" spans="1:42">
      <c r="A576">
        <v>3</v>
      </c>
      <c r="B576">
        <v>127</v>
      </c>
      <c r="C576">
        <v>2021</v>
      </c>
      <c r="D576">
        <v>99</v>
      </c>
      <c r="E576">
        <v>23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468</v>
      </c>
      <c r="R576">
        <v>29365</v>
      </c>
      <c r="S576">
        <v>29316</v>
      </c>
      <c r="T576">
        <v>15.95828367103695</v>
      </c>
      <c r="U576">
        <v>60.581730113248746</v>
      </c>
      <c r="V576">
        <v>91.300960564651845</v>
      </c>
      <c r="W576">
        <v>84.21802565152143</v>
      </c>
      <c r="X576">
        <v>2.5710880299676484</v>
      </c>
      <c r="Y576">
        <v>5.1421760599352968</v>
      </c>
      <c r="Z576">
        <v>66.456666099097589</v>
      </c>
      <c r="AA576">
        <v>9.4454730759917584</v>
      </c>
      <c r="AB576">
        <v>2.7623448382880516</v>
      </c>
      <c r="AC576">
        <v>-27.299893001260699</v>
      </c>
      <c r="AD576">
        <v>1.9531153480127303</v>
      </c>
      <c r="AE576">
        <v>1.9554582869672319</v>
      </c>
      <c r="AF576">
        <v>480</v>
      </c>
      <c r="AG576">
        <v>0</v>
      </c>
      <c r="AH576">
        <v>0</v>
      </c>
      <c r="AI576">
        <v>234</v>
      </c>
      <c r="AJ576">
        <v>1636</v>
      </c>
      <c r="AK576">
        <v>353</v>
      </c>
      <c r="AL576">
        <v>1966</v>
      </c>
      <c r="AM576">
        <v>1</v>
      </c>
      <c r="AN576">
        <v>381</v>
      </c>
      <c r="AO576">
        <v>306</v>
      </c>
      <c r="AP576">
        <v>272</v>
      </c>
    </row>
    <row r="577" spans="1:42">
      <c r="A577">
        <v>3</v>
      </c>
      <c r="B577">
        <v>128</v>
      </c>
      <c r="C577">
        <v>2021</v>
      </c>
      <c r="D577">
        <v>99</v>
      </c>
      <c r="E577">
        <v>24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475</v>
      </c>
      <c r="R577">
        <v>30368.880000000001</v>
      </c>
      <c r="S577">
        <v>30304.880000000001</v>
      </c>
      <c r="T577">
        <v>15.891463893301299</v>
      </c>
      <c r="U577">
        <v>60.393720087325846</v>
      </c>
      <c r="V577">
        <v>91.171944322806553</v>
      </c>
      <c r="W577">
        <v>84.081938948446194</v>
      </c>
      <c r="X577">
        <v>1.6925220818153321</v>
      </c>
      <c r="Y577">
        <v>3.3850441636306643</v>
      </c>
      <c r="Z577">
        <v>66.449602356096108</v>
      </c>
      <c r="AA577">
        <v>8.9044770626417176</v>
      </c>
      <c r="AB577">
        <v>2.7200337830871195</v>
      </c>
      <c r="AC577">
        <v>-27.406762180546639</v>
      </c>
      <c r="AD577">
        <v>2.0198850887095814</v>
      </c>
      <c r="AE577">
        <v>2.0181529356088226</v>
      </c>
      <c r="AF577">
        <v>500.88</v>
      </c>
      <c r="AG577">
        <v>0</v>
      </c>
      <c r="AH577">
        <v>0</v>
      </c>
      <c r="AI577">
        <v>210.88</v>
      </c>
      <c r="AJ577">
        <v>1812</v>
      </c>
      <c r="AK577">
        <v>321</v>
      </c>
      <c r="AL577">
        <v>2073</v>
      </c>
      <c r="AM577">
        <v>1</v>
      </c>
      <c r="AN577">
        <v>476</v>
      </c>
      <c r="AO577">
        <v>281</v>
      </c>
      <c r="AP577">
        <v>268</v>
      </c>
    </row>
    <row r="578" spans="1:42">
      <c r="A578">
        <v>3</v>
      </c>
      <c r="B578">
        <v>129</v>
      </c>
      <c r="C578">
        <v>2021</v>
      </c>
      <c r="D578">
        <v>99</v>
      </c>
      <c r="E578">
        <v>25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460</v>
      </c>
      <c r="R578">
        <v>29196</v>
      </c>
      <c r="S578">
        <v>29117</v>
      </c>
      <c r="T578">
        <v>15.982394848609403</v>
      </c>
      <c r="U578">
        <v>60.681594944534098</v>
      </c>
      <c r="V578">
        <v>90.45961057252029</v>
      </c>
      <c r="W578">
        <v>83.41402445306862</v>
      </c>
      <c r="X578">
        <v>1.5515824085491161</v>
      </c>
      <c r="Y578">
        <v>3.1031648170982322</v>
      </c>
      <c r="Z578">
        <v>66.742019454719852</v>
      </c>
      <c r="AA578">
        <v>10.013986261767212</v>
      </c>
      <c r="AB578">
        <v>2.7545655758864127</v>
      </c>
      <c r="AC578">
        <v>-28.733826601427445</v>
      </c>
      <c r="AD578">
        <v>1.9418748748707535</v>
      </c>
      <c r="AE578">
        <v>1.9236430541879153</v>
      </c>
      <c r="AF578">
        <v>491</v>
      </c>
      <c r="AG578">
        <v>0</v>
      </c>
      <c r="AH578">
        <v>0</v>
      </c>
      <c r="AI578">
        <v>225</v>
      </c>
      <c r="AJ578">
        <v>1963</v>
      </c>
      <c r="AK578">
        <v>219</v>
      </c>
      <c r="AL578">
        <v>2096</v>
      </c>
      <c r="AM578">
        <v>0</v>
      </c>
      <c r="AN578">
        <v>501</v>
      </c>
      <c r="AO578">
        <v>297</v>
      </c>
      <c r="AP578">
        <v>261</v>
      </c>
    </row>
    <row r="579" spans="1:42">
      <c r="A579">
        <v>3</v>
      </c>
      <c r="B579">
        <v>130</v>
      </c>
      <c r="C579">
        <v>2021</v>
      </c>
      <c r="D579">
        <v>99</v>
      </c>
      <c r="E579">
        <v>26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431</v>
      </c>
      <c r="R579">
        <v>26529</v>
      </c>
      <c r="S579">
        <v>26460</v>
      </c>
      <c r="T579">
        <v>15.880018093407216</v>
      </c>
      <c r="U579">
        <v>60.475094482237331</v>
      </c>
      <c r="V579">
        <v>91.484865235368218</v>
      </c>
      <c r="W579">
        <v>84.360406651549695</v>
      </c>
      <c r="X579">
        <v>1.3155414829054999</v>
      </c>
      <c r="Y579">
        <v>2.6310829658109998</v>
      </c>
      <c r="Z579">
        <v>68.770025255380887</v>
      </c>
      <c r="AA579">
        <v>9.2961308327138585</v>
      </c>
      <c r="AB579">
        <v>2.8487746982382576</v>
      </c>
      <c r="AC579">
        <v>-25.051679035015962</v>
      </c>
      <c r="AD579">
        <v>1.7644882365887868</v>
      </c>
      <c r="AE579">
        <v>1.7679390626538805</v>
      </c>
      <c r="AF579">
        <v>377</v>
      </c>
      <c r="AG579">
        <v>0</v>
      </c>
      <c r="AH579">
        <v>1</v>
      </c>
      <c r="AI579">
        <v>139</v>
      </c>
      <c r="AJ579">
        <v>1370.5</v>
      </c>
      <c r="AK579">
        <v>272</v>
      </c>
      <c r="AL579">
        <v>1262</v>
      </c>
      <c r="AM579">
        <v>0</v>
      </c>
      <c r="AN579">
        <v>345.5</v>
      </c>
      <c r="AO579">
        <v>206</v>
      </c>
      <c r="AP579">
        <v>236</v>
      </c>
    </row>
    <row r="580" spans="1:42">
      <c r="A580">
        <v>3</v>
      </c>
      <c r="B580">
        <v>131</v>
      </c>
      <c r="C580">
        <v>2021</v>
      </c>
      <c r="D580">
        <v>99</v>
      </c>
      <c r="E580">
        <v>27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468</v>
      </c>
      <c r="R580">
        <v>32491</v>
      </c>
      <c r="S580">
        <v>32443</v>
      </c>
      <c r="T580">
        <v>16.078390939029269</v>
      </c>
      <c r="U580">
        <v>60.735412877970603</v>
      </c>
      <c r="V580">
        <v>91.176819523358233</v>
      </c>
      <c r="W580">
        <v>84.108703264186317</v>
      </c>
      <c r="X580">
        <v>1.5019543873688099</v>
      </c>
      <c r="Y580">
        <v>3.0039087747376199</v>
      </c>
      <c r="Z580">
        <v>62.611184635745296</v>
      </c>
      <c r="AA580">
        <v>9.3320459687956632</v>
      </c>
      <c r="AB580">
        <v>2.5101144478556656</v>
      </c>
      <c r="AC580">
        <v>-31.869365510605505</v>
      </c>
      <c r="AD580">
        <v>2.1610308453016049</v>
      </c>
      <c r="AE580">
        <v>2.1612287251298494</v>
      </c>
      <c r="AF580">
        <v>142</v>
      </c>
      <c r="AG580">
        <v>0</v>
      </c>
      <c r="AH580">
        <v>0</v>
      </c>
      <c r="AI580">
        <v>52</v>
      </c>
      <c r="AJ580">
        <v>1068</v>
      </c>
      <c r="AK580">
        <v>161</v>
      </c>
      <c r="AL580">
        <v>1529</v>
      </c>
      <c r="AM580">
        <v>1</v>
      </c>
      <c r="AN580">
        <v>338</v>
      </c>
      <c r="AO580">
        <v>83</v>
      </c>
      <c r="AP580">
        <v>255</v>
      </c>
    </row>
    <row r="581" spans="1:42">
      <c r="A581">
        <v>3</v>
      </c>
      <c r="B581">
        <v>132</v>
      </c>
      <c r="C581">
        <v>2021</v>
      </c>
      <c r="D581">
        <v>99</v>
      </c>
      <c r="E581">
        <v>28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445</v>
      </c>
      <c r="R581">
        <v>25923</v>
      </c>
      <c r="S581">
        <v>25820</v>
      </c>
      <c r="T581">
        <v>16.015546040195971</v>
      </c>
      <c r="U581">
        <v>60.683384972889243</v>
      </c>
      <c r="V581">
        <v>90.755530621613104</v>
      </c>
      <c r="W581">
        <v>83.647454686289649</v>
      </c>
      <c r="X581">
        <v>1.3038614357906111</v>
      </c>
      <c r="Y581">
        <v>2.6077228715812222</v>
      </c>
      <c r="Z581">
        <v>68.159549434864786</v>
      </c>
      <c r="AA581">
        <v>9.7325068297644162</v>
      </c>
      <c r="AB581">
        <v>2.5134238527802233</v>
      </c>
      <c r="AC581">
        <v>-31.907222790961971</v>
      </c>
      <c r="AD581">
        <v>1.7241821612986212</v>
      </c>
      <c r="AE581">
        <v>1.7105971949027963</v>
      </c>
      <c r="AF581">
        <v>339</v>
      </c>
      <c r="AG581">
        <v>1</v>
      </c>
      <c r="AH581">
        <v>0</v>
      </c>
      <c r="AI581">
        <v>137</v>
      </c>
      <c r="AJ581">
        <v>1717</v>
      </c>
      <c r="AK581">
        <v>327</v>
      </c>
      <c r="AL581">
        <v>2399</v>
      </c>
      <c r="AM581">
        <v>1</v>
      </c>
      <c r="AN581">
        <v>460</v>
      </c>
      <c r="AO581">
        <v>150</v>
      </c>
      <c r="AP581">
        <v>260</v>
      </c>
    </row>
    <row r="582" spans="1:42">
      <c r="A582">
        <v>3</v>
      </c>
      <c r="B582">
        <v>133</v>
      </c>
      <c r="C582">
        <v>2021</v>
      </c>
      <c r="D582">
        <v>99</v>
      </c>
      <c r="E582">
        <v>29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412</v>
      </c>
      <c r="R582">
        <v>26993</v>
      </c>
      <c r="S582">
        <v>26898</v>
      </c>
      <c r="T582">
        <v>16.060682399140525</v>
      </c>
      <c r="U582">
        <v>60.768309911517591</v>
      </c>
      <c r="V582">
        <v>89.817257152274905</v>
      </c>
      <c r="W582">
        <v>82.782466726150219</v>
      </c>
      <c r="X582">
        <v>2.1116585781498904</v>
      </c>
      <c r="Y582">
        <v>4.2233171562997809</v>
      </c>
      <c r="Z582">
        <v>60.837995035749998</v>
      </c>
      <c r="AA582">
        <v>9.7841549893411699</v>
      </c>
      <c r="AB582">
        <v>2.5019295651823086</v>
      </c>
      <c r="AC582">
        <v>-35.701993224189387</v>
      </c>
      <c r="AD582">
        <v>1.7953496539726761</v>
      </c>
      <c r="AE582">
        <v>1.7635880189055029</v>
      </c>
      <c r="AF582">
        <v>344</v>
      </c>
      <c r="AG582">
        <v>1</v>
      </c>
      <c r="AH582">
        <v>0</v>
      </c>
      <c r="AI582">
        <v>209</v>
      </c>
      <c r="AJ582">
        <v>1819</v>
      </c>
      <c r="AK582">
        <v>322</v>
      </c>
      <c r="AL582">
        <v>3080</v>
      </c>
      <c r="AM582">
        <v>0</v>
      </c>
      <c r="AN582">
        <v>491</v>
      </c>
      <c r="AO582">
        <v>181</v>
      </c>
      <c r="AP582">
        <v>240</v>
      </c>
    </row>
    <row r="583" spans="1:42">
      <c r="A583">
        <v>3</v>
      </c>
      <c r="B583">
        <v>134</v>
      </c>
      <c r="C583">
        <v>2021</v>
      </c>
      <c r="D583">
        <v>99</v>
      </c>
      <c r="E583">
        <v>30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390</v>
      </c>
      <c r="R583">
        <v>27795</v>
      </c>
      <c r="S583">
        <v>27684</v>
      </c>
      <c r="T583">
        <v>16.003381903219999</v>
      </c>
      <c r="U583">
        <v>60.644957376101722</v>
      </c>
      <c r="V583">
        <v>89.965317451259622</v>
      </c>
      <c r="W583">
        <v>82.914702355151007</v>
      </c>
      <c r="X583">
        <v>2.2558014031300591</v>
      </c>
      <c r="Y583">
        <v>4.5116028062601181</v>
      </c>
      <c r="Z583">
        <v>73.984529591653185</v>
      </c>
      <c r="AA583">
        <v>9.6292780652144927</v>
      </c>
      <c r="AB583">
        <v>2.4985712291284368</v>
      </c>
      <c r="AC583">
        <v>-34.303154456159689</v>
      </c>
      <c r="AD583">
        <v>1.8486920176405188</v>
      </c>
      <c r="AE583">
        <v>1.8180221655642623</v>
      </c>
      <c r="AF583">
        <v>412</v>
      </c>
      <c r="AG583">
        <v>2</v>
      </c>
      <c r="AH583">
        <v>0</v>
      </c>
      <c r="AI583">
        <v>193</v>
      </c>
      <c r="AJ583">
        <v>1752</v>
      </c>
      <c r="AK583">
        <v>336</v>
      </c>
      <c r="AL583">
        <v>2319</v>
      </c>
      <c r="AM583">
        <v>1</v>
      </c>
      <c r="AN583">
        <v>535</v>
      </c>
      <c r="AO583">
        <v>241</v>
      </c>
      <c r="AP583">
        <v>217</v>
      </c>
    </row>
    <row r="584" spans="1:42">
      <c r="A584">
        <v>3</v>
      </c>
      <c r="B584">
        <v>135</v>
      </c>
      <c r="C584">
        <v>2021</v>
      </c>
      <c r="D584">
        <v>99</v>
      </c>
      <c r="E584">
        <v>31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430</v>
      </c>
      <c r="R584">
        <v>27987</v>
      </c>
      <c r="S584">
        <v>27922</v>
      </c>
      <c r="T584">
        <v>16.061921606460139</v>
      </c>
      <c r="U584">
        <v>60.701239166248818</v>
      </c>
      <c r="V584">
        <v>90.821027668547899</v>
      </c>
      <c r="W584">
        <v>83.756173984671605</v>
      </c>
      <c r="X584">
        <v>1.1826919641262017</v>
      </c>
      <c r="Y584">
        <v>2.3653839282524034</v>
      </c>
      <c r="Z584">
        <v>65.280308714760395</v>
      </c>
      <c r="AA584">
        <v>9.4473289927528512</v>
      </c>
      <c r="AB584">
        <v>2.493798174708914</v>
      </c>
      <c r="AC584">
        <v>-35.158476813442633</v>
      </c>
      <c r="AD584">
        <v>1.8614622593166112</v>
      </c>
      <c r="AE584">
        <v>1.8522608200238997</v>
      </c>
      <c r="AF584">
        <v>362</v>
      </c>
      <c r="AG584">
        <v>0</v>
      </c>
      <c r="AH584">
        <v>0</v>
      </c>
      <c r="AI584">
        <v>164</v>
      </c>
      <c r="AJ584">
        <v>1705</v>
      </c>
      <c r="AK584">
        <v>293</v>
      </c>
      <c r="AL584">
        <v>2671</v>
      </c>
      <c r="AM584">
        <v>0</v>
      </c>
      <c r="AN584">
        <v>421</v>
      </c>
      <c r="AO584">
        <v>229</v>
      </c>
      <c r="AP584">
        <v>238</v>
      </c>
    </row>
    <row r="585" spans="1:42">
      <c r="A585">
        <v>3</v>
      </c>
      <c r="B585">
        <v>136</v>
      </c>
      <c r="C585">
        <v>2021</v>
      </c>
      <c r="D585">
        <v>99</v>
      </c>
      <c r="E585">
        <v>32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479</v>
      </c>
      <c r="R585">
        <v>30227</v>
      </c>
      <c r="S585">
        <v>30135</v>
      </c>
      <c r="T585">
        <v>16.075892414066896</v>
      </c>
      <c r="U585">
        <v>60.737116309938621</v>
      </c>
      <c r="V585">
        <v>90.381120278357471</v>
      </c>
      <c r="W585">
        <v>83.318477849676555</v>
      </c>
      <c r="X585">
        <v>1.4192609256624875</v>
      </c>
      <c r="Y585">
        <v>2.838521851324975</v>
      </c>
      <c r="Z585">
        <v>62.126575578125518</v>
      </c>
      <c r="AA585">
        <v>9.6204607652284508</v>
      </c>
      <c r="AB585">
        <v>2.4276724127303755</v>
      </c>
      <c r="AC585">
        <v>-33.446684041472395</v>
      </c>
      <c r="AD585">
        <v>2.0104484122043522</v>
      </c>
      <c r="AE585">
        <v>1.9886177442580628</v>
      </c>
      <c r="AF585">
        <v>346</v>
      </c>
      <c r="AG585">
        <v>0</v>
      </c>
      <c r="AH585">
        <v>0</v>
      </c>
      <c r="AI585">
        <v>157</v>
      </c>
      <c r="AJ585">
        <v>1742</v>
      </c>
      <c r="AK585">
        <v>335</v>
      </c>
      <c r="AL585">
        <v>3242</v>
      </c>
      <c r="AM585">
        <v>1</v>
      </c>
      <c r="AN585">
        <v>452.5</v>
      </c>
      <c r="AO585">
        <v>197</v>
      </c>
      <c r="AP585">
        <v>277</v>
      </c>
    </row>
    <row r="586" spans="1:42">
      <c r="A586">
        <v>3</v>
      </c>
      <c r="B586">
        <v>137</v>
      </c>
      <c r="C586">
        <v>2021</v>
      </c>
      <c r="D586">
        <v>99</v>
      </c>
      <c r="E586">
        <v>33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432</v>
      </c>
      <c r="R586">
        <v>28607.89</v>
      </c>
      <c r="S586">
        <v>28481.89</v>
      </c>
      <c r="T586">
        <v>16.049073524821299</v>
      </c>
      <c r="U586">
        <v>60.741227495787669</v>
      </c>
      <c r="V586">
        <v>91.507354124539717</v>
      </c>
      <c r="W586">
        <v>84.335453862085345</v>
      </c>
      <c r="X586">
        <v>2.5097971224022477</v>
      </c>
      <c r="Y586">
        <v>5.0195942448044955</v>
      </c>
      <c r="Z586">
        <v>62.024846991511794</v>
      </c>
      <c r="AA586">
        <v>9.4503710612659049</v>
      </c>
      <c r="AB586">
        <v>2.4303543903143185</v>
      </c>
      <c r="AC586">
        <v>-30.872085668898279</v>
      </c>
      <c r="AD586">
        <v>1.9027586934534275</v>
      </c>
      <c r="AE586">
        <v>1.9024698311186976</v>
      </c>
      <c r="AF586">
        <v>383.89</v>
      </c>
      <c r="AG586">
        <v>1</v>
      </c>
      <c r="AH586">
        <v>0</v>
      </c>
      <c r="AI586">
        <v>202</v>
      </c>
      <c r="AJ586">
        <v>1539</v>
      </c>
      <c r="AK586">
        <v>354</v>
      </c>
      <c r="AL586">
        <v>2574</v>
      </c>
      <c r="AM586">
        <v>0</v>
      </c>
      <c r="AN586">
        <v>417</v>
      </c>
      <c r="AO586">
        <v>265</v>
      </c>
      <c r="AP586">
        <v>246</v>
      </c>
    </row>
    <row r="587" spans="1:42">
      <c r="A587">
        <v>3</v>
      </c>
      <c r="B587">
        <v>138</v>
      </c>
      <c r="C587">
        <v>2021</v>
      </c>
      <c r="D587">
        <v>99</v>
      </c>
      <c r="E587">
        <v>34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464</v>
      </c>
      <c r="R587">
        <v>30502</v>
      </c>
      <c r="S587">
        <v>30335</v>
      </c>
      <c r="T587">
        <v>16.048226345813386</v>
      </c>
      <c r="U587">
        <v>60.789582989945615</v>
      </c>
      <c r="V587">
        <v>90.951010216183391</v>
      </c>
      <c r="W587">
        <v>83.808673149827158</v>
      </c>
      <c r="X587">
        <v>1.2195921578912856</v>
      </c>
      <c r="Y587">
        <v>2.4391843157825712</v>
      </c>
      <c r="Z587">
        <v>63.517146416628414</v>
      </c>
      <c r="AA587">
        <v>9.4856996663577249</v>
      </c>
      <c r="AB587">
        <v>2.4785475379013997</v>
      </c>
      <c r="AC587">
        <v>-34.709306681547353</v>
      </c>
      <c r="AD587">
        <v>2.0287391229383389</v>
      </c>
      <c r="AE587">
        <v>2.0135932725249006</v>
      </c>
      <c r="AF587">
        <v>391</v>
      </c>
      <c r="AG587">
        <v>0</v>
      </c>
      <c r="AH587">
        <v>0</v>
      </c>
      <c r="AI587">
        <v>142</v>
      </c>
      <c r="AJ587">
        <v>1827</v>
      </c>
      <c r="AK587">
        <v>366</v>
      </c>
      <c r="AL587">
        <v>2838</v>
      </c>
      <c r="AM587">
        <v>1</v>
      </c>
      <c r="AN587">
        <v>394</v>
      </c>
      <c r="AO587">
        <v>284</v>
      </c>
      <c r="AP587">
        <v>245</v>
      </c>
    </row>
    <row r="588" spans="1:42">
      <c r="A588">
        <v>3</v>
      </c>
      <c r="B588">
        <v>139</v>
      </c>
      <c r="C588">
        <v>2021</v>
      </c>
      <c r="D588">
        <v>99</v>
      </c>
      <c r="E588">
        <v>35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476</v>
      </c>
      <c r="R588">
        <v>27693</v>
      </c>
      <c r="S588">
        <v>27360</v>
      </c>
      <c r="T588">
        <v>15.927418481204629</v>
      </c>
      <c r="U588">
        <v>60.787500000000001</v>
      </c>
      <c r="V588">
        <v>91.818273111453422</v>
      </c>
      <c r="W588">
        <v>84.429480994151902</v>
      </c>
      <c r="X588">
        <v>1.169970750731232</v>
      </c>
      <c r="Y588">
        <v>2.339941501462464</v>
      </c>
      <c r="Z588">
        <v>59.347127432925298</v>
      </c>
      <c r="AA588">
        <v>9.3297652731625593</v>
      </c>
      <c r="AB588">
        <v>2.5025464005373244</v>
      </c>
      <c r="AC588">
        <v>-34.692563407553195</v>
      </c>
      <c r="AD588">
        <v>1.8419078267500952</v>
      </c>
      <c r="AE588">
        <v>1.8295698714877775</v>
      </c>
      <c r="AF588">
        <v>370</v>
      </c>
      <c r="AG588">
        <v>0</v>
      </c>
      <c r="AH588">
        <v>0</v>
      </c>
      <c r="AI588">
        <v>156</v>
      </c>
      <c r="AJ588">
        <v>1631</v>
      </c>
      <c r="AK588">
        <v>383</v>
      </c>
      <c r="AL588">
        <v>2458</v>
      </c>
      <c r="AM588">
        <v>0</v>
      </c>
      <c r="AN588">
        <v>380</v>
      </c>
      <c r="AO588">
        <v>287</v>
      </c>
      <c r="AP588">
        <v>261</v>
      </c>
    </row>
    <row r="589" spans="1:42">
      <c r="A589">
        <v>3</v>
      </c>
      <c r="B589">
        <v>140</v>
      </c>
      <c r="C589">
        <v>2021</v>
      </c>
      <c r="D589">
        <v>99</v>
      </c>
      <c r="E589">
        <v>36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488</v>
      </c>
      <c r="R589">
        <v>27204</v>
      </c>
      <c r="S589">
        <v>26923</v>
      </c>
      <c r="T589">
        <v>15.947581238053221</v>
      </c>
      <c r="U589">
        <v>60.751179289083673</v>
      </c>
      <c r="V589">
        <v>91.527604766999119</v>
      </c>
      <c r="W589">
        <v>84.213402295435202</v>
      </c>
      <c r="X589">
        <v>2.1945302161446842</v>
      </c>
      <c r="Y589">
        <v>4.3890604322893685</v>
      </c>
      <c r="Z589">
        <v>58.884722834877202</v>
      </c>
      <c r="AA589">
        <v>9.5049974890400328</v>
      </c>
      <c r="AB589">
        <v>2.5027871404793403</v>
      </c>
      <c r="AC589">
        <v>-34.110721182153704</v>
      </c>
      <c r="AD589">
        <v>1.8093836174812985</v>
      </c>
      <c r="AE589">
        <v>1.7957399810337984</v>
      </c>
      <c r="AF589">
        <v>420</v>
      </c>
      <c r="AG589">
        <v>0</v>
      </c>
      <c r="AH589">
        <v>0</v>
      </c>
      <c r="AI589">
        <v>194</v>
      </c>
      <c r="AJ589">
        <v>1646</v>
      </c>
      <c r="AK589">
        <v>342</v>
      </c>
      <c r="AL589">
        <v>2815</v>
      </c>
      <c r="AM589">
        <v>0</v>
      </c>
      <c r="AN589">
        <v>415</v>
      </c>
      <c r="AO589">
        <v>272</v>
      </c>
      <c r="AP589">
        <v>271</v>
      </c>
    </row>
    <row r="590" spans="1:42">
      <c r="A590">
        <v>3</v>
      </c>
      <c r="B590">
        <v>141</v>
      </c>
      <c r="C590">
        <v>2021</v>
      </c>
      <c r="D590">
        <v>99</v>
      </c>
      <c r="E590">
        <v>37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476</v>
      </c>
      <c r="R590">
        <v>28385.9</v>
      </c>
      <c r="S590">
        <v>28314.9</v>
      </c>
      <c r="T590">
        <v>16.031466326591723</v>
      </c>
      <c r="U590">
        <v>60.65881567655191</v>
      </c>
      <c r="V590">
        <v>91.767452490385921</v>
      </c>
      <c r="W590">
        <v>84.613825936168297</v>
      </c>
      <c r="X590">
        <v>1.465516330290743</v>
      </c>
      <c r="Y590">
        <v>2.931032660581486</v>
      </c>
      <c r="Z590">
        <v>57.151614005544999</v>
      </c>
      <c r="AA590">
        <v>9.7229165831260076</v>
      </c>
      <c r="AB590">
        <v>2.5500395927517472</v>
      </c>
      <c r="AC590">
        <v>-36.451013110806201</v>
      </c>
      <c r="AD590">
        <v>1.8879937666322004</v>
      </c>
      <c r="AE590">
        <v>1.8975584060548705</v>
      </c>
      <c r="AF590">
        <v>434.9</v>
      </c>
      <c r="AG590">
        <v>0</v>
      </c>
      <c r="AH590">
        <v>0</v>
      </c>
      <c r="AI590">
        <v>198</v>
      </c>
      <c r="AJ590">
        <v>1426</v>
      </c>
      <c r="AK590">
        <v>371</v>
      </c>
      <c r="AL590">
        <v>2707.9</v>
      </c>
      <c r="AM590">
        <v>1</v>
      </c>
      <c r="AN590">
        <v>367</v>
      </c>
      <c r="AO590">
        <v>301</v>
      </c>
      <c r="AP590">
        <v>250</v>
      </c>
    </row>
    <row r="591" spans="1:42">
      <c r="A591">
        <v>3</v>
      </c>
      <c r="B591">
        <v>142</v>
      </c>
      <c r="C591">
        <v>2021</v>
      </c>
      <c r="D591">
        <v>99</v>
      </c>
      <c r="E591">
        <v>38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508</v>
      </c>
      <c r="R591">
        <v>28645</v>
      </c>
      <c r="S591">
        <v>28479</v>
      </c>
      <c r="T591">
        <v>16.043602722988304</v>
      </c>
      <c r="U591">
        <v>60.808736261806949</v>
      </c>
      <c r="V591">
        <v>91.335084219552002</v>
      </c>
      <c r="W591">
        <v>84.123304891323613</v>
      </c>
      <c r="X591">
        <v>1.5185896316983769</v>
      </c>
      <c r="Y591">
        <v>3.0371792633967538</v>
      </c>
      <c r="Z591">
        <v>63.983243148891603</v>
      </c>
      <c r="AA591">
        <v>10.046841856236123</v>
      </c>
      <c r="AB591">
        <v>2.5028175871979639</v>
      </c>
      <c r="AC591">
        <v>-35.891085468209283</v>
      </c>
      <c r="AD591">
        <v>1.9052269417273848</v>
      </c>
      <c r="AE591">
        <v>1.8974915433202055</v>
      </c>
      <c r="AF591">
        <v>394</v>
      </c>
      <c r="AG591">
        <v>0</v>
      </c>
      <c r="AH591">
        <v>0</v>
      </c>
      <c r="AI591">
        <v>188</v>
      </c>
      <c r="AJ591">
        <v>1214</v>
      </c>
      <c r="AK591">
        <v>234</v>
      </c>
      <c r="AL591">
        <v>2182</v>
      </c>
      <c r="AM591">
        <v>2</v>
      </c>
      <c r="AN591">
        <v>329</v>
      </c>
      <c r="AO591">
        <v>293</v>
      </c>
      <c r="AP591">
        <v>272</v>
      </c>
    </row>
    <row r="592" spans="1:42">
      <c r="A592">
        <v>3</v>
      </c>
      <c r="B592">
        <v>143</v>
      </c>
      <c r="C592">
        <v>2021</v>
      </c>
      <c r="D592">
        <v>99</v>
      </c>
      <c r="E592">
        <v>39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479</v>
      </c>
      <c r="R592">
        <v>29108</v>
      </c>
      <c r="S592">
        <v>28995</v>
      </c>
      <c r="T592">
        <v>15.960766799505295</v>
      </c>
      <c r="U592">
        <v>60.560924297292622</v>
      </c>
      <c r="V592">
        <v>92.949118324095622</v>
      </c>
      <c r="W592">
        <v>85.691527849629551</v>
      </c>
      <c r="X592">
        <v>1.3604507351930739</v>
      </c>
      <c r="Y592">
        <v>2.7209014703861478</v>
      </c>
      <c r="Z592">
        <v>67.936649718290511</v>
      </c>
      <c r="AA592">
        <v>9.5874702363305673</v>
      </c>
      <c r="AB592">
        <v>2.5661191150450593</v>
      </c>
      <c r="AC592">
        <v>-36.821969574037936</v>
      </c>
      <c r="AD592">
        <v>1.9360218474358784</v>
      </c>
      <c r="AE592">
        <v>1.9678853225981696</v>
      </c>
      <c r="AF592">
        <v>365</v>
      </c>
      <c r="AG592">
        <v>0</v>
      </c>
      <c r="AH592">
        <v>0</v>
      </c>
      <c r="AI592">
        <v>163</v>
      </c>
      <c r="AJ592">
        <v>1464</v>
      </c>
      <c r="AK592">
        <v>445</v>
      </c>
      <c r="AL592">
        <v>2310</v>
      </c>
      <c r="AM592">
        <v>1</v>
      </c>
      <c r="AN592">
        <v>311</v>
      </c>
      <c r="AO592">
        <v>321</v>
      </c>
      <c r="AP592">
        <v>260</v>
      </c>
    </row>
    <row r="593" spans="1:42">
      <c r="A593">
        <v>3</v>
      </c>
      <c r="B593">
        <v>144</v>
      </c>
      <c r="C593">
        <v>2021</v>
      </c>
      <c r="D593">
        <v>99</v>
      </c>
      <c r="E593">
        <v>40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497</v>
      </c>
      <c r="R593">
        <v>28836</v>
      </c>
      <c r="S593">
        <v>28576</v>
      </c>
      <c r="T593">
        <v>15.964280760160907</v>
      </c>
      <c r="U593">
        <v>60.69481382978725</v>
      </c>
      <c r="V593">
        <v>91.682699132168779</v>
      </c>
      <c r="W593">
        <v>84.38853548432219</v>
      </c>
      <c r="X593">
        <v>1.4738521292828404</v>
      </c>
      <c r="Y593">
        <v>2.9477042585656807</v>
      </c>
      <c r="Z593">
        <v>60.528506034124007</v>
      </c>
      <c r="AA593">
        <v>10.163622766022002</v>
      </c>
      <c r="AB593">
        <v>2.4546522052102056</v>
      </c>
      <c r="AC593">
        <v>-36.770902703583566</v>
      </c>
      <c r="AD593">
        <v>1.9179306717280813</v>
      </c>
      <c r="AE593">
        <v>1.909957372326436</v>
      </c>
      <c r="AF593">
        <v>430</v>
      </c>
      <c r="AG593">
        <v>0</v>
      </c>
      <c r="AH593">
        <v>0</v>
      </c>
      <c r="AI593">
        <v>229</v>
      </c>
      <c r="AJ593">
        <v>1507</v>
      </c>
      <c r="AK593">
        <v>389</v>
      </c>
      <c r="AL593">
        <v>2454</v>
      </c>
      <c r="AM593">
        <v>0</v>
      </c>
      <c r="AN593">
        <v>387</v>
      </c>
      <c r="AO593">
        <v>335</v>
      </c>
      <c r="AP593">
        <v>278</v>
      </c>
    </row>
    <row r="594" spans="1:42">
      <c r="A594">
        <v>3</v>
      </c>
      <c r="B594">
        <v>145</v>
      </c>
      <c r="C594">
        <v>2021</v>
      </c>
      <c r="D594">
        <v>99</v>
      </c>
      <c r="E594">
        <v>41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520</v>
      </c>
      <c r="R594">
        <v>31630</v>
      </c>
      <c r="S594">
        <v>31564</v>
      </c>
      <c r="T594">
        <v>16.026841606070182</v>
      </c>
      <c r="U594">
        <v>60.657489545051355</v>
      </c>
      <c r="V594">
        <v>92.878340149981838</v>
      </c>
      <c r="W594">
        <v>85.655336776074478</v>
      </c>
      <c r="X594">
        <v>2.1719886184002535</v>
      </c>
      <c r="Y594">
        <v>4.343977236800507</v>
      </c>
      <c r="Z594">
        <v>65.052165665507431</v>
      </c>
      <c r="AA594">
        <v>9.8745506812704136</v>
      </c>
      <c r="AB594">
        <v>2.5565838301300654</v>
      </c>
      <c r="AC594">
        <v>-36.184010609828178</v>
      </c>
      <c r="AD594">
        <v>2.1037642927853795</v>
      </c>
      <c r="AE594">
        <v>2.1413381228822632</v>
      </c>
      <c r="AF594">
        <v>467</v>
      </c>
      <c r="AG594">
        <v>0</v>
      </c>
      <c r="AH594">
        <v>0</v>
      </c>
      <c r="AI594">
        <v>169</v>
      </c>
      <c r="AJ594">
        <v>1553</v>
      </c>
      <c r="AK594">
        <v>452</v>
      </c>
      <c r="AL594">
        <v>2197</v>
      </c>
      <c r="AM594">
        <v>1</v>
      </c>
      <c r="AN594">
        <v>417</v>
      </c>
      <c r="AO594">
        <v>416</v>
      </c>
      <c r="AP594">
        <v>264</v>
      </c>
    </row>
    <row r="595" spans="1:42">
      <c r="A595">
        <v>3</v>
      </c>
      <c r="B595">
        <v>146</v>
      </c>
      <c r="C595">
        <v>2021</v>
      </c>
      <c r="D595">
        <v>99</v>
      </c>
      <c r="E595">
        <v>42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514</v>
      </c>
      <c r="R595">
        <v>29700</v>
      </c>
      <c r="S595">
        <v>29422</v>
      </c>
      <c r="T595">
        <v>15.914915824915823</v>
      </c>
      <c r="U595">
        <v>60.673135748759449</v>
      </c>
      <c r="V595">
        <v>92.545247168395292</v>
      </c>
      <c r="W595">
        <v>85.085861940044992</v>
      </c>
      <c r="X595">
        <v>2.3670033670033672</v>
      </c>
      <c r="Y595">
        <v>4.7340067340067344</v>
      </c>
      <c r="Z595">
        <v>61.868686868686865</v>
      </c>
      <c r="AA595">
        <v>10.556046520965904</v>
      </c>
      <c r="AB595">
        <v>2.5756948340026682</v>
      </c>
      <c r="AC595">
        <v>-36.658274297046525</v>
      </c>
      <c r="AD595">
        <v>1.9753967592704953</v>
      </c>
      <c r="AE595">
        <v>1.9827519292953419</v>
      </c>
      <c r="AF595">
        <v>594</v>
      </c>
      <c r="AG595">
        <v>1</v>
      </c>
      <c r="AH595">
        <v>0</v>
      </c>
      <c r="AI595">
        <v>206</v>
      </c>
      <c r="AJ595">
        <v>1661</v>
      </c>
      <c r="AK595">
        <v>342</v>
      </c>
      <c r="AL595">
        <v>2139</v>
      </c>
      <c r="AM595">
        <v>0</v>
      </c>
      <c r="AN595">
        <v>395</v>
      </c>
      <c r="AO595">
        <v>361</v>
      </c>
      <c r="AP595">
        <v>275</v>
      </c>
    </row>
    <row r="596" spans="1:42">
      <c r="A596">
        <v>3</v>
      </c>
      <c r="B596">
        <v>147</v>
      </c>
      <c r="C596">
        <v>2021</v>
      </c>
      <c r="D596">
        <v>99</v>
      </c>
      <c r="E596">
        <v>43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494</v>
      </c>
      <c r="R596">
        <v>27400</v>
      </c>
      <c r="S596">
        <v>27320</v>
      </c>
      <c r="T596">
        <v>16.074781021897813</v>
      </c>
      <c r="U596">
        <v>60.761163982430482</v>
      </c>
      <c r="V596">
        <v>93.036372815108621</v>
      </c>
      <c r="W596">
        <v>85.798238286969749</v>
      </c>
      <c r="X596">
        <v>0.95620437956204385</v>
      </c>
      <c r="Y596">
        <v>1.9124087591240877</v>
      </c>
      <c r="Z596">
        <v>59.437956204379581</v>
      </c>
      <c r="AA596">
        <v>9.5459442832387484</v>
      </c>
      <c r="AB596">
        <v>2.4929225954316596</v>
      </c>
      <c r="AC596">
        <v>-37.216878055719448</v>
      </c>
      <c r="AD596">
        <v>1.8224199058589756</v>
      </c>
      <c r="AE596">
        <v>1.8565123933760912</v>
      </c>
      <c r="AF596">
        <v>493</v>
      </c>
      <c r="AG596">
        <v>0</v>
      </c>
      <c r="AH596">
        <v>0</v>
      </c>
      <c r="AI596">
        <v>161</v>
      </c>
      <c r="AJ596">
        <v>1690</v>
      </c>
      <c r="AK596">
        <v>524</v>
      </c>
      <c r="AL596">
        <v>2161</v>
      </c>
      <c r="AM596">
        <v>1</v>
      </c>
      <c r="AN596">
        <v>354</v>
      </c>
      <c r="AO596">
        <v>327</v>
      </c>
      <c r="AP596">
        <v>270</v>
      </c>
    </row>
    <row r="597" spans="1:42">
      <c r="A597">
        <v>3</v>
      </c>
      <c r="B597">
        <v>148</v>
      </c>
      <c r="C597">
        <v>2021</v>
      </c>
      <c r="D597">
        <v>99</v>
      </c>
      <c r="E597">
        <v>44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527</v>
      </c>
      <c r="R597">
        <v>30309</v>
      </c>
      <c r="S597">
        <v>29649</v>
      </c>
      <c r="T597">
        <v>15.729519284700917</v>
      </c>
      <c r="U597">
        <v>60.695942527572605</v>
      </c>
      <c r="V597">
        <v>93.051972067410816</v>
      </c>
      <c r="W597">
        <v>85.325627171236547</v>
      </c>
      <c r="X597">
        <v>2.3854300702761559</v>
      </c>
      <c r="Y597">
        <v>4.7708601405523119</v>
      </c>
      <c r="Z597">
        <v>63.901811343165392</v>
      </c>
      <c r="AA597">
        <v>10.02390520486682</v>
      </c>
      <c r="AB597">
        <v>2.5389934958843678</v>
      </c>
      <c r="AC597">
        <v>-35.839383047527306</v>
      </c>
      <c r="AD597">
        <v>2.0159023695868497</v>
      </c>
      <c r="AE597">
        <v>2.0036798305991663</v>
      </c>
      <c r="AF597">
        <v>470</v>
      </c>
      <c r="AG597">
        <v>0</v>
      </c>
      <c r="AH597">
        <v>0</v>
      </c>
      <c r="AI597">
        <v>189</v>
      </c>
      <c r="AJ597">
        <v>1443</v>
      </c>
      <c r="AK597">
        <v>417</v>
      </c>
      <c r="AL597">
        <v>2220</v>
      </c>
      <c r="AM597">
        <v>0</v>
      </c>
      <c r="AN597">
        <v>410</v>
      </c>
      <c r="AO597">
        <v>318</v>
      </c>
      <c r="AP597">
        <v>284</v>
      </c>
    </row>
    <row r="598" spans="1:42">
      <c r="A598">
        <v>3</v>
      </c>
      <c r="B598">
        <v>149</v>
      </c>
      <c r="C598">
        <v>2021</v>
      </c>
      <c r="D598">
        <v>99</v>
      </c>
      <c r="E598">
        <v>45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538</v>
      </c>
      <c r="R598">
        <v>30836</v>
      </c>
      <c r="S598">
        <v>30780</v>
      </c>
      <c r="T598">
        <v>16.026203139187963</v>
      </c>
      <c r="U598">
        <v>60.622254710851216</v>
      </c>
      <c r="V598">
        <v>92.393682281624393</v>
      </c>
      <c r="W598">
        <v>85.222936322286714</v>
      </c>
      <c r="X598">
        <v>1.8128161888701513</v>
      </c>
      <c r="Y598">
        <v>3.6256323777403026</v>
      </c>
      <c r="Z598">
        <v>60.189389025813995</v>
      </c>
      <c r="AA598">
        <v>9.9452120923264626</v>
      </c>
      <c r="AB598">
        <v>2.5405416806831687</v>
      </c>
      <c r="AC598">
        <v>-35.666932686484991</v>
      </c>
      <c r="AD598">
        <v>2.0509540225207066</v>
      </c>
      <c r="AE598">
        <v>2.0776093749646471</v>
      </c>
      <c r="AF598">
        <v>465</v>
      </c>
      <c r="AG598">
        <v>0</v>
      </c>
      <c r="AH598">
        <v>0</v>
      </c>
      <c r="AI598">
        <v>194</v>
      </c>
      <c r="AJ598">
        <v>1372</v>
      </c>
      <c r="AK598">
        <v>316</v>
      </c>
      <c r="AL598">
        <v>2414</v>
      </c>
      <c r="AM598">
        <v>0</v>
      </c>
      <c r="AN598">
        <v>413</v>
      </c>
      <c r="AO598">
        <v>301</v>
      </c>
      <c r="AP598">
        <v>304</v>
      </c>
    </row>
    <row r="599" spans="1:42">
      <c r="A599">
        <v>3</v>
      </c>
      <c r="B599">
        <v>150</v>
      </c>
      <c r="C599">
        <v>2021</v>
      </c>
      <c r="D599">
        <v>99</v>
      </c>
      <c r="E599">
        <v>46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529</v>
      </c>
      <c r="R599">
        <v>31436</v>
      </c>
      <c r="S599">
        <v>31051</v>
      </c>
      <c r="T599">
        <v>15.867413156890189</v>
      </c>
      <c r="U599">
        <v>60.652217319893083</v>
      </c>
      <c r="V599">
        <v>91.597239825592823</v>
      </c>
      <c r="W599">
        <v>84.224626260023612</v>
      </c>
      <c r="X599">
        <v>1.8291131187173943</v>
      </c>
      <c r="Y599">
        <v>3.6582262374347887</v>
      </c>
      <c r="Z599">
        <v>60.761547270645117</v>
      </c>
      <c r="AA599">
        <v>10.833169445923451</v>
      </c>
      <c r="AB599">
        <v>2.5800837470672526</v>
      </c>
      <c r="AC599">
        <v>-39.586783624680173</v>
      </c>
      <c r="AD599">
        <v>2.0908610277584958</v>
      </c>
      <c r="AE599">
        <v>2.0713499157499462</v>
      </c>
      <c r="AF599">
        <v>493</v>
      </c>
      <c r="AG599">
        <v>0</v>
      </c>
      <c r="AH599">
        <v>0</v>
      </c>
      <c r="AI599">
        <v>208</v>
      </c>
      <c r="AJ599">
        <v>1531</v>
      </c>
      <c r="AK599">
        <v>380</v>
      </c>
      <c r="AL599">
        <v>2416</v>
      </c>
      <c r="AM599">
        <v>0</v>
      </c>
      <c r="AN599">
        <v>416</v>
      </c>
      <c r="AO599">
        <v>269.5</v>
      </c>
      <c r="AP599">
        <v>292</v>
      </c>
    </row>
    <row r="600" spans="1:42">
      <c r="A600">
        <v>3</v>
      </c>
      <c r="B600">
        <v>151</v>
      </c>
      <c r="C600">
        <v>2021</v>
      </c>
      <c r="D600">
        <v>99</v>
      </c>
      <c r="E600">
        <v>47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538</v>
      </c>
      <c r="R600">
        <v>35857</v>
      </c>
      <c r="S600">
        <v>35675</v>
      </c>
      <c r="T600">
        <v>15.955573528181382</v>
      </c>
      <c r="U600">
        <v>60.561177295024528</v>
      </c>
      <c r="V600">
        <v>93.134934451731738</v>
      </c>
      <c r="W600">
        <v>85.822119691661086</v>
      </c>
      <c r="X600">
        <v>2.0414423961848454</v>
      </c>
      <c r="Y600">
        <v>4.0828847923696907</v>
      </c>
      <c r="Z600">
        <v>61.10661795465321</v>
      </c>
      <c r="AA600">
        <v>9.9845599876706856</v>
      </c>
      <c r="AB600">
        <v>2.5385450730087875</v>
      </c>
      <c r="AC600">
        <v>-36.408830228044096</v>
      </c>
      <c r="AD600">
        <v>2.3849091446855946</v>
      </c>
      <c r="AE600">
        <v>2.424945631104312</v>
      </c>
      <c r="AF600">
        <v>565</v>
      </c>
      <c r="AG600">
        <v>0</v>
      </c>
      <c r="AH600">
        <v>0</v>
      </c>
      <c r="AI600">
        <v>218</v>
      </c>
      <c r="AJ600">
        <v>1701</v>
      </c>
      <c r="AK600">
        <v>394</v>
      </c>
      <c r="AL600">
        <v>3630</v>
      </c>
      <c r="AM600">
        <v>0</v>
      </c>
      <c r="AN600">
        <v>505</v>
      </c>
      <c r="AO600">
        <v>388</v>
      </c>
      <c r="AP600">
        <v>286</v>
      </c>
    </row>
    <row r="601" spans="1:42">
      <c r="A601">
        <v>3</v>
      </c>
      <c r="B601">
        <v>152</v>
      </c>
      <c r="C601">
        <v>2021</v>
      </c>
      <c r="D601">
        <v>99</v>
      </c>
      <c r="E601">
        <v>48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553</v>
      </c>
      <c r="R601">
        <v>38326</v>
      </c>
      <c r="S601">
        <v>38085</v>
      </c>
      <c r="T601">
        <v>15.977743568334812</v>
      </c>
      <c r="U601">
        <v>60.632847577786521</v>
      </c>
      <c r="V601">
        <v>91.580893283270598</v>
      </c>
      <c r="W601">
        <v>84.375072863332349</v>
      </c>
      <c r="X601">
        <v>1.5081145958357252</v>
      </c>
      <c r="Y601">
        <v>3.0162291916714503</v>
      </c>
      <c r="Z601">
        <v>65.17768616604917</v>
      </c>
      <c r="AA601">
        <v>9.7823660476853611</v>
      </c>
      <c r="AB601">
        <v>2.4730507973546527</v>
      </c>
      <c r="AC601">
        <v>-33.297812929347209</v>
      </c>
      <c r="AD601">
        <v>2.5491264712390911</v>
      </c>
      <c r="AE601">
        <v>2.5451120554067157</v>
      </c>
      <c r="AF601">
        <v>632</v>
      </c>
      <c r="AG601">
        <v>0</v>
      </c>
      <c r="AH601">
        <v>1</v>
      </c>
      <c r="AI601">
        <v>251</v>
      </c>
      <c r="AJ601">
        <v>2222</v>
      </c>
      <c r="AK601">
        <v>575</v>
      </c>
      <c r="AL601">
        <v>3213</v>
      </c>
      <c r="AM601">
        <v>0</v>
      </c>
      <c r="AN601">
        <v>476</v>
      </c>
      <c r="AO601">
        <v>380</v>
      </c>
      <c r="AP601">
        <v>302</v>
      </c>
    </row>
    <row r="602" spans="1:42">
      <c r="A602">
        <v>3</v>
      </c>
      <c r="B602">
        <v>153</v>
      </c>
      <c r="C602">
        <v>2021</v>
      </c>
      <c r="D602">
        <v>99</v>
      </c>
      <c r="E602">
        <v>49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584</v>
      </c>
      <c r="R602">
        <v>41655</v>
      </c>
      <c r="S602">
        <v>41545</v>
      </c>
      <c r="T602">
        <v>16.109806745888854</v>
      </c>
      <c r="U602">
        <v>60.803971597063438</v>
      </c>
      <c r="V602">
        <v>88.921092624047745</v>
      </c>
      <c r="W602">
        <v>82.003706583223334</v>
      </c>
      <c r="X602">
        <v>1.3083663425759211</v>
      </c>
      <c r="Y602">
        <v>2.6167326851518422</v>
      </c>
      <c r="Z602">
        <v>62.943224102748786</v>
      </c>
      <c r="AA602">
        <v>9.8886945304587943</v>
      </c>
      <c r="AB602">
        <v>2.4416825281135033</v>
      </c>
      <c r="AC602">
        <v>-33.162974104117303</v>
      </c>
      <c r="AD602">
        <v>2.7705438386334178</v>
      </c>
      <c r="AE602">
        <v>2.6983049718744501</v>
      </c>
      <c r="AF602">
        <v>740</v>
      </c>
      <c r="AG602">
        <v>0</v>
      </c>
      <c r="AH602">
        <v>0</v>
      </c>
      <c r="AI602">
        <v>304</v>
      </c>
      <c r="AJ602">
        <v>2527.5</v>
      </c>
      <c r="AK602">
        <v>525</v>
      </c>
      <c r="AL602">
        <v>3842.5</v>
      </c>
      <c r="AM602">
        <v>0</v>
      </c>
      <c r="AN602">
        <v>534</v>
      </c>
      <c r="AO602">
        <v>429</v>
      </c>
      <c r="AP602">
        <v>310</v>
      </c>
    </row>
    <row r="603" spans="1:42">
      <c r="A603">
        <v>3</v>
      </c>
      <c r="B603">
        <v>154</v>
      </c>
      <c r="C603">
        <v>2021</v>
      </c>
      <c r="D603">
        <v>99</v>
      </c>
      <c r="E603">
        <v>50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564</v>
      </c>
      <c r="R603">
        <v>37763</v>
      </c>
      <c r="S603">
        <v>37582</v>
      </c>
      <c r="T603">
        <v>16.103593464502296</v>
      </c>
      <c r="U603">
        <v>60.856713320206481</v>
      </c>
      <c r="V603">
        <v>87.106764245325465</v>
      </c>
      <c r="W603">
        <v>80.283113192485857</v>
      </c>
      <c r="X603">
        <v>1.3796573365463551</v>
      </c>
      <c r="Y603">
        <v>2.7593146730927103</v>
      </c>
      <c r="Z603">
        <v>64.144797817970002</v>
      </c>
      <c r="AA603">
        <v>9.8336091207705891</v>
      </c>
      <c r="AB603">
        <v>2.4194621433706529</v>
      </c>
      <c r="AC603">
        <v>-35.293411105992568</v>
      </c>
      <c r="AD603">
        <v>2.511680397990967</v>
      </c>
      <c r="AE603">
        <v>2.3896972321316561</v>
      </c>
      <c r="AF603">
        <v>644</v>
      </c>
      <c r="AG603">
        <v>0</v>
      </c>
      <c r="AH603">
        <v>0</v>
      </c>
      <c r="AI603">
        <v>297</v>
      </c>
      <c r="AJ603">
        <v>2272</v>
      </c>
      <c r="AK603">
        <v>564</v>
      </c>
      <c r="AL603">
        <v>3369</v>
      </c>
      <c r="AM603">
        <v>0</v>
      </c>
      <c r="AN603">
        <v>529</v>
      </c>
      <c r="AO603">
        <v>441</v>
      </c>
      <c r="AP603">
        <v>316</v>
      </c>
    </row>
    <row r="604" spans="1:42">
      <c r="A604">
        <v>3</v>
      </c>
      <c r="B604">
        <v>155</v>
      </c>
      <c r="C604">
        <v>2021</v>
      </c>
      <c r="D604">
        <v>99</v>
      </c>
      <c r="E604">
        <v>51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236</v>
      </c>
      <c r="R604">
        <v>11424</v>
      </c>
      <c r="S604">
        <v>11368</v>
      </c>
      <c r="T604">
        <v>16.107843137254903</v>
      </c>
      <c r="U604">
        <v>60.809553131597482</v>
      </c>
      <c r="V604">
        <v>87.512079868372567</v>
      </c>
      <c r="W604">
        <v>80.628758796622151</v>
      </c>
      <c r="X604">
        <v>3.2475490196078423</v>
      </c>
      <c r="Y604">
        <v>6.4950980392156845</v>
      </c>
      <c r="Z604">
        <v>62.762605042016794</v>
      </c>
      <c r="AA604">
        <v>9.9639770375528816</v>
      </c>
      <c r="AB604">
        <v>2.3836522926179358</v>
      </c>
      <c r="AC604">
        <v>-32.879215014445556</v>
      </c>
      <c r="AD604">
        <v>0.75982937972747933</v>
      </c>
      <c r="AE604">
        <v>0.72596022485259359</v>
      </c>
      <c r="AF604">
        <v>157</v>
      </c>
      <c r="AG604">
        <v>0</v>
      </c>
      <c r="AH604">
        <v>0</v>
      </c>
      <c r="AI604">
        <v>59</v>
      </c>
      <c r="AJ604">
        <v>469</v>
      </c>
      <c r="AK604">
        <v>131</v>
      </c>
      <c r="AL604">
        <v>752</v>
      </c>
      <c r="AM604">
        <v>0</v>
      </c>
      <c r="AN604">
        <v>178</v>
      </c>
      <c r="AO604">
        <v>122</v>
      </c>
      <c r="AP604">
        <v>134</v>
      </c>
    </row>
    <row r="605" spans="1:42">
      <c r="A605">
        <v>3</v>
      </c>
      <c r="B605">
        <v>156</v>
      </c>
      <c r="C605">
        <v>2021</v>
      </c>
      <c r="D605">
        <v>99</v>
      </c>
      <c r="E605">
        <v>52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72</v>
      </c>
      <c r="R605">
        <v>4104</v>
      </c>
      <c r="S605">
        <v>4100</v>
      </c>
      <c r="T605">
        <v>16.324805068226123</v>
      </c>
      <c r="U605">
        <v>60.872926829268302</v>
      </c>
      <c r="V605">
        <v>84.476468567502323</v>
      </c>
      <c r="W605">
        <v>77.939585365853603</v>
      </c>
      <c r="X605">
        <v>1.5107212475633525</v>
      </c>
      <c r="Y605">
        <v>3.0214424951267049</v>
      </c>
      <c r="Z605">
        <v>7.0906432748538002</v>
      </c>
      <c r="AA605">
        <v>9.0321753490181411</v>
      </c>
      <c r="AB605">
        <v>2.2886141763749941</v>
      </c>
      <c r="AC605">
        <v>-32.840345988419941</v>
      </c>
      <c r="AD605">
        <v>0.27296391582646851</v>
      </c>
      <c r="AE605">
        <v>0.25309335044247561</v>
      </c>
      <c r="AF605">
        <v>52</v>
      </c>
      <c r="AG605">
        <v>0</v>
      </c>
      <c r="AH605">
        <v>0</v>
      </c>
      <c r="AI605">
        <v>16</v>
      </c>
      <c r="AJ605">
        <v>261</v>
      </c>
      <c r="AK605">
        <v>183</v>
      </c>
      <c r="AL605">
        <v>178</v>
      </c>
      <c r="AM605">
        <v>0</v>
      </c>
      <c r="AN605">
        <v>37</v>
      </c>
      <c r="AO605">
        <v>31</v>
      </c>
      <c r="AP605">
        <v>38</v>
      </c>
    </row>
    <row r="606" spans="1:42">
      <c r="A606">
        <v>3</v>
      </c>
      <c r="B606">
        <v>157</v>
      </c>
      <c r="C606">
        <v>2020</v>
      </c>
      <c r="D606">
        <v>99</v>
      </c>
      <c r="E606">
        <v>1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218</v>
      </c>
      <c r="R606">
        <v>13788</v>
      </c>
      <c r="S606">
        <v>13788</v>
      </c>
      <c r="T606">
        <v>16.092616768204238</v>
      </c>
      <c r="U606">
        <v>60.783579924572095</v>
      </c>
      <c r="V606">
        <v>89.151150010010625</v>
      </c>
      <c r="W606">
        <v>82.286511459240231</v>
      </c>
      <c r="X606">
        <v>0.70351029881055982</v>
      </c>
      <c r="Y606">
        <v>1.4070205976211196</v>
      </c>
      <c r="Z606">
        <v>43.138961415723827</v>
      </c>
      <c r="AA606">
        <v>9.969696414198399</v>
      </c>
      <c r="AB606">
        <v>3.4859347132421878</v>
      </c>
      <c r="AC606">
        <v>-6.8351194011685719</v>
      </c>
      <c r="AD606">
        <v>0.91335431319054561</v>
      </c>
      <c r="AE606">
        <v>0.92159434387103556</v>
      </c>
      <c r="AF606">
        <v>260</v>
      </c>
      <c r="AG606">
        <v>0</v>
      </c>
      <c r="AH606">
        <v>0</v>
      </c>
      <c r="AI606">
        <v>63</v>
      </c>
      <c r="AJ606">
        <v>962</v>
      </c>
      <c r="AK606">
        <v>265</v>
      </c>
      <c r="AL606">
        <v>1138</v>
      </c>
      <c r="AM606">
        <v>0</v>
      </c>
      <c r="AN606">
        <v>255</v>
      </c>
      <c r="AO606">
        <v>234</v>
      </c>
      <c r="AP606">
        <v>120</v>
      </c>
    </row>
    <row r="607" spans="1:42">
      <c r="A607">
        <v>3</v>
      </c>
      <c r="B607">
        <v>158</v>
      </c>
      <c r="C607">
        <v>2020</v>
      </c>
      <c r="D607">
        <v>99</v>
      </c>
      <c r="E607">
        <v>2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500</v>
      </c>
      <c r="R607">
        <v>29579</v>
      </c>
      <c r="S607">
        <v>29579</v>
      </c>
      <c r="T607">
        <v>16.039149396531322</v>
      </c>
      <c r="U607">
        <v>60.665201663342224</v>
      </c>
      <c r="V607">
        <v>88.856928195337787</v>
      </c>
      <c r="W607">
        <v>82.014944724297948</v>
      </c>
      <c r="X607">
        <v>1.3185029919875588</v>
      </c>
      <c r="Y607">
        <v>2.6370059839751177</v>
      </c>
      <c r="Z607">
        <v>45.373406808884681</v>
      </c>
      <c r="AA607">
        <v>9.9240043467030219</v>
      </c>
      <c r="AB607">
        <v>3.9490804267979134</v>
      </c>
      <c r="AC607">
        <v>-3.3857872544120204</v>
      </c>
      <c r="AD607">
        <v>1.959392749482386</v>
      </c>
      <c r="AE607">
        <v>1.9705450093995736</v>
      </c>
      <c r="AF607">
        <v>617</v>
      </c>
      <c r="AG607">
        <v>1</v>
      </c>
      <c r="AH607">
        <v>0</v>
      </c>
      <c r="AI607">
        <v>166</v>
      </c>
      <c r="AJ607">
        <v>1980</v>
      </c>
      <c r="AK607">
        <v>547</v>
      </c>
      <c r="AL607">
        <v>2373</v>
      </c>
      <c r="AM607">
        <v>0</v>
      </c>
      <c r="AN607">
        <v>565</v>
      </c>
      <c r="AO607">
        <v>486</v>
      </c>
      <c r="AP607">
        <v>270</v>
      </c>
    </row>
    <row r="608" spans="1:42">
      <c r="A608">
        <v>3</v>
      </c>
      <c r="B608">
        <v>159</v>
      </c>
      <c r="C608">
        <v>2020</v>
      </c>
      <c r="D608">
        <v>99</v>
      </c>
      <c r="E608">
        <v>3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551</v>
      </c>
      <c r="R608">
        <v>33177</v>
      </c>
      <c r="S608">
        <v>33177</v>
      </c>
      <c r="T608">
        <v>16.073755915242483</v>
      </c>
      <c r="U608">
        <v>60.802121951954675</v>
      </c>
      <c r="V608">
        <v>87.701414433258435</v>
      </c>
      <c r="W608">
        <v>80.948405521898067</v>
      </c>
      <c r="X608">
        <v>2.0044006389968958</v>
      </c>
      <c r="Y608">
        <v>4.0088012779937916</v>
      </c>
      <c r="Z608">
        <v>44.208337101003714</v>
      </c>
      <c r="AA608">
        <v>34.570700994308361</v>
      </c>
      <c r="AB608">
        <v>4.4090030930181348</v>
      </c>
      <c r="AC608">
        <v>0.15584009959634151</v>
      </c>
      <c r="AD608">
        <v>2.1977339751031857</v>
      </c>
      <c r="AE608">
        <v>2.1815003480864874</v>
      </c>
      <c r="AF608">
        <v>588</v>
      </c>
      <c r="AG608">
        <v>1</v>
      </c>
      <c r="AH608">
        <v>1</v>
      </c>
      <c r="AI608">
        <v>183</v>
      </c>
      <c r="AJ608">
        <v>2099</v>
      </c>
      <c r="AK608">
        <v>564</v>
      </c>
      <c r="AL608">
        <v>2611</v>
      </c>
      <c r="AM608">
        <v>2</v>
      </c>
      <c r="AN608">
        <v>810</v>
      </c>
      <c r="AO608">
        <v>505</v>
      </c>
      <c r="AP608">
        <v>299</v>
      </c>
    </row>
    <row r="609" spans="1:42">
      <c r="A609">
        <v>3</v>
      </c>
      <c r="B609">
        <v>160</v>
      </c>
      <c r="C609">
        <v>2020</v>
      </c>
      <c r="D609">
        <v>99</v>
      </c>
      <c r="E609">
        <v>4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501</v>
      </c>
      <c r="R609">
        <v>32516</v>
      </c>
      <c r="S609">
        <v>32516</v>
      </c>
      <c r="T609">
        <v>16.055142083897159</v>
      </c>
      <c r="U609">
        <v>60.947287489236082</v>
      </c>
      <c r="V609">
        <v>87.609310965768813</v>
      </c>
      <c r="W609">
        <v>80.863394021404901</v>
      </c>
      <c r="X609">
        <v>1.3470291548775983</v>
      </c>
      <c r="Y609">
        <v>2.6940583097551967</v>
      </c>
      <c r="Z609">
        <v>42.416041333497354</v>
      </c>
      <c r="AA609">
        <v>10.395501256119262</v>
      </c>
      <c r="AB609">
        <v>3.4095776739961057</v>
      </c>
      <c r="AC609">
        <v>-6.4096379737298124</v>
      </c>
      <c r="AD609">
        <v>2.1539475520527835</v>
      </c>
      <c r="AE609">
        <v>2.1357920015171943</v>
      </c>
      <c r="AF609">
        <v>619</v>
      </c>
      <c r="AG609">
        <v>0</v>
      </c>
      <c r="AH609">
        <v>0</v>
      </c>
      <c r="AI609">
        <v>195</v>
      </c>
      <c r="AJ609">
        <v>2131</v>
      </c>
      <c r="AK609">
        <v>684</v>
      </c>
      <c r="AL609">
        <v>2396</v>
      </c>
      <c r="AM609">
        <v>1</v>
      </c>
      <c r="AN609">
        <v>577</v>
      </c>
      <c r="AO609">
        <v>521</v>
      </c>
      <c r="AP609">
        <v>265</v>
      </c>
    </row>
    <row r="610" spans="1:42">
      <c r="A610">
        <v>3</v>
      </c>
      <c r="B610">
        <v>161</v>
      </c>
      <c r="C610">
        <v>2020</v>
      </c>
      <c r="D610">
        <v>99</v>
      </c>
      <c r="E610">
        <v>5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517</v>
      </c>
      <c r="R610">
        <v>30550</v>
      </c>
      <c r="S610">
        <v>30550</v>
      </c>
      <c r="T610">
        <v>16.167921440261861</v>
      </c>
      <c r="U610">
        <v>61.102945990180018</v>
      </c>
      <c r="V610">
        <v>87.109199170852193</v>
      </c>
      <c r="W610">
        <v>80.401790834696897</v>
      </c>
      <c r="X610">
        <v>1.3551554828150576</v>
      </c>
      <c r="Y610">
        <v>2.7103109656301152</v>
      </c>
      <c r="Z610">
        <v>43.112929623567929</v>
      </c>
      <c r="AA610">
        <v>9.7654475415428355</v>
      </c>
      <c r="AB610">
        <v>3.5033826761402249</v>
      </c>
      <c r="AC610">
        <v>-6.7186126680402003</v>
      </c>
      <c r="AD610">
        <v>2.0237144087591505</v>
      </c>
      <c r="AE610">
        <v>1.9952017262501496</v>
      </c>
      <c r="AF610">
        <v>550</v>
      </c>
      <c r="AG610">
        <v>0</v>
      </c>
      <c r="AH610">
        <v>0</v>
      </c>
      <c r="AI610">
        <v>200</v>
      </c>
      <c r="AJ610">
        <v>2082</v>
      </c>
      <c r="AK610">
        <v>772</v>
      </c>
      <c r="AL610">
        <v>2313</v>
      </c>
      <c r="AM610">
        <v>1</v>
      </c>
      <c r="AN610">
        <v>643</v>
      </c>
      <c r="AO610">
        <v>542</v>
      </c>
      <c r="AP610">
        <v>283</v>
      </c>
    </row>
    <row r="611" spans="1:42">
      <c r="A611">
        <v>3</v>
      </c>
      <c r="B611">
        <v>162</v>
      </c>
      <c r="C611">
        <v>2020</v>
      </c>
      <c r="D611">
        <v>99</v>
      </c>
      <c r="E611">
        <v>6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494</v>
      </c>
      <c r="R611">
        <v>28796</v>
      </c>
      <c r="S611">
        <v>28796</v>
      </c>
      <c r="T611">
        <v>16.039519377691349</v>
      </c>
      <c r="U611">
        <v>60.902625364633998</v>
      </c>
      <c r="V611">
        <v>86.643096421390524</v>
      </c>
      <c r="W611">
        <v>79.97157799694385</v>
      </c>
      <c r="X611">
        <v>0.72232254479788849</v>
      </c>
      <c r="Y611">
        <v>1.444645089595777</v>
      </c>
      <c r="Z611">
        <v>39.234615918877623</v>
      </c>
      <c r="AA611">
        <v>10.785917846818732</v>
      </c>
      <c r="AB611">
        <v>4.3016024818361345</v>
      </c>
      <c r="AC611">
        <v>0.60478377143709294</v>
      </c>
      <c r="AD611">
        <v>1.9075247173364485</v>
      </c>
      <c r="AE611">
        <v>1.870586112018032</v>
      </c>
      <c r="AF611">
        <v>502</v>
      </c>
      <c r="AG611">
        <v>0</v>
      </c>
      <c r="AH611">
        <v>0</v>
      </c>
      <c r="AI611">
        <v>155</v>
      </c>
      <c r="AJ611">
        <v>1994</v>
      </c>
      <c r="AK611">
        <v>639</v>
      </c>
      <c r="AL611">
        <v>2273</v>
      </c>
      <c r="AM611">
        <v>2</v>
      </c>
      <c r="AN611">
        <v>575</v>
      </c>
      <c r="AO611">
        <v>472</v>
      </c>
      <c r="AP611">
        <v>255</v>
      </c>
    </row>
    <row r="612" spans="1:42">
      <c r="A612">
        <v>3</v>
      </c>
      <c r="B612">
        <v>163</v>
      </c>
      <c r="C612">
        <v>2020</v>
      </c>
      <c r="D612">
        <v>99</v>
      </c>
      <c r="E612">
        <v>7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482</v>
      </c>
      <c r="R612">
        <v>28285</v>
      </c>
      <c r="S612">
        <v>28285</v>
      </c>
      <c r="T612">
        <v>16.117412055859997</v>
      </c>
      <c r="U612">
        <v>60.874774615520614</v>
      </c>
      <c r="V612">
        <v>86.888492784803617</v>
      </c>
      <c r="W612">
        <v>80.198078840374819</v>
      </c>
      <c r="X612">
        <v>0.91567968888103202</v>
      </c>
      <c r="Y612">
        <v>1.831359377762064</v>
      </c>
      <c r="Z612">
        <v>44.00212126568853</v>
      </c>
      <c r="AA612">
        <v>9.5123357060846523</v>
      </c>
      <c r="AB612">
        <v>3.6449962878470998</v>
      </c>
      <c r="AC612">
        <v>-3.7208469688659305</v>
      </c>
      <c r="AD612">
        <v>1.8736746989117037</v>
      </c>
      <c r="AE612">
        <v>1.8425955715118096</v>
      </c>
      <c r="AF612">
        <v>517</v>
      </c>
      <c r="AG612">
        <v>0</v>
      </c>
      <c r="AH612">
        <v>0</v>
      </c>
      <c r="AI612">
        <v>156</v>
      </c>
      <c r="AJ612">
        <v>2052</v>
      </c>
      <c r="AK612">
        <v>492</v>
      </c>
      <c r="AL612">
        <v>2470</v>
      </c>
      <c r="AM612">
        <v>0</v>
      </c>
      <c r="AN612">
        <v>678</v>
      </c>
      <c r="AO612">
        <v>447</v>
      </c>
      <c r="AP612">
        <v>270</v>
      </c>
    </row>
    <row r="613" spans="1:42">
      <c r="A613">
        <v>3</v>
      </c>
      <c r="B613">
        <v>164</v>
      </c>
      <c r="C613">
        <v>2020</v>
      </c>
      <c r="D613">
        <v>99</v>
      </c>
      <c r="E613">
        <v>8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505</v>
      </c>
      <c r="R613">
        <v>28902</v>
      </c>
      <c r="S613">
        <v>28902</v>
      </c>
      <c r="T613">
        <v>15.97380804096602</v>
      </c>
      <c r="U613">
        <v>60.736765621756263</v>
      </c>
      <c r="V613">
        <v>86.451780901470116</v>
      </c>
      <c r="W613">
        <v>79.794993772056884</v>
      </c>
      <c r="X613">
        <v>1.5050861532073905</v>
      </c>
      <c r="Y613">
        <v>3.010172306414781</v>
      </c>
      <c r="Z613">
        <v>41.381219292782504</v>
      </c>
      <c r="AA613">
        <v>10.626117702084647</v>
      </c>
      <c r="AB613">
        <v>4.6932228992753364</v>
      </c>
      <c r="AC613">
        <v>11.999326404245984</v>
      </c>
      <c r="AD613">
        <v>1.9145464432719137</v>
      </c>
      <c r="AE613">
        <v>1.8733262427191424</v>
      </c>
      <c r="AF613">
        <v>571</v>
      </c>
      <c r="AG613">
        <v>0</v>
      </c>
      <c r="AH613">
        <v>0</v>
      </c>
      <c r="AI613">
        <v>171</v>
      </c>
      <c r="AJ613">
        <v>2045</v>
      </c>
      <c r="AK613">
        <v>487</v>
      </c>
      <c r="AL613">
        <v>2010</v>
      </c>
      <c r="AM613">
        <v>2</v>
      </c>
      <c r="AN613">
        <v>752</v>
      </c>
      <c r="AO613">
        <v>388</v>
      </c>
      <c r="AP613">
        <v>282</v>
      </c>
    </row>
    <row r="614" spans="1:42">
      <c r="A614">
        <v>3</v>
      </c>
      <c r="B614">
        <v>165</v>
      </c>
      <c r="C614">
        <v>2020</v>
      </c>
      <c r="D614">
        <v>99</v>
      </c>
      <c r="E614">
        <v>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459</v>
      </c>
      <c r="R614">
        <v>26067</v>
      </c>
      <c r="S614">
        <v>26067</v>
      </c>
      <c r="T614">
        <v>16.010933364023483</v>
      </c>
      <c r="U614">
        <v>60.715272183220144</v>
      </c>
      <c r="V614">
        <v>86.503076641279009</v>
      </c>
      <c r="W614">
        <v>79.842339739900822</v>
      </c>
      <c r="X614">
        <v>1.3196762189741824</v>
      </c>
      <c r="Y614">
        <v>2.6393524379483648</v>
      </c>
      <c r="Z614">
        <v>39.337092876050178</v>
      </c>
      <c r="AB614">
        <v>3.7935701747567943</v>
      </c>
      <c r="AD614">
        <v>1.7267483958469638</v>
      </c>
      <c r="AE614">
        <v>1.6905739877371435</v>
      </c>
      <c r="AF614">
        <v>530</v>
      </c>
      <c r="AG614">
        <v>0</v>
      </c>
      <c r="AH614">
        <v>0</v>
      </c>
      <c r="AI614">
        <v>178</v>
      </c>
      <c r="AJ614">
        <v>1909</v>
      </c>
      <c r="AK614">
        <v>538</v>
      </c>
      <c r="AL614">
        <v>2221</v>
      </c>
      <c r="AM614">
        <v>1</v>
      </c>
      <c r="AN614">
        <v>636</v>
      </c>
      <c r="AO614">
        <v>362</v>
      </c>
      <c r="AP614">
        <v>253</v>
      </c>
    </row>
    <row r="615" spans="1:42">
      <c r="A615">
        <v>3</v>
      </c>
      <c r="B615">
        <v>166</v>
      </c>
      <c r="C615">
        <v>2020</v>
      </c>
      <c r="D615">
        <v>99</v>
      </c>
      <c r="E615">
        <v>10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500</v>
      </c>
      <c r="R615">
        <v>28386</v>
      </c>
      <c r="S615">
        <v>28386</v>
      </c>
      <c r="T615">
        <v>16.084689635735931</v>
      </c>
      <c r="U615">
        <v>60.850031705770469</v>
      </c>
      <c r="V615">
        <v>87.326396307703021</v>
      </c>
      <c r="W615">
        <v>80.602263792010305</v>
      </c>
      <c r="X615">
        <v>2.2546325653491168</v>
      </c>
      <c r="Y615">
        <v>4.5092651306982336</v>
      </c>
      <c r="Z615">
        <v>43.553160008454881</v>
      </c>
      <c r="AA615">
        <v>9.3377995823567019</v>
      </c>
      <c r="AB615">
        <v>3.7373266200077975</v>
      </c>
      <c r="AC615">
        <v>-2.788203421499329</v>
      </c>
      <c r="AD615">
        <v>1.8803652113596472</v>
      </c>
      <c r="AE615">
        <v>1.8584946410536871</v>
      </c>
      <c r="AF615">
        <v>499</v>
      </c>
      <c r="AG615">
        <v>0</v>
      </c>
      <c r="AH615">
        <v>0</v>
      </c>
      <c r="AI615">
        <v>177</v>
      </c>
      <c r="AJ615">
        <v>2052</v>
      </c>
      <c r="AK615">
        <v>640</v>
      </c>
      <c r="AL615">
        <v>2346</v>
      </c>
      <c r="AM615">
        <v>0</v>
      </c>
      <c r="AN615">
        <v>515</v>
      </c>
      <c r="AO615">
        <v>362</v>
      </c>
      <c r="AP615">
        <v>282</v>
      </c>
    </row>
    <row r="616" spans="1:42">
      <c r="A616">
        <v>3</v>
      </c>
      <c r="B616">
        <v>167</v>
      </c>
      <c r="C616">
        <v>2020</v>
      </c>
      <c r="D616">
        <v>99</v>
      </c>
      <c r="E616">
        <v>11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498</v>
      </c>
      <c r="R616">
        <v>30578</v>
      </c>
      <c r="S616">
        <v>30578</v>
      </c>
      <c r="T616">
        <v>16.221335600758717</v>
      </c>
      <c r="U616">
        <v>61.131270848322323</v>
      </c>
      <c r="V616">
        <v>87.412122680486618</v>
      </c>
      <c r="W616">
        <v>80.681389234089508</v>
      </c>
      <c r="X616">
        <v>2.1714958466871606</v>
      </c>
      <c r="Y616">
        <v>4.3429916933743211</v>
      </c>
      <c r="Z616">
        <v>43.011315324743279</v>
      </c>
      <c r="AA616">
        <v>9.5664453251426487</v>
      </c>
      <c r="AB616">
        <v>3.5672761019927499</v>
      </c>
      <c r="AC616">
        <v>-8.5251863057254997</v>
      </c>
      <c r="AD616">
        <v>2.0255692042892726</v>
      </c>
      <c r="AE616">
        <v>2.0039750913257923</v>
      </c>
      <c r="AF616">
        <v>654</v>
      </c>
      <c r="AG616">
        <v>0</v>
      </c>
      <c r="AH616">
        <v>0</v>
      </c>
      <c r="AI616">
        <v>176</v>
      </c>
      <c r="AJ616">
        <v>1881</v>
      </c>
      <c r="AK616">
        <v>702</v>
      </c>
      <c r="AL616">
        <v>2201</v>
      </c>
      <c r="AM616">
        <v>1</v>
      </c>
      <c r="AN616">
        <v>643</v>
      </c>
      <c r="AO616">
        <v>495</v>
      </c>
      <c r="AP616">
        <v>273</v>
      </c>
    </row>
    <row r="617" spans="1:42">
      <c r="A617">
        <v>3</v>
      </c>
      <c r="B617">
        <v>168</v>
      </c>
      <c r="C617">
        <v>2020</v>
      </c>
      <c r="D617">
        <v>99</v>
      </c>
      <c r="E617">
        <v>12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511</v>
      </c>
      <c r="R617">
        <v>32386</v>
      </c>
      <c r="S617">
        <v>32386</v>
      </c>
      <c r="T617">
        <v>16.089174334589021</v>
      </c>
      <c r="U617">
        <v>61.04400049404066</v>
      </c>
      <c r="V617">
        <v>86.763777922846387</v>
      </c>
      <c r="W617">
        <v>80.082967022787614</v>
      </c>
      <c r="X617">
        <v>1.3555239918483295</v>
      </c>
      <c r="Y617">
        <v>2.711047983696659</v>
      </c>
      <c r="Z617">
        <v>47.233372444883592</v>
      </c>
      <c r="AA617">
        <v>10.186768855282498</v>
      </c>
      <c r="AB617">
        <v>3.8898575507126152</v>
      </c>
      <c r="AC617">
        <v>-0.81019680245293924</v>
      </c>
      <c r="AD617">
        <v>2.1453360013772125</v>
      </c>
      <c r="AE617">
        <v>2.1067225398780374</v>
      </c>
      <c r="AF617">
        <v>608</v>
      </c>
      <c r="AG617">
        <v>0</v>
      </c>
      <c r="AH617">
        <v>0</v>
      </c>
      <c r="AI617">
        <v>160</v>
      </c>
      <c r="AJ617">
        <v>2314</v>
      </c>
      <c r="AK617">
        <v>618</v>
      </c>
      <c r="AL617">
        <v>2921</v>
      </c>
      <c r="AM617">
        <v>1</v>
      </c>
      <c r="AN617">
        <v>739</v>
      </c>
      <c r="AO617">
        <v>503</v>
      </c>
      <c r="AP617">
        <v>272</v>
      </c>
    </row>
    <row r="618" spans="1:42">
      <c r="A618">
        <v>3</v>
      </c>
      <c r="B618">
        <v>169</v>
      </c>
      <c r="C618">
        <v>2020</v>
      </c>
      <c r="D618">
        <v>99</v>
      </c>
      <c r="E618">
        <v>13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502</v>
      </c>
      <c r="R618">
        <v>31239</v>
      </c>
      <c r="S618">
        <v>31239</v>
      </c>
      <c r="T618">
        <v>16.216588239060144</v>
      </c>
      <c r="U618">
        <v>61.122026953487598</v>
      </c>
      <c r="V618">
        <v>86.952435036113826</v>
      </c>
      <c r="W618">
        <v>80.257097538334108</v>
      </c>
      <c r="X618">
        <v>1.0787797304651239</v>
      </c>
      <c r="Y618">
        <v>2.1575594609302478</v>
      </c>
      <c r="Z618">
        <v>47.655174621466749</v>
      </c>
      <c r="AA618">
        <v>9.203063614622673</v>
      </c>
      <c r="AB618">
        <v>3.0276785481400563</v>
      </c>
      <c r="AC618">
        <v>-16.997207790410243</v>
      </c>
      <c r="AD618">
        <v>2.0693556273396752</v>
      </c>
      <c r="AE618">
        <v>2.0365282924378842</v>
      </c>
      <c r="AF618">
        <v>567</v>
      </c>
      <c r="AG618">
        <v>0</v>
      </c>
      <c r="AH618">
        <v>0</v>
      </c>
      <c r="AI618">
        <v>228</v>
      </c>
      <c r="AJ618">
        <v>2307</v>
      </c>
      <c r="AK618">
        <v>544</v>
      </c>
      <c r="AL618">
        <v>2869</v>
      </c>
      <c r="AM618">
        <v>1</v>
      </c>
      <c r="AN618">
        <v>713</v>
      </c>
      <c r="AO618">
        <v>444</v>
      </c>
      <c r="AP618">
        <v>274</v>
      </c>
    </row>
    <row r="619" spans="1:42">
      <c r="A619">
        <v>3</v>
      </c>
      <c r="B619">
        <v>170</v>
      </c>
      <c r="C619">
        <v>2020</v>
      </c>
      <c r="D619">
        <v>99</v>
      </c>
      <c r="E619">
        <v>14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569</v>
      </c>
      <c r="R619">
        <v>34633</v>
      </c>
      <c r="S619">
        <v>34633</v>
      </c>
      <c r="T619">
        <v>16.197153004360004</v>
      </c>
      <c r="U619">
        <v>61.04570785089367</v>
      </c>
      <c r="V619">
        <v>85.970050170712483</v>
      </c>
      <c r="W619">
        <v>79.35035630756775</v>
      </c>
      <c r="X619">
        <v>0.67854358559755135</v>
      </c>
      <c r="Y619">
        <v>1.3570871711951027</v>
      </c>
      <c r="Z619">
        <v>40.660641584615824</v>
      </c>
      <c r="AA619">
        <v>9.5901505675161438</v>
      </c>
      <c r="AB619">
        <v>4.2675061465142772</v>
      </c>
      <c r="AC619">
        <v>5.392377395734484</v>
      </c>
      <c r="AD619">
        <v>2.2941833426695797</v>
      </c>
      <c r="AE619">
        <v>2.2322810332996634</v>
      </c>
      <c r="AF619">
        <v>483</v>
      </c>
      <c r="AG619">
        <v>0</v>
      </c>
      <c r="AH619">
        <v>0</v>
      </c>
      <c r="AI619">
        <v>160</v>
      </c>
      <c r="AJ619">
        <v>2261</v>
      </c>
      <c r="AK619">
        <v>641</v>
      </c>
      <c r="AL619">
        <v>2343</v>
      </c>
      <c r="AM619">
        <v>1</v>
      </c>
      <c r="AN619">
        <v>601</v>
      </c>
      <c r="AO619">
        <v>402</v>
      </c>
      <c r="AP619">
        <v>310</v>
      </c>
    </row>
    <row r="620" spans="1:42">
      <c r="A620">
        <v>3</v>
      </c>
      <c r="B620">
        <v>171</v>
      </c>
      <c r="C620">
        <v>2020</v>
      </c>
      <c r="D620">
        <v>99</v>
      </c>
      <c r="E620">
        <v>15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225</v>
      </c>
      <c r="R620">
        <v>12155</v>
      </c>
      <c r="S620">
        <v>12155</v>
      </c>
      <c r="T620">
        <v>16.22706705059646</v>
      </c>
      <c r="U620">
        <v>61.141176470588242</v>
      </c>
      <c r="V620">
        <v>86.5039715876499</v>
      </c>
      <c r="W620">
        <v>79.843165775401275</v>
      </c>
      <c r="X620">
        <v>2.1966269025092555</v>
      </c>
      <c r="Y620">
        <v>4.393253805018511</v>
      </c>
      <c r="Z620">
        <v>31.77293294940354</v>
      </c>
      <c r="AA620">
        <v>9.7342779963529846</v>
      </c>
      <c r="AB620">
        <v>3.9426341109913694</v>
      </c>
      <c r="AC620">
        <v>-3.3209395688069261</v>
      </c>
      <c r="AD620">
        <v>0.80517998816587488</v>
      </c>
      <c r="AE620">
        <v>0.78832007583177599</v>
      </c>
      <c r="AF620">
        <v>177</v>
      </c>
      <c r="AG620">
        <v>0</v>
      </c>
      <c r="AH620">
        <v>0</v>
      </c>
      <c r="AI620">
        <v>100</v>
      </c>
      <c r="AJ620">
        <v>908</v>
      </c>
      <c r="AK620">
        <v>197</v>
      </c>
      <c r="AL620">
        <v>970</v>
      </c>
      <c r="AM620">
        <v>0</v>
      </c>
      <c r="AN620">
        <v>349</v>
      </c>
      <c r="AO620">
        <v>159</v>
      </c>
      <c r="AP620">
        <v>132</v>
      </c>
    </row>
    <row r="621" spans="1:42">
      <c r="A621">
        <v>3</v>
      </c>
      <c r="B621">
        <v>172</v>
      </c>
      <c r="C621">
        <v>2020</v>
      </c>
      <c r="D621">
        <v>99</v>
      </c>
      <c r="E621">
        <v>16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  <c r="Q621">
        <v>498</v>
      </c>
      <c r="R621">
        <v>29504</v>
      </c>
      <c r="S621">
        <v>29504</v>
      </c>
      <c r="T621">
        <v>16.160046095444677</v>
      </c>
      <c r="U621">
        <v>60.903131778741844</v>
      </c>
      <c r="V621">
        <v>88.839396402610191</v>
      </c>
      <c r="W621">
        <v>81.9987628796097</v>
      </c>
      <c r="X621">
        <v>1.5591106290672452</v>
      </c>
      <c r="Y621">
        <v>3.1182212581344904</v>
      </c>
      <c r="Z621">
        <v>43.068736442516254</v>
      </c>
      <c r="AA621">
        <v>9.2046882835096131</v>
      </c>
      <c r="AB621">
        <v>3.2413803527346805</v>
      </c>
      <c r="AC621">
        <v>-11.925119529074893</v>
      </c>
      <c r="AD621">
        <v>1.9544245471695567</v>
      </c>
      <c r="AE621">
        <v>1.9651607197886845</v>
      </c>
      <c r="AF621">
        <v>559</v>
      </c>
      <c r="AG621">
        <v>0</v>
      </c>
      <c r="AH621">
        <v>0</v>
      </c>
      <c r="AI621">
        <v>161</v>
      </c>
      <c r="AJ621">
        <v>1752</v>
      </c>
      <c r="AK621">
        <v>409</v>
      </c>
      <c r="AL621">
        <v>2473</v>
      </c>
      <c r="AM621">
        <v>0</v>
      </c>
      <c r="AN621">
        <v>542</v>
      </c>
      <c r="AO621">
        <v>433</v>
      </c>
      <c r="AP621">
        <v>285</v>
      </c>
    </row>
    <row r="622" spans="1:42">
      <c r="A622">
        <v>3</v>
      </c>
      <c r="B622">
        <v>173</v>
      </c>
      <c r="C622">
        <v>2020</v>
      </c>
      <c r="D622">
        <v>99</v>
      </c>
      <c r="E622">
        <v>17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481</v>
      </c>
      <c r="R622">
        <v>29024</v>
      </c>
      <c r="S622">
        <v>29024</v>
      </c>
      <c r="T622">
        <v>16.092199558985659</v>
      </c>
      <c r="U622">
        <v>60.758234564498352</v>
      </c>
      <c r="V622">
        <v>88.052015606914054</v>
      </c>
      <c r="W622">
        <v>81.272010405181959</v>
      </c>
      <c r="X622">
        <v>1.1404355016538039</v>
      </c>
      <c r="Y622">
        <v>2.2808710033076078</v>
      </c>
      <c r="Z622">
        <v>49.10074421168688</v>
      </c>
      <c r="AA622">
        <v>9.9226863122791222</v>
      </c>
      <c r="AB622">
        <v>3.983784541832101</v>
      </c>
      <c r="AC622">
        <v>-3.1436892279743192</v>
      </c>
      <c r="AD622">
        <v>1.9226280523674495</v>
      </c>
      <c r="AE622">
        <v>1.9160557597248169</v>
      </c>
      <c r="AF622">
        <v>554</v>
      </c>
      <c r="AG622">
        <v>0</v>
      </c>
      <c r="AH622">
        <v>0</v>
      </c>
      <c r="AI622">
        <v>212</v>
      </c>
      <c r="AJ622">
        <v>2112</v>
      </c>
      <c r="AK622">
        <v>424</v>
      </c>
      <c r="AL622">
        <v>2106</v>
      </c>
      <c r="AM622">
        <v>0</v>
      </c>
      <c r="AN622">
        <v>599</v>
      </c>
      <c r="AO622">
        <v>491</v>
      </c>
      <c r="AP622">
        <v>279</v>
      </c>
    </row>
    <row r="623" spans="1:42">
      <c r="A623">
        <v>3</v>
      </c>
      <c r="B623">
        <v>174</v>
      </c>
      <c r="C623">
        <v>2020</v>
      </c>
      <c r="D623">
        <v>99</v>
      </c>
      <c r="E623">
        <v>18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482</v>
      </c>
      <c r="R623">
        <v>26863</v>
      </c>
      <c r="S623">
        <v>26863</v>
      </c>
      <c r="T623">
        <v>16.052972490042063</v>
      </c>
      <c r="U623">
        <v>60.739009045899586</v>
      </c>
      <c r="V623">
        <v>87.975586892102356</v>
      </c>
      <c r="W623">
        <v>81.201466701410823</v>
      </c>
      <c r="X623">
        <v>1.8538510218516175</v>
      </c>
      <c r="Y623">
        <v>3.7077020437032351</v>
      </c>
      <c r="Z623">
        <v>46.011242229088317</v>
      </c>
      <c r="AA623">
        <v>9.3593896082000825</v>
      </c>
      <c r="AB623">
        <v>4.1002912708012307</v>
      </c>
      <c r="AC623">
        <v>2.0505386508441426</v>
      </c>
      <c r="AD623">
        <v>1.7794775830604601</v>
      </c>
      <c r="AE623">
        <v>1.7718553367735321</v>
      </c>
      <c r="AF623">
        <v>511</v>
      </c>
      <c r="AG623">
        <v>0</v>
      </c>
      <c r="AH623">
        <v>0</v>
      </c>
      <c r="AI623">
        <v>155</v>
      </c>
      <c r="AJ623">
        <v>1670</v>
      </c>
      <c r="AK623">
        <v>326</v>
      </c>
      <c r="AL623">
        <v>1772</v>
      </c>
      <c r="AM623">
        <v>1</v>
      </c>
      <c r="AN623">
        <v>634</v>
      </c>
      <c r="AO623">
        <v>414</v>
      </c>
      <c r="AP623">
        <v>277</v>
      </c>
    </row>
    <row r="624" spans="1:42">
      <c r="A624">
        <v>3</v>
      </c>
      <c r="B624">
        <v>175</v>
      </c>
      <c r="C624">
        <v>2020</v>
      </c>
      <c r="D624">
        <v>99</v>
      </c>
      <c r="E624">
        <v>19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521</v>
      </c>
      <c r="R624">
        <v>31383</v>
      </c>
      <c r="S624">
        <v>31383</v>
      </c>
      <c r="T624">
        <v>16.085077908421756</v>
      </c>
      <c r="U624">
        <v>60.802823184526638</v>
      </c>
      <c r="V624">
        <v>89.458357581163611</v>
      </c>
      <c r="W624">
        <v>82.570064047413894</v>
      </c>
      <c r="X624">
        <v>1.1120670426664119</v>
      </c>
      <c r="Y624">
        <v>2.2241340853328238</v>
      </c>
      <c r="Z624">
        <v>46.789663193448703</v>
      </c>
      <c r="AA624">
        <v>9.4885980926200286</v>
      </c>
      <c r="AB624">
        <v>3.31792572275792</v>
      </c>
      <c r="AC624">
        <v>-13.102330837121702</v>
      </c>
      <c r="AD624">
        <v>2.0788945757803075</v>
      </c>
      <c r="AE624">
        <v>2.1048781188198857</v>
      </c>
      <c r="AF624">
        <v>606</v>
      </c>
      <c r="AG624">
        <v>0</v>
      </c>
      <c r="AH624">
        <v>0</v>
      </c>
      <c r="AI624">
        <v>172</v>
      </c>
      <c r="AJ624">
        <v>1875</v>
      </c>
      <c r="AK624">
        <v>485</v>
      </c>
      <c r="AL624">
        <v>1866</v>
      </c>
      <c r="AM624">
        <v>1</v>
      </c>
      <c r="AN624">
        <v>630</v>
      </c>
      <c r="AO624">
        <v>533</v>
      </c>
      <c r="AP624">
        <v>295</v>
      </c>
    </row>
    <row r="625" spans="1:42">
      <c r="A625">
        <v>3</v>
      </c>
      <c r="B625">
        <v>176</v>
      </c>
      <c r="C625">
        <v>2020</v>
      </c>
      <c r="D625">
        <v>99</v>
      </c>
      <c r="E625">
        <v>20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518</v>
      </c>
      <c r="R625">
        <v>32026</v>
      </c>
      <c r="S625">
        <v>32026</v>
      </c>
      <c r="T625">
        <v>16.104508836570282</v>
      </c>
      <c r="U625">
        <v>60.862268157122323</v>
      </c>
      <c r="V625">
        <v>88.195750216220304</v>
      </c>
      <c r="W625">
        <v>81.40467744957202</v>
      </c>
      <c r="X625">
        <v>1.1209642165740337</v>
      </c>
      <c r="Y625">
        <v>2.2419284331480673</v>
      </c>
      <c r="Z625">
        <v>45.890838693561491</v>
      </c>
      <c r="AA625">
        <v>9.4946456316059233</v>
      </c>
      <c r="AB625">
        <v>3.5001381209468647</v>
      </c>
      <c r="AC625">
        <v>-9.3566199548855646</v>
      </c>
      <c r="AD625">
        <v>2.1214886302756311</v>
      </c>
      <c r="AE625">
        <v>2.1176877983197677</v>
      </c>
      <c r="AF625">
        <v>595</v>
      </c>
      <c r="AG625">
        <v>0</v>
      </c>
      <c r="AH625">
        <v>0</v>
      </c>
      <c r="AI625">
        <v>179</v>
      </c>
      <c r="AJ625">
        <v>2030</v>
      </c>
      <c r="AK625">
        <v>421</v>
      </c>
      <c r="AL625">
        <v>1890</v>
      </c>
      <c r="AM625">
        <v>0</v>
      </c>
      <c r="AN625">
        <v>625</v>
      </c>
      <c r="AO625">
        <v>519</v>
      </c>
      <c r="AP625">
        <v>275</v>
      </c>
    </row>
    <row r="626" spans="1:42">
      <c r="A626">
        <v>3</v>
      </c>
      <c r="B626">
        <v>177</v>
      </c>
      <c r="C626">
        <v>2020</v>
      </c>
      <c r="D626">
        <v>99</v>
      </c>
      <c r="E626">
        <v>21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468</v>
      </c>
      <c r="R626">
        <v>26819</v>
      </c>
      <c r="S626">
        <v>26819</v>
      </c>
      <c r="T626">
        <v>16.090793840187931</v>
      </c>
      <c r="U626">
        <v>60.879376561393045</v>
      </c>
      <c r="V626">
        <v>89.05351540645789</v>
      </c>
      <c r="W626">
        <v>82.196394720160754</v>
      </c>
      <c r="X626">
        <v>0.72336776166150862</v>
      </c>
      <c r="Y626">
        <v>1.4467355233230172</v>
      </c>
      <c r="Z626">
        <v>42.701070136843271</v>
      </c>
      <c r="AA626">
        <v>9.7498355101896514</v>
      </c>
      <c r="AB626">
        <v>3.3393789394526761</v>
      </c>
      <c r="AC626">
        <v>-14.040641891698252</v>
      </c>
      <c r="AD626">
        <v>1.7765629043702662</v>
      </c>
      <c r="AE626">
        <v>1.7906273947921627</v>
      </c>
      <c r="AF626">
        <v>482</v>
      </c>
      <c r="AG626">
        <v>0</v>
      </c>
      <c r="AH626">
        <v>0</v>
      </c>
      <c r="AI626">
        <v>150</v>
      </c>
      <c r="AJ626">
        <v>1776</v>
      </c>
      <c r="AK626">
        <v>377</v>
      </c>
      <c r="AL626">
        <v>1641</v>
      </c>
      <c r="AM626">
        <v>1</v>
      </c>
      <c r="AN626">
        <v>554</v>
      </c>
      <c r="AO626">
        <v>355</v>
      </c>
      <c r="AP626">
        <v>259</v>
      </c>
    </row>
    <row r="627" spans="1:42">
      <c r="A627">
        <v>3</v>
      </c>
      <c r="B627">
        <v>178</v>
      </c>
      <c r="C627">
        <v>2020</v>
      </c>
      <c r="D627">
        <v>99</v>
      </c>
      <c r="E627">
        <v>22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492</v>
      </c>
      <c r="R627">
        <v>30800</v>
      </c>
      <c r="S627">
        <v>30800</v>
      </c>
      <c r="T627">
        <v>16.101623376623376</v>
      </c>
      <c r="U627">
        <v>60.831493506493501</v>
      </c>
      <c r="V627">
        <v>88.604407916027398</v>
      </c>
      <c r="W627">
        <v>81.78186850649351</v>
      </c>
      <c r="X627">
        <v>1.714285714285714</v>
      </c>
      <c r="Y627">
        <v>3.4285714285714279</v>
      </c>
      <c r="Z627">
        <v>39.613636363636367</v>
      </c>
      <c r="AA627">
        <v>9.3968378021968242</v>
      </c>
      <c r="AB627">
        <v>3.7352021942293745</v>
      </c>
      <c r="AC627">
        <v>-0.74905858836263184</v>
      </c>
      <c r="AD627">
        <v>2.0402750831352474</v>
      </c>
      <c r="AE627">
        <v>2.0460564921012727</v>
      </c>
      <c r="AF627">
        <v>611</v>
      </c>
      <c r="AG627">
        <v>0</v>
      </c>
      <c r="AH627">
        <v>0</v>
      </c>
      <c r="AI627">
        <v>156</v>
      </c>
      <c r="AJ627">
        <v>2246</v>
      </c>
      <c r="AK627">
        <v>512</v>
      </c>
      <c r="AL627">
        <v>2219</v>
      </c>
      <c r="AM627">
        <v>0</v>
      </c>
      <c r="AN627">
        <v>696</v>
      </c>
      <c r="AO627">
        <v>505</v>
      </c>
      <c r="AP627">
        <v>267</v>
      </c>
    </row>
    <row r="628" spans="1:42">
      <c r="A628">
        <v>3</v>
      </c>
      <c r="B628">
        <v>179</v>
      </c>
      <c r="C628">
        <v>2020</v>
      </c>
      <c r="D628">
        <v>99</v>
      </c>
      <c r="E628">
        <v>23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459</v>
      </c>
      <c r="R628">
        <v>24013</v>
      </c>
      <c r="S628">
        <v>24013</v>
      </c>
      <c r="T628">
        <v>15.990588431266396</v>
      </c>
      <c r="U628">
        <v>60.655103485611953</v>
      </c>
      <c r="V628">
        <v>88.47162599132001</v>
      </c>
      <c r="W628">
        <v>81.659310789988922</v>
      </c>
      <c r="X628">
        <v>1.5200099945862655</v>
      </c>
      <c r="Y628">
        <v>3.040019989172531</v>
      </c>
      <c r="Z628">
        <v>39.095489942947573</v>
      </c>
      <c r="AA628">
        <v>10.2945087171664</v>
      </c>
      <c r="AB628">
        <v>4.3180974278691853</v>
      </c>
      <c r="AC628">
        <v>7.6917935360859984</v>
      </c>
      <c r="AD628">
        <v>1.5906858951729443</v>
      </c>
      <c r="AE628">
        <v>1.5928027841943213</v>
      </c>
      <c r="AF628">
        <v>513</v>
      </c>
      <c r="AG628">
        <v>0</v>
      </c>
      <c r="AH628">
        <v>0</v>
      </c>
      <c r="AI628">
        <v>148</v>
      </c>
      <c r="AJ628">
        <v>1808</v>
      </c>
      <c r="AK628">
        <v>422</v>
      </c>
      <c r="AL628">
        <v>1784</v>
      </c>
      <c r="AM628">
        <v>0</v>
      </c>
      <c r="AN628">
        <v>576</v>
      </c>
      <c r="AO628">
        <v>318</v>
      </c>
      <c r="AP628">
        <v>276</v>
      </c>
    </row>
    <row r="629" spans="1:42">
      <c r="A629">
        <v>3</v>
      </c>
      <c r="B629">
        <v>180</v>
      </c>
      <c r="C629">
        <v>2020</v>
      </c>
      <c r="D629">
        <v>99</v>
      </c>
      <c r="E629">
        <v>24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465</v>
      </c>
      <c r="R629">
        <v>28043</v>
      </c>
      <c r="S629">
        <v>28043</v>
      </c>
      <c r="T629">
        <v>16.044717041685981</v>
      </c>
      <c r="U629">
        <v>60.684841136825597</v>
      </c>
      <c r="V629">
        <v>88.612783904179778</v>
      </c>
      <c r="W629">
        <v>81.789599543557316</v>
      </c>
      <c r="X629">
        <v>2.1467032771101522</v>
      </c>
      <c r="Y629">
        <v>4.2934065542203044</v>
      </c>
      <c r="Z629">
        <v>42.145990086652638</v>
      </c>
      <c r="AA629">
        <v>9.5469772633769043</v>
      </c>
      <c r="AB629">
        <v>3.4131034638126247</v>
      </c>
      <c r="AC629">
        <v>-10.324107306546139</v>
      </c>
      <c r="AD629">
        <v>1.8576439661156421</v>
      </c>
      <c r="AE629">
        <v>1.86308396906458</v>
      </c>
      <c r="AF629">
        <v>598</v>
      </c>
      <c r="AG629">
        <v>0</v>
      </c>
      <c r="AH629">
        <v>0</v>
      </c>
      <c r="AI629">
        <v>165</v>
      </c>
      <c r="AJ629">
        <v>2399</v>
      </c>
      <c r="AK629">
        <v>670</v>
      </c>
      <c r="AL629">
        <v>1942</v>
      </c>
      <c r="AM629">
        <v>0</v>
      </c>
      <c r="AN629">
        <v>622</v>
      </c>
      <c r="AO629">
        <v>363</v>
      </c>
      <c r="AP629">
        <v>250</v>
      </c>
    </row>
    <row r="630" spans="1:42">
      <c r="A630">
        <v>3</v>
      </c>
      <c r="B630">
        <v>181</v>
      </c>
      <c r="C630">
        <v>2020</v>
      </c>
      <c r="D630">
        <v>99</v>
      </c>
      <c r="E630">
        <v>25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539</v>
      </c>
      <c r="R630">
        <v>30741</v>
      </c>
      <c r="S630">
        <v>30741</v>
      </c>
      <c r="T630">
        <v>16.016069743990112</v>
      </c>
      <c r="U630">
        <v>60.652255944829378</v>
      </c>
      <c r="V630">
        <v>88.883383250611345</v>
      </c>
      <c r="W630">
        <v>82.039362740314189</v>
      </c>
      <c r="X630">
        <v>1.470349045249016</v>
      </c>
      <c r="Y630">
        <v>2.940698090498032</v>
      </c>
      <c r="Z630">
        <v>42.806024527503993</v>
      </c>
      <c r="AA630">
        <v>9.4588045877967044</v>
      </c>
      <c r="AB630">
        <v>3.5624456531425026</v>
      </c>
      <c r="AC630">
        <v>-8.4543156563179682</v>
      </c>
      <c r="AD630">
        <v>2.0363667639824889</v>
      </c>
      <c r="AE630">
        <v>2.0485668672274215</v>
      </c>
      <c r="AF630">
        <v>519</v>
      </c>
      <c r="AG630">
        <v>0</v>
      </c>
      <c r="AH630">
        <v>0</v>
      </c>
      <c r="AI630">
        <v>172</v>
      </c>
      <c r="AJ630">
        <v>2284</v>
      </c>
      <c r="AK630">
        <v>388</v>
      </c>
      <c r="AL630">
        <v>2362</v>
      </c>
      <c r="AM630">
        <v>2</v>
      </c>
      <c r="AN630">
        <v>571</v>
      </c>
      <c r="AO630">
        <v>331</v>
      </c>
      <c r="AP630">
        <v>312</v>
      </c>
    </row>
    <row r="631" spans="1:42">
      <c r="A631">
        <v>3</v>
      </c>
      <c r="B631">
        <v>182</v>
      </c>
      <c r="C631">
        <v>2020</v>
      </c>
      <c r="D631">
        <v>99</v>
      </c>
      <c r="E631">
        <v>26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476</v>
      </c>
      <c r="R631">
        <v>28381</v>
      </c>
      <c r="S631">
        <v>28381</v>
      </c>
      <c r="T631">
        <v>15.940911172967828</v>
      </c>
      <c r="U631">
        <v>60.509425319756176</v>
      </c>
      <c r="V631">
        <v>87.963740791748251</v>
      </c>
      <c r="W631">
        <v>81.190532750783774</v>
      </c>
      <c r="X631">
        <v>1.2402663753919878</v>
      </c>
      <c r="Y631">
        <v>2.4805327507839756</v>
      </c>
      <c r="Z631">
        <v>45.784151368873552</v>
      </c>
      <c r="AA631">
        <v>10.562713485056397</v>
      </c>
      <c r="AB631">
        <v>5.2407751869006791</v>
      </c>
      <c r="AC631">
        <v>21.786442683367845</v>
      </c>
      <c r="AD631">
        <v>1.8800339978721257</v>
      </c>
      <c r="AE631">
        <v>1.8717289601926752</v>
      </c>
      <c r="AF631">
        <v>420</v>
      </c>
      <c r="AG631">
        <v>0</v>
      </c>
      <c r="AH631">
        <v>0</v>
      </c>
      <c r="AI631">
        <v>152</v>
      </c>
      <c r="AJ631">
        <v>1707</v>
      </c>
      <c r="AK631">
        <v>308</v>
      </c>
      <c r="AL631">
        <v>1849</v>
      </c>
      <c r="AM631">
        <v>0</v>
      </c>
      <c r="AN631">
        <v>502</v>
      </c>
      <c r="AO631">
        <v>279</v>
      </c>
      <c r="AP631">
        <v>261</v>
      </c>
    </row>
    <row r="632" spans="1:42">
      <c r="A632">
        <v>3</v>
      </c>
      <c r="B632">
        <v>183</v>
      </c>
      <c r="C632">
        <v>2020</v>
      </c>
      <c r="D632">
        <v>99</v>
      </c>
      <c r="E632">
        <v>27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505</v>
      </c>
      <c r="R632">
        <v>32852.89</v>
      </c>
      <c r="S632">
        <v>32852.89</v>
      </c>
      <c r="T632">
        <v>15.836997293084412</v>
      </c>
      <c r="U632">
        <v>60.471911907902161</v>
      </c>
      <c r="V632">
        <v>88.271373994139935</v>
      </c>
      <c r="W632">
        <v>81.474478196590681</v>
      </c>
      <c r="X632">
        <v>1.1810224305989516</v>
      </c>
      <c r="Y632">
        <v>2.3620448611979032</v>
      </c>
      <c r="Z632">
        <v>48.093181452225352</v>
      </c>
      <c r="AA632">
        <v>10.412972402945137</v>
      </c>
      <c r="AB632">
        <v>3.7094099680283272</v>
      </c>
      <c r="AC632">
        <v>-4.9851765279304967</v>
      </c>
      <c r="AD632">
        <v>2.1762640544150389</v>
      </c>
      <c r="AE632">
        <v>2.1742277901275813</v>
      </c>
      <c r="AF632">
        <v>550</v>
      </c>
      <c r="AG632">
        <v>0</v>
      </c>
      <c r="AH632">
        <v>0</v>
      </c>
      <c r="AI632">
        <v>139</v>
      </c>
      <c r="AJ632">
        <v>2351.89</v>
      </c>
      <c r="AK632">
        <v>425.89</v>
      </c>
      <c r="AL632">
        <v>3161.89</v>
      </c>
      <c r="AM632">
        <v>2</v>
      </c>
      <c r="AN632">
        <v>686</v>
      </c>
      <c r="AO632">
        <v>255</v>
      </c>
      <c r="AP632">
        <v>291</v>
      </c>
    </row>
    <row r="633" spans="1:42">
      <c r="A633">
        <v>3</v>
      </c>
      <c r="B633">
        <v>184</v>
      </c>
      <c r="C633">
        <v>2020</v>
      </c>
      <c r="D633">
        <v>99</v>
      </c>
      <c r="E633">
        <v>28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458</v>
      </c>
      <c r="R633">
        <v>28089.88</v>
      </c>
      <c r="S633">
        <v>28089.88</v>
      </c>
      <c r="T633">
        <v>16.028689335803499</v>
      </c>
      <c r="U633">
        <v>60.695762317247379</v>
      </c>
      <c r="V633">
        <v>87.51442539005555</v>
      </c>
      <c r="W633">
        <v>80.775814635021348</v>
      </c>
      <c r="X633">
        <v>1.0003602720979941</v>
      </c>
      <c r="Y633">
        <v>2.0007205441959881</v>
      </c>
      <c r="Z633">
        <v>43.218411755407992</v>
      </c>
      <c r="AA633">
        <v>9.4679041992837032</v>
      </c>
      <c r="AB633">
        <v>3.530548576069489</v>
      </c>
      <c r="AC633">
        <v>-10.732550657879788</v>
      </c>
      <c r="AD633">
        <v>1.8607494237746476</v>
      </c>
      <c r="AE633">
        <v>1.8430669258163497</v>
      </c>
      <c r="AF633">
        <v>527.88</v>
      </c>
      <c r="AG633">
        <v>0</v>
      </c>
      <c r="AH633">
        <v>0</v>
      </c>
      <c r="AI633">
        <v>144</v>
      </c>
      <c r="AJ633">
        <v>1939</v>
      </c>
      <c r="AK633">
        <v>355</v>
      </c>
      <c r="AL633">
        <v>2363</v>
      </c>
      <c r="AM633">
        <v>1</v>
      </c>
      <c r="AN633">
        <v>611</v>
      </c>
      <c r="AO633">
        <v>318</v>
      </c>
      <c r="AP633">
        <v>253</v>
      </c>
    </row>
    <row r="634" spans="1:42">
      <c r="A634">
        <v>3</v>
      </c>
      <c r="B634">
        <v>185</v>
      </c>
      <c r="C634">
        <v>2020</v>
      </c>
      <c r="D634">
        <v>99</v>
      </c>
      <c r="E634">
        <v>29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428</v>
      </c>
      <c r="R634">
        <v>26227</v>
      </c>
      <c r="S634">
        <v>26227</v>
      </c>
      <c r="T634">
        <v>15.979143630609681</v>
      </c>
      <c r="U634">
        <v>60.521142334235698</v>
      </c>
      <c r="V634">
        <v>88.269640249407828</v>
      </c>
      <c r="W634">
        <v>81.472877950204079</v>
      </c>
      <c r="X634">
        <v>1.1019178708964044</v>
      </c>
      <c r="Y634">
        <v>2.2038357417928087</v>
      </c>
      <c r="Z634">
        <v>42.448621649445222</v>
      </c>
      <c r="AA634">
        <v>9.5349344095003836</v>
      </c>
      <c r="AB634">
        <v>4.7238574537917444</v>
      </c>
      <c r="AC634">
        <v>12.905247103837478</v>
      </c>
      <c r="AD634">
        <v>1.7373472274476662</v>
      </c>
      <c r="AE634">
        <v>1.7356875528863964</v>
      </c>
      <c r="AF634">
        <v>477</v>
      </c>
      <c r="AG634">
        <v>0</v>
      </c>
      <c r="AH634">
        <v>0</v>
      </c>
      <c r="AI634">
        <v>114</v>
      </c>
      <c r="AJ634">
        <v>1818</v>
      </c>
      <c r="AK634">
        <v>308</v>
      </c>
      <c r="AL634">
        <v>2309</v>
      </c>
      <c r="AM634">
        <v>0</v>
      </c>
      <c r="AN634">
        <v>546</v>
      </c>
      <c r="AO634">
        <v>275</v>
      </c>
      <c r="AP634">
        <v>229</v>
      </c>
    </row>
    <row r="635" spans="1:42">
      <c r="A635">
        <v>3</v>
      </c>
      <c r="B635">
        <v>186</v>
      </c>
      <c r="C635">
        <v>2020</v>
      </c>
      <c r="D635">
        <v>99</v>
      </c>
      <c r="E635">
        <v>30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434</v>
      </c>
      <c r="R635">
        <v>25796</v>
      </c>
      <c r="S635">
        <v>25796</v>
      </c>
      <c r="T635">
        <v>15.969336331214141</v>
      </c>
      <c r="U635">
        <v>60.453597456970087</v>
      </c>
      <c r="V635">
        <v>88.389409479527743</v>
      </c>
      <c r="W635">
        <v>81.583424949604378</v>
      </c>
      <c r="X635">
        <v>2.0003101256008682</v>
      </c>
      <c r="Y635">
        <v>4.0006202512017364</v>
      </c>
      <c r="Z635">
        <v>43.91766165296945</v>
      </c>
      <c r="AA635">
        <v>10.371340064803956</v>
      </c>
      <c r="AB635">
        <v>5.5273094396504812</v>
      </c>
      <c r="AC635">
        <v>22.836242372446623</v>
      </c>
      <c r="AD635">
        <v>1.7087966248232751</v>
      </c>
      <c r="AE635">
        <v>1.7094806012127124</v>
      </c>
      <c r="AF635">
        <v>391</v>
      </c>
      <c r="AG635">
        <v>0</v>
      </c>
      <c r="AH635">
        <v>0</v>
      </c>
      <c r="AI635">
        <v>185</v>
      </c>
      <c r="AJ635">
        <v>1537</v>
      </c>
      <c r="AK635">
        <v>281</v>
      </c>
      <c r="AL635">
        <v>2471</v>
      </c>
      <c r="AM635">
        <v>1</v>
      </c>
      <c r="AN635">
        <v>564</v>
      </c>
      <c r="AO635">
        <v>257</v>
      </c>
      <c r="AP635">
        <v>252</v>
      </c>
    </row>
    <row r="636" spans="1:42">
      <c r="A636">
        <v>3</v>
      </c>
      <c r="B636">
        <v>187</v>
      </c>
      <c r="C636">
        <v>2020</v>
      </c>
      <c r="D636">
        <v>99</v>
      </c>
      <c r="E636">
        <v>31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434</v>
      </c>
      <c r="R636">
        <v>25564</v>
      </c>
      <c r="S636">
        <v>25564</v>
      </c>
      <c r="T636">
        <v>15.9881473947739</v>
      </c>
      <c r="U636">
        <v>60.572562979189456</v>
      </c>
      <c r="V636">
        <v>88.827981792515132</v>
      </c>
      <c r="W636">
        <v>81.988227194492353</v>
      </c>
      <c r="X636">
        <v>2.382256297918949</v>
      </c>
      <c r="Y636">
        <v>4.764512595837898</v>
      </c>
      <c r="Z636">
        <v>39.207479267720224</v>
      </c>
      <c r="AA636">
        <v>9.8619243176031119</v>
      </c>
      <c r="AB636">
        <v>4.0397822009763606</v>
      </c>
      <c r="AC636">
        <v>-0.44053919492282784</v>
      </c>
      <c r="AD636">
        <v>1.6934283190022561</v>
      </c>
      <c r="AE636">
        <v>1.7025119931869972</v>
      </c>
      <c r="AF636">
        <v>444</v>
      </c>
      <c r="AG636">
        <v>1</v>
      </c>
      <c r="AH636">
        <v>0</v>
      </c>
      <c r="AI636">
        <v>199</v>
      </c>
      <c r="AJ636">
        <v>2019</v>
      </c>
      <c r="AK636">
        <v>356</v>
      </c>
      <c r="AL636">
        <v>2302</v>
      </c>
      <c r="AM636">
        <v>0</v>
      </c>
      <c r="AN636">
        <v>528</v>
      </c>
      <c r="AO636">
        <v>262</v>
      </c>
      <c r="AP636">
        <v>239</v>
      </c>
    </row>
    <row r="637" spans="1:42">
      <c r="A637">
        <v>3</v>
      </c>
      <c r="B637">
        <v>188</v>
      </c>
      <c r="C637">
        <v>2020</v>
      </c>
      <c r="D637">
        <v>99</v>
      </c>
      <c r="E637">
        <v>32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488</v>
      </c>
      <c r="R637">
        <v>28277</v>
      </c>
      <c r="S637">
        <v>28277</v>
      </c>
      <c r="T637">
        <v>15.918060614633804</v>
      </c>
      <c r="U637">
        <v>60.577147505039441</v>
      </c>
      <c r="V637">
        <v>88.150375918530884</v>
      </c>
      <c r="W637">
        <v>81.362796972805029</v>
      </c>
      <c r="X637">
        <v>1.4145772182339003</v>
      </c>
      <c r="Y637">
        <v>2.8291544364678005</v>
      </c>
      <c r="Z637">
        <v>45.814619655550445</v>
      </c>
      <c r="AA637">
        <v>10.756805118613512</v>
      </c>
      <c r="AB637">
        <v>4.1487399837665722</v>
      </c>
      <c r="AC637">
        <v>5.092889297549999E-2</v>
      </c>
      <c r="AD637">
        <v>1.8731447573316695</v>
      </c>
      <c r="AE637">
        <v>1.8688268999392652</v>
      </c>
      <c r="AF637">
        <v>532</v>
      </c>
      <c r="AG637">
        <v>0</v>
      </c>
      <c r="AH637">
        <v>0</v>
      </c>
      <c r="AI637">
        <v>134</v>
      </c>
      <c r="AJ637">
        <v>2123</v>
      </c>
      <c r="AK637">
        <v>535</v>
      </c>
      <c r="AL637">
        <v>2449</v>
      </c>
      <c r="AM637">
        <v>1</v>
      </c>
      <c r="AN637">
        <v>634</v>
      </c>
      <c r="AO637">
        <v>351</v>
      </c>
      <c r="AP637">
        <v>272</v>
      </c>
    </row>
    <row r="638" spans="1:42">
      <c r="A638">
        <v>3</v>
      </c>
      <c r="B638">
        <v>189</v>
      </c>
      <c r="C638">
        <v>2020</v>
      </c>
      <c r="D638">
        <v>99</v>
      </c>
      <c r="E638">
        <v>33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468</v>
      </c>
      <c r="R638">
        <v>29686</v>
      </c>
      <c r="S638">
        <v>29686</v>
      </c>
      <c r="T638">
        <v>16.007815131711915</v>
      </c>
      <c r="U638">
        <v>60.753520177861617</v>
      </c>
      <c r="V638">
        <v>88.720255758922249</v>
      </c>
      <c r="W638">
        <v>81.888796065485806</v>
      </c>
      <c r="X638">
        <v>1.1655325742774367</v>
      </c>
      <c r="Y638">
        <v>2.3310651485548735</v>
      </c>
      <c r="Z638">
        <v>44.317186552583699</v>
      </c>
      <c r="AA638">
        <v>10.022324954122187</v>
      </c>
      <c r="AB638">
        <v>3.6209038641689184</v>
      </c>
      <c r="AC638">
        <v>-7.7814548575267555</v>
      </c>
      <c r="AD638">
        <v>1.9664807181153563</v>
      </c>
      <c r="AE638">
        <v>1.9746314257289344</v>
      </c>
      <c r="AF638">
        <v>434</v>
      </c>
      <c r="AG638">
        <v>1</v>
      </c>
      <c r="AH638">
        <v>0</v>
      </c>
      <c r="AI638">
        <v>140</v>
      </c>
      <c r="AJ638">
        <v>1992</v>
      </c>
      <c r="AK638">
        <v>498</v>
      </c>
      <c r="AL638">
        <v>2940</v>
      </c>
      <c r="AM638">
        <v>0</v>
      </c>
      <c r="AN638">
        <v>551</v>
      </c>
      <c r="AO638">
        <v>331</v>
      </c>
      <c r="AP638">
        <v>249</v>
      </c>
    </row>
    <row r="639" spans="1:42">
      <c r="A639">
        <v>3</v>
      </c>
      <c r="B639">
        <v>190</v>
      </c>
      <c r="C639">
        <v>2020</v>
      </c>
      <c r="D639">
        <v>99</v>
      </c>
      <c r="E639">
        <v>34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486</v>
      </c>
      <c r="R639">
        <v>27709</v>
      </c>
      <c r="S639">
        <v>27709</v>
      </c>
      <c r="T639">
        <v>16.064491681403162</v>
      </c>
      <c r="U639">
        <v>60.724024685120362</v>
      </c>
      <c r="V639">
        <v>89.016123575276566</v>
      </c>
      <c r="W639">
        <v>82.161882059980641</v>
      </c>
      <c r="X639">
        <v>1.328088346746545</v>
      </c>
      <c r="Y639">
        <v>2.6561766934930899</v>
      </c>
      <c r="Z639">
        <v>46.324298964235453</v>
      </c>
      <c r="AA639">
        <v>9.8339014355354308</v>
      </c>
      <c r="AB639">
        <v>4.2351852031321604</v>
      </c>
      <c r="AC639">
        <v>1.5255687086618901</v>
      </c>
      <c r="AD639">
        <v>1.8355189051491745</v>
      </c>
      <c r="AE639">
        <v>1.8492733318049088</v>
      </c>
      <c r="AF639">
        <v>441</v>
      </c>
      <c r="AG639">
        <v>1</v>
      </c>
      <c r="AH639">
        <v>0</v>
      </c>
      <c r="AI639">
        <v>146</v>
      </c>
      <c r="AJ639">
        <v>1520</v>
      </c>
      <c r="AK639">
        <v>230</v>
      </c>
      <c r="AL639">
        <v>2942</v>
      </c>
      <c r="AM639">
        <v>0</v>
      </c>
      <c r="AN639">
        <v>539</v>
      </c>
      <c r="AO639">
        <v>298</v>
      </c>
      <c r="AP639">
        <v>265</v>
      </c>
    </row>
    <row r="640" spans="1:42">
      <c r="A640">
        <v>3</v>
      </c>
      <c r="B640">
        <v>191</v>
      </c>
      <c r="C640">
        <v>2020</v>
      </c>
      <c r="D640">
        <v>99</v>
      </c>
      <c r="E640">
        <v>35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518</v>
      </c>
      <c r="R640">
        <v>30570</v>
      </c>
      <c r="S640">
        <v>30570</v>
      </c>
      <c r="T640">
        <v>16.078966306836772</v>
      </c>
      <c r="U640">
        <v>60.808112528622821</v>
      </c>
      <c r="V640">
        <v>88.931948805132947</v>
      </c>
      <c r="W640">
        <v>82.084188747137674</v>
      </c>
      <c r="X640">
        <v>0.70984625449787364</v>
      </c>
      <c r="Y640">
        <v>1.4196925089957473</v>
      </c>
      <c r="Z640">
        <v>47.713444553483811</v>
      </c>
      <c r="AA640">
        <v>9.4099869300967161</v>
      </c>
      <c r="AB640">
        <v>3.0204644291524594</v>
      </c>
      <c r="AC640">
        <v>-20.237461233939328</v>
      </c>
      <c r="AD640">
        <v>2.0250392627092375</v>
      </c>
      <c r="AE640">
        <v>2.0382846046495673</v>
      </c>
      <c r="AF640">
        <v>590</v>
      </c>
      <c r="AG640">
        <v>0</v>
      </c>
      <c r="AH640">
        <v>0</v>
      </c>
      <c r="AI640">
        <v>171</v>
      </c>
      <c r="AJ640">
        <v>1589</v>
      </c>
      <c r="AK640">
        <v>304</v>
      </c>
      <c r="AL640">
        <v>2935</v>
      </c>
      <c r="AM640">
        <v>0</v>
      </c>
      <c r="AN640">
        <v>595</v>
      </c>
      <c r="AO640">
        <v>307</v>
      </c>
      <c r="AP640">
        <v>253</v>
      </c>
    </row>
    <row r="641" spans="1:42">
      <c r="A641">
        <v>3</v>
      </c>
      <c r="B641">
        <v>192</v>
      </c>
      <c r="C641">
        <v>2020</v>
      </c>
      <c r="D641">
        <v>99</v>
      </c>
      <c r="E641">
        <v>36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504</v>
      </c>
      <c r="R641">
        <v>27719</v>
      </c>
      <c r="S641">
        <v>27719</v>
      </c>
      <c r="T641">
        <v>16.02027490169198</v>
      </c>
      <c r="U641">
        <v>60.752299866517554</v>
      </c>
      <c r="V641">
        <v>88.408880688828617</v>
      </c>
      <c r="W641">
        <v>81.601396875789362</v>
      </c>
      <c r="X641">
        <v>1.4466611349615781</v>
      </c>
      <c r="Y641">
        <v>2.8933222699231562</v>
      </c>
      <c r="Z641">
        <v>43.598253905263526</v>
      </c>
      <c r="AA641">
        <v>9.7147007662859526</v>
      </c>
      <c r="AB641">
        <v>3.1922043902502475</v>
      </c>
      <c r="AC641">
        <v>-18.110651902366648</v>
      </c>
      <c r="AD641">
        <v>1.8361813321242184</v>
      </c>
      <c r="AE641">
        <v>1.8373209488628357</v>
      </c>
      <c r="AF641">
        <v>519</v>
      </c>
      <c r="AG641">
        <v>0</v>
      </c>
      <c r="AH641">
        <v>0</v>
      </c>
      <c r="AI641">
        <v>177</v>
      </c>
      <c r="AJ641">
        <v>1667</v>
      </c>
      <c r="AK641">
        <v>403</v>
      </c>
      <c r="AL641">
        <v>2964</v>
      </c>
      <c r="AM641">
        <v>1</v>
      </c>
      <c r="AN641">
        <v>570</v>
      </c>
      <c r="AO641">
        <v>359</v>
      </c>
      <c r="AP641">
        <v>268</v>
      </c>
    </row>
    <row r="642" spans="1:42">
      <c r="A642">
        <v>3</v>
      </c>
      <c r="B642">
        <v>193</v>
      </c>
      <c r="C642">
        <v>2020</v>
      </c>
      <c r="D642">
        <v>99</v>
      </c>
      <c r="E642">
        <v>37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480</v>
      </c>
      <c r="R642">
        <v>26373</v>
      </c>
      <c r="S642">
        <v>26373</v>
      </c>
      <c r="T642">
        <v>16.035718348310777</v>
      </c>
      <c r="U642">
        <v>60.680279073294642</v>
      </c>
      <c r="V642">
        <v>89.145129755516379</v>
      </c>
      <c r="W642">
        <v>82.280954764342482</v>
      </c>
      <c r="X642">
        <v>1.7745421453759525</v>
      </c>
      <c r="Y642">
        <v>3.5490842907519049</v>
      </c>
      <c r="Z642">
        <v>39.093011792363406</v>
      </c>
      <c r="AA642">
        <v>10.405364243208236</v>
      </c>
      <c r="AB642">
        <v>3.6152507571199961</v>
      </c>
      <c r="AC642">
        <v>-7.8718572417261186</v>
      </c>
      <c r="AD642">
        <v>1.7470186612833083</v>
      </c>
      <c r="AE642">
        <v>1.7626607436670996</v>
      </c>
      <c r="AF642">
        <v>518</v>
      </c>
      <c r="AG642">
        <v>0</v>
      </c>
      <c r="AH642">
        <v>0</v>
      </c>
      <c r="AI642">
        <v>182</v>
      </c>
      <c r="AJ642">
        <v>1700</v>
      </c>
      <c r="AK642">
        <v>313</v>
      </c>
      <c r="AL642">
        <v>3638</v>
      </c>
      <c r="AM642">
        <v>4</v>
      </c>
      <c r="AN642">
        <v>481</v>
      </c>
      <c r="AO642">
        <v>316</v>
      </c>
      <c r="AP642">
        <v>262</v>
      </c>
    </row>
    <row r="643" spans="1:42">
      <c r="A643">
        <v>3</v>
      </c>
      <c r="B643">
        <v>194</v>
      </c>
      <c r="C643">
        <v>2020</v>
      </c>
      <c r="D643">
        <v>99</v>
      </c>
      <c r="E643">
        <v>38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509</v>
      </c>
      <c r="R643">
        <v>27057</v>
      </c>
      <c r="S643">
        <v>27057</v>
      </c>
      <c r="T643">
        <v>16.069445984403298</v>
      </c>
      <c r="U643">
        <v>60.796577595446642</v>
      </c>
      <c r="V643">
        <v>88.824429114395855</v>
      </c>
      <c r="W643">
        <v>81.984948072587642</v>
      </c>
      <c r="X643">
        <v>1.3600916583508884</v>
      </c>
      <c r="Y643">
        <v>2.7201833167017768</v>
      </c>
      <c r="Z643">
        <v>40.939498096610848</v>
      </c>
      <c r="AA643">
        <v>10.185652230980944</v>
      </c>
      <c r="AB643">
        <v>3.5252737872904807</v>
      </c>
      <c r="AC643">
        <v>-12.148224343669028</v>
      </c>
      <c r="AD643">
        <v>1.7923286663763125</v>
      </c>
      <c r="AE643">
        <v>1.8018707805412033</v>
      </c>
      <c r="AF643">
        <v>507</v>
      </c>
      <c r="AG643">
        <v>0</v>
      </c>
      <c r="AH643">
        <v>0</v>
      </c>
      <c r="AI643">
        <v>175</v>
      </c>
      <c r="AJ643">
        <v>1648</v>
      </c>
      <c r="AK643">
        <v>411</v>
      </c>
      <c r="AL643">
        <v>2938</v>
      </c>
      <c r="AM643">
        <v>2</v>
      </c>
      <c r="AN643">
        <v>583</v>
      </c>
      <c r="AO643">
        <v>306</v>
      </c>
      <c r="AP643">
        <v>274</v>
      </c>
    </row>
    <row r="644" spans="1:42">
      <c r="A644">
        <v>3</v>
      </c>
      <c r="B644">
        <v>195</v>
      </c>
      <c r="C644">
        <v>2020</v>
      </c>
      <c r="D644">
        <v>99</v>
      </c>
      <c r="E644">
        <v>39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516</v>
      </c>
      <c r="R644">
        <v>27820</v>
      </c>
      <c r="S644">
        <v>27820</v>
      </c>
      <c r="T644">
        <v>15.955391804457221</v>
      </c>
      <c r="U644">
        <v>60.684004313443559</v>
      </c>
      <c r="V644">
        <v>89.172295121166812</v>
      </c>
      <c r="W644">
        <v>82.306028396837121</v>
      </c>
      <c r="X644">
        <v>0.90941768511861953</v>
      </c>
      <c r="Y644">
        <v>1.8188353702372393</v>
      </c>
      <c r="Z644">
        <v>42.66355140186915</v>
      </c>
      <c r="AA644">
        <v>11.085409748448358</v>
      </c>
      <c r="AB644">
        <v>3.5378566923405561</v>
      </c>
      <c r="AC644">
        <v>-6.9552252544253799</v>
      </c>
      <c r="AD644">
        <v>1.8428718445721624</v>
      </c>
      <c r="AE644">
        <v>1.8599387667349796</v>
      </c>
      <c r="AF644">
        <v>540</v>
      </c>
      <c r="AG644">
        <v>0</v>
      </c>
      <c r="AH644">
        <v>0</v>
      </c>
      <c r="AI644">
        <v>213</v>
      </c>
      <c r="AJ644">
        <v>1684</v>
      </c>
      <c r="AK644">
        <v>359</v>
      </c>
      <c r="AL644">
        <v>2930</v>
      </c>
      <c r="AM644">
        <v>0</v>
      </c>
      <c r="AN644">
        <v>557</v>
      </c>
      <c r="AO644">
        <v>340</v>
      </c>
      <c r="AP644">
        <v>275</v>
      </c>
    </row>
    <row r="645" spans="1:42">
      <c r="A645">
        <v>3</v>
      </c>
      <c r="B645">
        <v>196</v>
      </c>
      <c r="C645">
        <v>2020</v>
      </c>
      <c r="D645">
        <v>99</v>
      </c>
      <c r="E645">
        <v>40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542</v>
      </c>
      <c r="R645">
        <v>29729</v>
      </c>
      <c r="S645">
        <v>29729</v>
      </c>
      <c r="T645">
        <v>15.91022234182112</v>
      </c>
      <c r="U645">
        <v>60.731003397356112</v>
      </c>
      <c r="V645">
        <v>88.679438934597769</v>
      </c>
      <c r="W645">
        <v>81.85112213663426</v>
      </c>
      <c r="X645">
        <v>1.0158431161492143</v>
      </c>
      <c r="Y645">
        <v>2.0316862322984286</v>
      </c>
      <c r="Z645">
        <v>42.833596824649341</v>
      </c>
      <c r="AA645">
        <v>11.52623467400489</v>
      </c>
      <c r="AB645">
        <v>3.596269918513824</v>
      </c>
      <c r="AC645">
        <v>-7.4113017309415508</v>
      </c>
      <c r="AD645">
        <v>1.9693291541080449</v>
      </c>
      <c r="AE645">
        <v>1.9765818990687285</v>
      </c>
      <c r="AF645">
        <v>553</v>
      </c>
      <c r="AG645">
        <v>0</v>
      </c>
      <c r="AH645">
        <v>0</v>
      </c>
      <c r="AI645">
        <v>208</v>
      </c>
      <c r="AJ645">
        <v>1752</v>
      </c>
      <c r="AK645">
        <v>500</v>
      </c>
      <c r="AL645">
        <v>2615</v>
      </c>
      <c r="AM645">
        <v>5</v>
      </c>
      <c r="AN645">
        <v>650</v>
      </c>
      <c r="AO645">
        <v>325</v>
      </c>
      <c r="AP645">
        <v>288</v>
      </c>
    </row>
    <row r="646" spans="1:42">
      <c r="A646">
        <v>3</v>
      </c>
      <c r="B646">
        <v>197</v>
      </c>
      <c r="C646">
        <v>2020</v>
      </c>
      <c r="D646">
        <v>99</v>
      </c>
      <c r="E646">
        <v>41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439</v>
      </c>
      <c r="R646">
        <v>24516</v>
      </c>
      <c r="S646">
        <v>24516</v>
      </c>
      <c r="T646">
        <v>15.855155816609564</v>
      </c>
      <c r="U646">
        <v>60.566038505465805</v>
      </c>
      <c r="V646">
        <v>90.265097178449039</v>
      </c>
      <c r="W646">
        <v>83.314684695708991</v>
      </c>
      <c r="X646">
        <v>1.5500081579376737</v>
      </c>
      <c r="Y646">
        <v>3.1000163158753473</v>
      </c>
      <c r="Z646">
        <v>41.124163811388485</v>
      </c>
      <c r="AA646">
        <v>11.161595048031602</v>
      </c>
      <c r="AB646">
        <v>4.0606938981807259</v>
      </c>
      <c r="AC646">
        <v>4.2100508729852999</v>
      </c>
      <c r="AD646">
        <v>1.6240059720176538</v>
      </c>
      <c r="AE646">
        <v>1.6591323942149172</v>
      </c>
      <c r="AF646">
        <v>448</v>
      </c>
      <c r="AG646">
        <v>0</v>
      </c>
      <c r="AH646">
        <v>0</v>
      </c>
      <c r="AI646">
        <v>184</v>
      </c>
      <c r="AJ646">
        <v>1371</v>
      </c>
      <c r="AK646">
        <v>417</v>
      </c>
      <c r="AL646">
        <v>2248</v>
      </c>
      <c r="AM646">
        <v>2</v>
      </c>
      <c r="AN646">
        <v>494</v>
      </c>
      <c r="AO646">
        <v>254</v>
      </c>
      <c r="AP646">
        <v>231</v>
      </c>
    </row>
    <row r="647" spans="1:42">
      <c r="A647">
        <v>3</v>
      </c>
      <c r="B647">
        <v>198</v>
      </c>
      <c r="C647">
        <v>2020</v>
      </c>
      <c r="D647">
        <v>99</v>
      </c>
      <c r="E647">
        <v>42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556</v>
      </c>
      <c r="R647">
        <v>32223.91</v>
      </c>
      <c r="S647">
        <v>32223.91</v>
      </c>
      <c r="T647">
        <v>15.838812546335935</v>
      </c>
      <c r="U647">
        <v>60.641940099758223</v>
      </c>
      <c r="V647">
        <v>90.816255473143386</v>
      </c>
      <c r="W647">
        <v>83.82340380171091</v>
      </c>
      <c r="X647">
        <v>1.0799434333077518</v>
      </c>
      <c r="Y647">
        <v>2.1598868666155036</v>
      </c>
      <c r="Z647">
        <v>47.318900778955751</v>
      </c>
      <c r="AA647">
        <v>11.624549357433102</v>
      </c>
      <c r="AB647">
        <v>3.5104985638274138</v>
      </c>
      <c r="AC647">
        <v>-8.6574556753525158</v>
      </c>
      <c r="AD647">
        <v>2.1345987225387253</v>
      </c>
      <c r="AE647">
        <v>2.1940847720852212</v>
      </c>
      <c r="AF647">
        <v>548.91</v>
      </c>
      <c r="AG647">
        <v>1</v>
      </c>
      <c r="AH647">
        <v>0</v>
      </c>
      <c r="AI647">
        <v>198</v>
      </c>
      <c r="AJ647">
        <v>1617</v>
      </c>
      <c r="AK647">
        <v>397</v>
      </c>
      <c r="AL647">
        <v>2296</v>
      </c>
      <c r="AM647">
        <v>0</v>
      </c>
      <c r="AN647">
        <v>704</v>
      </c>
      <c r="AO647">
        <v>454</v>
      </c>
      <c r="AP647">
        <v>284</v>
      </c>
    </row>
    <row r="648" spans="1:42">
      <c r="A648">
        <v>3</v>
      </c>
      <c r="B648">
        <v>199</v>
      </c>
      <c r="C648">
        <v>2020</v>
      </c>
      <c r="D648">
        <v>99</v>
      </c>
      <c r="E648">
        <v>43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527</v>
      </c>
      <c r="R648">
        <v>30976</v>
      </c>
      <c r="S648">
        <v>30976</v>
      </c>
      <c r="T648">
        <v>15.877162964876028</v>
      </c>
      <c r="U648">
        <v>60.703447830578511</v>
      </c>
      <c r="V648">
        <v>90.536553165544404</v>
      </c>
      <c r="W648">
        <v>83.565238571798261</v>
      </c>
      <c r="X648">
        <v>0.95235020661157044</v>
      </c>
      <c r="Y648">
        <v>1.9047004132231409</v>
      </c>
      <c r="Z648">
        <v>48.679622933884289</v>
      </c>
      <c r="AA648">
        <v>11.19169810256453</v>
      </c>
      <c r="AB648">
        <v>3.096720554894953</v>
      </c>
      <c r="AC648">
        <v>-14.639633358677056</v>
      </c>
      <c r="AD648">
        <v>2.0519337978960213</v>
      </c>
      <c r="AE648">
        <v>2.1026203732902622</v>
      </c>
      <c r="AF648">
        <v>557</v>
      </c>
      <c r="AG648">
        <v>1</v>
      </c>
      <c r="AH648">
        <v>0</v>
      </c>
      <c r="AI648">
        <v>175</v>
      </c>
      <c r="AJ648">
        <v>1503</v>
      </c>
      <c r="AK648">
        <v>350</v>
      </c>
      <c r="AL648">
        <v>2483</v>
      </c>
      <c r="AM648">
        <v>2</v>
      </c>
      <c r="AN648">
        <v>585</v>
      </c>
      <c r="AO648">
        <v>412</v>
      </c>
      <c r="AP648">
        <v>281</v>
      </c>
    </row>
    <row r="649" spans="1:42">
      <c r="A649">
        <v>3</v>
      </c>
      <c r="B649">
        <v>200</v>
      </c>
      <c r="C649">
        <v>2020</v>
      </c>
      <c r="D649">
        <v>99</v>
      </c>
      <c r="E649">
        <v>44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519</v>
      </c>
      <c r="R649">
        <v>28332.68</v>
      </c>
      <c r="S649">
        <v>28332.68</v>
      </c>
      <c r="T649">
        <v>15.9028570541156</v>
      </c>
      <c r="U649">
        <v>60.755160471935568</v>
      </c>
      <c r="V649">
        <v>90.806862492878409</v>
      </c>
      <c r="W649">
        <v>83.814734080926897</v>
      </c>
      <c r="X649">
        <v>1.422385739718234</v>
      </c>
      <c r="Y649">
        <v>2.844771479436468</v>
      </c>
      <c r="Z649">
        <v>44.80338605454903</v>
      </c>
      <c r="AA649">
        <v>11.656042627692178</v>
      </c>
      <c r="AB649">
        <v>3.325452130039487</v>
      </c>
      <c r="AC649">
        <v>-10.041304823339733</v>
      </c>
      <c r="AD649">
        <v>1.8768331507287144</v>
      </c>
      <c r="AE649">
        <v>1.9289363763092304</v>
      </c>
      <c r="AF649">
        <v>526</v>
      </c>
      <c r="AG649">
        <v>0</v>
      </c>
      <c r="AH649">
        <v>0</v>
      </c>
      <c r="AI649">
        <v>222</v>
      </c>
      <c r="AJ649">
        <v>1484</v>
      </c>
      <c r="AK649">
        <v>392</v>
      </c>
      <c r="AL649">
        <v>2167</v>
      </c>
      <c r="AM649">
        <v>0</v>
      </c>
      <c r="AN649">
        <v>537</v>
      </c>
      <c r="AO649">
        <v>425</v>
      </c>
      <c r="AP649">
        <v>302</v>
      </c>
    </row>
    <row r="650" spans="1:42">
      <c r="A650">
        <v>3</v>
      </c>
      <c r="B650">
        <v>201</v>
      </c>
      <c r="C650">
        <v>2020</v>
      </c>
      <c r="D650">
        <v>99</v>
      </c>
      <c r="E650">
        <v>45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534</v>
      </c>
      <c r="R650">
        <v>31708</v>
      </c>
      <c r="S650">
        <v>31708</v>
      </c>
      <c r="T650">
        <v>15.94635423237038</v>
      </c>
      <c r="U650">
        <v>60.860129935662926</v>
      </c>
      <c r="V650">
        <v>90.281934789296642</v>
      </c>
      <c r="W650">
        <v>83.330225810521142</v>
      </c>
      <c r="X650">
        <v>1.516967326857575</v>
      </c>
      <c r="Y650">
        <v>3.0339346537151499</v>
      </c>
      <c r="Z650">
        <v>44.84041882174845</v>
      </c>
      <c r="AA650">
        <v>11.558398193891188</v>
      </c>
      <c r="AB650">
        <v>3.0847265546172853</v>
      </c>
      <c r="AC650">
        <v>-12.716222502652036</v>
      </c>
      <c r="AD650">
        <v>2.1004234524692351</v>
      </c>
      <c r="AE650">
        <v>2.146254819404239</v>
      </c>
      <c r="AF650">
        <v>558</v>
      </c>
      <c r="AG650">
        <v>0</v>
      </c>
      <c r="AH650">
        <v>0</v>
      </c>
      <c r="AI650">
        <v>187</v>
      </c>
      <c r="AJ650">
        <v>1710</v>
      </c>
      <c r="AK650">
        <v>389</v>
      </c>
      <c r="AL650">
        <v>2630</v>
      </c>
      <c r="AM650">
        <v>0</v>
      </c>
      <c r="AN650">
        <v>669</v>
      </c>
      <c r="AO650">
        <v>447</v>
      </c>
      <c r="AP650">
        <v>289</v>
      </c>
    </row>
    <row r="651" spans="1:42">
      <c r="A651">
        <v>3</v>
      </c>
      <c r="B651">
        <v>202</v>
      </c>
      <c r="C651">
        <v>2020</v>
      </c>
      <c r="D651">
        <v>99</v>
      </c>
      <c r="E651">
        <v>46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534</v>
      </c>
      <c r="R651">
        <v>32204</v>
      </c>
      <c r="S651">
        <v>32204</v>
      </c>
      <c r="T651">
        <v>15.972984722394729</v>
      </c>
      <c r="U651">
        <v>60.916935784374608</v>
      </c>
      <c r="V651">
        <v>89.324217041065253</v>
      </c>
      <c r="W651">
        <v>82.446252328903682</v>
      </c>
      <c r="X651">
        <v>1.6116010433486523</v>
      </c>
      <c r="Y651">
        <v>3.2232020866973046</v>
      </c>
      <c r="Z651">
        <v>45.202459321823362</v>
      </c>
      <c r="AA651">
        <v>11.940731896319997</v>
      </c>
      <c r="AB651">
        <v>3.2781500338592808</v>
      </c>
      <c r="AC651">
        <v>-17.380849220066668</v>
      </c>
      <c r="AD651">
        <v>2.1332798304314129</v>
      </c>
      <c r="AE651">
        <v>2.1567043401416957</v>
      </c>
      <c r="AF651">
        <v>588</v>
      </c>
      <c r="AG651">
        <v>1</v>
      </c>
      <c r="AH651">
        <v>0</v>
      </c>
      <c r="AI651">
        <v>238</v>
      </c>
      <c r="AJ651">
        <v>2033</v>
      </c>
      <c r="AK651">
        <v>728</v>
      </c>
      <c r="AL651">
        <v>2720</v>
      </c>
      <c r="AM651">
        <v>0</v>
      </c>
      <c r="AN651">
        <v>598</v>
      </c>
      <c r="AO651">
        <v>466</v>
      </c>
      <c r="AP651">
        <v>290</v>
      </c>
    </row>
    <row r="652" spans="1:42">
      <c r="A652">
        <v>3</v>
      </c>
      <c r="B652">
        <v>203</v>
      </c>
      <c r="C652">
        <v>2020</v>
      </c>
      <c r="D652">
        <v>99</v>
      </c>
      <c r="E652">
        <v>47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539</v>
      </c>
      <c r="R652">
        <v>31121</v>
      </c>
      <c r="S652">
        <v>31121</v>
      </c>
      <c r="T652">
        <v>16.04823109797243</v>
      </c>
      <c r="U652">
        <v>60.696667844863597</v>
      </c>
      <c r="V652">
        <v>90.837220379420614</v>
      </c>
      <c r="W652">
        <v>83.842754410205643</v>
      </c>
      <c r="X652">
        <v>1.6002056489187364</v>
      </c>
      <c r="Y652">
        <v>3.2004112978374728</v>
      </c>
      <c r="Z652">
        <v>43.72931461071304</v>
      </c>
      <c r="AA652">
        <v>9.8872469636644453</v>
      </c>
      <c r="AB652">
        <v>3.529312110325924</v>
      </c>
      <c r="AC652">
        <v>-7.7852870488153405</v>
      </c>
      <c r="AD652">
        <v>2.0615389890341578</v>
      </c>
      <c r="AE652">
        <v>2.1194782103689822</v>
      </c>
      <c r="AF652">
        <v>591</v>
      </c>
      <c r="AG652">
        <v>0</v>
      </c>
      <c r="AH652">
        <v>0</v>
      </c>
      <c r="AI652">
        <v>251</v>
      </c>
      <c r="AJ652">
        <v>1703</v>
      </c>
      <c r="AK652">
        <v>432</v>
      </c>
      <c r="AL652">
        <v>2221</v>
      </c>
      <c r="AM652">
        <v>0</v>
      </c>
      <c r="AN652">
        <v>629</v>
      </c>
      <c r="AO652">
        <v>461</v>
      </c>
      <c r="AP652">
        <v>288</v>
      </c>
    </row>
    <row r="653" spans="1:42">
      <c r="A653">
        <v>3</v>
      </c>
      <c r="B653">
        <v>204</v>
      </c>
      <c r="C653">
        <v>2020</v>
      </c>
      <c r="D653">
        <v>99</v>
      </c>
      <c r="E653">
        <v>48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553</v>
      </c>
      <c r="R653">
        <v>32488</v>
      </c>
      <c r="S653">
        <v>32488</v>
      </c>
      <c r="T653">
        <v>15.985348436345731</v>
      </c>
      <c r="U653">
        <v>60.659535828613656</v>
      </c>
      <c r="V653">
        <v>90.399696542675557</v>
      </c>
      <c r="W653">
        <v>83.438919908889105</v>
      </c>
      <c r="X653">
        <v>1.6067471066239845</v>
      </c>
      <c r="Y653">
        <v>3.2134942132479689</v>
      </c>
      <c r="Z653">
        <v>47.54370844619551</v>
      </c>
      <c r="AA653">
        <v>10.432058916835862</v>
      </c>
      <c r="AB653">
        <v>3.5808335696033118</v>
      </c>
      <c r="AC653">
        <v>-5.3396046234055472</v>
      </c>
      <c r="AD653">
        <v>2.1520927565226597</v>
      </c>
      <c r="AE653">
        <v>2.2019199448713627</v>
      </c>
      <c r="AF653">
        <v>657</v>
      </c>
      <c r="AG653">
        <v>0</v>
      </c>
      <c r="AH653">
        <v>0</v>
      </c>
      <c r="AI653">
        <v>320</v>
      </c>
      <c r="AJ653">
        <v>2229</v>
      </c>
      <c r="AK653">
        <v>550</v>
      </c>
      <c r="AL653">
        <v>2321</v>
      </c>
      <c r="AM653">
        <v>0</v>
      </c>
      <c r="AN653">
        <v>635</v>
      </c>
      <c r="AO653">
        <v>482</v>
      </c>
      <c r="AP653">
        <v>297</v>
      </c>
    </row>
    <row r="654" spans="1:42">
      <c r="A654">
        <v>3</v>
      </c>
      <c r="B654">
        <v>205</v>
      </c>
      <c r="C654">
        <v>2020</v>
      </c>
      <c r="D654">
        <v>99</v>
      </c>
      <c r="E654">
        <v>49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609</v>
      </c>
      <c r="R654">
        <v>38278</v>
      </c>
      <c r="S654">
        <v>38278</v>
      </c>
      <c r="T654">
        <v>15.899785777731331</v>
      </c>
      <c r="U654">
        <v>60.663880035529537</v>
      </c>
      <c r="V654">
        <v>89.235907553661562</v>
      </c>
      <c r="W654">
        <v>82.364742672030943</v>
      </c>
      <c r="X654">
        <v>1.0110246094362298</v>
      </c>
      <c r="Y654">
        <v>2.0220492188724597</v>
      </c>
      <c r="Z654">
        <v>45.948064162181922</v>
      </c>
      <c r="AA654">
        <v>11.326740551611463</v>
      </c>
      <c r="AB654">
        <v>3.3003327186108473</v>
      </c>
      <c r="AC654">
        <v>-8.5226816469825799</v>
      </c>
      <c r="AD654">
        <v>2.5356379750730849</v>
      </c>
      <c r="AE654">
        <v>2.5609462248920591</v>
      </c>
      <c r="AF654">
        <v>703</v>
      </c>
      <c r="AG654">
        <v>1</v>
      </c>
      <c r="AH654">
        <v>0</v>
      </c>
      <c r="AI654">
        <v>303</v>
      </c>
      <c r="AJ654">
        <v>1980</v>
      </c>
      <c r="AK654">
        <v>829</v>
      </c>
      <c r="AL654">
        <v>2933</v>
      </c>
      <c r="AM654">
        <v>1</v>
      </c>
      <c r="AN654">
        <v>659</v>
      </c>
      <c r="AO654">
        <v>562</v>
      </c>
      <c r="AP654">
        <v>349</v>
      </c>
    </row>
    <row r="655" spans="1:42">
      <c r="A655">
        <v>3</v>
      </c>
      <c r="B655">
        <v>206</v>
      </c>
      <c r="C655">
        <v>2020</v>
      </c>
      <c r="D655">
        <v>99</v>
      </c>
      <c r="E655">
        <v>50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616</v>
      </c>
      <c r="R655">
        <v>40746</v>
      </c>
      <c r="S655">
        <v>40746</v>
      </c>
      <c r="T655">
        <v>16.063589063957195</v>
      </c>
      <c r="U655">
        <v>60.817994404358679</v>
      </c>
      <c r="V655">
        <v>87.757614370644234</v>
      </c>
      <c r="W655">
        <v>81.000278064104748</v>
      </c>
      <c r="X655">
        <v>1.7670446178766015</v>
      </c>
      <c r="Y655">
        <v>3.534089235753203</v>
      </c>
      <c r="Z655">
        <v>48.115152407598281</v>
      </c>
      <c r="AA655">
        <v>9.8969490155859869</v>
      </c>
      <c r="AB655">
        <v>3.3093214804608801</v>
      </c>
      <c r="AC655">
        <v>-14.167681053697253</v>
      </c>
      <c r="AD655">
        <v>2.6991249525139223</v>
      </c>
      <c r="AE655">
        <v>2.6809046363533522</v>
      </c>
      <c r="AF655">
        <v>820</v>
      </c>
      <c r="AG655">
        <v>0</v>
      </c>
      <c r="AH655">
        <v>0</v>
      </c>
      <c r="AI655">
        <v>289</v>
      </c>
      <c r="AJ655">
        <v>1943</v>
      </c>
      <c r="AK655">
        <v>659</v>
      </c>
      <c r="AL655">
        <v>3028.5</v>
      </c>
      <c r="AM655">
        <v>1</v>
      </c>
      <c r="AN655">
        <v>737</v>
      </c>
      <c r="AO655">
        <v>566</v>
      </c>
      <c r="AP655">
        <v>322</v>
      </c>
    </row>
    <row r="656" spans="1:42">
      <c r="A656">
        <v>3</v>
      </c>
      <c r="B656">
        <v>207</v>
      </c>
      <c r="C656">
        <v>2020</v>
      </c>
      <c r="D656">
        <v>99</v>
      </c>
      <c r="E656">
        <v>51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581</v>
      </c>
      <c r="R656">
        <v>39270</v>
      </c>
      <c r="S656">
        <v>39270</v>
      </c>
      <c r="T656">
        <v>16.117647058823529</v>
      </c>
      <c r="U656">
        <v>60.892869875222807</v>
      </c>
      <c r="V656">
        <v>85.219027037585505</v>
      </c>
      <c r="W656">
        <v>78.657161955691578</v>
      </c>
      <c r="X656">
        <v>1.5889992360580598</v>
      </c>
      <c r="Y656">
        <v>3.1779984721161196</v>
      </c>
      <c r="Z656">
        <v>44.553093964858675</v>
      </c>
      <c r="AA656">
        <v>9.7156481390795832</v>
      </c>
      <c r="AB656">
        <v>3.5323897038318601</v>
      </c>
      <c r="AC656">
        <v>-10.266747151616077</v>
      </c>
      <c r="AD656">
        <v>2.6013507309974409</v>
      </c>
      <c r="AE656">
        <v>2.5090484572699645</v>
      </c>
      <c r="AF656">
        <v>793</v>
      </c>
      <c r="AG656">
        <v>0</v>
      </c>
      <c r="AH656">
        <v>0</v>
      </c>
      <c r="AI656">
        <v>344</v>
      </c>
      <c r="AJ656">
        <v>2356</v>
      </c>
      <c r="AK656">
        <v>709</v>
      </c>
      <c r="AL656">
        <v>3392</v>
      </c>
      <c r="AM656">
        <v>0</v>
      </c>
      <c r="AN656">
        <v>625</v>
      </c>
      <c r="AO656">
        <v>586</v>
      </c>
      <c r="AP656">
        <v>313</v>
      </c>
    </row>
    <row r="657" spans="1:42">
      <c r="A657">
        <v>3</v>
      </c>
      <c r="B657">
        <v>208</v>
      </c>
      <c r="C657">
        <v>2020</v>
      </c>
      <c r="D657">
        <v>99</v>
      </c>
      <c r="E657">
        <v>52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287</v>
      </c>
      <c r="R657">
        <v>15633</v>
      </c>
      <c r="S657">
        <v>15633</v>
      </c>
      <c r="T657">
        <v>16.037164971534573</v>
      </c>
      <c r="U657">
        <v>60.905648308066255</v>
      </c>
      <c r="V657">
        <v>86.092396012851211</v>
      </c>
      <c r="W657">
        <v>79.463281519861994</v>
      </c>
      <c r="X657">
        <v>1.1066334036973069</v>
      </c>
      <c r="Y657">
        <v>2.2132668073946138</v>
      </c>
      <c r="Z657">
        <v>42.211987462419266</v>
      </c>
      <c r="AA657">
        <v>10.826272858149476</v>
      </c>
      <c r="AB657">
        <v>3.8789150103698966</v>
      </c>
      <c r="AC657">
        <v>1.8875202876124877</v>
      </c>
      <c r="AD657">
        <v>1.0355720900861471</v>
      </c>
      <c r="AE657">
        <v>1.0090639686345853</v>
      </c>
      <c r="AF657">
        <v>344</v>
      </c>
      <c r="AG657">
        <v>1</v>
      </c>
      <c r="AH657">
        <v>0</v>
      </c>
      <c r="AI657">
        <v>87</v>
      </c>
      <c r="AJ657">
        <v>925</v>
      </c>
      <c r="AK657">
        <v>360</v>
      </c>
      <c r="AL657">
        <v>1048</v>
      </c>
      <c r="AM657">
        <v>1</v>
      </c>
      <c r="AN657">
        <v>369</v>
      </c>
      <c r="AO657">
        <v>248</v>
      </c>
      <c r="AP657">
        <v>165</v>
      </c>
    </row>
    <row r="658" spans="1:42">
      <c r="A658">
        <v>3</v>
      </c>
      <c r="B658">
        <v>209</v>
      </c>
      <c r="C658">
        <v>2019</v>
      </c>
      <c r="D658">
        <v>99</v>
      </c>
      <c r="E658">
        <v>1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402</v>
      </c>
      <c r="R658">
        <v>23782</v>
      </c>
      <c r="S658">
        <v>23611</v>
      </c>
      <c r="T658">
        <v>15.673955092086459</v>
      </c>
      <c r="U658">
        <v>60.289737834060404</v>
      </c>
      <c r="V658">
        <v>88.677922629392015</v>
      </c>
      <c r="W658">
        <v>81.647181398501218</v>
      </c>
      <c r="X658">
        <v>1.7366075182911449</v>
      </c>
      <c r="Y658">
        <v>3.4732150365822898</v>
      </c>
      <c r="Z658">
        <v>57.858884870910785</v>
      </c>
      <c r="AA658">
        <v>9.7836920109080072</v>
      </c>
      <c r="AB658">
        <v>2.5787409433101089</v>
      </c>
      <c r="AC658">
        <v>-21.10180598573541</v>
      </c>
      <c r="AD658">
        <v>1.5245125880303141</v>
      </c>
      <c r="AE658">
        <v>1.5707049940025082</v>
      </c>
      <c r="AF658">
        <v>426</v>
      </c>
      <c r="AG658">
        <v>0</v>
      </c>
      <c r="AH658">
        <v>0</v>
      </c>
      <c r="AI658">
        <v>92</v>
      </c>
      <c r="AJ658">
        <v>1389</v>
      </c>
      <c r="AK658">
        <v>393</v>
      </c>
      <c r="AL658">
        <v>1276</v>
      </c>
      <c r="AM658">
        <v>1</v>
      </c>
      <c r="AN658">
        <v>871</v>
      </c>
      <c r="AO658">
        <v>432</v>
      </c>
      <c r="AP658">
        <v>240</v>
      </c>
    </row>
    <row r="659" spans="1:42">
      <c r="A659">
        <v>3</v>
      </c>
      <c r="B659">
        <v>210</v>
      </c>
      <c r="C659">
        <v>2019</v>
      </c>
      <c r="D659">
        <v>99</v>
      </c>
      <c r="E659">
        <v>2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481</v>
      </c>
      <c r="R659">
        <v>29930</v>
      </c>
      <c r="S659">
        <v>29523</v>
      </c>
      <c r="T659">
        <v>15.531172736384896</v>
      </c>
      <c r="U659">
        <v>60.218304372861837</v>
      </c>
      <c r="V659">
        <v>87.873273895676817</v>
      </c>
      <c r="W659">
        <v>80.771086949157791</v>
      </c>
      <c r="X659">
        <v>1.2328767123287676</v>
      </c>
      <c r="Y659">
        <v>2.4657534246575352</v>
      </c>
      <c r="Z659">
        <v>63.077180086869362</v>
      </c>
      <c r="AA659">
        <v>9.3578607579781998</v>
      </c>
      <c r="AB659">
        <v>2.6480357297803105</v>
      </c>
      <c r="AC659">
        <v>-20.673484123488048</v>
      </c>
      <c r="AD659">
        <v>1.9186217206184204</v>
      </c>
      <c r="AE659">
        <v>1.9429224230102295</v>
      </c>
      <c r="AF659">
        <v>516</v>
      </c>
      <c r="AG659">
        <v>0</v>
      </c>
      <c r="AH659">
        <v>0</v>
      </c>
      <c r="AI659">
        <v>167</v>
      </c>
      <c r="AJ659">
        <v>1826</v>
      </c>
      <c r="AK659">
        <v>451</v>
      </c>
      <c r="AL659">
        <v>1756</v>
      </c>
      <c r="AM659">
        <v>7</v>
      </c>
      <c r="AN659">
        <v>1046</v>
      </c>
      <c r="AO659">
        <v>553</v>
      </c>
      <c r="AP659">
        <v>270</v>
      </c>
    </row>
    <row r="660" spans="1:42">
      <c r="A660">
        <v>3</v>
      </c>
      <c r="B660">
        <v>211</v>
      </c>
      <c r="C660">
        <v>2019</v>
      </c>
      <c r="D660">
        <v>99</v>
      </c>
      <c r="E660">
        <v>3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551</v>
      </c>
      <c r="R660">
        <v>30567</v>
      </c>
      <c r="S660">
        <v>29842</v>
      </c>
      <c r="T660">
        <v>15.388032845879547</v>
      </c>
      <c r="U660">
        <v>60.274043294685349</v>
      </c>
      <c r="V660">
        <v>87.170817224960871</v>
      </c>
      <c r="W660">
        <v>79.819678975939738</v>
      </c>
      <c r="X660">
        <v>0.60522786011057683</v>
      </c>
      <c r="Y660">
        <v>1.2104557202211537</v>
      </c>
      <c r="Z660">
        <v>60.362482415677043</v>
      </c>
      <c r="AA660">
        <v>9.1612559217521632</v>
      </c>
      <c r="AB660">
        <v>2.6543049108729879</v>
      </c>
      <c r="AC660">
        <v>-23.440805936676632</v>
      </c>
      <c r="AD660">
        <v>1.9594557345186523</v>
      </c>
      <c r="AE660">
        <v>1.9407828660876465</v>
      </c>
      <c r="AF660">
        <v>562</v>
      </c>
      <c r="AG660">
        <v>0</v>
      </c>
      <c r="AH660">
        <v>0</v>
      </c>
      <c r="AI660">
        <v>133</v>
      </c>
      <c r="AJ660">
        <v>1857</v>
      </c>
      <c r="AK660">
        <v>577</v>
      </c>
      <c r="AL660">
        <v>1963</v>
      </c>
      <c r="AM660">
        <v>4</v>
      </c>
      <c r="AN660">
        <v>972</v>
      </c>
      <c r="AO660">
        <v>546</v>
      </c>
      <c r="AP660">
        <v>324</v>
      </c>
    </row>
    <row r="661" spans="1:42">
      <c r="A661">
        <v>3</v>
      </c>
      <c r="B661">
        <v>212</v>
      </c>
      <c r="C661">
        <v>2019</v>
      </c>
      <c r="D661">
        <v>99</v>
      </c>
      <c r="E661">
        <v>4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523</v>
      </c>
      <c r="R661">
        <v>30486</v>
      </c>
      <c r="S661">
        <v>29792</v>
      </c>
      <c r="T661">
        <v>15.475824968838156</v>
      </c>
      <c r="U661">
        <v>60.45102712137485</v>
      </c>
      <c r="V661">
        <v>87.079718042202899</v>
      </c>
      <c r="W661">
        <v>79.825596804511378</v>
      </c>
      <c r="X661">
        <v>1.2792757331234004</v>
      </c>
      <c r="Y661">
        <v>2.5585514662468007</v>
      </c>
      <c r="Z661">
        <v>62.130158105359847</v>
      </c>
      <c r="AA661">
        <v>8.746405508410156</v>
      </c>
      <c r="AB661">
        <v>2.6740095775949082</v>
      </c>
      <c r="AC661">
        <v>-23.563992735495159</v>
      </c>
      <c r="AD661">
        <v>1.9542633402864409</v>
      </c>
      <c r="AE661">
        <v>1.9376747505170535</v>
      </c>
      <c r="AF661">
        <v>535</v>
      </c>
      <c r="AG661">
        <v>1</v>
      </c>
      <c r="AH661">
        <v>0</v>
      </c>
      <c r="AI661">
        <v>193</v>
      </c>
      <c r="AJ661">
        <v>1427</v>
      </c>
      <c r="AK661">
        <v>418</v>
      </c>
      <c r="AL661">
        <v>1281</v>
      </c>
      <c r="AM661">
        <v>1</v>
      </c>
      <c r="AN661">
        <v>851</v>
      </c>
      <c r="AO661">
        <v>506</v>
      </c>
      <c r="AP661">
        <v>276</v>
      </c>
    </row>
    <row r="662" spans="1:42">
      <c r="A662">
        <v>3</v>
      </c>
      <c r="B662">
        <v>213</v>
      </c>
      <c r="C662">
        <v>2019</v>
      </c>
      <c r="D662">
        <v>99</v>
      </c>
      <c r="E662">
        <v>5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516</v>
      </c>
      <c r="R662">
        <v>31636</v>
      </c>
      <c r="S662">
        <v>31195</v>
      </c>
      <c r="T662">
        <v>15.630958401820704</v>
      </c>
      <c r="U662">
        <v>60.447283218464491</v>
      </c>
      <c r="V662">
        <v>87.211923320905029</v>
      </c>
      <c r="W662">
        <v>80.154717102099994</v>
      </c>
      <c r="X662">
        <v>1.2548994816032368</v>
      </c>
      <c r="Y662">
        <v>2.5097989632064737</v>
      </c>
      <c r="Z662">
        <v>61.360475407763289</v>
      </c>
      <c r="AA662">
        <v>9.0332667815971863</v>
      </c>
      <c r="AB662">
        <v>2.6494384678023919</v>
      </c>
      <c r="AC662">
        <v>-21.144768091252345</v>
      </c>
      <c r="AD662">
        <v>2.0279825176573456</v>
      </c>
      <c r="AE662">
        <v>2.0372912608608313</v>
      </c>
      <c r="AF662">
        <v>528</v>
      </c>
      <c r="AG662">
        <v>0</v>
      </c>
      <c r="AH662">
        <v>0</v>
      </c>
      <c r="AI662">
        <v>180</v>
      </c>
      <c r="AJ662">
        <v>1697</v>
      </c>
      <c r="AK662">
        <v>505</v>
      </c>
      <c r="AL662">
        <v>1697</v>
      </c>
      <c r="AM662">
        <v>0</v>
      </c>
      <c r="AN662">
        <v>874</v>
      </c>
      <c r="AO662">
        <v>548</v>
      </c>
      <c r="AP662">
        <v>285</v>
      </c>
    </row>
    <row r="663" spans="1:42">
      <c r="A663">
        <v>3</v>
      </c>
      <c r="B663">
        <v>214</v>
      </c>
      <c r="C663">
        <v>2019</v>
      </c>
      <c r="D663">
        <v>99</v>
      </c>
      <c r="E663">
        <v>6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508</v>
      </c>
      <c r="R663">
        <v>29593</v>
      </c>
      <c r="S663">
        <v>29185</v>
      </c>
      <c r="T663">
        <v>15.730375426621151</v>
      </c>
      <c r="U663">
        <v>60.650059962309399</v>
      </c>
      <c r="V663">
        <v>86.881371517410699</v>
      </c>
      <c r="W663">
        <v>79.788545485694499</v>
      </c>
      <c r="X663">
        <v>2.1288818301625381</v>
      </c>
      <c r="Y663">
        <v>4.2577636603250761</v>
      </c>
      <c r="Z663">
        <v>60.967120602845263</v>
      </c>
      <c r="AA663">
        <v>9.2574499181851486</v>
      </c>
      <c r="AB663">
        <v>2.6557823970186378</v>
      </c>
      <c r="AC663">
        <v>-23.19669507603119</v>
      </c>
      <c r="AD663">
        <v>1.8970187964671203</v>
      </c>
      <c r="AE663">
        <v>1.8973143541836264</v>
      </c>
      <c r="AF663">
        <v>519</v>
      </c>
      <c r="AG663">
        <v>0</v>
      </c>
      <c r="AH663">
        <v>0</v>
      </c>
      <c r="AI663">
        <v>152</v>
      </c>
      <c r="AJ663">
        <v>1910</v>
      </c>
      <c r="AK663">
        <v>509</v>
      </c>
      <c r="AL663">
        <v>1367</v>
      </c>
      <c r="AM663">
        <v>0</v>
      </c>
      <c r="AN663">
        <v>775</v>
      </c>
      <c r="AO663">
        <v>456</v>
      </c>
      <c r="AP663">
        <v>271</v>
      </c>
    </row>
    <row r="664" spans="1:42">
      <c r="A664">
        <v>3</v>
      </c>
      <c r="B664">
        <v>215</v>
      </c>
      <c r="C664">
        <v>2019</v>
      </c>
      <c r="D664">
        <v>99</v>
      </c>
      <c r="E664">
        <v>7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526</v>
      </c>
      <c r="R664">
        <v>28480</v>
      </c>
      <c r="S664">
        <v>27615</v>
      </c>
      <c r="T664">
        <v>15.43188202247191</v>
      </c>
      <c r="U664">
        <v>60.597718631178715</v>
      </c>
      <c r="V664">
        <v>87.405140602804735</v>
      </c>
      <c r="W664">
        <v>79.830983161325918</v>
      </c>
      <c r="X664">
        <v>1.113061797752809</v>
      </c>
      <c r="Y664">
        <v>2.226123595505618</v>
      </c>
      <c r="Z664">
        <v>62.907303370786522</v>
      </c>
      <c r="AA664">
        <v>9.4383118133544315</v>
      </c>
      <c r="AB664">
        <v>2.6671875483069929</v>
      </c>
      <c r="AC664">
        <v>-22.166482056882813</v>
      </c>
      <c r="AD664">
        <v>1.8256714534985841</v>
      </c>
      <c r="AE664">
        <v>1.7962036396123573</v>
      </c>
      <c r="AF664">
        <v>605</v>
      </c>
      <c r="AG664">
        <v>0</v>
      </c>
      <c r="AH664">
        <v>0</v>
      </c>
      <c r="AI664">
        <v>154</v>
      </c>
      <c r="AJ664">
        <v>1691</v>
      </c>
      <c r="AK664">
        <v>512</v>
      </c>
      <c r="AL664">
        <v>1467</v>
      </c>
      <c r="AM664">
        <v>1</v>
      </c>
      <c r="AN664">
        <v>589</v>
      </c>
      <c r="AO664">
        <v>453</v>
      </c>
      <c r="AP664">
        <v>287</v>
      </c>
    </row>
    <row r="665" spans="1:42">
      <c r="A665">
        <v>3</v>
      </c>
      <c r="B665">
        <v>216</v>
      </c>
      <c r="C665">
        <v>2019</v>
      </c>
      <c r="D665">
        <v>99</v>
      </c>
      <c r="E665">
        <v>8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524</v>
      </c>
      <c r="R665">
        <v>28826</v>
      </c>
      <c r="S665">
        <v>28313</v>
      </c>
      <c r="T665">
        <v>15.577950461389028</v>
      </c>
      <c r="U665">
        <v>60.473210186133585</v>
      </c>
      <c r="V665">
        <v>87.012282869955783</v>
      </c>
      <c r="W665">
        <v>79.812612580793271</v>
      </c>
      <c r="X665">
        <v>1.4049816138208564</v>
      </c>
      <c r="Y665">
        <v>2.8099632276417128</v>
      </c>
      <c r="Z665">
        <v>62.613612710747219</v>
      </c>
      <c r="AA665">
        <v>8.9569167134018102</v>
      </c>
      <c r="AB665">
        <v>2.6380971813245941</v>
      </c>
      <c r="AC665">
        <v>-24.536060540527966</v>
      </c>
      <c r="AD665">
        <v>1.8478513103423524</v>
      </c>
      <c r="AE665">
        <v>1.8411809076706696</v>
      </c>
      <c r="AF665">
        <v>503</v>
      </c>
      <c r="AG665">
        <v>0</v>
      </c>
      <c r="AH665">
        <v>0</v>
      </c>
      <c r="AI665">
        <v>142</v>
      </c>
      <c r="AJ665">
        <v>1667</v>
      </c>
      <c r="AK665">
        <v>582</v>
      </c>
      <c r="AL665">
        <v>1657</v>
      </c>
      <c r="AM665">
        <v>0</v>
      </c>
      <c r="AN665">
        <v>524</v>
      </c>
      <c r="AO665">
        <v>421</v>
      </c>
      <c r="AP665">
        <v>290</v>
      </c>
    </row>
    <row r="666" spans="1:42">
      <c r="A666">
        <v>3</v>
      </c>
      <c r="B666">
        <v>217</v>
      </c>
      <c r="C666">
        <v>2019</v>
      </c>
      <c r="D666">
        <v>99</v>
      </c>
      <c r="E666">
        <v>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524</v>
      </c>
      <c r="R666">
        <v>28548</v>
      </c>
      <c r="S666">
        <v>28025</v>
      </c>
      <c r="T666">
        <v>15.638013170800058</v>
      </c>
      <c r="U666">
        <v>60.628367528991987</v>
      </c>
      <c r="V666">
        <v>86.859217750749892</v>
      </c>
      <c r="W666">
        <v>79.705388046387455</v>
      </c>
      <c r="X666">
        <v>1.254028303208631</v>
      </c>
      <c r="Y666">
        <v>2.508056606417262</v>
      </c>
      <c r="Z666">
        <v>58.631077483536487</v>
      </c>
      <c r="AA666">
        <v>9.1295165428962477</v>
      </c>
      <c r="AB666">
        <v>2.6756272514571968</v>
      </c>
      <c r="AC666">
        <v>-25.241907538731581</v>
      </c>
      <c r="AD666">
        <v>1.8300305005083419</v>
      </c>
      <c r="AE666">
        <v>1.8200040247354152</v>
      </c>
      <c r="AF666">
        <v>537</v>
      </c>
      <c r="AG666">
        <v>0</v>
      </c>
      <c r="AH666">
        <v>0</v>
      </c>
      <c r="AI666">
        <v>161</v>
      </c>
      <c r="AJ666">
        <v>2023</v>
      </c>
      <c r="AK666">
        <v>557</v>
      </c>
      <c r="AL666">
        <v>1956</v>
      </c>
      <c r="AM666">
        <v>0</v>
      </c>
      <c r="AN666">
        <v>652</v>
      </c>
      <c r="AO666">
        <v>434</v>
      </c>
      <c r="AP666">
        <v>292</v>
      </c>
    </row>
    <row r="667" spans="1:42">
      <c r="A667">
        <v>3</v>
      </c>
      <c r="B667">
        <v>218</v>
      </c>
      <c r="C667">
        <v>2019</v>
      </c>
      <c r="D667">
        <v>99</v>
      </c>
      <c r="E667">
        <v>10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548</v>
      </c>
      <c r="R667">
        <v>30280</v>
      </c>
      <c r="S667">
        <v>29357</v>
      </c>
      <c r="T667">
        <v>15.416644649933948</v>
      </c>
      <c r="U667">
        <v>60.589774159484953</v>
      </c>
      <c r="V667">
        <v>87.397536162496735</v>
      </c>
      <c r="W667">
        <v>79.873171645604543</v>
      </c>
      <c r="X667">
        <v>0.77608982826948447</v>
      </c>
      <c r="Y667">
        <v>1.5521796565389689</v>
      </c>
      <c r="Z667">
        <v>61.370541611624816</v>
      </c>
      <c r="AA667">
        <v>8.7315498550042694</v>
      </c>
      <c r="AB667">
        <v>2.6721522275286715</v>
      </c>
      <c r="AC667">
        <v>-22.168030972197496</v>
      </c>
      <c r="AD667">
        <v>1.9410579919921751</v>
      </c>
      <c r="AE667">
        <v>1.9105202684853111</v>
      </c>
      <c r="AF667">
        <v>775</v>
      </c>
      <c r="AG667">
        <v>0</v>
      </c>
      <c r="AH667">
        <v>0</v>
      </c>
      <c r="AI667">
        <v>152</v>
      </c>
      <c r="AJ667">
        <v>2284</v>
      </c>
      <c r="AK667">
        <v>684</v>
      </c>
      <c r="AL667">
        <v>1983</v>
      </c>
      <c r="AM667">
        <v>0</v>
      </c>
      <c r="AN667">
        <v>662</v>
      </c>
      <c r="AO667">
        <v>469</v>
      </c>
      <c r="AP667">
        <v>298</v>
      </c>
    </row>
    <row r="668" spans="1:42">
      <c r="A668">
        <v>3</v>
      </c>
      <c r="B668">
        <v>219</v>
      </c>
      <c r="C668">
        <v>2019</v>
      </c>
      <c r="D668">
        <v>99</v>
      </c>
      <c r="E668">
        <v>11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521</v>
      </c>
      <c r="R668">
        <v>30309</v>
      </c>
      <c r="S668">
        <v>30057</v>
      </c>
      <c r="T668">
        <v>15.813817677917452</v>
      </c>
      <c r="U668">
        <v>60.669860598196763</v>
      </c>
      <c r="V668">
        <v>86.894802367375107</v>
      </c>
      <c r="W668">
        <v>79.98086635392751</v>
      </c>
      <c r="X668">
        <v>0.93701540796463123</v>
      </c>
      <c r="Y668">
        <v>1.8740308159292625</v>
      </c>
      <c r="Z668">
        <v>62.281830479395559</v>
      </c>
      <c r="AA668">
        <v>8.5502613001929433</v>
      </c>
      <c r="AB668">
        <v>2.6811147511580167</v>
      </c>
      <c r="AC668">
        <v>-23.15302994292859</v>
      </c>
      <c r="AD668">
        <v>1.9429169973345704</v>
      </c>
      <c r="AE668">
        <v>1.9587128931334996</v>
      </c>
      <c r="AF668">
        <v>670</v>
      </c>
      <c r="AG668">
        <v>1</v>
      </c>
      <c r="AH668">
        <v>0</v>
      </c>
      <c r="AI668">
        <v>140</v>
      </c>
      <c r="AJ668">
        <v>1832</v>
      </c>
      <c r="AK668">
        <v>499</v>
      </c>
      <c r="AL668">
        <v>2442</v>
      </c>
      <c r="AM668">
        <v>1</v>
      </c>
      <c r="AN668">
        <v>603</v>
      </c>
      <c r="AO668">
        <v>473</v>
      </c>
      <c r="AP668">
        <v>282</v>
      </c>
    </row>
    <row r="669" spans="1:42">
      <c r="A669">
        <v>3</v>
      </c>
      <c r="B669">
        <v>220</v>
      </c>
      <c r="C669">
        <v>2019</v>
      </c>
      <c r="D669">
        <v>99</v>
      </c>
      <c r="E669">
        <v>12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511</v>
      </c>
      <c r="R669">
        <v>29664</v>
      </c>
      <c r="S669">
        <v>29133</v>
      </c>
      <c r="T669">
        <v>15.664947411003237</v>
      </c>
      <c r="U669">
        <v>60.66350873579789</v>
      </c>
      <c r="V669">
        <v>87.38470657174615</v>
      </c>
      <c r="W669">
        <v>80.155308413140133</v>
      </c>
      <c r="X669">
        <v>1.1697680690399139</v>
      </c>
      <c r="Y669">
        <v>2.3395361380798279</v>
      </c>
      <c r="Z669">
        <v>64.448489751887791</v>
      </c>
      <c r="AA669">
        <v>8.6412858623920226</v>
      </c>
      <c r="AB669">
        <v>2.6422420223189351</v>
      </c>
      <c r="AC669">
        <v>-23.453605276567192</v>
      </c>
      <c r="AD669">
        <v>1.9015701543743675</v>
      </c>
      <c r="AE669">
        <v>1.9026396586804497</v>
      </c>
      <c r="AF669">
        <v>549</v>
      </c>
      <c r="AG669">
        <v>0</v>
      </c>
      <c r="AH669">
        <v>0</v>
      </c>
      <c r="AI669">
        <v>161</v>
      </c>
      <c r="AJ669">
        <v>1922</v>
      </c>
      <c r="AK669">
        <v>521</v>
      </c>
      <c r="AL669">
        <v>1807</v>
      </c>
      <c r="AM669">
        <v>0</v>
      </c>
      <c r="AN669">
        <v>642</v>
      </c>
      <c r="AO669">
        <v>466</v>
      </c>
      <c r="AP669">
        <v>298</v>
      </c>
    </row>
    <row r="670" spans="1:42">
      <c r="A670">
        <v>3</v>
      </c>
      <c r="B670">
        <v>221</v>
      </c>
      <c r="C670">
        <v>2019</v>
      </c>
      <c r="D670">
        <v>99</v>
      </c>
      <c r="E670">
        <v>13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517</v>
      </c>
      <c r="R670">
        <v>31782</v>
      </c>
      <c r="S670">
        <v>30496</v>
      </c>
      <c r="T670">
        <v>15.24907180164873</v>
      </c>
      <c r="U670">
        <v>60.552990556138518</v>
      </c>
      <c r="V670">
        <v>87.658811655954977</v>
      </c>
      <c r="W670">
        <v>79.804574370409469</v>
      </c>
      <c r="X670">
        <v>1.3057705619533071</v>
      </c>
      <c r="Y670">
        <v>2.6115411239066142</v>
      </c>
      <c r="Z670">
        <v>66.440123340255482</v>
      </c>
      <c r="AA670">
        <v>8.7733194951762812</v>
      </c>
      <c r="AB670">
        <v>2.6432240236414226</v>
      </c>
      <c r="AC670">
        <v>-23.274362784898848</v>
      </c>
      <c r="AD670">
        <v>2.0373416480018256</v>
      </c>
      <c r="AE670">
        <v>1.982940629074144</v>
      </c>
      <c r="AF670">
        <v>637</v>
      </c>
      <c r="AG670">
        <v>1</v>
      </c>
      <c r="AH670">
        <v>0</v>
      </c>
      <c r="AI670">
        <v>192</v>
      </c>
      <c r="AJ670">
        <v>2224</v>
      </c>
      <c r="AK670">
        <v>512</v>
      </c>
      <c r="AL670">
        <v>1596</v>
      </c>
      <c r="AM670">
        <v>1</v>
      </c>
      <c r="AN670">
        <v>675</v>
      </c>
      <c r="AO670">
        <v>532</v>
      </c>
      <c r="AP670">
        <v>288</v>
      </c>
    </row>
    <row r="671" spans="1:42">
      <c r="A671">
        <v>3</v>
      </c>
      <c r="B671">
        <v>222</v>
      </c>
      <c r="C671">
        <v>2019</v>
      </c>
      <c r="D671">
        <v>99</v>
      </c>
      <c r="E671">
        <v>14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  <c r="Q671">
        <v>565</v>
      </c>
      <c r="R671">
        <v>31860</v>
      </c>
      <c r="S671">
        <v>30918</v>
      </c>
      <c r="T671">
        <v>15.411487758945388</v>
      </c>
      <c r="U671">
        <v>60.551458697199024</v>
      </c>
      <c r="V671">
        <v>86.970175258959983</v>
      </c>
      <c r="W671">
        <v>79.501772430299127</v>
      </c>
      <c r="X671">
        <v>0.82862523540489652</v>
      </c>
      <c r="Y671">
        <v>1.657250470809793</v>
      </c>
      <c r="Z671">
        <v>64.271814187068443</v>
      </c>
      <c r="AA671">
        <v>9.0399206326927999</v>
      </c>
      <c r="AB671">
        <v>2.7160010658431166</v>
      </c>
      <c r="AC671">
        <v>-25.184199495649015</v>
      </c>
      <c r="AD671">
        <v>2.0423417313365477</v>
      </c>
      <c r="AE671">
        <v>2.0027523522480095</v>
      </c>
      <c r="AF671">
        <v>650</v>
      </c>
      <c r="AG671">
        <v>0</v>
      </c>
      <c r="AH671">
        <v>0</v>
      </c>
      <c r="AI671">
        <v>187</v>
      </c>
      <c r="AJ671">
        <v>1900</v>
      </c>
      <c r="AK671">
        <v>616</v>
      </c>
      <c r="AL671">
        <v>1677</v>
      </c>
      <c r="AM671">
        <v>0</v>
      </c>
      <c r="AN671">
        <v>673</v>
      </c>
      <c r="AO671">
        <v>520</v>
      </c>
      <c r="AP671">
        <v>328</v>
      </c>
    </row>
    <row r="672" spans="1:42">
      <c r="A672">
        <v>3</v>
      </c>
      <c r="B672">
        <v>223</v>
      </c>
      <c r="C672">
        <v>2019</v>
      </c>
      <c r="D672">
        <v>99</v>
      </c>
      <c r="E672">
        <v>15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571</v>
      </c>
      <c r="R672">
        <v>35244</v>
      </c>
      <c r="S672">
        <v>33812</v>
      </c>
      <c r="T672">
        <v>15.202105322891844</v>
      </c>
      <c r="U672">
        <v>60.462468945936358</v>
      </c>
      <c r="V672">
        <v>86.311119773999508</v>
      </c>
      <c r="W672">
        <v>78.609813084111806</v>
      </c>
      <c r="X672">
        <v>1.0668482578594938</v>
      </c>
      <c r="Y672">
        <v>2.1336965157189876</v>
      </c>
      <c r="Z672">
        <v>63.948473499035288</v>
      </c>
      <c r="AA672">
        <v>8.9056754249207639</v>
      </c>
      <c r="AB672">
        <v>2.7143763601206485</v>
      </c>
      <c r="AC672">
        <v>-25.694620707283608</v>
      </c>
      <c r="AD672">
        <v>2.2592684237044978</v>
      </c>
      <c r="AE672">
        <v>2.1656420254006701</v>
      </c>
      <c r="AF672">
        <v>650</v>
      </c>
      <c r="AG672">
        <v>0</v>
      </c>
      <c r="AH672">
        <v>0</v>
      </c>
      <c r="AI672">
        <v>157</v>
      </c>
      <c r="AJ672">
        <v>2441</v>
      </c>
      <c r="AK672">
        <v>561</v>
      </c>
      <c r="AL672">
        <v>2381</v>
      </c>
      <c r="AM672">
        <v>0</v>
      </c>
      <c r="AN672">
        <v>628</v>
      </c>
      <c r="AO672">
        <v>625</v>
      </c>
      <c r="AP672">
        <v>329</v>
      </c>
    </row>
    <row r="673" spans="1:42">
      <c r="A673">
        <v>3</v>
      </c>
      <c r="B673">
        <v>224</v>
      </c>
      <c r="C673">
        <v>2019</v>
      </c>
      <c r="D673">
        <v>99</v>
      </c>
      <c r="E673">
        <v>16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  <c r="Q673">
        <v>224</v>
      </c>
      <c r="R673">
        <v>11889</v>
      </c>
      <c r="S673">
        <v>11622</v>
      </c>
      <c r="T673">
        <v>15.453192026242746</v>
      </c>
      <c r="U673">
        <v>60.377817931509199</v>
      </c>
      <c r="V673">
        <v>86.680191283650998</v>
      </c>
      <c r="W673">
        <v>79.515866460161917</v>
      </c>
      <c r="X673">
        <v>1.1102699974766594</v>
      </c>
      <c r="Y673">
        <v>2.2205399949533189</v>
      </c>
      <c r="Z673">
        <v>52.51913533518379</v>
      </c>
      <c r="AA673">
        <v>7.9818824177216801</v>
      </c>
      <c r="AB673">
        <v>2.615824943719486</v>
      </c>
      <c r="AC673">
        <v>-24.008577817996738</v>
      </c>
      <c r="AD673">
        <v>0.76212808675016386</v>
      </c>
      <c r="AE673">
        <v>0.75296313448362417</v>
      </c>
      <c r="AF673">
        <v>332</v>
      </c>
      <c r="AG673">
        <v>1</v>
      </c>
      <c r="AH673">
        <v>0</v>
      </c>
      <c r="AI673">
        <v>65</v>
      </c>
      <c r="AJ673">
        <v>728</v>
      </c>
      <c r="AK673">
        <v>193</v>
      </c>
      <c r="AL673">
        <v>809</v>
      </c>
      <c r="AM673">
        <v>0</v>
      </c>
      <c r="AN673">
        <v>264</v>
      </c>
      <c r="AO673">
        <v>217</v>
      </c>
      <c r="AP673">
        <v>123</v>
      </c>
    </row>
    <row r="674" spans="1:42">
      <c r="A674">
        <v>3</v>
      </c>
      <c r="B674">
        <v>225</v>
      </c>
      <c r="C674">
        <v>2019</v>
      </c>
      <c r="D674">
        <v>99</v>
      </c>
      <c r="E674">
        <v>17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541</v>
      </c>
      <c r="R674">
        <v>34546</v>
      </c>
      <c r="S674">
        <v>34468</v>
      </c>
      <c r="T674">
        <v>15.763214265037915</v>
      </c>
      <c r="U674">
        <v>60.337240338865037</v>
      </c>
      <c r="V674">
        <v>87.770775751176288</v>
      </c>
      <c r="W674">
        <v>80.942430660322202</v>
      </c>
      <c r="X674">
        <v>1.8554970184681296</v>
      </c>
      <c r="Y674">
        <v>3.7109940369362593</v>
      </c>
      <c r="Z674">
        <v>62.826376425635395</v>
      </c>
      <c r="AA674">
        <v>8.8727646552492168</v>
      </c>
      <c r="AB674">
        <v>2.6181045327612305</v>
      </c>
      <c r="AC674">
        <v>-24.896552263580375</v>
      </c>
      <c r="AD674">
        <v>2.2145240882219834</v>
      </c>
      <c r="AE674">
        <v>2.2731671576009873</v>
      </c>
      <c r="AF674">
        <v>676</v>
      </c>
      <c r="AG674">
        <v>1</v>
      </c>
      <c r="AH674">
        <v>0</v>
      </c>
      <c r="AI674">
        <v>177</v>
      </c>
      <c r="AJ674">
        <v>2426</v>
      </c>
      <c r="AK674">
        <v>610</v>
      </c>
      <c r="AL674">
        <v>1887</v>
      </c>
      <c r="AM674">
        <v>0</v>
      </c>
      <c r="AN674">
        <v>662</v>
      </c>
      <c r="AO674">
        <v>597</v>
      </c>
      <c r="AP674">
        <v>308</v>
      </c>
    </row>
    <row r="675" spans="1:42">
      <c r="A675">
        <v>3</v>
      </c>
      <c r="B675">
        <v>226</v>
      </c>
      <c r="C675">
        <v>2019</v>
      </c>
      <c r="D675">
        <v>99</v>
      </c>
      <c r="E675">
        <v>18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487</v>
      </c>
      <c r="R675">
        <v>28157</v>
      </c>
      <c r="S675">
        <v>27954</v>
      </c>
      <c r="T675">
        <v>15.663138828710444</v>
      </c>
      <c r="U675">
        <v>60.304500250411394</v>
      </c>
      <c r="V675">
        <v>87.513564111787375</v>
      </c>
      <c r="W675">
        <v>80.550203906417579</v>
      </c>
      <c r="X675">
        <v>1.6265937422310619</v>
      </c>
      <c r="Y675">
        <v>3.2531874844621238</v>
      </c>
      <c r="Z675">
        <v>63.106865077955739</v>
      </c>
      <c r="AA675">
        <v>9.1544387678108219</v>
      </c>
      <c r="AB675">
        <v>2.6370436492953497</v>
      </c>
      <c r="AC675">
        <v>-23.632106098710278</v>
      </c>
      <c r="AD675">
        <v>1.804965980202234</v>
      </c>
      <c r="AE675">
        <v>1.8346349034695904</v>
      </c>
      <c r="AF675">
        <v>465</v>
      </c>
      <c r="AG675">
        <v>0</v>
      </c>
      <c r="AH675">
        <v>0</v>
      </c>
      <c r="AI675">
        <v>113</v>
      </c>
      <c r="AJ675">
        <v>1782</v>
      </c>
      <c r="AK675">
        <v>356</v>
      </c>
      <c r="AL675">
        <v>2144</v>
      </c>
      <c r="AM675">
        <v>0</v>
      </c>
      <c r="AN675">
        <v>531</v>
      </c>
      <c r="AO675">
        <v>426</v>
      </c>
      <c r="AP675">
        <v>289</v>
      </c>
    </row>
    <row r="676" spans="1:42">
      <c r="A676">
        <v>3</v>
      </c>
      <c r="B676">
        <v>227</v>
      </c>
      <c r="C676">
        <v>2019</v>
      </c>
      <c r="D676">
        <v>99</v>
      </c>
      <c r="E676">
        <v>19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522</v>
      </c>
      <c r="R676">
        <v>32419</v>
      </c>
      <c r="S676">
        <v>32081</v>
      </c>
      <c r="T676">
        <v>15.656127579505849</v>
      </c>
      <c r="U676">
        <v>60.417692715314352</v>
      </c>
      <c r="V676">
        <v>86.971835207353053</v>
      </c>
      <c r="W676">
        <v>79.956566191827051</v>
      </c>
      <c r="X676">
        <v>1.0919522502236343</v>
      </c>
      <c r="Y676">
        <v>2.1839045004472686</v>
      </c>
      <c r="Z676">
        <v>63.783583700916147</v>
      </c>
      <c r="AA676">
        <v>8.9620821852484926</v>
      </c>
      <c r="AB676">
        <v>2.6675394824670327</v>
      </c>
      <c r="AC676">
        <v>-27.874956628633203</v>
      </c>
      <c r="AD676">
        <v>2.0781756619020575</v>
      </c>
      <c r="AE676">
        <v>2.0899749392868405</v>
      </c>
      <c r="AF676">
        <v>665</v>
      </c>
      <c r="AG676">
        <v>0</v>
      </c>
      <c r="AH676">
        <v>0</v>
      </c>
      <c r="AI676">
        <v>184</v>
      </c>
      <c r="AJ676">
        <v>2172</v>
      </c>
      <c r="AK676">
        <v>489</v>
      </c>
      <c r="AL676">
        <v>1975</v>
      </c>
      <c r="AM676">
        <v>1</v>
      </c>
      <c r="AN676">
        <v>673</v>
      </c>
      <c r="AO676">
        <v>547</v>
      </c>
      <c r="AP676">
        <v>274</v>
      </c>
    </row>
    <row r="677" spans="1:42">
      <c r="A677">
        <v>3</v>
      </c>
      <c r="B677">
        <v>228</v>
      </c>
      <c r="C677">
        <v>2019</v>
      </c>
      <c r="D677">
        <v>99</v>
      </c>
      <c r="E677">
        <v>20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504</v>
      </c>
      <c r="R677">
        <v>28084</v>
      </c>
      <c r="S677">
        <v>27908</v>
      </c>
      <c r="T677">
        <v>15.727175616009115</v>
      </c>
      <c r="U677">
        <v>60.381467679518401</v>
      </c>
      <c r="V677">
        <v>86.790850171534871</v>
      </c>
      <c r="W677">
        <v>79.915454350007067</v>
      </c>
      <c r="X677">
        <v>1.6593077909129756</v>
      </c>
      <c r="Y677">
        <v>3.3186155818259513</v>
      </c>
      <c r="Z677">
        <v>65.293405497792364</v>
      </c>
      <c r="AA677">
        <v>8.8892761914299001</v>
      </c>
      <c r="AB677">
        <v>2.6639914018875563</v>
      </c>
      <c r="AC677">
        <v>-22.418791717727625</v>
      </c>
      <c r="AD677">
        <v>1.8002864150299931</v>
      </c>
      <c r="AE677">
        <v>1.817182450128628</v>
      </c>
      <c r="AF677">
        <v>617</v>
      </c>
      <c r="AG677">
        <v>0</v>
      </c>
      <c r="AH677">
        <v>0</v>
      </c>
      <c r="AI677">
        <v>162</v>
      </c>
      <c r="AJ677">
        <v>1744</v>
      </c>
      <c r="AK677">
        <v>412</v>
      </c>
      <c r="AL677">
        <v>1530</v>
      </c>
      <c r="AM677">
        <v>1</v>
      </c>
      <c r="AN677">
        <v>657</v>
      </c>
      <c r="AO677">
        <v>422</v>
      </c>
      <c r="AP677">
        <v>266</v>
      </c>
    </row>
    <row r="678" spans="1:42">
      <c r="A678">
        <v>3</v>
      </c>
      <c r="B678">
        <v>229</v>
      </c>
      <c r="C678">
        <v>2019</v>
      </c>
      <c r="D678">
        <v>99</v>
      </c>
      <c r="E678">
        <v>21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528</v>
      </c>
      <c r="R678">
        <v>32223</v>
      </c>
      <c r="S678">
        <v>32024</v>
      </c>
      <c r="T678">
        <v>15.783663842596901</v>
      </c>
      <c r="U678">
        <v>60.534161878591057</v>
      </c>
      <c r="V678">
        <v>86.049851831061218</v>
      </c>
      <c r="W678">
        <v>79.224478516112683</v>
      </c>
      <c r="X678">
        <v>0.80377370201408949</v>
      </c>
      <c r="Y678">
        <v>1.6075474040281788</v>
      </c>
      <c r="Z678">
        <v>63.957421717406831</v>
      </c>
      <c r="AA678">
        <v>9.13646594875995</v>
      </c>
      <c r="AB678">
        <v>2.6839321846493513</v>
      </c>
      <c r="AC678">
        <v>-26.325315790279511</v>
      </c>
      <c r="AD678">
        <v>2.0656113499327553</v>
      </c>
      <c r="AE678">
        <v>2.0671596202046554</v>
      </c>
      <c r="AF678">
        <v>666</v>
      </c>
      <c r="AG678">
        <v>0</v>
      </c>
      <c r="AH678">
        <v>0</v>
      </c>
      <c r="AI678">
        <v>165</v>
      </c>
      <c r="AJ678">
        <v>2137</v>
      </c>
      <c r="AK678">
        <v>638</v>
      </c>
      <c r="AL678">
        <v>1780</v>
      </c>
      <c r="AM678">
        <v>3</v>
      </c>
      <c r="AN678">
        <v>526</v>
      </c>
      <c r="AO678">
        <v>550</v>
      </c>
      <c r="AP678">
        <v>280</v>
      </c>
    </row>
    <row r="679" spans="1:42">
      <c r="A679">
        <v>3</v>
      </c>
      <c r="B679">
        <v>230</v>
      </c>
      <c r="C679">
        <v>2019</v>
      </c>
      <c r="D679">
        <v>99</v>
      </c>
      <c r="E679">
        <v>22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483</v>
      </c>
      <c r="R679">
        <v>28058</v>
      </c>
      <c r="S679">
        <v>27978</v>
      </c>
      <c r="T679">
        <v>15.831848314206288</v>
      </c>
      <c r="U679">
        <v>60.522624919579691</v>
      </c>
      <c r="V679">
        <v>85.957191097446497</v>
      </c>
      <c r="W679">
        <v>79.247691042962387</v>
      </c>
      <c r="X679">
        <v>1.8996364673176989</v>
      </c>
      <c r="Y679">
        <v>3.7992729346353977</v>
      </c>
      <c r="Z679">
        <v>62.117756076698257</v>
      </c>
      <c r="AA679">
        <v>8.7354363463263294</v>
      </c>
      <c r="AB679">
        <v>2.6761094681017279</v>
      </c>
      <c r="AC679">
        <v>-22.962028321955444</v>
      </c>
      <c r="AD679">
        <v>1.7986197205850869</v>
      </c>
      <c r="AE679">
        <v>1.8065181528724099</v>
      </c>
      <c r="AF679">
        <v>607</v>
      </c>
      <c r="AG679">
        <v>0</v>
      </c>
      <c r="AH679">
        <v>0</v>
      </c>
      <c r="AI679">
        <v>168</v>
      </c>
      <c r="AJ679">
        <v>2074</v>
      </c>
      <c r="AK679">
        <v>527</v>
      </c>
      <c r="AL679">
        <v>2059</v>
      </c>
      <c r="AM679">
        <v>0</v>
      </c>
      <c r="AN679">
        <v>703</v>
      </c>
      <c r="AO679">
        <v>450</v>
      </c>
      <c r="AP679">
        <v>264</v>
      </c>
    </row>
    <row r="680" spans="1:42">
      <c r="A680">
        <v>3</v>
      </c>
      <c r="B680">
        <v>231</v>
      </c>
      <c r="C680">
        <v>2019</v>
      </c>
      <c r="D680">
        <v>99</v>
      </c>
      <c r="E680">
        <v>23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539</v>
      </c>
      <c r="R680">
        <v>30076</v>
      </c>
      <c r="S680">
        <v>29836</v>
      </c>
      <c r="T680">
        <v>15.831360553265061</v>
      </c>
      <c r="U680">
        <v>60.560497385708558</v>
      </c>
      <c r="V680">
        <v>86.047213027460145</v>
      </c>
      <c r="W680">
        <v>78.945723622469728</v>
      </c>
      <c r="X680">
        <v>0.87112647958505118</v>
      </c>
      <c r="Y680">
        <v>1.7422529591701024</v>
      </c>
      <c r="Z680">
        <v>65.560579864343637</v>
      </c>
      <c r="AA680">
        <v>9.3130761002169979</v>
      </c>
      <c r="AB680">
        <v>2.7083374807680514</v>
      </c>
      <c r="AC680">
        <v>-28.978831780479528</v>
      </c>
      <c r="AD680">
        <v>1.9279808509629004</v>
      </c>
      <c r="AE680">
        <v>1.9191470597053075</v>
      </c>
      <c r="AF680">
        <v>639</v>
      </c>
      <c r="AG680">
        <v>0</v>
      </c>
      <c r="AH680">
        <v>0</v>
      </c>
      <c r="AI680">
        <v>120</v>
      </c>
      <c r="AJ680">
        <v>2149</v>
      </c>
      <c r="AK680">
        <v>462</v>
      </c>
      <c r="AL680">
        <v>2066</v>
      </c>
      <c r="AM680">
        <v>0</v>
      </c>
      <c r="AN680">
        <v>713</v>
      </c>
      <c r="AO680">
        <v>459</v>
      </c>
      <c r="AP680">
        <v>314</v>
      </c>
    </row>
    <row r="681" spans="1:42">
      <c r="A681">
        <v>3</v>
      </c>
      <c r="B681">
        <v>232</v>
      </c>
      <c r="C681">
        <v>2019</v>
      </c>
      <c r="D681">
        <v>99</v>
      </c>
      <c r="E681">
        <v>24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493</v>
      </c>
      <c r="R681">
        <v>25754</v>
      </c>
      <c r="S681">
        <v>25440</v>
      </c>
      <c r="T681">
        <v>15.593849499106932</v>
      </c>
      <c r="U681">
        <v>60.277319182389967</v>
      </c>
      <c r="V681">
        <v>87.099114948518746</v>
      </c>
      <c r="W681">
        <v>79.964606918239241</v>
      </c>
      <c r="X681">
        <v>1.098858429758484</v>
      </c>
      <c r="Y681">
        <v>2.197716859516968</v>
      </c>
      <c r="Z681">
        <v>59.730527296730607</v>
      </c>
      <c r="AA681">
        <v>9.1105596964306628</v>
      </c>
      <c r="AB681">
        <v>2.6473592007404121</v>
      </c>
      <c r="AC681">
        <v>-23.033691068592486</v>
      </c>
      <c r="AD681">
        <v>1.6509249513132909</v>
      </c>
      <c r="AE681">
        <v>1.65750161534556</v>
      </c>
      <c r="AF681">
        <v>494</v>
      </c>
      <c r="AG681">
        <v>0</v>
      </c>
      <c r="AH681">
        <v>0</v>
      </c>
      <c r="AI681">
        <v>142</v>
      </c>
      <c r="AJ681">
        <v>1434</v>
      </c>
      <c r="AK681">
        <v>453</v>
      </c>
      <c r="AL681">
        <v>1929</v>
      </c>
      <c r="AM681">
        <v>1</v>
      </c>
      <c r="AN681">
        <v>517</v>
      </c>
      <c r="AO681">
        <v>335</v>
      </c>
      <c r="AP681">
        <v>270</v>
      </c>
    </row>
    <row r="682" spans="1:42">
      <c r="A682">
        <v>3</v>
      </c>
      <c r="B682">
        <v>233</v>
      </c>
      <c r="C682">
        <v>2019</v>
      </c>
      <c r="D682">
        <v>99</v>
      </c>
      <c r="E682">
        <v>25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513</v>
      </c>
      <c r="R682">
        <v>30949</v>
      </c>
      <c r="S682">
        <v>30755</v>
      </c>
      <c r="T682">
        <v>15.711073055672236</v>
      </c>
      <c r="U682">
        <v>60.363388066980974</v>
      </c>
      <c r="V682">
        <v>85.674806640324121</v>
      </c>
      <c r="W682">
        <v>78.90183807510985</v>
      </c>
      <c r="X682">
        <v>0.60421984555236052</v>
      </c>
      <c r="Y682">
        <v>1.208439691104721</v>
      </c>
      <c r="Z682">
        <v>58.334679634236949</v>
      </c>
      <c r="AA682">
        <v>8.8839474595708303</v>
      </c>
      <c r="AB682">
        <v>2.662631053717373</v>
      </c>
      <c r="AC682">
        <v>-26.881702247874316</v>
      </c>
      <c r="AD682">
        <v>1.9839433221322924</v>
      </c>
      <c r="AE682">
        <v>1.977160377244618</v>
      </c>
      <c r="AF682">
        <v>532</v>
      </c>
      <c r="AG682">
        <v>2</v>
      </c>
      <c r="AH682">
        <v>0</v>
      </c>
      <c r="AI682">
        <v>165</v>
      </c>
      <c r="AJ682">
        <v>2104</v>
      </c>
      <c r="AK682">
        <v>516</v>
      </c>
      <c r="AL682">
        <v>2313</v>
      </c>
      <c r="AM682">
        <v>1</v>
      </c>
      <c r="AN682">
        <v>566</v>
      </c>
      <c r="AO682">
        <v>448</v>
      </c>
      <c r="AP682">
        <v>283</v>
      </c>
    </row>
    <row r="683" spans="1:42">
      <c r="A683">
        <v>3</v>
      </c>
      <c r="B683">
        <v>234</v>
      </c>
      <c r="C683">
        <v>2019</v>
      </c>
      <c r="D683">
        <v>99</v>
      </c>
      <c r="E683">
        <v>26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554</v>
      </c>
      <c r="R683">
        <v>30055</v>
      </c>
      <c r="S683">
        <v>29901</v>
      </c>
      <c r="T683">
        <v>15.692497088670764</v>
      </c>
      <c r="U683">
        <v>60.270291963479487</v>
      </c>
      <c r="V683">
        <v>85.747105208835436</v>
      </c>
      <c r="W683">
        <v>78.991227049262307</v>
      </c>
      <c r="X683">
        <v>1.4939277990351023</v>
      </c>
      <c r="Y683">
        <v>2.9878555980702046</v>
      </c>
      <c r="Z683">
        <v>62.808184994177346</v>
      </c>
      <c r="AA683">
        <v>9.2902319447740105</v>
      </c>
      <c r="AB683">
        <v>2.6114532958647918</v>
      </c>
      <c r="AC683">
        <v>-23.499552150646391</v>
      </c>
      <c r="AD683">
        <v>1.9266346746804752</v>
      </c>
      <c r="AE683">
        <v>1.9244366525027077</v>
      </c>
      <c r="AF683">
        <v>494</v>
      </c>
      <c r="AG683">
        <v>0</v>
      </c>
      <c r="AH683">
        <v>0</v>
      </c>
      <c r="AI683">
        <v>140</v>
      </c>
      <c r="AJ683">
        <v>1787</v>
      </c>
      <c r="AK683">
        <v>703</v>
      </c>
      <c r="AL683">
        <v>2311</v>
      </c>
      <c r="AM683">
        <v>1</v>
      </c>
      <c r="AN683">
        <v>540</v>
      </c>
      <c r="AO683">
        <v>420</v>
      </c>
      <c r="AP683">
        <v>314</v>
      </c>
    </row>
    <row r="684" spans="1:42">
      <c r="A684">
        <v>3</v>
      </c>
      <c r="B684">
        <v>235</v>
      </c>
      <c r="C684">
        <v>2019</v>
      </c>
      <c r="D684">
        <v>99</v>
      </c>
      <c r="E684">
        <v>27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516</v>
      </c>
      <c r="R684">
        <v>33059</v>
      </c>
      <c r="S684">
        <v>32811</v>
      </c>
      <c r="T684">
        <v>16.113100819746514</v>
      </c>
      <c r="U684">
        <v>61.174849897900096</v>
      </c>
      <c r="V684">
        <v>86.403950555254497</v>
      </c>
      <c r="W684">
        <v>79.505724299777441</v>
      </c>
      <c r="X684">
        <v>1.7181402946247613</v>
      </c>
      <c r="Y684">
        <v>3.4362805892495225</v>
      </c>
      <c r="Z684">
        <v>62.627423697026543</v>
      </c>
      <c r="AA684">
        <v>9.2591859152975697</v>
      </c>
      <c r="AB684">
        <v>2.6779076006360225</v>
      </c>
      <c r="AC684">
        <v>-28.345327712091073</v>
      </c>
      <c r="AD684">
        <v>2.1192019866997778</v>
      </c>
      <c r="AE684">
        <v>2.1254794570529723</v>
      </c>
      <c r="AF684">
        <v>520</v>
      </c>
      <c r="AG684">
        <v>0</v>
      </c>
      <c r="AH684">
        <v>0</v>
      </c>
      <c r="AI684">
        <v>160</v>
      </c>
      <c r="AJ684">
        <v>2270</v>
      </c>
      <c r="AK684">
        <v>674</v>
      </c>
      <c r="AL684">
        <v>2768</v>
      </c>
      <c r="AM684">
        <v>2</v>
      </c>
      <c r="AN684">
        <v>468</v>
      </c>
      <c r="AO684">
        <v>380</v>
      </c>
      <c r="AP684">
        <v>283</v>
      </c>
    </row>
    <row r="685" spans="1:42">
      <c r="A685">
        <v>3</v>
      </c>
      <c r="B685">
        <v>236</v>
      </c>
      <c r="C685">
        <v>2019</v>
      </c>
      <c r="D685">
        <v>99</v>
      </c>
      <c r="E685">
        <v>28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512</v>
      </c>
      <c r="R685">
        <v>30947</v>
      </c>
      <c r="S685">
        <v>30679</v>
      </c>
      <c r="T685">
        <v>16.109929880117623</v>
      </c>
      <c r="U685">
        <v>61.214315981616082</v>
      </c>
      <c r="V685">
        <v>85.96547262170165</v>
      </c>
      <c r="W685">
        <v>79.095110336060657</v>
      </c>
      <c r="X685">
        <v>1.0728018870972953</v>
      </c>
      <c r="Y685">
        <v>2.1456037741945906</v>
      </c>
      <c r="Z685">
        <v>64.384269880763881</v>
      </c>
      <c r="AA685">
        <v>9.3458047317668296</v>
      </c>
      <c r="AB685">
        <v>2.6885671121421959</v>
      </c>
      <c r="AC685">
        <v>-28.756059426653561</v>
      </c>
      <c r="AD685">
        <v>1.9838151148672989</v>
      </c>
      <c r="AE685">
        <v>1.9771056730808596</v>
      </c>
      <c r="AF685">
        <v>534</v>
      </c>
      <c r="AG685">
        <v>1</v>
      </c>
      <c r="AH685">
        <v>0</v>
      </c>
      <c r="AI685">
        <v>152</v>
      </c>
      <c r="AJ685">
        <v>1905</v>
      </c>
      <c r="AK685">
        <v>491</v>
      </c>
      <c r="AL685">
        <v>2435</v>
      </c>
      <c r="AM685">
        <v>1</v>
      </c>
      <c r="AN685">
        <v>625</v>
      </c>
      <c r="AO685">
        <v>473</v>
      </c>
      <c r="AP685">
        <v>293</v>
      </c>
    </row>
    <row r="686" spans="1:42">
      <c r="A686">
        <v>3</v>
      </c>
      <c r="B686">
        <v>237</v>
      </c>
      <c r="C686">
        <v>2019</v>
      </c>
      <c r="D686">
        <v>99</v>
      </c>
      <c r="E686">
        <v>29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466</v>
      </c>
      <c r="R686">
        <v>26152</v>
      </c>
      <c r="S686">
        <v>25955</v>
      </c>
      <c r="T686">
        <v>16.051047721015603</v>
      </c>
      <c r="U686">
        <v>61.047351184742809</v>
      </c>
      <c r="V686">
        <v>87.240287746960064</v>
      </c>
      <c r="W686">
        <v>80.293870159892009</v>
      </c>
      <c r="X686">
        <v>0.98654022636892014</v>
      </c>
      <c r="Y686">
        <v>1.9730804527378405</v>
      </c>
      <c r="Z686">
        <v>58.863566840012226</v>
      </c>
      <c r="AA686">
        <v>8.9495034397594431</v>
      </c>
      <c r="AB686">
        <v>2.7276618026102071</v>
      </c>
      <c r="AC686">
        <v>-30.154612165310379</v>
      </c>
      <c r="AD686">
        <v>1.6764381970468729</v>
      </c>
      <c r="AE686">
        <v>1.6980187096946753</v>
      </c>
      <c r="AF686">
        <v>494</v>
      </c>
      <c r="AG686">
        <v>0</v>
      </c>
      <c r="AH686">
        <v>1</v>
      </c>
      <c r="AI686">
        <v>162</v>
      </c>
      <c r="AJ686">
        <v>1704</v>
      </c>
      <c r="AK686">
        <v>478</v>
      </c>
      <c r="AL686">
        <v>2223</v>
      </c>
      <c r="AM686">
        <v>1</v>
      </c>
      <c r="AN686">
        <v>537</v>
      </c>
      <c r="AO686">
        <v>369</v>
      </c>
      <c r="AP686">
        <v>270</v>
      </c>
    </row>
    <row r="687" spans="1:42">
      <c r="A687">
        <v>3</v>
      </c>
      <c r="B687">
        <v>238</v>
      </c>
      <c r="C687">
        <v>2019</v>
      </c>
      <c r="D687">
        <v>99</v>
      </c>
      <c r="E687">
        <v>30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486</v>
      </c>
      <c r="R687">
        <v>29368</v>
      </c>
      <c r="S687">
        <v>29158</v>
      </c>
      <c r="T687">
        <v>16.061223099972757</v>
      </c>
      <c r="U687">
        <v>61.062384251320402</v>
      </c>
      <c r="V687">
        <v>86.044936776259874</v>
      </c>
      <c r="W687">
        <v>79.209591535770443</v>
      </c>
      <c r="X687">
        <v>1.167937891582675</v>
      </c>
      <c r="Y687">
        <v>2.3358757831653501</v>
      </c>
      <c r="Z687">
        <v>63.630482157450302</v>
      </c>
      <c r="AA687">
        <v>9.2778212026197036</v>
      </c>
      <c r="AB687">
        <v>2.732196722707581</v>
      </c>
      <c r="AC687">
        <v>-29.601678079217077</v>
      </c>
      <c r="AD687">
        <v>1.8825954791554216</v>
      </c>
      <c r="AE687">
        <v>1.8818047134336624</v>
      </c>
      <c r="AF687">
        <v>567</v>
      </c>
      <c r="AG687">
        <v>0</v>
      </c>
      <c r="AH687">
        <v>0</v>
      </c>
      <c r="AI687">
        <v>140</v>
      </c>
      <c r="AJ687">
        <v>2246</v>
      </c>
      <c r="AK687">
        <v>417</v>
      </c>
      <c r="AL687">
        <v>2773</v>
      </c>
      <c r="AM687">
        <v>0</v>
      </c>
      <c r="AN687">
        <v>624</v>
      </c>
      <c r="AO687">
        <v>355</v>
      </c>
      <c r="AP687">
        <v>274</v>
      </c>
    </row>
    <row r="688" spans="1:42">
      <c r="A688">
        <v>3</v>
      </c>
      <c r="B688">
        <v>239</v>
      </c>
      <c r="C688">
        <v>2019</v>
      </c>
      <c r="D688">
        <v>99</v>
      </c>
      <c r="E688">
        <v>31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497</v>
      </c>
      <c r="R688">
        <v>29838</v>
      </c>
      <c r="S688">
        <v>29370</v>
      </c>
      <c r="T688">
        <v>15.914069307594348</v>
      </c>
      <c r="U688">
        <v>61.01477698331631</v>
      </c>
      <c r="V688">
        <v>86.280897769740818</v>
      </c>
      <c r="W688">
        <v>79.12513210759279</v>
      </c>
      <c r="X688">
        <v>1.1897580266773911</v>
      </c>
      <c r="Y688">
        <v>2.3795160533547821</v>
      </c>
      <c r="Z688">
        <v>61.817145921308402</v>
      </c>
      <c r="AA688">
        <v>9.5579847495789565</v>
      </c>
      <c r="AB688">
        <v>2.757807419552341</v>
      </c>
      <c r="AC688">
        <v>-30.460778614643726</v>
      </c>
      <c r="AD688">
        <v>1.9127241864287481</v>
      </c>
      <c r="AE688">
        <v>1.8934656954584379</v>
      </c>
      <c r="AF688">
        <v>477</v>
      </c>
      <c r="AG688">
        <v>0</v>
      </c>
      <c r="AH688">
        <v>11</v>
      </c>
      <c r="AI688">
        <v>117</v>
      </c>
      <c r="AJ688">
        <v>2054</v>
      </c>
      <c r="AK688">
        <v>547</v>
      </c>
      <c r="AL688">
        <v>3004</v>
      </c>
      <c r="AM688">
        <v>3</v>
      </c>
      <c r="AN688">
        <v>488</v>
      </c>
      <c r="AO688">
        <v>342</v>
      </c>
      <c r="AP688">
        <v>281</v>
      </c>
    </row>
    <row r="689" spans="1:42">
      <c r="A689">
        <v>3</v>
      </c>
      <c r="B689">
        <v>240</v>
      </c>
      <c r="C689">
        <v>2019</v>
      </c>
      <c r="D689">
        <v>99</v>
      </c>
      <c r="E689">
        <v>32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486</v>
      </c>
      <c r="R689">
        <v>29701</v>
      </c>
      <c r="S689">
        <v>29298</v>
      </c>
      <c r="T689">
        <v>15.961381771657525</v>
      </c>
      <c r="U689">
        <v>61.045054269916015</v>
      </c>
      <c r="V689">
        <v>86.011890590854151</v>
      </c>
      <c r="W689">
        <v>79.031033858966538</v>
      </c>
      <c r="X689">
        <v>1.9830982121814087</v>
      </c>
      <c r="Y689">
        <v>3.9661964243628174</v>
      </c>
      <c r="Z689">
        <v>61.311066967442173</v>
      </c>
      <c r="AA689">
        <v>9.4270140096923711</v>
      </c>
      <c r="AB689">
        <v>2.7209924406791504</v>
      </c>
      <c r="AC689">
        <v>-30.503754390600651</v>
      </c>
      <c r="AD689">
        <v>1.9039419887767359</v>
      </c>
      <c r="AE689">
        <v>1.8865776476477971</v>
      </c>
      <c r="AF689">
        <v>481</v>
      </c>
      <c r="AG689">
        <v>0</v>
      </c>
      <c r="AH689">
        <v>0</v>
      </c>
      <c r="AI689">
        <v>117</v>
      </c>
      <c r="AJ689">
        <v>2160</v>
      </c>
      <c r="AK689">
        <v>521</v>
      </c>
      <c r="AL689">
        <v>3301</v>
      </c>
      <c r="AM689">
        <v>2</v>
      </c>
      <c r="AN689">
        <v>500</v>
      </c>
      <c r="AO689">
        <v>333</v>
      </c>
      <c r="AP689">
        <v>269</v>
      </c>
    </row>
    <row r="690" spans="1:42">
      <c r="A690">
        <v>3</v>
      </c>
      <c r="B690">
        <v>241</v>
      </c>
      <c r="C690">
        <v>2019</v>
      </c>
      <c r="D690">
        <v>99</v>
      </c>
      <c r="E690">
        <v>33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523</v>
      </c>
      <c r="R690">
        <v>30380</v>
      </c>
      <c r="S690">
        <v>30137</v>
      </c>
      <c r="T690">
        <v>16.094766293614221</v>
      </c>
      <c r="U690">
        <v>61.208116269038065</v>
      </c>
      <c r="V690">
        <v>85.663045224567981</v>
      </c>
      <c r="W690">
        <v>78.840195109002522</v>
      </c>
      <c r="X690">
        <v>1.5503620803159974</v>
      </c>
      <c r="Y690">
        <v>3.1007241606319949</v>
      </c>
      <c r="Z690">
        <v>57.600394996708381</v>
      </c>
      <c r="AA690">
        <v>9.206504551278595</v>
      </c>
      <c r="AB690">
        <v>2.7130565919814722</v>
      </c>
      <c r="AC690">
        <v>-28.676367021939569</v>
      </c>
      <c r="AD690">
        <v>1.9474683552418179</v>
      </c>
      <c r="AE690">
        <v>1.9359170961210903</v>
      </c>
      <c r="AF690">
        <v>541</v>
      </c>
      <c r="AG690">
        <v>0</v>
      </c>
      <c r="AH690">
        <v>0</v>
      </c>
      <c r="AI690">
        <v>171</v>
      </c>
      <c r="AJ690">
        <v>1994</v>
      </c>
      <c r="AK690">
        <v>387</v>
      </c>
      <c r="AL690">
        <v>3326</v>
      </c>
      <c r="AM690">
        <v>2</v>
      </c>
      <c r="AN690">
        <v>637</v>
      </c>
      <c r="AO690">
        <v>285</v>
      </c>
      <c r="AP690">
        <v>291</v>
      </c>
    </row>
    <row r="691" spans="1:42">
      <c r="A691">
        <v>3</v>
      </c>
      <c r="B691">
        <v>242</v>
      </c>
      <c r="C691">
        <v>2019</v>
      </c>
      <c r="D691">
        <v>99</v>
      </c>
      <c r="E691">
        <v>34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536</v>
      </c>
      <c r="R691">
        <v>30029</v>
      </c>
      <c r="S691">
        <v>29825</v>
      </c>
      <c r="T691">
        <v>16.133937194045753</v>
      </c>
      <c r="U691">
        <v>61.18997485331095</v>
      </c>
      <c r="V691">
        <v>86.424978499534745</v>
      </c>
      <c r="W691">
        <v>79.552907963117988</v>
      </c>
      <c r="X691">
        <v>1.3287155749442203</v>
      </c>
      <c r="Y691">
        <v>2.6574311498884406</v>
      </c>
      <c r="Z691">
        <v>61.254121016350865</v>
      </c>
      <c r="AA691">
        <v>9.8246785315285496</v>
      </c>
      <c r="AB691">
        <v>2.7173627721089511</v>
      </c>
      <c r="AC691">
        <v>-31.901654571749607</v>
      </c>
      <c r="AD691">
        <v>1.9249679802355677</v>
      </c>
      <c r="AE691">
        <v>1.9331945332804608</v>
      </c>
      <c r="AF691">
        <v>463</v>
      </c>
      <c r="AG691">
        <v>0</v>
      </c>
      <c r="AH691">
        <v>0</v>
      </c>
      <c r="AI691">
        <v>183</v>
      </c>
      <c r="AJ691">
        <v>2026</v>
      </c>
      <c r="AK691">
        <v>389</v>
      </c>
      <c r="AL691">
        <v>3211</v>
      </c>
      <c r="AM691">
        <v>0</v>
      </c>
      <c r="AN691">
        <v>628</v>
      </c>
      <c r="AO691">
        <v>315</v>
      </c>
      <c r="AP691">
        <v>297</v>
      </c>
    </row>
    <row r="692" spans="1:42">
      <c r="A692">
        <v>3</v>
      </c>
      <c r="B692">
        <v>243</v>
      </c>
      <c r="C692">
        <v>2019</v>
      </c>
      <c r="D692">
        <v>99</v>
      </c>
      <c r="E692">
        <v>35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540</v>
      </c>
      <c r="R692">
        <v>30911</v>
      </c>
      <c r="S692">
        <v>30801</v>
      </c>
      <c r="T692">
        <v>16.188703050693924</v>
      </c>
      <c r="U692">
        <v>61.28086750430181</v>
      </c>
      <c r="V692">
        <v>85.829508145515305</v>
      </c>
      <c r="W692">
        <v>79.102425570598371</v>
      </c>
      <c r="X692">
        <v>0.72466112387176085</v>
      </c>
      <c r="Y692">
        <v>1.4493222477435217</v>
      </c>
      <c r="Z692">
        <v>60.505968748989034</v>
      </c>
      <c r="AA692">
        <v>9.694927321466638</v>
      </c>
      <c r="AB692">
        <v>2.7381131404716079</v>
      </c>
      <c r="AC692">
        <v>-32.184863887993053</v>
      </c>
      <c r="AD692">
        <v>1.9815073840974271</v>
      </c>
      <c r="AE692">
        <v>1.9851515360655465</v>
      </c>
      <c r="AF692">
        <v>471</v>
      </c>
      <c r="AG692">
        <v>0</v>
      </c>
      <c r="AH692">
        <v>0</v>
      </c>
      <c r="AI692">
        <v>207</v>
      </c>
      <c r="AJ692">
        <v>1984</v>
      </c>
      <c r="AK692">
        <v>381</v>
      </c>
      <c r="AL692">
        <v>3838</v>
      </c>
      <c r="AM692">
        <v>1</v>
      </c>
      <c r="AN692">
        <v>630</v>
      </c>
      <c r="AO692">
        <v>313</v>
      </c>
      <c r="AP692">
        <v>293</v>
      </c>
    </row>
    <row r="693" spans="1:42">
      <c r="A693">
        <v>3</v>
      </c>
      <c r="B693">
        <v>244</v>
      </c>
      <c r="C693">
        <v>2019</v>
      </c>
      <c r="D693">
        <v>99</v>
      </c>
      <c r="E693">
        <v>36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537</v>
      </c>
      <c r="R693">
        <v>28705</v>
      </c>
      <c r="S693">
        <v>28632</v>
      </c>
      <c r="T693">
        <v>16.195401497996865</v>
      </c>
      <c r="U693">
        <v>61.184234423023206</v>
      </c>
      <c r="V693">
        <v>86.364738768977205</v>
      </c>
      <c r="W693">
        <v>79.63123777591511</v>
      </c>
      <c r="X693">
        <v>1.7732102421180975</v>
      </c>
      <c r="Y693">
        <v>3.546420484236195</v>
      </c>
      <c r="Z693">
        <v>60.870928409684723</v>
      </c>
      <c r="AA693">
        <v>9.2324187591679774</v>
      </c>
      <c r="AB693">
        <v>2.6814766915052273</v>
      </c>
      <c r="AC693">
        <v>-30.12503897105346</v>
      </c>
      <c r="AD693">
        <v>1.8400947708102828</v>
      </c>
      <c r="AE693">
        <v>1.8576940854682624</v>
      </c>
      <c r="AF693">
        <v>428</v>
      </c>
      <c r="AG693">
        <v>1</v>
      </c>
      <c r="AH693">
        <v>0</v>
      </c>
      <c r="AI693">
        <v>137</v>
      </c>
      <c r="AJ693">
        <v>2147</v>
      </c>
      <c r="AK693">
        <v>635</v>
      </c>
      <c r="AL693">
        <v>3328</v>
      </c>
      <c r="AM693">
        <v>0</v>
      </c>
      <c r="AN693">
        <v>472</v>
      </c>
      <c r="AO693">
        <v>298</v>
      </c>
      <c r="AP693">
        <v>283</v>
      </c>
    </row>
    <row r="694" spans="1:42">
      <c r="A694">
        <v>3</v>
      </c>
      <c r="B694">
        <v>245</v>
      </c>
      <c r="C694">
        <v>2019</v>
      </c>
      <c r="D694">
        <v>99</v>
      </c>
      <c r="E694">
        <v>37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511</v>
      </c>
      <c r="R694">
        <v>27631</v>
      </c>
      <c r="S694">
        <v>27543</v>
      </c>
      <c r="T694">
        <v>16.245014657449961</v>
      </c>
      <c r="U694">
        <v>61.351849834803758</v>
      </c>
      <c r="V694">
        <v>85.978953661306321</v>
      </c>
      <c r="W694">
        <v>79.258947827034007</v>
      </c>
      <c r="X694">
        <v>1.501936231044841</v>
      </c>
      <c r="Y694">
        <v>3.0038724620896819</v>
      </c>
      <c r="Z694">
        <v>59.342767181788567</v>
      </c>
      <c r="AA694">
        <v>9.3205156197930155</v>
      </c>
      <c r="AB694">
        <v>2.6662574336373122</v>
      </c>
      <c r="AC694">
        <v>-32.624975352726395</v>
      </c>
      <c r="AD694">
        <v>1.7712474695091078</v>
      </c>
      <c r="AE694">
        <v>1.7786831523471327</v>
      </c>
      <c r="AF694">
        <v>478</v>
      </c>
      <c r="AG694">
        <v>0</v>
      </c>
      <c r="AH694">
        <v>0</v>
      </c>
      <c r="AI694">
        <v>154</v>
      </c>
      <c r="AJ694">
        <v>1921</v>
      </c>
      <c r="AK694">
        <v>535</v>
      </c>
      <c r="AL694">
        <v>3654</v>
      </c>
      <c r="AM694">
        <v>0</v>
      </c>
      <c r="AN694">
        <v>683</v>
      </c>
      <c r="AO694">
        <v>383</v>
      </c>
      <c r="AP694">
        <v>284</v>
      </c>
    </row>
    <row r="695" spans="1:42">
      <c r="A695">
        <v>3</v>
      </c>
      <c r="B695">
        <v>246</v>
      </c>
      <c r="C695">
        <v>2019</v>
      </c>
      <c r="D695">
        <v>99</v>
      </c>
      <c r="E695">
        <v>38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543</v>
      </c>
      <c r="R695">
        <v>28269</v>
      </c>
      <c r="S695">
        <v>28163</v>
      </c>
      <c r="T695">
        <v>16.174502104779091</v>
      </c>
      <c r="U695">
        <v>61.223910804956866</v>
      </c>
      <c r="V695">
        <v>85.837297032146438</v>
      </c>
      <c r="W695">
        <v>79.104663565671075</v>
      </c>
      <c r="X695">
        <v>1.5883122855424667</v>
      </c>
      <c r="Y695">
        <v>3.1766245710849335</v>
      </c>
      <c r="Z695">
        <v>56.921008878984061</v>
      </c>
      <c r="AA695">
        <v>9.7692016573629292</v>
      </c>
      <c r="AB695">
        <v>2.7443732706744477</v>
      </c>
      <c r="AC695">
        <v>-33.925137265744262</v>
      </c>
      <c r="AD695">
        <v>1.8121455870418348</v>
      </c>
      <c r="AE695">
        <v>1.8151814705693397</v>
      </c>
      <c r="AF695">
        <v>494</v>
      </c>
      <c r="AG695">
        <v>0</v>
      </c>
      <c r="AH695">
        <v>0</v>
      </c>
      <c r="AI695">
        <v>135</v>
      </c>
      <c r="AJ695">
        <v>1872</v>
      </c>
      <c r="AK695">
        <v>524</v>
      </c>
      <c r="AL695">
        <v>3144</v>
      </c>
      <c r="AM695">
        <v>3</v>
      </c>
      <c r="AN695">
        <v>582</v>
      </c>
      <c r="AO695">
        <v>354</v>
      </c>
      <c r="AP695">
        <v>277</v>
      </c>
    </row>
    <row r="696" spans="1:42">
      <c r="A696">
        <v>3</v>
      </c>
      <c r="B696">
        <v>247</v>
      </c>
      <c r="C696">
        <v>2019</v>
      </c>
      <c r="D696">
        <v>99</v>
      </c>
      <c r="E696">
        <v>39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576</v>
      </c>
      <c r="R696">
        <v>29114</v>
      </c>
      <c r="S696">
        <v>28902</v>
      </c>
      <c r="T696">
        <v>16.064642440063199</v>
      </c>
      <c r="U696">
        <v>61.099716282610203</v>
      </c>
      <c r="V696">
        <v>86.815761680690642</v>
      </c>
      <c r="W696">
        <v>79.906036260466578</v>
      </c>
      <c r="X696">
        <v>1.4666483478738748</v>
      </c>
      <c r="Y696">
        <v>2.9332966957477495</v>
      </c>
      <c r="Z696">
        <v>59.449062306793998</v>
      </c>
      <c r="AA696">
        <v>9.9836046939338754</v>
      </c>
      <c r="AB696">
        <v>2.7736852368049201</v>
      </c>
      <c r="AC696">
        <v>-32.737180220490117</v>
      </c>
      <c r="AD696">
        <v>1.8663131565013256</v>
      </c>
      <c r="AE696">
        <v>1.881683303433048</v>
      </c>
      <c r="AF696">
        <v>509</v>
      </c>
      <c r="AG696">
        <v>1</v>
      </c>
      <c r="AH696">
        <v>0</v>
      </c>
      <c r="AI696">
        <v>164</v>
      </c>
      <c r="AJ696">
        <v>1916</v>
      </c>
      <c r="AK696">
        <v>557</v>
      </c>
      <c r="AL696">
        <v>3682</v>
      </c>
      <c r="AM696">
        <v>5</v>
      </c>
      <c r="AN696">
        <v>598</v>
      </c>
      <c r="AO696">
        <v>350</v>
      </c>
      <c r="AP696">
        <v>299</v>
      </c>
    </row>
    <row r="697" spans="1:42">
      <c r="A697">
        <v>3</v>
      </c>
      <c r="B697">
        <v>248</v>
      </c>
      <c r="C697">
        <v>2019</v>
      </c>
      <c r="D697">
        <v>99</v>
      </c>
      <c r="E697">
        <v>40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545</v>
      </c>
      <c r="R697">
        <v>30744</v>
      </c>
      <c r="S697">
        <v>30355</v>
      </c>
      <c r="T697">
        <v>16.014084048920111</v>
      </c>
      <c r="U697">
        <v>61.165705814528089</v>
      </c>
      <c r="V697">
        <v>87.095124450948489</v>
      </c>
      <c r="W697">
        <v>79.991484763630496</v>
      </c>
      <c r="X697">
        <v>1.5287535779339061</v>
      </c>
      <c r="Y697">
        <v>3.0575071558678122</v>
      </c>
      <c r="Z697">
        <v>62.587822014051518</v>
      </c>
      <c r="AA697">
        <v>9.7562089936564078</v>
      </c>
      <c r="AB697">
        <v>2.7241031416418284</v>
      </c>
      <c r="AC697">
        <v>-31.124190369561077</v>
      </c>
      <c r="AD697">
        <v>1.9708020774705219</v>
      </c>
      <c r="AE697">
        <v>1.9783951644524811</v>
      </c>
      <c r="AF697">
        <v>608</v>
      </c>
      <c r="AG697">
        <v>0</v>
      </c>
      <c r="AH697">
        <v>0</v>
      </c>
      <c r="AI697">
        <v>225</v>
      </c>
      <c r="AJ697">
        <v>1738</v>
      </c>
      <c r="AK697">
        <v>507</v>
      </c>
      <c r="AL697">
        <v>4057</v>
      </c>
      <c r="AM697">
        <v>2</v>
      </c>
      <c r="AN697">
        <v>518</v>
      </c>
      <c r="AO697">
        <v>382</v>
      </c>
      <c r="AP697">
        <v>288</v>
      </c>
    </row>
    <row r="698" spans="1:42">
      <c r="A698">
        <v>3</v>
      </c>
      <c r="B698">
        <v>249</v>
      </c>
      <c r="C698">
        <v>2019</v>
      </c>
      <c r="D698">
        <v>99</v>
      </c>
      <c r="E698">
        <v>41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545</v>
      </c>
      <c r="R698">
        <v>30073</v>
      </c>
      <c r="S698">
        <v>29850</v>
      </c>
      <c r="T698">
        <v>16.08476041632029</v>
      </c>
      <c r="U698">
        <v>61.112160804020093</v>
      </c>
      <c r="V698">
        <v>86.886235075702942</v>
      </c>
      <c r="W698">
        <v>79.984812395309746</v>
      </c>
      <c r="X698">
        <v>1.0574269278089978</v>
      </c>
      <c r="Y698">
        <v>2.1148538556179957</v>
      </c>
      <c r="Z698">
        <v>61.955907292255489</v>
      </c>
      <c r="AA698">
        <v>9.8225028881778886</v>
      </c>
      <c r="AB698">
        <v>2.7351455709111967</v>
      </c>
      <c r="AC698">
        <v>-30.331532573522207</v>
      </c>
      <c r="AD698">
        <v>1.9277885400654111</v>
      </c>
      <c r="AE698">
        <v>1.9453193763041901</v>
      </c>
      <c r="AF698">
        <v>575</v>
      </c>
      <c r="AG698">
        <v>1</v>
      </c>
      <c r="AH698">
        <v>0</v>
      </c>
      <c r="AI698">
        <v>202</v>
      </c>
      <c r="AJ698">
        <v>1794</v>
      </c>
      <c r="AK698">
        <v>559</v>
      </c>
      <c r="AL698">
        <v>2934</v>
      </c>
      <c r="AM698">
        <v>0</v>
      </c>
      <c r="AN698">
        <v>587</v>
      </c>
      <c r="AO698">
        <v>412</v>
      </c>
      <c r="AP698">
        <v>291</v>
      </c>
    </row>
    <row r="699" spans="1:42">
      <c r="A699">
        <v>3</v>
      </c>
      <c r="B699">
        <v>250</v>
      </c>
      <c r="C699">
        <v>2019</v>
      </c>
      <c r="D699">
        <v>99</v>
      </c>
      <c r="E699">
        <v>42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583</v>
      </c>
      <c r="R699">
        <v>32138</v>
      </c>
      <c r="S699">
        <v>31939</v>
      </c>
      <c r="T699">
        <v>16.138714294604515</v>
      </c>
      <c r="U699">
        <v>61.139422023231766</v>
      </c>
      <c r="V699">
        <v>87.991412191244009</v>
      </c>
      <c r="W699">
        <v>81.058100754563483</v>
      </c>
      <c r="X699">
        <v>1.207293546580372</v>
      </c>
      <c r="Y699">
        <v>2.414587093160744</v>
      </c>
      <c r="Z699">
        <v>58.737320306179598</v>
      </c>
      <c r="AA699">
        <v>9.3861559055658947</v>
      </c>
      <c r="AB699">
        <v>2.6487149648426529</v>
      </c>
      <c r="AC699">
        <v>-31.570464071083158</v>
      </c>
      <c r="AD699">
        <v>2.0601625411705582</v>
      </c>
      <c r="AE699">
        <v>2.1093895235941775</v>
      </c>
      <c r="AF699">
        <v>560</v>
      </c>
      <c r="AG699">
        <v>0</v>
      </c>
      <c r="AH699">
        <v>0</v>
      </c>
      <c r="AI699">
        <v>221</v>
      </c>
      <c r="AJ699">
        <v>1666.5</v>
      </c>
      <c r="AK699">
        <v>442</v>
      </c>
      <c r="AL699">
        <v>3098.5</v>
      </c>
      <c r="AM699">
        <v>1</v>
      </c>
      <c r="AN699">
        <v>642</v>
      </c>
      <c r="AO699">
        <v>455</v>
      </c>
      <c r="AP699">
        <v>308</v>
      </c>
    </row>
    <row r="700" spans="1:42">
      <c r="A700">
        <v>3</v>
      </c>
      <c r="B700">
        <v>251</v>
      </c>
      <c r="C700">
        <v>2019</v>
      </c>
      <c r="D700">
        <v>99</v>
      </c>
      <c r="E700">
        <v>43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569</v>
      </c>
      <c r="R700">
        <v>32058</v>
      </c>
      <c r="S700">
        <v>31472</v>
      </c>
      <c r="T700">
        <v>15.93929752323913</v>
      </c>
      <c r="U700">
        <v>61.196936959837331</v>
      </c>
      <c r="V700">
        <v>87.367014157211813</v>
      </c>
      <c r="W700">
        <v>80.108334710218841</v>
      </c>
      <c r="X700">
        <v>0.93268450932684555</v>
      </c>
      <c r="Y700">
        <v>1.8653690186536911</v>
      </c>
      <c r="Z700">
        <v>55.614823133071312</v>
      </c>
      <c r="AA700">
        <v>10.258081834096538</v>
      </c>
      <c r="AB700">
        <v>2.7038131902481162</v>
      </c>
      <c r="AC700">
        <v>-31.515973657088768</v>
      </c>
      <c r="AD700">
        <v>2.0550342505708432</v>
      </c>
      <c r="AE700">
        <v>2.0541922809132798</v>
      </c>
      <c r="AF700">
        <v>605</v>
      </c>
      <c r="AG700">
        <v>0</v>
      </c>
      <c r="AH700">
        <v>0</v>
      </c>
      <c r="AI700">
        <v>198</v>
      </c>
      <c r="AJ700">
        <v>1953</v>
      </c>
      <c r="AK700">
        <v>599</v>
      </c>
      <c r="AL700">
        <v>3183</v>
      </c>
      <c r="AM700">
        <v>0</v>
      </c>
      <c r="AN700">
        <v>669</v>
      </c>
      <c r="AO700">
        <v>492</v>
      </c>
      <c r="AP700">
        <v>302</v>
      </c>
    </row>
    <row r="701" spans="1:42">
      <c r="A701">
        <v>3</v>
      </c>
      <c r="B701">
        <v>252</v>
      </c>
      <c r="C701">
        <v>2019</v>
      </c>
      <c r="D701">
        <v>99</v>
      </c>
      <c r="E701">
        <v>44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542</v>
      </c>
      <c r="R701">
        <v>31040</v>
      </c>
      <c r="S701">
        <v>30935</v>
      </c>
      <c r="T701">
        <v>16.098453608247425</v>
      </c>
      <c r="U701">
        <v>60.974882818813619</v>
      </c>
      <c r="V701">
        <v>87.773002526353267</v>
      </c>
      <c r="W701">
        <v>80.90287764667822</v>
      </c>
      <c r="X701">
        <v>0.81507731958762875</v>
      </c>
      <c r="Y701">
        <v>1.6301546391752575</v>
      </c>
      <c r="Z701">
        <v>62.754510309278352</v>
      </c>
      <c r="AA701">
        <v>9.7758485929084387</v>
      </c>
      <c r="AB701">
        <v>2.708387703980808</v>
      </c>
      <c r="AC701">
        <v>-31.431798632988404</v>
      </c>
      <c r="AD701">
        <v>1.9897767526894683</v>
      </c>
      <c r="AE701">
        <v>2.0391686060768071</v>
      </c>
      <c r="AF701">
        <v>616</v>
      </c>
      <c r="AG701">
        <v>0</v>
      </c>
      <c r="AH701">
        <v>0</v>
      </c>
      <c r="AI701">
        <v>174</v>
      </c>
      <c r="AJ701">
        <v>1923</v>
      </c>
      <c r="AK701">
        <v>510</v>
      </c>
      <c r="AL701">
        <v>3077</v>
      </c>
      <c r="AM701">
        <v>2</v>
      </c>
      <c r="AN701">
        <v>603</v>
      </c>
      <c r="AO701">
        <v>488</v>
      </c>
      <c r="AP701">
        <v>287</v>
      </c>
    </row>
    <row r="702" spans="1:42">
      <c r="A702">
        <v>3</v>
      </c>
      <c r="B702">
        <v>253</v>
      </c>
      <c r="C702">
        <v>2019</v>
      </c>
      <c r="D702">
        <v>99</v>
      </c>
      <c r="E702">
        <v>45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548</v>
      </c>
      <c r="R702">
        <v>30136</v>
      </c>
      <c r="S702">
        <v>29945</v>
      </c>
      <c r="T702">
        <v>16.084218210777813</v>
      </c>
      <c r="U702">
        <v>61.058139923192513</v>
      </c>
      <c r="V702">
        <v>87.90610232157249</v>
      </c>
      <c r="W702">
        <v>80.958364334613293</v>
      </c>
      <c r="X702">
        <v>0.99548712503318237</v>
      </c>
      <c r="Y702">
        <v>1.9909742500663647</v>
      </c>
      <c r="Z702">
        <v>66.435492434297856</v>
      </c>
      <c r="AA702">
        <v>9.8949838255836795</v>
      </c>
      <c r="AB702">
        <v>2.6890114132933736</v>
      </c>
      <c r="AC702">
        <v>-30.072271924200074</v>
      </c>
      <c r="AD702">
        <v>1.9318270689126875</v>
      </c>
      <c r="AE702">
        <v>1.9752637299487972</v>
      </c>
      <c r="AF702">
        <v>601</v>
      </c>
      <c r="AG702">
        <v>0</v>
      </c>
      <c r="AH702">
        <v>0</v>
      </c>
      <c r="AI702">
        <v>183</v>
      </c>
      <c r="AJ702">
        <v>1821</v>
      </c>
      <c r="AK702">
        <v>429</v>
      </c>
      <c r="AL702">
        <v>2660</v>
      </c>
      <c r="AM702">
        <v>1</v>
      </c>
      <c r="AN702">
        <v>590</v>
      </c>
      <c r="AO702">
        <v>470</v>
      </c>
      <c r="AP702">
        <v>323</v>
      </c>
    </row>
    <row r="703" spans="1:42">
      <c r="A703">
        <v>3</v>
      </c>
      <c r="B703">
        <v>254</v>
      </c>
      <c r="C703">
        <v>2019</v>
      </c>
      <c r="D703">
        <v>99</v>
      </c>
      <c r="E703">
        <v>46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541</v>
      </c>
      <c r="R703">
        <v>31634</v>
      </c>
      <c r="S703">
        <v>31460</v>
      </c>
      <c r="T703">
        <v>16.093190870582283</v>
      </c>
      <c r="U703">
        <v>61.061538461538483</v>
      </c>
      <c r="V703">
        <v>87.892598143508295</v>
      </c>
      <c r="W703">
        <v>80.953493324856737</v>
      </c>
      <c r="X703">
        <v>1.5647720806726939</v>
      </c>
      <c r="Y703">
        <v>3.1295441613453878</v>
      </c>
      <c r="Z703">
        <v>58.089397483720063</v>
      </c>
      <c r="AA703">
        <v>10.069329212250469</v>
      </c>
      <c r="AB703">
        <v>2.724875762161262</v>
      </c>
      <c r="AC703">
        <v>-32.008942473577243</v>
      </c>
      <c r="AD703">
        <v>2.0278543103923528</v>
      </c>
      <c r="AE703">
        <v>2.0750729025887038</v>
      </c>
      <c r="AF703">
        <v>599</v>
      </c>
      <c r="AG703">
        <v>2</v>
      </c>
      <c r="AH703">
        <v>0</v>
      </c>
      <c r="AI703">
        <v>160</v>
      </c>
      <c r="AJ703">
        <v>1854</v>
      </c>
      <c r="AK703">
        <v>617</v>
      </c>
      <c r="AL703">
        <v>2236</v>
      </c>
      <c r="AM703">
        <v>0</v>
      </c>
      <c r="AN703">
        <v>566</v>
      </c>
      <c r="AO703">
        <v>445</v>
      </c>
      <c r="AP703">
        <v>303</v>
      </c>
    </row>
    <row r="704" spans="1:42">
      <c r="A704">
        <v>3</v>
      </c>
      <c r="B704">
        <v>255</v>
      </c>
      <c r="C704">
        <v>2019</v>
      </c>
      <c r="D704">
        <v>99</v>
      </c>
      <c r="E704">
        <v>47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568</v>
      </c>
      <c r="R704">
        <v>34227</v>
      </c>
      <c r="S704">
        <v>33417</v>
      </c>
      <c r="T704">
        <v>15.760452274520116</v>
      </c>
      <c r="U704">
        <v>60.921028219169905</v>
      </c>
      <c r="V704">
        <v>88.045240790145129</v>
      </c>
      <c r="W704">
        <v>80.598882006163876</v>
      </c>
      <c r="X704">
        <v>1.6945686154205748</v>
      </c>
      <c r="Y704">
        <v>3.3891372308411496</v>
      </c>
      <c r="Z704">
        <v>58.076956788500311</v>
      </c>
      <c r="AA704">
        <v>9.7627138245572667</v>
      </c>
      <c r="AB704">
        <v>2.68721654521589</v>
      </c>
      <c r="AC704">
        <v>-31.51692811265292</v>
      </c>
      <c r="AD704">
        <v>2.1940750294556182</v>
      </c>
      <c r="AE704">
        <v>2.1944996858023327</v>
      </c>
      <c r="AF704">
        <v>686</v>
      </c>
      <c r="AG704">
        <v>2</v>
      </c>
      <c r="AH704">
        <v>0</v>
      </c>
      <c r="AI704">
        <v>218</v>
      </c>
      <c r="AJ704">
        <v>2086</v>
      </c>
      <c r="AK704">
        <v>717</v>
      </c>
      <c r="AL704">
        <v>2959</v>
      </c>
      <c r="AM704">
        <v>2</v>
      </c>
      <c r="AN704">
        <v>708</v>
      </c>
      <c r="AO704">
        <v>568</v>
      </c>
      <c r="AP704">
        <v>307</v>
      </c>
    </row>
    <row r="705" spans="1:42">
      <c r="A705">
        <v>3</v>
      </c>
      <c r="B705">
        <v>256</v>
      </c>
      <c r="C705">
        <v>2019</v>
      </c>
      <c r="D705">
        <v>99</v>
      </c>
      <c r="E705">
        <v>48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643</v>
      </c>
      <c r="R705">
        <v>37439</v>
      </c>
      <c r="S705">
        <v>37328</v>
      </c>
      <c r="T705">
        <v>16.151820294345473</v>
      </c>
      <c r="U705">
        <v>61.044149164166313</v>
      </c>
      <c r="V705">
        <v>87.422591286450015</v>
      </c>
      <c r="W705">
        <v>80.596668988426899</v>
      </c>
      <c r="X705">
        <v>1.1725740537941716</v>
      </c>
      <c r="Y705">
        <v>2.3451481075883431</v>
      </c>
      <c r="Z705">
        <v>62.44290712892969</v>
      </c>
      <c r="AA705">
        <v>9.3664637748783832</v>
      </c>
      <c r="AB705">
        <v>2.6802129832722734</v>
      </c>
      <c r="AC705">
        <v>-29.20692674704754</v>
      </c>
      <c r="AD705">
        <v>2.3999758970341816</v>
      </c>
      <c r="AE705">
        <v>2.4512683688465682</v>
      </c>
      <c r="AF705">
        <v>791</v>
      </c>
      <c r="AG705">
        <v>0</v>
      </c>
      <c r="AH705">
        <v>0</v>
      </c>
      <c r="AI705">
        <v>269</v>
      </c>
      <c r="AJ705">
        <v>2327</v>
      </c>
      <c r="AK705">
        <v>763</v>
      </c>
      <c r="AL705">
        <v>3063</v>
      </c>
      <c r="AM705">
        <v>1</v>
      </c>
      <c r="AN705">
        <v>752</v>
      </c>
      <c r="AO705">
        <v>626</v>
      </c>
      <c r="AP705">
        <v>363</v>
      </c>
    </row>
    <row r="706" spans="1:42">
      <c r="A706">
        <v>3</v>
      </c>
      <c r="B706">
        <v>257</v>
      </c>
      <c r="C706">
        <v>2019</v>
      </c>
      <c r="D706">
        <v>99</v>
      </c>
      <c r="E706">
        <v>49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643</v>
      </c>
      <c r="R706">
        <v>42540</v>
      </c>
      <c r="S706">
        <v>42304</v>
      </c>
      <c r="T706">
        <v>16.189539257169724</v>
      </c>
      <c r="U706">
        <v>61.281864599092302</v>
      </c>
      <c r="V706">
        <v>85.590016153010069</v>
      </c>
      <c r="W706">
        <v>78.83616986573368</v>
      </c>
      <c r="X706">
        <v>1.4598025387870237</v>
      </c>
      <c r="Y706">
        <v>2.9196050775740474</v>
      </c>
      <c r="Z706">
        <v>61.022566995768685</v>
      </c>
      <c r="AA706">
        <v>9.6798517689633279</v>
      </c>
      <c r="AB706">
        <v>2.6539629694267419</v>
      </c>
      <c r="AC706">
        <v>-30.81396669898718</v>
      </c>
      <c r="AD706">
        <v>2.7269685263985162</v>
      </c>
      <c r="AE706">
        <v>2.7173526071529781</v>
      </c>
      <c r="AF706">
        <v>824</v>
      </c>
      <c r="AG706">
        <v>1</v>
      </c>
      <c r="AH706">
        <v>0</v>
      </c>
      <c r="AI706">
        <v>237</v>
      </c>
      <c r="AJ706">
        <v>2581</v>
      </c>
      <c r="AK706">
        <v>710</v>
      </c>
      <c r="AL706">
        <v>3347</v>
      </c>
      <c r="AM706">
        <v>2</v>
      </c>
      <c r="AN706">
        <v>849</v>
      </c>
      <c r="AO706">
        <v>715</v>
      </c>
      <c r="AP706">
        <v>347</v>
      </c>
    </row>
    <row r="707" spans="1:42">
      <c r="A707">
        <v>3</v>
      </c>
      <c r="B707">
        <v>258</v>
      </c>
      <c r="C707">
        <v>2019</v>
      </c>
      <c r="D707">
        <v>99</v>
      </c>
      <c r="E707">
        <v>50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600</v>
      </c>
      <c r="R707">
        <v>38306</v>
      </c>
      <c r="S707">
        <v>38123</v>
      </c>
      <c r="T707">
        <v>16.234506343653731</v>
      </c>
      <c r="U707">
        <v>61.423156624609838</v>
      </c>
      <c r="V707">
        <v>83.371361768539927</v>
      </c>
      <c r="W707">
        <v>76.790806337381738</v>
      </c>
      <c r="X707">
        <v>1.2452357333054878</v>
      </c>
      <c r="Y707">
        <v>2.4904714666109755</v>
      </c>
      <c r="Z707">
        <v>60.337806087819118</v>
      </c>
      <c r="AA707">
        <v>10.013294000889577</v>
      </c>
      <c r="AB707">
        <v>2.7016848927874912</v>
      </c>
      <c r="AC707">
        <v>-33.434663029986133</v>
      </c>
      <c r="AD707">
        <v>2.4555537464085941</v>
      </c>
      <c r="AE707">
        <v>2.3852579038714432</v>
      </c>
      <c r="AF707">
        <v>736</v>
      </c>
      <c r="AG707">
        <v>1</v>
      </c>
      <c r="AH707">
        <v>0</v>
      </c>
      <c r="AI707">
        <v>257</v>
      </c>
      <c r="AJ707">
        <v>2550</v>
      </c>
      <c r="AK707">
        <v>743</v>
      </c>
      <c r="AL707">
        <v>3421</v>
      </c>
      <c r="AM707">
        <v>1</v>
      </c>
      <c r="AN707">
        <v>868</v>
      </c>
      <c r="AO707">
        <v>543</v>
      </c>
      <c r="AP707">
        <v>330</v>
      </c>
    </row>
    <row r="708" spans="1:42">
      <c r="A708">
        <v>3</v>
      </c>
      <c r="B708">
        <v>259</v>
      </c>
      <c r="C708">
        <v>2019</v>
      </c>
      <c r="D708">
        <v>99</v>
      </c>
      <c r="E708">
        <v>51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522</v>
      </c>
      <c r="R708">
        <v>29929</v>
      </c>
      <c r="S708">
        <v>29699</v>
      </c>
      <c r="T708">
        <v>16.216211701025756</v>
      </c>
      <c r="U708">
        <v>61.496245664837197</v>
      </c>
      <c r="V708">
        <v>81.919158773853894</v>
      </c>
      <c r="W708">
        <v>75.404162429711747</v>
      </c>
      <c r="X708">
        <v>1.5570182765879248</v>
      </c>
      <c r="Y708">
        <v>3.1140365531758496</v>
      </c>
      <c r="Z708">
        <v>56.991546660429691</v>
      </c>
      <c r="AA708">
        <v>9.7923199415336324</v>
      </c>
      <c r="AB708">
        <v>2.675222941145162</v>
      </c>
      <c r="AC708">
        <v>-32.404103559724341</v>
      </c>
      <c r="AD708">
        <v>1.9185576169859244</v>
      </c>
      <c r="AE708">
        <v>1.8246358068892288</v>
      </c>
      <c r="AF708">
        <v>564</v>
      </c>
      <c r="AG708">
        <v>0</v>
      </c>
      <c r="AH708">
        <v>0</v>
      </c>
      <c r="AI708">
        <v>214</v>
      </c>
      <c r="AJ708">
        <v>2086</v>
      </c>
      <c r="AK708">
        <v>614</v>
      </c>
      <c r="AL708">
        <v>2585</v>
      </c>
      <c r="AM708">
        <v>0</v>
      </c>
      <c r="AN708">
        <v>735</v>
      </c>
      <c r="AO708">
        <v>536</v>
      </c>
      <c r="AP708">
        <v>301</v>
      </c>
    </row>
    <row r="709" spans="1:42">
      <c r="A709">
        <v>3</v>
      </c>
      <c r="B709">
        <v>260</v>
      </c>
      <c r="C709">
        <v>2019</v>
      </c>
      <c r="D709">
        <v>99</v>
      </c>
      <c r="E709">
        <v>52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229</v>
      </c>
      <c r="R709">
        <v>12409</v>
      </c>
      <c r="S709">
        <v>12167</v>
      </c>
      <c r="T709">
        <v>15.884196953823835</v>
      </c>
      <c r="U709">
        <v>61.151557491575574</v>
      </c>
      <c r="V709">
        <v>84.990163525105942</v>
      </c>
      <c r="W709">
        <v>77.984747267198387</v>
      </c>
      <c r="X709">
        <v>2.304778789588203</v>
      </c>
      <c r="Y709">
        <v>4.6095575791764061</v>
      </c>
      <c r="Z709">
        <v>62.245144653074384</v>
      </c>
      <c r="AA709">
        <v>10.564486189067981</v>
      </c>
      <c r="AB709">
        <v>2.803274629213738</v>
      </c>
      <c r="AC709">
        <v>-30.914537943924312</v>
      </c>
      <c r="AD709">
        <v>0.795461975648312</v>
      </c>
      <c r="AE709">
        <v>0.77309385935835595</v>
      </c>
      <c r="AF709">
        <v>273</v>
      </c>
      <c r="AG709">
        <v>1</v>
      </c>
      <c r="AH709">
        <v>0</v>
      </c>
      <c r="AI709">
        <v>69</v>
      </c>
      <c r="AJ709">
        <v>839</v>
      </c>
      <c r="AK709">
        <v>219</v>
      </c>
      <c r="AL709">
        <v>1114</v>
      </c>
      <c r="AM709">
        <v>0</v>
      </c>
      <c r="AN709">
        <v>273</v>
      </c>
      <c r="AO709">
        <v>157</v>
      </c>
      <c r="AP709">
        <v>126</v>
      </c>
    </row>
    <row r="710" spans="1:42">
      <c r="A710">
        <v>3</v>
      </c>
      <c r="B710">
        <v>261</v>
      </c>
      <c r="C710">
        <v>2018</v>
      </c>
      <c r="D710">
        <v>99</v>
      </c>
      <c r="E710">
        <v>1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472</v>
      </c>
      <c r="R710">
        <v>31479</v>
      </c>
      <c r="S710">
        <v>31426</v>
      </c>
      <c r="T710">
        <v>15.581276406493222</v>
      </c>
      <c r="U710">
        <v>59.954400814612114</v>
      </c>
      <c r="V710">
        <v>89.854968238166634</v>
      </c>
      <c r="W710">
        <v>82.87977152676099</v>
      </c>
      <c r="X710">
        <v>1.5915372152863811</v>
      </c>
      <c r="Y710">
        <v>3.1830744305727623</v>
      </c>
      <c r="Z710">
        <v>56.002414307951341</v>
      </c>
      <c r="AA710">
        <v>9.5269889497401881</v>
      </c>
      <c r="AB710">
        <v>2.6067586176915838</v>
      </c>
      <c r="AC710">
        <v>-26.707046847163955</v>
      </c>
      <c r="AD710">
        <v>1.9273734294438296</v>
      </c>
      <c r="AE710">
        <v>2.0564317804825927</v>
      </c>
      <c r="AF710">
        <v>630</v>
      </c>
      <c r="AG710">
        <v>0</v>
      </c>
      <c r="AH710">
        <v>0</v>
      </c>
      <c r="AI710">
        <v>202</v>
      </c>
      <c r="AJ710">
        <v>2235</v>
      </c>
      <c r="AK710">
        <v>774</v>
      </c>
      <c r="AL710">
        <v>2472</v>
      </c>
      <c r="AM710">
        <v>0</v>
      </c>
      <c r="AN710">
        <v>2028</v>
      </c>
      <c r="AO710">
        <v>851</v>
      </c>
    </row>
    <row r="711" spans="1:42">
      <c r="A711">
        <v>3</v>
      </c>
      <c r="B711">
        <v>262</v>
      </c>
      <c r="C711">
        <v>2018</v>
      </c>
      <c r="D711">
        <v>99</v>
      </c>
      <c r="E711">
        <v>2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567</v>
      </c>
      <c r="R711">
        <v>33570</v>
      </c>
      <c r="S711">
        <v>33496</v>
      </c>
      <c r="T711">
        <v>15.567500744712545</v>
      </c>
      <c r="U711">
        <v>59.964294244088848</v>
      </c>
      <c r="V711">
        <v>88.378056363386108</v>
      </c>
      <c r="W711">
        <v>81.498405779794325</v>
      </c>
      <c r="X711">
        <v>2.120941316651773</v>
      </c>
      <c r="Y711">
        <v>4.241882633303546</v>
      </c>
      <c r="Z711">
        <v>58.328865058087572</v>
      </c>
      <c r="AA711">
        <v>9.554292077398264</v>
      </c>
      <c r="AB711">
        <v>2.6720658655518745</v>
      </c>
      <c r="AC711">
        <v>-26.262902343966879</v>
      </c>
      <c r="AD711">
        <v>2.055399664107163</v>
      </c>
      <c r="AE711">
        <v>2.1553545312685527</v>
      </c>
      <c r="AF711">
        <v>549</v>
      </c>
      <c r="AG711">
        <v>0</v>
      </c>
      <c r="AH711">
        <v>0</v>
      </c>
      <c r="AI711">
        <v>235</v>
      </c>
      <c r="AJ711">
        <v>2270</v>
      </c>
      <c r="AK711">
        <v>858</v>
      </c>
      <c r="AL711">
        <v>2384</v>
      </c>
      <c r="AM711">
        <v>0</v>
      </c>
      <c r="AN711">
        <v>2261</v>
      </c>
      <c r="AO711">
        <v>697</v>
      </c>
    </row>
    <row r="712" spans="1:42">
      <c r="A712">
        <v>3</v>
      </c>
      <c r="B712">
        <v>263</v>
      </c>
      <c r="C712">
        <v>2018</v>
      </c>
      <c r="D712">
        <v>99</v>
      </c>
      <c r="E712">
        <v>3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553</v>
      </c>
      <c r="R712">
        <v>30257</v>
      </c>
      <c r="S712">
        <v>29955</v>
      </c>
      <c r="T712">
        <v>15.54559275539545</v>
      </c>
      <c r="U712">
        <v>60.137873476882</v>
      </c>
      <c r="V712">
        <v>87.670903249058</v>
      </c>
      <c r="W712">
        <v>80.626052411951179</v>
      </c>
      <c r="X712">
        <v>1.9499619922662528</v>
      </c>
      <c r="Y712">
        <v>3.8999239845325055</v>
      </c>
      <c r="Z712">
        <v>56.942195194500478</v>
      </c>
      <c r="AA712">
        <v>9.3019736450830379</v>
      </c>
      <c r="AB712">
        <v>2.6754606867188655</v>
      </c>
      <c r="AC712">
        <v>-24.457202774626204</v>
      </c>
      <c r="AD712">
        <v>1.8525536978519632</v>
      </c>
      <c r="AE712">
        <v>1.9068712723594536</v>
      </c>
      <c r="AF712">
        <v>521</v>
      </c>
      <c r="AG712">
        <v>0</v>
      </c>
      <c r="AH712">
        <v>0</v>
      </c>
      <c r="AI712">
        <v>183</v>
      </c>
      <c r="AJ712">
        <v>2014</v>
      </c>
      <c r="AK712">
        <v>527</v>
      </c>
      <c r="AL712">
        <v>2128</v>
      </c>
      <c r="AM712">
        <v>0</v>
      </c>
      <c r="AN712">
        <v>1913</v>
      </c>
      <c r="AO712">
        <v>632</v>
      </c>
    </row>
    <row r="713" spans="1:42">
      <c r="A713">
        <v>3</v>
      </c>
      <c r="B713">
        <v>264</v>
      </c>
      <c r="C713">
        <v>2018</v>
      </c>
      <c r="D713">
        <v>99</v>
      </c>
      <c r="E713">
        <v>4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541</v>
      </c>
      <c r="R713">
        <v>30811</v>
      </c>
      <c r="S713">
        <v>30440</v>
      </c>
      <c r="T713">
        <v>15.48060757521665</v>
      </c>
      <c r="U713">
        <v>60.093166885676759</v>
      </c>
      <c r="V713">
        <v>88.306623832755875</v>
      </c>
      <c r="W713">
        <v>81.213784494086809</v>
      </c>
      <c r="X713">
        <v>1.4248158125344847</v>
      </c>
      <c r="Y713">
        <v>2.8496316250689695</v>
      </c>
      <c r="Z713">
        <v>57.070526759923425</v>
      </c>
      <c r="AA713">
        <v>9.4066101189478744</v>
      </c>
      <c r="AB713">
        <v>2.7067454716623112</v>
      </c>
      <c r="AC713">
        <v>-25.884378556061833</v>
      </c>
      <c r="AD713">
        <v>1.8864736089009764</v>
      </c>
      <c r="AE713">
        <v>1.9518707339551924</v>
      </c>
      <c r="AF713">
        <v>667</v>
      </c>
      <c r="AG713">
        <v>0</v>
      </c>
      <c r="AH713">
        <v>0</v>
      </c>
      <c r="AI713">
        <v>211</v>
      </c>
      <c r="AJ713">
        <v>2183</v>
      </c>
      <c r="AK713">
        <v>590</v>
      </c>
      <c r="AL713">
        <v>2226</v>
      </c>
      <c r="AM713">
        <v>1</v>
      </c>
      <c r="AN713">
        <v>1875</v>
      </c>
      <c r="AO713">
        <v>733</v>
      </c>
    </row>
    <row r="714" spans="1:42">
      <c r="A714">
        <v>3</v>
      </c>
      <c r="B714">
        <v>265</v>
      </c>
      <c r="C714">
        <v>2018</v>
      </c>
      <c r="D714">
        <v>99</v>
      </c>
      <c r="E714">
        <v>5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553</v>
      </c>
      <c r="R714">
        <v>29565</v>
      </c>
      <c r="S714">
        <v>29266</v>
      </c>
      <c r="T714">
        <v>15.50975815998647</v>
      </c>
      <c r="U714">
        <v>60.097450966992405</v>
      </c>
      <c r="V714">
        <v>87.794096055761031</v>
      </c>
      <c r="W714">
        <v>80.816944577324747</v>
      </c>
      <c r="X714">
        <v>1.4375105699306612</v>
      </c>
      <c r="Y714">
        <v>2.8750211398613224</v>
      </c>
      <c r="Z714">
        <v>58.599695585996955</v>
      </c>
      <c r="AA714">
        <v>9.0076053638187386</v>
      </c>
      <c r="AB714">
        <v>2.6800634384735433</v>
      </c>
      <c r="AC714">
        <v>-24.97096108794096</v>
      </c>
      <c r="AD714">
        <v>1.810184422678828</v>
      </c>
      <c r="AE714">
        <v>1.8674219143757809</v>
      </c>
      <c r="AF714">
        <v>686</v>
      </c>
      <c r="AG714">
        <v>1</v>
      </c>
      <c r="AH714">
        <v>0</v>
      </c>
      <c r="AI714">
        <v>199</v>
      </c>
      <c r="AJ714">
        <v>2128</v>
      </c>
      <c r="AK714">
        <v>733</v>
      </c>
      <c r="AL714">
        <v>1853</v>
      </c>
      <c r="AM714">
        <v>0</v>
      </c>
      <c r="AN714">
        <v>1756</v>
      </c>
      <c r="AO714">
        <v>736</v>
      </c>
    </row>
    <row r="715" spans="1:42">
      <c r="A715">
        <v>3</v>
      </c>
      <c r="B715">
        <v>266</v>
      </c>
      <c r="C715">
        <v>2018</v>
      </c>
      <c r="D715">
        <v>99</v>
      </c>
      <c r="E715">
        <v>6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564</v>
      </c>
      <c r="R715">
        <v>33583</v>
      </c>
      <c r="S715">
        <v>33169</v>
      </c>
      <c r="T715">
        <v>15.519429473245395</v>
      </c>
      <c r="U715">
        <v>60.165727034279001</v>
      </c>
      <c r="V715">
        <v>87.149365766511053</v>
      </c>
      <c r="W715">
        <v>80.134900057281854</v>
      </c>
      <c r="X715">
        <v>1.9861239317511836</v>
      </c>
      <c r="Y715">
        <v>3.9722478635023672</v>
      </c>
      <c r="Z715">
        <v>54.024357561861642</v>
      </c>
      <c r="AA715">
        <v>9.5242195284445028</v>
      </c>
      <c r="AB715">
        <v>2.6587383437278049</v>
      </c>
      <c r="AC715">
        <v>-23.601223438890344</v>
      </c>
      <c r="AD715">
        <v>2.0561956186985655</v>
      </c>
      <c r="AE715">
        <v>2.0986051462153075</v>
      </c>
      <c r="AF715">
        <v>615</v>
      </c>
      <c r="AG715">
        <v>0</v>
      </c>
      <c r="AH715">
        <v>1</v>
      </c>
      <c r="AI715">
        <v>229</v>
      </c>
      <c r="AJ715">
        <v>2298</v>
      </c>
      <c r="AK715">
        <v>795</v>
      </c>
      <c r="AL715">
        <v>2390</v>
      </c>
      <c r="AM715">
        <v>1</v>
      </c>
      <c r="AN715">
        <v>1845</v>
      </c>
      <c r="AO715">
        <v>722</v>
      </c>
    </row>
    <row r="716" spans="1:42">
      <c r="A716">
        <v>3</v>
      </c>
      <c r="B716">
        <v>267</v>
      </c>
      <c r="C716">
        <v>2018</v>
      </c>
      <c r="D716">
        <v>99</v>
      </c>
      <c r="E716">
        <v>7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541</v>
      </c>
      <c r="R716">
        <v>30607</v>
      </c>
      <c r="S716">
        <v>30213</v>
      </c>
      <c r="T716">
        <v>15.474107230372139</v>
      </c>
      <c r="U716">
        <v>60.101280905570455</v>
      </c>
      <c r="V716">
        <v>87.963236391787106</v>
      </c>
      <c r="W716">
        <v>80.852742197067712</v>
      </c>
      <c r="X716">
        <v>0.99977129414839716</v>
      </c>
      <c r="Y716">
        <v>1.9995425882967943</v>
      </c>
      <c r="Z716">
        <v>56.072140360048351</v>
      </c>
      <c r="AA716">
        <v>9.3850507025338974</v>
      </c>
      <c r="AB716">
        <v>2.7051150409058518</v>
      </c>
      <c r="AC716">
        <v>-25.225215469959419</v>
      </c>
      <c r="AD716">
        <v>1.8739832445435785</v>
      </c>
      <c r="AE716">
        <v>1.9287025747174684</v>
      </c>
      <c r="AF716">
        <v>736</v>
      </c>
      <c r="AG716">
        <v>0</v>
      </c>
      <c r="AH716">
        <v>0</v>
      </c>
      <c r="AI716">
        <v>200</v>
      </c>
      <c r="AJ716">
        <v>2240</v>
      </c>
      <c r="AK716">
        <v>628</v>
      </c>
      <c r="AL716">
        <v>2238</v>
      </c>
      <c r="AM716">
        <v>0</v>
      </c>
      <c r="AN716">
        <v>1808</v>
      </c>
      <c r="AO716">
        <v>754</v>
      </c>
    </row>
    <row r="717" spans="1:42">
      <c r="A717">
        <v>3</v>
      </c>
      <c r="B717">
        <v>268</v>
      </c>
      <c r="C717">
        <v>2018</v>
      </c>
      <c r="D717">
        <v>99</v>
      </c>
      <c r="E717">
        <v>8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  <c r="Q717">
        <v>568</v>
      </c>
      <c r="R717">
        <v>31700</v>
      </c>
      <c r="S717">
        <v>31346</v>
      </c>
      <c r="T717">
        <v>15.533974763406944</v>
      </c>
      <c r="U717">
        <v>60.163625342946482</v>
      </c>
      <c r="V717">
        <v>87.941988689618142</v>
      </c>
      <c r="W717">
        <v>80.878992534932351</v>
      </c>
      <c r="X717">
        <v>3.0031545741324916</v>
      </c>
      <c r="Y717">
        <v>6.0063091482649833</v>
      </c>
      <c r="Z717">
        <v>57.589905362776008</v>
      </c>
      <c r="AA717">
        <v>9.2873160980188327</v>
      </c>
      <c r="AB717">
        <v>2.6834394899465499</v>
      </c>
      <c r="AC717">
        <v>-27.056274212419719</v>
      </c>
      <c r="AD717">
        <v>1.940904657497678</v>
      </c>
      <c r="AE717">
        <v>2.0016793905308594</v>
      </c>
      <c r="AF717">
        <v>599</v>
      </c>
      <c r="AG717">
        <v>1</v>
      </c>
      <c r="AH717">
        <v>0</v>
      </c>
      <c r="AI717">
        <v>189</v>
      </c>
      <c r="AJ717">
        <v>1938</v>
      </c>
      <c r="AK717">
        <v>594</v>
      </c>
      <c r="AL717">
        <v>1894</v>
      </c>
      <c r="AM717">
        <v>2</v>
      </c>
      <c r="AN717">
        <v>1726</v>
      </c>
      <c r="AO717">
        <v>641</v>
      </c>
    </row>
    <row r="718" spans="1:42">
      <c r="A718">
        <v>3</v>
      </c>
      <c r="B718">
        <v>269</v>
      </c>
      <c r="C718">
        <v>2018</v>
      </c>
      <c r="D718">
        <v>99</v>
      </c>
      <c r="E718">
        <v>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527</v>
      </c>
      <c r="R718">
        <v>28195</v>
      </c>
      <c r="S718">
        <v>27859</v>
      </c>
      <c r="T718">
        <v>15.484624933498848</v>
      </c>
      <c r="U718">
        <v>60.133924405039643</v>
      </c>
      <c r="V718">
        <v>87.723311986994659</v>
      </c>
      <c r="W718">
        <v>80.646667145267202</v>
      </c>
      <c r="X718">
        <v>2.4188685937222911</v>
      </c>
      <c r="Y718">
        <v>4.8377371874445823</v>
      </c>
      <c r="Z718">
        <v>56.49583259443164</v>
      </c>
      <c r="AA718">
        <v>9.1407895029872872</v>
      </c>
      <c r="AB718">
        <v>2.7251767768240982</v>
      </c>
      <c r="AC718">
        <v>-27.8836812839061</v>
      </c>
      <c r="AD718">
        <v>1.726303054200222</v>
      </c>
      <c r="AE718">
        <v>1.7738978325518175</v>
      </c>
      <c r="AF718">
        <v>563</v>
      </c>
      <c r="AG718">
        <v>0</v>
      </c>
      <c r="AH718">
        <v>0</v>
      </c>
      <c r="AI718">
        <v>190</v>
      </c>
      <c r="AJ718">
        <v>2075</v>
      </c>
      <c r="AK718">
        <v>598</v>
      </c>
      <c r="AL718">
        <v>2052</v>
      </c>
      <c r="AM718">
        <v>1</v>
      </c>
      <c r="AN718">
        <v>1721</v>
      </c>
      <c r="AO718">
        <v>540</v>
      </c>
    </row>
    <row r="719" spans="1:42">
      <c r="A719">
        <v>3</v>
      </c>
      <c r="B719">
        <v>270</v>
      </c>
      <c r="C719">
        <v>2018</v>
      </c>
      <c r="D719">
        <v>99</v>
      </c>
      <c r="E719">
        <v>10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564</v>
      </c>
      <c r="R719">
        <v>30707</v>
      </c>
      <c r="S719">
        <v>30472</v>
      </c>
      <c r="T719">
        <v>15.606864884228347</v>
      </c>
      <c r="U719">
        <v>60.18114990811236</v>
      </c>
      <c r="V719">
        <v>87.325205854752781</v>
      </c>
      <c r="W719">
        <v>80.392143607246012</v>
      </c>
      <c r="X719">
        <v>1.6120102908131699</v>
      </c>
      <c r="Y719">
        <v>3.2240205816263399</v>
      </c>
      <c r="Z719">
        <v>60.250105839059479</v>
      </c>
      <c r="AA719">
        <v>9.0236305888645933</v>
      </c>
      <c r="AB719">
        <v>2.6857732475693314</v>
      </c>
      <c r="AC719">
        <v>-25.545788752532232</v>
      </c>
      <c r="AD719">
        <v>1.8801059721697535</v>
      </c>
      <c r="AE719">
        <v>1.9341547748018479</v>
      </c>
      <c r="AF719">
        <v>577</v>
      </c>
      <c r="AG719">
        <v>0</v>
      </c>
      <c r="AH719">
        <v>0</v>
      </c>
      <c r="AI719">
        <v>205</v>
      </c>
      <c r="AJ719">
        <v>2047</v>
      </c>
      <c r="AK719">
        <v>565</v>
      </c>
      <c r="AL719">
        <v>2099</v>
      </c>
      <c r="AM719">
        <v>1</v>
      </c>
      <c r="AN719">
        <v>1794</v>
      </c>
      <c r="AO719">
        <v>635</v>
      </c>
    </row>
    <row r="720" spans="1:42">
      <c r="A720">
        <v>3</v>
      </c>
      <c r="B720">
        <v>271</v>
      </c>
      <c r="C720">
        <v>2018</v>
      </c>
      <c r="D720">
        <v>99</v>
      </c>
      <c r="E720">
        <v>11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596</v>
      </c>
      <c r="R720">
        <v>32406</v>
      </c>
      <c r="S720">
        <v>31950</v>
      </c>
      <c r="T720">
        <v>15.457168425600196</v>
      </c>
      <c r="U720">
        <v>60.131705790297318</v>
      </c>
      <c r="V720">
        <v>87.269796218020403</v>
      </c>
      <c r="W720">
        <v>80.200262910797932</v>
      </c>
      <c r="X720">
        <v>1.4287477627599825</v>
      </c>
      <c r="Y720">
        <v>2.857495525519965</v>
      </c>
      <c r="Z720">
        <v>58.634203542553841</v>
      </c>
      <c r="AA720">
        <v>9.2503393462976327</v>
      </c>
      <c r="AB720">
        <v>2.6972064725157998</v>
      </c>
      <c r="AC720">
        <v>-26.334029432463016</v>
      </c>
      <c r="AD720">
        <v>1.9841311145384783</v>
      </c>
      <c r="AE720">
        <v>2.0231277637684704</v>
      </c>
      <c r="AF720">
        <v>578</v>
      </c>
      <c r="AG720">
        <v>0</v>
      </c>
      <c r="AH720">
        <v>0</v>
      </c>
      <c r="AI720">
        <v>185</v>
      </c>
      <c r="AJ720">
        <v>2455</v>
      </c>
      <c r="AK720">
        <v>679</v>
      </c>
      <c r="AL720">
        <v>2503</v>
      </c>
      <c r="AM720">
        <v>1</v>
      </c>
      <c r="AN720">
        <v>1756</v>
      </c>
      <c r="AO720">
        <v>722</v>
      </c>
    </row>
    <row r="721" spans="1:41">
      <c r="A721">
        <v>3</v>
      </c>
      <c r="B721">
        <v>272</v>
      </c>
      <c r="C721">
        <v>2018</v>
      </c>
      <c r="D721">
        <v>99</v>
      </c>
      <c r="E721">
        <v>12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662</v>
      </c>
      <c r="R721">
        <v>39967</v>
      </c>
      <c r="S721">
        <v>39468</v>
      </c>
      <c r="T721">
        <v>15.553356519128283</v>
      </c>
      <c r="U721">
        <v>60.262972534711658</v>
      </c>
      <c r="V721">
        <v>86.756856439837051</v>
      </c>
      <c r="W721">
        <v>79.721450288841126</v>
      </c>
      <c r="X721">
        <v>1.7239222358445716</v>
      </c>
      <c r="Y721">
        <v>3.4478444716891432</v>
      </c>
      <c r="Z721">
        <v>57.522456026221619</v>
      </c>
      <c r="AA721">
        <v>9.2810114160216184</v>
      </c>
      <c r="AB721">
        <v>2.7020538044030622</v>
      </c>
      <c r="AC721">
        <v>-25.769477204546153</v>
      </c>
      <c r="AD721">
        <v>2.4470705503536179</v>
      </c>
      <c r="AE721">
        <v>2.4842595376362167</v>
      </c>
      <c r="AF721">
        <v>757</v>
      </c>
      <c r="AG721">
        <v>0</v>
      </c>
      <c r="AH721">
        <v>0</v>
      </c>
      <c r="AI721">
        <v>224</v>
      </c>
      <c r="AJ721">
        <v>2736</v>
      </c>
      <c r="AK721">
        <v>607</v>
      </c>
      <c r="AL721">
        <v>2612</v>
      </c>
      <c r="AM721">
        <v>0</v>
      </c>
      <c r="AN721">
        <v>2184</v>
      </c>
      <c r="AO721">
        <v>772</v>
      </c>
    </row>
    <row r="722" spans="1:41">
      <c r="A722">
        <v>3</v>
      </c>
      <c r="B722">
        <v>273</v>
      </c>
      <c r="C722">
        <v>2018</v>
      </c>
      <c r="D722">
        <v>99</v>
      </c>
      <c r="E722">
        <v>13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309</v>
      </c>
      <c r="R722">
        <v>17993</v>
      </c>
      <c r="S722">
        <v>17842</v>
      </c>
      <c r="T722">
        <v>15.728894570110597</v>
      </c>
      <c r="U722">
        <v>60.483746216791857</v>
      </c>
      <c r="V722">
        <v>87.475800280370791</v>
      </c>
      <c r="W722">
        <v>80.46436498150473</v>
      </c>
      <c r="X722">
        <v>1.6617573500805862</v>
      </c>
      <c r="Y722">
        <v>3.3235147001611725</v>
      </c>
      <c r="Z722">
        <v>50.658589451453359</v>
      </c>
      <c r="AA722">
        <v>8.8206333475442804</v>
      </c>
      <c r="AB722">
        <v>2.6733560467258983</v>
      </c>
      <c r="AC722">
        <v>-25.798487605462928</v>
      </c>
      <c r="AD722">
        <v>1.1016623817777831</v>
      </c>
      <c r="AE722">
        <v>1.1335058838004901</v>
      </c>
      <c r="AF722">
        <v>273</v>
      </c>
      <c r="AG722">
        <v>0</v>
      </c>
      <c r="AH722">
        <v>0</v>
      </c>
      <c r="AI722">
        <v>113</v>
      </c>
      <c r="AJ722">
        <v>1388</v>
      </c>
      <c r="AK722">
        <v>294</v>
      </c>
      <c r="AL722">
        <v>1129</v>
      </c>
      <c r="AM722">
        <v>0</v>
      </c>
      <c r="AN722">
        <v>933</v>
      </c>
      <c r="AO722">
        <v>334</v>
      </c>
    </row>
    <row r="723" spans="1:41">
      <c r="A723">
        <v>3</v>
      </c>
      <c r="B723">
        <v>274</v>
      </c>
      <c r="C723">
        <v>2018</v>
      </c>
      <c r="D723">
        <v>99</v>
      </c>
      <c r="E723">
        <v>14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  <c r="Q723">
        <v>519</v>
      </c>
      <c r="R723">
        <v>31897</v>
      </c>
      <c r="S723">
        <v>31385</v>
      </c>
      <c r="T723">
        <v>15.53274602627206</v>
      </c>
      <c r="U723">
        <v>60.348765333758159</v>
      </c>
      <c r="V723">
        <v>88.723760807266089</v>
      </c>
      <c r="W723">
        <v>81.404052891508499</v>
      </c>
      <c r="X723">
        <v>1.9218108286045716</v>
      </c>
      <c r="Y723">
        <v>3.8436216572091433</v>
      </c>
      <c r="Z723">
        <v>55.497382198952877</v>
      </c>
      <c r="AA723">
        <v>9.8329732803828733</v>
      </c>
      <c r="AB723">
        <v>2.7072464235086273</v>
      </c>
      <c r="AC723">
        <v>-28.636947225211905</v>
      </c>
      <c r="AD723">
        <v>1.9529664309212436</v>
      </c>
      <c r="AE723">
        <v>2.017180756096963</v>
      </c>
      <c r="AF723">
        <v>608</v>
      </c>
      <c r="AG723">
        <v>0</v>
      </c>
      <c r="AH723">
        <v>0</v>
      </c>
      <c r="AI723">
        <v>203</v>
      </c>
      <c r="AJ723">
        <v>2421</v>
      </c>
      <c r="AK723">
        <v>685</v>
      </c>
      <c r="AL723">
        <v>2502</v>
      </c>
      <c r="AM723">
        <v>1</v>
      </c>
      <c r="AN723">
        <v>1624</v>
      </c>
      <c r="AO723">
        <v>671</v>
      </c>
    </row>
    <row r="724" spans="1:41">
      <c r="A724">
        <v>3</v>
      </c>
      <c r="B724">
        <v>275</v>
      </c>
      <c r="C724">
        <v>2018</v>
      </c>
      <c r="D724">
        <v>99</v>
      </c>
      <c r="E724">
        <v>15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584</v>
      </c>
      <c r="R724">
        <v>34270</v>
      </c>
      <c r="S724">
        <v>33770</v>
      </c>
      <c r="T724">
        <v>15.519754887656838</v>
      </c>
      <c r="U724">
        <v>60.302132069884522</v>
      </c>
      <c r="V724">
        <v>88.321681529920284</v>
      </c>
      <c r="W724">
        <v>81.137684335208689</v>
      </c>
      <c r="X724">
        <v>2.226437117011963</v>
      </c>
      <c r="Y724">
        <v>4.452874234023926</v>
      </c>
      <c r="Z724">
        <v>59.991245987744406</v>
      </c>
      <c r="AA724">
        <v>9.5355553690030437</v>
      </c>
      <c r="AB724">
        <v>2.7519629653392657</v>
      </c>
      <c r="AC724">
        <v>-27.85682414888613</v>
      </c>
      <c r="AD724">
        <v>2.0982587574903921</v>
      </c>
      <c r="AE724">
        <v>2.1633676191921549</v>
      </c>
      <c r="AF724">
        <v>719</v>
      </c>
      <c r="AG724">
        <v>1</v>
      </c>
      <c r="AH724">
        <v>0</v>
      </c>
      <c r="AI724">
        <v>196</v>
      </c>
      <c r="AJ724">
        <v>2490</v>
      </c>
      <c r="AK724">
        <v>590</v>
      </c>
      <c r="AL724">
        <v>2336</v>
      </c>
      <c r="AM724">
        <v>0</v>
      </c>
      <c r="AN724">
        <v>1893</v>
      </c>
      <c r="AO724">
        <v>821</v>
      </c>
    </row>
    <row r="725" spans="1:41">
      <c r="A725">
        <v>3</v>
      </c>
      <c r="B725">
        <v>276</v>
      </c>
      <c r="C725">
        <v>2018</v>
      </c>
      <c r="D725">
        <v>99</v>
      </c>
      <c r="E725">
        <v>16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566</v>
      </c>
      <c r="R725">
        <v>32973</v>
      </c>
      <c r="S725">
        <v>32280</v>
      </c>
      <c r="T725">
        <v>15.392502956964789</v>
      </c>
      <c r="U725">
        <v>60.200371747211918</v>
      </c>
      <c r="V725">
        <v>87.623898955643753</v>
      </c>
      <c r="W725">
        <v>80.346112143742005</v>
      </c>
      <c r="X725">
        <v>1.1130318745640373</v>
      </c>
      <c r="Y725">
        <v>2.2260637491280746</v>
      </c>
      <c r="Z725">
        <v>57.638067509780733</v>
      </c>
      <c r="AA725">
        <v>9.6259681308343374</v>
      </c>
      <c r="AB725">
        <v>2.664222056787986</v>
      </c>
      <c r="AC725">
        <v>-26.570866551151905</v>
      </c>
      <c r="AD725">
        <v>2.018846980178894</v>
      </c>
      <c r="AE725">
        <v>2.0477411054020314</v>
      </c>
      <c r="AF725">
        <v>608</v>
      </c>
      <c r="AG725">
        <v>0</v>
      </c>
      <c r="AH725">
        <v>1</v>
      </c>
      <c r="AI725">
        <v>136</v>
      </c>
      <c r="AJ725">
        <v>2695</v>
      </c>
      <c r="AK725">
        <v>532</v>
      </c>
      <c r="AL725">
        <v>1624</v>
      </c>
      <c r="AM725">
        <v>0</v>
      </c>
      <c r="AN725">
        <v>1831</v>
      </c>
      <c r="AO725">
        <v>756</v>
      </c>
    </row>
    <row r="726" spans="1:41">
      <c r="A726">
        <v>3</v>
      </c>
      <c r="B726">
        <v>277</v>
      </c>
      <c r="C726">
        <v>2018</v>
      </c>
      <c r="D726">
        <v>99</v>
      </c>
      <c r="E726">
        <v>17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573</v>
      </c>
      <c r="R726">
        <v>38346</v>
      </c>
      <c r="S726">
        <v>37589</v>
      </c>
      <c r="T726">
        <v>15.409195222448229</v>
      </c>
      <c r="U726">
        <v>60.201096065338241</v>
      </c>
      <c r="V726">
        <v>86.806809131102483</v>
      </c>
      <c r="W726">
        <v>79.545590465295604</v>
      </c>
      <c r="X726">
        <v>1.9767381213164339</v>
      </c>
      <c r="Y726">
        <v>3.9534762426328678</v>
      </c>
      <c r="Z726">
        <v>57.737443279611952</v>
      </c>
      <c r="AA726">
        <v>9.25542608772116</v>
      </c>
      <c r="AB726">
        <v>2.6993846239867714</v>
      </c>
      <c r="AC726">
        <v>-28.163236750652903</v>
      </c>
      <c r="AD726">
        <v>2.3478211355333118</v>
      </c>
      <c r="AE726">
        <v>2.360769238802237</v>
      </c>
      <c r="AF726">
        <v>775</v>
      </c>
      <c r="AG726">
        <v>0</v>
      </c>
      <c r="AH726">
        <v>0</v>
      </c>
      <c r="AI726">
        <v>218</v>
      </c>
      <c r="AJ726">
        <v>2630</v>
      </c>
      <c r="AK726">
        <v>700</v>
      </c>
      <c r="AL726">
        <v>1886</v>
      </c>
      <c r="AM726">
        <v>1</v>
      </c>
      <c r="AN726">
        <v>2149</v>
      </c>
      <c r="AO726">
        <v>700</v>
      </c>
    </row>
    <row r="727" spans="1:41">
      <c r="A727">
        <v>3</v>
      </c>
      <c r="B727">
        <v>278</v>
      </c>
      <c r="C727">
        <v>2018</v>
      </c>
      <c r="D727">
        <v>99</v>
      </c>
      <c r="E727">
        <v>18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569</v>
      </c>
      <c r="R727">
        <v>31115</v>
      </c>
      <c r="S727">
        <v>30675</v>
      </c>
      <c r="T727">
        <v>15.495934436766838</v>
      </c>
      <c r="U727">
        <v>60.158598207008978</v>
      </c>
      <c r="V727">
        <v>87.122852468076815</v>
      </c>
      <c r="W727">
        <v>80.06924205378975</v>
      </c>
      <c r="X727">
        <v>0.84525148642133996</v>
      </c>
      <c r="Y727">
        <v>1.6905029728426799</v>
      </c>
      <c r="Z727">
        <v>58.290213723284609</v>
      </c>
      <c r="AA727">
        <v>8.9546890729783311</v>
      </c>
      <c r="AB727">
        <v>2.6138083562106087</v>
      </c>
      <c r="AC727">
        <v>-22.194107782261096</v>
      </c>
      <c r="AD727">
        <v>1.9050867008845505</v>
      </c>
      <c r="AE727">
        <v>1.9392193874528183</v>
      </c>
      <c r="AF727">
        <v>575</v>
      </c>
      <c r="AG727">
        <v>1</v>
      </c>
      <c r="AH727">
        <v>0</v>
      </c>
      <c r="AI727">
        <v>168</v>
      </c>
      <c r="AJ727">
        <v>2237</v>
      </c>
      <c r="AK727">
        <v>544</v>
      </c>
      <c r="AL727">
        <v>1918</v>
      </c>
      <c r="AM727">
        <v>1</v>
      </c>
      <c r="AN727">
        <v>1817</v>
      </c>
      <c r="AO727">
        <v>580</v>
      </c>
    </row>
    <row r="728" spans="1:41">
      <c r="A728">
        <v>3</v>
      </c>
      <c r="B728">
        <v>279</v>
      </c>
      <c r="C728">
        <v>2018</v>
      </c>
      <c r="D728">
        <v>99</v>
      </c>
      <c r="E728">
        <v>19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542</v>
      </c>
      <c r="R728">
        <v>31217</v>
      </c>
      <c r="S728">
        <v>31120</v>
      </c>
      <c r="T728">
        <v>15.726591280392091</v>
      </c>
      <c r="U728">
        <v>60.322718508997426</v>
      </c>
      <c r="V728">
        <v>85.480730934946479</v>
      </c>
      <c r="W728">
        <v>78.819399100257101</v>
      </c>
      <c r="X728">
        <v>2.0789954191626356</v>
      </c>
      <c r="Y728">
        <v>4.1579908383252713</v>
      </c>
      <c r="Z728">
        <v>54.97965851939648</v>
      </c>
      <c r="AA728">
        <v>9.3356622310298594</v>
      </c>
      <c r="AB728">
        <v>2.691173435623941</v>
      </c>
      <c r="AC728">
        <v>-22.629637023781441</v>
      </c>
      <c r="AD728">
        <v>1.9113318830632495</v>
      </c>
      <c r="AE728">
        <v>1.9366420770863797</v>
      </c>
      <c r="AF728">
        <v>567</v>
      </c>
      <c r="AG728">
        <v>1</v>
      </c>
      <c r="AH728">
        <v>0</v>
      </c>
      <c r="AI728">
        <v>193</v>
      </c>
      <c r="AJ728">
        <v>2141</v>
      </c>
      <c r="AK728">
        <v>577</v>
      </c>
      <c r="AL728">
        <v>2362</v>
      </c>
      <c r="AM728">
        <v>1</v>
      </c>
      <c r="AN728">
        <v>1647</v>
      </c>
      <c r="AO728">
        <v>499</v>
      </c>
    </row>
    <row r="729" spans="1:41">
      <c r="A729">
        <v>3</v>
      </c>
      <c r="B729">
        <v>280</v>
      </c>
      <c r="C729">
        <v>2018</v>
      </c>
      <c r="D729">
        <v>99</v>
      </c>
      <c r="E729">
        <v>20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510</v>
      </c>
      <c r="R729">
        <v>29999</v>
      </c>
      <c r="S729">
        <v>29701</v>
      </c>
      <c r="T729">
        <v>15.641288042934763</v>
      </c>
      <c r="U729">
        <v>60.388539106427395</v>
      </c>
      <c r="V729">
        <v>85.640006211418822</v>
      </c>
      <c r="W729">
        <v>78.77157334769899</v>
      </c>
      <c r="X729">
        <v>1.4467148904963498</v>
      </c>
      <c r="Y729">
        <v>2.8934297809926997</v>
      </c>
      <c r="Z729">
        <v>54.468482282742755</v>
      </c>
      <c r="AA729">
        <v>9.2652769541791375</v>
      </c>
      <c r="AB729">
        <v>2.7112243806494578</v>
      </c>
      <c r="AC729">
        <v>-24.871391810711341</v>
      </c>
      <c r="AD729">
        <v>1.8367570605764303</v>
      </c>
      <c r="AE729">
        <v>1.8472141525338288</v>
      </c>
      <c r="AF729">
        <v>503</v>
      </c>
      <c r="AG729">
        <v>0</v>
      </c>
      <c r="AH729">
        <v>0</v>
      </c>
      <c r="AI729">
        <v>119</v>
      </c>
      <c r="AJ729">
        <v>1951</v>
      </c>
      <c r="AK729">
        <v>459</v>
      </c>
      <c r="AL729">
        <v>1776</v>
      </c>
      <c r="AM729">
        <v>3</v>
      </c>
      <c r="AN729">
        <v>1437</v>
      </c>
      <c r="AO729">
        <v>474</v>
      </c>
    </row>
    <row r="730" spans="1:41">
      <c r="A730">
        <v>3</v>
      </c>
      <c r="B730">
        <v>281</v>
      </c>
      <c r="C730">
        <v>2018</v>
      </c>
      <c r="D730">
        <v>99</v>
      </c>
      <c r="E730">
        <v>21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568</v>
      </c>
      <c r="R730">
        <v>34323</v>
      </c>
      <c r="S730">
        <v>33761</v>
      </c>
      <c r="T730">
        <v>15.449261428196838</v>
      </c>
      <c r="U730">
        <v>60.159503569207082</v>
      </c>
      <c r="V730">
        <v>86.768349294157019</v>
      </c>
      <c r="W730">
        <v>79.640135067089403</v>
      </c>
      <c r="X730">
        <v>0.79247152055472991</v>
      </c>
      <c r="Y730">
        <v>1.5849430411094598</v>
      </c>
      <c r="Z730">
        <v>57.291029338927267</v>
      </c>
      <c r="AA730">
        <v>9.1185913811244035</v>
      </c>
      <c r="AB730">
        <v>2.701691008471903</v>
      </c>
      <c r="AC730">
        <v>-23.596788485480804</v>
      </c>
      <c r="AD730">
        <v>2.1015038031322653</v>
      </c>
      <c r="AE730">
        <v>2.1228726673236622</v>
      </c>
      <c r="AF730">
        <v>657</v>
      </c>
      <c r="AG730">
        <v>0</v>
      </c>
      <c r="AH730">
        <v>0</v>
      </c>
      <c r="AI730">
        <v>167</v>
      </c>
      <c r="AJ730">
        <v>2844</v>
      </c>
      <c r="AK730">
        <v>759</v>
      </c>
      <c r="AL730">
        <v>2443</v>
      </c>
      <c r="AM730">
        <v>0</v>
      </c>
      <c r="AN730">
        <v>1583</v>
      </c>
      <c r="AO730">
        <v>494</v>
      </c>
    </row>
    <row r="731" spans="1:41">
      <c r="A731">
        <v>3</v>
      </c>
      <c r="B731">
        <v>282</v>
      </c>
      <c r="C731">
        <v>2018</v>
      </c>
      <c r="D731">
        <v>99</v>
      </c>
      <c r="E731">
        <v>22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557</v>
      </c>
      <c r="R731">
        <v>32310</v>
      </c>
      <c r="S731">
        <v>32068</v>
      </c>
      <c r="T731">
        <v>15.576663571649648</v>
      </c>
      <c r="U731">
        <v>60.125608082824002</v>
      </c>
      <c r="V731">
        <v>85.224301933688139</v>
      </c>
      <c r="W731">
        <v>78.443336035923693</v>
      </c>
      <c r="X731">
        <v>1.6713091922005572</v>
      </c>
      <c r="Y731">
        <v>3.3426183844011144</v>
      </c>
      <c r="Z731">
        <v>61.962240792324366</v>
      </c>
      <c r="AA731">
        <v>9.3644250671865628</v>
      </c>
      <c r="AB731">
        <v>2.6649526058154782</v>
      </c>
      <c r="AC731">
        <v>-26.805455670322058</v>
      </c>
      <c r="AD731">
        <v>1.9782532960173489</v>
      </c>
      <c r="AE731">
        <v>1.9861158878064644</v>
      </c>
      <c r="AF731">
        <v>546</v>
      </c>
      <c r="AG731">
        <v>0</v>
      </c>
      <c r="AH731">
        <v>0</v>
      </c>
      <c r="AI731">
        <v>150</v>
      </c>
      <c r="AJ731">
        <v>2272</v>
      </c>
      <c r="AK731">
        <v>440</v>
      </c>
      <c r="AL731">
        <v>2284</v>
      </c>
      <c r="AM731">
        <v>2</v>
      </c>
      <c r="AN731">
        <v>1741</v>
      </c>
      <c r="AO731">
        <v>434</v>
      </c>
    </row>
    <row r="732" spans="1:41">
      <c r="A732">
        <v>3</v>
      </c>
      <c r="B732">
        <v>283</v>
      </c>
      <c r="C732">
        <v>2018</v>
      </c>
      <c r="D732">
        <v>99</v>
      </c>
      <c r="E732">
        <v>23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547</v>
      </c>
      <c r="R732">
        <v>30356</v>
      </c>
      <c r="S732">
        <v>29697</v>
      </c>
      <c r="T732">
        <v>15.329193569640262</v>
      </c>
      <c r="U732">
        <v>60.085463178098792</v>
      </c>
      <c r="V732">
        <v>85.219270062808505</v>
      </c>
      <c r="W732">
        <v>78.029299255816895</v>
      </c>
      <c r="X732">
        <v>2.2400843325866386</v>
      </c>
      <c r="Y732">
        <v>4.4801686651732773</v>
      </c>
      <c r="Z732">
        <v>58.008301488997226</v>
      </c>
      <c r="AA732">
        <v>9.7457043165418487</v>
      </c>
      <c r="AB732">
        <v>2.6795813213980528</v>
      </c>
      <c r="AC732">
        <v>-23.872442803665319</v>
      </c>
      <c r="AD732">
        <v>1.8586151982018777</v>
      </c>
      <c r="AE732">
        <v>1.8295611990378124</v>
      </c>
      <c r="AF732">
        <v>535</v>
      </c>
      <c r="AG732">
        <v>0</v>
      </c>
      <c r="AH732">
        <v>0</v>
      </c>
      <c r="AI732">
        <v>121</v>
      </c>
      <c r="AJ732">
        <v>2327</v>
      </c>
      <c r="AK732">
        <v>489</v>
      </c>
      <c r="AL732">
        <v>2414</v>
      </c>
      <c r="AM732">
        <v>2</v>
      </c>
      <c r="AN732">
        <v>1471</v>
      </c>
      <c r="AO732">
        <v>329</v>
      </c>
    </row>
    <row r="733" spans="1:41">
      <c r="A733">
        <v>3</v>
      </c>
      <c r="B733">
        <v>284</v>
      </c>
      <c r="C733">
        <v>2018</v>
      </c>
      <c r="D733">
        <v>99</v>
      </c>
      <c r="E733">
        <v>24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556</v>
      </c>
      <c r="R733">
        <v>30106</v>
      </c>
      <c r="S733">
        <v>28866</v>
      </c>
      <c r="T733">
        <v>14.982960207267659</v>
      </c>
      <c r="U733">
        <v>60.020266056952806</v>
      </c>
      <c r="V733">
        <v>85.579791525964254</v>
      </c>
      <c r="W733">
        <v>77.855241460542118</v>
      </c>
      <c r="X733">
        <v>2.1324652893111002</v>
      </c>
      <c r="Y733">
        <v>4.2649305786222005</v>
      </c>
      <c r="Z733">
        <v>57.54666843818508</v>
      </c>
      <c r="AA733">
        <v>10.07629241404544</v>
      </c>
      <c r="AB733">
        <v>2.7154042224579888</v>
      </c>
      <c r="AC733">
        <v>-25.803798055435905</v>
      </c>
      <c r="AD733">
        <v>1.8433083791364375</v>
      </c>
      <c r="AE733">
        <v>1.774398324859912</v>
      </c>
      <c r="AF733">
        <v>501</v>
      </c>
      <c r="AG733">
        <v>0</v>
      </c>
      <c r="AH733">
        <v>0</v>
      </c>
      <c r="AI733">
        <v>131</v>
      </c>
      <c r="AJ733">
        <v>2352</v>
      </c>
      <c r="AK733">
        <v>437</v>
      </c>
      <c r="AL733">
        <v>2185</v>
      </c>
      <c r="AM733">
        <v>0</v>
      </c>
      <c r="AN733">
        <v>1511</v>
      </c>
      <c r="AO733">
        <v>353</v>
      </c>
    </row>
    <row r="734" spans="1:41">
      <c r="A734">
        <v>3</v>
      </c>
      <c r="B734">
        <v>285</v>
      </c>
      <c r="C734">
        <v>2018</v>
      </c>
      <c r="D734">
        <v>99</v>
      </c>
      <c r="E734">
        <v>25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543</v>
      </c>
      <c r="R734">
        <v>30625</v>
      </c>
      <c r="S734">
        <v>29632</v>
      </c>
      <c r="T734">
        <v>15.126922448979595</v>
      </c>
      <c r="U734">
        <v>60.004319654427647</v>
      </c>
      <c r="V734">
        <v>84.931519671275012</v>
      </c>
      <c r="W734">
        <v>77.598494870410349</v>
      </c>
      <c r="X734">
        <v>1.9363265306122439</v>
      </c>
      <c r="Y734">
        <v>3.8726530612244878</v>
      </c>
      <c r="Z734">
        <v>60.398367346938777</v>
      </c>
      <c r="AA734">
        <v>9.6691968159217829</v>
      </c>
      <c r="AB734">
        <v>2.680230241669733</v>
      </c>
      <c r="AC734">
        <v>-22.546947769132061</v>
      </c>
      <c r="AD734">
        <v>1.8750853355162889</v>
      </c>
      <c r="AE734">
        <v>1.8154776976251481</v>
      </c>
      <c r="AF734">
        <v>531</v>
      </c>
      <c r="AG734">
        <v>1</v>
      </c>
      <c r="AH734">
        <v>0</v>
      </c>
      <c r="AI734">
        <v>125</v>
      </c>
      <c r="AJ734">
        <v>2346</v>
      </c>
      <c r="AK734">
        <v>570</v>
      </c>
      <c r="AL734">
        <v>2580</v>
      </c>
      <c r="AM734">
        <v>0</v>
      </c>
      <c r="AN734">
        <v>1223</v>
      </c>
      <c r="AO734">
        <v>349</v>
      </c>
    </row>
    <row r="735" spans="1:41">
      <c r="A735">
        <v>3</v>
      </c>
      <c r="B735">
        <v>286</v>
      </c>
      <c r="C735">
        <v>2018</v>
      </c>
      <c r="D735">
        <v>99</v>
      </c>
      <c r="E735">
        <v>26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553</v>
      </c>
      <c r="R735">
        <v>30749</v>
      </c>
      <c r="S735">
        <v>29512</v>
      </c>
      <c r="T735">
        <v>15.010471885264565</v>
      </c>
      <c r="U735">
        <v>60.045947411222549</v>
      </c>
      <c r="V735">
        <v>85.530435569187262</v>
      </c>
      <c r="W735">
        <v>77.960727839522818</v>
      </c>
      <c r="X735">
        <v>1.0959706006699408</v>
      </c>
      <c r="Y735">
        <v>2.1919412013398816</v>
      </c>
      <c r="Z735">
        <v>56.902663501252064</v>
      </c>
      <c r="AA735">
        <v>9.8412922728034555</v>
      </c>
      <c r="AB735">
        <v>2.7104789429624656</v>
      </c>
      <c r="AC735">
        <v>-23.98115478724165</v>
      </c>
      <c r="AD735">
        <v>1.8826775177727475</v>
      </c>
      <c r="AE735">
        <v>1.8165660058716613</v>
      </c>
      <c r="AF735">
        <v>476</v>
      </c>
      <c r="AG735">
        <v>0</v>
      </c>
      <c r="AH735">
        <v>0</v>
      </c>
      <c r="AI735">
        <v>139</v>
      </c>
      <c r="AJ735">
        <v>2317</v>
      </c>
      <c r="AK735">
        <v>441</v>
      </c>
      <c r="AL735">
        <v>2476</v>
      </c>
      <c r="AM735">
        <v>0</v>
      </c>
      <c r="AN735">
        <v>1473</v>
      </c>
      <c r="AO735">
        <v>393</v>
      </c>
    </row>
    <row r="736" spans="1:41">
      <c r="A736">
        <v>3</v>
      </c>
      <c r="B736">
        <v>287</v>
      </c>
      <c r="C736">
        <v>2018</v>
      </c>
      <c r="D736">
        <v>99</v>
      </c>
      <c r="E736">
        <v>27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  <c r="Q736">
        <v>560</v>
      </c>
      <c r="R736">
        <v>32836</v>
      </c>
      <c r="S736">
        <v>32158</v>
      </c>
      <c r="T736">
        <v>15.34513948105738</v>
      </c>
      <c r="U736">
        <v>60.145593631444719</v>
      </c>
      <c r="V736">
        <v>85.190157050268198</v>
      </c>
      <c r="W736">
        <v>78.121792400025143</v>
      </c>
      <c r="X736">
        <v>1.6628091119502981</v>
      </c>
      <c r="Y736">
        <v>3.3256182239005962</v>
      </c>
      <c r="Z736">
        <v>56.096966743817759</v>
      </c>
      <c r="AA736">
        <v>9.5230737167508774</v>
      </c>
      <c r="AB736">
        <v>2.7869959738343328</v>
      </c>
      <c r="AC736">
        <v>-26.523861391985395</v>
      </c>
      <c r="AD736">
        <v>2.0104588433310329</v>
      </c>
      <c r="AE736">
        <v>1.9835259447267797</v>
      </c>
      <c r="AF736">
        <v>505</v>
      </c>
      <c r="AG736">
        <v>0</v>
      </c>
      <c r="AH736">
        <v>0</v>
      </c>
      <c r="AI736">
        <v>106</v>
      </c>
      <c r="AJ736">
        <v>2397</v>
      </c>
      <c r="AK736">
        <v>657</v>
      </c>
      <c r="AL736">
        <v>2631</v>
      </c>
      <c r="AM736">
        <v>0</v>
      </c>
      <c r="AN736">
        <v>1559</v>
      </c>
      <c r="AO736">
        <v>513</v>
      </c>
    </row>
    <row r="737" spans="1:41">
      <c r="A737">
        <v>3</v>
      </c>
      <c r="B737">
        <v>288</v>
      </c>
      <c r="C737">
        <v>2018</v>
      </c>
      <c r="D737">
        <v>99</v>
      </c>
      <c r="E737">
        <v>28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552</v>
      </c>
      <c r="R737">
        <v>30976</v>
      </c>
      <c r="S737">
        <v>30534</v>
      </c>
      <c r="T737">
        <v>15.498966942148762</v>
      </c>
      <c r="U737">
        <v>60.214449466168858</v>
      </c>
      <c r="V737">
        <v>85.202453744793729</v>
      </c>
      <c r="W737">
        <v>78.280330123796574</v>
      </c>
      <c r="X737">
        <v>1.3784865702479336</v>
      </c>
      <c r="Y737">
        <v>2.7569731404958673</v>
      </c>
      <c r="Z737">
        <v>55.307334710743802</v>
      </c>
      <c r="AA737">
        <v>9.3377217754372008</v>
      </c>
      <c r="AB737">
        <v>2.7223892422770035</v>
      </c>
      <c r="AC737">
        <v>-28.133224943623244</v>
      </c>
      <c r="AD737">
        <v>1.896576109484166</v>
      </c>
      <c r="AE737">
        <v>1.8871786094002712</v>
      </c>
      <c r="AF737">
        <v>464</v>
      </c>
      <c r="AG737">
        <v>0</v>
      </c>
      <c r="AH737">
        <v>0</v>
      </c>
      <c r="AI737">
        <v>140</v>
      </c>
      <c r="AJ737">
        <v>2463</v>
      </c>
      <c r="AK737">
        <v>530</v>
      </c>
      <c r="AL737">
        <v>2573</v>
      </c>
      <c r="AM737">
        <v>0</v>
      </c>
      <c r="AN737">
        <v>1386</v>
      </c>
      <c r="AO737">
        <v>428</v>
      </c>
    </row>
    <row r="738" spans="1:41">
      <c r="A738">
        <v>3</v>
      </c>
      <c r="B738">
        <v>289</v>
      </c>
      <c r="C738">
        <v>2018</v>
      </c>
      <c r="D738">
        <v>99</v>
      </c>
      <c r="E738">
        <v>29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485</v>
      </c>
      <c r="R738">
        <v>27092</v>
      </c>
      <c r="S738">
        <v>26781</v>
      </c>
      <c r="T738">
        <v>15.591097002805252</v>
      </c>
      <c r="U738">
        <v>60.332101116463186</v>
      </c>
      <c r="V738">
        <v>85.133579566340558</v>
      </c>
      <c r="W738">
        <v>78.250699749822516</v>
      </c>
      <c r="X738">
        <v>1.2623652738815883</v>
      </c>
      <c r="Y738">
        <v>2.5247305477631765</v>
      </c>
      <c r="Z738">
        <v>53.916285250258369</v>
      </c>
      <c r="AA738">
        <v>8.9573415396423677</v>
      </c>
      <c r="AB738">
        <v>2.7582227184386756</v>
      </c>
      <c r="AC738">
        <v>-24.39871905373812</v>
      </c>
      <c r="AD738">
        <v>1.6587693684835043</v>
      </c>
      <c r="AE738">
        <v>1.6545948754925748</v>
      </c>
      <c r="AF738">
        <v>421</v>
      </c>
      <c r="AG738">
        <v>0</v>
      </c>
      <c r="AH738">
        <v>1</v>
      </c>
      <c r="AI738">
        <v>138</v>
      </c>
      <c r="AJ738">
        <v>1871</v>
      </c>
      <c r="AK738">
        <v>411</v>
      </c>
      <c r="AL738">
        <v>2720</v>
      </c>
      <c r="AM738">
        <v>1</v>
      </c>
      <c r="AN738">
        <v>1294</v>
      </c>
      <c r="AO738">
        <v>335</v>
      </c>
    </row>
    <row r="739" spans="1:41">
      <c r="A739">
        <v>3</v>
      </c>
      <c r="B739">
        <v>290</v>
      </c>
      <c r="C739">
        <v>2018</v>
      </c>
      <c r="D739">
        <v>99</v>
      </c>
      <c r="E739">
        <v>30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520</v>
      </c>
      <c r="R739">
        <v>31522</v>
      </c>
      <c r="S739">
        <v>30581</v>
      </c>
      <c r="T739">
        <v>15.25204618996257</v>
      </c>
      <c r="U739">
        <v>60.178542232104896</v>
      </c>
      <c r="V739">
        <v>85.021616216074221</v>
      </c>
      <c r="W739">
        <v>77.688296654785404</v>
      </c>
      <c r="X739">
        <v>2.1857750142757442</v>
      </c>
      <c r="Y739">
        <v>4.3715500285514883</v>
      </c>
      <c r="Z739">
        <v>56.662013831609677</v>
      </c>
      <c r="AA739">
        <v>9.4816012682417892</v>
      </c>
      <c r="AB739">
        <v>2.6710914226105928</v>
      </c>
      <c r="AC739">
        <v>-21.4931479576199</v>
      </c>
      <c r="AD739">
        <v>1.9300062023230855</v>
      </c>
      <c r="AE739">
        <v>1.8757887972248504</v>
      </c>
      <c r="AF739">
        <v>471</v>
      </c>
      <c r="AG739">
        <v>2</v>
      </c>
      <c r="AH739">
        <v>1</v>
      </c>
      <c r="AI739">
        <v>123</v>
      </c>
      <c r="AJ739">
        <v>1795</v>
      </c>
      <c r="AK739">
        <v>539</v>
      </c>
      <c r="AL739">
        <v>2961</v>
      </c>
      <c r="AM739">
        <v>0</v>
      </c>
      <c r="AN739">
        <v>1297</v>
      </c>
      <c r="AO739">
        <v>343</v>
      </c>
    </row>
    <row r="740" spans="1:41">
      <c r="A740">
        <v>3</v>
      </c>
      <c r="B740">
        <v>291</v>
      </c>
      <c r="C740">
        <v>2018</v>
      </c>
      <c r="D740">
        <v>99</v>
      </c>
      <c r="E740">
        <v>31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541</v>
      </c>
      <c r="R740">
        <v>30614</v>
      </c>
      <c r="S740">
        <v>29477</v>
      </c>
      <c r="T740">
        <v>15.180244332658257</v>
      </c>
      <c r="U740">
        <v>60.284832242087056</v>
      </c>
      <c r="V740">
        <v>85.170607518849309</v>
      </c>
      <c r="W740">
        <v>77.764426502018495</v>
      </c>
      <c r="X740">
        <v>1.4601162866662309</v>
      </c>
      <c r="Y740">
        <v>2.9202325733324619</v>
      </c>
      <c r="Z740">
        <v>56.340236493107746</v>
      </c>
      <c r="AA740">
        <v>9.3930486250970873</v>
      </c>
      <c r="AB740">
        <v>2.6889153796719962</v>
      </c>
      <c r="AC740">
        <v>-23.776641171369381</v>
      </c>
      <c r="AD740">
        <v>1.8744118354774104</v>
      </c>
      <c r="AE740">
        <v>1.8098430337887548</v>
      </c>
      <c r="AF740">
        <v>469</v>
      </c>
      <c r="AG740">
        <v>0</v>
      </c>
      <c r="AH740">
        <v>0</v>
      </c>
      <c r="AI740">
        <v>173</v>
      </c>
      <c r="AJ740">
        <v>1977</v>
      </c>
      <c r="AK740">
        <v>555</v>
      </c>
      <c r="AL740">
        <v>3064</v>
      </c>
      <c r="AM740">
        <v>2</v>
      </c>
      <c r="AN740">
        <v>1375</v>
      </c>
      <c r="AO740">
        <v>345</v>
      </c>
    </row>
    <row r="741" spans="1:41">
      <c r="A741">
        <v>3</v>
      </c>
      <c r="B741">
        <v>292</v>
      </c>
      <c r="C741">
        <v>2018</v>
      </c>
      <c r="D741">
        <v>99</v>
      </c>
      <c r="E741">
        <v>32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521</v>
      </c>
      <c r="R741">
        <v>28711</v>
      </c>
      <c r="S741">
        <v>28500</v>
      </c>
      <c r="T741">
        <v>15.619623140956422</v>
      </c>
      <c r="U741">
        <v>60.204245614035088</v>
      </c>
      <c r="V741">
        <v>84.81055292619277</v>
      </c>
      <c r="W741">
        <v>78.057649122807021</v>
      </c>
      <c r="X741">
        <v>0.98568492912124239</v>
      </c>
      <c r="Y741">
        <v>1.9713698582424848</v>
      </c>
      <c r="Z741">
        <v>57.322977256103918</v>
      </c>
      <c r="AA741">
        <v>9.2439676346932771</v>
      </c>
      <c r="AB741">
        <v>2.650442440924961</v>
      </c>
      <c r="AC741">
        <v>-22.562519258328511</v>
      </c>
      <c r="AD741">
        <v>1.757896328751289</v>
      </c>
      <c r="AE741">
        <v>1.7564548189591411</v>
      </c>
      <c r="AF741">
        <v>447</v>
      </c>
      <c r="AG741">
        <v>1</v>
      </c>
      <c r="AH741">
        <v>0</v>
      </c>
      <c r="AI741">
        <v>100</v>
      </c>
      <c r="AJ741">
        <v>1545</v>
      </c>
      <c r="AK741">
        <v>486</v>
      </c>
      <c r="AL741">
        <v>3141</v>
      </c>
      <c r="AM741">
        <v>5</v>
      </c>
      <c r="AN741">
        <v>1218</v>
      </c>
      <c r="AO741">
        <v>328</v>
      </c>
    </row>
    <row r="742" spans="1:41">
      <c r="A742">
        <v>3</v>
      </c>
      <c r="B742">
        <v>293</v>
      </c>
      <c r="C742">
        <v>2018</v>
      </c>
      <c r="D742">
        <v>99</v>
      </c>
      <c r="E742">
        <v>33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509</v>
      </c>
      <c r="R742">
        <v>28831</v>
      </c>
      <c r="S742">
        <v>27767</v>
      </c>
      <c r="T742">
        <v>15.139225139606667</v>
      </c>
      <c r="U742">
        <v>60.175063924802814</v>
      </c>
      <c r="V742">
        <v>85.205225608032947</v>
      </c>
      <c r="W742">
        <v>77.696924406669481</v>
      </c>
      <c r="X742">
        <v>0.37806527695882902</v>
      </c>
      <c r="Y742">
        <v>0.75613055391765804</v>
      </c>
      <c r="Z742">
        <v>55.804515972390838</v>
      </c>
      <c r="AA742">
        <v>9.2505692365681629</v>
      </c>
      <c r="AB742">
        <v>2.6322068262909744</v>
      </c>
      <c r="AC742">
        <v>-24.876325221263887</v>
      </c>
      <c r="AD742">
        <v>1.7652436019026996</v>
      </c>
      <c r="AE742">
        <v>1.7033717631089733</v>
      </c>
      <c r="AF742">
        <v>504</v>
      </c>
      <c r="AG742">
        <v>0</v>
      </c>
      <c r="AH742">
        <v>0</v>
      </c>
      <c r="AI742">
        <v>142</v>
      </c>
      <c r="AJ742">
        <v>1576</v>
      </c>
      <c r="AK742">
        <v>656</v>
      </c>
      <c r="AL742">
        <v>3335</v>
      </c>
      <c r="AM742">
        <v>3</v>
      </c>
      <c r="AN742">
        <v>1046</v>
      </c>
      <c r="AO742">
        <v>407</v>
      </c>
    </row>
    <row r="743" spans="1:41">
      <c r="A743">
        <v>3</v>
      </c>
      <c r="B743">
        <v>294</v>
      </c>
      <c r="C743">
        <v>2018</v>
      </c>
      <c r="D743">
        <v>99</v>
      </c>
      <c r="E743">
        <v>34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552</v>
      </c>
      <c r="R743">
        <v>30458</v>
      </c>
      <c r="S743">
        <v>30129</v>
      </c>
      <c r="T743">
        <v>15.46106113336398</v>
      </c>
      <c r="U743">
        <v>59.969165919877845</v>
      </c>
      <c r="V743">
        <v>84.995929564986113</v>
      </c>
      <c r="W743">
        <v>78.141123170367123</v>
      </c>
      <c r="X743">
        <v>1.6613040908792436</v>
      </c>
      <c r="Y743">
        <v>3.3226081817584872</v>
      </c>
      <c r="Z743">
        <v>57.032635104077741</v>
      </c>
      <c r="AA743">
        <v>9.3335746171915641</v>
      </c>
      <c r="AB743">
        <v>2.5863965695463795</v>
      </c>
      <c r="AC743">
        <v>-22.735400962228596</v>
      </c>
      <c r="AD743">
        <v>1.8648603803805763</v>
      </c>
      <c r="AE743">
        <v>1.8588357749973703</v>
      </c>
      <c r="AF743">
        <v>475</v>
      </c>
      <c r="AG743">
        <v>0</v>
      </c>
      <c r="AH743">
        <v>0</v>
      </c>
      <c r="AI743">
        <v>147</v>
      </c>
      <c r="AJ743">
        <v>1730</v>
      </c>
      <c r="AK743">
        <v>492</v>
      </c>
      <c r="AL743">
        <v>2800</v>
      </c>
      <c r="AM743">
        <v>1</v>
      </c>
      <c r="AN743">
        <v>1285</v>
      </c>
      <c r="AO743">
        <v>474</v>
      </c>
    </row>
    <row r="744" spans="1:41">
      <c r="A744">
        <v>3</v>
      </c>
      <c r="B744">
        <v>295</v>
      </c>
      <c r="C744">
        <v>2018</v>
      </c>
      <c r="D744">
        <v>99</v>
      </c>
      <c r="E744">
        <v>35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560</v>
      </c>
      <c r="R744">
        <v>30425</v>
      </c>
      <c r="S744">
        <v>30236</v>
      </c>
      <c r="T744">
        <v>15.608414133114215</v>
      </c>
      <c r="U744">
        <v>60.148002381267354</v>
      </c>
      <c r="V744">
        <v>85.475046642826229</v>
      </c>
      <c r="W744">
        <v>78.709257176875482</v>
      </c>
      <c r="X744">
        <v>1.8208709942481516</v>
      </c>
      <c r="Y744">
        <v>3.6417419884963032</v>
      </c>
      <c r="Z744">
        <v>53.107641741988488</v>
      </c>
      <c r="AA744">
        <v>8.9973084326807982</v>
      </c>
      <c r="AB744">
        <v>2.6742408283346997</v>
      </c>
      <c r="AC744">
        <v>-25.596207893555256</v>
      </c>
      <c r="AD744">
        <v>1.8628398802639392</v>
      </c>
      <c r="AE744">
        <v>1.8790001118875537</v>
      </c>
      <c r="AF744">
        <v>470</v>
      </c>
      <c r="AG744">
        <v>0</v>
      </c>
      <c r="AH744">
        <v>0</v>
      </c>
      <c r="AI744">
        <v>183</v>
      </c>
      <c r="AJ744">
        <v>1724</v>
      </c>
      <c r="AK744">
        <v>511</v>
      </c>
      <c r="AL744">
        <v>3578</v>
      </c>
      <c r="AM744">
        <v>0</v>
      </c>
      <c r="AN744">
        <v>1225</v>
      </c>
      <c r="AO744">
        <v>462</v>
      </c>
    </row>
    <row r="745" spans="1:41">
      <c r="A745">
        <v>3</v>
      </c>
      <c r="B745">
        <v>296</v>
      </c>
      <c r="C745">
        <v>2018</v>
      </c>
      <c r="D745">
        <v>99</v>
      </c>
      <c r="E745">
        <v>36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551</v>
      </c>
      <c r="R745">
        <v>31514</v>
      </c>
      <c r="S745">
        <v>31305</v>
      </c>
      <c r="T745">
        <v>15.568128450847244</v>
      </c>
      <c r="U745">
        <v>60.069669381887891</v>
      </c>
      <c r="V745">
        <v>85.556978547657721</v>
      </c>
      <c r="W745">
        <v>78.764849065644015</v>
      </c>
      <c r="X745">
        <v>1.1486958177318021</v>
      </c>
      <c r="Y745">
        <v>2.2973916354636041</v>
      </c>
      <c r="Z745">
        <v>55.518182395125969</v>
      </c>
      <c r="AA745">
        <v>9.2234769512153942</v>
      </c>
      <c r="AB745">
        <v>2.6521188250525438</v>
      </c>
      <c r="AC745">
        <v>-24.59570532251379</v>
      </c>
      <c r="AD745">
        <v>1.9295163841129912</v>
      </c>
      <c r="AE745">
        <v>1.9468065950309537</v>
      </c>
      <c r="AF745">
        <v>515</v>
      </c>
      <c r="AG745">
        <v>0</v>
      </c>
      <c r="AH745">
        <v>0</v>
      </c>
      <c r="AI745">
        <v>180</v>
      </c>
      <c r="AJ745">
        <v>1840</v>
      </c>
      <c r="AK745">
        <v>582</v>
      </c>
      <c r="AL745">
        <v>3740</v>
      </c>
      <c r="AM745">
        <v>0</v>
      </c>
      <c r="AN745">
        <v>1319</v>
      </c>
      <c r="AO745">
        <v>423</v>
      </c>
    </row>
    <row r="746" spans="1:41">
      <c r="A746">
        <v>3</v>
      </c>
      <c r="B746">
        <v>297</v>
      </c>
      <c r="C746">
        <v>2018</v>
      </c>
      <c r="D746">
        <v>99</v>
      </c>
      <c r="E746">
        <v>37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575</v>
      </c>
      <c r="R746">
        <v>30510</v>
      </c>
      <c r="S746">
        <v>29953</v>
      </c>
      <c r="T746">
        <v>15.392035398230091</v>
      </c>
      <c r="U746">
        <v>60.101559109271186</v>
      </c>
      <c r="V746">
        <v>86.050207441278147</v>
      </c>
      <c r="W746">
        <v>78.846669782659646</v>
      </c>
      <c r="X746">
        <v>1.8747951491314327</v>
      </c>
      <c r="Y746">
        <v>3.7495902982628655</v>
      </c>
      <c r="Z746">
        <v>54.195345788266145</v>
      </c>
      <c r="AA746">
        <v>9.6437125394626264</v>
      </c>
      <c r="AB746">
        <v>2.6749539559084718</v>
      </c>
      <c r="AC746">
        <v>-22.688846084173633</v>
      </c>
      <c r="AD746">
        <v>1.8680441987461875</v>
      </c>
      <c r="AE746">
        <v>1.8646629298019248</v>
      </c>
      <c r="AF746">
        <v>462</v>
      </c>
      <c r="AG746">
        <v>0</v>
      </c>
      <c r="AH746">
        <v>0</v>
      </c>
      <c r="AI746">
        <v>153</v>
      </c>
      <c r="AJ746">
        <v>1860</v>
      </c>
      <c r="AK746">
        <v>523</v>
      </c>
      <c r="AL746">
        <v>3241</v>
      </c>
      <c r="AM746">
        <v>0</v>
      </c>
      <c r="AN746">
        <v>1380</v>
      </c>
      <c r="AO746">
        <v>412</v>
      </c>
    </row>
    <row r="747" spans="1:41">
      <c r="A747">
        <v>3</v>
      </c>
      <c r="B747">
        <v>298</v>
      </c>
      <c r="C747">
        <v>2018</v>
      </c>
      <c r="D747">
        <v>99</v>
      </c>
      <c r="E747">
        <v>38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540</v>
      </c>
      <c r="R747">
        <v>27618</v>
      </c>
      <c r="S747">
        <v>26887</v>
      </c>
      <c r="T747">
        <v>15.3108117894127</v>
      </c>
      <c r="U747">
        <v>60.171012013240599</v>
      </c>
      <c r="V747">
        <v>86.159425461102842</v>
      </c>
      <c r="W747">
        <v>78.811068546137676</v>
      </c>
      <c r="X747">
        <v>0.98848577014990224</v>
      </c>
      <c r="Y747">
        <v>1.9769715402998045</v>
      </c>
      <c r="Z747">
        <v>50.470707509595194</v>
      </c>
      <c r="AA747">
        <v>9.3397628015695648</v>
      </c>
      <c r="AB747">
        <v>2.6431542227593128</v>
      </c>
      <c r="AC747">
        <v>-27.801103291451255</v>
      </c>
      <c r="AD747">
        <v>1.6909749157971887</v>
      </c>
      <c r="AE747">
        <v>1.6730395921869965</v>
      </c>
      <c r="AF747">
        <v>434</v>
      </c>
      <c r="AG747">
        <v>0</v>
      </c>
      <c r="AH747">
        <v>0</v>
      </c>
      <c r="AI747">
        <v>162</v>
      </c>
      <c r="AJ747">
        <v>1675</v>
      </c>
      <c r="AK747">
        <v>407</v>
      </c>
      <c r="AL747">
        <v>2546</v>
      </c>
      <c r="AM747">
        <v>0</v>
      </c>
      <c r="AN747">
        <v>1148</v>
      </c>
      <c r="AO747">
        <v>360</v>
      </c>
    </row>
    <row r="748" spans="1:41">
      <c r="A748">
        <v>3</v>
      </c>
      <c r="B748">
        <v>299</v>
      </c>
      <c r="C748">
        <v>2018</v>
      </c>
      <c r="D748">
        <v>99</v>
      </c>
      <c r="E748">
        <v>39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608</v>
      </c>
      <c r="R748">
        <v>30999</v>
      </c>
      <c r="S748">
        <v>28784</v>
      </c>
      <c r="T748">
        <v>14.604180780025159</v>
      </c>
      <c r="U748">
        <v>60.225611450805999</v>
      </c>
      <c r="V748">
        <v>87.050723978710806</v>
      </c>
      <c r="W748">
        <v>78.449930516953856</v>
      </c>
      <c r="X748">
        <v>1.7000548404787259</v>
      </c>
      <c r="Y748">
        <v>3.4001096809574518</v>
      </c>
      <c r="Z748">
        <v>51.36294719184491</v>
      </c>
      <c r="AA748">
        <v>10.057425823614738</v>
      </c>
      <c r="AB748">
        <v>2.7289728679606409</v>
      </c>
      <c r="AC748">
        <v>-29.464661974998208</v>
      </c>
      <c r="AD748">
        <v>1.8979843368381863</v>
      </c>
      <c r="AE748">
        <v>1.7828728226349702</v>
      </c>
      <c r="AF748">
        <v>563</v>
      </c>
      <c r="AG748">
        <v>0</v>
      </c>
      <c r="AH748">
        <v>0</v>
      </c>
      <c r="AI748">
        <v>187</v>
      </c>
      <c r="AJ748">
        <v>2126</v>
      </c>
      <c r="AK748">
        <v>615</v>
      </c>
      <c r="AL748">
        <v>3084</v>
      </c>
      <c r="AM748">
        <v>2</v>
      </c>
      <c r="AN748">
        <v>1435</v>
      </c>
      <c r="AO748">
        <v>408</v>
      </c>
    </row>
    <row r="749" spans="1:41">
      <c r="A749">
        <v>3</v>
      </c>
      <c r="B749">
        <v>300</v>
      </c>
      <c r="C749">
        <v>2018</v>
      </c>
      <c r="D749">
        <v>99</v>
      </c>
      <c r="E749">
        <v>40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590</v>
      </c>
      <c r="R749">
        <v>32644</v>
      </c>
      <c r="S749">
        <v>29969</v>
      </c>
      <c r="T749">
        <v>14.360770738880037</v>
      </c>
      <c r="U749">
        <v>60.016283492942705</v>
      </c>
      <c r="V749">
        <v>87.668178027369862</v>
      </c>
      <c r="W749">
        <v>78.892255330507936</v>
      </c>
      <c r="X749">
        <v>0.86080137238083587</v>
      </c>
      <c r="Y749">
        <v>1.7216027447616715</v>
      </c>
      <c r="Z749">
        <v>55.268962136993011</v>
      </c>
      <c r="AA749">
        <v>9.5505313719487521</v>
      </c>
      <c r="AB749">
        <v>2.6708250045495512</v>
      </c>
      <c r="AC749">
        <v>-26.344393029982967</v>
      </c>
      <c r="AD749">
        <v>1.9987032062887755</v>
      </c>
      <c r="AE749">
        <v>1.8667376160899076</v>
      </c>
      <c r="AF749">
        <v>514</v>
      </c>
      <c r="AG749">
        <v>0</v>
      </c>
      <c r="AH749">
        <v>0</v>
      </c>
      <c r="AI749">
        <v>150</v>
      </c>
      <c r="AJ749">
        <v>1945</v>
      </c>
      <c r="AK749">
        <v>797</v>
      </c>
      <c r="AL749">
        <v>2407</v>
      </c>
      <c r="AM749">
        <v>0</v>
      </c>
      <c r="AN749">
        <v>1517</v>
      </c>
      <c r="AO749">
        <v>447</v>
      </c>
    </row>
    <row r="750" spans="1:41">
      <c r="A750">
        <v>3</v>
      </c>
      <c r="B750">
        <v>301</v>
      </c>
      <c r="C750">
        <v>2018</v>
      </c>
      <c r="D750">
        <v>99</v>
      </c>
      <c r="E750">
        <v>41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606</v>
      </c>
      <c r="R750">
        <v>32645</v>
      </c>
      <c r="S750">
        <v>30945</v>
      </c>
      <c r="T750">
        <v>14.885158523510496</v>
      </c>
      <c r="U750">
        <v>60.135821619001447</v>
      </c>
      <c r="V750">
        <v>88.153843703056651</v>
      </c>
      <c r="W750">
        <v>80.036128615285278</v>
      </c>
      <c r="X750">
        <v>1.4489202021749119</v>
      </c>
      <c r="Y750">
        <v>2.8978404043498238</v>
      </c>
      <c r="Z750">
        <v>50.206769796293443</v>
      </c>
      <c r="AA750">
        <v>9.6609644397224557</v>
      </c>
      <c r="AB750">
        <v>2.5931048293217311</v>
      </c>
      <c r="AC750">
        <v>-24.654417406247958</v>
      </c>
      <c r="AD750">
        <v>1.9987644335650376</v>
      </c>
      <c r="AE750">
        <v>1.9554792684951481</v>
      </c>
      <c r="AF750">
        <v>526</v>
      </c>
      <c r="AG750">
        <v>0</v>
      </c>
      <c r="AH750">
        <v>0</v>
      </c>
      <c r="AI750">
        <v>161</v>
      </c>
      <c r="AJ750">
        <v>1976</v>
      </c>
      <c r="AK750">
        <v>697</v>
      </c>
      <c r="AL750">
        <v>2982</v>
      </c>
      <c r="AM750">
        <v>0</v>
      </c>
      <c r="AN750">
        <v>1326</v>
      </c>
      <c r="AO750">
        <v>459</v>
      </c>
    </row>
    <row r="751" spans="1:41">
      <c r="A751">
        <v>3</v>
      </c>
      <c r="B751">
        <v>302</v>
      </c>
      <c r="C751">
        <v>2018</v>
      </c>
      <c r="D751">
        <v>99</v>
      </c>
      <c r="E751">
        <v>42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601</v>
      </c>
      <c r="R751">
        <v>33329</v>
      </c>
      <c r="S751">
        <v>31887</v>
      </c>
      <c r="T751">
        <v>14.992679048276276</v>
      </c>
      <c r="U751">
        <v>60.063254617869376</v>
      </c>
      <c r="V751">
        <v>87.791194943166261</v>
      </c>
      <c r="W751">
        <v>79.907090663907056</v>
      </c>
      <c r="X751">
        <v>1.0561372978487202</v>
      </c>
      <c r="Y751">
        <v>2.1122745956974405</v>
      </c>
      <c r="Z751">
        <v>57.985538119955599</v>
      </c>
      <c r="AA751">
        <v>9.3592845583985849</v>
      </c>
      <c r="AB751">
        <v>2.6328139567660225</v>
      </c>
      <c r="AC751">
        <v>-26.862315440885439</v>
      </c>
      <c r="AD751">
        <v>2.0406438905280786</v>
      </c>
      <c r="AE751">
        <v>2.0117575322986063</v>
      </c>
      <c r="AF751">
        <v>551</v>
      </c>
      <c r="AG751">
        <v>0</v>
      </c>
      <c r="AH751">
        <v>0</v>
      </c>
      <c r="AI751">
        <v>154</v>
      </c>
      <c r="AJ751">
        <v>1906</v>
      </c>
      <c r="AK751">
        <v>671</v>
      </c>
      <c r="AL751">
        <v>2745</v>
      </c>
      <c r="AM751">
        <v>1</v>
      </c>
      <c r="AN751">
        <v>1408</v>
      </c>
      <c r="AO751">
        <v>546</v>
      </c>
    </row>
    <row r="752" spans="1:41">
      <c r="A752">
        <v>3</v>
      </c>
      <c r="B752">
        <v>303</v>
      </c>
      <c r="C752">
        <v>2018</v>
      </c>
      <c r="D752">
        <v>99</v>
      </c>
      <c r="E752">
        <v>43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636</v>
      </c>
      <c r="R752">
        <v>34880</v>
      </c>
      <c r="S752">
        <v>32860</v>
      </c>
      <c r="T752">
        <v>14.741427752293575</v>
      </c>
      <c r="U752">
        <v>60.014546561168601</v>
      </c>
      <c r="V752">
        <v>88.821115748283702</v>
      </c>
      <c r="W752">
        <v>80.525243457091051</v>
      </c>
      <c r="X752">
        <v>0.6794724770642202</v>
      </c>
      <c r="Y752">
        <v>1.3589449541284404</v>
      </c>
      <c r="Z752">
        <v>53.543577981651389</v>
      </c>
      <c r="AA752">
        <v>9.1272601909096238</v>
      </c>
      <c r="AB752">
        <v>2.6400806366892873</v>
      </c>
      <c r="AC752">
        <v>-25.815143742257888</v>
      </c>
      <c r="AD752">
        <v>2.1356073960100628</v>
      </c>
      <c r="AE752">
        <v>2.0891819316751659</v>
      </c>
      <c r="AF752">
        <v>565</v>
      </c>
      <c r="AG752">
        <v>0</v>
      </c>
      <c r="AH752">
        <v>0</v>
      </c>
      <c r="AI752">
        <v>229</v>
      </c>
      <c r="AJ752">
        <v>1896</v>
      </c>
      <c r="AK752">
        <v>748</v>
      </c>
      <c r="AL752">
        <v>3347</v>
      </c>
      <c r="AM752">
        <v>1</v>
      </c>
      <c r="AN752">
        <v>1523</v>
      </c>
      <c r="AO752">
        <v>556</v>
      </c>
    </row>
    <row r="753" spans="1:41">
      <c r="A753">
        <v>3</v>
      </c>
      <c r="B753">
        <v>304</v>
      </c>
      <c r="C753">
        <v>2018</v>
      </c>
      <c r="D753">
        <v>99</v>
      </c>
      <c r="E753">
        <v>44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604</v>
      </c>
      <c r="R753">
        <v>35084</v>
      </c>
      <c r="S753">
        <v>33796</v>
      </c>
      <c r="T753">
        <v>15.22004332459241</v>
      </c>
      <c r="U753">
        <v>60.347555923777982</v>
      </c>
      <c r="V753">
        <v>87.291703185783007</v>
      </c>
      <c r="W753">
        <v>79.639957391406881</v>
      </c>
      <c r="X753">
        <v>2.2973435184129523</v>
      </c>
      <c r="Y753">
        <v>4.5946870368259045</v>
      </c>
      <c r="Z753">
        <v>55.486831604150005</v>
      </c>
      <c r="AA753">
        <v>9.5581446326274726</v>
      </c>
      <c r="AB753">
        <v>2.6758742935126607</v>
      </c>
      <c r="AC753">
        <v>-27.570790157549045</v>
      </c>
      <c r="AD753">
        <v>2.1480977603674623</v>
      </c>
      <c r="AE753">
        <v>2.1250687066133005</v>
      </c>
      <c r="AF753">
        <v>552</v>
      </c>
      <c r="AG753">
        <v>0</v>
      </c>
      <c r="AH753">
        <v>0</v>
      </c>
      <c r="AI753">
        <v>181</v>
      </c>
      <c r="AJ753">
        <v>2160</v>
      </c>
      <c r="AK753">
        <v>722</v>
      </c>
      <c r="AL753">
        <v>2748</v>
      </c>
      <c r="AM753">
        <v>0</v>
      </c>
      <c r="AN753">
        <v>1442</v>
      </c>
      <c r="AO753">
        <v>546</v>
      </c>
    </row>
    <row r="754" spans="1:41">
      <c r="A754">
        <v>3</v>
      </c>
      <c r="B754">
        <v>305</v>
      </c>
      <c r="C754">
        <v>2018</v>
      </c>
      <c r="D754">
        <v>99</v>
      </c>
      <c r="E754">
        <v>45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624</v>
      </c>
      <c r="R754">
        <v>33591</v>
      </c>
      <c r="S754">
        <v>31655</v>
      </c>
      <c r="T754">
        <v>14.812300913935276</v>
      </c>
      <c r="U754">
        <v>60.204833359658814</v>
      </c>
      <c r="V754">
        <v>88.111945673774628</v>
      </c>
      <c r="W754">
        <v>79.823035855315808</v>
      </c>
      <c r="X754">
        <v>1.0181298562114856</v>
      </c>
      <c r="Y754">
        <v>2.0362597124229711</v>
      </c>
      <c r="Z754">
        <v>53.755470215236208</v>
      </c>
      <c r="AA754">
        <v>10.032788643365549</v>
      </c>
      <c r="AB754">
        <v>2.7277096532599043</v>
      </c>
      <c r="AC754">
        <v>-26.719746630655482</v>
      </c>
      <c r="AD754">
        <v>2.0566854369086598</v>
      </c>
      <c r="AE754">
        <v>1.9950198188776</v>
      </c>
      <c r="AF754">
        <v>565</v>
      </c>
      <c r="AG754">
        <v>0</v>
      </c>
      <c r="AH754">
        <v>0</v>
      </c>
      <c r="AI754">
        <v>205</v>
      </c>
      <c r="AJ754">
        <v>2100</v>
      </c>
      <c r="AK754">
        <v>658</v>
      </c>
      <c r="AL754">
        <v>2894</v>
      </c>
      <c r="AM754">
        <v>1</v>
      </c>
      <c r="AN754">
        <v>1458</v>
      </c>
      <c r="AO754">
        <v>512</v>
      </c>
    </row>
    <row r="755" spans="1:41">
      <c r="A755">
        <v>3</v>
      </c>
      <c r="B755">
        <v>306</v>
      </c>
      <c r="C755">
        <v>2018</v>
      </c>
      <c r="D755">
        <v>99</v>
      </c>
      <c r="E755">
        <v>46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606</v>
      </c>
      <c r="R755">
        <v>33142</v>
      </c>
      <c r="S755">
        <v>30915</v>
      </c>
      <c r="T755">
        <v>14.651952205660496</v>
      </c>
      <c r="U755">
        <v>60.153420669577883</v>
      </c>
      <c r="V755">
        <v>88.361580673530113</v>
      </c>
      <c r="W755">
        <v>79.673158660843853</v>
      </c>
      <c r="X755">
        <v>1.3517590972180311</v>
      </c>
      <c r="Y755">
        <v>2.7035181944360622</v>
      </c>
      <c r="Z755">
        <v>56.369561281757278</v>
      </c>
      <c r="AA755">
        <v>9.5344057835698397</v>
      </c>
      <c r="AB755">
        <v>2.6540173410727737</v>
      </c>
      <c r="AC755">
        <v>-24.038270362518443</v>
      </c>
      <c r="AD755">
        <v>2.0291943898671314</v>
      </c>
      <c r="AE755">
        <v>1.944723855388266</v>
      </c>
      <c r="AF755">
        <v>504</v>
      </c>
      <c r="AG755">
        <v>0</v>
      </c>
      <c r="AH755">
        <v>0</v>
      </c>
      <c r="AI755">
        <v>203</v>
      </c>
      <c r="AJ755">
        <v>2045</v>
      </c>
      <c r="AK755">
        <v>575</v>
      </c>
      <c r="AL755">
        <v>2318</v>
      </c>
      <c r="AM755">
        <v>0</v>
      </c>
      <c r="AN755">
        <v>1607</v>
      </c>
      <c r="AO755">
        <v>469</v>
      </c>
    </row>
    <row r="756" spans="1:41">
      <c r="A756">
        <v>3</v>
      </c>
      <c r="B756">
        <v>307</v>
      </c>
      <c r="C756">
        <v>2018</v>
      </c>
      <c r="D756">
        <v>99</v>
      </c>
      <c r="E756">
        <v>47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652</v>
      </c>
      <c r="R756">
        <v>34960</v>
      </c>
      <c r="S756">
        <v>34227</v>
      </c>
      <c r="T756">
        <v>15.375085812356977</v>
      </c>
      <c r="U756">
        <v>60.148041020247184</v>
      </c>
      <c r="V756">
        <v>87.184827219936139</v>
      </c>
      <c r="W756">
        <v>79.947462529581699</v>
      </c>
      <c r="X756">
        <v>1.5274599542334095</v>
      </c>
      <c r="Y756">
        <v>3.054919908466819</v>
      </c>
      <c r="Z756">
        <v>58.475400457665906</v>
      </c>
      <c r="AA756">
        <v>9.2540432111735651</v>
      </c>
      <c r="AB756">
        <v>2.6237612216566757</v>
      </c>
      <c r="AC756">
        <v>-25.604167146993721</v>
      </c>
      <c r="AD756">
        <v>2.1405055781110045</v>
      </c>
      <c r="AE756">
        <v>2.1604796230342105</v>
      </c>
      <c r="AF756">
        <v>615</v>
      </c>
      <c r="AG756">
        <v>0</v>
      </c>
      <c r="AH756">
        <v>0</v>
      </c>
      <c r="AI756">
        <v>177</v>
      </c>
      <c r="AJ756">
        <v>2158</v>
      </c>
      <c r="AK756">
        <v>657</v>
      </c>
      <c r="AL756">
        <v>2871.5</v>
      </c>
      <c r="AM756">
        <v>2</v>
      </c>
      <c r="AN756">
        <v>1693</v>
      </c>
      <c r="AO756">
        <v>552</v>
      </c>
    </row>
    <row r="757" spans="1:41">
      <c r="A757">
        <v>3</v>
      </c>
      <c r="B757">
        <v>308</v>
      </c>
      <c r="C757">
        <v>2018</v>
      </c>
      <c r="D757">
        <v>99</v>
      </c>
      <c r="E757">
        <v>48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664</v>
      </c>
      <c r="R757">
        <v>38984</v>
      </c>
      <c r="S757">
        <v>38885</v>
      </c>
      <c r="T757">
        <v>15.704006772009031</v>
      </c>
      <c r="U757">
        <v>60.224148129098623</v>
      </c>
      <c r="V757">
        <v>85.521986032374897</v>
      </c>
      <c r="W757">
        <v>78.862083065449156</v>
      </c>
      <c r="X757">
        <v>0.52329160681305165</v>
      </c>
      <c r="Y757">
        <v>1.0465832136261033</v>
      </c>
      <c r="Z757">
        <v>59.26533962651343</v>
      </c>
      <c r="AA757">
        <v>9.2873165701826252</v>
      </c>
      <c r="AB757">
        <v>2.6858408659921311</v>
      </c>
      <c r="AC757">
        <v>-25.563950900966596</v>
      </c>
      <c r="AD757">
        <v>2.3868841377883112</v>
      </c>
      <c r="AE757">
        <v>2.421179584155416</v>
      </c>
      <c r="AF757">
        <v>544</v>
      </c>
      <c r="AG757">
        <v>0</v>
      </c>
      <c r="AH757">
        <v>0</v>
      </c>
      <c r="AI757">
        <v>229</v>
      </c>
      <c r="AJ757">
        <v>1854</v>
      </c>
      <c r="AK757">
        <v>653</v>
      </c>
      <c r="AL757">
        <v>3182</v>
      </c>
      <c r="AM757">
        <v>0</v>
      </c>
      <c r="AN757">
        <v>2036</v>
      </c>
      <c r="AO757">
        <v>632</v>
      </c>
    </row>
    <row r="758" spans="1:41">
      <c r="A758">
        <v>3</v>
      </c>
      <c r="B758">
        <v>309</v>
      </c>
      <c r="C758">
        <v>2018</v>
      </c>
      <c r="D758">
        <v>99</v>
      </c>
      <c r="E758">
        <v>49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664</v>
      </c>
      <c r="R758">
        <v>39500</v>
      </c>
      <c r="S758">
        <v>39226</v>
      </c>
      <c r="T758">
        <v>15.679645569620252</v>
      </c>
      <c r="U758">
        <v>60.303370213633805</v>
      </c>
      <c r="V758">
        <v>84.475502931894525</v>
      </c>
      <c r="W758">
        <v>77.78892571253742</v>
      </c>
      <c r="X758">
        <v>1.1240506329113922</v>
      </c>
      <c r="Y758">
        <v>2.2481012658227844</v>
      </c>
      <c r="Z758">
        <v>56.086075949367086</v>
      </c>
      <c r="AA758">
        <v>9.3827331393269731</v>
      </c>
      <c r="AB758">
        <v>2.665927816477466</v>
      </c>
      <c r="AC758">
        <v>-25.386243625465873</v>
      </c>
      <c r="AD758">
        <v>2.418477412339378</v>
      </c>
      <c r="AE758">
        <v>2.4091755852526702</v>
      </c>
      <c r="AF758">
        <v>607</v>
      </c>
      <c r="AG758">
        <v>0</v>
      </c>
      <c r="AH758">
        <v>0</v>
      </c>
      <c r="AI758">
        <v>230</v>
      </c>
      <c r="AJ758">
        <v>2604.5</v>
      </c>
      <c r="AK758">
        <v>810</v>
      </c>
      <c r="AL758">
        <v>3385</v>
      </c>
      <c r="AM758">
        <v>2</v>
      </c>
      <c r="AN758">
        <v>1721</v>
      </c>
      <c r="AO758">
        <v>598</v>
      </c>
    </row>
    <row r="759" spans="1:41">
      <c r="A759">
        <v>3</v>
      </c>
      <c r="B759">
        <v>310</v>
      </c>
      <c r="C759">
        <v>2018</v>
      </c>
      <c r="D759">
        <v>99</v>
      </c>
      <c r="E759">
        <v>50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631</v>
      </c>
      <c r="R759">
        <v>38340</v>
      </c>
      <c r="S759">
        <v>38013</v>
      </c>
      <c r="T759">
        <v>15.766823161189359</v>
      </c>
      <c r="U759">
        <v>60.585141925130863</v>
      </c>
      <c r="V759">
        <v>83.002882716835501</v>
      </c>
      <c r="W759">
        <v>76.356861073843262</v>
      </c>
      <c r="X759">
        <v>2.0135628586332812</v>
      </c>
      <c r="Y759">
        <v>4.0271257172665624</v>
      </c>
      <c r="Z759">
        <v>54.467918622848202</v>
      </c>
      <c r="AA759">
        <v>9.3593338634545784</v>
      </c>
      <c r="AB759">
        <v>2.7230463465190486</v>
      </c>
      <c r="AC759">
        <v>-26.402744194555119</v>
      </c>
      <c r="AD759">
        <v>2.34745377187574</v>
      </c>
      <c r="AE759">
        <v>2.2916952681657481</v>
      </c>
      <c r="AF759">
        <v>667</v>
      </c>
      <c r="AG759">
        <v>1</v>
      </c>
      <c r="AH759">
        <v>0</v>
      </c>
      <c r="AI759">
        <v>267</v>
      </c>
      <c r="AJ759">
        <v>2398</v>
      </c>
      <c r="AK759">
        <v>699</v>
      </c>
      <c r="AL759">
        <v>3240</v>
      </c>
      <c r="AM759">
        <v>0</v>
      </c>
      <c r="AN759">
        <v>1903</v>
      </c>
      <c r="AO759">
        <v>590</v>
      </c>
    </row>
    <row r="760" spans="1:41">
      <c r="A760">
        <v>3</v>
      </c>
      <c r="B760">
        <v>311</v>
      </c>
      <c r="C760">
        <v>2018</v>
      </c>
      <c r="D760">
        <v>99</v>
      </c>
      <c r="E760">
        <v>51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502</v>
      </c>
      <c r="R760">
        <v>25149</v>
      </c>
      <c r="S760">
        <v>24886</v>
      </c>
      <c r="T760">
        <v>15.711877211817573</v>
      </c>
      <c r="U760">
        <v>60.521216748372581</v>
      </c>
      <c r="V760">
        <v>82.406823870913499</v>
      </c>
      <c r="W760">
        <v>75.801880575423851</v>
      </c>
      <c r="X760">
        <v>1.1809614696409403</v>
      </c>
      <c r="Y760">
        <v>2.3619229392818806</v>
      </c>
      <c r="Z760">
        <v>52.976261481569843</v>
      </c>
      <c r="AA760">
        <v>9.535016133629183</v>
      </c>
      <c r="AB760">
        <v>2.684203132798062</v>
      </c>
      <c r="AC760">
        <v>-27.762597199389074</v>
      </c>
      <c r="AD760">
        <v>1.539804770706912</v>
      </c>
      <c r="AE760">
        <v>1.4894013136631397</v>
      </c>
      <c r="AF760">
        <v>500</v>
      </c>
      <c r="AG760">
        <v>0</v>
      </c>
      <c r="AH760">
        <v>0</v>
      </c>
      <c r="AI760">
        <v>147</v>
      </c>
      <c r="AJ760">
        <v>1782</v>
      </c>
      <c r="AK760">
        <v>552</v>
      </c>
      <c r="AL760">
        <v>2046</v>
      </c>
      <c r="AM760">
        <v>0</v>
      </c>
      <c r="AN760">
        <v>1255</v>
      </c>
      <c r="AO760">
        <v>523</v>
      </c>
    </row>
    <row r="761" spans="1:41">
      <c r="A761">
        <v>3</v>
      </c>
      <c r="B761">
        <v>312</v>
      </c>
      <c r="C761">
        <v>2018</v>
      </c>
      <c r="D761">
        <v>99</v>
      </c>
      <c r="E761">
        <v>52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187</v>
      </c>
      <c r="R761">
        <v>9779</v>
      </c>
      <c r="S761">
        <v>9648</v>
      </c>
      <c r="T761">
        <v>15.654361386644853</v>
      </c>
      <c r="U761">
        <v>60.478648424543955</v>
      </c>
      <c r="V761">
        <v>84.42203482407362</v>
      </c>
      <c r="W761">
        <v>77.599336650082861</v>
      </c>
      <c r="X761">
        <v>0.80785356375907547</v>
      </c>
      <c r="Y761">
        <v>1.6157071275181509</v>
      </c>
      <c r="Z761">
        <v>49.790367113201761</v>
      </c>
      <c r="AA761">
        <v>9.6782072974274591</v>
      </c>
      <c r="AB761">
        <v>2.7389080084435977</v>
      </c>
      <c r="AC761">
        <v>-25.448067668134541</v>
      </c>
      <c r="AD761">
        <v>0.59874153456371582</v>
      </c>
      <c r="AE761">
        <v>0.59111497149458059</v>
      </c>
      <c r="AF761">
        <v>178</v>
      </c>
      <c r="AG761">
        <v>0</v>
      </c>
      <c r="AH761">
        <v>0</v>
      </c>
      <c r="AI761">
        <v>41</v>
      </c>
      <c r="AJ761">
        <v>660</v>
      </c>
      <c r="AK761">
        <v>290</v>
      </c>
      <c r="AL761">
        <v>572</v>
      </c>
      <c r="AM761">
        <v>0</v>
      </c>
      <c r="AN761">
        <v>486</v>
      </c>
      <c r="AO761">
        <v>147</v>
      </c>
    </row>
    <row r="762" spans="1:41">
      <c r="A762">
        <v>3</v>
      </c>
      <c r="B762">
        <v>313</v>
      </c>
      <c r="C762">
        <v>2017</v>
      </c>
      <c r="D762">
        <v>99</v>
      </c>
      <c r="E762">
        <v>1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444</v>
      </c>
      <c r="R762">
        <v>30757</v>
      </c>
      <c r="S762">
        <v>30710</v>
      </c>
      <c r="T762">
        <v>15.592287934453948</v>
      </c>
      <c r="U762">
        <v>60.042624552263085</v>
      </c>
      <c r="V762">
        <v>89.335428446236946</v>
      </c>
      <c r="W762">
        <v>82.404200586128297</v>
      </c>
      <c r="X762">
        <v>3.2968104821666611</v>
      </c>
      <c r="Y762">
        <v>6.5936209643333221</v>
      </c>
      <c r="Z762">
        <v>54.927333615111998</v>
      </c>
      <c r="AA762">
        <v>10.008503772969021</v>
      </c>
      <c r="AB762">
        <v>2.8172678015903081</v>
      </c>
      <c r="AC762">
        <v>-26.237798703369045</v>
      </c>
      <c r="AD762">
        <v>1.9467749439044997</v>
      </c>
      <c r="AE762">
        <v>1.9819778354963151</v>
      </c>
      <c r="AF762">
        <v>595</v>
      </c>
      <c r="AG762">
        <v>193</v>
      </c>
      <c r="AH762">
        <v>0</v>
      </c>
      <c r="AI762">
        <v>191</v>
      </c>
      <c r="AJ762">
        <v>1637</v>
      </c>
      <c r="AK762">
        <v>762</v>
      </c>
      <c r="AL762">
        <v>2030</v>
      </c>
      <c r="AM762">
        <v>0</v>
      </c>
      <c r="AN762">
        <v>2185</v>
      </c>
      <c r="AO762">
        <v>743</v>
      </c>
    </row>
    <row r="763" spans="1:41">
      <c r="A763">
        <v>3</v>
      </c>
      <c r="B763">
        <v>314</v>
      </c>
      <c r="C763">
        <v>2017</v>
      </c>
      <c r="D763">
        <v>99</v>
      </c>
      <c r="E763">
        <v>2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518</v>
      </c>
      <c r="R763">
        <v>29717</v>
      </c>
      <c r="S763">
        <v>29641</v>
      </c>
      <c r="T763">
        <v>15.568630750075718</v>
      </c>
      <c r="U763">
        <v>59.988360716575002</v>
      </c>
      <c r="V763">
        <v>89.341324421682188</v>
      </c>
      <c r="W763">
        <v>82.367865456631293</v>
      </c>
      <c r="X763">
        <v>2.5641888481340658</v>
      </c>
      <c r="Y763">
        <v>5.1283776962681316</v>
      </c>
      <c r="Z763">
        <v>58.501867617861826</v>
      </c>
      <c r="AA763">
        <v>9.3526448262321722</v>
      </c>
      <c r="AB763">
        <v>2.7692603384316219</v>
      </c>
      <c r="AC763">
        <v>-26.236029758017121</v>
      </c>
      <c r="AD763">
        <v>1.8809477845046672</v>
      </c>
      <c r="AE763">
        <v>1.9121426536048804</v>
      </c>
      <c r="AF763">
        <v>595</v>
      </c>
      <c r="AG763">
        <v>157</v>
      </c>
      <c r="AH763">
        <v>0</v>
      </c>
      <c r="AI763">
        <v>168</v>
      </c>
      <c r="AJ763">
        <v>1919</v>
      </c>
      <c r="AK763">
        <v>569</v>
      </c>
      <c r="AL763">
        <v>2066</v>
      </c>
      <c r="AM763">
        <v>4</v>
      </c>
      <c r="AN763">
        <v>2303</v>
      </c>
      <c r="AO763">
        <v>979</v>
      </c>
    </row>
    <row r="764" spans="1:41">
      <c r="A764">
        <v>3</v>
      </c>
      <c r="B764">
        <v>315</v>
      </c>
      <c r="C764">
        <v>2017</v>
      </c>
      <c r="D764">
        <v>99</v>
      </c>
      <c r="E764">
        <v>3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530</v>
      </c>
      <c r="R764">
        <v>28668</v>
      </c>
      <c r="S764">
        <v>28529</v>
      </c>
      <c r="T764">
        <v>15.576949909306544</v>
      </c>
      <c r="U764">
        <v>60.115531564373057</v>
      </c>
      <c r="V764">
        <v>88.403463325051803</v>
      </c>
      <c r="W764">
        <v>81.458564968978749</v>
      </c>
      <c r="X764">
        <v>4.5939723733779827</v>
      </c>
      <c r="Y764">
        <v>9.1879447467559654</v>
      </c>
      <c r="Z764">
        <v>64.664434212362195</v>
      </c>
      <c r="AA764">
        <v>9.5067023915998057</v>
      </c>
      <c r="AB764">
        <v>2.8101083415835819</v>
      </c>
      <c r="AC764">
        <v>-29.725489958734457</v>
      </c>
      <c r="AD764">
        <v>1.8145509669946411</v>
      </c>
      <c r="AE764">
        <v>1.8200902801844097</v>
      </c>
      <c r="AF764">
        <v>633</v>
      </c>
      <c r="AG764">
        <v>99</v>
      </c>
      <c r="AH764">
        <v>0</v>
      </c>
      <c r="AI764">
        <v>189</v>
      </c>
      <c r="AJ764">
        <v>1762</v>
      </c>
      <c r="AK764">
        <v>554</v>
      </c>
      <c r="AL764">
        <v>2079</v>
      </c>
      <c r="AM764">
        <v>0</v>
      </c>
      <c r="AN764">
        <v>2281</v>
      </c>
      <c r="AO764">
        <v>819</v>
      </c>
    </row>
    <row r="765" spans="1:41">
      <c r="A765">
        <v>3</v>
      </c>
      <c r="B765">
        <v>316</v>
      </c>
      <c r="C765">
        <v>2017</v>
      </c>
      <c r="D765">
        <v>99</v>
      </c>
      <c r="E765">
        <v>4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536</v>
      </c>
      <c r="R765">
        <v>29748</v>
      </c>
      <c r="S765">
        <v>29699</v>
      </c>
      <c r="T765">
        <v>15.59893102057281</v>
      </c>
      <c r="U765">
        <v>60.042425670898005</v>
      </c>
      <c r="V765">
        <v>88.661283633181739</v>
      </c>
      <c r="W765">
        <v>81.775271894676749</v>
      </c>
      <c r="X765">
        <v>1.5059835955358343</v>
      </c>
      <c r="Y765">
        <v>3.0119671910716685</v>
      </c>
      <c r="Z765">
        <v>58.380395320693843</v>
      </c>
      <c r="AA765">
        <v>9.1218139535755505</v>
      </c>
      <c r="AB765">
        <v>2.8074961326757717</v>
      </c>
      <c r="AC765">
        <v>-23.937583630608657</v>
      </c>
      <c r="AD765">
        <v>1.8829099402175464</v>
      </c>
      <c r="AE765">
        <v>1.9021004554653145</v>
      </c>
      <c r="AF765">
        <v>547</v>
      </c>
      <c r="AG765">
        <v>46</v>
      </c>
      <c r="AH765">
        <v>0</v>
      </c>
      <c r="AI765">
        <v>168</v>
      </c>
      <c r="AJ765">
        <v>1597</v>
      </c>
      <c r="AK765">
        <v>604</v>
      </c>
      <c r="AL765">
        <v>2188</v>
      </c>
      <c r="AM765">
        <v>0</v>
      </c>
      <c r="AN765">
        <v>2165</v>
      </c>
      <c r="AO765">
        <v>754</v>
      </c>
    </row>
    <row r="766" spans="1:41">
      <c r="A766">
        <v>3</v>
      </c>
      <c r="B766">
        <v>317</v>
      </c>
      <c r="C766">
        <v>2017</v>
      </c>
      <c r="D766">
        <v>99</v>
      </c>
      <c r="E766">
        <v>5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520</v>
      </c>
      <c r="R766">
        <v>30041</v>
      </c>
      <c r="S766">
        <v>30007</v>
      </c>
      <c r="T766">
        <v>15.57078659165807</v>
      </c>
      <c r="U766">
        <v>59.938647648881918</v>
      </c>
      <c r="V766">
        <v>88.810205751557348</v>
      </c>
      <c r="W766">
        <v>81.936234878528253</v>
      </c>
      <c r="X766">
        <v>1.1550880463366735</v>
      </c>
      <c r="Y766">
        <v>2.310176092673347</v>
      </c>
      <c r="Z766">
        <v>54.602043873373049</v>
      </c>
      <c r="AA766">
        <v>9.097040249124916</v>
      </c>
      <c r="AB766">
        <v>2.7378433107078766</v>
      </c>
      <c r="AC766">
        <v>-22.748291349539471</v>
      </c>
      <c r="AD766">
        <v>1.9014554764715377</v>
      </c>
      <c r="AE766">
        <v>1.9256094479950527</v>
      </c>
      <c r="AF766">
        <v>602</v>
      </c>
      <c r="AG766">
        <v>36</v>
      </c>
      <c r="AH766">
        <v>0</v>
      </c>
      <c r="AI766">
        <v>180</v>
      </c>
      <c r="AJ766">
        <v>1752</v>
      </c>
      <c r="AK766">
        <v>698</v>
      </c>
      <c r="AL766">
        <v>1886</v>
      </c>
      <c r="AM766">
        <v>0</v>
      </c>
      <c r="AN766">
        <v>2225</v>
      </c>
      <c r="AO766">
        <v>765</v>
      </c>
    </row>
    <row r="767" spans="1:41">
      <c r="A767">
        <v>3</v>
      </c>
      <c r="B767">
        <v>318</v>
      </c>
      <c r="C767">
        <v>2017</v>
      </c>
      <c r="D767">
        <v>99</v>
      </c>
      <c r="E767">
        <v>6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535</v>
      </c>
      <c r="R767">
        <v>30879</v>
      </c>
      <c r="S767">
        <v>30810</v>
      </c>
      <c r="T767">
        <v>15.676284853784123</v>
      </c>
      <c r="U767">
        <v>60.225381369685159</v>
      </c>
      <c r="V767">
        <v>88.924871728058449</v>
      </c>
      <c r="W767">
        <v>82.006523855890819</v>
      </c>
      <c r="X767">
        <v>2.1891900644450928</v>
      </c>
      <c r="Y767">
        <v>4.3783801288901856</v>
      </c>
      <c r="Z767">
        <v>55.131319019398305</v>
      </c>
      <c r="AA767">
        <v>9.5312377124163756</v>
      </c>
      <c r="AB767">
        <v>2.8023437573808039</v>
      </c>
      <c r="AC767">
        <v>-24.728364497580195</v>
      </c>
      <c r="AD767">
        <v>1.9544969760648652</v>
      </c>
      <c r="AE767">
        <v>1.9788356591807372</v>
      </c>
      <c r="AF767">
        <v>678</v>
      </c>
      <c r="AG767">
        <v>120</v>
      </c>
      <c r="AH767">
        <v>0</v>
      </c>
      <c r="AI767">
        <v>167</v>
      </c>
      <c r="AJ767">
        <v>1824</v>
      </c>
      <c r="AK767">
        <v>635</v>
      </c>
      <c r="AL767">
        <v>1918</v>
      </c>
      <c r="AM767">
        <v>0</v>
      </c>
      <c r="AN767">
        <v>2376</v>
      </c>
      <c r="AO767">
        <v>929</v>
      </c>
    </row>
    <row r="768" spans="1:41">
      <c r="A768">
        <v>3</v>
      </c>
      <c r="B768">
        <v>319</v>
      </c>
      <c r="C768">
        <v>2017</v>
      </c>
      <c r="D768">
        <v>99</v>
      </c>
      <c r="E768">
        <v>7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539</v>
      </c>
      <c r="R768">
        <v>29968</v>
      </c>
      <c r="S768">
        <v>29902</v>
      </c>
      <c r="T768">
        <v>15.631306727175652</v>
      </c>
      <c r="U768">
        <v>60.123403116848387</v>
      </c>
      <c r="V768">
        <v>88.478969907693411</v>
      </c>
      <c r="W768">
        <v>81.585766838338586</v>
      </c>
      <c r="X768">
        <v>2.8630539241858002</v>
      </c>
      <c r="Y768">
        <v>5.7261078483716004</v>
      </c>
      <c r="Z768">
        <v>58.225440469834481</v>
      </c>
      <c r="AA768">
        <v>9.6547252106903301</v>
      </c>
      <c r="AB768">
        <v>2.8153829095982168</v>
      </c>
      <c r="AC768">
        <v>-27.020232445682677</v>
      </c>
      <c r="AD768">
        <v>1.896834916244434</v>
      </c>
      <c r="AE768">
        <v>1.9106637474391963</v>
      </c>
      <c r="AF768">
        <v>648</v>
      </c>
      <c r="AG768">
        <v>45</v>
      </c>
      <c r="AH768">
        <v>0</v>
      </c>
      <c r="AI768">
        <v>231</v>
      </c>
      <c r="AJ768">
        <v>1644</v>
      </c>
      <c r="AK768">
        <v>556</v>
      </c>
      <c r="AL768">
        <v>1776</v>
      </c>
      <c r="AM768">
        <v>1</v>
      </c>
      <c r="AN768">
        <v>2246</v>
      </c>
      <c r="AO768">
        <v>808</v>
      </c>
    </row>
    <row r="769" spans="1:41">
      <c r="A769">
        <v>3</v>
      </c>
      <c r="B769">
        <v>320</v>
      </c>
      <c r="C769">
        <v>2017</v>
      </c>
      <c r="D769">
        <v>99</v>
      </c>
      <c r="E769">
        <v>8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518</v>
      </c>
      <c r="R769">
        <v>29186</v>
      </c>
      <c r="S769">
        <v>29127</v>
      </c>
      <c r="T769">
        <v>15.692078393750428</v>
      </c>
      <c r="U769">
        <v>60.225426580149005</v>
      </c>
      <c r="V769">
        <v>87.891637254431942</v>
      </c>
      <c r="W769">
        <v>81.053943076870297</v>
      </c>
      <c r="X769">
        <v>2.2647844857123278</v>
      </c>
      <c r="Y769">
        <v>4.5295689714246556</v>
      </c>
      <c r="Z769">
        <v>56.211882409374361</v>
      </c>
      <c r="AA769">
        <v>9.1798941408336017</v>
      </c>
      <c r="AB769">
        <v>2.7924499896903727</v>
      </c>
      <c r="AC769">
        <v>-26.023411403888641</v>
      </c>
      <c r="AD769">
        <v>1.8473379560034056</v>
      </c>
      <c r="AE769">
        <v>1.8490111466774224</v>
      </c>
      <c r="AF769">
        <v>783</v>
      </c>
      <c r="AG769">
        <v>109</v>
      </c>
      <c r="AH769">
        <v>0</v>
      </c>
      <c r="AI769">
        <v>203</v>
      </c>
      <c r="AJ769">
        <v>2094</v>
      </c>
      <c r="AK769">
        <v>598</v>
      </c>
      <c r="AL769">
        <v>1870</v>
      </c>
      <c r="AM769">
        <v>2</v>
      </c>
      <c r="AN769">
        <v>2345</v>
      </c>
      <c r="AO769">
        <v>894</v>
      </c>
    </row>
    <row r="770" spans="1:41">
      <c r="A770">
        <v>3</v>
      </c>
      <c r="B770">
        <v>321</v>
      </c>
      <c r="C770">
        <v>2017</v>
      </c>
      <c r="D770">
        <v>99</v>
      </c>
      <c r="E770">
        <v>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540</v>
      </c>
      <c r="R770">
        <v>30415</v>
      </c>
      <c r="S770">
        <v>30361</v>
      </c>
      <c r="T770">
        <v>15.634160775932925</v>
      </c>
      <c r="U770">
        <v>60.104706696090389</v>
      </c>
      <c r="V770">
        <v>88.892600892195915</v>
      </c>
      <c r="W770">
        <v>81.980106057112351</v>
      </c>
      <c r="X770">
        <v>4.6720368239355592</v>
      </c>
      <c r="Y770">
        <v>9.3440736478711184</v>
      </c>
      <c r="Z770">
        <v>56.846950517836603</v>
      </c>
      <c r="AA770">
        <v>9.4201860880735939</v>
      </c>
      <c r="AB770">
        <v>2.7442754308736919</v>
      </c>
      <c r="AC770">
        <v>-23.93058328643194</v>
      </c>
      <c r="AD770">
        <v>1.9251279357172473</v>
      </c>
      <c r="AE770">
        <v>1.9493695326800184</v>
      </c>
      <c r="AF770">
        <v>712</v>
      </c>
      <c r="AG770">
        <v>64</v>
      </c>
      <c r="AH770">
        <v>0</v>
      </c>
      <c r="AI770">
        <v>193</v>
      </c>
      <c r="AJ770">
        <v>2023</v>
      </c>
      <c r="AK770">
        <v>642</v>
      </c>
      <c r="AL770">
        <v>1951</v>
      </c>
      <c r="AM770">
        <v>2</v>
      </c>
      <c r="AN770">
        <v>2411</v>
      </c>
      <c r="AO770">
        <v>894</v>
      </c>
    </row>
    <row r="771" spans="1:41">
      <c r="A771">
        <v>3</v>
      </c>
      <c r="B771">
        <v>322</v>
      </c>
      <c r="C771">
        <v>2017</v>
      </c>
      <c r="D771">
        <v>99</v>
      </c>
      <c r="E771">
        <v>10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538</v>
      </c>
      <c r="R771">
        <v>30524</v>
      </c>
      <c r="S771">
        <v>30448</v>
      </c>
      <c r="T771">
        <v>15.673994234045338</v>
      </c>
      <c r="U771">
        <v>60.236632947976879</v>
      </c>
      <c r="V771">
        <v>88.921157304796139</v>
      </c>
      <c r="W771">
        <v>81.985811875985249</v>
      </c>
      <c r="X771">
        <v>1.959114139693356</v>
      </c>
      <c r="Y771">
        <v>3.918228279386712</v>
      </c>
      <c r="Z771">
        <v>55.281090289608194</v>
      </c>
      <c r="AA771">
        <v>9.3085084009168781</v>
      </c>
      <c r="AB771">
        <v>2.8055059712859034</v>
      </c>
      <c r="AC771">
        <v>-25.508974090034918</v>
      </c>
      <c r="AD771">
        <v>1.932027128385114</v>
      </c>
      <c r="AE771">
        <v>1.9550915516634728</v>
      </c>
      <c r="AF771">
        <v>694</v>
      </c>
      <c r="AG771">
        <v>127</v>
      </c>
      <c r="AH771">
        <v>0</v>
      </c>
      <c r="AI771">
        <v>183</v>
      </c>
      <c r="AJ771">
        <v>1607</v>
      </c>
      <c r="AK771">
        <v>547</v>
      </c>
      <c r="AL771">
        <v>1682</v>
      </c>
      <c r="AM771">
        <v>0</v>
      </c>
      <c r="AN771">
        <v>2403</v>
      </c>
      <c r="AO771">
        <v>943</v>
      </c>
    </row>
    <row r="772" spans="1:41">
      <c r="A772">
        <v>3</v>
      </c>
      <c r="B772">
        <v>323</v>
      </c>
      <c r="C772">
        <v>2017</v>
      </c>
      <c r="D772">
        <v>99</v>
      </c>
      <c r="E772">
        <v>11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533</v>
      </c>
      <c r="R772">
        <v>30126</v>
      </c>
      <c r="S772">
        <v>30011</v>
      </c>
      <c r="T772">
        <v>15.617738830246299</v>
      </c>
      <c r="U772">
        <v>60.120455832861289</v>
      </c>
      <c r="V772">
        <v>88.593795853762686</v>
      </c>
      <c r="W772">
        <v>81.668864749591705</v>
      </c>
      <c r="X772">
        <v>1.6198632410542388</v>
      </c>
      <c r="Y772">
        <v>3.2397264821084777</v>
      </c>
      <c r="Z772">
        <v>61.14651795791012</v>
      </c>
      <c r="AA772">
        <v>9.1223017689916777</v>
      </c>
      <c r="AB772">
        <v>2.7461403096686312</v>
      </c>
      <c r="AC772">
        <v>-23.445263857909591</v>
      </c>
      <c r="AD772">
        <v>1.9068355808455624</v>
      </c>
      <c r="AE772">
        <v>1.9195817482000497</v>
      </c>
      <c r="AF772">
        <v>710</v>
      </c>
      <c r="AG772">
        <v>65</v>
      </c>
      <c r="AH772">
        <v>0</v>
      </c>
      <c r="AI772">
        <v>200</v>
      </c>
      <c r="AJ772">
        <v>2173</v>
      </c>
      <c r="AK772">
        <v>604</v>
      </c>
      <c r="AL772">
        <v>2014</v>
      </c>
      <c r="AM772">
        <v>0</v>
      </c>
      <c r="AN772">
        <v>2629</v>
      </c>
      <c r="AO772">
        <v>903</v>
      </c>
    </row>
    <row r="773" spans="1:41">
      <c r="A773">
        <v>3</v>
      </c>
      <c r="B773">
        <v>324</v>
      </c>
      <c r="C773">
        <v>2017</v>
      </c>
      <c r="D773">
        <v>99</v>
      </c>
      <c r="E773">
        <v>12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527</v>
      </c>
      <c r="R773">
        <v>29091</v>
      </c>
      <c r="S773">
        <v>29022</v>
      </c>
      <c r="T773">
        <v>15.64232924272112</v>
      </c>
      <c r="U773">
        <v>60.130625043070786</v>
      </c>
      <c r="V773">
        <v>88.512185585216059</v>
      </c>
      <c r="W773">
        <v>81.620746330370551</v>
      </c>
      <c r="X773">
        <v>1.7771819463064171</v>
      </c>
      <c r="Y773">
        <v>3.5543638926128343</v>
      </c>
      <c r="Z773">
        <v>58.918565879481619</v>
      </c>
      <c r="AA773">
        <v>9.1481077850485768</v>
      </c>
      <c r="AB773">
        <v>2.743005341108196</v>
      </c>
      <c r="AC773">
        <v>-26.331169641672112</v>
      </c>
      <c r="AD773">
        <v>1.8413248981736128</v>
      </c>
      <c r="AE773">
        <v>1.8552290060959225</v>
      </c>
      <c r="AF773">
        <v>693</v>
      </c>
      <c r="AG773">
        <v>77</v>
      </c>
      <c r="AH773">
        <v>0</v>
      </c>
      <c r="AI773">
        <v>224</v>
      </c>
      <c r="AJ773">
        <v>1636</v>
      </c>
      <c r="AK773">
        <v>411</v>
      </c>
      <c r="AL773">
        <v>1821</v>
      </c>
      <c r="AM773">
        <v>1</v>
      </c>
      <c r="AN773">
        <v>2271</v>
      </c>
      <c r="AO773">
        <v>843</v>
      </c>
    </row>
    <row r="774" spans="1:41">
      <c r="A774">
        <v>3</v>
      </c>
      <c r="B774">
        <v>325</v>
      </c>
      <c r="C774">
        <v>2017</v>
      </c>
      <c r="D774">
        <v>99</v>
      </c>
      <c r="E774">
        <v>13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539</v>
      </c>
      <c r="R774">
        <v>30851</v>
      </c>
      <c r="S774">
        <v>30775</v>
      </c>
      <c r="T774">
        <v>15.594891575637744</v>
      </c>
      <c r="U774">
        <v>60.060893582453275</v>
      </c>
      <c r="V774">
        <v>87.988892927645722</v>
      </c>
      <c r="W774">
        <v>81.13581153533697</v>
      </c>
      <c r="X774">
        <v>1.1020712456646462</v>
      </c>
      <c r="Y774">
        <v>2.2041424913292924</v>
      </c>
      <c r="Z774">
        <v>58.257430877443184</v>
      </c>
      <c r="AA774">
        <v>8.9592825705515651</v>
      </c>
      <c r="AB774">
        <v>2.7809137434711739</v>
      </c>
      <c r="AC774">
        <v>-23.396391687873351</v>
      </c>
      <c r="AD774">
        <v>1.9527247063887152</v>
      </c>
      <c r="AE774">
        <v>1.9556010980021823</v>
      </c>
      <c r="AF774">
        <v>657</v>
      </c>
      <c r="AG774">
        <v>30</v>
      </c>
      <c r="AH774">
        <v>0</v>
      </c>
      <c r="AI774">
        <v>178</v>
      </c>
      <c r="AJ774">
        <v>1821</v>
      </c>
      <c r="AK774">
        <v>744</v>
      </c>
      <c r="AL774">
        <v>1390</v>
      </c>
      <c r="AM774">
        <v>1</v>
      </c>
      <c r="AN774">
        <v>2074</v>
      </c>
      <c r="AO774">
        <v>815</v>
      </c>
    </row>
    <row r="775" spans="1:41">
      <c r="A775">
        <v>3</v>
      </c>
      <c r="B775">
        <v>326</v>
      </c>
      <c r="C775">
        <v>2017</v>
      </c>
      <c r="D775">
        <v>99</v>
      </c>
      <c r="E775">
        <v>14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597</v>
      </c>
      <c r="R775">
        <v>34896</v>
      </c>
      <c r="S775">
        <v>34778</v>
      </c>
      <c r="T775">
        <v>15.658470884915173</v>
      </c>
      <c r="U775">
        <v>60.235033641957585</v>
      </c>
      <c r="V775">
        <v>86.955094274801027</v>
      </c>
      <c r="W775">
        <v>80.147909598021769</v>
      </c>
      <c r="X775">
        <v>2.1836313617606602</v>
      </c>
      <c r="Y775">
        <v>4.3672627235213204</v>
      </c>
      <c r="Z775">
        <v>56.848922512608894</v>
      </c>
      <c r="AA775">
        <v>9.4768282423940793</v>
      </c>
      <c r="AB775">
        <v>2.7832176327693054</v>
      </c>
      <c r="AC775">
        <v>-24.386369649780654</v>
      </c>
      <c r="AD775">
        <v>2.2087543792467224</v>
      </c>
      <c r="AE775">
        <v>2.1830638053866598</v>
      </c>
      <c r="AF775">
        <v>837</v>
      </c>
      <c r="AG775">
        <v>39</v>
      </c>
      <c r="AH775">
        <v>0</v>
      </c>
      <c r="AI775">
        <v>242</v>
      </c>
      <c r="AJ775">
        <v>2697</v>
      </c>
      <c r="AK775">
        <v>895</v>
      </c>
      <c r="AL775">
        <v>2189</v>
      </c>
      <c r="AM775">
        <v>0</v>
      </c>
      <c r="AN775">
        <v>2845</v>
      </c>
      <c r="AO775">
        <v>1031</v>
      </c>
    </row>
    <row r="776" spans="1:41">
      <c r="A776">
        <v>3</v>
      </c>
      <c r="B776">
        <v>327</v>
      </c>
      <c r="C776">
        <v>2017</v>
      </c>
      <c r="D776">
        <v>99</v>
      </c>
      <c r="E776">
        <v>15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259</v>
      </c>
      <c r="R776">
        <v>16056</v>
      </c>
      <c r="S776">
        <v>16042</v>
      </c>
      <c r="T776">
        <v>15.724464374688596</v>
      </c>
      <c r="U776">
        <v>60.289490088517645</v>
      </c>
      <c r="V776">
        <v>87.356165417890139</v>
      </c>
      <c r="W776">
        <v>80.59538710883912</v>
      </c>
      <c r="X776">
        <v>3.929995017438964</v>
      </c>
      <c r="Y776">
        <v>7.8599900348779279</v>
      </c>
      <c r="Z776">
        <v>54.147982062780279</v>
      </c>
      <c r="AA776">
        <v>9.0581513504379121</v>
      </c>
      <c r="AB776">
        <v>2.8068966841859671</v>
      </c>
      <c r="AC776">
        <v>-28.871633657740425</v>
      </c>
      <c r="AD776">
        <v>1.0162700685805068</v>
      </c>
      <c r="AE776">
        <v>1.0126009348905738</v>
      </c>
      <c r="AF776">
        <v>315</v>
      </c>
      <c r="AG776">
        <v>70</v>
      </c>
      <c r="AH776">
        <v>0</v>
      </c>
      <c r="AI776">
        <v>120</v>
      </c>
      <c r="AJ776">
        <v>795</v>
      </c>
      <c r="AK776">
        <v>249</v>
      </c>
      <c r="AL776">
        <v>575</v>
      </c>
      <c r="AM776">
        <v>1</v>
      </c>
      <c r="AN776">
        <v>755</v>
      </c>
      <c r="AO776">
        <v>420</v>
      </c>
    </row>
    <row r="777" spans="1:41">
      <c r="A777">
        <v>3</v>
      </c>
      <c r="B777">
        <v>328</v>
      </c>
      <c r="C777">
        <v>2017</v>
      </c>
      <c r="D777">
        <v>99</v>
      </c>
      <c r="E777">
        <v>16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561</v>
      </c>
      <c r="R777">
        <v>31994</v>
      </c>
      <c r="S777">
        <v>31920</v>
      </c>
      <c r="T777">
        <v>15.648684128274052</v>
      </c>
      <c r="U777">
        <v>60.187593984962405</v>
      </c>
      <c r="V777">
        <v>89.333222682925623</v>
      </c>
      <c r="W777">
        <v>82.378825187970278</v>
      </c>
      <c r="X777">
        <v>2.609864349565544</v>
      </c>
      <c r="Y777">
        <v>5.2197286991310881</v>
      </c>
      <c r="Z777">
        <v>57.316996936925683</v>
      </c>
      <c r="AA777">
        <v>9.5815246815834048</v>
      </c>
      <c r="AB777">
        <v>2.831685466646817</v>
      </c>
      <c r="AC777">
        <v>-27.989429681253522</v>
      </c>
      <c r="AD777">
        <v>2.0250712863829556</v>
      </c>
      <c r="AE777">
        <v>2.0594350662170688</v>
      </c>
      <c r="AF777">
        <v>697</v>
      </c>
      <c r="AG777">
        <v>59</v>
      </c>
      <c r="AH777">
        <v>1</v>
      </c>
      <c r="AI777">
        <v>206</v>
      </c>
      <c r="AJ777">
        <v>2061</v>
      </c>
      <c r="AK777">
        <v>476</v>
      </c>
      <c r="AL777">
        <v>1445</v>
      </c>
      <c r="AM777">
        <v>0</v>
      </c>
      <c r="AN777">
        <v>2328</v>
      </c>
      <c r="AO777">
        <v>833</v>
      </c>
    </row>
    <row r="778" spans="1:41">
      <c r="A778">
        <v>3</v>
      </c>
      <c r="B778">
        <v>329</v>
      </c>
      <c r="C778">
        <v>2017</v>
      </c>
      <c r="D778">
        <v>99</v>
      </c>
      <c r="E778">
        <v>17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558</v>
      </c>
      <c r="R778">
        <v>33189</v>
      </c>
      <c r="S778">
        <v>33114</v>
      </c>
      <c r="T778">
        <v>15.597005031787642</v>
      </c>
      <c r="U778">
        <v>60.094250166092891</v>
      </c>
      <c r="V778">
        <v>88.821045404002177</v>
      </c>
      <c r="W778">
        <v>81.915864890982434</v>
      </c>
      <c r="X778">
        <v>2.8744463527072224</v>
      </c>
      <c r="Y778">
        <v>5.7488927054144447</v>
      </c>
      <c r="Z778">
        <v>59.501642110337755</v>
      </c>
      <c r="AA778">
        <v>9.6656059067943012</v>
      </c>
      <c r="AB778">
        <v>2.8414594073180202</v>
      </c>
      <c r="AC778">
        <v>-27.927302326556497</v>
      </c>
      <c r="AD778">
        <v>2.1007092243471877</v>
      </c>
      <c r="AE778">
        <v>2.1244635876915567</v>
      </c>
      <c r="AF778">
        <v>797</v>
      </c>
      <c r="AG778">
        <v>107</v>
      </c>
      <c r="AH778">
        <v>0</v>
      </c>
      <c r="AI778">
        <v>197</v>
      </c>
      <c r="AJ778">
        <v>2185</v>
      </c>
      <c r="AK778">
        <v>481</v>
      </c>
      <c r="AL778">
        <v>1442</v>
      </c>
      <c r="AM778">
        <v>3</v>
      </c>
      <c r="AN778">
        <v>2473</v>
      </c>
      <c r="AO778">
        <v>1016</v>
      </c>
    </row>
    <row r="779" spans="1:41">
      <c r="A779">
        <v>3</v>
      </c>
      <c r="B779">
        <v>330</v>
      </c>
      <c r="C779">
        <v>2017</v>
      </c>
      <c r="D779">
        <v>99</v>
      </c>
      <c r="E779">
        <v>18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503</v>
      </c>
      <c r="R779">
        <v>27288</v>
      </c>
      <c r="S779">
        <v>27143</v>
      </c>
      <c r="T779">
        <v>15.555225740252128</v>
      </c>
      <c r="U779">
        <v>60.096267914379389</v>
      </c>
      <c r="V779">
        <v>88.65484673305798</v>
      </c>
      <c r="W779">
        <v>81.676833806137907</v>
      </c>
      <c r="X779">
        <v>3.1552330694810906</v>
      </c>
      <c r="Y779">
        <v>6.3104661389621812</v>
      </c>
      <c r="Z779">
        <v>60.5321020228672</v>
      </c>
      <c r="AA779">
        <v>9.6349552369187617</v>
      </c>
      <c r="AB779">
        <v>2.817029256358635</v>
      </c>
      <c r="AC779">
        <v>-26.618263623520139</v>
      </c>
      <c r="AD779">
        <v>1.7272033900987087</v>
      </c>
      <c r="AE779">
        <v>1.736306404329766</v>
      </c>
      <c r="AF779">
        <v>633</v>
      </c>
      <c r="AG779">
        <v>45</v>
      </c>
      <c r="AH779">
        <v>0</v>
      </c>
      <c r="AI779">
        <v>162</v>
      </c>
      <c r="AJ779">
        <v>1577</v>
      </c>
      <c r="AK779">
        <v>440</v>
      </c>
      <c r="AL779">
        <v>1350</v>
      </c>
      <c r="AM779">
        <v>0</v>
      </c>
      <c r="AN779">
        <v>1736</v>
      </c>
      <c r="AO779">
        <v>755</v>
      </c>
    </row>
    <row r="780" spans="1:41">
      <c r="A780">
        <v>3</v>
      </c>
      <c r="B780">
        <v>331</v>
      </c>
      <c r="C780">
        <v>2017</v>
      </c>
      <c r="D780">
        <v>99</v>
      </c>
      <c r="E780">
        <v>19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519</v>
      </c>
      <c r="R780">
        <v>31040</v>
      </c>
      <c r="S780">
        <v>30899</v>
      </c>
      <c r="T780">
        <v>15.621874999999999</v>
      </c>
      <c r="U780">
        <v>60.148710314249648</v>
      </c>
      <c r="V780">
        <v>87.637936299431004</v>
      </c>
      <c r="W780">
        <v>80.777254927344018</v>
      </c>
      <c r="X780">
        <v>1.6076030927835057</v>
      </c>
      <c r="Y780">
        <v>3.2152061855670113</v>
      </c>
      <c r="Z780">
        <v>59.065721649484523</v>
      </c>
      <c r="AA780">
        <v>9.0198747343525145</v>
      </c>
      <c r="AB780">
        <v>2.7186820249314239</v>
      </c>
      <c r="AC780">
        <v>-28.530535879955497</v>
      </c>
      <c r="AD780">
        <v>1.9646875267027244</v>
      </c>
      <c r="AE780">
        <v>1.954803649366964</v>
      </c>
      <c r="AF780">
        <v>593</v>
      </c>
      <c r="AG780">
        <v>78</v>
      </c>
      <c r="AH780">
        <v>0</v>
      </c>
      <c r="AI780">
        <v>207</v>
      </c>
      <c r="AJ780">
        <v>1643</v>
      </c>
      <c r="AK780">
        <v>510</v>
      </c>
      <c r="AL780">
        <v>1128</v>
      </c>
      <c r="AM780">
        <v>2</v>
      </c>
      <c r="AN780">
        <v>2214</v>
      </c>
      <c r="AO780">
        <v>770</v>
      </c>
    </row>
    <row r="781" spans="1:41">
      <c r="A781">
        <v>3</v>
      </c>
      <c r="B781">
        <v>332</v>
      </c>
      <c r="C781">
        <v>2017</v>
      </c>
      <c r="D781">
        <v>99</v>
      </c>
      <c r="E781">
        <v>20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518</v>
      </c>
      <c r="R781">
        <v>28350</v>
      </c>
      <c r="S781">
        <v>28181</v>
      </c>
      <c r="T781">
        <v>15.618447971781308</v>
      </c>
      <c r="U781">
        <v>60.17554380611049</v>
      </c>
      <c r="V781">
        <v>87.99345878328711</v>
      </c>
      <c r="W781">
        <v>81.043185124729021</v>
      </c>
      <c r="X781">
        <v>1.9188712522045848</v>
      </c>
      <c r="Y781">
        <v>3.8377425044091695</v>
      </c>
      <c r="Z781">
        <v>54.613756613756642</v>
      </c>
      <c r="AA781">
        <v>9.4023012986334535</v>
      </c>
      <c r="AB781">
        <v>2.7268422915484689</v>
      </c>
      <c r="AC781">
        <v>-28.442645184221821</v>
      </c>
      <c r="AD781">
        <v>1.794423047101231</v>
      </c>
      <c r="AE781">
        <v>1.7887206777820528</v>
      </c>
      <c r="AF781">
        <v>566</v>
      </c>
      <c r="AG781">
        <v>62</v>
      </c>
      <c r="AH781">
        <v>0</v>
      </c>
      <c r="AI781">
        <v>150</v>
      </c>
      <c r="AJ781">
        <v>1864</v>
      </c>
      <c r="AK781">
        <v>482</v>
      </c>
      <c r="AL781">
        <v>1723</v>
      </c>
      <c r="AM781">
        <v>0</v>
      </c>
      <c r="AN781">
        <v>2053</v>
      </c>
      <c r="AO781">
        <v>650</v>
      </c>
    </row>
    <row r="782" spans="1:41">
      <c r="A782">
        <v>3</v>
      </c>
      <c r="B782">
        <v>333</v>
      </c>
      <c r="C782">
        <v>2017</v>
      </c>
      <c r="D782">
        <v>99</v>
      </c>
      <c r="E782">
        <v>21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500</v>
      </c>
      <c r="R782">
        <v>28108</v>
      </c>
      <c r="S782">
        <v>28054</v>
      </c>
      <c r="T782">
        <v>15.612067738722073</v>
      </c>
      <c r="U782">
        <v>60.060882583588786</v>
      </c>
      <c r="V782">
        <v>88.461801072238785</v>
      </c>
      <c r="W782">
        <v>81.589691309617308</v>
      </c>
      <c r="X782">
        <v>1.6721218158531379</v>
      </c>
      <c r="Y782">
        <v>3.3442436317062758</v>
      </c>
      <c r="Z782">
        <v>56.944642094777294</v>
      </c>
      <c r="AA782">
        <v>9.3137617959204633</v>
      </c>
      <c r="AB782">
        <v>2.7744005686390776</v>
      </c>
      <c r="AC782">
        <v>-27.970832457274057</v>
      </c>
      <c r="AD782">
        <v>1.7791055734716548</v>
      </c>
      <c r="AE782">
        <v>1.7926673514833216</v>
      </c>
      <c r="AF782">
        <v>610</v>
      </c>
      <c r="AG782">
        <v>19</v>
      </c>
      <c r="AH782">
        <v>0</v>
      </c>
      <c r="AI782">
        <v>151</v>
      </c>
      <c r="AJ782">
        <v>1767</v>
      </c>
      <c r="AK782">
        <v>425</v>
      </c>
      <c r="AL782">
        <v>1449</v>
      </c>
      <c r="AM782">
        <v>0</v>
      </c>
      <c r="AN782">
        <v>1954</v>
      </c>
      <c r="AO782">
        <v>805</v>
      </c>
    </row>
    <row r="783" spans="1:41">
      <c r="A783">
        <v>3</v>
      </c>
      <c r="B783">
        <v>334</v>
      </c>
      <c r="C783">
        <v>2017</v>
      </c>
      <c r="D783">
        <v>99</v>
      </c>
      <c r="E783">
        <v>22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543</v>
      </c>
      <c r="R783">
        <v>32771</v>
      </c>
      <c r="S783">
        <v>32681</v>
      </c>
      <c r="T783">
        <v>15.548808397668672</v>
      </c>
      <c r="U783">
        <v>59.97157369725528</v>
      </c>
      <c r="V783">
        <v>88.700774481632195</v>
      </c>
      <c r="W783">
        <v>81.792790918270384</v>
      </c>
      <c r="X783">
        <v>2.3832046626590579</v>
      </c>
      <c r="Y783">
        <v>4.7664093253181159</v>
      </c>
      <c r="Z783">
        <v>61.10890726557016</v>
      </c>
      <c r="AA783">
        <v>9.5203602350430163</v>
      </c>
      <c r="AB783">
        <v>2.7879067593000197</v>
      </c>
      <c r="AC783">
        <v>-28.180891186195822</v>
      </c>
      <c r="AD783">
        <v>2.0742517698961005</v>
      </c>
      <c r="AE783">
        <v>2.0935338664775536</v>
      </c>
      <c r="AF783">
        <v>666</v>
      </c>
      <c r="AG783">
        <v>112</v>
      </c>
      <c r="AH783">
        <v>0</v>
      </c>
      <c r="AI783">
        <v>232</v>
      </c>
      <c r="AJ783">
        <v>2012</v>
      </c>
      <c r="AK783">
        <v>561</v>
      </c>
      <c r="AL783">
        <v>1673</v>
      </c>
      <c r="AM783">
        <v>1</v>
      </c>
      <c r="AN783">
        <v>2251</v>
      </c>
      <c r="AO783">
        <v>932</v>
      </c>
    </row>
    <row r="784" spans="1:41">
      <c r="A784">
        <v>3</v>
      </c>
      <c r="B784">
        <v>335</v>
      </c>
      <c r="C784">
        <v>2017</v>
      </c>
      <c r="D784">
        <v>99</v>
      </c>
      <c r="E784">
        <v>23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497</v>
      </c>
      <c r="R784">
        <v>27602</v>
      </c>
      <c r="S784">
        <v>27553</v>
      </c>
      <c r="T784">
        <v>15.620027534236645</v>
      </c>
      <c r="U784">
        <v>60.104997640910234</v>
      </c>
      <c r="V784">
        <v>88.713649836054145</v>
      </c>
      <c r="W784">
        <v>81.830377817297617</v>
      </c>
      <c r="X784">
        <v>2.6990797768277659</v>
      </c>
      <c r="Y784">
        <v>5.3981595536555318</v>
      </c>
      <c r="Z784">
        <v>56.303891022389678</v>
      </c>
      <c r="AA784">
        <v>9.4377301662088762</v>
      </c>
      <c r="AB784">
        <v>2.8063553420996596</v>
      </c>
      <c r="AC784">
        <v>-25.584848384204435</v>
      </c>
      <c r="AD784">
        <v>1.7470781286098127</v>
      </c>
      <c r="AE784">
        <v>1.7658470126269925</v>
      </c>
      <c r="AF784">
        <v>552</v>
      </c>
      <c r="AG784">
        <v>41</v>
      </c>
      <c r="AH784">
        <v>0</v>
      </c>
      <c r="AI784">
        <v>126</v>
      </c>
      <c r="AJ784">
        <v>2089</v>
      </c>
      <c r="AK784">
        <v>460</v>
      </c>
      <c r="AL784">
        <v>1986</v>
      </c>
      <c r="AM784">
        <v>0</v>
      </c>
      <c r="AN784">
        <v>2187</v>
      </c>
      <c r="AO784">
        <v>665</v>
      </c>
    </row>
    <row r="785" spans="1:41">
      <c r="A785">
        <v>3</v>
      </c>
      <c r="B785">
        <v>336</v>
      </c>
      <c r="C785">
        <v>2017</v>
      </c>
      <c r="D785">
        <v>99</v>
      </c>
      <c r="E785">
        <v>24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526</v>
      </c>
      <c r="R785">
        <v>31459</v>
      </c>
      <c r="S785">
        <v>31326</v>
      </c>
      <c r="T785">
        <v>15.587749133793189</v>
      </c>
      <c r="U785">
        <v>60.114505522569104</v>
      </c>
      <c r="V785">
        <v>87.818065900349751</v>
      </c>
      <c r="W785">
        <v>80.931405222499066</v>
      </c>
      <c r="X785">
        <v>2.5811373533805906</v>
      </c>
      <c r="Y785">
        <v>5.1622747067611812</v>
      </c>
      <c r="Z785">
        <v>58.628691312501992</v>
      </c>
      <c r="AA785">
        <v>9.0426191647836855</v>
      </c>
      <c r="AB785">
        <v>2.8107328697059941</v>
      </c>
      <c r="AC785">
        <v>-26.984368337358941</v>
      </c>
      <c r="AD785">
        <v>1.9912082764993873</v>
      </c>
      <c r="AE785">
        <v>1.9855994834819819</v>
      </c>
      <c r="AF785">
        <v>583</v>
      </c>
      <c r="AG785">
        <v>1</v>
      </c>
      <c r="AH785">
        <v>0</v>
      </c>
      <c r="AI785">
        <v>185</v>
      </c>
      <c r="AJ785">
        <v>2142</v>
      </c>
      <c r="AK785">
        <v>411</v>
      </c>
      <c r="AL785">
        <v>1565</v>
      </c>
      <c r="AM785">
        <v>0</v>
      </c>
      <c r="AN785">
        <v>2401</v>
      </c>
      <c r="AO785">
        <v>771</v>
      </c>
    </row>
    <row r="786" spans="1:41">
      <c r="A786">
        <v>3</v>
      </c>
      <c r="B786">
        <v>337</v>
      </c>
      <c r="C786">
        <v>2017</v>
      </c>
      <c r="D786">
        <v>99</v>
      </c>
      <c r="E786">
        <v>25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536</v>
      </c>
      <c r="R786">
        <v>29241</v>
      </c>
      <c r="S786">
        <v>28994</v>
      </c>
      <c r="T786">
        <v>15.496118463800828</v>
      </c>
      <c r="U786">
        <v>60.081396150927766</v>
      </c>
      <c r="V786">
        <v>87.609473652820938</v>
      </c>
      <c r="W786">
        <v>80.656221976960751</v>
      </c>
      <c r="X786">
        <v>3.0915495366095551</v>
      </c>
      <c r="Y786">
        <v>6.1830990732191102</v>
      </c>
      <c r="Z786">
        <v>58.924113402414442</v>
      </c>
      <c r="AA786">
        <v>9.2966629352280297</v>
      </c>
      <c r="AB786">
        <v>2.8052605878439043</v>
      </c>
      <c r="AC786">
        <v>-24.980622617286286</v>
      </c>
      <c r="AD786">
        <v>1.8508192000101276</v>
      </c>
      <c r="AE786">
        <v>1.8315367460542411</v>
      </c>
      <c r="AF786">
        <v>564</v>
      </c>
      <c r="AG786">
        <v>0</v>
      </c>
      <c r="AH786">
        <v>0</v>
      </c>
      <c r="AI786">
        <v>151</v>
      </c>
      <c r="AJ786">
        <v>2349</v>
      </c>
      <c r="AK786">
        <v>486</v>
      </c>
      <c r="AL786">
        <v>2003</v>
      </c>
      <c r="AM786">
        <v>0</v>
      </c>
      <c r="AN786">
        <v>2498</v>
      </c>
      <c r="AO786">
        <v>681</v>
      </c>
    </row>
    <row r="787" spans="1:41">
      <c r="A787">
        <v>3</v>
      </c>
      <c r="B787">
        <v>338</v>
      </c>
      <c r="C787">
        <v>2017</v>
      </c>
      <c r="D787">
        <v>99</v>
      </c>
      <c r="E787">
        <v>26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523</v>
      </c>
      <c r="R787">
        <v>30949</v>
      </c>
      <c r="S787">
        <v>30803</v>
      </c>
      <c r="T787">
        <v>15.53849882064041</v>
      </c>
      <c r="U787">
        <v>59.993377268447887</v>
      </c>
      <c r="V787">
        <v>86.711000170269614</v>
      </c>
      <c r="W787">
        <v>79.891523552900821</v>
      </c>
      <c r="X787">
        <v>0.85624737471323775</v>
      </c>
      <c r="Y787">
        <v>1.7124947494264755</v>
      </c>
      <c r="Z787">
        <v>60.273352935474477</v>
      </c>
      <c r="AA787">
        <v>9.6671313458673467</v>
      </c>
      <c r="AB787">
        <v>2.7486241195587482</v>
      </c>
      <c r="AC787">
        <v>-26.63106915181033</v>
      </c>
      <c r="AD787">
        <v>1.958927650255238</v>
      </c>
      <c r="AE787">
        <v>1.9273622372757788</v>
      </c>
      <c r="AF787">
        <v>544</v>
      </c>
      <c r="AG787">
        <v>0</v>
      </c>
      <c r="AH787">
        <v>0</v>
      </c>
      <c r="AI787">
        <v>195</v>
      </c>
      <c r="AJ787">
        <v>1875</v>
      </c>
      <c r="AK787">
        <v>421</v>
      </c>
      <c r="AL787">
        <v>2043</v>
      </c>
      <c r="AM787">
        <v>0</v>
      </c>
      <c r="AN787">
        <v>2094</v>
      </c>
      <c r="AO787">
        <v>597</v>
      </c>
    </row>
    <row r="788" spans="1:41">
      <c r="A788">
        <v>3</v>
      </c>
      <c r="B788">
        <v>339</v>
      </c>
      <c r="C788">
        <v>2017</v>
      </c>
      <c r="D788">
        <v>99</v>
      </c>
      <c r="E788">
        <v>27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519</v>
      </c>
      <c r="R788">
        <v>28650</v>
      </c>
      <c r="S788">
        <v>28509</v>
      </c>
      <c r="T788">
        <v>15.552670157068061</v>
      </c>
      <c r="U788">
        <v>60.041881511101757</v>
      </c>
      <c r="V788">
        <v>87.506619623681502</v>
      </c>
      <c r="W788">
        <v>80.617713704444455</v>
      </c>
      <c r="X788">
        <v>1.9057591623036647</v>
      </c>
      <c r="Y788">
        <v>3.8115183246073294</v>
      </c>
      <c r="Z788">
        <v>55.12390924956371</v>
      </c>
      <c r="AA788">
        <v>9.7965899115551274</v>
      </c>
      <c r="AB788">
        <v>2.773096204306881</v>
      </c>
      <c r="AC788">
        <v>-26.813692185745207</v>
      </c>
      <c r="AD788">
        <v>1.8134116507742608</v>
      </c>
      <c r="AE788">
        <v>1.8000397179074938</v>
      </c>
      <c r="AF788">
        <v>528</v>
      </c>
      <c r="AG788">
        <v>2</v>
      </c>
      <c r="AH788">
        <v>0</v>
      </c>
      <c r="AI788">
        <v>130</v>
      </c>
      <c r="AJ788">
        <v>2285</v>
      </c>
      <c r="AK788">
        <v>488</v>
      </c>
      <c r="AL788">
        <v>2322</v>
      </c>
      <c r="AM788">
        <v>1</v>
      </c>
      <c r="AN788">
        <v>2407</v>
      </c>
      <c r="AO788">
        <v>557</v>
      </c>
    </row>
    <row r="789" spans="1:41">
      <c r="A789">
        <v>3</v>
      </c>
      <c r="B789">
        <v>340</v>
      </c>
      <c r="C789">
        <v>2017</v>
      </c>
      <c r="D789">
        <v>99</v>
      </c>
      <c r="E789">
        <v>28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496</v>
      </c>
      <c r="R789">
        <v>29752</v>
      </c>
      <c r="S789">
        <v>29682</v>
      </c>
      <c r="T789">
        <v>15.658443129873621</v>
      </c>
      <c r="U789">
        <v>60.172966781214221</v>
      </c>
      <c r="V789">
        <v>86.836216878324493</v>
      </c>
      <c r="W789">
        <v>80.075571053163273</v>
      </c>
      <c r="X789">
        <v>1.697364883033073</v>
      </c>
      <c r="Y789">
        <v>3.394729766066146</v>
      </c>
      <c r="Z789">
        <v>53.509007797795114</v>
      </c>
      <c r="AA789">
        <v>10.168668107635888</v>
      </c>
      <c r="AB789">
        <v>2.7788946591689592</v>
      </c>
      <c r="AC789">
        <v>-26.383084379854779</v>
      </c>
      <c r="AD789">
        <v>1.8831631215998528</v>
      </c>
      <c r="AE789">
        <v>1.8614991045872376</v>
      </c>
      <c r="AF789">
        <v>478</v>
      </c>
      <c r="AG789">
        <v>0</v>
      </c>
      <c r="AH789">
        <v>0</v>
      </c>
      <c r="AI789">
        <v>180</v>
      </c>
      <c r="AJ789">
        <v>2029</v>
      </c>
      <c r="AK789">
        <v>438</v>
      </c>
      <c r="AL789">
        <v>2503</v>
      </c>
      <c r="AM789">
        <v>0</v>
      </c>
      <c r="AN789">
        <v>2265</v>
      </c>
      <c r="AO789">
        <v>578</v>
      </c>
    </row>
    <row r="790" spans="1:41">
      <c r="A790">
        <v>3</v>
      </c>
      <c r="B790">
        <v>341</v>
      </c>
      <c r="C790">
        <v>2017</v>
      </c>
      <c r="D790">
        <v>99</v>
      </c>
      <c r="E790">
        <v>29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483</v>
      </c>
      <c r="R790">
        <v>30501</v>
      </c>
      <c r="S790">
        <v>30408</v>
      </c>
      <c r="T790">
        <v>15.488443001868797</v>
      </c>
      <c r="U790">
        <v>59.810082872928149</v>
      </c>
      <c r="V790">
        <v>88.565940194217319</v>
      </c>
      <c r="W790">
        <v>81.650374901341692</v>
      </c>
      <c r="X790">
        <v>1.5638831513720859</v>
      </c>
      <c r="Y790">
        <v>3.1277663027441718</v>
      </c>
      <c r="Z790">
        <v>59.424281171109143</v>
      </c>
      <c r="AA790">
        <v>9.547899287900524</v>
      </c>
      <c r="AB790">
        <v>2.7127340863179943</v>
      </c>
      <c r="AC790">
        <v>-27.366045336408082</v>
      </c>
      <c r="AD790">
        <v>1.9305713354368483</v>
      </c>
      <c r="AE790">
        <v>1.9445345597820776</v>
      </c>
      <c r="AF790">
        <v>589</v>
      </c>
      <c r="AG790">
        <v>0</v>
      </c>
      <c r="AH790">
        <v>0</v>
      </c>
      <c r="AI790">
        <v>219</v>
      </c>
      <c r="AJ790">
        <v>2351</v>
      </c>
      <c r="AK790">
        <v>480</v>
      </c>
      <c r="AL790">
        <v>2521</v>
      </c>
      <c r="AM790">
        <v>0</v>
      </c>
      <c r="AN790">
        <v>2594</v>
      </c>
      <c r="AO790">
        <v>612</v>
      </c>
    </row>
    <row r="791" spans="1:41">
      <c r="A791">
        <v>3</v>
      </c>
      <c r="B791">
        <v>342</v>
      </c>
      <c r="C791">
        <v>2017</v>
      </c>
      <c r="D791">
        <v>99</v>
      </c>
      <c r="E791">
        <v>30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510</v>
      </c>
      <c r="R791">
        <v>30446</v>
      </c>
      <c r="S791">
        <v>30349</v>
      </c>
      <c r="T791">
        <v>15.650528805097547</v>
      </c>
      <c r="U791">
        <v>60.163695673663057</v>
      </c>
      <c r="V791">
        <v>86.923199370043264</v>
      </c>
      <c r="W791">
        <v>80.133038979867322</v>
      </c>
      <c r="X791">
        <v>3.0118899034355904</v>
      </c>
      <c r="Y791">
        <v>6.0237798068711808</v>
      </c>
      <c r="Z791">
        <v>55.629639361492487</v>
      </c>
      <c r="AA791">
        <v>9.3460970390381597</v>
      </c>
      <c r="AB791">
        <v>2.7526972678240922</v>
      </c>
      <c r="AC791">
        <v>-25.476280461429809</v>
      </c>
      <c r="AD791">
        <v>1.9270900914301272</v>
      </c>
      <c r="AE791">
        <v>1.904695805384186</v>
      </c>
      <c r="AF791">
        <v>677</v>
      </c>
      <c r="AG791">
        <v>0</v>
      </c>
      <c r="AH791">
        <v>0</v>
      </c>
      <c r="AI791">
        <v>229</v>
      </c>
      <c r="AJ791">
        <v>2356</v>
      </c>
      <c r="AK791">
        <v>670</v>
      </c>
      <c r="AL791">
        <v>3648</v>
      </c>
      <c r="AM791">
        <v>1</v>
      </c>
      <c r="AN791">
        <v>2911</v>
      </c>
      <c r="AO791">
        <v>692</v>
      </c>
    </row>
    <row r="792" spans="1:41">
      <c r="A792">
        <v>3</v>
      </c>
      <c r="B792">
        <v>343</v>
      </c>
      <c r="C792">
        <v>2017</v>
      </c>
      <c r="D792">
        <v>99</v>
      </c>
      <c r="E792">
        <v>31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524</v>
      </c>
      <c r="R792">
        <v>30772</v>
      </c>
      <c r="S792">
        <v>30630</v>
      </c>
      <c r="T792">
        <v>15.487748602625764</v>
      </c>
      <c r="U792">
        <v>59.892229840026133</v>
      </c>
      <c r="V792">
        <v>87.686998456748682</v>
      </c>
      <c r="W792">
        <v>80.77910218739747</v>
      </c>
      <c r="X792">
        <v>3.4414402703756646</v>
      </c>
      <c r="Y792">
        <v>6.8828805407513292</v>
      </c>
      <c r="Z792">
        <v>61.325230729234391</v>
      </c>
      <c r="AA792">
        <v>9.4817177096349212</v>
      </c>
      <c r="AB792">
        <v>2.7533451040913728</v>
      </c>
      <c r="AC792">
        <v>-28.200177856841872</v>
      </c>
      <c r="AD792">
        <v>1.9477243740881505</v>
      </c>
      <c r="AE792">
        <v>1.9378298666652327</v>
      </c>
      <c r="AF792">
        <v>555</v>
      </c>
      <c r="AG792">
        <v>2</v>
      </c>
      <c r="AH792">
        <v>0</v>
      </c>
      <c r="AI792">
        <v>167</v>
      </c>
      <c r="AJ792">
        <v>2408</v>
      </c>
      <c r="AK792">
        <v>550</v>
      </c>
      <c r="AL792">
        <v>2827</v>
      </c>
      <c r="AM792">
        <v>0</v>
      </c>
      <c r="AN792">
        <v>2702</v>
      </c>
      <c r="AO792">
        <v>565</v>
      </c>
    </row>
    <row r="793" spans="1:41">
      <c r="A793">
        <v>3</v>
      </c>
      <c r="B793">
        <v>344</v>
      </c>
      <c r="C793">
        <v>2017</v>
      </c>
      <c r="D793">
        <v>99</v>
      </c>
      <c r="E793">
        <v>32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526</v>
      </c>
      <c r="R793">
        <v>27600</v>
      </c>
      <c r="S793">
        <v>27359</v>
      </c>
      <c r="T793">
        <v>15.488478260869565</v>
      </c>
      <c r="U793">
        <v>60.010453598450241</v>
      </c>
      <c r="V793">
        <v>88.296633062806094</v>
      </c>
      <c r="W793">
        <v>81.222745714390271</v>
      </c>
      <c r="X793">
        <v>2.985507246376812</v>
      </c>
      <c r="Y793">
        <v>5.9710144927536239</v>
      </c>
      <c r="Z793">
        <v>58.746376811594203</v>
      </c>
      <c r="AA793">
        <v>9.70145395436119</v>
      </c>
      <c r="AB793">
        <v>2.7595701730787345</v>
      </c>
      <c r="AC793">
        <v>-20.948942158457594</v>
      </c>
      <c r="AD793">
        <v>1.7469515379186589</v>
      </c>
      <c r="AE793">
        <v>1.7403937397624003</v>
      </c>
      <c r="AF793">
        <v>555</v>
      </c>
      <c r="AG793">
        <v>0</v>
      </c>
      <c r="AH793">
        <v>0</v>
      </c>
      <c r="AI793">
        <v>161</v>
      </c>
      <c r="AJ793">
        <v>1809</v>
      </c>
      <c r="AK793">
        <v>690</v>
      </c>
      <c r="AL793">
        <v>2471</v>
      </c>
      <c r="AM793">
        <v>0</v>
      </c>
      <c r="AN793">
        <v>2031</v>
      </c>
      <c r="AO793">
        <v>589</v>
      </c>
    </row>
    <row r="794" spans="1:41">
      <c r="A794">
        <v>3</v>
      </c>
      <c r="B794">
        <v>345</v>
      </c>
      <c r="C794">
        <v>2017</v>
      </c>
      <c r="D794">
        <v>99</v>
      </c>
      <c r="E794">
        <v>33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571</v>
      </c>
      <c r="R794">
        <v>32295</v>
      </c>
      <c r="S794">
        <v>32221</v>
      </c>
      <c r="T794">
        <v>15.538163802446203</v>
      </c>
      <c r="U794">
        <v>59.926383414543309</v>
      </c>
      <c r="V794">
        <v>87.411193207474014</v>
      </c>
      <c r="W794">
        <v>80.601961453710658</v>
      </c>
      <c r="X794">
        <v>1.9786344635392481</v>
      </c>
      <c r="Y794">
        <v>3.9572689270784962</v>
      </c>
      <c r="Z794">
        <v>61.888837281312881</v>
      </c>
      <c r="AA794">
        <v>9.7949020423337032</v>
      </c>
      <c r="AB794">
        <v>2.7328150095676595</v>
      </c>
      <c r="AC794">
        <v>-24.715320204264017</v>
      </c>
      <c r="AD794">
        <v>2.0441231854015611</v>
      </c>
      <c r="AE794">
        <v>2.0340154707157776</v>
      </c>
      <c r="AF794">
        <v>624</v>
      </c>
      <c r="AG794">
        <v>0</v>
      </c>
      <c r="AH794">
        <v>0</v>
      </c>
      <c r="AI794">
        <v>246</v>
      </c>
      <c r="AJ794">
        <v>2397</v>
      </c>
      <c r="AK794">
        <v>679</v>
      </c>
      <c r="AL794">
        <v>3005</v>
      </c>
      <c r="AM794">
        <v>0</v>
      </c>
      <c r="AN794">
        <v>2324</v>
      </c>
      <c r="AO794">
        <v>713</v>
      </c>
    </row>
    <row r="795" spans="1:41">
      <c r="A795">
        <v>3</v>
      </c>
      <c r="B795">
        <v>346</v>
      </c>
      <c r="C795">
        <v>2017</v>
      </c>
      <c r="D795">
        <v>99</v>
      </c>
      <c r="E795">
        <v>34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550</v>
      </c>
      <c r="R795">
        <v>29612</v>
      </c>
      <c r="S795">
        <v>29403</v>
      </c>
      <c r="T795">
        <v>15.511887072808324</v>
      </c>
      <c r="U795">
        <v>60.01305989184776</v>
      </c>
      <c r="V795">
        <v>88.138937776154208</v>
      </c>
      <c r="W795">
        <v>81.130973029962817</v>
      </c>
      <c r="X795">
        <v>1.1650682155882752</v>
      </c>
      <c r="Y795">
        <v>2.3301364311765504</v>
      </c>
      <c r="Z795">
        <v>56.855328920707827</v>
      </c>
      <c r="AA795">
        <v>9.4010123672568451</v>
      </c>
      <c r="AB795">
        <v>2.7200114396446478</v>
      </c>
      <c r="AC795">
        <v>-25.873897471190723</v>
      </c>
      <c r="AD795">
        <v>1.8743017732191063</v>
      </c>
      <c r="AE795">
        <v>1.8683057696273777</v>
      </c>
      <c r="AF795">
        <v>614</v>
      </c>
      <c r="AG795">
        <v>3</v>
      </c>
      <c r="AH795">
        <v>0</v>
      </c>
      <c r="AI795">
        <v>184</v>
      </c>
      <c r="AJ795">
        <v>2049</v>
      </c>
      <c r="AK795">
        <v>463</v>
      </c>
      <c r="AL795">
        <v>2723</v>
      </c>
      <c r="AM795">
        <v>1</v>
      </c>
      <c r="AN795">
        <v>2142</v>
      </c>
      <c r="AO795">
        <v>598</v>
      </c>
    </row>
    <row r="796" spans="1:41">
      <c r="A796">
        <v>3</v>
      </c>
      <c r="B796">
        <v>347</v>
      </c>
      <c r="C796">
        <v>2017</v>
      </c>
      <c r="D796">
        <v>99</v>
      </c>
      <c r="E796">
        <v>35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553</v>
      </c>
      <c r="R796">
        <v>30605</v>
      </c>
      <c r="S796">
        <v>30383</v>
      </c>
      <c r="T796">
        <v>15.452507760169905</v>
      </c>
      <c r="U796">
        <v>59.90833689892375</v>
      </c>
      <c r="V796">
        <v>87.885917557606319</v>
      </c>
      <c r="W796">
        <v>80.897696738307559</v>
      </c>
      <c r="X796">
        <v>1.1207319065512171</v>
      </c>
      <c r="Y796">
        <v>2.2414638131024343</v>
      </c>
      <c r="Z796">
        <v>52.622120568534555</v>
      </c>
      <c r="AA796">
        <v>9.673336297210275</v>
      </c>
      <c r="AB796">
        <v>2.7639335221283496</v>
      </c>
      <c r="AC796">
        <v>-24.958467839571796</v>
      </c>
      <c r="AD796">
        <v>1.9371540513768315</v>
      </c>
      <c r="AE796">
        <v>1.9250252788848199</v>
      </c>
      <c r="AF796">
        <v>523</v>
      </c>
      <c r="AG796">
        <v>0</v>
      </c>
      <c r="AH796">
        <v>0</v>
      </c>
      <c r="AI796">
        <v>148</v>
      </c>
      <c r="AJ796">
        <v>1978</v>
      </c>
      <c r="AK796">
        <v>550</v>
      </c>
      <c r="AL796">
        <v>2886</v>
      </c>
      <c r="AM796">
        <v>0</v>
      </c>
      <c r="AN796">
        <v>1761</v>
      </c>
      <c r="AO796">
        <v>558</v>
      </c>
    </row>
    <row r="797" spans="1:41">
      <c r="A797">
        <v>3</v>
      </c>
      <c r="B797">
        <v>348</v>
      </c>
      <c r="C797">
        <v>2017</v>
      </c>
      <c r="D797">
        <v>99</v>
      </c>
      <c r="E797">
        <v>36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515</v>
      </c>
      <c r="R797">
        <v>28778</v>
      </c>
      <c r="S797">
        <v>28703</v>
      </c>
      <c r="T797">
        <v>15.48856765584822</v>
      </c>
      <c r="U797">
        <v>59.823781486255768</v>
      </c>
      <c r="V797">
        <v>87.330911574732298</v>
      </c>
      <c r="W797">
        <v>80.525314427063279</v>
      </c>
      <c r="X797">
        <v>2.1787476544582662</v>
      </c>
      <c r="Y797">
        <v>4.3574953089165325</v>
      </c>
      <c r="Z797">
        <v>59.135450691500481</v>
      </c>
      <c r="AA797">
        <v>9.516538534581251</v>
      </c>
      <c r="AB797">
        <v>2.7426056502204843</v>
      </c>
      <c r="AC797">
        <v>-25.45863597398743</v>
      </c>
      <c r="AD797">
        <v>1.8215134550080865</v>
      </c>
      <c r="AE797">
        <v>1.8102116130554888</v>
      </c>
      <c r="AF797">
        <v>564</v>
      </c>
      <c r="AG797">
        <v>0</v>
      </c>
      <c r="AH797">
        <v>0</v>
      </c>
      <c r="AI797">
        <v>155</v>
      </c>
      <c r="AJ797">
        <v>2014</v>
      </c>
      <c r="AK797">
        <v>546</v>
      </c>
      <c r="AL797">
        <v>3031</v>
      </c>
      <c r="AM797">
        <v>0</v>
      </c>
      <c r="AN797">
        <v>1503</v>
      </c>
      <c r="AO797">
        <v>602</v>
      </c>
    </row>
    <row r="798" spans="1:41">
      <c r="A798">
        <v>3</v>
      </c>
      <c r="B798">
        <v>349</v>
      </c>
      <c r="C798">
        <v>2017</v>
      </c>
      <c r="D798">
        <v>99</v>
      </c>
      <c r="E798">
        <v>37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607</v>
      </c>
      <c r="R798">
        <v>31680</v>
      </c>
      <c r="S798">
        <v>31446</v>
      </c>
      <c r="T798">
        <v>15.47010732323232</v>
      </c>
      <c r="U798">
        <v>59.946861286014098</v>
      </c>
      <c r="V798">
        <v>87.841489122799246</v>
      </c>
      <c r="W798">
        <v>80.816904534757995</v>
      </c>
      <c r="X798">
        <v>3.0366161616161622</v>
      </c>
      <c r="Y798">
        <v>6.0732323232323244</v>
      </c>
      <c r="Z798">
        <v>56.423611111111114</v>
      </c>
      <c r="AA798">
        <v>10.789294766502932</v>
      </c>
      <c r="AB798">
        <v>2.7426113655817255</v>
      </c>
      <c r="AC798">
        <v>-27.617606421270366</v>
      </c>
      <c r="AD798">
        <v>2.0051965478718525</v>
      </c>
      <c r="AE798">
        <v>1.9903857260184212</v>
      </c>
      <c r="AF798">
        <v>576</v>
      </c>
      <c r="AG798">
        <v>0</v>
      </c>
      <c r="AH798">
        <v>0</v>
      </c>
      <c r="AI798">
        <v>178</v>
      </c>
      <c r="AJ798">
        <v>2135</v>
      </c>
      <c r="AK798">
        <v>455</v>
      </c>
      <c r="AL798">
        <v>3204</v>
      </c>
      <c r="AM798">
        <v>0</v>
      </c>
      <c r="AN798">
        <v>1646</v>
      </c>
      <c r="AO798">
        <v>697</v>
      </c>
    </row>
    <row r="799" spans="1:41">
      <c r="A799">
        <v>3</v>
      </c>
      <c r="B799">
        <v>350</v>
      </c>
      <c r="C799">
        <v>2017</v>
      </c>
      <c r="D799">
        <v>99</v>
      </c>
      <c r="E799">
        <v>38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585</v>
      </c>
      <c r="R799">
        <v>30848</v>
      </c>
      <c r="S799">
        <v>30767</v>
      </c>
      <c r="T799">
        <v>15.537603734439836</v>
      </c>
      <c r="U799">
        <v>59.942080800858086</v>
      </c>
      <c r="V799">
        <v>88.381235104332902</v>
      </c>
      <c r="W799">
        <v>81.497221048525631</v>
      </c>
      <c r="X799">
        <v>0.8233921161825728</v>
      </c>
      <c r="Y799">
        <v>1.6467842323651456</v>
      </c>
      <c r="Z799">
        <v>54.583765560165986</v>
      </c>
      <c r="AA799">
        <v>9.4933479667657981</v>
      </c>
      <c r="AB799">
        <v>2.7549792881471609</v>
      </c>
      <c r="AC799">
        <v>-26.86571187384488</v>
      </c>
      <c r="AD799">
        <v>1.9525348203519848</v>
      </c>
      <c r="AE799">
        <v>1.9638014576468912</v>
      </c>
      <c r="AF799">
        <v>422</v>
      </c>
      <c r="AG799">
        <v>0</v>
      </c>
      <c r="AH799">
        <v>0</v>
      </c>
      <c r="AI799">
        <v>149</v>
      </c>
      <c r="AJ799">
        <v>1608</v>
      </c>
      <c r="AK799">
        <v>442</v>
      </c>
      <c r="AL799">
        <v>2805</v>
      </c>
      <c r="AM799">
        <v>0</v>
      </c>
      <c r="AN799">
        <v>1248</v>
      </c>
      <c r="AO799">
        <v>504</v>
      </c>
    </row>
    <row r="800" spans="1:41">
      <c r="A800">
        <v>3</v>
      </c>
      <c r="B800">
        <v>351</v>
      </c>
      <c r="C800">
        <v>2017</v>
      </c>
      <c r="D800">
        <v>99</v>
      </c>
      <c r="E800">
        <v>39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597</v>
      </c>
      <c r="R800">
        <v>30273</v>
      </c>
      <c r="S800">
        <v>30177</v>
      </c>
      <c r="T800">
        <v>15.506689128926762</v>
      </c>
      <c r="U800">
        <v>59.930476853232598</v>
      </c>
      <c r="V800">
        <v>88.129282448432804</v>
      </c>
      <c r="W800">
        <v>81.248411041521749</v>
      </c>
      <c r="X800">
        <v>2.906880718792324</v>
      </c>
      <c r="Y800">
        <v>5.813761437584648</v>
      </c>
      <c r="Z800">
        <v>58.398572985828977</v>
      </c>
      <c r="AA800">
        <v>9.7136507203068163</v>
      </c>
      <c r="AB800">
        <v>2.8044491257109345</v>
      </c>
      <c r="AC800">
        <v>-30.013801803002391</v>
      </c>
      <c r="AD800">
        <v>1.9161399966453472</v>
      </c>
      <c r="AE800">
        <v>1.9202623442165612</v>
      </c>
      <c r="AF800">
        <v>563</v>
      </c>
      <c r="AG800">
        <v>0</v>
      </c>
      <c r="AH800">
        <v>0</v>
      </c>
      <c r="AI800">
        <v>224</v>
      </c>
      <c r="AJ800">
        <v>1661</v>
      </c>
      <c r="AK800">
        <v>437</v>
      </c>
      <c r="AL800">
        <v>2823</v>
      </c>
      <c r="AM800">
        <v>3</v>
      </c>
      <c r="AN800">
        <v>1600</v>
      </c>
      <c r="AO800">
        <v>607</v>
      </c>
    </row>
    <row r="801" spans="1:41">
      <c r="A801">
        <v>3</v>
      </c>
      <c r="B801">
        <v>352</v>
      </c>
      <c r="C801">
        <v>2017</v>
      </c>
      <c r="D801">
        <v>99</v>
      </c>
      <c r="E801">
        <v>40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581</v>
      </c>
      <c r="R801">
        <v>28707</v>
      </c>
      <c r="S801">
        <v>28606</v>
      </c>
      <c r="T801">
        <v>15.42320688333856</v>
      </c>
      <c r="U801">
        <v>59.730231419981827</v>
      </c>
      <c r="V801">
        <v>88.136901478137602</v>
      </c>
      <c r="W801">
        <v>81.24812626721662</v>
      </c>
      <c r="X801">
        <v>2.8808304594698151</v>
      </c>
      <c r="Y801">
        <v>5.7616609189396302</v>
      </c>
      <c r="Z801">
        <v>55.826105131152687</v>
      </c>
      <c r="AA801">
        <v>9.5761587654820968</v>
      </c>
      <c r="AB801">
        <v>2.7105151015848903</v>
      </c>
      <c r="AC801">
        <v>-23.861810215972763</v>
      </c>
      <c r="AD801">
        <v>1.817019485472136</v>
      </c>
      <c r="AE801">
        <v>1.820288036794502</v>
      </c>
      <c r="AF801">
        <v>564</v>
      </c>
      <c r="AG801">
        <v>2</v>
      </c>
      <c r="AH801">
        <v>0</v>
      </c>
      <c r="AI801">
        <v>153</v>
      </c>
      <c r="AJ801">
        <v>1742</v>
      </c>
      <c r="AK801">
        <v>526</v>
      </c>
      <c r="AL801">
        <v>2852</v>
      </c>
      <c r="AM801">
        <v>2</v>
      </c>
      <c r="AN801">
        <v>1912</v>
      </c>
      <c r="AO801">
        <v>774</v>
      </c>
    </row>
    <row r="802" spans="1:41">
      <c r="A802">
        <v>3</v>
      </c>
      <c r="B802">
        <v>353</v>
      </c>
      <c r="C802">
        <v>2017</v>
      </c>
      <c r="D802">
        <v>99</v>
      </c>
      <c r="E802">
        <v>41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582</v>
      </c>
      <c r="R802">
        <v>29581</v>
      </c>
      <c r="S802">
        <v>29489</v>
      </c>
      <c r="T802">
        <v>15.491193671613541</v>
      </c>
      <c r="U802">
        <v>59.828003662382578</v>
      </c>
      <c r="V802">
        <v>87.83016837870376</v>
      </c>
      <c r="W802">
        <v>80.979256671979442</v>
      </c>
      <c r="X802">
        <v>1.2575639768770492</v>
      </c>
      <c r="Y802">
        <v>2.5151279537540985</v>
      </c>
      <c r="Z802">
        <v>57.61468510192352</v>
      </c>
      <c r="AA802">
        <v>9.4453202045616997</v>
      </c>
      <c r="AB802">
        <v>2.6881480116675474</v>
      </c>
      <c r="AC802">
        <v>-25.028420579686529</v>
      </c>
      <c r="AD802">
        <v>1.8723396175062264</v>
      </c>
      <c r="AE802">
        <v>1.8702663404077349</v>
      </c>
      <c r="AF802">
        <v>558</v>
      </c>
      <c r="AG802">
        <v>0</v>
      </c>
      <c r="AH802">
        <v>0</v>
      </c>
      <c r="AI802">
        <v>188</v>
      </c>
      <c r="AJ802">
        <v>1722</v>
      </c>
      <c r="AK802">
        <v>502</v>
      </c>
      <c r="AL802">
        <v>2907</v>
      </c>
      <c r="AM802">
        <v>1</v>
      </c>
      <c r="AN802">
        <v>1329</v>
      </c>
      <c r="AO802">
        <v>757</v>
      </c>
    </row>
    <row r="803" spans="1:41">
      <c r="A803">
        <v>3</v>
      </c>
      <c r="B803">
        <v>354</v>
      </c>
      <c r="C803">
        <v>2017</v>
      </c>
      <c r="D803">
        <v>99</v>
      </c>
      <c r="E803">
        <v>42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610</v>
      </c>
      <c r="R803">
        <v>33247</v>
      </c>
      <c r="S803">
        <v>33137</v>
      </c>
      <c r="T803">
        <v>15.466478178482268</v>
      </c>
      <c r="U803">
        <v>59.78293146633672</v>
      </c>
      <c r="V803">
        <v>88.51205430974322</v>
      </c>
      <c r="W803">
        <v>81.605981229441596</v>
      </c>
      <c r="X803">
        <v>2.4212710921286127</v>
      </c>
      <c r="Y803">
        <v>4.8425421842572254</v>
      </c>
      <c r="Z803">
        <v>56.014076458026253</v>
      </c>
      <c r="AA803">
        <v>10.10732573199417</v>
      </c>
      <c r="AB803">
        <v>2.6649388296978129</v>
      </c>
      <c r="AC803">
        <v>-28.119364103854249</v>
      </c>
      <c r="AD803">
        <v>2.1043803543906399</v>
      </c>
      <c r="AE803">
        <v>2.1178968542850987</v>
      </c>
      <c r="AF803">
        <v>600</v>
      </c>
      <c r="AG803">
        <v>0</v>
      </c>
      <c r="AH803">
        <v>0</v>
      </c>
      <c r="AI803">
        <v>227</v>
      </c>
      <c r="AJ803">
        <v>1834</v>
      </c>
      <c r="AK803">
        <v>668</v>
      </c>
      <c r="AL803">
        <v>3169</v>
      </c>
      <c r="AM803">
        <v>1</v>
      </c>
      <c r="AN803">
        <v>1609</v>
      </c>
      <c r="AO803">
        <v>771</v>
      </c>
    </row>
    <row r="804" spans="1:41">
      <c r="A804">
        <v>3</v>
      </c>
      <c r="B804">
        <v>355</v>
      </c>
      <c r="C804">
        <v>2017</v>
      </c>
      <c r="D804">
        <v>99</v>
      </c>
      <c r="E804">
        <v>43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573</v>
      </c>
      <c r="R804">
        <v>30978</v>
      </c>
      <c r="S804">
        <v>30786</v>
      </c>
      <c r="T804">
        <v>15.445412873652268</v>
      </c>
      <c r="U804">
        <v>59.834989930487886</v>
      </c>
      <c r="V804">
        <v>88.692423192739369</v>
      </c>
      <c r="W804">
        <v>81.67437796400975</v>
      </c>
      <c r="X804">
        <v>1.7819097423978305</v>
      </c>
      <c r="Y804">
        <v>3.563819484795661</v>
      </c>
      <c r="Z804">
        <v>55.971980114920278</v>
      </c>
      <c r="AA804">
        <v>10.140820262932641</v>
      </c>
      <c r="AB804">
        <v>2.7105530190891205</v>
      </c>
      <c r="AC804">
        <v>-31.119847186561305</v>
      </c>
      <c r="AD804">
        <v>1.9607632152769641</v>
      </c>
      <c r="AE804">
        <v>1.9692856987815437</v>
      </c>
      <c r="AF804">
        <v>607</v>
      </c>
      <c r="AG804">
        <v>0</v>
      </c>
      <c r="AH804">
        <v>0</v>
      </c>
      <c r="AI804">
        <v>218</v>
      </c>
      <c r="AJ804">
        <v>1919</v>
      </c>
      <c r="AK804">
        <v>553</v>
      </c>
      <c r="AL804">
        <v>2881</v>
      </c>
      <c r="AM804">
        <v>1</v>
      </c>
      <c r="AN804">
        <v>1458</v>
      </c>
      <c r="AO804">
        <v>691</v>
      </c>
    </row>
    <row r="805" spans="1:41">
      <c r="A805">
        <v>3</v>
      </c>
      <c r="B805">
        <v>356</v>
      </c>
      <c r="C805">
        <v>2017</v>
      </c>
      <c r="D805">
        <v>99</v>
      </c>
      <c r="E805">
        <v>44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595</v>
      </c>
      <c r="R805">
        <v>33807</v>
      </c>
      <c r="S805">
        <v>33622</v>
      </c>
      <c r="T805">
        <v>15.463631792232379</v>
      </c>
      <c r="U805">
        <v>59.843792754743923</v>
      </c>
      <c r="V805">
        <v>88.979076087323989</v>
      </c>
      <c r="W805">
        <v>81.98737731247391</v>
      </c>
      <c r="X805">
        <v>2.0291655574289353</v>
      </c>
      <c r="Y805">
        <v>4.0583311148578707</v>
      </c>
      <c r="Z805">
        <v>57.603454905788759</v>
      </c>
      <c r="AA805">
        <v>9.4894710475225299</v>
      </c>
      <c r="AB805">
        <v>2.6637530406128458</v>
      </c>
      <c r="AC805">
        <v>-26.291537363339764</v>
      </c>
      <c r="AD805">
        <v>2.1398257479136276</v>
      </c>
      <c r="AE805">
        <v>2.1589379688723298</v>
      </c>
      <c r="AF805">
        <v>589</v>
      </c>
      <c r="AG805">
        <v>1</v>
      </c>
      <c r="AH805">
        <v>2</v>
      </c>
      <c r="AI805">
        <v>235</v>
      </c>
      <c r="AJ805">
        <v>2036</v>
      </c>
      <c r="AK805">
        <v>474</v>
      </c>
      <c r="AL805">
        <v>2582</v>
      </c>
      <c r="AM805">
        <v>0</v>
      </c>
      <c r="AN805">
        <v>1695</v>
      </c>
      <c r="AO805">
        <v>780</v>
      </c>
    </row>
    <row r="806" spans="1:41">
      <c r="A806">
        <v>3</v>
      </c>
      <c r="B806">
        <v>357</v>
      </c>
      <c r="C806">
        <v>2017</v>
      </c>
      <c r="D806">
        <v>99</v>
      </c>
      <c r="E806">
        <v>45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597</v>
      </c>
      <c r="R806">
        <v>33644</v>
      </c>
      <c r="S806">
        <v>33497</v>
      </c>
      <c r="T806">
        <v>15.52238140530258</v>
      </c>
      <c r="U806">
        <v>59.953040570797391</v>
      </c>
      <c r="V806">
        <v>88.601851151366816</v>
      </c>
      <c r="W806">
        <v>81.63848105800551</v>
      </c>
      <c r="X806">
        <v>1.8041849958387828</v>
      </c>
      <c r="Y806">
        <v>3.6083699916775656</v>
      </c>
      <c r="Z806">
        <v>60.316846986089651</v>
      </c>
      <c r="AA806">
        <v>10.129580774184374</v>
      </c>
      <c r="AB806">
        <v>2.763504392611587</v>
      </c>
      <c r="AC806">
        <v>-31.954789948826303</v>
      </c>
      <c r="AD806">
        <v>2.1295086065846154</v>
      </c>
      <c r="AE806">
        <v>2.1417582843377811</v>
      </c>
      <c r="AF806">
        <v>691</v>
      </c>
      <c r="AG806">
        <v>0</v>
      </c>
      <c r="AH806">
        <v>0</v>
      </c>
      <c r="AI806">
        <v>280</v>
      </c>
      <c r="AJ806">
        <v>2176</v>
      </c>
      <c r="AK806">
        <v>548</v>
      </c>
      <c r="AL806">
        <v>2579</v>
      </c>
      <c r="AM806">
        <v>1</v>
      </c>
      <c r="AN806">
        <v>1604</v>
      </c>
      <c r="AO806">
        <v>895</v>
      </c>
    </row>
    <row r="807" spans="1:41">
      <c r="A807">
        <v>3</v>
      </c>
      <c r="B807">
        <v>358</v>
      </c>
      <c r="C807">
        <v>2017</v>
      </c>
      <c r="D807">
        <v>99</v>
      </c>
      <c r="E807">
        <v>46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592</v>
      </c>
      <c r="R807">
        <v>31957</v>
      </c>
      <c r="S807">
        <v>31866</v>
      </c>
      <c r="T807">
        <v>15.463466533153923</v>
      </c>
      <c r="U807">
        <v>59.769785978786174</v>
      </c>
      <c r="V807">
        <v>88.485402612605697</v>
      </c>
      <c r="W807">
        <v>81.580678466076634</v>
      </c>
      <c r="X807">
        <v>1.4237882154144628</v>
      </c>
      <c r="Y807">
        <v>2.8475764308289255</v>
      </c>
      <c r="Z807">
        <v>58.369058422254888</v>
      </c>
      <c r="AA807">
        <v>9.6669157675695079</v>
      </c>
      <c r="AB807">
        <v>2.6867524981643034</v>
      </c>
      <c r="AC807">
        <v>-28.271922578840019</v>
      </c>
      <c r="AD807">
        <v>2.0227293585966151</v>
      </c>
      <c r="AE807">
        <v>2.0360314916663951</v>
      </c>
      <c r="AF807">
        <v>605</v>
      </c>
      <c r="AG807">
        <v>0</v>
      </c>
      <c r="AH807">
        <v>0</v>
      </c>
      <c r="AI807">
        <v>205</v>
      </c>
      <c r="AJ807">
        <v>1897</v>
      </c>
      <c r="AK807">
        <v>432</v>
      </c>
      <c r="AL807">
        <v>2409</v>
      </c>
      <c r="AM807">
        <v>1</v>
      </c>
      <c r="AN807">
        <v>1847</v>
      </c>
      <c r="AO807">
        <v>754</v>
      </c>
    </row>
    <row r="808" spans="1:41">
      <c r="A808">
        <v>3</v>
      </c>
      <c r="B808">
        <v>359</v>
      </c>
      <c r="C808">
        <v>2017</v>
      </c>
      <c r="D808">
        <v>99</v>
      </c>
      <c r="E808">
        <v>47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607</v>
      </c>
      <c r="R808">
        <v>33156</v>
      </c>
      <c r="S808">
        <v>33016</v>
      </c>
      <c r="T808">
        <v>15.501869948124027</v>
      </c>
      <c r="U808">
        <v>59.927095953477107</v>
      </c>
      <c r="V808">
        <v>88.230093502056747</v>
      </c>
      <c r="W808">
        <v>81.310855342864514</v>
      </c>
      <c r="X808">
        <v>2.578718783930511</v>
      </c>
      <c r="Y808">
        <v>5.157437567861022</v>
      </c>
      <c r="Z808">
        <v>60.957292797683699</v>
      </c>
      <c r="AA808">
        <v>10.08371619827944</v>
      </c>
      <c r="AB808">
        <v>2.7412963349618202</v>
      </c>
      <c r="AC808">
        <v>-24.69943938234228</v>
      </c>
      <c r="AD808">
        <v>2.0986204779431534</v>
      </c>
      <c r="AE808">
        <v>2.1025319880353055</v>
      </c>
      <c r="AF808">
        <v>610</v>
      </c>
      <c r="AG808">
        <v>0</v>
      </c>
      <c r="AH808">
        <v>0</v>
      </c>
      <c r="AI808">
        <v>249</v>
      </c>
      <c r="AJ808">
        <v>1955</v>
      </c>
      <c r="AK808">
        <v>674</v>
      </c>
      <c r="AL808">
        <v>2232</v>
      </c>
      <c r="AM808">
        <v>0</v>
      </c>
      <c r="AN808">
        <v>2014</v>
      </c>
      <c r="AO808">
        <v>762</v>
      </c>
    </row>
    <row r="809" spans="1:41">
      <c r="A809">
        <v>3</v>
      </c>
      <c r="B809">
        <v>360</v>
      </c>
      <c r="C809">
        <v>2017</v>
      </c>
      <c r="D809">
        <v>99</v>
      </c>
      <c r="E809">
        <v>48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672</v>
      </c>
      <c r="R809">
        <v>38868</v>
      </c>
      <c r="S809">
        <v>38715</v>
      </c>
      <c r="T809">
        <v>15.487213131624985</v>
      </c>
      <c r="U809">
        <v>59.867674028154482</v>
      </c>
      <c r="V809">
        <v>87.649368128819248</v>
      </c>
      <c r="W809">
        <v>80.774387188427696</v>
      </c>
      <c r="X809">
        <v>1.5616959967068027</v>
      </c>
      <c r="Y809">
        <v>3.1233919934136054</v>
      </c>
      <c r="Z809">
        <v>58.420808891633214</v>
      </c>
      <c r="AA809">
        <v>9.784413910987583</v>
      </c>
      <c r="AB809">
        <v>2.6827284626465295</v>
      </c>
      <c r="AC809">
        <v>-30.871258649520097</v>
      </c>
      <c r="AD809">
        <v>2.460163491877625</v>
      </c>
      <c r="AE809">
        <v>2.449190475425894</v>
      </c>
      <c r="AF809">
        <v>771</v>
      </c>
      <c r="AG809">
        <v>0</v>
      </c>
      <c r="AH809">
        <v>0</v>
      </c>
      <c r="AI809">
        <v>267</v>
      </c>
      <c r="AJ809">
        <v>2657</v>
      </c>
      <c r="AK809">
        <v>817</v>
      </c>
      <c r="AL809">
        <v>3557</v>
      </c>
      <c r="AM809">
        <v>1</v>
      </c>
      <c r="AN809">
        <v>2567</v>
      </c>
      <c r="AO809">
        <v>976</v>
      </c>
    </row>
    <row r="810" spans="1:41">
      <c r="A810">
        <v>3</v>
      </c>
      <c r="B810">
        <v>361</v>
      </c>
      <c r="C810">
        <v>2017</v>
      </c>
      <c r="D810">
        <v>99</v>
      </c>
      <c r="E810">
        <v>49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658</v>
      </c>
      <c r="R810">
        <v>41853</v>
      </c>
      <c r="S810">
        <v>41694</v>
      </c>
      <c r="T810">
        <v>15.498578357584879</v>
      </c>
      <c r="U810">
        <v>59.847723893126123</v>
      </c>
      <c r="V810">
        <v>87.034599344000384</v>
      </c>
      <c r="W810">
        <v>80.221072576390014</v>
      </c>
      <c r="X810">
        <v>1.3786347454184888</v>
      </c>
      <c r="Y810">
        <v>2.7572694908369777</v>
      </c>
      <c r="Z810">
        <v>61.453181372900389</v>
      </c>
      <c r="AA810">
        <v>9.5832192392486366</v>
      </c>
      <c r="AB810">
        <v>2.6146388162481942</v>
      </c>
      <c r="AC810">
        <v>-25.698196641579315</v>
      </c>
      <c r="AD810">
        <v>2.6491000984242623</v>
      </c>
      <c r="AE810">
        <v>2.6195799202632624</v>
      </c>
      <c r="AF810">
        <v>803</v>
      </c>
      <c r="AG810">
        <v>1</v>
      </c>
      <c r="AH810">
        <v>0</v>
      </c>
      <c r="AI810">
        <v>280</v>
      </c>
      <c r="AJ810">
        <v>2627</v>
      </c>
      <c r="AK810">
        <v>1255</v>
      </c>
      <c r="AL810">
        <v>3218</v>
      </c>
      <c r="AM810">
        <v>0</v>
      </c>
      <c r="AN810">
        <v>2231</v>
      </c>
      <c r="AO810">
        <v>941</v>
      </c>
    </row>
    <row r="811" spans="1:41">
      <c r="A811">
        <v>3</v>
      </c>
      <c r="B811">
        <v>362</v>
      </c>
      <c r="C811">
        <v>2017</v>
      </c>
      <c r="D811">
        <v>99</v>
      </c>
      <c r="E811">
        <v>50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686</v>
      </c>
      <c r="R811">
        <v>41358</v>
      </c>
      <c r="S811">
        <v>41266</v>
      </c>
      <c r="T811">
        <v>15.649741283427629</v>
      </c>
      <c r="U811">
        <v>60.144719623903448</v>
      </c>
      <c r="V811">
        <v>84.891596464845364</v>
      </c>
      <c r="W811">
        <v>78.282930257355346</v>
      </c>
      <c r="X811">
        <v>1.3782097780356883</v>
      </c>
      <c r="Y811">
        <v>2.7564195560713767</v>
      </c>
      <c r="Z811">
        <v>55.452391314860485</v>
      </c>
      <c r="AA811">
        <v>10.025240979511684</v>
      </c>
      <c r="AB811">
        <v>2.7195160092075419</v>
      </c>
      <c r="AC811">
        <v>-29.070529774221427</v>
      </c>
      <c r="AD811">
        <v>2.6177689023637658</v>
      </c>
      <c r="AE811">
        <v>2.5300498247152778</v>
      </c>
      <c r="AF811">
        <v>847</v>
      </c>
      <c r="AG811">
        <v>0</v>
      </c>
      <c r="AH811">
        <v>1</v>
      </c>
      <c r="AI811">
        <v>264</v>
      </c>
      <c r="AJ811">
        <v>3149</v>
      </c>
      <c r="AK811">
        <v>1755</v>
      </c>
      <c r="AL811">
        <v>3828</v>
      </c>
      <c r="AM811">
        <v>0</v>
      </c>
      <c r="AN811">
        <v>3017</v>
      </c>
      <c r="AO811">
        <v>946</v>
      </c>
    </row>
    <row r="812" spans="1:41">
      <c r="A812">
        <v>3</v>
      </c>
      <c r="B812">
        <v>363</v>
      </c>
      <c r="C812">
        <v>2017</v>
      </c>
      <c r="D812">
        <v>99</v>
      </c>
      <c r="E812">
        <v>51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481</v>
      </c>
      <c r="R812">
        <v>24971</v>
      </c>
      <c r="S812">
        <v>24815</v>
      </c>
      <c r="T812">
        <v>15.629330022826476</v>
      </c>
      <c r="U812">
        <v>60.301511182752357</v>
      </c>
      <c r="V812">
        <v>84.149326904247744</v>
      </c>
      <c r="W812">
        <v>77.476030626637197</v>
      </c>
      <c r="X812">
        <v>2.1144527652076408</v>
      </c>
      <c r="Y812">
        <v>4.2289055304152816</v>
      </c>
      <c r="Z812">
        <v>52.112450442513314</v>
      </c>
      <c r="AA812">
        <v>10.577805837961332</v>
      </c>
      <c r="AB812">
        <v>2.8559907543309642</v>
      </c>
      <c r="AC812">
        <v>-25.818093955016646</v>
      </c>
      <c r="AD812">
        <v>1.5805480743973499</v>
      </c>
      <c r="AE812">
        <v>1.5057444396880661</v>
      </c>
      <c r="AF812">
        <v>463</v>
      </c>
      <c r="AG812">
        <v>0</v>
      </c>
      <c r="AH812">
        <v>1</v>
      </c>
      <c r="AI812">
        <v>135</v>
      </c>
      <c r="AJ812">
        <v>1808</v>
      </c>
      <c r="AK812">
        <v>953</v>
      </c>
      <c r="AL812">
        <v>1785</v>
      </c>
      <c r="AM812">
        <v>0</v>
      </c>
      <c r="AN812">
        <v>1389</v>
      </c>
      <c r="AO812">
        <v>649</v>
      </c>
    </row>
    <row r="813" spans="1:41">
      <c r="A813">
        <v>3</v>
      </c>
      <c r="B813">
        <v>364</v>
      </c>
      <c r="C813">
        <v>2017</v>
      </c>
      <c r="D813">
        <v>99</v>
      </c>
      <c r="E813">
        <v>52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240</v>
      </c>
      <c r="R813">
        <v>13042</v>
      </c>
      <c r="S813">
        <v>13002</v>
      </c>
      <c r="T813">
        <v>15.676046618616773</v>
      </c>
      <c r="U813">
        <v>60.219966159052461</v>
      </c>
      <c r="V813">
        <v>85.893161198801991</v>
      </c>
      <c r="W813">
        <v>79.169766189816897</v>
      </c>
      <c r="X813">
        <v>2.5149516945253798</v>
      </c>
      <c r="Y813">
        <v>5.0299033890507596</v>
      </c>
      <c r="Z813">
        <v>55.666308848336122</v>
      </c>
      <c r="AA813">
        <v>9.9100836198222524</v>
      </c>
      <c r="AB813">
        <v>2.7186268440190995</v>
      </c>
      <c r="AC813">
        <v>-29.174664682606775</v>
      </c>
      <c r="AD813">
        <v>0.82549789701214304</v>
      </c>
      <c r="AE813">
        <v>0.80619323672338661</v>
      </c>
      <c r="AF813">
        <v>244</v>
      </c>
      <c r="AG813">
        <v>0</v>
      </c>
      <c r="AH813">
        <v>0</v>
      </c>
      <c r="AI813">
        <v>83</v>
      </c>
      <c r="AJ813">
        <v>871</v>
      </c>
      <c r="AK813">
        <v>270</v>
      </c>
      <c r="AL813">
        <v>972</v>
      </c>
      <c r="AM813">
        <v>0</v>
      </c>
      <c r="AN813">
        <v>769</v>
      </c>
      <c r="AO813">
        <v>277</v>
      </c>
    </row>
    <row r="814" spans="1:41">
      <c r="A814">
        <v>3</v>
      </c>
      <c r="B814">
        <v>365</v>
      </c>
      <c r="C814">
        <v>2016</v>
      </c>
      <c r="D814">
        <v>99</v>
      </c>
      <c r="E814">
        <v>1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502</v>
      </c>
      <c r="R814">
        <v>34569</v>
      </c>
      <c r="S814">
        <v>34499</v>
      </c>
      <c r="T814">
        <v>15.605368972200525</v>
      </c>
      <c r="U814">
        <v>60.051624684773458</v>
      </c>
      <c r="V814">
        <v>92.600815568412486</v>
      </c>
      <c r="W814">
        <v>85.39802892837487</v>
      </c>
      <c r="X814">
        <v>3.2341114871705865</v>
      </c>
      <c r="Y814">
        <v>6.468222974341173</v>
      </c>
      <c r="Z814">
        <v>54.493910729266091</v>
      </c>
      <c r="AA814">
        <v>10.48430797987403</v>
      </c>
      <c r="AB814">
        <v>2.7759357333726111</v>
      </c>
      <c r="AC814">
        <v>-27.330797513640409</v>
      </c>
      <c r="AD814">
        <v>2.1859585566438597</v>
      </c>
      <c r="AE814">
        <v>2.3042301001992262</v>
      </c>
      <c r="AF814">
        <v>510</v>
      </c>
      <c r="AG814">
        <v>9</v>
      </c>
      <c r="AH814">
        <v>0</v>
      </c>
      <c r="AI814">
        <v>182</v>
      </c>
      <c r="AJ814">
        <v>1565</v>
      </c>
      <c r="AK814">
        <v>897</v>
      </c>
      <c r="AL814">
        <v>1327</v>
      </c>
      <c r="AM814">
        <v>3</v>
      </c>
      <c r="AN814">
        <v>942</v>
      </c>
      <c r="AO814">
        <v>853</v>
      </c>
    </row>
    <row r="815" spans="1:41">
      <c r="A815">
        <v>3</v>
      </c>
      <c r="B815">
        <v>366</v>
      </c>
      <c r="C815">
        <v>2016</v>
      </c>
      <c r="D815">
        <v>99</v>
      </c>
      <c r="E815">
        <v>2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543</v>
      </c>
      <c r="R815">
        <v>32032</v>
      </c>
      <c r="S815">
        <v>31937</v>
      </c>
      <c r="T815">
        <v>15.653939810189812</v>
      </c>
      <c r="U815">
        <v>60.197576478692419</v>
      </c>
      <c r="V815">
        <v>90.884053929167621</v>
      </c>
      <c r="W815">
        <v>83.801167924350978</v>
      </c>
      <c r="X815">
        <v>3.0094905094905098</v>
      </c>
      <c r="Y815">
        <v>6.0189810189810196</v>
      </c>
      <c r="Z815">
        <v>61.063936063936048</v>
      </c>
      <c r="AA815">
        <v>10.324075439930132</v>
      </c>
      <c r="AB815">
        <v>2.7963252494243696</v>
      </c>
      <c r="AC815">
        <v>-25.693205095729002</v>
      </c>
      <c r="AD815">
        <v>2.0255322539389651</v>
      </c>
      <c r="AE815">
        <v>2.0932238850863625</v>
      </c>
      <c r="AF815">
        <v>509</v>
      </c>
      <c r="AG815">
        <v>5</v>
      </c>
      <c r="AH815">
        <v>0</v>
      </c>
      <c r="AI815">
        <v>211</v>
      </c>
      <c r="AJ815">
        <v>1688</v>
      </c>
      <c r="AK815">
        <v>693</v>
      </c>
      <c r="AL815">
        <v>1642</v>
      </c>
      <c r="AM815">
        <v>11</v>
      </c>
      <c r="AN815">
        <v>1017</v>
      </c>
      <c r="AO815">
        <v>938</v>
      </c>
    </row>
    <row r="816" spans="1:41">
      <c r="A816">
        <v>3</v>
      </c>
      <c r="B816">
        <v>367</v>
      </c>
      <c r="C816">
        <v>2016</v>
      </c>
      <c r="D816">
        <v>99</v>
      </c>
      <c r="E816">
        <v>3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506</v>
      </c>
      <c r="R816">
        <v>29488</v>
      </c>
      <c r="S816">
        <v>29335</v>
      </c>
      <c r="T816">
        <v>15.661150298426485</v>
      </c>
      <c r="U816">
        <v>60.298108062041933</v>
      </c>
      <c r="V816">
        <v>90.002849365336814</v>
      </c>
      <c r="W816">
        <v>82.915421851031738</v>
      </c>
      <c r="X816">
        <v>3.6184210526315774</v>
      </c>
      <c r="Y816">
        <v>7.2368421052631549</v>
      </c>
      <c r="Z816">
        <v>53.252170374389593</v>
      </c>
      <c r="AA816">
        <v>10.227159627169648</v>
      </c>
      <c r="AB816">
        <v>2.8483160305523088</v>
      </c>
      <c r="AC816">
        <v>-27.714928728712231</v>
      </c>
      <c r="AD816">
        <v>1.8646633086960605</v>
      </c>
      <c r="AE816">
        <v>1.9023608478322165</v>
      </c>
      <c r="AF816">
        <v>520</v>
      </c>
      <c r="AG816">
        <v>30</v>
      </c>
      <c r="AH816">
        <v>0</v>
      </c>
      <c r="AI816">
        <v>175</v>
      </c>
      <c r="AJ816">
        <v>1634</v>
      </c>
      <c r="AK816">
        <v>706</v>
      </c>
      <c r="AL816">
        <v>1622</v>
      </c>
      <c r="AM816">
        <v>10</v>
      </c>
      <c r="AN816">
        <v>1213</v>
      </c>
      <c r="AO816">
        <v>922</v>
      </c>
    </row>
    <row r="817" spans="1:41">
      <c r="A817">
        <v>3</v>
      </c>
      <c r="B817">
        <v>368</v>
      </c>
      <c r="C817">
        <v>2016</v>
      </c>
      <c r="D817">
        <v>99</v>
      </c>
      <c r="E817">
        <v>4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565</v>
      </c>
      <c r="R817">
        <v>33199</v>
      </c>
      <c r="S817">
        <v>32962</v>
      </c>
      <c r="T817">
        <v>15.569987047802639</v>
      </c>
      <c r="U817">
        <v>60.206358837449194</v>
      </c>
      <c r="V817">
        <v>89.974009271517886</v>
      </c>
      <c r="W817">
        <v>82.86093076876405</v>
      </c>
      <c r="X817">
        <v>2.5844151932287112</v>
      </c>
      <c r="Y817">
        <v>5.1688303864574223</v>
      </c>
      <c r="Z817">
        <v>61.324136269164732</v>
      </c>
      <c r="AA817">
        <v>10.004288939247612</v>
      </c>
      <c r="AB817">
        <v>2.867555269447752</v>
      </c>
      <c r="AC817">
        <v>-26.095168460858766</v>
      </c>
      <c r="AD817">
        <v>2.0993270884902504</v>
      </c>
      <c r="AE817">
        <v>2.1361652919546965</v>
      </c>
      <c r="AF817">
        <v>585</v>
      </c>
      <c r="AG817">
        <v>13</v>
      </c>
      <c r="AH817">
        <v>0</v>
      </c>
      <c r="AI817">
        <v>256</v>
      </c>
      <c r="AJ817">
        <v>1966</v>
      </c>
      <c r="AK817">
        <v>754</v>
      </c>
      <c r="AL817">
        <v>2480</v>
      </c>
      <c r="AM817">
        <v>1</v>
      </c>
      <c r="AN817">
        <v>1355</v>
      </c>
      <c r="AO817">
        <v>905</v>
      </c>
    </row>
    <row r="818" spans="1:41">
      <c r="A818">
        <v>3</v>
      </c>
      <c r="B818">
        <v>369</v>
      </c>
      <c r="C818">
        <v>2016</v>
      </c>
      <c r="D818">
        <v>99</v>
      </c>
      <c r="E818">
        <v>5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505</v>
      </c>
      <c r="R818">
        <v>27661</v>
      </c>
      <c r="S818">
        <v>27639</v>
      </c>
      <c r="T818">
        <v>15.744224720725926</v>
      </c>
      <c r="U818">
        <v>60.303194761026099</v>
      </c>
      <c r="V818">
        <v>89.752005787979897</v>
      </c>
      <c r="W818">
        <v>82.816125764318656</v>
      </c>
      <c r="X818">
        <v>3.8212645963631102</v>
      </c>
      <c r="Y818">
        <v>7.6425291927262204</v>
      </c>
      <c r="Z818">
        <v>57.615415205524016</v>
      </c>
      <c r="AA818">
        <v>9.6318143216710883</v>
      </c>
      <c r="AB818">
        <v>2.8073265023182734</v>
      </c>
      <c r="AC818">
        <v>-26.401638504365295</v>
      </c>
      <c r="AD818">
        <v>1.7491336062751539</v>
      </c>
      <c r="AE818">
        <v>1.7902295760090523</v>
      </c>
      <c r="AF818">
        <v>453</v>
      </c>
      <c r="AG818">
        <v>17</v>
      </c>
      <c r="AH818">
        <v>0</v>
      </c>
      <c r="AI818">
        <v>166</v>
      </c>
      <c r="AJ818">
        <v>1819</v>
      </c>
      <c r="AK818">
        <v>915</v>
      </c>
      <c r="AL818">
        <v>1697</v>
      </c>
      <c r="AM818">
        <v>8</v>
      </c>
      <c r="AN818">
        <v>909</v>
      </c>
      <c r="AO818">
        <v>765</v>
      </c>
    </row>
    <row r="819" spans="1:41">
      <c r="A819">
        <v>3</v>
      </c>
      <c r="B819">
        <v>370</v>
      </c>
      <c r="C819">
        <v>2016</v>
      </c>
      <c r="D819">
        <v>99</v>
      </c>
      <c r="E819">
        <v>6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  <c r="Q819">
        <v>525</v>
      </c>
      <c r="R819">
        <v>30181</v>
      </c>
      <c r="S819">
        <v>30120</v>
      </c>
      <c r="T819">
        <v>15.6504091978397</v>
      </c>
      <c r="U819">
        <v>60.185491367861886</v>
      </c>
      <c r="V819">
        <v>89.520739720783766</v>
      </c>
      <c r="W819">
        <v>82.556826029216779</v>
      </c>
      <c r="X819">
        <v>2.7401345217189621</v>
      </c>
      <c r="Y819">
        <v>5.4802690434379242</v>
      </c>
      <c r="Z819">
        <v>59.74619793910076</v>
      </c>
      <c r="AA819">
        <v>9.8941517203786589</v>
      </c>
      <c r="AB819">
        <v>2.8307541952049444</v>
      </c>
      <c r="AC819">
        <v>-26.295523423701127</v>
      </c>
      <c r="AD819">
        <v>1.9084849199591631</v>
      </c>
      <c r="AE819">
        <v>1.9448201580412097</v>
      </c>
      <c r="AF819">
        <v>665</v>
      </c>
      <c r="AG819">
        <v>5</v>
      </c>
      <c r="AH819">
        <v>0</v>
      </c>
      <c r="AI819">
        <v>187</v>
      </c>
      <c r="AJ819">
        <v>3081</v>
      </c>
      <c r="AK819">
        <v>1233</v>
      </c>
      <c r="AL819">
        <v>2327</v>
      </c>
      <c r="AM819">
        <v>2</v>
      </c>
      <c r="AN819">
        <v>1568</v>
      </c>
      <c r="AO819">
        <v>933</v>
      </c>
    </row>
    <row r="820" spans="1:41">
      <c r="A820">
        <v>3</v>
      </c>
      <c r="B820">
        <v>371</v>
      </c>
      <c r="C820">
        <v>2016</v>
      </c>
      <c r="D820">
        <v>99</v>
      </c>
      <c r="E820">
        <v>7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  <c r="Q820">
        <v>524</v>
      </c>
      <c r="R820">
        <v>28422</v>
      </c>
      <c r="S820">
        <v>28342</v>
      </c>
      <c r="T820">
        <v>15.716803884314963</v>
      </c>
      <c r="U820">
        <v>60.33780255451272</v>
      </c>
      <c r="V820">
        <v>89.135262659698114</v>
      </c>
      <c r="W820">
        <v>82.1743419659865</v>
      </c>
      <c r="X820">
        <v>3.1876715220603757</v>
      </c>
      <c r="Y820">
        <v>6.3753430441207515</v>
      </c>
      <c r="Z820">
        <v>55.580184364224912</v>
      </c>
      <c r="AA820">
        <v>10.206125666026875</v>
      </c>
      <c r="AB820">
        <v>2.829885511043472</v>
      </c>
      <c r="AC820">
        <v>-25.169373477098201</v>
      </c>
      <c r="AD820">
        <v>1.7972551736217923</v>
      </c>
      <c r="AE820">
        <v>1.8215379373037597</v>
      </c>
      <c r="AF820">
        <v>600</v>
      </c>
      <c r="AG820">
        <v>5</v>
      </c>
      <c r="AH820">
        <v>0</v>
      </c>
      <c r="AI820">
        <v>207</v>
      </c>
      <c r="AJ820">
        <v>2778</v>
      </c>
      <c r="AK820">
        <v>1190</v>
      </c>
      <c r="AL820">
        <v>1714</v>
      </c>
      <c r="AM820">
        <v>3</v>
      </c>
      <c r="AN820">
        <v>1443</v>
      </c>
      <c r="AO820">
        <v>911</v>
      </c>
    </row>
    <row r="821" spans="1:41">
      <c r="A821">
        <v>3</v>
      </c>
      <c r="B821">
        <v>372</v>
      </c>
      <c r="C821">
        <v>2016</v>
      </c>
      <c r="D821">
        <v>99</v>
      </c>
      <c r="E821">
        <v>8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537</v>
      </c>
      <c r="R821">
        <v>31077</v>
      </c>
      <c r="S821">
        <v>30981</v>
      </c>
      <c r="T821">
        <v>15.606911864079535</v>
      </c>
      <c r="U821">
        <v>60.11281107775735</v>
      </c>
      <c r="V821">
        <v>90.596462802508299</v>
      </c>
      <c r="W821">
        <v>83.516803847519682</v>
      </c>
      <c r="X821">
        <v>2.9442996428226662</v>
      </c>
      <c r="Y821">
        <v>5.8885992856453324</v>
      </c>
      <c r="Z821">
        <v>60.301830936062018</v>
      </c>
      <c r="AA821">
        <v>9.3326299816095499</v>
      </c>
      <c r="AB821">
        <v>2.7862115671600942</v>
      </c>
      <c r="AC821">
        <v>-25.963513525166743</v>
      </c>
      <c r="AD821">
        <v>1.9651431648245881</v>
      </c>
      <c r="AE821">
        <v>2.0236751068334158</v>
      </c>
      <c r="AF821">
        <v>663</v>
      </c>
      <c r="AG821">
        <v>6</v>
      </c>
      <c r="AH821">
        <v>1</v>
      </c>
      <c r="AI821">
        <v>196</v>
      </c>
      <c r="AJ821">
        <v>2893</v>
      </c>
      <c r="AK821">
        <v>895</v>
      </c>
      <c r="AL821">
        <v>2497</v>
      </c>
      <c r="AM821">
        <v>6</v>
      </c>
      <c r="AN821">
        <v>1774</v>
      </c>
      <c r="AO821">
        <v>955</v>
      </c>
    </row>
    <row r="822" spans="1:41">
      <c r="A822">
        <v>3</v>
      </c>
      <c r="B822">
        <v>373</v>
      </c>
      <c r="C822">
        <v>2016</v>
      </c>
      <c r="D822">
        <v>99</v>
      </c>
      <c r="E822">
        <v>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Q822">
        <v>524</v>
      </c>
      <c r="R822">
        <v>30899</v>
      </c>
      <c r="S822">
        <v>30834</v>
      </c>
      <c r="T822">
        <v>15.661607171753126</v>
      </c>
      <c r="U822">
        <v>60.198514626710796</v>
      </c>
      <c r="V822">
        <v>90.358229026490477</v>
      </c>
      <c r="W822">
        <v>83.336702990205438</v>
      </c>
      <c r="X822">
        <v>3.6635489821677094</v>
      </c>
      <c r="Y822">
        <v>7.3270979643354188</v>
      </c>
      <c r="Z822">
        <v>60.510048868895424</v>
      </c>
      <c r="AA822">
        <v>9.5874485410896835</v>
      </c>
      <c r="AB822">
        <v>2.7913768613456078</v>
      </c>
      <c r="AC822">
        <v>-25.339375838933769</v>
      </c>
      <c r="AD822">
        <v>1.9538873974294484</v>
      </c>
      <c r="AE822">
        <v>2.0097298118054625</v>
      </c>
      <c r="AF822">
        <v>632</v>
      </c>
      <c r="AG822">
        <v>8</v>
      </c>
      <c r="AH822">
        <v>0</v>
      </c>
      <c r="AI822">
        <v>246</v>
      </c>
      <c r="AJ822">
        <v>2787</v>
      </c>
      <c r="AK822">
        <v>795</v>
      </c>
      <c r="AL822">
        <v>2226</v>
      </c>
      <c r="AM822">
        <v>2</v>
      </c>
      <c r="AN822">
        <v>1577</v>
      </c>
      <c r="AO822">
        <v>1152</v>
      </c>
    </row>
    <row r="823" spans="1:41">
      <c r="A823">
        <v>3</v>
      </c>
      <c r="B823">
        <v>374</v>
      </c>
      <c r="C823">
        <v>2016</v>
      </c>
      <c r="D823">
        <v>99</v>
      </c>
      <c r="E823">
        <v>10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555</v>
      </c>
      <c r="R823">
        <v>33099</v>
      </c>
      <c r="S823">
        <v>33023</v>
      </c>
      <c r="T823">
        <v>15.63730022055047</v>
      </c>
      <c r="U823">
        <v>60.183357054174387</v>
      </c>
      <c r="V823">
        <v>90.045727674814486</v>
      </c>
      <c r="W823">
        <v>83.042858008054779</v>
      </c>
      <c r="X823">
        <v>2.9668570047433471</v>
      </c>
      <c r="Y823">
        <v>5.9337140094866943</v>
      </c>
      <c r="Z823">
        <v>57.844647874558142</v>
      </c>
      <c r="AA823">
        <v>9.5360134218033608</v>
      </c>
      <c r="AB823">
        <v>2.8429012337813968</v>
      </c>
      <c r="AC823">
        <v>-21.853184654973877</v>
      </c>
      <c r="AD823">
        <v>2.0930036236615202</v>
      </c>
      <c r="AE823">
        <v>2.1448173001872166</v>
      </c>
      <c r="AF823">
        <v>744</v>
      </c>
      <c r="AG823">
        <v>8</v>
      </c>
      <c r="AH823">
        <v>0</v>
      </c>
      <c r="AI823">
        <v>223</v>
      </c>
      <c r="AJ823">
        <v>3652</v>
      </c>
      <c r="AK823">
        <v>799</v>
      </c>
      <c r="AL823">
        <v>2504</v>
      </c>
      <c r="AM823">
        <v>1</v>
      </c>
      <c r="AN823">
        <v>1836</v>
      </c>
      <c r="AO823">
        <v>1473</v>
      </c>
    </row>
    <row r="824" spans="1:41">
      <c r="A824">
        <v>3</v>
      </c>
      <c r="B824">
        <v>375</v>
      </c>
      <c r="C824">
        <v>2016</v>
      </c>
      <c r="D824">
        <v>99</v>
      </c>
      <c r="E824">
        <v>11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634</v>
      </c>
      <c r="R824">
        <v>36409</v>
      </c>
      <c r="S824">
        <v>36313</v>
      </c>
      <c r="T824">
        <v>15.724491197231456</v>
      </c>
      <c r="U824">
        <v>60.392834522071986</v>
      </c>
      <c r="V824">
        <v>88.822056598970633</v>
      </c>
      <c r="W824">
        <v>81.904797180073132</v>
      </c>
      <c r="X824">
        <v>2.8015051223598562</v>
      </c>
      <c r="Y824">
        <v>5.6030102447197123</v>
      </c>
      <c r="Z824">
        <v>58.502018731632283</v>
      </c>
      <c r="AA824">
        <v>9.8450596142655868</v>
      </c>
      <c r="AB824">
        <v>2.8813319950256679</v>
      </c>
      <c r="AC824">
        <v>-27.199121255456841</v>
      </c>
      <c r="AD824">
        <v>2.3023103094925004</v>
      </c>
      <c r="AE824">
        <v>2.3261780902757567</v>
      </c>
      <c r="AF824">
        <v>799</v>
      </c>
      <c r="AG824">
        <v>4</v>
      </c>
      <c r="AH824">
        <v>0</v>
      </c>
      <c r="AI824">
        <v>230</v>
      </c>
      <c r="AJ824">
        <v>3892</v>
      </c>
      <c r="AK824">
        <v>876</v>
      </c>
      <c r="AL824">
        <v>2690</v>
      </c>
      <c r="AM824">
        <v>2</v>
      </c>
      <c r="AN824">
        <v>1831</v>
      </c>
      <c r="AO824">
        <v>1371</v>
      </c>
    </row>
    <row r="825" spans="1:41">
      <c r="A825">
        <v>3</v>
      </c>
      <c r="B825">
        <v>376</v>
      </c>
      <c r="C825">
        <v>2016</v>
      </c>
      <c r="D825">
        <v>99</v>
      </c>
      <c r="E825">
        <v>12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271</v>
      </c>
      <c r="R825">
        <v>14043</v>
      </c>
      <c r="S825">
        <v>13999</v>
      </c>
      <c r="T825">
        <v>15.623513494267604</v>
      </c>
      <c r="U825">
        <v>60.136581184370321</v>
      </c>
      <c r="V825">
        <v>89.510812450076287</v>
      </c>
      <c r="W825">
        <v>82.528652046574706</v>
      </c>
      <c r="X825">
        <v>0.86163925087232052</v>
      </c>
      <c r="Y825">
        <v>1.723278501744641</v>
      </c>
      <c r="Z825">
        <v>64.594459873246478</v>
      </c>
      <c r="AA825">
        <v>9.1992922268204076</v>
      </c>
      <c r="AB825">
        <v>2.7826837008294181</v>
      </c>
      <c r="AC825">
        <v>-23.851579468863662</v>
      </c>
      <c r="AD825">
        <v>0.88800416589862941</v>
      </c>
      <c r="AE825">
        <v>0.903593831155593</v>
      </c>
      <c r="AF825">
        <v>242</v>
      </c>
      <c r="AG825">
        <v>2</v>
      </c>
      <c r="AH825">
        <v>1</v>
      </c>
      <c r="AI825">
        <v>81</v>
      </c>
      <c r="AJ825">
        <v>1361</v>
      </c>
      <c r="AK825">
        <v>406</v>
      </c>
      <c r="AL825">
        <v>872</v>
      </c>
      <c r="AM825">
        <v>1</v>
      </c>
      <c r="AN825">
        <v>694</v>
      </c>
      <c r="AO825">
        <v>434</v>
      </c>
    </row>
    <row r="826" spans="1:41">
      <c r="A826">
        <v>3</v>
      </c>
      <c r="B826">
        <v>377</v>
      </c>
      <c r="C826">
        <v>2016</v>
      </c>
      <c r="D826">
        <v>99</v>
      </c>
      <c r="E826">
        <v>13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  <c r="Q826">
        <v>510</v>
      </c>
      <c r="R826">
        <v>30715</v>
      </c>
      <c r="S826">
        <v>30684</v>
      </c>
      <c r="T826">
        <v>15.671105323132016</v>
      </c>
      <c r="U826">
        <v>60.199322122278701</v>
      </c>
      <c r="V826">
        <v>91.606761292159078</v>
      </c>
      <c r="W826">
        <v>84.5192217442317</v>
      </c>
      <c r="X826">
        <v>3.2492267621683206</v>
      </c>
      <c r="Y826">
        <v>6.4984535243366413</v>
      </c>
      <c r="Z826">
        <v>55.422432036464258</v>
      </c>
      <c r="AA826">
        <v>9.6619525751962776</v>
      </c>
      <c r="AB826">
        <v>2.8192458405126222</v>
      </c>
      <c r="AC826">
        <v>-27.432965207757245</v>
      </c>
      <c r="AD826">
        <v>1.9422522221445844</v>
      </c>
      <c r="AE826">
        <v>2.0283315943101594</v>
      </c>
      <c r="AF826">
        <v>662</v>
      </c>
      <c r="AG826">
        <v>2</v>
      </c>
      <c r="AH826">
        <v>0</v>
      </c>
      <c r="AI826">
        <v>222</v>
      </c>
      <c r="AJ826">
        <v>3146</v>
      </c>
      <c r="AK826">
        <v>728</v>
      </c>
      <c r="AL826">
        <v>1897</v>
      </c>
      <c r="AM826">
        <v>1</v>
      </c>
      <c r="AN826">
        <v>1668</v>
      </c>
      <c r="AO826">
        <v>1094</v>
      </c>
    </row>
    <row r="827" spans="1:41">
      <c r="A827">
        <v>3</v>
      </c>
      <c r="B827">
        <v>378</v>
      </c>
      <c r="C827">
        <v>2016</v>
      </c>
      <c r="D827">
        <v>99</v>
      </c>
      <c r="E827">
        <v>14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608</v>
      </c>
      <c r="R827">
        <v>33591</v>
      </c>
      <c r="S827">
        <v>33528</v>
      </c>
      <c r="T827">
        <v>15.647346015301721</v>
      </c>
      <c r="U827">
        <v>60.219458363159184</v>
      </c>
      <c r="V827">
        <v>90.185086160742941</v>
      </c>
      <c r="W827">
        <v>83.178194345024991</v>
      </c>
      <c r="X827">
        <v>3.6646720847846153</v>
      </c>
      <c r="Y827">
        <v>7.3293441695692305</v>
      </c>
      <c r="Z827">
        <v>61.09374534845643</v>
      </c>
      <c r="AA827">
        <v>10.292496780431394</v>
      </c>
      <c r="AB827">
        <v>2.8909287679105207</v>
      </c>
      <c r="AC827">
        <v>-28.115158703915409</v>
      </c>
      <c r="AD827">
        <v>2.1241150706188754</v>
      </c>
      <c r="AE827">
        <v>2.1811655425057404</v>
      </c>
      <c r="AF827">
        <v>758</v>
      </c>
      <c r="AG827">
        <v>3</v>
      </c>
      <c r="AH827">
        <v>0</v>
      </c>
      <c r="AI827">
        <v>202</v>
      </c>
      <c r="AJ827">
        <v>3491</v>
      </c>
      <c r="AK827">
        <v>739</v>
      </c>
      <c r="AL827">
        <v>2299</v>
      </c>
      <c r="AM827">
        <v>4</v>
      </c>
      <c r="AN827">
        <v>1837</v>
      </c>
      <c r="AO827">
        <v>1151</v>
      </c>
    </row>
    <row r="828" spans="1:41">
      <c r="A828">
        <v>3</v>
      </c>
      <c r="B828">
        <v>379</v>
      </c>
      <c r="C828">
        <v>2016</v>
      </c>
      <c r="D828">
        <v>99</v>
      </c>
      <c r="E828">
        <v>15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  <c r="Q828">
        <v>528</v>
      </c>
      <c r="R828">
        <v>29296</v>
      </c>
      <c r="S828">
        <v>29265</v>
      </c>
      <c r="T828">
        <v>15.648655106499181</v>
      </c>
      <c r="U828">
        <v>60.143516145566359</v>
      </c>
      <c r="V828">
        <v>90.249487303507195</v>
      </c>
      <c r="W828">
        <v>83.260205023065083</v>
      </c>
      <c r="X828">
        <v>2.2801747678864004</v>
      </c>
      <c r="Y828">
        <v>4.5603495357728008</v>
      </c>
      <c r="Z828">
        <v>59.366466411796864</v>
      </c>
      <c r="AA828">
        <v>9.5400227816931782</v>
      </c>
      <c r="AB828">
        <v>2.8302220011381074</v>
      </c>
      <c r="AC828">
        <v>-24.233226316093784</v>
      </c>
      <c r="AD828">
        <v>1.8525222562248975</v>
      </c>
      <c r="AE828">
        <v>1.9057129994900517</v>
      </c>
      <c r="AF828">
        <v>634</v>
      </c>
      <c r="AG828">
        <v>2</v>
      </c>
      <c r="AH828">
        <v>0</v>
      </c>
      <c r="AI828">
        <v>191</v>
      </c>
      <c r="AJ828">
        <v>2833</v>
      </c>
      <c r="AK828">
        <v>703</v>
      </c>
      <c r="AL828">
        <v>1924</v>
      </c>
      <c r="AM828">
        <v>10</v>
      </c>
      <c r="AN828">
        <v>1424</v>
      </c>
      <c r="AO828">
        <v>1072</v>
      </c>
    </row>
    <row r="829" spans="1:41">
      <c r="A829">
        <v>3</v>
      </c>
      <c r="B829">
        <v>380</v>
      </c>
      <c r="C829">
        <v>2016</v>
      </c>
      <c r="D829">
        <v>99</v>
      </c>
      <c r="E829">
        <v>16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534</v>
      </c>
      <c r="R829">
        <v>30133</v>
      </c>
      <c r="S829">
        <v>29928</v>
      </c>
      <c r="T829">
        <v>15.610792154780475</v>
      </c>
      <c r="U829">
        <v>60.23108794439991</v>
      </c>
      <c r="V829">
        <v>89.134735933955369</v>
      </c>
      <c r="W829">
        <v>82.067144480085474</v>
      </c>
      <c r="X829">
        <v>3.4745959579198886</v>
      </c>
      <c r="Y829">
        <v>6.9491919158397772</v>
      </c>
      <c r="Z829">
        <v>56.446420867487447</v>
      </c>
      <c r="AA829">
        <v>9.841463034163251</v>
      </c>
      <c r="AB829">
        <v>2.8150450454436076</v>
      </c>
      <c r="AC829">
        <v>-20.960264272037104</v>
      </c>
      <c r="AD829">
        <v>1.9054496568413728</v>
      </c>
      <c r="AE829">
        <v>1.9209608314687607</v>
      </c>
      <c r="AF829">
        <v>652</v>
      </c>
      <c r="AG829">
        <v>1</v>
      </c>
      <c r="AH829">
        <v>0</v>
      </c>
      <c r="AI829">
        <v>157</v>
      </c>
      <c r="AJ829">
        <v>3490</v>
      </c>
      <c r="AK829">
        <v>840</v>
      </c>
      <c r="AL829">
        <v>1969</v>
      </c>
      <c r="AM829">
        <v>3</v>
      </c>
      <c r="AN829">
        <v>1718</v>
      </c>
      <c r="AO829">
        <v>1105</v>
      </c>
    </row>
    <row r="830" spans="1:41">
      <c r="A830">
        <v>3</v>
      </c>
      <c r="B830">
        <v>381</v>
      </c>
      <c r="C830">
        <v>2016</v>
      </c>
      <c r="D830">
        <v>99</v>
      </c>
      <c r="E830">
        <v>17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543</v>
      </c>
      <c r="R830">
        <v>31717</v>
      </c>
      <c r="S830">
        <v>31658</v>
      </c>
      <c r="T830">
        <v>15.703565911025628</v>
      </c>
      <c r="U830">
        <v>60.266030703139798</v>
      </c>
      <c r="V830">
        <v>89.098396342765398</v>
      </c>
      <c r="W830">
        <v>82.179903973719249</v>
      </c>
      <c r="X830">
        <v>3.2979159441309087</v>
      </c>
      <c r="Y830">
        <v>6.5958318882618174</v>
      </c>
      <c r="Z830">
        <v>63.552668915723416</v>
      </c>
      <c r="AA830">
        <v>9.6679971305795611</v>
      </c>
      <c r="AB830">
        <v>2.7765994259699296</v>
      </c>
      <c r="AC830">
        <v>-26.857505872061125</v>
      </c>
      <c r="AD830">
        <v>2.0056133397284639</v>
      </c>
      <c r="AE830">
        <v>2.0347946928728735</v>
      </c>
      <c r="AF830">
        <v>669</v>
      </c>
      <c r="AG830">
        <v>2</v>
      </c>
      <c r="AH830">
        <v>0</v>
      </c>
      <c r="AI830">
        <v>190</v>
      </c>
      <c r="AJ830">
        <v>3652</v>
      </c>
      <c r="AK830">
        <v>775</v>
      </c>
      <c r="AL830">
        <v>2270</v>
      </c>
      <c r="AM830">
        <v>5</v>
      </c>
      <c r="AN830">
        <v>2162</v>
      </c>
      <c r="AO830">
        <v>868</v>
      </c>
    </row>
    <row r="831" spans="1:41">
      <c r="A831">
        <v>3</v>
      </c>
      <c r="B831">
        <v>382</v>
      </c>
      <c r="C831">
        <v>2016</v>
      </c>
      <c r="D831">
        <v>99</v>
      </c>
      <c r="E831">
        <v>18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479</v>
      </c>
      <c r="R831">
        <v>26125</v>
      </c>
      <c r="S831">
        <v>26058</v>
      </c>
      <c r="T831">
        <v>15.688497607655499</v>
      </c>
      <c r="U831">
        <v>60.255622073835283</v>
      </c>
      <c r="V831">
        <v>88.630808330145243</v>
      </c>
      <c r="W831">
        <v>81.720504259727988</v>
      </c>
      <c r="X831">
        <v>2.5837320574162677</v>
      </c>
      <c r="Y831">
        <v>5.1674641148325353</v>
      </c>
      <c r="Z831">
        <v>57.657416267942608</v>
      </c>
      <c r="AA831">
        <v>9.5166228660688503</v>
      </c>
      <c r="AB831">
        <v>2.7952097479379594</v>
      </c>
      <c r="AC831">
        <v>-23.11304611974661</v>
      </c>
      <c r="AD831">
        <v>1.6520051865058525</v>
      </c>
      <c r="AE831">
        <v>1.6654960597475057</v>
      </c>
      <c r="AF831">
        <v>562</v>
      </c>
      <c r="AG831">
        <v>3</v>
      </c>
      <c r="AH831">
        <v>1</v>
      </c>
      <c r="AI831">
        <v>181</v>
      </c>
      <c r="AJ831">
        <v>2391</v>
      </c>
      <c r="AK831">
        <v>520</v>
      </c>
      <c r="AL831">
        <v>1433</v>
      </c>
      <c r="AM831">
        <v>2</v>
      </c>
      <c r="AN831">
        <v>1541</v>
      </c>
      <c r="AO831">
        <v>760</v>
      </c>
    </row>
    <row r="832" spans="1:41">
      <c r="A832">
        <v>3</v>
      </c>
      <c r="B832">
        <v>383</v>
      </c>
      <c r="C832">
        <v>2016</v>
      </c>
      <c r="D832">
        <v>99</v>
      </c>
      <c r="E832">
        <v>19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595</v>
      </c>
      <c r="R832">
        <v>35791</v>
      </c>
      <c r="S832">
        <v>35358</v>
      </c>
      <c r="T832">
        <v>15.525215836383451</v>
      </c>
      <c r="U832">
        <v>60.24070931613781</v>
      </c>
      <c r="V832">
        <v>89.096679394550094</v>
      </c>
      <c r="W832">
        <v>81.937196674019674</v>
      </c>
      <c r="X832">
        <v>3.2354502528568641</v>
      </c>
      <c r="Y832">
        <v>6.4709005057137281</v>
      </c>
      <c r="Z832">
        <v>61.526640775613998</v>
      </c>
      <c r="AA832">
        <v>9.4785066803269888</v>
      </c>
      <c r="AB832">
        <v>2.8777450295054745</v>
      </c>
      <c r="AC832">
        <v>-23.207732302831392</v>
      </c>
      <c r="AD832">
        <v>2.2632312968509458</v>
      </c>
      <c r="AE832">
        <v>2.2658976281196206</v>
      </c>
      <c r="AF832">
        <v>755</v>
      </c>
      <c r="AG832">
        <v>9</v>
      </c>
      <c r="AH832">
        <v>1</v>
      </c>
      <c r="AI832">
        <v>188</v>
      </c>
      <c r="AJ832">
        <v>3827</v>
      </c>
      <c r="AK832">
        <v>756</v>
      </c>
      <c r="AL832">
        <v>2112</v>
      </c>
      <c r="AM832">
        <v>3</v>
      </c>
      <c r="AN832">
        <v>2359</v>
      </c>
      <c r="AO832">
        <v>831</v>
      </c>
    </row>
    <row r="833" spans="1:41">
      <c r="A833">
        <v>3</v>
      </c>
      <c r="B833">
        <v>384</v>
      </c>
      <c r="C833">
        <v>2016</v>
      </c>
      <c r="D833">
        <v>99</v>
      </c>
      <c r="E833">
        <v>20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442</v>
      </c>
      <c r="R833">
        <v>23684</v>
      </c>
      <c r="S833">
        <v>23635</v>
      </c>
      <c r="T833">
        <v>15.695363958790747</v>
      </c>
      <c r="U833">
        <v>60.296170932938445</v>
      </c>
      <c r="V833">
        <v>89.420335130176255</v>
      </c>
      <c r="W833">
        <v>82.482555532049901</v>
      </c>
      <c r="X833">
        <v>2.92180374936666</v>
      </c>
      <c r="Y833">
        <v>5.84360749873332</v>
      </c>
      <c r="Z833">
        <v>61.953217361932111</v>
      </c>
      <c r="AA833">
        <v>9.333900211160552</v>
      </c>
      <c r="AB833">
        <v>2.8376179198104632</v>
      </c>
      <c r="AC833">
        <v>-22.5479115978615</v>
      </c>
      <c r="AD833">
        <v>1.4976494100365403</v>
      </c>
      <c r="AE833">
        <v>1.5247168743849691</v>
      </c>
      <c r="AF833">
        <v>515</v>
      </c>
      <c r="AG833">
        <v>1</v>
      </c>
      <c r="AH833">
        <v>0</v>
      </c>
      <c r="AI833">
        <v>113</v>
      </c>
      <c r="AJ833">
        <v>2260</v>
      </c>
      <c r="AK833">
        <v>461</v>
      </c>
      <c r="AL833">
        <v>1627</v>
      </c>
      <c r="AM833">
        <v>2</v>
      </c>
      <c r="AN833">
        <v>1550</v>
      </c>
      <c r="AO833">
        <v>555</v>
      </c>
    </row>
    <row r="834" spans="1:41">
      <c r="A834">
        <v>3</v>
      </c>
      <c r="B834">
        <v>385</v>
      </c>
      <c r="C834">
        <v>2016</v>
      </c>
      <c r="D834">
        <v>99</v>
      </c>
      <c r="E834">
        <v>21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524</v>
      </c>
      <c r="R834">
        <v>30462</v>
      </c>
      <c r="S834">
        <v>30080</v>
      </c>
      <c r="T834">
        <v>15.535027247061914</v>
      </c>
      <c r="U834">
        <v>60.316289893617011</v>
      </c>
      <c r="V834">
        <v>89.059337613240132</v>
      </c>
      <c r="W834">
        <v>81.894491356382815</v>
      </c>
      <c r="X834">
        <v>2.8396034403519139</v>
      </c>
      <c r="Y834">
        <v>5.6792068807038278</v>
      </c>
      <c r="Z834">
        <v>55.048913400302006</v>
      </c>
      <c r="AA834">
        <v>9.7030679255683197</v>
      </c>
      <c r="AB834">
        <v>2.8723902236313061</v>
      </c>
      <c r="AC834">
        <v>-26.341165522112195</v>
      </c>
      <c r="AD834">
        <v>1.9262538561278957</v>
      </c>
      <c r="AE834">
        <v>1.9266552658575729</v>
      </c>
      <c r="AF834">
        <v>605</v>
      </c>
      <c r="AG834">
        <v>0</v>
      </c>
      <c r="AH834">
        <v>0</v>
      </c>
      <c r="AI834">
        <v>165</v>
      </c>
      <c r="AJ834">
        <v>2874</v>
      </c>
      <c r="AK834">
        <v>603</v>
      </c>
      <c r="AL834">
        <v>2075</v>
      </c>
      <c r="AM834">
        <v>1</v>
      </c>
      <c r="AN834">
        <v>1480</v>
      </c>
      <c r="AO834">
        <v>631</v>
      </c>
    </row>
    <row r="835" spans="1:41">
      <c r="A835">
        <v>3</v>
      </c>
      <c r="B835">
        <v>386</v>
      </c>
      <c r="C835">
        <v>2016</v>
      </c>
      <c r="D835">
        <v>99</v>
      </c>
      <c r="E835">
        <v>22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575</v>
      </c>
      <c r="R835">
        <v>33237</v>
      </c>
      <c r="S835">
        <v>32940</v>
      </c>
      <c r="T835">
        <v>15.587056593555372</v>
      </c>
      <c r="U835">
        <v>60.283788706739522</v>
      </c>
      <c r="V835">
        <v>88.38027511197626</v>
      </c>
      <c r="W835">
        <v>81.322865816635613</v>
      </c>
      <c r="X835">
        <v>3.0839125071456506</v>
      </c>
      <c r="Y835">
        <v>6.1678250142913011</v>
      </c>
      <c r="Z835">
        <v>57.965520353822569</v>
      </c>
      <c r="AA835">
        <v>9.7317873698516557</v>
      </c>
      <c r="AB835">
        <v>2.8571916483929241</v>
      </c>
      <c r="AC835">
        <v>-23.489204583489119</v>
      </c>
      <c r="AD835">
        <v>2.1017300051251686</v>
      </c>
      <c r="AE835">
        <v>2.0951144954929073</v>
      </c>
      <c r="AF835">
        <v>657</v>
      </c>
      <c r="AG835">
        <v>3</v>
      </c>
      <c r="AH835">
        <v>0</v>
      </c>
      <c r="AI835">
        <v>193</v>
      </c>
      <c r="AJ835">
        <v>4034</v>
      </c>
      <c r="AK835">
        <v>738</v>
      </c>
      <c r="AL835">
        <v>2527</v>
      </c>
      <c r="AM835">
        <v>1</v>
      </c>
      <c r="AN835">
        <v>2041</v>
      </c>
      <c r="AO835">
        <v>740</v>
      </c>
    </row>
    <row r="836" spans="1:41">
      <c r="A836">
        <v>3</v>
      </c>
      <c r="B836">
        <v>387</v>
      </c>
      <c r="C836">
        <v>2016</v>
      </c>
      <c r="D836">
        <v>99</v>
      </c>
      <c r="E836">
        <v>23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540</v>
      </c>
      <c r="R836">
        <v>31926</v>
      </c>
      <c r="S836">
        <v>31381</v>
      </c>
      <c r="T836">
        <v>15.361648812879787</v>
      </c>
      <c r="U836">
        <v>60.050731334246834</v>
      </c>
      <c r="V836">
        <v>87.515338949394391</v>
      </c>
      <c r="W836">
        <v>80.310949300531902</v>
      </c>
      <c r="X836">
        <v>4.1815448224018041</v>
      </c>
      <c r="Y836">
        <v>8.3630896448036083</v>
      </c>
      <c r="Z836">
        <v>58.37875086136691</v>
      </c>
      <c r="AA836">
        <v>10.249602587499815</v>
      </c>
      <c r="AB836">
        <v>2.8210787956723995</v>
      </c>
      <c r="AC836">
        <v>-22.238512543171311</v>
      </c>
      <c r="AD836">
        <v>2.0188293812205114</v>
      </c>
      <c r="AE836">
        <v>1.9711198447636185</v>
      </c>
      <c r="AF836">
        <v>639</v>
      </c>
      <c r="AG836">
        <v>4</v>
      </c>
      <c r="AH836">
        <v>0</v>
      </c>
      <c r="AI836">
        <v>200</v>
      </c>
      <c r="AJ836">
        <v>3458</v>
      </c>
      <c r="AK836">
        <v>642</v>
      </c>
      <c r="AL836">
        <v>2402</v>
      </c>
      <c r="AM836">
        <v>2</v>
      </c>
      <c r="AN836">
        <v>1948</v>
      </c>
      <c r="AO836">
        <v>637</v>
      </c>
    </row>
    <row r="837" spans="1:41">
      <c r="A837">
        <v>3</v>
      </c>
      <c r="B837">
        <v>388</v>
      </c>
      <c r="C837">
        <v>2016</v>
      </c>
      <c r="D837">
        <v>99</v>
      </c>
      <c r="E837">
        <v>24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521</v>
      </c>
      <c r="R837">
        <v>31111</v>
      </c>
      <c r="S837">
        <v>30480</v>
      </c>
      <c r="T837">
        <v>15.455080196714988</v>
      </c>
      <c r="U837">
        <v>60.431627296587926</v>
      </c>
      <c r="V837">
        <v>87.204770618460543</v>
      </c>
      <c r="W837">
        <v>79.876916010498576</v>
      </c>
      <c r="X837">
        <v>4.1946578380637076</v>
      </c>
      <c r="Y837">
        <v>8.3893156761274152</v>
      </c>
      <c r="Z837">
        <v>56.009128604030714</v>
      </c>
      <c r="AA837">
        <v>10.415221041061326</v>
      </c>
      <c r="AB837">
        <v>2.9422677217847895</v>
      </c>
      <c r="AC837">
        <v>-29.520063541212153</v>
      </c>
      <c r="AD837">
        <v>1.9672931428663576</v>
      </c>
      <c r="AE837">
        <v>1.9041788778202255</v>
      </c>
      <c r="AF837">
        <v>566</v>
      </c>
      <c r="AG837">
        <v>7</v>
      </c>
      <c r="AH837">
        <v>0</v>
      </c>
      <c r="AI837">
        <v>199</v>
      </c>
      <c r="AJ837">
        <v>3696</v>
      </c>
      <c r="AK837">
        <v>845</v>
      </c>
      <c r="AL837">
        <v>2265</v>
      </c>
      <c r="AM837">
        <v>3</v>
      </c>
      <c r="AN837">
        <v>1981</v>
      </c>
      <c r="AO837">
        <v>714</v>
      </c>
    </row>
    <row r="838" spans="1:41">
      <c r="A838">
        <v>3</v>
      </c>
      <c r="B838">
        <v>389</v>
      </c>
      <c r="C838">
        <v>2016</v>
      </c>
      <c r="D838">
        <v>99</v>
      </c>
      <c r="E838">
        <v>25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Q838">
        <v>520</v>
      </c>
      <c r="R838">
        <v>29988</v>
      </c>
      <c r="S838">
        <v>29536</v>
      </c>
      <c r="T838">
        <v>15.441843404028283</v>
      </c>
      <c r="U838">
        <v>60.237980769230759</v>
      </c>
      <c r="V838">
        <v>87.216987859316177</v>
      </c>
      <c r="W838">
        <v>80.160912107259108</v>
      </c>
      <c r="X838">
        <v>2.6077097505668929</v>
      </c>
      <c r="Y838">
        <v>5.2154195011337858</v>
      </c>
      <c r="Z838">
        <v>58.053221288515395</v>
      </c>
      <c r="AA838">
        <v>9.389653558786728</v>
      </c>
      <c r="AB838">
        <v>2.9457688198570899</v>
      </c>
      <c r="AC838">
        <v>-22.096090217280196</v>
      </c>
      <c r="AD838">
        <v>1.8962806328397128</v>
      </c>
      <c r="AE838">
        <v>1.8517647877929659</v>
      </c>
      <c r="AF838">
        <v>551</v>
      </c>
      <c r="AG838">
        <v>1</v>
      </c>
      <c r="AH838">
        <v>0</v>
      </c>
      <c r="AI838">
        <v>143</v>
      </c>
      <c r="AJ838">
        <v>3472</v>
      </c>
      <c r="AK838">
        <v>799</v>
      </c>
      <c r="AL838">
        <v>2115</v>
      </c>
      <c r="AM838">
        <v>6</v>
      </c>
      <c r="AN838">
        <v>1529</v>
      </c>
      <c r="AO838">
        <v>551</v>
      </c>
    </row>
    <row r="839" spans="1:41">
      <c r="A839">
        <v>3</v>
      </c>
      <c r="B839">
        <v>390</v>
      </c>
      <c r="C839">
        <v>2016</v>
      </c>
      <c r="D839">
        <v>99</v>
      </c>
      <c r="E839">
        <v>26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514</v>
      </c>
      <c r="R839">
        <v>29729</v>
      </c>
      <c r="S839">
        <v>29623</v>
      </c>
      <c r="T839">
        <v>15.622388913182412</v>
      </c>
      <c r="U839">
        <v>60.191033993856145</v>
      </c>
      <c r="V839">
        <v>87.412964122011218</v>
      </c>
      <c r="W839">
        <v>80.576616142861951</v>
      </c>
      <c r="X839">
        <v>3.1215311648558646</v>
      </c>
      <c r="Y839">
        <v>6.2430623297117291</v>
      </c>
      <c r="Z839">
        <v>59.349456759393178</v>
      </c>
      <c r="AA839">
        <v>10.113087282435655</v>
      </c>
      <c r="AB839">
        <v>2.8841283995717237</v>
      </c>
      <c r="AC839">
        <v>-26.313058913261596</v>
      </c>
      <c r="AD839">
        <v>1.8799028589333011</v>
      </c>
      <c r="AE839">
        <v>1.8668505652164904</v>
      </c>
      <c r="AF839">
        <v>555</v>
      </c>
      <c r="AG839">
        <v>4</v>
      </c>
      <c r="AH839">
        <v>0</v>
      </c>
      <c r="AI839">
        <v>194</v>
      </c>
      <c r="AJ839">
        <v>3126</v>
      </c>
      <c r="AK839">
        <v>596</v>
      </c>
      <c r="AL839">
        <v>2203</v>
      </c>
      <c r="AM839">
        <v>7</v>
      </c>
      <c r="AN839">
        <v>1937</v>
      </c>
      <c r="AO839">
        <v>578</v>
      </c>
    </row>
    <row r="840" spans="1:41">
      <c r="A840">
        <v>3</v>
      </c>
      <c r="B840">
        <v>391</v>
      </c>
      <c r="C840">
        <v>2016</v>
      </c>
      <c r="D840">
        <v>99</v>
      </c>
      <c r="E840">
        <v>27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502</v>
      </c>
      <c r="R840">
        <v>29953</v>
      </c>
      <c r="S840">
        <v>29620</v>
      </c>
      <c r="T840">
        <v>15.555870864354157</v>
      </c>
      <c r="U840">
        <v>60.267319378798106</v>
      </c>
      <c r="V840">
        <v>86.215303559787699</v>
      </c>
      <c r="W840">
        <v>79.266093855503101</v>
      </c>
      <c r="X840">
        <v>2.8611491336427073</v>
      </c>
      <c r="Y840">
        <v>5.7222982672854146</v>
      </c>
      <c r="Z840">
        <v>62.357693720161585</v>
      </c>
      <c r="AA840">
        <v>10.268594040430582</v>
      </c>
      <c r="AB840">
        <v>2.8344566800576558</v>
      </c>
      <c r="AC840">
        <v>-28.812101967383729</v>
      </c>
      <c r="AD840">
        <v>1.8940674201496577</v>
      </c>
      <c r="AE840">
        <v>1.8363015609083817</v>
      </c>
      <c r="AF840">
        <v>502</v>
      </c>
      <c r="AG840">
        <v>3</v>
      </c>
      <c r="AH840">
        <v>0</v>
      </c>
      <c r="AI840">
        <v>196</v>
      </c>
      <c r="AJ840">
        <v>3308</v>
      </c>
      <c r="AK840">
        <v>703</v>
      </c>
      <c r="AL840">
        <v>2767</v>
      </c>
      <c r="AM840">
        <v>0</v>
      </c>
      <c r="AN840">
        <v>1887</v>
      </c>
      <c r="AO840">
        <v>573</v>
      </c>
    </row>
    <row r="841" spans="1:41">
      <c r="A841">
        <v>3</v>
      </c>
      <c r="B841">
        <v>392</v>
      </c>
      <c r="C841">
        <v>2016</v>
      </c>
      <c r="D841">
        <v>99</v>
      </c>
      <c r="E841">
        <v>28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515</v>
      </c>
      <c r="R841">
        <v>31538</v>
      </c>
      <c r="S841">
        <v>30962</v>
      </c>
      <c r="T841">
        <v>15.486777855285689</v>
      </c>
      <c r="U841">
        <v>60.3895743169046</v>
      </c>
      <c r="V841">
        <v>85.755544331662989</v>
      </c>
      <c r="W841">
        <v>78.634610167301418</v>
      </c>
      <c r="X841">
        <v>2.8537002980531425</v>
      </c>
      <c r="Y841">
        <v>5.707400596106285</v>
      </c>
      <c r="Z841">
        <v>56.484241232798517</v>
      </c>
      <c r="AA841">
        <v>10.280770262284168</v>
      </c>
      <c r="AB841">
        <v>2.8646724511465114</v>
      </c>
      <c r="AC841">
        <v>-28.597601271744448</v>
      </c>
      <c r="AD841">
        <v>1.9942943376850368</v>
      </c>
      <c r="AE841">
        <v>1.9042073468636955</v>
      </c>
      <c r="AF841">
        <v>696</v>
      </c>
      <c r="AG841">
        <v>1</v>
      </c>
      <c r="AH841">
        <v>0</v>
      </c>
      <c r="AI841">
        <v>226</v>
      </c>
      <c r="AJ841">
        <v>3789</v>
      </c>
      <c r="AK841">
        <v>577</v>
      </c>
      <c r="AL841">
        <v>3065</v>
      </c>
      <c r="AM841">
        <v>7</v>
      </c>
      <c r="AN841">
        <v>2112</v>
      </c>
      <c r="AO841">
        <v>747</v>
      </c>
    </row>
    <row r="842" spans="1:41">
      <c r="A842">
        <v>3</v>
      </c>
      <c r="B842">
        <v>393</v>
      </c>
      <c r="C842">
        <v>2016</v>
      </c>
      <c r="D842">
        <v>99</v>
      </c>
      <c r="E842">
        <v>29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478</v>
      </c>
      <c r="R842">
        <v>30428</v>
      </c>
      <c r="S842">
        <v>30312</v>
      </c>
      <c r="T842">
        <v>15.626068095175494</v>
      </c>
      <c r="U842">
        <v>60.184844286091312</v>
      </c>
      <c r="V842">
        <v>87.13851209251122</v>
      </c>
      <c r="W842">
        <v>80.306241752440783</v>
      </c>
      <c r="X842">
        <v>3.220717759957934</v>
      </c>
      <c r="Y842">
        <v>6.4414355199158679</v>
      </c>
      <c r="Z842">
        <v>58.222689627974248</v>
      </c>
      <c r="AA842">
        <v>9.9441905954584175</v>
      </c>
      <c r="AB842">
        <v>2.8342257773440842</v>
      </c>
      <c r="AC842">
        <v>-25.797398773334997</v>
      </c>
      <c r="AD842">
        <v>1.9241038780861279</v>
      </c>
      <c r="AE842">
        <v>1.9038616513357496</v>
      </c>
      <c r="AF842">
        <v>540</v>
      </c>
      <c r="AG842">
        <v>31</v>
      </c>
      <c r="AH842">
        <v>0</v>
      </c>
      <c r="AI842">
        <v>237</v>
      </c>
      <c r="AJ842">
        <v>3055</v>
      </c>
      <c r="AK842">
        <v>632</v>
      </c>
      <c r="AL842">
        <v>2324</v>
      </c>
      <c r="AM842">
        <v>1</v>
      </c>
      <c r="AN842">
        <v>1859</v>
      </c>
      <c r="AO842">
        <v>730</v>
      </c>
    </row>
    <row r="843" spans="1:41">
      <c r="A843">
        <v>3</v>
      </c>
      <c r="B843">
        <v>394</v>
      </c>
      <c r="C843">
        <v>2016</v>
      </c>
      <c r="D843">
        <v>99</v>
      </c>
      <c r="E843">
        <v>30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469</v>
      </c>
      <c r="R843">
        <v>27726</v>
      </c>
      <c r="S843">
        <v>27493</v>
      </c>
      <c r="T843">
        <v>15.633448748467142</v>
      </c>
      <c r="U843">
        <v>60.32200923871531</v>
      </c>
      <c r="V843">
        <v>86.947702909818901</v>
      </c>
      <c r="W843">
        <v>79.987647764885651</v>
      </c>
      <c r="X843">
        <v>3.2027699632114262</v>
      </c>
      <c r="Y843">
        <v>6.4055399264228523</v>
      </c>
      <c r="Z843">
        <v>51.962057274760163</v>
      </c>
      <c r="AA843">
        <v>9.9694825237333049</v>
      </c>
      <c r="AB843">
        <v>2.8069615111531943</v>
      </c>
      <c r="AC843">
        <v>-25.008505178905111</v>
      </c>
      <c r="AD843">
        <v>1.7532438584138283</v>
      </c>
      <c r="AE843">
        <v>1.719952881855966</v>
      </c>
      <c r="AF843">
        <v>424</v>
      </c>
      <c r="AG843">
        <v>33</v>
      </c>
      <c r="AH843">
        <v>1</v>
      </c>
      <c r="AI843">
        <v>219</v>
      </c>
      <c r="AJ843">
        <v>2625</v>
      </c>
      <c r="AK843">
        <v>431</v>
      </c>
      <c r="AL843">
        <v>2041</v>
      </c>
      <c r="AM843">
        <v>6</v>
      </c>
      <c r="AN843">
        <v>1460</v>
      </c>
      <c r="AO843">
        <v>476</v>
      </c>
    </row>
    <row r="844" spans="1:41">
      <c r="A844">
        <v>3</v>
      </c>
      <c r="B844">
        <v>395</v>
      </c>
      <c r="C844">
        <v>2016</v>
      </c>
      <c r="D844">
        <v>99</v>
      </c>
      <c r="E844">
        <v>31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516</v>
      </c>
      <c r="R844">
        <v>29794</v>
      </c>
      <c r="S844">
        <v>29668</v>
      </c>
      <c r="T844">
        <v>15.629153520843124</v>
      </c>
      <c r="U844">
        <v>60.226843737360113</v>
      </c>
      <c r="V844">
        <v>86.632799149153215</v>
      </c>
      <c r="W844">
        <v>79.82377983012006</v>
      </c>
      <c r="X844">
        <v>2.4937906961133121</v>
      </c>
      <c r="Y844">
        <v>4.9875813922266241</v>
      </c>
      <c r="Z844">
        <v>56.91078740686045</v>
      </c>
      <c r="AA844">
        <v>9.8311945108743988</v>
      </c>
      <c r="AB844">
        <v>2.9300375509778713</v>
      </c>
      <c r="AC844">
        <v>-24.7658403126071</v>
      </c>
      <c r="AD844">
        <v>1.8840131110719756</v>
      </c>
      <c r="AE844">
        <v>1.8522177897155552</v>
      </c>
      <c r="AF844">
        <v>529</v>
      </c>
      <c r="AG844">
        <v>42</v>
      </c>
      <c r="AH844">
        <v>0</v>
      </c>
      <c r="AI844">
        <v>248</v>
      </c>
      <c r="AJ844">
        <v>2750</v>
      </c>
      <c r="AK844">
        <v>618</v>
      </c>
      <c r="AL844">
        <v>3156</v>
      </c>
      <c r="AM844">
        <v>4</v>
      </c>
      <c r="AN844">
        <v>1662</v>
      </c>
      <c r="AO844">
        <v>523</v>
      </c>
    </row>
    <row r="845" spans="1:41">
      <c r="A845">
        <v>3</v>
      </c>
      <c r="B845">
        <v>396</v>
      </c>
      <c r="C845">
        <v>2016</v>
      </c>
      <c r="D845">
        <v>99</v>
      </c>
      <c r="E845">
        <v>32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498</v>
      </c>
      <c r="R845">
        <v>27468</v>
      </c>
      <c r="S845">
        <v>27417</v>
      </c>
      <c r="T845">
        <v>15.573831367409348</v>
      </c>
      <c r="U845">
        <v>60.01582959477696</v>
      </c>
      <c r="V845">
        <v>85.942561753703075</v>
      </c>
      <c r="W845">
        <v>79.261717182770496</v>
      </c>
      <c r="X845">
        <v>3.2073685743410509</v>
      </c>
      <c r="Y845">
        <v>6.4147371486821019</v>
      </c>
      <c r="Z845">
        <v>57.830930537352558</v>
      </c>
      <c r="AA845">
        <v>10.032146307099103</v>
      </c>
      <c r="AB845">
        <v>2.8501058835214423</v>
      </c>
      <c r="AC845">
        <v>-26.30436041908164</v>
      </c>
      <c r="AD845">
        <v>1.7369293191557036</v>
      </c>
      <c r="AE845">
        <v>1.6996320071105178</v>
      </c>
      <c r="AF845">
        <v>429</v>
      </c>
      <c r="AG845">
        <v>24</v>
      </c>
      <c r="AH845">
        <v>0</v>
      </c>
      <c r="AI845">
        <v>202</v>
      </c>
      <c r="AJ845">
        <v>3032</v>
      </c>
      <c r="AK845">
        <v>450</v>
      </c>
      <c r="AL845">
        <v>2960</v>
      </c>
      <c r="AM845">
        <v>1</v>
      </c>
      <c r="AN845">
        <v>1563</v>
      </c>
      <c r="AO845">
        <v>436</v>
      </c>
    </row>
    <row r="846" spans="1:41">
      <c r="A846">
        <v>3</v>
      </c>
      <c r="B846">
        <v>397</v>
      </c>
      <c r="C846">
        <v>2016</v>
      </c>
      <c r="D846">
        <v>99</v>
      </c>
      <c r="E846">
        <v>33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Q846">
        <v>502</v>
      </c>
      <c r="R846">
        <v>27981</v>
      </c>
      <c r="S846">
        <v>27794</v>
      </c>
      <c r="T846">
        <v>15.609234837925735</v>
      </c>
      <c r="U846">
        <v>60.303662661005973</v>
      </c>
      <c r="V846">
        <v>87.244396184869203</v>
      </c>
      <c r="W846">
        <v>80.326581276534498</v>
      </c>
      <c r="X846">
        <v>3.3344054894392618</v>
      </c>
      <c r="Y846">
        <v>6.6688109788785237</v>
      </c>
      <c r="Z846">
        <v>60.877023694649957</v>
      </c>
      <c r="AA846">
        <v>9.4636282593622809</v>
      </c>
      <c r="AB846">
        <v>2.8933147625545206</v>
      </c>
      <c r="AC846">
        <v>-25.158454445522246</v>
      </c>
      <c r="AD846">
        <v>1.7693686937270907</v>
      </c>
      <c r="AE846">
        <v>1.7461511280580826</v>
      </c>
      <c r="AF846">
        <v>486</v>
      </c>
      <c r="AG846">
        <v>39</v>
      </c>
      <c r="AH846">
        <v>1</v>
      </c>
      <c r="AI846">
        <v>236</v>
      </c>
      <c r="AJ846">
        <v>2630</v>
      </c>
      <c r="AK846">
        <v>450</v>
      </c>
      <c r="AL846">
        <v>3029</v>
      </c>
      <c r="AM846">
        <v>0</v>
      </c>
      <c r="AN846">
        <v>1558</v>
      </c>
      <c r="AO846">
        <v>543</v>
      </c>
    </row>
    <row r="847" spans="1:41">
      <c r="A847">
        <v>3</v>
      </c>
      <c r="B847">
        <v>398</v>
      </c>
      <c r="C847">
        <v>2016</v>
      </c>
      <c r="D847">
        <v>99</v>
      </c>
      <c r="E847">
        <v>34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534</v>
      </c>
      <c r="R847">
        <v>28037</v>
      </c>
      <c r="S847">
        <v>27827</v>
      </c>
      <c r="T847">
        <v>15.58651068231266</v>
      </c>
      <c r="U847">
        <v>60.206741653789507</v>
      </c>
      <c r="V847">
        <v>86.517529507592101</v>
      </c>
      <c r="W847">
        <v>79.617058971502686</v>
      </c>
      <c r="X847">
        <v>3.1494097085993502</v>
      </c>
      <c r="Y847">
        <v>6.2988194171987004</v>
      </c>
      <c r="Z847">
        <v>58.148161358205208</v>
      </c>
      <c r="AA847">
        <v>9.8572658416702872</v>
      </c>
      <c r="AB847">
        <v>2.8274207743761139</v>
      </c>
      <c r="AC847">
        <v>-26.098021946755544</v>
      </c>
      <c r="AD847">
        <v>1.7729098340311802</v>
      </c>
      <c r="AE847">
        <v>1.7327823311605679</v>
      </c>
      <c r="AF847">
        <v>514</v>
      </c>
      <c r="AG847">
        <v>0</v>
      </c>
      <c r="AH847">
        <v>0</v>
      </c>
      <c r="AI847">
        <v>170</v>
      </c>
      <c r="AJ847">
        <v>2819</v>
      </c>
      <c r="AK847">
        <v>609</v>
      </c>
      <c r="AL847">
        <v>2686</v>
      </c>
      <c r="AM847">
        <v>2</v>
      </c>
      <c r="AN847">
        <v>1584</v>
      </c>
      <c r="AO847">
        <v>481</v>
      </c>
    </row>
    <row r="848" spans="1:41">
      <c r="A848">
        <v>3</v>
      </c>
      <c r="B848">
        <v>399</v>
      </c>
      <c r="C848">
        <v>2016</v>
      </c>
      <c r="D848">
        <v>99</v>
      </c>
      <c r="E848">
        <v>35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556</v>
      </c>
      <c r="R848">
        <v>30329</v>
      </c>
      <c r="S848">
        <v>30121</v>
      </c>
      <c r="T848">
        <v>15.575653664809259</v>
      </c>
      <c r="U848">
        <v>60.192191494306321</v>
      </c>
      <c r="V848">
        <v>86.581830315811345</v>
      </c>
      <c r="W848">
        <v>79.694664851764699</v>
      </c>
      <c r="X848">
        <v>3.9928781034653311</v>
      </c>
      <c r="Y848">
        <v>7.9857562069306622</v>
      </c>
      <c r="Z848">
        <v>56.859771176102079</v>
      </c>
      <c r="AA848">
        <v>9.8121814515690318</v>
      </c>
      <c r="AB848">
        <v>2.9025563365863558</v>
      </c>
      <c r="AC848">
        <v>-25.701608970691193</v>
      </c>
      <c r="AD848">
        <v>1.917843647905684</v>
      </c>
      <c r="AE848">
        <v>1.8774575520500392</v>
      </c>
      <c r="AF848">
        <v>618</v>
      </c>
      <c r="AG848">
        <v>47</v>
      </c>
      <c r="AH848">
        <v>0</v>
      </c>
      <c r="AI848">
        <v>195</v>
      </c>
      <c r="AJ848">
        <v>2554</v>
      </c>
      <c r="AK848">
        <v>581</v>
      </c>
      <c r="AL848">
        <v>2739</v>
      </c>
      <c r="AM848">
        <v>2</v>
      </c>
      <c r="AN848">
        <v>1805</v>
      </c>
      <c r="AO848">
        <v>630</v>
      </c>
    </row>
    <row r="849" spans="1:41">
      <c r="A849">
        <v>3</v>
      </c>
      <c r="B849">
        <v>400</v>
      </c>
      <c r="C849">
        <v>2016</v>
      </c>
      <c r="D849">
        <v>99</v>
      </c>
      <c r="E849">
        <v>36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543</v>
      </c>
      <c r="R849">
        <v>28271</v>
      </c>
      <c r="S849">
        <v>28123</v>
      </c>
      <c r="T849">
        <v>15.649499487106931</v>
      </c>
      <c r="U849">
        <v>60.276108523272782</v>
      </c>
      <c r="V849">
        <v>86.846991483664382</v>
      </c>
      <c r="W849">
        <v>80.017871493083803</v>
      </c>
      <c r="X849">
        <v>2.2744154787591526</v>
      </c>
      <c r="Y849">
        <v>4.5488309575183052</v>
      </c>
      <c r="Z849">
        <v>53.931590675957686</v>
      </c>
      <c r="AA849">
        <v>10.127990784941032</v>
      </c>
      <c r="AB849">
        <v>2.8483273423245552</v>
      </c>
      <c r="AC849">
        <v>-25.988856436718695</v>
      </c>
      <c r="AD849">
        <v>1.78770674173041</v>
      </c>
      <c r="AE849">
        <v>1.7600302560234349</v>
      </c>
      <c r="AF849">
        <v>467</v>
      </c>
      <c r="AG849">
        <v>3</v>
      </c>
      <c r="AH849">
        <v>0</v>
      </c>
      <c r="AI849">
        <v>172</v>
      </c>
      <c r="AJ849">
        <v>2080</v>
      </c>
      <c r="AK849">
        <v>421</v>
      </c>
      <c r="AL849">
        <v>2418</v>
      </c>
      <c r="AM849">
        <v>5</v>
      </c>
      <c r="AN849">
        <v>1650</v>
      </c>
      <c r="AO849">
        <v>555</v>
      </c>
    </row>
    <row r="850" spans="1:41">
      <c r="A850">
        <v>3</v>
      </c>
      <c r="B850">
        <v>401</v>
      </c>
      <c r="C850">
        <v>2016</v>
      </c>
      <c r="D850">
        <v>99</v>
      </c>
      <c r="E850">
        <v>37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560</v>
      </c>
      <c r="R850">
        <v>31572</v>
      </c>
      <c r="S850">
        <v>31361</v>
      </c>
      <c r="T850">
        <v>15.594324084631957</v>
      </c>
      <c r="U850">
        <v>60.215873218328497</v>
      </c>
      <c r="V850">
        <v>86.864532802453311</v>
      </c>
      <c r="W850">
        <v>79.968196167214359</v>
      </c>
      <c r="X850">
        <v>1.8687444571138985</v>
      </c>
      <c r="Y850">
        <v>3.7374889142277969</v>
      </c>
      <c r="Z850">
        <v>58.425186874445714</v>
      </c>
      <c r="AA850">
        <v>9.9408471747355982</v>
      </c>
      <c r="AB850">
        <v>2.8573569887557078</v>
      </c>
      <c r="AC850">
        <v>-27.060521245671659</v>
      </c>
      <c r="AD850">
        <v>1.9964443157268048</v>
      </c>
      <c r="AE850">
        <v>1.9614565597943796</v>
      </c>
      <c r="AF850">
        <v>520</v>
      </c>
      <c r="AG850">
        <v>57</v>
      </c>
      <c r="AH850">
        <v>0</v>
      </c>
      <c r="AI850">
        <v>187</v>
      </c>
      <c r="AJ850">
        <v>2232</v>
      </c>
      <c r="AK850">
        <v>543</v>
      </c>
      <c r="AL850">
        <v>2881</v>
      </c>
      <c r="AM850">
        <v>3</v>
      </c>
      <c r="AN850">
        <v>1762</v>
      </c>
      <c r="AO850">
        <v>679</v>
      </c>
    </row>
    <row r="851" spans="1:41">
      <c r="A851">
        <v>3</v>
      </c>
      <c r="B851">
        <v>402</v>
      </c>
      <c r="C851">
        <v>2016</v>
      </c>
      <c r="D851">
        <v>99</v>
      </c>
      <c r="E851">
        <v>38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550</v>
      </c>
      <c r="R851">
        <v>30904</v>
      </c>
      <c r="S851">
        <v>30675</v>
      </c>
      <c r="T851">
        <v>15.576527310380538</v>
      </c>
      <c r="U851">
        <v>60.218027709861481</v>
      </c>
      <c r="V851">
        <v>87.733624365464195</v>
      </c>
      <c r="W851">
        <v>80.791315403422701</v>
      </c>
      <c r="X851">
        <v>3.0966865130727412</v>
      </c>
      <c r="Y851">
        <v>6.1933730261454825</v>
      </c>
      <c r="Z851">
        <v>54.572223660367591</v>
      </c>
      <c r="AA851">
        <v>10.19448048309755</v>
      </c>
      <c r="AB851">
        <v>2.8445737856579152</v>
      </c>
      <c r="AC851">
        <v>-28.788868034054175</v>
      </c>
      <c r="AD851">
        <v>1.9542035706708849</v>
      </c>
      <c r="AE851">
        <v>1.9382988700049997</v>
      </c>
      <c r="AF851">
        <v>518</v>
      </c>
      <c r="AG851">
        <v>1</v>
      </c>
      <c r="AH851">
        <v>0</v>
      </c>
      <c r="AI851">
        <v>217</v>
      </c>
      <c r="AJ851">
        <v>2095</v>
      </c>
      <c r="AK851">
        <v>512</v>
      </c>
      <c r="AL851">
        <v>2778</v>
      </c>
      <c r="AM851">
        <v>1</v>
      </c>
      <c r="AN851">
        <v>1590</v>
      </c>
      <c r="AO851">
        <v>672</v>
      </c>
    </row>
    <row r="852" spans="1:41">
      <c r="A852">
        <v>3</v>
      </c>
      <c r="B852">
        <v>403</v>
      </c>
      <c r="C852">
        <v>2016</v>
      </c>
      <c r="D852">
        <v>99</v>
      </c>
      <c r="E852">
        <v>39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593</v>
      </c>
      <c r="R852">
        <v>30101</v>
      </c>
      <c r="S852">
        <v>29955</v>
      </c>
      <c r="T852">
        <v>15.61552772333145</v>
      </c>
      <c r="U852">
        <v>60.192555499916558</v>
      </c>
      <c r="V852">
        <v>87.438119982428574</v>
      </c>
      <c r="W852">
        <v>80.556678350859556</v>
      </c>
      <c r="X852">
        <v>5.1692634796186177</v>
      </c>
      <c r="Y852">
        <v>10.338526959237235</v>
      </c>
      <c r="Z852">
        <v>56.99478422643768</v>
      </c>
      <c r="AA852">
        <v>10.042567938833274</v>
      </c>
      <c r="AB852">
        <v>2.8621085748314328</v>
      </c>
      <c r="AC852">
        <v>-28.561311018353418</v>
      </c>
      <c r="AD852">
        <v>1.9034261480961787</v>
      </c>
      <c r="AE852">
        <v>1.887306198648522</v>
      </c>
      <c r="AF852">
        <v>529</v>
      </c>
      <c r="AG852">
        <v>56</v>
      </c>
      <c r="AH852">
        <v>0</v>
      </c>
      <c r="AI852">
        <v>205</v>
      </c>
      <c r="AJ852">
        <v>2183</v>
      </c>
      <c r="AK852">
        <v>508</v>
      </c>
      <c r="AL852">
        <v>2638</v>
      </c>
      <c r="AM852">
        <v>1</v>
      </c>
      <c r="AN852">
        <v>1605</v>
      </c>
      <c r="AO852">
        <v>769</v>
      </c>
    </row>
    <row r="853" spans="1:41">
      <c r="A853">
        <v>3</v>
      </c>
      <c r="B853">
        <v>404</v>
      </c>
      <c r="C853">
        <v>2016</v>
      </c>
      <c r="D853">
        <v>99</v>
      </c>
      <c r="E853">
        <v>40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577</v>
      </c>
      <c r="R853">
        <v>28908.5</v>
      </c>
      <c r="S853">
        <v>28804.5</v>
      </c>
      <c r="T853">
        <v>15.470207724371722</v>
      </c>
      <c r="U853">
        <v>59.860369039559785</v>
      </c>
      <c r="V853">
        <v>87.573614985484198</v>
      </c>
      <c r="W853">
        <v>80.710205002690387</v>
      </c>
      <c r="X853">
        <v>2.289983914765553</v>
      </c>
      <c r="Y853">
        <v>4.5799678295311059</v>
      </c>
      <c r="Z853">
        <v>58.804503865645081</v>
      </c>
      <c r="AA853">
        <v>9.9596930653879063</v>
      </c>
      <c r="AB853">
        <v>2.9446655189318283</v>
      </c>
      <c r="AC853">
        <v>-24.288986074580503</v>
      </c>
      <c r="AD853">
        <v>1.8280188300135671</v>
      </c>
      <c r="AE853">
        <v>1.8182779971905871</v>
      </c>
      <c r="AF853">
        <v>517</v>
      </c>
      <c r="AG853">
        <v>5</v>
      </c>
      <c r="AH853">
        <v>0</v>
      </c>
      <c r="AI853">
        <v>235</v>
      </c>
      <c r="AJ853">
        <v>1947</v>
      </c>
      <c r="AK853">
        <v>497</v>
      </c>
      <c r="AL853">
        <v>2210</v>
      </c>
      <c r="AM853">
        <v>1</v>
      </c>
      <c r="AN853">
        <v>2116</v>
      </c>
      <c r="AO853">
        <v>640</v>
      </c>
    </row>
    <row r="854" spans="1:41">
      <c r="A854">
        <v>3</v>
      </c>
      <c r="B854">
        <v>405</v>
      </c>
      <c r="C854">
        <v>2016</v>
      </c>
      <c r="D854">
        <v>99</v>
      </c>
      <c r="E854">
        <v>41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571</v>
      </c>
      <c r="R854">
        <v>28891</v>
      </c>
      <c r="S854">
        <v>28705</v>
      </c>
      <c r="T854">
        <v>15.521234986674052</v>
      </c>
      <c r="U854">
        <v>60.059014109040241</v>
      </c>
      <c r="V854">
        <v>88.250403901305774</v>
      </c>
      <c r="W854">
        <v>81.269137780874757</v>
      </c>
      <c r="X854">
        <v>2.6894188501609495</v>
      </c>
      <c r="Y854">
        <v>5.378837700321899</v>
      </c>
      <c r="Z854">
        <v>58.014606624900495</v>
      </c>
      <c r="AA854">
        <v>9.7635377574134488</v>
      </c>
      <c r="AB854">
        <v>2.8549808271515871</v>
      </c>
      <c r="AC854">
        <v>-29.853804689112206</v>
      </c>
      <c r="AD854">
        <v>1.8269122236685391</v>
      </c>
      <c r="AE854">
        <v>1.8245454883968903</v>
      </c>
      <c r="AF854">
        <v>497</v>
      </c>
      <c r="AG854">
        <v>31</v>
      </c>
      <c r="AH854">
        <v>0</v>
      </c>
      <c r="AI854">
        <v>208</v>
      </c>
      <c r="AJ854">
        <v>1783</v>
      </c>
      <c r="AK854">
        <v>557</v>
      </c>
      <c r="AL854">
        <v>2410</v>
      </c>
      <c r="AM854">
        <v>1</v>
      </c>
      <c r="AN854">
        <v>1767</v>
      </c>
      <c r="AO854">
        <v>633</v>
      </c>
    </row>
    <row r="855" spans="1:41">
      <c r="A855">
        <v>3</v>
      </c>
      <c r="B855">
        <v>406</v>
      </c>
      <c r="C855">
        <v>2016</v>
      </c>
      <c r="D855">
        <v>99</v>
      </c>
      <c r="E855">
        <v>42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574</v>
      </c>
      <c r="R855">
        <v>31427</v>
      </c>
      <c r="S855">
        <v>30966</v>
      </c>
      <c r="T855">
        <v>15.3623953924969</v>
      </c>
      <c r="U855">
        <v>59.998740554156143</v>
      </c>
      <c r="V855">
        <v>87.906650351285052</v>
      </c>
      <c r="W855">
        <v>80.719899244332581</v>
      </c>
      <c r="X855">
        <v>3.0292423712094689</v>
      </c>
      <c r="Y855">
        <v>6.0584847424189379</v>
      </c>
      <c r="Z855">
        <v>61.440799312692889</v>
      </c>
      <c r="AA855">
        <v>9.7668447720106411</v>
      </c>
      <c r="AB855">
        <v>2.8485244056973431</v>
      </c>
      <c r="AC855">
        <v>-29.422246732954633</v>
      </c>
      <c r="AD855">
        <v>1.9872752917251464</v>
      </c>
      <c r="AE855">
        <v>1.9549570145990764</v>
      </c>
      <c r="AF855">
        <v>518</v>
      </c>
      <c r="AG855">
        <v>8</v>
      </c>
      <c r="AH855">
        <v>0</v>
      </c>
      <c r="AI855">
        <v>249</v>
      </c>
      <c r="AJ855">
        <v>2095</v>
      </c>
      <c r="AK855">
        <v>594</v>
      </c>
      <c r="AL855">
        <v>2747</v>
      </c>
      <c r="AM855">
        <v>4</v>
      </c>
      <c r="AN855">
        <v>2064</v>
      </c>
      <c r="AO855">
        <v>671</v>
      </c>
    </row>
    <row r="856" spans="1:41">
      <c r="A856">
        <v>3</v>
      </c>
      <c r="B856">
        <v>407</v>
      </c>
      <c r="C856">
        <v>2016</v>
      </c>
      <c r="D856">
        <v>99</v>
      </c>
      <c r="E856">
        <v>43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583</v>
      </c>
      <c r="R856">
        <v>30260</v>
      </c>
      <c r="S856">
        <v>29992</v>
      </c>
      <c r="T856">
        <v>15.460674157303369</v>
      </c>
      <c r="U856">
        <v>59.980194718591619</v>
      </c>
      <c r="V856">
        <v>88.806928507044816</v>
      </c>
      <c r="W856">
        <v>81.726603761003076</v>
      </c>
      <c r="X856">
        <v>1.5928618638466621</v>
      </c>
      <c r="Y856">
        <v>3.1857237276933241</v>
      </c>
      <c r="Z856">
        <v>57.207534699272962</v>
      </c>
      <c r="AA856">
        <v>9.5853702022647678</v>
      </c>
      <c r="AB856">
        <v>2.761178664530616</v>
      </c>
      <c r="AC856">
        <v>-24.085953088527088</v>
      </c>
      <c r="AD856">
        <v>1.9134804571738599</v>
      </c>
      <c r="AE856">
        <v>1.917080594696736</v>
      </c>
      <c r="AF856">
        <v>545</v>
      </c>
      <c r="AG856">
        <v>17</v>
      </c>
      <c r="AH856">
        <v>0</v>
      </c>
      <c r="AI856">
        <v>190</v>
      </c>
      <c r="AJ856">
        <v>1938</v>
      </c>
      <c r="AK856">
        <v>463</v>
      </c>
      <c r="AL856">
        <v>2488</v>
      </c>
      <c r="AM856">
        <v>1</v>
      </c>
      <c r="AN856">
        <v>1656</v>
      </c>
      <c r="AO856">
        <v>565</v>
      </c>
    </row>
    <row r="857" spans="1:41">
      <c r="A857">
        <v>3</v>
      </c>
      <c r="B857">
        <v>408</v>
      </c>
      <c r="C857">
        <v>2016</v>
      </c>
      <c r="D857">
        <v>99</v>
      </c>
      <c r="E857">
        <v>44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608</v>
      </c>
      <c r="R857">
        <v>34781</v>
      </c>
      <c r="S857">
        <v>34685</v>
      </c>
      <c r="T857">
        <v>15.651677640090854</v>
      </c>
      <c r="U857">
        <v>60.187170246504238</v>
      </c>
      <c r="V857">
        <v>88.580624474940123</v>
      </c>
      <c r="W857">
        <v>81.671241170534685</v>
      </c>
      <c r="X857">
        <v>1.9924671516057619</v>
      </c>
      <c r="Y857">
        <v>3.9849343032115239</v>
      </c>
      <c r="Z857">
        <v>56.49348782381184</v>
      </c>
      <c r="AA857">
        <v>10.165018838552326</v>
      </c>
      <c r="AB857">
        <v>2.8333100236399944</v>
      </c>
      <c r="AC857">
        <v>-25.891491927415</v>
      </c>
      <c r="AD857">
        <v>2.1993643020807672</v>
      </c>
      <c r="AE857">
        <v>2.215554035312107</v>
      </c>
      <c r="AF857">
        <v>674</v>
      </c>
      <c r="AG857">
        <v>6</v>
      </c>
      <c r="AH857">
        <v>0</v>
      </c>
      <c r="AI857">
        <v>236</v>
      </c>
      <c r="AJ857">
        <v>1852</v>
      </c>
      <c r="AK857">
        <v>497</v>
      </c>
      <c r="AL857">
        <v>2331</v>
      </c>
      <c r="AM857">
        <v>0</v>
      </c>
      <c r="AN857">
        <v>2039</v>
      </c>
      <c r="AO857">
        <v>903</v>
      </c>
    </row>
    <row r="858" spans="1:41">
      <c r="A858">
        <v>3</v>
      </c>
      <c r="B858">
        <v>409</v>
      </c>
      <c r="C858">
        <v>2016</v>
      </c>
      <c r="D858">
        <v>99</v>
      </c>
      <c r="E858">
        <v>45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602</v>
      </c>
      <c r="R858">
        <v>33615</v>
      </c>
      <c r="S858">
        <v>33517</v>
      </c>
      <c r="T858">
        <v>15.626714264465274</v>
      </c>
      <c r="U858">
        <v>60.161649312289278</v>
      </c>
      <c r="V858">
        <v>88.790006500799507</v>
      </c>
      <c r="W858">
        <v>81.85969508010848</v>
      </c>
      <c r="X858">
        <v>3.0373345232782989</v>
      </c>
      <c r="Y858">
        <v>6.0746690465565978</v>
      </c>
      <c r="Z858">
        <v>53.205414249590952</v>
      </c>
      <c r="AA858">
        <v>9.8114476931470023</v>
      </c>
      <c r="AB858">
        <v>2.8635162014266822</v>
      </c>
      <c r="AC858">
        <v>-26.185331911168579</v>
      </c>
      <c r="AD858">
        <v>2.1256327021777697</v>
      </c>
      <c r="AE858">
        <v>2.1458865317624518</v>
      </c>
      <c r="AF858">
        <v>628</v>
      </c>
      <c r="AG858">
        <v>67</v>
      </c>
      <c r="AH858">
        <v>0</v>
      </c>
      <c r="AI858">
        <v>223</v>
      </c>
      <c r="AJ858">
        <v>1998</v>
      </c>
      <c r="AK858">
        <v>658</v>
      </c>
      <c r="AL858">
        <v>2515</v>
      </c>
      <c r="AM858">
        <v>4</v>
      </c>
      <c r="AN858">
        <v>2021</v>
      </c>
      <c r="AO858">
        <v>946</v>
      </c>
    </row>
    <row r="859" spans="1:41">
      <c r="A859">
        <v>3</v>
      </c>
      <c r="B859">
        <v>410</v>
      </c>
      <c r="C859">
        <v>2016</v>
      </c>
      <c r="D859">
        <v>99</v>
      </c>
      <c r="E859">
        <v>46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581</v>
      </c>
      <c r="R859">
        <v>33514</v>
      </c>
      <c r="S859">
        <v>33356</v>
      </c>
      <c r="T859">
        <v>15.482992182371547</v>
      </c>
      <c r="U859">
        <v>59.88301954670824</v>
      </c>
      <c r="V859">
        <v>89.425335950318114</v>
      </c>
      <c r="W859">
        <v>82.378108885957957</v>
      </c>
      <c r="X859">
        <v>3.7208330846810305</v>
      </c>
      <c r="Y859">
        <v>7.4416661693620609</v>
      </c>
      <c r="Z859">
        <v>58.471086710031614</v>
      </c>
      <c r="AA859">
        <v>10.050333148690523</v>
      </c>
      <c r="AB859">
        <v>2.7682801832581978</v>
      </c>
      <c r="AC859">
        <v>-27.725479437665111</v>
      </c>
      <c r="AD859">
        <v>2.119246002700752</v>
      </c>
      <c r="AE859">
        <v>2.1491032208288203</v>
      </c>
      <c r="AF859">
        <v>628</v>
      </c>
      <c r="AG859">
        <v>57</v>
      </c>
      <c r="AH859">
        <v>0</v>
      </c>
      <c r="AI859">
        <v>224</v>
      </c>
      <c r="AJ859">
        <v>2061</v>
      </c>
      <c r="AK859">
        <v>606</v>
      </c>
      <c r="AL859">
        <v>2504</v>
      </c>
      <c r="AM859">
        <v>0</v>
      </c>
      <c r="AN859">
        <v>1920</v>
      </c>
      <c r="AO859">
        <v>894</v>
      </c>
    </row>
    <row r="860" spans="1:41">
      <c r="A860">
        <v>3</v>
      </c>
      <c r="B860">
        <v>411</v>
      </c>
      <c r="C860">
        <v>2016</v>
      </c>
      <c r="D860">
        <v>99</v>
      </c>
      <c r="E860">
        <v>47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618</v>
      </c>
      <c r="R860">
        <v>34472</v>
      </c>
      <c r="S860">
        <v>34380</v>
      </c>
      <c r="T860">
        <v>15.581950568577396</v>
      </c>
      <c r="U860">
        <v>60.052036067481104</v>
      </c>
      <c r="V860">
        <v>88.500463559087379</v>
      </c>
      <c r="W860">
        <v>81.60950843513622</v>
      </c>
      <c r="X860">
        <v>2.7036435367834759</v>
      </c>
      <c r="Y860">
        <v>5.4072870735669518</v>
      </c>
      <c r="Z860">
        <v>57.861452773265256</v>
      </c>
      <c r="AA860">
        <v>9.6067145561614371</v>
      </c>
      <c r="AB860">
        <v>2.8080636168339432</v>
      </c>
      <c r="AC860">
        <v>-25.291015687117621</v>
      </c>
      <c r="AD860">
        <v>2.1798247957599903</v>
      </c>
      <c r="AE860">
        <v>2.1944117817353077</v>
      </c>
      <c r="AF860">
        <v>657</v>
      </c>
      <c r="AG860">
        <v>83</v>
      </c>
      <c r="AH860">
        <v>0</v>
      </c>
      <c r="AI860">
        <v>236</v>
      </c>
      <c r="AJ860">
        <v>2208</v>
      </c>
      <c r="AK860">
        <v>717</v>
      </c>
      <c r="AL860">
        <v>2720</v>
      </c>
      <c r="AM860">
        <v>0</v>
      </c>
      <c r="AN860">
        <v>1986</v>
      </c>
      <c r="AO860">
        <v>996</v>
      </c>
    </row>
    <row r="861" spans="1:41">
      <c r="A861">
        <v>3</v>
      </c>
      <c r="B861">
        <v>412</v>
      </c>
      <c r="C861">
        <v>2016</v>
      </c>
      <c r="D861">
        <v>99</v>
      </c>
      <c r="E861">
        <v>48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637</v>
      </c>
      <c r="R861">
        <v>37308</v>
      </c>
      <c r="S861">
        <v>37156</v>
      </c>
      <c r="T861">
        <v>15.520960651870908</v>
      </c>
      <c r="U861">
        <v>60.043599956938323</v>
      </c>
      <c r="V861">
        <v>87.56208341580431</v>
      </c>
      <c r="W861">
        <v>80.707621918397948</v>
      </c>
      <c r="X861">
        <v>1.7690575747828889</v>
      </c>
      <c r="Y861">
        <v>3.5381151495657779</v>
      </c>
      <c r="Z861">
        <v>61.445266430792323</v>
      </c>
      <c r="AA861">
        <v>9.8109948592360148</v>
      </c>
      <c r="AB861">
        <v>2.9370039582496053</v>
      </c>
      <c r="AC861">
        <v>-29.791133656745622</v>
      </c>
      <c r="AD861">
        <v>2.3591582583027888</v>
      </c>
      <c r="AE861">
        <v>2.345389610865479</v>
      </c>
      <c r="AF861">
        <v>727</v>
      </c>
      <c r="AG861">
        <v>68</v>
      </c>
      <c r="AH861">
        <v>0</v>
      </c>
      <c r="AI861">
        <v>273</v>
      </c>
      <c r="AJ861">
        <v>2829</v>
      </c>
      <c r="AK861">
        <v>974</v>
      </c>
      <c r="AL861">
        <v>3384</v>
      </c>
      <c r="AM861">
        <v>1</v>
      </c>
      <c r="AN861">
        <v>2509</v>
      </c>
      <c r="AO861">
        <v>1081</v>
      </c>
    </row>
    <row r="862" spans="1:41">
      <c r="A862">
        <v>3</v>
      </c>
      <c r="B862">
        <v>413</v>
      </c>
      <c r="C862">
        <v>2016</v>
      </c>
      <c r="D862">
        <v>99</v>
      </c>
      <c r="E862">
        <v>49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668</v>
      </c>
      <c r="R862">
        <v>39712</v>
      </c>
      <c r="S862">
        <v>39647</v>
      </c>
      <c r="T862">
        <v>15.576651893634169</v>
      </c>
      <c r="U862">
        <v>59.980502938431641</v>
      </c>
      <c r="V862">
        <v>86.506379251936195</v>
      </c>
      <c r="W862">
        <v>79.791911115595127</v>
      </c>
      <c r="X862">
        <v>2.6792908944399683</v>
      </c>
      <c r="Y862">
        <v>5.3585817888799365</v>
      </c>
      <c r="Z862">
        <v>59.873589846897652</v>
      </c>
      <c r="AA862">
        <v>9.524341702782225</v>
      </c>
      <c r="AB862">
        <v>2.7987631387999525</v>
      </c>
      <c r="AC862">
        <v>-25.709263004558089</v>
      </c>
      <c r="AD862">
        <v>2.5111743527854702</v>
      </c>
      <c r="AE862">
        <v>2.4742335408082674</v>
      </c>
      <c r="AF862">
        <v>836</v>
      </c>
      <c r="AG862">
        <v>32</v>
      </c>
      <c r="AH862">
        <v>0</v>
      </c>
      <c r="AI862">
        <v>296</v>
      </c>
      <c r="AJ862">
        <v>2703</v>
      </c>
      <c r="AK862">
        <v>721</v>
      </c>
      <c r="AL862">
        <v>3191</v>
      </c>
      <c r="AM862">
        <v>0</v>
      </c>
      <c r="AN862">
        <v>2871</v>
      </c>
      <c r="AO862">
        <v>1111</v>
      </c>
    </row>
    <row r="863" spans="1:41">
      <c r="A863">
        <v>3</v>
      </c>
      <c r="B863">
        <v>414</v>
      </c>
      <c r="C863">
        <v>2016</v>
      </c>
      <c r="D863">
        <v>99</v>
      </c>
      <c r="E863">
        <v>50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655</v>
      </c>
      <c r="R863">
        <v>38933</v>
      </c>
      <c r="S863">
        <v>38669</v>
      </c>
      <c r="T863">
        <v>15.6081216448771</v>
      </c>
      <c r="U863">
        <v>60.216349013421613</v>
      </c>
      <c r="V863">
        <v>84.620416627639287</v>
      </c>
      <c r="W863">
        <v>77.945077452222691</v>
      </c>
      <c r="X863">
        <v>1.7286106901600187</v>
      </c>
      <c r="Y863">
        <v>3.4572213803200373</v>
      </c>
      <c r="Z863">
        <v>58.066421801556494</v>
      </c>
      <c r="AA863">
        <v>9.637061853608337</v>
      </c>
      <c r="AB863">
        <v>2.7877312372666951</v>
      </c>
      <c r="AC863">
        <v>-24.940082812689042</v>
      </c>
      <c r="AD863">
        <v>2.4619145617696598</v>
      </c>
      <c r="AE863">
        <v>2.3573448884696662</v>
      </c>
      <c r="AF863">
        <v>827</v>
      </c>
      <c r="AG863">
        <v>8</v>
      </c>
      <c r="AH863">
        <v>0</v>
      </c>
      <c r="AI863">
        <v>243</v>
      </c>
      <c r="AJ863">
        <v>2206</v>
      </c>
      <c r="AK863">
        <v>608</v>
      </c>
      <c r="AL863">
        <v>2868</v>
      </c>
      <c r="AM863">
        <v>0</v>
      </c>
      <c r="AN863">
        <v>2531</v>
      </c>
      <c r="AO863">
        <v>1024</v>
      </c>
    </row>
    <row r="864" spans="1:41">
      <c r="A864">
        <v>3</v>
      </c>
      <c r="B864">
        <v>415</v>
      </c>
      <c r="C864">
        <v>2016</v>
      </c>
      <c r="D864">
        <v>99</v>
      </c>
      <c r="E864">
        <v>51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394</v>
      </c>
      <c r="R864">
        <v>19678</v>
      </c>
      <c r="S864">
        <v>19587</v>
      </c>
      <c r="T864">
        <v>15.813039943083645</v>
      </c>
      <c r="U864">
        <v>60.733139327104702</v>
      </c>
      <c r="V864">
        <v>84.369920328233519</v>
      </c>
      <c r="W864">
        <v>77.718063000969892</v>
      </c>
      <c r="X864">
        <v>2.901717654233154</v>
      </c>
      <c r="Y864">
        <v>5.803435308466308</v>
      </c>
      <c r="Z864">
        <v>47.382864112206526</v>
      </c>
      <c r="AA864">
        <v>10.632343072783424</v>
      </c>
      <c r="AB864">
        <v>2.9817788685534494</v>
      </c>
      <c r="AC864">
        <v>-29.181259607322762</v>
      </c>
      <c r="AD864">
        <v>1.244331408997595</v>
      </c>
      <c r="AE864">
        <v>1.190587677470168</v>
      </c>
      <c r="AF864">
        <v>435</v>
      </c>
      <c r="AG864">
        <v>2</v>
      </c>
      <c r="AH864">
        <v>0</v>
      </c>
      <c r="AI864">
        <v>156</v>
      </c>
      <c r="AJ864">
        <v>1547</v>
      </c>
      <c r="AK864">
        <v>551</v>
      </c>
      <c r="AL864">
        <v>1774</v>
      </c>
      <c r="AM864">
        <v>0</v>
      </c>
      <c r="AN864">
        <v>1543</v>
      </c>
      <c r="AO864">
        <v>558</v>
      </c>
    </row>
    <row r="865" spans="1:42">
      <c r="A865">
        <v>3</v>
      </c>
      <c r="B865">
        <v>416</v>
      </c>
      <c r="C865">
        <v>2016</v>
      </c>
      <c r="D865">
        <v>99</v>
      </c>
      <c r="E865">
        <v>52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271</v>
      </c>
      <c r="R865">
        <v>17226</v>
      </c>
      <c r="S865">
        <v>17102</v>
      </c>
      <c r="T865">
        <v>15.624579124579125</v>
      </c>
      <c r="U865">
        <v>60.341539001286399</v>
      </c>
      <c r="V865">
        <v>85.29433937449744</v>
      </c>
      <c r="W865">
        <v>78.474020582388675</v>
      </c>
      <c r="X865">
        <v>2.4265644955300139</v>
      </c>
      <c r="Y865">
        <v>4.8531289910600277</v>
      </c>
      <c r="Z865">
        <v>54.2087542087542</v>
      </c>
      <c r="AA865">
        <v>10.906431245201524</v>
      </c>
      <c r="AB865">
        <v>2.9267164140313913</v>
      </c>
      <c r="AC865">
        <v>-35.357013289235688</v>
      </c>
      <c r="AD865">
        <v>1.0892800513971221</v>
      </c>
      <c r="AE865">
        <v>1.0496494878071128</v>
      </c>
      <c r="AF865">
        <v>350</v>
      </c>
      <c r="AG865">
        <v>18</v>
      </c>
      <c r="AH865">
        <v>0</v>
      </c>
      <c r="AI865">
        <v>103</v>
      </c>
      <c r="AJ865">
        <v>1070</v>
      </c>
      <c r="AK865">
        <v>341</v>
      </c>
      <c r="AL865">
        <v>1615</v>
      </c>
      <c r="AM865">
        <v>0</v>
      </c>
      <c r="AN865">
        <v>1324</v>
      </c>
      <c r="AO865">
        <v>386</v>
      </c>
    </row>
    <row r="866" spans="1:42">
      <c r="A866">
        <v>4</v>
      </c>
      <c r="B866">
        <v>1</v>
      </c>
      <c r="C866">
        <v>2023</v>
      </c>
      <c r="D866">
        <v>99</v>
      </c>
      <c r="E866">
        <v>99</v>
      </c>
      <c r="F866">
        <v>99</v>
      </c>
      <c r="G866">
        <v>1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926</v>
      </c>
      <c r="R866">
        <v>646942</v>
      </c>
      <c r="S866">
        <v>645886</v>
      </c>
      <c r="T866">
        <v>4.4870699382633976</v>
      </c>
      <c r="U866">
        <v>60.444174358942611</v>
      </c>
      <c r="V866">
        <v>91.886854563986688</v>
      </c>
      <c r="W866">
        <v>84.766524293758209</v>
      </c>
      <c r="X866">
        <v>2.1505791863876516</v>
      </c>
      <c r="Y866">
        <v>4.3011583727753031</v>
      </c>
      <c r="Z866">
        <v>58.275857804872786</v>
      </c>
      <c r="AA866">
        <v>9.1649112149088765</v>
      </c>
      <c r="AB866">
        <v>2.7036106688504806</v>
      </c>
      <c r="AC866">
        <v>-24.919216307297344</v>
      </c>
      <c r="AD866">
        <v>43.734430465147561</v>
      </c>
      <c r="AE866">
        <v>44.23603308725361</v>
      </c>
      <c r="AF866">
        <v>9863</v>
      </c>
      <c r="AG866">
        <v>5</v>
      </c>
      <c r="AH866">
        <v>0</v>
      </c>
      <c r="AI866">
        <v>3530</v>
      </c>
      <c r="AJ866">
        <v>27801</v>
      </c>
      <c r="AK866">
        <v>6786</v>
      </c>
      <c r="AL866">
        <v>28983</v>
      </c>
      <c r="AM866">
        <v>26</v>
      </c>
      <c r="AN866">
        <v>9667</v>
      </c>
      <c r="AO866">
        <v>5879</v>
      </c>
      <c r="AP866">
        <v>386</v>
      </c>
    </row>
    <row r="867" spans="1:42">
      <c r="A867">
        <v>4</v>
      </c>
      <c r="B867">
        <v>2</v>
      </c>
      <c r="C867">
        <v>2023</v>
      </c>
      <c r="D867">
        <v>99</v>
      </c>
      <c r="E867">
        <v>99</v>
      </c>
      <c r="F867">
        <v>99</v>
      </c>
      <c r="G867">
        <v>2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644</v>
      </c>
      <c r="R867">
        <v>460899</v>
      </c>
      <c r="S867">
        <v>457828</v>
      </c>
      <c r="T867">
        <v>3.8031672882779097</v>
      </c>
      <c r="U867">
        <v>60.741830993298798</v>
      </c>
      <c r="V867">
        <v>91.054769881411488</v>
      </c>
      <c r="W867">
        <v>83.875831971831232</v>
      </c>
      <c r="X867">
        <v>1.1811698441524063</v>
      </c>
      <c r="Y867">
        <v>2.3623396883048127</v>
      </c>
      <c r="Z867">
        <v>42.895515069462064</v>
      </c>
      <c r="AA867">
        <v>9.4252212037120007</v>
      </c>
      <c r="AB867">
        <v>2.426111861048291</v>
      </c>
      <c r="AC867">
        <v>-33.420739644254887</v>
      </c>
      <c r="AD867">
        <v>31.157592592467399</v>
      </c>
      <c r="AE867">
        <v>31.026666535779881</v>
      </c>
      <c r="AF867">
        <v>6621</v>
      </c>
      <c r="AG867">
        <v>6</v>
      </c>
      <c r="AH867">
        <v>1</v>
      </c>
      <c r="AI867">
        <v>1788</v>
      </c>
      <c r="AJ867">
        <v>32238</v>
      </c>
      <c r="AK867">
        <v>9248</v>
      </c>
      <c r="AL867">
        <v>54225</v>
      </c>
      <c r="AM867">
        <v>20</v>
      </c>
      <c r="AN867">
        <v>6503</v>
      </c>
      <c r="AO867">
        <v>3199</v>
      </c>
      <c r="AP867">
        <v>291</v>
      </c>
    </row>
    <row r="868" spans="1:42">
      <c r="A868">
        <v>4</v>
      </c>
      <c r="B868">
        <v>3</v>
      </c>
      <c r="C868">
        <v>2023</v>
      </c>
      <c r="D868">
        <v>99</v>
      </c>
      <c r="E868">
        <v>99</v>
      </c>
      <c r="F868">
        <v>99</v>
      </c>
      <c r="G868">
        <v>3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349</v>
      </c>
      <c r="R868">
        <v>283579</v>
      </c>
      <c r="S868">
        <v>283060</v>
      </c>
      <c r="T868">
        <v>4.1218743277887295</v>
      </c>
      <c r="U868">
        <v>60.629930050166017</v>
      </c>
      <c r="V868">
        <v>89.955074128361346</v>
      </c>
      <c r="W868">
        <v>82.967718752207134</v>
      </c>
      <c r="X868">
        <v>2.2628614953857658</v>
      </c>
      <c r="Y868">
        <v>4.5257229907715315</v>
      </c>
      <c r="Z868">
        <v>78.078771700302241</v>
      </c>
      <c r="AA868">
        <v>9.9994055047049102</v>
      </c>
      <c r="AB868">
        <v>2.5061800478391913</v>
      </c>
      <c r="AC868">
        <v>-38.066992795771597</v>
      </c>
      <c r="AD868">
        <v>19.170445042795311</v>
      </c>
      <c r="AE868">
        <v>18.975078383249944</v>
      </c>
      <c r="AF868">
        <v>4229</v>
      </c>
      <c r="AG868">
        <v>1</v>
      </c>
      <c r="AH868">
        <v>0</v>
      </c>
      <c r="AI868">
        <v>1810</v>
      </c>
      <c r="AJ868">
        <v>9741</v>
      </c>
      <c r="AK868">
        <v>1694</v>
      </c>
      <c r="AL868">
        <v>11894</v>
      </c>
      <c r="AM868">
        <v>0</v>
      </c>
      <c r="AN868">
        <v>3331</v>
      </c>
      <c r="AO868">
        <v>3890</v>
      </c>
      <c r="AP868">
        <v>177</v>
      </c>
    </row>
    <row r="869" spans="1:42">
      <c r="A869">
        <v>4</v>
      </c>
      <c r="B869">
        <v>4</v>
      </c>
      <c r="C869">
        <v>2023</v>
      </c>
      <c r="D869">
        <v>99</v>
      </c>
      <c r="E869">
        <v>99</v>
      </c>
      <c r="F869">
        <v>99</v>
      </c>
      <c r="G869">
        <v>4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149</v>
      </c>
      <c r="R869">
        <v>87831</v>
      </c>
      <c r="S869">
        <v>87675</v>
      </c>
      <c r="T869">
        <v>3.9571335860914703</v>
      </c>
      <c r="U869">
        <v>60.692591958939282</v>
      </c>
      <c r="V869">
        <v>88.187863863668284</v>
      </c>
      <c r="W869">
        <v>81.34264385514679</v>
      </c>
      <c r="X869">
        <v>2.906718584554429</v>
      </c>
      <c r="Y869">
        <v>5.813437169108858</v>
      </c>
      <c r="Z869">
        <v>82.917193246120391</v>
      </c>
      <c r="AA869">
        <v>10.436557997541737</v>
      </c>
      <c r="AB869">
        <v>2.5113253333410808</v>
      </c>
      <c r="AC869">
        <v>-41.78465075595588</v>
      </c>
      <c r="AD869">
        <v>5.9375318995897244</v>
      </c>
      <c r="AE869">
        <v>5.7622219937165609</v>
      </c>
      <c r="AF869">
        <v>1283</v>
      </c>
      <c r="AG869">
        <v>0</v>
      </c>
      <c r="AH869">
        <v>0</v>
      </c>
      <c r="AI869">
        <v>441</v>
      </c>
      <c r="AJ869">
        <v>4828</v>
      </c>
      <c r="AK869">
        <v>997</v>
      </c>
      <c r="AL869">
        <v>5437</v>
      </c>
      <c r="AM869">
        <v>3</v>
      </c>
      <c r="AN869">
        <v>1899</v>
      </c>
      <c r="AO869">
        <v>617</v>
      </c>
      <c r="AP869">
        <v>56</v>
      </c>
    </row>
    <row r="870" spans="1:42">
      <c r="A870">
        <v>4</v>
      </c>
      <c r="B870">
        <v>5</v>
      </c>
      <c r="C870">
        <v>2022</v>
      </c>
      <c r="D870">
        <v>99</v>
      </c>
      <c r="E870">
        <v>99</v>
      </c>
      <c r="F870">
        <v>99</v>
      </c>
      <c r="G870">
        <v>1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1012</v>
      </c>
      <c r="R870">
        <v>640726</v>
      </c>
      <c r="S870">
        <v>639781</v>
      </c>
      <c r="T870">
        <v>15.921128532321148</v>
      </c>
      <c r="U870">
        <v>60.431896226990183</v>
      </c>
      <c r="V870">
        <v>93.581567895770618</v>
      </c>
      <c r="W870">
        <v>86.326306220410629</v>
      </c>
      <c r="X870">
        <v>2.15052924338953</v>
      </c>
      <c r="Y870">
        <v>4.30105848677906</v>
      </c>
      <c r="Z870">
        <v>60.083873605878317</v>
      </c>
      <c r="AA870">
        <v>9.2900509351109193</v>
      </c>
      <c r="AB870">
        <v>2.6511186001700802</v>
      </c>
      <c r="AC870">
        <v>-30.702633149596171</v>
      </c>
      <c r="AD870">
        <v>43.539742775300304</v>
      </c>
      <c r="AE870">
        <v>44.216571562394115</v>
      </c>
      <c r="AF870">
        <v>9697</v>
      </c>
      <c r="AG870">
        <v>3</v>
      </c>
      <c r="AH870">
        <v>0</v>
      </c>
      <c r="AI870">
        <v>3435</v>
      </c>
      <c r="AJ870">
        <v>22623</v>
      </c>
      <c r="AK870">
        <v>5738</v>
      </c>
      <c r="AL870">
        <v>34840</v>
      </c>
      <c r="AM870">
        <v>18</v>
      </c>
      <c r="AN870">
        <v>9311</v>
      </c>
      <c r="AO870">
        <v>5996</v>
      </c>
      <c r="AP870">
        <v>415</v>
      </c>
    </row>
    <row r="871" spans="1:42">
      <c r="A871">
        <v>4</v>
      </c>
      <c r="B871">
        <v>6</v>
      </c>
      <c r="C871">
        <v>2022</v>
      </c>
      <c r="D871">
        <v>99</v>
      </c>
      <c r="E871">
        <v>99</v>
      </c>
      <c r="F871">
        <v>99</v>
      </c>
      <c r="G871">
        <v>2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667</v>
      </c>
      <c r="R871">
        <v>464361.96999999991</v>
      </c>
      <c r="S871">
        <v>462086.96999999991</v>
      </c>
      <c r="T871">
        <v>16.071666010892319</v>
      </c>
      <c r="U871">
        <v>60.783047139372911</v>
      </c>
      <c r="V871">
        <v>91.990148457873204</v>
      </c>
      <c r="W871">
        <v>84.763529644646908</v>
      </c>
      <c r="X871">
        <v>1.2951103640119364</v>
      </c>
      <c r="Y871">
        <v>2.5902207280238727</v>
      </c>
      <c r="Z871">
        <v>43.851136215999759</v>
      </c>
      <c r="AA871">
        <v>9.3598692222850399</v>
      </c>
      <c r="AB871">
        <v>2.4154783791499082</v>
      </c>
      <c r="AC871">
        <v>-32.028891194139057</v>
      </c>
      <c r="AD871">
        <v>31.555143272524798</v>
      </c>
      <c r="AE871">
        <v>31.35763667846782</v>
      </c>
      <c r="AF871">
        <v>6454.97</v>
      </c>
      <c r="AG871">
        <v>4</v>
      </c>
      <c r="AH871">
        <v>0</v>
      </c>
      <c r="AI871">
        <v>1974</v>
      </c>
      <c r="AJ871">
        <v>38883</v>
      </c>
      <c r="AK871">
        <v>9490</v>
      </c>
      <c r="AL871">
        <v>58547</v>
      </c>
      <c r="AM871">
        <v>19</v>
      </c>
      <c r="AN871">
        <v>7097</v>
      </c>
      <c r="AO871">
        <v>3699</v>
      </c>
      <c r="AP871">
        <v>304</v>
      </c>
    </row>
    <row r="872" spans="1:42">
      <c r="A872">
        <v>4</v>
      </c>
      <c r="B872">
        <v>7</v>
      </c>
      <c r="C872">
        <v>2022</v>
      </c>
      <c r="D872">
        <v>99</v>
      </c>
      <c r="E872">
        <v>99</v>
      </c>
      <c r="F872">
        <v>99</v>
      </c>
      <c r="G872">
        <v>3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365</v>
      </c>
      <c r="R872">
        <v>282794</v>
      </c>
      <c r="S872">
        <v>282342</v>
      </c>
      <c r="T872">
        <v>16.163086911320601</v>
      </c>
      <c r="U872">
        <v>60.957848991648405</v>
      </c>
      <c r="V872">
        <v>90.624721293994213</v>
      </c>
      <c r="W872">
        <v>83.595764569209393</v>
      </c>
      <c r="X872">
        <v>2.2408537663458206</v>
      </c>
      <c r="Y872">
        <v>4.4817075326916411</v>
      </c>
      <c r="Z872">
        <v>81.706118234474559</v>
      </c>
      <c r="AA872">
        <v>10.136798265996248</v>
      </c>
      <c r="AB872">
        <v>2.4985558450402618</v>
      </c>
      <c r="AC872">
        <v>-36.532121088579856</v>
      </c>
      <c r="AD872">
        <v>19.216916464133305</v>
      </c>
      <c r="AE872">
        <v>18.896019548960471</v>
      </c>
      <c r="AF872">
        <v>5392</v>
      </c>
      <c r="AG872">
        <v>2</v>
      </c>
      <c r="AH872">
        <v>0</v>
      </c>
      <c r="AI872">
        <v>2654</v>
      </c>
      <c r="AJ872">
        <v>10785</v>
      </c>
      <c r="AK872">
        <v>1709</v>
      </c>
      <c r="AL872">
        <v>16791</v>
      </c>
      <c r="AM872">
        <v>1</v>
      </c>
      <c r="AN872">
        <v>3586</v>
      </c>
      <c r="AO872">
        <v>5083</v>
      </c>
      <c r="AP872">
        <v>188</v>
      </c>
    </row>
    <row r="873" spans="1:42">
      <c r="A873">
        <v>4</v>
      </c>
      <c r="B873">
        <v>8</v>
      </c>
      <c r="C873">
        <v>2022</v>
      </c>
      <c r="D873">
        <v>99</v>
      </c>
      <c r="E873">
        <v>99</v>
      </c>
      <c r="F873">
        <v>99</v>
      </c>
      <c r="G873">
        <v>4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136</v>
      </c>
      <c r="R873">
        <v>83706.880000000005</v>
      </c>
      <c r="S873">
        <v>83568.88</v>
      </c>
      <c r="T873">
        <v>16.128317528977309</v>
      </c>
      <c r="U873">
        <v>60.799233638167721</v>
      </c>
      <c r="V873">
        <v>89.601444872377897</v>
      </c>
      <c r="W873">
        <v>82.651757209142502</v>
      </c>
      <c r="X873">
        <v>3.1956751942014794</v>
      </c>
      <c r="Y873">
        <v>6.3913503884029588</v>
      </c>
      <c r="Z873">
        <v>84.699131063061955</v>
      </c>
      <c r="AA873">
        <v>10.422063977957105</v>
      </c>
      <c r="AB873">
        <v>2.4288607267414002</v>
      </c>
      <c r="AC873">
        <v>-36.128591808675374</v>
      </c>
      <c r="AD873">
        <v>5.6881974880415811</v>
      </c>
      <c r="AE873">
        <v>5.5297722101775983</v>
      </c>
      <c r="AF873">
        <v>1433.88</v>
      </c>
      <c r="AG873">
        <v>3</v>
      </c>
      <c r="AH873">
        <v>0</v>
      </c>
      <c r="AI873">
        <v>264</v>
      </c>
      <c r="AJ873">
        <v>4051</v>
      </c>
      <c r="AK873">
        <v>952</v>
      </c>
      <c r="AL873">
        <v>5239.9400000000005</v>
      </c>
      <c r="AM873">
        <v>1</v>
      </c>
      <c r="AN873">
        <v>1742</v>
      </c>
      <c r="AO873">
        <v>722.94</v>
      </c>
      <c r="AP873">
        <v>66</v>
      </c>
    </row>
    <row r="874" spans="1:42">
      <c r="A874">
        <v>4</v>
      </c>
      <c r="B874">
        <v>9</v>
      </c>
      <c r="C874">
        <v>2021</v>
      </c>
      <c r="D874">
        <v>99</v>
      </c>
      <c r="E874">
        <v>99</v>
      </c>
      <c r="F874">
        <v>99</v>
      </c>
      <c r="G874">
        <v>1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1038</v>
      </c>
      <c r="R874">
        <v>646662.9</v>
      </c>
      <c r="S874">
        <v>644686.9</v>
      </c>
      <c r="T874">
        <v>15.970708386084924</v>
      </c>
      <c r="U874">
        <v>60.594571256217563</v>
      </c>
      <c r="V874">
        <v>92.364199803764762</v>
      </c>
      <c r="W874">
        <v>85.16166491051672</v>
      </c>
      <c r="X874">
        <v>1.7567112633181829</v>
      </c>
      <c r="Y874">
        <v>3.5134225266363659</v>
      </c>
      <c r="Z874">
        <v>65.003110585128681</v>
      </c>
      <c r="AA874">
        <v>9.4169658785025412</v>
      </c>
      <c r="AB874">
        <v>2.6557198387459642</v>
      </c>
      <c r="AC874">
        <v>-29.075044642833397</v>
      </c>
      <c r="AD874">
        <v>43.010632895638423</v>
      </c>
      <c r="AE874">
        <v>43.484229184591022</v>
      </c>
      <c r="AF874">
        <v>10263.9</v>
      </c>
      <c r="AG874">
        <v>7</v>
      </c>
      <c r="AH874">
        <v>1</v>
      </c>
      <c r="AI874">
        <v>5148</v>
      </c>
      <c r="AJ874">
        <v>27925.5</v>
      </c>
      <c r="AK874">
        <v>6452</v>
      </c>
      <c r="AL874">
        <v>40385.4</v>
      </c>
      <c r="AM874">
        <v>10</v>
      </c>
      <c r="AN874">
        <v>9851.5</v>
      </c>
      <c r="AO874">
        <v>6540.5</v>
      </c>
      <c r="AP874">
        <v>395</v>
      </c>
    </row>
    <row r="875" spans="1:42">
      <c r="A875">
        <v>4</v>
      </c>
      <c r="B875">
        <v>10</v>
      </c>
      <c r="C875">
        <v>2021</v>
      </c>
      <c r="D875">
        <v>99</v>
      </c>
      <c r="E875">
        <v>99</v>
      </c>
      <c r="F875">
        <v>99</v>
      </c>
      <c r="G875">
        <v>2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711</v>
      </c>
      <c r="R875">
        <v>486460</v>
      </c>
      <c r="S875">
        <v>483213</v>
      </c>
      <c r="T875">
        <v>15.970928750565308</v>
      </c>
      <c r="U875">
        <v>60.664706868399684</v>
      </c>
      <c r="V875">
        <v>91.153391238036122</v>
      </c>
      <c r="W875">
        <v>83.961271054380219</v>
      </c>
      <c r="X875">
        <v>1.1692636599103732</v>
      </c>
      <c r="Y875">
        <v>2.3385273198207464</v>
      </c>
      <c r="Z875">
        <v>47.734037742054838</v>
      </c>
      <c r="AA875">
        <v>9.3900267011611032</v>
      </c>
      <c r="AB875">
        <v>2.5253440407589154</v>
      </c>
      <c r="AC875">
        <v>-29.284555093895339</v>
      </c>
      <c r="AD875">
        <v>32.35526961329041</v>
      </c>
      <c r="AE875">
        <v>32.133379380769014</v>
      </c>
      <c r="AF875">
        <v>7492</v>
      </c>
      <c r="AG875">
        <v>2</v>
      </c>
      <c r="AH875">
        <v>1</v>
      </c>
      <c r="AI875">
        <v>2248</v>
      </c>
      <c r="AJ875">
        <v>39361</v>
      </c>
      <c r="AK875">
        <v>10325</v>
      </c>
      <c r="AL875">
        <v>49375</v>
      </c>
      <c r="AM875">
        <v>25</v>
      </c>
      <c r="AN875">
        <v>8630</v>
      </c>
      <c r="AO875">
        <v>3907</v>
      </c>
      <c r="AP875">
        <v>307</v>
      </c>
    </row>
    <row r="876" spans="1:42">
      <c r="A876">
        <v>4</v>
      </c>
      <c r="B876">
        <v>11</v>
      </c>
      <c r="C876">
        <v>2021</v>
      </c>
      <c r="D876">
        <v>99</v>
      </c>
      <c r="E876">
        <v>99</v>
      </c>
      <c r="F876">
        <v>99</v>
      </c>
      <c r="G876">
        <v>3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381</v>
      </c>
      <c r="R876">
        <v>291068</v>
      </c>
      <c r="S876">
        <v>290694</v>
      </c>
      <c r="T876">
        <v>16.183761182953813</v>
      </c>
      <c r="U876">
        <v>61.036013815214616</v>
      </c>
      <c r="V876">
        <v>90.596056334152223</v>
      </c>
      <c r="W876">
        <v>83.576258333505379</v>
      </c>
      <c r="X876">
        <v>2.2877815493286793</v>
      </c>
      <c r="Y876">
        <v>4.5755630986573586</v>
      </c>
      <c r="Z876">
        <v>83.351656657550819</v>
      </c>
      <c r="AA876">
        <v>9.9216217229676378</v>
      </c>
      <c r="AB876">
        <v>2.5860053732628878</v>
      </c>
      <c r="AC876">
        <v>-34.065923297702938</v>
      </c>
      <c r="AD876">
        <v>19.359420334254029</v>
      </c>
      <c r="AE876">
        <v>19.242335356143641</v>
      </c>
      <c r="AF876">
        <v>5046</v>
      </c>
      <c r="AG876">
        <v>1</v>
      </c>
      <c r="AH876">
        <v>0</v>
      </c>
      <c r="AI876">
        <v>2191</v>
      </c>
      <c r="AJ876">
        <v>10024.5</v>
      </c>
      <c r="AK876">
        <v>1293</v>
      </c>
      <c r="AL876">
        <v>11384</v>
      </c>
      <c r="AM876">
        <v>1</v>
      </c>
      <c r="AN876">
        <v>3919.5</v>
      </c>
      <c r="AO876">
        <v>4892</v>
      </c>
      <c r="AP876">
        <v>196</v>
      </c>
    </row>
    <row r="877" spans="1:42">
      <c r="A877">
        <v>4</v>
      </c>
      <c r="B877">
        <v>12</v>
      </c>
      <c r="C877">
        <v>2021</v>
      </c>
      <c r="D877">
        <v>99</v>
      </c>
      <c r="E877">
        <v>99</v>
      </c>
      <c r="F877">
        <v>99</v>
      </c>
      <c r="G877">
        <v>4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Q877">
        <v>149</v>
      </c>
      <c r="R877">
        <v>79304.53</v>
      </c>
      <c r="S877">
        <v>79164.53</v>
      </c>
      <c r="T877">
        <v>16.093360240581465</v>
      </c>
      <c r="U877">
        <v>60.816974976040427</v>
      </c>
      <c r="V877">
        <v>88.878364931856694</v>
      </c>
      <c r="W877">
        <v>81.978210190851939</v>
      </c>
      <c r="X877">
        <v>3.2595868104886323</v>
      </c>
      <c r="Y877">
        <v>6.5191736209772646</v>
      </c>
      <c r="Z877">
        <v>87.045468903226578</v>
      </c>
      <c r="AA877">
        <v>10.655372571079541</v>
      </c>
      <c r="AB877">
        <v>2.5944543114029743</v>
      </c>
      <c r="AC877">
        <v>-36.179893397598718</v>
      </c>
      <c r="AD877">
        <v>5.2746771568171642</v>
      </c>
      <c r="AE877">
        <v>5.1400560784963005</v>
      </c>
      <c r="AF877">
        <v>1422.77</v>
      </c>
      <c r="AG877">
        <v>0</v>
      </c>
      <c r="AH877">
        <v>0</v>
      </c>
      <c r="AI877">
        <v>392.88</v>
      </c>
      <c r="AJ877">
        <v>6463</v>
      </c>
      <c r="AK877">
        <v>1250.8800000000001</v>
      </c>
      <c r="AL877">
        <v>6419</v>
      </c>
      <c r="AM877">
        <v>0</v>
      </c>
      <c r="AN877">
        <v>1341</v>
      </c>
      <c r="AO877">
        <v>1009</v>
      </c>
      <c r="AP877">
        <v>62</v>
      </c>
    </row>
    <row r="878" spans="1:42">
      <c r="A878">
        <v>4</v>
      </c>
      <c r="B878">
        <v>13</v>
      </c>
      <c r="C878">
        <v>2020</v>
      </c>
      <c r="D878">
        <v>99</v>
      </c>
      <c r="E878">
        <v>99</v>
      </c>
      <c r="F878">
        <v>99</v>
      </c>
      <c r="G878">
        <v>1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1040</v>
      </c>
      <c r="R878">
        <v>643594</v>
      </c>
      <c r="S878">
        <v>643594</v>
      </c>
      <c r="T878">
        <v>16.052318697812598</v>
      </c>
      <c r="U878">
        <v>60.711422107726321</v>
      </c>
      <c r="V878">
        <v>89.433173402513063</v>
      </c>
      <c r="W878">
        <v>82.546819050521492</v>
      </c>
      <c r="X878">
        <v>1.3800625860402675</v>
      </c>
      <c r="Y878">
        <v>2.7601251720805351</v>
      </c>
      <c r="Z878">
        <v>37.343729121154027</v>
      </c>
      <c r="AA878">
        <v>9.7386616883472321</v>
      </c>
      <c r="AB878">
        <v>3.7997119139157376</v>
      </c>
      <c r="AC878">
        <v>-3.2548364866719961</v>
      </c>
      <c r="AD878">
        <v>42.633402657641113</v>
      </c>
      <c r="AE878">
        <v>43.154113967187328</v>
      </c>
      <c r="AF878">
        <v>10570</v>
      </c>
      <c r="AG878">
        <v>5</v>
      </c>
      <c r="AH878">
        <v>0</v>
      </c>
      <c r="AI878">
        <v>4501</v>
      </c>
      <c r="AJ878">
        <v>29283</v>
      </c>
      <c r="AK878">
        <v>6772</v>
      </c>
      <c r="AL878">
        <v>41942.5</v>
      </c>
      <c r="AM878">
        <v>5</v>
      </c>
      <c r="AN878">
        <v>12312</v>
      </c>
      <c r="AO878">
        <v>8637</v>
      </c>
      <c r="AP878">
        <v>379</v>
      </c>
    </row>
    <row r="879" spans="1:42">
      <c r="A879">
        <v>4</v>
      </c>
      <c r="B879">
        <v>14</v>
      </c>
      <c r="C879">
        <v>2020</v>
      </c>
      <c r="D879">
        <v>99</v>
      </c>
      <c r="E879">
        <v>99</v>
      </c>
      <c r="F879">
        <v>99</v>
      </c>
      <c r="G879">
        <v>2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723</v>
      </c>
      <c r="R879">
        <v>495200</v>
      </c>
      <c r="S879">
        <v>495200</v>
      </c>
      <c r="T879">
        <v>15.954394184168017</v>
      </c>
      <c r="U879">
        <v>60.819474959612272</v>
      </c>
      <c r="V879">
        <v>87.855656272048421</v>
      </c>
      <c r="W879">
        <v>81.090770739095021</v>
      </c>
      <c r="X879">
        <v>0.61288368336025834</v>
      </c>
      <c r="Y879">
        <v>1.2257673667205164</v>
      </c>
      <c r="Z879">
        <v>36.939822294022633</v>
      </c>
      <c r="AA879">
        <v>11.035744042232295</v>
      </c>
      <c r="AB879">
        <v>3.5468807496560744</v>
      </c>
      <c r="AC879">
        <v>-3.1868353639352094</v>
      </c>
      <c r="AD879">
        <v>32.803383804174501</v>
      </c>
      <c r="AE879">
        <v>32.618346317274373</v>
      </c>
      <c r="AF879">
        <v>10170</v>
      </c>
      <c r="AG879">
        <v>3</v>
      </c>
      <c r="AH879">
        <v>1</v>
      </c>
      <c r="AI879">
        <v>2357</v>
      </c>
      <c r="AJ879">
        <v>46810</v>
      </c>
      <c r="AK879">
        <v>14110</v>
      </c>
      <c r="AL879">
        <v>55567</v>
      </c>
      <c r="AM879">
        <v>36</v>
      </c>
      <c r="AN879">
        <v>10860</v>
      </c>
      <c r="AO879">
        <v>4681</v>
      </c>
      <c r="AP879">
        <v>301</v>
      </c>
    </row>
    <row r="880" spans="1:42">
      <c r="A880">
        <v>4</v>
      </c>
      <c r="B880">
        <v>15</v>
      </c>
      <c r="C880">
        <v>2020</v>
      </c>
      <c r="D880">
        <v>99</v>
      </c>
      <c r="E880">
        <v>99</v>
      </c>
      <c r="F880">
        <v>99</v>
      </c>
      <c r="G880">
        <v>3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391</v>
      </c>
      <c r="R880">
        <v>290713</v>
      </c>
      <c r="S880">
        <v>290713</v>
      </c>
      <c r="T880">
        <v>16.115639823468506</v>
      </c>
      <c r="U880">
        <v>60.896351384355007</v>
      </c>
      <c r="V880">
        <v>87.417964154399712</v>
      </c>
      <c r="W880">
        <v>80.68678091451001</v>
      </c>
      <c r="X880">
        <v>2.2310663781805422</v>
      </c>
      <c r="Y880">
        <v>4.4621327563610844</v>
      </c>
      <c r="Z880">
        <v>67.247766697739692</v>
      </c>
      <c r="AA880">
        <v>9.8568558565161783</v>
      </c>
      <c r="AB880">
        <v>3.68778236612106</v>
      </c>
      <c r="AC880">
        <v>-10.888063674498344</v>
      </c>
      <c r="AD880">
        <v>19.257613319594071</v>
      </c>
      <c r="AE880">
        <v>19.053585675949449</v>
      </c>
      <c r="AF880">
        <v>5581</v>
      </c>
      <c r="AG880">
        <v>1</v>
      </c>
      <c r="AH880">
        <v>0</v>
      </c>
      <c r="AI880">
        <v>1963</v>
      </c>
      <c r="AJ880">
        <v>12045</v>
      </c>
      <c r="AK880">
        <v>2304</v>
      </c>
      <c r="AL880">
        <v>19136</v>
      </c>
      <c r="AM880">
        <v>0</v>
      </c>
      <c r="AN880">
        <v>5916</v>
      </c>
      <c r="AO880">
        <v>5713</v>
      </c>
      <c r="AP880">
        <v>192</v>
      </c>
    </row>
    <row r="881" spans="1:42">
      <c r="A881">
        <v>4</v>
      </c>
      <c r="B881">
        <v>16</v>
      </c>
      <c r="C881">
        <v>2020</v>
      </c>
      <c r="D881">
        <v>99</v>
      </c>
      <c r="E881">
        <v>99</v>
      </c>
      <c r="F881">
        <v>99</v>
      </c>
      <c r="G881">
        <v>4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156</v>
      </c>
      <c r="R881">
        <v>80093.36</v>
      </c>
      <c r="S881">
        <v>80093.36</v>
      </c>
      <c r="T881">
        <v>16.028146652856115</v>
      </c>
      <c r="U881">
        <v>60.635172378833893</v>
      </c>
      <c r="V881">
        <v>86.161743259700074</v>
      </c>
      <c r="W881">
        <v>79.527289028703905</v>
      </c>
      <c r="X881">
        <v>3.0901438021828525</v>
      </c>
      <c r="Y881">
        <v>6.1802876043657049</v>
      </c>
      <c r="Z881">
        <v>57.183267127262489</v>
      </c>
      <c r="AA881">
        <v>11.090625392704323</v>
      </c>
      <c r="AB881">
        <v>4.8816447242545316</v>
      </c>
      <c r="AC881">
        <v>5.3395553494925796</v>
      </c>
      <c r="AD881">
        <v>5.3056002185903006</v>
      </c>
      <c r="AE881">
        <v>5.1739540395888381</v>
      </c>
      <c r="AF881">
        <v>1546.79</v>
      </c>
      <c r="AG881">
        <v>1</v>
      </c>
      <c r="AH881">
        <v>0</v>
      </c>
      <c r="AI881">
        <v>594</v>
      </c>
      <c r="AJ881">
        <v>8691.89</v>
      </c>
      <c r="AK881">
        <v>1376.8899999999999</v>
      </c>
      <c r="AL881">
        <v>7158.89</v>
      </c>
      <c r="AM881">
        <v>1</v>
      </c>
      <c r="AN881">
        <v>1850</v>
      </c>
      <c r="AO881">
        <v>1495</v>
      </c>
      <c r="AP881">
        <v>57</v>
      </c>
    </row>
    <row r="882" spans="1:42">
      <c r="A882">
        <v>4</v>
      </c>
      <c r="B882">
        <v>17</v>
      </c>
      <c r="C882">
        <v>2019</v>
      </c>
      <c r="D882">
        <v>99</v>
      </c>
      <c r="E882">
        <v>99</v>
      </c>
      <c r="F882">
        <v>99</v>
      </c>
      <c r="G882">
        <v>1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979</v>
      </c>
      <c r="R882">
        <v>651894</v>
      </c>
      <c r="S882">
        <v>647701</v>
      </c>
      <c r="T882">
        <v>15.910353523732384</v>
      </c>
      <c r="U882">
        <v>60.706376862163239</v>
      </c>
      <c r="V882">
        <v>87.67867161355943</v>
      </c>
      <c r="W882">
        <v>80.761499519066646</v>
      </c>
      <c r="X882">
        <v>1.0886739255154982</v>
      </c>
      <c r="Y882">
        <v>2.1773478510309965</v>
      </c>
      <c r="Z882">
        <v>62.333140050376279</v>
      </c>
      <c r="AA882">
        <v>8.945075376284219</v>
      </c>
      <c r="AB882">
        <v>2.6602546641863247</v>
      </c>
      <c r="AC882">
        <v>-26.834902887789497</v>
      </c>
      <c r="AD882">
        <v>41.788773402633637</v>
      </c>
      <c r="AE882">
        <v>42.620445817126033</v>
      </c>
      <c r="AF882">
        <v>10324</v>
      </c>
      <c r="AG882">
        <v>8</v>
      </c>
      <c r="AH882">
        <v>0</v>
      </c>
      <c r="AI882">
        <v>3618</v>
      </c>
      <c r="AJ882">
        <v>31494.5</v>
      </c>
      <c r="AK882">
        <v>9203</v>
      </c>
      <c r="AL882">
        <v>41061.5</v>
      </c>
      <c r="AM882">
        <v>20</v>
      </c>
      <c r="AN882">
        <v>12780</v>
      </c>
      <c r="AO882">
        <v>9470</v>
      </c>
      <c r="AP882">
        <v>404</v>
      </c>
    </row>
    <row r="883" spans="1:42">
      <c r="A883">
        <v>4</v>
      </c>
      <c r="B883">
        <v>18</v>
      </c>
      <c r="C883">
        <v>2019</v>
      </c>
      <c r="D883">
        <v>99</v>
      </c>
      <c r="E883">
        <v>99</v>
      </c>
      <c r="F883">
        <v>99</v>
      </c>
      <c r="G883">
        <v>2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808</v>
      </c>
      <c r="R883">
        <v>525460</v>
      </c>
      <c r="S883">
        <v>515872</v>
      </c>
      <c r="T883">
        <v>15.750987706009973</v>
      </c>
      <c r="U883">
        <v>60.797868463494808</v>
      </c>
      <c r="V883">
        <v>86.949654438206693</v>
      </c>
      <c r="W883">
        <v>79.723722725791617</v>
      </c>
      <c r="X883">
        <v>0.74506146995013889</v>
      </c>
      <c r="Y883">
        <v>1.4901229399002778</v>
      </c>
      <c r="Z883">
        <v>50.898831500019007</v>
      </c>
      <c r="AA883">
        <v>9.291819288587881</v>
      </c>
      <c r="AB883">
        <v>2.6796932576845527</v>
      </c>
      <c r="AC883">
        <v>-24.709347524092045</v>
      </c>
      <c r="AD883">
        <v>33.68389473157886</v>
      </c>
      <c r="AE883">
        <v>33.509548242241976</v>
      </c>
      <c r="AF883">
        <v>10404</v>
      </c>
      <c r="AG883">
        <v>8</v>
      </c>
      <c r="AH883">
        <v>12</v>
      </c>
      <c r="AI883">
        <v>2096</v>
      </c>
      <c r="AJ883">
        <v>44717</v>
      </c>
      <c r="AK883">
        <v>12471</v>
      </c>
      <c r="AL883">
        <v>52530</v>
      </c>
      <c r="AM883">
        <v>34</v>
      </c>
      <c r="AN883">
        <v>11277</v>
      </c>
      <c r="AO883">
        <v>5301</v>
      </c>
      <c r="AP883">
        <v>326</v>
      </c>
    </row>
    <row r="884" spans="1:42">
      <c r="A884">
        <v>4</v>
      </c>
      <c r="B884">
        <v>19</v>
      </c>
      <c r="C884">
        <v>2019</v>
      </c>
      <c r="D884">
        <v>99</v>
      </c>
      <c r="E884">
        <v>99</v>
      </c>
      <c r="F884">
        <v>99</v>
      </c>
      <c r="G884">
        <v>3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415</v>
      </c>
      <c r="R884">
        <v>296583</v>
      </c>
      <c r="S884">
        <v>292910</v>
      </c>
      <c r="T884">
        <v>15.912368544387236</v>
      </c>
      <c r="U884">
        <v>61.087555904544061</v>
      </c>
      <c r="V884">
        <v>84.679346593212628</v>
      </c>
      <c r="W884">
        <v>77.799500529171937</v>
      </c>
      <c r="X884">
        <v>2.2631101580333328</v>
      </c>
      <c r="Y884">
        <v>4.5262203160666656</v>
      </c>
      <c r="Z884">
        <v>71.059366180799316</v>
      </c>
      <c r="AA884">
        <v>9.6739027514979234</v>
      </c>
      <c r="AB884">
        <v>2.8279240719890839</v>
      </c>
      <c r="AC884">
        <v>-31.817392794336754</v>
      </c>
      <c r="AD884">
        <v>19.012047636691381</v>
      </c>
      <c r="AE884">
        <v>18.567355567317222</v>
      </c>
      <c r="AF884">
        <v>6784</v>
      </c>
      <c r="AG884">
        <v>1</v>
      </c>
      <c r="AH884">
        <v>0</v>
      </c>
      <c r="AI884">
        <v>2407</v>
      </c>
      <c r="AJ884">
        <v>13497</v>
      </c>
      <c r="AK884">
        <v>3633</v>
      </c>
      <c r="AL884">
        <v>21642</v>
      </c>
      <c r="AM884">
        <v>1</v>
      </c>
      <c r="AN884">
        <v>6356</v>
      </c>
      <c r="AO884">
        <v>6384</v>
      </c>
      <c r="AP884">
        <v>209</v>
      </c>
    </row>
    <row r="885" spans="1:42">
      <c r="A885">
        <v>4</v>
      </c>
      <c r="B885">
        <v>20</v>
      </c>
      <c r="C885">
        <v>2019</v>
      </c>
      <c r="D885">
        <v>99</v>
      </c>
      <c r="E885">
        <v>99</v>
      </c>
      <c r="F885">
        <v>99</v>
      </c>
      <c r="G885">
        <v>4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  <c r="Q885">
        <v>147</v>
      </c>
      <c r="R885">
        <v>86037</v>
      </c>
      <c r="S885">
        <v>84626</v>
      </c>
      <c r="T885">
        <v>15.76984320699234</v>
      </c>
      <c r="U885">
        <v>60.886630586344602</v>
      </c>
      <c r="V885">
        <v>83.81460837986198</v>
      </c>
      <c r="W885">
        <v>76.904213125990111</v>
      </c>
      <c r="X885">
        <v>2.8080941920336602</v>
      </c>
      <c r="Y885">
        <v>5.6161883840673203</v>
      </c>
      <c r="Z885">
        <v>85.945581552122903</v>
      </c>
      <c r="AA885">
        <v>10.835002697711618</v>
      </c>
      <c r="AB885">
        <v>2.793117797213176</v>
      </c>
      <c r="AC885">
        <v>-32.713114967241793</v>
      </c>
      <c r="AD885">
        <v>5.5152842290961246</v>
      </c>
      <c r="AE885">
        <v>5.3026503733147567</v>
      </c>
      <c r="AF885">
        <v>1832</v>
      </c>
      <c r="AG885">
        <v>1</v>
      </c>
      <c r="AH885">
        <v>0</v>
      </c>
      <c r="AI885">
        <v>469</v>
      </c>
      <c r="AJ885">
        <v>10336</v>
      </c>
      <c r="AK885">
        <v>1914</v>
      </c>
      <c r="AL885">
        <v>10297</v>
      </c>
      <c r="AM885">
        <v>1</v>
      </c>
      <c r="AN885">
        <v>2808</v>
      </c>
      <c r="AO885">
        <v>1989</v>
      </c>
      <c r="AP885">
        <v>58</v>
      </c>
    </row>
    <row r="886" spans="1:42">
      <c r="A886">
        <v>4</v>
      </c>
      <c r="B886">
        <v>21</v>
      </c>
      <c r="C886">
        <v>2018</v>
      </c>
      <c r="D886">
        <v>99</v>
      </c>
      <c r="E886">
        <v>99</v>
      </c>
      <c r="F886">
        <v>99</v>
      </c>
      <c r="G886">
        <v>1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  <c r="Q886">
        <v>1095</v>
      </c>
      <c r="R886">
        <v>684303</v>
      </c>
      <c r="S886">
        <v>672059</v>
      </c>
      <c r="T886">
        <v>15.381940456201415</v>
      </c>
      <c r="U886">
        <v>60.030137234974887</v>
      </c>
      <c r="V886">
        <v>87.031550477311995</v>
      </c>
      <c r="W886">
        <v>79.867743605843074</v>
      </c>
      <c r="X886">
        <v>0.89244092163851396</v>
      </c>
      <c r="Y886">
        <v>1.7848818432770277</v>
      </c>
      <c r="Z886">
        <v>56.984113762470713</v>
      </c>
      <c r="AA886">
        <v>9.3034539348001193</v>
      </c>
      <c r="AB886">
        <v>2.6151533284551913</v>
      </c>
      <c r="AC886">
        <v>-25.17589006929941</v>
      </c>
      <c r="AD886">
        <v>41.898008827748704</v>
      </c>
      <c r="AE886">
        <v>42.379465212267753</v>
      </c>
      <c r="AF886">
        <v>9996</v>
      </c>
      <c r="AG886">
        <v>2</v>
      </c>
      <c r="AH886">
        <v>1</v>
      </c>
      <c r="AI886">
        <v>3592</v>
      </c>
      <c r="AJ886">
        <v>38186.5</v>
      </c>
      <c r="AK886">
        <v>9840</v>
      </c>
      <c r="AL886">
        <v>45429.5</v>
      </c>
      <c r="AM886">
        <v>10</v>
      </c>
      <c r="AN886">
        <v>29678</v>
      </c>
      <c r="AO886">
        <v>11588</v>
      </c>
    </row>
    <row r="887" spans="1:42">
      <c r="A887">
        <v>4</v>
      </c>
      <c r="B887">
        <v>22</v>
      </c>
      <c r="C887">
        <v>2018</v>
      </c>
      <c r="D887">
        <v>99</v>
      </c>
      <c r="E887">
        <v>99</v>
      </c>
      <c r="F887">
        <v>99</v>
      </c>
      <c r="G887">
        <v>2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883</v>
      </c>
      <c r="R887">
        <v>545509</v>
      </c>
      <c r="S887">
        <v>527021</v>
      </c>
      <c r="T887">
        <v>15.189940037652908</v>
      </c>
      <c r="U887">
        <v>60.174704613288654</v>
      </c>
      <c r="V887">
        <v>87.390019282180148</v>
      </c>
      <c r="W887">
        <v>79.804581316492673</v>
      </c>
      <c r="X887">
        <v>0.51548187105987253</v>
      </c>
      <c r="Y887">
        <v>1.0309637421197451</v>
      </c>
      <c r="Z887">
        <v>44.967910703581424</v>
      </c>
      <c r="AA887">
        <v>9.3051969106972177</v>
      </c>
      <c r="AB887">
        <v>2.6293671496141968</v>
      </c>
      <c r="AC887">
        <v>-20.298291994505753</v>
      </c>
      <c r="AD887">
        <v>33.400030246274476</v>
      </c>
      <c r="AE887">
        <v>33.207210850784591</v>
      </c>
      <c r="AF887">
        <v>8999</v>
      </c>
      <c r="AG887">
        <v>6</v>
      </c>
      <c r="AH887">
        <v>3</v>
      </c>
      <c r="AI887">
        <v>1887</v>
      </c>
      <c r="AJ887">
        <v>45408</v>
      </c>
      <c r="AK887">
        <v>14640</v>
      </c>
      <c r="AL887">
        <v>59623</v>
      </c>
      <c r="AM887">
        <v>28</v>
      </c>
      <c r="AN887">
        <v>22371</v>
      </c>
      <c r="AO887">
        <v>6301</v>
      </c>
    </row>
    <row r="888" spans="1:42">
      <c r="A888">
        <v>4</v>
      </c>
      <c r="B888">
        <v>23</v>
      </c>
      <c r="C888">
        <v>2018</v>
      </c>
      <c r="D888">
        <v>99</v>
      </c>
      <c r="E888">
        <v>99</v>
      </c>
      <c r="F888">
        <v>99</v>
      </c>
      <c r="G888">
        <v>3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432</v>
      </c>
      <c r="R888">
        <v>308736</v>
      </c>
      <c r="S888">
        <v>304515</v>
      </c>
      <c r="T888">
        <v>15.563750259121061</v>
      </c>
      <c r="U888">
        <v>60.430202124690069</v>
      </c>
      <c r="V888">
        <v>84.760477955916983</v>
      </c>
      <c r="W888">
        <v>77.834341493850019</v>
      </c>
      <c r="X888">
        <v>3.9409074419568815</v>
      </c>
      <c r="Y888">
        <v>7.8818148839137629</v>
      </c>
      <c r="Z888">
        <v>66.551357794361508</v>
      </c>
      <c r="AA888">
        <v>9.9086778598807435</v>
      </c>
      <c r="AB888">
        <v>2.8776238945335555</v>
      </c>
      <c r="AC888">
        <v>-29.653327761169702</v>
      </c>
      <c r="AD888">
        <v>18.903064363949628</v>
      </c>
      <c r="AE888">
        <v>18.713568071671272</v>
      </c>
      <c r="AF888">
        <v>7489</v>
      </c>
      <c r="AG888">
        <v>0</v>
      </c>
      <c r="AH888">
        <v>0</v>
      </c>
      <c r="AI888">
        <v>2797</v>
      </c>
      <c r="AJ888">
        <v>14672</v>
      </c>
      <c r="AK888">
        <v>3748</v>
      </c>
      <c r="AL888">
        <v>16138</v>
      </c>
      <c r="AM888">
        <v>1</v>
      </c>
      <c r="AN888">
        <v>20731</v>
      </c>
      <c r="AO888">
        <v>7072</v>
      </c>
    </row>
    <row r="889" spans="1:42">
      <c r="A889">
        <v>4</v>
      </c>
      <c r="B889">
        <v>24</v>
      </c>
      <c r="C889">
        <v>2018</v>
      </c>
      <c r="D889">
        <v>99</v>
      </c>
      <c r="E889">
        <v>99</v>
      </c>
      <c r="F889">
        <v>99</v>
      </c>
      <c r="G889">
        <v>4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170</v>
      </c>
      <c r="R889">
        <v>94711</v>
      </c>
      <c r="S889">
        <v>93367</v>
      </c>
      <c r="T889">
        <v>15.616359240214971</v>
      </c>
      <c r="U889">
        <v>60.491126415114543</v>
      </c>
      <c r="V889">
        <v>84.166436899293984</v>
      </c>
      <c r="W889">
        <v>77.318993862928139</v>
      </c>
      <c r="X889">
        <v>4.1716379301242732</v>
      </c>
      <c r="Y889">
        <v>8.3432758602485464</v>
      </c>
      <c r="Z889">
        <v>82.396976064026362</v>
      </c>
      <c r="AA889">
        <v>10.048172006280929</v>
      </c>
      <c r="AB889">
        <v>2.7506784911417674</v>
      </c>
      <c r="AC889">
        <v>-33.200687627369341</v>
      </c>
      <c r="AD889">
        <v>5.7988965620272115</v>
      </c>
      <c r="AE889">
        <v>5.6997558652763685</v>
      </c>
      <c r="AF889">
        <v>1956</v>
      </c>
      <c r="AG889">
        <v>2</v>
      </c>
      <c r="AH889">
        <v>0</v>
      </c>
      <c r="AI889">
        <v>663</v>
      </c>
      <c r="AJ889">
        <v>10827</v>
      </c>
      <c r="AK889">
        <v>2730</v>
      </c>
      <c r="AL889">
        <v>9727</v>
      </c>
      <c r="AM889">
        <v>0</v>
      </c>
      <c r="AN889">
        <v>8562</v>
      </c>
      <c r="AO889">
        <v>2476</v>
      </c>
    </row>
    <row r="890" spans="1:42">
      <c r="A890">
        <v>4</v>
      </c>
      <c r="B890">
        <v>25</v>
      </c>
      <c r="C890">
        <v>2017</v>
      </c>
      <c r="D890">
        <v>99</v>
      </c>
      <c r="E890">
        <v>99</v>
      </c>
      <c r="F890">
        <v>99</v>
      </c>
      <c r="G890">
        <v>1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1211</v>
      </c>
      <c r="R890">
        <v>664685</v>
      </c>
      <c r="S890">
        <v>661396</v>
      </c>
      <c r="T890">
        <v>15.494757667165652</v>
      </c>
      <c r="U890">
        <v>59.895268492703323</v>
      </c>
      <c r="V890">
        <v>88.690105534487117</v>
      </c>
      <c r="W890">
        <v>81.715934931568412</v>
      </c>
      <c r="X890">
        <v>1.206436131400588</v>
      </c>
      <c r="Y890">
        <v>2.4128722628011761</v>
      </c>
      <c r="Z890">
        <v>58.310778789953126</v>
      </c>
      <c r="AA890">
        <v>9.5513788477366326</v>
      </c>
      <c r="AB890">
        <v>2.7311727871977953</v>
      </c>
      <c r="AC890">
        <v>-28.05237962678742</v>
      </c>
      <c r="AD890">
        <v>42.07146677469072</v>
      </c>
      <c r="AE890">
        <v>42.328993741527007</v>
      </c>
      <c r="AF890">
        <v>10378</v>
      </c>
      <c r="AG890">
        <v>35</v>
      </c>
      <c r="AH890">
        <v>3</v>
      </c>
      <c r="AI890">
        <v>3510</v>
      </c>
      <c r="AJ890">
        <v>37348</v>
      </c>
      <c r="AK890">
        <v>8966</v>
      </c>
      <c r="AL890">
        <v>38184</v>
      </c>
      <c r="AM890">
        <v>13</v>
      </c>
      <c r="AN890">
        <v>26690</v>
      </c>
      <c r="AO890">
        <v>13185</v>
      </c>
    </row>
    <row r="891" spans="1:42">
      <c r="A891">
        <v>4</v>
      </c>
      <c r="B891">
        <v>26</v>
      </c>
      <c r="C891">
        <v>2017</v>
      </c>
      <c r="D891">
        <v>99</v>
      </c>
      <c r="E891">
        <v>99</v>
      </c>
      <c r="F891">
        <v>99</v>
      </c>
      <c r="G891">
        <v>2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  <c r="Q891">
        <v>900</v>
      </c>
      <c r="R891">
        <v>526886</v>
      </c>
      <c r="S891">
        <v>525514</v>
      </c>
      <c r="T891">
        <v>15.59593536362704</v>
      </c>
      <c r="U891">
        <v>60.039930430017101</v>
      </c>
      <c r="V891">
        <v>88.664571380523981</v>
      </c>
      <c r="W891">
        <v>81.752954440793005</v>
      </c>
      <c r="X891">
        <v>0.68458831701734357</v>
      </c>
      <c r="Y891">
        <v>1.3691766340346871</v>
      </c>
      <c r="Z891">
        <v>46.305652456129025</v>
      </c>
      <c r="AA891">
        <v>9.4537151331675773</v>
      </c>
      <c r="AB891">
        <v>2.7011531359522625</v>
      </c>
      <c r="AC891">
        <v>-21.617263504214321</v>
      </c>
      <c r="AD891">
        <v>33.349431449558359</v>
      </c>
      <c r="AE891">
        <v>33.647854178639179</v>
      </c>
      <c r="AF891">
        <v>10403</v>
      </c>
      <c r="AG891">
        <v>1775</v>
      </c>
      <c r="AH891">
        <v>2</v>
      </c>
      <c r="AI891">
        <v>2512</v>
      </c>
      <c r="AJ891">
        <v>41094</v>
      </c>
      <c r="AK891">
        <v>15649</v>
      </c>
      <c r="AL891">
        <v>61198</v>
      </c>
      <c r="AM891">
        <v>12</v>
      </c>
      <c r="AN891">
        <v>48261</v>
      </c>
      <c r="AO891">
        <v>9799</v>
      </c>
    </row>
    <row r="892" spans="1:42">
      <c r="A892">
        <v>4</v>
      </c>
      <c r="B892">
        <v>27</v>
      </c>
      <c r="C892">
        <v>2017</v>
      </c>
      <c r="D892">
        <v>99</v>
      </c>
      <c r="E892">
        <v>99</v>
      </c>
      <c r="F892">
        <v>99</v>
      </c>
      <c r="G892">
        <v>3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  <c r="Q892">
        <v>435</v>
      </c>
      <c r="R892">
        <v>292748</v>
      </c>
      <c r="S892">
        <v>291852</v>
      </c>
      <c r="T892">
        <v>15.615560140462106</v>
      </c>
      <c r="U892">
        <v>60.182513739840743</v>
      </c>
      <c r="V892">
        <v>86.017420575108545</v>
      </c>
      <c r="W892">
        <v>79.293856817839597</v>
      </c>
      <c r="X892">
        <v>5.5522155574077363</v>
      </c>
      <c r="Y892">
        <v>11.104431114815473</v>
      </c>
      <c r="Z892">
        <v>69.049489663464854</v>
      </c>
      <c r="AA892">
        <v>9.6932561431333291</v>
      </c>
      <c r="AB892">
        <v>2.8895660077234071</v>
      </c>
      <c r="AC892">
        <v>-28.689468897556047</v>
      </c>
      <c r="AD892">
        <v>18.529585826906217</v>
      </c>
      <c r="AE892">
        <v>18.124742384569164</v>
      </c>
      <c r="AF892">
        <v>8590</v>
      </c>
      <c r="AG892">
        <v>1</v>
      </c>
      <c r="AH892">
        <v>0</v>
      </c>
      <c r="AI892">
        <v>3057</v>
      </c>
      <c r="AJ892">
        <v>12750</v>
      </c>
      <c r="AK892">
        <v>4000</v>
      </c>
      <c r="AL892">
        <v>8254</v>
      </c>
      <c r="AM892">
        <v>3</v>
      </c>
      <c r="AN892">
        <v>22174</v>
      </c>
      <c r="AO892">
        <v>11340</v>
      </c>
    </row>
    <row r="893" spans="1:42">
      <c r="A893">
        <v>4</v>
      </c>
      <c r="B893">
        <v>28</v>
      </c>
      <c r="C893">
        <v>2017</v>
      </c>
      <c r="D893">
        <v>99</v>
      </c>
      <c r="E893">
        <v>99</v>
      </c>
      <c r="F893">
        <v>99</v>
      </c>
      <c r="G893">
        <v>4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Q893">
        <v>168</v>
      </c>
      <c r="R893">
        <v>95576</v>
      </c>
      <c r="S893">
        <v>95316</v>
      </c>
      <c r="T893">
        <v>15.690392985686778</v>
      </c>
      <c r="U893">
        <v>60.308384741281643</v>
      </c>
      <c r="V893">
        <v>85.696386569221616</v>
      </c>
      <c r="W893">
        <v>79.013172499895006</v>
      </c>
      <c r="X893">
        <v>7.0906922239892882</v>
      </c>
      <c r="Y893">
        <v>14.181384447978576</v>
      </c>
      <c r="Z893">
        <v>81.411651460617747</v>
      </c>
      <c r="AA893">
        <v>10.167345315147362</v>
      </c>
      <c r="AB893">
        <v>2.8287114986604824</v>
      </c>
      <c r="AC893">
        <v>-31.189658891758604</v>
      </c>
      <c r="AD893">
        <v>6.0495159488447028</v>
      </c>
      <c r="AE893">
        <v>5.8984096952646485</v>
      </c>
      <c r="AF893">
        <v>2353</v>
      </c>
      <c r="AG893">
        <v>1</v>
      </c>
      <c r="AH893">
        <v>0</v>
      </c>
      <c r="AI893">
        <v>874</v>
      </c>
      <c r="AJ893">
        <v>10826</v>
      </c>
      <c r="AK893">
        <v>1921</v>
      </c>
      <c r="AL893">
        <v>9346</v>
      </c>
      <c r="AM893">
        <v>4</v>
      </c>
      <c r="AN893">
        <v>11153</v>
      </c>
      <c r="AO893">
        <v>4536</v>
      </c>
    </row>
    <row r="894" spans="1:42">
      <c r="A894">
        <v>4</v>
      </c>
      <c r="B894">
        <v>29</v>
      </c>
      <c r="C894">
        <v>2016</v>
      </c>
      <c r="D894">
        <v>99</v>
      </c>
      <c r="E894">
        <v>99</v>
      </c>
      <c r="F894">
        <v>99</v>
      </c>
      <c r="G894">
        <v>1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1160</v>
      </c>
      <c r="R894">
        <v>662766</v>
      </c>
      <c r="S894">
        <v>656490</v>
      </c>
      <c r="T894">
        <v>15.469072040509021</v>
      </c>
      <c r="U894">
        <v>60.021133604472254</v>
      </c>
      <c r="V894">
        <v>88.791191085554203</v>
      </c>
      <c r="W894">
        <v>81.69019665189002</v>
      </c>
      <c r="X894">
        <v>1.2203402105720564</v>
      </c>
      <c r="Y894">
        <v>2.4406804211441129</v>
      </c>
      <c r="Z894">
        <v>57.54112311132436</v>
      </c>
      <c r="AA894">
        <v>9.983572858183642</v>
      </c>
      <c r="AB894">
        <v>2.8177097934684476</v>
      </c>
      <c r="AC894">
        <v>-28.849586879129792</v>
      </c>
      <c r="AD894">
        <v>41.909774906784222</v>
      </c>
      <c r="AE894">
        <v>41.943971405129403</v>
      </c>
      <c r="AF894">
        <v>9657</v>
      </c>
      <c r="AG894">
        <v>179</v>
      </c>
      <c r="AH894">
        <v>6</v>
      </c>
      <c r="AI894">
        <v>3787</v>
      </c>
      <c r="AJ894">
        <v>50686</v>
      </c>
      <c r="AK894">
        <v>14981</v>
      </c>
      <c r="AL894">
        <v>37261</v>
      </c>
      <c r="AM894">
        <v>102</v>
      </c>
      <c r="AN894">
        <v>21596</v>
      </c>
      <c r="AO894">
        <v>11629</v>
      </c>
    </row>
    <row r="895" spans="1:42">
      <c r="A895">
        <v>4</v>
      </c>
      <c r="B895">
        <v>30</v>
      </c>
      <c r="C895">
        <v>2016</v>
      </c>
      <c r="D895">
        <v>99</v>
      </c>
      <c r="E895">
        <v>99</v>
      </c>
      <c r="F895">
        <v>99</v>
      </c>
      <c r="G895">
        <v>2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  <c r="Q895">
        <v>868</v>
      </c>
      <c r="R895">
        <v>529442</v>
      </c>
      <c r="S895">
        <v>528064</v>
      </c>
      <c r="T895">
        <v>15.712232879144453</v>
      </c>
      <c r="U895">
        <v>60.33259226154405</v>
      </c>
      <c r="V895">
        <v>89.168974092966891</v>
      </c>
      <c r="W895">
        <v>82.22237683311134</v>
      </c>
      <c r="X895">
        <v>1.324979884482153</v>
      </c>
      <c r="Y895">
        <v>2.649959768964306</v>
      </c>
      <c r="Z895">
        <v>48.743960622693322</v>
      </c>
      <c r="AA895">
        <v>9.8401293591547745</v>
      </c>
      <c r="AB895">
        <v>2.8270498461465969</v>
      </c>
      <c r="AC895">
        <v>-19.671529185899882</v>
      </c>
      <c r="AD895">
        <v>33.479078658527527</v>
      </c>
      <c r="AE895">
        <v>33.958467278944909</v>
      </c>
      <c r="AF895">
        <v>11116</v>
      </c>
      <c r="AG895">
        <v>676</v>
      </c>
      <c r="AH895">
        <v>0</v>
      </c>
      <c r="AI895">
        <v>2707</v>
      </c>
      <c r="AJ895">
        <v>63905</v>
      </c>
      <c r="AK895">
        <v>11573</v>
      </c>
      <c r="AL895">
        <v>65938</v>
      </c>
      <c r="AM895">
        <v>39</v>
      </c>
      <c r="AN895">
        <v>43387</v>
      </c>
      <c r="AO895">
        <v>12103</v>
      </c>
    </row>
    <row r="896" spans="1:42">
      <c r="A896">
        <v>4</v>
      </c>
      <c r="B896">
        <v>31</v>
      </c>
      <c r="C896">
        <v>2016</v>
      </c>
      <c r="D896">
        <v>99</v>
      </c>
      <c r="E896">
        <v>99</v>
      </c>
      <c r="F896">
        <v>99</v>
      </c>
      <c r="G896">
        <v>3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  <c r="Q896">
        <v>429</v>
      </c>
      <c r="R896">
        <v>291195</v>
      </c>
      <c r="S896">
        <v>290104</v>
      </c>
      <c r="T896">
        <v>15.651058569000154</v>
      </c>
      <c r="U896">
        <v>60.287010865069107</v>
      </c>
      <c r="V896">
        <v>86.519902422860497</v>
      </c>
      <c r="W896">
        <v>79.733406985079782</v>
      </c>
      <c r="X896">
        <v>8.4129191778704993</v>
      </c>
      <c r="Y896">
        <v>16.825838355740999</v>
      </c>
      <c r="Z896">
        <v>69.093906145366503</v>
      </c>
      <c r="AA896">
        <v>9.9902630335990921</v>
      </c>
      <c r="AB896">
        <v>2.9158587675562759</v>
      </c>
      <c r="AC896">
        <v>-28.788013937817961</v>
      </c>
      <c r="AD896">
        <v>18.413613408021881</v>
      </c>
      <c r="AE896">
        <v>18.091123182524157</v>
      </c>
      <c r="AF896">
        <v>7367</v>
      </c>
      <c r="AG896">
        <v>26</v>
      </c>
      <c r="AH896">
        <v>0</v>
      </c>
      <c r="AI896">
        <v>3014</v>
      </c>
      <c r="AJ896">
        <v>11595</v>
      </c>
      <c r="AK896">
        <v>6442</v>
      </c>
      <c r="AL896">
        <v>7124</v>
      </c>
      <c r="AM896">
        <v>1</v>
      </c>
      <c r="AN896">
        <v>14449</v>
      </c>
      <c r="AO896">
        <v>13169</v>
      </c>
    </row>
    <row r="897" spans="1:41">
      <c r="A897">
        <v>4</v>
      </c>
      <c r="B897">
        <v>32</v>
      </c>
      <c r="C897">
        <v>2016</v>
      </c>
      <c r="D897">
        <v>99</v>
      </c>
      <c r="E897">
        <v>99</v>
      </c>
      <c r="F897">
        <v>99</v>
      </c>
      <c r="G897">
        <v>4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  <c r="Q897">
        <v>162</v>
      </c>
      <c r="R897">
        <v>98008.5</v>
      </c>
      <c r="S897">
        <v>97374.5</v>
      </c>
      <c r="T897">
        <v>15.629894345898572</v>
      </c>
      <c r="U897">
        <v>60.334430472043501</v>
      </c>
      <c r="V897">
        <v>85.625775371602145</v>
      </c>
      <c r="W897">
        <v>78.867899706801808</v>
      </c>
      <c r="X897">
        <v>7.4432319645745011</v>
      </c>
      <c r="Y897">
        <v>14.886463929149002</v>
      </c>
      <c r="Z897">
        <v>78.296780381293473</v>
      </c>
      <c r="AA897">
        <v>10.404745686698162</v>
      </c>
      <c r="AB897">
        <v>2.9312911767942231</v>
      </c>
      <c r="AC897">
        <v>-31.471005785665191</v>
      </c>
      <c r="AD897">
        <v>6.1975330266663677</v>
      </c>
      <c r="AE897">
        <v>6.0064381334015424</v>
      </c>
      <c r="AF897">
        <v>2173</v>
      </c>
      <c r="AG897">
        <v>12</v>
      </c>
      <c r="AH897">
        <v>0</v>
      </c>
      <c r="AI897">
        <v>972</v>
      </c>
      <c r="AJ897">
        <v>10069</v>
      </c>
      <c r="AK897">
        <v>1727</v>
      </c>
      <c r="AL897">
        <v>10632</v>
      </c>
      <c r="AM897">
        <v>3</v>
      </c>
      <c r="AN897">
        <v>10346</v>
      </c>
      <c r="AO897">
        <v>4220</v>
      </c>
    </row>
    <row r="898" spans="1:41">
      <c r="A898">
        <v>4</v>
      </c>
      <c r="B898">
        <v>33</v>
      </c>
      <c r="C898">
        <v>2015</v>
      </c>
      <c r="D898">
        <v>99</v>
      </c>
      <c r="E898">
        <v>99</v>
      </c>
      <c r="F898">
        <v>99</v>
      </c>
      <c r="G898">
        <v>1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  <c r="Q898">
        <v>1018</v>
      </c>
      <c r="R898">
        <v>641653</v>
      </c>
      <c r="S898">
        <v>636533</v>
      </c>
      <c r="T898">
        <v>15.630633691418881</v>
      </c>
      <c r="U898">
        <v>60.329660834552193</v>
      </c>
      <c r="V898">
        <v>88.800543029728303</v>
      </c>
      <c r="W898">
        <v>81.736566996525184</v>
      </c>
      <c r="X898">
        <v>1.1501543669241787</v>
      </c>
      <c r="Y898">
        <v>2.3003087338483574</v>
      </c>
      <c r="AA898">
        <v>9.2433268311885062</v>
      </c>
      <c r="AB898">
        <v>2.8315058893851006</v>
      </c>
      <c r="AC898">
        <v>-28.551388746212503</v>
      </c>
      <c r="AD898">
        <v>42.186869238082352</v>
      </c>
      <c r="AE898">
        <v>42.180371425618269</v>
      </c>
      <c r="AF898">
        <v>59</v>
      </c>
      <c r="AG898">
        <v>0</v>
      </c>
      <c r="AH898">
        <v>0</v>
      </c>
      <c r="AI898">
        <v>0</v>
      </c>
      <c r="AJ898">
        <v>2</v>
      </c>
      <c r="AK898">
        <v>1</v>
      </c>
      <c r="AL898">
        <v>75</v>
      </c>
      <c r="AM898">
        <v>0</v>
      </c>
      <c r="AN898">
        <v>6244</v>
      </c>
      <c r="AO898">
        <v>12762</v>
      </c>
    </row>
    <row r="899" spans="1:41">
      <c r="A899">
        <v>4</v>
      </c>
      <c r="B899">
        <v>34</v>
      </c>
      <c r="C899">
        <v>2015</v>
      </c>
      <c r="D899">
        <v>99</v>
      </c>
      <c r="E899">
        <v>99</v>
      </c>
      <c r="F899">
        <v>99</v>
      </c>
      <c r="G899">
        <v>2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824</v>
      </c>
      <c r="R899">
        <v>515599</v>
      </c>
      <c r="S899">
        <v>514225</v>
      </c>
      <c r="T899">
        <v>15.905075455926022</v>
      </c>
      <c r="U899">
        <v>60.772566483543194</v>
      </c>
      <c r="V899">
        <v>89.584262635920311</v>
      </c>
      <c r="W899">
        <v>82.602807642568948</v>
      </c>
      <c r="X899">
        <v>0.51163792016664122</v>
      </c>
      <c r="Y899">
        <v>1.0232758403332824</v>
      </c>
      <c r="AA899">
        <v>9.4261311979237359</v>
      </c>
      <c r="AB899">
        <v>2.8383767040220649</v>
      </c>
      <c r="AC899">
        <v>-22.010561267920789</v>
      </c>
      <c r="AD899">
        <v>33.899175398986699</v>
      </c>
      <c r="AE899">
        <v>34.436664439084595</v>
      </c>
      <c r="AF899">
        <v>263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10328</v>
      </c>
      <c r="AO899">
        <v>687</v>
      </c>
    </row>
    <row r="900" spans="1:41">
      <c r="A900">
        <v>4</v>
      </c>
      <c r="B900">
        <v>35</v>
      </c>
      <c r="C900">
        <v>2015</v>
      </c>
      <c r="D900">
        <v>99</v>
      </c>
      <c r="E900">
        <v>99</v>
      </c>
      <c r="F900">
        <v>99</v>
      </c>
      <c r="G900">
        <v>3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402</v>
      </c>
      <c r="R900">
        <v>270649</v>
      </c>
      <c r="S900">
        <v>270151</v>
      </c>
      <c r="T900">
        <v>15.846753544258428</v>
      </c>
      <c r="U900">
        <v>60.651568937372055</v>
      </c>
      <c r="V900">
        <v>86.535490506328046</v>
      </c>
      <c r="W900">
        <v>79.81346691294921</v>
      </c>
      <c r="X900">
        <v>8.0853799570661611</v>
      </c>
      <c r="Y900">
        <v>16.170759914132326</v>
      </c>
      <c r="AA900">
        <v>9.6341567338723682</v>
      </c>
      <c r="AB900">
        <v>2.8992989168139607</v>
      </c>
      <c r="AC900">
        <v>-30.126762556149242</v>
      </c>
      <c r="AD900">
        <v>17.794405967739181</v>
      </c>
      <c r="AE900">
        <v>17.480579997624439</v>
      </c>
      <c r="AF900">
        <v>7</v>
      </c>
      <c r="AG900">
        <v>0</v>
      </c>
      <c r="AH900">
        <v>0</v>
      </c>
      <c r="AI900">
        <v>1</v>
      </c>
      <c r="AJ900">
        <v>2</v>
      </c>
      <c r="AK900">
        <v>1</v>
      </c>
      <c r="AL900">
        <v>0</v>
      </c>
      <c r="AM900">
        <v>0</v>
      </c>
      <c r="AN900">
        <v>4971</v>
      </c>
      <c r="AO900">
        <v>540</v>
      </c>
    </row>
    <row r="901" spans="1:41">
      <c r="A901">
        <v>4</v>
      </c>
      <c r="B901">
        <v>36</v>
      </c>
      <c r="C901">
        <v>2015</v>
      </c>
      <c r="D901">
        <v>99</v>
      </c>
      <c r="E901">
        <v>99</v>
      </c>
      <c r="F901">
        <v>99</v>
      </c>
      <c r="G901">
        <v>4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163</v>
      </c>
      <c r="R901">
        <v>93077</v>
      </c>
      <c r="S901">
        <v>92897</v>
      </c>
      <c r="T901">
        <v>15.771984485963229</v>
      </c>
      <c r="U901">
        <v>60.443157475483609</v>
      </c>
      <c r="V901">
        <v>84.974982077741146</v>
      </c>
      <c r="W901">
        <v>78.370514656016255</v>
      </c>
      <c r="X901">
        <v>6.4999946281036145</v>
      </c>
      <c r="Y901">
        <v>12.999989256207227</v>
      </c>
      <c r="AA901">
        <v>10.077402887895921</v>
      </c>
      <c r="AB901">
        <v>2.8479146996962426</v>
      </c>
      <c r="AC901">
        <v>-33.229053929097475</v>
      </c>
      <c r="AD901">
        <v>6.1195493951917799</v>
      </c>
      <c r="AE901">
        <v>5.9023841376726898</v>
      </c>
      <c r="AF901">
        <v>24</v>
      </c>
      <c r="AG901">
        <v>0</v>
      </c>
      <c r="AH901">
        <v>0</v>
      </c>
      <c r="AI901">
        <v>5</v>
      </c>
      <c r="AJ901">
        <v>38</v>
      </c>
      <c r="AK901">
        <v>0</v>
      </c>
      <c r="AL901">
        <v>15</v>
      </c>
      <c r="AM901">
        <v>0</v>
      </c>
      <c r="AN901">
        <v>1421</v>
      </c>
      <c r="AO901">
        <v>1137</v>
      </c>
    </row>
    <row r="902" spans="1:41">
      <c r="A902">
        <v>4</v>
      </c>
      <c r="B902">
        <v>37</v>
      </c>
      <c r="C902">
        <v>2014</v>
      </c>
      <c r="D902">
        <v>99</v>
      </c>
      <c r="E902">
        <v>99</v>
      </c>
      <c r="F902">
        <v>99</v>
      </c>
      <c r="G902">
        <v>1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977</v>
      </c>
      <c r="R902">
        <v>629307</v>
      </c>
      <c r="S902">
        <v>629293</v>
      </c>
      <c r="T902">
        <v>15.96629149206985</v>
      </c>
      <c r="U902">
        <v>60.827415846036736</v>
      </c>
      <c r="V902">
        <v>85.594825956118143</v>
      </c>
      <c r="W902">
        <v>79.002778197119767</v>
      </c>
      <c r="X902">
        <v>0</v>
      </c>
      <c r="Y902">
        <v>0</v>
      </c>
      <c r="AA902">
        <v>8.8543661125728299</v>
      </c>
      <c r="AB902">
        <v>2.8656549138941192</v>
      </c>
      <c r="AC902">
        <v>-27.330747942692952</v>
      </c>
      <c r="AD902">
        <v>41.873988178531711</v>
      </c>
      <c r="AE902">
        <v>42.155386363434125</v>
      </c>
    </row>
    <row r="903" spans="1:41">
      <c r="A903">
        <v>4</v>
      </c>
      <c r="B903">
        <v>38</v>
      </c>
      <c r="C903">
        <v>2014</v>
      </c>
      <c r="D903">
        <v>99</v>
      </c>
      <c r="E903">
        <v>99</v>
      </c>
      <c r="F903">
        <v>99</v>
      </c>
      <c r="G903">
        <v>2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817</v>
      </c>
      <c r="R903">
        <v>502563</v>
      </c>
      <c r="S903">
        <v>502529</v>
      </c>
      <c r="T903">
        <v>16.07223571970081</v>
      </c>
      <c r="U903">
        <v>61.048206173176077</v>
      </c>
      <c r="V903">
        <v>86.249162354364699</v>
      </c>
      <c r="W903">
        <v>79.605524059308678</v>
      </c>
      <c r="X903">
        <v>0</v>
      </c>
      <c r="Y903">
        <v>0</v>
      </c>
      <c r="AA903">
        <v>9.2553634389284838</v>
      </c>
      <c r="AB903">
        <v>2.7304970089204361</v>
      </c>
      <c r="AC903">
        <v>-29.131830240348275</v>
      </c>
      <c r="AD903">
        <v>33.440462478515947</v>
      </c>
      <c r="AE903">
        <v>33.920492104613452</v>
      </c>
    </row>
    <row r="904" spans="1:41">
      <c r="A904">
        <v>4</v>
      </c>
      <c r="B904">
        <v>39</v>
      </c>
      <c r="C904">
        <v>2014</v>
      </c>
      <c r="D904">
        <v>99</v>
      </c>
      <c r="E904">
        <v>99</v>
      </c>
      <c r="F904">
        <v>99</v>
      </c>
      <c r="G904">
        <v>3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402</v>
      </c>
      <c r="R904">
        <v>275079</v>
      </c>
      <c r="S904">
        <v>275057</v>
      </c>
      <c r="T904">
        <v>16.01271634694033</v>
      </c>
      <c r="U904">
        <v>61.054872262840064</v>
      </c>
      <c r="V904">
        <v>82.625463180367518</v>
      </c>
      <c r="W904">
        <v>76.259213544830388</v>
      </c>
      <c r="X904">
        <v>0</v>
      </c>
      <c r="Y904">
        <v>0</v>
      </c>
      <c r="AA904">
        <v>9.202800679484703</v>
      </c>
      <c r="AB904">
        <v>2.9488069523285461</v>
      </c>
      <c r="AC904">
        <v>-34.689015275919218</v>
      </c>
      <c r="AD904">
        <v>18.303713122787965</v>
      </c>
      <c r="AE904">
        <v>17.785776613463689</v>
      </c>
    </row>
    <row r="905" spans="1:41">
      <c r="A905">
        <v>4</v>
      </c>
      <c r="B905">
        <v>40</v>
      </c>
      <c r="C905">
        <v>2014</v>
      </c>
      <c r="D905">
        <v>99</v>
      </c>
      <c r="E905">
        <v>99</v>
      </c>
      <c r="F905">
        <v>99</v>
      </c>
      <c r="G905">
        <v>4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164</v>
      </c>
      <c r="R905">
        <v>95910</v>
      </c>
      <c r="S905">
        <v>95899</v>
      </c>
      <c r="T905">
        <v>15.881920550516108</v>
      </c>
      <c r="U905">
        <v>60.636221441308045</v>
      </c>
      <c r="V905">
        <v>81.789840582213358</v>
      </c>
      <c r="W905">
        <v>75.488257437512303</v>
      </c>
      <c r="X905">
        <v>0</v>
      </c>
      <c r="Y905">
        <v>0</v>
      </c>
      <c r="AA905">
        <v>9.4983969265087111</v>
      </c>
      <c r="AB905">
        <v>2.684082818906429</v>
      </c>
      <c r="AC905">
        <v>-39.019411786213155</v>
      </c>
      <c r="AD905">
        <v>6.3818362201643666</v>
      </c>
      <c r="AE905">
        <v>6.1383449184887082</v>
      </c>
    </row>
    <row r="906" spans="1:41">
      <c r="A906">
        <v>4</v>
      </c>
      <c r="B906">
        <v>41</v>
      </c>
      <c r="C906">
        <v>2013</v>
      </c>
      <c r="D906">
        <v>99</v>
      </c>
      <c r="E906">
        <v>99</v>
      </c>
      <c r="F906">
        <v>99</v>
      </c>
      <c r="G906">
        <v>1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983</v>
      </c>
      <c r="R906">
        <v>640194</v>
      </c>
      <c r="S906">
        <v>640157</v>
      </c>
      <c r="T906">
        <v>16.164546996691623</v>
      </c>
      <c r="U906">
        <v>61.373934831611621</v>
      </c>
      <c r="V906">
        <v>83.644134521980007</v>
      </c>
      <c r="W906">
        <v>77.199804110554794</v>
      </c>
      <c r="X906">
        <v>0</v>
      </c>
      <c r="Y906">
        <v>0</v>
      </c>
      <c r="AA906">
        <v>8.820475163687826</v>
      </c>
      <c r="AB906">
        <v>3.0737848823034408</v>
      </c>
      <c r="AC906">
        <v>-31.777686590457847</v>
      </c>
      <c r="AD906">
        <v>42.148473041710389</v>
      </c>
      <c r="AE906">
        <v>42.432399646581615</v>
      </c>
    </row>
    <row r="907" spans="1:41">
      <c r="A907">
        <v>4</v>
      </c>
      <c r="B907">
        <v>42</v>
      </c>
      <c r="C907">
        <v>2013</v>
      </c>
      <c r="D907">
        <v>99</v>
      </c>
      <c r="E907">
        <v>99</v>
      </c>
      <c r="F907">
        <v>99</v>
      </c>
      <c r="G907">
        <v>2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852</v>
      </c>
      <c r="R907">
        <v>507601</v>
      </c>
      <c r="S907">
        <v>507554</v>
      </c>
      <c r="T907">
        <v>16.164256965608818</v>
      </c>
      <c r="U907">
        <v>61.40763544371633</v>
      </c>
      <c r="V907">
        <v>84.314475090190001</v>
      </c>
      <c r="W907">
        <v>77.818744035117106</v>
      </c>
      <c r="X907">
        <v>0</v>
      </c>
      <c r="Y907">
        <v>0</v>
      </c>
      <c r="AA907">
        <v>9.6621645112232031</v>
      </c>
      <c r="AB907">
        <v>2.9958979435547595</v>
      </c>
      <c r="AC907">
        <v>-42.687597078558056</v>
      </c>
      <c r="AD907">
        <v>33.418943420971203</v>
      </c>
      <c r="AE907">
        <v>33.9126218799654</v>
      </c>
    </row>
    <row r="908" spans="1:41">
      <c r="A908">
        <v>4</v>
      </c>
      <c r="B908">
        <v>43</v>
      </c>
      <c r="C908">
        <v>2013</v>
      </c>
      <c r="D908">
        <v>99</v>
      </c>
      <c r="E908">
        <v>99</v>
      </c>
      <c r="F908">
        <v>99</v>
      </c>
      <c r="G908">
        <v>3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418</v>
      </c>
      <c r="R908">
        <v>276004</v>
      </c>
      <c r="S908">
        <v>275999</v>
      </c>
      <c r="T908">
        <v>16.247717424385154</v>
      </c>
      <c r="U908">
        <v>61.657038612458749</v>
      </c>
      <c r="V908">
        <v>80.414833964908013</v>
      </c>
      <c r="W908">
        <v>74.222249718296709</v>
      </c>
      <c r="X908">
        <v>0</v>
      </c>
      <c r="Y908">
        <v>0</v>
      </c>
      <c r="AA908">
        <v>8.8211711014267866</v>
      </c>
      <c r="AB908">
        <v>3.0786535865486262</v>
      </c>
      <c r="AC908">
        <v>-32.815782239918136</v>
      </c>
      <c r="AD908">
        <v>18.17128425665382</v>
      </c>
      <c r="AE908">
        <v>17.588812452959779</v>
      </c>
    </row>
    <row r="909" spans="1:41">
      <c r="A909">
        <v>4</v>
      </c>
      <c r="B909">
        <v>44</v>
      </c>
      <c r="C909">
        <v>2013</v>
      </c>
      <c r="D909">
        <v>99</v>
      </c>
      <c r="E909">
        <v>99</v>
      </c>
      <c r="F909">
        <v>99</v>
      </c>
      <c r="G909">
        <v>4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162</v>
      </c>
      <c r="R909">
        <v>95103</v>
      </c>
      <c r="S909">
        <v>95094</v>
      </c>
      <c r="T909">
        <v>16.17923724803634</v>
      </c>
      <c r="U909">
        <v>61.402128420299917</v>
      </c>
      <c r="V909">
        <v>80.497870374302749</v>
      </c>
      <c r="W909">
        <v>74.29614507750226</v>
      </c>
      <c r="X909">
        <v>0</v>
      </c>
      <c r="Y909">
        <v>0</v>
      </c>
      <c r="AA909">
        <v>9.5188495393878405</v>
      </c>
      <c r="AB909">
        <v>2.9180404437238283</v>
      </c>
      <c r="AC909">
        <v>-42.238296133425379</v>
      </c>
      <c r="AD909">
        <v>6.2612992806645851</v>
      </c>
      <c r="AE909">
        <v>6.066166020493184</v>
      </c>
    </row>
    <row r="910" spans="1:41">
      <c r="A910">
        <v>4</v>
      </c>
      <c r="B910">
        <v>45</v>
      </c>
      <c r="C910">
        <v>2012</v>
      </c>
      <c r="D910">
        <v>99</v>
      </c>
      <c r="E910">
        <v>99</v>
      </c>
      <c r="F910">
        <v>99</v>
      </c>
      <c r="G910">
        <v>1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1010</v>
      </c>
      <c r="R910">
        <v>636646</v>
      </c>
      <c r="S910">
        <v>636611</v>
      </c>
      <c r="T910">
        <v>16.12107199291286</v>
      </c>
      <c r="U910">
        <v>61.293562316705177</v>
      </c>
      <c r="V910">
        <v>86.989260385600701</v>
      </c>
      <c r="W910">
        <v>80.287422303416875</v>
      </c>
      <c r="X910">
        <v>0</v>
      </c>
      <c r="Y910">
        <v>0</v>
      </c>
      <c r="AA910">
        <v>8.5175019746415384</v>
      </c>
      <c r="AB910">
        <v>3.1315356374954999</v>
      </c>
      <c r="AC910">
        <v>-36.158139760709425</v>
      </c>
      <c r="AD910">
        <v>42.030398206938209</v>
      </c>
      <c r="AE910">
        <v>42.376988096512072</v>
      </c>
    </row>
    <row r="911" spans="1:41">
      <c r="A911">
        <v>4</v>
      </c>
      <c r="B911">
        <v>46</v>
      </c>
      <c r="C911">
        <v>2012</v>
      </c>
      <c r="D911">
        <v>99</v>
      </c>
      <c r="E911">
        <v>99</v>
      </c>
      <c r="F911">
        <v>99</v>
      </c>
      <c r="G911">
        <v>2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912</v>
      </c>
      <c r="R911">
        <v>504615</v>
      </c>
      <c r="S911">
        <v>504569</v>
      </c>
      <c r="T911">
        <v>16.039208109152526</v>
      </c>
      <c r="U911">
        <v>61.120542482792239</v>
      </c>
      <c r="V911">
        <v>87.288094222728446</v>
      </c>
      <c r="W911">
        <v>80.562610465565001</v>
      </c>
      <c r="X911">
        <v>0</v>
      </c>
      <c r="Y911">
        <v>0</v>
      </c>
      <c r="AA911">
        <v>9.4334348733053819</v>
      </c>
      <c r="AB911">
        <v>3.1118374972416971</v>
      </c>
      <c r="AC911">
        <v>-43.910279126172959</v>
      </c>
      <c r="AD911">
        <v>33.313912898524663</v>
      </c>
      <c r="AE911">
        <v>33.702531858879681</v>
      </c>
    </row>
    <row r="912" spans="1:41">
      <c r="A912">
        <v>4</v>
      </c>
      <c r="B912">
        <v>47</v>
      </c>
      <c r="C912">
        <v>2012</v>
      </c>
      <c r="D912">
        <v>99</v>
      </c>
      <c r="E912">
        <v>99</v>
      </c>
      <c r="F912">
        <v>99</v>
      </c>
      <c r="G912">
        <v>3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483</v>
      </c>
      <c r="R912">
        <v>282307</v>
      </c>
      <c r="S912">
        <v>282196</v>
      </c>
      <c r="T912">
        <v>16.052364978551722</v>
      </c>
      <c r="U912">
        <v>61.193082113141209</v>
      </c>
      <c r="V912">
        <v>83.845370483686438</v>
      </c>
      <c r="W912">
        <v>77.356948007767201</v>
      </c>
      <c r="X912">
        <v>0</v>
      </c>
      <c r="Y912">
        <v>0</v>
      </c>
      <c r="AA912">
        <v>9.0026298261200015</v>
      </c>
      <c r="AB912">
        <v>3.2269287889346194</v>
      </c>
      <c r="AC912">
        <v>-38.343673077757934</v>
      </c>
      <c r="AD912">
        <v>18.637477698133821</v>
      </c>
      <c r="AE912">
        <v>18.099168102196042</v>
      </c>
    </row>
    <row r="913" spans="1:31">
      <c r="A913">
        <v>4</v>
      </c>
      <c r="B913">
        <v>48</v>
      </c>
      <c r="C913">
        <v>2012</v>
      </c>
      <c r="D913">
        <v>99</v>
      </c>
      <c r="E913">
        <v>99</v>
      </c>
      <c r="F913">
        <v>99</v>
      </c>
      <c r="G913">
        <v>4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159</v>
      </c>
      <c r="R913">
        <v>91159.5</v>
      </c>
      <c r="S913">
        <v>91156.5</v>
      </c>
      <c r="T913">
        <v>15.98079190868752</v>
      </c>
      <c r="U913">
        <v>60.929906260113114</v>
      </c>
      <c r="V913">
        <v>83.450644650217797</v>
      </c>
      <c r="W913">
        <v>77.023774497704196</v>
      </c>
      <c r="X913">
        <v>0</v>
      </c>
      <c r="Y913">
        <v>0</v>
      </c>
      <c r="AA913">
        <v>9.6328613080835144</v>
      </c>
      <c r="AB913">
        <v>3.1530462505642718</v>
      </c>
      <c r="AC913">
        <v>-44.04745990255519</v>
      </c>
      <c r="AD913">
        <v>6.0182111964033131</v>
      </c>
      <c r="AE913">
        <v>5.8213119424122111</v>
      </c>
    </row>
    <row r="914" spans="1:31">
      <c r="A914">
        <v>4</v>
      </c>
      <c r="B914">
        <v>49</v>
      </c>
      <c r="C914">
        <v>2011</v>
      </c>
      <c r="D914">
        <v>99</v>
      </c>
      <c r="E914">
        <v>99</v>
      </c>
      <c r="F914">
        <v>99</v>
      </c>
      <c r="G914">
        <v>1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1039</v>
      </c>
      <c r="R914">
        <v>630324</v>
      </c>
      <c r="S914">
        <v>630265</v>
      </c>
      <c r="T914">
        <v>16.105022179069813</v>
      </c>
      <c r="U914">
        <v>61.256736452127299</v>
      </c>
      <c r="V914">
        <v>87.403847110041397</v>
      </c>
      <c r="W914">
        <v>80.667098918709314</v>
      </c>
      <c r="X914">
        <v>0</v>
      </c>
      <c r="Y914">
        <v>0</v>
      </c>
      <c r="AA914">
        <v>8.5276099551659463</v>
      </c>
      <c r="AB914">
        <v>3.1524045956143287</v>
      </c>
      <c r="AC914">
        <v>-36.137428231093658</v>
      </c>
      <c r="AD914">
        <v>42.133154548860546</v>
      </c>
      <c r="AE914">
        <v>42.395350560055824</v>
      </c>
    </row>
    <row r="915" spans="1:31">
      <c r="A915">
        <v>4</v>
      </c>
      <c r="B915">
        <v>50</v>
      </c>
      <c r="C915">
        <v>2011</v>
      </c>
      <c r="D915">
        <v>99</v>
      </c>
      <c r="E915">
        <v>99</v>
      </c>
      <c r="F915">
        <v>99</v>
      </c>
      <c r="G915">
        <v>2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966</v>
      </c>
      <c r="R915">
        <v>494379</v>
      </c>
      <c r="S915">
        <v>494220</v>
      </c>
      <c r="T915">
        <v>15.92096751682414</v>
      </c>
      <c r="U915">
        <v>60.839723200194257</v>
      </c>
      <c r="V915">
        <v>87.873427438744443</v>
      </c>
      <c r="W915">
        <v>81.081486787260445</v>
      </c>
      <c r="X915">
        <v>0</v>
      </c>
      <c r="Y915">
        <v>0</v>
      </c>
      <c r="AA915">
        <v>9.1861029191399446</v>
      </c>
      <c r="AB915">
        <v>3.2037841437739352</v>
      </c>
      <c r="AC915">
        <v>-42.137670031457411</v>
      </c>
      <c r="AD915">
        <v>33.046095044312331</v>
      </c>
      <c r="AE915">
        <v>33.414935098415839</v>
      </c>
    </row>
    <row r="916" spans="1:31">
      <c r="A916">
        <v>4</v>
      </c>
      <c r="B916">
        <v>51</v>
      </c>
      <c r="C916">
        <v>2011</v>
      </c>
      <c r="D916">
        <v>99</v>
      </c>
      <c r="E916">
        <v>99</v>
      </c>
      <c r="F916">
        <v>99</v>
      </c>
      <c r="G916">
        <v>3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484</v>
      </c>
      <c r="R916">
        <v>284812.5</v>
      </c>
      <c r="S916">
        <v>284284.5</v>
      </c>
      <c r="T916">
        <v>15.92698705288567</v>
      </c>
      <c r="U916">
        <v>60.861833831953518</v>
      </c>
      <c r="V916">
        <v>85.205975480588847</v>
      </c>
      <c r="W916">
        <v>78.500014598051933</v>
      </c>
      <c r="X916">
        <v>0</v>
      </c>
      <c r="Y916">
        <v>0</v>
      </c>
      <c r="AA916">
        <v>8.9453537626751558</v>
      </c>
      <c r="AB916">
        <v>3.2826618822532394</v>
      </c>
      <c r="AC916">
        <v>-39.926700417659475</v>
      </c>
      <c r="AD916">
        <v>19.037906029196641</v>
      </c>
      <c r="AE916">
        <v>18.608935076605807</v>
      </c>
    </row>
    <row r="917" spans="1:31">
      <c r="A917">
        <v>4</v>
      </c>
      <c r="B917">
        <v>52</v>
      </c>
      <c r="C917">
        <v>2011</v>
      </c>
      <c r="D917">
        <v>99</v>
      </c>
      <c r="E917">
        <v>99</v>
      </c>
      <c r="F917">
        <v>99</v>
      </c>
      <c r="G917">
        <v>4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Q917">
        <v>167</v>
      </c>
      <c r="R917">
        <v>86513</v>
      </c>
      <c r="S917">
        <v>86507</v>
      </c>
      <c r="T917">
        <v>16.058338053240558</v>
      </c>
      <c r="U917">
        <v>61.157594183129689</v>
      </c>
      <c r="V917">
        <v>83.822503933543103</v>
      </c>
      <c r="W917">
        <v>77.365082363275349</v>
      </c>
      <c r="X917">
        <v>0</v>
      </c>
      <c r="Y917">
        <v>0</v>
      </c>
      <c r="AA917">
        <v>9.8071078736626216</v>
      </c>
      <c r="AB917">
        <v>3.1212294227926822</v>
      </c>
      <c r="AC917">
        <v>-46.57540517493301</v>
      </c>
      <c r="AD917">
        <v>5.7828443776305072</v>
      </c>
      <c r="AE917">
        <v>5.5807792649225236</v>
      </c>
    </row>
    <row r="918" spans="1:31">
      <c r="A918">
        <v>4</v>
      </c>
      <c r="B918">
        <v>53</v>
      </c>
      <c r="C918">
        <v>2010</v>
      </c>
      <c r="D918">
        <v>99</v>
      </c>
      <c r="E918">
        <v>99</v>
      </c>
      <c r="F918">
        <v>99</v>
      </c>
      <c r="G918">
        <v>1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1076</v>
      </c>
      <c r="R918">
        <v>630761.5</v>
      </c>
      <c r="S918">
        <v>630640.5</v>
      </c>
      <c r="T918">
        <v>15.998311564672225</v>
      </c>
      <c r="U918">
        <v>60.932608990383599</v>
      </c>
      <c r="V918">
        <v>86.882753466924356</v>
      </c>
      <c r="W918">
        <v>80.178405589237357</v>
      </c>
      <c r="X918">
        <v>0</v>
      </c>
      <c r="Y918">
        <v>0</v>
      </c>
      <c r="AA918">
        <v>8.6107063585506598</v>
      </c>
      <c r="AB918">
        <v>3.1308419996483923</v>
      </c>
      <c r="AC918">
        <v>-35.836201336831195</v>
      </c>
      <c r="AD918">
        <v>42.588718972244749</v>
      </c>
      <c r="AE918">
        <v>42.854192865281966</v>
      </c>
    </row>
    <row r="919" spans="1:31">
      <c r="A919">
        <v>4</v>
      </c>
      <c r="B919">
        <v>54</v>
      </c>
      <c r="C919">
        <v>2010</v>
      </c>
      <c r="D919">
        <v>99</v>
      </c>
      <c r="E919">
        <v>99</v>
      </c>
      <c r="F919">
        <v>99</v>
      </c>
      <c r="G919">
        <v>2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967</v>
      </c>
      <c r="R919">
        <v>478393.5</v>
      </c>
      <c r="S919">
        <v>478103</v>
      </c>
      <c r="T919">
        <v>15.95397930782922</v>
      </c>
      <c r="U919">
        <v>60.883035663863247</v>
      </c>
      <c r="V919">
        <v>87.28999600486712</v>
      </c>
      <c r="W919">
        <v>80.522768462026065</v>
      </c>
      <c r="X919">
        <v>0</v>
      </c>
      <c r="Y919">
        <v>0</v>
      </c>
      <c r="AA919">
        <v>9.1332952264484941</v>
      </c>
      <c r="AB919">
        <v>3.1619516408926618</v>
      </c>
      <c r="AC919">
        <v>-42.054360971064995</v>
      </c>
      <c r="AD919">
        <v>32.30090347880865</v>
      </c>
      <c r="AE919">
        <v>32.628282440620694</v>
      </c>
    </row>
    <row r="920" spans="1:31">
      <c r="A920">
        <v>4</v>
      </c>
      <c r="B920">
        <v>55</v>
      </c>
      <c r="C920">
        <v>2010</v>
      </c>
      <c r="D920">
        <v>99</v>
      </c>
      <c r="E920">
        <v>99</v>
      </c>
      <c r="F920">
        <v>99</v>
      </c>
      <c r="G920">
        <v>3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500</v>
      </c>
      <c r="R920">
        <v>284053</v>
      </c>
      <c r="S920">
        <v>283636</v>
      </c>
      <c r="T920">
        <v>16.067790165919739</v>
      </c>
      <c r="U920">
        <v>61.111456232636179</v>
      </c>
      <c r="V920">
        <v>84.858153768479511</v>
      </c>
      <c r="W920">
        <v>78.207684497030485</v>
      </c>
      <c r="X920">
        <v>0</v>
      </c>
      <c r="Y920">
        <v>0</v>
      </c>
      <c r="AA920">
        <v>8.8586312285877611</v>
      </c>
      <c r="AB920">
        <v>3.1162128621228278</v>
      </c>
      <c r="AC920">
        <v>-37.786553995235373</v>
      </c>
      <c r="AD920">
        <v>19.179124582307313</v>
      </c>
      <c r="AE920">
        <v>18.800302023173412</v>
      </c>
    </row>
    <row r="921" spans="1:31">
      <c r="A921">
        <v>4</v>
      </c>
      <c r="B921">
        <v>56</v>
      </c>
      <c r="C921">
        <v>2010</v>
      </c>
      <c r="D921">
        <v>99</v>
      </c>
      <c r="E921">
        <v>99</v>
      </c>
      <c r="F921">
        <v>99</v>
      </c>
      <c r="G921">
        <v>4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176</v>
      </c>
      <c r="R921">
        <v>87845</v>
      </c>
      <c r="S921">
        <v>87840.5</v>
      </c>
      <c r="T921">
        <v>16.032728100631797</v>
      </c>
      <c r="U921">
        <v>60.984420626021006</v>
      </c>
      <c r="V921">
        <v>83.204304551729109</v>
      </c>
      <c r="W921">
        <v>76.795586546069345</v>
      </c>
      <c r="X921">
        <v>0</v>
      </c>
      <c r="Y921">
        <v>0</v>
      </c>
      <c r="AA921">
        <v>9.499904507892186</v>
      </c>
      <c r="AB921">
        <v>3.0327721602546505</v>
      </c>
      <c r="AC921">
        <v>-42.814550919117551</v>
      </c>
      <c r="AD921">
        <v>5.931252966639275</v>
      </c>
      <c r="AE921">
        <v>5.7172226709239187</v>
      </c>
    </row>
    <row r="922" spans="1:31">
      <c r="A922">
        <v>4</v>
      </c>
      <c r="B922">
        <v>57</v>
      </c>
      <c r="C922">
        <v>2009</v>
      </c>
      <c r="D922">
        <v>99</v>
      </c>
      <c r="E922">
        <v>99</v>
      </c>
      <c r="F922">
        <v>99</v>
      </c>
      <c r="G922">
        <v>1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1166</v>
      </c>
      <c r="R922">
        <v>621198</v>
      </c>
      <c r="S922">
        <v>621035</v>
      </c>
      <c r="T922">
        <v>15.315836496575972</v>
      </c>
      <c r="U922">
        <v>59.539658795397997</v>
      </c>
      <c r="V922">
        <v>85.806919967012476</v>
      </c>
      <c r="W922">
        <v>79.180545057844654</v>
      </c>
      <c r="X922">
        <v>0</v>
      </c>
      <c r="Y922">
        <v>0</v>
      </c>
      <c r="AA922">
        <v>8.4709447548846075</v>
      </c>
      <c r="AB922">
        <v>3.394114630878414</v>
      </c>
      <c r="AC922">
        <v>-24.722566038710593</v>
      </c>
      <c r="AD922">
        <v>43.46628658033557</v>
      </c>
      <c r="AE922">
        <v>43.589364639583529</v>
      </c>
    </row>
    <row r="923" spans="1:31">
      <c r="A923">
        <v>4</v>
      </c>
      <c r="B923">
        <v>58</v>
      </c>
      <c r="C923">
        <v>2009</v>
      </c>
      <c r="D923">
        <v>99</v>
      </c>
      <c r="E923">
        <v>99</v>
      </c>
      <c r="F923">
        <v>99</v>
      </c>
      <c r="G923">
        <v>2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  <c r="Q923">
        <v>1010</v>
      </c>
      <c r="R923">
        <v>450186</v>
      </c>
      <c r="S923">
        <v>450021</v>
      </c>
      <c r="T923">
        <v>15.244438965227712</v>
      </c>
      <c r="U923">
        <v>59.40959866317349</v>
      </c>
      <c r="V923">
        <v>86.93335420921251</v>
      </c>
      <c r="W923">
        <v>80.213179162749299</v>
      </c>
      <c r="X923">
        <v>0</v>
      </c>
      <c r="Y923">
        <v>0</v>
      </c>
      <c r="AA923">
        <v>8.8767444579646266</v>
      </c>
      <c r="AB923">
        <v>3.3604382499128351</v>
      </c>
      <c r="AC923">
        <v>-31.786281526255081</v>
      </c>
      <c r="AD923">
        <v>31.500284435002932</v>
      </c>
      <c r="AE923">
        <v>31.998121637578183</v>
      </c>
    </row>
    <row r="924" spans="1:31">
      <c r="A924">
        <v>4</v>
      </c>
      <c r="B924">
        <v>59</v>
      </c>
      <c r="C924">
        <v>2009</v>
      </c>
      <c r="D924">
        <v>99</v>
      </c>
      <c r="E924">
        <v>99</v>
      </c>
      <c r="F924">
        <v>99</v>
      </c>
      <c r="G924">
        <v>3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  <c r="Q924">
        <v>528</v>
      </c>
      <c r="R924">
        <v>280219</v>
      </c>
      <c r="S924">
        <v>279985</v>
      </c>
      <c r="T924">
        <v>15.278760540862685</v>
      </c>
      <c r="U924">
        <v>59.473403932353513</v>
      </c>
      <c r="V924">
        <v>83.783157707088293</v>
      </c>
      <c r="W924">
        <v>77.267308248656022</v>
      </c>
      <c r="X924">
        <v>0</v>
      </c>
      <c r="Y924">
        <v>0</v>
      </c>
      <c r="AA924">
        <v>8.4430894929981424</v>
      </c>
      <c r="AB924">
        <v>3.4082769251884608</v>
      </c>
      <c r="AC924">
        <v>-27.8600532590448</v>
      </c>
      <c r="AD924">
        <v>19.607402727077435</v>
      </c>
      <c r="AE924">
        <v>19.176816966357887</v>
      </c>
    </row>
    <row r="925" spans="1:31">
      <c r="A925">
        <v>4</v>
      </c>
      <c r="B925">
        <v>60</v>
      </c>
      <c r="C925">
        <v>2009</v>
      </c>
      <c r="D925">
        <v>99</v>
      </c>
      <c r="E925">
        <v>99</v>
      </c>
      <c r="F925">
        <v>99</v>
      </c>
      <c r="G925">
        <v>4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Q925">
        <v>182</v>
      </c>
      <c r="R925">
        <v>77546</v>
      </c>
      <c r="S925">
        <v>77545</v>
      </c>
      <c r="T925">
        <v>15.217084053336084</v>
      </c>
      <c r="U925">
        <v>59.382126507189376</v>
      </c>
      <c r="V925">
        <v>82.523135659458518</v>
      </c>
      <c r="W925">
        <v>76.168378360951905</v>
      </c>
      <c r="X925">
        <v>0</v>
      </c>
      <c r="Y925">
        <v>0</v>
      </c>
      <c r="AA925">
        <v>8.9539863217474664</v>
      </c>
      <c r="AB925">
        <v>3.4730910673600199</v>
      </c>
      <c r="AC925">
        <v>-30.250816757721857</v>
      </c>
      <c r="AD925">
        <v>5.4260262575840574</v>
      </c>
      <c r="AE925">
        <v>5.2356967564804116</v>
      </c>
    </row>
    <row r="926" spans="1:31">
      <c r="A926">
        <v>4</v>
      </c>
      <c r="B926">
        <v>61</v>
      </c>
      <c r="C926">
        <v>2008</v>
      </c>
      <c r="D926">
        <v>99</v>
      </c>
      <c r="E926">
        <v>99</v>
      </c>
      <c r="F926">
        <v>99</v>
      </c>
      <c r="G926">
        <v>1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1240</v>
      </c>
      <c r="R926">
        <v>626615</v>
      </c>
      <c r="S926">
        <v>626474</v>
      </c>
      <c r="T926">
        <v>13.995322486694384</v>
      </c>
      <c r="U926">
        <v>57.027038632090083</v>
      </c>
      <c r="V926">
        <v>86.224053396158212</v>
      </c>
      <c r="W926">
        <v>79.567667453078528</v>
      </c>
      <c r="X926">
        <v>0</v>
      </c>
      <c r="Y926">
        <v>0</v>
      </c>
      <c r="AA926">
        <v>8.4794624119415989</v>
      </c>
      <c r="AB926">
        <v>2.5667094217014501</v>
      </c>
      <c r="AC926">
        <v>-13.873089824686572</v>
      </c>
      <c r="AD926">
        <v>44.297457446191842</v>
      </c>
      <c r="AE926">
        <v>44.450995943636009</v>
      </c>
    </row>
    <row r="927" spans="1:31">
      <c r="A927">
        <v>4</v>
      </c>
      <c r="B927">
        <v>62</v>
      </c>
      <c r="C927">
        <v>2008</v>
      </c>
      <c r="D927">
        <v>99</v>
      </c>
      <c r="E927">
        <v>99</v>
      </c>
      <c r="F927">
        <v>99</v>
      </c>
      <c r="G927">
        <v>2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Q927">
        <v>1042</v>
      </c>
      <c r="R927">
        <v>436389</v>
      </c>
      <c r="S927">
        <v>436290</v>
      </c>
      <c r="T927">
        <v>14.00600840076171</v>
      </c>
      <c r="U927">
        <v>57.038256664145401</v>
      </c>
      <c r="V927">
        <v>87.134543314063421</v>
      </c>
      <c r="W927">
        <v>80.410314928143052</v>
      </c>
      <c r="X927">
        <v>0</v>
      </c>
      <c r="Y927">
        <v>0</v>
      </c>
      <c r="AA927">
        <v>8.8507624575558097</v>
      </c>
      <c r="AB927">
        <v>2.4997102484079954</v>
      </c>
      <c r="AC927">
        <v>-20.41368797252569</v>
      </c>
      <c r="AD927">
        <v>30.849761268859201</v>
      </c>
      <c r="AE927">
        <v>31.284472711257195</v>
      </c>
    </row>
    <row r="928" spans="1:31">
      <c r="A928">
        <v>4</v>
      </c>
      <c r="B928">
        <v>63</v>
      </c>
      <c r="C928">
        <v>2008</v>
      </c>
      <c r="D928">
        <v>99</v>
      </c>
      <c r="E928">
        <v>99</v>
      </c>
      <c r="F928">
        <v>99</v>
      </c>
      <c r="G928">
        <v>3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551</v>
      </c>
      <c r="R928">
        <v>278062</v>
      </c>
      <c r="S928">
        <v>277655</v>
      </c>
      <c r="T928">
        <v>13.841607267443949</v>
      </c>
      <c r="U928">
        <v>56.779114368550921</v>
      </c>
      <c r="V928">
        <v>84.371831157609989</v>
      </c>
      <c r="W928">
        <v>77.7635425257956</v>
      </c>
      <c r="X928">
        <v>0</v>
      </c>
      <c r="Y928">
        <v>0</v>
      </c>
      <c r="AA928">
        <v>8.5907514776687304</v>
      </c>
      <c r="AB928">
        <v>2.4869963691005297</v>
      </c>
      <c r="AC928">
        <v>-19.167808826175889</v>
      </c>
      <c r="AD928">
        <v>19.657109409131593</v>
      </c>
      <c r="AE928">
        <v>19.254105757641288</v>
      </c>
    </row>
    <row r="929" spans="1:31">
      <c r="A929">
        <v>4</v>
      </c>
      <c r="B929">
        <v>64</v>
      </c>
      <c r="C929">
        <v>2008</v>
      </c>
      <c r="D929">
        <v>99</v>
      </c>
      <c r="E929">
        <v>99</v>
      </c>
      <c r="F929">
        <v>99</v>
      </c>
      <c r="G929">
        <v>4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188</v>
      </c>
      <c r="R929">
        <v>73496</v>
      </c>
      <c r="S929">
        <v>73491</v>
      </c>
      <c r="T929">
        <v>13.778192010449548</v>
      </c>
      <c r="U929">
        <v>56.656638227810198</v>
      </c>
      <c r="V929">
        <v>82.83490849248814</v>
      </c>
      <c r="W929">
        <v>76.453723585201118</v>
      </c>
      <c r="X929">
        <v>0</v>
      </c>
      <c r="Y929">
        <v>0</v>
      </c>
      <c r="AA929">
        <v>9.2143754081721188</v>
      </c>
      <c r="AB929">
        <v>2.3540397541683484</v>
      </c>
      <c r="AC929">
        <v>-20.982658304697797</v>
      </c>
      <c r="AD929">
        <v>5.1956718758173901</v>
      </c>
      <c r="AE929">
        <v>5.0104255874654884</v>
      </c>
    </row>
    <row r="930" spans="1:31">
      <c r="A930">
        <v>4</v>
      </c>
      <c r="B930">
        <v>65</v>
      </c>
      <c r="C930">
        <v>2007</v>
      </c>
      <c r="D930">
        <v>99</v>
      </c>
      <c r="E930">
        <v>99</v>
      </c>
      <c r="F930">
        <v>99</v>
      </c>
      <c r="G930">
        <v>1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1282</v>
      </c>
      <c r="R930">
        <v>624165</v>
      </c>
      <c r="S930">
        <v>624036</v>
      </c>
      <c r="T930">
        <v>14.027367763331815</v>
      </c>
      <c r="U930">
        <v>57.078048381824118</v>
      </c>
      <c r="V930">
        <v>84.379966425111988</v>
      </c>
      <c r="W930">
        <v>77.867612765931611</v>
      </c>
      <c r="X930">
        <v>0</v>
      </c>
      <c r="Y930">
        <v>0</v>
      </c>
      <c r="AA930">
        <v>8.5818407975674624</v>
      </c>
      <c r="AB930">
        <v>2.498694495186812</v>
      </c>
      <c r="AC930">
        <v>-16.301032892582771</v>
      </c>
      <c r="AD930">
        <v>45.002379304377925</v>
      </c>
      <c r="AE930">
        <v>45.184160534323887</v>
      </c>
    </row>
    <row r="931" spans="1:31">
      <c r="A931">
        <v>4</v>
      </c>
      <c r="B931">
        <v>66</v>
      </c>
      <c r="C931">
        <v>2007</v>
      </c>
      <c r="D931">
        <v>99</v>
      </c>
      <c r="E931">
        <v>99</v>
      </c>
      <c r="F931">
        <v>99</v>
      </c>
      <c r="G931">
        <v>2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1108</v>
      </c>
      <c r="R931">
        <v>425551</v>
      </c>
      <c r="S931">
        <v>425359</v>
      </c>
      <c r="T931">
        <v>14.037997795798857</v>
      </c>
      <c r="U931">
        <v>57.091562656485458</v>
      </c>
      <c r="V931">
        <v>84.743307658668897</v>
      </c>
      <c r="W931">
        <v>78.187948532887489</v>
      </c>
      <c r="X931">
        <v>0</v>
      </c>
      <c r="Y931">
        <v>0</v>
      </c>
      <c r="AA931">
        <v>9.1136882916426281</v>
      </c>
      <c r="AB931">
        <v>2.4237258545898288</v>
      </c>
      <c r="AC931">
        <v>-20.747154542089344</v>
      </c>
      <c r="AD931">
        <v>30.682283555401753</v>
      </c>
      <c r="AE931">
        <v>30.925388052465397</v>
      </c>
    </row>
    <row r="932" spans="1:31">
      <c r="A932">
        <v>4</v>
      </c>
      <c r="B932">
        <v>67</v>
      </c>
      <c r="C932">
        <v>2007</v>
      </c>
      <c r="D932">
        <v>99</v>
      </c>
      <c r="E932">
        <v>99</v>
      </c>
      <c r="F932">
        <v>99</v>
      </c>
      <c r="G932">
        <v>3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Q932">
        <v>604</v>
      </c>
      <c r="R932">
        <v>269181</v>
      </c>
      <c r="S932">
        <v>268824</v>
      </c>
      <c r="T932">
        <v>13.834029890668361</v>
      </c>
      <c r="U932">
        <v>56.763633455346259</v>
      </c>
      <c r="V932">
        <v>82.841621815807812</v>
      </c>
      <c r="W932">
        <v>76.363801967085649</v>
      </c>
      <c r="X932">
        <v>0</v>
      </c>
      <c r="Y932">
        <v>0</v>
      </c>
      <c r="AA932">
        <v>8.5374152046490099</v>
      </c>
      <c r="AB932">
        <v>2.4407457477528482</v>
      </c>
      <c r="AC932">
        <v>-16.240938579515671</v>
      </c>
      <c r="AD932">
        <v>19.407985810693887</v>
      </c>
      <c r="AE932">
        <v>19.088653507365706</v>
      </c>
    </row>
    <row r="933" spans="1:31">
      <c r="A933">
        <v>4</v>
      </c>
      <c r="B933">
        <v>68</v>
      </c>
      <c r="C933">
        <v>2007</v>
      </c>
      <c r="D933">
        <v>99</v>
      </c>
      <c r="E933">
        <v>99</v>
      </c>
      <c r="F933">
        <v>99</v>
      </c>
      <c r="G933">
        <v>4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Q933">
        <v>187</v>
      </c>
      <c r="R933">
        <v>68063</v>
      </c>
      <c r="S933">
        <v>68061</v>
      </c>
      <c r="T933">
        <v>13.830436507353477</v>
      </c>
      <c r="U933">
        <v>56.751340709069822</v>
      </c>
      <c r="V933">
        <v>82.20351309034217</v>
      </c>
      <c r="W933">
        <v>75.872752383890898</v>
      </c>
      <c r="X933">
        <v>0</v>
      </c>
      <c r="Y933">
        <v>0</v>
      </c>
      <c r="AA933">
        <v>8.8795777740668047</v>
      </c>
      <c r="AB933">
        <v>2.3896939912410282</v>
      </c>
      <c r="AC933">
        <v>-23.833908492961601</v>
      </c>
      <c r="AD933">
        <v>4.9073513295264446</v>
      </c>
      <c r="AE933">
        <v>4.8017979058450004</v>
      </c>
    </row>
    <row r="934" spans="1:31">
      <c r="A934">
        <v>4</v>
      </c>
      <c r="B934">
        <v>69</v>
      </c>
      <c r="C934">
        <v>2006</v>
      </c>
      <c r="D934">
        <v>99</v>
      </c>
      <c r="E934">
        <v>99</v>
      </c>
      <c r="F934">
        <v>99</v>
      </c>
      <c r="G934">
        <v>1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1406</v>
      </c>
      <c r="R934">
        <v>626051</v>
      </c>
      <c r="S934">
        <v>624555</v>
      </c>
      <c r="T934">
        <v>14.070805733079252</v>
      </c>
      <c r="U934">
        <v>57.155494712235111</v>
      </c>
      <c r="V934">
        <v>81.930032558047373</v>
      </c>
      <c r="W934">
        <v>75.433790298694817</v>
      </c>
      <c r="X934">
        <v>0</v>
      </c>
      <c r="Y934">
        <v>0</v>
      </c>
      <c r="AA934">
        <v>8.3067885684267715</v>
      </c>
      <c r="AB934">
        <v>2.4010699671539939</v>
      </c>
      <c r="AC934">
        <v>-15.118731414327664</v>
      </c>
      <c r="AD934">
        <v>44.715628910513189</v>
      </c>
      <c r="AE934">
        <v>45.046384765648952</v>
      </c>
    </row>
    <row r="935" spans="1:31">
      <c r="A935">
        <v>4</v>
      </c>
      <c r="B935">
        <v>70</v>
      </c>
      <c r="C935">
        <v>2006</v>
      </c>
      <c r="D935">
        <v>99</v>
      </c>
      <c r="E935">
        <v>99</v>
      </c>
      <c r="F935">
        <v>99</v>
      </c>
      <c r="G935">
        <v>2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1155</v>
      </c>
      <c r="R935">
        <v>427558</v>
      </c>
      <c r="S935">
        <v>424866</v>
      </c>
      <c r="T935">
        <v>14.107732752047676</v>
      </c>
      <c r="U935">
        <v>57.237343068167391</v>
      </c>
      <c r="V935">
        <v>81.944972578163913</v>
      </c>
      <c r="W935">
        <v>75.145810208396114</v>
      </c>
      <c r="X935">
        <v>0</v>
      </c>
      <c r="Y935">
        <v>0</v>
      </c>
      <c r="AA935">
        <v>8.6094900021477052</v>
      </c>
      <c r="AB935">
        <v>2.2675275717328831</v>
      </c>
      <c r="AC935">
        <v>-19.105292532816065</v>
      </c>
      <c r="AD935">
        <v>30.538286602403318</v>
      </c>
      <c r="AE935">
        <v>30.526714968539306</v>
      </c>
    </row>
    <row r="936" spans="1:31">
      <c r="A936">
        <v>4</v>
      </c>
      <c r="B936">
        <v>71</v>
      </c>
      <c r="C936">
        <v>2006</v>
      </c>
      <c r="D936">
        <v>99</v>
      </c>
      <c r="E936">
        <v>99</v>
      </c>
      <c r="F936">
        <v>99</v>
      </c>
      <c r="G936">
        <v>3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670</v>
      </c>
      <c r="R936">
        <v>279491</v>
      </c>
      <c r="S936">
        <v>279003</v>
      </c>
      <c r="T936">
        <v>13.883799478337403</v>
      </c>
      <c r="U936">
        <v>56.852582230298609</v>
      </c>
      <c r="V936">
        <v>80.243004567159744</v>
      </c>
      <c r="W936">
        <v>73.935411805607387</v>
      </c>
      <c r="X936">
        <v>0</v>
      </c>
      <c r="Y936">
        <v>0</v>
      </c>
      <c r="AA936">
        <v>7.8631018317689136</v>
      </c>
      <c r="AB936">
        <v>2.355839277121266</v>
      </c>
      <c r="AC936">
        <v>-14.995631713431456</v>
      </c>
      <c r="AD936">
        <v>19.962616208309289</v>
      </c>
      <c r="AE936">
        <v>19.723532117246965</v>
      </c>
    </row>
    <row r="937" spans="1:31">
      <c r="A937">
        <v>4</v>
      </c>
      <c r="B937">
        <v>72</v>
      </c>
      <c r="C937">
        <v>2006</v>
      </c>
      <c r="D937">
        <v>99</v>
      </c>
      <c r="E937">
        <v>99</v>
      </c>
      <c r="F937">
        <v>99</v>
      </c>
      <c r="G937">
        <v>4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189</v>
      </c>
      <c r="R937">
        <v>66972</v>
      </c>
      <c r="S937">
        <v>66967</v>
      </c>
      <c r="T937">
        <v>13.855357462820281</v>
      </c>
      <c r="U937">
        <v>56.806755566174395</v>
      </c>
      <c r="V937">
        <v>79.586434941569692</v>
      </c>
      <c r="W937">
        <v>73.455582600385242</v>
      </c>
      <c r="X937">
        <v>0</v>
      </c>
      <c r="Y937">
        <v>0</v>
      </c>
      <c r="AA937">
        <v>8.5607700468863186</v>
      </c>
      <c r="AB937">
        <v>2.2424938592214256</v>
      </c>
      <c r="AC937">
        <v>-20.750005784804966</v>
      </c>
      <c r="AD937">
        <v>4.783468278774234</v>
      </c>
      <c r="AE937">
        <v>4.7033681485647918</v>
      </c>
    </row>
    <row r="938" spans="1:31">
      <c r="A938">
        <v>4</v>
      </c>
      <c r="B938">
        <v>73</v>
      </c>
      <c r="C938">
        <v>2005</v>
      </c>
      <c r="D938">
        <v>99</v>
      </c>
      <c r="E938">
        <v>99</v>
      </c>
      <c r="F938">
        <v>99</v>
      </c>
      <c r="G938">
        <v>1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1522</v>
      </c>
      <c r="R938">
        <v>609995</v>
      </c>
      <c r="S938">
        <v>609833</v>
      </c>
      <c r="T938">
        <v>14.013755850457789</v>
      </c>
      <c r="U938">
        <v>57.058584891273512</v>
      </c>
      <c r="V938">
        <v>81.565594199701181</v>
      </c>
      <c r="W938">
        <v>75.265780631745187</v>
      </c>
      <c r="X938">
        <v>0</v>
      </c>
      <c r="Y938">
        <v>0</v>
      </c>
      <c r="AA938">
        <v>8.1845443013593258</v>
      </c>
      <c r="AB938">
        <v>2.4855119950042672</v>
      </c>
      <c r="AC938">
        <v>-16.03934062065689</v>
      </c>
      <c r="AD938">
        <v>44.674270631626129</v>
      </c>
      <c r="AE938">
        <v>44.950927220787442</v>
      </c>
    </row>
    <row r="939" spans="1:31">
      <c r="A939">
        <v>4</v>
      </c>
      <c r="B939">
        <v>74</v>
      </c>
      <c r="C939">
        <v>2005</v>
      </c>
      <c r="D939">
        <v>99</v>
      </c>
      <c r="E939">
        <v>99</v>
      </c>
      <c r="F939">
        <v>99</v>
      </c>
      <c r="G939">
        <v>2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1280</v>
      </c>
      <c r="R939">
        <v>420341</v>
      </c>
      <c r="S939">
        <v>420191</v>
      </c>
      <c r="T939">
        <v>14.022051144190078</v>
      </c>
      <c r="U939">
        <v>57.081179749209298</v>
      </c>
      <c r="V939">
        <v>81.447197103855984</v>
      </c>
      <c r="W939">
        <v>75.15341523259535</v>
      </c>
      <c r="X939">
        <v>0</v>
      </c>
      <c r="Y939">
        <v>0</v>
      </c>
      <c r="AA939">
        <v>8.5188251193207503</v>
      </c>
      <c r="AB939">
        <v>2.3394431244653044</v>
      </c>
      <c r="AC939">
        <v>-17.915626661025701</v>
      </c>
      <c r="AD939">
        <v>30.784559859619097</v>
      </c>
      <c r="AE939">
        <v>30.926133748078605</v>
      </c>
    </row>
    <row r="940" spans="1:31">
      <c r="A940">
        <v>4</v>
      </c>
      <c r="B940">
        <v>75</v>
      </c>
      <c r="C940">
        <v>2005</v>
      </c>
      <c r="D940">
        <v>99</v>
      </c>
      <c r="E940">
        <v>99</v>
      </c>
      <c r="F940">
        <v>99</v>
      </c>
      <c r="G940">
        <v>3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730</v>
      </c>
      <c r="R940">
        <v>268710</v>
      </c>
      <c r="S940">
        <v>268540</v>
      </c>
      <c r="T940">
        <v>13.831253023705855</v>
      </c>
      <c r="U940">
        <v>56.770887018693685</v>
      </c>
      <c r="V940">
        <v>79.989641430923228</v>
      </c>
      <c r="W940">
        <v>73.783221121619277</v>
      </c>
      <c r="X940">
        <v>0</v>
      </c>
      <c r="Y940">
        <v>0</v>
      </c>
      <c r="AA940">
        <v>8.0247487471443648</v>
      </c>
      <c r="AB940">
        <v>2.3186793452267183</v>
      </c>
      <c r="AC940">
        <v>-15.942401740575733</v>
      </c>
      <c r="AD940">
        <v>19.679543703512753</v>
      </c>
      <c r="AE940">
        <v>19.404245389300925</v>
      </c>
    </row>
    <row r="941" spans="1:31">
      <c r="A941">
        <v>4</v>
      </c>
      <c r="B941">
        <v>76</v>
      </c>
      <c r="C941">
        <v>2005</v>
      </c>
      <c r="D941">
        <v>99</v>
      </c>
      <c r="E941">
        <v>99</v>
      </c>
      <c r="F941">
        <v>99</v>
      </c>
      <c r="G941">
        <v>4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Q941">
        <v>214</v>
      </c>
      <c r="R941">
        <v>66382</v>
      </c>
      <c r="S941">
        <v>66377</v>
      </c>
      <c r="T941">
        <v>13.723720285619592</v>
      </c>
      <c r="U941">
        <v>56.577609714208222</v>
      </c>
      <c r="V941">
        <v>78.649167251419811</v>
      </c>
      <c r="W941">
        <v>72.589532518793931</v>
      </c>
      <c r="X941">
        <v>0</v>
      </c>
      <c r="Y941">
        <v>0</v>
      </c>
      <c r="AA941">
        <v>8.2825124304683193</v>
      </c>
      <c r="AB941">
        <v>2.2958241037782687</v>
      </c>
      <c r="AC941">
        <v>-20.872781728633953</v>
      </c>
      <c r="AD941">
        <v>4.8616258052420189</v>
      </c>
      <c r="AE941">
        <v>4.7186936418330356</v>
      </c>
    </row>
    <row r="942" spans="1:31">
      <c r="A942">
        <v>4</v>
      </c>
      <c r="B942">
        <v>77</v>
      </c>
      <c r="C942">
        <v>2004</v>
      </c>
      <c r="D942">
        <v>99</v>
      </c>
      <c r="E942">
        <v>99</v>
      </c>
      <c r="F942">
        <v>99</v>
      </c>
      <c r="G942">
        <v>1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1737</v>
      </c>
      <c r="R942">
        <v>631881</v>
      </c>
      <c r="S942">
        <v>631721</v>
      </c>
      <c r="T942">
        <v>13.793450032521944</v>
      </c>
      <c r="U942">
        <v>56.686972571752399</v>
      </c>
      <c r="V942">
        <v>81.77316122982775</v>
      </c>
      <c r="W942">
        <v>75.458100173969498</v>
      </c>
      <c r="X942">
        <v>0</v>
      </c>
      <c r="Y942">
        <v>0</v>
      </c>
      <c r="AA942">
        <v>8.2806153411120231</v>
      </c>
      <c r="AB942">
        <v>2.5371268524998558</v>
      </c>
      <c r="AC942">
        <v>-18.801073127425504</v>
      </c>
      <c r="AD942">
        <v>46.143381048148576</v>
      </c>
      <c r="AE942">
        <v>46.451402364666805</v>
      </c>
    </row>
    <row r="943" spans="1:31">
      <c r="A943">
        <v>4</v>
      </c>
      <c r="B943">
        <v>78</v>
      </c>
      <c r="C943">
        <v>2004</v>
      </c>
      <c r="D943">
        <v>99</v>
      </c>
      <c r="E943">
        <v>99</v>
      </c>
      <c r="F943">
        <v>99</v>
      </c>
      <c r="G943">
        <v>2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1443</v>
      </c>
      <c r="R943">
        <v>402711</v>
      </c>
      <c r="S943">
        <v>402538</v>
      </c>
      <c r="T943">
        <v>13.820506517080489</v>
      </c>
      <c r="U943">
        <v>56.735592664543447</v>
      </c>
      <c r="V943">
        <v>81.365463921236483</v>
      </c>
      <c r="W943">
        <v>75.069797634012701</v>
      </c>
      <c r="X943">
        <v>0</v>
      </c>
      <c r="Y943">
        <v>0</v>
      </c>
      <c r="AA943">
        <v>8.4068046537575096</v>
      </c>
      <c r="AB943">
        <v>2.3911045339721846</v>
      </c>
      <c r="AC943">
        <v>-16.477535044471662</v>
      </c>
      <c r="AD943">
        <v>29.408143503730859</v>
      </c>
      <c r="AE943">
        <v>29.446913365069975</v>
      </c>
    </row>
    <row r="944" spans="1:31">
      <c r="A944">
        <v>4</v>
      </c>
      <c r="B944">
        <v>79</v>
      </c>
      <c r="C944">
        <v>2004</v>
      </c>
      <c r="D944">
        <v>99</v>
      </c>
      <c r="E944">
        <v>99</v>
      </c>
      <c r="F944">
        <v>99</v>
      </c>
      <c r="G944">
        <v>3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823</v>
      </c>
      <c r="R944">
        <v>268586</v>
      </c>
      <c r="S944">
        <v>268229</v>
      </c>
      <c r="T944">
        <v>13.69691272069281</v>
      </c>
      <c r="U944">
        <v>56.537305809588076</v>
      </c>
      <c r="V944">
        <v>80.530631304690601</v>
      </c>
      <c r="W944">
        <v>74.234905248873147</v>
      </c>
      <c r="X944">
        <v>0</v>
      </c>
      <c r="Y944">
        <v>0</v>
      </c>
      <c r="AA944">
        <v>7.9348490607069921</v>
      </c>
      <c r="AB944">
        <v>2.3717654818521936</v>
      </c>
      <c r="AC944">
        <v>-13.871102248354852</v>
      </c>
      <c r="AD944">
        <v>19.61360785052571</v>
      </c>
      <c r="AE944">
        <v>19.403565367501255</v>
      </c>
    </row>
    <row r="945" spans="1:31">
      <c r="A945">
        <v>4</v>
      </c>
      <c r="B945">
        <v>80</v>
      </c>
      <c r="C945">
        <v>2004</v>
      </c>
      <c r="D945">
        <v>99</v>
      </c>
      <c r="E945">
        <v>99</v>
      </c>
      <c r="F945">
        <v>99</v>
      </c>
      <c r="G945">
        <v>4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234</v>
      </c>
      <c r="R945">
        <v>66208</v>
      </c>
      <c r="S945">
        <v>66205</v>
      </c>
      <c r="T945">
        <v>13.694734775253748</v>
      </c>
      <c r="U945">
        <v>56.539626916396045</v>
      </c>
      <c r="V945">
        <v>78.89826103185915</v>
      </c>
      <c r="W945">
        <v>72.822496790272609</v>
      </c>
      <c r="X945">
        <v>0</v>
      </c>
      <c r="Y945">
        <v>0</v>
      </c>
      <c r="AA945">
        <v>8.3014527108316631</v>
      </c>
      <c r="AB945">
        <v>2.4198012814269529</v>
      </c>
      <c r="AC945">
        <v>-17.310951902747572</v>
      </c>
      <c r="AD945">
        <v>4.8348675975948332</v>
      </c>
      <c r="AE945">
        <v>4.6981189027618999</v>
      </c>
    </row>
    <row r="946" spans="1:31">
      <c r="A946">
        <v>4</v>
      </c>
      <c r="B946">
        <v>81</v>
      </c>
      <c r="C946">
        <v>2003</v>
      </c>
      <c r="D946">
        <v>99</v>
      </c>
      <c r="E946">
        <v>99</v>
      </c>
      <c r="F946">
        <v>99</v>
      </c>
      <c r="G946">
        <v>1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1841</v>
      </c>
      <c r="R946">
        <v>588852</v>
      </c>
      <c r="S946">
        <v>588647</v>
      </c>
      <c r="T946">
        <v>13.632383009652676</v>
      </c>
      <c r="U946">
        <v>56.415041612375504</v>
      </c>
      <c r="V946">
        <v>83.229508771907618</v>
      </c>
      <c r="W946">
        <v>76.794911381526305</v>
      </c>
      <c r="X946">
        <v>0</v>
      </c>
      <c r="Y946">
        <v>0</v>
      </c>
      <c r="AA946">
        <v>7.7308461451802142</v>
      </c>
      <c r="AB946">
        <v>2.604984244501134</v>
      </c>
      <c r="AC946">
        <v>-18.624349723690678</v>
      </c>
      <c r="AD946">
        <v>46.464679940440817</v>
      </c>
      <c r="AE946">
        <v>46.518599324919514</v>
      </c>
    </row>
    <row r="947" spans="1:31">
      <c r="A947">
        <v>4</v>
      </c>
      <c r="B947">
        <v>82</v>
      </c>
      <c r="C947">
        <v>2003</v>
      </c>
      <c r="D947">
        <v>99</v>
      </c>
      <c r="E947">
        <v>99</v>
      </c>
      <c r="F947">
        <v>99</v>
      </c>
      <c r="G947">
        <v>2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  <c r="Q947">
        <v>1479</v>
      </c>
      <c r="R947">
        <v>361925</v>
      </c>
      <c r="S947">
        <v>361737</v>
      </c>
      <c r="T947">
        <v>13.728935552946057</v>
      </c>
      <c r="U947">
        <v>56.5814085924304</v>
      </c>
      <c r="V947">
        <v>83.711198798647189</v>
      </c>
      <c r="W947">
        <v>77.231772254429472</v>
      </c>
      <c r="X947">
        <v>0</v>
      </c>
      <c r="Y947">
        <v>0</v>
      </c>
      <c r="AA947">
        <v>7.8947730298889454</v>
      </c>
      <c r="AB947">
        <v>2.4398586502719604</v>
      </c>
      <c r="AC947">
        <v>-18.687251828280274</v>
      </c>
      <c r="AD947">
        <v>28.558499058242219</v>
      </c>
      <c r="AE947">
        <v>28.74936021494732</v>
      </c>
    </row>
    <row r="948" spans="1:31">
      <c r="A948">
        <v>4</v>
      </c>
      <c r="B948">
        <v>83</v>
      </c>
      <c r="C948">
        <v>2003</v>
      </c>
      <c r="D948">
        <v>99</v>
      </c>
      <c r="E948">
        <v>99</v>
      </c>
      <c r="F948">
        <v>99</v>
      </c>
      <c r="G948">
        <v>3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856</v>
      </c>
      <c r="R948">
        <v>257136</v>
      </c>
      <c r="S948">
        <v>256793</v>
      </c>
      <c r="T948">
        <v>13.50341842449132</v>
      </c>
      <c r="U948">
        <v>56.197041975443263</v>
      </c>
      <c r="V948">
        <v>82.709374083508138</v>
      </c>
      <c r="W948">
        <v>76.245304973267196</v>
      </c>
      <c r="X948">
        <v>0</v>
      </c>
      <c r="Y948">
        <v>0</v>
      </c>
      <c r="AA948">
        <v>7.6450155675891809</v>
      </c>
      <c r="AB948">
        <v>2.4604735527056842</v>
      </c>
      <c r="AC948">
        <v>-13.557623963120513</v>
      </c>
      <c r="AD948">
        <v>20.289889379954875</v>
      </c>
      <c r="AE948">
        <v>20.148166817216065</v>
      </c>
    </row>
    <row r="949" spans="1:31">
      <c r="A949">
        <v>4</v>
      </c>
      <c r="B949">
        <v>84</v>
      </c>
      <c r="C949">
        <v>2003</v>
      </c>
      <c r="D949">
        <v>99</v>
      </c>
      <c r="E949">
        <v>99</v>
      </c>
      <c r="F949">
        <v>99</v>
      </c>
      <c r="G949">
        <v>4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239</v>
      </c>
      <c r="R949">
        <v>59398</v>
      </c>
      <c r="S949">
        <v>59394</v>
      </c>
      <c r="T949">
        <v>13.470689248796258</v>
      </c>
      <c r="U949">
        <v>56.148028420379163</v>
      </c>
      <c r="V949">
        <v>81.25724384721471</v>
      </c>
      <c r="W949">
        <v>74.99819510388231</v>
      </c>
      <c r="X949">
        <v>0</v>
      </c>
      <c r="Y949">
        <v>0</v>
      </c>
      <c r="AA949">
        <v>8.0520403113536752</v>
      </c>
      <c r="AB949">
        <v>2.4481508681314241</v>
      </c>
      <c r="AC949">
        <v>-20.63554131395032</v>
      </c>
      <c r="AD949">
        <v>4.6869316213620813</v>
      </c>
      <c r="AE949">
        <v>4.5838736429171236</v>
      </c>
    </row>
    <row r="950" spans="1:31">
      <c r="A950">
        <v>4</v>
      </c>
      <c r="B950">
        <v>85</v>
      </c>
      <c r="C950">
        <v>2002</v>
      </c>
      <c r="D950">
        <v>99</v>
      </c>
      <c r="E950">
        <v>99</v>
      </c>
      <c r="F950">
        <v>99</v>
      </c>
      <c r="G950">
        <v>1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1954</v>
      </c>
      <c r="R950">
        <v>579816</v>
      </c>
      <c r="S950">
        <v>579585</v>
      </c>
      <c r="T950">
        <v>13.328754294465829</v>
      </c>
      <c r="U950">
        <v>55.894741927413591</v>
      </c>
      <c r="V950">
        <v>82.151512919394278</v>
      </c>
      <c r="W950">
        <v>75.796340830077824</v>
      </c>
      <c r="X950">
        <v>0</v>
      </c>
      <c r="Y950">
        <v>0</v>
      </c>
      <c r="AA950">
        <v>7.5633138127595521</v>
      </c>
      <c r="AB950">
        <v>2.6946940511756345</v>
      </c>
      <c r="AC950">
        <v>-13.013136977204978</v>
      </c>
      <c r="AD950">
        <v>46.915955758778686</v>
      </c>
      <c r="AE950">
        <v>46.967589400009849</v>
      </c>
    </row>
    <row r="951" spans="1:31">
      <c r="A951">
        <v>4</v>
      </c>
      <c r="B951">
        <v>86</v>
      </c>
      <c r="C951">
        <v>2002</v>
      </c>
      <c r="D951">
        <v>99</v>
      </c>
      <c r="E951">
        <v>99</v>
      </c>
      <c r="F951">
        <v>99</v>
      </c>
      <c r="G951">
        <v>2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1498</v>
      </c>
      <c r="R951">
        <v>338487</v>
      </c>
      <c r="S951">
        <v>338379</v>
      </c>
      <c r="T951">
        <v>13.463459453391122</v>
      </c>
      <c r="U951">
        <v>56.12890575360764</v>
      </c>
      <c r="V951">
        <v>82.785562908256821</v>
      </c>
      <c r="W951">
        <v>76.392016939584721</v>
      </c>
      <c r="X951">
        <v>0</v>
      </c>
      <c r="Y951">
        <v>0</v>
      </c>
      <c r="AA951">
        <v>7.6783749599792044</v>
      </c>
      <c r="AB951">
        <v>2.6019345362933981</v>
      </c>
      <c r="AC951">
        <v>-11.644072594168827</v>
      </c>
      <c r="AD951">
        <v>27.388759739161607</v>
      </c>
      <c r="AE951">
        <v>27.636578365884422</v>
      </c>
    </row>
    <row r="952" spans="1:31">
      <c r="A952">
        <v>4</v>
      </c>
      <c r="B952">
        <v>87</v>
      </c>
      <c r="C952">
        <v>2002</v>
      </c>
      <c r="D952">
        <v>99</v>
      </c>
      <c r="E952">
        <v>99</v>
      </c>
      <c r="F952">
        <v>99</v>
      </c>
      <c r="G952">
        <v>3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895</v>
      </c>
      <c r="R952">
        <v>262702</v>
      </c>
      <c r="S952">
        <v>262227</v>
      </c>
      <c r="T952">
        <v>13.347736218224451</v>
      </c>
      <c r="U952">
        <v>55.918097678728735</v>
      </c>
      <c r="V952">
        <v>81.474438208599622</v>
      </c>
      <c r="W952">
        <v>75.077597272592513</v>
      </c>
      <c r="X952">
        <v>0</v>
      </c>
      <c r="Y952">
        <v>0</v>
      </c>
      <c r="AA952">
        <v>7.3246146363383806</v>
      </c>
      <c r="AB952">
        <v>2.5610299688359524</v>
      </c>
      <c r="AC952">
        <v>-8.4294250784864282</v>
      </c>
      <c r="AD952">
        <v>21.256597627079422</v>
      </c>
      <c r="AE952">
        <v>21.048476427471957</v>
      </c>
    </row>
    <row r="953" spans="1:31">
      <c r="A953">
        <v>4</v>
      </c>
      <c r="B953">
        <v>88</v>
      </c>
      <c r="C953">
        <v>2002</v>
      </c>
      <c r="D953">
        <v>99</v>
      </c>
      <c r="E953">
        <v>99</v>
      </c>
      <c r="F953">
        <v>99</v>
      </c>
      <c r="G953">
        <v>4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243</v>
      </c>
      <c r="R953">
        <v>54856</v>
      </c>
      <c r="S953">
        <v>54851</v>
      </c>
      <c r="T953">
        <v>13.183334548636431</v>
      </c>
      <c r="U953">
        <v>55.662558567756257</v>
      </c>
      <c r="V953">
        <v>80.325474668659069</v>
      </c>
      <c r="W953">
        <v>74.132345809556611</v>
      </c>
      <c r="X953">
        <v>0</v>
      </c>
      <c r="Y953">
        <v>0</v>
      </c>
      <c r="AA953">
        <v>7.6445221757357791</v>
      </c>
      <c r="AB953">
        <v>2.6124918040100447</v>
      </c>
      <c r="AC953">
        <v>-12.890318915987608</v>
      </c>
      <c r="AD953">
        <v>4.4386868749802773</v>
      </c>
      <c r="AE953">
        <v>4.3473558066337823</v>
      </c>
    </row>
    <row r="954" spans="1:31">
      <c r="A954">
        <v>4</v>
      </c>
      <c r="B954">
        <v>89</v>
      </c>
      <c r="C954">
        <v>2001</v>
      </c>
      <c r="D954">
        <v>99</v>
      </c>
      <c r="E954">
        <v>99</v>
      </c>
      <c r="F954">
        <v>99</v>
      </c>
      <c r="G954">
        <v>1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2065</v>
      </c>
      <c r="R954">
        <v>575218</v>
      </c>
      <c r="S954">
        <v>574889</v>
      </c>
      <c r="T954">
        <v>12.971238730359618</v>
      </c>
      <c r="U954">
        <v>55.287385912758801</v>
      </c>
      <c r="V954">
        <v>80.064995503480446</v>
      </c>
      <c r="W954">
        <v>73.863900200906869</v>
      </c>
      <c r="X954">
        <v>0</v>
      </c>
      <c r="Y954">
        <v>0</v>
      </c>
      <c r="AA954">
        <v>6.9880031102334605</v>
      </c>
      <c r="AB954">
        <v>2.8427251276338392</v>
      </c>
      <c r="AC954">
        <v>-6.5019833187407592</v>
      </c>
      <c r="AD954">
        <v>46.888894486252141</v>
      </c>
      <c r="AE954">
        <v>46.972589162867379</v>
      </c>
    </row>
    <row r="955" spans="1:31">
      <c r="A955">
        <v>4</v>
      </c>
      <c r="B955">
        <v>90</v>
      </c>
      <c r="C955">
        <v>2001</v>
      </c>
      <c r="D955">
        <v>99</v>
      </c>
      <c r="E955">
        <v>99</v>
      </c>
      <c r="F955">
        <v>99</v>
      </c>
      <c r="G955">
        <v>2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1564</v>
      </c>
      <c r="R955">
        <v>333550.59999999998</v>
      </c>
      <c r="S955">
        <v>333191</v>
      </c>
      <c r="T955">
        <v>13.219202723664718</v>
      </c>
      <c r="U955">
        <v>55.724917539789487</v>
      </c>
      <c r="V955">
        <v>80.675795264578511</v>
      </c>
      <c r="W955">
        <v>74.431775328862713</v>
      </c>
      <c r="X955">
        <v>0</v>
      </c>
      <c r="Y955">
        <v>0</v>
      </c>
      <c r="AA955">
        <v>7.1953540058802732</v>
      </c>
      <c r="AB955">
        <v>2.7939973681484744</v>
      </c>
      <c r="AC955">
        <v>-5.696524930752231</v>
      </c>
      <c r="AD955">
        <v>27.189376704529565</v>
      </c>
      <c r="AE955">
        <v>27.433416971335191</v>
      </c>
    </row>
    <row r="956" spans="1:31">
      <c r="A956">
        <v>4</v>
      </c>
      <c r="B956">
        <v>91</v>
      </c>
      <c r="C956">
        <v>2001</v>
      </c>
      <c r="D956">
        <v>99</v>
      </c>
      <c r="E956">
        <v>99</v>
      </c>
      <c r="F956">
        <v>99</v>
      </c>
      <c r="G956">
        <v>3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972</v>
      </c>
      <c r="R956">
        <v>260663.5</v>
      </c>
      <c r="S956">
        <v>260199</v>
      </c>
      <c r="T956">
        <v>13.034460137303457</v>
      </c>
      <c r="U956">
        <v>55.389663296169473</v>
      </c>
      <c r="V956">
        <v>79.18709295577689</v>
      </c>
      <c r="W956">
        <v>72.968957437576762</v>
      </c>
      <c r="X956">
        <v>0</v>
      </c>
      <c r="Y956">
        <v>0</v>
      </c>
      <c r="AA956">
        <v>7.0137012350501875</v>
      </c>
      <c r="AB956">
        <v>2.6078252718605506</v>
      </c>
      <c r="AC956">
        <v>-4.9498387313230703</v>
      </c>
      <c r="AD956">
        <v>21.247984847339929</v>
      </c>
      <c r="AE956">
        <v>21.002550090737376</v>
      </c>
    </row>
    <row r="957" spans="1:31">
      <c r="A957">
        <v>4</v>
      </c>
      <c r="B957">
        <v>92</v>
      </c>
      <c r="C957">
        <v>2001</v>
      </c>
      <c r="D957">
        <v>99</v>
      </c>
      <c r="E957">
        <v>99</v>
      </c>
      <c r="F957">
        <v>99</v>
      </c>
      <c r="G957">
        <v>4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235</v>
      </c>
      <c r="R957">
        <v>57336</v>
      </c>
      <c r="S957">
        <v>57334</v>
      </c>
      <c r="T957">
        <v>13.018574717455001</v>
      </c>
      <c r="U957">
        <v>55.365019011406815</v>
      </c>
      <c r="V957">
        <v>78.441151847071481</v>
      </c>
      <c r="W957">
        <v>72.39503186067688</v>
      </c>
      <c r="X957">
        <v>0</v>
      </c>
      <c r="Y957">
        <v>0</v>
      </c>
      <c r="AA957">
        <v>7.0972452660566887</v>
      </c>
      <c r="AB957">
        <v>2.7314700494407345</v>
      </c>
      <c r="AC957">
        <v>-6.5205598803537876</v>
      </c>
      <c r="AD957">
        <v>4.673743961878368</v>
      </c>
      <c r="AE957">
        <v>4.5914437750600348</v>
      </c>
    </row>
    <row r="958" spans="1:31">
      <c r="A958">
        <v>4</v>
      </c>
      <c r="B958">
        <v>93</v>
      </c>
      <c r="C958">
        <v>2000</v>
      </c>
      <c r="D958">
        <v>99</v>
      </c>
      <c r="E958">
        <v>99</v>
      </c>
      <c r="F958">
        <v>99</v>
      </c>
      <c r="G958">
        <v>1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2555</v>
      </c>
      <c r="R958">
        <v>592418</v>
      </c>
      <c r="S958">
        <v>591745</v>
      </c>
      <c r="T958">
        <v>12.677673534565121</v>
      </c>
      <c r="U958">
        <v>54.7898266990004</v>
      </c>
      <c r="V958">
        <v>74.086568538814404</v>
      </c>
      <c r="W958">
        <v>68.31625198911695</v>
      </c>
      <c r="X958">
        <v>0</v>
      </c>
      <c r="Y958">
        <v>0</v>
      </c>
      <c r="AA958">
        <v>6.5928366394751601</v>
      </c>
      <c r="AB958">
        <v>2.7767711426954911</v>
      </c>
      <c r="AC958">
        <v>-2.0729866210232286</v>
      </c>
      <c r="AD958">
        <v>47.632095853062189</v>
      </c>
      <c r="AE958">
        <v>47.713716981938319</v>
      </c>
    </row>
    <row r="959" spans="1:31">
      <c r="A959">
        <v>4</v>
      </c>
      <c r="B959">
        <v>94</v>
      </c>
      <c r="C959">
        <v>2000</v>
      </c>
      <c r="D959">
        <v>99</v>
      </c>
      <c r="E959">
        <v>99</v>
      </c>
      <c r="F959">
        <v>99</v>
      </c>
      <c r="G959">
        <v>2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2083</v>
      </c>
      <c r="R959">
        <v>335791.75</v>
      </c>
      <c r="S959">
        <v>335099.75</v>
      </c>
      <c r="T959">
        <v>12.806750016937579</v>
      </c>
      <c r="U959">
        <v>55.018477333987882</v>
      </c>
      <c r="V959">
        <v>74.767771089056737</v>
      </c>
      <c r="W959">
        <v>68.875650849933763</v>
      </c>
      <c r="X959">
        <v>0</v>
      </c>
      <c r="Y959">
        <v>0</v>
      </c>
      <c r="AA959">
        <v>6.8633310059477122</v>
      </c>
      <c r="AB959">
        <v>2.7322609326120846</v>
      </c>
      <c r="AC959">
        <v>-3.1738477292378344</v>
      </c>
      <c r="AD959">
        <v>26.998613854858377</v>
      </c>
      <c r="AE959">
        <v>27.241087488963505</v>
      </c>
    </row>
    <row r="960" spans="1:31">
      <c r="A960">
        <v>4</v>
      </c>
      <c r="B960">
        <v>95</v>
      </c>
      <c r="C960">
        <v>2000</v>
      </c>
      <c r="D960">
        <v>99</v>
      </c>
      <c r="E960">
        <v>99</v>
      </c>
      <c r="F960">
        <v>99</v>
      </c>
      <c r="G960">
        <v>3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1196</v>
      </c>
      <c r="R960">
        <v>256905.25</v>
      </c>
      <c r="S960">
        <v>256529.75</v>
      </c>
      <c r="T960">
        <v>12.87727673918692</v>
      </c>
      <c r="U960">
        <v>55.128299934023239</v>
      </c>
      <c r="V960">
        <v>73.079278719135104</v>
      </c>
      <c r="W960">
        <v>67.360448412319556</v>
      </c>
      <c r="X960">
        <v>0</v>
      </c>
      <c r="Y960">
        <v>0</v>
      </c>
      <c r="AA960">
        <v>6.8505556622342123</v>
      </c>
      <c r="AB960">
        <v>2.7694135176127439</v>
      </c>
      <c r="AC960">
        <v>-2.6386718425723719</v>
      </c>
      <c r="AD960">
        <v>20.655914393477076</v>
      </c>
      <c r="AE960">
        <v>20.395169962848303</v>
      </c>
    </row>
    <row r="961" spans="1:31">
      <c r="A961">
        <v>4</v>
      </c>
      <c r="B961">
        <v>96</v>
      </c>
      <c r="C961">
        <v>2000</v>
      </c>
      <c r="D961">
        <v>99</v>
      </c>
      <c r="E961">
        <v>99</v>
      </c>
      <c r="F961">
        <v>99</v>
      </c>
      <c r="G961">
        <v>4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264</v>
      </c>
      <c r="R961">
        <v>58622</v>
      </c>
      <c r="S961">
        <v>58621</v>
      </c>
      <c r="T961">
        <v>12.739210535293919</v>
      </c>
      <c r="U961">
        <v>54.89230821719179</v>
      </c>
      <c r="V961">
        <v>72.810620767301856</v>
      </c>
      <c r="W961">
        <v>67.207462226847795</v>
      </c>
      <c r="X961">
        <v>0</v>
      </c>
      <c r="Y961">
        <v>0</v>
      </c>
      <c r="AA961">
        <v>6.9782452480558108</v>
      </c>
      <c r="AB961">
        <v>2.7887506286875721</v>
      </c>
      <c r="AC961">
        <v>-8.1009550186870136</v>
      </c>
      <c r="AD961">
        <v>4.7133758986023588</v>
      </c>
      <c r="AE961">
        <v>4.6500255662498562</v>
      </c>
    </row>
    <row r="962" spans="1:31">
      <c r="A962">
        <v>4</v>
      </c>
      <c r="B962">
        <v>97</v>
      </c>
      <c r="C962">
        <v>1999</v>
      </c>
      <c r="D962">
        <v>99</v>
      </c>
      <c r="E962">
        <v>99</v>
      </c>
      <c r="F962">
        <v>99</v>
      </c>
      <c r="G962">
        <v>1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4075</v>
      </c>
      <c r="R962">
        <v>628870.5</v>
      </c>
      <c r="S962">
        <v>628890.5</v>
      </c>
      <c r="T962">
        <v>12.465879700192644</v>
      </c>
      <c r="U962">
        <v>54.430537589612193</v>
      </c>
      <c r="V962">
        <v>75.201195915661245</v>
      </c>
      <c r="W962">
        <v>69.407660041613482</v>
      </c>
      <c r="X962">
        <v>0</v>
      </c>
      <c r="Y962">
        <v>0</v>
      </c>
      <c r="AA962">
        <v>6.556072644869861</v>
      </c>
      <c r="AB962">
        <v>3.0047431583090409</v>
      </c>
      <c r="AC962">
        <v>2.9375053051205816E-2</v>
      </c>
      <c r="AD962">
        <v>48.440915429124495</v>
      </c>
      <c r="AE962">
        <v>48.61056621248531</v>
      </c>
    </row>
    <row r="963" spans="1:31">
      <c r="A963">
        <v>4</v>
      </c>
      <c r="B963">
        <v>98</v>
      </c>
      <c r="C963">
        <v>1999</v>
      </c>
      <c r="D963">
        <v>99</v>
      </c>
      <c r="E963">
        <v>99</v>
      </c>
      <c r="F963">
        <v>99</v>
      </c>
      <c r="G963">
        <v>2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2703</v>
      </c>
      <c r="R963">
        <v>336108.75</v>
      </c>
      <c r="S963">
        <v>335121.25</v>
      </c>
      <c r="T963">
        <v>12.605274334571773</v>
      </c>
      <c r="U963">
        <v>54.677532385666389</v>
      </c>
      <c r="V963">
        <v>75.473987400083487</v>
      </c>
      <c r="W963">
        <v>69.459284602813284</v>
      </c>
      <c r="X963">
        <v>0</v>
      </c>
      <c r="Y963">
        <v>0</v>
      </c>
      <c r="AA963">
        <v>6.5798985682294386</v>
      </c>
      <c r="AB963">
        <v>2.8741814715199423</v>
      </c>
      <c r="AC963">
        <v>-2.5610528803527925</v>
      </c>
      <c r="AD963">
        <v>25.889933672733495</v>
      </c>
      <c r="AE963">
        <v>25.922716809909939</v>
      </c>
    </row>
    <row r="964" spans="1:31">
      <c r="A964">
        <v>4</v>
      </c>
      <c r="B964">
        <v>99</v>
      </c>
      <c r="C964">
        <v>1999</v>
      </c>
      <c r="D964">
        <v>99</v>
      </c>
      <c r="E964">
        <v>99</v>
      </c>
      <c r="F964">
        <v>99</v>
      </c>
      <c r="G964">
        <v>3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1909</v>
      </c>
      <c r="R964">
        <v>273528.5</v>
      </c>
      <c r="S964">
        <v>273023.5</v>
      </c>
      <c r="T964">
        <v>12.787778970015921</v>
      </c>
      <c r="U964">
        <v>54.979750827309722</v>
      </c>
      <c r="V964">
        <v>74.661650370755595</v>
      </c>
      <c r="W964">
        <v>68.787909558334718</v>
      </c>
      <c r="X964">
        <v>0</v>
      </c>
      <c r="Y964">
        <v>0</v>
      </c>
      <c r="AA964">
        <v>7.1020189642829292</v>
      </c>
      <c r="AB964">
        <v>2.8622657848387023</v>
      </c>
      <c r="AC964">
        <v>-0.99888066542377951</v>
      </c>
      <c r="AD964">
        <v>21.069474456116605</v>
      </c>
      <c r="AE964">
        <v>20.915121102464528</v>
      </c>
    </row>
    <row r="965" spans="1:31">
      <c r="A965">
        <v>4</v>
      </c>
      <c r="B965">
        <v>100</v>
      </c>
      <c r="C965">
        <v>1999</v>
      </c>
      <c r="D965">
        <v>99</v>
      </c>
      <c r="E965">
        <v>99</v>
      </c>
      <c r="F965">
        <v>99</v>
      </c>
      <c r="G965">
        <v>4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498</v>
      </c>
      <c r="R965">
        <v>59714</v>
      </c>
      <c r="S965">
        <v>59713</v>
      </c>
      <c r="T965">
        <v>12.637840372441969</v>
      </c>
      <c r="U965">
        <v>54.724833788287313</v>
      </c>
      <c r="V965">
        <v>74.15620886574078</v>
      </c>
      <c r="W965">
        <v>68.445761891046445</v>
      </c>
      <c r="X965">
        <v>0</v>
      </c>
      <c r="Y965">
        <v>0</v>
      </c>
      <c r="AA965">
        <v>7.3303147482623148</v>
      </c>
      <c r="AB965">
        <v>2.838226208138424</v>
      </c>
      <c r="AC965">
        <v>-4.6543371432768632</v>
      </c>
      <c r="AD965">
        <v>4.5996764420254088</v>
      </c>
      <c r="AE965">
        <v>4.5515958751402348</v>
      </c>
    </row>
    <row r="966" spans="1:31">
      <c r="A966">
        <v>4</v>
      </c>
      <c r="B966">
        <v>101</v>
      </c>
      <c r="C966">
        <v>1998</v>
      </c>
      <c r="D966">
        <v>99</v>
      </c>
      <c r="E966">
        <v>99</v>
      </c>
      <c r="F966">
        <v>99</v>
      </c>
      <c r="G966">
        <v>1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2992</v>
      </c>
      <c r="R966">
        <v>594424.25</v>
      </c>
      <c r="S966">
        <v>588029.25</v>
      </c>
      <c r="T966">
        <v>12.44644712930201</v>
      </c>
      <c r="U966">
        <v>54.387187372056751</v>
      </c>
      <c r="V966">
        <v>78.354632528907388</v>
      </c>
      <c r="W966">
        <v>71.532936872781477</v>
      </c>
      <c r="X966">
        <v>0</v>
      </c>
      <c r="Y966">
        <v>0</v>
      </c>
      <c r="AA966">
        <v>6.5630650257739758</v>
      </c>
      <c r="AB966">
        <v>3.0532175534052257</v>
      </c>
      <c r="AC966">
        <v>0.2950500746481669</v>
      </c>
      <c r="AD966">
        <v>48.375176343680863</v>
      </c>
      <c r="AE966">
        <v>48.950381130849557</v>
      </c>
    </row>
    <row r="967" spans="1:31">
      <c r="A967">
        <v>4</v>
      </c>
      <c r="B967">
        <v>102</v>
      </c>
      <c r="C967">
        <v>1998</v>
      </c>
      <c r="D967">
        <v>99</v>
      </c>
      <c r="E967">
        <v>99</v>
      </c>
      <c r="F967">
        <v>99</v>
      </c>
      <c r="G967">
        <v>2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2113</v>
      </c>
      <c r="R967">
        <v>327351</v>
      </c>
      <c r="S967">
        <v>309937.5</v>
      </c>
      <c r="T967">
        <v>12.387788642771827</v>
      </c>
      <c r="U967">
        <v>54.298402097197027</v>
      </c>
      <c r="V967">
        <v>82.0565623714472</v>
      </c>
      <c r="W967">
        <v>71.706841764227917</v>
      </c>
      <c r="X967">
        <v>0</v>
      </c>
      <c r="Y967">
        <v>0</v>
      </c>
      <c r="AA967">
        <v>6.7356825771941908</v>
      </c>
      <c r="AB967">
        <v>2.9340938263138874</v>
      </c>
      <c r="AC967">
        <v>-4.8926705510976483</v>
      </c>
      <c r="AD967">
        <v>26.640337017341192</v>
      </c>
      <c r="AE967">
        <v>25.863411685860633</v>
      </c>
    </row>
    <row r="968" spans="1:31">
      <c r="A968">
        <v>4</v>
      </c>
      <c r="B968">
        <v>103</v>
      </c>
      <c r="C968">
        <v>1998</v>
      </c>
      <c r="D968">
        <v>99</v>
      </c>
      <c r="E968">
        <v>99</v>
      </c>
      <c r="F968">
        <v>99</v>
      </c>
      <c r="G968">
        <v>3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1327</v>
      </c>
      <c r="R968">
        <v>251698.25</v>
      </c>
      <c r="S968">
        <v>251235.25</v>
      </c>
      <c r="T968">
        <v>12.566368657708187</v>
      </c>
      <c r="U968">
        <v>54.608053607127189</v>
      </c>
      <c r="V968">
        <v>76.774873748806655</v>
      </c>
      <c r="W968">
        <v>70.735960352696011</v>
      </c>
      <c r="X968">
        <v>0</v>
      </c>
      <c r="Y968">
        <v>0</v>
      </c>
      <c r="AA968">
        <v>7.1786825612273883</v>
      </c>
      <c r="AB968">
        <v>2.9522611084110486</v>
      </c>
      <c r="AC968">
        <v>-2.3145578932252402</v>
      </c>
      <c r="AD968">
        <v>20.483597748823122</v>
      </c>
      <c r="AE968">
        <v>20.681018358884231</v>
      </c>
    </row>
    <row r="969" spans="1:31">
      <c r="A969">
        <v>4</v>
      </c>
      <c r="B969">
        <v>104</v>
      </c>
      <c r="C969">
        <v>1998</v>
      </c>
      <c r="D969">
        <v>99</v>
      </c>
      <c r="E969">
        <v>99</v>
      </c>
      <c r="F969">
        <v>99</v>
      </c>
      <c r="G969">
        <v>4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345</v>
      </c>
      <c r="R969">
        <v>55306</v>
      </c>
      <c r="S969">
        <v>55306</v>
      </c>
      <c r="T969">
        <v>12.463819477091096</v>
      </c>
      <c r="U969">
        <v>54.433913137815082</v>
      </c>
      <c r="V969">
        <v>75.838189346544326</v>
      </c>
      <c r="W969">
        <v>69.998648766861436</v>
      </c>
      <c r="X969">
        <v>0</v>
      </c>
      <c r="Y969">
        <v>0</v>
      </c>
      <c r="AA969">
        <v>7.3440303816124928</v>
      </c>
      <c r="AB969">
        <v>2.9184077810337037</v>
      </c>
      <c r="AC969">
        <v>-5.6639541546812486</v>
      </c>
      <c r="AD969">
        <v>4.5008888901548243</v>
      </c>
      <c r="AE969">
        <v>4.505188824405594</v>
      </c>
    </row>
    <row r="970" spans="1:31">
      <c r="A970">
        <v>4</v>
      </c>
      <c r="B970">
        <v>105</v>
      </c>
      <c r="C970">
        <v>1997</v>
      </c>
      <c r="D970">
        <v>99</v>
      </c>
      <c r="E970">
        <v>99</v>
      </c>
      <c r="F970">
        <v>99</v>
      </c>
      <c r="G970">
        <v>1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3204</v>
      </c>
      <c r="R970">
        <v>611604.5</v>
      </c>
      <c r="S970">
        <v>611583.5</v>
      </c>
      <c r="T970">
        <v>12.358967273785597</v>
      </c>
      <c r="U970">
        <v>54.253929348976882</v>
      </c>
      <c r="V970">
        <v>76.1202568414637</v>
      </c>
      <c r="W970">
        <v>70.252466467292138</v>
      </c>
      <c r="X970">
        <v>0</v>
      </c>
      <c r="Y970">
        <v>0</v>
      </c>
      <c r="AA970">
        <v>6.4661872648432492</v>
      </c>
      <c r="AB970">
        <v>2.9609063562127949</v>
      </c>
      <c r="AC970">
        <v>-0.44235193344967927</v>
      </c>
      <c r="AD970">
        <v>48.246178336789129</v>
      </c>
      <c r="AE970">
        <v>48.429527664950498</v>
      </c>
    </row>
    <row r="971" spans="1:31">
      <c r="A971">
        <v>4</v>
      </c>
      <c r="B971">
        <v>106</v>
      </c>
      <c r="C971">
        <v>1997</v>
      </c>
      <c r="D971">
        <v>99</v>
      </c>
      <c r="E971">
        <v>99</v>
      </c>
      <c r="F971">
        <v>99</v>
      </c>
      <c r="G971">
        <v>2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2271</v>
      </c>
      <c r="R971">
        <v>344095.5</v>
      </c>
      <c r="S971">
        <v>342950</v>
      </c>
      <c r="T971">
        <v>12.36059175432402</v>
      </c>
      <c r="U971">
        <v>54.270141420032083</v>
      </c>
      <c r="V971">
        <v>76.297961218838978</v>
      </c>
      <c r="W971">
        <v>70.188490619912727</v>
      </c>
      <c r="X971">
        <v>0</v>
      </c>
      <c r="Y971">
        <v>0</v>
      </c>
      <c r="AA971">
        <v>6.6584908937667953</v>
      </c>
      <c r="AB971">
        <v>2.9358305767721076</v>
      </c>
      <c r="AC971">
        <v>-3.2835727615192201</v>
      </c>
      <c r="AD971">
        <v>27.143837002321959</v>
      </c>
      <c r="AE971">
        <v>27.132487237214807</v>
      </c>
    </row>
    <row r="972" spans="1:31">
      <c r="A972">
        <v>4</v>
      </c>
      <c r="B972">
        <v>107</v>
      </c>
      <c r="C972">
        <v>1997</v>
      </c>
      <c r="D972">
        <v>99</v>
      </c>
      <c r="E972">
        <v>99</v>
      </c>
      <c r="F972">
        <v>99</v>
      </c>
      <c r="G972">
        <v>3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1410</v>
      </c>
      <c r="R972">
        <v>258862.5</v>
      </c>
      <c r="S972">
        <v>258396.5</v>
      </c>
      <c r="T972">
        <v>12.377594282679029</v>
      </c>
      <c r="U972">
        <v>54.279167867985826</v>
      </c>
      <c r="V972">
        <v>75.667613144914085</v>
      </c>
      <c r="W972">
        <v>69.721702889551153</v>
      </c>
      <c r="X972">
        <v>0</v>
      </c>
      <c r="Y972">
        <v>0</v>
      </c>
      <c r="AA972">
        <v>6.992137707502744</v>
      </c>
      <c r="AB972">
        <v>2.942173314623282</v>
      </c>
      <c r="AC972">
        <v>-0.76964231373954684</v>
      </c>
      <c r="AD972">
        <v>20.420265612347652</v>
      </c>
      <c r="AE972">
        <v>20.307081400257424</v>
      </c>
    </row>
    <row r="973" spans="1:31">
      <c r="A973">
        <v>4</v>
      </c>
      <c r="B973">
        <v>108</v>
      </c>
      <c r="C973">
        <v>1997</v>
      </c>
      <c r="D973">
        <v>99</v>
      </c>
      <c r="E973">
        <v>99</v>
      </c>
      <c r="F973">
        <v>99</v>
      </c>
      <c r="G973">
        <v>4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344</v>
      </c>
      <c r="R973">
        <v>53112</v>
      </c>
      <c r="S973">
        <v>53110</v>
      </c>
      <c r="T973">
        <v>12.292419792137371</v>
      </c>
      <c r="U973">
        <v>54.14818301638109</v>
      </c>
      <c r="V973">
        <v>74.762199209188509</v>
      </c>
      <c r="W973">
        <v>69.004255104501013</v>
      </c>
      <c r="X973">
        <v>0</v>
      </c>
      <c r="Y973">
        <v>0</v>
      </c>
      <c r="AA973">
        <v>7.0425506959753372</v>
      </c>
      <c r="AB973">
        <v>2.8844821436568679</v>
      </c>
      <c r="AC973">
        <v>-6.546220898335311</v>
      </c>
      <c r="AD973">
        <v>4.1897190485412468</v>
      </c>
      <c r="AE973">
        <v>4.1309036975772475</v>
      </c>
    </row>
    <row r="974" spans="1:31">
      <c r="A974">
        <v>4</v>
      </c>
      <c r="B974">
        <v>109</v>
      </c>
      <c r="C974">
        <v>1996</v>
      </c>
      <c r="D974">
        <v>99</v>
      </c>
      <c r="E974">
        <v>99</v>
      </c>
      <c r="F974">
        <v>99</v>
      </c>
      <c r="G974">
        <v>1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3272</v>
      </c>
      <c r="R974">
        <v>581016</v>
      </c>
      <c r="S974">
        <v>580738</v>
      </c>
      <c r="T974">
        <v>12.192189199608965</v>
      </c>
      <c r="U974">
        <v>53.97027747452379</v>
      </c>
      <c r="V974">
        <v>78.922315915267177</v>
      </c>
      <c r="W974">
        <v>72.813946092727519</v>
      </c>
      <c r="X974">
        <v>0</v>
      </c>
      <c r="Y974">
        <v>0</v>
      </c>
      <c r="AA974">
        <v>6.9611982607050393</v>
      </c>
      <c r="AB974">
        <v>2.9931626684515424</v>
      </c>
      <c r="AC974">
        <v>-4.8121356265167536</v>
      </c>
      <c r="AD974">
        <v>48.257784156600088</v>
      </c>
      <c r="AE974">
        <v>48.58115853595887</v>
      </c>
    </row>
    <row r="975" spans="1:31">
      <c r="A975">
        <v>4</v>
      </c>
      <c r="B975">
        <v>110</v>
      </c>
      <c r="C975">
        <v>1996</v>
      </c>
      <c r="D975">
        <v>99</v>
      </c>
      <c r="E975">
        <v>99</v>
      </c>
      <c r="F975">
        <v>99</v>
      </c>
      <c r="G975">
        <v>2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2247</v>
      </c>
      <c r="R975">
        <v>321678</v>
      </c>
      <c r="S975">
        <v>320411</v>
      </c>
      <c r="T975">
        <v>12.340958971393752</v>
      </c>
      <c r="U975">
        <v>54.242135881726888</v>
      </c>
      <c r="V975">
        <v>78.683448133804987</v>
      </c>
      <c r="W975">
        <v>72.348560697042757</v>
      </c>
      <c r="X975">
        <v>0</v>
      </c>
      <c r="Y975">
        <v>0</v>
      </c>
      <c r="AA975">
        <v>7.2229030430518018</v>
      </c>
      <c r="AB975">
        <v>3.0183640785742551</v>
      </c>
      <c r="AC975">
        <v>-4.2936998219927487</v>
      </c>
      <c r="AD975">
        <v>26.717796914244705</v>
      </c>
      <c r="AE975">
        <v>26.632403861629925</v>
      </c>
    </row>
    <row r="976" spans="1:31">
      <c r="A976">
        <v>4</v>
      </c>
      <c r="B976">
        <v>111</v>
      </c>
      <c r="C976">
        <v>1996</v>
      </c>
      <c r="D976">
        <v>99</v>
      </c>
      <c r="E976">
        <v>99</v>
      </c>
      <c r="F976">
        <v>99</v>
      </c>
      <c r="G976">
        <v>3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1426</v>
      </c>
      <c r="R976">
        <v>252973</v>
      </c>
      <c r="S976">
        <v>252908.5</v>
      </c>
      <c r="T976">
        <v>12.424179655536362</v>
      </c>
      <c r="U976">
        <v>54.372822582080083</v>
      </c>
      <c r="V976">
        <v>77.769590187755739</v>
      </c>
      <c r="W976">
        <v>71.765031067361434</v>
      </c>
      <c r="X976">
        <v>0</v>
      </c>
      <c r="Y976">
        <v>0</v>
      </c>
      <c r="AA976">
        <v>7.3740065963452013</v>
      </c>
      <c r="AB976">
        <v>2.9319390516552408</v>
      </c>
      <c r="AC976">
        <v>-3.4179386587198071</v>
      </c>
      <c r="AD976">
        <v>21.011325731903419</v>
      </c>
      <c r="AE976">
        <v>20.852078820340232</v>
      </c>
    </row>
    <row r="977" spans="1:31">
      <c r="A977">
        <v>4</v>
      </c>
      <c r="B977">
        <v>112</v>
      </c>
      <c r="C977">
        <v>1996</v>
      </c>
      <c r="D977">
        <v>99</v>
      </c>
      <c r="E977">
        <v>99</v>
      </c>
      <c r="F977">
        <v>99</v>
      </c>
      <c r="G977">
        <v>4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340</v>
      </c>
      <c r="R977">
        <v>48317</v>
      </c>
      <c r="S977">
        <v>48312</v>
      </c>
      <c r="T977">
        <v>12.248856510131008</v>
      </c>
      <c r="U977">
        <v>54.075798973339928</v>
      </c>
      <c r="V977">
        <v>76.801281255174871</v>
      </c>
      <c r="W977">
        <v>70.883620224789254</v>
      </c>
      <c r="X977">
        <v>0</v>
      </c>
      <c r="Y977">
        <v>0</v>
      </c>
      <c r="AA977">
        <v>7.5149346721888897</v>
      </c>
      <c r="AB977">
        <v>3.0258190451810649</v>
      </c>
      <c r="AC977">
        <v>-8.6322306319330444</v>
      </c>
      <c r="AD977">
        <v>4.0130931972517914</v>
      </c>
      <c r="AE977">
        <v>3.9343587820709729</v>
      </c>
    </row>
    <row r="978" spans="1:31">
      <c r="A978">
        <v>5</v>
      </c>
      <c r="B978">
        <v>1</v>
      </c>
      <c r="C978">
        <v>1996</v>
      </c>
      <c r="D978">
        <v>99</v>
      </c>
      <c r="E978">
        <v>99</v>
      </c>
      <c r="F978">
        <v>99</v>
      </c>
      <c r="G978">
        <v>99</v>
      </c>
      <c r="H978">
        <v>1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5343</v>
      </c>
      <c r="R978">
        <v>919279.75</v>
      </c>
      <c r="S978">
        <v>919054.25</v>
      </c>
      <c r="T978">
        <v>12.252660846711789</v>
      </c>
      <c r="U978">
        <v>54.080490895940031</v>
      </c>
      <c r="V978">
        <v>78.481539038637408</v>
      </c>
      <c r="W978">
        <v>72.423839227774565</v>
      </c>
      <c r="X978">
        <v>0</v>
      </c>
      <c r="Y978">
        <v>0</v>
      </c>
      <c r="AA978">
        <v>7.1143467349458449</v>
      </c>
      <c r="AB978">
        <v>2.9369221707749271</v>
      </c>
      <c r="AC978">
        <v>-5.0484956794042226</v>
      </c>
      <c r="AD978">
        <v>76.353153364164299</v>
      </c>
      <c r="AE978">
        <v>76.470819773201882</v>
      </c>
    </row>
    <row r="979" spans="1:31">
      <c r="A979">
        <v>5</v>
      </c>
      <c r="B979">
        <v>2</v>
      </c>
      <c r="C979">
        <v>1997</v>
      </c>
      <c r="D979">
        <v>99</v>
      </c>
      <c r="E979">
        <v>99</v>
      </c>
      <c r="F979">
        <v>99</v>
      </c>
      <c r="G979">
        <v>99</v>
      </c>
      <c r="H979">
        <v>1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5293</v>
      </c>
      <c r="R979">
        <v>966703.75</v>
      </c>
      <c r="S979">
        <v>966664.75</v>
      </c>
      <c r="T979">
        <v>12.322074885920324</v>
      </c>
      <c r="U979">
        <v>54.193357107518381</v>
      </c>
      <c r="V979">
        <v>75.885099048040757</v>
      </c>
      <c r="W979">
        <v>70.037359706974883</v>
      </c>
      <c r="X979">
        <v>0</v>
      </c>
      <c r="Y979">
        <v>0</v>
      </c>
      <c r="AA979">
        <v>6.6167401403703758</v>
      </c>
      <c r="AB979">
        <v>2.905406526067388</v>
      </c>
      <c r="AC979">
        <v>-0.73895783348566269</v>
      </c>
      <c r="AD979">
        <v>76.258041792273985</v>
      </c>
      <c r="AE979">
        <v>76.313003141383646</v>
      </c>
    </row>
    <row r="980" spans="1:31">
      <c r="A980">
        <v>5</v>
      </c>
      <c r="B980">
        <v>3</v>
      </c>
      <c r="C980">
        <v>1998</v>
      </c>
      <c r="D980">
        <v>99</v>
      </c>
      <c r="E980">
        <v>99</v>
      </c>
      <c r="F980">
        <v>99</v>
      </c>
      <c r="G980">
        <v>99</v>
      </c>
      <c r="H980">
        <v>1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5040</v>
      </c>
      <c r="R980">
        <v>942375.5</v>
      </c>
      <c r="S980">
        <v>942429.5</v>
      </c>
      <c r="T980">
        <v>12.416717115417368</v>
      </c>
      <c r="U980">
        <v>54.350777432158047</v>
      </c>
      <c r="V980">
        <v>77.263573243408217</v>
      </c>
      <c r="W980">
        <v>71.312655362975434</v>
      </c>
      <c r="X980">
        <v>0</v>
      </c>
      <c r="Y980">
        <v>0</v>
      </c>
      <c r="AA980">
        <v>6.7734883298392718</v>
      </c>
      <c r="AB980">
        <v>2.973104154391089</v>
      </c>
      <c r="AC980">
        <v>-1.3614206129355242</v>
      </c>
      <c r="AD980">
        <v>76.691993966370688</v>
      </c>
      <c r="AE980">
        <v>78.210771890369898</v>
      </c>
    </row>
    <row r="981" spans="1:31">
      <c r="A981">
        <v>5</v>
      </c>
      <c r="B981">
        <v>4</v>
      </c>
      <c r="C981">
        <v>1999</v>
      </c>
      <c r="D981">
        <v>99</v>
      </c>
      <c r="E981">
        <v>99</v>
      </c>
      <c r="F981">
        <v>99</v>
      </c>
      <c r="G981">
        <v>99</v>
      </c>
      <c r="H981">
        <v>1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7559</v>
      </c>
      <c r="R981">
        <v>1012419.75</v>
      </c>
      <c r="S981">
        <v>1012444.75</v>
      </c>
      <c r="T981">
        <v>12.54268795131664</v>
      </c>
      <c r="U981">
        <v>54.561286430691638</v>
      </c>
      <c r="V981">
        <v>74.916510258953267</v>
      </c>
      <c r="W981">
        <v>69.146743425065537</v>
      </c>
      <c r="X981">
        <v>0</v>
      </c>
      <c r="Y981">
        <v>0</v>
      </c>
      <c r="AA981">
        <v>6.6971744034190515</v>
      </c>
      <c r="AB981">
        <v>2.9205980888188363</v>
      </c>
      <c r="AC981">
        <v>-0.89205684275313413</v>
      </c>
      <c r="AD981">
        <v>77.985116949396357</v>
      </c>
      <c r="AE981">
        <v>77.963496139461796</v>
      </c>
    </row>
    <row r="982" spans="1:31">
      <c r="A982">
        <v>5</v>
      </c>
      <c r="B982">
        <v>5</v>
      </c>
      <c r="C982">
        <v>2000</v>
      </c>
      <c r="D982">
        <v>99</v>
      </c>
      <c r="E982">
        <v>99</v>
      </c>
      <c r="F982">
        <v>99</v>
      </c>
      <c r="G982">
        <v>99</v>
      </c>
      <c r="H982">
        <v>1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4171</v>
      </c>
      <c r="R982">
        <v>958185</v>
      </c>
      <c r="S982">
        <v>958001</v>
      </c>
      <c r="T982">
        <v>12.716488986991028</v>
      </c>
      <c r="U982">
        <v>54.855587833415619</v>
      </c>
      <c r="V982">
        <v>73.647870722474622</v>
      </c>
      <c r="W982">
        <v>67.969534590885743</v>
      </c>
      <c r="X982">
        <v>0</v>
      </c>
      <c r="Y982">
        <v>0</v>
      </c>
      <c r="AA982">
        <v>6.6092508302533108</v>
      </c>
      <c r="AB982">
        <v>2.7615571756848438</v>
      </c>
      <c r="AC982">
        <v>-2.5771048097376927</v>
      </c>
      <c r="AD982">
        <v>77.040805250627741</v>
      </c>
      <c r="AE982">
        <v>76.853717556814118</v>
      </c>
    </row>
    <row r="983" spans="1:31">
      <c r="A983">
        <v>5</v>
      </c>
      <c r="B983">
        <v>6</v>
      </c>
      <c r="C983">
        <v>2001</v>
      </c>
      <c r="D983">
        <v>99</v>
      </c>
      <c r="E983">
        <v>99</v>
      </c>
      <c r="F983">
        <v>99</v>
      </c>
      <c r="G983">
        <v>99</v>
      </c>
      <c r="H983">
        <v>1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3567</v>
      </c>
      <c r="R983">
        <v>952529.6</v>
      </c>
      <c r="S983">
        <v>952249</v>
      </c>
      <c r="T983">
        <v>13.033676853716676</v>
      </c>
      <c r="U983">
        <v>55.391936352781691</v>
      </c>
      <c r="V983">
        <v>79.426841928947255</v>
      </c>
      <c r="W983">
        <v>73.303976286245444</v>
      </c>
      <c r="X983">
        <v>0</v>
      </c>
      <c r="Y983">
        <v>0</v>
      </c>
      <c r="AA983">
        <v>6.7882810880477553</v>
      </c>
      <c r="AB983">
        <v>2.7564142661270803</v>
      </c>
      <c r="AC983">
        <v>-4.7996665695303511</v>
      </c>
      <c r="AD983">
        <v>77.645449046156301</v>
      </c>
      <c r="AE983">
        <v>77.21582627795415</v>
      </c>
    </row>
    <row r="984" spans="1:31">
      <c r="A984">
        <v>5</v>
      </c>
      <c r="B984">
        <v>7</v>
      </c>
      <c r="C984">
        <v>2002</v>
      </c>
      <c r="D984">
        <v>99</v>
      </c>
      <c r="E984">
        <v>99</v>
      </c>
      <c r="F984">
        <v>99</v>
      </c>
      <c r="G984">
        <v>99</v>
      </c>
      <c r="H984">
        <v>1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3374</v>
      </c>
      <c r="R984">
        <v>944742</v>
      </c>
      <c r="S984">
        <v>944681</v>
      </c>
      <c r="T984">
        <v>13.324339343439791</v>
      </c>
      <c r="U984">
        <v>55.88439483804585</v>
      </c>
      <c r="V984">
        <v>81.297873511135919</v>
      </c>
      <c r="W984">
        <v>75.034618987783716</v>
      </c>
      <c r="X984">
        <v>0</v>
      </c>
      <c r="Y984">
        <v>0</v>
      </c>
      <c r="AA984">
        <v>7.1527899482402066</v>
      </c>
      <c r="AB984">
        <v>2.5995020635044743</v>
      </c>
      <c r="AC984">
        <v>-10.886764745247641</v>
      </c>
      <c r="AD984">
        <v>76.444033754605087</v>
      </c>
      <c r="AE984">
        <v>75.784389399659062</v>
      </c>
    </row>
    <row r="985" spans="1:31">
      <c r="A985">
        <v>5</v>
      </c>
      <c r="B985">
        <v>8</v>
      </c>
      <c r="C985">
        <v>2003</v>
      </c>
      <c r="D985">
        <v>99</v>
      </c>
      <c r="E985">
        <v>99</v>
      </c>
      <c r="F985">
        <v>99</v>
      </c>
      <c r="G985">
        <v>99</v>
      </c>
      <c r="H985">
        <v>1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3250</v>
      </c>
      <c r="R985">
        <v>965204</v>
      </c>
      <c r="S985">
        <v>965148</v>
      </c>
      <c r="T985">
        <v>13.552907986290984</v>
      </c>
      <c r="U985">
        <v>56.283051925715007</v>
      </c>
      <c r="V985">
        <v>82.573297208708254</v>
      </c>
      <c r="W985">
        <v>76.21262604284351</v>
      </c>
      <c r="X985">
        <v>0</v>
      </c>
      <c r="Y985">
        <v>0</v>
      </c>
      <c r="AA985">
        <v>7.4497374789917199</v>
      </c>
      <c r="AB985">
        <v>2.495212500514171</v>
      </c>
      <c r="AC985">
        <v>-17.088541299484323</v>
      </c>
      <c r="AD985">
        <v>76.161573599534748</v>
      </c>
      <c r="AE985">
        <v>75.693762362879582</v>
      </c>
    </row>
    <row r="986" spans="1:31">
      <c r="A986">
        <v>5</v>
      </c>
      <c r="B986">
        <v>9</v>
      </c>
      <c r="C986">
        <v>2004</v>
      </c>
      <c r="D986">
        <v>99</v>
      </c>
      <c r="E986">
        <v>99</v>
      </c>
      <c r="F986">
        <v>99</v>
      </c>
      <c r="G986">
        <v>99</v>
      </c>
      <c r="H986">
        <v>1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3088</v>
      </c>
      <c r="R986">
        <v>1037723</v>
      </c>
      <c r="S986">
        <v>1037665</v>
      </c>
      <c r="T986">
        <v>13.70387858802397</v>
      </c>
      <c r="U986">
        <v>56.548234738571693</v>
      </c>
      <c r="V986">
        <v>80.167821578783006</v>
      </c>
      <c r="W986">
        <v>73.992464620083254</v>
      </c>
      <c r="X986">
        <v>0</v>
      </c>
      <c r="Y986">
        <v>0</v>
      </c>
      <c r="AA986">
        <v>7.7399205910009119</v>
      </c>
      <c r="AB986">
        <v>2.3968350886847754</v>
      </c>
      <c r="AC986">
        <v>-17.556780951270127</v>
      </c>
      <c r="AD986">
        <v>75.780167169811875</v>
      </c>
      <c r="AE986">
        <v>74.81907091273365</v>
      </c>
    </row>
    <row r="987" spans="1:31">
      <c r="A987">
        <v>5</v>
      </c>
      <c r="B987">
        <v>10</v>
      </c>
      <c r="C987">
        <v>2005</v>
      </c>
      <c r="D987">
        <v>99</v>
      </c>
      <c r="E987">
        <v>99</v>
      </c>
      <c r="F987">
        <v>99</v>
      </c>
      <c r="G987">
        <v>99</v>
      </c>
      <c r="H987">
        <v>1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2706</v>
      </c>
      <c r="R987">
        <v>998116</v>
      </c>
      <c r="S987">
        <v>998035</v>
      </c>
      <c r="T987">
        <v>13.88464467055933</v>
      </c>
      <c r="U987">
        <v>56.858545041005563</v>
      </c>
      <c r="V987">
        <v>79.726225196110022</v>
      </c>
      <c r="W987">
        <v>73.583168225562204</v>
      </c>
      <c r="X987">
        <v>0</v>
      </c>
      <c r="Y987">
        <v>0</v>
      </c>
      <c r="AA987">
        <v>7.5941083159228659</v>
      </c>
      <c r="AB987">
        <v>2.332677245378473</v>
      </c>
      <c r="AC987">
        <v>-18.53241317216964</v>
      </c>
      <c r="AD987">
        <v>73.099130821984019</v>
      </c>
      <c r="AE987">
        <v>71.920784721181818</v>
      </c>
    </row>
    <row r="988" spans="1:31">
      <c r="A988">
        <v>5</v>
      </c>
      <c r="B988">
        <v>11</v>
      </c>
      <c r="C988">
        <v>2006</v>
      </c>
      <c r="D988">
        <v>99</v>
      </c>
      <c r="E988">
        <v>99</v>
      </c>
      <c r="F988">
        <v>99</v>
      </c>
      <c r="G988">
        <v>99</v>
      </c>
      <c r="H988">
        <v>1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2449</v>
      </c>
      <c r="R988">
        <v>1007745</v>
      </c>
      <c r="S988">
        <v>1007672</v>
      </c>
      <c r="T988">
        <v>13.912918446630844</v>
      </c>
      <c r="U988">
        <v>56.909153970736497</v>
      </c>
      <c r="V988">
        <v>80.071733646465631</v>
      </c>
      <c r="W988">
        <v>73.903122742319823</v>
      </c>
      <c r="X988">
        <v>0</v>
      </c>
      <c r="Y988">
        <v>0</v>
      </c>
      <c r="AA988">
        <v>7.7542915337692193</v>
      </c>
      <c r="AB988">
        <v>2.300595312076088</v>
      </c>
      <c r="AC988">
        <v>-18.843267910742146</v>
      </c>
      <c r="AD988">
        <v>71.978083984252251</v>
      </c>
      <c r="AE988">
        <v>71.204149465491597</v>
      </c>
    </row>
    <row r="989" spans="1:31">
      <c r="A989">
        <v>5</v>
      </c>
      <c r="B989">
        <v>12</v>
      </c>
      <c r="C989">
        <v>2007</v>
      </c>
      <c r="D989">
        <v>99</v>
      </c>
      <c r="E989">
        <v>99</v>
      </c>
      <c r="F989">
        <v>99</v>
      </c>
      <c r="G989">
        <v>99</v>
      </c>
      <c r="H989">
        <v>1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2278</v>
      </c>
      <c r="R989">
        <v>991469</v>
      </c>
      <c r="S989">
        <v>991413</v>
      </c>
      <c r="T989">
        <v>13.81449344356707</v>
      </c>
      <c r="U989">
        <v>56.735477545684802</v>
      </c>
      <c r="V989">
        <v>83.090470677781383</v>
      </c>
      <c r="W989">
        <v>76.689862751447748</v>
      </c>
      <c r="X989">
        <v>0</v>
      </c>
      <c r="Y989">
        <v>0</v>
      </c>
      <c r="AA989">
        <v>8.4038123611045847</v>
      </c>
      <c r="AB989">
        <v>2.412919347927041</v>
      </c>
      <c r="AC989">
        <v>-20.04461974688649</v>
      </c>
      <c r="AD989">
        <v>71.485046432485461</v>
      </c>
      <c r="AE989">
        <v>70.698839170892313</v>
      </c>
    </row>
    <row r="990" spans="1:31">
      <c r="A990">
        <v>5</v>
      </c>
      <c r="B990">
        <v>13</v>
      </c>
      <c r="C990">
        <v>2008</v>
      </c>
      <c r="D990">
        <v>99</v>
      </c>
      <c r="E990">
        <v>99</v>
      </c>
      <c r="F990">
        <v>99</v>
      </c>
      <c r="G990">
        <v>99</v>
      </c>
      <c r="H990">
        <v>1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2152</v>
      </c>
      <c r="R990">
        <v>1009907</v>
      </c>
      <c r="S990">
        <v>1009856</v>
      </c>
      <c r="T990">
        <v>13.82482248365443</v>
      </c>
      <c r="U990">
        <v>56.750651578046757</v>
      </c>
      <c r="V990">
        <v>84.702164631159334</v>
      </c>
      <c r="W990">
        <v>78.177906553016243</v>
      </c>
      <c r="X990">
        <v>0</v>
      </c>
      <c r="Y990">
        <v>0</v>
      </c>
      <c r="AA990">
        <v>8.3188749190703106</v>
      </c>
      <c r="AB990">
        <v>2.4831213309466422</v>
      </c>
      <c r="AC990">
        <v>-20.084274991124705</v>
      </c>
      <c r="AD990">
        <v>71.393618660758605</v>
      </c>
      <c r="AE990">
        <v>70.402049866008724</v>
      </c>
    </row>
    <row r="991" spans="1:31">
      <c r="A991">
        <v>5</v>
      </c>
      <c r="B991">
        <v>14</v>
      </c>
      <c r="C991">
        <v>2009</v>
      </c>
      <c r="D991">
        <v>99</v>
      </c>
      <c r="E991">
        <v>99</v>
      </c>
      <c r="F991">
        <v>99</v>
      </c>
      <c r="G991">
        <v>99</v>
      </c>
      <c r="H991">
        <v>1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2050</v>
      </c>
      <c r="R991">
        <v>1003286</v>
      </c>
      <c r="S991">
        <v>1003196</v>
      </c>
      <c r="T991">
        <v>15.241078815013863</v>
      </c>
      <c r="U991">
        <v>59.389966666533745</v>
      </c>
      <c r="V991">
        <v>84.083619456442278</v>
      </c>
      <c r="W991">
        <v>77.604081455667441</v>
      </c>
      <c r="X991">
        <v>0</v>
      </c>
      <c r="Y991">
        <v>0</v>
      </c>
      <c r="AA991">
        <v>8.2162145057593623</v>
      </c>
      <c r="AB991">
        <v>3.3853317864275878</v>
      </c>
      <c r="AC991">
        <v>-27.659755614121739</v>
      </c>
      <c r="AD991">
        <v>70.201637477967637</v>
      </c>
      <c r="AE991">
        <v>69.010683665170518</v>
      </c>
    </row>
    <row r="992" spans="1:31">
      <c r="A992">
        <v>5</v>
      </c>
      <c r="B992">
        <v>15</v>
      </c>
      <c r="C992">
        <v>2010</v>
      </c>
      <c r="D992">
        <v>99</v>
      </c>
      <c r="E992">
        <v>99</v>
      </c>
      <c r="F992">
        <v>99</v>
      </c>
      <c r="G992">
        <v>99</v>
      </c>
      <c r="H992">
        <v>1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1881</v>
      </c>
      <c r="R992">
        <v>1004071</v>
      </c>
      <c r="S992">
        <v>1003987</v>
      </c>
      <c r="T992">
        <v>16.008112972090618</v>
      </c>
      <c r="U992">
        <v>60.92835564603925</v>
      </c>
      <c r="V992">
        <v>84.933474225263097</v>
      </c>
      <c r="W992">
        <v>78.38908041637778</v>
      </c>
      <c r="X992">
        <v>0</v>
      </c>
      <c r="Y992">
        <v>0</v>
      </c>
      <c r="AA992">
        <v>8.5269995409902783</v>
      </c>
      <c r="AB992">
        <v>3.05770973295866</v>
      </c>
      <c r="AC992">
        <v>-38.250805237272942</v>
      </c>
      <c r="AD992">
        <v>67.794400335437004</v>
      </c>
      <c r="AE992">
        <v>66.701823280032613</v>
      </c>
    </row>
    <row r="993" spans="1:42">
      <c r="A993">
        <v>5</v>
      </c>
      <c r="B993">
        <v>16</v>
      </c>
      <c r="C993">
        <v>2011</v>
      </c>
      <c r="D993">
        <v>99</v>
      </c>
      <c r="E993">
        <v>99</v>
      </c>
      <c r="F993">
        <v>99</v>
      </c>
      <c r="G993">
        <v>99</v>
      </c>
      <c r="H993">
        <v>1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1815</v>
      </c>
      <c r="R993">
        <v>990253.5</v>
      </c>
      <c r="S993">
        <v>990144.5</v>
      </c>
      <c r="T993">
        <v>16.000806864100955</v>
      </c>
      <c r="U993">
        <v>60.986560042498837</v>
      </c>
      <c r="V993">
        <v>85.711930004163264</v>
      </c>
      <c r="W993">
        <v>79.104741459452498</v>
      </c>
      <c r="X993">
        <v>0</v>
      </c>
      <c r="Y993">
        <v>0</v>
      </c>
      <c r="AA993">
        <v>8.657441434185019</v>
      </c>
      <c r="AB993">
        <v>3.1513144042515</v>
      </c>
      <c r="AC993">
        <v>-38.983849765133755</v>
      </c>
      <c r="AD993">
        <v>66.19215476175755</v>
      </c>
      <c r="AE993">
        <v>65.313009653509454</v>
      </c>
    </row>
    <row r="994" spans="1:42">
      <c r="A994">
        <v>5</v>
      </c>
      <c r="B994">
        <v>17</v>
      </c>
      <c r="C994">
        <v>2012</v>
      </c>
      <c r="D994">
        <v>99</v>
      </c>
      <c r="E994">
        <v>99</v>
      </c>
      <c r="F994">
        <v>99</v>
      </c>
      <c r="G994">
        <v>99</v>
      </c>
      <c r="H994">
        <v>1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1745</v>
      </c>
      <c r="R994">
        <v>1003182.5</v>
      </c>
      <c r="S994">
        <v>1003093.5</v>
      </c>
      <c r="T994">
        <v>16.053103996531036</v>
      </c>
      <c r="U994">
        <v>61.109179752435821</v>
      </c>
      <c r="V994">
        <v>84.978612270742985</v>
      </c>
      <c r="W994">
        <v>78.430077056624938</v>
      </c>
      <c r="X994">
        <v>0</v>
      </c>
      <c r="Y994">
        <v>0</v>
      </c>
      <c r="AA994">
        <v>8.7659629736097688</v>
      </c>
      <c r="AB994">
        <v>3.1027189206422099</v>
      </c>
      <c r="AC994">
        <v>-39.016991744052881</v>
      </c>
      <c r="AD994">
        <v>66.228579067852124</v>
      </c>
      <c r="AE994">
        <v>65.227763976392779</v>
      </c>
    </row>
    <row r="995" spans="1:42">
      <c r="A995">
        <v>5</v>
      </c>
      <c r="B995">
        <v>18</v>
      </c>
      <c r="C995">
        <v>2013</v>
      </c>
      <c r="D995">
        <v>99</v>
      </c>
      <c r="E995">
        <v>99</v>
      </c>
      <c r="F995">
        <v>99</v>
      </c>
      <c r="G995">
        <v>99</v>
      </c>
      <c r="H995">
        <v>1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1642</v>
      </c>
      <c r="R995">
        <v>999784</v>
      </c>
      <c r="S995">
        <v>999699</v>
      </c>
      <c r="T995">
        <v>16.147257807686461</v>
      </c>
      <c r="U995">
        <v>61.294999794938278</v>
      </c>
      <c r="V995">
        <v>81.592234484682265</v>
      </c>
      <c r="W995">
        <v>75.305457872818849</v>
      </c>
      <c r="X995">
        <v>0</v>
      </c>
      <c r="Y995">
        <v>0</v>
      </c>
      <c r="AA995">
        <v>8.7258294255286888</v>
      </c>
      <c r="AB995">
        <v>2.9772151958469557</v>
      </c>
      <c r="AC995">
        <v>-36.727870986406494</v>
      </c>
      <c r="AD995">
        <v>65.822811478291527</v>
      </c>
      <c r="AE995">
        <v>64.638401344472015</v>
      </c>
    </row>
    <row r="996" spans="1:42">
      <c r="A996">
        <v>5</v>
      </c>
      <c r="B996">
        <v>19</v>
      </c>
      <c r="C996">
        <v>2014</v>
      </c>
      <c r="D996">
        <v>99</v>
      </c>
      <c r="E996">
        <v>99</v>
      </c>
      <c r="F996">
        <v>99</v>
      </c>
      <c r="G996">
        <v>99</v>
      </c>
      <c r="H996">
        <v>1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1687</v>
      </c>
      <c r="R996">
        <v>1057980</v>
      </c>
      <c r="S996">
        <v>1057922</v>
      </c>
      <c r="T996">
        <v>15.884429762377357</v>
      </c>
      <c r="U996">
        <v>60.612336259194905</v>
      </c>
      <c r="V996">
        <v>84.322418070614106</v>
      </c>
      <c r="W996">
        <v>77.827216751329701</v>
      </c>
      <c r="X996">
        <v>0</v>
      </c>
      <c r="Y996">
        <v>0</v>
      </c>
      <c r="AA996">
        <v>9.2305440506414005</v>
      </c>
      <c r="AB996">
        <v>2.7781159587224376</v>
      </c>
      <c r="AC996">
        <v>-31.929108536609942</v>
      </c>
      <c r="AD996">
        <v>70.397821751741162</v>
      </c>
      <c r="AE996">
        <v>69.814070053076023</v>
      </c>
    </row>
    <row r="997" spans="1:42">
      <c r="A997">
        <v>5</v>
      </c>
      <c r="B997">
        <v>20</v>
      </c>
      <c r="C997">
        <v>2015</v>
      </c>
      <c r="D997">
        <v>99</v>
      </c>
      <c r="E997">
        <v>99</v>
      </c>
      <c r="F997">
        <v>99</v>
      </c>
      <c r="G997">
        <v>99</v>
      </c>
      <c r="H997">
        <v>1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1684</v>
      </c>
      <c r="R997">
        <v>1060006</v>
      </c>
      <c r="S997">
        <v>1054215</v>
      </c>
      <c r="T997">
        <v>15.626416265568304</v>
      </c>
      <c r="U997">
        <v>60.218506661354674</v>
      </c>
      <c r="V997">
        <v>87.98706816344226</v>
      </c>
      <c r="W997">
        <v>81.056017757286611</v>
      </c>
      <c r="X997">
        <v>2.812153893468528</v>
      </c>
      <c r="Y997">
        <v>5.6243077869370559</v>
      </c>
      <c r="AA997">
        <v>9.5369181189661631</v>
      </c>
      <c r="AB997">
        <v>2.7883499389255704</v>
      </c>
      <c r="AC997">
        <v>-27.009653426020591</v>
      </c>
      <c r="AD997">
        <v>69.692395287768818</v>
      </c>
      <c r="AE997">
        <v>69.276755113139004</v>
      </c>
      <c r="AF997">
        <v>344</v>
      </c>
      <c r="AG997">
        <v>0</v>
      </c>
      <c r="AH997">
        <v>0</v>
      </c>
      <c r="AI997">
        <v>5</v>
      </c>
      <c r="AJ997">
        <v>38</v>
      </c>
      <c r="AK997">
        <v>0</v>
      </c>
      <c r="AL997">
        <v>15</v>
      </c>
      <c r="AM997">
        <v>0</v>
      </c>
      <c r="AN997">
        <v>18750</v>
      </c>
      <c r="AO997">
        <v>7682</v>
      </c>
    </row>
    <row r="998" spans="1:42">
      <c r="A998">
        <v>5</v>
      </c>
      <c r="B998">
        <v>21</v>
      </c>
      <c r="C998">
        <v>2016</v>
      </c>
      <c r="D998">
        <v>99</v>
      </c>
      <c r="E998">
        <v>99</v>
      </c>
      <c r="F998">
        <v>99</v>
      </c>
      <c r="G998">
        <v>99</v>
      </c>
      <c r="H998">
        <v>1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1832</v>
      </c>
      <c r="R998">
        <v>1101393.5</v>
      </c>
      <c r="S998">
        <v>1093165.5</v>
      </c>
      <c r="T998">
        <v>15.417206929221935</v>
      </c>
      <c r="U998">
        <v>59.840941742124144</v>
      </c>
      <c r="V998">
        <v>87.90279635946699</v>
      </c>
      <c r="W998">
        <v>80.921443459384307</v>
      </c>
      <c r="X998">
        <v>3.190594460562914</v>
      </c>
      <c r="Y998">
        <v>6.3811889211258279</v>
      </c>
      <c r="Z998">
        <v>81.658054092383878</v>
      </c>
      <c r="AA998">
        <v>10.13180729681555</v>
      </c>
      <c r="AB998">
        <v>2.7714381447415879</v>
      </c>
      <c r="AC998">
        <v>-27.195863017585392</v>
      </c>
      <c r="AD998">
        <v>69.646230598424253</v>
      </c>
      <c r="AE998">
        <v>69.186447261797014</v>
      </c>
      <c r="AF998">
        <v>24433</v>
      </c>
      <c r="AG998">
        <v>51</v>
      </c>
      <c r="AH998">
        <v>0</v>
      </c>
      <c r="AI998">
        <v>7628</v>
      </c>
      <c r="AJ998">
        <v>99811</v>
      </c>
      <c r="AK998">
        <v>19201</v>
      </c>
      <c r="AL998">
        <v>81424</v>
      </c>
      <c r="AM998">
        <v>47</v>
      </c>
      <c r="AN998">
        <v>64137</v>
      </c>
      <c r="AO998">
        <v>30839</v>
      </c>
    </row>
    <row r="999" spans="1:42">
      <c r="A999">
        <v>5</v>
      </c>
      <c r="B999">
        <v>22</v>
      </c>
      <c r="C999">
        <v>2017</v>
      </c>
      <c r="D999">
        <v>99</v>
      </c>
      <c r="E999">
        <v>99</v>
      </c>
      <c r="F999">
        <v>99</v>
      </c>
      <c r="G999">
        <v>99</v>
      </c>
      <c r="H999">
        <v>1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1877</v>
      </c>
      <c r="R999">
        <v>1088239</v>
      </c>
      <c r="S999">
        <v>1083258</v>
      </c>
      <c r="T999">
        <v>15.424913093539191</v>
      </c>
      <c r="U999">
        <v>59.753624713595499</v>
      </c>
      <c r="V999">
        <v>87.502368387048762</v>
      </c>
      <c r="W999">
        <v>80.625795378384581</v>
      </c>
      <c r="X999">
        <v>2.4888834162348523</v>
      </c>
      <c r="Y999">
        <v>4.9777668324697046</v>
      </c>
      <c r="Z999">
        <v>81.683894806196079</v>
      </c>
      <c r="AA999">
        <v>9.7414868526778751</v>
      </c>
      <c r="AB999">
        <v>2.7230977850063045</v>
      </c>
      <c r="AC999">
        <v>-27.085102291080421</v>
      </c>
      <c r="AD999">
        <v>68.880463575111023</v>
      </c>
      <c r="AE999">
        <v>68.403062081050635</v>
      </c>
      <c r="AF999">
        <v>25401</v>
      </c>
      <c r="AG999">
        <v>9</v>
      </c>
      <c r="AH999">
        <v>0</v>
      </c>
      <c r="AI999">
        <v>7395</v>
      </c>
      <c r="AJ999">
        <v>72902</v>
      </c>
      <c r="AK999">
        <v>17500</v>
      </c>
      <c r="AL999">
        <v>69738</v>
      </c>
      <c r="AM999">
        <v>15</v>
      </c>
      <c r="AN999">
        <v>78373</v>
      </c>
      <c r="AO999">
        <v>28943</v>
      </c>
    </row>
    <row r="1000" spans="1:42">
      <c r="A1000">
        <v>5</v>
      </c>
      <c r="B1000">
        <v>23</v>
      </c>
      <c r="C1000">
        <v>2018</v>
      </c>
      <c r="D1000">
        <v>99</v>
      </c>
      <c r="E1000">
        <v>99</v>
      </c>
      <c r="F1000">
        <v>99</v>
      </c>
      <c r="G1000">
        <v>99</v>
      </c>
      <c r="H1000">
        <v>1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1757</v>
      </c>
      <c r="R1000">
        <v>1106994</v>
      </c>
      <c r="S1000">
        <v>1077865</v>
      </c>
      <c r="T1000">
        <v>15.194605390815124</v>
      </c>
      <c r="U1000">
        <v>59.9337904097452</v>
      </c>
      <c r="V1000">
        <v>85.986346830986619</v>
      </c>
      <c r="W1000">
        <v>78.676814489752218</v>
      </c>
      <c r="X1000">
        <v>1.7489706357938704</v>
      </c>
      <c r="Y1000">
        <v>3.4979412715877407</v>
      </c>
      <c r="Z1000">
        <v>80.995560951549862</v>
      </c>
      <c r="AA1000">
        <v>9.5957908927920936</v>
      </c>
      <c r="AB1000">
        <v>2.6372979305233506</v>
      </c>
      <c r="AC1000">
        <v>-25.178838286381367</v>
      </c>
      <c r="AD1000">
        <v>67.77822745810677</v>
      </c>
      <c r="AE1000">
        <v>66.955736740955317</v>
      </c>
      <c r="AF1000">
        <v>22063</v>
      </c>
      <c r="AG1000">
        <v>6</v>
      </c>
      <c r="AH1000">
        <v>0</v>
      </c>
      <c r="AI1000">
        <v>6467</v>
      </c>
      <c r="AJ1000">
        <v>68871</v>
      </c>
      <c r="AK1000">
        <v>17008</v>
      </c>
      <c r="AL1000">
        <v>76341</v>
      </c>
      <c r="AM1000">
        <v>18</v>
      </c>
      <c r="AN1000">
        <v>50282</v>
      </c>
      <c r="AO1000">
        <v>19197</v>
      </c>
    </row>
    <row r="1001" spans="1:42">
      <c r="A1001">
        <v>5</v>
      </c>
      <c r="B1001">
        <v>24</v>
      </c>
      <c r="C1001">
        <v>2019</v>
      </c>
      <c r="D1001">
        <v>99</v>
      </c>
      <c r="E1001">
        <v>99</v>
      </c>
      <c r="F1001">
        <v>99</v>
      </c>
      <c r="G1001">
        <v>99</v>
      </c>
      <c r="H1001">
        <v>1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1585</v>
      </c>
      <c r="R1001">
        <v>1031910</v>
      </c>
      <c r="S1001">
        <v>1018967</v>
      </c>
      <c r="T1001">
        <v>15.759137909313797</v>
      </c>
      <c r="U1001">
        <v>60.614407532334226</v>
      </c>
      <c r="V1001">
        <v>85.966742191965764</v>
      </c>
      <c r="W1001">
        <v>78.976972365152349</v>
      </c>
      <c r="X1001">
        <v>1.5414134953629677</v>
      </c>
      <c r="Y1001">
        <v>3.0828269907259354</v>
      </c>
      <c r="Z1001">
        <v>89.654524134856757</v>
      </c>
      <c r="AA1001">
        <v>9.4552203676423368</v>
      </c>
      <c r="AB1001">
        <v>2.7010969260535966</v>
      </c>
      <c r="AC1001">
        <v>-28.17988763249264</v>
      </c>
      <c r="AD1001">
        <v>66.149179409400404</v>
      </c>
      <c r="AE1001">
        <v>65.569164025455606</v>
      </c>
      <c r="AF1001">
        <v>21524</v>
      </c>
      <c r="AG1001">
        <v>5</v>
      </c>
      <c r="AH1001">
        <v>0</v>
      </c>
      <c r="AI1001">
        <v>5511</v>
      </c>
      <c r="AJ1001">
        <v>67418</v>
      </c>
      <c r="AK1001">
        <v>15759</v>
      </c>
      <c r="AL1001">
        <v>74455</v>
      </c>
      <c r="AM1001">
        <v>20</v>
      </c>
      <c r="AN1001">
        <v>16769</v>
      </c>
      <c r="AO1001">
        <v>15541</v>
      </c>
      <c r="AP1001">
        <v>698</v>
      </c>
    </row>
    <row r="1002" spans="1:42">
      <c r="A1002">
        <v>5</v>
      </c>
      <c r="B1002">
        <v>25</v>
      </c>
      <c r="C1002">
        <v>2020</v>
      </c>
      <c r="D1002">
        <v>99</v>
      </c>
      <c r="E1002">
        <v>99</v>
      </c>
      <c r="F1002">
        <v>99</v>
      </c>
      <c r="G1002">
        <v>99</v>
      </c>
      <c r="H1002">
        <v>1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1521</v>
      </c>
      <c r="R1002">
        <v>977296</v>
      </c>
      <c r="S1002">
        <v>977296</v>
      </c>
      <c r="T1002">
        <v>15.993500433850137</v>
      </c>
      <c r="U1002">
        <v>60.500312085591275</v>
      </c>
      <c r="V1002">
        <v>88.189618595726657</v>
      </c>
      <c r="W1002">
        <v>81.399017963851151</v>
      </c>
      <c r="X1002">
        <v>1.7697811103289076</v>
      </c>
      <c r="Y1002">
        <v>3.5395622206578152</v>
      </c>
      <c r="Z1002">
        <v>63.573267464514352</v>
      </c>
      <c r="AA1002">
        <v>9.9962113528206977</v>
      </c>
      <c r="AB1002">
        <v>4.1889196798846964</v>
      </c>
      <c r="AC1002">
        <v>1.576853147638769</v>
      </c>
      <c r="AD1002">
        <v>64.738723300251479</v>
      </c>
      <c r="AE1002">
        <v>64.618245472406855</v>
      </c>
      <c r="AF1002">
        <v>19774</v>
      </c>
      <c r="AG1002">
        <v>5</v>
      </c>
      <c r="AH1002">
        <v>0</v>
      </c>
      <c r="AI1002">
        <v>6008</v>
      </c>
      <c r="AJ1002">
        <v>60766</v>
      </c>
      <c r="AK1002">
        <v>13257</v>
      </c>
      <c r="AL1002">
        <v>71078</v>
      </c>
      <c r="AM1002">
        <v>14</v>
      </c>
      <c r="AN1002">
        <v>14937</v>
      </c>
      <c r="AO1002">
        <v>13014</v>
      </c>
      <c r="AP1002">
        <v>639</v>
      </c>
    </row>
    <row r="1003" spans="1:42">
      <c r="A1003">
        <v>5</v>
      </c>
      <c r="B1003">
        <v>26</v>
      </c>
      <c r="C1003">
        <v>2021</v>
      </c>
      <c r="D1003">
        <v>99</v>
      </c>
      <c r="E1003">
        <v>99</v>
      </c>
      <c r="F1003">
        <v>99</v>
      </c>
      <c r="G1003">
        <v>99</v>
      </c>
      <c r="H1003">
        <v>1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1481</v>
      </c>
      <c r="R1003">
        <v>969146</v>
      </c>
      <c r="S1003">
        <v>966641</v>
      </c>
      <c r="T1003">
        <v>15.97196397653191</v>
      </c>
      <c r="U1003">
        <v>60.534399016801487</v>
      </c>
      <c r="V1003">
        <v>91.302134065817995</v>
      </c>
      <c r="W1003">
        <v>84.195733183263101</v>
      </c>
      <c r="X1003">
        <v>2.2162811382392329</v>
      </c>
      <c r="Y1003">
        <v>4.4325622764784658</v>
      </c>
      <c r="Z1003">
        <v>85.555839883773942</v>
      </c>
      <c r="AA1003">
        <v>9.7983183647559216</v>
      </c>
      <c r="AB1003">
        <v>2.5820203689950545</v>
      </c>
      <c r="AC1003">
        <v>-31.74829345820028</v>
      </c>
      <c r="AD1003">
        <v>64.459524163635109</v>
      </c>
      <c r="AE1003">
        <v>64.460561197890797</v>
      </c>
      <c r="AF1003">
        <v>16875</v>
      </c>
      <c r="AG1003">
        <v>2</v>
      </c>
      <c r="AH1003">
        <v>0</v>
      </c>
      <c r="AI1003">
        <v>6250</v>
      </c>
      <c r="AJ1003">
        <v>52677</v>
      </c>
      <c r="AK1003">
        <v>10263</v>
      </c>
      <c r="AL1003">
        <v>60492</v>
      </c>
      <c r="AM1003">
        <v>23</v>
      </c>
      <c r="AN1003">
        <v>10828</v>
      </c>
      <c r="AO1003">
        <v>10547</v>
      </c>
      <c r="AP1003">
        <v>650</v>
      </c>
    </row>
    <row r="1004" spans="1:42">
      <c r="A1004">
        <v>5</v>
      </c>
      <c r="B1004">
        <v>27</v>
      </c>
      <c r="C1004">
        <v>2022</v>
      </c>
      <c r="D1004">
        <v>99</v>
      </c>
      <c r="E1004">
        <v>99</v>
      </c>
      <c r="F1004">
        <v>99</v>
      </c>
      <c r="G1004">
        <v>99</v>
      </c>
      <c r="H1004">
        <v>1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1431</v>
      </c>
      <c r="R1004">
        <v>958436</v>
      </c>
      <c r="S1004">
        <v>956591</v>
      </c>
      <c r="T1004">
        <v>15.998447470670964</v>
      </c>
      <c r="U1004">
        <v>60.549760555974288</v>
      </c>
      <c r="V1004">
        <v>92.069686510348404</v>
      </c>
      <c r="W1004">
        <v>84.91699945954015</v>
      </c>
      <c r="X1004">
        <v>2.6612105555300505</v>
      </c>
      <c r="Y1004">
        <v>5.322421111060101</v>
      </c>
      <c r="Z1004">
        <v>81.563088197855649</v>
      </c>
      <c r="AA1004">
        <v>9.8821173653609247</v>
      </c>
      <c r="AB1004">
        <v>2.512097412178758</v>
      </c>
      <c r="AC1004">
        <v>-33.667945660945861</v>
      </c>
      <c r="AD1004">
        <v>65.129332829614739</v>
      </c>
      <c r="AE1004">
        <v>65.032657156723687</v>
      </c>
      <c r="AF1004">
        <v>16225</v>
      </c>
      <c r="AG1004">
        <v>5</v>
      </c>
      <c r="AH1004">
        <v>0</v>
      </c>
      <c r="AI1004">
        <v>5552</v>
      </c>
      <c r="AJ1004">
        <v>51786</v>
      </c>
      <c r="AK1004">
        <v>10861</v>
      </c>
      <c r="AL1004">
        <v>69682</v>
      </c>
      <c r="AM1004">
        <v>25</v>
      </c>
      <c r="AN1004">
        <v>11081</v>
      </c>
      <c r="AO1004">
        <v>9857</v>
      </c>
      <c r="AP1004">
        <v>674</v>
      </c>
    </row>
    <row r="1005" spans="1:42">
      <c r="A1005">
        <v>5</v>
      </c>
      <c r="B1005">
        <v>28</v>
      </c>
      <c r="C1005">
        <v>2023</v>
      </c>
      <c r="D1005">
        <v>99</v>
      </c>
      <c r="E1005">
        <v>99</v>
      </c>
      <c r="F1005">
        <v>99</v>
      </c>
      <c r="G1005">
        <v>99</v>
      </c>
      <c r="H1005">
        <v>1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1337</v>
      </c>
      <c r="R1005">
        <v>966142</v>
      </c>
      <c r="S1005">
        <v>964452</v>
      </c>
      <c r="T1005">
        <v>4.278124747707893</v>
      </c>
      <c r="U1005">
        <v>60.517194220137448</v>
      </c>
      <c r="V1005">
        <v>90.625744350198119</v>
      </c>
      <c r="W1005">
        <v>83.592916080839103</v>
      </c>
      <c r="X1005">
        <v>2.6694833678693195</v>
      </c>
      <c r="Y1005">
        <v>5.338966735738639</v>
      </c>
      <c r="Z1005">
        <v>79.455090452542194</v>
      </c>
      <c r="AA1005">
        <v>9.7520126564526635</v>
      </c>
      <c r="AB1005">
        <v>2.557304215593875</v>
      </c>
      <c r="AC1005">
        <v>-30.074605498960153</v>
      </c>
      <c r="AD1005">
        <v>65.312918497266523</v>
      </c>
      <c r="AE1005">
        <v>65.139739997851436</v>
      </c>
      <c r="AF1005">
        <v>15481</v>
      </c>
      <c r="AG1005">
        <v>4</v>
      </c>
      <c r="AH1005">
        <v>0</v>
      </c>
      <c r="AI1005">
        <v>5373</v>
      </c>
      <c r="AJ1005">
        <v>50524</v>
      </c>
      <c r="AK1005">
        <v>12332</v>
      </c>
      <c r="AL1005">
        <v>57092</v>
      </c>
      <c r="AM1005">
        <v>34</v>
      </c>
      <c r="AN1005">
        <v>11054</v>
      </c>
      <c r="AO1005">
        <v>8852</v>
      </c>
      <c r="AP1005">
        <v>622</v>
      </c>
    </row>
    <row r="1006" spans="1:42">
      <c r="A1006">
        <v>5</v>
      </c>
      <c r="B1006">
        <v>29</v>
      </c>
      <c r="C1006">
        <v>1996</v>
      </c>
      <c r="D1006">
        <v>99</v>
      </c>
      <c r="E1006">
        <v>99</v>
      </c>
      <c r="F1006">
        <v>99</v>
      </c>
      <c r="G1006">
        <v>99</v>
      </c>
      <c r="H1006">
        <v>2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2150</v>
      </c>
      <c r="R1006">
        <v>284704.25</v>
      </c>
      <c r="S1006">
        <v>283315.25</v>
      </c>
      <c r="T1006">
        <v>12.38077408398364</v>
      </c>
      <c r="U1006">
        <v>54.297543107898335</v>
      </c>
      <c r="V1006">
        <v>78.691323887437491</v>
      </c>
      <c r="W1006">
        <v>72.287597239821892</v>
      </c>
      <c r="X1006">
        <v>0</v>
      </c>
      <c r="Y1006">
        <v>0</v>
      </c>
      <c r="AA1006">
        <v>7.3078623820258546</v>
      </c>
      <c r="AB1006">
        <v>3.1631574859667753</v>
      </c>
      <c r="AC1006">
        <v>-4.0207001047563242</v>
      </c>
      <c r="AD1006">
        <v>23.646846635835686</v>
      </c>
      <c r="AE1006">
        <v>23.529180226798125</v>
      </c>
    </row>
    <row r="1007" spans="1:42">
      <c r="A1007">
        <v>5</v>
      </c>
      <c r="B1007">
        <v>30</v>
      </c>
      <c r="C1007">
        <v>1997</v>
      </c>
      <c r="D1007">
        <v>99</v>
      </c>
      <c r="E1007">
        <v>99</v>
      </c>
      <c r="F1007">
        <v>99</v>
      </c>
      <c r="G1007">
        <v>99</v>
      </c>
      <c r="H1007">
        <v>2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2153</v>
      </c>
      <c r="R1007">
        <v>300970.75</v>
      </c>
      <c r="S1007">
        <v>299375.25</v>
      </c>
      <c r="T1007">
        <v>12.483598489221956</v>
      </c>
      <c r="U1007">
        <v>54.47110941869775</v>
      </c>
      <c r="V1007">
        <v>76.451528307701651</v>
      </c>
      <c r="W1007">
        <v>70.19419728684943</v>
      </c>
      <c r="X1007">
        <v>0</v>
      </c>
      <c r="Y1007">
        <v>0</v>
      </c>
      <c r="AA1007">
        <v>6.7974337755461516</v>
      </c>
      <c r="AB1007">
        <v>3.0688725670622423</v>
      </c>
      <c r="AC1007">
        <v>-4.0312595991931284</v>
      </c>
      <c r="AD1007">
        <v>23.741958207726039</v>
      </c>
      <c r="AE1007">
        <v>23.686996858616322</v>
      </c>
    </row>
    <row r="1008" spans="1:42">
      <c r="A1008">
        <v>5</v>
      </c>
      <c r="B1008">
        <v>31</v>
      </c>
      <c r="C1008">
        <v>1998</v>
      </c>
      <c r="D1008">
        <v>99</v>
      </c>
      <c r="E1008">
        <v>99</v>
      </c>
      <c r="F1008">
        <v>99</v>
      </c>
      <c r="G1008">
        <v>99</v>
      </c>
      <c r="H1008">
        <v>2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1925</v>
      </c>
      <c r="R1008">
        <v>286404</v>
      </c>
      <c r="S1008">
        <v>262078.5</v>
      </c>
      <c r="T1008">
        <v>12.585969469700144</v>
      </c>
      <c r="U1008">
        <v>54.634706776786338</v>
      </c>
      <c r="V1008">
        <v>84.610574312658883</v>
      </c>
      <c r="W1008">
        <v>71.442946687347586</v>
      </c>
      <c r="X1008">
        <v>0</v>
      </c>
      <c r="Y1008">
        <v>0</v>
      </c>
      <c r="AA1008">
        <v>6.8598544655936173</v>
      </c>
      <c r="AB1008">
        <v>3.0747656464632498</v>
      </c>
      <c r="AC1008">
        <v>-4.5517665027601364</v>
      </c>
      <c r="AD1008">
        <v>23.308006033629304</v>
      </c>
      <c r="AE1008">
        <v>21.789228109630088</v>
      </c>
    </row>
    <row r="1009" spans="1:31">
      <c r="A1009">
        <v>5</v>
      </c>
      <c r="B1009">
        <v>32</v>
      </c>
      <c r="C1009">
        <v>1999</v>
      </c>
      <c r="D1009">
        <v>99</v>
      </c>
      <c r="E1009">
        <v>99</v>
      </c>
      <c r="F1009">
        <v>99</v>
      </c>
      <c r="G1009">
        <v>99</v>
      </c>
      <c r="H1009">
        <v>2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1776</v>
      </c>
      <c r="R1009">
        <v>285802</v>
      </c>
      <c r="S1009">
        <v>284303.5</v>
      </c>
      <c r="T1009">
        <v>12.701730568715403</v>
      </c>
      <c r="U1009">
        <v>54.845300884442153</v>
      </c>
      <c r="V1009">
        <v>75.798933182321306</v>
      </c>
      <c r="W1009">
        <v>69.600481711974467</v>
      </c>
      <c r="X1009">
        <v>0</v>
      </c>
      <c r="Y1009">
        <v>0</v>
      </c>
      <c r="AA1009">
        <v>6.8115397217056444</v>
      </c>
      <c r="AB1009">
        <v>3.006497027926736</v>
      </c>
      <c r="AC1009">
        <v>-3.2468370506115742</v>
      </c>
      <c r="AD1009">
        <v>22.01488305060364</v>
      </c>
      <c r="AE1009">
        <v>22.036503860538197</v>
      </c>
    </row>
    <row r="1010" spans="1:31">
      <c r="A1010">
        <v>5</v>
      </c>
      <c r="B1010">
        <v>33</v>
      </c>
      <c r="C1010">
        <v>2000</v>
      </c>
      <c r="D1010">
        <v>99</v>
      </c>
      <c r="E1010">
        <v>99</v>
      </c>
      <c r="F1010">
        <v>99</v>
      </c>
      <c r="G1010">
        <v>99</v>
      </c>
      <c r="H1010">
        <v>2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1939</v>
      </c>
      <c r="R1010">
        <v>285552</v>
      </c>
      <c r="S1010">
        <v>283994.5</v>
      </c>
      <c r="T1010">
        <v>12.891424329018882</v>
      </c>
      <c r="U1010">
        <v>55.164684527341201</v>
      </c>
      <c r="V1010">
        <v>75.196965434189764</v>
      </c>
      <c r="W1010">
        <v>69.053659281782814</v>
      </c>
      <c r="X1010">
        <v>0</v>
      </c>
      <c r="Y1010">
        <v>0</v>
      </c>
      <c r="AA1010">
        <v>7.1928740861437488</v>
      </c>
      <c r="AB1010">
        <v>2.7738955041279501</v>
      </c>
      <c r="AC1010">
        <v>-5.2535058584844592</v>
      </c>
      <c r="AD1010">
        <v>22.959194749372255</v>
      </c>
      <c r="AE1010">
        <v>23.146282443185846</v>
      </c>
    </row>
    <row r="1011" spans="1:31">
      <c r="A1011">
        <v>5</v>
      </c>
      <c r="B1011">
        <v>34</v>
      </c>
      <c r="C1011">
        <v>2001</v>
      </c>
      <c r="D1011">
        <v>99</v>
      </c>
      <c r="E1011">
        <v>99</v>
      </c>
      <c r="F1011">
        <v>99</v>
      </c>
      <c r="G1011">
        <v>99</v>
      </c>
      <c r="H1011">
        <v>2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1374</v>
      </c>
      <c r="R1011">
        <v>274238.5</v>
      </c>
      <c r="S1011">
        <v>273364</v>
      </c>
      <c r="T1011">
        <v>13.12595058680674</v>
      </c>
      <c r="U1011">
        <v>55.570111646010446</v>
      </c>
      <c r="V1011">
        <v>81.856245518795959</v>
      </c>
      <c r="W1011">
        <v>75.346606629256243</v>
      </c>
      <c r="X1011">
        <v>0</v>
      </c>
      <c r="Y1011">
        <v>0</v>
      </c>
      <c r="AA1011">
        <v>7.8092134139333504</v>
      </c>
      <c r="AB1011">
        <v>2.8648806272337102</v>
      </c>
      <c r="AC1011">
        <v>-9.5388546010753501</v>
      </c>
      <c r="AD1011">
        <v>22.354550953843681</v>
      </c>
      <c r="AE1011">
        <v>22.784173722045839</v>
      </c>
    </row>
    <row r="1012" spans="1:31">
      <c r="A1012">
        <v>5</v>
      </c>
      <c r="B1012">
        <v>35</v>
      </c>
      <c r="C1012">
        <v>2002</v>
      </c>
      <c r="D1012">
        <v>99</v>
      </c>
      <c r="E1012">
        <v>99</v>
      </c>
      <c r="F1012">
        <v>99</v>
      </c>
      <c r="G1012">
        <v>99</v>
      </c>
      <c r="H1012">
        <v>2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1313</v>
      </c>
      <c r="R1012">
        <v>291119</v>
      </c>
      <c r="S1012">
        <v>290361</v>
      </c>
      <c r="T1012">
        <v>13.489432156609496</v>
      </c>
      <c r="U1012">
        <v>56.178526041720488</v>
      </c>
      <c r="V1012">
        <v>84.711287946810259</v>
      </c>
      <c r="W1012">
        <v>78.005324406515228</v>
      </c>
      <c r="X1012">
        <v>0</v>
      </c>
      <c r="Y1012">
        <v>0</v>
      </c>
      <c r="AA1012">
        <v>8.4001403123397456</v>
      </c>
      <c r="AB1012">
        <v>2.757770359541353</v>
      </c>
      <c r="AC1012">
        <v>-16.255341845220279</v>
      </c>
      <c r="AD1012">
        <v>23.555966245394913</v>
      </c>
      <c r="AE1012">
        <v>24.215610600340941</v>
      </c>
    </row>
    <row r="1013" spans="1:31">
      <c r="A1013">
        <v>5</v>
      </c>
      <c r="B1013">
        <v>36</v>
      </c>
      <c r="C1013">
        <v>2003</v>
      </c>
      <c r="D1013">
        <v>99</v>
      </c>
      <c r="E1013">
        <v>99</v>
      </c>
      <c r="F1013">
        <v>99</v>
      </c>
      <c r="G1013">
        <v>99</v>
      </c>
      <c r="H1013">
        <v>2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1286</v>
      </c>
      <c r="R1013">
        <v>302107</v>
      </c>
      <c r="S1013">
        <v>301423</v>
      </c>
      <c r="T1013">
        <v>13.860410384400232</v>
      </c>
      <c r="U1013">
        <v>56.798990123514152</v>
      </c>
      <c r="V1013">
        <v>85.077007911076791</v>
      </c>
      <c r="W1013">
        <v>78.361384499523325</v>
      </c>
      <c r="X1013">
        <v>0</v>
      </c>
      <c r="Y1013">
        <v>0</v>
      </c>
      <c r="AA1013">
        <v>8.60009467270336</v>
      </c>
      <c r="AB1013">
        <v>2.5852731620237104</v>
      </c>
      <c r="AC1013">
        <v>-22.539198048365016</v>
      </c>
      <c r="AD1013">
        <v>23.838426400465242</v>
      </c>
      <c r="AE1013">
        <v>24.306237637120432</v>
      </c>
    </row>
    <row r="1014" spans="1:31">
      <c r="A1014">
        <v>5</v>
      </c>
      <c r="B1014">
        <v>37</v>
      </c>
      <c r="C1014">
        <v>2004</v>
      </c>
      <c r="D1014">
        <v>99</v>
      </c>
      <c r="E1014">
        <v>99</v>
      </c>
      <c r="F1014">
        <v>99</v>
      </c>
      <c r="G1014">
        <v>99</v>
      </c>
      <c r="H1014">
        <v>2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1257</v>
      </c>
      <c r="R1014">
        <v>331663</v>
      </c>
      <c r="S1014">
        <v>331028</v>
      </c>
      <c r="T1014">
        <v>14.008674467757938</v>
      </c>
      <c r="U1014">
        <v>57.030251217419682</v>
      </c>
      <c r="V1014">
        <v>84.727823019454945</v>
      </c>
      <c r="W1014">
        <v>78.061945515184192</v>
      </c>
      <c r="X1014">
        <v>0</v>
      </c>
      <c r="Y1014">
        <v>0</v>
      </c>
      <c r="AA1014">
        <v>9.1148183284504238</v>
      </c>
      <c r="AB1014">
        <v>2.6086120027785671</v>
      </c>
      <c r="AC1014">
        <v>-23.109986997867313</v>
      </c>
      <c r="AD1014">
        <v>24.219832830188125</v>
      </c>
      <c r="AE1014">
        <v>25.180929087266342</v>
      </c>
    </row>
    <row r="1015" spans="1:31">
      <c r="A1015">
        <v>5</v>
      </c>
      <c r="B1015">
        <v>38</v>
      </c>
      <c r="C1015">
        <v>2005</v>
      </c>
      <c r="D1015">
        <v>99</v>
      </c>
      <c r="E1015">
        <v>99</v>
      </c>
      <c r="F1015">
        <v>99</v>
      </c>
      <c r="G1015">
        <v>99</v>
      </c>
      <c r="H1015">
        <v>2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1157</v>
      </c>
      <c r="R1015">
        <v>367312</v>
      </c>
      <c r="S1015">
        <v>366906</v>
      </c>
      <c r="T1015">
        <v>14.188161562921977</v>
      </c>
      <c r="U1015">
        <v>57.331016663668642</v>
      </c>
      <c r="V1015">
        <v>84.752282946481344</v>
      </c>
      <c r="W1015">
        <v>78.144783132465307</v>
      </c>
      <c r="X1015">
        <v>0</v>
      </c>
      <c r="Y1015">
        <v>0</v>
      </c>
      <c r="AA1015">
        <v>9.1677690823070144</v>
      </c>
      <c r="AB1015">
        <v>2.5579221402496484</v>
      </c>
      <c r="AC1015">
        <v>-19.739472196159696</v>
      </c>
      <c r="AD1015">
        <v>26.900869178015977</v>
      </c>
      <c r="AE1015">
        <v>28.079215278818168</v>
      </c>
    </row>
    <row r="1016" spans="1:31">
      <c r="A1016">
        <v>5</v>
      </c>
      <c r="B1016">
        <v>39</v>
      </c>
      <c r="C1016">
        <v>2006</v>
      </c>
      <c r="D1016">
        <v>99</v>
      </c>
      <c r="E1016">
        <v>99</v>
      </c>
      <c r="F1016">
        <v>99</v>
      </c>
      <c r="G1016">
        <v>99</v>
      </c>
      <c r="H1016">
        <v>2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1060</v>
      </c>
      <c r="R1016">
        <v>392327</v>
      </c>
      <c r="S1016">
        <v>387719</v>
      </c>
      <c r="T1016">
        <v>14.346603725973488</v>
      </c>
      <c r="U1016">
        <v>57.607207797399681</v>
      </c>
      <c r="V1016">
        <v>85.157302089062014</v>
      </c>
      <c r="W1016">
        <v>77.676474199098095</v>
      </c>
      <c r="X1016">
        <v>0</v>
      </c>
      <c r="Y1016">
        <v>0</v>
      </c>
      <c r="AA1016">
        <v>9.1933241084412192</v>
      </c>
      <c r="AB1016">
        <v>2.4000628975471123</v>
      </c>
      <c r="AC1016">
        <v>-20.249890946212314</v>
      </c>
      <c r="AD1016">
        <v>28.021916015747763</v>
      </c>
      <c r="AE1016">
        <v>28.795850534508421</v>
      </c>
    </row>
    <row r="1017" spans="1:31">
      <c r="A1017">
        <v>5</v>
      </c>
      <c r="B1017">
        <v>40</v>
      </c>
      <c r="C1017">
        <v>2007</v>
      </c>
      <c r="D1017">
        <v>99</v>
      </c>
      <c r="E1017">
        <v>99</v>
      </c>
      <c r="F1017">
        <v>99</v>
      </c>
      <c r="G1017">
        <v>99</v>
      </c>
      <c r="H1017">
        <v>2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955</v>
      </c>
      <c r="R1017">
        <v>395491</v>
      </c>
      <c r="S1017">
        <v>394867</v>
      </c>
      <c r="T1017">
        <v>14.406985241130643</v>
      </c>
      <c r="U1017">
        <v>57.68235127270701</v>
      </c>
      <c r="V1017">
        <v>86.586526531292051</v>
      </c>
      <c r="W1017">
        <v>79.802091337081777</v>
      </c>
      <c r="X1017">
        <v>0</v>
      </c>
      <c r="Y1017">
        <v>0</v>
      </c>
      <c r="AA1017">
        <v>9.3202963073898317</v>
      </c>
      <c r="AB1017">
        <v>2.458266017644966</v>
      </c>
      <c r="AC1017">
        <v>-22.584674274609096</v>
      </c>
      <c r="AD1017">
        <v>28.51495356751456</v>
      </c>
      <c r="AE1017">
        <v>29.301160829107658</v>
      </c>
    </row>
    <row r="1018" spans="1:31">
      <c r="A1018">
        <v>5</v>
      </c>
      <c r="B1018">
        <v>41</v>
      </c>
      <c r="C1018">
        <v>2008</v>
      </c>
      <c r="D1018">
        <v>99</v>
      </c>
      <c r="E1018">
        <v>99</v>
      </c>
      <c r="F1018">
        <v>99</v>
      </c>
      <c r="G1018">
        <v>99</v>
      </c>
      <c r="H1018">
        <v>2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931</v>
      </c>
      <c r="R1018">
        <v>404655</v>
      </c>
      <c r="S1018">
        <v>404054</v>
      </c>
      <c r="T1018">
        <v>14.287303999703456</v>
      </c>
      <c r="U1018">
        <v>57.49219163775139</v>
      </c>
      <c r="V1018">
        <v>89.12162583248346</v>
      </c>
      <c r="W1018">
        <v>82.144862320381861</v>
      </c>
      <c r="X1018">
        <v>0</v>
      </c>
      <c r="Y1018">
        <v>0</v>
      </c>
      <c r="AA1018">
        <v>9.086248329186569</v>
      </c>
      <c r="AB1018">
        <v>2.5434849414643304</v>
      </c>
      <c r="AC1018">
        <v>-19.30938433159784</v>
      </c>
      <c r="AD1018">
        <v>28.606381339241398</v>
      </c>
      <c r="AE1018">
        <v>29.597950133991255</v>
      </c>
    </row>
    <row r="1019" spans="1:31">
      <c r="A1019">
        <v>5</v>
      </c>
      <c r="B1019">
        <v>42</v>
      </c>
      <c r="C1019">
        <v>2009</v>
      </c>
      <c r="D1019">
        <v>99</v>
      </c>
      <c r="E1019">
        <v>99</v>
      </c>
      <c r="F1019">
        <v>99</v>
      </c>
      <c r="G1019">
        <v>99</v>
      </c>
      <c r="H1019">
        <v>2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929</v>
      </c>
      <c r="R1019">
        <v>425863</v>
      </c>
      <c r="S1019">
        <v>425390</v>
      </c>
      <c r="T1019">
        <v>15.374103878477349</v>
      </c>
      <c r="U1019">
        <v>59.682761701027303</v>
      </c>
      <c r="V1019">
        <v>89.132017201629566</v>
      </c>
      <c r="W1019">
        <v>82.182385575589507</v>
      </c>
      <c r="X1019">
        <v>0</v>
      </c>
      <c r="Y1019">
        <v>0</v>
      </c>
      <c r="AA1019">
        <v>8.9873379870666792</v>
      </c>
      <c r="AB1019">
        <v>3.3961820816523378</v>
      </c>
      <c r="AC1019">
        <v>-33.465058987046199</v>
      </c>
      <c r="AD1019">
        <v>29.798362522032338</v>
      </c>
      <c r="AE1019">
        <v>30.989316334829493</v>
      </c>
    </row>
    <row r="1020" spans="1:31">
      <c r="A1020">
        <v>5</v>
      </c>
      <c r="B1020">
        <v>43</v>
      </c>
      <c r="C1020">
        <v>2010</v>
      </c>
      <c r="D1020">
        <v>99</v>
      </c>
      <c r="E1020">
        <v>99</v>
      </c>
      <c r="F1020">
        <v>99</v>
      </c>
      <c r="G1020">
        <v>99</v>
      </c>
      <c r="H1020">
        <v>2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Q1020">
        <v>909</v>
      </c>
      <c r="R1020">
        <v>476982</v>
      </c>
      <c r="S1020">
        <v>476233</v>
      </c>
      <c r="T1020">
        <v>15.980930097991124</v>
      </c>
      <c r="U1020">
        <v>61.007882696075214</v>
      </c>
      <c r="V1020">
        <v>89.516734617140017</v>
      </c>
      <c r="W1020">
        <v>82.498665149204001</v>
      </c>
      <c r="X1020">
        <v>0</v>
      </c>
      <c r="Y1020">
        <v>0</v>
      </c>
      <c r="AA1020">
        <v>9.188969504363568</v>
      </c>
      <c r="AB1020">
        <v>3.2868253878030398</v>
      </c>
      <c r="AC1020">
        <v>-42.706896838166259</v>
      </c>
      <c r="AD1020">
        <v>32.205599664562996</v>
      </c>
      <c r="AE1020">
        <v>33.298176719967401</v>
      </c>
    </row>
    <row r="1021" spans="1:31">
      <c r="A1021">
        <v>5</v>
      </c>
      <c r="B1021">
        <v>44</v>
      </c>
      <c r="C1021">
        <v>2011</v>
      </c>
      <c r="D1021">
        <v>99</v>
      </c>
      <c r="E1021">
        <v>99</v>
      </c>
      <c r="F1021">
        <v>99</v>
      </c>
      <c r="G1021">
        <v>99</v>
      </c>
      <c r="H1021">
        <v>2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884</v>
      </c>
      <c r="R1021">
        <v>505775</v>
      </c>
      <c r="S1021">
        <v>505132</v>
      </c>
      <c r="T1021">
        <v>16.020916415402102</v>
      </c>
      <c r="U1021">
        <v>61.139096315418541</v>
      </c>
      <c r="V1021">
        <v>89.329455298553341</v>
      </c>
      <c r="W1021">
        <v>82.349911310310944</v>
      </c>
      <c r="X1021">
        <v>0</v>
      </c>
      <c r="Y1021">
        <v>0</v>
      </c>
      <c r="AA1021">
        <v>9.2166302660510713</v>
      </c>
      <c r="AB1021">
        <v>3.2880945422591603</v>
      </c>
      <c r="AC1021">
        <v>-41.931790239992594</v>
      </c>
      <c r="AD1021">
        <v>33.807845238242443</v>
      </c>
      <c r="AE1021">
        <v>34.686990346490525</v>
      </c>
    </row>
    <row r="1022" spans="1:31">
      <c r="A1022">
        <v>5</v>
      </c>
      <c r="B1022">
        <v>45</v>
      </c>
      <c r="C1022">
        <v>2012</v>
      </c>
      <c r="D1022">
        <v>99</v>
      </c>
      <c r="E1022">
        <v>99</v>
      </c>
      <c r="F1022">
        <v>99</v>
      </c>
      <c r="G1022">
        <v>99</v>
      </c>
      <c r="H1022">
        <v>2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850</v>
      </c>
      <c r="R1022">
        <v>511545</v>
      </c>
      <c r="S1022">
        <v>511439</v>
      </c>
      <c r="T1022">
        <v>16.110692118972914</v>
      </c>
      <c r="U1022">
        <v>61.364240896763853</v>
      </c>
      <c r="V1022">
        <v>88.862190226939049</v>
      </c>
      <c r="W1022">
        <v>82.003113763322261</v>
      </c>
      <c r="X1022">
        <v>0</v>
      </c>
      <c r="Y1022">
        <v>0</v>
      </c>
      <c r="AA1022">
        <v>9.2545327416653524</v>
      </c>
      <c r="AB1022">
        <v>3.222314377455735</v>
      </c>
      <c r="AC1022">
        <v>-43.274599210622313</v>
      </c>
      <c r="AD1022">
        <v>33.771420932147862</v>
      </c>
      <c r="AE1022">
        <v>34.772236023607221</v>
      </c>
    </row>
    <row r="1023" spans="1:31">
      <c r="A1023">
        <v>5</v>
      </c>
      <c r="B1023">
        <v>46</v>
      </c>
      <c r="C1023">
        <v>2013</v>
      </c>
      <c r="D1023">
        <v>99</v>
      </c>
      <c r="E1023">
        <v>99</v>
      </c>
      <c r="F1023">
        <v>99</v>
      </c>
      <c r="G1023">
        <v>99</v>
      </c>
      <c r="H1023">
        <v>2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807</v>
      </c>
      <c r="R1023">
        <v>519118</v>
      </c>
      <c r="S1023">
        <v>519105</v>
      </c>
      <c r="T1023">
        <v>16.244472355032965</v>
      </c>
      <c r="U1023">
        <v>61.714585681124227</v>
      </c>
      <c r="V1023">
        <v>85.957812650356786</v>
      </c>
      <c r="W1023">
        <v>79.338097687364453</v>
      </c>
      <c r="X1023">
        <v>0</v>
      </c>
      <c r="Y1023">
        <v>0</v>
      </c>
      <c r="AA1023">
        <v>9.6804896228266237</v>
      </c>
      <c r="AB1023">
        <v>3.1419838510304903</v>
      </c>
      <c r="AC1023">
        <v>-41.682812506469993</v>
      </c>
      <c r="AD1023">
        <v>34.177188521708437</v>
      </c>
      <c r="AE1023">
        <v>35.361598655527992</v>
      </c>
    </row>
    <row r="1024" spans="1:31">
      <c r="A1024">
        <v>5</v>
      </c>
      <c r="B1024">
        <v>47</v>
      </c>
      <c r="C1024">
        <v>2014</v>
      </c>
      <c r="D1024">
        <v>99</v>
      </c>
      <c r="E1024">
        <v>99</v>
      </c>
      <c r="F1024">
        <v>99</v>
      </c>
      <c r="G1024">
        <v>99</v>
      </c>
      <c r="H1024">
        <v>2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705</v>
      </c>
      <c r="R1024">
        <v>444879</v>
      </c>
      <c r="S1024">
        <v>444856</v>
      </c>
      <c r="T1024">
        <v>16.291166811649905</v>
      </c>
      <c r="U1024">
        <v>61.687737155394096</v>
      </c>
      <c r="V1024">
        <v>86.703708384455581</v>
      </c>
      <c r="W1024">
        <v>80.025297624399386</v>
      </c>
      <c r="X1024">
        <v>0</v>
      </c>
      <c r="Y1024">
        <v>0</v>
      </c>
      <c r="AA1024">
        <v>8.9586818847461895</v>
      </c>
      <c r="AB1024">
        <v>2.8033826409846609</v>
      </c>
      <c r="AC1024">
        <v>-32.617195860802639</v>
      </c>
      <c r="AD1024">
        <v>29.602178248258824</v>
      </c>
      <c r="AE1024">
        <v>30.185929946923959</v>
      </c>
    </row>
    <row r="1025" spans="1:42">
      <c r="A1025">
        <v>5</v>
      </c>
      <c r="B1025">
        <v>48</v>
      </c>
      <c r="C1025">
        <v>2015</v>
      </c>
      <c r="D1025">
        <v>99</v>
      </c>
      <c r="E1025">
        <v>99</v>
      </c>
      <c r="F1025">
        <v>99</v>
      </c>
      <c r="G1025">
        <v>99</v>
      </c>
      <c r="H1025">
        <v>2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754</v>
      </c>
      <c r="R1025">
        <v>460972</v>
      </c>
      <c r="S1025">
        <v>459591</v>
      </c>
      <c r="T1025">
        <v>16.102726412884081</v>
      </c>
      <c r="U1025">
        <v>61.292344715192399</v>
      </c>
      <c r="V1025">
        <v>89.438711054444852</v>
      </c>
      <c r="W1025">
        <v>82.456042002564075</v>
      </c>
      <c r="X1025">
        <v>1.7662677993457301</v>
      </c>
      <c r="Y1025">
        <v>3.5325355986914602</v>
      </c>
      <c r="AA1025">
        <v>9.3769911110269053</v>
      </c>
      <c r="AB1025">
        <v>2.8622431772915351</v>
      </c>
      <c r="AC1025">
        <v>-30.609465160674805</v>
      </c>
      <c r="AD1025">
        <v>30.307604712231207</v>
      </c>
      <c r="AE1025">
        <v>30.723244886861</v>
      </c>
      <c r="AF1025">
        <v>9</v>
      </c>
      <c r="AG1025">
        <v>0</v>
      </c>
      <c r="AH1025">
        <v>0</v>
      </c>
      <c r="AI1025">
        <v>1</v>
      </c>
      <c r="AJ1025">
        <v>4</v>
      </c>
      <c r="AK1025">
        <v>2</v>
      </c>
      <c r="AL1025">
        <v>75</v>
      </c>
      <c r="AM1025">
        <v>0</v>
      </c>
      <c r="AN1025">
        <v>4214</v>
      </c>
      <c r="AO1025">
        <v>7444</v>
      </c>
    </row>
    <row r="1026" spans="1:42">
      <c r="A1026">
        <v>5</v>
      </c>
      <c r="B1026">
        <v>49</v>
      </c>
      <c r="C1026">
        <v>2016</v>
      </c>
      <c r="D1026">
        <v>99</v>
      </c>
      <c r="E1026">
        <v>99</v>
      </c>
      <c r="F1026">
        <v>99</v>
      </c>
      <c r="G1026">
        <v>99</v>
      </c>
      <c r="H1026">
        <v>2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823</v>
      </c>
      <c r="R1026">
        <v>480018</v>
      </c>
      <c r="S1026">
        <v>478867</v>
      </c>
      <c r="T1026">
        <v>15.999508351770144</v>
      </c>
      <c r="U1026">
        <v>61.000714185775998</v>
      </c>
      <c r="V1026">
        <v>89.216184606355611</v>
      </c>
      <c r="W1026">
        <v>82.272628516894542</v>
      </c>
      <c r="X1026">
        <v>2.4488665008395518</v>
      </c>
      <c r="Y1026">
        <v>4.8977330016791036</v>
      </c>
      <c r="Z1026">
        <v>3.748401101625356</v>
      </c>
      <c r="AA1026">
        <v>9.7015231165513622</v>
      </c>
      <c r="AB1026">
        <v>2.8631734361530761</v>
      </c>
      <c r="AC1026">
        <v>-28.652275531708433</v>
      </c>
      <c r="AD1026">
        <v>30.353769401575736</v>
      </c>
      <c r="AE1026">
        <v>30.813552738203008</v>
      </c>
      <c r="AF1026">
        <v>5880</v>
      </c>
      <c r="AG1026">
        <v>842</v>
      </c>
      <c r="AH1026">
        <v>6</v>
      </c>
      <c r="AI1026">
        <v>2852</v>
      </c>
      <c r="AJ1026">
        <v>36444</v>
      </c>
      <c r="AK1026">
        <v>15522</v>
      </c>
      <c r="AL1026">
        <v>39531</v>
      </c>
      <c r="AM1026">
        <v>98</v>
      </c>
      <c r="AN1026">
        <v>25641</v>
      </c>
      <c r="AO1026">
        <v>10282</v>
      </c>
    </row>
    <row r="1027" spans="1:42">
      <c r="A1027">
        <v>5</v>
      </c>
      <c r="B1027">
        <v>50</v>
      </c>
      <c r="C1027">
        <v>2017</v>
      </c>
      <c r="D1027">
        <v>99</v>
      </c>
      <c r="E1027">
        <v>99</v>
      </c>
      <c r="F1027">
        <v>99</v>
      </c>
      <c r="G1027">
        <v>99</v>
      </c>
      <c r="H1027">
        <v>2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  <c r="Q1027">
        <v>870</v>
      </c>
      <c r="R1027">
        <v>491656</v>
      </c>
      <c r="S1027">
        <v>490820</v>
      </c>
      <c r="T1027">
        <v>15.867740859462716</v>
      </c>
      <c r="U1027">
        <v>60.61379731877269</v>
      </c>
      <c r="V1027">
        <v>89.113538654200937</v>
      </c>
      <c r="W1027">
        <v>82.196461024407057</v>
      </c>
      <c r="X1027">
        <v>1.5401012089753812</v>
      </c>
      <c r="Y1027">
        <v>3.0802024179507623</v>
      </c>
      <c r="Z1027">
        <v>4.595896317750622</v>
      </c>
      <c r="AA1027">
        <v>9.3372171444315324</v>
      </c>
      <c r="AB1027">
        <v>2.7496638868195409</v>
      </c>
      <c r="AC1027">
        <v>-30.167404906191074</v>
      </c>
      <c r="AD1027">
        <v>31.119536424888999</v>
      </c>
      <c r="AE1027">
        <v>31.596937918949337</v>
      </c>
      <c r="AF1027">
        <v>6323</v>
      </c>
      <c r="AG1027">
        <v>1803</v>
      </c>
      <c r="AH1027">
        <v>5</v>
      </c>
      <c r="AI1027">
        <v>2558</v>
      </c>
      <c r="AJ1027">
        <v>29116</v>
      </c>
      <c r="AK1027">
        <v>13036</v>
      </c>
      <c r="AL1027">
        <v>47244</v>
      </c>
      <c r="AM1027">
        <v>17</v>
      </c>
      <c r="AN1027">
        <v>29905</v>
      </c>
      <c r="AO1027">
        <v>9917</v>
      </c>
    </row>
    <row r="1028" spans="1:42">
      <c r="A1028">
        <v>5</v>
      </c>
      <c r="B1028">
        <v>51</v>
      </c>
      <c r="C1028">
        <v>2018</v>
      </c>
      <c r="D1028">
        <v>99</v>
      </c>
      <c r="E1028">
        <v>99</v>
      </c>
      <c r="F1028">
        <v>99</v>
      </c>
      <c r="G1028">
        <v>99</v>
      </c>
      <c r="H1028">
        <v>2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  <c r="Q1028">
        <v>872</v>
      </c>
      <c r="R1028">
        <v>526265</v>
      </c>
      <c r="S1028">
        <v>519097</v>
      </c>
      <c r="T1028">
        <v>15.725824442058656</v>
      </c>
      <c r="U1028">
        <v>60.694571534799856</v>
      </c>
      <c r="V1028">
        <v>87.718178040115006</v>
      </c>
      <c r="W1028">
        <v>80.625217444908358</v>
      </c>
      <c r="X1028">
        <v>1.0785440795036718</v>
      </c>
      <c r="Y1028">
        <v>2.1570881590073436</v>
      </c>
      <c r="Z1028">
        <v>4.2068159577399209</v>
      </c>
      <c r="AA1028">
        <v>9.1982307173267159</v>
      </c>
      <c r="AB1028">
        <v>2.7096694155305858</v>
      </c>
      <c r="AC1028">
        <v>-31.260004081472999</v>
      </c>
      <c r="AD1028">
        <v>32.221772541893237</v>
      </c>
      <c r="AE1028">
        <v>33.044263259044683</v>
      </c>
      <c r="AF1028">
        <v>6377</v>
      </c>
      <c r="AG1028">
        <v>4</v>
      </c>
      <c r="AH1028">
        <v>4</v>
      </c>
      <c r="AI1028">
        <v>2472</v>
      </c>
      <c r="AJ1028">
        <v>40222.5</v>
      </c>
      <c r="AK1028">
        <v>13950</v>
      </c>
      <c r="AL1028">
        <v>54576.5</v>
      </c>
      <c r="AM1028">
        <v>21</v>
      </c>
      <c r="AN1028">
        <v>31060</v>
      </c>
      <c r="AO1028">
        <v>8240</v>
      </c>
    </row>
    <row r="1029" spans="1:42">
      <c r="A1029">
        <v>5</v>
      </c>
      <c r="B1029">
        <v>52</v>
      </c>
      <c r="C1029">
        <v>2019</v>
      </c>
      <c r="D1029">
        <v>99</v>
      </c>
      <c r="E1029">
        <v>99</v>
      </c>
      <c r="F1029">
        <v>99</v>
      </c>
      <c r="G1029">
        <v>99</v>
      </c>
      <c r="H1029">
        <v>2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806</v>
      </c>
      <c r="R1029">
        <v>528064</v>
      </c>
      <c r="S1029">
        <v>522142</v>
      </c>
      <c r="T1029">
        <v>16.025508271724636</v>
      </c>
      <c r="U1029">
        <v>61.219296666424079</v>
      </c>
      <c r="V1029">
        <v>87.990440311974623</v>
      </c>
      <c r="W1029">
        <v>80.931929111239242</v>
      </c>
      <c r="X1029">
        <v>0.80179675190885979</v>
      </c>
      <c r="Y1029">
        <v>1.6035935038177196</v>
      </c>
      <c r="Z1029">
        <v>6.313628651072599</v>
      </c>
      <c r="AA1029">
        <v>9.1525004731966177</v>
      </c>
      <c r="AB1029">
        <v>2.6835204020247656</v>
      </c>
      <c r="AC1029">
        <v>-31.309166007750793</v>
      </c>
      <c r="AD1029">
        <v>33.850820590599589</v>
      </c>
      <c r="AE1029">
        <v>34.430835974544379</v>
      </c>
      <c r="AF1029">
        <v>7820</v>
      </c>
      <c r="AG1029">
        <v>13</v>
      </c>
      <c r="AH1029">
        <v>12</v>
      </c>
      <c r="AI1029">
        <v>3079</v>
      </c>
      <c r="AJ1029">
        <v>32626.5</v>
      </c>
      <c r="AK1029">
        <v>11462</v>
      </c>
      <c r="AL1029">
        <v>51075.5</v>
      </c>
      <c r="AM1029">
        <v>36</v>
      </c>
      <c r="AN1029">
        <v>16452</v>
      </c>
      <c r="AO1029">
        <v>7603</v>
      </c>
      <c r="AP1029">
        <v>323</v>
      </c>
    </row>
    <row r="1030" spans="1:42">
      <c r="A1030">
        <v>5</v>
      </c>
      <c r="B1030">
        <v>53</v>
      </c>
      <c r="C1030">
        <v>2020</v>
      </c>
      <c r="D1030">
        <v>99</v>
      </c>
      <c r="E1030">
        <v>99</v>
      </c>
      <c r="F1030">
        <v>99</v>
      </c>
      <c r="G1030">
        <v>99</v>
      </c>
      <c r="H1030">
        <v>2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  <c r="Q1030">
        <v>828</v>
      </c>
      <c r="R1030">
        <v>532304.36</v>
      </c>
      <c r="S1030">
        <v>532304.36</v>
      </c>
      <c r="T1030">
        <v>16.100153904431671</v>
      </c>
      <c r="U1030">
        <v>61.28905968382449</v>
      </c>
      <c r="V1030">
        <v>88.655925019953727</v>
      </c>
      <c r="W1030">
        <v>81.82941879341449</v>
      </c>
      <c r="X1030">
        <v>0.6729232877220841</v>
      </c>
      <c r="Y1030">
        <v>1.3458465754441684</v>
      </c>
      <c r="Z1030">
        <v>8.128244525368908</v>
      </c>
      <c r="AA1030">
        <v>10.880254668429764</v>
      </c>
      <c r="AB1030">
        <v>2.7516994285646246</v>
      </c>
      <c r="AC1030">
        <v>-19.658348305047777</v>
      </c>
      <c r="AD1030">
        <v>35.261276699748535</v>
      </c>
      <c r="AE1030">
        <v>35.381754527593159</v>
      </c>
      <c r="AF1030">
        <v>8093.79</v>
      </c>
      <c r="AG1030">
        <v>5</v>
      </c>
      <c r="AH1030">
        <v>1</v>
      </c>
      <c r="AI1030">
        <v>3407</v>
      </c>
      <c r="AJ1030">
        <v>36063.89</v>
      </c>
      <c r="AK1030">
        <v>11305.89</v>
      </c>
      <c r="AL1030">
        <v>52726.39</v>
      </c>
      <c r="AM1030">
        <v>28</v>
      </c>
      <c r="AN1030">
        <v>16001</v>
      </c>
      <c r="AO1030">
        <v>7512</v>
      </c>
      <c r="AP1030">
        <v>309</v>
      </c>
    </row>
    <row r="1031" spans="1:42">
      <c r="A1031">
        <v>5</v>
      </c>
      <c r="B1031">
        <v>54</v>
      </c>
      <c r="C1031">
        <v>2021</v>
      </c>
      <c r="D1031">
        <v>99</v>
      </c>
      <c r="E1031">
        <v>99</v>
      </c>
      <c r="F1031">
        <v>99</v>
      </c>
      <c r="G1031">
        <v>99</v>
      </c>
      <c r="H1031">
        <v>2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  <c r="Q1031">
        <v>846</v>
      </c>
      <c r="R1031">
        <v>534349.43000000005</v>
      </c>
      <c r="S1031">
        <v>531117.43000000005</v>
      </c>
      <c r="T1031">
        <v>16.102887898654629</v>
      </c>
      <c r="U1031">
        <v>61.042657816746839</v>
      </c>
      <c r="V1031">
        <v>91.708251966535116</v>
      </c>
      <c r="W1031">
        <v>84.485314330579698</v>
      </c>
      <c r="X1031">
        <v>0.90072146235844219</v>
      </c>
      <c r="Y1031">
        <v>1.8014429247168844</v>
      </c>
      <c r="Z1031">
        <v>25.271478253471702</v>
      </c>
      <c r="AA1031">
        <v>9.2719970435686534</v>
      </c>
      <c r="AB1031">
        <v>2.608454147372623</v>
      </c>
      <c r="AC1031">
        <v>-29.637618195948704</v>
      </c>
      <c r="AD1031">
        <v>35.54047583636487</v>
      </c>
      <c r="AE1031">
        <v>35.539438802109188</v>
      </c>
      <c r="AF1031">
        <v>7349.67</v>
      </c>
      <c r="AG1031">
        <v>8</v>
      </c>
      <c r="AH1031">
        <v>2</v>
      </c>
      <c r="AI1031">
        <v>3729.88</v>
      </c>
      <c r="AJ1031">
        <v>31097</v>
      </c>
      <c r="AK1031">
        <v>9057.880000000001</v>
      </c>
      <c r="AL1031">
        <v>47071.4</v>
      </c>
      <c r="AM1031">
        <v>13</v>
      </c>
      <c r="AN1031">
        <v>12914</v>
      </c>
      <c r="AO1031">
        <v>5801.5</v>
      </c>
      <c r="AP1031">
        <v>342</v>
      </c>
    </row>
    <row r="1032" spans="1:42">
      <c r="A1032">
        <v>5</v>
      </c>
      <c r="B1032">
        <v>55</v>
      </c>
      <c r="C1032">
        <v>2022</v>
      </c>
      <c r="D1032">
        <v>99</v>
      </c>
      <c r="E1032">
        <v>99</v>
      </c>
      <c r="F1032">
        <v>99</v>
      </c>
      <c r="G1032">
        <v>99</v>
      </c>
      <c r="H1032">
        <v>2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783</v>
      </c>
      <c r="R1032">
        <v>513152.85</v>
      </c>
      <c r="S1032">
        <v>511187.85</v>
      </c>
      <c r="T1032">
        <v>16.08007951237142</v>
      </c>
      <c r="U1032">
        <v>60.879306775385999</v>
      </c>
      <c r="V1032">
        <v>92.688396302853818</v>
      </c>
      <c r="W1032">
        <v>85.442026468349084</v>
      </c>
      <c r="X1032">
        <v>0.64288837136927124</v>
      </c>
      <c r="Y1032">
        <v>1.2857767427385427</v>
      </c>
      <c r="Z1032">
        <v>21.208105927892632</v>
      </c>
      <c r="AA1032">
        <v>9.1108957756371378</v>
      </c>
      <c r="AB1032">
        <v>2.5950061322917346</v>
      </c>
      <c r="AC1032">
        <v>-32.899174308981053</v>
      </c>
      <c r="AD1032">
        <v>34.870667170385261</v>
      </c>
      <c r="AE1032">
        <v>34.967342843276299</v>
      </c>
      <c r="AF1032">
        <v>6752.85</v>
      </c>
      <c r="AG1032">
        <v>7</v>
      </c>
      <c r="AH1032">
        <v>0</v>
      </c>
      <c r="AI1032">
        <v>2775</v>
      </c>
      <c r="AJ1032">
        <v>24556</v>
      </c>
      <c r="AK1032">
        <v>7028</v>
      </c>
      <c r="AL1032">
        <v>45735.94</v>
      </c>
      <c r="AM1032">
        <v>14</v>
      </c>
      <c r="AN1032">
        <v>10655</v>
      </c>
      <c r="AO1032">
        <v>5643.9400000000005</v>
      </c>
      <c r="AP1032">
        <v>319</v>
      </c>
    </row>
    <row r="1033" spans="1:42">
      <c r="A1033">
        <v>5</v>
      </c>
      <c r="B1033">
        <v>56</v>
      </c>
      <c r="C1033">
        <v>2023</v>
      </c>
      <c r="D1033">
        <v>99</v>
      </c>
      <c r="E1033">
        <v>99</v>
      </c>
      <c r="F1033">
        <v>99</v>
      </c>
      <c r="G1033">
        <v>99</v>
      </c>
      <c r="H1033">
        <v>2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  <c r="Q1033">
        <v>765</v>
      </c>
      <c r="R1033">
        <v>513109</v>
      </c>
      <c r="S1033">
        <v>509997</v>
      </c>
      <c r="T1033">
        <v>3.973639129307807</v>
      </c>
      <c r="U1033">
        <v>60.719100308433198</v>
      </c>
      <c r="V1033">
        <v>91.816677331764026</v>
      </c>
      <c r="W1033">
        <v>84.599359172700886</v>
      </c>
      <c r="X1033">
        <v>0.49424196418304889</v>
      </c>
      <c r="Y1033">
        <v>0.98848392836609777</v>
      </c>
      <c r="Z1033">
        <v>19.744147929582212</v>
      </c>
      <c r="AA1033">
        <v>9.0768430962436355</v>
      </c>
      <c r="AB1033">
        <v>2.6014570482644328</v>
      </c>
      <c r="AC1033">
        <v>-34.030706269313754</v>
      </c>
      <c r="AD1033">
        <v>34.68708150273347</v>
      </c>
      <c r="AE1033">
        <v>34.860260002148536</v>
      </c>
      <c r="AF1033">
        <v>6515</v>
      </c>
      <c r="AG1033">
        <v>8</v>
      </c>
      <c r="AH1033">
        <v>1</v>
      </c>
      <c r="AI1033">
        <v>2196</v>
      </c>
      <c r="AJ1033">
        <v>24084</v>
      </c>
      <c r="AK1033">
        <v>6393</v>
      </c>
      <c r="AL1033">
        <v>43447</v>
      </c>
      <c r="AM1033">
        <v>15</v>
      </c>
      <c r="AN1033">
        <v>10346</v>
      </c>
      <c r="AO1033">
        <v>4733</v>
      </c>
      <c r="AP1033">
        <v>307</v>
      </c>
    </row>
    <row r="1034" spans="1:42">
      <c r="A1034">
        <v>6</v>
      </c>
      <c r="C1034">
        <v>2023</v>
      </c>
      <c r="D1034">
        <v>99</v>
      </c>
      <c r="E1034">
        <v>99</v>
      </c>
      <c r="F1034">
        <v>99</v>
      </c>
      <c r="G1034">
        <v>1</v>
      </c>
      <c r="H1034">
        <v>1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551</v>
      </c>
      <c r="R1034">
        <v>387292</v>
      </c>
      <c r="S1034">
        <v>386975</v>
      </c>
      <c r="T1034">
        <v>4.4913088832198991</v>
      </c>
      <c r="U1034">
        <v>60.428751211318577</v>
      </c>
      <c r="V1034">
        <v>91.009955892435855</v>
      </c>
      <c r="W1034">
        <v>84.002189288715229</v>
      </c>
      <c r="X1034">
        <v>3.1650537578881046</v>
      </c>
      <c r="Y1034">
        <v>6.3301075157762092</v>
      </c>
      <c r="Z1034">
        <v>85.561540129927806</v>
      </c>
      <c r="AA1034">
        <v>9.2399953064593632</v>
      </c>
      <c r="AB1034">
        <v>2.7054439803866717</v>
      </c>
      <c r="AC1034">
        <v>-28.516294576127624</v>
      </c>
      <c r="AD1034">
        <v>59.865026540246248</v>
      </c>
      <c r="AE1034">
        <v>59.355275914699902</v>
      </c>
      <c r="AF1034">
        <v>6091</v>
      </c>
      <c r="AG1034">
        <v>0</v>
      </c>
      <c r="AH1034">
        <v>0</v>
      </c>
      <c r="AI1034">
        <v>2095</v>
      </c>
      <c r="AJ1034">
        <v>14938</v>
      </c>
      <c r="AK1034">
        <v>3439</v>
      </c>
      <c r="AL1034">
        <v>14420</v>
      </c>
      <c r="AM1034">
        <v>21</v>
      </c>
      <c r="AN1034">
        <v>3509</v>
      </c>
      <c r="AO1034">
        <v>3235</v>
      </c>
      <c r="AP1034">
        <v>241</v>
      </c>
    </row>
    <row r="1035" spans="1:42">
      <c r="A1035">
        <v>6</v>
      </c>
      <c r="C1035">
        <v>2023</v>
      </c>
      <c r="D1035">
        <v>99</v>
      </c>
      <c r="E1035">
        <v>99</v>
      </c>
      <c r="F1035">
        <v>99</v>
      </c>
      <c r="G1035">
        <v>1</v>
      </c>
      <c r="H1035">
        <v>2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392</v>
      </c>
      <c r="R1035">
        <v>259650</v>
      </c>
      <c r="S1035">
        <v>258911</v>
      </c>
      <c r="T1035">
        <v>4.4807471596379758</v>
      </c>
      <c r="U1035">
        <v>60.467226189694514</v>
      </c>
      <c r="V1035">
        <v>93.197489737551379</v>
      </c>
      <c r="W1035">
        <v>86.021283027757946</v>
      </c>
      <c r="X1035">
        <v>0.63739649528211051</v>
      </c>
      <c r="Y1035">
        <v>1.274792990564221</v>
      </c>
      <c r="Z1035">
        <v>17.576737916425955</v>
      </c>
      <c r="AA1035">
        <v>7.7738749617331742</v>
      </c>
      <c r="AB1035">
        <v>2.7007040382232477</v>
      </c>
      <c r="AC1035">
        <v>-55.189380225856063</v>
      </c>
      <c r="AD1035">
        <v>40.134973459753745</v>
      </c>
      <c r="AE1035">
        <v>40.644724085300091</v>
      </c>
      <c r="AF1035">
        <v>3772</v>
      </c>
      <c r="AG1035">
        <v>5</v>
      </c>
      <c r="AH1035">
        <v>0</v>
      </c>
      <c r="AI1035">
        <v>1435</v>
      </c>
      <c r="AJ1035">
        <v>12863</v>
      </c>
      <c r="AK1035">
        <v>3347</v>
      </c>
      <c r="AL1035">
        <v>14563</v>
      </c>
      <c r="AM1035">
        <v>5</v>
      </c>
      <c r="AN1035">
        <v>6158</v>
      </c>
      <c r="AO1035">
        <v>2644</v>
      </c>
      <c r="AP1035">
        <v>156</v>
      </c>
    </row>
    <row r="1036" spans="1:42">
      <c r="A1036">
        <v>6</v>
      </c>
      <c r="C1036">
        <v>2023</v>
      </c>
      <c r="D1036">
        <v>99</v>
      </c>
      <c r="E1036">
        <v>99</v>
      </c>
      <c r="F1036">
        <v>99</v>
      </c>
      <c r="G1036">
        <v>2</v>
      </c>
      <c r="H1036">
        <v>1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  <c r="Q1036">
        <v>392</v>
      </c>
      <c r="R1036">
        <v>292695</v>
      </c>
      <c r="S1036">
        <v>291772</v>
      </c>
      <c r="T1036">
        <v>3.9942089888792096</v>
      </c>
      <c r="U1036">
        <v>60.627860109948841</v>
      </c>
      <c r="V1036">
        <v>91.257899261465084</v>
      </c>
      <c r="W1036">
        <v>84.231041018330146</v>
      </c>
      <c r="X1036">
        <v>1.5825347204427811</v>
      </c>
      <c r="Y1036">
        <v>3.1650694408855622</v>
      </c>
      <c r="Z1036">
        <v>61.776935034763163</v>
      </c>
      <c r="AA1036">
        <v>8.7158100782194943</v>
      </c>
      <c r="AB1036">
        <v>2.4143194741001279</v>
      </c>
      <c r="AC1036">
        <v>-65.272180905597551</v>
      </c>
      <c r="AD1036">
        <v>63.505236505177919</v>
      </c>
      <c r="AE1036">
        <v>63.925361483733745</v>
      </c>
      <c r="AF1036">
        <v>5092</v>
      </c>
      <c r="AG1036">
        <v>3</v>
      </c>
      <c r="AH1036">
        <v>0</v>
      </c>
      <c r="AI1036">
        <v>1479</v>
      </c>
      <c r="AJ1036">
        <v>24361</v>
      </c>
      <c r="AK1036">
        <v>6749</v>
      </c>
      <c r="AL1036">
        <v>30553</v>
      </c>
      <c r="AM1036">
        <v>10</v>
      </c>
      <c r="AN1036">
        <v>3410</v>
      </c>
      <c r="AO1036">
        <v>2290</v>
      </c>
      <c r="AP1036">
        <v>189</v>
      </c>
    </row>
    <row r="1037" spans="1:42">
      <c r="A1037">
        <v>6</v>
      </c>
      <c r="C1037">
        <v>2023</v>
      </c>
      <c r="D1037">
        <v>99</v>
      </c>
      <c r="E1037">
        <v>99</v>
      </c>
      <c r="F1037">
        <v>99</v>
      </c>
      <c r="G1037">
        <v>2</v>
      </c>
      <c r="H1037">
        <v>2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261</v>
      </c>
      <c r="R1037">
        <v>168204</v>
      </c>
      <c r="S1037">
        <v>166056</v>
      </c>
      <c r="T1037">
        <v>3.470731968324178</v>
      </c>
      <c r="U1037">
        <v>60.942085802379907</v>
      </c>
      <c r="V1037">
        <v>90.697857361075435</v>
      </c>
      <c r="W1037">
        <v>83.714122344269697</v>
      </c>
      <c r="X1037">
        <v>0.48274714037716093</v>
      </c>
      <c r="Y1037">
        <v>0.96549428075432187</v>
      </c>
      <c r="Z1037">
        <v>10.039594777769851</v>
      </c>
      <c r="AA1037">
        <v>5.7989797993189454</v>
      </c>
      <c r="AB1037">
        <v>2.4338010450460206</v>
      </c>
      <c r="AC1037">
        <v>-176.57615708911547</v>
      </c>
      <c r="AD1037">
        <v>36.494763494822074</v>
      </c>
      <c r="AE1037">
        <v>36.074638516266248</v>
      </c>
      <c r="AF1037">
        <v>1529</v>
      </c>
      <c r="AG1037">
        <v>3</v>
      </c>
      <c r="AH1037">
        <v>1</v>
      </c>
      <c r="AI1037">
        <v>309</v>
      </c>
      <c r="AJ1037">
        <v>7877</v>
      </c>
      <c r="AK1037">
        <v>2499</v>
      </c>
      <c r="AL1037">
        <v>23672</v>
      </c>
      <c r="AM1037">
        <v>10</v>
      </c>
      <c r="AN1037">
        <v>3093</v>
      </c>
      <c r="AO1037">
        <v>909</v>
      </c>
      <c r="AP1037">
        <v>106</v>
      </c>
    </row>
    <row r="1038" spans="1:42">
      <c r="A1038">
        <v>6</v>
      </c>
      <c r="C1038">
        <v>2023</v>
      </c>
      <c r="D1038">
        <v>99</v>
      </c>
      <c r="E1038">
        <v>99</v>
      </c>
      <c r="F1038">
        <v>99</v>
      </c>
      <c r="G1038">
        <v>3</v>
      </c>
      <c r="H1038">
        <v>1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275</v>
      </c>
      <c r="R1038">
        <v>207276</v>
      </c>
      <c r="S1038">
        <v>206959</v>
      </c>
      <c r="T1038">
        <v>4.3444730697234624</v>
      </c>
      <c r="U1038">
        <v>60.501041269043633</v>
      </c>
      <c r="V1038">
        <v>89.992582417638786</v>
      </c>
      <c r="W1038">
        <v>83.063153571480413</v>
      </c>
      <c r="X1038">
        <v>3.0625832223701721</v>
      </c>
      <c r="Y1038">
        <v>6.1251664447403442</v>
      </c>
      <c r="Z1038">
        <v>88.11198595109903</v>
      </c>
      <c r="AA1038">
        <v>9.6381865339786383</v>
      </c>
      <c r="AB1038">
        <v>2.4964003439622222</v>
      </c>
      <c r="AC1038">
        <v>-51.354036970792691</v>
      </c>
      <c r="AD1038">
        <v>73.092859485363874</v>
      </c>
      <c r="AE1038">
        <v>73.156237781653772</v>
      </c>
      <c r="AF1038">
        <v>3106</v>
      </c>
      <c r="AG1038">
        <v>1</v>
      </c>
      <c r="AH1038">
        <v>0</v>
      </c>
      <c r="AI1038">
        <v>1370</v>
      </c>
      <c r="AJ1038">
        <v>7481</v>
      </c>
      <c r="AK1038">
        <v>1323</v>
      </c>
      <c r="AL1038">
        <v>7997</v>
      </c>
      <c r="AM1038">
        <v>0</v>
      </c>
      <c r="AN1038">
        <v>2315</v>
      </c>
      <c r="AO1038">
        <v>2823</v>
      </c>
      <c r="AP1038">
        <v>147</v>
      </c>
    </row>
    <row r="1039" spans="1:42">
      <c r="A1039">
        <v>6</v>
      </c>
      <c r="C1039">
        <v>2023</v>
      </c>
      <c r="D1039">
        <v>99</v>
      </c>
      <c r="E1039">
        <v>99</v>
      </c>
      <c r="F1039">
        <v>99</v>
      </c>
      <c r="G1039">
        <v>3</v>
      </c>
      <c r="H1039">
        <v>2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82</v>
      </c>
      <c r="R1039">
        <v>76303</v>
      </c>
      <c r="S1039">
        <v>76101</v>
      </c>
      <c r="T1039">
        <v>3.51718805289438</v>
      </c>
      <c r="U1039">
        <v>60.98044703748964</v>
      </c>
      <c r="V1039">
        <v>89.853069187021376</v>
      </c>
      <c r="W1039">
        <v>82.934382859620726</v>
      </c>
      <c r="X1039">
        <v>9.0428947747794974E-2</v>
      </c>
      <c r="Y1039">
        <v>0.18085789549558995</v>
      </c>
      <c r="Z1039">
        <v>50.823689763181001</v>
      </c>
      <c r="AA1039">
        <v>9.0398124934973936</v>
      </c>
      <c r="AB1039">
        <v>2.4991895118374599</v>
      </c>
      <c r="AC1039">
        <v>-68.827737535412652</v>
      </c>
      <c r="AD1039">
        <v>26.907140514636129</v>
      </c>
      <c r="AE1039">
        <v>26.843762218346207</v>
      </c>
      <c r="AF1039">
        <v>1123</v>
      </c>
      <c r="AG1039">
        <v>0</v>
      </c>
      <c r="AH1039">
        <v>0</v>
      </c>
      <c r="AI1039">
        <v>440</v>
      </c>
      <c r="AJ1039">
        <v>2260</v>
      </c>
      <c r="AK1039">
        <v>371</v>
      </c>
      <c r="AL1039">
        <v>3897</v>
      </c>
      <c r="AM1039">
        <v>0</v>
      </c>
      <c r="AN1039">
        <v>1016</v>
      </c>
      <c r="AO1039">
        <v>1067</v>
      </c>
      <c r="AP1039">
        <v>35</v>
      </c>
    </row>
    <row r="1040" spans="1:42">
      <c r="A1040">
        <v>6</v>
      </c>
      <c r="C1040">
        <v>2023</v>
      </c>
      <c r="D1040">
        <v>99</v>
      </c>
      <c r="E1040">
        <v>99</v>
      </c>
      <c r="F1040">
        <v>99</v>
      </c>
      <c r="G1040">
        <v>4</v>
      </c>
      <c r="H1040">
        <v>1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121</v>
      </c>
      <c r="R1040">
        <v>78879</v>
      </c>
      <c r="S1040">
        <v>78746</v>
      </c>
      <c r="T1040">
        <v>4.1105744241179512</v>
      </c>
      <c r="U1040">
        <v>60.584232849922557</v>
      </c>
      <c r="V1040">
        <v>88.059432360650561</v>
      </c>
      <c r="W1040">
        <v>81.278856068879577</v>
      </c>
      <c r="X1040">
        <v>3.236602898109763</v>
      </c>
      <c r="Y1040">
        <v>6.473205796219526</v>
      </c>
      <c r="Z1040">
        <v>92.322417880551214</v>
      </c>
      <c r="AA1040">
        <v>9.9636897900570318</v>
      </c>
      <c r="AB1040">
        <v>2.4621993864299898</v>
      </c>
      <c r="AC1040">
        <v>-56.730584432912359</v>
      </c>
      <c r="AD1040">
        <v>89.80769887625101</v>
      </c>
      <c r="AE1040">
        <v>89.686900473031997</v>
      </c>
      <c r="AF1040">
        <v>1192</v>
      </c>
      <c r="AG1040">
        <v>0</v>
      </c>
      <c r="AH1040">
        <v>0</v>
      </c>
      <c r="AI1040">
        <v>429</v>
      </c>
      <c r="AJ1040">
        <v>3744</v>
      </c>
      <c r="AK1040">
        <v>821</v>
      </c>
      <c r="AL1040">
        <v>4122</v>
      </c>
      <c r="AM1040">
        <v>3</v>
      </c>
      <c r="AN1040">
        <v>1820</v>
      </c>
      <c r="AO1040">
        <v>504</v>
      </c>
      <c r="AP1040">
        <v>46</v>
      </c>
    </row>
    <row r="1041" spans="1:42">
      <c r="A1041">
        <v>6</v>
      </c>
      <c r="C1041">
        <v>2023</v>
      </c>
      <c r="D1041">
        <v>99</v>
      </c>
      <c r="E1041">
        <v>99</v>
      </c>
      <c r="F1041">
        <v>99</v>
      </c>
      <c r="G1041">
        <v>4</v>
      </c>
      <c r="H1041">
        <v>2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30</v>
      </c>
      <c r="R1041">
        <v>8952</v>
      </c>
      <c r="S1041">
        <v>8929</v>
      </c>
      <c r="T1041">
        <v>2.6051161751563887</v>
      </c>
      <c r="U1041">
        <v>61.648224885205522</v>
      </c>
      <c r="V1041">
        <v>89.320517815578356</v>
      </c>
      <c r="W1041">
        <v>82.442837943778613</v>
      </c>
      <c r="X1041">
        <v>0</v>
      </c>
      <c r="Y1041">
        <v>0</v>
      </c>
      <c r="Z1041">
        <v>4.4682752457551378E-2</v>
      </c>
      <c r="AA1041">
        <v>10.260796561333663</v>
      </c>
      <c r="AB1041">
        <v>2.7285048985378766</v>
      </c>
      <c r="AC1041">
        <v>-66.215681263166488</v>
      </c>
      <c r="AD1041">
        <v>10.192301123749022</v>
      </c>
      <c r="AE1041">
        <v>10.31309952696801</v>
      </c>
      <c r="AF1041">
        <v>91</v>
      </c>
      <c r="AG1041">
        <v>0</v>
      </c>
      <c r="AH1041">
        <v>0</v>
      </c>
      <c r="AI1041">
        <v>12</v>
      </c>
      <c r="AJ1041">
        <v>1084</v>
      </c>
      <c r="AK1041">
        <v>176</v>
      </c>
      <c r="AL1041">
        <v>1315</v>
      </c>
      <c r="AM1041">
        <v>0</v>
      </c>
      <c r="AN1041">
        <v>79</v>
      </c>
      <c r="AO1041">
        <v>113</v>
      </c>
      <c r="AP1041">
        <v>10</v>
      </c>
    </row>
    <row r="1042" spans="1:42">
      <c r="A1042">
        <v>6</v>
      </c>
      <c r="C1042">
        <v>2022</v>
      </c>
      <c r="D1042">
        <v>99</v>
      </c>
      <c r="E1042">
        <v>99</v>
      </c>
      <c r="F1042">
        <v>99</v>
      </c>
      <c r="G1042">
        <v>1</v>
      </c>
      <c r="H1042">
        <v>1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614</v>
      </c>
      <c r="R1042">
        <v>386412</v>
      </c>
      <c r="S1042">
        <v>385790</v>
      </c>
      <c r="T1042">
        <v>15.87502199724646</v>
      </c>
      <c r="U1042">
        <v>60.303354156406321</v>
      </c>
      <c r="V1042">
        <v>93.330734528303196</v>
      </c>
      <c r="W1042">
        <v>86.14426796962006</v>
      </c>
      <c r="X1042">
        <v>3.0037887022142158</v>
      </c>
      <c r="Y1042">
        <v>6.0075774044284316</v>
      </c>
      <c r="Z1042">
        <v>87.434396447315294</v>
      </c>
      <c r="AA1042">
        <v>9.1153860709732406</v>
      </c>
      <c r="AB1042">
        <v>2.6035700185710282</v>
      </c>
      <c r="AC1042">
        <v>-46.511265534848413</v>
      </c>
      <c r="AD1042">
        <v>60.308462587751997</v>
      </c>
      <c r="AE1042">
        <v>60.134650645582489</v>
      </c>
      <c r="AF1042">
        <v>6245</v>
      </c>
      <c r="AG1042">
        <v>1</v>
      </c>
      <c r="AH1042">
        <v>0</v>
      </c>
      <c r="AI1042">
        <v>1833</v>
      </c>
      <c r="AJ1042">
        <v>10943</v>
      </c>
      <c r="AK1042">
        <v>2507</v>
      </c>
      <c r="AL1042">
        <v>19426</v>
      </c>
      <c r="AM1042">
        <v>9</v>
      </c>
      <c r="AN1042">
        <v>3286</v>
      </c>
      <c r="AO1042">
        <v>3295</v>
      </c>
      <c r="AP1042">
        <v>272</v>
      </c>
    </row>
    <row r="1043" spans="1:42">
      <c r="A1043">
        <v>6</v>
      </c>
      <c r="C1043">
        <v>2022</v>
      </c>
      <c r="D1043">
        <v>99</v>
      </c>
      <c r="E1043">
        <v>99</v>
      </c>
      <c r="F1043">
        <v>99</v>
      </c>
      <c r="G1043">
        <v>1</v>
      </c>
      <c r="H1043">
        <v>2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412</v>
      </c>
      <c r="R1043">
        <v>254314</v>
      </c>
      <c r="S1043">
        <v>253991</v>
      </c>
      <c r="T1043">
        <v>15.9911841267095</v>
      </c>
      <c r="U1043">
        <v>60.627140331744016</v>
      </c>
      <c r="V1043">
        <v>93.962561729555603</v>
      </c>
      <c r="W1043">
        <v>86.727444476378722</v>
      </c>
      <c r="X1043">
        <v>0.85406230093506452</v>
      </c>
      <c r="Y1043">
        <v>1.708124601870129</v>
      </c>
      <c r="Z1043">
        <v>18.526703209418276</v>
      </c>
      <c r="AA1043">
        <v>8.334126861842714</v>
      </c>
      <c r="AB1043">
        <v>2.7101138754092791</v>
      </c>
      <c r="AC1043">
        <v>-43.951922138171639</v>
      </c>
      <c r="AD1043">
        <v>39.691537412247989</v>
      </c>
      <c r="AE1043">
        <v>39.865349354417503</v>
      </c>
      <c r="AF1043">
        <v>3452</v>
      </c>
      <c r="AG1043">
        <v>2</v>
      </c>
      <c r="AH1043">
        <v>0</v>
      </c>
      <c r="AI1043">
        <v>1602</v>
      </c>
      <c r="AJ1043">
        <v>11680</v>
      </c>
      <c r="AK1043">
        <v>3231</v>
      </c>
      <c r="AL1043">
        <v>15414</v>
      </c>
      <c r="AM1043">
        <v>9</v>
      </c>
      <c r="AN1043">
        <v>6025</v>
      </c>
      <c r="AO1043">
        <v>2701</v>
      </c>
      <c r="AP1043">
        <v>153</v>
      </c>
    </row>
    <row r="1044" spans="1:42">
      <c r="A1044">
        <v>6</v>
      </c>
      <c r="C1044">
        <v>2022</v>
      </c>
      <c r="D1044">
        <v>99</v>
      </c>
      <c r="E1044">
        <v>99</v>
      </c>
      <c r="F1044">
        <v>99</v>
      </c>
      <c r="G1044">
        <v>2</v>
      </c>
      <c r="H1044">
        <v>1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409</v>
      </c>
      <c r="R1044">
        <v>291099</v>
      </c>
      <c r="S1044">
        <v>290411</v>
      </c>
      <c r="T1044">
        <v>16.070622022061222</v>
      </c>
      <c r="U1044">
        <v>60.669888537279917</v>
      </c>
      <c r="V1044">
        <v>92.090274286170597</v>
      </c>
      <c r="W1044">
        <v>84.999323166134687</v>
      </c>
      <c r="X1044">
        <v>1.6918642798498107</v>
      </c>
      <c r="Y1044">
        <v>3.3837285596996214</v>
      </c>
      <c r="Z1044">
        <v>62.270567744993983</v>
      </c>
      <c r="AA1044">
        <v>8.7591056438439825</v>
      </c>
      <c r="AB1044">
        <v>2.403654043117049</v>
      </c>
      <c r="AC1044">
        <v>-56.941686626100399</v>
      </c>
      <c r="AD1044">
        <v>62.687950092037013</v>
      </c>
      <c r="AE1044">
        <v>62.965191067373553</v>
      </c>
      <c r="AF1044">
        <v>4781</v>
      </c>
      <c r="AG1044">
        <v>1</v>
      </c>
      <c r="AH1044">
        <v>0</v>
      </c>
      <c r="AI1044">
        <v>1688</v>
      </c>
      <c r="AJ1044">
        <v>29527</v>
      </c>
      <c r="AK1044">
        <v>6265</v>
      </c>
      <c r="AL1044">
        <v>35639</v>
      </c>
      <c r="AM1044">
        <v>14</v>
      </c>
      <c r="AN1044">
        <v>3608</v>
      </c>
      <c r="AO1044">
        <v>2464</v>
      </c>
      <c r="AP1044">
        <v>196</v>
      </c>
    </row>
    <row r="1045" spans="1:42">
      <c r="A1045">
        <v>6</v>
      </c>
      <c r="C1045">
        <v>2022</v>
      </c>
      <c r="D1045">
        <v>99</v>
      </c>
      <c r="E1045">
        <v>99</v>
      </c>
      <c r="F1045">
        <v>99</v>
      </c>
      <c r="G1045">
        <v>2</v>
      </c>
      <c r="H1045">
        <v>2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268</v>
      </c>
      <c r="R1045">
        <v>173262.97</v>
      </c>
      <c r="S1045">
        <v>171675.97</v>
      </c>
      <c r="T1045">
        <v>16.073420015829115</v>
      </c>
      <c r="U1045">
        <v>60.974468820534419</v>
      </c>
      <c r="V1045">
        <v>91.820773315144351</v>
      </c>
      <c r="W1045">
        <v>84.750573769876382</v>
      </c>
      <c r="X1045">
        <v>0.62852437540462325</v>
      </c>
      <c r="Y1045">
        <v>1.2570487508092465</v>
      </c>
      <c r="Z1045">
        <v>12.904661625043138</v>
      </c>
      <c r="AA1045">
        <v>6.3642047998158349</v>
      </c>
      <c r="AB1045">
        <v>2.4233502319821074</v>
      </c>
      <c r="AC1045">
        <v>-146.67037945781223</v>
      </c>
      <c r="AD1045">
        <v>37.312049907962958</v>
      </c>
      <c r="AE1045">
        <v>37.034808932626468</v>
      </c>
      <c r="AF1045">
        <v>1673.97</v>
      </c>
      <c r="AG1045">
        <v>3</v>
      </c>
      <c r="AH1045">
        <v>0</v>
      </c>
      <c r="AI1045">
        <v>286</v>
      </c>
      <c r="AJ1045">
        <v>9356</v>
      </c>
      <c r="AK1045">
        <v>3225</v>
      </c>
      <c r="AL1045">
        <v>22908</v>
      </c>
      <c r="AM1045">
        <v>5</v>
      </c>
      <c r="AN1045">
        <v>3489</v>
      </c>
      <c r="AO1045">
        <v>1235</v>
      </c>
      <c r="AP1045">
        <v>113</v>
      </c>
    </row>
    <row r="1046" spans="1:42">
      <c r="A1046">
        <v>6</v>
      </c>
      <c r="C1046">
        <v>2022</v>
      </c>
      <c r="D1046">
        <v>99</v>
      </c>
      <c r="E1046">
        <v>99</v>
      </c>
      <c r="F1046">
        <v>99</v>
      </c>
      <c r="G1046">
        <v>3</v>
      </c>
      <c r="H1046">
        <v>1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289</v>
      </c>
      <c r="R1046">
        <v>206140</v>
      </c>
      <c r="S1046">
        <v>205718</v>
      </c>
      <c r="T1046">
        <v>16.091001261278748</v>
      </c>
      <c r="U1046">
        <v>60.782721978630953</v>
      </c>
      <c r="V1046">
        <v>90.569065151058979</v>
      </c>
      <c r="W1046">
        <v>83.595247134426501</v>
      </c>
      <c r="X1046">
        <v>3.05569030755797</v>
      </c>
      <c r="Y1046">
        <v>6.11138061511594</v>
      </c>
      <c r="Z1046">
        <v>92.997477442514779</v>
      </c>
      <c r="AA1046">
        <v>9.8171234688215847</v>
      </c>
      <c r="AB1046">
        <v>2.4840365779459721</v>
      </c>
      <c r="AC1046">
        <v>-55.906716716723054</v>
      </c>
      <c r="AD1046">
        <v>72.894050085928257</v>
      </c>
      <c r="AE1046">
        <v>72.804389084777213</v>
      </c>
      <c r="AF1046">
        <v>3831</v>
      </c>
      <c r="AG1046">
        <v>2</v>
      </c>
      <c r="AH1046">
        <v>0</v>
      </c>
      <c r="AI1046">
        <v>1789</v>
      </c>
      <c r="AJ1046">
        <v>7971</v>
      </c>
      <c r="AK1046">
        <v>1237</v>
      </c>
      <c r="AL1046">
        <v>10936</v>
      </c>
      <c r="AM1046">
        <v>1</v>
      </c>
      <c r="AN1046">
        <v>2528</v>
      </c>
      <c r="AO1046">
        <v>3575</v>
      </c>
      <c r="AP1046">
        <v>150</v>
      </c>
    </row>
    <row r="1047" spans="1:42">
      <c r="A1047">
        <v>6</v>
      </c>
      <c r="C1047">
        <v>2022</v>
      </c>
      <c r="D1047">
        <v>99</v>
      </c>
      <c r="E1047">
        <v>99</v>
      </c>
      <c r="F1047">
        <v>99</v>
      </c>
      <c r="G1047">
        <v>3</v>
      </c>
      <c r="H1047">
        <v>2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  <c r="Q1047">
        <v>84</v>
      </c>
      <c r="R1047">
        <v>76654</v>
      </c>
      <c r="S1047">
        <v>76624</v>
      </c>
      <c r="T1047">
        <v>16.35694158165262</v>
      </c>
      <c r="U1047">
        <v>61.428025161829211</v>
      </c>
      <c r="V1047">
        <v>90.774145370156859</v>
      </c>
      <c r="W1047">
        <v>83.784536176655024</v>
      </c>
      <c r="X1047">
        <v>4.9573407780415905E-2</v>
      </c>
      <c r="Y1047">
        <v>9.9146815560831811E-2</v>
      </c>
      <c r="Z1047">
        <v>51.341091136796493</v>
      </c>
      <c r="AA1047">
        <v>9.4082849697283208</v>
      </c>
      <c r="AB1047">
        <v>2.4766108304423433</v>
      </c>
      <c r="AC1047">
        <v>-38.636158360930011</v>
      </c>
      <c r="AD1047">
        <v>27.105949914071715</v>
      </c>
      <c r="AE1047">
        <v>27.19561091522278</v>
      </c>
      <c r="AF1047">
        <v>1561</v>
      </c>
      <c r="AG1047">
        <v>0</v>
      </c>
      <c r="AH1047">
        <v>0</v>
      </c>
      <c r="AI1047">
        <v>865</v>
      </c>
      <c r="AJ1047">
        <v>2814</v>
      </c>
      <c r="AK1047">
        <v>472</v>
      </c>
      <c r="AL1047">
        <v>5855</v>
      </c>
      <c r="AM1047">
        <v>0</v>
      </c>
      <c r="AN1047">
        <v>1058</v>
      </c>
      <c r="AO1047">
        <v>1508</v>
      </c>
      <c r="AP1047">
        <v>43</v>
      </c>
    </row>
    <row r="1048" spans="1:42">
      <c r="A1048">
        <v>6</v>
      </c>
      <c r="C1048">
        <v>2022</v>
      </c>
      <c r="D1048">
        <v>99</v>
      </c>
      <c r="E1048">
        <v>99</v>
      </c>
      <c r="F1048">
        <v>99</v>
      </c>
      <c r="G1048">
        <v>4</v>
      </c>
      <c r="H1048">
        <v>1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  <c r="Q1048">
        <v>119</v>
      </c>
      <c r="R1048">
        <v>74785</v>
      </c>
      <c r="S1048">
        <v>74672</v>
      </c>
      <c r="T1048">
        <v>16.100127030821682</v>
      </c>
      <c r="U1048">
        <v>60.713815084636813</v>
      </c>
      <c r="V1048">
        <v>89.608605963219148</v>
      </c>
      <c r="W1048">
        <v>82.708743304049619</v>
      </c>
      <c r="X1048">
        <v>3.5769205054489546</v>
      </c>
      <c r="Y1048">
        <v>7.1538410108979091</v>
      </c>
      <c r="Z1048">
        <v>94.803770809654367</v>
      </c>
      <c r="AA1048">
        <v>10.128741666901544</v>
      </c>
      <c r="AB1048">
        <v>2.4096159529241676</v>
      </c>
      <c r="AC1048">
        <v>-50.15017040482708</v>
      </c>
      <c r="AD1048">
        <v>89.341521270414077</v>
      </c>
      <c r="AE1048">
        <v>89.364420262319697</v>
      </c>
      <c r="AF1048">
        <v>1368</v>
      </c>
      <c r="AG1048">
        <v>1</v>
      </c>
      <c r="AH1048">
        <v>0</v>
      </c>
      <c r="AI1048">
        <v>242</v>
      </c>
      <c r="AJ1048">
        <v>3345</v>
      </c>
      <c r="AK1048">
        <v>852</v>
      </c>
      <c r="AL1048">
        <v>3681</v>
      </c>
      <c r="AM1048">
        <v>1</v>
      </c>
      <c r="AN1048">
        <v>1659</v>
      </c>
      <c r="AO1048">
        <v>523</v>
      </c>
      <c r="AP1048">
        <v>56</v>
      </c>
    </row>
    <row r="1049" spans="1:42">
      <c r="A1049">
        <v>6</v>
      </c>
      <c r="C1049">
        <v>2022</v>
      </c>
      <c r="D1049">
        <v>99</v>
      </c>
      <c r="E1049">
        <v>99</v>
      </c>
      <c r="F1049">
        <v>99</v>
      </c>
      <c r="G1049">
        <v>4</v>
      </c>
      <c r="H1049">
        <v>2</v>
      </c>
      <c r="I1049">
        <v>99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19</v>
      </c>
      <c r="R1049">
        <v>8921.8799999999992</v>
      </c>
      <c r="S1049">
        <v>8896.8799999999992</v>
      </c>
      <c r="T1049">
        <v>16.364615977798405</v>
      </c>
      <c r="U1049">
        <v>61.516156225553239</v>
      </c>
      <c r="V1049">
        <v>89.541341445633179</v>
      </c>
      <c r="W1049">
        <v>82.646658154319397</v>
      </c>
      <c r="X1049">
        <v>0</v>
      </c>
      <c r="Y1049">
        <v>0</v>
      </c>
      <c r="Z1049">
        <v>0</v>
      </c>
      <c r="AA1049">
        <v>8.9981027821356996</v>
      </c>
      <c r="AB1049">
        <v>2.470965498330457</v>
      </c>
      <c r="AC1049">
        <v>-53.519384635796442</v>
      </c>
      <c r="AD1049">
        <v>10.658478729585902</v>
      </c>
      <c r="AE1049">
        <v>10.635579737680304</v>
      </c>
      <c r="AF1049">
        <v>65.88</v>
      </c>
      <c r="AG1049">
        <v>2</v>
      </c>
      <c r="AH1049">
        <v>0</v>
      </c>
      <c r="AI1049">
        <v>22</v>
      </c>
      <c r="AJ1049">
        <v>706</v>
      </c>
      <c r="AK1049">
        <v>100</v>
      </c>
      <c r="AL1049">
        <v>1558.94</v>
      </c>
      <c r="AM1049">
        <v>0</v>
      </c>
      <c r="AN1049">
        <v>83</v>
      </c>
      <c r="AO1049">
        <v>199.94</v>
      </c>
      <c r="AP1049">
        <v>10</v>
      </c>
    </row>
    <row r="1050" spans="1:42">
      <c r="A1050">
        <v>6</v>
      </c>
      <c r="C1050">
        <v>2021</v>
      </c>
      <c r="D1050">
        <v>99</v>
      </c>
      <c r="E1050">
        <v>99</v>
      </c>
      <c r="F1050">
        <v>99</v>
      </c>
      <c r="G1050">
        <v>1</v>
      </c>
      <c r="H1050">
        <v>1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624</v>
      </c>
      <c r="R1050">
        <v>387003</v>
      </c>
      <c r="S1050">
        <v>385571</v>
      </c>
      <c r="T1050">
        <v>15.8720733431007</v>
      </c>
      <c r="U1050">
        <v>60.350591719812947</v>
      </c>
      <c r="V1050">
        <v>92.17905917717421</v>
      </c>
      <c r="W1050">
        <v>85.081271620530146</v>
      </c>
      <c r="X1050">
        <v>2.2428766702066913</v>
      </c>
      <c r="Y1050">
        <v>4.4857533404133827</v>
      </c>
      <c r="Z1050">
        <v>94.490740381857478</v>
      </c>
      <c r="AA1050">
        <v>8.6284130767816016</v>
      </c>
      <c r="AB1050">
        <v>2.6130218319335552</v>
      </c>
      <c r="AC1050">
        <v>-63.640498914734081</v>
      </c>
      <c r="AD1050">
        <v>59.84617333080341</v>
      </c>
      <c r="AE1050">
        <v>59.674892649342191</v>
      </c>
      <c r="AF1050">
        <v>6679</v>
      </c>
      <c r="AG1050">
        <v>0</v>
      </c>
      <c r="AH1050">
        <v>0</v>
      </c>
      <c r="AI1050">
        <v>2653</v>
      </c>
      <c r="AJ1050">
        <v>13183</v>
      </c>
      <c r="AK1050">
        <v>2288</v>
      </c>
      <c r="AL1050">
        <v>22703</v>
      </c>
      <c r="AM1050">
        <v>2</v>
      </c>
      <c r="AN1050">
        <v>2861</v>
      </c>
      <c r="AO1050">
        <v>3925</v>
      </c>
      <c r="AP1050">
        <v>248</v>
      </c>
    </row>
    <row r="1051" spans="1:42">
      <c r="A1051">
        <v>6</v>
      </c>
      <c r="C1051">
        <v>2021</v>
      </c>
      <c r="D1051">
        <v>99</v>
      </c>
      <c r="E1051">
        <v>99</v>
      </c>
      <c r="F1051">
        <v>99</v>
      </c>
      <c r="G1051">
        <v>1</v>
      </c>
      <c r="H1051">
        <v>2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437</v>
      </c>
      <c r="R1051">
        <v>259659.9</v>
      </c>
      <c r="S1051">
        <v>259115.9</v>
      </c>
      <c r="T1051">
        <v>16.117716289654279</v>
      </c>
      <c r="U1051">
        <v>60.957618965104018</v>
      </c>
      <c r="V1051">
        <v>92.639693729593674</v>
      </c>
      <c r="W1051">
        <v>85.506437312414945</v>
      </c>
      <c r="X1051">
        <v>1.0321193222365102</v>
      </c>
      <c r="Y1051">
        <v>2.0642386444730203</v>
      </c>
      <c r="Z1051">
        <v>21.054078816174535</v>
      </c>
      <c r="AA1051">
        <v>8.4485200991958873</v>
      </c>
      <c r="AB1051">
        <v>2.6771666486065433</v>
      </c>
      <c r="AC1051">
        <v>-46.587440778274839</v>
      </c>
      <c r="AD1051">
        <v>40.153826669196576</v>
      </c>
      <c r="AE1051">
        <v>40.325107350657809</v>
      </c>
      <c r="AF1051">
        <v>3584.9</v>
      </c>
      <c r="AG1051">
        <v>7</v>
      </c>
      <c r="AH1051">
        <v>1</v>
      </c>
      <c r="AI1051">
        <v>2495</v>
      </c>
      <c r="AJ1051">
        <v>14742.5</v>
      </c>
      <c r="AK1051">
        <v>4164</v>
      </c>
      <c r="AL1051">
        <v>17682.400000000001</v>
      </c>
      <c r="AM1051">
        <v>8</v>
      </c>
      <c r="AN1051">
        <v>6990.5</v>
      </c>
      <c r="AO1051">
        <v>2615.5</v>
      </c>
      <c r="AP1051">
        <v>166</v>
      </c>
    </row>
    <row r="1052" spans="1:42">
      <c r="A1052">
        <v>6</v>
      </c>
      <c r="C1052">
        <v>2021</v>
      </c>
      <c r="D1052">
        <v>99</v>
      </c>
      <c r="E1052">
        <v>99</v>
      </c>
      <c r="F1052">
        <v>99</v>
      </c>
      <c r="G1052">
        <v>2</v>
      </c>
      <c r="H1052">
        <v>1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434</v>
      </c>
      <c r="R1052">
        <v>298956</v>
      </c>
      <c r="S1052">
        <v>298327</v>
      </c>
      <c r="T1052">
        <v>15.995243447196245</v>
      </c>
      <c r="U1052">
        <v>60.543507627536208</v>
      </c>
      <c r="V1052">
        <v>91.126360317620765</v>
      </c>
      <c r="W1052">
        <v>84.109630573163329</v>
      </c>
      <c r="X1052">
        <v>1.3112297461833848</v>
      </c>
      <c r="Y1052">
        <v>2.6224594923667697</v>
      </c>
      <c r="Z1052">
        <v>63.847522712372395</v>
      </c>
      <c r="AA1052">
        <v>8.9437522133269152</v>
      </c>
      <c r="AB1052">
        <v>2.5246561206461022</v>
      </c>
      <c r="AC1052">
        <v>-46.389599539216682</v>
      </c>
      <c r="AD1052">
        <v>61.455412572462258</v>
      </c>
      <c r="AE1052">
        <v>61.805683763874796</v>
      </c>
      <c r="AF1052">
        <v>5100</v>
      </c>
      <c r="AG1052">
        <v>1</v>
      </c>
      <c r="AH1052">
        <v>0</v>
      </c>
      <c r="AI1052">
        <v>1697</v>
      </c>
      <c r="AJ1052">
        <v>26859</v>
      </c>
      <c r="AK1052">
        <v>5932</v>
      </c>
      <c r="AL1052">
        <v>25911</v>
      </c>
      <c r="AM1052">
        <v>20</v>
      </c>
      <c r="AN1052">
        <v>3942</v>
      </c>
      <c r="AO1052">
        <v>2041</v>
      </c>
      <c r="AP1052">
        <v>191</v>
      </c>
    </row>
    <row r="1053" spans="1:42">
      <c r="A1053">
        <v>6</v>
      </c>
      <c r="C1053">
        <v>2021</v>
      </c>
      <c r="D1053">
        <v>99</v>
      </c>
      <c r="E1053">
        <v>99</v>
      </c>
      <c r="F1053">
        <v>99</v>
      </c>
      <c r="G1053">
        <v>2</v>
      </c>
      <c r="H1053">
        <v>2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296</v>
      </c>
      <c r="R1053">
        <v>187504</v>
      </c>
      <c r="S1053">
        <v>184886</v>
      </c>
      <c r="T1053">
        <v>15.932161447222461</v>
      </c>
      <c r="U1053">
        <v>60.860270653267435</v>
      </c>
      <c r="V1053">
        <v>91.197007592944715</v>
      </c>
      <c r="W1053">
        <v>84.174838008286585</v>
      </c>
      <c r="X1053">
        <v>0.94291321785135229</v>
      </c>
      <c r="Y1053">
        <v>1.8858264357027048</v>
      </c>
      <c r="Z1053">
        <v>22.042729755098556</v>
      </c>
      <c r="AA1053">
        <v>5.0231532735190276</v>
      </c>
      <c r="AB1053">
        <v>2.5141640149637299</v>
      </c>
      <c r="AC1053">
        <v>-227.56127662870512</v>
      </c>
      <c r="AD1053">
        <v>38.544587427537728</v>
      </c>
      <c r="AE1053">
        <v>38.194316236125189</v>
      </c>
      <c r="AF1053">
        <v>2392</v>
      </c>
      <c r="AG1053">
        <v>1</v>
      </c>
      <c r="AH1053">
        <v>1</v>
      </c>
      <c r="AI1053">
        <v>551</v>
      </c>
      <c r="AJ1053">
        <v>12502</v>
      </c>
      <c r="AK1053">
        <v>4393</v>
      </c>
      <c r="AL1053">
        <v>23464</v>
      </c>
      <c r="AM1053">
        <v>5</v>
      </c>
      <c r="AN1053">
        <v>4688</v>
      </c>
      <c r="AO1053">
        <v>1866</v>
      </c>
      <c r="AP1053">
        <v>126</v>
      </c>
    </row>
    <row r="1054" spans="1:42">
      <c r="A1054">
        <v>6</v>
      </c>
      <c r="C1054">
        <v>2021</v>
      </c>
      <c r="D1054">
        <v>99</v>
      </c>
      <c r="E1054">
        <v>99</v>
      </c>
      <c r="F1054">
        <v>99</v>
      </c>
      <c r="G1054">
        <v>3</v>
      </c>
      <c r="H1054">
        <v>1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300</v>
      </c>
      <c r="R1054">
        <v>211059</v>
      </c>
      <c r="S1054">
        <v>210735</v>
      </c>
      <c r="T1054">
        <v>16.090410738229597</v>
      </c>
      <c r="U1054">
        <v>60.794595107599598</v>
      </c>
      <c r="V1054">
        <v>90.775390348812721</v>
      </c>
      <c r="W1054">
        <v>83.785685291955005</v>
      </c>
      <c r="X1054">
        <v>2.9821045300129345</v>
      </c>
      <c r="Y1054">
        <v>5.964209060025869</v>
      </c>
      <c r="Z1054">
        <v>96.452650680615378</v>
      </c>
      <c r="AA1054">
        <v>9.6081587928530645</v>
      </c>
      <c r="AB1054">
        <v>2.5846752053285713</v>
      </c>
      <c r="AC1054">
        <v>-47.412594631049721</v>
      </c>
      <c r="AD1054">
        <v>72.511921612818995</v>
      </c>
      <c r="AE1054">
        <v>72.629848031634623</v>
      </c>
      <c r="AF1054">
        <v>3753</v>
      </c>
      <c r="AG1054">
        <v>1</v>
      </c>
      <c r="AH1054">
        <v>0</v>
      </c>
      <c r="AI1054">
        <v>1525</v>
      </c>
      <c r="AJ1054">
        <v>7218</v>
      </c>
      <c r="AK1054">
        <v>938</v>
      </c>
      <c r="AL1054">
        <v>6608</v>
      </c>
      <c r="AM1054">
        <v>1</v>
      </c>
      <c r="AN1054">
        <v>2792</v>
      </c>
      <c r="AO1054">
        <v>3682</v>
      </c>
      <c r="AP1054">
        <v>157</v>
      </c>
    </row>
    <row r="1055" spans="1:42">
      <c r="A1055">
        <v>6</v>
      </c>
      <c r="C1055">
        <v>2021</v>
      </c>
      <c r="D1055">
        <v>99</v>
      </c>
      <c r="E1055">
        <v>99</v>
      </c>
      <c r="F1055">
        <v>99</v>
      </c>
      <c r="G1055">
        <v>3</v>
      </c>
      <c r="H1055">
        <v>2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85</v>
      </c>
      <c r="R1055">
        <v>80009</v>
      </c>
      <c r="S1055">
        <v>79959</v>
      </c>
      <c r="T1055">
        <v>16.430014123411119</v>
      </c>
      <c r="U1055">
        <v>61.672282044547856</v>
      </c>
      <c r="V1055">
        <v>90.123414685562977</v>
      </c>
      <c r="W1055">
        <v>83.183911754773803</v>
      </c>
      <c r="X1055">
        <v>0.45619867764876448</v>
      </c>
      <c r="Y1055">
        <v>0.91239735529752897</v>
      </c>
      <c r="Z1055">
        <v>48.792010898773881</v>
      </c>
      <c r="AA1055">
        <v>9.3608160061064822</v>
      </c>
      <c r="AB1055">
        <v>2.4793358739205167</v>
      </c>
      <c r="AC1055">
        <v>-43.531280327487245</v>
      </c>
      <c r="AD1055">
        <v>27.488078387181005</v>
      </c>
      <c r="AE1055">
        <v>27.370151968365391</v>
      </c>
      <c r="AF1055">
        <v>1293</v>
      </c>
      <c r="AG1055">
        <v>0</v>
      </c>
      <c r="AH1055">
        <v>0</v>
      </c>
      <c r="AI1055">
        <v>666</v>
      </c>
      <c r="AJ1055">
        <v>2806.5</v>
      </c>
      <c r="AK1055">
        <v>355</v>
      </c>
      <c r="AL1055">
        <v>4776</v>
      </c>
      <c r="AM1055">
        <v>0</v>
      </c>
      <c r="AN1055">
        <v>1127.5</v>
      </c>
      <c r="AO1055">
        <v>1210</v>
      </c>
      <c r="AP1055">
        <v>41</v>
      </c>
    </row>
    <row r="1056" spans="1:42">
      <c r="A1056">
        <v>6</v>
      </c>
      <c r="C1056">
        <v>2021</v>
      </c>
      <c r="D1056">
        <v>99</v>
      </c>
      <c r="E1056">
        <v>99</v>
      </c>
      <c r="F1056">
        <v>99</v>
      </c>
      <c r="G1056">
        <v>4</v>
      </c>
      <c r="H1056">
        <v>1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123</v>
      </c>
      <c r="R1056">
        <v>72128</v>
      </c>
      <c r="S1056">
        <v>72008</v>
      </c>
      <c r="T1056">
        <v>16.064843056787936</v>
      </c>
      <c r="U1056">
        <v>60.719392289745599</v>
      </c>
      <c r="V1056">
        <v>88.876354986679075</v>
      </c>
      <c r="W1056">
        <v>82.032875652705897</v>
      </c>
      <c r="X1056">
        <v>3.5839063886424127</v>
      </c>
      <c r="Y1056">
        <v>7.1678127772848255</v>
      </c>
      <c r="Z1056">
        <v>95.706244454303445</v>
      </c>
      <c r="AA1056">
        <v>10.348278195376889</v>
      </c>
      <c r="AB1056">
        <v>2.5620996320574196</v>
      </c>
      <c r="AC1056">
        <v>-50.623565895158123</v>
      </c>
      <c r="AD1056">
        <v>90.95066826573462</v>
      </c>
      <c r="AE1056">
        <v>90.961271074887819</v>
      </c>
      <c r="AF1056">
        <v>1343</v>
      </c>
      <c r="AG1056">
        <v>0</v>
      </c>
      <c r="AH1056">
        <v>0</v>
      </c>
      <c r="AI1056">
        <v>375</v>
      </c>
      <c r="AJ1056">
        <v>5417</v>
      </c>
      <c r="AK1056">
        <v>1105</v>
      </c>
      <c r="AL1056">
        <v>5270</v>
      </c>
      <c r="AM1056">
        <v>0</v>
      </c>
      <c r="AN1056">
        <v>1233</v>
      </c>
      <c r="AO1056">
        <v>899</v>
      </c>
      <c r="AP1056">
        <v>54</v>
      </c>
    </row>
    <row r="1057" spans="1:42">
      <c r="A1057">
        <v>6</v>
      </c>
      <c r="C1057">
        <v>2021</v>
      </c>
      <c r="D1057">
        <v>99</v>
      </c>
      <c r="E1057">
        <v>99</v>
      </c>
      <c r="F1057">
        <v>99</v>
      </c>
      <c r="G1057">
        <v>4</v>
      </c>
      <c r="H1057">
        <v>2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28</v>
      </c>
      <c r="R1057">
        <v>7176.53</v>
      </c>
      <c r="S1057">
        <v>7156.53</v>
      </c>
      <c r="T1057">
        <v>16.379973329728987</v>
      </c>
      <c r="U1057">
        <v>61.798838263795453</v>
      </c>
      <c r="V1057">
        <v>88.898588718009023</v>
      </c>
      <c r="W1057">
        <v>82.053397386722253</v>
      </c>
      <c r="X1057">
        <v>0</v>
      </c>
      <c r="Y1057">
        <v>0</v>
      </c>
      <c r="Z1057">
        <v>0</v>
      </c>
      <c r="AA1057">
        <v>8.7115948179173159</v>
      </c>
      <c r="AB1057">
        <v>2.7110942190911871</v>
      </c>
      <c r="AC1057">
        <v>-57.72582407407684</v>
      </c>
      <c r="AD1057">
        <v>9.0493317342653743</v>
      </c>
      <c r="AE1057">
        <v>9.0387289251121956</v>
      </c>
      <c r="AF1057">
        <v>79.77</v>
      </c>
      <c r="AG1057">
        <v>0</v>
      </c>
      <c r="AH1057">
        <v>0</v>
      </c>
      <c r="AI1057">
        <v>17.88</v>
      </c>
      <c r="AJ1057">
        <v>1046</v>
      </c>
      <c r="AK1057">
        <v>145.88</v>
      </c>
      <c r="AL1057">
        <v>1149</v>
      </c>
      <c r="AM1057">
        <v>0</v>
      </c>
      <c r="AN1057">
        <v>108</v>
      </c>
      <c r="AO1057">
        <v>110</v>
      </c>
      <c r="AP1057">
        <v>9</v>
      </c>
    </row>
    <row r="1058" spans="1:42">
      <c r="A1058">
        <v>6</v>
      </c>
      <c r="C1058">
        <v>2020</v>
      </c>
      <c r="D1058">
        <v>99</v>
      </c>
      <c r="E1058">
        <v>99</v>
      </c>
      <c r="F1058">
        <v>99</v>
      </c>
      <c r="G1058">
        <v>1</v>
      </c>
      <c r="H1058">
        <v>1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637</v>
      </c>
      <c r="R1058">
        <v>389330</v>
      </c>
      <c r="S1058">
        <v>389330</v>
      </c>
      <c r="T1058">
        <v>15.949780391955413</v>
      </c>
      <c r="U1058">
        <v>60.376251509002671</v>
      </c>
      <c r="V1058">
        <v>89.113684344628737</v>
      </c>
      <c r="W1058">
        <v>82.251930650091552</v>
      </c>
      <c r="X1058">
        <v>1.8480466442349672</v>
      </c>
      <c r="Y1058">
        <v>3.6960932884699345</v>
      </c>
      <c r="Z1058">
        <v>57.996558189710512</v>
      </c>
      <c r="AA1058">
        <v>9.9193044306110298</v>
      </c>
      <c r="AB1058">
        <v>4.3137794261812994</v>
      </c>
      <c r="AC1058">
        <v>4.2818465683028686</v>
      </c>
      <c r="AD1058">
        <v>60.493105902168146</v>
      </c>
      <c r="AE1058">
        <v>60.277001690744726</v>
      </c>
      <c r="AF1058">
        <v>6936</v>
      </c>
      <c r="AG1058">
        <v>1</v>
      </c>
      <c r="AH1058">
        <v>0</v>
      </c>
      <c r="AI1058">
        <v>2223</v>
      </c>
      <c r="AJ1058">
        <v>14856</v>
      </c>
      <c r="AK1058">
        <v>2708</v>
      </c>
      <c r="AL1058">
        <v>23001</v>
      </c>
      <c r="AM1058">
        <v>1</v>
      </c>
      <c r="AN1058">
        <v>3933</v>
      </c>
      <c r="AO1058">
        <v>4795</v>
      </c>
      <c r="AP1058">
        <v>245</v>
      </c>
    </row>
    <row r="1059" spans="1:42">
      <c r="A1059">
        <v>6</v>
      </c>
      <c r="C1059">
        <v>2020</v>
      </c>
      <c r="D1059">
        <v>99</v>
      </c>
      <c r="E1059">
        <v>99</v>
      </c>
      <c r="F1059">
        <v>99</v>
      </c>
      <c r="G1059">
        <v>1</v>
      </c>
      <c r="H1059">
        <v>2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425</v>
      </c>
      <c r="R1059">
        <v>254264</v>
      </c>
      <c r="S1059">
        <v>254264</v>
      </c>
      <c r="T1059">
        <v>16.209325740175561</v>
      </c>
      <c r="U1059">
        <v>61.224636598181426</v>
      </c>
      <c r="V1059">
        <v>89.922376258232191</v>
      </c>
      <c r="W1059">
        <v>82.998353286348262</v>
      </c>
      <c r="X1059">
        <v>0.66348362332064303</v>
      </c>
      <c r="Y1059">
        <v>1.3269672466412861</v>
      </c>
      <c r="Z1059">
        <v>5.7200390145675373</v>
      </c>
      <c r="AA1059">
        <v>9.4375360102138437</v>
      </c>
      <c r="AB1059">
        <v>2.7596985914919006</v>
      </c>
      <c r="AC1059">
        <v>-23.947893705477004</v>
      </c>
      <c r="AD1059">
        <v>39.506894097831847</v>
      </c>
      <c r="AE1059">
        <v>39.722998309255246</v>
      </c>
      <c r="AF1059">
        <v>3634</v>
      </c>
      <c r="AG1059">
        <v>4</v>
      </c>
      <c r="AH1059">
        <v>0</v>
      </c>
      <c r="AI1059">
        <v>2278</v>
      </c>
      <c r="AJ1059">
        <v>14427</v>
      </c>
      <c r="AK1059">
        <v>4064</v>
      </c>
      <c r="AL1059">
        <v>18941.5</v>
      </c>
      <c r="AM1059">
        <v>4</v>
      </c>
      <c r="AN1059">
        <v>8379</v>
      </c>
      <c r="AO1059">
        <v>3842</v>
      </c>
      <c r="AP1059">
        <v>143</v>
      </c>
    </row>
    <row r="1060" spans="1:42">
      <c r="A1060">
        <v>6</v>
      </c>
      <c r="C1060">
        <v>2020</v>
      </c>
      <c r="D1060">
        <v>99</v>
      </c>
      <c r="E1060">
        <v>99</v>
      </c>
      <c r="F1060">
        <v>99</v>
      </c>
      <c r="G1060">
        <v>2</v>
      </c>
      <c r="H1060">
        <v>1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445</v>
      </c>
      <c r="R1060">
        <v>300362</v>
      </c>
      <c r="S1060">
        <v>300362</v>
      </c>
      <c r="T1060">
        <v>16.026225021807019</v>
      </c>
      <c r="U1060">
        <v>60.542834979125203</v>
      </c>
      <c r="V1060">
        <v>88.240371858118507</v>
      </c>
      <c r="W1060">
        <v>81.445863225041606</v>
      </c>
      <c r="X1060">
        <v>0.58029977160892521</v>
      </c>
      <c r="Y1060">
        <v>1.1605995432178504</v>
      </c>
      <c r="Z1060">
        <v>59.121326932168515</v>
      </c>
      <c r="AA1060">
        <v>9.6637474812578112</v>
      </c>
      <c r="AB1060">
        <v>4.0074429961375531</v>
      </c>
      <c r="AC1060">
        <v>3.0785531802521722</v>
      </c>
      <c r="AD1060">
        <v>60.654684975767374</v>
      </c>
      <c r="AE1060">
        <v>60.920288849994257</v>
      </c>
      <c r="AF1060">
        <v>7192</v>
      </c>
      <c r="AG1060">
        <v>3</v>
      </c>
      <c r="AH1060">
        <v>0</v>
      </c>
      <c r="AI1060">
        <v>1709</v>
      </c>
      <c r="AJ1060">
        <v>29621</v>
      </c>
      <c r="AK1060">
        <v>7772</v>
      </c>
      <c r="AL1060">
        <v>30614</v>
      </c>
      <c r="AM1060">
        <v>13</v>
      </c>
      <c r="AN1060">
        <v>4809</v>
      </c>
      <c r="AO1060">
        <v>2603</v>
      </c>
      <c r="AP1060">
        <v>187</v>
      </c>
    </row>
    <row r="1061" spans="1:42">
      <c r="A1061">
        <v>6</v>
      </c>
      <c r="C1061">
        <v>2020</v>
      </c>
      <c r="D1061">
        <v>99</v>
      </c>
      <c r="E1061">
        <v>99</v>
      </c>
      <c r="F1061">
        <v>99</v>
      </c>
      <c r="G1061">
        <v>2</v>
      </c>
      <c r="H1061">
        <v>2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290</v>
      </c>
      <c r="R1061">
        <v>194838</v>
      </c>
      <c r="S1061">
        <v>194838</v>
      </c>
      <c r="T1061">
        <v>15.843659861012735</v>
      </c>
      <c r="U1061">
        <v>61.245942783235307</v>
      </c>
      <c r="V1061">
        <v>87.26257923951394</v>
      </c>
      <c r="W1061">
        <v>80.543360638068222</v>
      </c>
      <c r="X1061">
        <v>0.66311499810098651</v>
      </c>
      <c r="Y1061">
        <v>1.326229996201973</v>
      </c>
      <c r="Z1061">
        <v>2.7448444348638352</v>
      </c>
      <c r="AA1061">
        <v>12.84812986206428</v>
      </c>
      <c r="AB1061">
        <v>2.6300045914776722</v>
      </c>
      <c r="AC1061">
        <v>-13.682650884498784</v>
      </c>
      <c r="AD1061">
        <v>39.345315024232626</v>
      </c>
      <c r="AE1061">
        <v>39.079711150005743</v>
      </c>
      <c r="AF1061">
        <v>2978</v>
      </c>
      <c r="AG1061">
        <v>0</v>
      </c>
      <c r="AH1061">
        <v>1</v>
      </c>
      <c r="AI1061">
        <v>648</v>
      </c>
      <c r="AJ1061">
        <v>17189</v>
      </c>
      <c r="AK1061">
        <v>6338</v>
      </c>
      <c r="AL1061">
        <v>24953</v>
      </c>
      <c r="AM1061">
        <v>23</v>
      </c>
      <c r="AN1061">
        <v>6051</v>
      </c>
      <c r="AO1061">
        <v>2078</v>
      </c>
      <c r="AP1061">
        <v>121</v>
      </c>
    </row>
    <row r="1062" spans="1:42">
      <c r="A1062">
        <v>6</v>
      </c>
      <c r="C1062">
        <v>2020</v>
      </c>
      <c r="D1062">
        <v>99</v>
      </c>
      <c r="E1062">
        <v>99</v>
      </c>
      <c r="F1062">
        <v>99</v>
      </c>
      <c r="G1062">
        <v>3</v>
      </c>
      <c r="H1062">
        <v>1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313</v>
      </c>
      <c r="R1062">
        <v>214440</v>
      </c>
      <c r="S1062">
        <v>214440</v>
      </c>
      <c r="T1062">
        <v>16.027154448796864</v>
      </c>
      <c r="U1062">
        <v>60.658440589442257</v>
      </c>
      <c r="V1062">
        <v>87.115444940313751</v>
      </c>
      <c r="W1062">
        <v>80.407555679910885</v>
      </c>
      <c r="X1062">
        <v>2.7434247341913824</v>
      </c>
      <c r="Y1062">
        <v>5.4868494683827649</v>
      </c>
      <c r="Z1062">
        <v>80.266274948703597</v>
      </c>
      <c r="AA1062">
        <v>9.9860123763276221</v>
      </c>
      <c r="AB1062">
        <v>3.9076859433297049</v>
      </c>
      <c r="AC1062">
        <v>-7.1952188588784356</v>
      </c>
      <c r="AD1062">
        <v>73.763471189798892</v>
      </c>
      <c r="AE1062">
        <v>73.508204808932064</v>
      </c>
      <c r="AF1062">
        <v>4210</v>
      </c>
      <c r="AG1062">
        <v>1</v>
      </c>
      <c r="AH1062">
        <v>0</v>
      </c>
      <c r="AI1062">
        <v>1492</v>
      </c>
      <c r="AJ1062">
        <v>8891</v>
      </c>
      <c r="AK1062">
        <v>1636</v>
      </c>
      <c r="AL1062">
        <v>11916</v>
      </c>
      <c r="AM1062">
        <v>0</v>
      </c>
      <c r="AN1062">
        <v>4450</v>
      </c>
      <c r="AO1062">
        <v>4283</v>
      </c>
      <c r="AP1062">
        <v>160</v>
      </c>
    </row>
    <row r="1063" spans="1:42">
      <c r="A1063">
        <v>6</v>
      </c>
      <c r="C1063">
        <v>2020</v>
      </c>
      <c r="D1063">
        <v>99</v>
      </c>
      <c r="E1063">
        <v>99</v>
      </c>
      <c r="F1063">
        <v>99</v>
      </c>
      <c r="G1063">
        <v>3</v>
      </c>
      <c r="H1063">
        <v>2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82</v>
      </c>
      <c r="R1063">
        <v>76273</v>
      </c>
      <c r="S1063">
        <v>76273</v>
      </c>
      <c r="T1063">
        <v>16.364414668362329</v>
      </c>
      <c r="U1063">
        <v>61.56523278224271</v>
      </c>
      <c r="V1063">
        <v>88.268490818726491</v>
      </c>
      <c r="W1063">
        <v>81.47181702568345</v>
      </c>
      <c r="X1063">
        <v>0.7905812017358701</v>
      </c>
      <c r="Y1063">
        <v>1.5811624034717402</v>
      </c>
      <c r="Z1063">
        <v>30.646493516709707</v>
      </c>
      <c r="AA1063">
        <v>9.4401675119499835</v>
      </c>
      <c r="AB1063">
        <v>2.8804982426009471</v>
      </c>
      <c r="AC1063">
        <v>-29.063550629628299</v>
      </c>
      <c r="AD1063">
        <v>26.236528810201129</v>
      </c>
      <c r="AE1063">
        <v>26.491795191067965</v>
      </c>
      <c r="AF1063">
        <v>1371</v>
      </c>
      <c r="AG1063">
        <v>0</v>
      </c>
      <c r="AH1063">
        <v>0</v>
      </c>
      <c r="AI1063">
        <v>471</v>
      </c>
      <c r="AJ1063">
        <v>3154</v>
      </c>
      <c r="AK1063">
        <v>668</v>
      </c>
      <c r="AL1063">
        <v>7220</v>
      </c>
      <c r="AM1063">
        <v>0</v>
      </c>
      <c r="AN1063">
        <v>1466</v>
      </c>
      <c r="AO1063">
        <v>1430</v>
      </c>
      <c r="AP1063">
        <v>35</v>
      </c>
    </row>
    <row r="1064" spans="1:42">
      <c r="A1064">
        <v>6</v>
      </c>
      <c r="C1064">
        <v>2020</v>
      </c>
      <c r="D1064">
        <v>99</v>
      </c>
      <c r="E1064">
        <v>99</v>
      </c>
      <c r="F1064">
        <v>99</v>
      </c>
      <c r="G1064">
        <v>4</v>
      </c>
      <c r="H1064">
        <v>1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126</v>
      </c>
      <c r="R1064">
        <v>73164</v>
      </c>
      <c r="S1064">
        <v>73164</v>
      </c>
      <c r="T1064">
        <v>15.99316603794216</v>
      </c>
      <c r="U1064">
        <v>60.522442731397966</v>
      </c>
      <c r="V1064">
        <v>86.212347386446254</v>
      </c>
      <c r="W1064">
        <v>79.573996637691266</v>
      </c>
      <c r="X1064">
        <v>3.382811218632114</v>
      </c>
      <c r="Y1064">
        <v>6.765622437264228</v>
      </c>
      <c r="Z1064">
        <v>62.599092449838736</v>
      </c>
      <c r="AA1064">
        <v>11.198811667060863</v>
      </c>
      <c r="AB1064">
        <v>4.9512551348253826</v>
      </c>
      <c r="AC1064">
        <v>6.2395352735188787</v>
      </c>
      <c r="AD1064">
        <v>91.348396421376236</v>
      </c>
      <c r="AE1064">
        <v>91.402046749883226</v>
      </c>
      <c r="AF1064">
        <v>1436</v>
      </c>
      <c r="AG1064">
        <v>0</v>
      </c>
      <c r="AH1064">
        <v>0</v>
      </c>
      <c r="AI1064">
        <v>584</v>
      </c>
      <c r="AJ1064">
        <v>7398</v>
      </c>
      <c r="AK1064">
        <v>1141</v>
      </c>
      <c r="AL1064">
        <v>5547</v>
      </c>
      <c r="AM1064">
        <v>0</v>
      </c>
      <c r="AN1064">
        <v>1745</v>
      </c>
      <c r="AO1064">
        <v>1333</v>
      </c>
      <c r="AP1064">
        <v>47</v>
      </c>
    </row>
    <row r="1065" spans="1:42">
      <c r="A1065">
        <v>6</v>
      </c>
      <c r="C1065">
        <v>2020</v>
      </c>
      <c r="D1065">
        <v>99</v>
      </c>
      <c r="E1065">
        <v>99</v>
      </c>
      <c r="F1065">
        <v>99</v>
      </c>
      <c r="G1065">
        <v>4</v>
      </c>
      <c r="H1065">
        <v>2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31</v>
      </c>
      <c r="R1065">
        <v>6929.36</v>
      </c>
      <c r="S1065">
        <v>6929.36</v>
      </c>
      <c r="T1065">
        <v>16.397491254603597</v>
      </c>
      <c r="U1065">
        <v>61.825434094923629</v>
      </c>
      <c r="V1065">
        <v>85.627437013626746</v>
      </c>
      <c r="W1065">
        <v>79.034124363577362</v>
      </c>
      <c r="X1065">
        <v>0</v>
      </c>
      <c r="Y1065">
        <v>0</v>
      </c>
      <c r="Z1065">
        <v>0</v>
      </c>
      <c r="AA1065">
        <v>9.8627946528381027</v>
      </c>
      <c r="AB1065">
        <v>3.8797577217359902</v>
      </c>
      <c r="AC1065">
        <v>-6.4621202543347724</v>
      </c>
      <c r="AD1065">
        <v>8.651603578623746</v>
      </c>
      <c r="AE1065">
        <v>8.5979532501167526</v>
      </c>
      <c r="AF1065">
        <v>110.78999999999998</v>
      </c>
      <c r="AG1065">
        <v>1</v>
      </c>
      <c r="AH1065">
        <v>0</v>
      </c>
      <c r="AI1065">
        <v>10</v>
      </c>
      <c r="AJ1065">
        <v>1293.8899999999999</v>
      </c>
      <c r="AK1065">
        <v>235.88999999999996</v>
      </c>
      <c r="AL1065">
        <v>1611.8899999999996</v>
      </c>
      <c r="AM1065">
        <v>1</v>
      </c>
      <c r="AN1065">
        <v>105</v>
      </c>
      <c r="AO1065">
        <v>162</v>
      </c>
      <c r="AP1065">
        <v>10</v>
      </c>
    </row>
    <row r="1066" spans="1:42">
      <c r="A1066">
        <v>6</v>
      </c>
      <c r="C1066">
        <v>2019</v>
      </c>
      <c r="D1066">
        <v>99</v>
      </c>
      <c r="E1066">
        <v>99</v>
      </c>
      <c r="F1066">
        <v>99</v>
      </c>
      <c r="G1066">
        <v>1</v>
      </c>
      <c r="H1066">
        <v>1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642</v>
      </c>
      <c r="R1066">
        <v>400518</v>
      </c>
      <c r="S1066">
        <v>399012</v>
      </c>
      <c r="T1066">
        <v>15.848606055158571</v>
      </c>
      <c r="U1066">
        <v>60.476454342225296</v>
      </c>
      <c r="V1066">
        <v>86.787798337521011</v>
      </c>
      <c r="W1066">
        <v>80.105137865527098</v>
      </c>
      <c r="X1066">
        <v>1.5697172162050148</v>
      </c>
      <c r="Y1066">
        <v>3.1394344324100296</v>
      </c>
      <c r="Z1066">
        <v>97.772384761733562</v>
      </c>
      <c r="AA1066">
        <v>7.7904567447442084</v>
      </c>
      <c r="AB1066">
        <v>2.6844139928895703</v>
      </c>
      <c r="AC1066">
        <v>-62.466312048114283</v>
      </c>
      <c r="AD1066">
        <v>61.439129674456254</v>
      </c>
      <c r="AE1066">
        <v>61.019128203273425</v>
      </c>
      <c r="AF1066">
        <v>7113</v>
      </c>
      <c r="AG1066">
        <v>0</v>
      </c>
      <c r="AH1066">
        <v>0</v>
      </c>
      <c r="AI1066">
        <v>1806</v>
      </c>
      <c r="AJ1066">
        <v>18282</v>
      </c>
      <c r="AK1066">
        <v>2820</v>
      </c>
      <c r="AL1066">
        <v>20912</v>
      </c>
      <c r="AM1066">
        <v>4</v>
      </c>
      <c r="AN1066">
        <v>3916</v>
      </c>
      <c r="AO1066">
        <v>5674</v>
      </c>
      <c r="AP1066">
        <v>266</v>
      </c>
    </row>
    <row r="1067" spans="1:42">
      <c r="A1067">
        <v>6</v>
      </c>
      <c r="C1067">
        <v>2019</v>
      </c>
      <c r="D1067">
        <v>99</v>
      </c>
      <c r="E1067">
        <v>99</v>
      </c>
      <c r="F1067">
        <v>99</v>
      </c>
      <c r="G1067">
        <v>1</v>
      </c>
      <c r="H1067">
        <v>2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357</v>
      </c>
      <c r="R1067">
        <v>251376</v>
      </c>
      <c r="S1067">
        <v>248689</v>
      </c>
      <c r="T1067">
        <v>16.008735917510023</v>
      </c>
      <c r="U1067">
        <v>61.075278761827008</v>
      </c>
      <c r="V1067">
        <v>89.108043751531184</v>
      </c>
      <c r="W1067">
        <v>82.246724382661611</v>
      </c>
      <c r="X1067">
        <v>0.32222646553370249</v>
      </c>
      <c r="Y1067">
        <v>0.64445293106740498</v>
      </c>
      <c r="Z1067">
        <v>5.8677041563235948</v>
      </c>
      <c r="AA1067">
        <v>6.1906047964951183</v>
      </c>
      <c r="AB1067">
        <v>2.5785409668894408</v>
      </c>
      <c r="AC1067">
        <v>-142.16724618164611</v>
      </c>
      <c r="AD1067">
        <v>38.560870325543746</v>
      </c>
      <c r="AE1067">
        <v>38.980871796726547</v>
      </c>
      <c r="AF1067">
        <v>3211</v>
      </c>
      <c r="AG1067">
        <v>8</v>
      </c>
      <c r="AH1067">
        <v>0</v>
      </c>
      <c r="AI1067">
        <v>1812</v>
      </c>
      <c r="AJ1067">
        <v>13212.5</v>
      </c>
      <c r="AK1067">
        <v>6383</v>
      </c>
      <c r="AL1067">
        <v>20149.5</v>
      </c>
      <c r="AM1067">
        <v>16</v>
      </c>
      <c r="AN1067">
        <v>8864</v>
      </c>
      <c r="AO1067">
        <v>3796</v>
      </c>
      <c r="AP1067">
        <v>151</v>
      </c>
    </row>
    <row r="1068" spans="1:42">
      <c r="A1068">
        <v>6</v>
      </c>
      <c r="C1068">
        <v>2019</v>
      </c>
      <c r="D1068">
        <v>99</v>
      </c>
      <c r="E1068">
        <v>99</v>
      </c>
      <c r="F1068">
        <v>99</v>
      </c>
      <c r="G1068">
        <v>2</v>
      </c>
      <c r="H1068">
        <v>1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486</v>
      </c>
      <c r="R1068">
        <v>329320</v>
      </c>
      <c r="S1068">
        <v>322434</v>
      </c>
      <c r="T1068">
        <v>15.632360621887527</v>
      </c>
      <c r="U1068">
        <v>60.586650291222384</v>
      </c>
      <c r="V1068">
        <v>86.515253012785777</v>
      </c>
      <c r="W1068">
        <v>79.853578530800519</v>
      </c>
      <c r="X1068">
        <v>0.82928458642050273</v>
      </c>
      <c r="Y1068">
        <v>1.6585691728410055</v>
      </c>
      <c r="Z1068">
        <v>75.767035102635745</v>
      </c>
      <c r="AB1068">
        <v>2.6320651308626726</v>
      </c>
      <c r="AD1068">
        <v>62.672705819662781</v>
      </c>
      <c r="AE1068">
        <v>62.105729910692979</v>
      </c>
      <c r="AF1068">
        <v>7456</v>
      </c>
      <c r="AG1068">
        <v>3</v>
      </c>
      <c r="AH1068">
        <v>0</v>
      </c>
      <c r="AI1068">
        <v>1457</v>
      </c>
      <c r="AJ1068">
        <v>30110</v>
      </c>
      <c r="AK1068">
        <v>8731</v>
      </c>
      <c r="AL1068">
        <v>30634</v>
      </c>
      <c r="AM1068">
        <v>14</v>
      </c>
      <c r="AN1068">
        <v>5385</v>
      </c>
      <c r="AO1068">
        <v>3285</v>
      </c>
      <c r="AP1068">
        <v>210</v>
      </c>
    </row>
    <row r="1069" spans="1:42">
      <c r="A1069">
        <v>6</v>
      </c>
      <c r="C1069">
        <v>2019</v>
      </c>
      <c r="D1069">
        <v>99</v>
      </c>
      <c r="E1069">
        <v>99</v>
      </c>
      <c r="F1069">
        <v>99</v>
      </c>
      <c r="G1069">
        <v>2</v>
      </c>
      <c r="H1069">
        <v>2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339</v>
      </c>
      <c r="R1069">
        <v>196140</v>
      </c>
      <c r="S1069">
        <v>193438</v>
      </c>
      <c r="T1069">
        <v>15.950163148771283</v>
      </c>
      <c r="U1069">
        <v>61.149939515503696</v>
      </c>
      <c r="V1069">
        <v>87.67374065292374</v>
      </c>
      <c r="W1069">
        <v>80.922862622650314</v>
      </c>
      <c r="X1069">
        <v>0.60365045375752013</v>
      </c>
      <c r="Y1069">
        <v>1.2073009075150405</v>
      </c>
      <c r="Z1069">
        <v>9.1449984704802691</v>
      </c>
      <c r="AA1069">
        <v>4.9107977522107022</v>
      </c>
      <c r="AB1069">
        <v>2.7210541074674328</v>
      </c>
      <c r="AC1069">
        <v>-215.06252150982328</v>
      </c>
      <c r="AD1069">
        <v>37.327294180337219</v>
      </c>
      <c r="AE1069">
        <v>37.894270089307035</v>
      </c>
      <c r="AF1069">
        <v>2948</v>
      </c>
      <c r="AG1069">
        <v>5</v>
      </c>
      <c r="AH1069">
        <v>12</v>
      </c>
      <c r="AI1069">
        <v>639</v>
      </c>
      <c r="AJ1069">
        <v>14607</v>
      </c>
      <c r="AK1069">
        <v>3740</v>
      </c>
      <c r="AL1069">
        <v>21896</v>
      </c>
      <c r="AM1069">
        <v>20</v>
      </c>
      <c r="AN1069">
        <v>5892</v>
      </c>
      <c r="AO1069">
        <v>2016</v>
      </c>
      <c r="AP1069">
        <v>124</v>
      </c>
    </row>
    <row r="1070" spans="1:42">
      <c r="A1070">
        <v>6</v>
      </c>
      <c r="C1070">
        <v>2019</v>
      </c>
      <c r="D1070">
        <v>99</v>
      </c>
      <c r="E1070">
        <v>99</v>
      </c>
      <c r="F1070">
        <v>99</v>
      </c>
      <c r="G1070">
        <v>3</v>
      </c>
      <c r="H1070">
        <v>1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331</v>
      </c>
      <c r="R1070">
        <v>222915</v>
      </c>
      <c r="S1070">
        <v>219731</v>
      </c>
      <c r="T1070">
        <v>15.802574972523155</v>
      </c>
      <c r="U1070">
        <v>60.859582853580058</v>
      </c>
      <c r="V1070">
        <v>84.457069794585351</v>
      </c>
      <c r="W1070">
        <v>77.953875420399527</v>
      </c>
      <c r="X1070">
        <v>2.006145840342731</v>
      </c>
      <c r="Y1070">
        <v>4.012291680685462</v>
      </c>
      <c r="Z1070">
        <v>94.24982616692462</v>
      </c>
      <c r="AA1070">
        <v>5.4879469217269072</v>
      </c>
      <c r="AB1070">
        <v>2.7947830277131578</v>
      </c>
      <c r="AC1070">
        <v>-221.08956577657224</v>
      </c>
      <c r="AD1070">
        <v>75.161084755363589</v>
      </c>
      <c r="AE1070">
        <v>74.767762899511808</v>
      </c>
      <c r="AF1070">
        <v>5193</v>
      </c>
      <c r="AG1070">
        <v>1</v>
      </c>
      <c r="AH1070">
        <v>0</v>
      </c>
      <c r="AI1070">
        <v>1785</v>
      </c>
      <c r="AJ1070">
        <v>9997</v>
      </c>
      <c r="AK1070">
        <v>2603</v>
      </c>
      <c r="AL1070">
        <v>14759</v>
      </c>
      <c r="AM1070">
        <v>1</v>
      </c>
      <c r="AN1070">
        <v>4882</v>
      </c>
      <c r="AO1070">
        <v>4938</v>
      </c>
      <c r="AP1070">
        <v>171</v>
      </c>
    </row>
    <row r="1071" spans="1:42">
      <c r="A1071">
        <v>6</v>
      </c>
      <c r="C1071">
        <v>2019</v>
      </c>
      <c r="D1071">
        <v>99</v>
      </c>
      <c r="E1071">
        <v>99</v>
      </c>
      <c r="F1071">
        <v>99</v>
      </c>
      <c r="G1071">
        <v>3</v>
      </c>
      <c r="H1071">
        <v>2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89</v>
      </c>
      <c r="R1071">
        <v>73668</v>
      </c>
      <c r="S1071">
        <v>73179</v>
      </c>
      <c r="T1071">
        <v>16.244597382852795</v>
      </c>
      <c r="U1071">
        <v>61.772079421692005</v>
      </c>
      <c r="V1071">
        <v>85.346766252396733</v>
      </c>
      <c r="W1071">
        <v>78.775065250959514</v>
      </c>
      <c r="X1071">
        <v>3.040668947168379</v>
      </c>
      <c r="Y1071">
        <v>6.081337894336758</v>
      </c>
      <c r="Z1071">
        <v>0.88640929575935301</v>
      </c>
      <c r="AA1071">
        <v>7.6946442147540672</v>
      </c>
      <c r="AB1071">
        <v>2.8163895951247504</v>
      </c>
      <c r="AC1071">
        <v>-99.182247014192015</v>
      </c>
      <c r="AD1071">
        <v>24.838915244636407</v>
      </c>
      <c r="AE1071">
        <v>25.23223710048816</v>
      </c>
      <c r="AF1071">
        <v>1591</v>
      </c>
      <c r="AG1071">
        <v>0</v>
      </c>
      <c r="AH1071">
        <v>0</v>
      </c>
      <c r="AI1071">
        <v>622</v>
      </c>
      <c r="AJ1071">
        <v>3500</v>
      </c>
      <c r="AK1071">
        <v>1030</v>
      </c>
      <c r="AL1071">
        <v>6883</v>
      </c>
      <c r="AM1071">
        <v>0</v>
      </c>
      <c r="AN1071">
        <v>1474</v>
      </c>
      <c r="AO1071">
        <v>1446</v>
      </c>
      <c r="AP1071">
        <v>41</v>
      </c>
    </row>
    <row r="1072" spans="1:42">
      <c r="A1072">
        <v>6</v>
      </c>
      <c r="C1072">
        <v>2019</v>
      </c>
      <c r="D1072">
        <v>99</v>
      </c>
      <c r="E1072">
        <v>99</v>
      </c>
      <c r="F1072">
        <v>99</v>
      </c>
      <c r="G1072">
        <v>4</v>
      </c>
      <c r="H1072">
        <v>1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126</v>
      </c>
      <c r="R1072">
        <v>79157</v>
      </c>
      <c r="S1072">
        <v>77790</v>
      </c>
      <c r="T1072">
        <v>15.71156056950112</v>
      </c>
      <c r="U1072">
        <v>60.744530145262885</v>
      </c>
      <c r="V1072">
        <v>83.746045865909196</v>
      </c>
      <c r="W1072">
        <v>77.297600334233678</v>
      </c>
      <c r="X1072">
        <v>3.0521621587478056</v>
      </c>
      <c r="Y1072">
        <v>6.1043243174956112</v>
      </c>
      <c r="Z1072">
        <v>93.415617064820566</v>
      </c>
      <c r="AA1072">
        <v>6.7301402561793324</v>
      </c>
      <c r="AB1072">
        <v>2.7460592376412967</v>
      </c>
      <c r="AC1072">
        <v>-213.20045259340475</v>
      </c>
      <c r="AD1072">
        <v>92.003440380301498</v>
      </c>
      <c r="AE1072">
        <v>91.818115391826893</v>
      </c>
      <c r="AF1072">
        <v>1762</v>
      </c>
      <c r="AG1072">
        <v>1</v>
      </c>
      <c r="AH1072">
        <v>0</v>
      </c>
      <c r="AI1072">
        <v>463</v>
      </c>
      <c r="AJ1072">
        <v>9029</v>
      </c>
      <c r="AK1072">
        <v>1605</v>
      </c>
      <c r="AL1072">
        <v>8150</v>
      </c>
      <c r="AM1072">
        <v>1</v>
      </c>
      <c r="AN1072">
        <v>2586</v>
      </c>
      <c r="AO1072">
        <v>1644</v>
      </c>
      <c r="AP1072">
        <v>51</v>
      </c>
    </row>
    <row r="1073" spans="1:42">
      <c r="A1073">
        <v>6</v>
      </c>
      <c r="C1073">
        <v>2019</v>
      </c>
      <c r="D1073">
        <v>99</v>
      </c>
      <c r="E1073">
        <v>99</v>
      </c>
      <c r="F1073">
        <v>99</v>
      </c>
      <c r="G1073">
        <v>4</v>
      </c>
      <c r="H1073">
        <v>2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21</v>
      </c>
      <c r="R1073">
        <v>6880</v>
      </c>
      <c r="S1073">
        <v>6836</v>
      </c>
      <c r="T1073">
        <v>16.440406976744178</v>
      </c>
      <c r="U1073">
        <v>62.503657109420693</v>
      </c>
      <c r="V1073">
        <v>84.594812879618388</v>
      </c>
      <c r="W1073">
        <v>78.081012287887873</v>
      </c>
      <c r="X1073">
        <v>0</v>
      </c>
      <c r="Y1073">
        <v>0</v>
      </c>
      <c r="Z1073">
        <v>0</v>
      </c>
      <c r="AA1073">
        <v>8.0751856195589991</v>
      </c>
      <c r="AB1073">
        <v>2.8148156827251802</v>
      </c>
      <c r="AC1073">
        <v>-86.492027584029358</v>
      </c>
      <c r="AD1073">
        <v>7.9965596196984992</v>
      </c>
      <c r="AE1073">
        <v>8.1818846081731014</v>
      </c>
      <c r="AF1073">
        <v>70</v>
      </c>
      <c r="AG1073">
        <v>0</v>
      </c>
      <c r="AH1073">
        <v>0</v>
      </c>
      <c r="AI1073">
        <v>6</v>
      </c>
      <c r="AJ1073">
        <v>1307</v>
      </c>
      <c r="AK1073">
        <v>309</v>
      </c>
      <c r="AL1073">
        <v>2147</v>
      </c>
      <c r="AM1073">
        <v>0</v>
      </c>
      <c r="AN1073">
        <v>222</v>
      </c>
      <c r="AO1073">
        <v>345</v>
      </c>
      <c r="AP1073">
        <v>7</v>
      </c>
    </row>
    <row r="1074" spans="1:42">
      <c r="A1074">
        <v>6</v>
      </c>
      <c r="C1074">
        <v>2018</v>
      </c>
      <c r="D1074">
        <v>99</v>
      </c>
      <c r="E1074">
        <v>99</v>
      </c>
      <c r="F1074">
        <v>99</v>
      </c>
      <c r="G1074">
        <v>1</v>
      </c>
      <c r="H1074">
        <v>1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730</v>
      </c>
      <c r="R1074">
        <v>423334</v>
      </c>
      <c r="S1074">
        <v>416106</v>
      </c>
      <c r="T1074">
        <v>15.265938951277239</v>
      </c>
      <c r="U1074">
        <v>59.759236829077203</v>
      </c>
      <c r="V1074">
        <v>86.005732173452785</v>
      </c>
      <c r="W1074">
        <v>79.38329079609619</v>
      </c>
      <c r="X1074">
        <v>1.3426750509054319</v>
      </c>
      <c r="Y1074">
        <v>2.6853501018108639</v>
      </c>
      <c r="Z1074">
        <v>87.708287073563682</v>
      </c>
      <c r="AA1074">
        <v>3.7809956639949225</v>
      </c>
      <c r="AB1074">
        <v>2.6076799590354502</v>
      </c>
      <c r="AC1074">
        <v>-342.66360975203725</v>
      </c>
      <c r="AD1074">
        <v>61.863531213512111</v>
      </c>
      <c r="AE1074">
        <v>61.181241147657779</v>
      </c>
      <c r="AF1074">
        <v>7351</v>
      </c>
      <c r="AG1074">
        <v>0</v>
      </c>
      <c r="AH1074">
        <v>0</v>
      </c>
      <c r="AI1074">
        <v>2223</v>
      </c>
      <c r="AJ1074">
        <v>19609</v>
      </c>
      <c r="AK1074">
        <v>2564</v>
      </c>
      <c r="AL1074">
        <v>23178</v>
      </c>
      <c r="AM1074">
        <v>2</v>
      </c>
      <c r="AN1074">
        <v>11760</v>
      </c>
      <c r="AO1074">
        <v>6779</v>
      </c>
    </row>
    <row r="1075" spans="1:42">
      <c r="A1075">
        <v>6</v>
      </c>
      <c r="C1075">
        <v>2018</v>
      </c>
      <c r="D1075">
        <v>99</v>
      </c>
      <c r="E1075">
        <v>99</v>
      </c>
      <c r="F1075">
        <v>99</v>
      </c>
      <c r="G1075">
        <v>1</v>
      </c>
      <c r="H1075">
        <v>2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384</v>
      </c>
      <c r="R1075">
        <v>260969</v>
      </c>
      <c r="S1075">
        <v>255953</v>
      </c>
      <c r="T1075">
        <v>15.570113691664528</v>
      </c>
      <c r="U1075">
        <v>60.470543420081022</v>
      </c>
      <c r="V1075">
        <v>88.699236150646882</v>
      </c>
      <c r="W1075">
        <v>81.869394967045508</v>
      </c>
      <c r="X1075">
        <v>0.16208821737447743</v>
      </c>
      <c r="Y1075">
        <v>0.32417643474895486</v>
      </c>
      <c r="Z1075">
        <v>7.1445267445558676</v>
      </c>
      <c r="AA1075">
        <v>2.3889849011780231</v>
      </c>
      <c r="AB1075">
        <v>2.5669472501476505</v>
      </c>
      <c r="AC1075">
        <v>-572.91890529479599</v>
      </c>
      <c r="AD1075">
        <v>38.136468786487875</v>
      </c>
      <c r="AE1075">
        <v>38.818758852342221</v>
      </c>
      <c r="AF1075">
        <v>2645</v>
      </c>
      <c r="AG1075">
        <v>2</v>
      </c>
      <c r="AH1075">
        <v>1</v>
      </c>
      <c r="AI1075">
        <v>1369</v>
      </c>
      <c r="AJ1075">
        <v>18577.5</v>
      </c>
      <c r="AK1075">
        <v>7276</v>
      </c>
      <c r="AL1075">
        <v>22251.5</v>
      </c>
      <c r="AM1075">
        <v>8</v>
      </c>
      <c r="AN1075">
        <v>17918</v>
      </c>
      <c r="AO1075">
        <v>4809</v>
      </c>
    </row>
    <row r="1076" spans="1:42">
      <c r="A1076">
        <v>6</v>
      </c>
      <c r="C1076">
        <v>2018</v>
      </c>
      <c r="D1076">
        <v>99</v>
      </c>
      <c r="E1076">
        <v>99</v>
      </c>
      <c r="F1076">
        <v>99</v>
      </c>
      <c r="G1076">
        <v>2</v>
      </c>
      <c r="H1076">
        <v>1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533</v>
      </c>
      <c r="R1076">
        <v>356303</v>
      </c>
      <c r="S1076">
        <v>339657</v>
      </c>
      <c r="T1076">
        <v>14.873464438974693</v>
      </c>
      <c r="U1076">
        <v>59.889029226543251</v>
      </c>
      <c r="V1076">
        <v>87.403224936523301</v>
      </c>
      <c r="W1076">
        <v>80.673176616409549</v>
      </c>
      <c r="X1076">
        <v>0.64074678012814923</v>
      </c>
      <c r="Y1076">
        <v>1.2814935602562985</v>
      </c>
      <c r="Z1076">
        <v>67.866394613573263</v>
      </c>
      <c r="AB1076">
        <v>2.5241577922120779</v>
      </c>
      <c r="AD1076">
        <v>65.31569598301769</v>
      </c>
      <c r="AE1076">
        <v>64.1913784987632</v>
      </c>
      <c r="AF1076">
        <v>6787</v>
      </c>
      <c r="AG1076">
        <v>4</v>
      </c>
      <c r="AH1076">
        <v>0</v>
      </c>
      <c r="AI1076">
        <v>1298</v>
      </c>
      <c r="AJ1076">
        <v>28486</v>
      </c>
      <c r="AK1076">
        <v>9304</v>
      </c>
      <c r="AL1076">
        <v>32620</v>
      </c>
      <c r="AM1076">
        <v>15</v>
      </c>
      <c r="AN1076">
        <v>12672</v>
      </c>
      <c r="AO1076">
        <v>4066</v>
      </c>
    </row>
    <row r="1077" spans="1:42">
      <c r="A1077">
        <v>6</v>
      </c>
      <c r="C1077">
        <v>2018</v>
      </c>
      <c r="D1077">
        <v>99</v>
      </c>
      <c r="E1077">
        <v>99</v>
      </c>
      <c r="F1077">
        <v>99</v>
      </c>
      <c r="G1077">
        <v>2</v>
      </c>
      <c r="H1077">
        <v>2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374</v>
      </c>
      <c r="R1077">
        <v>189206</v>
      </c>
      <c r="S1077">
        <v>187364</v>
      </c>
      <c r="T1077">
        <v>15.785910594801429</v>
      </c>
      <c r="U1077">
        <v>60.692582353066754</v>
      </c>
      <c r="V1077">
        <v>87.36607982242225</v>
      </c>
      <c r="W1077">
        <v>80.638891676095696</v>
      </c>
      <c r="X1077">
        <v>0.27958944219527915</v>
      </c>
      <c r="Y1077">
        <v>0.5591788843905583</v>
      </c>
      <c r="Z1077">
        <v>1.8466644820988765</v>
      </c>
      <c r="AA1077">
        <v>6.4949911150676494</v>
      </c>
      <c r="AB1077">
        <v>2.7350206599329243</v>
      </c>
      <c r="AC1077">
        <v>-129.01607875094257</v>
      </c>
      <c r="AD1077">
        <v>34.68430401698231</v>
      </c>
      <c r="AE1077">
        <v>35.808621501236793</v>
      </c>
      <c r="AF1077">
        <v>2212</v>
      </c>
      <c r="AG1077">
        <v>2</v>
      </c>
      <c r="AH1077">
        <v>3</v>
      </c>
      <c r="AI1077">
        <v>589</v>
      </c>
      <c r="AJ1077">
        <v>16922</v>
      </c>
      <c r="AK1077">
        <v>5336</v>
      </c>
      <c r="AL1077">
        <v>27003</v>
      </c>
      <c r="AM1077">
        <v>13</v>
      </c>
      <c r="AN1077">
        <v>9699</v>
      </c>
      <c r="AO1077">
        <v>2235</v>
      </c>
    </row>
    <row r="1078" spans="1:42">
      <c r="A1078">
        <v>6</v>
      </c>
      <c r="C1078">
        <v>2018</v>
      </c>
      <c r="D1078">
        <v>99</v>
      </c>
      <c r="E1078">
        <v>99</v>
      </c>
      <c r="F1078">
        <v>99</v>
      </c>
      <c r="G1078">
        <v>3</v>
      </c>
      <c r="H1078">
        <v>1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349</v>
      </c>
      <c r="R1078">
        <v>240016</v>
      </c>
      <c r="S1078">
        <v>236056</v>
      </c>
      <c r="T1078">
        <v>15.40586460902607</v>
      </c>
      <c r="U1078">
        <v>60.136963262954573</v>
      </c>
      <c r="V1078">
        <v>84.540842558947006</v>
      </c>
      <c r="W1078">
        <v>78.031197681906249</v>
      </c>
      <c r="X1078">
        <v>3.1010432637824152</v>
      </c>
      <c r="Y1078">
        <v>6.2020865275648305</v>
      </c>
      <c r="Z1078">
        <v>85.605959602693147</v>
      </c>
      <c r="AA1078">
        <v>4.9470447545829188</v>
      </c>
      <c r="AB1078">
        <v>2.789165776339086</v>
      </c>
      <c r="AC1078">
        <v>-272.89832265829222</v>
      </c>
      <c r="AD1078">
        <v>77.741500829187387</v>
      </c>
      <c r="AE1078">
        <v>77.234128681227233</v>
      </c>
      <c r="AF1078">
        <v>6026</v>
      </c>
      <c r="AG1078">
        <v>0</v>
      </c>
      <c r="AH1078">
        <v>0</v>
      </c>
      <c r="AI1078">
        <v>2284</v>
      </c>
      <c r="AJ1078">
        <v>11062</v>
      </c>
      <c r="AK1078">
        <v>2752</v>
      </c>
      <c r="AL1078">
        <v>12406</v>
      </c>
      <c r="AM1078">
        <v>1</v>
      </c>
      <c r="AN1078">
        <v>17705</v>
      </c>
      <c r="AO1078">
        <v>5907</v>
      </c>
    </row>
    <row r="1079" spans="1:42">
      <c r="A1079">
        <v>6</v>
      </c>
      <c r="C1079">
        <v>2018</v>
      </c>
      <c r="D1079">
        <v>99</v>
      </c>
      <c r="E1079">
        <v>99</v>
      </c>
      <c r="F1079">
        <v>99</v>
      </c>
      <c r="G1079">
        <v>3</v>
      </c>
      <c r="H1079">
        <v>2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  <c r="Q1079">
        <v>87</v>
      </c>
      <c r="R1079">
        <v>68720</v>
      </c>
      <c r="S1079">
        <v>68459</v>
      </c>
      <c r="T1079">
        <v>16.115192083818396</v>
      </c>
      <c r="U1079">
        <v>61.441329847061745</v>
      </c>
      <c r="V1079">
        <v>85.517810859802523</v>
      </c>
      <c r="W1079">
        <v>78.932939423597631</v>
      </c>
      <c r="X1079">
        <v>6.8742724097788113</v>
      </c>
      <c r="Y1079">
        <v>13.748544819557623</v>
      </c>
      <c r="Z1079">
        <v>0</v>
      </c>
      <c r="AA1079">
        <v>8.6206535765710175</v>
      </c>
      <c r="AB1079">
        <v>2.947931115535535</v>
      </c>
      <c r="AC1079">
        <v>-63.314716410974412</v>
      </c>
      <c r="AD1079">
        <v>22.258499170812598</v>
      </c>
      <c r="AE1079">
        <v>22.765871318772756</v>
      </c>
      <c r="AF1079">
        <v>1463</v>
      </c>
      <c r="AG1079">
        <v>0</v>
      </c>
      <c r="AH1079">
        <v>0</v>
      </c>
      <c r="AI1079">
        <v>513</v>
      </c>
      <c r="AJ1079">
        <v>3610</v>
      </c>
      <c r="AK1079">
        <v>996</v>
      </c>
      <c r="AL1079">
        <v>3732</v>
      </c>
      <c r="AM1079">
        <v>0</v>
      </c>
      <c r="AN1079">
        <v>3026</v>
      </c>
      <c r="AO1079">
        <v>1165</v>
      </c>
    </row>
    <row r="1080" spans="1:42">
      <c r="A1080">
        <v>6</v>
      </c>
      <c r="C1080">
        <v>2018</v>
      </c>
      <c r="D1080">
        <v>99</v>
      </c>
      <c r="E1080">
        <v>99</v>
      </c>
      <c r="F1080">
        <v>99</v>
      </c>
      <c r="G1080">
        <v>4</v>
      </c>
      <c r="H1080">
        <v>1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  <c r="Q1080">
        <v>145</v>
      </c>
      <c r="R1080">
        <v>87341</v>
      </c>
      <c r="S1080">
        <v>86046</v>
      </c>
      <c r="T1080">
        <v>15.578388156764865</v>
      </c>
      <c r="U1080">
        <v>60.397217767240782</v>
      </c>
      <c r="V1080">
        <v>84.265186433451959</v>
      </c>
      <c r="W1080">
        <v>77.776767078074514</v>
      </c>
      <c r="X1080">
        <v>4.5236486873289756</v>
      </c>
      <c r="Y1080">
        <v>9.0472973746579513</v>
      </c>
      <c r="Z1080">
        <v>89.349789903939708</v>
      </c>
      <c r="AA1080">
        <v>6.5593907271173233</v>
      </c>
      <c r="AB1080">
        <v>2.6958542309117264</v>
      </c>
      <c r="AC1080">
        <v>-182.44970070236033</v>
      </c>
      <c r="AD1080">
        <v>92.218432916979054</v>
      </c>
      <c r="AE1080">
        <v>92.250026232703235</v>
      </c>
      <c r="AF1080">
        <v>1899</v>
      </c>
      <c r="AG1080">
        <v>2</v>
      </c>
      <c r="AH1080">
        <v>0</v>
      </c>
      <c r="AI1080">
        <v>662</v>
      </c>
      <c r="AJ1080">
        <v>9714</v>
      </c>
      <c r="AK1080">
        <v>2388</v>
      </c>
      <c r="AL1080">
        <v>8137</v>
      </c>
      <c r="AM1080">
        <v>0</v>
      </c>
      <c r="AN1080">
        <v>8145</v>
      </c>
      <c r="AO1080">
        <v>2445</v>
      </c>
    </row>
    <row r="1081" spans="1:42">
      <c r="A1081">
        <v>6</v>
      </c>
      <c r="C1081">
        <v>2018</v>
      </c>
      <c r="D1081">
        <v>99</v>
      </c>
      <c r="E1081">
        <v>99</v>
      </c>
      <c r="F1081">
        <v>99</v>
      </c>
      <c r="G1081">
        <v>4</v>
      </c>
      <c r="H1081">
        <v>2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27</v>
      </c>
      <c r="R1081">
        <v>7370</v>
      </c>
      <c r="S1081">
        <v>7321</v>
      </c>
      <c r="T1081">
        <v>16.066350067842603</v>
      </c>
      <c r="U1081">
        <v>61.594864089605245</v>
      </c>
      <c r="V1081">
        <v>83.005802776056612</v>
      </c>
      <c r="W1081">
        <v>76.614355962300635</v>
      </c>
      <c r="X1081">
        <v>0</v>
      </c>
      <c r="Y1081">
        <v>0</v>
      </c>
      <c r="Z1081">
        <v>0</v>
      </c>
      <c r="AA1081">
        <v>7.4801094089114049</v>
      </c>
      <c r="AB1081">
        <v>3.1231248577619799</v>
      </c>
      <c r="AC1081">
        <v>-83.002526518937316</v>
      </c>
      <c r="AD1081">
        <v>7.7815670830209775</v>
      </c>
      <c r="AE1081">
        <v>7.7499737672967282</v>
      </c>
      <c r="AF1081">
        <v>57</v>
      </c>
      <c r="AG1081">
        <v>0</v>
      </c>
      <c r="AH1081">
        <v>0</v>
      </c>
      <c r="AI1081">
        <v>1</v>
      </c>
      <c r="AJ1081">
        <v>1113</v>
      </c>
      <c r="AK1081">
        <v>342</v>
      </c>
      <c r="AL1081">
        <v>1590</v>
      </c>
      <c r="AM1081">
        <v>0</v>
      </c>
      <c r="AN1081">
        <v>417</v>
      </c>
      <c r="AO1081">
        <v>31</v>
      </c>
    </row>
    <row r="1082" spans="1:42">
      <c r="A1082">
        <v>6</v>
      </c>
      <c r="C1082">
        <v>2017</v>
      </c>
      <c r="D1082">
        <v>99</v>
      </c>
      <c r="E1082">
        <v>99</v>
      </c>
      <c r="F1082">
        <v>99</v>
      </c>
      <c r="G1082">
        <v>1</v>
      </c>
      <c r="H1082">
        <v>1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801</v>
      </c>
      <c r="R1082">
        <v>417877</v>
      </c>
      <c r="S1082">
        <v>414974</v>
      </c>
      <c r="T1082">
        <v>15.32744802896546</v>
      </c>
      <c r="U1082">
        <v>59.626800715225563</v>
      </c>
      <c r="V1082">
        <v>87.914101639785983</v>
      </c>
      <c r="W1082">
        <v>81.144715813518729</v>
      </c>
      <c r="X1082">
        <v>1.7215592147928698</v>
      </c>
      <c r="Y1082">
        <v>3.4431184295857395</v>
      </c>
      <c r="Z1082">
        <v>87.918693778312786</v>
      </c>
      <c r="AA1082">
        <v>7.7231600210900684</v>
      </c>
      <c r="AB1082">
        <v>2.752509635673372</v>
      </c>
      <c r="AC1082">
        <v>-93.284956109685609</v>
      </c>
      <c r="AD1082">
        <v>62.868426397466479</v>
      </c>
      <c r="AE1082">
        <v>62.150370904511206</v>
      </c>
      <c r="AF1082">
        <v>7948</v>
      </c>
      <c r="AG1082">
        <v>1</v>
      </c>
      <c r="AH1082">
        <v>0</v>
      </c>
      <c r="AI1082">
        <v>2212</v>
      </c>
      <c r="AJ1082">
        <v>24591</v>
      </c>
      <c r="AK1082">
        <v>3212</v>
      </c>
      <c r="AL1082">
        <v>21772</v>
      </c>
      <c r="AM1082">
        <v>1</v>
      </c>
      <c r="AN1082">
        <v>12335</v>
      </c>
      <c r="AO1082">
        <v>8741</v>
      </c>
    </row>
    <row r="1083" spans="1:42">
      <c r="A1083">
        <v>6</v>
      </c>
      <c r="C1083">
        <v>2017</v>
      </c>
      <c r="D1083">
        <v>99</v>
      </c>
      <c r="E1083">
        <v>99</v>
      </c>
      <c r="F1083">
        <v>99</v>
      </c>
      <c r="G1083">
        <v>1</v>
      </c>
      <c r="H1083">
        <v>2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  <c r="Q1083">
        <v>425</v>
      </c>
      <c r="R1083">
        <v>246808</v>
      </c>
      <c r="S1083">
        <v>246422</v>
      </c>
      <c r="T1083">
        <v>15.778033937311591</v>
      </c>
      <c r="U1083">
        <v>60.347367524003523</v>
      </c>
      <c r="V1083">
        <v>89.996894052556684</v>
      </c>
      <c r="W1083">
        <v>83.067133210508501</v>
      </c>
      <c r="X1083">
        <v>0.33426793296813706</v>
      </c>
      <c r="Y1083">
        <v>0.66853586593627412</v>
      </c>
      <c r="Z1083">
        <v>8.1808531327995855</v>
      </c>
      <c r="AA1083">
        <v>8.8554177010104453</v>
      </c>
      <c r="AB1083">
        <v>2.6337239728908357</v>
      </c>
      <c r="AC1083">
        <v>-44.724047962543366</v>
      </c>
      <c r="AD1083">
        <v>37.131573602533528</v>
      </c>
      <c r="AE1083">
        <v>37.849629095488787</v>
      </c>
      <c r="AF1083">
        <v>2430</v>
      </c>
      <c r="AG1083">
        <v>34</v>
      </c>
      <c r="AH1083">
        <v>3</v>
      </c>
      <c r="AI1083">
        <v>1298</v>
      </c>
      <c r="AJ1083">
        <v>12757</v>
      </c>
      <c r="AK1083">
        <v>5754</v>
      </c>
      <c r="AL1083">
        <v>16412</v>
      </c>
      <c r="AM1083">
        <v>12</v>
      </c>
      <c r="AN1083">
        <v>14355</v>
      </c>
      <c r="AO1083">
        <v>4444</v>
      </c>
    </row>
    <row r="1084" spans="1:42">
      <c r="A1084">
        <v>6</v>
      </c>
      <c r="C1084">
        <v>2017</v>
      </c>
      <c r="D1084">
        <v>99</v>
      </c>
      <c r="E1084">
        <v>99</v>
      </c>
      <c r="F1084">
        <v>99</v>
      </c>
      <c r="G1084">
        <v>2</v>
      </c>
      <c r="H1084">
        <v>1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  <c r="Q1084">
        <v>574</v>
      </c>
      <c r="R1084">
        <v>350023</v>
      </c>
      <c r="S1084">
        <v>349015</v>
      </c>
      <c r="T1084">
        <v>15.448907643212012</v>
      </c>
      <c r="U1084">
        <v>59.722430268040064</v>
      </c>
      <c r="V1084">
        <v>88.656877397835515</v>
      </c>
      <c r="W1084">
        <v>81.830297838201588</v>
      </c>
      <c r="X1084">
        <v>0.91336855006670981</v>
      </c>
      <c r="Y1084">
        <v>1.8267371001334196</v>
      </c>
      <c r="Z1084">
        <v>69.016321784568447</v>
      </c>
      <c r="AA1084">
        <v>8.7712529686459675</v>
      </c>
      <c r="AB1084">
        <v>2.6230939022144781</v>
      </c>
      <c r="AC1084">
        <v>-44.922583594316109</v>
      </c>
      <c r="AD1084">
        <v>66.43239714093751</v>
      </c>
      <c r="AE1084">
        <v>66.39950893157129</v>
      </c>
      <c r="AF1084">
        <v>8176</v>
      </c>
      <c r="AG1084">
        <v>6</v>
      </c>
      <c r="AH1084">
        <v>0</v>
      </c>
      <c r="AI1084">
        <v>1805</v>
      </c>
      <c r="AJ1084">
        <v>29178</v>
      </c>
      <c r="AK1084">
        <v>9635</v>
      </c>
      <c r="AL1084">
        <v>33853</v>
      </c>
      <c r="AM1084">
        <v>7</v>
      </c>
      <c r="AN1084">
        <v>36386</v>
      </c>
      <c r="AO1084">
        <v>6615</v>
      </c>
    </row>
    <row r="1085" spans="1:42">
      <c r="A1085">
        <v>6</v>
      </c>
      <c r="C1085">
        <v>2017</v>
      </c>
      <c r="D1085">
        <v>99</v>
      </c>
      <c r="E1085">
        <v>99</v>
      </c>
      <c r="F1085">
        <v>99</v>
      </c>
      <c r="G1085">
        <v>2</v>
      </c>
      <c r="H1085">
        <v>2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  <c r="Q1085">
        <v>342</v>
      </c>
      <c r="R1085">
        <v>176863</v>
      </c>
      <c r="S1085">
        <v>176499</v>
      </c>
      <c r="T1085">
        <v>15.886912468973158</v>
      </c>
      <c r="U1085">
        <v>60.667765823035822</v>
      </c>
      <c r="V1085">
        <v>88.679785718097563</v>
      </c>
      <c r="W1085">
        <v>81.851442217803424</v>
      </c>
      <c r="X1085">
        <v>0.23181784771263633</v>
      </c>
      <c r="Y1085">
        <v>0.46363569542527266</v>
      </c>
      <c r="Z1085">
        <v>1.3598095701192443</v>
      </c>
      <c r="AA1085">
        <v>8.5344047477875709</v>
      </c>
      <c r="AB1085">
        <v>2.7430908774092404</v>
      </c>
      <c r="AC1085">
        <v>-47.44350409900909</v>
      </c>
      <c r="AD1085">
        <v>33.567602859062497</v>
      </c>
      <c r="AE1085">
        <v>33.600491068428703</v>
      </c>
      <c r="AF1085">
        <v>2227</v>
      </c>
      <c r="AG1085">
        <v>1769</v>
      </c>
      <c r="AH1085">
        <v>2</v>
      </c>
      <c r="AI1085">
        <v>707</v>
      </c>
      <c r="AJ1085">
        <v>11916</v>
      </c>
      <c r="AK1085">
        <v>6014</v>
      </c>
      <c r="AL1085">
        <v>27345</v>
      </c>
      <c r="AM1085">
        <v>5</v>
      </c>
      <c r="AN1085">
        <v>11875</v>
      </c>
      <c r="AO1085">
        <v>3184</v>
      </c>
    </row>
    <row r="1086" spans="1:42">
      <c r="A1086">
        <v>6</v>
      </c>
      <c r="C1086">
        <v>2017</v>
      </c>
      <c r="D1086">
        <v>99</v>
      </c>
      <c r="E1086">
        <v>99</v>
      </c>
      <c r="F1086">
        <v>99</v>
      </c>
      <c r="G1086">
        <v>3</v>
      </c>
      <c r="H1086">
        <v>1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362</v>
      </c>
      <c r="R1086">
        <v>232299</v>
      </c>
      <c r="S1086">
        <v>231445</v>
      </c>
      <c r="T1086">
        <v>15.477126462016624</v>
      </c>
      <c r="U1086">
        <v>59.86286590766705</v>
      </c>
      <c r="V1086">
        <v>85.65397426461314</v>
      </c>
      <c r="W1086">
        <v>79.0586182462349</v>
      </c>
      <c r="X1086">
        <v>4.2690670213819262</v>
      </c>
      <c r="Y1086">
        <v>8.5381340427638523</v>
      </c>
      <c r="Z1086">
        <v>87.017593704665103</v>
      </c>
      <c r="AA1086">
        <v>8.6880422294979311</v>
      </c>
      <c r="AB1086">
        <v>2.7789063752204535</v>
      </c>
      <c r="AC1086">
        <v>-64.518437884057363</v>
      </c>
      <c r="AD1086">
        <v>79.351182587071506</v>
      </c>
      <c r="AE1086">
        <v>78.947389958496515</v>
      </c>
      <c r="AF1086">
        <v>6990</v>
      </c>
      <c r="AG1086">
        <v>1</v>
      </c>
      <c r="AH1086">
        <v>0</v>
      </c>
      <c r="AI1086">
        <v>2511</v>
      </c>
      <c r="AJ1086">
        <v>9629</v>
      </c>
      <c r="AK1086">
        <v>3190</v>
      </c>
      <c r="AL1086">
        <v>6298</v>
      </c>
      <c r="AM1086">
        <v>3</v>
      </c>
      <c r="AN1086">
        <v>18851</v>
      </c>
      <c r="AO1086">
        <v>9333</v>
      </c>
    </row>
    <row r="1087" spans="1:42">
      <c r="A1087">
        <v>6</v>
      </c>
      <c r="C1087">
        <v>2017</v>
      </c>
      <c r="D1087">
        <v>99</v>
      </c>
      <c r="E1087">
        <v>99</v>
      </c>
      <c r="F1087">
        <v>99</v>
      </c>
      <c r="G1087">
        <v>3</v>
      </c>
      <c r="H1087">
        <v>2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75</v>
      </c>
      <c r="R1087">
        <v>60449</v>
      </c>
      <c r="S1087">
        <v>60407</v>
      </c>
      <c r="T1087">
        <v>16.147545865109436</v>
      </c>
      <c r="U1087">
        <v>61.407221017431759</v>
      </c>
      <c r="V1087">
        <v>87.409938517275492</v>
      </c>
      <c r="W1087">
        <v>80.679373251444247</v>
      </c>
      <c r="X1087">
        <v>10.483217257522869</v>
      </c>
      <c r="Y1087">
        <v>20.966434515045737</v>
      </c>
      <c r="Z1087">
        <v>0</v>
      </c>
      <c r="AA1087">
        <v>9.2644729855300785</v>
      </c>
      <c r="AB1087">
        <v>2.9768359000178983</v>
      </c>
      <c r="AC1087">
        <v>-37.234298160807761</v>
      </c>
      <c r="AD1087">
        <v>20.648817412928523</v>
      </c>
      <c r="AE1087">
        <v>21.052610041503463</v>
      </c>
      <c r="AF1087">
        <v>1600</v>
      </c>
      <c r="AG1087">
        <v>0</v>
      </c>
      <c r="AH1087">
        <v>0</v>
      </c>
      <c r="AI1087">
        <v>546</v>
      </c>
      <c r="AJ1087">
        <v>3121</v>
      </c>
      <c r="AK1087">
        <v>810</v>
      </c>
      <c r="AL1087">
        <v>1956</v>
      </c>
      <c r="AM1087">
        <v>0</v>
      </c>
      <c r="AN1087">
        <v>3323</v>
      </c>
      <c r="AO1087">
        <v>2007</v>
      </c>
    </row>
    <row r="1088" spans="1:42">
      <c r="A1088">
        <v>6</v>
      </c>
      <c r="C1088">
        <v>2017</v>
      </c>
      <c r="D1088">
        <v>99</v>
      </c>
      <c r="E1088">
        <v>99</v>
      </c>
      <c r="F1088">
        <v>99</v>
      </c>
      <c r="G1088">
        <v>4</v>
      </c>
      <c r="H1088">
        <v>1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  <c r="Q1088">
        <v>140</v>
      </c>
      <c r="R1088">
        <v>88040</v>
      </c>
      <c r="S1088">
        <v>87824</v>
      </c>
      <c r="T1088">
        <v>15.654361653793732</v>
      </c>
      <c r="U1088">
        <v>60.188957460375299</v>
      </c>
      <c r="V1088">
        <v>85.839975652082657</v>
      </c>
      <c r="W1088">
        <v>79.230297526872064</v>
      </c>
      <c r="X1088">
        <v>7.6976374375283934</v>
      </c>
      <c r="Y1088">
        <v>15.395274875056788</v>
      </c>
      <c r="Z1088">
        <v>88.380281690140848</v>
      </c>
      <c r="AA1088">
        <v>9.6068810365539523</v>
      </c>
      <c r="AB1088">
        <v>2.7692856498375442</v>
      </c>
      <c r="AC1088">
        <v>-51.281507368019135</v>
      </c>
      <c r="AD1088">
        <v>92.115175357830438</v>
      </c>
      <c r="AE1088">
        <v>92.303091203867524</v>
      </c>
      <c r="AF1088">
        <v>2287</v>
      </c>
      <c r="AG1088">
        <v>1</v>
      </c>
      <c r="AH1088">
        <v>0</v>
      </c>
      <c r="AI1088">
        <v>867</v>
      </c>
      <c r="AJ1088">
        <v>9504</v>
      </c>
      <c r="AK1088">
        <v>1463</v>
      </c>
      <c r="AL1088">
        <v>7815</v>
      </c>
      <c r="AM1088">
        <v>4</v>
      </c>
      <c r="AN1088">
        <v>10801</v>
      </c>
      <c r="AO1088">
        <v>4254</v>
      </c>
    </row>
    <row r="1089" spans="1:41">
      <c r="A1089">
        <v>6</v>
      </c>
      <c r="C1089">
        <v>2017</v>
      </c>
      <c r="D1089">
        <v>99</v>
      </c>
      <c r="E1089">
        <v>99</v>
      </c>
      <c r="F1089">
        <v>99</v>
      </c>
      <c r="G1089">
        <v>4</v>
      </c>
      <c r="H1089">
        <v>2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  <c r="Q1089">
        <v>28</v>
      </c>
      <c r="R1089">
        <v>7536</v>
      </c>
      <c r="S1089">
        <v>7492</v>
      </c>
      <c r="T1089">
        <v>16.111332271762205</v>
      </c>
      <c r="U1089">
        <v>61.708355579284586</v>
      </c>
      <c r="V1089">
        <v>84.013182136062511</v>
      </c>
      <c r="W1089">
        <v>77.544167111585637</v>
      </c>
      <c r="X1089">
        <v>0</v>
      </c>
      <c r="Y1089">
        <v>0</v>
      </c>
      <c r="Z1089">
        <v>0</v>
      </c>
      <c r="AA1089">
        <v>7.7788245555447988</v>
      </c>
      <c r="AB1089">
        <v>3.1263599697628748</v>
      </c>
      <c r="AC1089">
        <v>-68.829755846660149</v>
      </c>
      <c r="AD1089">
        <v>7.8848246421695807</v>
      </c>
      <c r="AE1089">
        <v>7.6969087961324751</v>
      </c>
      <c r="AF1089">
        <v>66</v>
      </c>
      <c r="AG1089">
        <v>0</v>
      </c>
      <c r="AH1089">
        <v>0</v>
      </c>
      <c r="AI1089">
        <v>7</v>
      </c>
      <c r="AJ1089">
        <v>1322</v>
      </c>
      <c r="AK1089">
        <v>458</v>
      </c>
      <c r="AL1089">
        <v>1531</v>
      </c>
      <c r="AM1089">
        <v>0</v>
      </c>
      <c r="AN1089">
        <v>352</v>
      </c>
      <c r="AO1089">
        <v>282</v>
      </c>
    </row>
    <row r="1090" spans="1:41">
      <c r="A1090">
        <v>6</v>
      </c>
      <c r="C1090">
        <v>2016</v>
      </c>
      <c r="D1090">
        <v>99</v>
      </c>
      <c r="E1090">
        <v>99</v>
      </c>
      <c r="F1090">
        <v>99</v>
      </c>
      <c r="G1090">
        <v>1</v>
      </c>
      <c r="H1090">
        <v>1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  <c r="Q1090">
        <v>775</v>
      </c>
      <c r="R1090">
        <v>419219</v>
      </c>
      <c r="S1090">
        <v>413531</v>
      </c>
      <c r="T1090">
        <v>15.273558688895308</v>
      </c>
      <c r="U1090">
        <v>59.738051077186483</v>
      </c>
      <c r="V1090">
        <v>88.150242053146854</v>
      </c>
      <c r="W1090">
        <v>81.362673415052498</v>
      </c>
      <c r="X1090">
        <v>1.7325073529587163</v>
      </c>
      <c r="Y1090">
        <v>3.4650147059174325</v>
      </c>
      <c r="Z1090">
        <v>86.677846185406651</v>
      </c>
      <c r="AA1090">
        <v>6.4761981533469744</v>
      </c>
      <c r="AB1090">
        <v>2.802888949741321</v>
      </c>
      <c r="AC1090">
        <v>-171.82818313462477</v>
      </c>
      <c r="AD1090">
        <v>63.252942969313445</v>
      </c>
      <c r="AE1090">
        <v>62.450697477138029</v>
      </c>
      <c r="AF1090">
        <v>7273</v>
      </c>
      <c r="AG1090">
        <v>5</v>
      </c>
      <c r="AH1090">
        <v>0</v>
      </c>
      <c r="AI1090">
        <v>2031</v>
      </c>
      <c r="AJ1090">
        <v>32887</v>
      </c>
      <c r="AK1090">
        <v>4434</v>
      </c>
      <c r="AL1090">
        <v>21793</v>
      </c>
      <c r="AM1090">
        <v>5</v>
      </c>
      <c r="AN1090">
        <v>9885</v>
      </c>
      <c r="AO1090">
        <v>7476</v>
      </c>
    </row>
    <row r="1091" spans="1:41">
      <c r="A1091">
        <v>6</v>
      </c>
      <c r="C1091">
        <v>2016</v>
      </c>
      <c r="D1091">
        <v>99</v>
      </c>
      <c r="E1091">
        <v>99</v>
      </c>
      <c r="F1091">
        <v>99</v>
      </c>
      <c r="G1091">
        <v>1</v>
      </c>
      <c r="H1091">
        <v>2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  <c r="Q1091">
        <v>403</v>
      </c>
      <c r="R1091">
        <v>243547</v>
      </c>
      <c r="S1091">
        <v>242959</v>
      </c>
      <c r="T1091">
        <v>15.805610416059324</v>
      </c>
      <c r="U1091">
        <v>60.50295728908992</v>
      </c>
      <c r="V1091">
        <v>89.882125335035397</v>
      </c>
      <c r="W1091">
        <v>82.961201684235689</v>
      </c>
      <c r="X1091">
        <v>0.33874365112278121</v>
      </c>
      <c r="Y1091">
        <v>0.67748730224556242</v>
      </c>
      <c r="Z1091">
        <v>7.3878963813966099</v>
      </c>
      <c r="AA1091">
        <v>8.9194238133709725</v>
      </c>
      <c r="AB1091">
        <v>2.7771790813016319</v>
      </c>
      <c r="AC1091">
        <v>-50.21523530853019</v>
      </c>
      <c r="AD1091">
        <v>36.747057030686555</v>
      </c>
      <c r="AE1091">
        <v>37.549302522861957</v>
      </c>
      <c r="AF1091">
        <v>2384</v>
      </c>
      <c r="AG1091">
        <v>174</v>
      </c>
      <c r="AH1091">
        <v>6</v>
      </c>
      <c r="AI1091">
        <v>1756</v>
      </c>
      <c r="AJ1091">
        <v>17799</v>
      </c>
      <c r="AK1091">
        <v>10547</v>
      </c>
      <c r="AL1091">
        <v>15468</v>
      </c>
      <c r="AM1091">
        <v>97</v>
      </c>
      <c r="AN1091">
        <v>11711</v>
      </c>
      <c r="AO1091">
        <v>4153</v>
      </c>
    </row>
    <row r="1092" spans="1:41">
      <c r="A1092">
        <v>6</v>
      </c>
      <c r="C1092">
        <v>2016</v>
      </c>
      <c r="D1092">
        <v>99</v>
      </c>
      <c r="E1092">
        <v>99</v>
      </c>
      <c r="F1092">
        <v>99</v>
      </c>
      <c r="G1092">
        <v>2</v>
      </c>
      <c r="H1092">
        <v>1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564</v>
      </c>
      <c r="R1092">
        <v>359387</v>
      </c>
      <c r="S1092">
        <v>358504</v>
      </c>
      <c r="T1092">
        <v>15.482552234777549</v>
      </c>
      <c r="U1092">
        <v>59.792864235824432</v>
      </c>
      <c r="V1092">
        <v>89.234494413634778</v>
      </c>
      <c r="W1092">
        <v>82.36343834378431</v>
      </c>
      <c r="X1092">
        <v>0.89235281187132509</v>
      </c>
      <c r="Y1092">
        <v>1.7847056237426502</v>
      </c>
      <c r="Z1092">
        <v>71.808663084641367</v>
      </c>
      <c r="AA1092">
        <v>9.2450954347754504</v>
      </c>
      <c r="AB1092">
        <v>2.6778155830973844</v>
      </c>
      <c r="AC1092">
        <v>-37.738506721653039</v>
      </c>
      <c r="AD1092">
        <v>67.8803343897915</v>
      </c>
      <c r="AE1092">
        <v>67.941233594283602</v>
      </c>
      <c r="AF1092">
        <v>9063</v>
      </c>
      <c r="AG1092">
        <v>9</v>
      </c>
      <c r="AH1092">
        <v>0</v>
      </c>
      <c r="AI1092">
        <v>2108</v>
      </c>
      <c r="AJ1092">
        <v>48671</v>
      </c>
      <c r="AK1092">
        <v>8323</v>
      </c>
      <c r="AL1092">
        <v>45113</v>
      </c>
      <c r="AM1092">
        <v>38</v>
      </c>
      <c r="AN1092">
        <v>32341</v>
      </c>
      <c r="AO1092">
        <v>8392</v>
      </c>
    </row>
    <row r="1093" spans="1:41">
      <c r="A1093">
        <v>6</v>
      </c>
      <c r="C1093">
        <v>2016</v>
      </c>
      <c r="D1093">
        <v>99</v>
      </c>
      <c r="E1093">
        <v>99</v>
      </c>
      <c r="F1093">
        <v>99</v>
      </c>
      <c r="G1093">
        <v>2</v>
      </c>
      <c r="H1093">
        <v>2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321</v>
      </c>
      <c r="R1093">
        <v>170055</v>
      </c>
      <c r="S1093">
        <v>169560</v>
      </c>
      <c r="T1093">
        <v>16.197630178471677</v>
      </c>
      <c r="U1093">
        <v>61.473749705119126</v>
      </c>
      <c r="V1093">
        <v>89.030443206904991</v>
      </c>
      <c r="W1093">
        <v>82.175099079972284</v>
      </c>
      <c r="X1093">
        <v>2.2392755285054839</v>
      </c>
      <c r="Y1093">
        <v>4.4785510570109679</v>
      </c>
      <c r="Z1093">
        <v>0</v>
      </c>
      <c r="AA1093">
        <v>8.9176164852257447</v>
      </c>
      <c r="AB1093">
        <v>2.794816630770506</v>
      </c>
      <c r="AC1093">
        <v>-49.013816661329663</v>
      </c>
      <c r="AD1093">
        <v>32.119665610208486</v>
      </c>
      <c r="AE1093">
        <v>32.058766405716426</v>
      </c>
      <c r="AF1093">
        <v>2053</v>
      </c>
      <c r="AG1093">
        <v>667</v>
      </c>
      <c r="AH1093">
        <v>0</v>
      </c>
      <c r="AI1093">
        <v>599</v>
      </c>
      <c r="AJ1093">
        <v>15234</v>
      </c>
      <c r="AK1093">
        <v>3250</v>
      </c>
      <c r="AL1093">
        <v>20825</v>
      </c>
      <c r="AM1093">
        <v>1</v>
      </c>
      <c r="AN1093">
        <v>11046</v>
      </c>
      <c r="AO1093">
        <v>3711</v>
      </c>
    </row>
    <row r="1094" spans="1:41">
      <c r="A1094">
        <v>6</v>
      </c>
      <c r="C1094">
        <v>2016</v>
      </c>
      <c r="D1094">
        <v>99</v>
      </c>
      <c r="E1094">
        <v>99</v>
      </c>
      <c r="F1094">
        <v>99</v>
      </c>
      <c r="G1094">
        <v>3</v>
      </c>
      <c r="H1094">
        <v>1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  <c r="Q1094">
        <v>360</v>
      </c>
      <c r="R1094">
        <v>233424</v>
      </c>
      <c r="S1094">
        <v>232361</v>
      </c>
      <c r="T1094">
        <v>15.51470714236754</v>
      </c>
      <c r="U1094">
        <v>59.963651387280997</v>
      </c>
      <c r="V1094">
        <v>86.266409541328485</v>
      </c>
      <c r="W1094">
        <v>79.623896006645154</v>
      </c>
      <c r="X1094">
        <v>7.4439646308862812</v>
      </c>
      <c r="Y1094">
        <v>14.887929261772564</v>
      </c>
      <c r="Z1094">
        <v>86.194221673863865</v>
      </c>
      <c r="AA1094">
        <v>8.6998588311445602</v>
      </c>
      <c r="AB1094">
        <v>2.797335665316929</v>
      </c>
      <c r="AC1094">
        <v>-72.970727566204729</v>
      </c>
      <c r="AD1094">
        <v>80.160717045278915</v>
      </c>
      <c r="AE1094">
        <v>79.834156445155102</v>
      </c>
      <c r="AF1094">
        <v>5941</v>
      </c>
      <c r="AG1094">
        <v>25</v>
      </c>
      <c r="AH1094">
        <v>0</v>
      </c>
      <c r="AI1094">
        <v>2522</v>
      </c>
      <c r="AJ1094">
        <v>9198</v>
      </c>
      <c r="AK1094">
        <v>4986</v>
      </c>
      <c r="AL1094">
        <v>5526</v>
      </c>
      <c r="AM1094">
        <v>1</v>
      </c>
      <c r="AN1094">
        <v>11816</v>
      </c>
      <c r="AO1094">
        <v>11015</v>
      </c>
    </row>
    <row r="1095" spans="1:41">
      <c r="A1095">
        <v>6</v>
      </c>
      <c r="C1095">
        <v>2016</v>
      </c>
      <c r="D1095">
        <v>99</v>
      </c>
      <c r="E1095">
        <v>99</v>
      </c>
      <c r="F1095">
        <v>99</v>
      </c>
      <c r="G1095">
        <v>3</v>
      </c>
      <c r="H1095">
        <v>2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  <c r="Q1095">
        <v>69</v>
      </c>
      <c r="R1095">
        <v>57771</v>
      </c>
      <c r="S1095">
        <v>57743</v>
      </c>
      <c r="T1095">
        <v>16.201987156185627</v>
      </c>
      <c r="U1095">
        <v>61.588227144415761</v>
      </c>
      <c r="V1095">
        <v>87.539971685723941</v>
      </c>
      <c r="W1095">
        <v>80.799393865923648</v>
      </c>
      <c r="X1095">
        <v>12.327984628966096</v>
      </c>
      <c r="Y1095">
        <v>24.655969257932192</v>
      </c>
      <c r="Z1095">
        <v>0</v>
      </c>
      <c r="AA1095">
        <v>9.7957225774684922</v>
      </c>
      <c r="AB1095">
        <v>3.0188041813080968</v>
      </c>
      <c r="AC1095">
        <v>-33.472491026442007</v>
      </c>
      <c r="AD1095">
        <v>19.839282954721064</v>
      </c>
      <c r="AE1095">
        <v>20.165843554844937</v>
      </c>
      <c r="AF1095">
        <v>1426</v>
      </c>
      <c r="AG1095">
        <v>1</v>
      </c>
      <c r="AH1095">
        <v>0</v>
      </c>
      <c r="AI1095">
        <v>492</v>
      </c>
      <c r="AJ1095">
        <v>2397</v>
      </c>
      <c r="AK1095">
        <v>1456</v>
      </c>
      <c r="AL1095">
        <v>1598</v>
      </c>
      <c r="AM1095">
        <v>0</v>
      </c>
      <c r="AN1095">
        <v>2633</v>
      </c>
      <c r="AO1095">
        <v>2154</v>
      </c>
    </row>
    <row r="1096" spans="1:41">
      <c r="A1096">
        <v>6</v>
      </c>
      <c r="C1096">
        <v>2016</v>
      </c>
      <c r="D1096">
        <v>99</v>
      </c>
      <c r="E1096">
        <v>99</v>
      </c>
      <c r="F1096">
        <v>99</v>
      </c>
      <c r="G1096">
        <v>4</v>
      </c>
      <c r="H1096">
        <v>1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  <c r="Q1096">
        <v>133</v>
      </c>
      <c r="R1096">
        <v>89363.5</v>
      </c>
      <c r="S1096">
        <v>88769.5</v>
      </c>
      <c r="T1096">
        <v>15.573612268991258</v>
      </c>
      <c r="U1096">
        <v>60.193219517965041</v>
      </c>
      <c r="V1096">
        <v>85.65525562854242</v>
      </c>
      <c r="W1096">
        <v>79.059800945144602</v>
      </c>
      <c r="X1096">
        <v>8.1632881433694973</v>
      </c>
      <c r="Y1096">
        <v>16.326576286738995</v>
      </c>
      <c r="Z1096">
        <v>85.871189020125698</v>
      </c>
      <c r="AA1096">
        <v>9.1698211677627928</v>
      </c>
      <c r="AB1096">
        <v>2.8852857671550822</v>
      </c>
      <c r="AC1096">
        <v>-74.858193236885796</v>
      </c>
      <c r="AD1096">
        <v>91.179336486121102</v>
      </c>
      <c r="AE1096">
        <v>91.192938057148282</v>
      </c>
      <c r="AF1096">
        <v>2156</v>
      </c>
      <c r="AG1096">
        <v>12</v>
      </c>
      <c r="AH1096">
        <v>0</v>
      </c>
      <c r="AI1096">
        <v>967</v>
      </c>
      <c r="AJ1096">
        <v>9055</v>
      </c>
      <c r="AK1096">
        <v>1458</v>
      </c>
      <c r="AL1096">
        <v>8992</v>
      </c>
      <c r="AM1096">
        <v>3</v>
      </c>
      <c r="AN1096">
        <v>10095</v>
      </c>
      <c r="AO1096">
        <v>3956</v>
      </c>
    </row>
    <row r="1097" spans="1:41">
      <c r="A1097">
        <v>6</v>
      </c>
      <c r="C1097">
        <v>2016</v>
      </c>
      <c r="D1097">
        <v>99</v>
      </c>
      <c r="E1097">
        <v>99</v>
      </c>
      <c r="F1097">
        <v>99</v>
      </c>
      <c r="G1097">
        <v>4</v>
      </c>
      <c r="H1097">
        <v>2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30</v>
      </c>
      <c r="R1097">
        <v>8645</v>
      </c>
      <c r="S1097">
        <v>8605</v>
      </c>
      <c r="T1097">
        <v>16.21168305378832</v>
      </c>
      <c r="U1097">
        <v>61.791167925624627</v>
      </c>
      <c r="V1097">
        <v>85.321655944696772</v>
      </c>
      <c r="W1097">
        <v>78.751888436955028</v>
      </c>
      <c r="X1097">
        <v>0</v>
      </c>
      <c r="Y1097">
        <v>0</v>
      </c>
      <c r="Z1097">
        <v>0</v>
      </c>
      <c r="AA1097">
        <v>7.9543655715547059</v>
      </c>
      <c r="AB1097">
        <v>3.0041947965529689</v>
      </c>
      <c r="AC1097">
        <v>-68.186933209030485</v>
      </c>
      <c r="AD1097">
        <v>8.8206635138789</v>
      </c>
      <c r="AE1097">
        <v>8.8070619428517212</v>
      </c>
      <c r="AF1097">
        <v>17</v>
      </c>
      <c r="AG1097">
        <v>0</v>
      </c>
      <c r="AH1097">
        <v>0</v>
      </c>
      <c r="AI1097">
        <v>5</v>
      </c>
      <c r="AJ1097">
        <v>1014</v>
      </c>
      <c r="AK1097">
        <v>269</v>
      </c>
      <c r="AL1097">
        <v>1640</v>
      </c>
      <c r="AM1097">
        <v>0</v>
      </c>
      <c r="AN1097">
        <v>251</v>
      </c>
      <c r="AO1097">
        <v>264</v>
      </c>
    </row>
    <row r="1098" spans="1:41">
      <c r="A1098">
        <v>6</v>
      </c>
      <c r="C1098">
        <v>2015</v>
      </c>
      <c r="D1098">
        <v>99</v>
      </c>
      <c r="E1098">
        <v>99</v>
      </c>
      <c r="F1098">
        <v>99</v>
      </c>
      <c r="G1098">
        <v>1</v>
      </c>
      <c r="H1098">
        <v>1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686</v>
      </c>
      <c r="R1098">
        <v>409329</v>
      </c>
      <c r="S1098">
        <v>404937</v>
      </c>
      <c r="T1098">
        <v>15.412260064642378</v>
      </c>
      <c r="U1098">
        <v>59.92786285274007</v>
      </c>
      <c r="V1098">
        <v>88.306503310093461</v>
      </c>
      <c r="W1098">
        <v>81.506902555211184</v>
      </c>
      <c r="X1098">
        <v>1.5061234361601541</v>
      </c>
      <c r="Y1098">
        <v>3.0122468723203082</v>
      </c>
      <c r="AA1098">
        <v>6.086237543354498</v>
      </c>
      <c r="AB1098">
        <v>2.7653497860309577</v>
      </c>
      <c r="AC1098">
        <v>-151.18674243678603</v>
      </c>
      <c r="AD1098">
        <v>63.792891173266547</v>
      </c>
      <c r="AE1098">
        <v>63.208319496718758</v>
      </c>
      <c r="AF1098">
        <v>57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4515</v>
      </c>
      <c r="AO1098">
        <v>6646</v>
      </c>
    </row>
    <row r="1099" spans="1:41">
      <c r="A1099">
        <v>6</v>
      </c>
      <c r="C1099">
        <v>2015</v>
      </c>
      <c r="D1099">
        <v>99</v>
      </c>
      <c r="E1099">
        <v>99</v>
      </c>
      <c r="F1099">
        <v>99</v>
      </c>
      <c r="G1099">
        <v>1</v>
      </c>
      <c r="H1099">
        <v>2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  <c r="Q1099">
        <v>347</v>
      </c>
      <c r="R1099">
        <v>232324</v>
      </c>
      <c r="S1099">
        <v>231596</v>
      </c>
      <c r="T1099">
        <v>16.01538368829738</v>
      </c>
      <c r="U1099">
        <v>61.032189675123917</v>
      </c>
      <c r="V1099">
        <v>89.664353121215711</v>
      </c>
      <c r="W1099">
        <v>82.760197930880068</v>
      </c>
      <c r="X1099">
        <v>0.52297653277319611</v>
      </c>
      <c r="Y1099">
        <v>1.0459530655463922</v>
      </c>
      <c r="AA1099">
        <v>8.1992153050971517</v>
      </c>
      <c r="AB1099">
        <v>2.8087365105559203</v>
      </c>
      <c r="AC1099">
        <v>-62.777742708940146</v>
      </c>
      <c r="AD1099">
        <v>36.207108826733446</v>
      </c>
      <c r="AE1099">
        <v>36.791680503281206</v>
      </c>
      <c r="AF1099">
        <v>2</v>
      </c>
      <c r="AG1099">
        <v>0</v>
      </c>
      <c r="AH1099">
        <v>0</v>
      </c>
      <c r="AI1099">
        <v>0</v>
      </c>
      <c r="AJ1099">
        <v>2</v>
      </c>
      <c r="AK1099">
        <v>1</v>
      </c>
      <c r="AL1099">
        <v>75</v>
      </c>
      <c r="AM1099">
        <v>0</v>
      </c>
      <c r="AN1099">
        <v>1729</v>
      </c>
      <c r="AO1099">
        <v>6116</v>
      </c>
    </row>
    <row r="1100" spans="1:41">
      <c r="A1100">
        <v>6</v>
      </c>
      <c r="C1100">
        <v>2015</v>
      </c>
      <c r="D1100">
        <v>99</v>
      </c>
      <c r="E1100">
        <v>99</v>
      </c>
      <c r="F1100">
        <v>99</v>
      </c>
      <c r="G1100">
        <v>2</v>
      </c>
      <c r="H1100">
        <v>1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  <c r="Q1100">
        <v>528</v>
      </c>
      <c r="R1100">
        <v>346976</v>
      </c>
      <c r="S1100">
        <v>346156</v>
      </c>
      <c r="T1100">
        <v>15.773569353499948</v>
      </c>
      <c r="U1100">
        <v>60.429768659217238</v>
      </c>
      <c r="V1100">
        <v>89.551276156694016</v>
      </c>
      <c r="W1100">
        <v>82.655827892627102</v>
      </c>
      <c r="X1100">
        <v>0.48591257032186658</v>
      </c>
      <c r="Y1100">
        <v>0.97182514064373315</v>
      </c>
      <c r="AA1100">
        <v>8.7386776919902687</v>
      </c>
      <c r="AB1100">
        <v>2.7753550004637169</v>
      </c>
      <c r="AC1100">
        <v>-39.294636271250624</v>
      </c>
      <c r="AD1100">
        <v>67.295708486633998</v>
      </c>
      <c r="AE1100">
        <v>67.295510697260625</v>
      </c>
      <c r="AF1100">
        <v>263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8778</v>
      </c>
      <c r="AO1100">
        <v>266</v>
      </c>
    </row>
    <row r="1101" spans="1:41">
      <c r="A1101">
        <v>6</v>
      </c>
      <c r="C1101">
        <v>2015</v>
      </c>
      <c r="D1101">
        <v>99</v>
      </c>
      <c r="E1101">
        <v>99</v>
      </c>
      <c r="F1101">
        <v>99</v>
      </c>
      <c r="G1101">
        <v>2</v>
      </c>
      <c r="H1101">
        <v>2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  <c r="Q1101">
        <v>305</v>
      </c>
      <c r="R1101">
        <v>168623</v>
      </c>
      <c r="S1101">
        <v>168069</v>
      </c>
      <c r="T1101">
        <v>16.175675916096854</v>
      </c>
      <c r="U1101">
        <v>61.478595100821678</v>
      </c>
      <c r="V1101">
        <v>89.652201801989435</v>
      </c>
      <c r="W1101">
        <v>82.748982263237053</v>
      </c>
      <c r="X1101">
        <v>0.56457304163726174</v>
      </c>
      <c r="Y1101">
        <v>1.1291460832745237</v>
      </c>
      <c r="AA1101">
        <v>8.5061499712072504</v>
      </c>
      <c r="AB1101">
        <v>2.8362903047876222</v>
      </c>
      <c r="AC1101">
        <v>-57.925558411194089</v>
      </c>
      <c r="AD1101">
        <v>32.704291513366009</v>
      </c>
      <c r="AE1101">
        <v>32.704489302739383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1550</v>
      </c>
      <c r="AO1101">
        <v>421</v>
      </c>
    </row>
    <row r="1102" spans="1:41">
      <c r="A1102">
        <v>6</v>
      </c>
      <c r="C1102">
        <v>2015</v>
      </c>
      <c r="D1102">
        <v>99</v>
      </c>
      <c r="E1102">
        <v>99</v>
      </c>
      <c r="F1102">
        <v>99</v>
      </c>
      <c r="G1102">
        <v>3</v>
      </c>
      <c r="H1102">
        <v>1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  <c r="Q1102">
        <v>334</v>
      </c>
      <c r="R1102">
        <v>218868</v>
      </c>
      <c r="S1102">
        <v>218432</v>
      </c>
      <c r="T1102">
        <v>15.757127583749105</v>
      </c>
      <c r="U1102">
        <v>60.39619194989745</v>
      </c>
      <c r="V1102">
        <v>86.086773803815376</v>
      </c>
      <c r="W1102">
        <v>79.458092220920605</v>
      </c>
      <c r="X1102">
        <v>7.2683078385145405</v>
      </c>
      <c r="Y1102">
        <v>14.536615677029083</v>
      </c>
      <c r="AA1102">
        <v>9.0060369246711858</v>
      </c>
      <c r="AB1102">
        <v>2.8052559984069019</v>
      </c>
      <c r="AC1102">
        <v>-50.256400724200304</v>
      </c>
      <c r="AD1102">
        <v>80.867839895953793</v>
      </c>
      <c r="AE1102">
        <v>80.431922029629348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4036</v>
      </c>
      <c r="AO1102">
        <v>222</v>
      </c>
    </row>
    <row r="1103" spans="1:41">
      <c r="A1103">
        <v>6</v>
      </c>
      <c r="C1103">
        <v>2015</v>
      </c>
      <c r="D1103">
        <v>99</v>
      </c>
      <c r="E1103">
        <v>99</v>
      </c>
      <c r="F1103">
        <v>99</v>
      </c>
      <c r="G1103">
        <v>3</v>
      </c>
      <c r="H1103">
        <v>2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  <c r="Q1103">
        <v>73</v>
      </c>
      <c r="R1103">
        <v>51781</v>
      </c>
      <c r="S1103">
        <v>51719</v>
      </c>
      <c r="T1103">
        <v>16.22558467391514</v>
      </c>
      <c r="U1103">
        <v>61.730137860360806</v>
      </c>
      <c r="V1103">
        <v>88.430617766392189</v>
      </c>
      <c r="W1103">
        <v>81.621460198379907</v>
      </c>
      <c r="X1103">
        <v>11.538981479693319</v>
      </c>
      <c r="Y1103">
        <v>23.077962959386639</v>
      </c>
      <c r="AA1103">
        <v>9.4574867483454224</v>
      </c>
      <c r="AB1103">
        <v>3.0385756748595112</v>
      </c>
      <c r="AC1103">
        <v>-39.287033487362955</v>
      </c>
      <c r="AD1103">
        <v>19.132160104046203</v>
      </c>
      <c r="AE1103">
        <v>19.568077970370702</v>
      </c>
      <c r="AF1103">
        <v>7</v>
      </c>
      <c r="AG1103">
        <v>0</v>
      </c>
      <c r="AH1103">
        <v>0</v>
      </c>
      <c r="AI1103">
        <v>1</v>
      </c>
      <c r="AJ1103">
        <v>2</v>
      </c>
      <c r="AK1103">
        <v>1</v>
      </c>
      <c r="AL1103">
        <v>0</v>
      </c>
      <c r="AM1103">
        <v>0</v>
      </c>
      <c r="AN1103">
        <v>935</v>
      </c>
      <c r="AO1103">
        <v>318</v>
      </c>
    </row>
    <row r="1104" spans="1:41">
      <c r="A1104">
        <v>6</v>
      </c>
      <c r="C1104">
        <v>2015</v>
      </c>
      <c r="D1104">
        <v>99</v>
      </c>
      <c r="E1104">
        <v>99</v>
      </c>
      <c r="F1104">
        <v>99</v>
      </c>
      <c r="G1104">
        <v>4</v>
      </c>
      <c r="H1104">
        <v>1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  <c r="Q1104">
        <v>136</v>
      </c>
      <c r="R1104">
        <v>84833</v>
      </c>
      <c r="S1104">
        <v>84690</v>
      </c>
      <c r="T1104">
        <v>15.720639373828583</v>
      </c>
      <c r="U1104">
        <v>60.286409257291311</v>
      </c>
      <c r="V1104">
        <v>84.967514561743357</v>
      </c>
      <c r="W1104">
        <v>78.425015940488478</v>
      </c>
      <c r="X1104">
        <v>7.1316586705645202</v>
      </c>
      <c r="Y1104">
        <v>14.263317341129039</v>
      </c>
      <c r="AA1104">
        <v>9.6903148518177993</v>
      </c>
      <c r="AB1104">
        <v>2.7865559053031244</v>
      </c>
      <c r="AC1104">
        <v>-47.611248223262017</v>
      </c>
      <c r="AD1104">
        <v>91.142817237341106</v>
      </c>
      <c r="AE1104">
        <v>91.165796339608761</v>
      </c>
      <c r="AF1104">
        <v>24</v>
      </c>
      <c r="AG1104">
        <v>0</v>
      </c>
      <c r="AH1104">
        <v>0</v>
      </c>
      <c r="AI1104">
        <v>5</v>
      </c>
      <c r="AJ1104">
        <v>38</v>
      </c>
      <c r="AK1104">
        <v>0</v>
      </c>
      <c r="AL1104">
        <v>15</v>
      </c>
      <c r="AM1104">
        <v>0</v>
      </c>
      <c r="AN1104">
        <v>1421</v>
      </c>
      <c r="AO1104">
        <v>548</v>
      </c>
    </row>
    <row r="1105" spans="1:41">
      <c r="A1105">
        <v>6</v>
      </c>
      <c r="C1105">
        <v>2015</v>
      </c>
      <c r="D1105">
        <v>99</v>
      </c>
      <c r="E1105">
        <v>99</v>
      </c>
      <c r="F1105">
        <v>99</v>
      </c>
      <c r="G1105">
        <v>4</v>
      </c>
      <c r="H1105">
        <v>2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  <c r="Q1105">
        <v>29</v>
      </c>
      <c r="R1105">
        <v>8244</v>
      </c>
      <c r="S1105">
        <v>8207</v>
      </c>
      <c r="T1105">
        <v>16.300339640950995</v>
      </c>
      <c r="U1105">
        <v>62.060679907396143</v>
      </c>
      <c r="V1105">
        <v>85.052041165081178</v>
      </c>
      <c r="W1105">
        <v>78.50303399536925</v>
      </c>
      <c r="X1105">
        <v>0</v>
      </c>
      <c r="Y1105">
        <v>0</v>
      </c>
      <c r="AA1105">
        <v>8.4583009052787954</v>
      </c>
      <c r="AB1105">
        <v>2.9678793293651911</v>
      </c>
      <c r="AC1105">
        <v>-69.354022170060887</v>
      </c>
      <c r="AD1105">
        <v>8.8571827626588746</v>
      </c>
      <c r="AE1105">
        <v>8.8342036603912195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589</v>
      </c>
    </row>
    <row r="1106" spans="1:41">
      <c r="A1106">
        <v>6</v>
      </c>
      <c r="C1106">
        <v>2014</v>
      </c>
      <c r="D1106">
        <v>99</v>
      </c>
      <c r="E1106">
        <v>99</v>
      </c>
      <c r="F1106">
        <v>99</v>
      </c>
      <c r="G1106">
        <v>1</v>
      </c>
      <c r="H1106">
        <v>1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  <c r="Q1106">
        <v>670</v>
      </c>
      <c r="R1106">
        <v>409648</v>
      </c>
      <c r="S1106">
        <v>409636</v>
      </c>
      <c r="T1106">
        <v>15.773564133109401</v>
      </c>
      <c r="U1106">
        <v>60.318331396654607</v>
      </c>
      <c r="V1106">
        <v>84.732026764518878</v>
      </c>
      <c r="W1106">
        <v>78.207660703648628</v>
      </c>
      <c r="X1106">
        <v>0</v>
      </c>
      <c r="Y1106">
        <v>0</v>
      </c>
      <c r="AA1106">
        <v>8.7497395181739392</v>
      </c>
      <c r="AB1106">
        <v>2.7547935786440618</v>
      </c>
      <c r="AC1106">
        <v>-31.694315608344681</v>
      </c>
      <c r="AD1106">
        <v>65.095096669828891</v>
      </c>
      <c r="AE1106">
        <v>64.438062729607566</v>
      </c>
    </row>
    <row r="1107" spans="1:41">
      <c r="A1107">
        <v>6</v>
      </c>
      <c r="C1107">
        <v>2014</v>
      </c>
      <c r="D1107">
        <v>99</v>
      </c>
      <c r="E1107">
        <v>99</v>
      </c>
      <c r="F1107">
        <v>99</v>
      </c>
      <c r="G1107">
        <v>1</v>
      </c>
      <c r="H1107">
        <v>2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  <c r="Q1107">
        <v>313</v>
      </c>
      <c r="R1107">
        <v>219659</v>
      </c>
      <c r="S1107">
        <v>219657</v>
      </c>
      <c r="T1107">
        <v>16.325713947527763</v>
      </c>
      <c r="U1107">
        <v>61.776802014049174</v>
      </c>
      <c r="V1107">
        <v>87.203850979897851</v>
      </c>
      <c r="W1107">
        <v>80.489154454444304</v>
      </c>
      <c r="X1107">
        <v>0</v>
      </c>
      <c r="Y1107">
        <v>0</v>
      </c>
      <c r="AA1107">
        <v>8.8250916688537213</v>
      </c>
      <c r="AB1107">
        <v>2.8265386875031444</v>
      </c>
      <c r="AC1107">
        <v>-32.0861696905896</v>
      </c>
      <c r="AD1107">
        <v>34.904903330171123</v>
      </c>
      <c r="AE1107">
        <v>35.561937270392441</v>
      </c>
    </row>
    <row r="1108" spans="1:41">
      <c r="A1108">
        <v>6</v>
      </c>
      <c r="C1108">
        <v>2014</v>
      </c>
      <c r="D1108">
        <v>99</v>
      </c>
      <c r="E1108">
        <v>99</v>
      </c>
      <c r="F1108">
        <v>99</v>
      </c>
      <c r="G1108">
        <v>2</v>
      </c>
      <c r="H1108">
        <v>1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542</v>
      </c>
      <c r="R1108">
        <v>343037</v>
      </c>
      <c r="S1108">
        <v>343012</v>
      </c>
      <c r="T1108">
        <v>15.983800581278411</v>
      </c>
      <c r="U1108">
        <v>60.834034960876011</v>
      </c>
      <c r="V1108">
        <v>85.911723533510298</v>
      </c>
      <c r="W1108">
        <v>79.296520821427293</v>
      </c>
      <c r="X1108">
        <v>0</v>
      </c>
      <c r="Y1108">
        <v>0</v>
      </c>
      <c r="AA1108">
        <v>9.4420354305573824</v>
      </c>
      <c r="AB1108">
        <v>2.7155107086799486</v>
      </c>
      <c r="AC1108">
        <v>-29.43406140765391</v>
      </c>
      <c r="AD1108">
        <v>68.257511993521206</v>
      </c>
      <c r="AE1108">
        <v>67.989949046302783</v>
      </c>
    </row>
    <row r="1109" spans="1:41">
      <c r="A1109">
        <v>6</v>
      </c>
      <c r="C1109">
        <v>2014</v>
      </c>
      <c r="D1109">
        <v>99</v>
      </c>
      <c r="E1109">
        <v>99</v>
      </c>
      <c r="F1109">
        <v>99</v>
      </c>
      <c r="G1109">
        <v>2</v>
      </c>
      <c r="H1109">
        <v>2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286</v>
      </c>
      <c r="R1109">
        <v>159526</v>
      </c>
      <c r="S1109">
        <v>159517</v>
      </c>
      <c r="T1109">
        <v>16.262402367012275</v>
      </c>
      <c r="U1109">
        <v>61.508742014957669</v>
      </c>
      <c r="V1109">
        <v>86.974762540041056</v>
      </c>
      <c r="W1109">
        <v>80.277705824456262</v>
      </c>
      <c r="X1109">
        <v>0</v>
      </c>
      <c r="Y1109">
        <v>0</v>
      </c>
      <c r="AA1109">
        <v>8.7332217532364282</v>
      </c>
      <c r="AB1109">
        <v>2.7056212385472795</v>
      </c>
      <c r="AC1109">
        <v>-33.384823097884791</v>
      </c>
      <c r="AD1109">
        <v>31.742488006478791</v>
      </c>
      <c r="AE1109">
        <v>32.010050953697224</v>
      </c>
    </row>
    <row r="1110" spans="1:41">
      <c r="A1110">
        <v>6</v>
      </c>
      <c r="C1110">
        <v>2014</v>
      </c>
      <c r="D1110">
        <v>99</v>
      </c>
      <c r="E1110">
        <v>99</v>
      </c>
      <c r="F1110">
        <v>99</v>
      </c>
      <c r="G1110">
        <v>3</v>
      </c>
      <c r="H1110">
        <v>1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339</v>
      </c>
      <c r="R1110">
        <v>223453</v>
      </c>
      <c r="S1110">
        <v>223436</v>
      </c>
      <c r="T1110">
        <v>15.954639230621204</v>
      </c>
      <c r="U1110">
        <v>60.860541721119255</v>
      </c>
      <c r="V1110">
        <v>82.095253687522899</v>
      </c>
      <c r="W1110">
        <v>75.773919153584174</v>
      </c>
      <c r="X1110">
        <v>0</v>
      </c>
      <c r="Y1110">
        <v>0</v>
      </c>
      <c r="AA1110">
        <v>9.0182080823953417</v>
      </c>
      <c r="AB1110">
        <v>2.8796176267738449</v>
      </c>
      <c r="AC1110">
        <v>-38.658236144330203</v>
      </c>
      <c r="AD1110">
        <v>81.232300539117887</v>
      </c>
      <c r="AE1110">
        <v>80.711963342413313</v>
      </c>
    </row>
    <row r="1111" spans="1:41">
      <c r="A1111">
        <v>6</v>
      </c>
      <c r="C1111">
        <v>2014</v>
      </c>
      <c r="D1111">
        <v>99</v>
      </c>
      <c r="E1111">
        <v>99</v>
      </c>
      <c r="F1111">
        <v>99</v>
      </c>
      <c r="G1111">
        <v>3</v>
      </c>
      <c r="H1111">
        <v>2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71</v>
      </c>
      <c r="R1111">
        <v>51626</v>
      </c>
      <c r="S1111">
        <v>51621</v>
      </c>
      <c r="T1111">
        <v>16.264091736721802</v>
      </c>
      <c r="U1111">
        <v>61.896011313225237</v>
      </c>
      <c r="V1111">
        <v>84.920418493964817</v>
      </c>
      <c r="W1111">
        <v>78.38154626992845</v>
      </c>
      <c r="X1111">
        <v>0</v>
      </c>
      <c r="Y1111">
        <v>0</v>
      </c>
      <c r="AA1111">
        <v>9.5080616783845127</v>
      </c>
      <c r="AB1111">
        <v>3.0935379610523559</v>
      </c>
      <c r="AC1111">
        <v>-34.779463026947447</v>
      </c>
      <c r="AD1111">
        <v>18.767699460882142</v>
      </c>
      <c r="AE1111">
        <v>19.288036657586694</v>
      </c>
    </row>
    <row r="1112" spans="1:41">
      <c r="A1112">
        <v>6</v>
      </c>
      <c r="C1112">
        <v>2014</v>
      </c>
      <c r="D1112">
        <v>99</v>
      </c>
      <c r="E1112">
        <v>99</v>
      </c>
      <c r="F1112">
        <v>99</v>
      </c>
      <c r="G1112">
        <v>4</v>
      </c>
      <c r="H1112">
        <v>1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136</v>
      </c>
      <c r="R1112">
        <v>81842</v>
      </c>
      <c r="S1112">
        <v>81838</v>
      </c>
      <c r="T1112">
        <v>15.831150265145036</v>
      </c>
      <c r="U1112">
        <v>60.477088882915027</v>
      </c>
      <c r="V1112">
        <v>81.691456765641746</v>
      </c>
      <c r="W1112">
        <v>75.401214594686863</v>
      </c>
      <c r="X1112">
        <v>0</v>
      </c>
      <c r="Y1112">
        <v>0</v>
      </c>
      <c r="AA1112">
        <v>9.5159856419315325</v>
      </c>
      <c r="AB1112">
        <v>2.7225578398489287</v>
      </c>
      <c r="AC1112">
        <v>-39.240635158503473</v>
      </c>
      <c r="AD1112">
        <v>85.332082160358695</v>
      </c>
      <c r="AE1112">
        <v>85.237649809060315</v>
      </c>
    </row>
    <row r="1113" spans="1:41">
      <c r="A1113">
        <v>6</v>
      </c>
      <c r="C1113">
        <v>2014</v>
      </c>
      <c r="D1113">
        <v>99</v>
      </c>
      <c r="E1113">
        <v>99</v>
      </c>
      <c r="F1113">
        <v>99</v>
      </c>
      <c r="G1113">
        <v>4</v>
      </c>
      <c r="H1113">
        <v>2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35</v>
      </c>
      <c r="R1113">
        <v>14068</v>
      </c>
      <c r="S1113">
        <v>14061</v>
      </c>
      <c r="T1113">
        <v>16.177281774239404</v>
      </c>
      <c r="U1113">
        <v>61.562406656710067</v>
      </c>
      <c r="V1113">
        <v>82.362455245497117</v>
      </c>
      <c r="W1113">
        <v>76.020546191593269</v>
      </c>
      <c r="X1113">
        <v>0</v>
      </c>
      <c r="Y1113">
        <v>0</v>
      </c>
      <c r="AA1113">
        <v>9.1688816593432829</v>
      </c>
      <c r="AB1113">
        <v>2.2334661964955447</v>
      </c>
      <c r="AC1113">
        <v>-52.76946408328309</v>
      </c>
      <c r="AD1113">
        <v>14.667917839641332</v>
      </c>
      <c r="AE1113">
        <v>14.76235019093966</v>
      </c>
    </row>
    <row r="1114" spans="1:41">
      <c r="A1114">
        <v>6</v>
      </c>
      <c r="C1114">
        <v>2013</v>
      </c>
      <c r="D1114">
        <v>99</v>
      </c>
      <c r="E1114">
        <v>99</v>
      </c>
      <c r="F1114">
        <v>99</v>
      </c>
      <c r="G1114">
        <v>1</v>
      </c>
      <c r="H1114">
        <v>1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682</v>
      </c>
      <c r="R1114">
        <v>422113</v>
      </c>
      <c r="S1114">
        <v>422078</v>
      </c>
      <c r="T1114">
        <v>16.061940759938693</v>
      </c>
      <c r="U1114">
        <v>61.039082823553947</v>
      </c>
      <c r="V1114">
        <v>82.679540929103268</v>
      </c>
      <c r="W1114">
        <v>76.313216277559761</v>
      </c>
      <c r="X1114">
        <v>0</v>
      </c>
      <c r="Y1114">
        <v>0</v>
      </c>
      <c r="AA1114">
        <v>8.3444981341953746</v>
      </c>
      <c r="AB1114">
        <v>3.030736631442803</v>
      </c>
      <c r="AC1114">
        <v>-34.74056687590847</v>
      </c>
      <c r="AD1114">
        <v>65.935169651699312</v>
      </c>
      <c r="AE1114">
        <v>65.171618491665143</v>
      </c>
    </row>
    <row r="1115" spans="1:41">
      <c r="A1115">
        <v>6</v>
      </c>
      <c r="C1115">
        <v>2013</v>
      </c>
      <c r="D1115">
        <v>99</v>
      </c>
      <c r="E1115">
        <v>99</v>
      </c>
      <c r="F1115">
        <v>99</v>
      </c>
      <c r="G1115">
        <v>1</v>
      </c>
      <c r="H1115">
        <v>2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  <c r="Q1115">
        <v>312</v>
      </c>
      <c r="R1115">
        <v>218081</v>
      </c>
      <c r="S1115">
        <v>218079</v>
      </c>
      <c r="T1115">
        <v>16.363149471985178</v>
      </c>
      <c r="U1115">
        <v>62.022019543376487</v>
      </c>
      <c r="V1115">
        <v>85.511043919464868</v>
      </c>
      <c r="W1115">
        <v>78.9266935376628</v>
      </c>
      <c r="X1115">
        <v>0</v>
      </c>
      <c r="Y1115">
        <v>0</v>
      </c>
      <c r="AA1115">
        <v>9.3497914880001254</v>
      </c>
      <c r="AB1115">
        <v>3.052824682976345</v>
      </c>
      <c r="AC1115">
        <v>-37.319750329739378</v>
      </c>
      <c r="AD1115">
        <v>34.064830348300681</v>
      </c>
      <c r="AE1115">
        <v>34.828381508334871</v>
      </c>
    </row>
    <row r="1116" spans="1:41">
      <c r="A1116">
        <v>6</v>
      </c>
      <c r="C1116">
        <v>2013</v>
      </c>
      <c r="D1116">
        <v>99</v>
      </c>
      <c r="E1116">
        <v>99</v>
      </c>
      <c r="F1116">
        <v>99</v>
      </c>
      <c r="G1116">
        <v>2</v>
      </c>
      <c r="H1116">
        <v>1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472</v>
      </c>
      <c r="R1116">
        <v>274516</v>
      </c>
      <c r="S1116">
        <v>274475</v>
      </c>
      <c r="T1116">
        <v>16.216187763190483</v>
      </c>
      <c r="U1116">
        <v>61.486514254485847</v>
      </c>
      <c r="V1116">
        <v>81.637655774834727</v>
      </c>
      <c r="W1116">
        <v>75.351556280170414</v>
      </c>
      <c r="X1116">
        <v>0</v>
      </c>
      <c r="Y1116">
        <v>0</v>
      </c>
      <c r="AA1116">
        <v>8.7247151896858597</v>
      </c>
      <c r="AB1116">
        <v>2.8153010111299555</v>
      </c>
      <c r="AC1116">
        <v>-43.364261064859221</v>
      </c>
      <c r="AD1116">
        <v>54.081059729984787</v>
      </c>
      <c r="AE1116">
        <v>52.359613733483009</v>
      </c>
    </row>
    <row r="1117" spans="1:41">
      <c r="A1117">
        <v>6</v>
      </c>
      <c r="C1117">
        <v>2013</v>
      </c>
      <c r="D1117">
        <v>99</v>
      </c>
      <c r="E1117">
        <v>99</v>
      </c>
      <c r="F1117">
        <v>99</v>
      </c>
      <c r="G1117">
        <v>2</v>
      </c>
      <c r="H1117">
        <v>2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391</v>
      </c>
      <c r="R1117">
        <v>233085</v>
      </c>
      <c r="S1117">
        <v>233079</v>
      </c>
      <c r="T1117">
        <v>16.103095437286829</v>
      </c>
      <c r="U1117">
        <v>61.314747360337051</v>
      </c>
      <c r="V1117">
        <v>87.466710948335802</v>
      </c>
      <c r="W1117">
        <v>80.731774205311012</v>
      </c>
      <c r="X1117">
        <v>0</v>
      </c>
      <c r="Y1117">
        <v>0</v>
      </c>
      <c r="AA1117">
        <v>9.8392017109959298</v>
      </c>
      <c r="AB1117">
        <v>3.1930123465917304</v>
      </c>
      <c r="AC1117">
        <v>-45.629695622472163</v>
      </c>
      <c r="AD1117">
        <v>45.918940270015213</v>
      </c>
      <c r="AE1117">
        <v>47.640386266516963</v>
      </c>
    </row>
    <row r="1118" spans="1:41">
      <c r="A1118">
        <v>6</v>
      </c>
      <c r="C1118">
        <v>2013</v>
      </c>
      <c r="D1118">
        <v>99</v>
      </c>
      <c r="E1118">
        <v>99</v>
      </c>
      <c r="F1118">
        <v>99</v>
      </c>
      <c r="G1118">
        <v>3</v>
      </c>
      <c r="H1118">
        <v>1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354</v>
      </c>
      <c r="R1118">
        <v>225608</v>
      </c>
      <c r="S1118">
        <v>225604</v>
      </c>
      <c r="T1118">
        <v>16.210759370235099</v>
      </c>
      <c r="U1118">
        <v>61.52015921703515</v>
      </c>
      <c r="V1118">
        <v>80.04800278719361</v>
      </c>
      <c r="W1118">
        <v>73.884306572578907</v>
      </c>
      <c r="X1118">
        <v>0</v>
      </c>
      <c r="Y1118">
        <v>0</v>
      </c>
      <c r="AA1118">
        <v>8.7420989328138941</v>
      </c>
      <c r="AB1118">
        <v>3.058302343235932</v>
      </c>
      <c r="AC1118">
        <v>-34.164920430011854</v>
      </c>
      <c r="AD1118">
        <v>81.740844335589358</v>
      </c>
      <c r="AE1118">
        <v>81.36802583097456</v>
      </c>
    </row>
    <row r="1119" spans="1:41">
      <c r="A1119">
        <v>6</v>
      </c>
      <c r="C1119">
        <v>2013</v>
      </c>
      <c r="D1119">
        <v>99</v>
      </c>
      <c r="E1119">
        <v>99</v>
      </c>
      <c r="F1119">
        <v>99</v>
      </c>
      <c r="G1119">
        <v>3</v>
      </c>
      <c r="H1119">
        <v>2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71</v>
      </c>
      <c r="R1119">
        <v>50396</v>
      </c>
      <c r="S1119">
        <v>50395</v>
      </c>
      <c r="T1119">
        <v>16.413167711723148</v>
      </c>
      <c r="U1119">
        <v>62.269808512749293</v>
      </c>
      <c r="V1119">
        <v>82.057032219034383</v>
      </c>
      <c r="W1119">
        <v>75.738640738168144</v>
      </c>
      <c r="X1119">
        <v>0</v>
      </c>
      <c r="Y1119">
        <v>0</v>
      </c>
      <c r="AA1119">
        <v>8.9831784954109981</v>
      </c>
      <c r="AB1119">
        <v>3.0948122970749026</v>
      </c>
      <c r="AC1119">
        <v>-33.340892847431178</v>
      </c>
      <c r="AD1119">
        <v>18.259155664410663</v>
      </c>
      <c r="AE1119">
        <v>18.631974169025423</v>
      </c>
    </row>
    <row r="1120" spans="1:41">
      <c r="A1120">
        <v>6</v>
      </c>
      <c r="C1120">
        <v>2013</v>
      </c>
      <c r="D1120">
        <v>99</v>
      </c>
      <c r="E1120">
        <v>99</v>
      </c>
      <c r="F1120">
        <v>99</v>
      </c>
      <c r="G1120">
        <v>4</v>
      </c>
      <c r="H1120">
        <v>1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134</v>
      </c>
      <c r="R1120">
        <v>77547</v>
      </c>
      <c r="S1120">
        <v>77542</v>
      </c>
      <c r="T1120">
        <v>16.182908429726488</v>
      </c>
      <c r="U1120">
        <v>61.355020505016654</v>
      </c>
      <c r="V1120">
        <v>80.005864644059372</v>
      </c>
      <c r="W1120">
        <v>73.845413066466691</v>
      </c>
      <c r="X1120">
        <v>0</v>
      </c>
      <c r="Y1120">
        <v>0</v>
      </c>
      <c r="AA1120">
        <v>9.4427324487785889</v>
      </c>
      <c r="AB1120">
        <v>2.8934498091309622</v>
      </c>
      <c r="AC1120">
        <v>-43.250407651958568</v>
      </c>
      <c r="AD1120">
        <v>81.540014510583262</v>
      </c>
      <c r="AE1120">
        <v>81.04513509854327</v>
      </c>
    </row>
    <row r="1121" spans="1:31">
      <c r="A1121">
        <v>6</v>
      </c>
      <c r="C1121">
        <v>2013</v>
      </c>
      <c r="D1121">
        <v>99</v>
      </c>
      <c r="E1121">
        <v>99</v>
      </c>
      <c r="F1121">
        <v>99</v>
      </c>
      <c r="G1121">
        <v>4</v>
      </c>
      <c r="H1121">
        <v>2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  <c r="Q1121">
        <v>33</v>
      </c>
      <c r="R1121">
        <v>17556</v>
      </c>
      <c r="S1121">
        <v>17552</v>
      </c>
      <c r="T1121">
        <v>16.163021189336977</v>
      </c>
      <c r="U1121">
        <v>61.610243846855056</v>
      </c>
      <c r="V1121">
        <v>82.671474996814482</v>
      </c>
      <c r="W1121">
        <v>76.305771422060658</v>
      </c>
      <c r="X1121">
        <v>0</v>
      </c>
      <c r="Y1121">
        <v>0</v>
      </c>
      <c r="AA1121">
        <v>9.4509317442110383</v>
      </c>
      <c r="AB1121">
        <v>3.0154917367751755</v>
      </c>
      <c r="AC1121">
        <v>-45.607971725386911</v>
      </c>
      <c r="AD1121">
        <v>18.459985489416734</v>
      </c>
      <c r="AE1121">
        <v>18.95486490145672</v>
      </c>
    </row>
    <row r="1122" spans="1:31">
      <c r="A1122">
        <v>6</v>
      </c>
      <c r="C1122">
        <v>2012</v>
      </c>
      <c r="D1122">
        <v>99</v>
      </c>
      <c r="E1122">
        <v>99</v>
      </c>
      <c r="F1122">
        <v>99</v>
      </c>
      <c r="G1122">
        <v>1</v>
      </c>
      <c r="H1122">
        <v>1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705</v>
      </c>
      <c r="R1122">
        <v>421823</v>
      </c>
      <c r="S1122">
        <v>421806</v>
      </c>
      <c r="T1122">
        <v>16.045293879186293</v>
      </c>
      <c r="U1122">
        <v>61.045215098884313</v>
      </c>
      <c r="V1122">
        <v>86.277470992774411</v>
      </c>
      <c r="W1122">
        <v>79.634105726329025</v>
      </c>
      <c r="X1122">
        <v>0</v>
      </c>
      <c r="Y1122">
        <v>0</v>
      </c>
      <c r="AA1122">
        <v>8.2936406836682561</v>
      </c>
      <c r="AB1122">
        <v>3.0980106005957939</v>
      </c>
      <c r="AC1122">
        <v>-36.991898723674872</v>
      </c>
      <c r="AD1122">
        <v>66.257072219098205</v>
      </c>
      <c r="AE1122">
        <v>65.716631516113367</v>
      </c>
    </row>
    <row r="1123" spans="1:31">
      <c r="A1123">
        <v>6</v>
      </c>
      <c r="C1123">
        <v>2012</v>
      </c>
      <c r="D1123">
        <v>99</v>
      </c>
      <c r="E1123">
        <v>99</v>
      </c>
      <c r="F1123">
        <v>99</v>
      </c>
      <c r="G1123">
        <v>1</v>
      </c>
      <c r="H1123">
        <v>2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319</v>
      </c>
      <c r="R1123">
        <v>214823</v>
      </c>
      <c r="S1123">
        <v>214805</v>
      </c>
      <c r="T1123">
        <v>16.269868682589848</v>
      </c>
      <c r="U1123">
        <v>61.78123414259445</v>
      </c>
      <c r="V1123">
        <v>88.386979417423774</v>
      </c>
      <c r="W1123">
        <v>81.581182002282858</v>
      </c>
      <c r="X1123">
        <v>0</v>
      </c>
      <c r="Y1123">
        <v>0</v>
      </c>
      <c r="AA1123">
        <v>8.6995249943003365</v>
      </c>
      <c r="AB1123">
        <v>3.1396948475312998</v>
      </c>
      <c r="AC1123">
        <v>-42.228441345428529</v>
      </c>
      <c r="AD1123">
        <v>33.742927780901795</v>
      </c>
      <c r="AE1123">
        <v>34.283368483886647</v>
      </c>
    </row>
    <row r="1124" spans="1:31">
      <c r="A1124">
        <v>6</v>
      </c>
      <c r="C1124">
        <v>2012</v>
      </c>
      <c r="D1124">
        <v>99</v>
      </c>
      <c r="E1124">
        <v>99</v>
      </c>
      <c r="F1124">
        <v>99</v>
      </c>
      <c r="G1124">
        <v>2</v>
      </c>
      <c r="H1124">
        <v>1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  <c r="Q1124">
        <v>507</v>
      </c>
      <c r="R1124">
        <v>274448</v>
      </c>
      <c r="S1124">
        <v>274413</v>
      </c>
      <c r="T1124">
        <v>16.107404681396837</v>
      </c>
      <c r="U1124">
        <v>61.271758262181478</v>
      </c>
      <c r="V1124">
        <v>84.811302861034406</v>
      </c>
      <c r="W1124">
        <v>78.280832540732717</v>
      </c>
      <c r="X1124">
        <v>0</v>
      </c>
      <c r="Y1124">
        <v>0</v>
      </c>
      <c r="AA1124">
        <v>8.6424514868178424</v>
      </c>
      <c r="AB1124">
        <v>3.0084370187376761</v>
      </c>
      <c r="AC1124">
        <v>-44.313486402963989</v>
      </c>
      <c r="AD1124">
        <v>54.38760242957504</v>
      </c>
      <c r="AE1124">
        <v>52.841246904831102</v>
      </c>
    </row>
    <row r="1125" spans="1:31">
      <c r="A1125">
        <v>6</v>
      </c>
      <c r="C1125">
        <v>2012</v>
      </c>
      <c r="D1125">
        <v>99</v>
      </c>
      <c r="E1125">
        <v>99</v>
      </c>
      <c r="F1125">
        <v>99</v>
      </c>
      <c r="G1125">
        <v>2</v>
      </c>
      <c r="H1125">
        <v>2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  <c r="Q1125">
        <v>414</v>
      </c>
      <c r="R1125">
        <v>230167</v>
      </c>
      <c r="S1125">
        <v>230156</v>
      </c>
      <c r="T1125">
        <v>15.957891444038458</v>
      </c>
      <c r="U1125">
        <v>60.940249222266623</v>
      </c>
      <c r="V1125">
        <v>90.241151053477367</v>
      </c>
      <c r="W1125">
        <v>83.292582422356986</v>
      </c>
      <c r="X1125">
        <v>0</v>
      </c>
      <c r="Y1125">
        <v>0</v>
      </c>
      <c r="AA1125">
        <v>9.531906558428771</v>
      </c>
      <c r="AB1125">
        <v>3.2215357488531713</v>
      </c>
      <c r="AC1125">
        <v>-46.22393929366816</v>
      </c>
      <c r="AD1125">
        <v>45.612397570424989</v>
      </c>
      <c r="AE1125">
        <v>47.158753095168898</v>
      </c>
    </row>
    <row r="1126" spans="1:31">
      <c r="A1126">
        <v>6</v>
      </c>
      <c r="C1126">
        <v>2012</v>
      </c>
      <c r="D1126">
        <v>99</v>
      </c>
      <c r="E1126">
        <v>99</v>
      </c>
      <c r="F1126">
        <v>99</v>
      </c>
      <c r="G1126">
        <v>3</v>
      </c>
      <c r="H1126">
        <v>1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  <c r="Q1126">
        <v>407</v>
      </c>
      <c r="R1126">
        <v>233247</v>
      </c>
      <c r="S1126">
        <v>233211</v>
      </c>
      <c r="T1126">
        <v>16.027533044369275</v>
      </c>
      <c r="U1126">
        <v>61.111812907624426</v>
      </c>
      <c r="V1126">
        <v>83.402901690638075</v>
      </c>
      <c r="W1126">
        <v>76.980878260460017</v>
      </c>
      <c r="X1126">
        <v>0</v>
      </c>
      <c r="Y1126">
        <v>0</v>
      </c>
      <c r="AA1126">
        <v>8.9082445295383934</v>
      </c>
      <c r="AB1126">
        <v>3.208812844111419</v>
      </c>
      <c r="AC1126">
        <v>-41.95198401978287</v>
      </c>
      <c r="AD1126">
        <v>82.621755748174863</v>
      </c>
      <c r="AE1126">
        <v>82.22883803451019</v>
      </c>
    </row>
    <row r="1127" spans="1:31">
      <c r="A1127">
        <v>6</v>
      </c>
      <c r="C1127">
        <v>2012</v>
      </c>
      <c r="D1127">
        <v>99</v>
      </c>
      <c r="E1127">
        <v>99</v>
      </c>
      <c r="F1127">
        <v>99</v>
      </c>
      <c r="G1127">
        <v>3</v>
      </c>
      <c r="H1127">
        <v>2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  <c r="Q1127">
        <v>83</v>
      </c>
      <c r="R1127">
        <v>49060</v>
      </c>
      <c r="S1127">
        <v>48985</v>
      </c>
      <c r="T1127">
        <v>16.170423970648187</v>
      </c>
      <c r="U1127">
        <v>61.579993875676237</v>
      </c>
      <c r="V1127">
        <v>85.951904926785133</v>
      </c>
      <c r="W1127">
        <v>79.333608247423058</v>
      </c>
      <c r="X1127">
        <v>0</v>
      </c>
      <c r="Y1127">
        <v>0</v>
      </c>
      <c r="AA1127">
        <v>7.4633003362110308</v>
      </c>
      <c r="AB1127">
        <v>3.2843556162180172</v>
      </c>
      <c r="AC1127">
        <v>-79.088660339340322</v>
      </c>
      <c r="AD1127">
        <v>17.378244251825141</v>
      </c>
      <c r="AE1127">
        <v>17.771161965489796</v>
      </c>
    </row>
    <row r="1128" spans="1:31">
      <c r="A1128">
        <v>6</v>
      </c>
      <c r="C1128">
        <v>2012</v>
      </c>
      <c r="D1128">
        <v>99</v>
      </c>
      <c r="E1128">
        <v>99</v>
      </c>
      <c r="F1128">
        <v>99</v>
      </c>
      <c r="G1128">
        <v>4</v>
      </c>
      <c r="H1128">
        <v>1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126</v>
      </c>
      <c r="R1128">
        <v>73664.5</v>
      </c>
      <c r="S1128">
        <v>73663.5</v>
      </c>
      <c r="T1128">
        <v>15.97648799625328</v>
      </c>
      <c r="U1128">
        <v>60.861471420717187</v>
      </c>
      <c r="V1128">
        <v>83.15299327405431</v>
      </c>
      <c r="W1128">
        <v>76.750212791952421</v>
      </c>
      <c r="X1128">
        <v>0</v>
      </c>
      <c r="Y1128">
        <v>0</v>
      </c>
      <c r="AA1128">
        <v>9.7008065251969828</v>
      </c>
      <c r="AB1128">
        <v>3.1043840032348853</v>
      </c>
      <c r="AC1128">
        <v>-44.429987670239626</v>
      </c>
      <c r="AD1128">
        <v>80.8083633631163</v>
      </c>
      <c r="AE1128">
        <v>80.52241849729279</v>
      </c>
    </row>
    <row r="1129" spans="1:31">
      <c r="A1129">
        <v>6</v>
      </c>
      <c r="C1129">
        <v>2012</v>
      </c>
      <c r="D1129">
        <v>99</v>
      </c>
      <c r="E1129">
        <v>99</v>
      </c>
      <c r="F1129">
        <v>99</v>
      </c>
      <c r="G1129">
        <v>4</v>
      </c>
      <c r="H1129">
        <v>2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  <c r="Q1129">
        <v>34</v>
      </c>
      <c r="R1129">
        <v>17495</v>
      </c>
      <c r="S1129">
        <v>17493</v>
      </c>
      <c r="T1129">
        <v>15.998913975421543</v>
      </c>
      <c r="U1129">
        <v>61.21808723489395</v>
      </c>
      <c r="V1129">
        <v>84.704062711602987</v>
      </c>
      <c r="W1129">
        <v>78.181849882810425</v>
      </c>
      <c r="X1129">
        <v>0</v>
      </c>
      <c r="Y1129">
        <v>0</v>
      </c>
      <c r="AA1129">
        <v>9.201325084760839</v>
      </c>
      <c r="AB1129">
        <v>3.3348449999285208</v>
      </c>
      <c r="AC1129">
        <v>-46.132713507355298</v>
      </c>
      <c r="AD1129">
        <v>19.191636636883704</v>
      </c>
      <c r="AE1129">
        <v>19.477581502707221</v>
      </c>
    </row>
    <row r="1130" spans="1:31">
      <c r="A1130">
        <v>6</v>
      </c>
      <c r="C1130">
        <v>2011</v>
      </c>
      <c r="D1130">
        <v>99</v>
      </c>
      <c r="E1130">
        <v>99</v>
      </c>
      <c r="F1130">
        <v>99</v>
      </c>
      <c r="G1130">
        <v>1</v>
      </c>
      <c r="H1130">
        <v>1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738</v>
      </c>
      <c r="R1130">
        <v>419253</v>
      </c>
      <c r="S1130">
        <v>419217</v>
      </c>
      <c r="T1130">
        <v>16.062117623487488</v>
      </c>
      <c r="U1130">
        <v>61.110618128558734</v>
      </c>
      <c r="V1130">
        <v>86.541818477766384</v>
      </c>
      <c r="W1130">
        <v>79.878098454975756</v>
      </c>
      <c r="X1130">
        <v>0</v>
      </c>
      <c r="Y1130">
        <v>0</v>
      </c>
      <c r="AA1130">
        <v>8.2349588502757438</v>
      </c>
      <c r="AB1130">
        <v>3.1190393238869558</v>
      </c>
      <c r="AC1130">
        <v>-38.416175156825155</v>
      </c>
      <c r="AD1130">
        <v>66.513888095646053</v>
      </c>
      <c r="AE1130">
        <v>65.858772075117102</v>
      </c>
    </row>
    <row r="1131" spans="1:31">
      <c r="A1131">
        <v>6</v>
      </c>
      <c r="C1131">
        <v>2011</v>
      </c>
      <c r="D1131">
        <v>99</v>
      </c>
      <c r="E1131">
        <v>99</v>
      </c>
      <c r="F1131">
        <v>99</v>
      </c>
      <c r="G1131">
        <v>1</v>
      </c>
      <c r="H1131">
        <v>2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  <c r="Q1131">
        <v>316</v>
      </c>
      <c r="R1131">
        <v>211071</v>
      </c>
      <c r="S1131">
        <v>211048</v>
      </c>
      <c r="T1131">
        <v>16.190244041104648</v>
      </c>
      <c r="U1131">
        <v>61.546979833971406</v>
      </c>
      <c r="V1131">
        <v>89.116145057124129</v>
      </c>
      <c r="W1131">
        <v>82.254201887722388</v>
      </c>
      <c r="X1131">
        <v>0</v>
      </c>
      <c r="Y1131">
        <v>0</v>
      </c>
      <c r="AA1131">
        <v>8.6893040999662787</v>
      </c>
      <c r="AB1131">
        <v>3.1979127641462677</v>
      </c>
      <c r="AC1131">
        <v>-40.730341644410885</v>
      </c>
      <c r="AD1131">
        <v>33.486111904353955</v>
      </c>
      <c r="AE1131">
        <v>34.141227924882891</v>
      </c>
    </row>
    <row r="1132" spans="1:31">
      <c r="A1132">
        <v>6</v>
      </c>
      <c r="C1132">
        <v>2011</v>
      </c>
      <c r="D1132">
        <v>99</v>
      </c>
      <c r="E1132">
        <v>99</v>
      </c>
      <c r="F1132">
        <v>99</v>
      </c>
      <c r="G1132">
        <v>2</v>
      </c>
      <c r="H1132">
        <v>1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  <c r="Q1132">
        <v>536</v>
      </c>
      <c r="R1132">
        <v>267388</v>
      </c>
      <c r="S1132">
        <v>267341</v>
      </c>
      <c r="T1132">
        <v>15.976913698445703</v>
      </c>
      <c r="U1132">
        <v>60.94217497503189</v>
      </c>
      <c r="V1132">
        <v>85.796673433454146</v>
      </c>
      <c r="W1132">
        <v>79.190329579076149</v>
      </c>
      <c r="X1132">
        <v>0</v>
      </c>
      <c r="Y1132">
        <v>0</v>
      </c>
      <c r="AA1132">
        <v>8.3543037008401004</v>
      </c>
      <c r="AB1132">
        <v>3.1115416570700121</v>
      </c>
      <c r="AC1132">
        <v>-43.772356158226437</v>
      </c>
      <c r="AD1132">
        <v>54.085630659878362</v>
      </c>
      <c r="AE1132">
        <v>52.823989046301747</v>
      </c>
    </row>
    <row r="1133" spans="1:31">
      <c r="A1133">
        <v>6</v>
      </c>
      <c r="C1133">
        <v>2011</v>
      </c>
      <c r="D1133">
        <v>99</v>
      </c>
      <c r="E1133">
        <v>99</v>
      </c>
      <c r="F1133">
        <v>99</v>
      </c>
      <c r="G1133">
        <v>2</v>
      </c>
      <c r="H1133">
        <v>2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  <c r="Q1133">
        <v>446</v>
      </c>
      <c r="R1133">
        <v>226991</v>
      </c>
      <c r="S1133">
        <v>226879</v>
      </c>
      <c r="T1133">
        <v>15.855064738249537</v>
      </c>
      <c r="U1133">
        <v>60.718999995592398</v>
      </c>
      <c r="V1133">
        <v>90.320553406896295</v>
      </c>
      <c r="W1133">
        <v>83.365870794564387</v>
      </c>
      <c r="X1133">
        <v>0</v>
      </c>
      <c r="Y1133">
        <v>0</v>
      </c>
      <c r="AA1133">
        <v>9.1142821233164835</v>
      </c>
      <c r="AB1133">
        <v>3.305105633367615</v>
      </c>
      <c r="AC1133">
        <v>-54.795861017680657</v>
      </c>
      <c r="AD1133">
        <v>45.914369340121638</v>
      </c>
      <c r="AE1133">
        <v>47.176010953698253</v>
      </c>
    </row>
    <row r="1134" spans="1:31">
      <c r="A1134">
        <v>6</v>
      </c>
      <c r="C1134">
        <v>2011</v>
      </c>
      <c r="D1134">
        <v>99</v>
      </c>
      <c r="E1134">
        <v>99</v>
      </c>
      <c r="F1134">
        <v>99</v>
      </c>
      <c r="G1134">
        <v>3</v>
      </c>
      <c r="H1134">
        <v>1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  <c r="Q1134">
        <v>408</v>
      </c>
      <c r="R1134">
        <v>235736.5</v>
      </c>
      <c r="S1134">
        <v>235714.5</v>
      </c>
      <c r="T1134">
        <v>15.892778589654124</v>
      </c>
      <c r="U1134">
        <v>60.761624762159293</v>
      </c>
      <c r="V1134">
        <v>84.831821826286898</v>
      </c>
      <c r="W1134">
        <v>78.299771545662111</v>
      </c>
      <c r="X1134">
        <v>0</v>
      </c>
      <c r="Y1134">
        <v>0</v>
      </c>
      <c r="AA1134">
        <v>8.8736447261115554</v>
      </c>
      <c r="AB1134">
        <v>3.2706512024089225</v>
      </c>
      <c r="AC1134">
        <v>-42.2721760605762</v>
      </c>
      <c r="AD1134">
        <v>82.769014702655269</v>
      </c>
      <c r="AE1134">
        <v>82.697068381839387</v>
      </c>
    </row>
    <row r="1135" spans="1:31">
      <c r="A1135">
        <v>6</v>
      </c>
      <c r="C1135">
        <v>2011</v>
      </c>
      <c r="D1135">
        <v>99</v>
      </c>
      <c r="E1135">
        <v>99</v>
      </c>
      <c r="F1135">
        <v>99</v>
      </c>
      <c r="G1135">
        <v>3</v>
      </c>
      <c r="H1135">
        <v>2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  <c r="Q1135">
        <v>85</v>
      </c>
      <c r="R1135">
        <v>49076</v>
      </c>
      <c r="S1135">
        <v>48570</v>
      </c>
      <c r="T1135">
        <v>16.091307360013044</v>
      </c>
      <c r="U1135">
        <v>61.348157298744091</v>
      </c>
      <c r="V1135">
        <v>87.02177621246075</v>
      </c>
      <c r="W1135">
        <v>80.321099444101122</v>
      </c>
      <c r="X1135">
        <v>0</v>
      </c>
      <c r="Y1135">
        <v>0</v>
      </c>
      <c r="AB1135">
        <v>3.2973640749963513</v>
      </c>
      <c r="AD1135">
        <v>17.230985297344748</v>
      </c>
      <c r="AE1135">
        <v>17.302931618160589</v>
      </c>
    </row>
    <row r="1136" spans="1:31">
      <c r="A1136">
        <v>6</v>
      </c>
      <c r="C1136">
        <v>2011</v>
      </c>
      <c r="D1136">
        <v>99</v>
      </c>
      <c r="E1136">
        <v>99</v>
      </c>
      <c r="F1136">
        <v>99</v>
      </c>
      <c r="G1136">
        <v>4</v>
      </c>
      <c r="H1136">
        <v>1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  <c r="Q1136">
        <v>133</v>
      </c>
      <c r="R1136">
        <v>67876</v>
      </c>
      <c r="S1136">
        <v>67872</v>
      </c>
      <c r="T1136">
        <v>16.091416701043077</v>
      </c>
      <c r="U1136">
        <v>61.17631718528996</v>
      </c>
      <c r="V1136">
        <v>83.308811040905994</v>
      </c>
      <c r="W1136">
        <v>76.894032590758144</v>
      </c>
      <c r="X1136">
        <v>0</v>
      </c>
      <c r="Y1136">
        <v>0</v>
      </c>
      <c r="AA1136">
        <v>9.9151698887206887</v>
      </c>
      <c r="AB1136">
        <v>3.030809432235515</v>
      </c>
      <c r="AC1136">
        <v>-47.018641785602654</v>
      </c>
      <c r="AD1136">
        <v>78.457572850323061</v>
      </c>
      <c r="AE1136">
        <v>77.978481668672359</v>
      </c>
    </row>
    <row r="1137" spans="1:31">
      <c r="A1137">
        <v>6</v>
      </c>
      <c r="C1137">
        <v>2011</v>
      </c>
      <c r="D1137">
        <v>99</v>
      </c>
      <c r="E1137">
        <v>99</v>
      </c>
      <c r="F1137">
        <v>99</v>
      </c>
      <c r="G1137">
        <v>4</v>
      </c>
      <c r="H1137">
        <v>2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  <c r="Q1137">
        <v>37</v>
      </c>
      <c r="R1137">
        <v>18637</v>
      </c>
      <c r="S1137">
        <v>18635</v>
      </c>
      <c r="T1137">
        <v>15.937865536298759</v>
      </c>
      <c r="U1137">
        <v>61.089401663536357</v>
      </c>
      <c r="V1137">
        <v>85.693465243379933</v>
      </c>
      <c r="W1137">
        <v>79.095068419640725</v>
      </c>
      <c r="X1137">
        <v>0</v>
      </c>
      <c r="Y1137">
        <v>0</v>
      </c>
      <c r="AA1137">
        <v>9.0773027438003115</v>
      </c>
      <c r="AB1137">
        <v>3.4296021654222728</v>
      </c>
      <c r="AC1137">
        <v>-49.619173326262391</v>
      </c>
      <c r="AD1137">
        <v>21.542427149676925</v>
      </c>
      <c r="AE1137">
        <v>22.021518331327652</v>
      </c>
    </row>
    <row r="1138" spans="1:31">
      <c r="A1138">
        <v>6</v>
      </c>
      <c r="C1138">
        <v>2010</v>
      </c>
      <c r="D1138">
        <v>99</v>
      </c>
      <c r="E1138">
        <v>99</v>
      </c>
      <c r="F1138">
        <v>99</v>
      </c>
      <c r="G1138">
        <v>1</v>
      </c>
      <c r="H1138">
        <v>1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  <c r="Q1138">
        <v>774</v>
      </c>
      <c r="R1138">
        <v>434268.5</v>
      </c>
      <c r="S1138">
        <v>434256.5</v>
      </c>
      <c r="T1138">
        <v>15.968017482271909</v>
      </c>
      <c r="U1138">
        <v>60.804945924816323</v>
      </c>
      <c r="V1138">
        <v>85.747958479672306</v>
      </c>
      <c r="W1138">
        <v>79.145365676737313</v>
      </c>
      <c r="X1138">
        <v>0</v>
      </c>
      <c r="Y1138">
        <v>0</v>
      </c>
      <c r="AA1138">
        <v>8.2178865148220144</v>
      </c>
      <c r="AB1138">
        <v>3.0676721968513769</v>
      </c>
      <c r="AC1138">
        <v>-36.052536603756757</v>
      </c>
      <c r="AD1138">
        <v>68.848288933297283</v>
      </c>
      <c r="AE1138">
        <v>67.971133930412876</v>
      </c>
    </row>
    <row r="1139" spans="1:31">
      <c r="A1139">
        <v>6</v>
      </c>
      <c r="C1139">
        <v>2010</v>
      </c>
      <c r="D1139">
        <v>99</v>
      </c>
      <c r="E1139">
        <v>99</v>
      </c>
      <c r="F1139">
        <v>99</v>
      </c>
      <c r="G1139">
        <v>1</v>
      </c>
      <c r="H1139">
        <v>2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  <c r="Q1139">
        <v>326</v>
      </c>
      <c r="R1139">
        <v>196493</v>
      </c>
      <c r="S1139">
        <v>196384</v>
      </c>
      <c r="T1139">
        <v>16.065264411454859</v>
      </c>
      <c r="U1139">
        <v>61.214905491282408</v>
      </c>
      <c r="V1139">
        <v>89.392082635194981</v>
      </c>
      <c r="W1139">
        <v>82.508892272284925</v>
      </c>
      <c r="X1139">
        <v>0</v>
      </c>
      <c r="Y1139">
        <v>0</v>
      </c>
      <c r="AA1139">
        <v>8.5771943964652326</v>
      </c>
      <c r="AB1139">
        <v>3.2484274474841257</v>
      </c>
      <c r="AC1139">
        <v>-52.719057279251032</v>
      </c>
      <c r="AD1139">
        <v>31.151711066702713</v>
      </c>
      <c r="AE1139">
        <v>32.028866069587131</v>
      </c>
    </row>
    <row r="1140" spans="1:31">
      <c r="A1140">
        <v>6</v>
      </c>
      <c r="C1140">
        <v>2010</v>
      </c>
      <c r="D1140">
        <v>99</v>
      </c>
      <c r="E1140">
        <v>99</v>
      </c>
      <c r="F1140">
        <v>99</v>
      </c>
      <c r="G1140">
        <v>2</v>
      </c>
      <c r="H1140">
        <v>1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  <c r="Q1140">
        <v>540</v>
      </c>
      <c r="R1140">
        <v>264708.5</v>
      </c>
      <c r="S1140">
        <v>264660</v>
      </c>
      <c r="T1140">
        <v>16.020898460004123</v>
      </c>
      <c r="U1140">
        <v>61.014063326532145</v>
      </c>
      <c r="V1140">
        <v>84.806711143283394</v>
      </c>
      <c r="W1140">
        <v>78.276594385248686</v>
      </c>
      <c r="X1140">
        <v>0</v>
      </c>
      <c r="Y1140">
        <v>0</v>
      </c>
      <c r="AA1140">
        <v>8.2947659578988411</v>
      </c>
      <c r="AB1140">
        <v>3.0303140190584958</v>
      </c>
      <c r="AC1140">
        <v>-43.67693349879913</v>
      </c>
      <c r="AD1140">
        <v>55.332796118676384</v>
      </c>
      <c r="AE1140">
        <v>53.805708718442077</v>
      </c>
    </row>
    <row r="1141" spans="1:31">
      <c r="A1141">
        <v>6</v>
      </c>
      <c r="C1141">
        <v>2010</v>
      </c>
      <c r="D1141">
        <v>99</v>
      </c>
      <c r="E1141">
        <v>99</v>
      </c>
      <c r="F1141">
        <v>99</v>
      </c>
      <c r="G1141">
        <v>2</v>
      </c>
      <c r="H1141">
        <v>2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  <c r="Q1141">
        <v>449</v>
      </c>
      <c r="R1141">
        <v>213685</v>
      </c>
      <c r="S1141">
        <v>213443</v>
      </c>
      <c r="T1141">
        <v>15.871081264478086</v>
      </c>
      <c r="U1141">
        <v>60.72056708348363</v>
      </c>
      <c r="V1141">
        <v>90.369160800459113</v>
      </c>
      <c r="W1141">
        <v>83.410735418823677</v>
      </c>
      <c r="X1141">
        <v>0</v>
      </c>
      <c r="Y1141">
        <v>0</v>
      </c>
      <c r="AA1141">
        <v>8.3895450620837284</v>
      </c>
      <c r="AB1141">
        <v>3.3107380179910004</v>
      </c>
      <c r="AC1141">
        <v>-68.464239247694508</v>
      </c>
      <c r="AD1141">
        <v>44.66720388132363</v>
      </c>
      <c r="AE1141">
        <v>46.194291281557923</v>
      </c>
    </row>
    <row r="1142" spans="1:31">
      <c r="A1142">
        <v>6</v>
      </c>
      <c r="C1142">
        <v>2010</v>
      </c>
      <c r="D1142">
        <v>99</v>
      </c>
      <c r="E1142">
        <v>99</v>
      </c>
      <c r="F1142">
        <v>99</v>
      </c>
      <c r="G1142">
        <v>3</v>
      </c>
      <c r="H1142">
        <v>1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  <c r="Q1142">
        <v>422</v>
      </c>
      <c r="R1142">
        <v>235314</v>
      </c>
      <c r="S1142">
        <v>235293</v>
      </c>
      <c r="T1142">
        <v>16.056099509591444</v>
      </c>
      <c r="U1142">
        <v>61.050626240474621</v>
      </c>
      <c r="V1142">
        <v>84.148356205234478</v>
      </c>
      <c r="W1142">
        <v>77.668932777430058</v>
      </c>
      <c r="X1142">
        <v>0</v>
      </c>
      <c r="Y1142">
        <v>0</v>
      </c>
      <c r="AA1142">
        <v>8.7262378319211802</v>
      </c>
      <c r="AB1142">
        <v>3.0825816504872074</v>
      </c>
      <c r="AC1142">
        <v>-39.972663427078487</v>
      </c>
      <c r="AD1142">
        <v>82.841582380752882</v>
      </c>
      <c r="AE1142">
        <v>82.37852004047798</v>
      </c>
    </row>
    <row r="1143" spans="1:31">
      <c r="A1143">
        <v>6</v>
      </c>
      <c r="C1143">
        <v>2010</v>
      </c>
      <c r="D1143">
        <v>99</v>
      </c>
      <c r="E1143">
        <v>99</v>
      </c>
      <c r="F1143">
        <v>99</v>
      </c>
      <c r="G1143">
        <v>3</v>
      </c>
      <c r="H1143">
        <v>2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  <c r="Q1143">
        <v>93</v>
      </c>
      <c r="R1143">
        <v>48739</v>
      </c>
      <c r="S1143">
        <v>48343</v>
      </c>
      <c r="T1143">
        <v>16.124233160302829</v>
      </c>
      <c r="U1143">
        <v>61.40752539147342</v>
      </c>
      <c r="V1143">
        <v>88.312850374967056</v>
      </c>
      <c r="W1143">
        <v>81.512760896096381</v>
      </c>
      <c r="X1143">
        <v>0</v>
      </c>
      <c r="Y1143">
        <v>0</v>
      </c>
      <c r="AB1143">
        <v>3.258801401168304</v>
      </c>
      <c r="AD1143">
        <v>17.158417619247111</v>
      </c>
      <c r="AE1143">
        <v>17.621479959522048</v>
      </c>
    </row>
    <row r="1144" spans="1:31">
      <c r="A1144">
        <v>6</v>
      </c>
      <c r="C1144">
        <v>2010</v>
      </c>
      <c r="D1144">
        <v>99</v>
      </c>
      <c r="E1144">
        <v>99</v>
      </c>
      <c r="F1144">
        <v>99</v>
      </c>
      <c r="G1144">
        <v>4</v>
      </c>
      <c r="H1144">
        <v>1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  <c r="Q1144">
        <v>145</v>
      </c>
      <c r="R1144">
        <v>69780</v>
      </c>
      <c r="S1144">
        <v>69777.5</v>
      </c>
      <c r="T1144">
        <v>16.047320149039844</v>
      </c>
      <c r="U1144">
        <v>60.9590054100534</v>
      </c>
      <c r="V1144">
        <v>82.992831610363055</v>
      </c>
      <c r="W1144">
        <v>76.602383576367856</v>
      </c>
      <c r="X1144">
        <v>0</v>
      </c>
      <c r="Y1144">
        <v>0</v>
      </c>
      <c r="AA1144">
        <v>9.4557960324028478</v>
      </c>
      <c r="AB1144">
        <v>2.9855376982578745</v>
      </c>
      <c r="AC1144">
        <v>-42.601121971733278</v>
      </c>
      <c r="AD1144">
        <v>79.435369116056691</v>
      </c>
      <c r="AE1144">
        <v>79.235207964741463</v>
      </c>
    </row>
    <row r="1145" spans="1:31">
      <c r="A1145">
        <v>6</v>
      </c>
      <c r="C1145">
        <v>2010</v>
      </c>
      <c r="D1145">
        <v>99</v>
      </c>
      <c r="E1145">
        <v>99</v>
      </c>
      <c r="F1145">
        <v>99</v>
      </c>
      <c r="G1145">
        <v>4</v>
      </c>
      <c r="H1145">
        <v>2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  <c r="Q1145">
        <v>41</v>
      </c>
      <c r="R1145">
        <v>18065</v>
      </c>
      <c r="S1145">
        <v>18063</v>
      </c>
      <c r="T1145">
        <v>15.976363133130363</v>
      </c>
      <c r="U1145">
        <v>61.082599789625192</v>
      </c>
      <c r="V1145">
        <v>84.021226057900151</v>
      </c>
      <c r="W1145">
        <v>77.551591651442322</v>
      </c>
      <c r="X1145">
        <v>0</v>
      </c>
      <c r="Y1145">
        <v>0</v>
      </c>
      <c r="AA1145">
        <v>9.5539806228670887</v>
      </c>
      <c r="AB1145">
        <v>3.2068233417143284</v>
      </c>
      <c r="AC1145">
        <v>-46.381639677844944</v>
      </c>
      <c r="AD1145">
        <v>20.564630883943313</v>
      </c>
      <c r="AE1145">
        <v>20.764792035258559</v>
      </c>
    </row>
    <row r="1146" spans="1:31">
      <c r="A1146">
        <v>6</v>
      </c>
      <c r="C1146">
        <v>2009</v>
      </c>
      <c r="D1146">
        <v>99</v>
      </c>
      <c r="E1146">
        <v>99</v>
      </c>
      <c r="F1146">
        <v>99</v>
      </c>
      <c r="G1146">
        <v>1</v>
      </c>
      <c r="H1146">
        <v>1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  <c r="Q1146">
        <v>861</v>
      </c>
      <c r="R1146">
        <v>449038</v>
      </c>
      <c r="S1146">
        <v>448997</v>
      </c>
      <c r="T1146">
        <v>15.262131489985252</v>
      </c>
      <c r="U1146">
        <v>59.414751100786866</v>
      </c>
      <c r="V1146">
        <v>84.406209587684813</v>
      </c>
      <c r="W1146">
        <v>77.906931449430004</v>
      </c>
      <c r="X1146">
        <v>0</v>
      </c>
      <c r="Y1146">
        <v>0</v>
      </c>
      <c r="AA1146">
        <v>7.9523040413885004</v>
      </c>
      <c r="AB1146">
        <v>3.3889604202131274</v>
      </c>
      <c r="AC1146">
        <v>-26.25253123944244</v>
      </c>
      <c r="AD1146">
        <v>72.285809033512635</v>
      </c>
      <c r="AE1146">
        <v>71.130250712848309</v>
      </c>
    </row>
    <row r="1147" spans="1:31">
      <c r="A1147">
        <v>6</v>
      </c>
      <c r="C1147">
        <v>2009</v>
      </c>
      <c r="D1147">
        <v>99</v>
      </c>
      <c r="E1147">
        <v>99</v>
      </c>
      <c r="F1147">
        <v>99</v>
      </c>
      <c r="G1147">
        <v>1</v>
      </c>
      <c r="H1147">
        <v>2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  <c r="Q1147">
        <v>330</v>
      </c>
      <c r="R1147">
        <v>172160</v>
      </c>
      <c r="S1147">
        <v>172038</v>
      </c>
      <c r="T1147">
        <v>15.455913104089221</v>
      </c>
      <c r="U1147">
        <v>59.865651774607919</v>
      </c>
      <c r="V1147">
        <v>89.462593470462423</v>
      </c>
      <c r="W1147">
        <v>82.573973773237697</v>
      </c>
      <c r="X1147">
        <v>0</v>
      </c>
      <c r="Y1147">
        <v>0</v>
      </c>
      <c r="AA1147">
        <v>8.1999014383486148</v>
      </c>
      <c r="AB1147">
        <v>3.3858925580032055</v>
      </c>
      <c r="AC1147">
        <v>-46.287815972687</v>
      </c>
      <c r="AD1147">
        <v>27.71419096648734</v>
      </c>
      <c r="AE1147">
        <v>28.869749287151699</v>
      </c>
    </row>
    <row r="1148" spans="1:31">
      <c r="A1148">
        <v>6</v>
      </c>
      <c r="C1148">
        <v>2009</v>
      </c>
      <c r="D1148">
        <v>99</v>
      </c>
      <c r="E1148">
        <v>99</v>
      </c>
      <c r="F1148">
        <v>99</v>
      </c>
      <c r="G1148">
        <v>2</v>
      </c>
      <c r="H1148">
        <v>1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  <c r="Q1148">
        <v>579</v>
      </c>
      <c r="R1148">
        <v>254344</v>
      </c>
      <c r="S1148">
        <v>254311</v>
      </c>
      <c r="T1148">
        <v>15.225116377819012</v>
      </c>
      <c r="U1148">
        <v>59.369331251892369</v>
      </c>
      <c r="V1148">
        <v>84.723596614179442</v>
      </c>
      <c r="W1148">
        <v>78.199879674885622</v>
      </c>
      <c r="X1148">
        <v>0</v>
      </c>
      <c r="Y1148">
        <v>0</v>
      </c>
      <c r="AA1148">
        <v>7.9649366169846578</v>
      </c>
      <c r="AB1148">
        <v>3.3265521224984926</v>
      </c>
      <c r="AC1148">
        <v>-32.991094385195019</v>
      </c>
      <c r="AD1148">
        <v>56.497536573771718</v>
      </c>
      <c r="AE1148">
        <v>55.08809417162837</v>
      </c>
    </row>
    <row r="1149" spans="1:31">
      <c r="A1149">
        <v>6</v>
      </c>
      <c r="C1149">
        <v>2009</v>
      </c>
      <c r="D1149">
        <v>99</v>
      </c>
      <c r="E1149">
        <v>99</v>
      </c>
      <c r="F1149">
        <v>99</v>
      </c>
      <c r="G1149">
        <v>2</v>
      </c>
      <c r="H1149">
        <v>2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  <c r="Q1149">
        <v>458</v>
      </c>
      <c r="R1149">
        <v>195842</v>
      </c>
      <c r="S1149">
        <v>195710</v>
      </c>
      <c r="T1149">
        <v>15.269533603619244</v>
      </c>
      <c r="U1149">
        <v>59.461923253793856</v>
      </c>
      <c r="V1149">
        <v>89.804774493049692</v>
      </c>
      <c r="W1149">
        <v>82.889806857084281</v>
      </c>
      <c r="X1149">
        <v>0</v>
      </c>
      <c r="Y1149">
        <v>0</v>
      </c>
      <c r="AA1149">
        <v>8.7530232755146482</v>
      </c>
      <c r="AB1149">
        <v>3.40325517520805</v>
      </c>
      <c r="AC1149">
        <v>-47.948065841147489</v>
      </c>
      <c r="AD1149">
        <v>43.502463426228275</v>
      </c>
      <c r="AE1149">
        <v>44.911905828371609</v>
      </c>
    </row>
    <row r="1150" spans="1:31">
      <c r="A1150">
        <v>6</v>
      </c>
      <c r="C1150">
        <v>2009</v>
      </c>
      <c r="D1150">
        <v>99</v>
      </c>
      <c r="E1150">
        <v>99</v>
      </c>
      <c r="F1150">
        <v>99</v>
      </c>
      <c r="G1150">
        <v>3</v>
      </c>
      <c r="H1150">
        <v>1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  <c r="Q1150">
        <v>448</v>
      </c>
      <c r="R1150">
        <v>229754</v>
      </c>
      <c r="S1150">
        <v>229739</v>
      </c>
      <c r="T1150">
        <v>15.246676880489565</v>
      </c>
      <c r="U1150">
        <v>59.413682483165672</v>
      </c>
      <c r="V1150">
        <v>83.241941841424079</v>
      </c>
      <c r="W1150">
        <v>76.832312319632507</v>
      </c>
      <c r="X1150">
        <v>0</v>
      </c>
      <c r="Y1150">
        <v>0</v>
      </c>
      <c r="AA1150">
        <v>8.4297505311185343</v>
      </c>
      <c r="AB1150">
        <v>3.4196574831268198</v>
      </c>
      <c r="AC1150">
        <v>-29.700722230472376</v>
      </c>
      <c r="AD1150">
        <v>81.990871425563583</v>
      </c>
      <c r="AE1150">
        <v>81.58742638385101</v>
      </c>
    </row>
    <row r="1151" spans="1:31">
      <c r="A1151">
        <v>6</v>
      </c>
      <c r="C1151">
        <v>2009</v>
      </c>
      <c r="D1151">
        <v>99</v>
      </c>
      <c r="E1151">
        <v>99</v>
      </c>
      <c r="F1151">
        <v>99</v>
      </c>
      <c r="G1151">
        <v>3</v>
      </c>
      <c r="H1151">
        <v>2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  <c r="Q1151">
        <v>105</v>
      </c>
      <c r="R1151">
        <v>50465</v>
      </c>
      <c r="S1151">
        <v>50246</v>
      </c>
      <c r="T1151">
        <v>15.424829089467949</v>
      </c>
      <c r="U1151">
        <v>59.746467380488014</v>
      </c>
      <c r="V1151">
        <v>86.257750545531621</v>
      </c>
      <c r="W1151">
        <v>79.615903753532479</v>
      </c>
      <c r="X1151">
        <v>0</v>
      </c>
      <c r="Y1151">
        <v>0</v>
      </c>
      <c r="AA1151">
        <v>3.217486736477964</v>
      </c>
      <c r="AB1151">
        <v>3.3421830644103494</v>
      </c>
      <c r="AC1151">
        <v>-257.38446975987455</v>
      </c>
      <c r="AD1151">
        <v>18.009128574436421</v>
      </c>
      <c r="AE1151">
        <v>18.412573616149022</v>
      </c>
    </row>
    <row r="1152" spans="1:31">
      <c r="A1152">
        <v>6</v>
      </c>
      <c r="C1152">
        <v>2009</v>
      </c>
      <c r="D1152">
        <v>99</v>
      </c>
      <c r="E1152">
        <v>99</v>
      </c>
      <c r="F1152">
        <v>99</v>
      </c>
      <c r="G1152">
        <v>4</v>
      </c>
      <c r="H1152">
        <v>1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  <c r="Q1152">
        <v>162</v>
      </c>
      <c r="R1152">
        <v>70150</v>
      </c>
      <c r="S1152">
        <v>70149</v>
      </c>
      <c r="T1152">
        <v>15.145858873841769</v>
      </c>
      <c r="U1152">
        <v>59.228470826383848</v>
      </c>
      <c r="V1152">
        <v>82.455241881280685</v>
      </c>
      <c r="W1152">
        <v>76.106188256426023</v>
      </c>
      <c r="X1152">
        <v>0</v>
      </c>
      <c r="Y1152">
        <v>0</v>
      </c>
      <c r="AA1152">
        <v>8.9738675522287981</v>
      </c>
      <c r="AB1152">
        <v>3.4547068990860916</v>
      </c>
      <c r="AC1152">
        <v>-30.725589231477542</v>
      </c>
      <c r="AD1152">
        <v>90.462435199752377</v>
      </c>
      <c r="AE1152">
        <v>90.387826624700807</v>
      </c>
    </row>
    <row r="1153" spans="1:31">
      <c r="A1153">
        <v>6</v>
      </c>
      <c r="C1153">
        <v>2009</v>
      </c>
      <c r="D1153">
        <v>99</v>
      </c>
      <c r="E1153">
        <v>99</v>
      </c>
      <c r="F1153">
        <v>99</v>
      </c>
      <c r="G1153">
        <v>4</v>
      </c>
      <c r="H1153">
        <v>2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  <c r="Q1153">
        <v>36</v>
      </c>
      <c r="R1153">
        <v>7396</v>
      </c>
      <c r="S1153">
        <v>7396</v>
      </c>
      <c r="T1153">
        <v>15.892644672796102</v>
      </c>
      <c r="U1153">
        <v>60.839507842076799</v>
      </c>
      <c r="V1153">
        <v>83.167089235082102</v>
      </c>
      <c r="W1153">
        <v>76.763223363980387</v>
      </c>
      <c r="X1153">
        <v>0</v>
      </c>
      <c r="Y1153">
        <v>0</v>
      </c>
      <c r="AA1153">
        <v>8.6972807767143099</v>
      </c>
      <c r="AB1153">
        <v>3.3049141469533643</v>
      </c>
      <c r="AC1153">
        <v>-33.191222774958248</v>
      </c>
      <c r="AD1153">
        <v>9.5375648002475977</v>
      </c>
      <c r="AE1153">
        <v>9.6121733752991805</v>
      </c>
    </row>
    <row r="1154" spans="1:31">
      <c r="A1154">
        <v>6</v>
      </c>
      <c r="C1154">
        <v>2008</v>
      </c>
      <c r="D1154">
        <v>99</v>
      </c>
      <c r="E1154">
        <v>99</v>
      </c>
      <c r="F1154">
        <v>99</v>
      </c>
      <c r="G1154">
        <v>1</v>
      </c>
      <c r="H1154">
        <v>1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  <c r="Q1154">
        <v>937</v>
      </c>
      <c r="R1154">
        <v>459429</v>
      </c>
      <c r="S1154">
        <v>459424</v>
      </c>
      <c r="T1154">
        <v>13.821852778122404</v>
      </c>
      <c r="U1154">
        <v>56.748017082259523</v>
      </c>
      <c r="V1154">
        <v>85.051033519879056</v>
      </c>
      <c r="W1154">
        <v>78.502103938844897</v>
      </c>
      <c r="X1154">
        <v>0</v>
      </c>
      <c r="Y1154">
        <v>0</v>
      </c>
      <c r="AA1154">
        <v>8.0894281133340353</v>
      </c>
      <c r="AB1154">
        <v>2.531523451569738</v>
      </c>
      <c r="AC1154">
        <v>-17.429522465348505</v>
      </c>
      <c r="AD1154">
        <v>73.319183230532317</v>
      </c>
      <c r="AE1154">
        <v>72.352403771640397</v>
      </c>
    </row>
    <row r="1155" spans="1:31">
      <c r="A1155">
        <v>6</v>
      </c>
      <c r="C1155">
        <v>2008</v>
      </c>
      <c r="D1155">
        <v>99</v>
      </c>
      <c r="E1155">
        <v>99</v>
      </c>
      <c r="F1155">
        <v>99</v>
      </c>
      <c r="G1155">
        <v>1</v>
      </c>
      <c r="H1155">
        <v>2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  <c r="Q1155">
        <v>332</v>
      </c>
      <c r="R1155">
        <v>167186</v>
      </c>
      <c r="S1155">
        <v>167050</v>
      </c>
      <c r="T1155">
        <v>14.472019188209536</v>
      </c>
      <c r="U1155">
        <v>57.794408859622862</v>
      </c>
      <c r="V1155">
        <v>89.450114357780876</v>
      </c>
      <c r="W1155">
        <v>82.562455552229508</v>
      </c>
      <c r="X1155">
        <v>0</v>
      </c>
      <c r="Y1155">
        <v>0</v>
      </c>
      <c r="AA1155">
        <v>8.2071694330763751</v>
      </c>
      <c r="AB1155">
        <v>2.5056693309409326</v>
      </c>
      <c r="AC1155">
        <v>-40.29789592192725</v>
      </c>
      <c r="AD1155">
        <v>26.680816769467697</v>
      </c>
      <c r="AE1155">
        <v>27.6475962283596</v>
      </c>
    </row>
    <row r="1156" spans="1:31">
      <c r="A1156">
        <v>6</v>
      </c>
      <c r="C1156">
        <v>2008</v>
      </c>
      <c r="D1156">
        <v>99</v>
      </c>
      <c r="E1156">
        <v>99</v>
      </c>
      <c r="F1156">
        <v>99</v>
      </c>
      <c r="G1156">
        <v>2</v>
      </c>
      <c r="H1156">
        <v>1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  <c r="Q1156">
        <v>584</v>
      </c>
      <c r="R1156">
        <v>250877</v>
      </c>
      <c r="S1156">
        <v>250842</v>
      </c>
      <c r="T1156">
        <v>13.890201174280625</v>
      </c>
      <c r="U1156">
        <v>56.849809840457347</v>
      </c>
      <c r="V1156">
        <v>85.492610400631648</v>
      </c>
      <c r="W1156">
        <v>78.909679399780359</v>
      </c>
      <c r="X1156">
        <v>0</v>
      </c>
      <c r="Y1156">
        <v>0</v>
      </c>
      <c r="AA1156">
        <v>7.9798714773636767</v>
      </c>
      <c r="AB1156">
        <v>2.4598203454288341</v>
      </c>
      <c r="AC1156">
        <v>-25.599724674358104</v>
      </c>
      <c r="AD1156">
        <v>57.489304267522797</v>
      </c>
      <c r="AE1156">
        <v>56.416931959911118</v>
      </c>
    </row>
    <row r="1157" spans="1:31">
      <c r="A1157">
        <v>6</v>
      </c>
      <c r="C1157">
        <v>2008</v>
      </c>
      <c r="D1157">
        <v>99</v>
      </c>
      <c r="E1157">
        <v>99</v>
      </c>
      <c r="F1157">
        <v>99</v>
      </c>
      <c r="G1157">
        <v>2</v>
      </c>
      <c r="H1157">
        <v>2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  <c r="Q1157">
        <v>472</v>
      </c>
      <c r="R1157">
        <v>185512</v>
      </c>
      <c r="S1157">
        <v>185448</v>
      </c>
      <c r="T1157">
        <v>14.162620207857175</v>
      </c>
      <c r="U1157">
        <v>57.293154954488593</v>
      </c>
      <c r="V1157">
        <v>89.355466353786426</v>
      </c>
      <c r="W1157">
        <v>82.475095444545275</v>
      </c>
      <c r="X1157">
        <v>0</v>
      </c>
      <c r="Y1157">
        <v>0</v>
      </c>
      <c r="AA1157">
        <v>9.2318734779054754</v>
      </c>
      <c r="AB1157">
        <v>2.5304427813363639</v>
      </c>
      <c r="AC1157">
        <v>-28.81968751993794</v>
      </c>
      <c r="AD1157">
        <v>42.510695732477217</v>
      </c>
      <c r="AE1157">
        <v>43.583068040088897</v>
      </c>
    </row>
    <row r="1158" spans="1:31">
      <c r="A1158">
        <v>6</v>
      </c>
      <c r="C1158">
        <v>2008</v>
      </c>
      <c r="D1158">
        <v>99</v>
      </c>
      <c r="E1158">
        <v>99</v>
      </c>
      <c r="F1158">
        <v>99</v>
      </c>
      <c r="G1158">
        <v>3</v>
      </c>
      <c r="H1158">
        <v>1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  <c r="Q1158">
        <v>460</v>
      </c>
      <c r="R1158">
        <v>230170</v>
      </c>
      <c r="S1158">
        <v>230164</v>
      </c>
      <c r="T1158">
        <v>13.788317330668638</v>
      </c>
      <c r="U1158">
        <v>56.699292678264179</v>
      </c>
      <c r="V1158">
        <v>83.718337593868853</v>
      </c>
      <c r="W1158">
        <v>77.272025599137308</v>
      </c>
      <c r="X1158">
        <v>0</v>
      </c>
      <c r="Y1158">
        <v>0</v>
      </c>
      <c r="AA1158">
        <v>8.6023595258100602</v>
      </c>
      <c r="AB1158">
        <v>2.4507917075110282</v>
      </c>
      <c r="AC1158">
        <v>-23.344175252219873</v>
      </c>
      <c r="AD1158">
        <v>82.776503082046474</v>
      </c>
      <c r="AE1158">
        <v>82.370544833228251</v>
      </c>
    </row>
    <row r="1159" spans="1:31">
      <c r="A1159">
        <v>6</v>
      </c>
      <c r="C1159">
        <v>2008</v>
      </c>
      <c r="D1159">
        <v>99</v>
      </c>
      <c r="E1159">
        <v>99</v>
      </c>
      <c r="F1159">
        <v>99</v>
      </c>
      <c r="G1159">
        <v>3</v>
      </c>
      <c r="H1159">
        <v>2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106</v>
      </c>
      <c r="R1159">
        <v>47892</v>
      </c>
      <c r="S1159">
        <v>47491</v>
      </c>
      <c r="T1159">
        <v>14.097719869706838</v>
      </c>
      <c r="U1159">
        <v>57.165968288728401</v>
      </c>
      <c r="V1159">
        <v>87.53897214440957</v>
      </c>
      <c r="W1159">
        <v>80.798471289297055</v>
      </c>
      <c r="X1159">
        <v>0</v>
      </c>
      <c r="Y1159">
        <v>0</v>
      </c>
      <c r="AB1159">
        <v>2.6212639665919153</v>
      </c>
      <c r="AD1159">
        <v>17.22349691795355</v>
      </c>
      <c r="AE1159">
        <v>17.629455166771745</v>
      </c>
    </row>
    <row r="1160" spans="1:31">
      <c r="A1160">
        <v>6</v>
      </c>
      <c r="C1160">
        <v>2008</v>
      </c>
      <c r="D1160">
        <v>99</v>
      </c>
      <c r="E1160">
        <v>99</v>
      </c>
      <c r="F1160">
        <v>99</v>
      </c>
      <c r="G1160">
        <v>4</v>
      </c>
      <c r="H1160">
        <v>1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171</v>
      </c>
      <c r="R1160">
        <v>69431</v>
      </c>
      <c r="S1160">
        <v>69426</v>
      </c>
      <c r="T1160">
        <v>13.729256384035947</v>
      </c>
      <c r="U1160">
        <v>56.580085270647906</v>
      </c>
      <c r="V1160">
        <v>82.799215133507261</v>
      </c>
      <c r="W1160">
        <v>76.423675568230564</v>
      </c>
      <c r="X1160">
        <v>0</v>
      </c>
      <c r="Y1160">
        <v>0</v>
      </c>
      <c r="AA1160">
        <v>9.2068327233923117</v>
      </c>
      <c r="AB1160">
        <v>2.3305050512492964</v>
      </c>
      <c r="AC1160">
        <v>-22.251035929028443</v>
      </c>
      <c r="AD1160">
        <v>94.469086753020619</v>
      </c>
      <c r="AE1160">
        <v>94.427792986819611</v>
      </c>
    </row>
    <row r="1161" spans="1:31">
      <c r="A1161">
        <v>6</v>
      </c>
      <c r="C1161">
        <v>2008</v>
      </c>
      <c r="D1161">
        <v>99</v>
      </c>
      <c r="E1161">
        <v>99</v>
      </c>
      <c r="F1161">
        <v>99</v>
      </c>
      <c r="G1161">
        <v>4</v>
      </c>
      <c r="H1161">
        <v>2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21</v>
      </c>
      <c r="R1161">
        <v>4065</v>
      </c>
      <c r="S1161">
        <v>4065</v>
      </c>
      <c r="T1161">
        <v>14.614022140221403</v>
      </c>
      <c r="U1161">
        <v>57.9640836408364</v>
      </c>
      <c r="V1161">
        <v>83.444514185120141</v>
      </c>
      <c r="W1161">
        <v>77.019286592865953</v>
      </c>
      <c r="X1161">
        <v>0</v>
      </c>
      <c r="Y1161">
        <v>0</v>
      </c>
      <c r="AA1161">
        <v>8.8844871912897361</v>
      </c>
      <c r="AB1161">
        <v>2.3695877653098329</v>
      </c>
      <c r="AC1161">
        <v>-21.325146237542679</v>
      </c>
      <c r="AD1161">
        <v>5.5309132469794253</v>
      </c>
      <c r="AE1161">
        <v>5.5722070131803587</v>
      </c>
    </row>
    <row r="1162" spans="1:31">
      <c r="A1162">
        <v>6</v>
      </c>
      <c r="C1162">
        <v>2007</v>
      </c>
      <c r="D1162">
        <v>99</v>
      </c>
      <c r="E1162">
        <v>99</v>
      </c>
      <c r="F1162">
        <v>99</v>
      </c>
      <c r="G1162">
        <v>1</v>
      </c>
      <c r="H1162">
        <v>1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970</v>
      </c>
      <c r="R1162">
        <v>455691</v>
      </c>
      <c r="S1162">
        <v>455669</v>
      </c>
      <c r="T1162">
        <v>13.837547812004184</v>
      </c>
      <c r="U1162">
        <v>56.779739240545219</v>
      </c>
      <c r="V1162">
        <v>83.49451174366547</v>
      </c>
      <c r="W1162">
        <v>77.065434339400383</v>
      </c>
      <c r="X1162">
        <v>0</v>
      </c>
      <c r="Y1162">
        <v>0</v>
      </c>
      <c r="AA1162">
        <v>8.2190572187847675</v>
      </c>
      <c r="AB1162">
        <v>2.41490375258658</v>
      </c>
      <c r="AC1162">
        <v>-20.476449945477473</v>
      </c>
      <c r="AD1162">
        <v>73.00809882002352</v>
      </c>
      <c r="AE1162">
        <v>72.265015012617525</v>
      </c>
    </row>
    <row r="1163" spans="1:31">
      <c r="A1163">
        <v>6</v>
      </c>
      <c r="C1163">
        <v>2007</v>
      </c>
      <c r="D1163">
        <v>99</v>
      </c>
      <c r="E1163">
        <v>99</v>
      </c>
      <c r="F1163">
        <v>99</v>
      </c>
      <c r="G1163">
        <v>1</v>
      </c>
      <c r="H1163">
        <v>2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326</v>
      </c>
      <c r="R1163">
        <v>168474</v>
      </c>
      <c r="S1163">
        <v>168367</v>
      </c>
      <c r="T1163">
        <v>14.540795612379361</v>
      </c>
      <c r="U1163">
        <v>57.885393218386021</v>
      </c>
      <c r="V1163">
        <v>86.776363873789251</v>
      </c>
      <c r="W1163">
        <v>80.094583855505107</v>
      </c>
      <c r="X1163">
        <v>0</v>
      </c>
      <c r="Y1163">
        <v>0</v>
      </c>
      <c r="AA1163">
        <v>8.6445937576972582</v>
      </c>
      <c r="AB1163">
        <v>2.5426549888378478</v>
      </c>
      <c r="AC1163">
        <v>-34.556336391942345</v>
      </c>
      <c r="AD1163">
        <v>26.991901179976445</v>
      </c>
      <c r="AE1163">
        <v>27.734984987382457</v>
      </c>
    </row>
    <row r="1164" spans="1:31">
      <c r="A1164">
        <v>6</v>
      </c>
      <c r="C1164">
        <v>2007</v>
      </c>
      <c r="D1164">
        <v>99</v>
      </c>
      <c r="E1164">
        <v>99</v>
      </c>
      <c r="F1164">
        <v>99</v>
      </c>
      <c r="G1164">
        <v>2</v>
      </c>
      <c r="H1164">
        <v>1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648</v>
      </c>
      <c r="R1164">
        <v>251383</v>
      </c>
      <c r="S1164">
        <v>251359</v>
      </c>
      <c r="T1164">
        <v>13.871697767947717</v>
      </c>
      <c r="U1164">
        <v>56.819771720925054</v>
      </c>
      <c r="V1164">
        <v>83.389142989242117</v>
      </c>
      <c r="W1164">
        <v>76.968178979069862</v>
      </c>
      <c r="X1164">
        <v>0</v>
      </c>
      <c r="Y1164">
        <v>0</v>
      </c>
      <c r="AA1164">
        <v>8.4323552811765978</v>
      </c>
      <c r="AB1164">
        <v>2.4288721553783326</v>
      </c>
      <c r="AC1164">
        <v>-21.661975125842361</v>
      </c>
      <c r="AD1164">
        <v>59.072355604851154</v>
      </c>
      <c r="AE1164">
        <v>58.168605990587309</v>
      </c>
    </row>
    <row r="1165" spans="1:31">
      <c r="A1165">
        <v>6</v>
      </c>
      <c r="C1165">
        <v>2007</v>
      </c>
      <c r="D1165">
        <v>99</v>
      </c>
      <c r="E1165">
        <v>99</v>
      </c>
      <c r="F1165">
        <v>99</v>
      </c>
      <c r="G1165">
        <v>2</v>
      </c>
      <c r="H1165">
        <v>2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482</v>
      </c>
      <c r="R1165">
        <v>174168</v>
      </c>
      <c r="S1165">
        <v>174000</v>
      </c>
      <c r="T1165">
        <v>14.278024665839878</v>
      </c>
      <c r="U1165">
        <v>57.484189655172415</v>
      </c>
      <c r="V1165">
        <v>86.69952304454435</v>
      </c>
      <c r="W1165">
        <v>80.023659770115131</v>
      </c>
      <c r="X1165">
        <v>0</v>
      </c>
      <c r="Y1165">
        <v>0</v>
      </c>
      <c r="AA1165">
        <v>9.1265543873558279</v>
      </c>
      <c r="AB1165">
        <v>2.361673751084076</v>
      </c>
      <c r="AC1165">
        <v>-47.314380339610089</v>
      </c>
      <c r="AD1165">
        <v>40.927644395148874</v>
      </c>
      <c r="AE1165">
        <v>41.831394009412698</v>
      </c>
    </row>
    <row r="1166" spans="1:31">
      <c r="A1166">
        <v>6</v>
      </c>
      <c r="C1166">
        <v>2007</v>
      </c>
      <c r="D1166">
        <v>99</v>
      </c>
      <c r="E1166">
        <v>99</v>
      </c>
      <c r="F1166">
        <v>99</v>
      </c>
      <c r="G1166">
        <v>3</v>
      </c>
      <c r="H1166">
        <v>1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495</v>
      </c>
      <c r="R1166">
        <v>222262</v>
      </c>
      <c r="S1166">
        <v>222254</v>
      </c>
      <c r="T1166">
        <v>13.722489674348296</v>
      </c>
      <c r="U1166">
        <v>56.584088475348047</v>
      </c>
      <c r="V1166">
        <v>82.147796581232853</v>
      </c>
      <c r="W1166">
        <v>75.822416244476543</v>
      </c>
      <c r="X1166">
        <v>0</v>
      </c>
      <c r="Y1166">
        <v>0</v>
      </c>
      <c r="AA1166">
        <v>8.4124306368513864</v>
      </c>
      <c r="AB1166">
        <v>2.3988692050993357</v>
      </c>
      <c r="AC1166">
        <v>-21.026848857833826</v>
      </c>
      <c r="AD1166">
        <v>82.569720745520655</v>
      </c>
      <c r="AE1166">
        <v>82.088254642184381</v>
      </c>
    </row>
    <row r="1167" spans="1:31">
      <c r="A1167">
        <v>6</v>
      </c>
      <c r="C1167">
        <v>2007</v>
      </c>
      <c r="D1167">
        <v>99</v>
      </c>
      <c r="E1167">
        <v>99</v>
      </c>
      <c r="F1167">
        <v>99</v>
      </c>
      <c r="G1167">
        <v>3</v>
      </c>
      <c r="H1167">
        <v>2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  <c r="Q1167">
        <v>122</v>
      </c>
      <c r="R1167">
        <v>46919</v>
      </c>
      <c r="S1167">
        <v>46570</v>
      </c>
      <c r="T1167">
        <v>14.362411816108612</v>
      </c>
      <c r="U1167">
        <v>57.620506764011182</v>
      </c>
      <c r="V1167">
        <v>86.152883007228397</v>
      </c>
      <c r="W1167">
        <v>79.519111015675136</v>
      </c>
      <c r="X1167">
        <v>0</v>
      </c>
      <c r="Y1167">
        <v>0</v>
      </c>
      <c r="AB1167">
        <v>2.4569045541052459</v>
      </c>
      <c r="AD1167">
        <v>17.430279254479334</v>
      </c>
      <c r="AE1167">
        <v>17.911745357815612</v>
      </c>
    </row>
    <row r="1168" spans="1:31">
      <c r="A1168">
        <v>6</v>
      </c>
      <c r="C1168">
        <v>2007</v>
      </c>
      <c r="D1168">
        <v>99</v>
      </c>
      <c r="E1168">
        <v>99</v>
      </c>
      <c r="F1168">
        <v>99</v>
      </c>
      <c r="G1168">
        <v>4</v>
      </c>
      <c r="H1168">
        <v>1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165</v>
      </c>
      <c r="R1168">
        <v>62133</v>
      </c>
      <c r="S1168">
        <v>62131</v>
      </c>
      <c r="T1168">
        <v>13.743083385640483</v>
      </c>
      <c r="U1168">
        <v>56.611385620704645</v>
      </c>
      <c r="V1168">
        <v>82.29103282333017</v>
      </c>
      <c r="W1168">
        <v>75.954623295939243</v>
      </c>
      <c r="X1168">
        <v>0</v>
      </c>
      <c r="Y1168">
        <v>0</v>
      </c>
      <c r="AA1168">
        <v>8.9241166167502115</v>
      </c>
      <c r="AB1168">
        <v>2.3538851352495058</v>
      </c>
      <c r="AC1168">
        <v>-24.242590679752642</v>
      </c>
      <c r="AD1168">
        <v>91.287483654849211</v>
      </c>
      <c r="AE1168">
        <v>91.384294743154683</v>
      </c>
    </row>
    <row r="1169" spans="1:31">
      <c r="A1169">
        <v>6</v>
      </c>
      <c r="C1169">
        <v>2007</v>
      </c>
      <c r="D1169">
        <v>99</v>
      </c>
      <c r="E1169">
        <v>99</v>
      </c>
      <c r="F1169">
        <v>99</v>
      </c>
      <c r="G1169">
        <v>4</v>
      </c>
      <c r="H1169">
        <v>2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25</v>
      </c>
      <c r="R1169">
        <v>5930</v>
      </c>
      <c r="S1169">
        <v>5930</v>
      </c>
      <c r="T1169">
        <v>14.74569983136594</v>
      </c>
      <c r="U1169">
        <v>58.217706576728496</v>
      </c>
      <c r="V1169">
        <v>81.286533574256609</v>
      </c>
      <c r="W1169">
        <v>75.027470489038848</v>
      </c>
      <c r="X1169">
        <v>0</v>
      </c>
      <c r="Y1169">
        <v>0</v>
      </c>
      <c r="AA1169">
        <v>8.2374337334017191</v>
      </c>
      <c r="AB1169">
        <v>2.2660311713922421</v>
      </c>
      <c r="AC1169">
        <v>-21.647246466663567</v>
      </c>
      <c r="AD1169">
        <v>8.7125163451508136</v>
      </c>
      <c r="AE1169">
        <v>8.6157052568453416</v>
      </c>
    </row>
    <row r="1170" spans="1:31">
      <c r="A1170">
        <v>6</v>
      </c>
      <c r="C1170">
        <v>2006</v>
      </c>
      <c r="D1170">
        <v>99</v>
      </c>
      <c r="E1170">
        <v>99</v>
      </c>
      <c r="F1170">
        <v>99</v>
      </c>
      <c r="G1170">
        <v>1</v>
      </c>
      <c r="H1170">
        <v>1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1075</v>
      </c>
      <c r="R1170">
        <v>465296</v>
      </c>
      <c r="S1170">
        <v>465272</v>
      </c>
      <c r="T1170">
        <v>13.960077026237061</v>
      </c>
      <c r="U1170">
        <v>56.978298715590007</v>
      </c>
      <c r="V1170">
        <v>80.458150720566422</v>
      </c>
      <c r="W1170">
        <v>74.262873115080751</v>
      </c>
      <c r="X1170">
        <v>0</v>
      </c>
      <c r="Y1170">
        <v>0</v>
      </c>
      <c r="AA1170">
        <v>7.6367636256422626</v>
      </c>
      <c r="AB1170">
        <v>2.3689834468264004</v>
      </c>
      <c r="AC1170">
        <v>-19.344728133924061</v>
      </c>
      <c r="AD1170">
        <v>74.322379486655251</v>
      </c>
      <c r="AE1170">
        <v>73.337685054111617</v>
      </c>
    </row>
    <row r="1171" spans="1:31">
      <c r="A1171">
        <v>6</v>
      </c>
      <c r="C1171">
        <v>2006</v>
      </c>
      <c r="D1171">
        <v>99</v>
      </c>
      <c r="E1171">
        <v>99</v>
      </c>
      <c r="F1171">
        <v>99</v>
      </c>
      <c r="G1171">
        <v>1</v>
      </c>
      <c r="H1171">
        <v>2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368</v>
      </c>
      <c r="R1171">
        <v>160755</v>
      </c>
      <c r="S1171">
        <v>159283</v>
      </c>
      <c r="T1171">
        <v>14.391303536437437</v>
      </c>
      <c r="U1171">
        <v>57.673091290344857</v>
      </c>
      <c r="V1171">
        <v>86.229458148278326</v>
      </c>
      <c r="W1171">
        <v>79.589789870858496</v>
      </c>
      <c r="X1171">
        <v>0</v>
      </c>
      <c r="Y1171">
        <v>0</v>
      </c>
      <c r="AB1171">
        <v>2.4192132574537846</v>
      </c>
      <c r="AD1171">
        <v>25.67762051334476</v>
      </c>
      <c r="AE1171">
        <v>26.662314945888401</v>
      </c>
    </row>
    <row r="1172" spans="1:31">
      <c r="A1172">
        <v>6</v>
      </c>
      <c r="C1172">
        <v>2006</v>
      </c>
      <c r="D1172">
        <v>99</v>
      </c>
      <c r="E1172">
        <v>99</v>
      </c>
      <c r="F1172">
        <v>99</v>
      </c>
      <c r="G1172">
        <v>2</v>
      </c>
      <c r="H1172">
        <v>1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  <c r="Q1172">
        <v>671</v>
      </c>
      <c r="R1172">
        <v>253659</v>
      </c>
      <c r="S1172">
        <v>253620</v>
      </c>
      <c r="T1172">
        <v>13.965536409116172</v>
      </c>
      <c r="U1172">
        <v>57.014285151013318</v>
      </c>
      <c r="V1172">
        <v>79.831327320806622</v>
      </c>
      <c r="W1172">
        <v>73.684315117105115</v>
      </c>
      <c r="X1172">
        <v>0</v>
      </c>
      <c r="Y1172">
        <v>0</v>
      </c>
      <c r="AA1172">
        <v>7.5739679716038593</v>
      </c>
      <c r="AB1172">
        <v>2.1629230500795855</v>
      </c>
      <c r="AC1172">
        <v>-23.00194657394734</v>
      </c>
      <c r="AD1172">
        <v>59.327389500371879</v>
      </c>
      <c r="AE1172">
        <v>58.528553718203725</v>
      </c>
    </row>
    <row r="1173" spans="1:31">
      <c r="A1173">
        <v>6</v>
      </c>
      <c r="C1173">
        <v>2006</v>
      </c>
      <c r="D1173">
        <v>99</v>
      </c>
      <c r="E1173">
        <v>99</v>
      </c>
      <c r="F1173">
        <v>99</v>
      </c>
      <c r="G1173">
        <v>2</v>
      </c>
      <c r="H1173">
        <v>2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514</v>
      </c>
      <c r="R1173">
        <v>173899</v>
      </c>
      <c r="S1173">
        <v>171246</v>
      </c>
      <c r="T1173">
        <v>14.315148448237196</v>
      </c>
      <c r="U1173">
        <v>57.567697931630512</v>
      </c>
      <c r="V1173">
        <v>85.07533889428376</v>
      </c>
      <c r="W1173">
        <v>78.524537799423342</v>
      </c>
      <c r="X1173">
        <v>0</v>
      </c>
      <c r="Y1173">
        <v>0</v>
      </c>
      <c r="AB1173">
        <v>2.3759700393956722</v>
      </c>
      <c r="AD1173">
        <v>40.672610499628121</v>
      </c>
      <c r="AE1173">
        <v>41.471446281796254</v>
      </c>
    </row>
    <row r="1174" spans="1:31">
      <c r="A1174">
        <v>6</v>
      </c>
      <c r="C1174">
        <v>2006</v>
      </c>
      <c r="D1174">
        <v>99</v>
      </c>
      <c r="E1174">
        <v>99</v>
      </c>
      <c r="F1174">
        <v>99</v>
      </c>
      <c r="G1174">
        <v>3</v>
      </c>
      <c r="H1174">
        <v>1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534</v>
      </c>
      <c r="R1174">
        <v>229827</v>
      </c>
      <c r="S1174">
        <v>229822</v>
      </c>
      <c r="T1174">
        <v>13.799096711874585</v>
      </c>
      <c r="U1174">
        <v>56.719430689838198</v>
      </c>
      <c r="V1174">
        <v>79.678218725647554</v>
      </c>
      <c r="W1174">
        <v>73.542995883769692</v>
      </c>
      <c r="X1174">
        <v>0</v>
      </c>
      <c r="Y1174">
        <v>0</v>
      </c>
      <c r="AA1174">
        <v>7.78191663404648</v>
      </c>
      <c r="AB1174">
        <v>2.317532083445661</v>
      </c>
      <c r="AC1174">
        <v>-18.154610034359248</v>
      </c>
      <c r="AD1174">
        <v>82.2305548300303</v>
      </c>
      <c r="AE1174">
        <v>81.934008333842996</v>
      </c>
    </row>
    <row r="1175" spans="1:31">
      <c r="A1175">
        <v>6</v>
      </c>
      <c r="C1175">
        <v>2006</v>
      </c>
      <c r="D1175">
        <v>99</v>
      </c>
      <c r="E1175">
        <v>99</v>
      </c>
      <c r="F1175">
        <v>99</v>
      </c>
      <c r="G1175">
        <v>3</v>
      </c>
      <c r="H1175">
        <v>2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156</v>
      </c>
      <c r="R1175">
        <v>49664</v>
      </c>
      <c r="S1175">
        <v>49181</v>
      </c>
      <c r="T1175">
        <v>14.275773195876289</v>
      </c>
      <c r="U1175">
        <v>57.474797177771912</v>
      </c>
      <c r="V1175">
        <v>82.882239468183613</v>
      </c>
      <c r="W1175">
        <v>76.500307029137403</v>
      </c>
      <c r="X1175">
        <v>0</v>
      </c>
      <c r="Y1175">
        <v>0</v>
      </c>
      <c r="AB1175">
        <v>2.4323966301108833</v>
      </c>
      <c r="AD1175">
        <v>17.769445169969696</v>
      </c>
      <c r="AE1175">
        <v>18.065991666157004</v>
      </c>
    </row>
    <row r="1176" spans="1:31">
      <c r="A1176">
        <v>6</v>
      </c>
      <c r="C1176">
        <v>2006</v>
      </c>
      <c r="D1176">
        <v>99</v>
      </c>
      <c r="E1176">
        <v>99</v>
      </c>
      <c r="F1176">
        <v>99</v>
      </c>
      <c r="G1176">
        <v>4</v>
      </c>
      <c r="H1176">
        <v>1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169</v>
      </c>
      <c r="R1176">
        <v>58963</v>
      </c>
      <c r="S1176">
        <v>58958</v>
      </c>
      <c r="T1176">
        <v>13.758068619303632</v>
      </c>
      <c r="U1176">
        <v>56.65080226601988</v>
      </c>
      <c r="V1176">
        <v>79.590394278501492</v>
      </c>
      <c r="W1176">
        <v>73.461933919061138</v>
      </c>
      <c r="X1176">
        <v>0</v>
      </c>
      <c r="Y1176">
        <v>0</v>
      </c>
      <c r="AA1176">
        <v>8.6541398068539817</v>
      </c>
      <c r="AB1176">
        <v>2.1951761698589878</v>
      </c>
      <c r="AC1176">
        <v>-22.86214176735308</v>
      </c>
      <c r="AD1176">
        <v>88.041270978916558</v>
      </c>
      <c r="AE1176">
        <v>88.044319082759017</v>
      </c>
    </row>
    <row r="1177" spans="1:31">
      <c r="A1177">
        <v>6</v>
      </c>
      <c r="C1177">
        <v>2006</v>
      </c>
      <c r="D1177">
        <v>99</v>
      </c>
      <c r="E1177">
        <v>99</v>
      </c>
      <c r="F1177">
        <v>99</v>
      </c>
      <c r="G1177">
        <v>4</v>
      </c>
      <c r="H1177">
        <v>2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  <c r="Q1177">
        <v>22</v>
      </c>
      <c r="R1177">
        <v>8009</v>
      </c>
      <c r="S1177">
        <v>8009</v>
      </c>
      <c r="T1177">
        <v>14.571606942190035</v>
      </c>
      <c r="U1177">
        <v>57.954800849044815</v>
      </c>
      <c r="V1177">
        <v>79.557288408070661</v>
      </c>
      <c r="W1177">
        <v>73.431377200649308</v>
      </c>
      <c r="X1177">
        <v>0</v>
      </c>
      <c r="Y1177">
        <v>0</v>
      </c>
      <c r="AA1177">
        <v>7.6250008128930116</v>
      </c>
      <c r="AB1177">
        <v>2.2533292168012871</v>
      </c>
      <c r="AC1177">
        <v>-15.023313887324621</v>
      </c>
      <c r="AD1177">
        <v>11.958729021083435</v>
      </c>
      <c r="AE1177">
        <v>11.955680917240956</v>
      </c>
    </row>
    <row r="1178" spans="1:31">
      <c r="A1178">
        <v>6</v>
      </c>
      <c r="C1178">
        <v>2005</v>
      </c>
      <c r="D1178">
        <v>99</v>
      </c>
      <c r="E1178">
        <v>99</v>
      </c>
      <c r="F1178">
        <v>99</v>
      </c>
      <c r="G1178">
        <v>1</v>
      </c>
      <c r="H1178">
        <v>1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  <c r="Q1178">
        <v>1189</v>
      </c>
      <c r="R1178">
        <v>464921</v>
      </c>
      <c r="S1178">
        <v>464897</v>
      </c>
      <c r="T1178">
        <v>13.959967392309665</v>
      </c>
      <c r="U1178">
        <v>56.979515892767637</v>
      </c>
      <c r="V1178">
        <v>80.050685209737409</v>
      </c>
      <c r="W1178">
        <v>73.886782448584242</v>
      </c>
      <c r="X1178">
        <v>0</v>
      </c>
      <c r="Y1178">
        <v>0</v>
      </c>
      <c r="AA1178">
        <v>7.4092124671330195</v>
      </c>
      <c r="AB1178">
        <v>2.4022934132933882</v>
      </c>
      <c r="AC1178">
        <v>-19.130202256841638</v>
      </c>
      <c r="AD1178">
        <v>76.217182108050082</v>
      </c>
      <c r="AE1178">
        <v>74.833573120688186</v>
      </c>
    </row>
    <row r="1179" spans="1:31">
      <c r="A1179">
        <v>6</v>
      </c>
      <c r="C1179">
        <v>2005</v>
      </c>
      <c r="D1179">
        <v>99</v>
      </c>
      <c r="E1179">
        <v>99</v>
      </c>
      <c r="F1179">
        <v>99</v>
      </c>
      <c r="G1179">
        <v>1</v>
      </c>
      <c r="H1179">
        <v>2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  <c r="Q1179">
        <v>387</v>
      </c>
      <c r="R1179">
        <v>145074</v>
      </c>
      <c r="S1179">
        <v>144936</v>
      </c>
      <c r="T1179">
        <v>14.1861325944001</v>
      </c>
      <c r="U1179">
        <v>57.312206767124813</v>
      </c>
      <c r="V1179">
        <v>86.424819269429747</v>
      </c>
      <c r="W1179">
        <v>79.770108185682432</v>
      </c>
      <c r="X1179">
        <v>0</v>
      </c>
      <c r="Y1179">
        <v>0</v>
      </c>
      <c r="AA1179">
        <v>8.1962473999059426</v>
      </c>
      <c r="AB1179">
        <v>2.7199456415237222</v>
      </c>
      <c r="AC1179">
        <v>-40.028180927006112</v>
      </c>
      <c r="AD1179">
        <v>23.782817891949939</v>
      </c>
      <c r="AE1179">
        <v>25.166426879311796</v>
      </c>
    </row>
    <row r="1180" spans="1:31">
      <c r="A1180">
        <v>6</v>
      </c>
      <c r="C1180">
        <v>2005</v>
      </c>
      <c r="D1180">
        <v>99</v>
      </c>
      <c r="E1180">
        <v>99</v>
      </c>
      <c r="F1180">
        <v>99</v>
      </c>
      <c r="G1180">
        <v>2</v>
      </c>
      <c r="H1180">
        <v>1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737</v>
      </c>
      <c r="R1180">
        <v>250830</v>
      </c>
      <c r="S1180">
        <v>250783</v>
      </c>
      <c r="T1180">
        <v>13.89058326356497</v>
      </c>
      <c r="U1180">
        <v>56.874891838761002</v>
      </c>
      <c r="V1180">
        <v>79.595394980235113</v>
      </c>
      <c r="W1180">
        <v>73.46654956675701</v>
      </c>
      <c r="X1180">
        <v>0</v>
      </c>
      <c r="Y1180">
        <v>0</v>
      </c>
      <c r="AA1180">
        <v>7.471743021286378</v>
      </c>
      <c r="AB1180">
        <v>2.2200016113859058</v>
      </c>
      <c r="AC1180">
        <v>-24.847974970047456</v>
      </c>
      <c r="AD1180">
        <v>59.672979794975987</v>
      </c>
      <c r="AE1180">
        <v>58.336691046037608</v>
      </c>
    </row>
    <row r="1181" spans="1:31">
      <c r="A1181">
        <v>6</v>
      </c>
      <c r="C1181">
        <v>2005</v>
      </c>
      <c r="D1181">
        <v>99</v>
      </c>
      <c r="E1181">
        <v>99</v>
      </c>
      <c r="F1181">
        <v>99</v>
      </c>
      <c r="G1181">
        <v>2</v>
      </c>
      <c r="H1181">
        <v>2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574</v>
      </c>
      <c r="R1181">
        <v>169511</v>
      </c>
      <c r="S1181">
        <v>169408</v>
      </c>
      <c r="T1181">
        <v>14.216587714071652</v>
      </c>
      <c r="U1181">
        <v>57.386557895731009</v>
      </c>
      <c r="V1181">
        <v>84.188510925921193</v>
      </c>
      <c r="W1181">
        <v>77.705995584623807</v>
      </c>
      <c r="X1181">
        <v>0</v>
      </c>
      <c r="Y1181">
        <v>0</v>
      </c>
      <c r="AA1181">
        <v>8.848557631815952</v>
      </c>
      <c r="AB1181">
        <v>2.4744537592256206</v>
      </c>
      <c r="AC1181">
        <v>-32.944097874415391</v>
      </c>
      <c r="AD1181">
        <v>40.327020205024006</v>
      </c>
      <c r="AE1181">
        <v>41.6633089539624</v>
      </c>
    </row>
    <row r="1182" spans="1:31">
      <c r="A1182">
        <v>6</v>
      </c>
      <c r="C1182">
        <v>2005</v>
      </c>
      <c r="D1182">
        <v>99</v>
      </c>
      <c r="E1182">
        <v>99</v>
      </c>
      <c r="F1182">
        <v>99</v>
      </c>
      <c r="G1182">
        <v>3</v>
      </c>
      <c r="H1182">
        <v>1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  <c r="Q1182">
        <v>581</v>
      </c>
      <c r="R1182">
        <v>221984</v>
      </c>
      <c r="S1182">
        <v>221977</v>
      </c>
      <c r="T1182">
        <v>13.785705276055936</v>
      </c>
      <c r="U1182">
        <v>56.698635444212705</v>
      </c>
      <c r="V1182">
        <v>79.491581148314751</v>
      </c>
      <c r="W1182">
        <v>73.370729399891857</v>
      </c>
      <c r="X1182">
        <v>0</v>
      </c>
      <c r="Y1182">
        <v>0</v>
      </c>
      <c r="AA1182">
        <v>7.6811297855188716</v>
      </c>
      <c r="AB1182">
        <v>2.2947904535733419</v>
      </c>
      <c r="AC1182">
        <v>-17.705310392047622</v>
      </c>
      <c r="AD1182">
        <v>82.610993264113731</v>
      </c>
      <c r="AE1182">
        <v>82.196793759273987</v>
      </c>
    </row>
    <row r="1183" spans="1:31">
      <c r="A1183">
        <v>6</v>
      </c>
      <c r="C1183">
        <v>2005</v>
      </c>
      <c r="D1183">
        <v>99</v>
      </c>
      <c r="E1183">
        <v>99</v>
      </c>
      <c r="F1183">
        <v>99</v>
      </c>
      <c r="G1183">
        <v>3</v>
      </c>
      <c r="H1183">
        <v>2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  <c r="Q1183">
        <v>178</v>
      </c>
      <c r="R1183">
        <v>46726</v>
      </c>
      <c r="S1183">
        <v>46563</v>
      </c>
      <c r="T1183">
        <v>14.047639429867738</v>
      </c>
      <c r="U1183">
        <v>57.115327620643008</v>
      </c>
      <c r="V1183">
        <v>82.364014374073136</v>
      </c>
      <c r="W1183">
        <v>76.021985267271646</v>
      </c>
      <c r="X1183">
        <v>0</v>
      </c>
      <c r="Y1183">
        <v>0</v>
      </c>
      <c r="AA1183">
        <v>6.6420285498654144</v>
      </c>
      <c r="AB1183">
        <v>2.3996143386003976</v>
      </c>
      <c r="AC1183">
        <v>-116.717997398093</v>
      </c>
      <c r="AD1183">
        <v>17.389006735886277</v>
      </c>
      <c r="AE1183">
        <v>17.803206240726013</v>
      </c>
    </row>
    <row r="1184" spans="1:31">
      <c r="A1184">
        <v>6</v>
      </c>
      <c r="C1184">
        <v>2005</v>
      </c>
      <c r="D1184">
        <v>99</v>
      </c>
      <c r="E1184">
        <v>99</v>
      </c>
      <c r="F1184">
        <v>99</v>
      </c>
      <c r="G1184">
        <v>4</v>
      </c>
      <c r="H1184">
        <v>1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  <c r="Q1184">
        <v>199</v>
      </c>
      <c r="R1184">
        <v>60381</v>
      </c>
      <c r="S1184">
        <v>60378</v>
      </c>
      <c r="T1184">
        <v>13.643745549096565</v>
      </c>
      <c r="U1184">
        <v>56.447099937063186</v>
      </c>
      <c r="V1184">
        <v>78.634024210128047</v>
      </c>
      <c r="W1184">
        <v>72.579204345953599</v>
      </c>
      <c r="X1184">
        <v>0</v>
      </c>
      <c r="Y1184">
        <v>0</v>
      </c>
      <c r="AA1184">
        <v>8.3543296019213091</v>
      </c>
      <c r="AB1184">
        <v>2.3024863071305859</v>
      </c>
      <c r="AC1184">
        <v>-21.612339085777343</v>
      </c>
      <c r="AD1184">
        <v>90.959898767738224</v>
      </c>
      <c r="AE1184">
        <v>90.945702273473202</v>
      </c>
    </row>
    <row r="1185" spans="1:31">
      <c r="A1185">
        <v>6</v>
      </c>
      <c r="C1185">
        <v>2005</v>
      </c>
      <c r="D1185">
        <v>99</v>
      </c>
      <c r="E1185">
        <v>99</v>
      </c>
      <c r="F1185">
        <v>99</v>
      </c>
      <c r="G1185">
        <v>4</v>
      </c>
      <c r="H1185">
        <v>2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  <c r="Q1185">
        <v>18</v>
      </c>
      <c r="R1185">
        <v>6001</v>
      </c>
      <c r="S1185">
        <v>5999</v>
      </c>
      <c r="T1185">
        <v>14.528411931344774</v>
      </c>
      <c r="U1185">
        <v>57.891148524754129</v>
      </c>
      <c r="V1185">
        <v>78.801577077580816</v>
      </c>
      <c r="W1185">
        <v>72.73385564260694</v>
      </c>
      <c r="X1185">
        <v>0</v>
      </c>
      <c r="Y1185">
        <v>0</v>
      </c>
      <c r="AA1185">
        <v>7.1197858730675758</v>
      </c>
      <c r="AB1185">
        <v>1.7509038452058789</v>
      </c>
      <c r="AC1185">
        <v>-36.589551318085718</v>
      </c>
      <c r="AD1185">
        <v>9.0401012322617582</v>
      </c>
      <c r="AE1185">
        <v>9.0542977265268121</v>
      </c>
    </row>
    <row r="1186" spans="1:31">
      <c r="A1186">
        <v>6</v>
      </c>
      <c r="C1186">
        <v>2004</v>
      </c>
      <c r="D1186">
        <v>99</v>
      </c>
      <c r="E1186">
        <v>99</v>
      </c>
      <c r="F1186">
        <v>99</v>
      </c>
      <c r="G1186">
        <v>1</v>
      </c>
      <c r="H1186">
        <v>1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  <c r="Q1186">
        <v>1372</v>
      </c>
      <c r="R1186">
        <v>508533</v>
      </c>
      <c r="S1186">
        <v>508519</v>
      </c>
      <c r="T1186">
        <v>13.775041147772122</v>
      </c>
      <c r="U1186">
        <v>56.663953559257379</v>
      </c>
      <c r="V1186">
        <v>80.53200150058089</v>
      </c>
      <c r="W1186">
        <v>74.331037385035998</v>
      </c>
      <c r="X1186">
        <v>0</v>
      </c>
      <c r="Y1186">
        <v>0</v>
      </c>
      <c r="AA1186">
        <v>7.6366826821343698</v>
      </c>
      <c r="AB1186">
        <v>2.4607652102204982</v>
      </c>
      <c r="AC1186">
        <v>-18.047351939964379</v>
      </c>
      <c r="AD1186">
        <v>80.479235805476065</v>
      </c>
      <c r="AE1186">
        <v>79.293681704655214</v>
      </c>
    </row>
    <row r="1187" spans="1:31">
      <c r="A1187">
        <v>6</v>
      </c>
      <c r="C1187">
        <v>2004</v>
      </c>
      <c r="D1187">
        <v>99</v>
      </c>
      <c r="E1187">
        <v>99</v>
      </c>
      <c r="F1187">
        <v>99</v>
      </c>
      <c r="G1187">
        <v>1</v>
      </c>
      <c r="H1187">
        <v>2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  <c r="Q1187">
        <v>399</v>
      </c>
      <c r="R1187">
        <v>123348</v>
      </c>
      <c r="S1187">
        <v>123202</v>
      </c>
      <c r="T1187">
        <v>13.869345267049315</v>
      </c>
      <c r="U1187">
        <v>56.781984058700317</v>
      </c>
      <c r="V1187">
        <v>86.8960756659244</v>
      </c>
      <c r="W1187">
        <v>80.205077839645739</v>
      </c>
      <c r="X1187">
        <v>0</v>
      </c>
      <c r="Y1187">
        <v>0</v>
      </c>
      <c r="AA1187">
        <v>8.29218203952896</v>
      </c>
      <c r="AB1187">
        <v>2.8286137811530074</v>
      </c>
      <c r="AC1187">
        <v>-52.006382080269994</v>
      </c>
      <c r="AD1187">
        <v>19.520764194523966</v>
      </c>
      <c r="AE1187">
        <v>20.706318295344769</v>
      </c>
    </row>
    <row r="1188" spans="1:31">
      <c r="A1188">
        <v>6</v>
      </c>
      <c r="C1188">
        <v>2004</v>
      </c>
      <c r="D1188">
        <v>99</v>
      </c>
      <c r="E1188">
        <v>99</v>
      </c>
      <c r="F1188">
        <v>99</v>
      </c>
      <c r="G1188">
        <v>2</v>
      </c>
      <c r="H1188">
        <v>1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  <c r="Q1188">
        <v>867</v>
      </c>
      <c r="R1188">
        <v>248480</v>
      </c>
      <c r="S1188">
        <v>248444</v>
      </c>
      <c r="T1188">
        <v>13.657735028976171</v>
      </c>
      <c r="U1188">
        <v>56.468503968701214</v>
      </c>
      <c r="V1188">
        <v>79.812628556365439</v>
      </c>
      <c r="W1188">
        <v>73.667056157524939</v>
      </c>
      <c r="X1188">
        <v>0</v>
      </c>
      <c r="Y1188">
        <v>0</v>
      </c>
      <c r="AA1188">
        <v>7.6724866651810988</v>
      </c>
      <c r="AB1188">
        <v>2.2907638970088238</v>
      </c>
      <c r="AC1188">
        <v>-22.128581325134252</v>
      </c>
      <c r="AD1188">
        <v>61.701815942450061</v>
      </c>
      <c r="AE1188">
        <v>60.560987083445994</v>
      </c>
    </row>
    <row r="1189" spans="1:31">
      <c r="A1189">
        <v>6</v>
      </c>
      <c r="C1189">
        <v>2004</v>
      </c>
      <c r="D1189">
        <v>99</v>
      </c>
      <c r="E1189">
        <v>99</v>
      </c>
      <c r="F1189">
        <v>99</v>
      </c>
      <c r="G1189">
        <v>2</v>
      </c>
      <c r="H1189">
        <v>2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  <c r="Q1189">
        <v>619</v>
      </c>
      <c r="R1189">
        <v>154231</v>
      </c>
      <c r="S1189">
        <v>154094</v>
      </c>
      <c r="T1189">
        <v>14.08274601085385</v>
      </c>
      <c r="U1189">
        <v>57.166216724856255</v>
      </c>
      <c r="V1189">
        <v>83.869082682447328</v>
      </c>
      <c r="W1189">
        <v>77.411163315897937</v>
      </c>
      <c r="X1189">
        <v>0</v>
      </c>
      <c r="Y1189">
        <v>0</v>
      </c>
      <c r="AA1189">
        <v>8.3116980075690616</v>
      </c>
      <c r="AB1189">
        <v>2.4848244625358689</v>
      </c>
      <c r="AC1189">
        <v>-41.244930274524307</v>
      </c>
      <c r="AD1189">
        <v>38.298184057549953</v>
      </c>
      <c r="AE1189">
        <v>39.439012916554027</v>
      </c>
    </row>
    <row r="1190" spans="1:31">
      <c r="A1190">
        <v>6</v>
      </c>
      <c r="C1190">
        <v>2004</v>
      </c>
      <c r="D1190">
        <v>99</v>
      </c>
      <c r="E1190">
        <v>99</v>
      </c>
      <c r="F1190">
        <v>99</v>
      </c>
      <c r="G1190">
        <v>3</v>
      </c>
      <c r="H1190">
        <v>1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  <c r="Q1190">
        <v>643</v>
      </c>
      <c r="R1190">
        <v>221420</v>
      </c>
      <c r="S1190">
        <v>221414</v>
      </c>
      <c r="T1190">
        <v>13.617974889350556</v>
      </c>
      <c r="U1190">
        <v>56.411947753981238</v>
      </c>
      <c r="V1190">
        <v>80.036620925952903</v>
      </c>
      <c r="W1190">
        <v>73.873801114653347</v>
      </c>
      <c r="X1190">
        <v>0</v>
      </c>
      <c r="Y1190">
        <v>0</v>
      </c>
      <c r="AA1190">
        <v>7.70730718852084</v>
      </c>
      <c r="AB1190">
        <v>2.3490340727161878</v>
      </c>
      <c r="AC1190">
        <v>-16.813267396690701</v>
      </c>
      <c r="AD1190">
        <v>82.43914425919445</v>
      </c>
      <c r="AE1190">
        <v>82.143523289707773</v>
      </c>
    </row>
    <row r="1191" spans="1:31">
      <c r="A1191">
        <v>6</v>
      </c>
      <c r="C1191">
        <v>2004</v>
      </c>
      <c r="D1191">
        <v>99</v>
      </c>
      <c r="E1191">
        <v>99</v>
      </c>
      <c r="F1191">
        <v>99</v>
      </c>
      <c r="G1191">
        <v>3</v>
      </c>
      <c r="H1191">
        <v>2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  <c r="Q1191">
        <v>209</v>
      </c>
      <c r="R1191">
        <v>47166</v>
      </c>
      <c r="S1191">
        <v>46815</v>
      </c>
      <c r="T1191">
        <v>14.067485052792264</v>
      </c>
      <c r="U1191">
        <v>57.130193314108737</v>
      </c>
      <c r="V1191">
        <v>82.867079323431099</v>
      </c>
      <c r="W1191">
        <v>76.486314215528864</v>
      </c>
      <c r="X1191">
        <v>0</v>
      </c>
      <c r="Y1191">
        <v>0</v>
      </c>
      <c r="AB1191">
        <v>2.3889250671842621</v>
      </c>
      <c r="AD1191">
        <v>17.560855740805557</v>
      </c>
      <c r="AE1191">
        <v>17.856476710292235</v>
      </c>
    </row>
    <row r="1192" spans="1:31">
      <c r="A1192">
        <v>6</v>
      </c>
      <c r="C1192">
        <v>2004</v>
      </c>
      <c r="D1192">
        <v>99</v>
      </c>
      <c r="E1192">
        <v>99</v>
      </c>
      <c r="F1192">
        <v>99</v>
      </c>
      <c r="G1192">
        <v>4</v>
      </c>
      <c r="H1192">
        <v>1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  <c r="Q1192">
        <v>206</v>
      </c>
      <c r="R1192">
        <v>59290</v>
      </c>
      <c r="S1192">
        <v>59288</v>
      </c>
      <c r="T1192">
        <v>13.607707876539044</v>
      </c>
      <c r="U1192">
        <v>56.398782215625403</v>
      </c>
      <c r="V1192">
        <v>79.022612210215229</v>
      </c>
      <c r="W1192">
        <v>72.937871070030852</v>
      </c>
      <c r="X1192">
        <v>0</v>
      </c>
      <c r="Y1192">
        <v>0</v>
      </c>
      <c r="AA1192">
        <v>8.4178999641944756</v>
      </c>
      <c r="AB1192">
        <v>2.4039173268443794</v>
      </c>
      <c r="AC1192">
        <v>-16.417169381045127</v>
      </c>
      <c r="AD1192">
        <v>89.551111648139184</v>
      </c>
      <c r="AE1192">
        <v>89.693986580224774</v>
      </c>
    </row>
    <row r="1193" spans="1:31">
      <c r="A1193">
        <v>6</v>
      </c>
      <c r="C1193">
        <v>2004</v>
      </c>
      <c r="D1193">
        <v>99</v>
      </c>
      <c r="E1193">
        <v>99</v>
      </c>
      <c r="F1193">
        <v>99</v>
      </c>
      <c r="G1193">
        <v>4</v>
      </c>
      <c r="H1193">
        <v>2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  <c r="Q1193">
        <v>30</v>
      </c>
      <c r="R1193">
        <v>6918</v>
      </c>
      <c r="S1193">
        <v>6917</v>
      </c>
      <c r="T1193">
        <v>14.440589765828278</v>
      </c>
      <c r="U1193">
        <v>57.746855573225389</v>
      </c>
      <c r="V1193">
        <v>77.832404061718847</v>
      </c>
      <c r="W1193">
        <v>71.839308948966291</v>
      </c>
      <c r="X1193">
        <v>0</v>
      </c>
      <c r="Y1193">
        <v>0</v>
      </c>
      <c r="AA1193">
        <v>7.0930807414435852</v>
      </c>
      <c r="AB1193">
        <v>2.2101447108104524</v>
      </c>
      <c r="AC1193">
        <v>-24.27438862753397</v>
      </c>
      <c r="AD1193">
        <v>10.448888351860802</v>
      </c>
      <c r="AE1193">
        <v>10.306013419775217</v>
      </c>
    </row>
    <row r="1194" spans="1:31">
      <c r="A1194">
        <v>6</v>
      </c>
      <c r="C1194">
        <v>2003</v>
      </c>
      <c r="D1194">
        <v>99</v>
      </c>
      <c r="E1194">
        <v>99</v>
      </c>
      <c r="F1194">
        <v>99</v>
      </c>
      <c r="G1194">
        <v>1</v>
      </c>
      <c r="H1194">
        <v>1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  <c r="Q1194">
        <v>1441</v>
      </c>
      <c r="R1194">
        <v>473724</v>
      </c>
      <c r="S1194">
        <v>473713</v>
      </c>
      <c r="T1194">
        <v>13.631973469784093</v>
      </c>
      <c r="U1194">
        <v>56.414734237819104</v>
      </c>
      <c r="V1194">
        <v>82.627860908028197</v>
      </c>
      <c r="W1194">
        <v>76.265515618107003</v>
      </c>
      <c r="X1194">
        <v>0</v>
      </c>
      <c r="Y1194">
        <v>0</v>
      </c>
      <c r="AA1194">
        <v>7.2789187013049741</v>
      </c>
      <c r="AB1194">
        <v>2.5384160392795043</v>
      </c>
      <c r="AC1194">
        <v>-17.180684519776122</v>
      </c>
      <c r="AD1194">
        <v>80.448737543559346</v>
      </c>
      <c r="AE1194">
        <v>79.919034213626574</v>
      </c>
    </row>
    <row r="1195" spans="1:31">
      <c r="A1195">
        <v>6</v>
      </c>
      <c r="C1195">
        <v>2003</v>
      </c>
      <c r="D1195">
        <v>99</v>
      </c>
      <c r="E1195">
        <v>99</v>
      </c>
      <c r="F1195">
        <v>99</v>
      </c>
      <c r="G1195">
        <v>1</v>
      </c>
      <c r="H1195">
        <v>2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  <c r="Q1195">
        <v>441</v>
      </c>
      <c r="R1195">
        <v>115128</v>
      </c>
      <c r="S1195">
        <v>114934</v>
      </c>
      <c r="T1195">
        <v>13.634068167604751</v>
      </c>
      <c r="U1195">
        <v>56.416308490089961</v>
      </c>
      <c r="V1195">
        <v>85.709265976399195</v>
      </c>
      <c r="W1195">
        <v>79.10965249621438</v>
      </c>
      <c r="X1195">
        <v>0</v>
      </c>
      <c r="Y1195">
        <v>0</v>
      </c>
      <c r="AA1195">
        <v>7.7985621312632798</v>
      </c>
      <c r="AB1195">
        <v>2.8630623338706682</v>
      </c>
      <c r="AC1195">
        <v>-61.000691229207376</v>
      </c>
      <c r="AD1195">
        <v>19.551262456440671</v>
      </c>
      <c r="AE1195">
        <v>20.080965786373401</v>
      </c>
    </row>
    <row r="1196" spans="1:31">
      <c r="A1196">
        <v>6</v>
      </c>
      <c r="C1196">
        <v>2003</v>
      </c>
      <c r="D1196">
        <v>99</v>
      </c>
      <c r="E1196">
        <v>99</v>
      </c>
      <c r="F1196">
        <v>99</v>
      </c>
      <c r="G1196">
        <v>2</v>
      </c>
      <c r="H1196">
        <v>1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  <c r="Q1196">
        <v>931</v>
      </c>
      <c r="R1196">
        <v>227812</v>
      </c>
      <c r="S1196">
        <v>227780</v>
      </c>
      <c r="T1196">
        <v>13.563947465453969</v>
      </c>
      <c r="U1196">
        <v>56.302142418122749</v>
      </c>
      <c r="V1196">
        <v>82.953960822283506</v>
      </c>
      <c r="W1196">
        <v>76.566505838967501</v>
      </c>
      <c r="X1196">
        <v>0</v>
      </c>
      <c r="Y1196">
        <v>0</v>
      </c>
      <c r="AA1196">
        <v>7.4141696733855937</v>
      </c>
      <c r="AB1196">
        <v>2.4387212406098975</v>
      </c>
      <c r="AC1196">
        <v>-20.940458473488182</v>
      </c>
      <c r="AD1196">
        <v>62.944532707052559</v>
      </c>
      <c r="AE1196">
        <v>62.421231930474349</v>
      </c>
    </row>
    <row r="1197" spans="1:31">
      <c r="A1197">
        <v>6</v>
      </c>
      <c r="C1197">
        <v>2003</v>
      </c>
      <c r="D1197">
        <v>99</v>
      </c>
      <c r="E1197">
        <v>99</v>
      </c>
      <c r="F1197">
        <v>99</v>
      </c>
      <c r="G1197">
        <v>2</v>
      </c>
      <c r="H1197">
        <v>2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  <c r="Q1197">
        <v>581</v>
      </c>
      <c r="R1197">
        <v>134113</v>
      </c>
      <c r="S1197">
        <v>133957</v>
      </c>
      <c r="T1197">
        <v>14.009193739607648</v>
      </c>
      <c r="U1197">
        <v>57.056271788708315</v>
      </c>
      <c r="V1197">
        <v>84.998803524467945</v>
      </c>
      <c r="W1197">
        <v>78.453895653081702</v>
      </c>
      <c r="X1197">
        <v>0</v>
      </c>
      <c r="Y1197">
        <v>0</v>
      </c>
      <c r="AA1197">
        <v>7.6518120326602368</v>
      </c>
      <c r="AB1197">
        <v>2.3673270484242797</v>
      </c>
      <c r="AC1197">
        <v>-51.461892043051641</v>
      </c>
      <c r="AD1197">
        <v>37.055467292947441</v>
      </c>
      <c r="AE1197">
        <v>37.57876806952563</v>
      </c>
    </row>
    <row r="1198" spans="1:31">
      <c r="A1198">
        <v>6</v>
      </c>
      <c r="C1198">
        <v>2003</v>
      </c>
      <c r="D1198">
        <v>99</v>
      </c>
      <c r="E1198">
        <v>99</v>
      </c>
      <c r="F1198">
        <v>99</v>
      </c>
      <c r="G1198">
        <v>3</v>
      </c>
      <c r="H1198">
        <v>1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  <c r="Q1198">
        <v>661</v>
      </c>
      <c r="R1198">
        <v>211330</v>
      </c>
      <c r="S1198">
        <v>211320</v>
      </c>
      <c r="T1198">
        <v>13.40559314815691</v>
      </c>
      <c r="U1198">
        <v>56.036721559719837</v>
      </c>
      <c r="V1198">
        <v>82.348345302675028</v>
      </c>
      <c r="W1198">
        <v>76.00752271436798</v>
      </c>
      <c r="X1198">
        <v>0</v>
      </c>
      <c r="Y1198">
        <v>0</v>
      </c>
      <c r="AA1198">
        <v>7.5303561771270893</v>
      </c>
      <c r="AB1198">
        <v>2.4482675528807798</v>
      </c>
      <c r="AC1198">
        <v>-16.570617288039436</v>
      </c>
      <c r="AD1198">
        <v>82.186080517702692</v>
      </c>
      <c r="AE1198">
        <v>82.032649384114251</v>
      </c>
    </row>
    <row r="1199" spans="1:31">
      <c r="A1199">
        <v>6</v>
      </c>
      <c r="C1199">
        <v>2003</v>
      </c>
      <c r="D1199">
        <v>99</v>
      </c>
      <c r="E1199">
        <v>99</v>
      </c>
      <c r="F1199">
        <v>99</v>
      </c>
      <c r="G1199">
        <v>3</v>
      </c>
      <c r="H1199">
        <v>2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  <c r="Q1199">
        <v>228</v>
      </c>
      <c r="R1199">
        <v>45806</v>
      </c>
      <c r="S1199">
        <v>45473</v>
      </c>
      <c r="T1199">
        <v>13.954743920010477</v>
      </c>
      <c r="U1199">
        <v>56.942075517339994</v>
      </c>
      <c r="V1199">
        <v>84.387130157763522</v>
      </c>
      <c r="W1199">
        <v>77.889321135619397</v>
      </c>
      <c r="X1199">
        <v>0</v>
      </c>
      <c r="Y1199">
        <v>0</v>
      </c>
      <c r="AB1199">
        <v>2.37862361563479</v>
      </c>
      <c r="AD1199">
        <v>17.813919482297305</v>
      </c>
      <c r="AE1199">
        <v>17.967350615885731</v>
      </c>
    </row>
    <row r="1200" spans="1:31">
      <c r="A1200">
        <v>6</v>
      </c>
      <c r="C1200">
        <v>2003</v>
      </c>
      <c r="D1200">
        <v>99</v>
      </c>
      <c r="E1200">
        <v>99</v>
      </c>
      <c r="F1200">
        <v>99</v>
      </c>
      <c r="G1200">
        <v>4</v>
      </c>
      <c r="H1200">
        <v>1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  <c r="Q1200">
        <v>217</v>
      </c>
      <c r="R1200">
        <v>52338</v>
      </c>
      <c r="S1200">
        <v>52335</v>
      </c>
      <c r="T1200">
        <v>13.384042187320876</v>
      </c>
      <c r="U1200">
        <v>56.002675074042237</v>
      </c>
      <c r="V1200">
        <v>81.330949739260262</v>
      </c>
      <c r="W1200">
        <v>75.068466609343758</v>
      </c>
      <c r="X1200">
        <v>0</v>
      </c>
      <c r="Y1200">
        <v>0</v>
      </c>
      <c r="AA1200">
        <v>8.1573758610845211</v>
      </c>
      <c r="AB1200">
        <v>2.4342647541457842</v>
      </c>
      <c r="AC1200">
        <v>-21.516948491752807</v>
      </c>
      <c r="AD1200">
        <v>88.11407791508131</v>
      </c>
      <c r="AE1200">
        <v>88.195432658827741</v>
      </c>
    </row>
    <row r="1201" spans="1:31">
      <c r="A1201">
        <v>6</v>
      </c>
      <c r="C1201">
        <v>2003</v>
      </c>
      <c r="D1201">
        <v>99</v>
      </c>
      <c r="E1201">
        <v>99</v>
      </c>
      <c r="F1201">
        <v>99</v>
      </c>
      <c r="G1201">
        <v>4</v>
      </c>
      <c r="H1201">
        <v>2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  <c r="Q1201">
        <v>36</v>
      </c>
      <c r="R1201">
        <v>7060</v>
      </c>
      <c r="S1201">
        <v>7059</v>
      </c>
      <c r="T1201">
        <v>14.113031161473089</v>
      </c>
      <c r="U1201">
        <v>57.225669358266046</v>
      </c>
      <c r="V1201">
        <v>80.710792811617267</v>
      </c>
      <c r="W1201">
        <v>74.496061765122562</v>
      </c>
      <c r="X1201">
        <v>0</v>
      </c>
      <c r="Y1201">
        <v>0</v>
      </c>
      <c r="AA1201">
        <v>7.0042559918855529</v>
      </c>
      <c r="AB1201">
        <v>2.2755532544872961</v>
      </c>
      <c r="AC1201">
        <v>-18.764620315424629</v>
      </c>
      <c r="AD1201">
        <v>11.885922084918688</v>
      </c>
      <c r="AE1201">
        <v>11.804567341172262</v>
      </c>
    </row>
    <row r="1202" spans="1:31">
      <c r="A1202">
        <v>6</v>
      </c>
      <c r="C1202">
        <v>2002</v>
      </c>
      <c r="D1202">
        <v>99</v>
      </c>
      <c r="E1202">
        <v>99</v>
      </c>
      <c r="F1202">
        <v>99</v>
      </c>
      <c r="G1202">
        <v>1</v>
      </c>
      <c r="H1202">
        <v>1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  <c r="Q1202">
        <v>1530</v>
      </c>
      <c r="R1202">
        <v>475649</v>
      </c>
      <c r="S1202">
        <v>475628</v>
      </c>
      <c r="T1202">
        <v>13.351004627361773</v>
      </c>
      <c r="U1202">
        <v>55.928277981952277</v>
      </c>
      <c r="V1202">
        <v>81.366313518999618</v>
      </c>
      <c r="W1202">
        <v>75.101107378035806</v>
      </c>
      <c r="X1202">
        <v>0</v>
      </c>
      <c r="Y1202">
        <v>0</v>
      </c>
      <c r="AA1202">
        <v>7.0728028383884904</v>
      </c>
      <c r="AB1202">
        <v>2.6415479129765878</v>
      </c>
      <c r="AC1202">
        <v>-11.578213058147441</v>
      </c>
      <c r="AD1202">
        <v>82.034473005229245</v>
      </c>
      <c r="AE1202">
        <v>81.308210372720097</v>
      </c>
    </row>
    <row r="1203" spans="1:31">
      <c r="A1203">
        <v>6</v>
      </c>
      <c r="C1203">
        <v>2002</v>
      </c>
      <c r="D1203">
        <v>99</v>
      </c>
      <c r="E1203">
        <v>99</v>
      </c>
      <c r="F1203">
        <v>99</v>
      </c>
      <c r="G1203">
        <v>1</v>
      </c>
      <c r="H1203">
        <v>2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  <c r="Q1203">
        <v>444</v>
      </c>
      <c r="R1203">
        <v>104167</v>
      </c>
      <c r="S1203">
        <v>103957</v>
      </c>
      <c r="T1203">
        <v>13.22715447310569</v>
      </c>
      <c r="U1203">
        <v>55.741306501726683</v>
      </c>
      <c r="V1203">
        <v>85.743986927008507</v>
      </c>
      <c r="W1203">
        <v>79.141699933625745</v>
      </c>
      <c r="X1203">
        <v>0</v>
      </c>
      <c r="Y1203">
        <v>0</v>
      </c>
      <c r="AA1203">
        <v>7.190979264015275</v>
      </c>
      <c r="AB1203">
        <v>2.9206554776232601</v>
      </c>
      <c r="AC1203">
        <v>-64.108329423915819</v>
      </c>
      <c r="AD1203">
        <v>17.965526994770755</v>
      </c>
      <c r="AE1203">
        <v>18.691789627279888</v>
      </c>
    </row>
    <row r="1204" spans="1:31">
      <c r="A1204">
        <v>6</v>
      </c>
      <c r="C1204">
        <v>2002</v>
      </c>
      <c r="D1204">
        <v>99</v>
      </c>
      <c r="E1204">
        <v>99</v>
      </c>
      <c r="F1204">
        <v>99</v>
      </c>
      <c r="G1204">
        <v>2</v>
      </c>
      <c r="H1204">
        <v>1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  <c r="Q1204">
        <v>937</v>
      </c>
      <c r="R1204">
        <v>211975</v>
      </c>
      <c r="S1204">
        <v>211954</v>
      </c>
      <c r="T1204">
        <v>13.373619530605028</v>
      </c>
      <c r="U1204">
        <v>55.968328033441217</v>
      </c>
      <c r="V1204">
        <v>81.642076490133647</v>
      </c>
      <c r="W1204">
        <v>75.355636600395442</v>
      </c>
      <c r="X1204">
        <v>0</v>
      </c>
      <c r="Y1204">
        <v>0</v>
      </c>
      <c r="AA1204">
        <v>7.0495448503914728</v>
      </c>
      <c r="AB1204">
        <v>2.5725435372116046</v>
      </c>
      <c r="AC1204">
        <v>-12.42514184794258</v>
      </c>
      <c r="AD1204">
        <v>62.624266219973009</v>
      </c>
      <c r="AE1204">
        <v>61.785362331614451</v>
      </c>
    </row>
    <row r="1205" spans="1:31">
      <c r="A1205">
        <v>6</v>
      </c>
      <c r="C1205">
        <v>2002</v>
      </c>
      <c r="D1205">
        <v>99</v>
      </c>
      <c r="E1205">
        <v>99</v>
      </c>
      <c r="F1205">
        <v>99</v>
      </c>
      <c r="G1205">
        <v>2</v>
      </c>
      <c r="H1205">
        <v>2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  <c r="Q1205">
        <v>594</v>
      </c>
      <c r="R1205">
        <v>126512</v>
      </c>
      <c r="S1205">
        <v>126425</v>
      </c>
      <c r="T1205">
        <v>13.613989186796513</v>
      </c>
      <c r="U1205">
        <v>56.398117460945215</v>
      </c>
      <c r="V1205">
        <v>84.702640387129989</v>
      </c>
      <c r="W1205">
        <v>78.180537077318419</v>
      </c>
      <c r="X1205">
        <v>0</v>
      </c>
      <c r="Y1205">
        <v>0</v>
      </c>
      <c r="AA1205">
        <v>7.8543963043225586</v>
      </c>
      <c r="AB1205">
        <v>2.6285603021536232</v>
      </c>
      <c r="AC1205">
        <v>-29.411508274982349</v>
      </c>
      <c r="AD1205">
        <v>37.375733780027005</v>
      </c>
      <c r="AE1205">
        <v>38.214637668385549</v>
      </c>
    </row>
    <row r="1206" spans="1:31">
      <c r="A1206">
        <v>6</v>
      </c>
      <c r="C1206">
        <v>2002</v>
      </c>
      <c r="D1206">
        <v>99</v>
      </c>
      <c r="E1206">
        <v>99</v>
      </c>
      <c r="F1206">
        <v>99</v>
      </c>
      <c r="G1206">
        <v>3</v>
      </c>
      <c r="H1206">
        <v>1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  <c r="Q1206">
        <v>692</v>
      </c>
      <c r="R1206">
        <v>208928</v>
      </c>
      <c r="S1206">
        <v>208913</v>
      </c>
      <c r="T1206">
        <v>13.253288214121611</v>
      </c>
      <c r="U1206">
        <v>55.763595372236288</v>
      </c>
      <c r="V1206">
        <v>81.034018530805554</v>
      </c>
      <c r="W1206">
        <v>74.794399103932179</v>
      </c>
      <c r="X1206">
        <v>0</v>
      </c>
      <c r="Y1206">
        <v>0</v>
      </c>
      <c r="AA1206">
        <v>7.1440498125590812</v>
      </c>
      <c r="AB1206">
        <v>2.519497854661167</v>
      </c>
      <c r="AC1206">
        <v>-12.289199986797376</v>
      </c>
      <c r="AD1206">
        <v>79.530418497004192</v>
      </c>
      <c r="AE1206">
        <v>79.363763873606629</v>
      </c>
    </row>
    <row r="1207" spans="1:31">
      <c r="A1207">
        <v>6</v>
      </c>
      <c r="C1207">
        <v>2002</v>
      </c>
      <c r="D1207">
        <v>99</v>
      </c>
      <c r="E1207">
        <v>99</v>
      </c>
      <c r="F1207">
        <v>99</v>
      </c>
      <c r="G1207">
        <v>3</v>
      </c>
      <c r="H1207">
        <v>2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  <c r="Q1207">
        <v>241</v>
      </c>
      <c r="R1207">
        <v>53774</v>
      </c>
      <c r="S1207">
        <v>53314</v>
      </c>
      <c r="T1207">
        <v>13.714694833934612</v>
      </c>
      <c r="U1207">
        <v>56.523521026372066</v>
      </c>
      <c r="V1207">
        <v>83.200239989486107</v>
      </c>
      <c r="W1207">
        <v>76.793821510297732</v>
      </c>
      <c r="X1207">
        <v>0</v>
      </c>
      <c r="Y1207">
        <v>0</v>
      </c>
      <c r="AB1207">
        <v>2.6316590541931153</v>
      </c>
      <c r="AD1207">
        <v>20.469581502995787</v>
      </c>
      <c r="AE1207">
        <v>20.636236126393388</v>
      </c>
    </row>
    <row r="1208" spans="1:31">
      <c r="A1208">
        <v>6</v>
      </c>
      <c r="C1208">
        <v>2002</v>
      </c>
      <c r="D1208">
        <v>99</v>
      </c>
      <c r="E1208">
        <v>99</v>
      </c>
      <c r="F1208">
        <v>99</v>
      </c>
      <c r="G1208">
        <v>4</v>
      </c>
      <c r="H1208">
        <v>1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  <c r="Q1208">
        <v>215</v>
      </c>
      <c r="R1208">
        <v>48190</v>
      </c>
      <c r="S1208">
        <v>48186</v>
      </c>
      <c r="T1208">
        <v>13.152417514007052</v>
      </c>
      <c r="U1208">
        <v>55.605777611754469</v>
      </c>
      <c r="V1208">
        <v>80.252249330515866</v>
      </c>
      <c r="W1208">
        <v>74.072826132071398</v>
      </c>
      <c r="X1208">
        <v>0</v>
      </c>
      <c r="Y1208">
        <v>0</v>
      </c>
      <c r="AA1208">
        <v>7.6125359572917297</v>
      </c>
      <c r="AB1208">
        <v>2.6038962004252619</v>
      </c>
      <c r="AC1208">
        <v>-15.175000797320481</v>
      </c>
      <c r="AD1208">
        <v>87.848184337173691</v>
      </c>
      <c r="AE1208">
        <v>87.769668798885689</v>
      </c>
    </row>
    <row r="1209" spans="1:31">
      <c r="A1209">
        <v>6</v>
      </c>
      <c r="C1209">
        <v>2002</v>
      </c>
      <c r="D1209">
        <v>99</v>
      </c>
      <c r="E1209">
        <v>99</v>
      </c>
      <c r="F1209">
        <v>99</v>
      </c>
      <c r="G1209">
        <v>4</v>
      </c>
      <c r="H1209">
        <v>2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  <c r="Q1209">
        <v>34</v>
      </c>
      <c r="R1209">
        <v>6666</v>
      </c>
      <c r="S1209">
        <v>6665</v>
      </c>
      <c r="T1209">
        <v>13.406840684068408</v>
      </c>
      <c r="U1209">
        <v>56.073068267066759</v>
      </c>
      <c r="V1209">
        <v>80.854872439670274</v>
      </c>
      <c r="W1209">
        <v>74.629047261815273</v>
      </c>
      <c r="X1209">
        <v>0</v>
      </c>
      <c r="Y1209">
        <v>0</v>
      </c>
      <c r="AA1209">
        <v>7.2007690725615188</v>
      </c>
      <c r="AB1209">
        <v>2.6376981870604981</v>
      </c>
      <c r="AC1209">
        <v>-17.705665127001403</v>
      </c>
      <c r="AD1209">
        <v>12.15181566282631</v>
      </c>
      <c r="AE1209">
        <v>12.230331201114303</v>
      </c>
    </row>
    <row r="1210" spans="1:31">
      <c r="A1210">
        <v>6</v>
      </c>
      <c r="C1210">
        <v>2001</v>
      </c>
      <c r="D1210">
        <v>99</v>
      </c>
      <c r="E1210">
        <v>99</v>
      </c>
      <c r="F1210">
        <v>99</v>
      </c>
      <c r="G1210">
        <v>1</v>
      </c>
      <c r="H1210">
        <v>1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  <c r="Q1210">
        <v>1628</v>
      </c>
      <c r="R1210">
        <v>473312</v>
      </c>
      <c r="S1210">
        <v>473299</v>
      </c>
      <c r="T1210">
        <v>13.000980325873844</v>
      </c>
      <c r="U1210">
        <v>55.330691592418319</v>
      </c>
      <c r="V1210">
        <v>79.588241893601506</v>
      </c>
      <c r="W1210">
        <v>73.45994726779098</v>
      </c>
      <c r="X1210">
        <v>0</v>
      </c>
      <c r="Y1210">
        <v>0</v>
      </c>
      <c r="AA1210">
        <v>6.7547401757350736</v>
      </c>
      <c r="AB1210">
        <v>2.7950864977597325</v>
      </c>
      <c r="AC1210">
        <v>-5.5328086198550608</v>
      </c>
      <c r="AD1210">
        <v>82.283934091075054</v>
      </c>
      <c r="AE1210">
        <v>81.87704652354671</v>
      </c>
    </row>
    <row r="1211" spans="1:31">
      <c r="A1211">
        <v>6</v>
      </c>
      <c r="C1211">
        <v>2001</v>
      </c>
      <c r="D1211">
        <v>99</v>
      </c>
      <c r="E1211">
        <v>99</v>
      </c>
      <c r="F1211">
        <v>99</v>
      </c>
      <c r="G1211">
        <v>1</v>
      </c>
      <c r="H1211">
        <v>2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  <c r="Q1211">
        <v>471</v>
      </c>
      <c r="R1211">
        <v>101906</v>
      </c>
      <c r="S1211">
        <v>101590</v>
      </c>
      <c r="T1211">
        <v>12.833101093164288</v>
      </c>
      <c r="U1211">
        <v>55.085628506742786</v>
      </c>
      <c r="V1211">
        <v>82.286149227287254</v>
      </c>
      <c r="W1211">
        <v>75.950115736783502</v>
      </c>
      <c r="X1211">
        <v>0</v>
      </c>
      <c r="Y1211">
        <v>0</v>
      </c>
      <c r="AA1211">
        <v>5.3370022741204313</v>
      </c>
      <c r="AB1211">
        <v>3.0467889170709301</v>
      </c>
      <c r="AC1211">
        <v>-81.371552931800977</v>
      </c>
      <c r="AD1211">
        <v>17.716065908924964</v>
      </c>
      <c r="AE1211">
        <v>18.122953476453286</v>
      </c>
    </row>
    <row r="1212" spans="1:31">
      <c r="A1212">
        <v>6</v>
      </c>
      <c r="C1212">
        <v>2001</v>
      </c>
      <c r="D1212">
        <v>99</v>
      </c>
      <c r="E1212">
        <v>99</v>
      </c>
      <c r="F1212">
        <v>99</v>
      </c>
      <c r="G1212">
        <v>2</v>
      </c>
      <c r="H1212">
        <v>1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  <c r="Q1212">
        <v>977</v>
      </c>
      <c r="R1212">
        <v>214713.60000000001</v>
      </c>
      <c r="S1212">
        <v>214520</v>
      </c>
      <c r="T1212">
        <v>13.138552937494415</v>
      </c>
      <c r="U1212">
        <v>55.586747156442279</v>
      </c>
      <c r="V1212">
        <v>79.711066101062727</v>
      </c>
      <c r="W1212">
        <v>73.573314011281568</v>
      </c>
      <c r="X1212">
        <v>0</v>
      </c>
      <c r="Y1212">
        <v>0</v>
      </c>
      <c r="AA1212">
        <v>6.4609298084750604</v>
      </c>
      <c r="AB1212">
        <v>2.7941243542443939</v>
      </c>
      <c r="AC1212">
        <v>-4.9398223765554068</v>
      </c>
      <c r="AD1212">
        <v>64.372122250716998</v>
      </c>
      <c r="AE1212">
        <v>63.636324388559757</v>
      </c>
    </row>
    <row r="1213" spans="1:31">
      <c r="A1213">
        <v>6</v>
      </c>
      <c r="C1213">
        <v>2001</v>
      </c>
      <c r="D1213">
        <v>99</v>
      </c>
      <c r="E1213">
        <v>99</v>
      </c>
      <c r="F1213">
        <v>99</v>
      </c>
      <c r="G1213">
        <v>2</v>
      </c>
      <c r="H1213">
        <v>2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618</v>
      </c>
      <c r="R1213">
        <v>118837</v>
      </c>
      <c r="S1213">
        <v>118671</v>
      </c>
      <c r="T1213">
        <v>13.36492001649318</v>
      </c>
      <c r="U1213">
        <v>55.974686317634472</v>
      </c>
      <c r="V1213">
        <v>82.419723437064704</v>
      </c>
      <c r="W1213">
        <v>76.073404732410651</v>
      </c>
      <c r="X1213">
        <v>0</v>
      </c>
      <c r="Y1213">
        <v>0</v>
      </c>
      <c r="AA1213">
        <v>7.2462550698062413</v>
      </c>
      <c r="AB1213">
        <v>2.7763723532017179</v>
      </c>
      <c r="AC1213">
        <v>-35.947016931205248</v>
      </c>
      <c r="AD1213">
        <v>35.627877749283009</v>
      </c>
      <c r="AE1213">
        <v>36.36367561144025</v>
      </c>
    </row>
    <row r="1214" spans="1:31">
      <c r="A1214">
        <v>6</v>
      </c>
      <c r="C1214">
        <v>2001</v>
      </c>
      <c r="D1214">
        <v>99</v>
      </c>
      <c r="E1214">
        <v>99</v>
      </c>
      <c r="F1214">
        <v>99</v>
      </c>
      <c r="G1214">
        <v>3</v>
      </c>
      <c r="H1214">
        <v>1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751</v>
      </c>
      <c r="R1214">
        <v>213502</v>
      </c>
      <c r="S1214">
        <v>213430</v>
      </c>
      <c r="T1214">
        <v>12.997231876047998</v>
      </c>
      <c r="U1214">
        <v>55.330098861453401</v>
      </c>
      <c r="V1214">
        <v>78.998431335801243</v>
      </c>
      <c r="W1214">
        <v>72.915552122944774</v>
      </c>
      <c r="X1214">
        <v>0</v>
      </c>
      <c r="Y1214">
        <v>0</v>
      </c>
      <c r="AA1214">
        <v>6.7540794868270719</v>
      </c>
      <c r="AB1214">
        <v>2.6179861707585701</v>
      </c>
      <c r="AC1214">
        <v>-12.722807939990783</v>
      </c>
      <c r="AD1214">
        <v>81.907133142921779</v>
      </c>
      <c r="AE1214">
        <v>81.941695540197898</v>
      </c>
    </row>
    <row r="1215" spans="1:31">
      <c r="A1215">
        <v>6</v>
      </c>
      <c r="C1215">
        <v>2001</v>
      </c>
      <c r="D1215">
        <v>99</v>
      </c>
      <c r="E1215">
        <v>99</v>
      </c>
      <c r="F1215">
        <v>99</v>
      </c>
      <c r="G1215">
        <v>3</v>
      </c>
      <c r="H1215">
        <v>2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260</v>
      </c>
      <c r="R1215">
        <v>47161.5</v>
      </c>
      <c r="S1215">
        <v>46769</v>
      </c>
      <c r="T1215">
        <v>13.202993967537081</v>
      </c>
      <c r="U1215">
        <v>55.661485171801843</v>
      </c>
      <c r="V1215">
        <v>80.048048921294239</v>
      </c>
      <c r="W1215">
        <v>73.884349154354823</v>
      </c>
      <c r="X1215">
        <v>0</v>
      </c>
      <c r="Y1215">
        <v>0</v>
      </c>
      <c r="AB1215">
        <v>2.5432966708408205</v>
      </c>
      <c r="AD1215">
        <v>18.092866857078189</v>
      </c>
      <c r="AE1215">
        <v>18.058304459802095</v>
      </c>
    </row>
    <row r="1216" spans="1:31">
      <c r="A1216">
        <v>6</v>
      </c>
      <c r="C1216">
        <v>2001</v>
      </c>
      <c r="D1216">
        <v>99</v>
      </c>
      <c r="E1216">
        <v>99</v>
      </c>
      <c r="F1216">
        <v>99</v>
      </c>
      <c r="G1216">
        <v>4</v>
      </c>
      <c r="H1216">
        <v>1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211</v>
      </c>
      <c r="R1216">
        <v>51002</v>
      </c>
      <c r="S1216">
        <v>51000</v>
      </c>
      <c r="T1216">
        <v>13.04815497431473</v>
      </c>
      <c r="U1216">
        <v>55.399666666666683</v>
      </c>
      <c r="V1216">
        <v>78.526321568627651</v>
      </c>
      <c r="W1216">
        <v>72.479794807844058</v>
      </c>
      <c r="X1216">
        <v>0</v>
      </c>
      <c r="Y1216">
        <v>0</v>
      </c>
      <c r="AA1216">
        <v>7.0340440335693524</v>
      </c>
      <c r="AB1216">
        <v>2.7618713261522485</v>
      </c>
      <c r="AC1216">
        <v>-7.0695845181675612</v>
      </c>
      <c r="AD1216">
        <v>88.952839402818483</v>
      </c>
      <c r="AE1216">
        <v>89.048106222980081</v>
      </c>
    </row>
    <row r="1217" spans="1:31">
      <c r="A1217">
        <v>6</v>
      </c>
      <c r="C1217">
        <v>2001</v>
      </c>
      <c r="D1217">
        <v>99</v>
      </c>
      <c r="E1217">
        <v>99</v>
      </c>
      <c r="F1217">
        <v>99</v>
      </c>
      <c r="G1217">
        <v>4</v>
      </c>
      <c r="H1217">
        <v>2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  <c r="Q1217">
        <v>25</v>
      </c>
      <c r="R1217">
        <v>6334</v>
      </c>
      <c r="S1217">
        <v>6334</v>
      </c>
      <c r="T1217">
        <v>12.780391537732868</v>
      </c>
      <c r="U1217">
        <v>55.086043574360595</v>
      </c>
      <c r="V1217">
        <v>77.755383643827059</v>
      </c>
      <c r="W1217">
        <v>71.768219103252477</v>
      </c>
      <c r="X1217">
        <v>0</v>
      </c>
      <c r="Y1217">
        <v>0</v>
      </c>
      <c r="AA1217">
        <v>7.0035260107042072</v>
      </c>
      <c r="AB1217">
        <v>2.4553514193195527</v>
      </c>
      <c r="AC1217">
        <v>-21.312246225034471</v>
      </c>
      <c r="AD1217">
        <v>11.047160597181527</v>
      </c>
      <c r="AE1217">
        <v>10.951893777019938</v>
      </c>
    </row>
    <row r="1218" spans="1:31">
      <c r="A1218">
        <v>6</v>
      </c>
      <c r="C1218">
        <v>2000</v>
      </c>
      <c r="D1218">
        <v>99</v>
      </c>
      <c r="E1218">
        <v>99</v>
      </c>
      <c r="F1218">
        <v>99</v>
      </c>
      <c r="G1218">
        <v>1</v>
      </c>
      <c r="H1218">
        <v>1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1935</v>
      </c>
      <c r="R1218">
        <v>483016</v>
      </c>
      <c r="S1218">
        <v>482864</v>
      </c>
      <c r="T1218">
        <v>12.679534425360648</v>
      </c>
      <c r="U1218">
        <v>54.788913648563586</v>
      </c>
      <c r="V1218">
        <v>73.891186545280064</v>
      </c>
      <c r="W1218">
        <v>68.201565181290903</v>
      </c>
      <c r="X1218">
        <v>0</v>
      </c>
      <c r="Y1218">
        <v>0</v>
      </c>
      <c r="AA1218">
        <v>6.425085915952768</v>
      </c>
      <c r="AB1218">
        <v>2.7600877923039726</v>
      </c>
      <c r="AC1218">
        <v>-4.5579742692397698</v>
      </c>
      <c r="AD1218">
        <v>81.532971651772897</v>
      </c>
      <c r="AE1218">
        <v>81.448889104563989</v>
      </c>
    </row>
    <row r="1219" spans="1:31">
      <c r="A1219">
        <v>6</v>
      </c>
      <c r="C1219">
        <v>2000</v>
      </c>
      <c r="D1219">
        <v>99</v>
      </c>
      <c r="E1219">
        <v>99</v>
      </c>
      <c r="F1219">
        <v>99</v>
      </c>
      <c r="G1219">
        <v>1</v>
      </c>
      <c r="H1219">
        <v>2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623</v>
      </c>
      <c r="R1219">
        <v>109402</v>
      </c>
      <c r="S1219">
        <v>108881</v>
      </c>
      <c r="T1219">
        <v>12.669457596753258</v>
      </c>
      <c r="U1219">
        <v>54.793875882844574</v>
      </c>
      <c r="V1219">
        <v>74.953045985985412</v>
      </c>
      <c r="W1219">
        <v>69.181661445064336</v>
      </c>
      <c r="X1219">
        <v>0</v>
      </c>
      <c r="Y1219">
        <v>0</v>
      </c>
      <c r="AA1219">
        <v>1.8954077944368464</v>
      </c>
      <c r="AB1219">
        <v>2.8495778660919995</v>
      </c>
      <c r="AC1219">
        <v>-333.833217061798</v>
      </c>
      <c r="AD1219">
        <v>18.467028348227096</v>
      </c>
      <c r="AE1219">
        <v>18.551110895436025</v>
      </c>
    </row>
    <row r="1220" spans="1:31">
      <c r="A1220">
        <v>6</v>
      </c>
      <c r="C1220">
        <v>2000</v>
      </c>
      <c r="D1220">
        <v>99</v>
      </c>
      <c r="E1220">
        <v>99</v>
      </c>
      <c r="F1220">
        <v>99</v>
      </c>
      <c r="G1220">
        <v>2</v>
      </c>
      <c r="H1220">
        <v>1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1133</v>
      </c>
      <c r="R1220">
        <v>215163</v>
      </c>
      <c r="S1220">
        <v>215141</v>
      </c>
      <c r="T1220">
        <v>12.669199630047917</v>
      </c>
      <c r="U1220">
        <v>54.781733839667936</v>
      </c>
      <c r="V1220">
        <v>74.057705411799205</v>
      </c>
      <c r="W1220">
        <v>68.355262095091305</v>
      </c>
      <c r="X1220">
        <v>0</v>
      </c>
      <c r="Y1220">
        <v>0</v>
      </c>
      <c r="AA1220">
        <v>6.3798453552499277</v>
      </c>
      <c r="AB1220">
        <v>2.7079286874234647</v>
      </c>
      <c r="AC1220">
        <v>-4.0214286574994551</v>
      </c>
      <c r="AD1220">
        <v>64.076321112713444</v>
      </c>
      <c r="AE1220">
        <v>63.712486910407506</v>
      </c>
    </row>
    <row r="1221" spans="1:31">
      <c r="A1221">
        <v>6</v>
      </c>
      <c r="C1221">
        <v>2000</v>
      </c>
      <c r="D1221">
        <v>99</v>
      </c>
      <c r="E1221">
        <v>99</v>
      </c>
      <c r="F1221">
        <v>99</v>
      </c>
      <c r="G1221">
        <v>2</v>
      </c>
      <c r="H1221">
        <v>2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959</v>
      </c>
      <c r="R1221">
        <v>120628.75</v>
      </c>
      <c r="S1221">
        <v>119958.75</v>
      </c>
      <c r="T1221">
        <v>13.05209578976819</v>
      </c>
      <c r="U1221">
        <v>55.443066887575917</v>
      </c>
      <c r="V1221">
        <v>76.041244177686778</v>
      </c>
      <c r="W1221">
        <v>70.186068376004016</v>
      </c>
      <c r="X1221">
        <v>0</v>
      </c>
      <c r="Y1221">
        <v>0</v>
      </c>
      <c r="AA1221">
        <v>2.1063462589367608</v>
      </c>
      <c r="AB1221">
        <v>2.7243087920774598</v>
      </c>
      <c r="AC1221">
        <v>-382.38619603478043</v>
      </c>
      <c r="AD1221">
        <v>35.923678887286549</v>
      </c>
      <c r="AE1221">
        <v>36.287513089592501</v>
      </c>
    </row>
    <row r="1222" spans="1:31">
      <c r="A1222">
        <v>6</v>
      </c>
      <c r="C1222">
        <v>2000</v>
      </c>
      <c r="D1222">
        <v>99</v>
      </c>
      <c r="E1222">
        <v>99</v>
      </c>
      <c r="F1222">
        <v>99</v>
      </c>
      <c r="G1222">
        <v>3</v>
      </c>
      <c r="H1222">
        <v>1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864</v>
      </c>
      <c r="R1222">
        <v>206597</v>
      </c>
      <c r="S1222">
        <v>206588</v>
      </c>
      <c r="T1222">
        <v>12.846319162427337</v>
      </c>
      <c r="U1222">
        <v>55.079583518887851</v>
      </c>
      <c r="V1222">
        <v>72.874806861966107</v>
      </c>
      <c r="W1222">
        <v>67.263446733595416</v>
      </c>
      <c r="X1222">
        <v>0</v>
      </c>
      <c r="Y1222">
        <v>0</v>
      </c>
      <c r="AA1222">
        <v>6.7251662191144552</v>
      </c>
      <c r="AB1222">
        <v>2.7869033207780736</v>
      </c>
      <c r="AC1222">
        <v>-4.8925973179302993</v>
      </c>
      <c r="AD1222">
        <v>80.417585860935077</v>
      </c>
      <c r="AE1222">
        <v>80.412513288120124</v>
      </c>
    </row>
    <row r="1223" spans="1:31">
      <c r="A1223">
        <v>6</v>
      </c>
      <c r="C1223">
        <v>2000</v>
      </c>
      <c r="D1223">
        <v>99</v>
      </c>
      <c r="E1223">
        <v>99</v>
      </c>
      <c r="F1223">
        <v>99</v>
      </c>
      <c r="G1223">
        <v>3</v>
      </c>
      <c r="H1223">
        <v>2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332</v>
      </c>
      <c r="R1223">
        <v>50308.25</v>
      </c>
      <c r="S1223">
        <v>49941.75</v>
      </c>
      <c r="T1223">
        <v>13.004407825754228</v>
      </c>
      <c r="U1223">
        <v>55.329819239413922</v>
      </c>
      <c r="V1223">
        <v>73.925092733033452</v>
      </c>
      <c r="W1223">
        <v>68.232860592590612</v>
      </c>
      <c r="X1223">
        <v>0</v>
      </c>
      <c r="Y1223">
        <v>0</v>
      </c>
      <c r="AB1223">
        <v>2.6864913447046463</v>
      </c>
      <c r="AD1223">
        <v>19.582414139064888</v>
      </c>
      <c r="AE1223">
        <v>19.587486711879897</v>
      </c>
    </row>
    <row r="1224" spans="1:31">
      <c r="A1224">
        <v>6</v>
      </c>
      <c r="C1224">
        <v>2000</v>
      </c>
      <c r="D1224">
        <v>99</v>
      </c>
      <c r="E1224">
        <v>99</v>
      </c>
      <c r="F1224">
        <v>99</v>
      </c>
      <c r="G1224">
        <v>4</v>
      </c>
      <c r="H1224">
        <v>1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239</v>
      </c>
      <c r="R1224">
        <v>53409</v>
      </c>
      <c r="S1224">
        <v>53408</v>
      </c>
      <c r="T1224">
        <v>12.738995300417535</v>
      </c>
      <c r="U1224">
        <v>54.889454763331344</v>
      </c>
      <c r="V1224">
        <v>72.787419487717287</v>
      </c>
      <c r="W1224">
        <v>67.182788187163766</v>
      </c>
      <c r="X1224">
        <v>0</v>
      </c>
      <c r="Y1224">
        <v>0</v>
      </c>
      <c r="AA1224">
        <v>7.0434079071784188</v>
      </c>
      <c r="AB1224">
        <v>2.8424902798273624</v>
      </c>
      <c r="AC1224">
        <v>-6.0998823181831145</v>
      </c>
      <c r="AD1224">
        <v>91.107434069120799</v>
      </c>
      <c r="AE1224">
        <v>91.078683482933769</v>
      </c>
    </row>
    <row r="1225" spans="1:31">
      <c r="A1225">
        <v>6</v>
      </c>
      <c r="C1225">
        <v>2000</v>
      </c>
      <c r="D1225">
        <v>99</v>
      </c>
      <c r="E1225">
        <v>99</v>
      </c>
      <c r="F1225">
        <v>99</v>
      </c>
      <c r="G1225">
        <v>4</v>
      </c>
      <c r="H1225">
        <v>2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25</v>
      </c>
      <c r="R1225">
        <v>5213</v>
      </c>
      <c r="S1225">
        <v>5213</v>
      </c>
      <c r="T1225">
        <v>12.741415691540382</v>
      </c>
      <c r="U1225">
        <v>54.921542298100896</v>
      </c>
      <c r="V1225">
        <v>73.048321503932499</v>
      </c>
      <c r="W1225">
        <v>67.423600748129687</v>
      </c>
      <c r="X1225">
        <v>0</v>
      </c>
      <c r="Y1225">
        <v>0</v>
      </c>
      <c r="AA1225">
        <v>6.6489472355788353</v>
      </c>
      <c r="AB1225">
        <v>2.1623582873178298</v>
      </c>
      <c r="AC1225">
        <v>-22.335340519981678</v>
      </c>
      <c r="AD1225">
        <v>8.8925659308791936</v>
      </c>
      <c r="AE1225">
        <v>8.9213165170661934</v>
      </c>
    </row>
    <row r="1226" spans="1:31">
      <c r="A1226">
        <v>6</v>
      </c>
      <c r="C1226">
        <v>1999</v>
      </c>
      <c r="D1226">
        <v>99</v>
      </c>
      <c r="E1226">
        <v>99</v>
      </c>
      <c r="F1226">
        <v>99</v>
      </c>
      <c r="G1226">
        <v>1</v>
      </c>
      <c r="H1226">
        <v>1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3502</v>
      </c>
      <c r="R1226">
        <v>511608</v>
      </c>
      <c r="S1226">
        <v>511643</v>
      </c>
      <c r="T1226">
        <v>12.473913621366361</v>
      </c>
      <c r="U1226">
        <v>54.440326555821159</v>
      </c>
      <c r="V1226">
        <v>75.120900901604003</v>
      </c>
      <c r="W1226">
        <v>69.336591532176513</v>
      </c>
      <c r="X1226">
        <v>0</v>
      </c>
      <c r="Y1226">
        <v>0</v>
      </c>
      <c r="AA1226">
        <v>6.4971144766761091</v>
      </c>
      <c r="AB1226">
        <v>2.9831878920435839</v>
      </c>
      <c r="AC1226">
        <v>1.0165266175373344</v>
      </c>
      <c r="AD1226">
        <v>81.353474204943609</v>
      </c>
      <c r="AE1226">
        <v>81.2712695029592</v>
      </c>
    </row>
    <row r="1227" spans="1:31">
      <c r="A1227">
        <v>6</v>
      </c>
      <c r="C1227">
        <v>1999</v>
      </c>
      <c r="D1227">
        <v>99</v>
      </c>
      <c r="E1227">
        <v>99</v>
      </c>
      <c r="F1227">
        <v>99</v>
      </c>
      <c r="G1227">
        <v>1</v>
      </c>
      <c r="H1227">
        <v>2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620</v>
      </c>
      <c r="R1227">
        <v>117262.5</v>
      </c>
      <c r="S1227">
        <v>117247.5</v>
      </c>
      <c r="T1227">
        <v>12.430828269907256</v>
      </c>
      <c r="U1227">
        <v>54.387820635834437</v>
      </c>
      <c r="V1227">
        <v>75.551586174546529</v>
      </c>
      <c r="W1227">
        <v>69.734114039105179</v>
      </c>
      <c r="X1227">
        <v>0</v>
      </c>
      <c r="Y1227">
        <v>0</v>
      </c>
      <c r="AA1227">
        <v>6.6291387010125904</v>
      </c>
      <c r="AB1227">
        <v>3.0966883495160076</v>
      </c>
      <c r="AC1227">
        <v>-8.2831590028927504</v>
      </c>
      <c r="AD1227">
        <v>18.646525795056373</v>
      </c>
      <c r="AE1227">
        <v>18.728730497040804</v>
      </c>
    </row>
    <row r="1228" spans="1:31">
      <c r="A1228">
        <v>6</v>
      </c>
      <c r="C1228">
        <v>1999</v>
      </c>
      <c r="D1228">
        <v>99</v>
      </c>
      <c r="E1228">
        <v>99</v>
      </c>
      <c r="F1228">
        <v>99</v>
      </c>
      <c r="G1228">
        <v>2</v>
      </c>
      <c r="H1228">
        <v>1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2001</v>
      </c>
      <c r="R1228">
        <v>229339</v>
      </c>
      <c r="S1228">
        <v>229335</v>
      </c>
      <c r="T1228">
        <v>12.473809513427723</v>
      </c>
      <c r="U1228">
        <v>54.454836810778993</v>
      </c>
      <c r="V1228">
        <v>75.091139163232043</v>
      </c>
      <c r="W1228">
        <v>69.309121447662818</v>
      </c>
      <c r="X1228">
        <v>0</v>
      </c>
      <c r="Y1228">
        <v>0</v>
      </c>
      <c r="AA1228">
        <v>6.5613005094062808</v>
      </c>
      <c r="AB1228">
        <v>2.8612205132459998</v>
      </c>
      <c r="AC1228">
        <v>-2.5546448494646761</v>
      </c>
      <c r="AD1228">
        <v>68.23357023582399</v>
      </c>
      <c r="AE1228">
        <v>68.284857923127518</v>
      </c>
    </row>
    <row r="1229" spans="1:31">
      <c r="A1229">
        <v>6</v>
      </c>
      <c r="C1229">
        <v>1999</v>
      </c>
      <c r="D1229">
        <v>99</v>
      </c>
      <c r="E1229">
        <v>99</v>
      </c>
      <c r="F1229">
        <v>99</v>
      </c>
      <c r="G1229">
        <v>2</v>
      </c>
      <c r="H1229">
        <v>2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  <c r="Q1229">
        <v>746</v>
      </c>
      <c r="R1229">
        <v>106769.75</v>
      </c>
      <c r="S1229">
        <v>105786.25</v>
      </c>
      <c r="T1229">
        <v>12.887657786966816</v>
      </c>
      <c r="U1229">
        <v>55.160316203665388</v>
      </c>
      <c r="V1229">
        <v>76.303967670655425</v>
      </c>
      <c r="W1229">
        <v>70.428562160016241</v>
      </c>
      <c r="X1229">
        <v>0</v>
      </c>
      <c r="Y1229">
        <v>0</v>
      </c>
      <c r="AB1229">
        <v>2.8427943063973138</v>
      </c>
      <c r="AD1229">
        <v>31.766429764176024</v>
      </c>
      <c r="AE1229">
        <v>31.715142076872471</v>
      </c>
    </row>
    <row r="1230" spans="1:31">
      <c r="A1230">
        <v>6</v>
      </c>
      <c r="C1230">
        <v>1999</v>
      </c>
      <c r="D1230">
        <v>99</v>
      </c>
      <c r="E1230">
        <v>99</v>
      </c>
      <c r="F1230">
        <v>99</v>
      </c>
      <c r="G1230">
        <v>3</v>
      </c>
      <c r="H1230">
        <v>1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1589</v>
      </c>
      <c r="R1230">
        <v>217993.75</v>
      </c>
      <c r="S1230">
        <v>217988.75</v>
      </c>
      <c r="T1230">
        <v>12.751205023079789</v>
      </c>
      <c r="U1230">
        <v>54.915352283088005</v>
      </c>
      <c r="V1230">
        <v>74.388649872986974</v>
      </c>
      <c r="W1230">
        <v>68.660723832766806</v>
      </c>
      <c r="X1230">
        <v>0</v>
      </c>
      <c r="Y1230">
        <v>0</v>
      </c>
      <c r="AA1230">
        <v>7.048640576016326</v>
      </c>
      <c r="AB1230">
        <v>2.8053912839405593</v>
      </c>
      <c r="AC1230">
        <v>-3.2242007402579591</v>
      </c>
      <c r="AD1230">
        <v>79.696905441297702</v>
      </c>
      <c r="AE1230">
        <v>79.693706998310915</v>
      </c>
    </row>
    <row r="1231" spans="1:31">
      <c r="A1231">
        <v>6</v>
      </c>
      <c r="C1231">
        <v>1999</v>
      </c>
      <c r="D1231">
        <v>99</v>
      </c>
      <c r="E1231">
        <v>99</v>
      </c>
      <c r="F1231">
        <v>99</v>
      </c>
      <c r="G1231">
        <v>3</v>
      </c>
      <c r="H1231">
        <v>2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  <c r="Q1231">
        <v>368</v>
      </c>
      <c r="R1231">
        <v>55534.75</v>
      </c>
      <c r="S1231">
        <v>55034.75</v>
      </c>
      <c r="T1231">
        <v>12.93134478862334</v>
      </c>
      <c r="U1231">
        <v>55.234828903556398</v>
      </c>
      <c r="V1231">
        <v>75.742986022467349</v>
      </c>
      <c r="W1231">
        <v>69.910776098738012</v>
      </c>
      <c r="X1231">
        <v>0</v>
      </c>
      <c r="Y1231">
        <v>0</v>
      </c>
      <c r="AB1231">
        <v>3.0639615428326472</v>
      </c>
      <c r="AD1231">
        <v>20.303094558702288</v>
      </c>
      <c r="AE1231">
        <v>20.306293001689099</v>
      </c>
    </row>
    <row r="1232" spans="1:31">
      <c r="A1232">
        <v>6</v>
      </c>
      <c r="C1232">
        <v>1999</v>
      </c>
      <c r="D1232">
        <v>99</v>
      </c>
      <c r="E1232">
        <v>99</v>
      </c>
      <c r="F1232">
        <v>99</v>
      </c>
      <c r="G1232">
        <v>4</v>
      </c>
      <c r="H1232">
        <v>1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467</v>
      </c>
      <c r="R1232">
        <v>53479</v>
      </c>
      <c r="S1232">
        <v>53478</v>
      </c>
      <c r="T1232">
        <v>12.646029282522109</v>
      </c>
      <c r="U1232">
        <v>54.731796252664637</v>
      </c>
      <c r="V1232">
        <v>74.363835595945645</v>
      </c>
      <c r="W1232">
        <v>68.637820255059182</v>
      </c>
      <c r="X1232">
        <v>0</v>
      </c>
      <c r="Y1232">
        <v>0</v>
      </c>
      <c r="AA1232">
        <v>7.3026782479619987</v>
      </c>
      <c r="AB1232">
        <v>2.9029586949458208</v>
      </c>
      <c r="AC1232">
        <v>-3.2345058566895681</v>
      </c>
      <c r="AD1232">
        <v>89.55856248116018</v>
      </c>
      <c r="AE1232">
        <v>89.80907586988512</v>
      </c>
    </row>
    <row r="1233" spans="1:31">
      <c r="A1233">
        <v>6</v>
      </c>
      <c r="C1233">
        <v>1999</v>
      </c>
      <c r="D1233">
        <v>99</v>
      </c>
      <c r="E1233">
        <v>99</v>
      </c>
      <c r="F1233">
        <v>99</v>
      </c>
      <c r="G1233">
        <v>4</v>
      </c>
      <c r="H1233">
        <v>2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42</v>
      </c>
      <c r="R1233">
        <v>6235</v>
      </c>
      <c r="S1233">
        <v>6235</v>
      </c>
      <c r="T1233">
        <v>12.56760224538893</v>
      </c>
      <c r="U1233">
        <v>54.665116279069757</v>
      </c>
      <c r="V1233">
        <v>72.37538091419411</v>
      </c>
      <c r="W1233">
        <v>66.802476583800939</v>
      </c>
      <c r="X1233">
        <v>0</v>
      </c>
      <c r="Y1233">
        <v>0</v>
      </c>
      <c r="AA1233">
        <v>7.3236726182226946</v>
      </c>
      <c r="AB1233">
        <v>2.2054377206820663</v>
      </c>
      <c r="AC1233">
        <v>-23.042119447136191</v>
      </c>
      <c r="AD1233">
        <v>10.441437518839805</v>
      </c>
      <c r="AE1233">
        <v>10.190924130114897</v>
      </c>
    </row>
    <row r="1234" spans="1:31">
      <c r="A1234">
        <v>6</v>
      </c>
      <c r="C1234">
        <v>1998</v>
      </c>
      <c r="D1234">
        <v>99</v>
      </c>
      <c r="E1234">
        <v>99</v>
      </c>
      <c r="F1234">
        <v>99</v>
      </c>
      <c r="G1234">
        <v>1</v>
      </c>
      <c r="H1234">
        <v>1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2415</v>
      </c>
      <c r="R1234">
        <v>480769</v>
      </c>
      <c r="S1234">
        <v>480836</v>
      </c>
      <c r="T1234">
        <v>12.43946469094305</v>
      </c>
      <c r="U1234">
        <v>54.379249889775309</v>
      </c>
      <c r="V1234">
        <v>77.443949912234302</v>
      </c>
      <c r="W1234">
        <v>71.480765768990352</v>
      </c>
      <c r="X1234">
        <v>0</v>
      </c>
      <c r="Y1234">
        <v>0</v>
      </c>
      <c r="AA1234">
        <v>6.536246336058376</v>
      </c>
      <c r="AB1234">
        <v>3.0315092663559322</v>
      </c>
      <c r="AC1234">
        <v>1.9861963124829545</v>
      </c>
      <c r="AD1234">
        <v>80.879775682099108</v>
      </c>
      <c r="AE1234">
        <v>81.709683399468759</v>
      </c>
    </row>
    <row r="1235" spans="1:31">
      <c r="A1235">
        <v>6</v>
      </c>
      <c r="C1235">
        <v>1998</v>
      </c>
      <c r="D1235">
        <v>99</v>
      </c>
      <c r="E1235">
        <v>99</v>
      </c>
      <c r="F1235">
        <v>99</v>
      </c>
      <c r="G1235">
        <v>1</v>
      </c>
      <c r="H1235">
        <v>2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644</v>
      </c>
      <c r="R1235">
        <v>113655.25</v>
      </c>
      <c r="S1235">
        <v>107193.25</v>
      </c>
      <c r="T1235">
        <v>12.475983291576938</v>
      </c>
      <c r="U1235">
        <v>54.422792479936945</v>
      </c>
      <c r="V1235">
        <v>82.439675072825182</v>
      </c>
      <c r="W1235">
        <v>76.091820092215485</v>
      </c>
      <c r="X1235">
        <v>0</v>
      </c>
      <c r="Y1235">
        <v>0</v>
      </c>
      <c r="AB1235">
        <v>3.1485072276638131</v>
      </c>
      <c r="AD1235">
        <v>19.120224317900895</v>
      </c>
      <c r="AE1235">
        <v>18.290316600531273</v>
      </c>
    </row>
    <row r="1236" spans="1:31">
      <c r="A1236">
        <v>6</v>
      </c>
      <c r="C1236">
        <v>1998</v>
      </c>
      <c r="D1236">
        <v>99</v>
      </c>
      <c r="E1236">
        <v>99</v>
      </c>
      <c r="F1236">
        <v>99</v>
      </c>
      <c r="G1236">
        <v>2</v>
      </c>
      <c r="H1236">
        <v>1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  <c r="Q1236">
        <v>1348</v>
      </c>
      <c r="R1236">
        <v>213983</v>
      </c>
      <c r="S1236">
        <v>213972</v>
      </c>
      <c r="T1236">
        <v>12.300350962459632</v>
      </c>
      <c r="U1236">
        <v>54.175228534574622</v>
      </c>
      <c r="V1236">
        <v>77.704292617726708</v>
      </c>
      <c r="W1236">
        <v>71.721062086161396</v>
      </c>
      <c r="X1236">
        <v>0</v>
      </c>
      <c r="Y1236">
        <v>0</v>
      </c>
      <c r="AA1236">
        <v>6.6694368482726736</v>
      </c>
      <c r="AB1236">
        <v>2.8965568526127967</v>
      </c>
      <c r="AC1236">
        <v>-6.8463539653097536</v>
      </c>
      <c r="AD1236">
        <v>65.368060583288283</v>
      </c>
      <c r="AE1236">
        <v>69.046976877583887</v>
      </c>
    </row>
    <row r="1237" spans="1:31">
      <c r="A1237">
        <v>6</v>
      </c>
      <c r="C1237">
        <v>1998</v>
      </c>
      <c r="D1237">
        <v>99</v>
      </c>
      <c r="E1237">
        <v>99</v>
      </c>
      <c r="F1237">
        <v>99</v>
      </c>
      <c r="G1237">
        <v>2</v>
      </c>
      <c r="H1237">
        <v>2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  <c r="Q1237">
        <v>812</v>
      </c>
      <c r="R1237">
        <v>113368</v>
      </c>
      <c r="S1237">
        <v>95965.5</v>
      </c>
      <c r="T1237">
        <v>12.552827958506811</v>
      </c>
      <c r="U1237">
        <v>54.573039269320738</v>
      </c>
      <c r="V1237">
        <v>91.760715048636229</v>
      </c>
      <c r="W1237">
        <v>84.695139989892496</v>
      </c>
      <c r="X1237">
        <v>0</v>
      </c>
      <c r="Y1237">
        <v>0</v>
      </c>
      <c r="AB1237">
        <v>2.9979411311172224</v>
      </c>
      <c r="AD1237">
        <v>34.631939416711738</v>
      </c>
      <c r="AE1237">
        <v>30.953023122416116</v>
      </c>
    </row>
    <row r="1238" spans="1:31">
      <c r="A1238">
        <v>6</v>
      </c>
      <c r="C1238">
        <v>1998</v>
      </c>
      <c r="D1238">
        <v>99</v>
      </c>
      <c r="E1238">
        <v>99</v>
      </c>
      <c r="F1238">
        <v>99</v>
      </c>
      <c r="G1238">
        <v>3</v>
      </c>
      <c r="H1238">
        <v>1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  <c r="Q1238">
        <v>960</v>
      </c>
      <c r="R1238">
        <v>197081.5</v>
      </c>
      <c r="S1238">
        <v>197079.5</v>
      </c>
      <c r="T1238">
        <v>12.475422604354041</v>
      </c>
      <c r="U1238">
        <v>54.451898853000941</v>
      </c>
      <c r="V1238">
        <v>76.666379811192257</v>
      </c>
      <c r="W1238">
        <v>70.763068565730762</v>
      </c>
      <c r="X1238">
        <v>0</v>
      </c>
      <c r="Y1238">
        <v>0</v>
      </c>
      <c r="AA1238">
        <v>7.1547164940128019</v>
      </c>
      <c r="AB1238">
        <v>2.9034535417754759</v>
      </c>
      <c r="AC1238">
        <v>-4.1655043984819855</v>
      </c>
      <c r="AD1238">
        <v>78.300703322331429</v>
      </c>
      <c r="AE1238">
        <v>78.47390014907279</v>
      </c>
    </row>
    <row r="1239" spans="1:31">
      <c r="A1239">
        <v>6</v>
      </c>
      <c r="C1239">
        <v>1998</v>
      </c>
      <c r="D1239">
        <v>99</v>
      </c>
      <c r="E1239">
        <v>99</v>
      </c>
      <c r="F1239">
        <v>99</v>
      </c>
      <c r="G1239">
        <v>3</v>
      </c>
      <c r="H1239">
        <v>2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  <c r="Q1239">
        <v>427</v>
      </c>
      <c r="R1239">
        <v>54616.75</v>
      </c>
      <c r="S1239">
        <v>54155.75</v>
      </c>
      <c r="T1239">
        <v>12.894542425171768</v>
      </c>
      <c r="U1239">
        <v>55.17632015067651</v>
      </c>
      <c r="V1239">
        <v>77.169696661942396</v>
      </c>
      <c r="W1239">
        <v>71.22763001897394</v>
      </c>
      <c r="X1239">
        <v>0</v>
      </c>
      <c r="Y1239">
        <v>0</v>
      </c>
      <c r="AB1239">
        <v>3.0568373432179254</v>
      </c>
      <c r="AD1239">
        <v>21.699296677668599</v>
      </c>
      <c r="AE1239">
        <v>21.526099850927213</v>
      </c>
    </row>
    <row r="1240" spans="1:31">
      <c r="A1240">
        <v>6</v>
      </c>
      <c r="C1240">
        <v>1998</v>
      </c>
      <c r="D1240">
        <v>99</v>
      </c>
      <c r="E1240">
        <v>99</v>
      </c>
      <c r="F1240">
        <v>99</v>
      </c>
      <c r="G1240">
        <v>4</v>
      </c>
      <c r="H1240">
        <v>1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  <c r="Q1240">
        <v>317</v>
      </c>
      <c r="R1240">
        <v>50542</v>
      </c>
      <c r="S1240">
        <v>50542</v>
      </c>
      <c r="T1240">
        <v>12.464089272288396</v>
      </c>
      <c r="U1240">
        <v>54.428791895849002</v>
      </c>
      <c r="V1240">
        <v>76.010385422024783</v>
      </c>
      <c r="W1240">
        <v>70.157585744529896</v>
      </c>
      <c r="X1240">
        <v>0</v>
      </c>
      <c r="Y1240">
        <v>0</v>
      </c>
      <c r="AA1240">
        <v>7.3030781499980222</v>
      </c>
      <c r="AB1240">
        <v>2.9693380579012358</v>
      </c>
      <c r="AC1240">
        <v>-4.4393830071691811</v>
      </c>
      <c r="AD1240">
        <v>91.386106389903446</v>
      </c>
      <c r="AE1240">
        <v>91.593605131756178</v>
      </c>
    </row>
    <row r="1241" spans="1:31">
      <c r="A1241">
        <v>6</v>
      </c>
      <c r="C1241">
        <v>1998</v>
      </c>
      <c r="D1241">
        <v>99</v>
      </c>
      <c r="E1241">
        <v>99</v>
      </c>
      <c r="F1241">
        <v>99</v>
      </c>
      <c r="G1241">
        <v>4</v>
      </c>
      <c r="H1241">
        <v>2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  <c r="Q1241">
        <v>42</v>
      </c>
      <c r="R1241">
        <v>4764</v>
      </c>
      <c r="S1241">
        <v>4764</v>
      </c>
      <c r="T1241">
        <v>12.46095717884131</v>
      </c>
      <c r="U1241">
        <v>54.488245172124259</v>
      </c>
      <c r="V1241">
        <v>74.0113350125945</v>
      </c>
      <c r="W1241">
        <v>68.31246221662451</v>
      </c>
      <c r="X1241">
        <v>0</v>
      </c>
      <c r="Y1241">
        <v>0</v>
      </c>
      <c r="AA1241">
        <v>7.5622262789108223</v>
      </c>
      <c r="AB1241">
        <v>2.3092348157848872</v>
      </c>
      <c r="AC1241">
        <v>-21.641780495984321</v>
      </c>
      <c r="AD1241">
        <v>8.6138936100965502</v>
      </c>
      <c r="AE1241">
        <v>8.4063948682438205</v>
      </c>
    </row>
    <row r="1242" spans="1:31">
      <c r="A1242">
        <v>6</v>
      </c>
      <c r="C1242">
        <v>1997</v>
      </c>
      <c r="D1242">
        <v>99</v>
      </c>
      <c r="E1242">
        <v>99</v>
      </c>
      <c r="F1242">
        <v>99</v>
      </c>
      <c r="G1242">
        <v>1</v>
      </c>
      <c r="H1242">
        <v>1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  <c r="Q1242">
        <v>2535</v>
      </c>
      <c r="R1242">
        <v>498433</v>
      </c>
      <c r="S1242">
        <v>498427</v>
      </c>
      <c r="T1242">
        <v>12.37914825061743</v>
      </c>
      <c r="U1242">
        <v>54.283521960086439</v>
      </c>
      <c r="V1242">
        <v>76.043092569224882</v>
      </c>
      <c r="W1242">
        <v>70.187774441390815</v>
      </c>
      <c r="X1242">
        <v>0</v>
      </c>
      <c r="Y1242">
        <v>0</v>
      </c>
      <c r="AA1242">
        <v>6.330982399575749</v>
      </c>
      <c r="AB1242">
        <v>2.9393610079272743</v>
      </c>
      <c r="AC1242">
        <v>-3.5932107899869239E-2</v>
      </c>
      <c r="AD1242">
        <v>81.495966756294308</v>
      </c>
      <c r="AE1242">
        <v>81.415655908404148</v>
      </c>
    </row>
    <row r="1243" spans="1:31">
      <c r="A1243">
        <v>6</v>
      </c>
      <c r="C1243">
        <v>1997</v>
      </c>
      <c r="D1243">
        <v>99</v>
      </c>
      <c r="E1243">
        <v>99</v>
      </c>
      <c r="F1243">
        <v>99</v>
      </c>
      <c r="G1243">
        <v>1</v>
      </c>
      <c r="H1243">
        <v>2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  <c r="Q1243">
        <v>754</v>
      </c>
      <c r="R1243">
        <v>113171.5</v>
      </c>
      <c r="S1243">
        <v>113156.5</v>
      </c>
      <c r="T1243">
        <v>12.27008566644429</v>
      </c>
      <c r="U1243">
        <v>54.123581058092114</v>
      </c>
      <c r="V1243">
        <v>76.460146787855393</v>
      </c>
      <c r="W1243">
        <v>70.572715485190642</v>
      </c>
      <c r="X1243">
        <v>0</v>
      </c>
      <c r="Y1243">
        <v>0</v>
      </c>
      <c r="AA1243">
        <v>6.6597722814349263</v>
      </c>
      <c r="AB1243">
        <v>3.0505845126477493</v>
      </c>
      <c r="AC1243">
        <v>-11.286913453301004</v>
      </c>
      <c r="AD1243">
        <v>18.504033243705688</v>
      </c>
      <c r="AE1243">
        <v>18.584344091595828</v>
      </c>
    </row>
    <row r="1244" spans="1:31">
      <c r="A1244">
        <v>6</v>
      </c>
      <c r="C1244">
        <v>1997</v>
      </c>
      <c r="D1244">
        <v>99</v>
      </c>
      <c r="E1244">
        <v>99</v>
      </c>
      <c r="F1244">
        <v>99</v>
      </c>
      <c r="G1244">
        <v>2</v>
      </c>
      <c r="H1244">
        <v>1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  <c r="Q1244">
        <v>1444</v>
      </c>
      <c r="R1244">
        <v>223136</v>
      </c>
      <c r="S1244">
        <v>223111</v>
      </c>
      <c r="T1244">
        <v>12.209450738563028</v>
      </c>
      <c r="U1244">
        <v>54.019667340471791</v>
      </c>
      <c r="V1244">
        <v>76.064847094047806</v>
      </c>
      <c r="W1244">
        <v>70.207853867805724</v>
      </c>
      <c r="X1244">
        <v>0</v>
      </c>
      <c r="Y1244">
        <v>0</v>
      </c>
      <c r="AA1244">
        <v>6.6109774546587587</v>
      </c>
      <c r="AB1244">
        <v>2.8183575117447424</v>
      </c>
      <c r="AC1244">
        <v>-5.360403842550884</v>
      </c>
      <c r="AD1244">
        <v>64.84711366466577</v>
      </c>
      <c r="AE1244">
        <v>65.069835400562738</v>
      </c>
    </row>
    <row r="1245" spans="1:31">
      <c r="A1245">
        <v>6</v>
      </c>
      <c r="C1245">
        <v>1997</v>
      </c>
      <c r="D1245">
        <v>99</v>
      </c>
      <c r="E1245">
        <v>99</v>
      </c>
      <c r="F1245">
        <v>99</v>
      </c>
      <c r="G1245">
        <v>2</v>
      </c>
      <c r="H1245">
        <v>2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  <c r="Q1245">
        <v>885</v>
      </c>
      <c r="R1245">
        <v>120959.5</v>
      </c>
      <c r="S1245">
        <v>119839</v>
      </c>
      <c r="T1245">
        <v>12.63940409806588</v>
      </c>
      <c r="U1245">
        <v>54.736463087976368</v>
      </c>
      <c r="V1245">
        <v>76.731962883533996</v>
      </c>
      <c r="W1245">
        <v>70.823601741503438</v>
      </c>
      <c r="X1245">
        <v>0</v>
      </c>
      <c r="Y1245">
        <v>0</v>
      </c>
      <c r="AB1245">
        <v>3.0892265103016205</v>
      </c>
      <c r="AD1245">
        <v>35.152886335334223</v>
      </c>
      <c r="AE1245">
        <v>34.930164599437262</v>
      </c>
    </row>
    <row r="1246" spans="1:31">
      <c r="A1246">
        <v>6</v>
      </c>
      <c r="C1246">
        <v>1997</v>
      </c>
      <c r="D1246">
        <v>99</v>
      </c>
      <c r="E1246">
        <v>99</v>
      </c>
      <c r="F1246">
        <v>99</v>
      </c>
      <c r="G1246">
        <v>3</v>
      </c>
      <c r="H1246">
        <v>1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  <c r="Q1246">
        <v>1007</v>
      </c>
      <c r="R1246">
        <v>197041.75</v>
      </c>
      <c r="S1246">
        <v>197035.75</v>
      </c>
      <c r="T1246">
        <v>12.319754569780264</v>
      </c>
      <c r="U1246">
        <v>54.185735329756163</v>
      </c>
      <c r="V1246">
        <v>75.517842320492491</v>
      </c>
      <c r="W1246">
        <v>69.702968461815217</v>
      </c>
      <c r="X1246">
        <v>0</v>
      </c>
      <c r="Y1246">
        <v>0</v>
      </c>
      <c r="AA1246">
        <v>6.9693324565368941</v>
      </c>
      <c r="AB1246">
        <v>2.9003754366226357</v>
      </c>
      <c r="AC1246">
        <v>-2.5919121078657077</v>
      </c>
      <c r="AD1246">
        <v>76.118306050509474</v>
      </c>
      <c r="AE1246">
        <v>76.231472923868566</v>
      </c>
    </row>
    <row r="1247" spans="1:31">
      <c r="A1247">
        <v>6</v>
      </c>
      <c r="C1247">
        <v>1997</v>
      </c>
      <c r="D1247">
        <v>99</v>
      </c>
      <c r="E1247">
        <v>99</v>
      </c>
      <c r="F1247">
        <v>99</v>
      </c>
      <c r="G1247">
        <v>3</v>
      </c>
      <c r="H1247">
        <v>2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  <c r="Q1247">
        <v>471</v>
      </c>
      <c r="R1247">
        <v>61820.75</v>
      </c>
      <c r="S1247">
        <v>61360.75</v>
      </c>
      <c r="T1247">
        <v>12.561947242632931</v>
      </c>
      <c r="U1247">
        <v>54.579189465578558</v>
      </c>
      <c r="V1247">
        <v>76.148542838866817</v>
      </c>
      <c r="W1247">
        <v>70.285105040274331</v>
      </c>
      <c r="X1247">
        <v>0</v>
      </c>
      <c r="Y1247">
        <v>0</v>
      </c>
      <c r="AB1247">
        <v>3.0532786293596557</v>
      </c>
      <c r="AD1247">
        <v>23.881693949490565</v>
      </c>
      <c r="AE1247">
        <v>23.768527076131445</v>
      </c>
    </row>
    <row r="1248" spans="1:31">
      <c r="A1248">
        <v>6</v>
      </c>
      <c r="C1248">
        <v>1997</v>
      </c>
      <c r="D1248">
        <v>99</v>
      </c>
      <c r="E1248">
        <v>99</v>
      </c>
      <c r="F1248">
        <v>99</v>
      </c>
      <c r="G1248">
        <v>4</v>
      </c>
      <c r="H1248">
        <v>1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  <c r="Q1248">
        <v>307</v>
      </c>
      <c r="R1248">
        <v>48093</v>
      </c>
      <c r="S1248">
        <v>48091</v>
      </c>
      <c r="T1248">
        <v>12.262616181149024</v>
      </c>
      <c r="U1248">
        <v>54.095901520034943</v>
      </c>
      <c r="V1248">
        <v>74.918404691106304</v>
      </c>
      <c r="W1248">
        <v>69.14968752989185</v>
      </c>
      <c r="X1248">
        <v>0</v>
      </c>
      <c r="Y1248">
        <v>0</v>
      </c>
      <c r="AA1248">
        <v>6.9516289757999763</v>
      </c>
      <c r="AB1248">
        <v>2.9294722139528009</v>
      </c>
      <c r="AC1248">
        <v>-5.4143054628799838</v>
      </c>
      <c r="AD1248">
        <v>90.550158156348829</v>
      </c>
      <c r="AE1248">
        <v>90.73882543473475</v>
      </c>
    </row>
    <row r="1249" spans="1:42">
      <c r="A1249">
        <v>6</v>
      </c>
      <c r="C1249">
        <v>1997</v>
      </c>
      <c r="D1249">
        <v>99</v>
      </c>
      <c r="E1249">
        <v>99</v>
      </c>
      <c r="F1249">
        <v>99</v>
      </c>
      <c r="G1249">
        <v>4</v>
      </c>
      <c r="H1249">
        <v>2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  <c r="Q1249">
        <v>43</v>
      </c>
      <c r="R1249">
        <v>5019</v>
      </c>
      <c r="S1249">
        <v>5019</v>
      </c>
      <c r="T1249">
        <v>12.578003586371787</v>
      </c>
      <c r="U1249">
        <v>54.649133293484759</v>
      </c>
      <c r="V1249">
        <v>73.265471209404481</v>
      </c>
      <c r="W1249">
        <v>67.624029926280258</v>
      </c>
      <c r="X1249">
        <v>0</v>
      </c>
      <c r="Y1249">
        <v>0</v>
      </c>
      <c r="AA1249">
        <v>7.6058553417627444</v>
      </c>
      <c r="AB1249">
        <v>2.3530373909279905</v>
      </c>
      <c r="AC1249">
        <v>-19.341477915371605</v>
      </c>
      <c r="AD1249">
        <v>9.4498418436511553</v>
      </c>
      <c r="AE1249">
        <v>9.2611745652652573</v>
      </c>
    </row>
    <row r="1250" spans="1:42">
      <c r="A1250">
        <v>6</v>
      </c>
      <c r="C1250">
        <v>1996</v>
      </c>
      <c r="D1250">
        <v>99</v>
      </c>
      <c r="E1250">
        <v>99</v>
      </c>
      <c r="F1250">
        <v>99</v>
      </c>
      <c r="G1250">
        <v>1</v>
      </c>
      <c r="H1250">
        <v>1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  <c r="Q1250">
        <v>2583</v>
      </c>
      <c r="R1250">
        <v>472233</v>
      </c>
      <c r="S1250">
        <v>472046</v>
      </c>
      <c r="T1250">
        <v>12.180031891036839</v>
      </c>
      <c r="U1250">
        <v>53.950093846786118</v>
      </c>
      <c r="V1250">
        <v>78.960001567643261</v>
      </c>
      <c r="W1250">
        <v>72.880081446931499</v>
      </c>
      <c r="X1250">
        <v>0</v>
      </c>
      <c r="Y1250">
        <v>0</v>
      </c>
      <c r="AA1250">
        <v>6.6299004790512255</v>
      </c>
      <c r="AB1250">
        <v>2.9372593468638599</v>
      </c>
      <c r="AC1250">
        <v>-11.241645152443482</v>
      </c>
      <c r="AD1250">
        <v>81.277107687223761</v>
      </c>
      <c r="AE1250">
        <v>81.329355332281267</v>
      </c>
    </row>
    <row r="1251" spans="1:42">
      <c r="A1251">
        <v>6</v>
      </c>
      <c r="C1251">
        <v>1996</v>
      </c>
      <c r="D1251">
        <v>99</v>
      </c>
      <c r="E1251">
        <v>99</v>
      </c>
      <c r="F1251">
        <v>99</v>
      </c>
      <c r="G1251">
        <v>1</v>
      </c>
      <c r="H1251">
        <v>2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  <c r="Q1251">
        <v>764</v>
      </c>
      <c r="R1251">
        <v>108783</v>
      </c>
      <c r="S1251">
        <v>108692</v>
      </c>
      <c r="T1251">
        <v>12.244964746329853</v>
      </c>
      <c r="U1251">
        <v>54.057934346594067</v>
      </c>
      <c r="V1251">
        <v>78.758648290582073</v>
      </c>
      <c r="W1251">
        <v>72.69423237220758</v>
      </c>
      <c r="X1251">
        <v>0</v>
      </c>
      <c r="Y1251">
        <v>0</v>
      </c>
      <c r="AA1251">
        <v>6.6019622117232659</v>
      </c>
      <c r="AB1251">
        <v>3.2232585388007795</v>
      </c>
      <c r="AC1251">
        <v>-22.904065873208609</v>
      </c>
      <c r="AD1251">
        <v>18.722892312776246</v>
      </c>
      <c r="AE1251">
        <v>18.670644667718715</v>
      </c>
    </row>
    <row r="1252" spans="1:42">
      <c r="A1252">
        <v>6</v>
      </c>
      <c r="C1252">
        <v>1996</v>
      </c>
      <c r="D1252">
        <v>99</v>
      </c>
      <c r="E1252">
        <v>99</v>
      </c>
      <c r="F1252">
        <v>99</v>
      </c>
      <c r="G1252">
        <v>2</v>
      </c>
      <c r="H1252">
        <v>1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  <c r="Q1252">
        <v>1430</v>
      </c>
      <c r="R1252">
        <v>208662</v>
      </c>
      <c r="S1252">
        <v>208634</v>
      </c>
      <c r="T1252">
        <v>12.251128619489895</v>
      </c>
      <c r="U1252">
        <v>54.089558748813722</v>
      </c>
      <c r="V1252">
        <v>78.380650325450389</v>
      </c>
      <c r="W1252">
        <v>72.345340250391061</v>
      </c>
      <c r="X1252">
        <v>0</v>
      </c>
      <c r="Y1252">
        <v>0</v>
      </c>
      <c r="AA1252">
        <v>7.1942100229387753</v>
      </c>
      <c r="AB1252">
        <v>2.8722063081965632</v>
      </c>
      <c r="AC1252">
        <v>-6.0546010454354482</v>
      </c>
      <c r="AD1252">
        <v>64.866730084121386</v>
      </c>
      <c r="AE1252">
        <v>65.108649103516015</v>
      </c>
    </row>
    <row r="1253" spans="1:42">
      <c r="A1253">
        <v>6</v>
      </c>
      <c r="C1253">
        <v>1996</v>
      </c>
      <c r="D1253">
        <v>99</v>
      </c>
      <c r="E1253">
        <v>99</v>
      </c>
      <c r="F1253">
        <v>99</v>
      </c>
      <c r="G1253">
        <v>2</v>
      </c>
      <c r="H1253">
        <v>2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  <c r="Q1253">
        <v>873</v>
      </c>
      <c r="R1253">
        <v>113016</v>
      </c>
      <c r="S1253">
        <v>111777</v>
      </c>
      <c r="T1253">
        <v>12.506813194591915</v>
      </c>
      <c r="U1253">
        <v>54.526924143607346</v>
      </c>
      <c r="V1253">
        <v>79.248626282687027</v>
      </c>
      <c r="W1253">
        <v>73.146482058921023</v>
      </c>
      <c r="X1253">
        <v>0</v>
      </c>
      <c r="Y1253">
        <v>0</v>
      </c>
      <c r="AB1253">
        <v>3.2546813122173814</v>
      </c>
      <c r="AD1253">
        <v>35.133269915878607</v>
      </c>
      <c r="AE1253">
        <v>34.891350896484006</v>
      </c>
    </row>
    <row r="1254" spans="1:42">
      <c r="A1254">
        <v>6</v>
      </c>
      <c r="C1254">
        <v>1996</v>
      </c>
      <c r="D1254">
        <v>99</v>
      </c>
      <c r="E1254">
        <v>99</v>
      </c>
      <c r="F1254">
        <v>99</v>
      </c>
      <c r="G1254">
        <v>3</v>
      </c>
      <c r="H1254">
        <v>1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  <c r="Q1254">
        <v>1022</v>
      </c>
      <c r="R1254">
        <v>194598.75</v>
      </c>
      <c r="S1254">
        <v>194593.25</v>
      </c>
      <c r="T1254">
        <v>12.440624618606233</v>
      </c>
      <c r="U1254">
        <v>54.404158417622384</v>
      </c>
      <c r="V1254">
        <v>77.772648845733499</v>
      </c>
      <c r="W1254">
        <v>71.784154884611894</v>
      </c>
      <c r="X1254">
        <v>0</v>
      </c>
      <c r="Y1254">
        <v>0</v>
      </c>
      <c r="AA1254">
        <v>7.286375484142499</v>
      </c>
      <c r="AB1254">
        <v>2.9466475717681568</v>
      </c>
      <c r="AC1254">
        <v>-5.874303474810314</v>
      </c>
      <c r="AD1254">
        <v>76.92471133283</v>
      </c>
      <c r="AE1254">
        <v>76.959343202673622</v>
      </c>
    </row>
    <row r="1255" spans="1:42">
      <c r="A1255">
        <v>6</v>
      </c>
      <c r="C1255">
        <v>1996</v>
      </c>
      <c r="D1255">
        <v>99</v>
      </c>
      <c r="E1255">
        <v>99</v>
      </c>
      <c r="F1255">
        <v>99</v>
      </c>
      <c r="G1255">
        <v>3</v>
      </c>
      <c r="H1255">
        <v>2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  <c r="Q1255">
        <v>475</v>
      </c>
      <c r="R1255">
        <v>58374.25</v>
      </c>
      <c r="S1255">
        <v>58315.25</v>
      </c>
      <c r="T1255">
        <v>12.369358064557575</v>
      </c>
      <c r="U1255">
        <v>54.268257445522408</v>
      </c>
      <c r="V1255">
        <v>77.759383694659078</v>
      </c>
      <c r="W1255">
        <v>71.77191115017159</v>
      </c>
      <c r="X1255">
        <v>0</v>
      </c>
      <c r="Y1255">
        <v>0</v>
      </c>
      <c r="AA1255">
        <v>6.9652600845279107</v>
      </c>
      <c r="AB1255">
        <v>2.8798486744649807</v>
      </c>
      <c r="AC1255">
        <v>-14.164957574613243</v>
      </c>
      <c r="AD1255">
        <v>23.075288667170017</v>
      </c>
      <c r="AE1255">
        <v>23.040656797326392</v>
      </c>
    </row>
    <row r="1256" spans="1:42">
      <c r="A1256">
        <v>6</v>
      </c>
      <c r="C1256">
        <v>1996</v>
      </c>
      <c r="D1256">
        <v>99</v>
      </c>
      <c r="E1256">
        <v>99</v>
      </c>
      <c r="F1256">
        <v>99</v>
      </c>
      <c r="G1256">
        <v>4</v>
      </c>
      <c r="H1256">
        <v>1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  <c r="Q1256">
        <v>308</v>
      </c>
      <c r="R1256">
        <v>43786</v>
      </c>
      <c r="S1256">
        <v>43781</v>
      </c>
      <c r="T1256">
        <v>12.207897501484492</v>
      </c>
      <c r="U1256">
        <v>54.004613873598146</v>
      </c>
      <c r="V1256">
        <v>76.954340924145626</v>
      </c>
      <c r="W1256">
        <v>71.028856672986279</v>
      </c>
      <c r="X1256">
        <v>0</v>
      </c>
      <c r="Y1256">
        <v>0</v>
      </c>
      <c r="AA1256">
        <v>7.4465289983854017</v>
      </c>
      <c r="AB1256">
        <v>3.079974005683884</v>
      </c>
      <c r="AC1256">
        <v>-9.2082649506456296</v>
      </c>
      <c r="AD1256">
        <v>90.622348241819651</v>
      </c>
      <c r="AE1256">
        <v>90.80146571516417</v>
      </c>
    </row>
    <row r="1257" spans="1:42">
      <c r="A1257">
        <v>6</v>
      </c>
      <c r="C1257">
        <v>1996</v>
      </c>
      <c r="D1257">
        <v>99</v>
      </c>
      <c r="E1257">
        <v>99</v>
      </c>
      <c r="F1257">
        <v>99</v>
      </c>
      <c r="G1257">
        <v>4</v>
      </c>
      <c r="H1257">
        <v>2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  <c r="Q1257">
        <v>38</v>
      </c>
      <c r="R1257">
        <v>4531</v>
      </c>
      <c r="S1257">
        <v>4531</v>
      </c>
      <c r="T1257">
        <v>12.644670050761421</v>
      </c>
      <c r="U1257">
        <v>54.763628338115197</v>
      </c>
      <c r="V1257">
        <v>75.322335025380653</v>
      </c>
      <c r="W1257">
        <v>69.522515228426357</v>
      </c>
      <c r="X1257">
        <v>0</v>
      </c>
      <c r="Y1257">
        <v>0</v>
      </c>
      <c r="AA1257">
        <v>7.6365842242478532</v>
      </c>
      <c r="AB1257">
        <v>2.3320592918591538</v>
      </c>
      <c r="AC1257">
        <v>-9.9451760878293136</v>
      </c>
      <c r="AD1257">
        <v>9.3776517581803507</v>
      </c>
      <c r="AE1257">
        <v>9.1985342848358229</v>
      </c>
    </row>
    <row r="1258" spans="1:42">
      <c r="A1258">
        <v>7</v>
      </c>
      <c r="B1258">
        <v>1</v>
      </c>
      <c r="C1258">
        <v>2023</v>
      </c>
      <c r="D1258">
        <v>99</v>
      </c>
      <c r="E1258">
        <v>99</v>
      </c>
      <c r="F1258">
        <v>99</v>
      </c>
      <c r="G1258">
        <v>99</v>
      </c>
      <c r="H1258">
        <v>99</v>
      </c>
      <c r="I1258">
        <v>6</v>
      </c>
      <c r="J1258">
        <v>999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  <c r="Q1258">
        <v>496</v>
      </c>
      <c r="R1258">
        <v>361364</v>
      </c>
      <c r="S1258">
        <v>361065</v>
      </c>
      <c r="T1258">
        <v>4.5142875327924203</v>
      </c>
      <c r="U1258">
        <v>60.427643222134513</v>
      </c>
      <c r="V1258">
        <v>90.997186171243172</v>
      </c>
      <c r="W1258">
        <v>83.96428288535482</v>
      </c>
      <c r="X1258">
        <v>3.3246255852824307</v>
      </c>
      <c r="Y1258">
        <v>6.6492511705648614</v>
      </c>
      <c r="Z1258">
        <v>85.793272157713574</v>
      </c>
      <c r="AA1258">
        <v>9.4463142513077472</v>
      </c>
      <c r="AB1258">
        <v>2.7222567826670896</v>
      </c>
      <c r="AC1258">
        <v>-20.696676591770888</v>
      </c>
      <c r="AD1258">
        <v>24.42884946503332</v>
      </c>
      <c r="AE1258">
        <v>24.494913055118445</v>
      </c>
      <c r="AF1258">
        <v>5687</v>
      </c>
      <c r="AG1258">
        <v>0</v>
      </c>
      <c r="AH1258">
        <v>0</v>
      </c>
      <c r="AI1258">
        <v>1965</v>
      </c>
      <c r="AJ1258">
        <v>14122</v>
      </c>
      <c r="AK1258">
        <v>3110</v>
      </c>
      <c r="AL1258">
        <v>13102</v>
      </c>
      <c r="AM1258">
        <v>18</v>
      </c>
      <c r="AN1258">
        <v>3216</v>
      </c>
      <c r="AO1258">
        <v>3056</v>
      </c>
      <c r="AP1258">
        <v>225</v>
      </c>
    </row>
    <row r="1259" spans="1:42">
      <c r="A1259">
        <v>7</v>
      </c>
      <c r="B1259">
        <v>2</v>
      </c>
      <c r="C1259">
        <v>2023</v>
      </c>
      <c r="D1259">
        <v>99</v>
      </c>
      <c r="E1259">
        <v>99</v>
      </c>
      <c r="F1259">
        <v>99</v>
      </c>
      <c r="G1259">
        <v>99</v>
      </c>
      <c r="H1259">
        <v>99</v>
      </c>
      <c r="I1259">
        <v>24</v>
      </c>
      <c r="J1259">
        <v>999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  <c r="Q1259">
        <v>481</v>
      </c>
      <c r="R1259">
        <v>331151</v>
      </c>
      <c r="S1259">
        <v>330200</v>
      </c>
      <c r="T1259">
        <v>4.0646502652868319</v>
      </c>
      <c r="U1259">
        <v>60.585814657783146</v>
      </c>
      <c r="V1259">
        <v>91.191964159746178</v>
      </c>
      <c r="W1259">
        <v>84.081020593579282</v>
      </c>
      <c r="X1259">
        <v>1.7031505264969764</v>
      </c>
      <c r="Y1259">
        <v>3.4063010529939528</v>
      </c>
      <c r="Z1259">
        <v>64.104894745901419</v>
      </c>
      <c r="AA1259">
        <v>9.6394318245272519</v>
      </c>
      <c r="AB1259">
        <v>2.4167096707128599</v>
      </c>
      <c r="AC1259">
        <v>-33.613502078161396</v>
      </c>
      <c r="AD1259">
        <v>22.386396899511983</v>
      </c>
      <c r="AE1259">
        <v>22.432153634646284</v>
      </c>
      <c r="AF1259">
        <v>5777</v>
      </c>
      <c r="AG1259">
        <v>4</v>
      </c>
      <c r="AH1259">
        <v>0</v>
      </c>
      <c r="AI1259">
        <v>1684</v>
      </c>
      <c r="AJ1259">
        <v>25616</v>
      </c>
      <c r="AK1259">
        <v>7290</v>
      </c>
      <c r="AL1259">
        <v>32310</v>
      </c>
      <c r="AM1259">
        <v>13</v>
      </c>
      <c r="AN1259">
        <v>3887</v>
      </c>
      <c r="AO1259">
        <v>2540</v>
      </c>
      <c r="AP1259">
        <v>219</v>
      </c>
    </row>
    <row r="1260" spans="1:42">
      <c r="A1260">
        <v>7</v>
      </c>
      <c r="B1260">
        <v>3</v>
      </c>
      <c r="C1260">
        <v>2023</v>
      </c>
      <c r="D1260">
        <v>99</v>
      </c>
      <c r="E1260">
        <v>99</v>
      </c>
      <c r="F1260">
        <v>99</v>
      </c>
      <c r="G1260">
        <v>99</v>
      </c>
      <c r="H1260">
        <v>99</v>
      </c>
      <c r="I1260">
        <v>49</v>
      </c>
      <c r="J1260">
        <v>999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  <c r="Q1260">
        <v>398</v>
      </c>
      <c r="R1260">
        <v>273627</v>
      </c>
      <c r="S1260">
        <v>273187</v>
      </c>
      <c r="T1260">
        <v>4.2245904095721549</v>
      </c>
      <c r="U1260">
        <v>60.552610482929282</v>
      </c>
      <c r="V1260">
        <v>89.450430655803856</v>
      </c>
      <c r="W1260">
        <v>82.51211917111695</v>
      </c>
      <c r="X1260">
        <v>2.9737562448150219</v>
      </c>
      <c r="Y1260">
        <v>5.9475124896300438</v>
      </c>
      <c r="Z1260">
        <v>89.661838926714097</v>
      </c>
      <c r="AA1260">
        <v>10.191117845842562</v>
      </c>
      <c r="AB1260">
        <v>2.4932921872951557</v>
      </c>
      <c r="AC1260">
        <v>-39.111623577418641</v>
      </c>
      <c r="AD1260">
        <v>18.49767213272122</v>
      </c>
      <c r="AE1260">
        <v>18.212673308087535</v>
      </c>
      <c r="AF1260">
        <v>4017</v>
      </c>
      <c r="AG1260">
        <v>0</v>
      </c>
      <c r="AH1260">
        <v>0</v>
      </c>
      <c r="AI1260">
        <v>1724</v>
      </c>
      <c r="AJ1260">
        <v>10786</v>
      </c>
      <c r="AK1260">
        <v>1932</v>
      </c>
      <c r="AL1260">
        <v>11680</v>
      </c>
      <c r="AM1260">
        <v>3</v>
      </c>
      <c r="AN1260">
        <v>3951</v>
      </c>
      <c r="AO1260">
        <v>3256</v>
      </c>
      <c r="AP1260">
        <v>194</v>
      </c>
    </row>
    <row r="1261" spans="1:42">
      <c r="A1261">
        <v>7</v>
      </c>
      <c r="B1261">
        <v>4</v>
      </c>
      <c r="C1261">
        <v>2023</v>
      </c>
      <c r="D1261">
        <v>99</v>
      </c>
      <c r="E1261">
        <v>99</v>
      </c>
      <c r="F1261">
        <v>99</v>
      </c>
      <c r="G1261">
        <v>99</v>
      </c>
      <c r="H1261">
        <v>99</v>
      </c>
      <c r="I1261">
        <v>80</v>
      </c>
      <c r="J1261">
        <v>999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  <c r="Q1261">
        <v>415</v>
      </c>
      <c r="R1261">
        <v>293771</v>
      </c>
      <c r="S1261">
        <v>290979</v>
      </c>
      <c r="T1261">
        <v>3.8485418914732903</v>
      </c>
      <c r="U1261">
        <v>60.784084074795778</v>
      </c>
      <c r="V1261">
        <v>91.752416284433124</v>
      </c>
      <c r="W1261">
        <v>84.466997309084078</v>
      </c>
      <c r="X1261">
        <v>0.68897202242563083</v>
      </c>
      <c r="Y1261">
        <v>1.3779440448512619</v>
      </c>
      <c r="Z1261">
        <v>21.284946437871671</v>
      </c>
      <c r="AA1261">
        <v>9.1657002440265085</v>
      </c>
      <c r="AB1261">
        <v>2.6376026199911715</v>
      </c>
      <c r="AC1261">
        <v>-32.143278694735841</v>
      </c>
      <c r="AD1261">
        <v>19.859442379961205</v>
      </c>
      <c r="AE1261">
        <v>19.858417182853518</v>
      </c>
      <c r="AF1261">
        <v>3974</v>
      </c>
      <c r="AG1261">
        <v>4</v>
      </c>
      <c r="AH1261">
        <v>1</v>
      </c>
      <c r="AI1261">
        <v>1430</v>
      </c>
      <c r="AJ1261">
        <v>14979</v>
      </c>
      <c r="AK1261">
        <v>4409</v>
      </c>
      <c r="AL1261">
        <v>31388</v>
      </c>
      <c r="AM1261">
        <v>9</v>
      </c>
      <c r="AN1261">
        <v>6660</v>
      </c>
      <c r="AO1261">
        <v>2411</v>
      </c>
      <c r="AP1261">
        <v>170</v>
      </c>
    </row>
    <row r="1262" spans="1:42">
      <c r="A1262">
        <v>7</v>
      </c>
      <c r="B1262">
        <v>5</v>
      </c>
      <c r="C1262">
        <v>2023</v>
      </c>
      <c r="D1262">
        <v>99</v>
      </c>
      <c r="E1262">
        <v>99</v>
      </c>
      <c r="F1262">
        <v>99</v>
      </c>
      <c r="G1262">
        <v>99</v>
      </c>
      <c r="H1262">
        <v>99</v>
      </c>
      <c r="I1262">
        <v>81</v>
      </c>
      <c r="J1262">
        <v>999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  <c r="Q1262">
        <v>81</v>
      </c>
      <c r="R1262">
        <v>75271</v>
      </c>
      <c r="S1262">
        <v>75070</v>
      </c>
      <c r="T1262">
        <v>3.5457746011079947</v>
      </c>
      <c r="U1262">
        <v>60.966591181563857</v>
      </c>
      <c r="V1262">
        <v>89.897228458927515</v>
      </c>
      <c r="W1262">
        <v>82.880017317170399</v>
      </c>
      <c r="X1262">
        <v>9.1668770177093406E-2</v>
      </c>
      <c r="Y1262">
        <v>0.18333754035418681</v>
      </c>
      <c r="Z1262">
        <v>51.520505905328733</v>
      </c>
      <c r="AA1262">
        <v>9.8812040295111547</v>
      </c>
      <c r="AB1262">
        <v>2.5023026845225504</v>
      </c>
      <c r="AC1262">
        <v>-39.804289505980094</v>
      </c>
      <c r="AD1262">
        <v>5.0884535484512092</v>
      </c>
      <c r="AE1262">
        <v>5.0270380933336574</v>
      </c>
      <c r="AF1262">
        <v>1110</v>
      </c>
      <c r="AG1262">
        <v>0</v>
      </c>
      <c r="AH1262">
        <v>0</v>
      </c>
      <c r="AI1262">
        <v>437</v>
      </c>
      <c r="AJ1262">
        <v>2246</v>
      </c>
      <c r="AK1262">
        <v>371</v>
      </c>
      <c r="AL1262">
        <v>3896</v>
      </c>
      <c r="AM1262">
        <v>0</v>
      </c>
      <c r="AN1262">
        <v>996</v>
      </c>
      <c r="AO1262">
        <v>1066</v>
      </c>
      <c r="AP1262">
        <v>34</v>
      </c>
    </row>
    <row r="1263" spans="1:42">
      <c r="A1263">
        <v>7</v>
      </c>
      <c r="B1263">
        <v>6</v>
      </c>
      <c r="C1263">
        <v>2023</v>
      </c>
      <c r="D1263">
        <v>99</v>
      </c>
      <c r="E1263">
        <v>99</v>
      </c>
      <c r="F1263">
        <v>99</v>
      </c>
      <c r="G1263">
        <v>99</v>
      </c>
      <c r="H1263">
        <v>99</v>
      </c>
      <c r="I1263">
        <v>83</v>
      </c>
      <c r="J1263">
        <v>999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  <c r="Q1263">
        <v>278</v>
      </c>
      <c r="R1263">
        <v>144067</v>
      </c>
      <c r="S1263">
        <v>143948</v>
      </c>
      <c r="T1263">
        <v>4.4522756772890393</v>
      </c>
      <c r="U1263">
        <v>60.458672576208087</v>
      </c>
      <c r="V1263">
        <v>92.947583229540641</v>
      </c>
      <c r="W1263">
        <v>85.763567885625505</v>
      </c>
      <c r="X1263">
        <v>0.30749581791805208</v>
      </c>
      <c r="Y1263">
        <v>0.61499163583610417</v>
      </c>
      <c r="Z1263">
        <v>0</v>
      </c>
      <c r="AA1263">
        <v>8.2599895523323994</v>
      </c>
      <c r="AB1263">
        <v>2.5574200919243122</v>
      </c>
      <c r="AC1263">
        <v>-33.547505845846601</v>
      </c>
      <c r="AD1263">
        <v>9.7391855743210591</v>
      </c>
      <c r="AE1263">
        <v>9.9748047259605528</v>
      </c>
      <c r="AF1263">
        <v>1431</v>
      </c>
      <c r="AG1263">
        <v>4</v>
      </c>
      <c r="AH1263">
        <v>0</v>
      </c>
      <c r="AI1263">
        <v>329</v>
      </c>
      <c r="AJ1263">
        <v>6859</v>
      </c>
      <c r="AK1263">
        <v>1613</v>
      </c>
      <c r="AL1263">
        <v>8163</v>
      </c>
      <c r="AM1263">
        <v>6</v>
      </c>
      <c r="AN1263">
        <v>2690</v>
      </c>
      <c r="AO1263">
        <v>1256</v>
      </c>
      <c r="AP1263">
        <v>108</v>
      </c>
    </row>
    <row r="1264" spans="1:42">
      <c r="A1264">
        <v>7</v>
      </c>
      <c r="B1264">
        <v>7</v>
      </c>
      <c r="C1264">
        <v>2022</v>
      </c>
      <c r="D1264">
        <v>99</v>
      </c>
      <c r="E1264">
        <v>99</v>
      </c>
      <c r="F1264">
        <v>99</v>
      </c>
      <c r="G1264">
        <v>99</v>
      </c>
      <c r="H1264">
        <v>99</v>
      </c>
      <c r="I1264">
        <v>6</v>
      </c>
      <c r="J1264">
        <v>999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580</v>
      </c>
      <c r="R1264">
        <v>351534</v>
      </c>
      <c r="S1264">
        <v>350953</v>
      </c>
      <c r="T1264">
        <v>15.850830929582918</v>
      </c>
      <c r="U1264">
        <v>60.26405530085227</v>
      </c>
      <c r="V1264">
        <v>93.509864653658681</v>
      </c>
      <c r="W1264">
        <v>86.252940593184093</v>
      </c>
      <c r="X1264">
        <v>3.051767396610285</v>
      </c>
      <c r="Y1264">
        <v>6.1035347932205699</v>
      </c>
      <c r="Z1264">
        <v>87.823083969118173</v>
      </c>
      <c r="AA1264">
        <v>9.5772755062313202</v>
      </c>
      <c r="AB1264">
        <v>2.6188409348854607</v>
      </c>
      <c r="AC1264">
        <v>-30.06307859318779</v>
      </c>
      <c r="AD1264">
        <v>23.888058135259719</v>
      </c>
      <c r="AE1264">
        <v>24.234465076311608</v>
      </c>
      <c r="AF1264">
        <v>5759</v>
      </c>
      <c r="AG1264">
        <v>0</v>
      </c>
      <c r="AH1264">
        <v>0</v>
      </c>
      <c r="AI1264">
        <v>1647</v>
      </c>
      <c r="AJ1264">
        <v>9798</v>
      </c>
      <c r="AK1264">
        <v>2130</v>
      </c>
      <c r="AL1264">
        <v>16660</v>
      </c>
      <c r="AM1264">
        <v>8</v>
      </c>
      <c r="AN1264">
        <v>2863</v>
      </c>
      <c r="AO1264">
        <v>3063</v>
      </c>
      <c r="AP1264">
        <v>262</v>
      </c>
    </row>
    <row r="1265" spans="1:42">
      <c r="A1265">
        <v>7</v>
      </c>
      <c r="B1265">
        <v>8</v>
      </c>
      <c r="C1265">
        <v>2022</v>
      </c>
      <c r="D1265">
        <v>99</v>
      </c>
      <c r="E1265">
        <v>99</v>
      </c>
      <c r="F1265">
        <v>99</v>
      </c>
      <c r="G1265">
        <v>99</v>
      </c>
      <c r="H1265">
        <v>99</v>
      </c>
      <c r="I1265">
        <v>24</v>
      </c>
      <c r="J1265">
        <v>999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552</v>
      </c>
      <c r="R1265">
        <v>334455</v>
      </c>
      <c r="S1265">
        <v>333714</v>
      </c>
      <c r="T1265">
        <v>16.072802021198669</v>
      </c>
      <c r="U1265">
        <v>60.661848169390574</v>
      </c>
      <c r="V1265">
        <v>91.972071426394635</v>
      </c>
      <c r="W1265">
        <v>84.817549458519053</v>
      </c>
      <c r="X1265">
        <v>1.8878473935208024</v>
      </c>
      <c r="Y1265">
        <v>3.7756947870416049</v>
      </c>
      <c r="Z1265">
        <v>65.077215170949756</v>
      </c>
      <c r="AA1265">
        <v>9.526667235872317</v>
      </c>
      <c r="AB1265">
        <v>2.393724126213955</v>
      </c>
      <c r="AC1265">
        <v>-32.25574428586804</v>
      </c>
      <c r="AD1265">
        <v>22.727475816359981</v>
      </c>
      <c r="AE1265">
        <v>22.660564056066647</v>
      </c>
      <c r="AF1265">
        <v>5549</v>
      </c>
      <c r="AG1265">
        <v>4</v>
      </c>
      <c r="AH1265">
        <v>0</v>
      </c>
      <c r="AI1265">
        <v>1944</v>
      </c>
      <c r="AJ1265">
        <v>31323</v>
      </c>
      <c r="AK1265">
        <v>6991</v>
      </c>
      <c r="AL1265">
        <v>39587</v>
      </c>
      <c r="AM1265">
        <v>15</v>
      </c>
      <c r="AN1265">
        <v>4156</v>
      </c>
      <c r="AO1265">
        <v>2763</v>
      </c>
      <c r="AP1265">
        <v>262</v>
      </c>
    </row>
    <row r="1266" spans="1:42">
      <c r="A1266">
        <v>7</v>
      </c>
      <c r="B1266">
        <v>9</v>
      </c>
      <c r="C1266">
        <v>2022</v>
      </c>
      <c r="D1266">
        <v>99</v>
      </c>
      <c r="E1266">
        <v>99</v>
      </c>
      <c r="F1266">
        <v>99</v>
      </c>
      <c r="G1266">
        <v>99</v>
      </c>
      <c r="H1266">
        <v>99</v>
      </c>
      <c r="I1266">
        <v>49</v>
      </c>
      <c r="J1266">
        <v>999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413</v>
      </c>
      <c r="R1266">
        <v>272447</v>
      </c>
      <c r="S1266">
        <v>271924</v>
      </c>
      <c r="T1266">
        <v>16.097637338638339</v>
      </c>
      <c r="U1266">
        <v>60.780942469219355</v>
      </c>
      <c r="V1266">
        <v>90.330747248657119</v>
      </c>
      <c r="W1266">
        <v>83.314843375354386</v>
      </c>
      <c r="X1266">
        <v>3.1066592768501762</v>
      </c>
      <c r="Y1266">
        <v>6.2133185537003524</v>
      </c>
      <c r="Z1266">
        <v>93.723916945314144</v>
      </c>
      <c r="AA1266">
        <v>10.435340229704028</v>
      </c>
      <c r="AB1266">
        <v>2.4783512732663633</v>
      </c>
      <c r="AC1266">
        <v>-37.764799292686178</v>
      </c>
      <c r="AD1266">
        <v>18.513798877995033</v>
      </c>
      <c r="AE1266">
        <v>18.137628024344327</v>
      </c>
      <c r="AF1266">
        <v>4917</v>
      </c>
      <c r="AG1266">
        <v>1</v>
      </c>
      <c r="AH1266">
        <v>0</v>
      </c>
      <c r="AI1266">
        <v>1961</v>
      </c>
      <c r="AJ1266">
        <v>10665</v>
      </c>
      <c r="AK1266">
        <v>1740</v>
      </c>
      <c r="AL1266">
        <v>13435</v>
      </c>
      <c r="AM1266">
        <v>2</v>
      </c>
      <c r="AN1266">
        <v>4062</v>
      </c>
      <c r="AO1266">
        <v>4031</v>
      </c>
      <c r="AP1266">
        <v>216</v>
      </c>
    </row>
    <row r="1267" spans="1:42">
      <c r="A1267">
        <v>7</v>
      </c>
      <c r="B1267">
        <v>10</v>
      </c>
      <c r="C1267">
        <v>2022</v>
      </c>
      <c r="D1267">
        <v>99</v>
      </c>
      <c r="E1267">
        <v>99</v>
      </c>
      <c r="F1267">
        <v>99</v>
      </c>
      <c r="G1267">
        <v>99</v>
      </c>
      <c r="H1267">
        <v>99</v>
      </c>
      <c r="I1267">
        <v>80</v>
      </c>
      <c r="J1267">
        <v>999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432</v>
      </c>
      <c r="R1267">
        <v>291440</v>
      </c>
      <c r="S1267">
        <v>289621</v>
      </c>
      <c r="T1267">
        <v>16.042482157562453</v>
      </c>
      <c r="U1267">
        <v>60.877722955172437</v>
      </c>
      <c r="V1267">
        <v>92.714742567717892</v>
      </c>
      <c r="W1267">
        <v>85.399668704962195</v>
      </c>
      <c r="X1267">
        <v>0.75452923414768069</v>
      </c>
      <c r="Y1267">
        <v>1.5090584682953612</v>
      </c>
      <c r="Z1267">
        <v>23.838525940159208</v>
      </c>
      <c r="AA1267">
        <v>9.1660513660595608</v>
      </c>
      <c r="AB1267">
        <v>2.5851035107906393</v>
      </c>
      <c r="AC1267">
        <v>-30.957131836842233</v>
      </c>
      <c r="AD1267">
        <v>19.804444699346561</v>
      </c>
      <c r="AE1267">
        <v>19.801441326330075</v>
      </c>
      <c r="AF1267">
        <v>3707</v>
      </c>
      <c r="AG1267">
        <v>2</v>
      </c>
      <c r="AH1267">
        <v>0</v>
      </c>
      <c r="AI1267">
        <v>1521</v>
      </c>
      <c r="AJ1267">
        <v>15900</v>
      </c>
      <c r="AK1267">
        <v>4693</v>
      </c>
      <c r="AL1267">
        <v>31475</v>
      </c>
      <c r="AM1267">
        <v>9</v>
      </c>
      <c r="AN1267">
        <v>7032</v>
      </c>
      <c r="AO1267">
        <v>2689</v>
      </c>
      <c r="AP1267">
        <v>176</v>
      </c>
    </row>
    <row r="1268" spans="1:42">
      <c r="A1268">
        <v>7</v>
      </c>
      <c r="B1268">
        <v>11</v>
      </c>
      <c r="C1268">
        <v>2022</v>
      </c>
      <c r="D1268">
        <v>99</v>
      </c>
      <c r="E1268">
        <v>99</v>
      </c>
      <c r="F1268">
        <v>99</v>
      </c>
      <c r="G1268">
        <v>99</v>
      </c>
      <c r="H1268">
        <v>99</v>
      </c>
      <c r="I1268">
        <v>81</v>
      </c>
      <c r="J1268">
        <v>999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83</v>
      </c>
      <c r="R1268">
        <v>75766</v>
      </c>
      <c r="S1268">
        <v>75736</v>
      </c>
      <c r="T1268">
        <v>16.354037431037664</v>
      </c>
      <c r="U1268">
        <v>61.422309073624177</v>
      </c>
      <c r="V1268">
        <v>90.817100766636386</v>
      </c>
      <c r="W1268">
        <v>83.810500950670942</v>
      </c>
      <c r="X1268">
        <v>5.0154422828181486E-2</v>
      </c>
      <c r="Y1268">
        <v>0.10030884565636299</v>
      </c>
      <c r="Z1268">
        <v>51.942823957975882</v>
      </c>
      <c r="AA1268">
        <v>9.5330039821003112</v>
      </c>
      <c r="AB1268">
        <v>2.4802134130713984</v>
      </c>
      <c r="AC1268">
        <v>-34.735668502826137</v>
      </c>
      <c r="AD1268">
        <v>5.1485848102206004</v>
      </c>
      <c r="AE1268">
        <v>5.0817274566064237</v>
      </c>
      <c r="AF1268">
        <v>1549</v>
      </c>
      <c r="AG1268">
        <v>0</v>
      </c>
      <c r="AH1268">
        <v>0</v>
      </c>
      <c r="AI1268">
        <v>863</v>
      </c>
      <c r="AJ1268">
        <v>2791</v>
      </c>
      <c r="AK1268">
        <v>471</v>
      </c>
      <c r="AL1268">
        <v>5855</v>
      </c>
      <c r="AM1268">
        <v>0</v>
      </c>
      <c r="AN1268">
        <v>1026</v>
      </c>
      <c r="AO1268">
        <v>1498</v>
      </c>
      <c r="AP1268">
        <v>42</v>
      </c>
    </row>
    <row r="1269" spans="1:42">
      <c r="A1269">
        <v>7</v>
      </c>
      <c r="B1269">
        <v>12</v>
      </c>
      <c r="C1269">
        <v>2022</v>
      </c>
      <c r="D1269">
        <v>99</v>
      </c>
      <c r="E1269">
        <v>99</v>
      </c>
      <c r="F1269">
        <v>99</v>
      </c>
      <c r="G1269">
        <v>99</v>
      </c>
      <c r="H1269">
        <v>99</v>
      </c>
      <c r="I1269">
        <v>83</v>
      </c>
      <c r="J1269">
        <v>999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277</v>
      </c>
      <c r="R1269">
        <v>145946.85</v>
      </c>
      <c r="S1269">
        <v>145830.85</v>
      </c>
      <c r="T1269">
        <v>16.01293642171791</v>
      </c>
      <c r="U1269">
        <v>60.600448670497357</v>
      </c>
      <c r="V1269">
        <v>93.607913724259546</v>
      </c>
      <c r="W1269">
        <v>86.373468028199028</v>
      </c>
      <c r="X1269">
        <v>0.72766215920384703</v>
      </c>
      <c r="Y1269">
        <v>1.4553243184076941</v>
      </c>
      <c r="Z1269">
        <v>0</v>
      </c>
      <c r="AA1269">
        <v>8.640933079773875</v>
      </c>
      <c r="AB1269">
        <v>2.628232165253658</v>
      </c>
      <c r="AC1269">
        <v>-33.960665525633722</v>
      </c>
      <c r="AD1269">
        <v>9.9176376608181016</v>
      </c>
      <c r="AE1269">
        <v>10.084174060340905</v>
      </c>
      <c r="AF1269">
        <v>1496.8500000000004</v>
      </c>
      <c r="AG1269">
        <v>5</v>
      </c>
      <c r="AH1269">
        <v>0</v>
      </c>
      <c r="AI1269">
        <v>391</v>
      </c>
      <c r="AJ1269">
        <v>5865</v>
      </c>
      <c r="AK1269">
        <v>1864</v>
      </c>
      <c r="AL1269">
        <v>8405.94</v>
      </c>
      <c r="AM1269">
        <v>5</v>
      </c>
      <c r="AN1269">
        <v>2597</v>
      </c>
      <c r="AO1269">
        <v>1456.94</v>
      </c>
      <c r="AP1269">
        <v>108</v>
      </c>
    </row>
    <row r="1270" spans="1:42">
      <c r="A1270">
        <v>7</v>
      </c>
      <c r="B1270">
        <v>13</v>
      </c>
      <c r="C1270">
        <v>2021</v>
      </c>
      <c r="D1270">
        <v>99</v>
      </c>
      <c r="E1270">
        <v>99</v>
      </c>
      <c r="F1270">
        <v>99</v>
      </c>
      <c r="G1270">
        <v>99</v>
      </c>
      <c r="H1270">
        <v>99</v>
      </c>
      <c r="I1270">
        <v>6</v>
      </c>
      <c r="J1270">
        <v>999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586</v>
      </c>
      <c r="R1270">
        <v>368140</v>
      </c>
      <c r="S1270">
        <v>366752</v>
      </c>
      <c r="T1270">
        <v>15.853694246753957</v>
      </c>
      <c r="U1270">
        <v>60.315455675770004</v>
      </c>
      <c r="V1270">
        <v>92.355985737064231</v>
      </c>
      <c r="W1270">
        <v>85.134966435082319</v>
      </c>
      <c r="X1270">
        <v>2.3276470907806814</v>
      </c>
      <c r="Y1270">
        <v>4.6552941815613629</v>
      </c>
      <c r="Z1270">
        <v>94.415439778345188</v>
      </c>
      <c r="AA1270">
        <v>9.5471224478026393</v>
      </c>
      <c r="AB1270">
        <v>2.6156281335718594</v>
      </c>
      <c r="AC1270">
        <v>-30.295062318786599</v>
      </c>
      <c r="AD1270">
        <v>24.485608180398657</v>
      </c>
      <c r="AE1270">
        <v>24.729722740623956</v>
      </c>
      <c r="AF1270">
        <v>6353</v>
      </c>
      <c r="AG1270">
        <v>0</v>
      </c>
      <c r="AH1270">
        <v>0</v>
      </c>
      <c r="AI1270">
        <v>2534</v>
      </c>
      <c r="AJ1270">
        <v>12393</v>
      </c>
      <c r="AK1270">
        <v>2056</v>
      </c>
      <c r="AL1270">
        <v>21374</v>
      </c>
      <c r="AM1270">
        <v>2</v>
      </c>
      <c r="AN1270">
        <v>2605</v>
      </c>
      <c r="AO1270">
        <v>3778</v>
      </c>
      <c r="AP1270">
        <v>242</v>
      </c>
    </row>
    <row r="1271" spans="1:42">
      <c r="A1271">
        <v>7</v>
      </c>
      <c r="B1271">
        <v>14</v>
      </c>
      <c r="C1271">
        <v>2021</v>
      </c>
      <c r="D1271">
        <v>99</v>
      </c>
      <c r="E1271">
        <v>99</v>
      </c>
      <c r="F1271">
        <v>99</v>
      </c>
      <c r="G1271">
        <v>99</v>
      </c>
      <c r="H1271">
        <v>99</v>
      </c>
      <c r="I1271">
        <v>24</v>
      </c>
      <c r="J1271">
        <v>999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541</v>
      </c>
      <c r="R1271">
        <v>333899</v>
      </c>
      <c r="S1271">
        <v>333216</v>
      </c>
      <c r="T1271">
        <v>16.004522325613429</v>
      </c>
      <c r="U1271">
        <v>60.56061833765483</v>
      </c>
      <c r="V1271">
        <v>91.000565362605897</v>
      </c>
      <c r="W1271">
        <v>83.936977636128148</v>
      </c>
      <c r="X1271">
        <v>1.4537330150734202</v>
      </c>
      <c r="Y1271">
        <v>2.9074660301468405</v>
      </c>
      <c r="Z1271">
        <v>66.358090320725751</v>
      </c>
      <c r="AA1271">
        <v>9.556471066984253</v>
      </c>
      <c r="AB1271">
        <v>2.524008155263477</v>
      </c>
      <c r="AC1271">
        <v>-29.983469424487321</v>
      </c>
      <c r="AD1271">
        <v>22.208181903153513</v>
      </c>
      <c r="AE1271">
        <v>22.152255980578097</v>
      </c>
      <c r="AF1271">
        <v>6052</v>
      </c>
      <c r="AG1271">
        <v>2</v>
      </c>
      <c r="AH1271">
        <v>0</v>
      </c>
      <c r="AI1271">
        <v>1926</v>
      </c>
      <c r="AJ1271">
        <v>28670</v>
      </c>
      <c r="AK1271">
        <v>6385</v>
      </c>
      <c r="AL1271">
        <v>27481</v>
      </c>
      <c r="AM1271">
        <v>21</v>
      </c>
      <c r="AN1271">
        <v>4631</v>
      </c>
      <c r="AO1271">
        <v>2280</v>
      </c>
      <c r="AP1271">
        <v>231</v>
      </c>
    </row>
    <row r="1272" spans="1:42">
      <c r="A1272">
        <v>7</v>
      </c>
      <c r="B1272">
        <v>15</v>
      </c>
      <c r="C1272">
        <v>2021</v>
      </c>
      <c r="D1272">
        <v>99</v>
      </c>
      <c r="E1272">
        <v>99</v>
      </c>
      <c r="F1272">
        <v>99</v>
      </c>
      <c r="G1272">
        <v>99</v>
      </c>
      <c r="H1272">
        <v>99</v>
      </c>
      <c r="I1272">
        <v>49</v>
      </c>
      <c r="J1272">
        <v>999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414</v>
      </c>
      <c r="R1272">
        <v>267107</v>
      </c>
      <c r="S1272">
        <v>266673</v>
      </c>
      <c r="T1272">
        <v>16.094269337756035</v>
      </c>
      <c r="U1272">
        <v>60.802747184754352</v>
      </c>
      <c r="V1272">
        <v>90.229604446676902</v>
      </c>
      <c r="W1272">
        <v>83.2273404881647</v>
      </c>
      <c r="X1272">
        <v>3.0160197973096921</v>
      </c>
      <c r="Y1272">
        <v>6.0320395946193841</v>
      </c>
      <c r="Z1272">
        <v>97.343386732657677</v>
      </c>
      <c r="AA1272">
        <v>10.310407770162877</v>
      </c>
      <c r="AB1272">
        <v>2.5802949980851193</v>
      </c>
      <c r="AC1272">
        <v>-34.29098934424389</v>
      </c>
      <c r="AD1272">
        <v>17.765734080082972</v>
      </c>
      <c r="AE1272">
        <v>17.578582476687622</v>
      </c>
      <c r="AF1272">
        <v>4470</v>
      </c>
      <c r="AG1272">
        <v>0</v>
      </c>
      <c r="AH1272">
        <v>0</v>
      </c>
      <c r="AI1272">
        <v>1790</v>
      </c>
      <c r="AJ1272">
        <v>11614</v>
      </c>
      <c r="AK1272">
        <v>1822</v>
      </c>
      <c r="AL1272">
        <v>11637</v>
      </c>
      <c r="AM1272">
        <v>0</v>
      </c>
      <c r="AN1272">
        <v>3592</v>
      </c>
      <c r="AO1272">
        <v>4489</v>
      </c>
      <c r="AP1272">
        <v>203</v>
      </c>
    </row>
    <row r="1273" spans="1:42">
      <c r="A1273">
        <v>7</v>
      </c>
      <c r="B1273">
        <v>16</v>
      </c>
      <c r="C1273">
        <v>2021</v>
      </c>
      <c r="D1273">
        <v>99</v>
      </c>
      <c r="E1273">
        <v>99</v>
      </c>
      <c r="F1273">
        <v>99</v>
      </c>
      <c r="G1273">
        <v>99</v>
      </c>
      <c r="H1273">
        <v>99</v>
      </c>
      <c r="I1273">
        <v>80</v>
      </c>
      <c r="J1273">
        <v>999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448</v>
      </c>
      <c r="R1273">
        <v>305231</v>
      </c>
      <c r="S1273">
        <v>302154</v>
      </c>
      <c r="T1273">
        <v>15.984542854428293</v>
      </c>
      <c r="U1273">
        <v>60.936754105522354</v>
      </c>
      <c r="V1273">
        <v>91.448136436004859</v>
      </c>
      <c r="W1273">
        <v>84.141430264038718</v>
      </c>
      <c r="X1273">
        <v>0.78891069386792301</v>
      </c>
      <c r="Y1273">
        <v>1.577821387735846</v>
      </c>
      <c r="Z1273">
        <v>31.451589124302579</v>
      </c>
      <c r="AA1273">
        <v>9.4693627346736946</v>
      </c>
      <c r="AB1273">
        <v>2.6455069808254685</v>
      </c>
      <c r="AC1273">
        <v>-27.12533801026909</v>
      </c>
      <c r="AD1273">
        <v>20.301425192892015</v>
      </c>
      <c r="AE1273">
        <v>20.136177239149305</v>
      </c>
      <c r="AF1273">
        <v>4502</v>
      </c>
      <c r="AG1273">
        <v>5</v>
      </c>
      <c r="AH1273">
        <v>2</v>
      </c>
      <c r="AI1273">
        <v>2618</v>
      </c>
      <c r="AJ1273">
        <v>21158</v>
      </c>
      <c r="AK1273">
        <v>6562</v>
      </c>
      <c r="AL1273">
        <v>33335</v>
      </c>
      <c r="AM1273">
        <v>8</v>
      </c>
      <c r="AN1273">
        <v>9260</v>
      </c>
      <c r="AO1273">
        <v>3523</v>
      </c>
      <c r="AP1273">
        <v>196</v>
      </c>
    </row>
    <row r="1274" spans="1:42">
      <c r="A1274">
        <v>7</v>
      </c>
      <c r="B1274">
        <v>17</v>
      </c>
      <c r="C1274">
        <v>2021</v>
      </c>
      <c r="D1274">
        <v>99</v>
      </c>
      <c r="E1274">
        <v>99</v>
      </c>
      <c r="F1274">
        <v>99</v>
      </c>
      <c r="G1274">
        <v>99</v>
      </c>
      <c r="H1274">
        <v>99</v>
      </c>
      <c r="I1274">
        <v>81</v>
      </c>
      <c r="J1274">
        <v>999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82</v>
      </c>
      <c r="R1274">
        <v>78956</v>
      </c>
      <c r="S1274">
        <v>78918</v>
      </c>
      <c r="T1274">
        <v>16.429023760068901</v>
      </c>
      <c r="U1274">
        <v>61.664563217516907</v>
      </c>
      <c r="V1274">
        <v>90.157942510482798</v>
      </c>
      <c r="W1274">
        <v>83.199704756835558</v>
      </c>
      <c r="X1274">
        <v>0.46228279041491471</v>
      </c>
      <c r="Y1274">
        <v>0.92456558082982943</v>
      </c>
      <c r="Z1274">
        <v>49.442727595116253</v>
      </c>
      <c r="AA1274">
        <v>9.5514611359768029</v>
      </c>
      <c r="AB1274">
        <v>2.4816933256377474</v>
      </c>
      <c r="AC1274">
        <v>-37.315295352641726</v>
      </c>
      <c r="AD1274">
        <v>5.2514958425912877</v>
      </c>
      <c r="AE1274">
        <v>5.2003987223348691</v>
      </c>
      <c r="AF1274">
        <v>1283</v>
      </c>
      <c r="AG1274">
        <v>0</v>
      </c>
      <c r="AH1274">
        <v>0</v>
      </c>
      <c r="AI1274">
        <v>664</v>
      </c>
      <c r="AJ1274">
        <v>2784.5</v>
      </c>
      <c r="AK1274">
        <v>352</v>
      </c>
      <c r="AL1274">
        <v>4775</v>
      </c>
      <c r="AM1274">
        <v>0</v>
      </c>
      <c r="AN1274">
        <v>1048.5</v>
      </c>
      <c r="AO1274">
        <v>1209</v>
      </c>
      <c r="AP1274">
        <v>40</v>
      </c>
    </row>
    <row r="1275" spans="1:42">
      <c r="A1275">
        <v>7</v>
      </c>
      <c r="B1275">
        <v>18</v>
      </c>
      <c r="C1275">
        <v>2021</v>
      </c>
      <c r="D1275">
        <v>99</v>
      </c>
      <c r="E1275">
        <v>99</v>
      </c>
      <c r="F1275">
        <v>99</v>
      </c>
      <c r="G1275">
        <v>99</v>
      </c>
      <c r="H1275">
        <v>99</v>
      </c>
      <c r="I1275">
        <v>83</v>
      </c>
      <c r="J1275">
        <v>999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328</v>
      </c>
      <c r="R1275">
        <v>150162.42999999996</v>
      </c>
      <c r="S1275">
        <v>150045.42999999996</v>
      </c>
      <c r="T1275">
        <v>16.171961055771412</v>
      </c>
      <c r="U1275">
        <v>60.92882362361852</v>
      </c>
      <c r="V1275">
        <v>93.047461495701981</v>
      </c>
      <c r="W1275">
        <v>85.853991021252682</v>
      </c>
      <c r="X1275">
        <v>1.3585288943446103</v>
      </c>
      <c r="Y1275">
        <v>2.7170577886892207</v>
      </c>
      <c r="Z1275">
        <v>0</v>
      </c>
      <c r="AA1275">
        <v>8.5307527152790783</v>
      </c>
      <c r="AB1275">
        <v>2.5519417570771705</v>
      </c>
      <c r="AC1275">
        <v>-30.012215088150345</v>
      </c>
      <c r="AD1275">
        <v>9.9875548008815649</v>
      </c>
      <c r="AE1275">
        <v>10.202862840626157</v>
      </c>
      <c r="AF1275">
        <v>1564.6700000000003</v>
      </c>
      <c r="AG1275">
        <v>3</v>
      </c>
      <c r="AH1275">
        <v>0</v>
      </c>
      <c r="AI1275">
        <v>447.88</v>
      </c>
      <c r="AJ1275">
        <v>7154.5</v>
      </c>
      <c r="AK1275">
        <v>2143.8800000000006</v>
      </c>
      <c r="AL1275">
        <v>8961.4</v>
      </c>
      <c r="AM1275">
        <v>5</v>
      </c>
      <c r="AN1275">
        <v>2605.5</v>
      </c>
      <c r="AO1275">
        <v>1069.5</v>
      </c>
      <c r="AP1275">
        <v>113</v>
      </c>
    </row>
    <row r="1276" spans="1:42">
      <c r="A1276">
        <v>7</v>
      </c>
      <c r="B1276">
        <v>19</v>
      </c>
      <c r="C1276">
        <v>2020</v>
      </c>
      <c r="D1276">
        <v>99</v>
      </c>
      <c r="E1276">
        <v>99</v>
      </c>
      <c r="F1276">
        <v>99</v>
      </c>
      <c r="G1276">
        <v>99</v>
      </c>
      <c r="H1276">
        <v>99</v>
      </c>
      <c r="I1276">
        <v>6</v>
      </c>
      <c r="J1276">
        <v>999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603</v>
      </c>
      <c r="R1276">
        <v>371448</v>
      </c>
      <c r="S1276">
        <v>371448</v>
      </c>
      <c r="T1276">
        <v>15.943087592341325</v>
      </c>
      <c r="U1276">
        <v>60.366643514031551</v>
      </c>
      <c r="V1276">
        <v>89.233237974041614</v>
      </c>
      <c r="W1276">
        <v>82.362278650040139</v>
      </c>
      <c r="X1276">
        <v>1.9273222631431597</v>
      </c>
      <c r="Y1276">
        <v>3.8546445262863194</v>
      </c>
      <c r="Z1276">
        <v>57.294695354396843</v>
      </c>
      <c r="AA1276">
        <v>9.8512844215405941</v>
      </c>
      <c r="AB1276">
        <v>4.2793322978512336</v>
      </c>
      <c r="AC1276">
        <v>3.9984355046716753</v>
      </c>
      <c r="AD1276">
        <v>24.605717502611089</v>
      </c>
      <c r="AE1276">
        <v>24.85056417571122</v>
      </c>
      <c r="AF1276">
        <v>6474</v>
      </c>
      <c r="AG1276">
        <v>0</v>
      </c>
      <c r="AH1276">
        <v>0</v>
      </c>
      <c r="AI1276">
        <v>2129</v>
      </c>
      <c r="AJ1276">
        <v>14255</v>
      </c>
      <c r="AK1276">
        <v>2518</v>
      </c>
      <c r="AL1276">
        <v>21862</v>
      </c>
      <c r="AM1276">
        <v>1</v>
      </c>
      <c r="AN1276">
        <v>3709</v>
      </c>
      <c r="AO1276">
        <v>4609</v>
      </c>
      <c r="AP1276">
        <v>243</v>
      </c>
    </row>
    <row r="1277" spans="1:42">
      <c r="A1277">
        <v>7</v>
      </c>
      <c r="B1277">
        <v>20</v>
      </c>
      <c r="C1277">
        <v>2020</v>
      </c>
      <c r="D1277">
        <v>99</v>
      </c>
      <c r="E1277">
        <v>99</v>
      </c>
      <c r="F1277">
        <v>99</v>
      </c>
      <c r="G1277">
        <v>99</v>
      </c>
      <c r="H1277">
        <v>99</v>
      </c>
      <c r="I1277">
        <v>24</v>
      </c>
      <c r="J1277">
        <v>999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554</v>
      </c>
      <c r="R1277">
        <v>336254</v>
      </c>
      <c r="S1277">
        <v>336254</v>
      </c>
      <c r="T1277">
        <v>16.028549846247188</v>
      </c>
      <c r="U1277">
        <v>60.54499574726249</v>
      </c>
      <c r="V1277">
        <v>88.160839319600299</v>
      </c>
      <c r="W1277">
        <v>81.372454691988509</v>
      </c>
      <c r="X1277">
        <v>0.781254646784871</v>
      </c>
      <c r="Y1277">
        <v>1.562509293569742</v>
      </c>
      <c r="Z1277">
        <v>60.028133494322752</v>
      </c>
      <c r="AA1277">
        <v>9.773027320082937</v>
      </c>
      <c r="AB1277">
        <v>4.0451185001218031</v>
      </c>
      <c r="AC1277">
        <v>3.2225007915369375</v>
      </c>
      <c r="AD1277">
        <v>22.274372006641549</v>
      </c>
      <c r="AE1277">
        <v>22.225664363539547</v>
      </c>
      <c r="AF1277">
        <v>8207</v>
      </c>
      <c r="AG1277">
        <v>5</v>
      </c>
      <c r="AH1277">
        <v>0</v>
      </c>
      <c r="AI1277">
        <v>1965</v>
      </c>
      <c r="AJ1277">
        <v>31264</v>
      </c>
      <c r="AK1277">
        <v>8250</v>
      </c>
      <c r="AL1277">
        <v>32052</v>
      </c>
      <c r="AM1277">
        <v>13</v>
      </c>
      <c r="AN1277">
        <v>5733</v>
      </c>
      <c r="AO1277">
        <v>2936</v>
      </c>
      <c r="AP1277">
        <v>219</v>
      </c>
    </row>
    <row r="1278" spans="1:42">
      <c r="A1278">
        <v>7</v>
      </c>
      <c r="B1278">
        <v>21</v>
      </c>
      <c r="C1278">
        <v>2020</v>
      </c>
      <c r="D1278">
        <v>99</v>
      </c>
      <c r="E1278">
        <v>99</v>
      </c>
      <c r="F1278">
        <v>99</v>
      </c>
      <c r="G1278">
        <v>99</v>
      </c>
      <c r="H1278">
        <v>99</v>
      </c>
      <c r="I1278">
        <v>49</v>
      </c>
      <c r="J1278">
        <v>999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413</v>
      </c>
      <c r="R1278">
        <v>269580</v>
      </c>
      <c r="S1278">
        <v>269580</v>
      </c>
      <c r="T1278">
        <v>16.019348616366202</v>
      </c>
      <c r="U1278">
        <v>60.62993916462645</v>
      </c>
      <c r="V1278">
        <v>86.788396492049927</v>
      </c>
      <c r="W1278">
        <v>80.105689962163197</v>
      </c>
      <c r="X1278">
        <v>2.7858149714370501</v>
      </c>
      <c r="Y1278">
        <v>5.5716299428741003</v>
      </c>
      <c r="Z1278">
        <v>76.644409822687152</v>
      </c>
      <c r="AA1278">
        <v>10.316227147343838</v>
      </c>
      <c r="AB1278">
        <v>4.2258664238744492</v>
      </c>
      <c r="AC1278">
        <v>-2.7476309087026403</v>
      </c>
      <c r="AD1278">
        <v>17.857706393233769</v>
      </c>
      <c r="AE1278">
        <v>17.541264998435548</v>
      </c>
      <c r="AF1278">
        <v>5093</v>
      </c>
      <c r="AG1278">
        <v>0</v>
      </c>
      <c r="AH1278">
        <v>0</v>
      </c>
      <c r="AI1278">
        <v>1914</v>
      </c>
      <c r="AJ1278">
        <v>15247</v>
      </c>
      <c r="AK1278">
        <v>2489</v>
      </c>
      <c r="AL1278">
        <v>17164</v>
      </c>
      <c r="AM1278">
        <v>0</v>
      </c>
      <c r="AN1278">
        <v>5495</v>
      </c>
      <c r="AO1278">
        <v>5469</v>
      </c>
      <c r="AP1278">
        <v>203</v>
      </c>
    </row>
    <row r="1279" spans="1:42">
      <c r="A1279">
        <v>7</v>
      </c>
      <c r="B1279">
        <v>22</v>
      </c>
      <c r="C1279">
        <v>2020</v>
      </c>
      <c r="D1279">
        <v>99</v>
      </c>
      <c r="E1279">
        <v>99</v>
      </c>
      <c r="F1279">
        <v>99</v>
      </c>
      <c r="G1279">
        <v>99</v>
      </c>
      <c r="H1279">
        <v>99</v>
      </c>
      <c r="I1279">
        <v>80</v>
      </c>
      <c r="J1279">
        <v>999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429</v>
      </c>
      <c r="R1279">
        <v>311964</v>
      </c>
      <c r="S1279">
        <v>311964</v>
      </c>
      <c r="T1279">
        <v>15.959706889256452</v>
      </c>
      <c r="U1279">
        <v>61.287315203036265</v>
      </c>
      <c r="V1279">
        <v>87.781784291498937</v>
      </c>
      <c r="W1279">
        <v>81.022586901053899</v>
      </c>
      <c r="X1279">
        <v>0.58468284802092541</v>
      </c>
      <c r="Y1279">
        <v>1.1693656960418508</v>
      </c>
      <c r="Z1279">
        <v>2.6400482106909768</v>
      </c>
      <c r="AA1279">
        <v>12.091818436870881</v>
      </c>
      <c r="AB1279">
        <v>2.6911512682395191</v>
      </c>
      <c r="AC1279">
        <v>-18.244912561637165</v>
      </c>
      <c r="AD1279">
        <v>20.665336884259887</v>
      </c>
      <c r="AE1279">
        <v>20.531489658778703</v>
      </c>
      <c r="AF1279">
        <v>4914</v>
      </c>
      <c r="AG1279">
        <v>0</v>
      </c>
      <c r="AH1279">
        <v>1</v>
      </c>
      <c r="AI1279">
        <v>2281</v>
      </c>
      <c r="AJ1279">
        <v>25315</v>
      </c>
      <c r="AK1279">
        <v>8974</v>
      </c>
      <c r="AL1279">
        <v>33642</v>
      </c>
      <c r="AM1279">
        <v>26</v>
      </c>
      <c r="AN1279">
        <v>11540</v>
      </c>
      <c r="AO1279">
        <v>4579</v>
      </c>
      <c r="AP1279">
        <v>176</v>
      </c>
    </row>
    <row r="1280" spans="1:42">
      <c r="A1280">
        <v>7</v>
      </c>
      <c r="B1280">
        <v>23</v>
      </c>
      <c r="C1280">
        <v>2020</v>
      </c>
      <c r="D1280">
        <v>99</v>
      </c>
      <c r="E1280">
        <v>99</v>
      </c>
      <c r="F1280">
        <v>99</v>
      </c>
      <c r="G1280">
        <v>99</v>
      </c>
      <c r="H1280">
        <v>99</v>
      </c>
      <c r="I1280">
        <v>81</v>
      </c>
      <c r="J1280">
        <v>999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82</v>
      </c>
      <c r="R1280">
        <v>75312</v>
      </c>
      <c r="S1280">
        <v>75312</v>
      </c>
      <c r="T1280">
        <v>16.359916082430424</v>
      </c>
      <c r="U1280">
        <v>61.551266730401522</v>
      </c>
      <c r="V1280">
        <v>88.324109443969675</v>
      </c>
      <c r="W1280">
        <v>81.523153016783013</v>
      </c>
      <c r="X1280">
        <v>0.80066921606118557</v>
      </c>
      <c r="Y1280">
        <v>1.6013384321223711</v>
      </c>
      <c r="Z1280">
        <v>31.056139791799449</v>
      </c>
      <c r="AA1280">
        <v>9.4442584073269735</v>
      </c>
      <c r="AB1280">
        <v>2.929855139079939</v>
      </c>
      <c r="AC1280">
        <v>-28.296989165964199</v>
      </c>
      <c r="AD1280">
        <v>4.9888700344507075</v>
      </c>
      <c r="AE1280">
        <v>4.9871797826917961</v>
      </c>
      <c r="AF1280">
        <v>1345</v>
      </c>
      <c r="AG1280">
        <v>0</v>
      </c>
      <c r="AH1280">
        <v>0</v>
      </c>
      <c r="AI1280">
        <v>466</v>
      </c>
      <c r="AJ1280">
        <v>3135</v>
      </c>
      <c r="AK1280">
        <v>666</v>
      </c>
      <c r="AL1280">
        <v>7220</v>
      </c>
      <c r="AM1280">
        <v>0</v>
      </c>
      <c r="AN1280">
        <v>1315</v>
      </c>
      <c r="AO1280">
        <v>1415</v>
      </c>
      <c r="AP1280">
        <v>36</v>
      </c>
    </row>
    <row r="1281" spans="1:42">
      <c r="A1281">
        <v>7</v>
      </c>
      <c r="B1281">
        <v>24</v>
      </c>
      <c r="C1281">
        <v>2020</v>
      </c>
      <c r="D1281">
        <v>99</v>
      </c>
      <c r="E1281">
        <v>99</v>
      </c>
      <c r="F1281">
        <v>99</v>
      </c>
      <c r="G1281">
        <v>99</v>
      </c>
      <c r="H1281">
        <v>99</v>
      </c>
      <c r="I1281">
        <v>83</v>
      </c>
      <c r="J1281">
        <v>999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327</v>
      </c>
      <c r="R1281">
        <v>145042.35999999996</v>
      </c>
      <c r="S1281">
        <v>145042.35999999996</v>
      </c>
      <c r="T1281">
        <v>16.267152023726037</v>
      </c>
      <c r="U1281">
        <v>61.154387518239503</v>
      </c>
      <c r="V1281">
        <v>90.7067181479879</v>
      </c>
      <c r="W1281">
        <v>83.722300850591807</v>
      </c>
      <c r="X1281">
        <v>0.79631908912679061</v>
      </c>
      <c r="Y1281">
        <v>1.5926381782535812</v>
      </c>
      <c r="Z1281">
        <v>8.0362729894907954</v>
      </c>
      <c r="AA1281">
        <v>8.2865114089890906</v>
      </c>
      <c r="AB1281">
        <v>2.7983119664104263</v>
      </c>
      <c r="AC1281">
        <v>-19.060203964497969</v>
      </c>
      <c r="AD1281">
        <v>9.6079971788030019</v>
      </c>
      <c r="AE1281">
        <v>9.8638370208431851</v>
      </c>
      <c r="AF1281">
        <v>1834.79</v>
      </c>
      <c r="AG1281">
        <v>5</v>
      </c>
      <c r="AH1281">
        <v>0</v>
      </c>
      <c r="AI1281">
        <v>660</v>
      </c>
      <c r="AJ1281">
        <v>7613.89</v>
      </c>
      <c r="AK1281">
        <v>1665.89</v>
      </c>
      <c r="AL1281">
        <v>11864.39</v>
      </c>
      <c r="AM1281">
        <v>2</v>
      </c>
      <c r="AN1281">
        <v>3146</v>
      </c>
      <c r="AO1281">
        <v>1518</v>
      </c>
      <c r="AP1281">
        <v>104</v>
      </c>
    </row>
    <row r="1282" spans="1:42">
      <c r="A1282">
        <v>7</v>
      </c>
      <c r="B1282">
        <v>25</v>
      </c>
      <c r="C1282">
        <v>2019</v>
      </c>
      <c r="D1282">
        <v>99</v>
      </c>
      <c r="E1282">
        <v>99</v>
      </c>
      <c r="F1282">
        <v>99</v>
      </c>
      <c r="G1282">
        <v>99</v>
      </c>
      <c r="H1282">
        <v>99</v>
      </c>
      <c r="I1282">
        <v>6</v>
      </c>
      <c r="J1282">
        <v>999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647</v>
      </c>
      <c r="R1282">
        <v>400427</v>
      </c>
      <c r="S1282">
        <v>398923</v>
      </c>
      <c r="T1282">
        <v>15.849028661903418</v>
      </c>
      <c r="U1282">
        <v>60.477227434868375</v>
      </c>
      <c r="V1282">
        <v>86.798391559853584</v>
      </c>
      <c r="W1282">
        <v>80.004237910573494</v>
      </c>
      <c r="X1282">
        <v>1.5713226131105045</v>
      </c>
      <c r="Y1282">
        <v>3.1426452262210089</v>
      </c>
      <c r="Z1282">
        <v>97.774126120366532</v>
      </c>
      <c r="AA1282">
        <v>8.8608821854137307</v>
      </c>
      <c r="AB1282">
        <v>2.6847013244802764</v>
      </c>
      <c r="AC1282">
        <v>-26.745815892021167</v>
      </c>
      <c r="AD1282">
        <v>25.668825249651597</v>
      </c>
      <c r="AE1282">
        <v>26.004057378819848</v>
      </c>
      <c r="AF1282">
        <v>7116</v>
      </c>
      <c r="AG1282">
        <v>0</v>
      </c>
      <c r="AH1282">
        <v>0</v>
      </c>
      <c r="AI1282">
        <v>1809</v>
      </c>
      <c r="AJ1282">
        <v>18328</v>
      </c>
      <c r="AK1282">
        <v>2823</v>
      </c>
      <c r="AL1282">
        <v>20887</v>
      </c>
      <c r="AM1282">
        <v>4</v>
      </c>
      <c r="AN1282">
        <v>3924</v>
      </c>
      <c r="AO1282">
        <v>5681</v>
      </c>
      <c r="AP1282">
        <v>271</v>
      </c>
    </row>
    <row r="1283" spans="1:42">
      <c r="A1283">
        <v>7</v>
      </c>
      <c r="B1283">
        <v>26</v>
      </c>
      <c r="C1283">
        <v>2019</v>
      </c>
      <c r="D1283">
        <v>99</v>
      </c>
      <c r="E1283">
        <v>99</v>
      </c>
      <c r="F1283">
        <v>99</v>
      </c>
      <c r="G1283">
        <v>99</v>
      </c>
      <c r="H1283">
        <v>99</v>
      </c>
      <c r="I1283">
        <v>24</v>
      </c>
      <c r="J1283">
        <v>999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534</v>
      </c>
      <c r="R1283">
        <v>344831</v>
      </c>
      <c r="S1283">
        <v>337922</v>
      </c>
      <c r="T1283">
        <v>15.644112623285029</v>
      </c>
      <c r="U1283">
        <v>60.581166659761713</v>
      </c>
      <c r="V1283">
        <v>86.486766455745212</v>
      </c>
      <c r="W1283">
        <v>79.217783985653654</v>
      </c>
      <c r="X1283">
        <v>0.79575212205399148</v>
      </c>
      <c r="Y1283">
        <v>1.591504244107983</v>
      </c>
      <c r="Z1283">
        <v>76.77412993611361</v>
      </c>
      <c r="AA1283">
        <v>9.4188264040235286</v>
      </c>
      <c r="AB1283">
        <v>2.6315329571711352</v>
      </c>
      <c r="AC1283">
        <v>-24.010226798280833</v>
      </c>
      <c r="AD1283">
        <v>22.104919697379575</v>
      </c>
      <c r="AE1283">
        <v>21.811131842076424</v>
      </c>
      <c r="AF1283">
        <v>7919</v>
      </c>
      <c r="AG1283">
        <v>4</v>
      </c>
      <c r="AH1283">
        <v>0</v>
      </c>
      <c r="AI1283">
        <v>1537</v>
      </c>
      <c r="AJ1283">
        <v>30637</v>
      </c>
      <c r="AK1283">
        <v>8871</v>
      </c>
      <c r="AL1283">
        <v>30847</v>
      </c>
      <c r="AM1283">
        <v>15</v>
      </c>
      <c r="AN1283">
        <v>6006</v>
      </c>
      <c r="AO1283">
        <v>3522</v>
      </c>
      <c r="AP1283">
        <v>225</v>
      </c>
    </row>
    <row r="1284" spans="1:42">
      <c r="A1284">
        <v>7</v>
      </c>
      <c r="B1284">
        <v>27</v>
      </c>
      <c r="C1284">
        <v>2019</v>
      </c>
      <c r="D1284">
        <v>99</v>
      </c>
      <c r="E1284">
        <v>99</v>
      </c>
      <c r="F1284">
        <v>99</v>
      </c>
      <c r="G1284">
        <v>99</v>
      </c>
      <c r="H1284">
        <v>99</v>
      </c>
      <c r="I1284">
        <v>49</v>
      </c>
      <c r="J1284">
        <v>999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  <c r="Q1284">
        <v>419</v>
      </c>
      <c r="R1284">
        <v>286652</v>
      </c>
      <c r="S1284">
        <v>282122</v>
      </c>
      <c r="T1284">
        <v>15.771939494578788</v>
      </c>
      <c r="U1284">
        <v>60.848196879364245</v>
      </c>
      <c r="V1284">
        <v>84.167904454914705</v>
      </c>
      <c r="W1284">
        <v>77.235968836175061</v>
      </c>
      <c r="X1284">
        <v>2.3966342464033046</v>
      </c>
      <c r="Y1284">
        <v>4.7932684928066092</v>
      </c>
      <c r="Z1284">
        <v>93.806776160640794</v>
      </c>
      <c r="AA1284">
        <v>10.051073336102384</v>
      </c>
      <c r="AB1284">
        <v>2.7897178608785058</v>
      </c>
      <c r="AC1284">
        <v>-33.00080256051907</v>
      </c>
      <c r="AD1284">
        <v>18.375434462369249</v>
      </c>
      <c r="AE1284">
        <v>17.75397480455872</v>
      </c>
      <c r="AF1284">
        <v>6489</v>
      </c>
      <c r="AG1284">
        <v>1</v>
      </c>
      <c r="AH1284">
        <v>0</v>
      </c>
      <c r="AI1284">
        <v>2165</v>
      </c>
      <c r="AJ1284">
        <v>18453</v>
      </c>
      <c r="AK1284">
        <v>4065</v>
      </c>
      <c r="AL1284">
        <v>22721</v>
      </c>
      <c r="AM1284">
        <v>1</v>
      </c>
      <c r="AN1284">
        <v>6839</v>
      </c>
      <c r="AO1284">
        <v>6338</v>
      </c>
      <c r="AP1284">
        <v>211</v>
      </c>
    </row>
    <row r="1285" spans="1:42">
      <c r="A1285">
        <v>7</v>
      </c>
      <c r="B1285">
        <v>28</v>
      </c>
      <c r="C1285">
        <v>2019</v>
      </c>
      <c r="D1285">
        <v>99</v>
      </c>
      <c r="E1285">
        <v>99</v>
      </c>
      <c r="F1285">
        <v>99</v>
      </c>
      <c r="G1285">
        <v>99</v>
      </c>
      <c r="H1285">
        <v>99</v>
      </c>
      <c r="I1285">
        <v>80</v>
      </c>
      <c r="J1285">
        <v>999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  <c r="Q1285">
        <v>442</v>
      </c>
      <c r="R1285">
        <v>311090</v>
      </c>
      <c r="S1285">
        <v>306038</v>
      </c>
      <c r="T1285">
        <v>15.888093477771708</v>
      </c>
      <c r="U1285">
        <v>61.089733954606949</v>
      </c>
      <c r="V1285">
        <v>88.306160607717587</v>
      </c>
      <c r="W1285">
        <v>81.108354289337413</v>
      </c>
      <c r="X1285">
        <v>0.40631328554437623</v>
      </c>
      <c r="Y1285">
        <v>0.81262657108875247</v>
      </c>
      <c r="Z1285">
        <v>10.507248706162201</v>
      </c>
      <c r="AA1285">
        <v>9.2164833045119074</v>
      </c>
      <c r="AB1285">
        <v>2.7076212578531207</v>
      </c>
      <c r="AC1285">
        <v>-30.916929231564179</v>
      </c>
      <c r="AD1285">
        <v>19.941999033317224</v>
      </c>
      <c r="AE1285">
        <v>20.224602344693128</v>
      </c>
      <c r="AF1285">
        <v>4452</v>
      </c>
      <c r="AG1285">
        <v>5</v>
      </c>
      <c r="AH1285">
        <v>12</v>
      </c>
      <c r="AI1285">
        <v>1734</v>
      </c>
      <c r="AJ1285">
        <v>21958</v>
      </c>
      <c r="AK1285">
        <v>8532</v>
      </c>
      <c r="AL1285">
        <v>29747</v>
      </c>
      <c r="AM1285">
        <v>34</v>
      </c>
      <c r="AN1285">
        <v>11212</v>
      </c>
      <c r="AO1285">
        <v>4646</v>
      </c>
      <c r="AP1285">
        <v>175</v>
      </c>
    </row>
    <row r="1286" spans="1:42">
      <c r="A1286">
        <v>7</v>
      </c>
      <c r="B1286">
        <v>29</v>
      </c>
      <c r="C1286">
        <v>2019</v>
      </c>
      <c r="D1286">
        <v>99</v>
      </c>
      <c r="E1286">
        <v>99</v>
      </c>
      <c r="F1286">
        <v>99</v>
      </c>
      <c r="G1286">
        <v>99</v>
      </c>
      <c r="H1286">
        <v>99</v>
      </c>
      <c r="I1286">
        <v>81</v>
      </c>
      <c r="J1286">
        <v>999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  <c r="Q1286">
        <v>87</v>
      </c>
      <c r="R1286">
        <v>72708</v>
      </c>
      <c r="S1286">
        <v>72222</v>
      </c>
      <c r="T1286">
        <v>16.240853826263962</v>
      </c>
      <c r="U1286">
        <v>61.76676082080251</v>
      </c>
      <c r="V1286">
        <v>85.40930721823905</v>
      </c>
      <c r="W1286">
        <v>78.63070532524695</v>
      </c>
      <c r="X1286">
        <v>3.080816416350332</v>
      </c>
      <c r="Y1286">
        <v>6.161632832700664</v>
      </c>
      <c r="Z1286">
        <v>0.89811299994498561</v>
      </c>
      <c r="AA1286">
        <v>9.5249970484131481</v>
      </c>
      <c r="AB1286">
        <v>2.8205838690773541</v>
      </c>
      <c r="AC1286">
        <v>-33.81331126542495</v>
      </c>
      <c r="AD1286">
        <v>4.66084691155109</v>
      </c>
      <c r="AE1286">
        <v>4.6270130979391002</v>
      </c>
      <c r="AF1286">
        <v>1566</v>
      </c>
      <c r="AG1286">
        <v>0</v>
      </c>
      <c r="AH1286">
        <v>0</v>
      </c>
      <c r="AI1286">
        <v>622</v>
      </c>
      <c r="AJ1286">
        <v>3477</v>
      </c>
      <c r="AK1286">
        <v>1030</v>
      </c>
      <c r="AL1286">
        <v>6881</v>
      </c>
      <c r="AM1286">
        <v>0</v>
      </c>
      <c r="AN1286">
        <v>1332</v>
      </c>
      <c r="AO1286">
        <v>1410</v>
      </c>
      <c r="AP1286">
        <v>40</v>
      </c>
    </row>
    <row r="1287" spans="1:42">
      <c r="A1287">
        <v>7</v>
      </c>
      <c r="B1287">
        <v>30</v>
      </c>
      <c r="C1287">
        <v>2019</v>
      </c>
      <c r="D1287">
        <v>99</v>
      </c>
      <c r="E1287">
        <v>99</v>
      </c>
      <c r="F1287">
        <v>99</v>
      </c>
      <c r="G1287">
        <v>99</v>
      </c>
      <c r="H1287">
        <v>99</v>
      </c>
      <c r="I1287">
        <v>83</v>
      </c>
      <c r="J1287">
        <v>999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285</v>
      </c>
      <c r="R1287">
        <v>144266</v>
      </c>
      <c r="S1287">
        <v>143882</v>
      </c>
      <c r="T1287">
        <v>16.213293499507849</v>
      </c>
      <c r="U1287">
        <v>61.220076173531112</v>
      </c>
      <c r="V1287">
        <v>88.614508551405905</v>
      </c>
      <c r="W1287">
        <v>81.711777706731937</v>
      </c>
      <c r="X1287">
        <v>0.5060097320227912</v>
      </c>
      <c r="Y1287">
        <v>1.0120194640455824</v>
      </c>
      <c r="Z1287">
        <v>0</v>
      </c>
      <c r="AA1287">
        <v>8.6280721298715335</v>
      </c>
      <c r="AB1287">
        <v>2.5219216362014145</v>
      </c>
      <c r="AC1287">
        <v>-28.748106036129592</v>
      </c>
      <c r="AD1287">
        <v>9.2479746457312739</v>
      </c>
      <c r="AE1287">
        <v>9.5792205319127817</v>
      </c>
      <c r="AF1287">
        <v>1802</v>
      </c>
      <c r="AG1287">
        <v>8</v>
      </c>
      <c r="AH1287">
        <v>0</v>
      </c>
      <c r="AI1287">
        <v>723</v>
      </c>
      <c r="AJ1287">
        <v>7191.5</v>
      </c>
      <c r="AK1287">
        <v>1900</v>
      </c>
      <c r="AL1287">
        <v>14447.5</v>
      </c>
      <c r="AM1287">
        <v>2</v>
      </c>
      <c r="AN1287">
        <v>3908</v>
      </c>
      <c r="AO1287">
        <v>1547</v>
      </c>
      <c r="AP1287">
        <v>112</v>
      </c>
    </row>
    <row r="1288" spans="1:42">
      <c r="A1288">
        <v>7</v>
      </c>
      <c r="B1288">
        <v>31</v>
      </c>
      <c r="C1288">
        <v>2018</v>
      </c>
      <c r="D1288">
        <v>99</v>
      </c>
      <c r="E1288">
        <v>99</v>
      </c>
      <c r="F1288">
        <v>99</v>
      </c>
      <c r="G1288">
        <v>99</v>
      </c>
      <c r="H1288">
        <v>99</v>
      </c>
      <c r="I1288">
        <v>6</v>
      </c>
      <c r="J1288">
        <v>999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  <c r="Q1288">
        <v>740</v>
      </c>
      <c r="R1288">
        <v>425103</v>
      </c>
      <c r="S1288">
        <v>417824</v>
      </c>
      <c r="T1288">
        <v>15.266422490549351</v>
      </c>
      <c r="U1288">
        <v>59.761315769319147</v>
      </c>
      <c r="V1288">
        <v>85.988156998265211</v>
      </c>
      <c r="W1288">
        <v>78.903309048787222</v>
      </c>
      <c r="X1288">
        <v>1.3370877175649196</v>
      </c>
      <c r="Y1288">
        <v>2.6741754351298392</v>
      </c>
      <c r="Z1288">
        <v>87.737795310783554</v>
      </c>
      <c r="AA1288">
        <v>9.3429595249147823</v>
      </c>
      <c r="AB1288">
        <v>2.6072125159052626</v>
      </c>
      <c r="AC1288">
        <v>-25.32452790615821</v>
      </c>
      <c r="AD1288">
        <v>26.027898820701431</v>
      </c>
      <c r="AE1288">
        <v>26.029465788655223</v>
      </c>
      <c r="AF1288">
        <v>7471</v>
      </c>
      <c r="AG1288">
        <v>0</v>
      </c>
      <c r="AH1288">
        <v>0</v>
      </c>
      <c r="AI1288">
        <v>2241</v>
      </c>
      <c r="AJ1288">
        <v>20103</v>
      </c>
      <c r="AK1288">
        <v>2559</v>
      </c>
      <c r="AL1288">
        <v>23261</v>
      </c>
      <c r="AM1288">
        <v>2</v>
      </c>
      <c r="AN1288">
        <v>11795</v>
      </c>
      <c r="AO1288">
        <v>6911</v>
      </c>
    </row>
    <row r="1289" spans="1:42">
      <c r="A1289">
        <v>7</v>
      </c>
      <c r="B1289">
        <v>32</v>
      </c>
      <c r="C1289">
        <v>2018</v>
      </c>
      <c r="D1289">
        <v>99</v>
      </c>
      <c r="E1289">
        <v>99</v>
      </c>
      <c r="F1289">
        <v>99</v>
      </c>
      <c r="G1289">
        <v>99</v>
      </c>
      <c r="H1289">
        <v>99</v>
      </c>
      <c r="I1289">
        <v>24</v>
      </c>
      <c r="J1289">
        <v>999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  <c r="Q1289">
        <v>581</v>
      </c>
      <c r="R1289">
        <v>372127</v>
      </c>
      <c r="S1289">
        <v>355526</v>
      </c>
      <c r="T1289">
        <v>14.901686789725012</v>
      </c>
      <c r="U1289">
        <v>59.879457479903024</v>
      </c>
      <c r="V1289">
        <v>87.318945497990725</v>
      </c>
      <c r="W1289">
        <v>79.464757711108902</v>
      </c>
      <c r="X1289">
        <v>0.61726238622835738</v>
      </c>
      <c r="Y1289">
        <v>1.2345247724567148</v>
      </c>
      <c r="Z1289">
        <v>69.177726958807085</v>
      </c>
      <c r="AA1289">
        <v>9.3741223724658713</v>
      </c>
      <c r="AB1289">
        <v>2.5217092272940471</v>
      </c>
      <c r="AC1289">
        <v>-16.995007791059653</v>
      </c>
      <c r="AD1289">
        <v>22.784322633458633</v>
      </c>
      <c r="AE1289">
        <v>22.306045604063662</v>
      </c>
      <c r="AF1289">
        <v>7097</v>
      </c>
      <c r="AG1289">
        <v>4</v>
      </c>
      <c r="AH1289">
        <v>0</v>
      </c>
      <c r="AI1289">
        <v>1315</v>
      </c>
      <c r="AJ1289">
        <v>28785</v>
      </c>
      <c r="AK1289">
        <v>9540</v>
      </c>
      <c r="AL1289">
        <v>33200</v>
      </c>
      <c r="AM1289">
        <v>16</v>
      </c>
      <c r="AN1289">
        <v>14752</v>
      </c>
      <c r="AO1289">
        <v>4267</v>
      </c>
    </row>
    <row r="1290" spans="1:42">
      <c r="A1290">
        <v>7</v>
      </c>
      <c r="B1290">
        <v>33</v>
      </c>
      <c r="C1290">
        <v>2018</v>
      </c>
      <c r="D1290">
        <v>99</v>
      </c>
      <c r="E1290">
        <v>99</v>
      </c>
      <c r="F1290">
        <v>99</v>
      </c>
      <c r="G1290">
        <v>99</v>
      </c>
      <c r="H1290">
        <v>99</v>
      </c>
      <c r="I1290">
        <v>49</v>
      </c>
      <c r="J1290">
        <v>999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  <c r="Q1290">
        <v>462</v>
      </c>
      <c r="R1290">
        <v>309736</v>
      </c>
      <c r="S1290">
        <v>304488</v>
      </c>
      <c r="T1290">
        <v>15.44806867784178</v>
      </c>
      <c r="U1290">
        <v>60.234140590105362</v>
      </c>
      <c r="V1290">
        <v>84.429357184883003</v>
      </c>
      <c r="W1290">
        <v>77.447449817400326</v>
      </c>
      <c r="X1290">
        <v>3.6740966500503656</v>
      </c>
      <c r="Y1290">
        <v>7.3481933001007311</v>
      </c>
      <c r="Z1290">
        <v>85.947710308133381</v>
      </c>
      <c r="AA1290">
        <v>10.060750970778043</v>
      </c>
      <c r="AB1290">
        <v>2.780837082965725</v>
      </c>
      <c r="AC1290">
        <v>-31.926817316942518</v>
      </c>
      <c r="AD1290">
        <v>18.964291640211375</v>
      </c>
      <c r="AE1290">
        <v>18.618897413211212</v>
      </c>
      <c r="AF1290">
        <v>7495</v>
      </c>
      <c r="AG1290">
        <v>2</v>
      </c>
      <c r="AH1290">
        <v>0</v>
      </c>
      <c r="AI1290">
        <v>2911</v>
      </c>
      <c r="AJ1290">
        <v>19983</v>
      </c>
      <c r="AK1290">
        <v>4909</v>
      </c>
      <c r="AL1290">
        <v>19880</v>
      </c>
      <c r="AM1290">
        <v>0</v>
      </c>
      <c r="AN1290">
        <v>23735</v>
      </c>
      <c r="AO1290">
        <v>8019</v>
      </c>
    </row>
    <row r="1291" spans="1:42">
      <c r="A1291">
        <v>7</v>
      </c>
      <c r="B1291">
        <v>34</v>
      </c>
      <c r="C1291">
        <v>2018</v>
      </c>
      <c r="D1291">
        <v>99</v>
      </c>
      <c r="E1291">
        <v>99</v>
      </c>
      <c r="F1291">
        <v>99</v>
      </c>
      <c r="G1291">
        <v>99</v>
      </c>
      <c r="H1291">
        <v>99</v>
      </c>
      <c r="I1291">
        <v>80</v>
      </c>
      <c r="J1291">
        <v>999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  <c r="Q1291">
        <v>476</v>
      </c>
      <c r="R1291">
        <v>303940</v>
      </c>
      <c r="S1291">
        <v>299544</v>
      </c>
      <c r="T1291">
        <v>15.703619135355661</v>
      </c>
      <c r="U1291">
        <v>60.666546483989009</v>
      </c>
      <c r="V1291">
        <v>87.809558466752492</v>
      </c>
      <c r="W1291">
        <v>80.700156237480698</v>
      </c>
      <c r="X1291">
        <v>0.17931170625781401</v>
      </c>
      <c r="Y1291">
        <v>0.35862341251562802</v>
      </c>
      <c r="Z1291">
        <v>7.2836744094229102</v>
      </c>
      <c r="AA1291">
        <v>9.1067527940267929</v>
      </c>
      <c r="AB1291">
        <v>2.7140881526946159</v>
      </c>
      <c r="AC1291">
        <v>-30.791799246446232</v>
      </c>
      <c r="AD1291">
        <v>18.609418346998243</v>
      </c>
      <c r="AE1291">
        <v>19.085856578746345</v>
      </c>
      <c r="AF1291">
        <v>3143</v>
      </c>
      <c r="AG1291">
        <v>1</v>
      </c>
      <c r="AH1291">
        <v>4</v>
      </c>
      <c r="AI1291">
        <v>1310</v>
      </c>
      <c r="AJ1291">
        <v>25765</v>
      </c>
      <c r="AK1291">
        <v>10387</v>
      </c>
      <c r="AL1291">
        <v>33841</v>
      </c>
      <c r="AM1291">
        <v>18</v>
      </c>
      <c r="AN1291">
        <v>20444</v>
      </c>
      <c r="AO1291">
        <v>5480</v>
      </c>
    </row>
    <row r="1292" spans="1:42">
      <c r="A1292">
        <v>7</v>
      </c>
      <c r="B1292">
        <v>35</v>
      </c>
      <c r="C1292">
        <v>2018</v>
      </c>
      <c r="D1292">
        <v>99</v>
      </c>
      <c r="E1292">
        <v>99</v>
      </c>
      <c r="F1292">
        <v>99</v>
      </c>
      <c r="G1292">
        <v>99</v>
      </c>
      <c r="H1292">
        <v>99</v>
      </c>
      <c r="I1292">
        <v>81</v>
      </c>
      <c r="J1292">
        <v>999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  <c r="Q1292">
        <v>87</v>
      </c>
      <c r="R1292">
        <v>67852</v>
      </c>
      <c r="S1292">
        <v>67611</v>
      </c>
      <c r="T1292">
        <v>16.112804338855156</v>
      </c>
      <c r="U1292">
        <v>61.419295676738969</v>
      </c>
      <c r="V1292">
        <v>85.58582521486845</v>
      </c>
      <c r="W1292">
        <v>78.889606720800771</v>
      </c>
      <c r="X1292">
        <v>6.9622118728998412</v>
      </c>
      <c r="Y1292">
        <v>13.924423745799684</v>
      </c>
      <c r="Z1292">
        <v>0</v>
      </c>
      <c r="AA1292">
        <v>9.5981087156580944</v>
      </c>
      <c r="AB1292">
        <v>2.9449560389757337</v>
      </c>
      <c r="AC1292">
        <v>-31.900887855381825</v>
      </c>
      <c r="AD1292">
        <v>4.1543931489126953</v>
      </c>
      <c r="AE1292">
        <v>4.2112769765438145</v>
      </c>
      <c r="AF1292">
        <v>1444</v>
      </c>
      <c r="AG1292">
        <v>0</v>
      </c>
      <c r="AH1292">
        <v>0</v>
      </c>
      <c r="AI1292">
        <v>511</v>
      </c>
      <c r="AJ1292">
        <v>3566</v>
      </c>
      <c r="AK1292">
        <v>996</v>
      </c>
      <c r="AL1292">
        <v>3728</v>
      </c>
      <c r="AM1292">
        <v>0</v>
      </c>
      <c r="AN1292">
        <v>2933</v>
      </c>
      <c r="AO1292">
        <v>1147</v>
      </c>
    </row>
    <row r="1293" spans="1:42">
      <c r="A1293">
        <v>7</v>
      </c>
      <c r="B1293">
        <v>36</v>
      </c>
      <c r="C1293">
        <v>2018</v>
      </c>
      <c r="D1293">
        <v>99</v>
      </c>
      <c r="E1293">
        <v>99</v>
      </c>
      <c r="F1293">
        <v>99</v>
      </c>
      <c r="G1293">
        <v>99</v>
      </c>
      <c r="H1293">
        <v>99</v>
      </c>
      <c r="I1293">
        <v>83</v>
      </c>
      <c r="J1293">
        <v>999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319</v>
      </c>
      <c r="R1293">
        <v>154501</v>
      </c>
      <c r="S1293">
        <v>151969</v>
      </c>
      <c r="T1293">
        <v>15.599245312328076</v>
      </c>
      <c r="U1293">
        <v>60.42677124939955</v>
      </c>
      <c r="V1293">
        <v>88.483506148154476</v>
      </c>
      <c r="W1293">
        <v>81.246422625668018</v>
      </c>
      <c r="X1293">
        <v>0.26342871567174331</v>
      </c>
      <c r="Y1293">
        <v>0.52685743134348662</v>
      </c>
      <c r="Z1293">
        <v>6.4724500165047507E-4</v>
      </c>
      <c r="AA1293">
        <v>9.1054388666863879</v>
      </c>
      <c r="AB1293">
        <v>2.5294601918970701</v>
      </c>
      <c r="AC1293">
        <v>-29.77658931492364</v>
      </c>
      <c r="AD1293">
        <v>9.4596754097176241</v>
      </c>
      <c r="AE1293">
        <v>9.7484576387797475</v>
      </c>
      <c r="AF1293">
        <v>1790</v>
      </c>
      <c r="AG1293">
        <v>3</v>
      </c>
      <c r="AH1293">
        <v>0</v>
      </c>
      <c r="AI1293">
        <v>651</v>
      </c>
      <c r="AJ1293">
        <v>10891.5</v>
      </c>
      <c r="AK1293">
        <v>2567</v>
      </c>
      <c r="AL1293">
        <v>17007.5</v>
      </c>
      <c r="AM1293">
        <v>3</v>
      </c>
      <c r="AN1293">
        <v>7683</v>
      </c>
      <c r="AO1293">
        <v>1613</v>
      </c>
    </row>
    <row r="1294" spans="1:42">
      <c r="A1294">
        <v>7</v>
      </c>
      <c r="B1294">
        <v>37</v>
      </c>
      <c r="C1294">
        <v>2017</v>
      </c>
      <c r="D1294">
        <v>99</v>
      </c>
      <c r="E1294">
        <v>99</v>
      </c>
      <c r="F1294">
        <v>99</v>
      </c>
      <c r="G1294">
        <v>99</v>
      </c>
      <c r="H1294">
        <v>99</v>
      </c>
      <c r="I1294">
        <v>6</v>
      </c>
      <c r="J1294">
        <v>999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  <c r="Q1294">
        <v>811</v>
      </c>
      <c r="R1294">
        <v>422741</v>
      </c>
      <c r="S1294">
        <v>419836</v>
      </c>
      <c r="T1294">
        <v>15.330318090745868</v>
      </c>
      <c r="U1294">
        <v>59.629286197467586</v>
      </c>
      <c r="V1294">
        <v>87.930985887624189</v>
      </c>
      <c r="W1294">
        <v>80.962971017252144</v>
      </c>
      <c r="X1294">
        <v>1.7026973962780996</v>
      </c>
      <c r="Y1294">
        <v>3.4053947925561991</v>
      </c>
      <c r="Z1294">
        <v>88.021507258581522</v>
      </c>
      <c r="AA1294">
        <v>9.5783028956146534</v>
      </c>
      <c r="AB1294">
        <v>2.7488615382890518</v>
      </c>
      <c r="AC1294">
        <v>-29.993205917559798</v>
      </c>
      <c r="AD1294">
        <v>26.757537684466367</v>
      </c>
      <c r="AE1294">
        <v>26.621697158137156</v>
      </c>
      <c r="AF1294">
        <v>8179</v>
      </c>
      <c r="AG1294">
        <v>1</v>
      </c>
      <c r="AH1294">
        <v>0</v>
      </c>
      <c r="AI1294">
        <v>2247</v>
      </c>
      <c r="AJ1294">
        <v>25473</v>
      </c>
      <c r="AK1294">
        <v>3237</v>
      </c>
      <c r="AL1294">
        <v>21866</v>
      </c>
      <c r="AM1294">
        <v>1</v>
      </c>
      <c r="AN1294">
        <v>12380</v>
      </c>
      <c r="AO1294">
        <v>9100</v>
      </c>
    </row>
    <row r="1295" spans="1:42">
      <c r="A1295">
        <v>7</v>
      </c>
      <c r="B1295">
        <v>38</v>
      </c>
      <c r="C1295">
        <v>2017</v>
      </c>
      <c r="D1295">
        <v>99</v>
      </c>
      <c r="E1295">
        <v>99</v>
      </c>
      <c r="F1295">
        <v>99</v>
      </c>
      <c r="G1295">
        <v>99</v>
      </c>
      <c r="H1295">
        <v>99</v>
      </c>
      <c r="I1295">
        <v>24</v>
      </c>
      <c r="J1295">
        <v>999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  <c r="Q1295">
        <v>612</v>
      </c>
      <c r="R1295">
        <v>362057</v>
      </c>
      <c r="S1295">
        <v>361020</v>
      </c>
      <c r="T1295">
        <v>15.448150429352284</v>
      </c>
      <c r="U1295">
        <v>59.721361697412888</v>
      </c>
      <c r="V1295">
        <v>88.536980181288627</v>
      </c>
      <c r="W1295">
        <v>81.624679242147494</v>
      </c>
      <c r="X1295">
        <v>0.88521973059490622</v>
      </c>
      <c r="Y1295">
        <v>1.7704394611898124</v>
      </c>
      <c r="Z1295">
        <v>69.994227428277853</v>
      </c>
      <c r="AA1295">
        <v>9.6349377153079434</v>
      </c>
      <c r="AB1295">
        <v>2.6224479027378722</v>
      </c>
      <c r="AC1295">
        <v>-18.985196007793313</v>
      </c>
      <c r="AD1295">
        <v>22.916522933486089</v>
      </c>
      <c r="AE1295">
        <v>23.079286369325477</v>
      </c>
      <c r="AF1295">
        <v>8408</v>
      </c>
      <c r="AG1295">
        <v>7</v>
      </c>
      <c r="AH1295">
        <v>0</v>
      </c>
      <c r="AI1295">
        <v>1807</v>
      </c>
      <c r="AJ1295">
        <v>29361</v>
      </c>
      <c r="AK1295">
        <v>10235</v>
      </c>
      <c r="AL1295">
        <v>34346</v>
      </c>
      <c r="AM1295">
        <v>9</v>
      </c>
      <c r="AN1295">
        <v>38142</v>
      </c>
      <c r="AO1295">
        <v>6791</v>
      </c>
    </row>
    <row r="1296" spans="1:42">
      <c r="A1296">
        <v>7</v>
      </c>
      <c r="B1296">
        <v>39</v>
      </c>
      <c r="C1296">
        <v>2017</v>
      </c>
      <c r="D1296">
        <v>99</v>
      </c>
      <c r="E1296">
        <v>99</v>
      </c>
      <c r="F1296">
        <v>99</v>
      </c>
      <c r="G1296">
        <v>99</v>
      </c>
      <c r="H1296">
        <v>99</v>
      </c>
      <c r="I1296">
        <v>49</v>
      </c>
      <c r="J1296">
        <v>999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  <c r="Q1296">
        <v>465</v>
      </c>
      <c r="R1296">
        <v>303411</v>
      </c>
      <c r="S1296">
        <v>302373</v>
      </c>
      <c r="T1296">
        <v>15.529123861692556</v>
      </c>
      <c r="U1296">
        <v>59.965043175151216</v>
      </c>
      <c r="V1296">
        <v>85.673360733577297</v>
      </c>
      <c r="W1296">
        <v>78.966402258138075</v>
      </c>
      <c r="X1296">
        <v>5.4981526707996737</v>
      </c>
      <c r="Y1296">
        <v>10.996305341599347</v>
      </c>
      <c r="Z1296">
        <v>86.810959391716182</v>
      </c>
      <c r="AA1296">
        <v>9.8796174985862724</v>
      </c>
      <c r="AB1296">
        <v>2.7917815337377481</v>
      </c>
      <c r="AC1296">
        <v>-31.189073114019592</v>
      </c>
      <c r="AD1296">
        <v>19.204504096791243</v>
      </c>
      <c r="AE1296">
        <v>18.700576151587462</v>
      </c>
      <c r="AF1296">
        <v>8814</v>
      </c>
      <c r="AG1296">
        <v>1</v>
      </c>
      <c r="AH1296">
        <v>0</v>
      </c>
      <c r="AI1296">
        <v>3341</v>
      </c>
      <c r="AJ1296">
        <v>18068</v>
      </c>
      <c r="AK1296">
        <v>4028</v>
      </c>
      <c r="AL1296">
        <v>13526</v>
      </c>
      <c r="AM1296">
        <v>5</v>
      </c>
      <c r="AN1296">
        <v>27851</v>
      </c>
      <c r="AO1296">
        <v>13052</v>
      </c>
    </row>
    <row r="1297" spans="1:41">
      <c r="A1297">
        <v>7</v>
      </c>
      <c r="B1297">
        <v>40</v>
      </c>
      <c r="C1297">
        <v>2017</v>
      </c>
      <c r="D1297">
        <v>99</v>
      </c>
      <c r="E1297">
        <v>99</v>
      </c>
      <c r="F1297">
        <v>99</v>
      </c>
      <c r="G1297">
        <v>99</v>
      </c>
      <c r="H1297">
        <v>99</v>
      </c>
      <c r="I1297">
        <v>80</v>
      </c>
      <c r="J1297">
        <v>999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  <c r="Q1297">
        <v>464</v>
      </c>
      <c r="R1297">
        <v>285621</v>
      </c>
      <c r="S1297">
        <v>285069</v>
      </c>
      <c r="T1297">
        <v>15.831766571785691</v>
      </c>
      <c r="U1297">
        <v>60.534375887942929</v>
      </c>
      <c r="V1297">
        <v>89.381585428782515</v>
      </c>
      <c r="W1297">
        <v>82.437944848440068</v>
      </c>
      <c r="X1297">
        <v>0.23737750375497596</v>
      </c>
      <c r="Y1297">
        <v>0.47475500750995192</v>
      </c>
      <c r="Z1297">
        <v>7.9108328869375857</v>
      </c>
      <c r="AA1297">
        <v>9.264397856554778</v>
      </c>
      <c r="AB1297">
        <v>2.7371219657309904</v>
      </c>
      <c r="AC1297">
        <v>-30.209705300182989</v>
      </c>
      <c r="AD1297">
        <v>18.078479898980628</v>
      </c>
      <c r="AE1297">
        <v>18.405464197307936</v>
      </c>
      <c r="AF1297">
        <v>3159</v>
      </c>
      <c r="AG1297">
        <v>1767</v>
      </c>
      <c r="AH1297">
        <v>3</v>
      </c>
      <c r="AI1297">
        <v>1473</v>
      </c>
      <c r="AJ1297">
        <v>14861</v>
      </c>
      <c r="AK1297">
        <v>10263</v>
      </c>
      <c r="AL1297">
        <v>31668</v>
      </c>
      <c r="AM1297">
        <v>5</v>
      </c>
      <c r="AN1297">
        <v>20005</v>
      </c>
      <c r="AO1297">
        <v>5778</v>
      </c>
    </row>
    <row r="1298" spans="1:41">
      <c r="A1298">
        <v>7</v>
      </c>
      <c r="B1298">
        <v>41</v>
      </c>
      <c r="C1298">
        <v>2017</v>
      </c>
      <c r="D1298">
        <v>99</v>
      </c>
      <c r="E1298">
        <v>99</v>
      </c>
      <c r="F1298">
        <v>99</v>
      </c>
      <c r="G1298">
        <v>99</v>
      </c>
      <c r="H1298">
        <v>99</v>
      </c>
      <c r="I1298">
        <v>81</v>
      </c>
      <c r="J1298">
        <v>999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  <c r="Q1298">
        <v>77</v>
      </c>
      <c r="R1298">
        <v>59664</v>
      </c>
      <c r="S1298">
        <v>59617</v>
      </c>
      <c r="T1298">
        <v>16.134788146956289</v>
      </c>
      <c r="U1298">
        <v>61.37571498062632</v>
      </c>
      <c r="V1298">
        <v>87.54799211165502</v>
      </c>
      <c r="W1298">
        <v>80.777580220406819</v>
      </c>
      <c r="X1298">
        <v>10.621145079109681</v>
      </c>
      <c r="Y1298">
        <v>21.242290158219362</v>
      </c>
      <c r="Z1298">
        <v>0</v>
      </c>
      <c r="AA1298">
        <v>9.4482348040045441</v>
      </c>
      <c r="AB1298">
        <v>2.9798720928481273</v>
      </c>
      <c r="AC1298">
        <v>-30.077147558791754</v>
      </c>
      <c r="AD1298">
        <v>3.7764534984919882</v>
      </c>
      <c r="AE1298">
        <v>3.7716430458398591</v>
      </c>
      <c r="AF1298">
        <v>1565</v>
      </c>
      <c r="AG1298">
        <v>0</v>
      </c>
      <c r="AH1298">
        <v>0</v>
      </c>
      <c r="AI1298">
        <v>543</v>
      </c>
      <c r="AJ1298">
        <v>3076</v>
      </c>
      <c r="AK1298">
        <v>810</v>
      </c>
      <c r="AL1298">
        <v>1943</v>
      </c>
      <c r="AM1298">
        <v>0</v>
      </c>
      <c r="AN1298">
        <v>3187</v>
      </c>
      <c r="AO1298">
        <v>1985</v>
      </c>
    </row>
    <row r="1299" spans="1:41">
      <c r="A1299">
        <v>7</v>
      </c>
      <c r="B1299">
        <v>42</v>
      </c>
      <c r="C1299">
        <v>2017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83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337</v>
      </c>
      <c r="R1299">
        <v>146401</v>
      </c>
      <c r="S1299">
        <v>146163</v>
      </c>
      <c r="T1299">
        <v>15.82871018640583</v>
      </c>
      <c r="U1299">
        <v>60.457222416069719</v>
      </c>
      <c r="V1299">
        <v>89.22610176920783</v>
      </c>
      <c r="W1299">
        <v>82.301032409022937</v>
      </c>
      <c r="X1299">
        <v>0.38046188209096926</v>
      </c>
      <c r="Y1299">
        <v>0.76092376418193852</v>
      </c>
      <c r="Z1299">
        <v>6.8305544361035799E-4</v>
      </c>
      <c r="AA1299">
        <v>9.3862036619024014</v>
      </c>
      <c r="AB1299">
        <v>2.6239740187974219</v>
      </c>
      <c r="AC1299">
        <v>-28.872816872373399</v>
      </c>
      <c r="AD1299">
        <v>9.2665018877836811</v>
      </c>
      <c r="AE1299">
        <v>9.4213330778021085</v>
      </c>
      <c r="AF1299">
        <v>1599</v>
      </c>
      <c r="AG1299">
        <v>36</v>
      </c>
      <c r="AH1299">
        <v>2</v>
      </c>
      <c r="AI1299">
        <v>542</v>
      </c>
      <c r="AJ1299">
        <v>11179</v>
      </c>
      <c r="AK1299">
        <v>1963</v>
      </c>
      <c r="AL1299">
        <v>13633</v>
      </c>
      <c r="AM1299">
        <v>12</v>
      </c>
      <c r="AN1299">
        <v>6713</v>
      </c>
      <c r="AO1299">
        <v>2154</v>
      </c>
    </row>
    <row r="1300" spans="1:41">
      <c r="A1300">
        <v>7</v>
      </c>
      <c r="B1300">
        <v>43</v>
      </c>
      <c r="C1300">
        <v>2016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6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786</v>
      </c>
      <c r="R1300">
        <v>425822</v>
      </c>
      <c r="S1300">
        <v>420126</v>
      </c>
      <c r="T1300">
        <v>15.281721000793764</v>
      </c>
      <c r="U1300">
        <v>59.747002089849218</v>
      </c>
      <c r="V1300">
        <v>88.123331870068995</v>
      </c>
      <c r="W1300">
        <v>80.969656007959856</v>
      </c>
      <c r="X1300">
        <v>1.7061119434881249</v>
      </c>
      <c r="Y1300">
        <v>3.4122238869762498</v>
      </c>
      <c r="Z1300">
        <v>86.835579185669118</v>
      </c>
      <c r="AA1300">
        <v>10.103984766939609</v>
      </c>
      <c r="AB1300">
        <v>2.8001129566622471</v>
      </c>
      <c r="AC1300">
        <v>-31.242132852788622</v>
      </c>
      <c r="AD1300">
        <v>26.926704402996943</v>
      </c>
      <c r="AE1300">
        <v>26.605617644618889</v>
      </c>
      <c r="AF1300">
        <v>7530</v>
      </c>
      <c r="AG1300">
        <v>6</v>
      </c>
      <c r="AH1300">
        <v>0</v>
      </c>
      <c r="AI1300">
        <v>2071</v>
      </c>
      <c r="AJ1300">
        <v>33752</v>
      </c>
      <c r="AK1300">
        <v>4457</v>
      </c>
      <c r="AL1300">
        <v>21842</v>
      </c>
      <c r="AM1300">
        <v>5</v>
      </c>
      <c r="AN1300">
        <v>9925</v>
      </c>
      <c r="AO1300">
        <v>7788</v>
      </c>
    </row>
    <row r="1301" spans="1:41">
      <c r="A1301">
        <v>7</v>
      </c>
      <c r="B1301">
        <v>44</v>
      </c>
      <c r="C1301">
        <v>2016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24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601</v>
      </c>
      <c r="R1301">
        <v>371458</v>
      </c>
      <c r="S1301">
        <v>370545</v>
      </c>
      <c r="T1301">
        <v>15.487699820706503</v>
      </c>
      <c r="U1301">
        <v>59.799889352170474</v>
      </c>
      <c r="V1301">
        <v>89.180538396732189</v>
      </c>
      <c r="W1301">
        <v>82.233288804328723</v>
      </c>
      <c r="X1301">
        <v>0.86658518594295952</v>
      </c>
      <c r="Y1301">
        <v>1.733170371885919</v>
      </c>
      <c r="Z1301">
        <v>72.654243548395769</v>
      </c>
      <c r="AA1301">
        <v>9.9473239046667494</v>
      </c>
      <c r="AB1301">
        <v>2.6715447742509881</v>
      </c>
      <c r="AC1301">
        <v>-17.691791655018921</v>
      </c>
      <c r="AD1301">
        <v>23.48901598350588</v>
      </c>
      <c r="AE1301">
        <v>23.831979084137807</v>
      </c>
      <c r="AF1301">
        <v>9243</v>
      </c>
      <c r="AG1301">
        <v>33</v>
      </c>
      <c r="AH1301">
        <v>0</v>
      </c>
      <c r="AI1301">
        <v>2133</v>
      </c>
      <c r="AJ1301">
        <v>49384</v>
      </c>
      <c r="AK1301">
        <v>8820</v>
      </c>
      <c r="AL1301">
        <v>45618</v>
      </c>
      <c r="AM1301">
        <v>39</v>
      </c>
      <c r="AN1301">
        <v>33944</v>
      </c>
      <c r="AO1301">
        <v>8445</v>
      </c>
    </row>
    <row r="1302" spans="1:41">
      <c r="A1302">
        <v>7</v>
      </c>
      <c r="B1302">
        <v>45</v>
      </c>
      <c r="C1302">
        <v>2016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49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458</v>
      </c>
      <c r="R1302">
        <v>304066.5</v>
      </c>
      <c r="S1302">
        <v>302447.5</v>
      </c>
      <c r="T1302">
        <v>15.521047205134405</v>
      </c>
      <c r="U1302">
        <v>60.022218732176654</v>
      </c>
      <c r="V1302">
        <v>86.033422327712117</v>
      </c>
      <c r="W1302">
        <v>79.249441307996179</v>
      </c>
      <c r="X1302">
        <v>8.1090814016012942</v>
      </c>
      <c r="Y1302">
        <v>16.218162803202588</v>
      </c>
      <c r="Z1302">
        <v>85.419307947439108</v>
      </c>
      <c r="AA1302">
        <v>10.150388774043329</v>
      </c>
      <c r="AB1302">
        <v>2.8420407886416248</v>
      </c>
      <c r="AC1302">
        <v>-31.875608671135595</v>
      </c>
      <c r="AD1302">
        <v>19.227538183451937</v>
      </c>
      <c r="AE1302">
        <v>18.746392262420656</v>
      </c>
      <c r="AF1302">
        <v>7660</v>
      </c>
      <c r="AG1302">
        <v>12</v>
      </c>
      <c r="AH1302">
        <v>0</v>
      </c>
      <c r="AI1302">
        <v>3424</v>
      </c>
      <c r="AJ1302">
        <v>16675</v>
      </c>
      <c r="AK1302">
        <v>5924</v>
      </c>
      <c r="AL1302">
        <v>13964</v>
      </c>
      <c r="AM1302">
        <v>3</v>
      </c>
      <c r="AN1302">
        <v>20268</v>
      </c>
      <c r="AO1302">
        <v>14606</v>
      </c>
    </row>
    <row r="1303" spans="1:41">
      <c r="A1303">
        <v>7</v>
      </c>
      <c r="B1303">
        <v>46</v>
      </c>
      <c r="C1303">
        <v>2016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80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430</v>
      </c>
      <c r="R1303">
        <v>272798</v>
      </c>
      <c r="S1303">
        <v>272151</v>
      </c>
      <c r="T1303">
        <v>16.025157809074845</v>
      </c>
      <c r="U1303">
        <v>61.047539784898817</v>
      </c>
      <c r="V1303">
        <v>89.613102069363379</v>
      </c>
      <c r="W1303">
        <v>82.642301516437556</v>
      </c>
      <c r="X1303">
        <v>1.5117412884258687</v>
      </c>
      <c r="Y1303">
        <v>3.0234825768517375</v>
      </c>
      <c r="Z1303">
        <v>6.5957228425428349</v>
      </c>
      <c r="AA1303">
        <v>9.7652846238904889</v>
      </c>
      <c r="AB1303">
        <v>2.8448772574737169</v>
      </c>
      <c r="AC1303">
        <v>-29.486237282858394</v>
      </c>
      <c r="AD1303">
        <v>17.250285583480331</v>
      </c>
      <c r="AE1303">
        <v>17.590728671190053</v>
      </c>
      <c r="AF1303">
        <v>2925</v>
      </c>
      <c r="AG1303">
        <v>666</v>
      </c>
      <c r="AH1303">
        <v>0</v>
      </c>
      <c r="AI1303">
        <v>1241</v>
      </c>
      <c r="AJ1303">
        <v>16782</v>
      </c>
      <c r="AK1303">
        <v>11426</v>
      </c>
      <c r="AL1303">
        <v>26205</v>
      </c>
      <c r="AM1303">
        <v>2</v>
      </c>
      <c r="AN1303">
        <v>16331</v>
      </c>
      <c r="AO1303">
        <v>5894</v>
      </c>
    </row>
    <row r="1304" spans="1:41">
      <c r="A1304">
        <v>7</v>
      </c>
      <c r="B1304">
        <v>47</v>
      </c>
      <c r="C1304">
        <v>2016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81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75</v>
      </c>
      <c r="R1304">
        <v>56969</v>
      </c>
      <c r="S1304">
        <v>56943</v>
      </c>
      <c r="T1304">
        <v>16.196352402183642</v>
      </c>
      <c r="U1304">
        <v>61.573485766468238</v>
      </c>
      <c r="V1304">
        <v>87.667209510550265</v>
      </c>
      <c r="W1304">
        <v>80.899748871678895</v>
      </c>
      <c r="X1304">
        <v>12.501535923045871</v>
      </c>
      <c r="Y1304">
        <v>25.003071846091743</v>
      </c>
      <c r="Z1304">
        <v>0</v>
      </c>
      <c r="AA1304">
        <v>9.9186787082420995</v>
      </c>
      <c r="AB1304">
        <v>3.0209922073555404</v>
      </c>
      <c r="AC1304">
        <v>-28.952740796969</v>
      </c>
      <c r="AD1304">
        <v>3.6024146782794997</v>
      </c>
      <c r="AE1304">
        <v>3.602956422568107</v>
      </c>
      <c r="AF1304">
        <v>1409</v>
      </c>
      <c r="AG1304">
        <v>0</v>
      </c>
      <c r="AH1304">
        <v>0</v>
      </c>
      <c r="AI1304">
        <v>495</v>
      </c>
      <c r="AJ1304">
        <v>2365</v>
      </c>
      <c r="AK1304">
        <v>1454</v>
      </c>
      <c r="AL1304">
        <v>1591</v>
      </c>
      <c r="AM1304">
        <v>0</v>
      </c>
      <c r="AN1304">
        <v>2467</v>
      </c>
      <c r="AO1304">
        <v>2119</v>
      </c>
    </row>
    <row r="1305" spans="1:41">
      <c r="A1305">
        <v>7</v>
      </c>
      <c r="B1305">
        <v>48</v>
      </c>
      <c r="C1305">
        <v>2016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83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328</v>
      </c>
      <c r="R1305">
        <v>150298</v>
      </c>
      <c r="S1305">
        <v>149820</v>
      </c>
      <c r="T1305">
        <v>15.877716270342917</v>
      </c>
      <c r="U1305">
        <v>60.6966025897744</v>
      </c>
      <c r="V1305">
        <v>89.078645909941415</v>
      </c>
      <c r="W1305">
        <v>82.118078360699883</v>
      </c>
      <c r="X1305">
        <v>0.33866052775153355</v>
      </c>
      <c r="Y1305">
        <v>0.67732105550306709</v>
      </c>
      <c r="Z1305">
        <v>0</v>
      </c>
      <c r="AA1305">
        <v>9.4522657261541845</v>
      </c>
      <c r="AB1305">
        <v>2.7959508724211246</v>
      </c>
      <c r="AC1305">
        <v>-26.55449642442554</v>
      </c>
      <c r="AD1305">
        <v>9.5040411682854185</v>
      </c>
      <c r="AE1305">
        <v>9.62232591506449</v>
      </c>
      <c r="AF1305">
        <v>1546</v>
      </c>
      <c r="AG1305">
        <v>176</v>
      </c>
      <c r="AH1305">
        <v>6</v>
      </c>
      <c r="AI1305">
        <v>1116</v>
      </c>
      <c r="AJ1305">
        <v>17297</v>
      </c>
      <c r="AK1305">
        <v>2642</v>
      </c>
      <c r="AL1305">
        <v>11735</v>
      </c>
      <c r="AM1305">
        <v>96</v>
      </c>
      <c r="AN1305">
        <v>6843</v>
      </c>
      <c r="AO1305">
        <v>2269</v>
      </c>
    </row>
    <row r="1306" spans="1:41">
      <c r="A1306">
        <v>7</v>
      </c>
      <c r="B1306">
        <v>49</v>
      </c>
      <c r="C1306">
        <v>2015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6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692</v>
      </c>
      <c r="R1306">
        <v>411323</v>
      </c>
      <c r="S1306">
        <v>406927</v>
      </c>
      <c r="T1306">
        <v>15.413606824806784</v>
      </c>
      <c r="U1306">
        <v>59.929041326822734</v>
      </c>
      <c r="V1306">
        <v>88.304195134351261</v>
      </c>
      <c r="W1306">
        <v>81.211663517042496</v>
      </c>
      <c r="X1306">
        <v>1.4988220935858187</v>
      </c>
      <c r="Y1306">
        <v>2.9976441871716375</v>
      </c>
      <c r="AA1306">
        <v>9.2169125233460516</v>
      </c>
      <c r="AB1306">
        <v>2.7648513916757298</v>
      </c>
      <c r="AC1306">
        <v>-30.705346253798133</v>
      </c>
      <c r="AD1306">
        <v>27.043323440575737</v>
      </c>
      <c r="AE1306">
        <v>26.792176526971438</v>
      </c>
      <c r="AF1306">
        <v>57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4533</v>
      </c>
      <c r="AO1306">
        <v>6646</v>
      </c>
    </row>
    <row r="1307" spans="1:41">
      <c r="A1307">
        <v>7</v>
      </c>
      <c r="B1307">
        <v>50</v>
      </c>
      <c r="C1307">
        <v>2015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24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563</v>
      </c>
      <c r="R1307">
        <v>363386</v>
      </c>
      <c r="S1307">
        <v>362536</v>
      </c>
      <c r="T1307">
        <v>15.777627646634704</v>
      </c>
      <c r="U1307">
        <v>60.432922523556286</v>
      </c>
      <c r="V1307">
        <v>89.418210398492803</v>
      </c>
      <c r="W1307">
        <v>82.455532305758211</v>
      </c>
      <c r="X1307">
        <v>0.46727171657686312</v>
      </c>
      <c r="Y1307">
        <v>0.93454343315372623</v>
      </c>
      <c r="AA1307">
        <v>9.4742168010015</v>
      </c>
      <c r="AB1307">
        <v>2.765560351157605</v>
      </c>
      <c r="AC1307">
        <v>-18.845765252796525</v>
      </c>
      <c r="AD1307">
        <v>23.891601324936985</v>
      </c>
      <c r="AE1307">
        <v>24.235055642333208</v>
      </c>
      <c r="AF1307">
        <v>263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8949</v>
      </c>
      <c r="AO1307">
        <v>478</v>
      </c>
    </row>
    <row r="1308" spans="1:41">
      <c r="A1308">
        <v>7</v>
      </c>
      <c r="B1308">
        <v>51</v>
      </c>
      <c r="C1308">
        <v>2015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49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439</v>
      </c>
      <c r="R1308">
        <v>285268</v>
      </c>
      <c r="S1308">
        <v>284727</v>
      </c>
      <c r="T1308">
        <v>15.740808643100523</v>
      </c>
      <c r="U1308">
        <v>60.359460114425389</v>
      </c>
      <c r="V1308">
        <v>85.71271294480961</v>
      </c>
      <c r="W1308">
        <v>79.053411513486722</v>
      </c>
      <c r="X1308">
        <v>7.6931166482044944</v>
      </c>
      <c r="Y1308">
        <v>15.386233296408989</v>
      </c>
      <c r="AA1308">
        <v>9.7194694120979328</v>
      </c>
      <c r="AB1308">
        <v>2.8149957359227114</v>
      </c>
      <c r="AC1308">
        <v>-33.49385765297508</v>
      </c>
      <c r="AD1308">
        <v>18.755563854309525</v>
      </c>
      <c r="AE1308">
        <v>18.248297453286938</v>
      </c>
      <c r="AF1308">
        <v>24</v>
      </c>
      <c r="AG1308">
        <v>0</v>
      </c>
      <c r="AH1308">
        <v>0</v>
      </c>
      <c r="AI1308">
        <v>5</v>
      </c>
      <c r="AJ1308">
        <v>38</v>
      </c>
      <c r="AK1308">
        <v>0</v>
      </c>
      <c r="AL1308">
        <v>15</v>
      </c>
      <c r="AM1308">
        <v>0</v>
      </c>
      <c r="AN1308">
        <v>5268</v>
      </c>
      <c r="AO1308">
        <v>558</v>
      </c>
    </row>
    <row r="1309" spans="1:41">
      <c r="A1309">
        <v>7</v>
      </c>
      <c r="B1309">
        <v>52</v>
      </c>
      <c r="C1309">
        <v>2015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80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415</v>
      </c>
      <c r="R1309">
        <v>265157</v>
      </c>
      <c r="S1309">
        <v>264343</v>
      </c>
      <c r="T1309">
        <v>16.132845823417824</v>
      </c>
      <c r="U1309">
        <v>61.342248518023915</v>
      </c>
      <c r="V1309">
        <v>89.870123803209395</v>
      </c>
      <c r="W1309">
        <v>82.857617943354711</v>
      </c>
      <c r="X1309">
        <v>0.43332817915423688</v>
      </c>
      <c r="Y1309">
        <v>0.86665635830847376</v>
      </c>
      <c r="AA1309">
        <v>9.4232237848063818</v>
      </c>
      <c r="AB1309">
        <v>2.8165450310419247</v>
      </c>
      <c r="AC1309">
        <v>-31.434968604357557</v>
      </c>
      <c r="AD1309">
        <v>17.433322506965911</v>
      </c>
      <c r="AE1309">
        <v>17.757153173250387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2239</v>
      </c>
      <c r="AO1309">
        <v>2151</v>
      </c>
    </row>
    <row r="1310" spans="1:41">
      <c r="A1310">
        <v>7</v>
      </c>
      <c r="B1310">
        <v>53</v>
      </c>
      <c r="C1310">
        <v>2015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81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75</v>
      </c>
      <c r="R1310">
        <v>50663</v>
      </c>
      <c r="S1310">
        <v>50609</v>
      </c>
      <c r="T1310">
        <v>16.221759469435291</v>
      </c>
      <c r="U1310">
        <v>61.713548973502739</v>
      </c>
      <c r="V1310">
        <v>88.722328453306886</v>
      </c>
      <c r="W1310">
        <v>81.851067991859296</v>
      </c>
      <c r="X1310">
        <v>11.79361664330971</v>
      </c>
      <c r="Y1310">
        <v>23.587233286619419</v>
      </c>
      <c r="AA1310">
        <v>9.6597267450114632</v>
      </c>
      <c r="AB1310">
        <v>3.043235769843621</v>
      </c>
      <c r="AC1310">
        <v>-29.221269088378996</v>
      </c>
      <c r="AD1310">
        <v>3.3309489026139776</v>
      </c>
      <c r="AE1310">
        <v>3.3583440755843754</v>
      </c>
      <c r="AF1310">
        <v>7</v>
      </c>
      <c r="AG1310">
        <v>0</v>
      </c>
      <c r="AH1310">
        <v>0</v>
      </c>
      <c r="AI1310">
        <v>1</v>
      </c>
      <c r="AJ1310">
        <v>2</v>
      </c>
      <c r="AK1310">
        <v>1</v>
      </c>
      <c r="AL1310">
        <v>0</v>
      </c>
      <c r="AM1310">
        <v>0</v>
      </c>
      <c r="AN1310">
        <v>926</v>
      </c>
      <c r="AO1310">
        <v>4</v>
      </c>
    </row>
    <row r="1311" spans="1:41">
      <c r="A1311">
        <v>7</v>
      </c>
      <c r="B1311">
        <v>54</v>
      </c>
      <c r="C1311">
        <v>2015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83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273</v>
      </c>
      <c r="R1311">
        <v>145181</v>
      </c>
      <c r="S1311">
        <v>144664</v>
      </c>
      <c r="T1311">
        <v>16.005758329257961</v>
      </c>
      <c r="U1311">
        <v>61.053095448764047</v>
      </c>
      <c r="V1311">
        <v>88.898565654494305</v>
      </c>
      <c r="W1311">
        <v>81.930089033899009</v>
      </c>
      <c r="X1311">
        <v>0.70119368236890511</v>
      </c>
      <c r="Y1311">
        <v>1.4023873647378102</v>
      </c>
      <c r="AA1311">
        <v>9.1568583661559817</v>
      </c>
      <c r="AB1311">
        <v>2.8584061837327197</v>
      </c>
      <c r="AC1311">
        <v>-30.209789753501312</v>
      </c>
      <c r="AD1311">
        <v>9.5452399705978692</v>
      </c>
      <c r="AE1311">
        <v>9.6089731285736555</v>
      </c>
      <c r="AF1311">
        <v>2</v>
      </c>
      <c r="AG1311">
        <v>0</v>
      </c>
      <c r="AH1311">
        <v>0</v>
      </c>
      <c r="AI1311">
        <v>0</v>
      </c>
      <c r="AJ1311">
        <v>2</v>
      </c>
      <c r="AK1311">
        <v>1</v>
      </c>
      <c r="AL1311">
        <v>75</v>
      </c>
      <c r="AM1311">
        <v>0</v>
      </c>
      <c r="AN1311">
        <v>1049</v>
      </c>
      <c r="AO1311">
        <v>5289</v>
      </c>
    </row>
    <row r="1312" spans="1:41">
      <c r="A1312">
        <v>7</v>
      </c>
      <c r="B1312">
        <v>55</v>
      </c>
      <c r="C1312">
        <v>2014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6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675</v>
      </c>
      <c r="R1312">
        <v>409915</v>
      </c>
      <c r="S1312">
        <v>409903</v>
      </c>
      <c r="T1312">
        <v>15.77358720710391</v>
      </c>
      <c r="U1312">
        <v>60.31819479242651</v>
      </c>
      <c r="V1312">
        <v>84.73405497628849</v>
      </c>
      <c r="W1312">
        <v>78.207792087395759</v>
      </c>
      <c r="X1312">
        <v>0</v>
      </c>
      <c r="Y1312">
        <v>0</v>
      </c>
      <c r="AA1312">
        <v>8.7645566922985783</v>
      </c>
      <c r="AB1312">
        <v>2.7546267970812282</v>
      </c>
      <c r="AC1312">
        <v>-31.192373304843073</v>
      </c>
      <c r="AD1312">
        <v>27.2756792220694</v>
      </c>
      <c r="AE1312">
        <v>27.182470883125418</v>
      </c>
    </row>
    <row r="1313" spans="1:31">
      <c r="A1313">
        <v>7</v>
      </c>
      <c r="B1313">
        <v>56</v>
      </c>
      <c r="C1313">
        <v>2014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24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574</v>
      </c>
      <c r="R1313">
        <v>360806</v>
      </c>
      <c r="S1313">
        <v>360781</v>
      </c>
      <c r="T1313">
        <v>15.989229669129671</v>
      </c>
      <c r="U1313">
        <v>60.847805178210599</v>
      </c>
      <c r="V1313">
        <v>85.755726104531007</v>
      </c>
      <c r="W1313">
        <v>79.150036171526011</v>
      </c>
      <c r="X1313">
        <v>0</v>
      </c>
      <c r="Y1313">
        <v>0</v>
      </c>
      <c r="AA1313">
        <v>9.5073606798311285</v>
      </c>
      <c r="AB1313">
        <v>2.7227978313973495</v>
      </c>
      <c r="AC1313">
        <v>-29.420701136933481</v>
      </c>
      <c r="AD1313">
        <v>24.007974134632718</v>
      </c>
      <c r="AE1313">
        <v>24.213222060877289</v>
      </c>
    </row>
    <row r="1314" spans="1:31">
      <c r="A1314">
        <v>7</v>
      </c>
      <c r="B1314">
        <v>57</v>
      </c>
      <c r="C1314">
        <v>2014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49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443</v>
      </c>
      <c r="R1314">
        <v>287259</v>
      </c>
      <c r="S1314">
        <v>287238</v>
      </c>
      <c r="T1314">
        <v>15.910968846929077</v>
      </c>
      <c r="U1314">
        <v>60.736333632736603</v>
      </c>
      <c r="V1314">
        <v>81.934706457488772</v>
      </c>
      <c r="W1314">
        <v>75.622609125535391</v>
      </c>
      <c r="X1314">
        <v>0</v>
      </c>
      <c r="Y1314">
        <v>0</v>
      </c>
      <c r="AA1314">
        <v>9.13179000005481</v>
      </c>
      <c r="AB1314">
        <v>2.8420264856252055</v>
      </c>
      <c r="AC1314">
        <v>-37.76652963765293</v>
      </c>
      <c r="AD1314">
        <v>19.114168395039059</v>
      </c>
      <c r="AE1314">
        <v>18.418377109073635</v>
      </c>
    </row>
    <row r="1315" spans="1:31">
      <c r="A1315">
        <v>7</v>
      </c>
      <c r="B1315">
        <v>58</v>
      </c>
      <c r="C1315">
        <v>2014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80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380</v>
      </c>
      <c r="R1315">
        <v>251186</v>
      </c>
      <c r="S1315">
        <v>251175</v>
      </c>
      <c r="T1315">
        <v>16.299618609317402</v>
      </c>
      <c r="U1315">
        <v>61.676504429182827</v>
      </c>
      <c r="V1315">
        <v>87.087282621087653</v>
      </c>
      <c r="W1315">
        <v>80.379962575891113</v>
      </c>
      <c r="X1315">
        <v>0</v>
      </c>
      <c r="Y1315">
        <v>0</v>
      </c>
      <c r="AA1315">
        <v>8.7958264404198747</v>
      </c>
      <c r="AB1315">
        <v>2.768376131138758</v>
      </c>
      <c r="AC1315">
        <v>-33.400027443826559</v>
      </c>
      <c r="AD1315">
        <v>16.713876684372924</v>
      </c>
      <c r="AE1315">
        <v>17.119143007985652</v>
      </c>
    </row>
    <row r="1316" spans="1:31">
      <c r="A1316">
        <v>7</v>
      </c>
      <c r="B1316">
        <v>59</v>
      </c>
      <c r="C1316">
        <v>2014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81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70</v>
      </c>
      <c r="R1316">
        <v>50438</v>
      </c>
      <c r="S1316">
        <v>50433</v>
      </c>
      <c r="T1316">
        <v>16.2597842896229</v>
      </c>
      <c r="U1316">
        <v>61.888743481450639</v>
      </c>
      <c r="V1316">
        <v>85.089448238493588</v>
      </c>
      <c r="W1316">
        <v>78.530690222671325</v>
      </c>
      <c r="X1316">
        <v>0</v>
      </c>
      <c r="Y1316">
        <v>0</v>
      </c>
      <c r="AA1316">
        <v>9.5623044379771027</v>
      </c>
      <c r="AB1316">
        <v>3.0967477651377289</v>
      </c>
      <c r="AC1316">
        <v>-33.465272423469941</v>
      </c>
      <c r="AD1316">
        <v>3.3561365370936329</v>
      </c>
      <c r="AE1316">
        <v>3.3582422932586824</v>
      </c>
    </row>
    <row r="1317" spans="1:31">
      <c r="A1317">
        <v>7</v>
      </c>
      <c r="B1317">
        <v>60</v>
      </c>
      <c r="C1317">
        <v>2014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83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261</v>
      </c>
      <c r="R1317">
        <v>143255</v>
      </c>
      <c r="S1317">
        <v>143248</v>
      </c>
      <c r="T1317">
        <v>16.287396600467702</v>
      </c>
      <c r="U1317">
        <v>61.636665084329266</v>
      </c>
      <c r="V1317">
        <v>86.59946764849731</v>
      </c>
      <c r="W1317">
        <v>79.929621355967711</v>
      </c>
      <c r="X1317">
        <v>0</v>
      </c>
      <c r="Y1317">
        <v>0</v>
      </c>
      <c r="AA1317">
        <v>8.9652488918914823</v>
      </c>
      <c r="AB1317">
        <v>2.7521828958581938</v>
      </c>
      <c r="AC1317">
        <v>-30.728310603106305</v>
      </c>
      <c r="AD1317">
        <v>9.5321650267922688</v>
      </c>
      <c r="AE1317">
        <v>9.7085446456793285</v>
      </c>
    </row>
    <row r="1318" spans="1:31">
      <c r="A1318">
        <v>7</v>
      </c>
      <c r="B1318">
        <v>61</v>
      </c>
      <c r="C1318">
        <v>2013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6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681</v>
      </c>
      <c r="R1318">
        <v>421833</v>
      </c>
      <c r="S1318">
        <v>421798</v>
      </c>
      <c r="T1318">
        <v>16.062192858311228</v>
      </c>
      <c r="U1318">
        <v>61.039684872853826</v>
      </c>
      <c r="V1318">
        <v>82.68143500442045</v>
      </c>
      <c r="W1318">
        <v>76.309466379641108</v>
      </c>
      <c r="X1318">
        <v>0</v>
      </c>
      <c r="Y1318">
        <v>0</v>
      </c>
      <c r="AA1318">
        <v>8.3928987280587979</v>
      </c>
      <c r="AB1318">
        <v>3.0308106814465914</v>
      </c>
      <c r="AC1318">
        <v>-33.225875734608437</v>
      </c>
      <c r="AD1318">
        <v>27.772232836614876</v>
      </c>
      <c r="AE1318">
        <v>27.636168275334239</v>
      </c>
    </row>
    <row r="1319" spans="1:31">
      <c r="A1319">
        <v>7</v>
      </c>
      <c r="B1319">
        <v>62</v>
      </c>
      <c r="C1319">
        <v>2013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24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509</v>
      </c>
      <c r="R1319">
        <v>292819</v>
      </c>
      <c r="S1319">
        <v>292778</v>
      </c>
      <c r="T1319">
        <v>16.220757532810371</v>
      </c>
      <c r="U1319">
        <v>61.502366981125647</v>
      </c>
      <c r="V1319">
        <v>81.507030382333426</v>
      </c>
      <c r="W1319">
        <v>75.225765631296085</v>
      </c>
      <c r="X1319">
        <v>0</v>
      </c>
      <c r="Y1319">
        <v>0</v>
      </c>
      <c r="AA1319">
        <v>8.8335306862910077</v>
      </c>
      <c r="AB1319">
        <v>2.8316524634676461</v>
      </c>
      <c r="AC1319">
        <v>-41.593267575644255</v>
      </c>
      <c r="AD1319">
        <v>19.278333954396</v>
      </c>
      <c r="AE1319">
        <v>18.910366762978111</v>
      </c>
    </row>
    <row r="1320" spans="1:31">
      <c r="A1320">
        <v>7</v>
      </c>
      <c r="B1320">
        <v>63</v>
      </c>
      <c r="C1320">
        <v>2013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49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457</v>
      </c>
      <c r="R1320">
        <v>285132</v>
      </c>
      <c r="S1320">
        <v>285123</v>
      </c>
      <c r="T1320">
        <v>16.197624258238285</v>
      </c>
      <c r="U1320">
        <v>61.459766486744307</v>
      </c>
      <c r="V1320">
        <v>80.068412435445723</v>
      </c>
      <c r="W1320">
        <v>73.9020051696981</v>
      </c>
      <c r="X1320">
        <v>0</v>
      </c>
      <c r="Y1320">
        <v>0</v>
      </c>
      <c r="AA1320">
        <v>8.8973074594907313</v>
      </c>
      <c r="AB1320">
        <v>3.0146265606421365</v>
      </c>
      <c r="AC1320">
        <v>-35.94167131881585</v>
      </c>
      <c r="AD1320">
        <v>18.772244687280676</v>
      </c>
      <c r="AE1320">
        <v>18.091866306159432</v>
      </c>
    </row>
    <row r="1321" spans="1:31">
      <c r="A1321">
        <v>7</v>
      </c>
      <c r="B1321">
        <v>64</v>
      </c>
      <c r="C1321">
        <v>2013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80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407</v>
      </c>
      <c r="R1321">
        <v>255624</v>
      </c>
      <c r="S1321">
        <v>255618</v>
      </c>
      <c r="T1321">
        <v>16.350788658341948</v>
      </c>
      <c r="U1321">
        <v>61.975776353777903</v>
      </c>
      <c r="V1321">
        <v>84.282366359806346</v>
      </c>
      <c r="W1321">
        <v>77.791624611724174</v>
      </c>
      <c r="X1321">
        <v>0</v>
      </c>
      <c r="Y1321">
        <v>0</v>
      </c>
      <c r="AA1321">
        <v>9.2479923047859351</v>
      </c>
      <c r="AB1321">
        <v>3.0318152271647221</v>
      </c>
      <c r="AC1321">
        <v>-38.190828502529911</v>
      </c>
      <c r="AD1321">
        <v>16.829525538843185</v>
      </c>
      <c r="AE1321">
        <v>17.073366757970874</v>
      </c>
    </row>
    <row r="1322" spans="1:31">
      <c r="A1322">
        <v>7</v>
      </c>
      <c r="B1322">
        <v>65</v>
      </c>
      <c r="C1322">
        <v>2013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81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70</v>
      </c>
      <c r="R1322">
        <v>50394</v>
      </c>
      <c r="S1322">
        <v>50393</v>
      </c>
      <c r="T1322">
        <v>16.413144421954996</v>
      </c>
      <c r="U1322">
        <v>62.269839064949487</v>
      </c>
      <c r="V1322">
        <v>82.057706814471061</v>
      </c>
      <c r="W1322">
        <v>75.738485503938691</v>
      </c>
      <c r="X1322">
        <v>0</v>
      </c>
      <c r="Y1322">
        <v>0</v>
      </c>
      <c r="AA1322">
        <v>8.989219142203094</v>
      </c>
      <c r="AB1322">
        <v>3.0948683071441998</v>
      </c>
      <c r="AC1322">
        <v>-33.14740664811913</v>
      </c>
      <c r="AD1322">
        <v>3.3177914045804147</v>
      </c>
      <c r="AE1322">
        <v>3.2770398740613289</v>
      </c>
    </row>
    <row r="1323" spans="1:31">
      <c r="A1323">
        <v>7</v>
      </c>
      <c r="B1323">
        <v>66</v>
      </c>
      <c r="C1323">
        <v>2013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83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335</v>
      </c>
      <c r="R1323">
        <v>213100</v>
      </c>
      <c r="S1323">
        <v>213094</v>
      </c>
      <c r="T1323">
        <v>16.077053026748004</v>
      </c>
      <c r="U1323">
        <v>61.269965367396559</v>
      </c>
      <c r="V1323">
        <v>88.889909580748068</v>
      </c>
      <c r="W1323">
        <v>82.04442264916014</v>
      </c>
      <c r="X1323">
        <v>0</v>
      </c>
      <c r="Y1323">
        <v>0</v>
      </c>
      <c r="AA1323">
        <v>9.6605838477513277</v>
      </c>
      <c r="AB1323">
        <v>3.2256799416442443</v>
      </c>
      <c r="AC1323">
        <v>-43.959058182027128</v>
      </c>
      <c r="AD1323">
        <v>14.02987157828484</v>
      </c>
      <c r="AE1323">
        <v>15.011192023496005</v>
      </c>
    </row>
    <row r="1324" spans="1:31">
      <c r="A1324">
        <v>7</v>
      </c>
      <c r="B1324">
        <v>67</v>
      </c>
      <c r="C1324">
        <v>2012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6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713</v>
      </c>
      <c r="R1324">
        <v>422605</v>
      </c>
      <c r="S1324">
        <v>422588</v>
      </c>
      <c r="T1324">
        <v>16.046066657990323</v>
      </c>
      <c r="U1324">
        <v>61.048008935417002</v>
      </c>
      <c r="V1324">
        <v>86.267068008664353</v>
      </c>
      <c r="W1324">
        <v>79.6217743996515</v>
      </c>
      <c r="X1324">
        <v>0</v>
      </c>
      <c r="Y1324">
        <v>0</v>
      </c>
      <c r="AA1324">
        <v>8.3235669506220642</v>
      </c>
      <c r="AB1324">
        <v>3.0987067430941706</v>
      </c>
      <c r="AC1324">
        <v>-36.258282062244049</v>
      </c>
      <c r="AD1324">
        <v>27.899737741606991</v>
      </c>
      <c r="AE1324">
        <v>27.896996335141264</v>
      </c>
    </row>
    <row r="1325" spans="1:31">
      <c r="A1325">
        <v>7</v>
      </c>
      <c r="B1325">
        <v>68</v>
      </c>
      <c r="C1325">
        <v>2012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24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549</v>
      </c>
      <c r="R1325">
        <v>292696</v>
      </c>
      <c r="S1325">
        <v>292661</v>
      </c>
      <c r="T1325">
        <v>16.104026020171098</v>
      </c>
      <c r="U1325">
        <v>61.259508441507435</v>
      </c>
      <c r="V1325">
        <v>84.766087192990398</v>
      </c>
      <c r="W1325">
        <v>78.233527186745405</v>
      </c>
      <c r="X1325">
        <v>0</v>
      </c>
      <c r="Y1325">
        <v>0</v>
      </c>
      <c r="AA1325">
        <v>8.7306605587247557</v>
      </c>
      <c r="AB1325">
        <v>3.0165831065512818</v>
      </c>
      <c r="AC1325">
        <v>-42.243719552503975</v>
      </c>
      <c r="AD1325">
        <v>19.323343637717016</v>
      </c>
      <c r="AE1325">
        <v>18.983058948776687</v>
      </c>
    </row>
    <row r="1326" spans="1:31">
      <c r="A1326">
        <v>7</v>
      </c>
      <c r="B1326">
        <v>69</v>
      </c>
      <c r="C1326">
        <v>2012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49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491</v>
      </c>
      <c r="R1326">
        <v>287881.5</v>
      </c>
      <c r="S1326">
        <v>287844.5</v>
      </c>
      <c r="T1326">
        <v>16.011661048035389</v>
      </c>
      <c r="U1326">
        <v>61.046141232505754</v>
      </c>
      <c r="V1326">
        <v>83.303096040294491</v>
      </c>
      <c r="W1326">
        <v>76.880370477809805</v>
      </c>
      <c r="X1326">
        <v>0</v>
      </c>
      <c r="Y1326">
        <v>0</v>
      </c>
      <c r="AA1326">
        <v>9.1675375695485144</v>
      </c>
      <c r="AB1326">
        <v>3.18855136360227</v>
      </c>
      <c r="AC1326">
        <v>-40.711138165737033</v>
      </c>
      <c r="AD1326">
        <v>19.005497688528127</v>
      </c>
      <c r="AE1326">
        <v>18.347708692474729</v>
      </c>
    </row>
    <row r="1327" spans="1:31">
      <c r="A1327">
        <v>7</v>
      </c>
      <c r="B1327">
        <v>70</v>
      </c>
      <c r="C1327">
        <v>2012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80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430</v>
      </c>
      <c r="R1327">
        <v>257023</v>
      </c>
      <c r="S1327">
        <v>257004</v>
      </c>
      <c r="T1327">
        <v>16.179100703049922</v>
      </c>
      <c r="U1327">
        <v>61.527832251638117</v>
      </c>
      <c r="V1327">
        <v>87.680163166287315</v>
      </c>
      <c r="W1327">
        <v>80.924368492319346</v>
      </c>
      <c r="X1327">
        <v>0</v>
      </c>
      <c r="Y1327">
        <v>0</v>
      </c>
      <c r="AA1327">
        <v>9.0540071883488284</v>
      </c>
      <c r="AB1327">
        <v>3.16768875648475</v>
      </c>
      <c r="AC1327">
        <v>-43.259408929178505</v>
      </c>
      <c r="AD1327">
        <v>16.96826656939945</v>
      </c>
      <c r="AE1327">
        <v>17.243587886080391</v>
      </c>
    </row>
    <row r="1328" spans="1:31">
      <c r="A1328">
        <v>7</v>
      </c>
      <c r="B1328">
        <v>71</v>
      </c>
      <c r="C1328">
        <v>2012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81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83</v>
      </c>
      <c r="R1328">
        <v>49060</v>
      </c>
      <c r="S1328">
        <v>48985</v>
      </c>
      <c r="T1328">
        <v>16.170423970648187</v>
      </c>
      <c r="U1328">
        <v>61.579993875676237</v>
      </c>
      <c r="V1328">
        <v>85.951904926785133</v>
      </c>
      <c r="W1328">
        <v>79.195935490456634</v>
      </c>
      <c r="X1328">
        <v>0</v>
      </c>
      <c r="Y1328">
        <v>0</v>
      </c>
      <c r="AA1328">
        <v>8.8048879183957194</v>
      </c>
      <c r="AB1328">
        <v>3.2843556162180172</v>
      </c>
      <c r="AC1328">
        <v>-37.721436751548751</v>
      </c>
      <c r="AD1328">
        <v>3.2388663967611326</v>
      </c>
      <c r="AE1328">
        <v>3.2164324778475657</v>
      </c>
    </row>
    <row r="1329" spans="1:31">
      <c r="A1329">
        <v>7</v>
      </c>
      <c r="B1329">
        <v>72</v>
      </c>
      <c r="C1329">
        <v>2012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83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343</v>
      </c>
      <c r="R1329">
        <v>205462</v>
      </c>
      <c r="S1329">
        <v>205450</v>
      </c>
      <c r="T1329">
        <v>16.010853588498115</v>
      </c>
      <c r="U1329">
        <v>61.108157702604046</v>
      </c>
      <c r="V1329">
        <v>91.034718862252475</v>
      </c>
      <c r="W1329">
        <v>84.021860306644058</v>
      </c>
      <c r="X1329">
        <v>0</v>
      </c>
      <c r="Y1329">
        <v>0</v>
      </c>
      <c r="AA1329">
        <v>9.2067999357586796</v>
      </c>
      <c r="AB1329">
        <v>3.2578449621599681</v>
      </c>
      <c r="AC1329">
        <v>-43.747563276797663</v>
      </c>
      <c r="AD1329">
        <v>13.564287965987281</v>
      </c>
      <c r="AE1329">
        <v>14.312215659679341</v>
      </c>
    </row>
    <row r="1330" spans="1:31">
      <c r="A1330">
        <v>7</v>
      </c>
      <c r="B1330">
        <v>73</v>
      </c>
      <c r="C1330">
        <v>2011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6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739</v>
      </c>
      <c r="R1330">
        <v>419257</v>
      </c>
      <c r="S1330">
        <v>419221</v>
      </c>
      <c r="T1330">
        <v>16.062055016374202</v>
      </c>
      <c r="U1330">
        <v>61.110504960390848</v>
      </c>
      <c r="V1330">
        <v>86.54203217341977</v>
      </c>
      <c r="W1330">
        <v>79.872162892602148</v>
      </c>
      <c r="X1330">
        <v>0</v>
      </c>
      <c r="Y1330">
        <v>0</v>
      </c>
      <c r="AA1330">
        <v>8.2944504287276857</v>
      </c>
      <c r="AB1330">
        <v>3.1192406562658177</v>
      </c>
      <c r="AC1330">
        <v>-36.698369210127055</v>
      </c>
      <c r="AD1330">
        <v>28.02466664238014</v>
      </c>
      <c r="AE1330">
        <v>27.921392678502539</v>
      </c>
    </row>
    <row r="1331" spans="1:31">
      <c r="A1331">
        <v>7</v>
      </c>
      <c r="B1331">
        <v>74</v>
      </c>
      <c r="C1331">
        <v>2011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24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579</v>
      </c>
      <c r="R1331">
        <v>285074</v>
      </c>
      <c r="S1331">
        <v>285027</v>
      </c>
      <c r="T1331">
        <v>15.981748598609483</v>
      </c>
      <c r="U1331">
        <v>60.957786455318256</v>
      </c>
      <c r="V1331">
        <v>85.798777094814355</v>
      </c>
      <c r="W1331">
        <v>79.181240022874562</v>
      </c>
      <c r="X1331">
        <v>0</v>
      </c>
      <c r="Y1331">
        <v>0</v>
      </c>
      <c r="AA1331">
        <v>8.4739458950261213</v>
      </c>
      <c r="AB1331">
        <v>3.1217701678261567</v>
      </c>
      <c r="AC1331">
        <v>-40.661462379281822</v>
      </c>
      <c r="AD1331">
        <v>19.055385642720037</v>
      </c>
      <c r="AE1331">
        <v>18.819448932474316</v>
      </c>
    </row>
    <row r="1332" spans="1:31">
      <c r="A1332">
        <v>7</v>
      </c>
      <c r="B1332">
        <v>75</v>
      </c>
      <c r="C1332">
        <v>2011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49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499</v>
      </c>
      <c r="R1332">
        <v>285922.5</v>
      </c>
      <c r="S1332">
        <v>285896.5</v>
      </c>
      <c r="T1332">
        <v>15.929998513583225</v>
      </c>
      <c r="U1332">
        <v>60.833500934778861</v>
      </c>
      <c r="V1332">
        <v>84.40813640332135</v>
      </c>
      <c r="W1332">
        <v>77.903176079455548</v>
      </c>
      <c r="X1332">
        <v>0</v>
      </c>
      <c r="Y1332">
        <v>0</v>
      </c>
      <c r="AA1332">
        <v>9.2084219954482247</v>
      </c>
      <c r="AB1332">
        <v>3.2192675707898122</v>
      </c>
      <c r="AC1332">
        <v>-42.198614044617969</v>
      </c>
      <c r="AD1332">
        <v>19.112102476657363</v>
      </c>
      <c r="AE1332">
        <v>18.572168042532724</v>
      </c>
    </row>
    <row r="1333" spans="1:31">
      <c r="A1333">
        <v>7</v>
      </c>
      <c r="B1333">
        <v>76</v>
      </c>
      <c r="C1333">
        <v>2011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80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444</v>
      </c>
      <c r="R1333">
        <v>259785</v>
      </c>
      <c r="S1333">
        <v>259719</v>
      </c>
      <c r="T1333">
        <v>16.036791962584445</v>
      </c>
      <c r="U1333">
        <v>61.131538316411216</v>
      </c>
      <c r="V1333">
        <v>88.450479964309366</v>
      </c>
      <c r="W1333">
        <v>81.620534885780501</v>
      </c>
      <c r="X1333">
        <v>0</v>
      </c>
      <c r="Y1333">
        <v>0</v>
      </c>
      <c r="AA1333">
        <v>9.0053204893812442</v>
      </c>
      <c r="AB1333">
        <v>3.2389689747379955</v>
      </c>
      <c r="AC1333">
        <v>-39.632746691591933</v>
      </c>
      <c r="AD1333">
        <v>17.364976669896325</v>
      </c>
      <c r="AE1333">
        <v>17.676723160718286</v>
      </c>
    </row>
    <row r="1334" spans="1:31">
      <c r="A1334">
        <v>7</v>
      </c>
      <c r="B1334">
        <v>77</v>
      </c>
      <c r="C1334">
        <v>2011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81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84</v>
      </c>
      <c r="R1334">
        <v>48571</v>
      </c>
      <c r="S1334">
        <v>48570</v>
      </c>
      <c r="T1334">
        <v>16.086491939634762</v>
      </c>
      <c r="U1334">
        <v>61.348157298744091</v>
      </c>
      <c r="V1334">
        <v>86.134905758652067</v>
      </c>
      <c r="W1334">
        <v>79.501350627959482</v>
      </c>
      <c r="X1334">
        <v>0</v>
      </c>
      <c r="Y1334">
        <v>0</v>
      </c>
      <c r="AA1334">
        <v>8.9658064459050308</v>
      </c>
      <c r="AB1334">
        <v>3.2973640749963513</v>
      </c>
      <c r="AC1334">
        <v>-38.782583913929351</v>
      </c>
      <c r="AD1334">
        <v>3.246662747400868</v>
      </c>
      <c r="AE1334">
        <v>3.2198913111730239</v>
      </c>
    </row>
    <row r="1335" spans="1:31">
      <c r="A1335">
        <v>7</v>
      </c>
      <c r="B1335">
        <v>78</v>
      </c>
      <c r="C1335">
        <v>2011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83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367</v>
      </c>
      <c r="R1335">
        <v>197419</v>
      </c>
      <c r="S1335">
        <v>196843</v>
      </c>
      <c r="T1335">
        <v>15.983892127910687</v>
      </c>
      <c r="U1335">
        <v>61.097483781490816</v>
      </c>
      <c r="V1335">
        <v>91.277433463824764</v>
      </c>
      <c r="W1335">
        <v>84.015134396448516</v>
      </c>
      <c r="X1335">
        <v>0</v>
      </c>
      <c r="Y1335">
        <v>0</v>
      </c>
      <c r="AA1335">
        <v>9.2560753068913613</v>
      </c>
      <c r="AB1335">
        <v>3.3476826437727096</v>
      </c>
      <c r="AC1335">
        <v>-46.21037027643176</v>
      </c>
      <c r="AD1335">
        <v>13.196205820945252</v>
      </c>
      <c r="AE1335">
        <v>13.790375874599111</v>
      </c>
    </row>
    <row r="1336" spans="1:31">
      <c r="A1336">
        <v>7</v>
      </c>
      <c r="B1336">
        <v>79</v>
      </c>
      <c r="C1336">
        <v>2010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6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774</v>
      </c>
      <c r="R1336">
        <v>434263.5</v>
      </c>
      <c r="S1336">
        <v>434251.5</v>
      </c>
      <c r="T1336">
        <v>15.96800560028646</v>
      </c>
      <c r="U1336">
        <v>60.804909136755995</v>
      </c>
      <c r="V1336">
        <v>85.748074809971982</v>
      </c>
      <c r="W1336">
        <v>79.144009842222943</v>
      </c>
      <c r="X1336">
        <v>0</v>
      </c>
      <c r="Y1336">
        <v>0</v>
      </c>
      <c r="AA1336">
        <v>8.2319467740388497</v>
      </c>
      <c r="AB1336">
        <v>3.0676631927716556</v>
      </c>
      <c r="AC1336">
        <v>-35.63795652178684</v>
      </c>
      <c r="AD1336">
        <v>29.32126669335938</v>
      </c>
      <c r="AE1336">
        <v>29.128184955239849</v>
      </c>
    </row>
    <row r="1337" spans="1:31">
      <c r="A1337">
        <v>7</v>
      </c>
      <c r="B1337">
        <v>80</v>
      </c>
      <c r="C1337">
        <v>2010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24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620</v>
      </c>
      <c r="R1337">
        <v>286391.5</v>
      </c>
      <c r="S1337">
        <v>286342</v>
      </c>
      <c r="T1337">
        <v>16.039983728567364</v>
      </c>
      <c r="U1337">
        <v>61.060773480662974</v>
      </c>
      <c r="V1337">
        <v>84.700577614298908</v>
      </c>
      <c r="W1337">
        <v>78.169884508734114</v>
      </c>
      <c r="X1337">
        <v>0</v>
      </c>
      <c r="Y1337">
        <v>0</v>
      </c>
      <c r="AA1337">
        <v>8.4378868306314345</v>
      </c>
      <c r="AB1337">
        <v>3.0274408483089696</v>
      </c>
      <c r="AC1337">
        <v>-41.200772391386145</v>
      </c>
      <c r="AD1337">
        <v>19.337018999320076</v>
      </c>
      <c r="AE1337">
        <v>18.970490956131925</v>
      </c>
    </row>
    <row r="1338" spans="1:31">
      <c r="A1338">
        <v>7</v>
      </c>
      <c r="B1338">
        <v>81</v>
      </c>
      <c r="C1338">
        <v>2010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49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526</v>
      </c>
      <c r="R1338">
        <v>283416</v>
      </c>
      <c r="S1338">
        <v>283393.5</v>
      </c>
      <c r="T1338">
        <v>16.037362040251789</v>
      </c>
      <c r="U1338">
        <v>60.983720515819883</v>
      </c>
      <c r="V1338">
        <v>83.920559516802484</v>
      </c>
      <c r="W1338">
        <v>77.453758184290891</v>
      </c>
      <c r="X1338">
        <v>0</v>
      </c>
      <c r="Y1338">
        <v>0</v>
      </c>
      <c r="AA1338">
        <v>8.9452541110210309</v>
      </c>
      <c r="AB1338">
        <v>3.0656383693295393</v>
      </c>
      <c r="AC1338">
        <v>-38.958977107841925</v>
      </c>
      <c r="AD1338">
        <v>19.136114642757548</v>
      </c>
      <c r="AE1338">
        <v>18.603147368661848</v>
      </c>
    </row>
    <row r="1339" spans="1:31">
      <c r="A1339">
        <v>7</v>
      </c>
      <c r="B1339">
        <v>82</v>
      </c>
      <c r="C1339">
        <v>2010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80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434</v>
      </c>
      <c r="R1339">
        <v>238831</v>
      </c>
      <c r="S1339">
        <v>238486</v>
      </c>
      <c r="T1339">
        <v>15.997542195108675</v>
      </c>
      <c r="U1339">
        <v>61.034874164521192</v>
      </c>
      <c r="V1339">
        <v>88.967664643651489</v>
      </c>
      <c r="W1339">
        <v>82.001538874400197</v>
      </c>
      <c r="X1339">
        <v>0</v>
      </c>
      <c r="Y1339">
        <v>0</v>
      </c>
      <c r="AA1339">
        <v>9.0022785118214976</v>
      </c>
      <c r="AB1339">
        <v>3.264913652872492</v>
      </c>
      <c r="AC1339">
        <v>-41.813313889451393</v>
      </c>
      <c r="AD1339">
        <v>16.12575647191559</v>
      </c>
      <c r="AE1339">
        <v>16.574442841409851</v>
      </c>
    </row>
    <row r="1340" spans="1:31">
      <c r="A1340">
        <v>7</v>
      </c>
      <c r="B1340">
        <v>83</v>
      </c>
      <c r="C1340">
        <v>2010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81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92</v>
      </c>
      <c r="R1340">
        <v>48328</v>
      </c>
      <c r="S1340">
        <v>48325</v>
      </c>
      <c r="T1340">
        <v>16.122247972190038</v>
      </c>
      <c r="U1340">
        <v>61.407035695809618</v>
      </c>
      <c r="V1340">
        <v>87.60542754317089</v>
      </c>
      <c r="W1340">
        <v>80.856877392653587</v>
      </c>
      <c r="X1340">
        <v>0</v>
      </c>
      <c r="Y1340">
        <v>0</v>
      </c>
      <c r="AA1340">
        <v>8.7766638647026696</v>
      </c>
      <c r="AB1340">
        <v>3.2598058773905505</v>
      </c>
      <c r="AC1340">
        <v>-40.097087211534905</v>
      </c>
      <c r="AD1340">
        <v>3.263083765402047</v>
      </c>
      <c r="AE1340">
        <v>3.3116381289620649</v>
      </c>
    </row>
    <row r="1341" spans="1:31">
      <c r="A1341">
        <v>7</v>
      </c>
      <c r="B1341">
        <v>84</v>
      </c>
      <c r="C1341">
        <v>2010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83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398</v>
      </c>
      <c r="R1341">
        <v>189823</v>
      </c>
      <c r="S1341">
        <v>189422</v>
      </c>
      <c r="T1341">
        <v>15.924050299489529</v>
      </c>
      <c r="U1341">
        <v>60.872068714299289</v>
      </c>
      <c r="V1341">
        <v>90.695633668178715</v>
      </c>
      <c r="W1341">
        <v>83.543406784850177</v>
      </c>
      <c r="X1341">
        <v>0</v>
      </c>
      <c r="Y1341">
        <v>0</v>
      </c>
      <c r="AA1341">
        <v>9.4081039589800355</v>
      </c>
      <c r="AB1341">
        <v>3.3119607578889769</v>
      </c>
      <c r="AC1341">
        <v>-43.978053861544872</v>
      </c>
      <c r="AD1341">
        <v>12.816759427245342</v>
      </c>
      <c r="AE1341">
        <v>13.412095749594457</v>
      </c>
    </row>
    <row r="1342" spans="1:31">
      <c r="A1342">
        <v>7</v>
      </c>
      <c r="B1342">
        <v>85</v>
      </c>
      <c r="C1342">
        <v>2009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6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861</v>
      </c>
      <c r="R1342">
        <v>449038</v>
      </c>
      <c r="S1342">
        <v>448997</v>
      </c>
      <c r="T1342">
        <v>15.262131489985252</v>
      </c>
      <c r="U1342">
        <v>59.414751100786866</v>
      </c>
      <c r="V1342">
        <v>84.406209587684813</v>
      </c>
      <c r="W1342">
        <v>77.901436089772886</v>
      </c>
      <c r="X1342">
        <v>0</v>
      </c>
      <c r="Y1342">
        <v>0</v>
      </c>
      <c r="AA1342">
        <v>8.0059579429264076</v>
      </c>
      <c r="AB1342">
        <v>3.3889604202131274</v>
      </c>
      <c r="AC1342">
        <v>-24.873191778223095</v>
      </c>
      <c r="AD1342">
        <v>31.419956911420705</v>
      </c>
      <c r="AE1342">
        <v>31.005224352273959</v>
      </c>
    </row>
    <row r="1343" spans="1:31">
      <c r="A1343">
        <v>7</v>
      </c>
      <c r="B1343">
        <v>86</v>
      </c>
      <c r="C1343">
        <v>2009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24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591</v>
      </c>
      <c r="R1343">
        <v>253558</v>
      </c>
      <c r="S1343">
        <v>253525</v>
      </c>
      <c r="T1343">
        <v>15.220584639411893</v>
      </c>
      <c r="U1343">
        <v>59.35931762153632</v>
      </c>
      <c r="V1343">
        <v>84.727973920912717</v>
      </c>
      <c r="W1343">
        <v>78.197603392169853</v>
      </c>
      <c r="X1343">
        <v>0</v>
      </c>
      <c r="Y1343">
        <v>0</v>
      </c>
      <c r="AA1343">
        <v>8.0288006485092041</v>
      </c>
      <c r="AB1343">
        <v>3.3247978953703554</v>
      </c>
      <c r="AC1343">
        <v>-31.367974316122975</v>
      </c>
      <c r="AD1343">
        <v>17.741886955104057</v>
      </c>
      <c r="AE1343">
        <v>17.573578653841547</v>
      </c>
    </row>
    <row r="1344" spans="1:31">
      <c r="A1344">
        <v>7</v>
      </c>
      <c r="B1344">
        <v>87</v>
      </c>
      <c r="C1344">
        <v>2009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49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629</v>
      </c>
      <c r="R1344">
        <v>300690</v>
      </c>
      <c r="S1344">
        <v>300674</v>
      </c>
      <c r="T1344">
        <v>15.226921414080948</v>
      </c>
      <c r="U1344">
        <v>59.378798964991987</v>
      </c>
      <c r="V1344">
        <v>83.058582483646731</v>
      </c>
      <c r="W1344">
        <v>76.659590120861949</v>
      </c>
      <c r="X1344">
        <v>0</v>
      </c>
      <c r="Y1344">
        <v>0</v>
      </c>
      <c r="AA1344">
        <v>8.5933436348455263</v>
      </c>
      <c r="AB1344">
        <v>3.4299307424983847</v>
      </c>
      <c r="AC1344">
        <v>-28.965110629450432</v>
      </c>
      <c r="AD1344">
        <v>21.039793611442896</v>
      </c>
      <c r="AE1344">
        <v>20.431880659055125</v>
      </c>
    </row>
    <row r="1345" spans="1:31">
      <c r="A1345">
        <v>7</v>
      </c>
      <c r="B1345">
        <v>88</v>
      </c>
      <c r="C1345">
        <v>2009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80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439</v>
      </c>
      <c r="R1345">
        <v>209888</v>
      </c>
      <c r="S1345">
        <v>209641</v>
      </c>
      <c r="T1345">
        <v>15.349005183717029</v>
      </c>
      <c r="U1345">
        <v>59.625044719305855</v>
      </c>
      <c r="V1345">
        <v>88.578667706729135</v>
      </c>
      <c r="W1345">
        <v>81.665307835776261</v>
      </c>
      <c r="X1345">
        <v>0</v>
      </c>
      <c r="Y1345">
        <v>0</v>
      </c>
      <c r="AA1345">
        <v>8.8707667322340722</v>
      </c>
      <c r="AB1345">
        <v>3.4352144980649419</v>
      </c>
      <c r="AC1345">
        <v>-34.707662313278071</v>
      </c>
      <c r="AD1345">
        <v>14.686222360299732</v>
      </c>
      <c r="AE1345">
        <v>15.176086779483761</v>
      </c>
    </row>
    <row r="1346" spans="1:31">
      <c r="A1346">
        <v>7</v>
      </c>
      <c r="B1346">
        <v>89</v>
      </c>
      <c r="C1346">
        <v>2009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81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102</v>
      </c>
      <c r="R1346">
        <v>49834</v>
      </c>
      <c r="S1346">
        <v>49808</v>
      </c>
      <c r="T1346">
        <v>15.418248585303203</v>
      </c>
      <c r="U1346">
        <v>59.735263411500178</v>
      </c>
      <c r="V1346">
        <v>85.899339922499806</v>
      </c>
      <c r="W1346">
        <v>79.251574044330013</v>
      </c>
      <c r="X1346">
        <v>0</v>
      </c>
      <c r="Y1346">
        <v>0</v>
      </c>
      <c r="AA1346">
        <v>8.006632500727374</v>
      </c>
      <c r="AB1346">
        <v>3.3423647093015858</v>
      </c>
      <c r="AC1346">
        <v>-27.570131845975343</v>
      </c>
      <c r="AD1346">
        <v>3.4869702179408857</v>
      </c>
      <c r="AE1346">
        <v>3.4990727745557386</v>
      </c>
    </row>
    <row r="1347" spans="1:31">
      <c r="A1347">
        <v>7</v>
      </c>
      <c r="B1347">
        <v>90</v>
      </c>
      <c r="C1347">
        <v>2009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83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402</v>
      </c>
      <c r="R1347">
        <v>166141</v>
      </c>
      <c r="S1347">
        <v>165941</v>
      </c>
      <c r="T1347">
        <v>15.392570166304528</v>
      </c>
      <c r="U1347">
        <v>59.739919609981875</v>
      </c>
      <c r="V1347">
        <v>90.801393253224404</v>
      </c>
      <c r="W1347">
        <v>83.715331352708574</v>
      </c>
      <c r="X1347">
        <v>0</v>
      </c>
      <c r="Y1347">
        <v>0</v>
      </c>
      <c r="AA1347">
        <v>9.1180414787201567</v>
      </c>
      <c r="AB1347">
        <v>3.3612103536577607</v>
      </c>
      <c r="AC1347">
        <v>-34.872210841514281</v>
      </c>
      <c r="AD1347">
        <v>11.625169943791729</v>
      </c>
      <c r="AE1347">
        <v>12.314156780789872</v>
      </c>
    </row>
    <row r="1348" spans="1:31">
      <c r="A1348">
        <v>7</v>
      </c>
      <c r="B1348">
        <v>91</v>
      </c>
      <c r="C1348">
        <v>2008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6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936</v>
      </c>
      <c r="R1348">
        <v>459425</v>
      </c>
      <c r="S1348">
        <v>459420</v>
      </c>
      <c r="T1348">
        <v>13.821857756978829</v>
      </c>
      <c r="U1348">
        <v>56.748014888337487</v>
      </c>
      <c r="V1348">
        <v>85.051221963275012</v>
      </c>
      <c r="W1348">
        <v>78.501856253536772</v>
      </c>
      <c r="X1348">
        <v>0</v>
      </c>
      <c r="Y1348">
        <v>0</v>
      </c>
      <c r="AA1348">
        <v>8.0932867571706542</v>
      </c>
      <c r="AB1348">
        <v>2.531528344145368</v>
      </c>
      <c r="AC1348">
        <v>-17.304063067674043</v>
      </c>
      <c r="AD1348">
        <v>32.478251218398341</v>
      </c>
      <c r="AE1348">
        <v>32.161155307605043</v>
      </c>
    </row>
    <row r="1349" spans="1:31">
      <c r="A1349">
        <v>7</v>
      </c>
      <c r="B1349">
        <v>92</v>
      </c>
      <c r="C1349">
        <v>2008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24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584</v>
      </c>
      <c r="R1349">
        <v>250876</v>
      </c>
      <c r="S1349">
        <v>250841</v>
      </c>
      <c r="T1349">
        <v>13.890200736618882</v>
      </c>
      <c r="U1349">
        <v>56.849809241710886</v>
      </c>
      <c r="V1349">
        <v>85.492664863915138</v>
      </c>
      <c r="W1349">
        <v>78.903543679062395</v>
      </c>
      <c r="X1349">
        <v>0</v>
      </c>
      <c r="Y1349">
        <v>0</v>
      </c>
      <c r="AA1349">
        <v>8.0407835533054595</v>
      </c>
      <c r="AB1349">
        <v>2.4598252302915036</v>
      </c>
      <c r="AC1349">
        <v>-23.627793581940423</v>
      </c>
      <c r="AD1349">
        <v>17.73524242839833</v>
      </c>
      <c r="AE1349">
        <v>17.649680560679077</v>
      </c>
    </row>
    <row r="1350" spans="1:31">
      <c r="A1350">
        <v>7</v>
      </c>
      <c r="B1350">
        <v>93</v>
      </c>
      <c r="C1350">
        <v>2008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49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633</v>
      </c>
      <c r="R1350">
        <v>299606</v>
      </c>
      <c r="S1350">
        <v>299595</v>
      </c>
      <c r="T1350">
        <v>13.774624006194802</v>
      </c>
      <c r="U1350">
        <v>56.671673425791489</v>
      </c>
      <c r="V1350">
        <v>83.505035879340454</v>
      </c>
      <c r="W1350">
        <v>77.073587342911807</v>
      </c>
      <c r="X1350">
        <v>0</v>
      </c>
      <c r="Y1350">
        <v>0</v>
      </c>
      <c r="AA1350">
        <v>8.7674969080700151</v>
      </c>
      <c r="AB1350">
        <v>2.423960098313084</v>
      </c>
      <c r="AC1350">
        <v>-22.496999301300903</v>
      </c>
      <c r="AD1350">
        <v>21.180125013961913</v>
      </c>
      <c r="AE1350">
        <v>20.591213997723443</v>
      </c>
    </row>
    <row r="1351" spans="1:31">
      <c r="A1351">
        <v>7</v>
      </c>
      <c r="B1351">
        <v>94</v>
      </c>
      <c r="C1351">
        <v>2008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80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462</v>
      </c>
      <c r="R1351">
        <v>201200</v>
      </c>
      <c r="S1351">
        <v>201005</v>
      </c>
      <c r="T1351">
        <v>14.286013916500998</v>
      </c>
      <c r="U1351">
        <v>57.503186487898319</v>
      </c>
      <c r="V1351">
        <v>88.002574711047998</v>
      </c>
      <c r="W1351">
        <v>81.150728588841019</v>
      </c>
      <c r="X1351">
        <v>0</v>
      </c>
      <c r="Y1351">
        <v>0</v>
      </c>
      <c r="AA1351">
        <v>9.1044402626336325</v>
      </c>
      <c r="AB1351">
        <v>2.5363771740806089</v>
      </c>
      <c r="AC1351">
        <v>-20.608290383688665</v>
      </c>
      <c r="AD1351">
        <v>14.22348401837459</v>
      </c>
      <c r="AE1351">
        <v>14.54591688239665</v>
      </c>
    </row>
    <row r="1352" spans="1:31">
      <c r="A1352">
        <v>7</v>
      </c>
      <c r="B1352">
        <v>95</v>
      </c>
      <c r="C1352">
        <v>2008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81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104</v>
      </c>
      <c r="R1352">
        <v>47433</v>
      </c>
      <c r="S1352">
        <v>47423</v>
      </c>
      <c r="T1352">
        <v>14.092277528303079</v>
      </c>
      <c r="U1352">
        <v>57.178373363136046</v>
      </c>
      <c r="V1352">
        <v>86.873055937919744</v>
      </c>
      <c r="W1352">
        <v>80.16937351074391</v>
      </c>
      <c r="X1352">
        <v>0</v>
      </c>
      <c r="Y1352">
        <v>0</v>
      </c>
      <c r="AA1352">
        <v>8.0391249299465795</v>
      </c>
      <c r="AB1352">
        <v>2.6045971586725978</v>
      </c>
      <c r="AC1352">
        <v>-8.0829750296370779</v>
      </c>
      <c r="AD1352">
        <v>3.3531934266578625</v>
      </c>
      <c r="AE1352">
        <v>3.3903093828364903</v>
      </c>
    </row>
    <row r="1353" spans="1:31">
      <c r="A1353">
        <v>7</v>
      </c>
      <c r="B1353">
        <v>96</v>
      </c>
      <c r="C1353">
        <v>2008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83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375</v>
      </c>
      <c r="R1353">
        <v>156022</v>
      </c>
      <c r="S1353">
        <v>155626</v>
      </c>
      <c r="T1353">
        <v>14.34825857891836</v>
      </c>
      <c r="U1353">
        <v>57.573618804055855</v>
      </c>
      <c r="V1353">
        <v>91.25217471745421</v>
      </c>
      <c r="W1353">
        <v>84.030854741495418</v>
      </c>
      <c r="X1353">
        <v>0</v>
      </c>
      <c r="Y1353">
        <v>0</v>
      </c>
      <c r="AA1353">
        <v>9.0318474478262374</v>
      </c>
      <c r="AB1353">
        <v>2.5265162974539823</v>
      </c>
      <c r="AC1353">
        <v>-23.016693966214689</v>
      </c>
      <c r="AD1353">
        <v>11.02970389420895</v>
      </c>
      <c r="AE1353">
        <v>11.661723868759305</v>
      </c>
    </row>
    <row r="1354" spans="1:31">
      <c r="A1354">
        <v>7</v>
      </c>
      <c r="B1354">
        <v>97</v>
      </c>
      <c r="C1354">
        <v>2007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6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969</v>
      </c>
      <c r="R1354">
        <v>455691</v>
      </c>
      <c r="S1354">
        <v>455669</v>
      </c>
      <c r="T1354">
        <v>13.837547812004184</v>
      </c>
      <c r="U1354">
        <v>56.779739240545219</v>
      </c>
      <c r="V1354">
        <v>83.49451174366547</v>
      </c>
      <c r="W1354">
        <v>77.062859224569181</v>
      </c>
      <c r="X1354">
        <v>0</v>
      </c>
      <c r="Y1354">
        <v>0</v>
      </c>
      <c r="AA1354">
        <v>8.243166844139342</v>
      </c>
      <c r="AB1354">
        <v>2.41490375258658</v>
      </c>
      <c r="AC1354">
        <v>-19.682053163618988</v>
      </c>
      <c r="AD1354">
        <v>32.855381553902049</v>
      </c>
      <c r="AE1354">
        <v>32.652340393454175</v>
      </c>
    </row>
    <row r="1355" spans="1:31">
      <c r="A1355">
        <v>7</v>
      </c>
      <c r="B1355">
        <v>98</v>
      </c>
      <c r="C1355">
        <v>2007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24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649</v>
      </c>
      <c r="R1355">
        <v>251383</v>
      </c>
      <c r="S1355">
        <v>251359</v>
      </c>
      <c r="T1355">
        <v>13.871697767947717</v>
      </c>
      <c r="U1355">
        <v>56.819771720925054</v>
      </c>
      <c r="V1355">
        <v>83.389142989242117</v>
      </c>
      <c r="W1355">
        <v>76.964359740450973</v>
      </c>
      <c r="X1355">
        <v>0</v>
      </c>
      <c r="Y1355">
        <v>0</v>
      </c>
      <c r="AA1355">
        <v>8.4671435965481088</v>
      </c>
      <c r="AB1355">
        <v>2.4288721553783326</v>
      </c>
      <c r="AC1355">
        <v>-20.517774408959372</v>
      </c>
      <c r="AD1355">
        <v>18.124747649535681</v>
      </c>
      <c r="AE1355">
        <v>17.988867127298729</v>
      </c>
    </row>
    <row r="1356" spans="1:31">
      <c r="A1356">
        <v>7</v>
      </c>
      <c r="B1356">
        <v>99</v>
      </c>
      <c r="C1356">
        <v>2007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49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660</v>
      </c>
      <c r="R1356">
        <v>284395</v>
      </c>
      <c r="S1356">
        <v>284385</v>
      </c>
      <c r="T1356">
        <v>13.726988871112361</v>
      </c>
      <c r="U1356">
        <v>56.590052217943949</v>
      </c>
      <c r="V1356">
        <v>82.179090112746735</v>
      </c>
      <c r="W1356">
        <v>75.849592629708894</v>
      </c>
      <c r="X1356">
        <v>0</v>
      </c>
      <c r="Y1356">
        <v>0</v>
      </c>
      <c r="AA1356">
        <v>8.5421936364026383</v>
      </c>
      <c r="AB1356">
        <v>2.3891402492888525</v>
      </c>
      <c r="AC1356">
        <v>-21.224332296023888</v>
      </c>
      <c r="AD1356">
        <v>20.504917229047702</v>
      </c>
      <c r="AE1356">
        <v>20.057631650138813</v>
      </c>
    </row>
    <row r="1357" spans="1:31">
      <c r="A1357">
        <v>7</v>
      </c>
      <c r="B1357">
        <v>100</v>
      </c>
      <c r="C1357">
        <v>2007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80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468</v>
      </c>
      <c r="R1357">
        <v>197244</v>
      </c>
      <c r="S1357">
        <v>196986</v>
      </c>
      <c r="T1357">
        <v>14.396422704873149</v>
      </c>
      <c r="U1357">
        <v>57.669545043810238</v>
      </c>
      <c r="V1357">
        <v>84.906066931364123</v>
      </c>
      <c r="W1357">
        <v>78.269578548729498</v>
      </c>
      <c r="X1357">
        <v>0</v>
      </c>
      <c r="Y1357">
        <v>0</v>
      </c>
      <c r="AA1357">
        <v>9.1453593854032622</v>
      </c>
      <c r="AB1357">
        <v>2.4690381002902577</v>
      </c>
      <c r="AC1357">
        <v>-22.078354398516986</v>
      </c>
      <c r="AD1357">
        <v>14.22131856722617</v>
      </c>
      <c r="AE1357">
        <v>14.336662775824964</v>
      </c>
    </row>
    <row r="1358" spans="1:31">
      <c r="A1358">
        <v>7</v>
      </c>
      <c r="B1358">
        <v>101</v>
      </c>
      <c r="C1358">
        <v>2007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81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120</v>
      </c>
      <c r="R1358">
        <v>45461</v>
      </c>
      <c r="S1358">
        <v>45437</v>
      </c>
      <c r="T1358">
        <v>14.349618354193703</v>
      </c>
      <c r="U1358">
        <v>57.61095582894999</v>
      </c>
      <c r="V1358">
        <v>85.561504313792582</v>
      </c>
      <c r="W1358">
        <v>78.938376213218206</v>
      </c>
      <c r="X1358">
        <v>0</v>
      </c>
      <c r="Y1358">
        <v>0</v>
      </c>
      <c r="AA1358">
        <v>8.5650465184500675</v>
      </c>
      <c r="AB1358">
        <v>2.452111338469344</v>
      </c>
      <c r="AC1358">
        <v>-11.35736792470156</v>
      </c>
      <c r="AD1358">
        <v>3.2777441310492006</v>
      </c>
      <c r="AE1358">
        <v>3.3351667380612007</v>
      </c>
    </row>
    <row r="1359" spans="1:31">
      <c r="A1359">
        <v>7</v>
      </c>
      <c r="B1359">
        <v>102</v>
      </c>
      <c r="C1359">
        <v>2007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83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417</v>
      </c>
      <c r="R1359">
        <v>152786</v>
      </c>
      <c r="S1359">
        <v>152444</v>
      </c>
      <c r="T1359">
        <v>14.437690626104486</v>
      </c>
      <c r="U1359">
        <v>57.720179213350477</v>
      </c>
      <c r="V1359">
        <v>89.063507909679743</v>
      </c>
      <c r="W1359">
        <v>82.0398192123005</v>
      </c>
      <c r="X1359">
        <v>0</v>
      </c>
      <c r="Y1359">
        <v>0</v>
      </c>
      <c r="AA1359">
        <v>9.3168464912643678</v>
      </c>
      <c r="AB1359">
        <v>2.4454716709933515</v>
      </c>
      <c r="AC1359">
        <v>-27.996599564085177</v>
      </c>
      <c r="AD1359">
        <v>11.0158908692392</v>
      </c>
      <c r="AE1359">
        <v>11.6293313152221</v>
      </c>
    </row>
    <row r="1360" spans="1:31">
      <c r="A1360">
        <v>7</v>
      </c>
      <c r="B1360">
        <v>103</v>
      </c>
      <c r="C1360">
        <v>2006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6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1075</v>
      </c>
      <c r="R1360">
        <v>465296</v>
      </c>
      <c r="S1360">
        <v>465272</v>
      </c>
      <c r="T1360">
        <v>13.960077026237061</v>
      </c>
      <c r="U1360">
        <v>56.978298715590007</v>
      </c>
      <c r="V1360">
        <v>80.458150720566422</v>
      </c>
      <c r="W1360">
        <v>74.260334170119549</v>
      </c>
      <c r="X1360">
        <v>0</v>
      </c>
      <c r="Y1360">
        <v>0</v>
      </c>
      <c r="AA1360">
        <v>7.661413115261035</v>
      </c>
      <c r="AB1360">
        <v>2.3689834468264004</v>
      </c>
      <c r="AC1360">
        <v>-18.485427720474004</v>
      </c>
      <c r="AD1360">
        <v>33.233719408716127</v>
      </c>
      <c r="AE1360">
        <v>33.035975787694341</v>
      </c>
    </row>
    <row r="1361" spans="1:31">
      <c r="A1361">
        <v>7</v>
      </c>
      <c r="B1361">
        <v>104</v>
      </c>
      <c r="C1361">
        <v>2006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24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690</v>
      </c>
      <c r="R1361">
        <v>253863</v>
      </c>
      <c r="S1361">
        <v>253824</v>
      </c>
      <c r="T1361">
        <v>13.96668675624254</v>
      </c>
      <c r="U1361">
        <v>57.015916540595079</v>
      </c>
      <c r="V1361">
        <v>79.834372826528224</v>
      </c>
      <c r="W1361">
        <v>73.681361100606139</v>
      </c>
      <c r="X1361">
        <v>0</v>
      </c>
      <c r="Y1361">
        <v>0</v>
      </c>
      <c r="AA1361">
        <v>7.632367139934515</v>
      </c>
      <c r="AB1361">
        <v>2.1631344162154846</v>
      </c>
      <c r="AC1361">
        <v>-20.816425681270658</v>
      </c>
      <c r="AD1361">
        <v>18.1321389185699</v>
      </c>
      <c r="AE1361">
        <v>17.881899352293338</v>
      </c>
    </row>
    <row r="1362" spans="1:31">
      <c r="A1362">
        <v>7</v>
      </c>
      <c r="B1362">
        <v>105</v>
      </c>
      <c r="C1362">
        <v>2006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49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708</v>
      </c>
      <c r="R1362">
        <v>288586</v>
      </c>
      <c r="S1362">
        <v>288576</v>
      </c>
      <c r="T1362">
        <v>13.789584387323018</v>
      </c>
      <c r="U1362">
        <v>56.703766078953187</v>
      </c>
      <c r="V1362">
        <v>79.657488622137222</v>
      </c>
      <c r="W1362">
        <v>73.522245439676652</v>
      </c>
      <c r="X1362">
        <v>0</v>
      </c>
      <c r="Y1362">
        <v>0</v>
      </c>
      <c r="AA1362">
        <v>7.9808236753290531</v>
      </c>
      <c r="AB1362">
        <v>2.2929539926171154</v>
      </c>
      <c r="AC1362">
        <v>-18.596301840847037</v>
      </c>
      <c r="AD1362">
        <v>20.612225656966217</v>
      </c>
      <c r="AE1362">
        <v>20.286274325504458</v>
      </c>
    </row>
    <row r="1363" spans="1:31">
      <c r="A1363">
        <v>7</v>
      </c>
      <c r="B1363">
        <v>106</v>
      </c>
      <c r="C1363">
        <v>2006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80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504</v>
      </c>
      <c r="R1363">
        <v>196867</v>
      </c>
      <c r="S1363">
        <v>196656</v>
      </c>
      <c r="T1363">
        <v>14.336927976755881</v>
      </c>
      <c r="U1363">
        <v>57.596671344886488</v>
      </c>
      <c r="V1363">
        <v>82.255289480196609</v>
      </c>
      <c r="W1363">
        <v>75.843401676022566</v>
      </c>
      <c r="X1363">
        <v>0</v>
      </c>
      <c r="Y1363">
        <v>0</v>
      </c>
      <c r="AA1363">
        <v>8.6956335763456138</v>
      </c>
      <c r="AB1363">
        <v>2.3254117858288006</v>
      </c>
      <c r="AC1363">
        <v>-22.721561461563127</v>
      </c>
      <c r="AD1363">
        <v>14.061205423721065</v>
      </c>
      <c r="AE1363">
        <v>14.260945729489816</v>
      </c>
    </row>
    <row r="1364" spans="1:31">
      <c r="A1364">
        <v>7</v>
      </c>
      <c r="B1364">
        <v>107</v>
      </c>
      <c r="C1364">
        <v>2006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81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Q1364">
        <v>145</v>
      </c>
      <c r="R1364">
        <v>44433</v>
      </c>
      <c r="S1364">
        <v>44406</v>
      </c>
      <c r="T1364">
        <v>14.305606193594848</v>
      </c>
      <c r="U1364">
        <v>57.536864387695353</v>
      </c>
      <c r="V1364">
        <v>82.017829767273497</v>
      </c>
      <c r="W1364">
        <v>75.668610097734486</v>
      </c>
      <c r="X1364">
        <v>0</v>
      </c>
      <c r="Y1364">
        <v>0</v>
      </c>
      <c r="AA1364">
        <v>7.8393201091862572</v>
      </c>
      <c r="AB1364">
        <v>2.4301026959106169</v>
      </c>
      <c r="AC1364">
        <v>-9.8926612060891692</v>
      </c>
      <c r="AD1364">
        <v>3.1736224994143156</v>
      </c>
      <c r="AE1364">
        <v>3.212778122365711</v>
      </c>
    </row>
    <row r="1365" spans="1:31">
      <c r="A1365">
        <v>7</v>
      </c>
      <c r="B1365">
        <v>108</v>
      </c>
      <c r="C1365">
        <v>2006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83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447</v>
      </c>
      <c r="R1365">
        <v>151027</v>
      </c>
      <c r="S1365">
        <v>146657</v>
      </c>
      <c r="T1365">
        <v>14.371277983406937</v>
      </c>
      <c r="U1365">
        <v>57.642635537342201</v>
      </c>
      <c r="V1365">
        <v>89.999277579689306</v>
      </c>
      <c r="W1365">
        <v>80.742443933804097</v>
      </c>
      <c r="X1365">
        <v>0</v>
      </c>
      <c r="Y1365">
        <v>0</v>
      </c>
      <c r="AA1365">
        <v>9.3974508461006394</v>
      </c>
      <c r="AB1365">
        <v>2.4872662036488471</v>
      </c>
      <c r="AC1365">
        <v>-22.495111062725165</v>
      </c>
      <c r="AD1365">
        <v>10.787088092612382</v>
      </c>
      <c r="AE1365">
        <v>11.322126682652311</v>
      </c>
    </row>
    <row r="1366" spans="1:31">
      <c r="A1366">
        <v>7</v>
      </c>
      <c r="B1366">
        <v>109</v>
      </c>
      <c r="C1366">
        <v>2005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6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1188</v>
      </c>
      <c r="R1366">
        <v>464920</v>
      </c>
      <c r="S1366">
        <v>464896</v>
      </c>
      <c r="T1366">
        <v>13.959973758926267</v>
      </c>
      <c r="U1366">
        <v>56.97952230176211</v>
      </c>
      <c r="V1366">
        <v>80.050649056734812</v>
      </c>
      <c r="W1366">
        <v>73.883597621832507</v>
      </c>
      <c r="X1366">
        <v>0</v>
      </c>
      <c r="Y1366">
        <v>0</v>
      </c>
      <c r="AA1366">
        <v>7.4405457980667116</v>
      </c>
      <c r="AB1366">
        <v>2.4022920225003914</v>
      </c>
      <c r="AC1366">
        <v>-18.04452264814136</v>
      </c>
      <c r="AD1366">
        <v>34.049396965640078</v>
      </c>
      <c r="AE1366">
        <v>33.638297437870619</v>
      </c>
    </row>
    <row r="1367" spans="1:31">
      <c r="A1367">
        <v>7</v>
      </c>
      <c r="B1367">
        <v>110</v>
      </c>
      <c r="C1367">
        <v>2005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24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Q1367">
        <v>737</v>
      </c>
      <c r="R1367">
        <v>250830</v>
      </c>
      <c r="S1367">
        <v>250783</v>
      </c>
      <c r="T1367">
        <v>13.89058326356497</v>
      </c>
      <c r="U1367">
        <v>56.874891838761002</v>
      </c>
      <c r="V1367">
        <v>79.595394980235113</v>
      </c>
      <c r="W1367">
        <v>73.458011109206112</v>
      </c>
      <c r="X1367">
        <v>0</v>
      </c>
      <c r="Y1367">
        <v>0</v>
      </c>
      <c r="AA1367">
        <v>7.5552268596425058</v>
      </c>
      <c r="AB1367">
        <v>2.2200016113859058</v>
      </c>
      <c r="AC1367">
        <v>-21.678071924553002</v>
      </c>
      <c r="AD1367">
        <v>18.370064185002803</v>
      </c>
      <c r="AE1367">
        <v>18.041283097101005</v>
      </c>
    </row>
    <row r="1368" spans="1:31">
      <c r="A1368">
        <v>7</v>
      </c>
      <c r="B1368">
        <v>111</v>
      </c>
      <c r="C1368">
        <v>2005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49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781</v>
      </c>
      <c r="R1368">
        <v>282366</v>
      </c>
      <c r="S1368">
        <v>282356</v>
      </c>
      <c r="T1368">
        <v>13.755338815579776</v>
      </c>
      <c r="U1368">
        <v>56.644838430916991</v>
      </c>
      <c r="V1368">
        <v>79.308265736843623</v>
      </c>
      <c r="W1368">
        <v>73.199676649336453</v>
      </c>
      <c r="X1368">
        <v>0</v>
      </c>
      <c r="Y1368">
        <v>0</v>
      </c>
      <c r="AA1368">
        <v>7.854005586151362</v>
      </c>
      <c r="AB1368">
        <v>2.2987542779501844</v>
      </c>
      <c r="AC1368">
        <v>-17.7474503841261</v>
      </c>
      <c r="AD1368">
        <v>20.679669671341152</v>
      </c>
      <c r="AE1368">
        <v>20.241204186210499</v>
      </c>
    </row>
    <row r="1369" spans="1:31">
      <c r="A1369">
        <v>7</v>
      </c>
      <c r="B1369">
        <v>112</v>
      </c>
      <c r="C1369">
        <v>2005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80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571</v>
      </c>
      <c r="R1369">
        <v>196824</v>
      </c>
      <c r="S1369">
        <v>196589</v>
      </c>
      <c r="T1369">
        <v>14.125685891964396</v>
      </c>
      <c r="U1369">
        <v>57.235908418070174</v>
      </c>
      <c r="V1369">
        <v>83.069730416942377</v>
      </c>
      <c r="W1369">
        <v>76.585586680842013</v>
      </c>
      <c r="X1369">
        <v>0</v>
      </c>
      <c r="Y1369">
        <v>0</v>
      </c>
      <c r="AA1369">
        <v>8.60439672732935</v>
      </c>
      <c r="AB1369">
        <v>2.535878871723062</v>
      </c>
      <c r="AC1369">
        <v>-22.686067206110671</v>
      </c>
      <c r="AD1369">
        <v>14.414820847382652</v>
      </c>
      <c r="AE1369">
        <v>14.744716259080128</v>
      </c>
    </row>
    <row r="1370" spans="1:31">
      <c r="A1370">
        <v>7</v>
      </c>
      <c r="B1370">
        <v>113</v>
      </c>
      <c r="C1370">
        <v>2005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81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124</v>
      </c>
      <c r="R1370">
        <v>37263</v>
      </c>
      <c r="S1370">
        <v>37254</v>
      </c>
      <c r="T1370">
        <v>14.1056275662185</v>
      </c>
      <c r="U1370">
        <v>57.22306329521664</v>
      </c>
      <c r="V1370">
        <v>81.471612317791312</v>
      </c>
      <c r="W1370">
        <v>75.182426048209521</v>
      </c>
      <c r="X1370">
        <v>0</v>
      </c>
      <c r="Y1370">
        <v>0</v>
      </c>
      <c r="AA1370">
        <v>8.6838366374099127</v>
      </c>
      <c r="AB1370">
        <v>2.3576925880720112</v>
      </c>
      <c r="AC1370">
        <v>-12.21193167140745</v>
      </c>
      <c r="AD1370">
        <v>2.7290344126530286</v>
      </c>
      <c r="AE1370">
        <v>2.7429595833859328</v>
      </c>
    </row>
    <row r="1371" spans="1:31">
      <c r="A1371">
        <v>7</v>
      </c>
      <c r="B1371">
        <v>114</v>
      </c>
      <c r="C1371">
        <v>2005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83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483</v>
      </c>
      <c r="R1371">
        <v>133225</v>
      </c>
      <c r="S1371">
        <v>133063</v>
      </c>
      <c r="T1371">
        <v>14.303546631638204</v>
      </c>
      <c r="U1371">
        <v>57.501754807872963</v>
      </c>
      <c r="V1371">
        <v>88.156605882457114</v>
      </c>
      <c r="W1371">
        <v>81.277739116058498</v>
      </c>
      <c r="X1371">
        <v>0</v>
      </c>
      <c r="Y1371">
        <v>0</v>
      </c>
      <c r="AA1371">
        <v>9.2409403011688358</v>
      </c>
      <c r="AB1371">
        <v>2.6341299599302066</v>
      </c>
      <c r="AC1371">
        <v>-22.981880922366059</v>
      </c>
      <c r="AD1371">
        <v>9.7570139179802968</v>
      </c>
      <c r="AE1371">
        <v>10.591539436351836</v>
      </c>
    </row>
    <row r="1372" spans="1:31">
      <c r="A1372">
        <v>7</v>
      </c>
      <c r="B1372">
        <v>115</v>
      </c>
      <c r="C1372">
        <v>2004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6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1372</v>
      </c>
      <c r="R1372">
        <v>508532</v>
      </c>
      <c r="S1372">
        <v>508518</v>
      </c>
      <c r="T1372">
        <v>13.775040705403004</v>
      </c>
      <c r="U1372">
        <v>56.663956831419917</v>
      </c>
      <c r="V1372">
        <v>80.531953629306358</v>
      </c>
      <c r="W1372">
        <v>74.329690001142794</v>
      </c>
      <c r="X1372">
        <v>0</v>
      </c>
      <c r="Y1372">
        <v>0</v>
      </c>
      <c r="AA1372">
        <v>7.649299228331131</v>
      </c>
      <c r="AB1372">
        <v>2.4607665234562113</v>
      </c>
      <c r="AC1372">
        <v>-17.6249138726448</v>
      </c>
      <c r="AD1372">
        <v>37.13576741692993</v>
      </c>
      <c r="AE1372">
        <v>36.832932809871096</v>
      </c>
    </row>
    <row r="1373" spans="1:31">
      <c r="A1373">
        <v>7</v>
      </c>
      <c r="B1373">
        <v>116</v>
      </c>
      <c r="C1373">
        <v>2004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24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868</v>
      </c>
      <c r="R1373">
        <v>248443</v>
      </c>
      <c r="S1373">
        <v>248407</v>
      </c>
      <c r="T1373">
        <v>13.657671981098281</v>
      </c>
      <c r="U1373">
        <v>56.468384546329204</v>
      </c>
      <c r="V1373">
        <v>79.813053718708218</v>
      </c>
      <c r="W1373">
        <v>73.661213653400011</v>
      </c>
      <c r="X1373">
        <v>0</v>
      </c>
      <c r="Y1373">
        <v>0</v>
      </c>
      <c r="AA1373">
        <v>7.732553187846765</v>
      </c>
      <c r="AB1373">
        <v>2.2907964740429447</v>
      </c>
      <c r="AC1373">
        <v>-19.970760845966648</v>
      </c>
      <c r="AD1373">
        <v>18.142656635893751</v>
      </c>
      <c r="AE1373">
        <v>17.830780302301452</v>
      </c>
    </row>
    <row r="1374" spans="1:31">
      <c r="A1374">
        <v>7</v>
      </c>
      <c r="B1374">
        <v>117</v>
      </c>
      <c r="C1374">
        <v>2004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49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851</v>
      </c>
      <c r="R1374">
        <v>280748</v>
      </c>
      <c r="S1374">
        <v>280740</v>
      </c>
      <c r="T1374">
        <v>13.61586903557639</v>
      </c>
      <c r="U1374">
        <v>56.409275486215009</v>
      </c>
      <c r="V1374">
        <v>79.822160532093307</v>
      </c>
      <c r="W1374">
        <v>73.6747324926977</v>
      </c>
      <c r="X1374">
        <v>0</v>
      </c>
      <c r="Y1374">
        <v>0</v>
      </c>
      <c r="AA1374">
        <v>7.8822138193610591</v>
      </c>
      <c r="AB1374">
        <v>2.3607015391417754</v>
      </c>
      <c r="AC1374">
        <v>-16.323177045886816</v>
      </c>
      <c r="AD1374">
        <v>20.501743116988195</v>
      </c>
      <c r="AE1374">
        <v>20.155357800561919</v>
      </c>
    </row>
    <row r="1375" spans="1:31">
      <c r="A1375">
        <v>7</v>
      </c>
      <c r="B1375">
        <v>118</v>
      </c>
      <c r="C1375">
        <v>2004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80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630</v>
      </c>
      <c r="R1375">
        <v>182111</v>
      </c>
      <c r="S1375">
        <v>181779</v>
      </c>
      <c r="T1375">
        <v>13.913168342384591</v>
      </c>
      <c r="U1375">
        <v>56.877901187705952</v>
      </c>
      <c r="V1375">
        <v>83.691497760455988</v>
      </c>
      <c r="W1375">
        <v>77.110562826289254</v>
      </c>
      <c r="X1375">
        <v>0</v>
      </c>
      <c r="Y1375">
        <v>0</v>
      </c>
      <c r="AA1375">
        <v>8.8640286031172657</v>
      </c>
      <c r="AB1375">
        <v>2.6723063121332138</v>
      </c>
      <c r="AC1375">
        <v>-27.199573277467639</v>
      </c>
      <c r="AD1375">
        <v>13.298733885113478</v>
      </c>
      <c r="AE1375">
        <v>13.659198990786075</v>
      </c>
    </row>
    <row r="1376" spans="1:31">
      <c r="A1376">
        <v>7</v>
      </c>
      <c r="B1376">
        <v>119</v>
      </c>
      <c r="C1376">
        <v>2004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81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134</v>
      </c>
      <c r="R1376">
        <v>37377</v>
      </c>
      <c r="S1376">
        <v>37349</v>
      </c>
      <c r="T1376">
        <v>14.127939642025851</v>
      </c>
      <c r="U1376">
        <v>57.266406061741939</v>
      </c>
      <c r="V1376">
        <v>81.897038235026002</v>
      </c>
      <c r="W1376">
        <v>75.54870545396119</v>
      </c>
      <c r="X1376">
        <v>0</v>
      </c>
      <c r="Y1376">
        <v>0</v>
      </c>
      <c r="AA1376">
        <v>8.4019161805407112</v>
      </c>
      <c r="AB1376">
        <v>2.3801551524030602</v>
      </c>
      <c r="AC1376">
        <v>-7.5843221504950655</v>
      </c>
      <c r="AD1376">
        <v>2.7294714565506002</v>
      </c>
      <c r="AE1376">
        <v>2.7496261806186753</v>
      </c>
    </row>
    <row r="1377" spans="1:31">
      <c r="A1377">
        <v>7</v>
      </c>
      <c r="B1377">
        <v>120</v>
      </c>
      <c r="C1377">
        <v>2004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83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520</v>
      </c>
      <c r="R1377">
        <v>112175</v>
      </c>
      <c r="S1377">
        <v>111900</v>
      </c>
      <c r="T1377">
        <v>14.12398484510809</v>
      </c>
      <c r="U1377">
        <v>57.198918677390523</v>
      </c>
      <c r="V1377">
        <v>87.356144289952042</v>
      </c>
      <c r="W1377">
        <v>80.446292225202214</v>
      </c>
      <c r="X1377">
        <v>0</v>
      </c>
      <c r="Y1377">
        <v>0</v>
      </c>
      <c r="AA1377">
        <v>9.2362806655474632</v>
      </c>
      <c r="AB1377">
        <v>2.5600932546267305</v>
      </c>
      <c r="AC1377">
        <v>-24.199596108903833</v>
      </c>
      <c r="AD1377">
        <v>8.1916274885240536</v>
      </c>
      <c r="AE1377">
        <v>8.7721039158608018</v>
      </c>
    </row>
    <row r="1378" spans="1:31">
      <c r="A1378">
        <v>7</v>
      </c>
      <c r="B1378">
        <v>121</v>
      </c>
      <c r="C1378">
        <v>2003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6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1441</v>
      </c>
      <c r="R1378">
        <v>473724</v>
      </c>
      <c r="S1378">
        <v>473713</v>
      </c>
      <c r="T1378">
        <v>13.631973469784093</v>
      </c>
      <c r="U1378">
        <v>56.414734237819104</v>
      </c>
      <c r="V1378">
        <v>82.627860908028197</v>
      </c>
      <c r="W1378">
        <v>76.264478070055773</v>
      </c>
      <c r="X1378">
        <v>0</v>
      </c>
      <c r="Y1378">
        <v>0</v>
      </c>
      <c r="AA1378">
        <v>7.2897815233319392</v>
      </c>
      <c r="AB1378">
        <v>2.5384160392795043</v>
      </c>
      <c r="AC1378">
        <v>-16.838765163272097</v>
      </c>
      <c r="AD1378">
        <v>37.380248415740098</v>
      </c>
      <c r="AE1378">
        <v>37.177215310181957</v>
      </c>
    </row>
    <row r="1379" spans="1:31">
      <c r="A1379">
        <v>7</v>
      </c>
      <c r="B1379">
        <v>122</v>
      </c>
      <c r="C1379">
        <v>2003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24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931</v>
      </c>
      <c r="R1379">
        <v>227790</v>
      </c>
      <c r="S1379">
        <v>227758</v>
      </c>
      <c r="T1379">
        <v>13.563931691470213</v>
      </c>
      <c r="U1379">
        <v>56.302132087566626</v>
      </c>
      <c r="V1379">
        <v>82.953647166719378</v>
      </c>
      <c r="W1379">
        <v>76.560371973761747</v>
      </c>
      <c r="X1379">
        <v>0</v>
      </c>
      <c r="Y1379">
        <v>0</v>
      </c>
      <c r="AA1379">
        <v>7.4745194224189344</v>
      </c>
      <c r="AB1379">
        <v>2.4387745961863065</v>
      </c>
      <c r="AC1379">
        <v>-18.969044898337827</v>
      </c>
      <c r="AD1379">
        <v>17.974277821308256</v>
      </c>
      <c r="AE1379">
        <v>17.943903557674048</v>
      </c>
    </row>
    <row r="1380" spans="1:31">
      <c r="A1380">
        <v>7</v>
      </c>
      <c r="B1380">
        <v>123</v>
      </c>
      <c r="C1380">
        <v>2003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49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879</v>
      </c>
      <c r="R1380">
        <v>263690</v>
      </c>
      <c r="S1380">
        <v>263677</v>
      </c>
      <c r="T1380">
        <v>13.401342485494331</v>
      </c>
      <c r="U1380">
        <v>56.029995031800283</v>
      </c>
      <c r="V1380">
        <v>82.146732588237938</v>
      </c>
      <c r="W1380">
        <v>75.819095711800841</v>
      </c>
      <c r="X1380">
        <v>0</v>
      </c>
      <c r="Y1380">
        <v>0</v>
      </c>
      <c r="AA1380">
        <v>7.6909481801135549</v>
      </c>
      <c r="AB1380">
        <v>2.4454878378434759</v>
      </c>
      <c r="AC1380">
        <v>-16.801485766385056</v>
      </c>
      <c r="AD1380">
        <v>20.807047362486394</v>
      </c>
      <c r="AE1380">
        <v>20.572643495024252</v>
      </c>
    </row>
    <row r="1381" spans="1:31">
      <c r="A1381">
        <v>7</v>
      </c>
      <c r="B1381">
        <v>124</v>
      </c>
      <c r="C1381">
        <v>2003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80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607</v>
      </c>
      <c r="R1381">
        <v>162870</v>
      </c>
      <c r="S1381">
        <v>162555</v>
      </c>
      <c r="T1381">
        <v>13.822748204089155</v>
      </c>
      <c r="U1381">
        <v>56.735431084863585</v>
      </c>
      <c r="V1381">
        <v>84.162254208952987</v>
      </c>
      <c r="W1381">
        <v>77.532084525236385</v>
      </c>
      <c r="X1381">
        <v>0</v>
      </c>
      <c r="Y1381">
        <v>0</v>
      </c>
      <c r="AA1381">
        <v>8.3926184163038258</v>
      </c>
      <c r="AB1381">
        <v>2.8047322931500114</v>
      </c>
      <c r="AC1381">
        <v>-20.915807204355897</v>
      </c>
      <c r="AD1381">
        <v>12.851620478319845</v>
      </c>
      <c r="AE1381">
        <v>12.969434615901957</v>
      </c>
    </row>
    <row r="1382" spans="1:31">
      <c r="A1382">
        <v>7</v>
      </c>
      <c r="B1382">
        <v>125</v>
      </c>
      <c r="C1382">
        <v>2003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81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143</v>
      </c>
      <c r="R1382">
        <v>36082</v>
      </c>
      <c r="S1382">
        <v>36056</v>
      </c>
      <c r="T1382">
        <v>13.962751510448427</v>
      </c>
      <c r="U1382">
        <v>56.993260483692019</v>
      </c>
      <c r="V1382">
        <v>83.382323175622759</v>
      </c>
      <c r="W1382">
        <v>76.917142777901361</v>
      </c>
      <c r="X1382">
        <v>0</v>
      </c>
      <c r="Y1382">
        <v>0</v>
      </c>
      <c r="AA1382">
        <v>7.6174007042575553</v>
      </c>
      <c r="AB1382">
        <v>2.3915770158729024</v>
      </c>
      <c r="AC1382">
        <v>-6.9463150234985065</v>
      </c>
      <c r="AD1382">
        <v>2.8471306569579209</v>
      </c>
      <c r="AE1382">
        <v>2.8539078061136176</v>
      </c>
    </row>
    <row r="1383" spans="1:31">
      <c r="A1383">
        <v>7</v>
      </c>
      <c r="B1383">
        <v>126</v>
      </c>
      <c r="C1383">
        <v>2003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83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560</v>
      </c>
      <c r="R1383">
        <v>103155</v>
      </c>
      <c r="S1383">
        <v>102812</v>
      </c>
      <c r="T1383">
        <v>13.884077359313652</v>
      </c>
      <c r="U1383">
        <v>56.831352371318509</v>
      </c>
      <c r="V1383">
        <v>87.117638779746983</v>
      </c>
      <c r="W1383">
        <v>80.179075399758304</v>
      </c>
      <c r="X1383">
        <v>0</v>
      </c>
      <c r="Y1383">
        <v>0</v>
      </c>
      <c r="AA1383">
        <v>8.9443859913872554</v>
      </c>
      <c r="AB1383">
        <v>2.2651248006820346</v>
      </c>
      <c r="AC1383">
        <v>-32.120485683073049</v>
      </c>
      <c r="AD1383">
        <v>8.1396752651874724</v>
      </c>
      <c r="AE1383">
        <v>8.4828952151041701</v>
      </c>
    </row>
    <row r="1384" spans="1:31">
      <c r="A1384">
        <v>7</v>
      </c>
      <c r="B1384">
        <v>127</v>
      </c>
      <c r="C1384">
        <v>2002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6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1531</v>
      </c>
      <c r="R1384">
        <v>475663</v>
      </c>
      <c r="S1384">
        <v>475642</v>
      </c>
      <c r="T1384">
        <v>13.35101742199835</v>
      </c>
      <c r="U1384">
        <v>55.928299014805262</v>
      </c>
      <c r="V1384">
        <v>81.366761073976818</v>
      </c>
      <c r="W1384">
        <v>75.099103947928086</v>
      </c>
      <c r="X1384">
        <v>0</v>
      </c>
      <c r="Y1384">
        <v>0</v>
      </c>
      <c r="AA1384">
        <v>7.0987651282931354</v>
      </c>
      <c r="AB1384">
        <v>2.6415290793851476</v>
      </c>
      <c r="AC1384">
        <v>-10.815965831816271</v>
      </c>
      <c r="AD1384">
        <v>38.488389875560443</v>
      </c>
      <c r="AE1384">
        <v>38.189840570985638</v>
      </c>
    </row>
    <row r="1385" spans="1:31">
      <c r="A1385">
        <v>7</v>
      </c>
      <c r="B1385">
        <v>128</v>
      </c>
      <c r="C1385">
        <v>2002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24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Q1385">
        <v>938</v>
      </c>
      <c r="R1385">
        <v>211959</v>
      </c>
      <c r="S1385">
        <v>211938</v>
      </c>
      <c r="T1385">
        <v>13.373614708504943</v>
      </c>
      <c r="U1385">
        <v>55.968316205682811</v>
      </c>
      <c r="V1385">
        <v>81.641314754379195</v>
      </c>
      <c r="W1385">
        <v>75.351396634865907</v>
      </c>
      <c r="X1385">
        <v>0</v>
      </c>
      <c r="Y1385">
        <v>0</v>
      </c>
      <c r="AA1385">
        <v>7.0861959917554707</v>
      </c>
      <c r="AB1385">
        <v>2.5725689808793044</v>
      </c>
      <c r="AC1385">
        <v>-11.276605201596803</v>
      </c>
      <c r="AD1385">
        <v>17.150715169424394</v>
      </c>
      <c r="AE1385">
        <v>17.073911721082808</v>
      </c>
    </row>
    <row r="1386" spans="1:31">
      <c r="A1386">
        <v>7</v>
      </c>
      <c r="B1386">
        <v>129</v>
      </c>
      <c r="C1386">
        <v>2002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49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908</v>
      </c>
      <c r="R1386">
        <v>257120</v>
      </c>
      <c r="S1386">
        <v>257101</v>
      </c>
      <c r="T1386">
        <v>13.234365276913504</v>
      </c>
      <c r="U1386">
        <v>55.733991699760011</v>
      </c>
      <c r="V1386">
        <v>80.887318638239435</v>
      </c>
      <c r="W1386">
        <v>74.654188820736579</v>
      </c>
      <c r="X1386">
        <v>0</v>
      </c>
      <c r="Y1386">
        <v>0</v>
      </c>
      <c r="AA1386">
        <v>7.2892609606236141</v>
      </c>
      <c r="AB1386">
        <v>2.5362873984124064</v>
      </c>
      <c r="AC1386">
        <v>-11.226191089916348</v>
      </c>
      <c r="AD1386">
        <v>20.804928709620263</v>
      </c>
      <c r="AE1386">
        <v>20.520637107591394</v>
      </c>
    </row>
    <row r="1387" spans="1:31">
      <c r="A1387">
        <v>7</v>
      </c>
      <c r="B1387">
        <v>130</v>
      </c>
      <c r="C1387">
        <v>2002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80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614</v>
      </c>
      <c r="R1387">
        <v>143933</v>
      </c>
      <c r="S1387">
        <v>143661</v>
      </c>
      <c r="T1387">
        <v>13.427921324505157</v>
      </c>
      <c r="U1387">
        <v>56.078072685001509</v>
      </c>
      <c r="V1387">
        <v>83.977726455662619</v>
      </c>
      <c r="W1387">
        <v>77.367208915432556</v>
      </c>
      <c r="X1387">
        <v>0</v>
      </c>
      <c r="Y1387">
        <v>0</v>
      </c>
      <c r="AA1387">
        <v>8.3128956141913317</v>
      </c>
      <c r="AB1387">
        <v>2.9229392173501831</v>
      </c>
      <c r="AC1387">
        <v>-16.59988987633259</v>
      </c>
      <c r="AD1387">
        <v>11.64637447091542</v>
      </c>
      <c r="AE1387">
        <v>11.883071447134</v>
      </c>
    </row>
    <row r="1388" spans="1:31">
      <c r="A1388">
        <v>7</v>
      </c>
      <c r="B1388">
        <v>131</v>
      </c>
      <c r="C1388">
        <v>2002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81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152</v>
      </c>
      <c r="R1388">
        <v>43488</v>
      </c>
      <c r="S1388">
        <v>43475</v>
      </c>
      <c r="T1388">
        <v>13.669219094922736</v>
      </c>
      <c r="U1388">
        <v>56.475054629097187</v>
      </c>
      <c r="V1388">
        <v>82.487151866831326</v>
      </c>
      <c r="W1388">
        <v>76.115767682576475</v>
      </c>
      <c r="X1388">
        <v>0</v>
      </c>
      <c r="Y1388">
        <v>0</v>
      </c>
      <c r="AA1388">
        <v>7.5648726371409314</v>
      </c>
      <c r="AB1388">
        <v>2.6029739118228368</v>
      </c>
      <c r="AC1388">
        <v>-4.3370986535859997</v>
      </c>
      <c r="AD1388">
        <v>3.5188423293558091</v>
      </c>
      <c r="AE1388">
        <v>3.5379127317838663</v>
      </c>
    </row>
    <row r="1389" spans="1:31">
      <c r="A1389">
        <v>7</v>
      </c>
      <c r="B1389">
        <v>132</v>
      </c>
      <c r="C1389">
        <v>2002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83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579</v>
      </c>
      <c r="R1389">
        <v>103698</v>
      </c>
      <c r="S1389">
        <v>103225</v>
      </c>
      <c r="T1389">
        <v>13.49941175336072</v>
      </c>
      <c r="U1389">
        <v>56.193441511261824</v>
      </c>
      <c r="V1389">
        <v>86.668938646318537</v>
      </c>
      <c r="W1389">
        <v>79.689226447081396</v>
      </c>
      <c r="X1389">
        <v>0</v>
      </c>
      <c r="Y1389">
        <v>0</v>
      </c>
      <c r="AA1389">
        <v>8.561657975942131</v>
      </c>
      <c r="AB1389">
        <v>2.5685927627494021</v>
      </c>
      <c r="AC1389">
        <v>-20.451536173568392</v>
      </c>
      <c r="AD1389">
        <v>8.390749445123685</v>
      </c>
      <c r="AE1389">
        <v>8.7946264214223024</v>
      </c>
    </row>
    <row r="1390" spans="1:31">
      <c r="A1390">
        <v>7</v>
      </c>
      <c r="B1390">
        <v>133</v>
      </c>
      <c r="C1390">
        <v>2001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6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1631</v>
      </c>
      <c r="R1390">
        <v>473760</v>
      </c>
      <c r="S1390">
        <v>473747</v>
      </c>
      <c r="T1390">
        <v>13.000493920972639</v>
      </c>
      <c r="U1390">
        <v>55.329908157729747</v>
      </c>
      <c r="V1390">
        <v>79.591674459151605</v>
      </c>
      <c r="W1390">
        <v>73.461798087160815</v>
      </c>
      <c r="X1390">
        <v>0</v>
      </c>
      <c r="Y1390">
        <v>0</v>
      </c>
      <c r="AA1390">
        <v>6.7683259313336475</v>
      </c>
      <c r="AB1390">
        <v>2.7950537167907696</v>
      </c>
      <c r="AC1390">
        <v>-5.1409400711211122</v>
      </c>
      <c r="AD1390">
        <v>38.618545754491002</v>
      </c>
      <c r="AE1390">
        <v>38.497833668096241</v>
      </c>
    </row>
    <row r="1391" spans="1:31">
      <c r="A1391">
        <v>7</v>
      </c>
      <c r="B1391">
        <v>134</v>
      </c>
      <c r="C1391">
        <v>2001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24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1026</v>
      </c>
      <c r="R1391">
        <v>217117.6</v>
      </c>
      <c r="S1391">
        <v>216924</v>
      </c>
      <c r="T1391">
        <v>13.147566111637197</v>
      </c>
      <c r="U1391">
        <v>55.601657723442315</v>
      </c>
      <c r="V1391">
        <v>79.655686784311555</v>
      </c>
      <c r="W1391">
        <v>73.516941915602246</v>
      </c>
      <c r="X1391">
        <v>0</v>
      </c>
      <c r="Y1391">
        <v>0</v>
      </c>
      <c r="AA1391">
        <v>6.5331123825397102</v>
      </c>
      <c r="AB1391">
        <v>2.7952552509751096</v>
      </c>
      <c r="AC1391">
        <v>-3.4857866439960201</v>
      </c>
      <c r="AD1391">
        <v>17.698340868172231</v>
      </c>
      <c r="AE1391">
        <v>17.641004156568723</v>
      </c>
    </row>
    <row r="1392" spans="1:31">
      <c r="A1392">
        <v>7</v>
      </c>
      <c r="B1392">
        <v>135</v>
      </c>
      <c r="C1392">
        <v>2001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49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959</v>
      </c>
      <c r="R1392">
        <v>261652</v>
      </c>
      <c r="S1392">
        <v>261578</v>
      </c>
      <c r="T1392">
        <v>12.999254735297264</v>
      </c>
      <c r="U1392">
        <v>55.330356528454224</v>
      </c>
      <c r="V1392">
        <v>78.938533057061008</v>
      </c>
      <c r="W1392">
        <v>72.841533110963852</v>
      </c>
      <c r="X1392">
        <v>0</v>
      </c>
      <c r="Y1392">
        <v>0</v>
      </c>
      <c r="AA1392">
        <v>7.0066438502172108</v>
      </c>
      <c r="AB1392">
        <v>2.6425875811644577</v>
      </c>
      <c r="AC1392">
        <v>-5.5512953123023747</v>
      </c>
      <c r="AD1392">
        <v>21.328562423493075</v>
      </c>
      <c r="AE1392">
        <v>21.076988453288632</v>
      </c>
    </row>
    <row r="1393" spans="1:31">
      <c r="A1393">
        <v>7</v>
      </c>
      <c r="B1393">
        <v>136</v>
      </c>
      <c r="C1393">
        <v>2001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80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637</v>
      </c>
      <c r="R1393">
        <v>135753</v>
      </c>
      <c r="S1393">
        <v>135329</v>
      </c>
      <c r="T1393">
        <v>13.166957636295329</v>
      </c>
      <c r="U1393">
        <v>55.641348121984194</v>
      </c>
      <c r="V1393">
        <v>81.342877727611494</v>
      </c>
      <c r="W1393">
        <v>74.883998262012256</v>
      </c>
      <c r="X1393">
        <v>0</v>
      </c>
      <c r="Y1393">
        <v>0</v>
      </c>
      <c r="AA1393">
        <v>7.3971223638889905</v>
      </c>
      <c r="AB1393">
        <v>3.070718613610079</v>
      </c>
      <c r="AC1393">
        <v>-9.2023512717179816</v>
      </c>
      <c r="AD1393">
        <v>11.065905610033388</v>
      </c>
      <c r="AE1393">
        <v>11.210065805274471</v>
      </c>
    </row>
    <row r="1394" spans="1:31">
      <c r="A1394">
        <v>7</v>
      </c>
      <c r="B1394">
        <v>137</v>
      </c>
      <c r="C1394">
        <v>2001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81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171</v>
      </c>
      <c r="R1394">
        <v>37364</v>
      </c>
      <c r="S1394">
        <v>37343</v>
      </c>
      <c r="T1394">
        <v>13.193662348784924</v>
      </c>
      <c r="U1394">
        <v>55.663283614064206</v>
      </c>
      <c r="V1394">
        <v>79.460766408698305</v>
      </c>
      <c r="W1394">
        <v>73.309980047130864</v>
      </c>
      <c r="X1394">
        <v>0</v>
      </c>
      <c r="Y1394">
        <v>0</v>
      </c>
      <c r="AA1394">
        <v>7.1086896792810448</v>
      </c>
      <c r="AB1394">
        <v>2.6292582935553126</v>
      </c>
      <c r="AC1394">
        <v>-0.6373731496828644</v>
      </c>
      <c r="AD1394">
        <v>3.0457264090906828</v>
      </c>
      <c r="AE1394">
        <v>3.0283116741937226</v>
      </c>
    </row>
    <row r="1395" spans="1:31">
      <c r="A1395">
        <v>7</v>
      </c>
      <c r="B1395">
        <v>138</v>
      </c>
      <c r="C1395">
        <v>2001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83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611</v>
      </c>
      <c r="R1395">
        <v>101121.5</v>
      </c>
      <c r="S1395">
        <v>100692</v>
      </c>
      <c r="T1395">
        <v>13.045880450744898</v>
      </c>
      <c r="U1395">
        <v>55.439816470027395</v>
      </c>
      <c r="V1395">
        <v>83.434602550351329</v>
      </c>
      <c r="W1395">
        <v>76.723658174432117</v>
      </c>
      <c r="X1395">
        <v>0</v>
      </c>
      <c r="Y1395">
        <v>0</v>
      </c>
      <c r="AA1395">
        <v>8.3402192523927869</v>
      </c>
      <c r="AB1395">
        <v>2.6492592065756231</v>
      </c>
      <c r="AC1395">
        <v>-11.975980059775591</v>
      </c>
      <c r="AD1395">
        <v>8.2429189347196097</v>
      </c>
      <c r="AE1395">
        <v>8.5457962425782092</v>
      </c>
    </row>
    <row r="1396" spans="1:31">
      <c r="A1396">
        <v>7</v>
      </c>
      <c r="B1396">
        <v>139</v>
      </c>
      <c r="C1396">
        <v>2000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6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1889</v>
      </c>
      <c r="R1396">
        <v>476046</v>
      </c>
      <c r="S1396">
        <v>475895</v>
      </c>
      <c r="T1396">
        <v>12.687040748162993</v>
      </c>
      <c r="U1396">
        <v>54.801149413210887</v>
      </c>
      <c r="V1396">
        <v>73.88720390002031</v>
      </c>
      <c r="W1396">
        <v>68.185955240964645</v>
      </c>
      <c r="X1396">
        <v>0</v>
      </c>
      <c r="Y1396">
        <v>0</v>
      </c>
      <c r="AA1396">
        <v>6.5426887512915348</v>
      </c>
      <c r="AB1396">
        <v>2.7581099377870206</v>
      </c>
      <c r="AC1396">
        <v>-0.79789416921749057</v>
      </c>
      <c r="AD1396">
        <v>38.275455341442758</v>
      </c>
      <c r="AE1396">
        <v>38.299287296086007</v>
      </c>
    </row>
    <row r="1397" spans="1:31">
      <c r="A1397">
        <v>7</v>
      </c>
      <c r="B1397">
        <v>140</v>
      </c>
      <c r="C1397">
        <v>2000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24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1263</v>
      </c>
      <c r="R1397">
        <v>233410</v>
      </c>
      <c r="S1397">
        <v>233386</v>
      </c>
      <c r="T1397">
        <v>12.688355254702023</v>
      </c>
      <c r="U1397">
        <v>54.816437147043985</v>
      </c>
      <c r="V1397">
        <v>74.00296890130474</v>
      </c>
      <c r="W1397">
        <v>68.299923718647051</v>
      </c>
      <c r="X1397">
        <v>0</v>
      </c>
      <c r="Y1397">
        <v>0</v>
      </c>
      <c r="AA1397">
        <v>6.4858926382318609</v>
      </c>
      <c r="AB1397">
        <v>2.7327910861043958</v>
      </c>
      <c r="AC1397">
        <v>-2.6422405928434141</v>
      </c>
      <c r="AD1397">
        <v>18.766829321633121</v>
      </c>
      <c r="AE1397">
        <v>18.813935063496171</v>
      </c>
    </row>
    <row r="1398" spans="1:31">
      <c r="A1398">
        <v>7</v>
      </c>
      <c r="B1398">
        <v>141</v>
      </c>
      <c r="C1398">
        <v>2000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49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Q1398">
        <v>1019</v>
      </c>
      <c r="R1398">
        <v>248729</v>
      </c>
      <c r="S1398">
        <v>248720</v>
      </c>
      <c r="T1398">
        <v>12.799251394087539</v>
      </c>
      <c r="U1398">
        <v>54.996486008362808</v>
      </c>
      <c r="V1398">
        <v>72.856730459954051</v>
      </c>
      <c r="W1398">
        <v>67.245420316821139</v>
      </c>
      <c r="X1398">
        <v>0</v>
      </c>
      <c r="Y1398">
        <v>0</v>
      </c>
      <c r="AA1398">
        <v>6.7938663303684583</v>
      </c>
      <c r="AB1398">
        <v>2.7899732753035997</v>
      </c>
      <c r="AC1398">
        <v>-5.0651060879544607</v>
      </c>
      <c r="AD1398">
        <v>19.998520587551873</v>
      </c>
      <c r="AE1398">
        <v>19.740495197231002</v>
      </c>
    </row>
    <row r="1399" spans="1:31">
      <c r="A1399">
        <v>7</v>
      </c>
      <c r="B1399">
        <v>142</v>
      </c>
      <c r="C1399">
        <v>2000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80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1016</v>
      </c>
      <c r="R1399">
        <v>136043</v>
      </c>
      <c r="S1399">
        <v>135460</v>
      </c>
      <c r="T1399">
        <v>12.92995596980367</v>
      </c>
      <c r="U1399">
        <v>55.226480141739266</v>
      </c>
      <c r="V1399">
        <v>75.131786505241109</v>
      </c>
      <c r="W1399">
        <v>69.072094481765518</v>
      </c>
      <c r="X1399">
        <v>0</v>
      </c>
      <c r="Y1399">
        <v>0</v>
      </c>
      <c r="AA1399">
        <v>7.0400238542058853</v>
      </c>
      <c r="AB1399">
        <v>2.8999773640547626</v>
      </c>
      <c r="AC1399">
        <v>-3.2691884327703362</v>
      </c>
      <c r="AD1399">
        <v>10.938244982661123</v>
      </c>
      <c r="AE1399">
        <v>11.043285957130392</v>
      </c>
    </row>
    <row r="1400" spans="1:31">
      <c r="A1400">
        <v>7</v>
      </c>
      <c r="B1400">
        <v>143</v>
      </c>
      <c r="C1400">
        <v>2000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81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208</v>
      </c>
      <c r="R1400">
        <v>37383</v>
      </c>
      <c r="S1400">
        <v>37347</v>
      </c>
      <c r="T1400">
        <v>13.044966963593078</v>
      </c>
      <c r="U1400">
        <v>55.403620103355031</v>
      </c>
      <c r="V1400">
        <v>73.499274372774138</v>
      </c>
      <c r="W1400">
        <v>67.789052518274843</v>
      </c>
      <c r="X1400">
        <v>0</v>
      </c>
      <c r="Y1400">
        <v>0</v>
      </c>
      <c r="AA1400">
        <v>7.1448018062718885</v>
      </c>
      <c r="AB1400">
        <v>2.7104975706332479</v>
      </c>
      <c r="AC1400">
        <v>2.7444455460992283</v>
      </c>
      <c r="AD1400">
        <v>3.005699758067824</v>
      </c>
      <c r="AE1400">
        <v>2.988132883972225</v>
      </c>
    </row>
    <row r="1401" spans="1:31">
      <c r="A1401">
        <v>7</v>
      </c>
      <c r="B1401">
        <v>144</v>
      </c>
      <c r="C1401">
        <v>2000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83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Q1401">
        <v>768</v>
      </c>
      <c r="R1401">
        <v>112126</v>
      </c>
      <c r="S1401">
        <v>111187.5</v>
      </c>
      <c r="T1401">
        <v>12.793482332376078</v>
      </c>
      <c r="U1401">
        <v>55.00914221472739</v>
      </c>
      <c r="V1401">
        <v>75.846614052839826</v>
      </c>
      <c r="W1401">
        <v>69.455971021922821</v>
      </c>
      <c r="X1401">
        <v>0</v>
      </c>
      <c r="Y1401">
        <v>0</v>
      </c>
      <c r="AA1401">
        <v>7.3430191992014366</v>
      </c>
      <c r="AB1401">
        <v>2.6252092873397626</v>
      </c>
      <c r="AC1401">
        <v>-9.752553348910924</v>
      </c>
      <c r="AD1401">
        <v>9.0152500086433101</v>
      </c>
      <c r="AE1401">
        <v>9.1148636020841991</v>
      </c>
    </row>
    <row r="1402" spans="1:31">
      <c r="A1402">
        <v>7</v>
      </c>
      <c r="B1402">
        <v>145</v>
      </c>
      <c r="C1402">
        <v>1999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6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3418</v>
      </c>
      <c r="R1402">
        <v>502243</v>
      </c>
      <c r="S1402">
        <v>502278</v>
      </c>
      <c r="T1402">
        <v>12.48104602752054</v>
      </c>
      <c r="U1402">
        <v>54.451576616933238</v>
      </c>
      <c r="V1402">
        <v>75.11258765066205</v>
      </c>
      <c r="W1402">
        <v>69.327284934234314</v>
      </c>
      <c r="X1402">
        <v>0</v>
      </c>
      <c r="Y1402">
        <v>0</v>
      </c>
      <c r="AA1402">
        <v>6.5088724118968191</v>
      </c>
      <c r="AB1402">
        <v>2.9816417956135393</v>
      </c>
      <c r="AC1402">
        <v>1.5701319316958176</v>
      </c>
      <c r="AD1402">
        <v>38.686996270090226</v>
      </c>
      <c r="AE1402">
        <v>38.778998669003279</v>
      </c>
    </row>
    <row r="1403" spans="1:31">
      <c r="A1403">
        <v>7</v>
      </c>
      <c r="B1403">
        <v>146</v>
      </c>
      <c r="C1403">
        <v>1999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24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1086</v>
      </c>
      <c r="R1403">
        <v>51825</v>
      </c>
      <c r="S1403">
        <v>51823</v>
      </c>
      <c r="T1403">
        <v>12.660028943560055</v>
      </c>
      <c r="U1403">
        <v>54.767786504061888</v>
      </c>
      <c r="V1403">
        <v>72.851907454219599</v>
      </c>
      <c r="W1403">
        <v>67.240297979661676</v>
      </c>
      <c r="X1403">
        <v>0</v>
      </c>
      <c r="Y1403">
        <v>0</v>
      </c>
      <c r="AA1403">
        <v>7.2057126899580908</v>
      </c>
      <c r="AB1403">
        <v>2.9438936639547881</v>
      </c>
      <c r="AC1403">
        <v>0.10250136639716076</v>
      </c>
      <c r="AD1403">
        <v>3.9919990556312897</v>
      </c>
      <c r="AE1403">
        <v>3.8806137843879975</v>
      </c>
    </row>
    <row r="1404" spans="1:31">
      <c r="A1404">
        <v>7</v>
      </c>
      <c r="B1404">
        <v>147</v>
      </c>
      <c r="C1404">
        <v>1999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49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Q1404">
        <v>1904</v>
      </c>
      <c r="R1404">
        <v>257253.75</v>
      </c>
      <c r="S1404">
        <v>257248.75</v>
      </c>
      <c r="T1404">
        <v>12.70931910613548</v>
      </c>
      <c r="U1404">
        <v>54.842435580347811</v>
      </c>
      <c r="V1404">
        <v>74.410908119087694</v>
      </c>
      <c r="W1404">
        <v>68.680464848127741</v>
      </c>
      <c r="X1404">
        <v>0</v>
      </c>
      <c r="Y1404">
        <v>0</v>
      </c>
      <c r="AA1404">
        <v>7.1108694316989078</v>
      </c>
      <c r="AB1404">
        <v>2.8252552513237843</v>
      </c>
      <c r="AC1404">
        <v>-3.0912639512276505</v>
      </c>
      <c r="AD1404">
        <v>19.815855804295374</v>
      </c>
      <c r="AE1404">
        <v>19.675906100585173</v>
      </c>
    </row>
    <row r="1405" spans="1:31">
      <c r="A1405">
        <v>7</v>
      </c>
      <c r="B1405">
        <v>148</v>
      </c>
      <c r="C1405">
        <v>1999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80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Q1405">
        <v>804</v>
      </c>
      <c r="R1405">
        <v>131450.25</v>
      </c>
      <c r="S1405">
        <v>131262.75</v>
      </c>
      <c r="T1405">
        <v>12.681299579118329</v>
      </c>
      <c r="U1405">
        <v>54.802005900379193</v>
      </c>
      <c r="V1405">
        <v>75.602915526301217</v>
      </c>
      <c r="W1405">
        <v>69.68730495361352</v>
      </c>
      <c r="X1405">
        <v>0</v>
      </c>
      <c r="Y1405">
        <v>0</v>
      </c>
      <c r="AA1405">
        <v>6.7224122914079212</v>
      </c>
      <c r="AB1405">
        <v>3.0230511381836194</v>
      </c>
      <c r="AC1405">
        <v>-4.0291170628074591</v>
      </c>
      <c r="AD1405">
        <v>10.125408082247889</v>
      </c>
      <c r="AE1405">
        <v>10.18693206801907</v>
      </c>
    </row>
    <row r="1406" spans="1:31">
      <c r="A1406">
        <v>7</v>
      </c>
      <c r="B1406">
        <v>149</v>
      </c>
      <c r="C1406">
        <v>1999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81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178</v>
      </c>
      <c r="R1406">
        <v>36763.75</v>
      </c>
      <c r="S1406">
        <v>36724.75</v>
      </c>
      <c r="T1406">
        <v>13.114848186052836</v>
      </c>
      <c r="U1406">
        <v>55.545211335679618</v>
      </c>
      <c r="V1406">
        <v>75.289209592985415</v>
      </c>
      <c r="W1406">
        <v>69.425680038665718</v>
      </c>
      <c r="X1406">
        <v>0</v>
      </c>
      <c r="Y1406">
        <v>0</v>
      </c>
      <c r="AA1406">
        <v>7.3027870680621731</v>
      </c>
      <c r="AB1406">
        <v>3.0967436457733619</v>
      </c>
      <c r="AC1406">
        <v>4.0648308943492957</v>
      </c>
      <c r="AD1406">
        <v>2.8318544193239705</v>
      </c>
      <c r="AE1406">
        <v>2.8394042806285258</v>
      </c>
    </row>
    <row r="1407" spans="1:31">
      <c r="A1407">
        <v>7</v>
      </c>
      <c r="B1407">
        <v>150</v>
      </c>
      <c r="C1407">
        <v>1999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83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864</v>
      </c>
      <c r="R1407">
        <v>117588</v>
      </c>
      <c r="S1407">
        <v>116316</v>
      </c>
      <c r="T1407">
        <v>12.595409395516548</v>
      </c>
      <c r="U1407">
        <v>54.673174799683608</v>
      </c>
      <c r="V1407">
        <v>76.181075690361979</v>
      </c>
      <c r="W1407">
        <v>69.557692158430513</v>
      </c>
      <c r="X1407">
        <v>0</v>
      </c>
      <c r="Y1407">
        <v>0</v>
      </c>
      <c r="AA1407">
        <v>6.7490123086776883</v>
      </c>
      <c r="AB1407">
        <v>2.9267845463850679</v>
      </c>
      <c r="AC1407">
        <v>-4.8393919833153127</v>
      </c>
      <c r="AD1407">
        <v>9.0576205490317818</v>
      </c>
      <c r="AE1407">
        <v>9.0101675118920976</v>
      </c>
    </row>
    <row r="1408" spans="1:31">
      <c r="A1408">
        <v>7</v>
      </c>
      <c r="B1408">
        <v>151</v>
      </c>
      <c r="C1408">
        <v>1998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6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2344</v>
      </c>
      <c r="R1408">
        <v>471696</v>
      </c>
      <c r="S1408">
        <v>471763</v>
      </c>
      <c r="T1408">
        <v>12.440300532546388</v>
      </c>
      <c r="U1408">
        <v>54.379832670217887</v>
      </c>
      <c r="V1408">
        <v>77.45626469222654</v>
      </c>
      <c r="W1408">
        <v>71.49084748337205</v>
      </c>
      <c r="X1408">
        <v>0</v>
      </c>
      <c r="Y1408">
        <v>0</v>
      </c>
      <c r="AA1408">
        <v>6.5409246371185388</v>
      </c>
      <c r="AB1408">
        <v>3.0311273203104694</v>
      </c>
      <c r="AC1408">
        <v>2.4575897084886167</v>
      </c>
      <c r="AD1408">
        <v>38.387359164113654</v>
      </c>
      <c r="AE1408">
        <v>39.248712433049853</v>
      </c>
    </row>
    <row r="1409" spans="1:31">
      <c r="A1409">
        <v>7</v>
      </c>
      <c r="B1409">
        <v>152</v>
      </c>
      <c r="C1409">
        <v>1998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24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1524</v>
      </c>
      <c r="R1409">
        <v>236730</v>
      </c>
      <c r="S1409">
        <v>236718</v>
      </c>
      <c r="T1409">
        <v>12.333772652388799</v>
      </c>
      <c r="U1409">
        <v>54.230468320955744</v>
      </c>
      <c r="V1409">
        <v>77.566002585356486</v>
      </c>
      <c r="W1409">
        <v>71.589638206643855</v>
      </c>
      <c r="X1409">
        <v>0</v>
      </c>
      <c r="Y1409">
        <v>0</v>
      </c>
      <c r="AA1409">
        <v>6.7681530676870167</v>
      </c>
      <c r="AB1409">
        <v>2.8983936797537324</v>
      </c>
      <c r="AC1409">
        <v>-6.0181141593881557</v>
      </c>
      <c r="AD1409">
        <v>19.26545812328412</v>
      </c>
      <c r="AE1409">
        <v>19.721163910906675</v>
      </c>
    </row>
    <row r="1410" spans="1:31">
      <c r="A1410">
        <v>7</v>
      </c>
      <c r="B1410">
        <v>153</v>
      </c>
      <c r="C1410">
        <v>1998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49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1172</v>
      </c>
      <c r="R1410">
        <v>233949.5</v>
      </c>
      <c r="S1410">
        <v>233948.5</v>
      </c>
      <c r="T1410">
        <v>12.453097783923456</v>
      </c>
      <c r="U1410">
        <v>54.413920157641549</v>
      </c>
      <c r="V1410">
        <v>76.568996595403135</v>
      </c>
      <c r="W1410">
        <v>70.673064709112239</v>
      </c>
      <c r="X1410">
        <v>0</v>
      </c>
      <c r="Y1410">
        <v>0</v>
      </c>
      <c r="AA1410">
        <v>7.1865555795038478</v>
      </c>
      <c r="AB1410">
        <v>2.925806304180123</v>
      </c>
      <c r="AC1410">
        <v>-3.9416918423907177</v>
      </c>
      <c r="AD1410">
        <v>19.039176678972911</v>
      </c>
      <c r="AE1410">
        <v>19.240895546412546</v>
      </c>
    </row>
    <row r="1411" spans="1:31">
      <c r="A1411">
        <v>7</v>
      </c>
      <c r="B1411">
        <v>154</v>
      </c>
      <c r="C1411">
        <v>1998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80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705</v>
      </c>
      <c r="R1411">
        <v>110510.5</v>
      </c>
      <c r="S1411">
        <v>88423</v>
      </c>
      <c r="T1411">
        <v>12.597345953551923</v>
      </c>
      <c r="U1411">
        <v>54.603813487441059</v>
      </c>
      <c r="V1411">
        <v>97.143043099645084</v>
      </c>
      <c r="W1411">
        <v>71.752817280572174</v>
      </c>
      <c r="X1411">
        <v>0</v>
      </c>
      <c r="Y1411">
        <v>0</v>
      </c>
      <c r="AA1411">
        <v>6.720442818530918</v>
      </c>
      <c r="AB1411">
        <v>3.0468685721933646</v>
      </c>
      <c r="AC1411">
        <v>-3.2323655168192502</v>
      </c>
      <c r="AD1411">
        <v>8.9935175513588899</v>
      </c>
      <c r="AE1411">
        <v>7.3833812690165725</v>
      </c>
    </row>
    <row r="1412" spans="1:31">
      <c r="A1412">
        <v>7</v>
      </c>
      <c r="B1412">
        <v>155</v>
      </c>
      <c r="C1412">
        <v>1998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81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194</v>
      </c>
      <c r="R1412">
        <v>35708</v>
      </c>
      <c r="S1412">
        <v>35665</v>
      </c>
      <c r="T1412">
        <v>13.001820320376387</v>
      </c>
      <c r="U1412">
        <v>55.374568905089049</v>
      </c>
      <c r="V1412">
        <v>76.341174821253503</v>
      </c>
      <c r="W1412">
        <v>70.390099548576785</v>
      </c>
      <c r="X1412">
        <v>0</v>
      </c>
      <c r="Y1412">
        <v>0</v>
      </c>
      <c r="AA1412">
        <v>7.1426545015843876</v>
      </c>
      <c r="AB1412">
        <v>3.1736116414722777</v>
      </c>
      <c r="AC1412">
        <v>5.9851945315434305</v>
      </c>
      <c r="AD1412">
        <v>2.905972959347058</v>
      </c>
      <c r="AE1412">
        <v>2.9214933357687434</v>
      </c>
    </row>
    <row r="1413" spans="1:31">
      <c r="A1413">
        <v>7</v>
      </c>
      <c r="B1413">
        <v>156</v>
      </c>
      <c r="C1413">
        <v>1998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83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1077</v>
      </c>
      <c r="R1413">
        <v>140185.5</v>
      </c>
      <c r="S1413">
        <v>137990.5</v>
      </c>
      <c r="T1413">
        <v>12.471075824532493</v>
      </c>
      <c r="U1413">
        <v>54.463278269156227</v>
      </c>
      <c r="V1413">
        <v>78.717195024295705</v>
      </c>
      <c r="W1413">
        <v>71.516503241889936</v>
      </c>
      <c r="X1413">
        <v>0</v>
      </c>
      <c r="Y1413">
        <v>0</v>
      </c>
      <c r="AA1413">
        <v>6.8479095178144282</v>
      </c>
      <c r="AB1413">
        <v>3.0385036231066294</v>
      </c>
      <c r="AC1413">
        <v>-7.3526502682390689</v>
      </c>
      <c r="AD1413">
        <v>11.408515522923356</v>
      </c>
      <c r="AE1413">
        <v>11.48435350484557</v>
      </c>
    </row>
    <row r="1414" spans="1:31">
      <c r="A1414">
        <v>7</v>
      </c>
      <c r="B1414">
        <v>157</v>
      </c>
      <c r="C1414">
        <v>1997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6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2454</v>
      </c>
      <c r="R1414">
        <v>489035</v>
      </c>
      <c r="S1414">
        <v>489030</v>
      </c>
      <c r="T1414">
        <v>12.382745611254816</v>
      </c>
      <c r="U1414">
        <v>54.288845265116642</v>
      </c>
      <c r="V1414">
        <v>76.051889250150381</v>
      </c>
      <c r="W1414">
        <v>70.189744408111594</v>
      </c>
      <c r="X1414">
        <v>0</v>
      </c>
      <c r="Y1414">
        <v>0</v>
      </c>
      <c r="AA1414">
        <v>6.3888553565442843</v>
      </c>
      <c r="AB1414">
        <v>2.947316151418764</v>
      </c>
      <c r="AC1414">
        <v>1.9261589224536024</v>
      </c>
      <c r="AD1414">
        <v>38.577331957059954</v>
      </c>
      <c r="AE1414">
        <v>38.690296698459214</v>
      </c>
    </row>
    <row r="1415" spans="1:31">
      <c r="A1415">
        <v>7</v>
      </c>
      <c r="B1415">
        <v>158</v>
      </c>
      <c r="C1415">
        <v>1997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24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1632</v>
      </c>
      <c r="R1415">
        <v>246580</v>
      </c>
      <c r="S1415">
        <v>246552</v>
      </c>
      <c r="T1415">
        <v>12.233725362965362</v>
      </c>
      <c r="U1415">
        <v>54.060121191472803</v>
      </c>
      <c r="V1415">
        <v>76.011858350369394</v>
      </c>
      <c r="W1415">
        <v>70.154120838605593</v>
      </c>
      <c r="X1415">
        <v>0</v>
      </c>
      <c r="Y1415">
        <v>0</v>
      </c>
      <c r="AA1415">
        <v>6.7046845949692813</v>
      </c>
      <c r="AB1415">
        <v>2.8069192442667661</v>
      </c>
      <c r="AC1415">
        <v>-4.4661027603110259</v>
      </c>
      <c r="AD1415">
        <v>19.451365472761335</v>
      </c>
      <c r="AE1415">
        <v>19.496408387478677</v>
      </c>
    </row>
    <row r="1416" spans="1:31">
      <c r="A1416">
        <v>7</v>
      </c>
      <c r="B1416">
        <v>159</v>
      </c>
      <c r="C1416">
        <v>1997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49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1208</v>
      </c>
      <c r="R1416">
        <v>231088.75</v>
      </c>
      <c r="S1416">
        <v>231082.75</v>
      </c>
      <c r="T1416">
        <v>12.287954303270928</v>
      </c>
      <c r="U1416">
        <v>54.133434884256815</v>
      </c>
      <c r="V1416">
        <v>75.39688358391075</v>
      </c>
      <c r="W1416">
        <v>69.590297427653198</v>
      </c>
      <c r="X1416">
        <v>0</v>
      </c>
      <c r="Y1416">
        <v>0</v>
      </c>
      <c r="AA1416">
        <v>6.9670535042055377</v>
      </c>
      <c r="AB1416">
        <v>2.912168693932466</v>
      </c>
      <c r="AC1416">
        <v>-2.4941290919774408</v>
      </c>
      <c r="AD1416">
        <v>18.229344362452661</v>
      </c>
      <c r="AE1416">
        <v>18.126298055444405</v>
      </c>
    </row>
    <row r="1417" spans="1:31">
      <c r="A1417">
        <v>7</v>
      </c>
      <c r="B1417">
        <v>160</v>
      </c>
      <c r="C1417">
        <v>1997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80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Q1417">
        <v>750</v>
      </c>
      <c r="R1417">
        <v>115958</v>
      </c>
      <c r="S1417">
        <v>115879.5</v>
      </c>
      <c r="T1417">
        <v>12.672778074820195</v>
      </c>
      <c r="U1417">
        <v>54.780690286029888</v>
      </c>
      <c r="V1417">
        <v>76.02067578821007</v>
      </c>
      <c r="W1417">
        <v>70.125398828093196</v>
      </c>
      <c r="X1417">
        <v>0</v>
      </c>
      <c r="Y1417">
        <v>0</v>
      </c>
      <c r="AA1417">
        <v>6.5462255691031155</v>
      </c>
      <c r="AB1417">
        <v>3.0980717549181493</v>
      </c>
      <c r="AC1417">
        <v>-2.3175749332644315</v>
      </c>
      <c r="AD1417">
        <v>9.1473008252512802</v>
      </c>
      <c r="AE1417">
        <v>9.1595651055277614</v>
      </c>
    </row>
    <row r="1418" spans="1:31">
      <c r="A1418">
        <v>7</v>
      </c>
      <c r="B1418">
        <v>161</v>
      </c>
      <c r="C1418">
        <v>1997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81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Q1418">
        <v>218</v>
      </c>
      <c r="R1418">
        <v>40057</v>
      </c>
      <c r="S1418">
        <v>40032</v>
      </c>
      <c r="T1418">
        <v>12.59667473849764</v>
      </c>
      <c r="U1418">
        <v>54.675959232613906</v>
      </c>
      <c r="V1418">
        <v>75.555048461231053</v>
      </c>
      <c r="W1418">
        <v>69.700227872701959</v>
      </c>
      <c r="X1418">
        <v>0</v>
      </c>
      <c r="Y1418">
        <v>0</v>
      </c>
      <c r="AA1418">
        <v>6.8806936042329108</v>
      </c>
      <c r="AB1418">
        <v>3.1826080056294184</v>
      </c>
      <c r="AC1418">
        <v>3.657334563658301</v>
      </c>
      <c r="AD1418">
        <v>3.1598805529337386</v>
      </c>
      <c r="AE1418">
        <v>3.1450994525335143</v>
      </c>
    </row>
    <row r="1419" spans="1:31">
      <c r="A1419">
        <v>7</v>
      </c>
      <c r="B1419">
        <v>162</v>
      </c>
      <c r="C1419">
        <v>1997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83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1215</v>
      </c>
      <c r="R1419">
        <v>144955.75</v>
      </c>
      <c r="S1419">
        <v>143463.75</v>
      </c>
      <c r="T1419">
        <v>12.301015999710257</v>
      </c>
      <c r="U1419">
        <v>54.163891575397962</v>
      </c>
      <c r="V1419">
        <v>77.049692343885184</v>
      </c>
      <c r="W1419">
        <v>70.387604433873619</v>
      </c>
      <c r="X1419">
        <v>0</v>
      </c>
      <c r="Y1419">
        <v>0</v>
      </c>
      <c r="AA1419">
        <v>6.9631557723949582</v>
      </c>
      <c r="AB1419">
        <v>2.9817152238362956</v>
      </c>
      <c r="AC1419">
        <v>-7.1949275680346574</v>
      </c>
      <c r="AD1419">
        <v>11.434776829541024</v>
      </c>
      <c r="AE1419">
        <v>11.382332300556437</v>
      </c>
    </row>
    <row r="1420" spans="1:31">
      <c r="A1420">
        <v>7</v>
      </c>
      <c r="B1420">
        <v>163</v>
      </c>
      <c r="C1420">
        <v>1996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6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2323</v>
      </c>
      <c r="R1420">
        <v>439672</v>
      </c>
      <c r="S1420">
        <v>439485</v>
      </c>
      <c r="T1420">
        <v>12.16934669480886</v>
      </c>
      <c r="U1420">
        <v>53.930359397931682</v>
      </c>
      <c r="V1420">
        <v>79.053200222987641</v>
      </c>
      <c r="W1420">
        <v>72.939372645477434</v>
      </c>
      <c r="X1420">
        <v>0</v>
      </c>
      <c r="Y1420">
        <v>0</v>
      </c>
      <c r="AA1420">
        <v>6.8502386317966799</v>
      </c>
      <c r="AB1420">
        <v>2.9655199024881793</v>
      </c>
      <c r="AC1420">
        <v>-3.6107776483278129</v>
      </c>
      <c r="AD1420">
        <v>36.518093263697857</v>
      </c>
      <c r="AE1420">
        <v>36.828084871262945</v>
      </c>
    </row>
    <row r="1421" spans="1:31">
      <c r="A1421">
        <v>7</v>
      </c>
      <c r="B1421">
        <v>164</v>
      </c>
      <c r="C1421">
        <v>1996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24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1665</v>
      </c>
      <c r="R1421">
        <v>237073</v>
      </c>
      <c r="S1421">
        <v>237045</v>
      </c>
      <c r="T1421">
        <v>12.259658417449478</v>
      </c>
      <c r="U1421">
        <v>54.104267122276362</v>
      </c>
      <c r="V1421">
        <v>78.320476280875809</v>
      </c>
      <c r="W1421">
        <v>72.286016804405179</v>
      </c>
      <c r="X1421">
        <v>0</v>
      </c>
      <c r="Y1421">
        <v>0</v>
      </c>
      <c r="AA1421">
        <v>7.2394158413965437</v>
      </c>
      <c r="AB1421">
        <v>2.823695798569426</v>
      </c>
      <c r="AC1421">
        <v>-5.7189554653406756</v>
      </c>
      <c r="AD1421">
        <v>19.690710175550503</v>
      </c>
      <c r="AE1421">
        <v>19.686030263584499</v>
      </c>
    </row>
    <row r="1422" spans="1:31">
      <c r="A1422">
        <v>7</v>
      </c>
      <c r="B1422">
        <v>165</v>
      </c>
      <c r="C1422">
        <v>1996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49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1386</v>
      </c>
      <c r="R1422">
        <v>242534.75</v>
      </c>
      <c r="S1422">
        <v>242524.25</v>
      </c>
      <c r="T1422">
        <v>12.39685447136957</v>
      </c>
      <c r="U1422">
        <v>54.32930933710751</v>
      </c>
      <c r="V1422">
        <v>77.603039696030976</v>
      </c>
      <c r="W1422">
        <v>71.624335311211524</v>
      </c>
      <c r="X1422">
        <v>0</v>
      </c>
      <c r="Y1422">
        <v>0</v>
      </c>
      <c r="AA1422">
        <v>7.375859545859667</v>
      </c>
      <c r="AB1422">
        <v>2.9755404992182219</v>
      </c>
      <c r="AC1422">
        <v>-5.390771529735888</v>
      </c>
      <c r="AD1422">
        <v>20.144349924915943</v>
      </c>
      <c r="AE1422">
        <v>19.956704638352676</v>
      </c>
    </row>
    <row r="1423" spans="1:31">
      <c r="A1423">
        <v>7</v>
      </c>
      <c r="B1423">
        <v>166</v>
      </c>
      <c r="C1423">
        <v>1996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80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735</v>
      </c>
      <c r="R1423">
        <v>109387.5</v>
      </c>
      <c r="S1423">
        <v>109256.5</v>
      </c>
      <c r="T1423">
        <v>12.529237801394125</v>
      </c>
      <c r="U1423">
        <v>54.544525954977502</v>
      </c>
      <c r="V1423">
        <v>78.579045640303946</v>
      </c>
      <c r="W1423">
        <v>72.448498711747462</v>
      </c>
      <c r="X1423">
        <v>0</v>
      </c>
      <c r="Y1423">
        <v>0</v>
      </c>
      <c r="AA1423">
        <v>7.1822093175278763</v>
      </c>
      <c r="AB1423">
        <v>3.2917650321675098</v>
      </c>
      <c r="AC1423">
        <v>-3.9268970181669745</v>
      </c>
      <c r="AD1423">
        <v>9.0854612685882881</v>
      </c>
      <c r="AE1423">
        <v>9.0938906810890234</v>
      </c>
    </row>
    <row r="1424" spans="1:31">
      <c r="A1424">
        <v>7</v>
      </c>
      <c r="B1424">
        <v>167</v>
      </c>
      <c r="C1424">
        <v>1996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81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221</v>
      </c>
      <c r="R1424">
        <v>35585.25</v>
      </c>
      <c r="S1424">
        <v>35534.25</v>
      </c>
      <c r="T1424">
        <v>12.303271720726988</v>
      </c>
      <c r="U1424">
        <v>54.192588840344179</v>
      </c>
      <c r="V1424">
        <v>77.754324349043131</v>
      </c>
      <c r="W1424">
        <v>71.681843565010922</v>
      </c>
      <c r="X1424">
        <v>0</v>
      </c>
      <c r="Y1424">
        <v>0</v>
      </c>
      <c r="AA1424">
        <v>7.4264069561206894</v>
      </c>
      <c r="AB1424">
        <v>3.1862334868711604</v>
      </c>
      <c r="AC1424">
        <v>-0.2208695036649814</v>
      </c>
      <c r="AD1424">
        <v>2.9556248255790778</v>
      </c>
      <c r="AE1424">
        <v>2.9263709348200391</v>
      </c>
    </row>
    <row r="1425" spans="1:42">
      <c r="A1425">
        <v>7</v>
      </c>
      <c r="B1425">
        <v>168</v>
      </c>
      <c r="C1425">
        <v>1996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83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1237</v>
      </c>
      <c r="R1425">
        <v>139731.5</v>
      </c>
      <c r="S1425">
        <v>138524.5</v>
      </c>
      <c r="T1425">
        <v>12.284288081069764</v>
      </c>
      <c r="U1425">
        <v>54.129666593274109</v>
      </c>
      <c r="V1425">
        <v>79.020238297196357</v>
      </c>
      <c r="W1425">
        <v>72.316079355636944</v>
      </c>
      <c r="X1425">
        <v>0</v>
      </c>
      <c r="Y1425">
        <v>0</v>
      </c>
      <c r="AA1425">
        <v>7.3673247207022943</v>
      </c>
      <c r="AB1425">
        <v>3.0387671985562199</v>
      </c>
      <c r="AC1425">
        <v>-5.3516478920642845</v>
      </c>
      <c r="AD1425">
        <v>11.60576054166833</v>
      </c>
      <c r="AE1425">
        <v>11.508918610890836</v>
      </c>
    </row>
    <row r="1426" spans="1:42">
      <c r="A1426">
        <v>8</v>
      </c>
      <c r="B1426">
        <v>1</v>
      </c>
      <c r="C1426">
        <v>2023</v>
      </c>
      <c r="D1426">
        <v>99</v>
      </c>
      <c r="E1426">
        <v>99</v>
      </c>
      <c r="F1426">
        <v>99</v>
      </c>
      <c r="G1426">
        <v>99</v>
      </c>
      <c r="H1426">
        <v>1</v>
      </c>
      <c r="I1426">
        <v>99</v>
      </c>
      <c r="J1426">
        <v>103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</row>
    <row r="1427" spans="1:42">
      <c r="A1427">
        <v>8</v>
      </c>
      <c r="B1427">
        <v>2</v>
      </c>
      <c r="C1427">
        <v>2023</v>
      </c>
      <c r="D1427">
        <v>99</v>
      </c>
      <c r="E1427">
        <v>99</v>
      </c>
      <c r="F1427">
        <v>99</v>
      </c>
      <c r="G1427">
        <v>99</v>
      </c>
      <c r="H1427">
        <v>2</v>
      </c>
      <c r="I1427">
        <v>99</v>
      </c>
      <c r="J1427">
        <v>106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127</v>
      </c>
      <c r="R1427">
        <v>117583</v>
      </c>
      <c r="S1427">
        <v>117549</v>
      </c>
      <c r="T1427">
        <v>4.6656319365894721</v>
      </c>
      <c r="U1427">
        <v>60.337161524130352</v>
      </c>
      <c r="V1427">
        <v>93.647586737001632</v>
      </c>
      <c r="W1427">
        <v>86.425153765663595</v>
      </c>
      <c r="X1427">
        <v>0.37675514317545905</v>
      </c>
      <c r="Y1427">
        <v>0.7535102863509181</v>
      </c>
      <c r="Z1427">
        <v>0</v>
      </c>
      <c r="AA1427">
        <v>7.2501465040160751</v>
      </c>
      <c r="AB1427">
        <v>2.4682697047409712</v>
      </c>
      <c r="AC1427">
        <v>-29.493797130094521</v>
      </c>
      <c r="AD1427">
        <v>7.9488200447388575</v>
      </c>
      <c r="AE1427">
        <v>8.2083341370761911</v>
      </c>
      <c r="AF1427">
        <v>1191</v>
      </c>
      <c r="AG1427">
        <v>3</v>
      </c>
      <c r="AH1427">
        <v>0</v>
      </c>
      <c r="AI1427">
        <v>278</v>
      </c>
      <c r="AJ1427">
        <v>5097</v>
      </c>
      <c r="AK1427">
        <v>1367</v>
      </c>
      <c r="AL1427">
        <v>5772</v>
      </c>
      <c r="AM1427">
        <v>5</v>
      </c>
      <c r="AN1427">
        <v>2355</v>
      </c>
      <c r="AO1427">
        <v>1085</v>
      </c>
      <c r="AP1427">
        <v>53</v>
      </c>
    </row>
    <row r="1428" spans="1:42">
      <c r="A1428">
        <v>8</v>
      </c>
      <c r="B1428">
        <v>3</v>
      </c>
      <c r="C1428">
        <v>2023</v>
      </c>
      <c r="D1428">
        <v>99</v>
      </c>
      <c r="E1428">
        <v>99</v>
      </c>
      <c r="F1428">
        <v>99</v>
      </c>
      <c r="G1428">
        <v>99</v>
      </c>
      <c r="H1428">
        <v>1</v>
      </c>
      <c r="I1428">
        <v>99</v>
      </c>
      <c r="J1428">
        <v>109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496</v>
      </c>
      <c r="R1428">
        <v>361364</v>
      </c>
      <c r="S1428">
        <v>361065</v>
      </c>
      <c r="T1428">
        <v>4.5142875327924203</v>
      </c>
      <c r="U1428">
        <v>60.427643222134513</v>
      </c>
      <c r="V1428">
        <v>90.997186171243172</v>
      </c>
      <c r="W1428">
        <v>83.96428288535482</v>
      </c>
      <c r="X1428">
        <v>3.3246255852824307</v>
      </c>
      <c r="Y1428">
        <v>6.6492511705648614</v>
      </c>
      <c r="Z1428">
        <v>85.793272157713574</v>
      </c>
      <c r="AA1428">
        <v>9.4463142513077472</v>
      </c>
      <c r="AB1428">
        <v>2.7222567826670896</v>
      </c>
      <c r="AC1428">
        <v>-20.696676591770888</v>
      </c>
      <c r="AD1428">
        <v>24.42884946503332</v>
      </c>
      <c r="AE1428">
        <v>24.49491305511841</v>
      </c>
      <c r="AF1428">
        <v>5687</v>
      </c>
      <c r="AG1428">
        <v>0</v>
      </c>
      <c r="AH1428">
        <v>0</v>
      </c>
      <c r="AI1428">
        <v>1965</v>
      </c>
      <c r="AJ1428">
        <v>14122</v>
      </c>
      <c r="AK1428">
        <v>3110</v>
      </c>
      <c r="AL1428">
        <v>13102</v>
      </c>
      <c r="AM1428">
        <v>18</v>
      </c>
      <c r="AN1428">
        <v>3216</v>
      </c>
      <c r="AO1428">
        <v>3056</v>
      </c>
      <c r="AP1428">
        <v>225</v>
      </c>
    </row>
    <row r="1429" spans="1:42">
      <c r="A1429">
        <v>8</v>
      </c>
      <c r="B1429">
        <v>4</v>
      </c>
      <c r="C1429">
        <v>2023</v>
      </c>
      <c r="D1429">
        <v>99</v>
      </c>
      <c r="E1429">
        <v>99</v>
      </c>
      <c r="F1429">
        <v>99</v>
      </c>
      <c r="G1429">
        <v>99</v>
      </c>
      <c r="H1429">
        <v>1</v>
      </c>
      <c r="I1429">
        <v>99</v>
      </c>
      <c r="J1429">
        <v>111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270</v>
      </c>
      <c r="R1429">
        <v>177741</v>
      </c>
      <c r="S1429">
        <v>177112</v>
      </c>
      <c r="T1429">
        <v>3.9777203909058687</v>
      </c>
      <c r="U1429">
        <v>60.622922218709078</v>
      </c>
      <c r="V1429">
        <v>90.91699239763679</v>
      </c>
      <c r="W1429">
        <v>83.810853019558607</v>
      </c>
      <c r="X1429">
        <v>1.457176453378793</v>
      </c>
      <c r="Y1429">
        <v>2.914352906757586</v>
      </c>
      <c r="Z1429">
        <v>77.511097608317741</v>
      </c>
      <c r="AA1429">
        <v>9.8217803203471856</v>
      </c>
      <c r="AB1429">
        <v>2.3829145767860114</v>
      </c>
      <c r="AC1429">
        <v>-34.986302570292203</v>
      </c>
      <c r="AD1429">
        <v>12.015607898862328</v>
      </c>
      <c r="AE1429">
        <v>11.993451281546232</v>
      </c>
      <c r="AF1429">
        <v>3009</v>
      </c>
      <c r="AG1429">
        <v>0</v>
      </c>
      <c r="AH1429">
        <v>0</v>
      </c>
      <c r="AI1429">
        <v>806</v>
      </c>
      <c r="AJ1429">
        <v>11786</v>
      </c>
      <c r="AK1429">
        <v>3184</v>
      </c>
      <c r="AL1429">
        <v>15917</v>
      </c>
      <c r="AM1429">
        <v>9</v>
      </c>
      <c r="AN1429">
        <v>1637</v>
      </c>
      <c r="AO1429">
        <v>1462</v>
      </c>
      <c r="AP1429">
        <v>138</v>
      </c>
    </row>
    <row r="1430" spans="1:42">
      <c r="A1430">
        <v>8</v>
      </c>
      <c r="B1430">
        <v>5</v>
      </c>
      <c r="C1430">
        <v>2023</v>
      </c>
      <c r="D1430">
        <v>99</v>
      </c>
      <c r="E1430">
        <v>99</v>
      </c>
      <c r="F1430">
        <v>99</v>
      </c>
      <c r="G1430">
        <v>99</v>
      </c>
      <c r="H1430">
        <v>1</v>
      </c>
      <c r="I1430">
        <v>99</v>
      </c>
      <c r="J1430">
        <v>116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100</v>
      </c>
      <c r="R1430">
        <v>33230</v>
      </c>
      <c r="S1430">
        <v>33161</v>
      </c>
      <c r="T1430">
        <v>4.3139933794763756</v>
      </c>
      <c r="U1430">
        <v>60.489762069901388</v>
      </c>
      <c r="V1430">
        <v>89.368602304466421</v>
      </c>
      <c r="W1430">
        <v>82.422417900545781</v>
      </c>
      <c r="X1430">
        <v>5.8290701173638286</v>
      </c>
      <c r="Y1430">
        <v>11.658140234727655</v>
      </c>
      <c r="Z1430">
        <v>90.285886247366818</v>
      </c>
      <c r="AA1430">
        <v>9.7805024038105906</v>
      </c>
      <c r="AB1430">
        <v>2.5581549045883518</v>
      </c>
      <c r="AC1430">
        <v>-35.281797645087003</v>
      </c>
      <c r="AD1430">
        <v>2.2464071344214065</v>
      </c>
      <c r="AE1430">
        <v>2.2083550383238406</v>
      </c>
      <c r="AF1430">
        <v>498</v>
      </c>
      <c r="AG1430">
        <v>1</v>
      </c>
      <c r="AH1430">
        <v>0</v>
      </c>
      <c r="AI1430">
        <v>203</v>
      </c>
      <c r="AJ1430">
        <v>1467</v>
      </c>
      <c r="AK1430">
        <v>456</v>
      </c>
      <c r="AL1430">
        <v>1795</v>
      </c>
      <c r="AM1430">
        <v>0</v>
      </c>
      <c r="AN1430">
        <v>623</v>
      </c>
      <c r="AO1430">
        <v>124</v>
      </c>
      <c r="AP1430">
        <v>38</v>
      </c>
    </row>
    <row r="1431" spans="1:42">
      <c r="A1431">
        <v>8</v>
      </c>
      <c r="B1431">
        <v>6</v>
      </c>
      <c r="C1431">
        <v>2023</v>
      </c>
      <c r="D1431">
        <v>99</v>
      </c>
      <c r="E1431">
        <v>99</v>
      </c>
      <c r="F1431">
        <v>99</v>
      </c>
      <c r="G1431">
        <v>99</v>
      </c>
      <c r="H1431">
        <v>2</v>
      </c>
      <c r="I1431">
        <v>99</v>
      </c>
      <c r="J1431">
        <v>117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152</v>
      </c>
      <c r="R1431">
        <v>111813</v>
      </c>
      <c r="S1431">
        <v>111027</v>
      </c>
      <c r="T1431">
        <v>3.4432758266033461</v>
      </c>
      <c r="U1431">
        <v>60.959946679636481</v>
      </c>
      <c r="V1431">
        <v>90.907697083356609</v>
      </c>
      <c r="W1431">
        <v>83.723417727219399</v>
      </c>
      <c r="X1431">
        <v>0.73068426748231419</v>
      </c>
      <c r="Y1431">
        <v>1.4613685349646284</v>
      </c>
      <c r="Z1431">
        <v>15.007199520628188</v>
      </c>
      <c r="AA1431">
        <v>8.9627143356865773</v>
      </c>
      <c r="AB1431">
        <v>2.4256215412413247</v>
      </c>
      <c r="AC1431">
        <v>-31.623352482371672</v>
      </c>
      <c r="AD1431">
        <v>7.5587577767397152</v>
      </c>
      <c r="AE1431">
        <v>7.5105454909484255</v>
      </c>
      <c r="AF1431">
        <v>831</v>
      </c>
      <c r="AG1431">
        <v>4</v>
      </c>
      <c r="AH1431">
        <v>1</v>
      </c>
      <c r="AI1431">
        <v>162</v>
      </c>
      <c r="AJ1431">
        <v>5781</v>
      </c>
      <c r="AK1431">
        <v>1986</v>
      </c>
      <c r="AL1431">
        <v>14710</v>
      </c>
      <c r="AM1431">
        <v>6</v>
      </c>
      <c r="AN1431">
        <v>1666</v>
      </c>
      <c r="AO1431">
        <v>415</v>
      </c>
      <c r="AP1431">
        <v>71</v>
      </c>
    </row>
    <row r="1432" spans="1:42">
      <c r="A1432">
        <v>8</v>
      </c>
      <c r="B1432">
        <v>7</v>
      </c>
      <c r="C1432">
        <v>2023</v>
      </c>
      <c r="D1432">
        <v>99</v>
      </c>
      <c r="E1432">
        <v>99</v>
      </c>
      <c r="F1432">
        <v>99</v>
      </c>
      <c r="G1432">
        <v>99</v>
      </c>
      <c r="H1432">
        <v>1</v>
      </c>
      <c r="I1432">
        <v>99</v>
      </c>
      <c r="J1432">
        <v>121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277</v>
      </c>
      <c r="R1432">
        <v>193387</v>
      </c>
      <c r="S1432">
        <v>193080</v>
      </c>
      <c r="T1432">
        <v>4.2828990573306394</v>
      </c>
      <c r="U1432">
        <v>60.531308266003713</v>
      </c>
      <c r="V1432">
        <v>90.029115186088973</v>
      </c>
      <c r="W1432">
        <v>83.04683447275734</v>
      </c>
      <c r="X1432">
        <v>2.8874743390196858</v>
      </c>
      <c r="Y1432">
        <v>5.7749486780393715</v>
      </c>
      <c r="Z1432">
        <v>88.814139523339236</v>
      </c>
      <c r="AA1432">
        <v>10.062791906171858</v>
      </c>
      <c r="AB1432">
        <v>2.5033091229016455</v>
      </c>
      <c r="AC1432">
        <v>-37.856367378772632</v>
      </c>
      <c r="AD1432">
        <v>13.073305341689816</v>
      </c>
      <c r="AE1432">
        <v>12.955563290203569</v>
      </c>
      <c r="AF1432">
        <v>2831</v>
      </c>
      <c r="AG1432">
        <v>0</v>
      </c>
      <c r="AH1432">
        <v>0</v>
      </c>
      <c r="AI1432">
        <v>1294</v>
      </c>
      <c r="AJ1432">
        <v>6905</v>
      </c>
      <c r="AK1432">
        <v>1074</v>
      </c>
      <c r="AL1432">
        <v>7557</v>
      </c>
      <c r="AM1432">
        <v>0</v>
      </c>
      <c r="AN1432">
        <v>2066</v>
      </c>
      <c r="AO1432">
        <v>2752</v>
      </c>
      <c r="AP1432">
        <v>150</v>
      </c>
    </row>
    <row r="1433" spans="1:42">
      <c r="A1433">
        <v>8</v>
      </c>
      <c r="B1433">
        <v>8</v>
      </c>
      <c r="C1433">
        <v>2023</v>
      </c>
      <c r="D1433">
        <v>99</v>
      </c>
      <c r="E1433">
        <v>99</v>
      </c>
      <c r="F1433">
        <v>99</v>
      </c>
      <c r="G1433">
        <v>99</v>
      </c>
      <c r="H1433">
        <v>1</v>
      </c>
      <c r="I1433">
        <v>99</v>
      </c>
      <c r="J1433">
        <v>134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95</v>
      </c>
      <c r="R1433">
        <v>35835</v>
      </c>
      <c r="S1433">
        <v>35806</v>
      </c>
      <c r="T1433">
        <v>4.9101158085670429</v>
      </c>
      <c r="U1433">
        <v>60.142462157180368</v>
      </c>
      <c r="V1433">
        <v>90.083947629421772</v>
      </c>
      <c r="W1433">
        <v>83.119228620901183</v>
      </c>
      <c r="X1433">
        <v>2.6622017580577655</v>
      </c>
      <c r="Y1433">
        <v>5.324403516115531</v>
      </c>
      <c r="Z1433">
        <v>87.640574856983392</v>
      </c>
      <c r="AA1433">
        <v>10.26379597258242</v>
      </c>
      <c r="AB1433">
        <v>2.5058179553877471</v>
      </c>
      <c r="AC1433">
        <v>-35.77069515429605</v>
      </c>
      <c r="AD1433">
        <v>2.4225097701471894</v>
      </c>
      <c r="AE1433">
        <v>2.4046575605643703</v>
      </c>
      <c r="AF1433">
        <v>759</v>
      </c>
      <c r="AG1433">
        <v>3</v>
      </c>
      <c r="AH1433">
        <v>0</v>
      </c>
      <c r="AI1433">
        <v>251</v>
      </c>
      <c r="AJ1433">
        <v>2524</v>
      </c>
      <c r="AK1433">
        <v>1271</v>
      </c>
      <c r="AL1433">
        <v>1911</v>
      </c>
      <c r="AM1433">
        <v>2</v>
      </c>
      <c r="AN1433">
        <v>810</v>
      </c>
      <c r="AO1433">
        <v>271</v>
      </c>
      <c r="AP1433">
        <v>34</v>
      </c>
    </row>
    <row r="1434" spans="1:42">
      <c r="A1434">
        <v>8</v>
      </c>
      <c r="B1434">
        <v>9</v>
      </c>
      <c r="C1434">
        <v>2023</v>
      </c>
      <c r="D1434">
        <v>99</v>
      </c>
      <c r="E1434">
        <v>99</v>
      </c>
      <c r="F1434">
        <v>99</v>
      </c>
      <c r="G1434">
        <v>99</v>
      </c>
      <c r="H1434">
        <v>2</v>
      </c>
      <c r="I1434">
        <v>99</v>
      </c>
      <c r="J1434">
        <v>141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103</v>
      </c>
      <c r="R1434">
        <v>51309</v>
      </c>
      <c r="S1434">
        <v>49960</v>
      </c>
      <c r="T1434">
        <v>3.7838585823149926</v>
      </c>
      <c r="U1434">
        <v>60.75448358686949</v>
      </c>
      <c r="V1434">
        <v>90.933145216063195</v>
      </c>
      <c r="W1434">
        <v>83.383376701360817</v>
      </c>
      <c r="X1434">
        <v>0</v>
      </c>
      <c r="Y1434">
        <v>0</v>
      </c>
      <c r="Z1434">
        <v>1.3954666822584727</v>
      </c>
      <c r="AA1434">
        <v>8.7941476740906737</v>
      </c>
      <c r="AB1434">
        <v>2.4626371187800657</v>
      </c>
      <c r="AC1434">
        <v>-34.352007476896802</v>
      </c>
      <c r="AD1434">
        <v>3.4685797068922049</v>
      </c>
      <c r="AE1434">
        <v>3.3658738522535714</v>
      </c>
      <c r="AF1434">
        <v>615</v>
      </c>
      <c r="AG1434">
        <v>0</v>
      </c>
      <c r="AH1434">
        <v>0</v>
      </c>
      <c r="AI1434">
        <v>135</v>
      </c>
      <c r="AJ1434">
        <v>2010</v>
      </c>
      <c r="AK1434">
        <v>554</v>
      </c>
      <c r="AL1434">
        <v>8942</v>
      </c>
      <c r="AM1434">
        <v>3</v>
      </c>
      <c r="AN1434">
        <v>1362</v>
      </c>
      <c r="AO1434">
        <v>469</v>
      </c>
      <c r="AP1434">
        <v>29</v>
      </c>
    </row>
    <row r="1435" spans="1:42">
      <c r="A1435">
        <v>8</v>
      </c>
      <c r="B1435">
        <v>10</v>
      </c>
      <c r="C1435">
        <v>2023</v>
      </c>
      <c r="D1435">
        <v>99</v>
      </c>
      <c r="E1435">
        <v>99</v>
      </c>
      <c r="F1435">
        <v>99</v>
      </c>
      <c r="G1435">
        <v>99</v>
      </c>
      <c r="H1435">
        <v>2</v>
      </c>
      <c r="I1435">
        <v>99</v>
      </c>
      <c r="J1435">
        <v>143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29</v>
      </c>
      <c r="R1435">
        <v>9583</v>
      </c>
      <c r="S1435">
        <v>9567</v>
      </c>
      <c r="T1435">
        <v>2.3342377126160905</v>
      </c>
      <c r="U1435">
        <v>61.621093341695399</v>
      </c>
      <c r="V1435">
        <v>86.509464357038979</v>
      </c>
      <c r="W1435">
        <v>79.789596529737693</v>
      </c>
      <c r="X1435">
        <v>0</v>
      </c>
      <c r="Y1435">
        <v>0</v>
      </c>
      <c r="Z1435">
        <v>0</v>
      </c>
      <c r="AA1435">
        <v>10.916346521137788</v>
      </c>
      <c r="AB1435">
        <v>2.389077077510692</v>
      </c>
      <c r="AC1435">
        <v>-34.142533770643702</v>
      </c>
      <c r="AD1435">
        <v>0.6478278534204136</v>
      </c>
      <c r="AE1435">
        <v>0.61676251417810812</v>
      </c>
      <c r="AF1435">
        <v>123</v>
      </c>
      <c r="AG1435">
        <v>0</v>
      </c>
      <c r="AH1435">
        <v>0</v>
      </c>
      <c r="AI1435">
        <v>25</v>
      </c>
      <c r="AJ1435">
        <v>333</v>
      </c>
      <c r="AK1435">
        <v>13</v>
      </c>
      <c r="AL1435">
        <v>165</v>
      </c>
      <c r="AM1435">
        <v>1</v>
      </c>
      <c r="AN1435">
        <v>146</v>
      </c>
      <c r="AO1435">
        <v>35</v>
      </c>
      <c r="AP1435">
        <v>14</v>
      </c>
    </row>
    <row r="1436" spans="1:42">
      <c r="A1436">
        <v>8</v>
      </c>
      <c r="B1436">
        <v>11</v>
      </c>
      <c r="C1436">
        <v>2023</v>
      </c>
      <c r="D1436">
        <v>99</v>
      </c>
      <c r="E1436">
        <v>99</v>
      </c>
      <c r="F1436">
        <v>99</v>
      </c>
      <c r="G1436">
        <v>99</v>
      </c>
      <c r="H1436">
        <v>2</v>
      </c>
      <c r="I1436">
        <v>99</v>
      </c>
      <c r="J1436">
        <v>147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81</v>
      </c>
      <c r="R1436">
        <v>75271</v>
      </c>
      <c r="S1436">
        <v>75070</v>
      </c>
      <c r="T1436">
        <v>3.5457746011079947</v>
      </c>
      <c r="U1436">
        <v>60.966591181563857</v>
      </c>
      <c r="V1436">
        <v>89.897228458927515</v>
      </c>
      <c r="W1436">
        <v>82.880017317170399</v>
      </c>
      <c r="X1436">
        <v>9.1668770177093406E-2</v>
      </c>
      <c r="Y1436">
        <v>0.18333754035418681</v>
      </c>
      <c r="Z1436">
        <v>51.520505905328733</v>
      </c>
      <c r="AA1436">
        <v>9.8812040295111547</v>
      </c>
      <c r="AB1436">
        <v>2.5023026845225504</v>
      </c>
      <c r="AC1436">
        <v>-39.804289505980094</v>
      </c>
      <c r="AD1436">
        <v>5.0884535484512092</v>
      </c>
      <c r="AE1436">
        <v>5.027038093333652</v>
      </c>
      <c r="AF1436">
        <v>1110</v>
      </c>
      <c r="AG1436">
        <v>0</v>
      </c>
      <c r="AH1436">
        <v>0</v>
      </c>
      <c r="AI1436">
        <v>437</v>
      </c>
      <c r="AJ1436">
        <v>2246</v>
      </c>
      <c r="AK1436">
        <v>371</v>
      </c>
      <c r="AL1436">
        <v>3896</v>
      </c>
      <c r="AM1436">
        <v>0</v>
      </c>
      <c r="AN1436">
        <v>996</v>
      </c>
      <c r="AO1436">
        <v>1066</v>
      </c>
      <c r="AP1436">
        <v>34</v>
      </c>
    </row>
    <row r="1437" spans="1:42">
      <c r="A1437">
        <v>8</v>
      </c>
      <c r="B1437">
        <v>12</v>
      </c>
      <c r="C1437">
        <v>2023</v>
      </c>
      <c r="D1437">
        <v>99</v>
      </c>
      <c r="E1437">
        <v>99</v>
      </c>
      <c r="F1437">
        <v>99</v>
      </c>
      <c r="G1437">
        <v>99</v>
      </c>
      <c r="H1437">
        <v>1</v>
      </c>
      <c r="I1437">
        <v>99</v>
      </c>
      <c r="J1437">
        <v>155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43</v>
      </c>
      <c r="R1437">
        <v>10849</v>
      </c>
      <c r="S1437">
        <v>10837</v>
      </c>
      <c r="T1437">
        <v>5.0628629366761917</v>
      </c>
      <c r="U1437">
        <v>60.14561225431396</v>
      </c>
      <c r="V1437">
        <v>88.324678374546707</v>
      </c>
      <c r="W1437">
        <v>81.488253206607183</v>
      </c>
      <c r="X1437">
        <v>0</v>
      </c>
      <c r="Y1437">
        <v>0</v>
      </c>
      <c r="Z1437">
        <v>88.404461240667345</v>
      </c>
      <c r="AA1437">
        <v>10.808645384324976</v>
      </c>
      <c r="AB1437">
        <v>2.6014920347263675</v>
      </c>
      <c r="AC1437">
        <v>-41.444052270415455</v>
      </c>
      <c r="AD1437">
        <v>0.73341170632975716</v>
      </c>
      <c r="AE1437">
        <v>0.71350990902869516</v>
      </c>
      <c r="AF1437">
        <v>144</v>
      </c>
      <c r="AG1437">
        <v>0</v>
      </c>
      <c r="AH1437">
        <v>0</v>
      </c>
      <c r="AI1437">
        <v>35</v>
      </c>
      <c r="AJ1437">
        <v>1298</v>
      </c>
      <c r="AK1437">
        <v>136</v>
      </c>
      <c r="AL1437">
        <v>407</v>
      </c>
      <c r="AM1437">
        <v>2</v>
      </c>
      <c r="AN1437">
        <v>211</v>
      </c>
      <c r="AO1437">
        <v>62</v>
      </c>
      <c r="AP1437">
        <v>10</v>
      </c>
    </row>
    <row r="1438" spans="1:42">
      <c r="A1438">
        <v>8</v>
      </c>
      <c r="B1438">
        <v>13</v>
      </c>
      <c r="C1438">
        <v>2023</v>
      </c>
      <c r="D1438">
        <v>99</v>
      </c>
      <c r="E1438">
        <v>99</v>
      </c>
      <c r="F1438">
        <v>99</v>
      </c>
      <c r="G1438">
        <v>99</v>
      </c>
      <c r="H1438">
        <v>2</v>
      </c>
      <c r="I1438">
        <v>99</v>
      </c>
      <c r="J1438">
        <v>160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160</v>
      </c>
      <c r="R1438">
        <v>130649</v>
      </c>
      <c r="S1438">
        <v>129992</v>
      </c>
      <c r="T1438">
        <v>4.2207824017022713</v>
      </c>
      <c r="U1438">
        <v>60.645255092621078</v>
      </c>
      <c r="V1438">
        <v>92.788767916178969</v>
      </c>
      <c r="W1438">
        <v>85.518562757708068</v>
      </c>
      <c r="X1438">
        <v>0.92384939800534271</v>
      </c>
      <c r="Y1438">
        <v>1.8476987960106857</v>
      </c>
      <c r="Z1438">
        <v>34.468690919945807</v>
      </c>
      <c r="AA1438">
        <v>9.3642050964451187</v>
      </c>
      <c r="AB1438">
        <v>2.8584270259945197</v>
      </c>
      <c r="AC1438">
        <v>-31.448841544270849</v>
      </c>
      <c r="AD1438">
        <v>8.8321048963292892</v>
      </c>
      <c r="AE1438">
        <v>8.9819978396514983</v>
      </c>
      <c r="AF1438">
        <v>2528</v>
      </c>
      <c r="AG1438">
        <v>0</v>
      </c>
      <c r="AH1438">
        <v>0</v>
      </c>
      <c r="AI1438">
        <v>1133</v>
      </c>
      <c r="AJ1438">
        <v>7188</v>
      </c>
      <c r="AK1438">
        <v>1869</v>
      </c>
      <c r="AL1438">
        <v>7736</v>
      </c>
      <c r="AM1438">
        <v>0</v>
      </c>
      <c r="AN1438">
        <v>3632</v>
      </c>
      <c r="AO1438">
        <v>1527</v>
      </c>
      <c r="AP1438">
        <v>70</v>
      </c>
    </row>
    <row r="1439" spans="1:42">
      <c r="A1439">
        <v>8</v>
      </c>
      <c r="B1439">
        <v>14</v>
      </c>
      <c r="C1439">
        <v>2023</v>
      </c>
      <c r="D1439">
        <v>99</v>
      </c>
      <c r="E1439">
        <v>99</v>
      </c>
      <c r="F1439">
        <v>99</v>
      </c>
      <c r="G1439">
        <v>99</v>
      </c>
      <c r="H1439">
        <v>1</v>
      </c>
      <c r="I1439">
        <v>99</v>
      </c>
      <c r="J1439">
        <v>171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86</v>
      </c>
      <c r="R1439">
        <v>84345</v>
      </c>
      <c r="S1439">
        <v>84121</v>
      </c>
      <c r="T1439">
        <v>3.7903965854526054</v>
      </c>
      <c r="U1439">
        <v>60.734263739137646</v>
      </c>
      <c r="V1439">
        <v>92.961307618548886</v>
      </c>
      <c r="W1439">
        <v>85.713059759155868</v>
      </c>
      <c r="X1439">
        <v>0.18851147074515379</v>
      </c>
      <c r="Y1439">
        <v>0.37702294149030757</v>
      </c>
      <c r="Z1439">
        <v>15.539747465765604</v>
      </c>
      <c r="AA1439">
        <v>8.6476675714929989</v>
      </c>
      <c r="AB1439">
        <v>2.3676275214686671</v>
      </c>
      <c r="AC1439">
        <v>-32.072194047283446</v>
      </c>
      <c r="AD1439">
        <v>5.7018720960810549</v>
      </c>
      <c r="AE1439">
        <v>5.8256897542119059</v>
      </c>
      <c r="AF1439">
        <v>1511</v>
      </c>
      <c r="AG1439">
        <v>0</v>
      </c>
      <c r="AH1439">
        <v>0</v>
      </c>
      <c r="AI1439">
        <v>424</v>
      </c>
      <c r="AJ1439">
        <v>9839</v>
      </c>
      <c r="AK1439">
        <v>2379</v>
      </c>
      <c r="AL1439">
        <v>12687</v>
      </c>
      <c r="AM1439">
        <v>2</v>
      </c>
      <c r="AN1439">
        <v>817</v>
      </c>
      <c r="AO1439">
        <v>683</v>
      </c>
      <c r="AP1439">
        <v>42</v>
      </c>
    </row>
    <row r="1440" spans="1:42">
      <c r="A1440">
        <v>8</v>
      </c>
      <c r="B1440">
        <v>15</v>
      </c>
      <c r="C1440">
        <v>2023</v>
      </c>
      <c r="D1440">
        <v>99</v>
      </c>
      <c r="E1440">
        <v>99</v>
      </c>
      <c r="F1440">
        <v>99</v>
      </c>
      <c r="G1440">
        <v>99</v>
      </c>
      <c r="H1440">
        <v>2</v>
      </c>
      <c r="I1440">
        <v>99</v>
      </c>
      <c r="J1440">
        <v>181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29</v>
      </c>
      <c r="R1440">
        <v>8633</v>
      </c>
      <c r="S1440">
        <v>8610</v>
      </c>
      <c r="T1440">
        <v>2.3274643808641264</v>
      </c>
      <c r="U1440">
        <v>61.813937282229965</v>
      </c>
      <c r="V1440">
        <v>88.677141019978606</v>
      </c>
      <c r="W1440">
        <v>81.775702671312345</v>
      </c>
      <c r="X1440">
        <v>0</v>
      </c>
      <c r="Y1440">
        <v>0</v>
      </c>
      <c r="Z1440">
        <v>0</v>
      </c>
      <c r="AA1440">
        <v>10.253597181880492</v>
      </c>
      <c r="AB1440">
        <v>2.5478903738729111</v>
      </c>
      <c r="AC1440">
        <v>-42.586364777953889</v>
      </c>
      <c r="AD1440">
        <v>0.58360616284863087</v>
      </c>
      <c r="AE1440">
        <v>0.56888353353166909</v>
      </c>
      <c r="AF1440">
        <v>73</v>
      </c>
      <c r="AG1440">
        <v>0</v>
      </c>
      <c r="AH1440">
        <v>0</v>
      </c>
      <c r="AI1440">
        <v>9</v>
      </c>
      <c r="AJ1440">
        <v>1079</v>
      </c>
      <c r="AK1440">
        <v>175</v>
      </c>
      <c r="AL1440">
        <v>1314</v>
      </c>
      <c r="AM1440">
        <v>0</v>
      </c>
      <c r="AN1440">
        <v>51</v>
      </c>
      <c r="AO1440">
        <v>68</v>
      </c>
      <c r="AP1440">
        <v>9</v>
      </c>
    </row>
    <row r="1441" spans="1:42">
      <c r="A1441">
        <v>8</v>
      </c>
      <c r="B1441">
        <v>16</v>
      </c>
      <c r="C1441">
        <v>2023</v>
      </c>
      <c r="D1441">
        <v>99</v>
      </c>
      <c r="E1441">
        <v>99</v>
      </c>
      <c r="F1441">
        <v>99</v>
      </c>
      <c r="G1441">
        <v>99</v>
      </c>
      <c r="H1441">
        <v>2</v>
      </c>
      <c r="I1441">
        <v>99</v>
      </c>
      <c r="J1441">
        <v>470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94</v>
      </c>
      <c r="R1441">
        <v>8268</v>
      </c>
      <c r="S1441">
        <v>8222</v>
      </c>
      <c r="T1441">
        <v>6.0915578132559283</v>
      </c>
      <c r="U1441">
        <v>59.424106056920465</v>
      </c>
      <c r="V1441">
        <v>94.902980745840992</v>
      </c>
      <c r="W1441">
        <v>87.432230600827054</v>
      </c>
      <c r="X1441">
        <v>0</v>
      </c>
      <c r="Y1441">
        <v>0</v>
      </c>
      <c r="Z1441">
        <v>0</v>
      </c>
      <c r="AA1441">
        <v>11.269958748309236</v>
      </c>
      <c r="AB1441">
        <v>3.0312999110941878</v>
      </c>
      <c r="AC1441">
        <v>-29.226430101572728</v>
      </c>
      <c r="AD1441">
        <v>0.55893151331315638</v>
      </c>
      <c r="AE1441">
        <v>0.58082454117454763</v>
      </c>
      <c r="AF1441">
        <v>44</v>
      </c>
      <c r="AG1441">
        <v>1</v>
      </c>
      <c r="AH1441">
        <v>0</v>
      </c>
      <c r="AI1441">
        <v>17</v>
      </c>
      <c r="AJ1441">
        <v>350</v>
      </c>
      <c r="AK1441">
        <v>58</v>
      </c>
      <c r="AL1441">
        <v>912</v>
      </c>
      <c r="AM1441">
        <v>0</v>
      </c>
      <c r="AN1441">
        <v>138</v>
      </c>
      <c r="AO1441">
        <v>68</v>
      </c>
      <c r="AP1441">
        <v>32</v>
      </c>
    </row>
    <row r="1442" spans="1:42">
      <c r="A1442">
        <v>8</v>
      </c>
      <c r="B1442">
        <v>17</v>
      </c>
      <c r="C1442">
        <v>2023</v>
      </c>
      <c r="D1442">
        <v>99</v>
      </c>
      <c r="E1442">
        <v>99</v>
      </c>
      <c r="F1442">
        <v>99</v>
      </c>
      <c r="G1442">
        <v>99</v>
      </c>
      <c r="H1442">
        <v>1</v>
      </c>
      <c r="I1442">
        <v>99</v>
      </c>
      <c r="J1442">
        <v>643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Q1442">
        <v>83</v>
      </c>
      <c r="R1442">
        <v>67560</v>
      </c>
      <c r="S1442">
        <v>67439</v>
      </c>
      <c r="T1442">
        <v>3.9713143872113679</v>
      </c>
      <c r="U1442">
        <v>60.648141283233755</v>
      </c>
      <c r="V1442">
        <v>88.018983713977178</v>
      </c>
      <c r="W1442">
        <v>81.1853882768131</v>
      </c>
      <c r="X1442">
        <v>3.7788632326820606</v>
      </c>
      <c r="Y1442">
        <v>7.5577264653641212</v>
      </c>
      <c r="Z1442">
        <v>93.1231497927768</v>
      </c>
      <c r="AA1442">
        <v>10.318821986254918</v>
      </c>
      <c r="AB1442">
        <v>2.4311505722654054</v>
      </c>
      <c r="AC1442">
        <v>-42.168212610887849</v>
      </c>
      <c r="AD1442">
        <v>4.5671762263469811</v>
      </c>
      <c r="AE1442">
        <v>4.4236924029111826</v>
      </c>
      <c r="AF1442">
        <v>1040</v>
      </c>
      <c r="AG1442">
        <v>0</v>
      </c>
      <c r="AH1442">
        <v>0</v>
      </c>
      <c r="AI1442">
        <v>394</v>
      </c>
      <c r="AJ1442">
        <v>2455</v>
      </c>
      <c r="AK1442">
        <v>690</v>
      </c>
      <c r="AL1442">
        <v>3710</v>
      </c>
      <c r="AM1442">
        <v>1</v>
      </c>
      <c r="AN1442">
        <v>1599</v>
      </c>
      <c r="AO1442">
        <v>439</v>
      </c>
      <c r="AP1442">
        <v>40</v>
      </c>
    </row>
    <row r="1443" spans="1:42">
      <c r="A1443">
        <v>8</v>
      </c>
      <c r="B1443">
        <v>18</v>
      </c>
      <c r="C1443">
        <v>2022</v>
      </c>
      <c r="D1443">
        <v>99</v>
      </c>
      <c r="E1443">
        <v>99</v>
      </c>
      <c r="F1443">
        <v>99</v>
      </c>
      <c r="G1443">
        <v>99</v>
      </c>
      <c r="H1443">
        <v>1</v>
      </c>
      <c r="I1443">
        <v>99</v>
      </c>
      <c r="J1443">
        <v>103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385</v>
      </c>
      <c r="R1443">
        <v>165043</v>
      </c>
      <c r="S1443">
        <v>164708</v>
      </c>
      <c r="T1443">
        <v>15.739831437867702</v>
      </c>
      <c r="U1443">
        <v>60.025930738033381</v>
      </c>
      <c r="V1443">
        <v>93.819002740356325</v>
      </c>
      <c r="W1443">
        <v>86.532696226050021</v>
      </c>
      <c r="X1443">
        <v>2.7077791848185004</v>
      </c>
      <c r="Y1443">
        <v>5.4155583696370009</v>
      </c>
      <c r="Z1443">
        <v>88.157025744805892</v>
      </c>
      <c r="AA1443">
        <v>9.340234455348476</v>
      </c>
      <c r="AB1443">
        <v>2.5362924760113197</v>
      </c>
      <c r="AC1443">
        <v>-34.912764481016907</v>
      </c>
      <c r="AD1443">
        <v>11.215292912826843</v>
      </c>
      <c r="AE1443">
        <v>11.410521620353576</v>
      </c>
      <c r="AF1443">
        <v>1536</v>
      </c>
      <c r="AG1443">
        <v>0</v>
      </c>
      <c r="AH1443">
        <v>0</v>
      </c>
      <c r="AI1443">
        <v>344</v>
      </c>
      <c r="AJ1443">
        <v>4357</v>
      </c>
      <c r="AK1443">
        <v>809</v>
      </c>
      <c r="AL1443">
        <v>5844</v>
      </c>
      <c r="AM1443">
        <v>2</v>
      </c>
      <c r="AN1443">
        <v>1205</v>
      </c>
      <c r="AO1443">
        <v>1028</v>
      </c>
      <c r="AP1443">
        <v>218</v>
      </c>
    </row>
    <row r="1444" spans="1:42">
      <c r="A1444">
        <v>8</v>
      </c>
      <c r="B1444">
        <v>19</v>
      </c>
      <c r="C1444">
        <v>2022</v>
      </c>
      <c r="D1444">
        <v>99</v>
      </c>
      <c r="E1444">
        <v>99</v>
      </c>
      <c r="F1444">
        <v>99</v>
      </c>
      <c r="G1444">
        <v>99</v>
      </c>
      <c r="H1444">
        <v>2</v>
      </c>
      <c r="I1444">
        <v>99</v>
      </c>
      <c r="J1444">
        <v>106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143</v>
      </c>
      <c r="R1444">
        <v>119740</v>
      </c>
      <c r="S1444">
        <v>119698</v>
      </c>
      <c r="T1444">
        <v>15.992032737598128</v>
      </c>
      <c r="U1444">
        <v>60.51140369930993</v>
      </c>
      <c r="V1444">
        <v>94.14793662642478</v>
      </c>
      <c r="W1444">
        <v>86.885246202944231</v>
      </c>
      <c r="X1444">
        <v>0.88692166360447644</v>
      </c>
      <c r="Y1444">
        <v>1.7738433272089531</v>
      </c>
      <c r="Z1444">
        <v>0</v>
      </c>
      <c r="AA1444">
        <v>7.8020540367223212</v>
      </c>
      <c r="AB1444">
        <v>2.5629877480880463</v>
      </c>
      <c r="AC1444">
        <v>-32.333775598013681</v>
      </c>
      <c r="AD1444">
        <v>8.1367835859859934</v>
      </c>
      <c r="AE1444">
        <v>8.3261359664389207</v>
      </c>
      <c r="AF1444">
        <v>1273</v>
      </c>
      <c r="AG1444">
        <v>2</v>
      </c>
      <c r="AH1444">
        <v>0</v>
      </c>
      <c r="AI1444">
        <v>320</v>
      </c>
      <c r="AJ1444">
        <v>4354</v>
      </c>
      <c r="AK1444">
        <v>1679</v>
      </c>
      <c r="AL1444">
        <v>5585</v>
      </c>
      <c r="AM1444">
        <v>5</v>
      </c>
      <c r="AN1444">
        <v>2185</v>
      </c>
      <c r="AO1444">
        <v>1117</v>
      </c>
      <c r="AP1444">
        <v>53</v>
      </c>
    </row>
    <row r="1445" spans="1:42">
      <c r="A1445">
        <v>8</v>
      </c>
      <c r="B1445">
        <v>20</v>
      </c>
      <c r="C1445">
        <v>2022</v>
      </c>
      <c r="D1445">
        <v>99</v>
      </c>
      <c r="E1445">
        <v>99</v>
      </c>
      <c r="F1445">
        <v>99</v>
      </c>
      <c r="G1445">
        <v>99</v>
      </c>
      <c r="H1445">
        <v>1</v>
      </c>
      <c r="I1445">
        <v>99</v>
      </c>
      <c r="J1445">
        <v>109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553</v>
      </c>
      <c r="R1445">
        <v>186491</v>
      </c>
      <c r="S1445">
        <v>186245</v>
      </c>
      <c r="T1445">
        <v>15.949064566118469</v>
      </c>
      <c r="U1445">
        <v>60.474643614593688</v>
      </c>
      <c r="V1445">
        <v>93.23647467816626</v>
      </c>
      <c r="W1445">
        <v>86.005535343229312</v>
      </c>
      <c r="X1445">
        <v>3.3561941326927305</v>
      </c>
      <c r="Y1445">
        <v>6.712388265385461</v>
      </c>
      <c r="Z1445">
        <v>87.527548246296078</v>
      </c>
      <c r="AA1445">
        <v>9.7754520713609754</v>
      </c>
      <c r="AB1445">
        <v>2.6721101988030642</v>
      </c>
      <c r="AC1445">
        <v>-25.968409397884646</v>
      </c>
      <c r="AD1445">
        <v>12.672765222432883</v>
      </c>
      <c r="AE1445">
        <v>12.823943455958203</v>
      </c>
      <c r="AF1445">
        <v>4223</v>
      </c>
      <c r="AG1445">
        <v>0</v>
      </c>
      <c r="AH1445">
        <v>0</v>
      </c>
      <c r="AI1445">
        <v>1303</v>
      </c>
      <c r="AJ1445">
        <v>5441</v>
      </c>
      <c r="AK1445">
        <v>1321</v>
      </c>
      <c r="AL1445">
        <v>10816</v>
      </c>
      <c r="AM1445">
        <v>6</v>
      </c>
      <c r="AN1445">
        <v>1658</v>
      </c>
      <c r="AO1445">
        <v>2035</v>
      </c>
      <c r="AP1445">
        <v>255</v>
      </c>
    </row>
    <row r="1446" spans="1:42">
      <c r="A1446">
        <v>8</v>
      </c>
      <c r="B1446">
        <v>21</v>
      </c>
      <c r="C1446">
        <v>2022</v>
      </c>
      <c r="D1446">
        <v>99</v>
      </c>
      <c r="E1446">
        <v>99</v>
      </c>
      <c r="F1446">
        <v>99</v>
      </c>
      <c r="G1446">
        <v>99</v>
      </c>
      <c r="H1446">
        <v>1</v>
      </c>
      <c r="I1446">
        <v>99</v>
      </c>
      <c r="J1446">
        <v>111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319</v>
      </c>
      <c r="R1446">
        <v>179498</v>
      </c>
      <c r="S1446">
        <v>179139</v>
      </c>
      <c r="T1446">
        <v>16.074479938495141</v>
      </c>
      <c r="U1446">
        <v>60.643617526055195</v>
      </c>
      <c r="V1446">
        <v>91.810796227244126</v>
      </c>
      <c r="W1446">
        <v>84.677100910466223</v>
      </c>
      <c r="X1446">
        <v>1.67689890695161</v>
      </c>
      <c r="Y1446">
        <v>3.3537978139032201</v>
      </c>
      <c r="Z1446">
        <v>80.297273507225697</v>
      </c>
      <c r="AA1446">
        <v>9.5727531218139497</v>
      </c>
      <c r="AB1446">
        <v>2.3729047399918728</v>
      </c>
      <c r="AC1446">
        <v>-32.630021521187381</v>
      </c>
      <c r="AD1446">
        <v>12.197564557518904</v>
      </c>
      <c r="AE1446">
        <v>12.144138031560196</v>
      </c>
      <c r="AF1446">
        <v>2701</v>
      </c>
      <c r="AG1446">
        <v>0</v>
      </c>
      <c r="AH1446">
        <v>0</v>
      </c>
      <c r="AI1446">
        <v>922</v>
      </c>
      <c r="AJ1446">
        <v>14885</v>
      </c>
      <c r="AK1446">
        <v>2996</v>
      </c>
      <c r="AL1446">
        <v>19683</v>
      </c>
      <c r="AM1446">
        <v>13</v>
      </c>
      <c r="AN1446">
        <v>1589</v>
      </c>
      <c r="AO1446">
        <v>1484</v>
      </c>
      <c r="AP1446">
        <v>163</v>
      </c>
    </row>
    <row r="1447" spans="1:42">
      <c r="A1447">
        <v>8</v>
      </c>
      <c r="B1447">
        <v>22</v>
      </c>
      <c r="C1447">
        <v>2022</v>
      </c>
      <c r="D1447">
        <v>99</v>
      </c>
      <c r="E1447">
        <v>99</v>
      </c>
      <c r="F1447">
        <v>99</v>
      </c>
      <c r="G1447">
        <v>99</v>
      </c>
      <c r="H1447">
        <v>1</v>
      </c>
      <c r="I1447">
        <v>99</v>
      </c>
      <c r="J1447">
        <v>116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117</v>
      </c>
      <c r="R1447">
        <v>40759</v>
      </c>
      <c r="S1447">
        <v>40663</v>
      </c>
      <c r="T1447">
        <v>16.008807870654337</v>
      </c>
      <c r="U1447">
        <v>60.580085089639205</v>
      </c>
      <c r="V1447">
        <v>91.034401384271376</v>
      </c>
      <c r="W1447">
        <v>83.946969234930805</v>
      </c>
      <c r="X1447">
        <v>4.884810716651538</v>
      </c>
      <c r="Y1447">
        <v>9.769621433303076</v>
      </c>
      <c r="Z1447">
        <v>82.636963615397818</v>
      </c>
      <c r="AA1447">
        <v>9.8271027463680838</v>
      </c>
      <c r="AB1447">
        <v>2.5156762178159608</v>
      </c>
      <c r="AC1447">
        <v>-33.799657613420599</v>
      </c>
      <c r="AD1447">
        <v>2.7697274276031645</v>
      </c>
      <c r="AE1447">
        <v>2.7328450381752205</v>
      </c>
      <c r="AF1447">
        <v>556</v>
      </c>
      <c r="AG1447">
        <v>1</v>
      </c>
      <c r="AH1447">
        <v>0</v>
      </c>
      <c r="AI1447">
        <v>132</v>
      </c>
      <c r="AJ1447">
        <v>2063</v>
      </c>
      <c r="AK1447">
        <v>424</v>
      </c>
      <c r="AL1447">
        <v>1783</v>
      </c>
      <c r="AM1447">
        <v>1</v>
      </c>
      <c r="AN1447">
        <v>921</v>
      </c>
      <c r="AO1447">
        <v>209</v>
      </c>
      <c r="AP1447">
        <v>51</v>
      </c>
    </row>
    <row r="1448" spans="1:42">
      <c r="A1448">
        <v>8</v>
      </c>
      <c r="B1448">
        <v>23</v>
      </c>
      <c r="C1448">
        <v>2022</v>
      </c>
      <c r="D1448">
        <v>99</v>
      </c>
      <c r="E1448">
        <v>99</v>
      </c>
      <c r="F1448">
        <v>99</v>
      </c>
      <c r="G1448">
        <v>99</v>
      </c>
      <c r="H1448">
        <v>2</v>
      </c>
      <c r="I1448">
        <v>99</v>
      </c>
      <c r="J1448">
        <v>117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162</v>
      </c>
      <c r="R1448">
        <v>115547</v>
      </c>
      <c r="S1448">
        <v>114504</v>
      </c>
      <c r="T1448">
        <v>16.099578526487058</v>
      </c>
      <c r="U1448">
        <v>61.006017257039055</v>
      </c>
      <c r="V1448">
        <v>91.895775790884556</v>
      </c>
      <c r="W1448">
        <v>84.569602808635324</v>
      </c>
      <c r="X1448">
        <v>0.94420452283486367</v>
      </c>
      <c r="Y1448">
        <v>1.8884090456697271</v>
      </c>
      <c r="Z1448">
        <v>16.038495157814562</v>
      </c>
      <c r="AA1448">
        <v>9.2141882593809843</v>
      </c>
      <c r="AB1448">
        <v>2.3852313003775847</v>
      </c>
      <c r="AC1448">
        <v>-30.991057250280161</v>
      </c>
      <c r="AD1448">
        <v>7.8518534575741059</v>
      </c>
      <c r="AE1448">
        <v>7.7525668131562142</v>
      </c>
      <c r="AF1448">
        <v>963</v>
      </c>
      <c r="AG1448">
        <v>1</v>
      </c>
      <c r="AH1448">
        <v>0</v>
      </c>
      <c r="AI1448">
        <v>173</v>
      </c>
      <c r="AJ1448">
        <v>6489</v>
      </c>
      <c r="AK1448">
        <v>2364</v>
      </c>
      <c r="AL1448">
        <v>15368</v>
      </c>
      <c r="AM1448">
        <v>5</v>
      </c>
      <c r="AN1448">
        <v>1458</v>
      </c>
      <c r="AO1448">
        <v>566</v>
      </c>
      <c r="AP1448">
        <v>77</v>
      </c>
    </row>
    <row r="1449" spans="1:42">
      <c r="A1449">
        <v>8</v>
      </c>
      <c r="B1449">
        <v>24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1</v>
      </c>
      <c r="I1449">
        <v>99</v>
      </c>
      <c r="J1449">
        <v>121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287</v>
      </c>
      <c r="R1449">
        <v>193406</v>
      </c>
      <c r="S1449">
        <v>192996</v>
      </c>
      <c r="T1449">
        <v>16.094950518598178</v>
      </c>
      <c r="U1449">
        <v>60.803685050467351</v>
      </c>
      <c r="V1449">
        <v>90.574077431073746</v>
      </c>
      <c r="W1449">
        <v>83.532981460755806</v>
      </c>
      <c r="X1449">
        <v>2.9931853200004142</v>
      </c>
      <c r="Y1449">
        <v>5.9863706400008283</v>
      </c>
      <c r="Z1449">
        <v>94.137720649824701</v>
      </c>
      <c r="AA1449">
        <v>10.374539488779009</v>
      </c>
      <c r="AB1449">
        <v>2.5017952674344088</v>
      </c>
      <c r="AC1449">
        <v>-38.011618046152073</v>
      </c>
      <c r="AD1449">
        <v>13.142665493830018</v>
      </c>
      <c r="AE1449">
        <v>12.906748845565204</v>
      </c>
      <c r="AF1449">
        <v>3502</v>
      </c>
      <c r="AG1449">
        <v>0</v>
      </c>
      <c r="AH1449">
        <v>0</v>
      </c>
      <c r="AI1449">
        <v>1716</v>
      </c>
      <c r="AJ1449">
        <v>6909</v>
      </c>
      <c r="AK1449">
        <v>813</v>
      </c>
      <c r="AL1449">
        <v>9451</v>
      </c>
      <c r="AM1449">
        <v>1</v>
      </c>
      <c r="AN1449">
        <v>2259</v>
      </c>
      <c r="AO1449">
        <v>3468</v>
      </c>
      <c r="AP1449">
        <v>156</v>
      </c>
    </row>
    <row r="1450" spans="1:42">
      <c r="A1450">
        <v>8</v>
      </c>
      <c r="B1450">
        <v>25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1</v>
      </c>
      <c r="I1450">
        <v>99</v>
      </c>
      <c r="J1450">
        <v>134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127</v>
      </c>
      <c r="R1450">
        <v>35699</v>
      </c>
      <c r="S1450">
        <v>35659</v>
      </c>
      <c r="T1450">
        <v>16.019748452337598</v>
      </c>
      <c r="U1450">
        <v>60.527160043747728</v>
      </c>
      <c r="V1450">
        <v>90.59323086742819</v>
      </c>
      <c r="W1450">
        <v>83.582001458257906</v>
      </c>
      <c r="X1450">
        <v>3.4090590772850775</v>
      </c>
      <c r="Y1450">
        <v>6.818118154570155</v>
      </c>
      <c r="Z1450">
        <v>88.033278243088063</v>
      </c>
      <c r="AA1450">
        <v>10.117285277328968</v>
      </c>
      <c r="AB1450">
        <v>2.3925839451974911</v>
      </c>
      <c r="AC1450">
        <v>-36.3542838062858</v>
      </c>
      <c r="AD1450">
        <v>2.4258813866386659</v>
      </c>
      <c r="AE1450">
        <v>2.3861211766904566</v>
      </c>
      <c r="AF1450">
        <v>890</v>
      </c>
      <c r="AG1450">
        <v>3</v>
      </c>
      <c r="AH1450">
        <v>0</v>
      </c>
      <c r="AI1450">
        <v>227</v>
      </c>
      <c r="AJ1450">
        <v>2982</v>
      </c>
      <c r="AK1450">
        <v>1437</v>
      </c>
      <c r="AL1450">
        <v>4663</v>
      </c>
      <c r="AM1450">
        <v>0</v>
      </c>
      <c r="AN1450">
        <v>886</v>
      </c>
      <c r="AO1450">
        <v>327</v>
      </c>
      <c r="AP1450">
        <v>48</v>
      </c>
    </row>
    <row r="1451" spans="1:42">
      <c r="A1451">
        <v>8</v>
      </c>
      <c r="B1451">
        <v>26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2</v>
      </c>
      <c r="I1451">
        <v>99</v>
      </c>
      <c r="J1451">
        <v>141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109</v>
      </c>
      <c r="R1451">
        <v>54109</v>
      </c>
      <c r="S1451">
        <v>53541</v>
      </c>
      <c r="T1451">
        <v>15.917370492893973</v>
      </c>
      <c r="U1451">
        <v>60.710352813731518</v>
      </c>
      <c r="V1451">
        <v>92.302269220155168</v>
      </c>
      <c r="W1451">
        <v>84.899988793634705</v>
      </c>
      <c r="X1451">
        <v>0</v>
      </c>
      <c r="Y1451">
        <v>0</v>
      </c>
      <c r="Z1451">
        <v>9.3866085124470953</v>
      </c>
      <c r="AA1451">
        <v>8.7563225748957496</v>
      </c>
      <c r="AB1451">
        <v>2.5178103426735619</v>
      </c>
      <c r="AC1451">
        <v>-33.438446040007797</v>
      </c>
      <c r="AD1451">
        <v>3.6769101641399375</v>
      </c>
      <c r="AE1451">
        <v>3.6391895764444526</v>
      </c>
      <c r="AF1451">
        <v>630</v>
      </c>
      <c r="AG1451">
        <v>1</v>
      </c>
      <c r="AH1451">
        <v>0</v>
      </c>
      <c r="AI1451">
        <v>96</v>
      </c>
      <c r="AJ1451">
        <v>2666</v>
      </c>
      <c r="AK1451">
        <v>869</v>
      </c>
      <c r="AL1451">
        <v>7390</v>
      </c>
      <c r="AM1451">
        <v>0</v>
      </c>
      <c r="AN1451">
        <v>1909</v>
      </c>
      <c r="AO1451">
        <v>595</v>
      </c>
      <c r="AP1451">
        <v>31</v>
      </c>
    </row>
    <row r="1452" spans="1:42">
      <c r="A1452">
        <v>8</v>
      </c>
      <c r="B1452">
        <v>27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2</v>
      </c>
      <c r="I1452">
        <v>99</v>
      </c>
      <c r="J1452">
        <v>143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26</v>
      </c>
      <c r="R1452">
        <v>9301.9700000000012</v>
      </c>
      <c r="S1452">
        <v>9284.9700000000012</v>
      </c>
      <c r="T1452">
        <v>16.468392179291044</v>
      </c>
      <c r="U1452">
        <v>61.736987841640847</v>
      </c>
      <c r="V1452">
        <v>88.019493137414557</v>
      </c>
      <c r="W1452">
        <v>81.181765799997436</v>
      </c>
      <c r="X1452">
        <v>0</v>
      </c>
      <c r="Y1452">
        <v>0</v>
      </c>
      <c r="Z1452">
        <v>0</v>
      </c>
      <c r="AA1452">
        <v>10.933116460401315</v>
      </c>
      <c r="AB1452">
        <v>2.4168178421988742</v>
      </c>
      <c r="AC1452">
        <v>-32.386390439629686</v>
      </c>
      <c r="AD1452">
        <v>0.63210386515228079</v>
      </c>
      <c r="AE1452">
        <v>0.60346149866737642</v>
      </c>
      <c r="AF1452">
        <v>118.97</v>
      </c>
      <c r="AG1452">
        <v>1</v>
      </c>
      <c r="AH1452">
        <v>0</v>
      </c>
      <c r="AI1452">
        <v>35</v>
      </c>
      <c r="AJ1452">
        <v>423</v>
      </c>
      <c r="AK1452">
        <v>18</v>
      </c>
      <c r="AL1452">
        <v>418</v>
      </c>
      <c r="AM1452">
        <v>0</v>
      </c>
      <c r="AN1452">
        <v>233</v>
      </c>
      <c r="AO1452">
        <v>69</v>
      </c>
      <c r="AP1452">
        <v>17</v>
      </c>
    </row>
    <row r="1453" spans="1:42">
      <c r="A1453">
        <v>8</v>
      </c>
      <c r="B1453">
        <v>28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2</v>
      </c>
      <c r="I1453">
        <v>99</v>
      </c>
      <c r="J1453">
        <v>147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83</v>
      </c>
      <c r="R1453">
        <v>75766</v>
      </c>
      <c r="S1453">
        <v>75736</v>
      </c>
      <c r="T1453">
        <v>16.354037431037664</v>
      </c>
      <c r="U1453">
        <v>61.422309073624177</v>
      </c>
      <c r="V1453">
        <v>90.817100766636386</v>
      </c>
      <c r="W1453">
        <v>83.810500950670942</v>
      </c>
      <c r="X1453">
        <v>5.0154422828181486E-2</v>
      </c>
      <c r="Y1453">
        <v>0.10030884565636299</v>
      </c>
      <c r="Z1453">
        <v>51.942823957975882</v>
      </c>
      <c r="AA1453">
        <v>9.5330039821003112</v>
      </c>
      <c r="AB1453">
        <v>2.4802134130713984</v>
      </c>
      <c r="AC1453">
        <v>-34.735668502826137</v>
      </c>
      <c r="AD1453">
        <v>5.1485848102206004</v>
      </c>
      <c r="AE1453">
        <v>5.0817274566064148</v>
      </c>
      <c r="AF1453">
        <v>1549</v>
      </c>
      <c r="AG1453">
        <v>0</v>
      </c>
      <c r="AH1453">
        <v>0</v>
      </c>
      <c r="AI1453">
        <v>863</v>
      </c>
      <c r="AJ1453">
        <v>2791</v>
      </c>
      <c r="AK1453">
        <v>471</v>
      </c>
      <c r="AL1453">
        <v>5855</v>
      </c>
      <c r="AM1453">
        <v>0</v>
      </c>
      <c r="AN1453">
        <v>1026</v>
      </c>
      <c r="AO1453">
        <v>1498</v>
      </c>
      <c r="AP1453">
        <v>42</v>
      </c>
    </row>
    <row r="1454" spans="1:42">
      <c r="A1454">
        <v>8</v>
      </c>
      <c r="B1454">
        <v>29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1</v>
      </c>
      <c r="I1454">
        <v>99</v>
      </c>
      <c r="J1454">
        <v>155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Q1454">
        <v>39</v>
      </c>
      <c r="R1454">
        <v>10583</v>
      </c>
      <c r="S1454">
        <v>10558</v>
      </c>
      <c r="T1454">
        <v>15.750543324199191</v>
      </c>
      <c r="U1454">
        <v>60.066016290964207</v>
      </c>
      <c r="V1454">
        <v>89.539192987936261</v>
      </c>
      <c r="W1454">
        <v>82.581623413525293</v>
      </c>
      <c r="X1454">
        <v>0</v>
      </c>
      <c r="Y1454">
        <v>0</v>
      </c>
      <c r="Z1454">
        <v>88.661060190872192</v>
      </c>
      <c r="AA1454">
        <v>10.935318160480726</v>
      </c>
      <c r="AB1454">
        <v>2.6012912017659442</v>
      </c>
      <c r="AC1454">
        <v>-38.767834356398993</v>
      </c>
      <c r="AD1454">
        <v>0.71915467421488</v>
      </c>
      <c r="AE1454">
        <v>0.69803249804795753</v>
      </c>
      <c r="AF1454">
        <v>148</v>
      </c>
      <c r="AG1454">
        <v>1</v>
      </c>
      <c r="AH1454">
        <v>0</v>
      </c>
      <c r="AI1454">
        <v>28</v>
      </c>
      <c r="AJ1454">
        <v>993</v>
      </c>
      <c r="AK1454">
        <v>40</v>
      </c>
      <c r="AL1454">
        <v>446</v>
      </c>
      <c r="AM1454">
        <v>0</v>
      </c>
      <c r="AN1454">
        <v>133</v>
      </c>
      <c r="AO1454">
        <v>58</v>
      </c>
      <c r="AP1454">
        <v>9</v>
      </c>
    </row>
    <row r="1455" spans="1:42">
      <c r="A1455">
        <v>8</v>
      </c>
      <c r="B1455">
        <v>30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2</v>
      </c>
      <c r="I1455">
        <v>99</v>
      </c>
      <c r="J1455">
        <v>160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Q1455">
        <v>166</v>
      </c>
      <c r="R1455">
        <v>121784</v>
      </c>
      <c r="S1455">
        <v>121576</v>
      </c>
      <c r="T1455">
        <v>16.043897392104054</v>
      </c>
      <c r="U1455">
        <v>60.830599789432114</v>
      </c>
      <c r="V1455">
        <v>93.667720189257309</v>
      </c>
      <c r="W1455">
        <v>86.401504820030269</v>
      </c>
      <c r="X1455">
        <v>0.90980752808250709</v>
      </c>
      <c r="Y1455">
        <v>1.819615056165014</v>
      </c>
      <c r="Z1455">
        <v>37.660119555935097</v>
      </c>
      <c r="AA1455">
        <v>9.2007914868566232</v>
      </c>
      <c r="AB1455">
        <v>2.7820086227216478</v>
      </c>
      <c r="AC1455">
        <v>-30.090426882727073</v>
      </c>
      <c r="AD1455">
        <v>8.2756810776325196</v>
      </c>
      <c r="AE1455">
        <v>8.4096849367294784</v>
      </c>
      <c r="AF1455">
        <v>2114</v>
      </c>
      <c r="AG1455">
        <v>0</v>
      </c>
      <c r="AH1455">
        <v>0</v>
      </c>
      <c r="AI1455">
        <v>1252</v>
      </c>
      <c r="AJ1455">
        <v>6745</v>
      </c>
      <c r="AK1455">
        <v>1460</v>
      </c>
      <c r="AL1455">
        <v>8717</v>
      </c>
      <c r="AM1455">
        <v>4</v>
      </c>
      <c r="AN1455">
        <v>3665</v>
      </c>
      <c r="AO1455">
        <v>1528</v>
      </c>
      <c r="AP1455">
        <v>72</v>
      </c>
    </row>
    <row r="1456" spans="1:42">
      <c r="A1456">
        <v>8</v>
      </c>
      <c r="B1456">
        <v>31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1</v>
      </c>
      <c r="I1456">
        <v>99</v>
      </c>
      <c r="J1456">
        <v>171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90</v>
      </c>
      <c r="R1456">
        <v>81540</v>
      </c>
      <c r="S1456">
        <v>81294</v>
      </c>
      <c r="T1456">
        <v>16.134805003679173</v>
      </c>
      <c r="U1456">
        <v>60.828941865328318</v>
      </c>
      <c r="V1456">
        <v>93.379940379848506</v>
      </c>
      <c r="W1456">
        <v>86.087475336432675</v>
      </c>
      <c r="X1456">
        <v>0.1177336276674025</v>
      </c>
      <c r="Y1456">
        <v>0.235467255334805</v>
      </c>
      <c r="Z1456">
        <v>12.022320333578611</v>
      </c>
      <c r="AA1456">
        <v>8.8978923992490024</v>
      </c>
      <c r="AB1456">
        <v>2.3754306183137848</v>
      </c>
      <c r="AC1456">
        <v>-31.163475376054453</v>
      </c>
      <c r="AD1456">
        <v>5.5409498379931321</v>
      </c>
      <c r="AE1456">
        <v>5.6028504862048605</v>
      </c>
      <c r="AF1456">
        <v>1418</v>
      </c>
      <c r="AG1456">
        <v>0</v>
      </c>
      <c r="AH1456">
        <v>0</v>
      </c>
      <c r="AI1456">
        <v>664</v>
      </c>
      <c r="AJ1456">
        <v>11751</v>
      </c>
      <c r="AK1456">
        <v>2206</v>
      </c>
      <c r="AL1456">
        <v>13620</v>
      </c>
      <c r="AM1456">
        <v>1</v>
      </c>
      <c r="AN1456">
        <v>886</v>
      </c>
      <c r="AO1456">
        <v>754</v>
      </c>
      <c r="AP1456">
        <v>47</v>
      </c>
    </row>
    <row r="1457" spans="1:42">
      <c r="A1457">
        <v>8</v>
      </c>
      <c r="B1457">
        <v>32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2</v>
      </c>
      <c r="I1457">
        <v>99</v>
      </c>
      <c r="J1457">
        <v>181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Q1457">
        <v>19</v>
      </c>
      <c r="R1457">
        <v>8921.8799999999992</v>
      </c>
      <c r="S1457">
        <v>8896.8799999999992</v>
      </c>
      <c r="T1457">
        <v>16.364615977798405</v>
      </c>
      <c r="U1457">
        <v>61.516156225553239</v>
      </c>
      <c r="V1457">
        <v>89.541341445633179</v>
      </c>
      <c r="W1457">
        <v>82.569586192013503</v>
      </c>
      <c r="X1457">
        <v>0</v>
      </c>
      <c r="Y1457">
        <v>0</v>
      </c>
      <c r="Z1457">
        <v>0</v>
      </c>
      <c r="AA1457">
        <v>9.6798447216089141</v>
      </c>
      <c r="AB1457">
        <v>2.470965498330457</v>
      </c>
      <c r="AC1457">
        <v>-29.92792719594209</v>
      </c>
      <c r="AD1457">
        <v>0.60627531935975187</v>
      </c>
      <c r="AE1457">
        <v>0.58812333272552875</v>
      </c>
      <c r="AF1457">
        <v>65.88</v>
      </c>
      <c r="AG1457">
        <v>2</v>
      </c>
      <c r="AH1457">
        <v>0</v>
      </c>
      <c r="AI1457">
        <v>22</v>
      </c>
      <c r="AJ1457">
        <v>706</v>
      </c>
      <c r="AK1457">
        <v>100</v>
      </c>
      <c r="AL1457">
        <v>1558.94</v>
      </c>
      <c r="AM1457">
        <v>0</v>
      </c>
      <c r="AN1457">
        <v>83</v>
      </c>
      <c r="AO1457">
        <v>199.94</v>
      </c>
      <c r="AP1457">
        <v>10</v>
      </c>
    </row>
    <row r="1458" spans="1:42">
      <c r="A1458">
        <v>8</v>
      </c>
      <c r="B1458">
        <v>33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2</v>
      </c>
      <c r="I1458">
        <v>99</v>
      </c>
      <c r="J1458">
        <v>470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Q1458">
        <v>90</v>
      </c>
      <c r="R1458">
        <v>7983</v>
      </c>
      <c r="S1458">
        <v>7951</v>
      </c>
      <c r="T1458">
        <v>15.402730802956278</v>
      </c>
      <c r="U1458">
        <v>59.589108288265614</v>
      </c>
      <c r="V1458">
        <v>96.554519399905061</v>
      </c>
      <c r="W1458">
        <v>88.988064394416128</v>
      </c>
      <c r="X1458">
        <v>0</v>
      </c>
      <c r="Y1458">
        <v>0</v>
      </c>
      <c r="Z1458">
        <v>0</v>
      </c>
      <c r="AA1458">
        <v>12.254929820540164</v>
      </c>
      <c r="AB1458">
        <v>3.249693865940626</v>
      </c>
      <c r="AC1458">
        <v>-30.131398510135039</v>
      </c>
      <c r="AD1458">
        <v>0.54247489032007823</v>
      </c>
      <c r="AE1458">
        <v>0.56645326250900396</v>
      </c>
      <c r="AF1458">
        <v>39</v>
      </c>
      <c r="AG1458">
        <v>0</v>
      </c>
      <c r="AH1458">
        <v>0</v>
      </c>
      <c r="AI1458">
        <v>14</v>
      </c>
      <c r="AJ1458">
        <v>382</v>
      </c>
      <c r="AK1458">
        <v>67</v>
      </c>
      <c r="AL1458">
        <v>844</v>
      </c>
      <c r="AM1458">
        <v>0</v>
      </c>
      <c r="AN1458">
        <v>96</v>
      </c>
      <c r="AO1458">
        <v>71</v>
      </c>
      <c r="AP1458">
        <v>28</v>
      </c>
    </row>
    <row r="1459" spans="1:42">
      <c r="A1459">
        <v>8</v>
      </c>
      <c r="B1459">
        <v>34</v>
      </c>
      <c r="C1459">
        <v>2022</v>
      </c>
      <c r="D1459">
        <v>99</v>
      </c>
      <c r="E1459">
        <v>99</v>
      </c>
      <c r="F1459">
        <v>99</v>
      </c>
      <c r="G1459">
        <v>99</v>
      </c>
      <c r="H1459">
        <v>1</v>
      </c>
      <c r="I1459">
        <v>99</v>
      </c>
      <c r="J1459">
        <v>643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Q1459">
        <v>93</v>
      </c>
      <c r="R1459">
        <v>65417</v>
      </c>
      <c r="S1459">
        <v>65329</v>
      </c>
      <c r="T1459">
        <v>16.149823440390108</v>
      </c>
      <c r="U1459">
        <v>60.801313352416237</v>
      </c>
      <c r="V1459">
        <v>89.689992649423388</v>
      </c>
      <c r="W1459">
        <v>82.740107762249622</v>
      </c>
      <c r="X1459">
        <v>4.0891511380833743</v>
      </c>
      <c r="Y1459">
        <v>8.1783022761667485</v>
      </c>
      <c r="Z1459">
        <v>95.551615023617742</v>
      </c>
      <c r="AA1459">
        <v>10.480303774973336</v>
      </c>
      <c r="AB1459">
        <v>2.3663563842382351</v>
      </c>
      <c r="AC1459">
        <v>-37.550783295333034</v>
      </c>
      <c r="AD1459">
        <v>4.44533131655625</v>
      </c>
      <c r="AE1459">
        <v>4.3274560041669377</v>
      </c>
      <c r="AF1459">
        <v>1251</v>
      </c>
      <c r="AG1459">
        <v>0</v>
      </c>
      <c r="AH1459">
        <v>0</v>
      </c>
      <c r="AI1459">
        <v>216</v>
      </c>
      <c r="AJ1459">
        <v>2405</v>
      </c>
      <c r="AK1459">
        <v>815</v>
      </c>
      <c r="AL1459">
        <v>3376</v>
      </c>
      <c r="AM1459">
        <v>1</v>
      </c>
      <c r="AN1459">
        <v>1544</v>
      </c>
      <c r="AO1459">
        <v>494</v>
      </c>
      <c r="AP1459">
        <v>56</v>
      </c>
    </row>
    <row r="1460" spans="1:42">
      <c r="A1460">
        <v>8</v>
      </c>
      <c r="B1460">
        <v>35</v>
      </c>
      <c r="C1460">
        <v>2021</v>
      </c>
      <c r="D1460">
        <v>99</v>
      </c>
      <c r="E1460">
        <v>99</v>
      </c>
      <c r="F1460">
        <v>99</v>
      </c>
      <c r="G1460">
        <v>99</v>
      </c>
      <c r="H1460">
        <v>1</v>
      </c>
      <c r="I1460">
        <v>99</v>
      </c>
      <c r="J1460">
        <v>103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321</v>
      </c>
      <c r="R1460">
        <v>141806</v>
      </c>
      <c r="S1460">
        <v>141207</v>
      </c>
      <c r="T1460">
        <v>15.809563770221287</v>
      </c>
      <c r="U1460">
        <v>60.252338765075393</v>
      </c>
      <c r="V1460">
        <v>92.377886851848629</v>
      </c>
      <c r="W1460">
        <v>85.15313383897481</v>
      </c>
      <c r="X1460">
        <v>2.673370661326036</v>
      </c>
      <c r="Y1460">
        <v>5.3467413226520719</v>
      </c>
      <c r="Z1460">
        <v>94.682171417288401</v>
      </c>
      <c r="AA1460">
        <v>9.4896171420378312</v>
      </c>
      <c r="AB1460">
        <v>2.6486775211432243</v>
      </c>
      <c r="AC1460">
        <v>-30.124866257225928</v>
      </c>
      <c r="AD1460">
        <v>9.4317546412495545</v>
      </c>
      <c r="AE1460">
        <v>9.5234794565207803</v>
      </c>
      <c r="AF1460">
        <v>1166</v>
      </c>
      <c r="AG1460">
        <v>0</v>
      </c>
      <c r="AH1460">
        <v>0</v>
      </c>
      <c r="AI1460">
        <v>369</v>
      </c>
      <c r="AJ1460">
        <v>3983</v>
      </c>
      <c r="AK1460">
        <v>565</v>
      </c>
      <c r="AL1460">
        <v>4898</v>
      </c>
      <c r="AM1460">
        <v>0</v>
      </c>
      <c r="AN1460">
        <v>975</v>
      </c>
      <c r="AO1460">
        <v>959</v>
      </c>
      <c r="AP1460">
        <v>150</v>
      </c>
    </row>
    <row r="1461" spans="1:42">
      <c r="A1461">
        <v>8</v>
      </c>
      <c r="B1461">
        <v>36</v>
      </c>
      <c r="C1461">
        <v>2021</v>
      </c>
      <c r="D1461">
        <v>99</v>
      </c>
      <c r="E1461">
        <v>99</v>
      </c>
      <c r="F1461">
        <v>99</v>
      </c>
      <c r="G1461">
        <v>99</v>
      </c>
      <c r="H1461">
        <v>2</v>
      </c>
      <c r="I1461">
        <v>99</v>
      </c>
      <c r="J1461">
        <v>106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Q1461">
        <v>161</v>
      </c>
      <c r="R1461">
        <v>126214</v>
      </c>
      <c r="S1461">
        <v>126153</v>
      </c>
      <c r="T1461">
        <v>16.170844755732336</v>
      </c>
      <c r="U1461">
        <v>60.888587667356305</v>
      </c>
      <c r="V1461">
        <v>93.694161586570758</v>
      </c>
      <c r="W1461">
        <v>86.459802779165372</v>
      </c>
      <c r="X1461">
        <v>1.6163024704074027</v>
      </c>
      <c r="Y1461">
        <v>3.2326049408148054</v>
      </c>
      <c r="Z1461">
        <v>0</v>
      </c>
      <c r="AA1461">
        <v>7.8697405611390812</v>
      </c>
      <c r="AB1461">
        <v>2.5035469035121438</v>
      </c>
      <c r="AC1461">
        <v>-28.26489768401272</v>
      </c>
      <c r="AD1461">
        <v>8.3947045984702502</v>
      </c>
      <c r="AE1461">
        <v>8.6387441243229759</v>
      </c>
      <c r="AF1461">
        <v>1353</v>
      </c>
      <c r="AG1461">
        <v>3</v>
      </c>
      <c r="AH1461">
        <v>0</v>
      </c>
      <c r="AI1461">
        <v>384</v>
      </c>
      <c r="AJ1461">
        <v>5380.5</v>
      </c>
      <c r="AK1461">
        <v>1823</v>
      </c>
      <c r="AL1461">
        <v>6459.5</v>
      </c>
      <c r="AM1461">
        <v>2</v>
      </c>
      <c r="AN1461">
        <v>2117.5</v>
      </c>
      <c r="AO1461">
        <v>868.5</v>
      </c>
      <c r="AP1461">
        <v>67</v>
      </c>
    </row>
    <row r="1462" spans="1:42">
      <c r="A1462">
        <v>8</v>
      </c>
      <c r="B1462">
        <v>37</v>
      </c>
      <c r="C1462">
        <v>2021</v>
      </c>
      <c r="D1462">
        <v>99</v>
      </c>
      <c r="E1462">
        <v>99</v>
      </c>
      <c r="F1462">
        <v>99</v>
      </c>
      <c r="G1462">
        <v>99</v>
      </c>
      <c r="H1462">
        <v>1</v>
      </c>
      <c r="I1462">
        <v>99</v>
      </c>
      <c r="J1462">
        <v>109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Q1462">
        <v>493</v>
      </c>
      <c r="R1462">
        <v>226334</v>
      </c>
      <c r="S1462">
        <v>225545</v>
      </c>
      <c r="T1462">
        <v>15.88134350119735</v>
      </c>
      <c r="U1462">
        <v>60.354971291759959</v>
      </c>
      <c r="V1462">
        <v>92.342274102068515</v>
      </c>
      <c r="W1462">
        <v>85.123592365158814</v>
      </c>
      <c r="X1462">
        <v>2.1110394372917902</v>
      </c>
      <c r="Y1462">
        <v>4.2220788745835804</v>
      </c>
      <c r="Z1462">
        <v>94.248323274452815</v>
      </c>
      <c r="AA1462">
        <v>9.5829316250217786</v>
      </c>
      <c r="AB1462">
        <v>2.5939410081652561</v>
      </c>
      <c r="AC1462">
        <v>-30.412709965264138</v>
      </c>
      <c r="AD1462">
        <v>15.053853539149101</v>
      </c>
      <c r="AE1462">
        <v>15.206243284103603</v>
      </c>
      <c r="AF1462">
        <v>5187</v>
      </c>
      <c r="AG1462">
        <v>0</v>
      </c>
      <c r="AH1462">
        <v>0</v>
      </c>
      <c r="AI1462">
        <v>2165</v>
      </c>
      <c r="AJ1462">
        <v>8410</v>
      </c>
      <c r="AK1462">
        <v>1491</v>
      </c>
      <c r="AL1462">
        <v>16476</v>
      </c>
      <c r="AM1462">
        <v>2</v>
      </c>
      <c r="AN1462">
        <v>1630</v>
      </c>
      <c r="AO1462">
        <v>2819</v>
      </c>
      <c r="AP1462">
        <v>218</v>
      </c>
    </row>
    <row r="1463" spans="1:42">
      <c r="A1463">
        <v>8</v>
      </c>
      <c r="B1463">
        <v>38</v>
      </c>
      <c r="C1463">
        <v>2021</v>
      </c>
      <c r="D1463">
        <v>99</v>
      </c>
      <c r="E1463">
        <v>99</v>
      </c>
      <c r="F1463">
        <v>99</v>
      </c>
      <c r="G1463">
        <v>99</v>
      </c>
      <c r="H1463">
        <v>1</v>
      </c>
      <c r="I1463">
        <v>99</v>
      </c>
      <c r="J1463">
        <v>111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Q1463">
        <v>295</v>
      </c>
      <c r="R1463">
        <v>168064</v>
      </c>
      <c r="S1463">
        <v>167644</v>
      </c>
      <c r="T1463">
        <v>15.97373619573496</v>
      </c>
      <c r="U1463">
        <v>60.494482355467518</v>
      </c>
      <c r="V1463">
        <v>90.775008244394556</v>
      </c>
      <c r="W1463">
        <v>83.704593245210873</v>
      </c>
      <c r="X1463">
        <v>0.92286271896420446</v>
      </c>
      <c r="Y1463">
        <v>1.8457254379284087</v>
      </c>
      <c r="Z1463">
        <v>84.354769611576543</v>
      </c>
      <c r="AA1463">
        <v>9.8095390796977213</v>
      </c>
      <c r="AB1463">
        <v>2.507558063073859</v>
      </c>
      <c r="AC1463">
        <v>-31.120149539598323</v>
      </c>
      <c r="AD1463">
        <v>11.178218213805939</v>
      </c>
      <c r="AE1463">
        <v>11.114145862423108</v>
      </c>
      <c r="AF1463">
        <v>2585</v>
      </c>
      <c r="AG1463">
        <v>0</v>
      </c>
      <c r="AH1463">
        <v>0</v>
      </c>
      <c r="AI1463">
        <v>914</v>
      </c>
      <c r="AJ1463">
        <v>12972</v>
      </c>
      <c r="AK1463">
        <v>2884</v>
      </c>
      <c r="AL1463">
        <v>14950</v>
      </c>
      <c r="AM1463">
        <v>16</v>
      </c>
      <c r="AN1463">
        <v>1653</v>
      </c>
      <c r="AO1463">
        <v>1170</v>
      </c>
      <c r="AP1463">
        <v>138</v>
      </c>
    </row>
    <row r="1464" spans="1:42">
      <c r="A1464">
        <v>8</v>
      </c>
      <c r="B1464">
        <v>39</v>
      </c>
      <c r="C1464">
        <v>2021</v>
      </c>
      <c r="D1464">
        <v>99</v>
      </c>
      <c r="E1464">
        <v>99</v>
      </c>
      <c r="F1464">
        <v>99</v>
      </c>
      <c r="G1464">
        <v>99</v>
      </c>
      <c r="H1464">
        <v>1</v>
      </c>
      <c r="I1464">
        <v>99</v>
      </c>
      <c r="J1464">
        <v>116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Q1464">
        <v>111</v>
      </c>
      <c r="R1464">
        <v>44635</v>
      </c>
      <c r="S1464">
        <v>44542</v>
      </c>
      <c r="T1464">
        <v>15.982480116500501</v>
      </c>
      <c r="U1464">
        <v>60.548762965291182</v>
      </c>
      <c r="V1464">
        <v>89.755093042062015</v>
      </c>
      <c r="W1464">
        <v>82.77609896277626</v>
      </c>
      <c r="X1464">
        <v>4.7429147529965281</v>
      </c>
      <c r="Y1464">
        <v>9.4858295059930562</v>
      </c>
      <c r="Z1464">
        <v>90.404391172846431</v>
      </c>
      <c r="AA1464">
        <v>9.5493641990666216</v>
      </c>
      <c r="AB1464">
        <v>2.6196121481146699</v>
      </c>
      <c r="AC1464">
        <v>-32.791177837488647</v>
      </c>
      <c r="AD1464">
        <v>2.9687486313144298</v>
      </c>
      <c r="AE1464">
        <v>2.9202057794450509</v>
      </c>
      <c r="AF1464">
        <v>569</v>
      </c>
      <c r="AG1464">
        <v>0</v>
      </c>
      <c r="AH1464">
        <v>0</v>
      </c>
      <c r="AI1464">
        <v>215</v>
      </c>
      <c r="AJ1464">
        <v>1634</v>
      </c>
      <c r="AK1464">
        <v>1149</v>
      </c>
      <c r="AL1464">
        <v>1099</v>
      </c>
      <c r="AM1464">
        <v>0</v>
      </c>
      <c r="AN1464">
        <v>1027</v>
      </c>
      <c r="AO1464">
        <v>180</v>
      </c>
      <c r="AP1464">
        <v>42</v>
      </c>
    </row>
    <row r="1465" spans="1:42">
      <c r="A1465">
        <v>8</v>
      </c>
      <c r="B1465">
        <v>40</v>
      </c>
      <c r="C1465">
        <v>2021</v>
      </c>
      <c r="D1465">
        <v>99</v>
      </c>
      <c r="E1465">
        <v>99</v>
      </c>
      <c r="F1465">
        <v>99</v>
      </c>
      <c r="G1465">
        <v>99</v>
      </c>
      <c r="H1465">
        <v>2</v>
      </c>
      <c r="I1465">
        <v>99</v>
      </c>
      <c r="J1465">
        <v>117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Q1465">
        <v>181</v>
      </c>
      <c r="R1465">
        <v>126017</v>
      </c>
      <c r="S1465">
        <v>124114</v>
      </c>
      <c r="T1465">
        <v>15.999952387376304</v>
      </c>
      <c r="U1465">
        <v>61.038649950851635</v>
      </c>
      <c r="V1465">
        <v>90.885195348051283</v>
      </c>
      <c r="W1465">
        <v>83.490149378796943</v>
      </c>
      <c r="X1465">
        <v>1.4029853115055904</v>
      </c>
      <c r="Y1465">
        <v>2.8059706230111807</v>
      </c>
      <c r="Z1465">
        <v>17.428600903052761</v>
      </c>
      <c r="AA1465">
        <v>9.5434903252657275</v>
      </c>
      <c r="AB1465">
        <v>2.4519482419435543</v>
      </c>
      <c r="AC1465">
        <v>-28.569055725555192</v>
      </c>
      <c r="AD1465">
        <v>8.381601798417174</v>
      </c>
      <c r="AE1465">
        <v>8.207195861691515</v>
      </c>
      <c r="AF1465">
        <v>1623</v>
      </c>
      <c r="AG1465">
        <v>1</v>
      </c>
      <c r="AH1465">
        <v>1</v>
      </c>
      <c r="AI1465">
        <v>343</v>
      </c>
      <c r="AJ1465">
        <v>8955</v>
      </c>
      <c r="AK1465">
        <v>3595</v>
      </c>
      <c r="AL1465">
        <v>13696</v>
      </c>
      <c r="AM1465">
        <v>5</v>
      </c>
      <c r="AN1465">
        <v>1785</v>
      </c>
      <c r="AO1465">
        <v>1048</v>
      </c>
      <c r="AP1465">
        <v>83</v>
      </c>
    </row>
    <row r="1466" spans="1:42">
      <c r="A1466">
        <v>8</v>
      </c>
      <c r="B1466">
        <v>41</v>
      </c>
      <c r="C1466">
        <v>2021</v>
      </c>
      <c r="D1466">
        <v>99</v>
      </c>
      <c r="E1466">
        <v>99</v>
      </c>
      <c r="F1466">
        <v>99</v>
      </c>
      <c r="G1466">
        <v>99</v>
      </c>
      <c r="H1466">
        <v>1</v>
      </c>
      <c r="I1466">
        <v>99</v>
      </c>
      <c r="J1466">
        <v>121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Q1466">
        <v>294</v>
      </c>
      <c r="R1466">
        <v>193531</v>
      </c>
      <c r="S1466">
        <v>193217</v>
      </c>
      <c r="T1466">
        <v>16.104939260376895</v>
      </c>
      <c r="U1466">
        <v>60.832659652101015</v>
      </c>
      <c r="V1466">
        <v>90.783006365097478</v>
      </c>
      <c r="W1466">
        <v>83.737300703354478</v>
      </c>
      <c r="X1466">
        <v>2.8584567847011595</v>
      </c>
      <c r="Y1466">
        <v>5.716913569402319</v>
      </c>
      <c r="Z1466">
        <v>97.934181087267675</v>
      </c>
      <c r="AA1466">
        <v>10.084697558291452</v>
      </c>
      <c r="AB1466">
        <v>2.5843020771325742</v>
      </c>
      <c r="AC1466">
        <v>-33.492240418577758</v>
      </c>
      <c r="AD1466">
        <v>12.872071051123845</v>
      </c>
      <c r="AE1466">
        <v>12.814541714380816</v>
      </c>
      <c r="AF1466">
        <v>3103</v>
      </c>
      <c r="AG1466">
        <v>0</v>
      </c>
      <c r="AH1466">
        <v>0</v>
      </c>
      <c r="AI1466">
        <v>1396</v>
      </c>
      <c r="AJ1466">
        <v>6115</v>
      </c>
      <c r="AK1466">
        <v>707</v>
      </c>
      <c r="AL1466">
        <v>6296</v>
      </c>
      <c r="AM1466">
        <v>0</v>
      </c>
      <c r="AN1466">
        <v>2318</v>
      </c>
      <c r="AO1466">
        <v>3585</v>
      </c>
      <c r="AP1466">
        <v>152</v>
      </c>
    </row>
    <row r="1467" spans="1:42">
      <c r="A1467">
        <v>8</v>
      </c>
      <c r="B1467">
        <v>42</v>
      </c>
      <c r="C1467">
        <v>2021</v>
      </c>
      <c r="D1467">
        <v>99</v>
      </c>
      <c r="E1467">
        <v>99</v>
      </c>
      <c r="F1467">
        <v>99</v>
      </c>
      <c r="G1467">
        <v>99</v>
      </c>
      <c r="H1467">
        <v>1</v>
      </c>
      <c r="I1467">
        <v>99</v>
      </c>
      <c r="J1467">
        <v>134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Q1467">
        <v>133</v>
      </c>
      <c r="R1467">
        <v>34431</v>
      </c>
      <c r="S1467">
        <v>34404</v>
      </c>
      <c r="T1467">
        <v>16.010194301646777</v>
      </c>
      <c r="U1467">
        <v>60.551011510289513</v>
      </c>
      <c r="V1467">
        <v>90.588455473254243</v>
      </c>
      <c r="W1467">
        <v>83.586109173352199</v>
      </c>
      <c r="X1467">
        <v>3.1105689640149876</v>
      </c>
      <c r="Y1467">
        <v>6.2211379280299752</v>
      </c>
      <c r="Z1467">
        <v>86.703842467543765</v>
      </c>
      <c r="AA1467">
        <v>10.264201870067581</v>
      </c>
      <c r="AB1467">
        <v>2.5611318651392661</v>
      </c>
      <c r="AC1467">
        <v>-33.337539412894394</v>
      </c>
      <c r="AD1467">
        <v>2.2900634955704517</v>
      </c>
      <c r="AE1467">
        <v>2.2776229807787418</v>
      </c>
      <c r="AF1467">
        <v>1453</v>
      </c>
      <c r="AG1467">
        <v>2</v>
      </c>
      <c r="AH1467">
        <v>0</v>
      </c>
      <c r="AI1467">
        <v>242</v>
      </c>
      <c r="AJ1467">
        <v>2289</v>
      </c>
      <c r="AK1467">
        <v>547</v>
      </c>
      <c r="AL1467">
        <v>1296</v>
      </c>
      <c r="AM1467">
        <v>1</v>
      </c>
      <c r="AN1467">
        <v>1134</v>
      </c>
      <c r="AO1467">
        <v>293</v>
      </c>
      <c r="AP1467">
        <v>49</v>
      </c>
    </row>
    <row r="1468" spans="1:42">
      <c r="A1468">
        <v>8</v>
      </c>
      <c r="B1468">
        <v>43</v>
      </c>
      <c r="C1468">
        <v>2021</v>
      </c>
      <c r="D1468">
        <v>99</v>
      </c>
      <c r="E1468">
        <v>99</v>
      </c>
      <c r="F1468">
        <v>99</v>
      </c>
      <c r="G1468">
        <v>99</v>
      </c>
      <c r="H1468">
        <v>2</v>
      </c>
      <c r="I1468">
        <v>99</v>
      </c>
      <c r="J1468">
        <v>141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Q1468">
        <v>109</v>
      </c>
      <c r="R1468">
        <v>56546</v>
      </c>
      <c r="S1468">
        <v>55769</v>
      </c>
      <c r="T1468">
        <v>15.679323029038304</v>
      </c>
      <c r="U1468">
        <v>60.32007028994601</v>
      </c>
      <c r="V1468">
        <v>92.605321514006476</v>
      </c>
      <c r="W1468">
        <v>85.140888307124243</v>
      </c>
      <c r="X1468">
        <v>0</v>
      </c>
      <c r="Y1468">
        <v>0</v>
      </c>
      <c r="Z1468">
        <v>36.428748275740098</v>
      </c>
      <c r="AA1468">
        <v>8.1208767207185364</v>
      </c>
      <c r="AB1468">
        <v>2.6097277229507312</v>
      </c>
      <c r="AC1468">
        <v>-26.485893419195062</v>
      </c>
      <c r="AD1468">
        <v>3.7609691969599126</v>
      </c>
      <c r="AE1468">
        <v>3.760709796935731</v>
      </c>
      <c r="AF1468">
        <v>730</v>
      </c>
      <c r="AG1468">
        <v>0</v>
      </c>
      <c r="AH1468">
        <v>0</v>
      </c>
      <c r="AI1468">
        <v>201</v>
      </c>
      <c r="AJ1468">
        <v>3321</v>
      </c>
      <c r="AK1468">
        <v>792</v>
      </c>
      <c r="AL1468">
        <v>8999</v>
      </c>
      <c r="AM1468">
        <v>0</v>
      </c>
      <c r="AN1468">
        <v>2720</v>
      </c>
      <c r="AO1468">
        <v>787</v>
      </c>
      <c r="AP1468">
        <v>34</v>
      </c>
    </row>
    <row r="1469" spans="1:42">
      <c r="A1469">
        <v>8</v>
      </c>
      <c r="B1469">
        <v>44</v>
      </c>
      <c r="C1469">
        <v>2021</v>
      </c>
      <c r="D1469">
        <v>99</v>
      </c>
      <c r="E1469">
        <v>99</v>
      </c>
      <c r="F1469">
        <v>99</v>
      </c>
      <c r="G1469">
        <v>99</v>
      </c>
      <c r="H1469">
        <v>2</v>
      </c>
      <c r="I1469">
        <v>99</v>
      </c>
      <c r="J1469">
        <v>143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Q1469">
        <v>29</v>
      </c>
      <c r="R1469">
        <v>10348</v>
      </c>
      <c r="S1469">
        <v>10327</v>
      </c>
      <c r="T1469">
        <v>16.435253189022035</v>
      </c>
      <c r="U1469">
        <v>61.582744262612586</v>
      </c>
      <c r="V1469">
        <v>87.726217267403698</v>
      </c>
      <c r="W1469">
        <v>80.902198121429137</v>
      </c>
      <c r="X1469">
        <v>0</v>
      </c>
      <c r="Y1469">
        <v>0</v>
      </c>
      <c r="Z1469">
        <v>0</v>
      </c>
      <c r="AA1469">
        <v>10.562137058248323</v>
      </c>
      <c r="AB1469">
        <v>2.3620462771166779</v>
      </c>
      <c r="AC1469">
        <v>-32.907668073318526</v>
      </c>
      <c r="AD1469">
        <v>0.68826281700104686</v>
      </c>
      <c r="AE1469">
        <v>0.66171851414503347</v>
      </c>
      <c r="AF1469">
        <v>102</v>
      </c>
      <c r="AG1469">
        <v>0</v>
      </c>
      <c r="AH1469">
        <v>0</v>
      </c>
      <c r="AI1469">
        <v>35</v>
      </c>
      <c r="AJ1469">
        <v>374</v>
      </c>
      <c r="AK1469">
        <v>32</v>
      </c>
      <c r="AL1469">
        <v>1025</v>
      </c>
      <c r="AM1469">
        <v>1</v>
      </c>
      <c r="AN1469">
        <v>339</v>
      </c>
      <c r="AO1469">
        <v>57</v>
      </c>
      <c r="AP1469">
        <v>17</v>
      </c>
    </row>
    <row r="1470" spans="1:42">
      <c r="A1470">
        <v>8</v>
      </c>
      <c r="B1470">
        <v>45</v>
      </c>
      <c r="C1470">
        <v>2021</v>
      </c>
      <c r="D1470">
        <v>99</v>
      </c>
      <c r="E1470">
        <v>99</v>
      </c>
      <c r="F1470">
        <v>99</v>
      </c>
      <c r="G1470">
        <v>99</v>
      </c>
      <c r="H1470">
        <v>2</v>
      </c>
      <c r="I1470">
        <v>99</v>
      </c>
      <c r="J1470">
        <v>147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Q1470">
        <v>82</v>
      </c>
      <c r="R1470">
        <v>78956</v>
      </c>
      <c r="S1470">
        <v>78918</v>
      </c>
      <c r="T1470">
        <v>16.429023760068901</v>
      </c>
      <c r="U1470">
        <v>61.664563217516907</v>
      </c>
      <c r="V1470">
        <v>90.157942510482798</v>
      </c>
      <c r="W1470">
        <v>83.199704756835558</v>
      </c>
      <c r="X1470">
        <v>0.46228279041491471</v>
      </c>
      <c r="Y1470">
        <v>0.92456558082982943</v>
      </c>
      <c r="Z1470">
        <v>49.442727595116253</v>
      </c>
      <c r="AA1470">
        <v>9.5514611359768029</v>
      </c>
      <c r="AB1470">
        <v>2.4816933256377474</v>
      </c>
      <c r="AC1470">
        <v>-37.315295352641726</v>
      </c>
      <c r="AD1470">
        <v>5.2514958425912877</v>
      </c>
      <c r="AE1470">
        <v>5.2003987223348682</v>
      </c>
      <c r="AF1470">
        <v>1283</v>
      </c>
      <c r="AG1470">
        <v>0</v>
      </c>
      <c r="AH1470">
        <v>0</v>
      </c>
      <c r="AI1470">
        <v>664</v>
      </c>
      <c r="AJ1470">
        <v>2784.5</v>
      </c>
      <c r="AK1470">
        <v>352</v>
      </c>
      <c r="AL1470">
        <v>4775</v>
      </c>
      <c r="AM1470">
        <v>0</v>
      </c>
      <c r="AN1470">
        <v>1048.5</v>
      </c>
      <c r="AO1470">
        <v>1209</v>
      </c>
      <c r="AP1470">
        <v>40</v>
      </c>
    </row>
    <row r="1471" spans="1:42">
      <c r="A1471">
        <v>8</v>
      </c>
      <c r="B1471">
        <v>46</v>
      </c>
      <c r="C1471">
        <v>2021</v>
      </c>
      <c r="D1471">
        <v>99</v>
      </c>
      <c r="E1471">
        <v>99</v>
      </c>
      <c r="F1471">
        <v>99</v>
      </c>
      <c r="G1471">
        <v>99</v>
      </c>
      <c r="H1471">
        <v>1</v>
      </c>
      <c r="I1471">
        <v>99</v>
      </c>
      <c r="J1471">
        <v>155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Q1471">
        <v>44</v>
      </c>
      <c r="R1471">
        <v>12186</v>
      </c>
      <c r="S1471">
        <v>12162</v>
      </c>
      <c r="T1471">
        <v>15.717134416543578</v>
      </c>
      <c r="U1471">
        <v>60.017266896891982</v>
      </c>
      <c r="V1471">
        <v>88.287928779461751</v>
      </c>
      <c r="W1471">
        <v>81.426979115277206</v>
      </c>
      <c r="X1471">
        <v>0</v>
      </c>
      <c r="Y1471">
        <v>0</v>
      </c>
      <c r="Z1471">
        <v>88.494994255703276</v>
      </c>
      <c r="AA1471">
        <v>10.515256348938877</v>
      </c>
      <c r="AB1471">
        <v>2.6994120994374504</v>
      </c>
      <c r="AC1471">
        <v>-37.769067353700379</v>
      </c>
      <c r="AD1471">
        <v>0.81051127637947007</v>
      </c>
      <c r="AE1471">
        <v>0.78435398867719774</v>
      </c>
      <c r="AF1471">
        <v>145</v>
      </c>
      <c r="AG1471">
        <v>0</v>
      </c>
      <c r="AH1471">
        <v>0</v>
      </c>
      <c r="AI1471">
        <v>46</v>
      </c>
      <c r="AJ1471">
        <v>1486</v>
      </c>
      <c r="AK1471">
        <v>137</v>
      </c>
      <c r="AL1471">
        <v>772</v>
      </c>
      <c r="AM1471">
        <v>0</v>
      </c>
      <c r="AN1471">
        <v>118</v>
      </c>
      <c r="AO1471">
        <v>61</v>
      </c>
      <c r="AP1471">
        <v>15</v>
      </c>
    </row>
    <row r="1472" spans="1:42">
      <c r="A1472">
        <v>8</v>
      </c>
      <c r="B1472">
        <v>47</v>
      </c>
      <c r="C1472">
        <v>2021</v>
      </c>
      <c r="D1472">
        <v>99</v>
      </c>
      <c r="E1472">
        <v>99</v>
      </c>
      <c r="F1472">
        <v>99</v>
      </c>
      <c r="G1472">
        <v>99</v>
      </c>
      <c r="H1472">
        <v>2</v>
      </c>
      <c r="I1472">
        <v>99</v>
      </c>
      <c r="J1472">
        <v>160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158</v>
      </c>
      <c r="R1472">
        <v>122668</v>
      </c>
      <c r="S1472">
        <v>122271</v>
      </c>
      <c r="T1472">
        <v>16.109409136857202</v>
      </c>
      <c r="U1472">
        <v>61.114597901382993</v>
      </c>
      <c r="V1472">
        <v>91.491759335756086</v>
      </c>
      <c r="W1472">
        <v>84.346665358098221</v>
      </c>
      <c r="X1472">
        <v>0.52173345941891935</v>
      </c>
      <c r="Y1472">
        <v>1.0434669188378387</v>
      </c>
      <c r="Z1472">
        <v>43.563113444419095</v>
      </c>
      <c r="AA1472">
        <v>9.9060044625001691</v>
      </c>
      <c r="AB1472">
        <v>2.8054183279935896</v>
      </c>
      <c r="AC1472">
        <v>-25.67094230308528</v>
      </c>
      <c r="AD1472">
        <v>8.1588541975149198</v>
      </c>
      <c r="AE1472">
        <v>8.168271580521802</v>
      </c>
      <c r="AF1472">
        <v>2149</v>
      </c>
      <c r="AG1472">
        <v>4</v>
      </c>
      <c r="AH1472">
        <v>1</v>
      </c>
      <c r="AI1472">
        <v>2074</v>
      </c>
      <c r="AJ1472">
        <v>8882</v>
      </c>
      <c r="AK1472">
        <v>2175</v>
      </c>
      <c r="AL1472">
        <v>10640</v>
      </c>
      <c r="AM1472">
        <v>3</v>
      </c>
      <c r="AN1472">
        <v>4755</v>
      </c>
      <c r="AO1472">
        <v>1688</v>
      </c>
      <c r="AP1472">
        <v>79</v>
      </c>
    </row>
    <row r="1473" spans="1:42">
      <c r="A1473">
        <v>8</v>
      </c>
      <c r="B1473">
        <v>48</v>
      </c>
      <c r="C1473">
        <v>2021</v>
      </c>
      <c r="D1473">
        <v>99</v>
      </c>
      <c r="E1473">
        <v>99</v>
      </c>
      <c r="F1473">
        <v>99</v>
      </c>
      <c r="G1473">
        <v>99</v>
      </c>
      <c r="H1473">
        <v>1</v>
      </c>
      <c r="I1473">
        <v>99</v>
      </c>
      <c r="J1473">
        <v>171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84</v>
      </c>
      <c r="R1473">
        <v>87333</v>
      </c>
      <c r="S1473">
        <v>87190</v>
      </c>
      <c r="T1473">
        <v>16.077817090904922</v>
      </c>
      <c r="U1473">
        <v>60.710425507512319</v>
      </c>
      <c r="V1473">
        <v>92.152745582336223</v>
      </c>
      <c r="W1473">
        <v>85.041459685743675</v>
      </c>
      <c r="X1473">
        <v>0.13167989190798438</v>
      </c>
      <c r="Y1473">
        <v>0.26335978381596875</v>
      </c>
      <c r="Z1473">
        <v>11.631342104359177</v>
      </c>
      <c r="AA1473">
        <v>8.6662480813963363</v>
      </c>
      <c r="AB1473">
        <v>2.4867139177347619</v>
      </c>
      <c r="AC1473">
        <v>-26.311264155520057</v>
      </c>
      <c r="AD1473">
        <v>5.8086641473862004</v>
      </c>
      <c r="AE1473">
        <v>5.8726777547570972</v>
      </c>
      <c r="AF1473">
        <v>1445</v>
      </c>
      <c r="AG1473">
        <v>0</v>
      </c>
      <c r="AH1473">
        <v>0</v>
      </c>
      <c r="AI1473">
        <v>555</v>
      </c>
      <c r="AJ1473">
        <v>11781</v>
      </c>
      <c r="AK1473">
        <v>1805</v>
      </c>
      <c r="AL1473">
        <v>10138</v>
      </c>
      <c r="AM1473">
        <v>4</v>
      </c>
      <c r="AN1473">
        <v>819</v>
      </c>
      <c r="AO1473">
        <v>637</v>
      </c>
      <c r="AP1473">
        <v>40</v>
      </c>
    </row>
    <row r="1474" spans="1:42">
      <c r="A1474">
        <v>8</v>
      </c>
      <c r="B1474">
        <v>49</v>
      </c>
      <c r="C1474">
        <v>2021</v>
      </c>
      <c r="D1474">
        <v>99</v>
      </c>
      <c r="E1474">
        <v>99</v>
      </c>
      <c r="F1474">
        <v>99</v>
      </c>
      <c r="G1474">
        <v>99</v>
      </c>
      <c r="H1474">
        <v>2</v>
      </c>
      <c r="I1474">
        <v>99</v>
      </c>
      <c r="J1474">
        <v>181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28</v>
      </c>
      <c r="R1474">
        <v>7176.53</v>
      </c>
      <c r="S1474">
        <v>7156.53</v>
      </c>
      <c r="T1474">
        <v>16.379973329728987</v>
      </c>
      <c r="U1474">
        <v>61.798838263795453</v>
      </c>
      <c r="V1474">
        <v>88.898588718009023</v>
      </c>
      <c r="W1474">
        <v>81.966036612715854</v>
      </c>
      <c r="X1474">
        <v>0</v>
      </c>
      <c r="Y1474">
        <v>0</v>
      </c>
      <c r="Z1474">
        <v>0</v>
      </c>
      <c r="AA1474">
        <v>9.4984603477531646</v>
      </c>
      <c r="AB1474">
        <v>2.7110942190911871</v>
      </c>
      <c r="AC1474">
        <v>-31.978539790400266</v>
      </c>
      <c r="AD1474">
        <v>0.47732303383190222</v>
      </c>
      <c r="AE1474">
        <v>0.4645957355340356</v>
      </c>
      <c r="AF1474">
        <v>79.77</v>
      </c>
      <c r="AG1474">
        <v>0</v>
      </c>
      <c r="AH1474">
        <v>0</v>
      </c>
      <c r="AI1474">
        <v>17.88</v>
      </c>
      <c r="AJ1474">
        <v>1046</v>
      </c>
      <c r="AK1474">
        <v>145.88</v>
      </c>
      <c r="AL1474">
        <v>1149</v>
      </c>
      <c r="AM1474">
        <v>0</v>
      </c>
      <c r="AN1474">
        <v>108</v>
      </c>
      <c r="AO1474">
        <v>110</v>
      </c>
      <c r="AP1474">
        <v>9</v>
      </c>
    </row>
    <row r="1475" spans="1:42">
      <c r="A1475">
        <v>8</v>
      </c>
      <c r="B1475">
        <v>50</v>
      </c>
      <c r="C1475">
        <v>2021</v>
      </c>
      <c r="D1475">
        <v>99</v>
      </c>
      <c r="E1475">
        <v>99</v>
      </c>
      <c r="F1475">
        <v>99</v>
      </c>
      <c r="G1475">
        <v>99</v>
      </c>
      <c r="H1475">
        <v>2</v>
      </c>
      <c r="I1475">
        <v>99</v>
      </c>
      <c r="J1475">
        <v>470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115</v>
      </c>
      <c r="R1475">
        <v>6423.9</v>
      </c>
      <c r="S1475">
        <v>6408.9</v>
      </c>
      <c r="T1475">
        <v>15.537383832251436</v>
      </c>
      <c r="U1475">
        <v>59.695626394545101</v>
      </c>
      <c r="V1475">
        <v>93.525057507802558</v>
      </c>
      <c r="W1475">
        <v>86.249762049649732</v>
      </c>
      <c r="X1475">
        <v>0</v>
      </c>
      <c r="Y1475">
        <v>0</v>
      </c>
      <c r="Z1475">
        <v>0</v>
      </c>
      <c r="AA1475">
        <v>11.849771676606551</v>
      </c>
      <c r="AB1475">
        <v>2.9681105167968553</v>
      </c>
      <c r="AC1475">
        <v>-31.167308421054368</v>
      </c>
      <c r="AD1475">
        <v>0.42726435157837495</v>
      </c>
      <c r="AE1475">
        <v>0.4378044666241509</v>
      </c>
      <c r="AF1475">
        <v>29.9</v>
      </c>
      <c r="AG1475">
        <v>0</v>
      </c>
      <c r="AH1475">
        <v>0</v>
      </c>
      <c r="AI1475">
        <v>11</v>
      </c>
      <c r="AJ1475">
        <v>354</v>
      </c>
      <c r="AK1475">
        <v>143</v>
      </c>
      <c r="AL1475">
        <v>327.9</v>
      </c>
      <c r="AM1475">
        <v>2</v>
      </c>
      <c r="AN1475">
        <v>41</v>
      </c>
      <c r="AO1475">
        <v>34</v>
      </c>
      <c r="AP1475">
        <v>24</v>
      </c>
    </row>
    <row r="1476" spans="1:42">
      <c r="A1476">
        <v>8</v>
      </c>
      <c r="B1476">
        <v>51</v>
      </c>
      <c r="C1476">
        <v>2021</v>
      </c>
      <c r="D1476">
        <v>99</v>
      </c>
      <c r="E1476">
        <v>99</v>
      </c>
      <c r="F1476">
        <v>99</v>
      </c>
      <c r="G1476">
        <v>99</v>
      </c>
      <c r="H1476">
        <v>1</v>
      </c>
      <c r="I1476">
        <v>99</v>
      </c>
      <c r="J1476">
        <v>643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96</v>
      </c>
      <c r="R1476">
        <v>60826</v>
      </c>
      <c r="S1476">
        <v>60730</v>
      </c>
      <c r="T1476">
        <v>16.129500542531151</v>
      </c>
      <c r="U1476">
        <v>60.848756792359602</v>
      </c>
      <c r="V1476">
        <v>88.966010505265899</v>
      </c>
      <c r="W1476">
        <v>82.064817388441156</v>
      </c>
      <c r="X1476">
        <v>4.1495413145694258</v>
      </c>
      <c r="Y1476">
        <v>8.2990826291388515</v>
      </c>
      <c r="Z1476">
        <v>97.21171867293593</v>
      </c>
      <c r="AA1476">
        <v>10.793918097443484</v>
      </c>
      <c r="AB1476">
        <v>2.516613107004082</v>
      </c>
      <c r="AC1476">
        <v>-37.465609080643731</v>
      </c>
      <c r="AD1476">
        <v>4.045639167656133</v>
      </c>
      <c r="AE1476">
        <v>3.9472903768034944</v>
      </c>
      <c r="AF1476">
        <v>1222</v>
      </c>
      <c r="AG1476">
        <v>0</v>
      </c>
      <c r="AH1476">
        <v>0</v>
      </c>
      <c r="AI1476">
        <v>348</v>
      </c>
      <c r="AJ1476">
        <v>4007</v>
      </c>
      <c r="AK1476">
        <v>978</v>
      </c>
      <c r="AL1476">
        <v>4567</v>
      </c>
      <c r="AM1476">
        <v>0</v>
      </c>
      <c r="AN1476">
        <v>1154</v>
      </c>
      <c r="AO1476">
        <v>843</v>
      </c>
      <c r="AP1476">
        <v>51</v>
      </c>
    </row>
    <row r="1477" spans="1:42">
      <c r="A1477">
        <v>8</v>
      </c>
      <c r="B1477">
        <v>52</v>
      </c>
      <c r="C1477">
        <v>2020</v>
      </c>
      <c r="D1477">
        <v>99</v>
      </c>
      <c r="E1477">
        <v>99</v>
      </c>
      <c r="F1477">
        <v>99</v>
      </c>
      <c r="G1477">
        <v>99</v>
      </c>
      <c r="H1477">
        <v>1</v>
      </c>
      <c r="I1477">
        <v>99</v>
      </c>
      <c r="J1477">
        <v>103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295</v>
      </c>
      <c r="R1477">
        <v>157607</v>
      </c>
      <c r="S1477">
        <v>157607</v>
      </c>
      <c r="T1477">
        <v>15.886654780561781</v>
      </c>
      <c r="U1477">
        <v>60.245712436630363</v>
      </c>
      <c r="V1477">
        <v>88.906561551012885</v>
      </c>
      <c r="W1477">
        <v>82.060756311585251</v>
      </c>
      <c r="X1477">
        <v>2.2353068074387554</v>
      </c>
      <c r="Y1477">
        <v>4.4706136148775109</v>
      </c>
      <c r="Z1477">
        <v>54.430958015824189</v>
      </c>
      <c r="AA1477">
        <v>9.9485127887882481</v>
      </c>
      <c r="AB1477">
        <v>4.7373244208120733</v>
      </c>
      <c r="AC1477">
        <v>9.8044796493586741</v>
      </c>
      <c r="AD1477">
        <v>10.440312825574578</v>
      </c>
      <c r="AE1477">
        <v>10.505600771348909</v>
      </c>
      <c r="AF1477">
        <v>1603</v>
      </c>
      <c r="AG1477">
        <v>0</v>
      </c>
      <c r="AH1477">
        <v>0</v>
      </c>
      <c r="AI1477">
        <v>424</v>
      </c>
      <c r="AJ1477">
        <v>5499</v>
      </c>
      <c r="AK1477">
        <v>1118</v>
      </c>
      <c r="AL1477">
        <v>5954</v>
      </c>
      <c r="AM1477">
        <v>1</v>
      </c>
      <c r="AN1477">
        <v>2082</v>
      </c>
      <c r="AO1477">
        <v>1046</v>
      </c>
      <c r="AP1477">
        <v>121</v>
      </c>
    </row>
    <row r="1478" spans="1:42">
      <c r="A1478">
        <v>8</v>
      </c>
      <c r="B1478">
        <v>53</v>
      </c>
      <c r="C1478">
        <v>2020</v>
      </c>
      <c r="D1478">
        <v>99</v>
      </c>
      <c r="E1478">
        <v>99</v>
      </c>
      <c r="F1478">
        <v>99</v>
      </c>
      <c r="G1478">
        <v>99</v>
      </c>
      <c r="H1478">
        <v>2</v>
      </c>
      <c r="I1478">
        <v>99</v>
      </c>
      <c r="J1478">
        <v>106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156</v>
      </c>
      <c r="R1478">
        <v>122604</v>
      </c>
      <c r="S1478">
        <v>122604</v>
      </c>
      <c r="T1478">
        <v>16.263376398812444</v>
      </c>
      <c r="U1478">
        <v>61.104670320707314</v>
      </c>
      <c r="V1478">
        <v>91.392365304528198</v>
      </c>
      <c r="W1478">
        <v>84.355153176078176</v>
      </c>
      <c r="X1478">
        <v>0.94205735538807844</v>
      </c>
      <c r="Y1478">
        <v>1.8841147107761569</v>
      </c>
      <c r="Z1478">
        <v>8.5323480473720252</v>
      </c>
      <c r="AA1478">
        <v>7.5967878447872401</v>
      </c>
      <c r="AB1478">
        <v>2.6686771081453409</v>
      </c>
      <c r="AC1478">
        <v>-19.791130076378906</v>
      </c>
      <c r="AD1478">
        <v>8.1216196848283744</v>
      </c>
      <c r="AE1478">
        <v>8.4009061483195655</v>
      </c>
      <c r="AF1478">
        <v>1580</v>
      </c>
      <c r="AG1478">
        <v>4</v>
      </c>
      <c r="AH1478">
        <v>0</v>
      </c>
      <c r="AI1478">
        <v>564</v>
      </c>
      <c r="AJ1478">
        <v>5537</v>
      </c>
      <c r="AK1478">
        <v>1369</v>
      </c>
      <c r="AL1478">
        <v>9117.5</v>
      </c>
      <c r="AM1478">
        <v>1</v>
      </c>
      <c r="AN1478">
        <v>2607</v>
      </c>
      <c r="AO1478">
        <v>1258</v>
      </c>
      <c r="AP1478">
        <v>60</v>
      </c>
    </row>
    <row r="1479" spans="1:42">
      <c r="A1479">
        <v>8</v>
      </c>
      <c r="B1479">
        <v>54</v>
      </c>
      <c r="C1479">
        <v>2020</v>
      </c>
      <c r="D1479">
        <v>99</v>
      </c>
      <c r="E1479">
        <v>99</v>
      </c>
      <c r="F1479">
        <v>99</v>
      </c>
      <c r="G1479">
        <v>99</v>
      </c>
      <c r="H1479">
        <v>1</v>
      </c>
      <c r="I1479">
        <v>99</v>
      </c>
      <c r="J1479">
        <v>109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491</v>
      </c>
      <c r="R1479">
        <v>213842</v>
      </c>
      <c r="S1479">
        <v>213842</v>
      </c>
      <c r="T1479">
        <v>15.984670925262575</v>
      </c>
      <c r="U1479">
        <v>60.455747701574062</v>
      </c>
      <c r="V1479">
        <v>89.503988338692878</v>
      </c>
      <c r="W1479">
        <v>82.612181236613679</v>
      </c>
      <c r="X1479">
        <v>1.7003207975982266</v>
      </c>
      <c r="Y1479">
        <v>3.4006415951964533</v>
      </c>
      <c r="Z1479">
        <v>59.405542409816597</v>
      </c>
      <c r="AA1479">
        <v>16.101475130308611</v>
      </c>
      <c r="AB1479">
        <v>3.9051794673863367</v>
      </c>
      <c r="AC1479">
        <v>-1.0740242186433315</v>
      </c>
      <c r="AD1479">
        <v>14.165470919734013</v>
      </c>
      <c r="AE1479">
        <v>14.349837130541403</v>
      </c>
      <c r="AF1479">
        <v>4871</v>
      </c>
      <c r="AG1479">
        <v>0</v>
      </c>
      <c r="AH1479">
        <v>0</v>
      </c>
      <c r="AI1479">
        <v>1705</v>
      </c>
      <c r="AJ1479">
        <v>8756</v>
      </c>
      <c r="AK1479">
        <v>1400</v>
      </c>
      <c r="AL1479">
        <v>15908</v>
      </c>
      <c r="AM1479">
        <v>0</v>
      </c>
      <c r="AN1479">
        <v>1627</v>
      </c>
      <c r="AO1479">
        <v>3563</v>
      </c>
      <c r="AP1479">
        <v>206</v>
      </c>
    </row>
    <row r="1480" spans="1:42">
      <c r="A1480">
        <v>8</v>
      </c>
      <c r="B1480">
        <v>55</v>
      </c>
      <c r="C1480">
        <v>2020</v>
      </c>
      <c r="D1480">
        <v>99</v>
      </c>
      <c r="E1480">
        <v>99</v>
      </c>
      <c r="F1480">
        <v>99</v>
      </c>
      <c r="G1480">
        <v>99</v>
      </c>
      <c r="H1480">
        <v>1</v>
      </c>
      <c r="I1480">
        <v>99</v>
      </c>
      <c r="J1480">
        <v>111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298</v>
      </c>
      <c r="R1480">
        <v>173133</v>
      </c>
      <c r="S1480">
        <v>173133</v>
      </c>
      <c r="T1480">
        <v>16.002564502434545</v>
      </c>
      <c r="U1480">
        <v>60.445478331687191</v>
      </c>
      <c r="V1480">
        <v>87.969589809083587</v>
      </c>
      <c r="W1480">
        <v>81.195931393785628</v>
      </c>
      <c r="X1480">
        <v>0.38120982135121551</v>
      </c>
      <c r="Y1480">
        <v>0.76241964270243101</v>
      </c>
      <c r="Z1480">
        <v>75.54596755095794</v>
      </c>
      <c r="AA1480">
        <v>10.073219968382888</v>
      </c>
      <c r="AB1480">
        <v>4.2899054487250154</v>
      </c>
      <c r="AC1480">
        <v>6.6400497170153638</v>
      </c>
      <c r="AD1480">
        <v>11.468796947027752</v>
      </c>
      <c r="AE1480">
        <v>11.418892844517012</v>
      </c>
      <c r="AF1480">
        <v>4342</v>
      </c>
      <c r="AG1480">
        <v>0</v>
      </c>
      <c r="AH1480">
        <v>0</v>
      </c>
      <c r="AI1480">
        <v>967</v>
      </c>
      <c r="AJ1480">
        <v>15336</v>
      </c>
      <c r="AK1480">
        <v>3791</v>
      </c>
      <c r="AL1480">
        <v>19551</v>
      </c>
      <c r="AM1480">
        <v>6</v>
      </c>
      <c r="AN1480">
        <v>2389</v>
      </c>
      <c r="AO1480">
        <v>1634</v>
      </c>
      <c r="AP1480">
        <v>131</v>
      </c>
    </row>
    <row r="1481" spans="1:42">
      <c r="A1481">
        <v>8</v>
      </c>
      <c r="B1481">
        <v>56</v>
      </c>
      <c r="C1481">
        <v>2020</v>
      </c>
      <c r="D1481">
        <v>99</v>
      </c>
      <c r="E1481">
        <v>99</v>
      </c>
      <c r="F1481">
        <v>99</v>
      </c>
      <c r="G1481">
        <v>99</v>
      </c>
      <c r="H1481">
        <v>1</v>
      </c>
      <c r="I1481">
        <v>99</v>
      </c>
      <c r="J1481">
        <v>113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11</v>
      </c>
      <c r="R1481">
        <v>51</v>
      </c>
      <c r="S1481">
        <v>51</v>
      </c>
      <c r="T1481">
        <v>14</v>
      </c>
      <c r="U1481">
        <v>54.686274509803937</v>
      </c>
      <c r="V1481">
        <v>80.411276103073988</v>
      </c>
      <c r="W1481">
        <v>74.219607843137268</v>
      </c>
      <c r="X1481">
        <v>0</v>
      </c>
      <c r="Y1481">
        <v>0</v>
      </c>
      <c r="Z1481">
        <v>58.82352941176471</v>
      </c>
      <c r="AA1481">
        <v>25.896445509804824</v>
      </c>
      <c r="AB1481">
        <v>16.089809460452411</v>
      </c>
      <c r="AC1481">
        <v>51.07179403802985</v>
      </c>
      <c r="AD1481">
        <v>3.3783775727239495E-3</v>
      </c>
      <c r="AE1481">
        <v>3.0746713889351946E-3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6</v>
      </c>
    </row>
    <row r="1482" spans="1:42">
      <c r="A1482">
        <v>8</v>
      </c>
      <c r="B1482">
        <v>57</v>
      </c>
      <c r="C1482">
        <v>2020</v>
      </c>
      <c r="D1482">
        <v>99</v>
      </c>
      <c r="E1482">
        <v>99</v>
      </c>
      <c r="F1482">
        <v>99</v>
      </c>
      <c r="G1482">
        <v>99</v>
      </c>
      <c r="H1482">
        <v>1</v>
      </c>
      <c r="I1482">
        <v>99</v>
      </c>
      <c r="J1482">
        <v>116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129</v>
      </c>
      <c r="R1482">
        <v>51021</v>
      </c>
      <c r="S1482">
        <v>51021</v>
      </c>
      <c r="T1482">
        <v>15.905607494953056</v>
      </c>
      <c r="U1482">
        <v>60.292056212147941</v>
      </c>
      <c r="V1482">
        <v>86.981222632118275</v>
      </c>
      <c r="W1482">
        <v>80.283668489445702</v>
      </c>
      <c r="X1482">
        <v>1.9031379236000872</v>
      </c>
      <c r="Y1482">
        <v>3.8062758472001743</v>
      </c>
      <c r="Z1482">
        <v>84.275102408812018</v>
      </c>
      <c r="AA1482">
        <v>9.8015569185343523</v>
      </c>
      <c r="AB1482">
        <v>4.4645894057374491</v>
      </c>
      <c r="AC1482">
        <v>6.4358404200544754</v>
      </c>
      <c r="AD1482">
        <v>3.3797686693715403</v>
      </c>
      <c r="AE1482">
        <v>3.3272547256511302</v>
      </c>
      <c r="AF1482">
        <v>588</v>
      </c>
      <c r="AG1482">
        <v>1</v>
      </c>
      <c r="AH1482">
        <v>0</v>
      </c>
      <c r="AI1482">
        <v>171</v>
      </c>
      <c r="AJ1482">
        <v>1580</v>
      </c>
      <c r="AK1482">
        <v>1207</v>
      </c>
      <c r="AL1482">
        <v>364</v>
      </c>
      <c r="AM1482">
        <v>1</v>
      </c>
      <c r="AN1482">
        <v>891</v>
      </c>
      <c r="AO1482">
        <v>224</v>
      </c>
      <c r="AP1482">
        <v>50</v>
      </c>
    </row>
    <row r="1483" spans="1:42">
      <c r="A1483">
        <v>8</v>
      </c>
      <c r="B1483">
        <v>58</v>
      </c>
      <c r="C1483">
        <v>2020</v>
      </c>
      <c r="D1483">
        <v>99</v>
      </c>
      <c r="E1483">
        <v>99</v>
      </c>
      <c r="F1483">
        <v>99</v>
      </c>
      <c r="G1483">
        <v>99</v>
      </c>
      <c r="H1483">
        <v>2</v>
      </c>
      <c r="I1483">
        <v>99</v>
      </c>
      <c r="J1483">
        <v>117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179</v>
      </c>
      <c r="R1483">
        <v>131714</v>
      </c>
      <c r="S1483">
        <v>131714</v>
      </c>
      <c r="T1483">
        <v>15.776060251757595</v>
      </c>
      <c r="U1483">
        <v>61.361685166345239</v>
      </c>
      <c r="V1483">
        <v>86.621499147231958</v>
      </c>
      <c r="W1483">
        <v>79.951643712893613</v>
      </c>
      <c r="X1483">
        <v>0.85184566560881902</v>
      </c>
      <c r="Y1483">
        <v>1.703691331217638</v>
      </c>
      <c r="Z1483">
        <v>2.5699621908073542</v>
      </c>
      <c r="AA1483">
        <v>13.738766195083738</v>
      </c>
      <c r="AB1483">
        <v>2.5860895483541353</v>
      </c>
      <c r="AC1483">
        <v>-11.656225844795584</v>
      </c>
      <c r="AD1483">
        <v>8.725090659093377</v>
      </c>
      <c r="AE1483">
        <v>8.553999310146521</v>
      </c>
      <c r="AF1483">
        <v>2196</v>
      </c>
      <c r="AG1483">
        <v>0</v>
      </c>
      <c r="AH1483">
        <v>1</v>
      </c>
      <c r="AI1483">
        <v>469</v>
      </c>
      <c r="AJ1483">
        <v>12725</v>
      </c>
      <c r="AK1483">
        <v>5733</v>
      </c>
      <c r="AL1483">
        <v>15597</v>
      </c>
      <c r="AM1483">
        <v>21</v>
      </c>
      <c r="AN1483">
        <v>2170</v>
      </c>
      <c r="AO1483">
        <v>1163</v>
      </c>
      <c r="AP1483">
        <v>79</v>
      </c>
    </row>
    <row r="1484" spans="1:42">
      <c r="A1484">
        <v>8</v>
      </c>
      <c r="B1484">
        <v>59</v>
      </c>
      <c r="C1484">
        <v>2020</v>
      </c>
      <c r="D1484">
        <v>99</v>
      </c>
      <c r="E1484">
        <v>99</v>
      </c>
      <c r="F1484">
        <v>99</v>
      </c>
      <c r="G1484">
        <v>99</v>
      </c>
      <c r="H1484">
        <v>1</v>
      </c>
      <c r="I1484">
        <v>99</v>
      </c>
      <c r="J1484">
        <v>121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288</v>
      </c>
      <c r="R1484">
        <v>195234</v>
      </c>
      <c r="S1484">
        <v>195234</v>
      </c>
      <c r="T1484">
        <v>16.028248153497849</v>
      </c>
      <c r="U1484">
        <v>60.668377434258353</v>
      </c>
      <c r="V1484">
        <v>87.001449636938048</v>
      </c>
      <c r="W1484">
        <v>80.302338014894715</v>
      </c>
      <c r="X1484">
        <v>2.5651269758341275</v>
      </c>
      <c r="Y1484">
        <v>5.130253951668255</v>
      </c>
      <c r="Z1484">
        <v>81.775203089625776</v>
      </c>
      <c r="AA1484">
        <v>9.9560378143570727</v>
      </c>
      <c r="AB1484">
        <v>3.927021966368835</v>
      </c>
      <c r="AC1484">
        <v>-7.4257523983475853</v>
      </c>
      <c r="AD1484">
        <v>12.932826804572301</v>
      </c>
      <c r="AE1484">
        <v>12.734840721355848</v>
      </c>
      <c r="AF1484">
        <v>3602</v>
      </c>
      <c r="AG1484">
        <v>0</v>
      </c>
      <c r="AH1484">
        <v>0</v>
      </c>
      <c r="AI1484">
        <v>1322</v>
      </c>
      <c r="AJ1484">
        <v>7737</v>
      </c>
      <c r="AK1484">
        <v>1336</v>
      </c>
      <c r="AL1484">
        <v>11516</v>
      </c>
      <c r="AM1484">
        <v>0</v>
      </c>
      <c r="AN1484">
        <v>3730</v>
      </c>
      <c r="AO1484">
        <v>4092</v>
      </c>
      <c r="AP1484">
        <v>156</v>
      </c>
    </row>
    <row r="1485" spans="1:42">
      <c r="A1485">
        <v>8</v>
      </c>
      <c r="B1485">
        <v>60</v>
      </c>
      <c r="C1485">
        <v>2020</v>
      </c>
      <c r="D1485">
        <v>99</v>
      </c>
      <c r="E1485">
        <v>99</v>
      </c>
      <c r="F1485">
        <v>99</v>
      </c>
      <c r="G1485">
        <v>99</v>
      </c>
      <c r="H1485">
        <v>1</v>
      </c>
      <c r="I1485">
        <v>99</v>
      </c>
      <c r="J1485">
        <v>134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129</v>
      </c>
      <c r="R1485">
        <v>33075</v>
      </c>
      <c r="S1485">
        <v>33075</v>
      </c>
      <c r="T1485">
        <v>16.00142101284958</v>
      </c>
      <c r="U1485">
        <v>60.538110355253224</v>
      </c>
      <c r="V1485">
        <v>87.980293646288899</v>
      </c>
      <c r="W1485">
        <v>81.205811035525699</v>
      </c>
      <c r="X1485">
        <v>2.6817838246409673</v>
      </c>
      <c r="Y1485">
        <v>5.3635676492819346</v>
      </c>
      <c r="Z1485">
        <v>69.164021164021179</v>
      </c>
      <c r="AA1485">
        <v>10.407113502036133</v>
      </c>
      <c r="AB1485">
        <v>3.5801278681700377</v>
      </c>
      <c r="AC1485">
        <v>-9.7376624644656768</v>
      </c>
      <c r="AD1485">
        <v>2.1909772199577375</v>
      </c>
      <c r="AE1485">
        <v>2.1817090654101099</v>
      </c>
      <c r="AF1485">
        <v>1214</v>
      </c>
      <c r="AG1485">
        <v>4</v>
      </c>
      <c r="AH1485">
        <v>0</v>
      </c>
      <c r="AI1485">
        <v>295</v>
      </c>
      <c r="AJ1485">
        <v>3299</v>
      </c>
      <c r="AK1485">
        <v>968</v>
      </c>
      <c r="AL1485">
        <v>928</v>
      </c>
      <c r="AM1485">
        <v>2</v>
      </c>
      <c r="AN1485">
        <v>1475</v>
      </c>
      <c r="AO1485">
        <v>330</v>
      </c>
      <c r="AP1485">
        <v>42</v>
      </c>
    </row>
    <row r="1486" spans="1:42">
      <c r="A1486">
        <v>8</v>
      </c>
      <c r="B1486">
        <v>61</v>
      </c>
      <c r="C1486">
        <v>2020</v>
      </c>
      <c r="D1486">
        <v>99</v>
      </c>
      <c r="E1486">
        <v>99</v>
      </c>
      <c r="F1486">
        <v>99</v>
      </c>
      <c r="G1486">
        <v>99</v>
      </c>
      <c r="H1486">
        <v>2</v>
      </c>
      <c r="I1486">
        <v>99</v>
      </c>
      <c r="J1486">
        <v>141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106</v>
      </c>
      <c r="R1486">
        <v>57396</v>
      </c>
      <c r="S1486">
        <v>57396</v>
      </c>
      <c r="T1486">
        <v>15.882883824656775</v>
      </c>
      <c r="U1486">
        <v>60.867429786047794</v>
      </c>
      <c r="V1486">
        <v>88.943340697351559</v>
      </c>
      <c r="W1486">
        <v>82.094703463655691</v>
      </c>
      <c r="X1486">
        <v>0.29618788765767662</v>
      </c>
      <c r="Y1486">
        <v>0.59237577531535324</v>
      </c>
      <c r="Z1486">
        <v>2.3433688758798525</v>
      </c>
      <c r="AA1486">
        <v>10.844321341135636</v>
      </c>
      <c r="AB1486">
        <v>2.6876708033865655</v>
      </c>
      <c r="AC1486">
        <v>-16.457300425542851</v>
      </c>
      <c r="AD1486">
        <v>3.8020658659620361</v>
      </c>
      <c r="AE1486">
        <v>3.827424570703327</v>
      </c>
      <c r="AF1486">
        <v>738</v>
      </c>
      <c r="AG1486">
        <v>0</v>
      </c>
      <c r="AH1486">
        <v>0</v>
      </c>
      <c r="AI1486">
        <v>174</v>
      </c>
      <c r="AJ1486">
        <v>3916</v>
      </c>
      <c r="AK1486">
        <v>606</v>
      </c>
      <c r="AL1486">
        <v>8574</v>
      </c>
      <c r="AM1486">
        <v>2</v>
      </c>
      <c r="AN1486">
        <v>3816</v>
      </c>
      <c r="AO1486">
        <v>917</v>
      </c>
      <c r="AP1486">
        <v>30</v>
      </c>
    </row>
    <row r="1487" spans="1:42">
      <c r="A1487">
        <v>8</v>
      </c>
      <c r="B1487">
        <v>62</v>
      </c>
      <c r="C1487">
        <v>2020</v>
      </c>
      <c r="D1487">
        <v>99</v>
      </c>
      <c r="E1487">
        <v>99</v>
      </c>
      <c r="F1487">
        <v>99</v>
      </c>
      <c r="G1487">
        <v>99</v>
      </c>
      <c r="H1487">
        <v>2</v>
      </c>
      <c r="I1487">
        <v>99</v>
      </c>
      <c r="J1487">
        <v>143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</row>
    <row r="1488" spans="1:42">
      <c r="A1488">
        <v>8</v>
      </c>
      <c r="B1488">
        <v>63</v>
      </c>
      <c r="C1488">
        <v>2020</v>
      </c>
      <c r="D1488">
        <v>99</v>
      </c>
      <c r="E1488">
        <v>99</v>
      </c>
      <c r="F1488">
        <v>99</v>
      </c>
      <c r="G1488">
        <v>99</v>
      </c>
      <c r="H1488">
        <v>2</v>
      </c>
      <c r="I1488">
        <v>99</v>
      </c>
      <c r="J1488">
        <v>147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82</v>
      </c>
      <c r="R1488">
        <v>75298</v>
      </c>
      <c r="S1488">
        <v>75298</v>
      </c>
      <c r="T1488">
        <v>16.360354856702703</v>
      </c>
      <c r="U1488">
        <v>61.555698690536254</v>
      </c>
      <c r="V1488">
        <v>88.327211947202684</v>
      </c>
      <c r="W1488">
        <v>81.52601662726714</v>
      </c>
      <c r="X1488">
        <v>0.80081808281760447</v>
      </c>
      <c r="Y1488">
        <v>1.6016361656352089</v>
      </c>
      <c r="Z1488">
        <v>31.043321203750423</v>
      </c>
      <c r="AA1488">
        <v>9.4413799106949678</v>
      </c>
      <c r="AB1488">
        <v>2.8866675378335094</v>
      </c>
      <c r="AC1488">
        <v>-29.094937804256116</v>
      </c>
      <c r="AD1488">
        <v>4.987942636685645</v>
      </c>
      <c r="AE1488">
        <v>4.986427847971111</v>
      </c>
      <c r="AF1488">
        <v>1345</v>
      </c>
      <c r="AG1488">
        <v>0</v>
      </c>
      <c r="AH1488">
        <v>0</v>
      </c>
      <c r="AI1488">
        <v>466</v>
      </c>
      <c r="AJ1488">
        <v>3135</v>
      </c>
      <c r="AK1488">
        <v>666</v>
      </c>
      <c r="AL1488">
        <v>7220</v>
      </c>
      <c r="AM1488">
        <v>0</v>
      </c>
      <c r="AN1488">
        <v>1315</v>
      </c>
      <c r="AO1488">
        <v>1415</v>
      </c>
      <c r="AP1488">
        <v>36</v>
      </c>
    </row>
    <row r="1489" spans="1:42">
      <c r="A1489">
        <v>8</v>
      </c>
      <c r="B1489">
        <v>64</v>
      </c>
      <c r="C1489">
        <v>2020</v>
      </c>
      <c r="D1489">
        <v>99</v>
      </c>
      <c r="E1489">
        <v>99</v>
      </c>
      <c r="F1489">
        <v>99</v>
      </c>
      <c r="G1489">
        <v>99</v>
      </c>
      <c r="H1489">
        <v>1</v>
      </c>
      <c r="I1489">
        <v>99</v>
      </c>
      <c r="J1489">
        <v>155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46</v>
      </c>
      <c r="R1489">
        <v>12864</v>
      </c>
      <c r="S1489">
        <v>12864</v>
      </c>
      <c r="T1489">
        <v>15.723958333333337</v>
      </c>
      <c r="U1489">
        <v>59.936023009950247</v>
      </c>
      <c r="V1489">
        <v>86.494049929118944</v>
      </c>
      <c r="W1489">
        <v>79.834008084577221</v>
      </c>
      <c r="X1489">
        <v>0</v>
      </c>
      <c r="Y1489">
        <v>0</v>
      </c>
      <c r="Z1489">
        <v>62.546641791044763</v>
      </c>
      <c r="AA1489">
        <v>10.009246053351127</v>
      </c>
      <c r="AB1489">
        <v>3.7909901835285305</v>
      </c>
      <c r="AC1489">
        <v>-11.810536923822328</v>
      </c>
      <c r="AD1489">
        <v>0.85214606069648813</v>
      </c>
      <c r="AE1489">
        <v>0.83420702009689551</v>
      </c>
      <c r="AF1489">
        <v>176</v>
      </c>
      <c r="AG1489">
        <v>0</v>
      </c>
      <c r="AH1489">
        <v>0</v>
      </c>
      <c r="AI1489">
        <v>63</v>
      </c>
      <c r="AJ1489">
        <v>1284</v>
      </c>
      <c r="AK1489">
        <v>104</v>
      </c>
      <c r="AL1489">
        <v>477</v>
      </c>
      <c r="AM1489">
        <v>0</v>
      </c>
      <c r="AN1489">
        <v>312</v>
      </c>
      <c r="AO1489">
        <v>167</v>
      </c>
      <c r="AP1489">
        <v>10</v>
      </c>
    </row>
    <row r="1490" spans="1:42">
      <c r="A1490">
        <v>8</v>
      </c>
      <c r="B1490">
        <v>65</v>
      </c>
      <c r="C1490">
        <v>2020</v>
      </c>
      <c r="D1490">
        <v>99</v>
      </c>
      <c r="E1490">
        <v>99</v>
      </c>
      <c r="F1490">
        <v>99</v>
      </c>
      <c r="G1490">
        <v>99</v>
      </c>
      <c r="H1490">
        <v>2</v>
      </c>
      <c r="I1490">
        <v>99</v>
      </c>
      <c r="J1490">
        <v>160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144</v>
      </c>
      <c r="R1490">
        <v>122854</v>
      </c>
      <c r="S1490">
        <v>122854</v>
      </c>
      <c r="T1490">
        <v>16.192488645058361</v>
      </c>
      <c r="U1490">
        <v>61.403747537727718</v>
      </c>
      <c r="V1490">
        <v>88.483081001592581</v>
      </c>
      <c r="W1490">
        <v>81.669883764468608</v>
      </c>
      <c r="X1490">
        <v>0.43303433343643682</v>
      </c>
      <c r="Y1490">
        <v>0.86606866687287365</v>
      </c>
      <c r="Z1490">
        <v>2.8537939342634342</v>
      </c>
      <c r="AA1490">
        <v>10.572812326161344</v>
      </c>
      <c r="AB1490">
        <v>2.7827340499631061</v>
      </c>
      <c r="AC1490">
        <v>-27.784801466086176</v>
      </c>
      <c r="AD1490">
        <v>8.1381803592044726</v>
      </c>
      <c r="AE1490">
        <v>8.1500657779285959</v>
      </c>
      <c r="AF1490">
        <v>1980</v>
      </c>
      <c r="AG1490">
        <v>0</v>
      </c>
      <c r="AH1490">
        <v>0</v>
      </c>
      <c r="AI1490">
        <v>1638</v>
      </c>
      <c r="AJ1490">
        <v>8674</v>
      </c>
      <c r="AK1490">
        <v>2635</v>
      </c>
      <c r="AL1490">
        <v>9471</v>
      </c>
      <c r="AM1490">
        <v>3</v>
      </c>
      <c r="AN1490">
        <v>5554</v>
      </c>
      <c r="AO1490">
        <v>2499</v>
      </c>
      <c r="AP1490">
        <v>67</v>
      </c>
    </row>
    <row r="1491" spans="1:42">
      <c r="A1491">
        <v>8</v>
      </c>
      <c r="B1491">
        <v>66</v>
      </c>
      <c r="C1491">
        <v>2020</v>
      </c>
      <c r="D1491">
        <v>99</v>
      </c>
      <c r="E1491">
        <v>99</v>
      </c>
      <c r="F1491">
        <v>99</v>
      </c>
      <c r="G1491">
        <v>99</v>
      </c>
      <c r="H1491">
        <v>1</v>
      </c>
      <c r="I1491">
        <v>99</v>
      </c>
      <c r="J1491">
        <v>171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81</v>
      </c>
      <c r="R1491">
        <v>78974</v>
      </c>
      <c r="S1491">
        <v>78974</v>
      </c>
      <c r="T1491">
        <v>16.177615417732419</v>
      </c>
      <c r="U1491">
        <v>60.933243852407116</v>
      </c>
      <c r="V1491">
        <v>89.422819216582781</v>
      </c>
      <c r="W1491">
        <v>82.537262136906065</v>
      </c>
      <c r="X1491">
        <v>0.1380201078836073</v>
      </c>
      <c r="Y1491">
        <v>0.2760402157672146</v>
      </c>
      <c r="Z1491">
        <v>6.5186010585762411</v>
      </c>
      <c r="AA1491">
        <v>8.6095451949123873</v>
      </c>
      <c r="AB1491">
        <v>3.2674645573128607</v>
      </c>
      <c r="AC1491">
        <v>-7.1090402684795988</v>
      </c>
      <c r="AD1491">
        <v>5.2314507927117884</v>
      </c>
      <c r="AE1491">
        <v>5.294733056572702</v>
      </c>
      <c r="AF1491">
        <v>2063</v>
      </c>
      <c r="AG1491">
        <v>0</v>
      </c>
      <c r="AH1491">
        <v>0</v>
      </c>
      <c r="AI1491">
        <v>532</v>
      </c>
      <c r="AJ1491">
        <v>11049</v>
      </c>
      <c r="AK1491">
        <v>2284</v>
      </c>
      <c r="AL1491">
        <v>11209</v>
      </c>
      <c r="AM1491">
        <v>4</v>
      </c>
      <c r="AN1491">
        <v>978</v>
      </c>
      <c r="AO1491">
        <v>748</v>
      </c>
      <c r="AP1491">
        <v>36</v>
      </c>
    </row>
    <row r="1492" spans="1:42">
      <c r="A1492">
        <v>8</v>
      </c>
      <c r="B1492">
        <v>67</v>
      </c>
      <c r="C1492">
        <v>2020</v>
      </c>
      <c r="D1492">
        <v>99</v>
      </c>
      <c r="E1492">
        <v>99</v>
      </c>
      <c r="F1492">
        <v>99</v>
      </c>
      <c r="G1492">
        <v>99</v>
      </c>
      <c r="H1492">
        <v>2</v>
      </c>
      <c r="I1492">
        <v>99</v>
      </c>
      <c r="J1492">
        <v>181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31</v>
      </c>
      <c r="R1492">
        <v>6929.36</v>
      </c>
      <c r="S1492">
        <v>6929.36</v>
      </c>
      <c r="T1492">
        <v>16.397491254603597</v>
      </c>
      <c r="U1492">
        <v>61.825434094923629</v>
      </c>
      <c r="V1492">
        <v>85.627437013626746</v>
      </c>
      <c r="W1492">
        <v>79.034124363577362</v>
      </c>
      <c r="X1492">
        <v>0</v>
      </c>
      <c r="Y1492">
        <v>0</v>
      </c>
      <c r="Z1492">
        <v>0</v>
      </c>
      <c r="AA1492">
        <v>9.8627946528381027</v>
      </c>
      <c r="AB1492">
        <v>3.8797577217359902</v>
      </c>
      <c r="AC1492">
        <v>-6.4621202543347724</v>
      </c>
      <c r="AD1492">
        <v>0.459019498379028</v>
      </c>
      <c r="AE1492">
        <v>0.44485414950637969</v>
      </c>
      <c r="AF1492">
        <v>110.78999999999998</v>
      </c>
      <c r="AG1492">
        <v>1</v>
      </c>
      <c r="AH1492">
        <v>0</v>
      </c>
      <c r="AI1492">
        <v>10</v>
      </c>
      <c r="AJ1492">
        <v>1293.8899999999999</v>
      </c>
      <c r="AK1492">
        <v>235.88999999999996</v>
      </c>
      <c r="AL1492">
        <v>1611.8899999999996</v>
      </c>
      <c r="AM1492">
        <v>1</v>
      </c>
      <c r="AN1492">
        <v>105</v>
      </c>
      <c r="AO1492">
        <v>162</v>
      </c>
      <c r="AP1492">
        <v>10</v>
      </c>
    </row>
    <row r="1493" spans="1:42">
      <c r="A1493">
        <v>8</v>
      </c>
      <c r="B1493">
        <v>68</v>
      </c>
      <c r="C1493">
        <v>2020</v>
      </c>
      <c r="D1493">
        <v>99</v>
      </c>
      <c r="E1493">
        <v>99</v>
      </c>
      <c r="F1493">
        <v>99</v>
      </c>
      <c r="G1493">
        <v>99</v>
      </c>
      <c r="H1493">
        <v>2</v>
      </c>
      <c r="I1493">
        <v>99</v>
      </c>
      <c r="J1493">
        <v>470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117</v>
      </c>
      <c r="R1493">
        <v>5086</v>
      </c>
      <c r="S1493">
        <v>5086</v>
      </c>
      <c r="T1493">
        <v>15.9736531655525</v>
      </c>
      <c r="U1493">
        <v>60.634486826582759</v>
      </c>
      <c r="V1493">
        <v>89.487361264900244</v>
      </c>
      <c r="W1493">
        <v>82.59683444750307</v>
      </c>
      <c r="X1493">
        <v>0</v>
      </c>
      <c r="Y1493">
        <v>0</v>
      </c>
      <c r="Z1493">
        <v>7.3338576484467186</v>
      </c>
      <c r="AA1493">
        <v>11.561709987545591</v>
      </c>
      <c r="AB1493">
        <v>3.9838326192138225</v>
      </c>
      <c r="AC1493">
        <v>-2.5614128799819098</v>
      </c>
      <c r="AD1493">
        <v>0.33691035950733333</v>
      </c>
      <c r="AE1493">
        <v>0.34123190771935841</v>
      </c>
      <c r="AF1493">
        <v>16</v>
      </c>
      <c r="AG1493">
        <v>0</v>
      </c>
      <c r="AH1493">
        <v>0</v>
      </c>
      <c r="AI1493">
        <v>23</v>
      </c>
      <c r="AJ1493">
        <v>177</v>
      </c>
      <c r="AK1493">
        <v>41</v>
      </c>
      <c r="AL1493">
        <v>61</v>
      </c>
      <c r="AM1493">
        <v>0</v>
      </c>
      <c r="AN1493">
        <v>37</v>
      </c>
      <c r="AO1493">
        <v>23</v>
      </c>
      <c r="AP1493">
        <v>18</v>
      </c>
    </row>
    <row r="1494" spans="1:42">
      <c r="A1494">
        <v>8</v>
      </c>
      <c r="B1494">
        <v>69</v>
      </c>
      <c r="C1494">
        <v>2020</v>
      </c>
      <c r="D1494">
        <v>99</v>
      </c>
      <c r="E1494">
        <v>99</v>
      </c>
      <c r="F1494">
        <v>99</v>
      </c>
      <c r="G1494">
        <v>99</v>
      </c>
      <c r="H1494">
        <v>1</v>
      </c>
      <c r="I1494">
        <v>99</v>
      </c>
      <c r="J1494">
        <v>643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108</v>
      </c>
      <c r="R1494">
        <v>61482</v>
      </c>
      <c r="S1494">
        <v>61482</v>
      </c>
      <c r="T1494">
        <v>16.052893529813606</v>
      </c>
      <c r="U1494">
        <v>60.65306919098272</v>
      </c>
      <c r="V1494">
        <v>86.173440187709943</v>
      </c>
      <c r="W1494">
        <v>79.538085293257126</v>
      </c>
      <c r="X1494">
        <v>4.0694837513418562</v>
      </c>
      <c r="Y1494">
        <v>8.1389675026837125</v>
      </c>
      <c r="Z1494">
        <v>63.301454084122177</v>
      </c>
      <c r="AA1494">
        <v>11.42175228725322</v>
      </c>
      <c r="AB1494">
        <v>5.1203783758632548</v>
      </c>
      <c r="AC1494">
        <v>8.3006555297670257</v>
      </c>
      <c r="AD1494">
        <v>4.0727335279649779</v>
      </c>
      <c r="AE1494">
        <v>3.9722172569828302</v>
      </c>
      <c r="AF1494">
        <v>1315</v>
      </c>
      <c r="AG1494">
        <v>0</v>
      </c>
      <c r="AH1494">
        <v>0</v>
      </c>
      <c r="AI1494">
        <v>529</v>
      </c>
      <c r="AJ1494">
        <v>6226</v>
      </c>
      <c r="AK1494">
        <v>1049</v>
      </c>
      <c r="AL1494">
        <v>5171</v>
      </c>
      <c r="AM1494">
        <v>0</v>
      </c>
      <c r="AN1494">
        <v>1453</v>
      </c>
      <c r="AO1494">
        <v>1210</v>
      </c>
      <c r="AP1494">
        <v>58</v>
      </c>
    </row>
    <row r="1495" spans="1:42">
      <c r="A1495">
        <v>8</v>
      </c>
      <c r="B1495">
        <v>70</v>
      </c>
      <c r="C1495">
        <v>2020</v>
      </c>
      <c r="D1495">
        <v>99</v>
      </c>
      <c r="E1495">
        <v>99</v>
      </c>
      <c r="F1495">
        <v>99</v>
      </c>
      <c r="G1495">
        <v>99</v>
      </c>
      <c r="H1495">
        <v>1</v>
      </c>
      <c r="I1495">
        <v>99</v>
      </c>
      <c r="J1495">
        <v>802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</row>
    <row r="1496" spans="1:42">
      <c r="A1496">
        <v>8</v>
      </c>
      <c r="B1496">
        <v>71</v>
      </c>
      <c r="C1496">
        <v>2019</v>
      </c>
      <c r="D1496">
        <v>99</v>
      </c>
      <c r="E1496">
        <v>99</v>
      </c>
      <c r="F1496">
        <v>99</v>
      </c>
      <c r="G1496">
        <v>99</v>
      </c>
      <c r="H1496">
        <v>1</v>
      </c>
      <c r="I1496">
        <v>99</v>
      </c>
      <c r="J1496">
        <v>103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Q1496">
        <v>363</v>
      </c>
      <c r="R1496">
        <v>210348</v>
      </c>
      <c r="S1496">
        <v>209322</v>
      </c>
      <c r="T1496">
        <v>15.810784984882202</v>
      </c>
      <c r="U1496">
        <v>60.452570680578241</v>
      </c>
      <c r="V1496">
        <v>86.928501442666402</v>
      </c>
      <c r="W1496">
        <v>80.095277610572353</v>
      </c>
      <c r="X1496">
        <v>1.9353642535227329</v>
      </c>
      <c r="Y1496">
        <v>3.8707285070454658</v>
      </c>
      <c r="Z1496">
        <v>97.949112898625145</v>
      </c>
      <c r="AA1496">
        <v>8.9177581605922889</v>
      </c>
      <c r="AB1496">
        <v>2.7227014821553079</v>
      </c>
      <c r="AC1496">
        <v>-28.348251273602145</v>
      </c>
      <c r="AD1496">
        <v>13.484070888360961</v>
      </c>
      <c r="AE1496">
        <v>13.660318748111298</v>
      </c>
      <c r="AF1496">
        <v>1596</v>
      </c>
      <c r="AG1496">
        <v>0</v>
      </c>
      <c r="AH1496">
        <v>0</v>
      </c>
      <c r="AI1496">
        <v>545</v>
      </c>
      <c r="AJ1496">
        <v>7454</v>
      </c>
      <c r="AK1496">
        <v>1486</v>
      </c>
      <c r="AL1496">
        <v>8206</v>
      </c>
      <c r="AM1496">
        <v>4</v>
      </c>
      <c r="AN1496">
        <v>1868</v>
      </c>
      <c r="AO1496">
        <v>1251</v>
      </c>
      <c r="AP1496">
        <v>142</v>
      </c>
    </row>
    <row r="1497" spans="1:42">
      <c r="A1497">
        <v>8</v>
      </c>
      <c r="B1497">
        <v>72</v>
      </c>
      <c r="C1497">
        <v>2019</v>
      </c>
      <c r="D1497">
        <v>99</v>
      </c>
      <c r="E1497">
        <v>99</v>
      </c>
      <c r="F1497">
        <v>99</v>
      </c>
      <c r="G1497">
        <v>99</v>
      </c>
      <c r="H1497">
        <v>2</v>
      </c>
      <c r="I1497">
        <v>99</v>
      </c>
      <c r="J1497">
        <v>106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154</v>
      </c>
      <c r="R1497">
        <v>121413</v>
      </c>
      <c r="S1497">
        <v>121212</v>
      </c>
      <c r="T1497">
        <v>16.206641792888735</v>
      </c>
      <c r="U1497">
        <v>61.104280104280086</v>
      </c>
      <c r="V1497">
        <v>89.602309022678142</v>
      </c>
      <c r="W1497">
        <v>82.654704979705187</v>
      </c>
      <c r="X1497">
        <v>0.60125357251694644</v>
      </c>
      <c r="Y1497">
        <v>1.2025071450338931</v>
      </c>
      <c r="Z1497">
        <v>0</v>
      </c>
      <c r="AA1497">
        <v>7.810421168749075</v>
      </c>
      <c r="AB1497">
        <v>2.4234202160769942</v>
      </c>
      <c r="AC1497">
        <v>-26.190329043046287</v>
      </c>
      <c r="AD1497">
        <v>7.783014332290155</v>
      </c>
      <c r="AE1497">
        <v>8.1630460009334662</v>
      </c>
      <c r="AF1497">
        <v>1587</v>
      </c>
      <c r="AG1497">
        <v>8</v>
      </c>
      <c r="AH1497">
        <v>0</v>
      </c>
      <c r="AI1497">
        <v>679</v>
      </c>
      <c r="AJ1497">
        <v>4983.5</v>
      </c>
      <c r="AK1497">
        <v>1488</v>
      </c>
      <c r="AL1497">
        <v>10487.5</v>
      </c>
      <c r="AM1497">
        <v>2</v>
      </c>
      <c r="AN1497">
        <v>3057</v>
      </c>
      <c r="AO1497">
        <v>1069</v>
      </c>
      <c r="AP1497">
        <v>70</v>
      </c>
    </row>
    <row r="1498" spans="1:42">
      <c r="A1498">
        <v>8</v>
      </c>
      <c r="B1498">
        <v>73</v>
      </c>
      <c r="C1498">
        <v>2019</v>
      </c>
      <c r="D1498">
        <v>99</v>
      </c>
      <c r="E1498">
        <v>99</v>
      </c>
      <c r="F1498">
        <v>99</v>
      </c>
      <c r="G1498">
        <v>99</v>
      </c>
      <c r="H1498">
        <v>1</v>
      </c>
      <c r="I1498">
        <v>99</v>
      </c>
      <c r="J1498">
        <v>109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Q1498">
        <v>364</v>
      </c>
      <c r="R1498">
        <v>190079</v>
      </c>
      <c r="S1498">
        <v>189601</v>
      </c>
      <c r="T1498">
        <v>15.891350438501892</v>
      </c>
      <c r="U1498">
        <v>60.504448816198227</v>
      </c>
      <c r="V1498">
        <v>86.654748536390684</v>
      </c>
      <c r="W1498">
        <v>79.903728883287059</v>
      </c>
      <c r="X1498">
        <v>1.1684615344146383</v>
      </c>
      <c r="Y1498">
        <v>2.3369230688292766</v>
      </c>
      <c r="Z1498">
        <v>97.580479695284609</v>
      </c>
      <c r="AA1498">
        <v>8.796569072513476</v>
      </c>
      <c r="AB1498">
        <v>2.641846702262836</v>
      </c>
      <c r="AC1498">
        <v>-24.882986256963431</v>
      </c>
      <c r="AD1498">
        <v>12.184754361290636</v>
      </c>
      <c r="AE1498">
        <v>12.343738630708922</v>
      </c>
      <c r="AF1498">
        <v>5520</v>
      </c>
      <c r="AG1498">
        <v>0</v>
      </c>
      <c r="AH1498">
        <v>0</v>
      </c>
      <c r="AI1498">
        <v>1264</v>
      </c>
      <c r="AJ1498">
        <v>10874</v>
      </c>
      <c r="AK1498">
        <v>1337</v>
      </c>
      <c r="AL1498">
        <v>12681</v>
      </c>
      <c r="AM1498">
        <v>0</v>
      </c>
      <c r="AN1498">
        <v>2056</v>
      </c>
      <c r="AO1498">
        <v>4430</v>
      </c>
      <c r="AP1498">
        <v>165</v>
      </c>
    </row>
    <row r="1499" spans="1:42">
      <c r="A1499">
        <v>8</v>
      </c>
      <c r="B1499">
        <v>74</v>
      </c>
      <c r="C1499">
        <v>2019</v>
      </c>
      <c r="D1499">
        <v>99</v>
      </c>
      <c r="E1499">
        <v>99</v>
      </c>
      <c r="F1499">
        <v>99</v>
      </c>
      <c r="G1499">
        <v>99</v>
      </c>
      <c r="H1499">
        <v>1</v>
      </c>
      <c r="I1499">
        <v>99</v>
      </c>
      <c r="J1499">
        <v>111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Q1499">
        <v>289</v>
      </c>
      <c r="R1499">
        <v>179682</v>
      </c>
      <c r="S1499">
        <v>174192</v>
      </c>
      <c r="T1499">
        <v>15.41823888870338</v>
      </c>
      <c r="U1499">
        <v>60.438860567649513</v>
      </c>
      <c r="V1499">
        <v>86.665133383907701</v>
      </c>
      <c r="W1499">
        <v>79.09298877101152</v>
      </c>
      <c r="X1499">
        <v>0.52203337006489214</v>
      </c>
      <c r="Y1499">
        <v>1.0440667401297845</v>
      </c>
      <c r="Z1499">
        <v>98.051557752028572</v>
      </c>
      <c r="AA1499">
        <v>9.7057302888978878</v>
      </c>
      <c r="AB1499">
        <v>2.5773387676271304</v>
      </c>
      <c r="AC1499">
        <v>-25.032688303784656</v>
      </c>
      <c r="AD1499">
        <v>11.518268894225159</v>
      </c>
      <c r="AE1499">
        <v>11.225488239026747</v>
      </c>
      <c r="AF1499">
        <v>4442</v>
      </c>
      <c r="AG1499">
        <v>0</v>
      </c>
      <c r="AH1499">
        <v>0</v>
      </c>
      <c r="AI1499">
        <v>911</v>
      </c>
      <c r="AJ1499">
        <v>16826</v>
      </c>
      <c r="AK1499">
        <v>5281</v>
      </c>
      <c r="AL1499">
        <v>19681</v>
      </c>
      <c r="AM1499">
        <v>8</v>
      </c>
      <c r="AN1499">
        <v>2452</v>
      </c>
      <c r="AO1499">
        <v>1910</v>
      </c>
      <c r="AP1499">
        <v>133</v>
      </c>
    </row>
    <row r="1500" spans="1:42">
      <c r="A1500">
        <v>8</v>
      </c>
      <c r="B1500">
        <v>75</v>
      </c>
      <c r="C1500">
        <v>2019</v>
      </c>
      <c r="D1500">
        <v>99</v>
      </c>
      <c r="E1500">
        <v>99</v>
      </c>
      <c r="F1500">
        <v>99</v>
      </c>
      <c r="G1500">
        <v>99</v>
      </c>
      <c r="H1500">
        <v>1</v>
      </c>
      <c r="I1500">
        <v>99</v>
      </c>
      <c r="J1500">
        <v>113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</row>
    <row r="1501" spans="1:42">
      <c r="A1501">
        <v>8</v>
      </c>
      <c r="B1501">
        <v>76</v>
      </c>
      <c r="C1501">
        <v>2019</v>
      </c>
      <c r="D1501">
        <v>99</v>
      </c>
      <c r="E1501">
        <v>99</v>
      </c>
      <c r="F1501">
        <v>99</v>
      </c>
      <c r="G1501">
        <v>99</v>
      </c>
      <c r="H1501">
        <v>1</v>
      </c>
      <c r="I1501">
        <v>99</v>
      </c>
      <c r="J1501">
        <v>116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133</v>
      </c>
      <c r="R1501">
        <v>55674</v>
      </c>
      <c r="S1501">
        <v>54506</v>
      </c>
      <c r="T1501">
        <v>15.522074936235947</v>
      </c>
      <c r="U1501">
        <v>60.249036803287723</v>
      </c>
      <c r="V1501">
        <v>85.588904522482181</v>
      </c>
      <c r="W1501">
        <v>78.244140094668509</v>
      </c>
      <c r="X1501">
        <v>0.91963932895067746</v>
      </c>
      <c r="Y1501">
        <v>1.8392786579013547</v>
      </c>
      <c r="Z1501">
        <v>97.63085102561341</v>
      </c>
      <c r="AA1501">
        <v>9.1143349407269767</v>
      </c>
      <c r="AB1501">
        <v>2.658602673003613</v>
      </c>
      <c r="AC1501">
        <v>-25.60587859224426</v>
      </c>
      <c r="AD1501">
        <v>3.5689056356067477</v>
      </c>
      <c r="AE1501">
        <v>3.4748429470936824</v>
      </c>
      <c r="AF1501">
        <v>757</v>
      </c>
      <c r="AG1501">
        <v>1</v>
      </c>
      <c r="AH1501">
        <v>0</v>
      </c>
      <c r="AI1501">
        <v>166</v>
      </c>
      <c r="AJ1501">
        <v>2030</v>
      </c>
      <c r="AK1501">
        <v>1134</v>
      </c>
      <c r="AL1501">
        <v>1023</v>
      </c>
      <c r="AM1501">
        <v>0</v>
      </c>
      <c r="AN1501">
        <v>1243</v>
      </c>
      <c r="AO1501">
        <v>336</v>
      </c>
      <c r="AP1501">
        <v>47</v>
      </c>
    </row>
    <row r="1502" spans="1:42">
      <c r="A1502">
        <v>8</v>
      </c>
      <c r="B1502">
        <v>77</v>
      </c>
      <c r="C1502">
        <v>2019</v>
      </c>
      <c r="D1502">
        <v>99</v>
      </c>
      <c r="E1502">
        <v>99</v>
      </c>
      <c r="F1502">
        <v>99</v>
      </c>
      <c r="G1502">
        <v>99</v>
      </c>
      <c r="H1502">
        <v>2</v>
      </c>
      <c r="I1502">
        <v>99</v>
      </c>
      <c r="J1502">
        <v>117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189</v>
      </c>
      <c r="R1502">
        <v>128341</v>
      </c>
      <c r="S1502">
        <v>126314</v>
      </c>
      <c r="T1502">
        <v>15.968723946361639</v>
      </c>
      <c r="U1502">
        <v>61.269455483952704</v>
      </c>
      <c r="V1502">
        <v>87.834545875640799</v>
      </c>
      <c r="W1502">
        <v>80.668716056810254</v>
      </c>
      <c r="X1502">
        <v>0.92254228968139551</v>
      </c>
      <c r="Y1502">
        <v>1.8450845793627912</v>
      </c>
      <c r="Z1502">
        <v>6.9899720276451021</v>
      </c>
      <c r="AA1502">
        <v>9.0799786075770168</v>
      </c>
      <c r="AB1502">
        <v>2.6910564584765471</v>
      </c>
      <c r="AC1502">
        <v>-28.902501976267576</v>
      </c>
      <c r="AD1502">
        <v>8.2271242982254815</v>
      </c>
      <c r="AE1502">
        <v>8.3022475653074252</v>
      </c>
      <c r="AF1502">
        <v>2084</v>
      </c>
      <c r="AG1502">
        <v>1</v>
      </c>
      <c r="AH1502">
        <v>0</v>
      </c>
      <c r="AI1502">
        <v>451</v>
      </c>
      <c r="AJ1502">
        <v>10985</v>
      </c>
      <c r="AK1502">
        <v>3323</v>
      </c>
      <c r="AL1502">
        <v>15583</v>
      </c>
      <c r="AM1502">
        <v>18</v>
      </c>
      <c r="AN1502">
        <v>2720</v>
      </c>
      <c r="AO1502">
        <v>1063</v>
      </c>
      <c r="AP1502">
        <v>78</v>
      </c>
    </row>
    <row r="1503" spans="1:42">
      <c r="A1503">
        <v>8</v>
      </c>
      <c r="B1503">
        <v>78</v>
      </c>
      <c r="C1503">
        <v>2019</v>
      </c>
      <c r="D1503">
        <v>99</v>
      </c>
      <c r="E1503">
        <v>99</v>
      </c>
      <c r="F1503">
        <v>99</v>
      </c>
      <c r="G1503">
        <v>99</v>
      </c>
      <c r="H1503">
        <v>1</v>
      </c>
      <c r="I1503">
        <v>99</v>
      </c>
      <c r="J1503">
        <v>121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294</v>
      </c>
      <c r="R1503">
        <v>207003</v>
      </c>
      <c r="S1503">
        <v>203840</v>
      </c>
      <c r="T1503">
        <v>15.794558532968122</v>
      </c>
      <c r="U1503">
        <v>60.888078885400304</v>
      </c>
      <c r="V1503">
        <v>84.32923672636241</v>
      </c>
      <c r="W1503">
        <v>77.395001962322823</v>
      </c>
      <c r="X1503">
        <v>2.1516596377830273</v>
      </c>
      <c r="Y1503">
        <v>4.3033192755660545</v>
      </c>
      <c r="Z1503">
        <v>93.942599865702419</v>
      </c>
      <c r="AA1503">
        <v>9.6952331311404123</v>
      </c>
      <c r="AB1503">
        <v>2.8053448857214121</v>
      </c>
      <c r="AC1503">
        <v>-32.720820802665976</v>
      </c>
      <c r="AD1503">
        <v>13.269644237660373</v>
      </c>
      <c r="AE1503">
        <v>12.854091080296044</v>
      </c>
      <c r="AF1503">
        <v>4703</v>
      </c>
      <c r="AG1503">
        <v>0</v>
      </c>
      <c r="AH1503">
        <v>0</v>
      </c>
      <c r="AI1503">
        <v>1699</v>
      </c>
      <c r="AJ1503">
        <v>9382</v>
      </c>
      <c r="AK1503">
        <v>2446</v>
      </c>
      <c r="AL1503">
        <v>14475</v>
      </c>
      <c r="AM1503">
        <v>0</v>
      </c>
      <c r="AN1503">
        <v>4237</v>
      </c>
      <c r="AO1503">
        <v>4658</v>
      </c>
      <c r="AP1503">
        <v>160</v>
      </c>
    </row>
    <row r="1504" spans="1:42">
      <c r="A1504">
        <v>8</v>
      </c>
      <c r="B1504">
        <v>79</v>
      </c>
      <c r="C1504">
        <v>2019</v>
      </c>
      <c r="D1504">
        <v>99</v>
      </c>
      <c r="E1504">
        <v>99</v>
      </c>
      <c r="F1504">
        <v>99</v>
      </c>
      <c r="G1504">
        <v>99</v>
      </c>
      <c r="H1504">
        <v>1</v>
      </c>
      <c r="I1504">
        <v>99</v>
      </c>
      <c r="J1504">
        <v>134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Q1504">
        <v>107</v>
      </c>
      <c r="R1504">
        <v>33528</v>
      </c>
      <c r="S1504">
        <v>33467</v>
      </c>
      <c r="T1504">
        <v>15.951085659747076</v>
      </c>
      <c r="U1504">
        <v>60.653569187557885</v>
      </c>
      <c r="V1504">
        <v>85.34021369541064</v>
      </c>
      <c r="W1504">
        <v>78.705468073027333</v>
      </c>
      <c r="X1504">
        <v>2.7529229300882845</v>
      </c>
      <c r="Y1504">
        <v>5.505845860176569</v>
      </c>
      <c r="Z1504">
        <v>98.449057504175613</v>
      </c>
      <c r="AA1504">
        <v>10.352802023425305</v>
      </c>
      <c r="AB1504">
        <v>2.6716031156133657</v>
      </c>
      <c r="AC1504">
        <v>-27.044714737741195</v>
      </c>
      <c r="AD1504">
        <v>2.1492665903406087</v>
      </c>
      <c r="AE1504">
        <v>2.1461532800420287</v>
      </c>
      <c r="AF1504">
        <v>1238</v>
      </c>
      <c r="AG1504">
        <v>3</v>
      </c>
      <c r="AH1504">
        <v>0</v>
      </c>
      <c r="AI1504">
        <v>179</v>
      </c>
      <c r="AJ1504">
        <v>2788</v>
      </c>
      <c r="AK1504">
        <v>709</v>
      </c>
      <c r="AL1504">
        <v>764</v>
      </c>
      <c r="AM1504">
        <v>4</v>
      </c>
      <c r="AN1504">
        <v>1548</v>
      </c>
      <c r="AO1504">
        <v>669</v>
      </c>
      <c r="AP1504">
        <v>37</v>
      </c>
    </row>
    <row r="1505" spans="1:42">
      <c r="A1505">
        <v>8</v>
      </c>
      <c r="B1505">
        <v>80</v>
      </c>
      <c r="C1505">
        <v>2019</v>
      </c>
      <c r="D1505">
        <v>99</v>
      </c>
      <c r="E1505">
        <v>99</v>
      </c>
      <c r="F1505">
        <v>99</v>
      </c>
      <c r="G1505">
        <v>99</v>
      </c>
      <c r="H1505">
        <v>2</v>
      </c>
      <c r="I1505">
        <v>99</v>
      </c>
      <c r="J1505">
        <v>141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124</v>
      </c>
      <c r="R1505">
        <v>59925</v>
      </c>
      <c r="S1505">
        <v>59324</v>
      </c>
      <c r="T1505">
        <v>15.847576136837716</v>
      </c>
      <c r="U1505">
        <v>60.751736228170707</v>
      </c>
      <c r="V1505">
        <v>88.399713332145026</v>
      </c>
      <c r="W1505">
        <v>81.33054918751219</v>
      </c>
      <c r="X1505">
        <v>0</v>
      </c>
      <c r="Y1505">
        <v>0</v>
      </c>
      <c r="Z1505">
        <v>14.968710888610762</v>
      </c>
      <c r="AA1505">
        <v>8.3461754004749302</v>
      </c>
      <c r="AB1505">
        <v>2.7421606935976977</v>
      </c>
      <c r="AC1505">
        <v>-24.523237233807464</v>
      </c>
      <c r="AD1505">
        <v>3.8414101773491094</v>
      </c>
      <c r="AE1505">
        <v>3.9311822457496466</v>
      </c>
      <c r="AF1505">
        <v>785</v>
      </c>
      <c r="AG1505">
        <v>4</v>
      </c>
      <c r="AH1505">
        <v>12</v>
      </c>
      <c r="AI1505">
        <v>173</v>
      </c>
      <c r="AJ1505">
        <v>3068</v>
      </c>
      <c r="AK1505">
        <v>375</v>
      </c>
      <c r="AL1505">
        <v>5210</v>
      </c>
      <c r="AM1505">
        <v>2</v>
      </c>
      <c r="AN1505">
        <v>2769</v>
      </c>
      <c r="AO1505">
        <v>880</v>
      </c>
      <c r="AP1505">
        <v>33</v>
      </c>
    </row>
    <row r="1506" spans="1:42">
      <c r="A1506">
        <v>8</v>
      </c>
      <c r="B1506">
        <v>81</v>
      </c>
      <c r="C1506">
        <v>2019</v>
      </c>
      <c r="D1506">
        <v>99</v>
      </c>
      <c r="E1506">
        <v>99</v>
      </c>
      <c r="F1506">
        <v>99</v>
      </c>
      <c r="G1506">
        <v>99</v>
      </c>
      <c r="H1506">
        <v>2</v>
      </c>
      <c r="I1506">
        <v>99</v>
      </c>
      <c r="J1506">
        <v>143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</row>
    <row r="1507" spans="1:42">
      <c r="A1507">
        <v>8</v>
      </c>
      <c r="B1507">
        <v>82</v>
      </c>
      <c r="C1507">
        <v>2019</v>
      </c>
      <c r="D1507">
        <v>99</v>
      </c>
      <c r="E1507">
        <v>99</v>
      </c>
      <c r="F1507">
        <v>99</v>
      </c>
      <c r="G1507">
        <v>99</v>
      </c>
      <c r="H1507">
        <v>2</v>
      </c>
      <c r="I1507">
        <v>99</v>
      </c>
      <c r="J1507">
        <v>147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Q1507">
        <v>87</v>
      </c>
      <c r="R1507">
        <v>72708</v>
      </c>
      <c r="S1507">
        <v>72222</v>
      </c>
      <c r="T1507">
        <v>16.240853826263962</v>
      </c>
      <c r="U1507">
        <v>61.76676082080251</v>
      </c>
      <c r="V1507">
        <v>85.40930721823905</v>
      </c>
      <c r="W1507">
        <v>78.63070532524695</v>
      </c>
      <c r="X1507">
        <v>3.080816416350332</v>
      </c>
      <c r="Y1507">
        <v>6.161632832700664</v>
      </c>
      <c r="Z1507">
        <v>0.89811299994498561</v>
      </c>
      <c r="AA1507">
        <v>9.5249970484131481</v>
      </c>
      <c r="AB1507">
        <v>2.8205838690773541</v>
      </c>
      <c r="AC1507">
        <v>-33.81331126542495</v>
      </c>
      <c r="AD1507">
        <v>4.66084691155109</v>
      </c>
      <c r="AE1507">
        <v>4.6270130979390709</v>
      </c>
      <c r="AF1507">
        <v>1566</v>
      </c>
      <c r="AG1507">
        <v>0</v>
      </c>
      <c r="AH1507">
        <v>0</v>
      </c>
      <c r="AI1507">
        <v>622</v>
      </c>
      <c r="AJ1507">
        <v>3477</v>
      </c>
      <c r="AK1507">
        <v>1030</v>
      </c>
      <c r="AL1507">
        <v>6881</v>
      </c>
      <c r="AM1507">
        <v>0</v>
      </c>
      <c r="AN1507">
        <v>1332</v>
      </c>
      <c r="AO1507">
        <v>1410</v>
      </c>
      <c r="AP1507">
        <v>40</v>
      </c>
    </row>
    <row r="1508" spans="1:42">
      <c r="A1508">
        <v>8</v>
      </c>
      <c r="B1508">
        <v>83</v>
      </c>
      <c r="C1508">
        <v>2019</v>
      </c>
      <c r="D1508">
        <v>99</v>
      </c>
      <c r="E1508">
        <v>99</v>
      </c>
      <c r="F1508">
        <v>99</v>
      </c>
      <c r="G1508">
        <v>99</v>
      </c>
      <c r="H1508">
        <v>1</v>
      </c>
      <c r="I1508">
        <v>99</v>
      </c>
      <c r="J1508">
        <v>155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Q1508">
        <v>37</v>
      </c>
      <c r="R1508">
        <v>12009</v>
      </c>
      <c r="S1508">
        <v>11961</v>
      </c>
      <c r="T1508">
        <v>15.812140894329252</v>
      </c>
      <c r="U1508">
        <v>60.398712482233918</v>
      </c>
      <c r="V1508">
        <v>83.030800806847154</v>
      </c>
      <c r="W1508">
        <v>76.537170805116702</v>
      </c>
      <c r="X1508">
        <v>0</v>
      </c>
      <c r="Y1508">
        <v>0</v>
      </c>
      <c r="Z1508">
        <v>92.105920559580326</v>
      </c>
      <c r="AA1508">
        <v>10.999635007968417</v>
      </c>
      <c r="AB1508">
        <v>2.6534274467755776</v>
      </c>
      <c r="AC1508">
        <v>-36.979085136066871</v>
      </c>
      <c r="AD1508">
        <v>0.76982052264973611</v>
      </c>
      <c r="AE1508">
        <v>0.74589713925914303</v>
      </c>
      <c r="AF1508">
        <v>211</v>
      </c>
      <c r="AG1508">
        <v>0</v>
      </c>
      <c r="AH1508">
        <v>0</v>
      </c>
      <c r="AI1508">
        <v>58</v>
      </c>
      <c r="AJ1508">
        <v>1238</v>
      </c>
      <c r="AK1508">
        <v>145</v>
      </c>
      <c r="AL1508">
        <v>1047</v>
      </c>
      <c r="AM1508">
        <v>0</v>
      </c>
      <c r="AN1508">
        <v>358</v>
      </c>
      <c r="AO1508">
        <v>146</v>
      </c>
      <c r="AP1508">
        <v>11</v>
      </c>
    </row>
    <row r="1509" spans="1:42">
      <c r="A1509">
        <v>8</v>
      </c>
      <c r="B1509">
        <v>84</v>
      </c>
      <c r="C1509">
        <v>2019</v>
      </c>
      <c r="D1509">
        <v>99</v>
      </c>
      <c r="E1509">
        <v>99</v>
      </c>
      <c r="F1509">
        <v>99</v>
      </c>
      <c r="G1509">
        <v>99</v>
      </c>
      <c r="H1509">
        <v>2</v>
      </c>
      <c r="I1509">
        <v>99</v>
      </c>
      <c r="J1509">
        <v>160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Q1509">
        <v>134</v>
      </c>
      <c r="R1509">
        <v>122824</v>
      </c>
      <c r="S1509">
        <v>120400</v>
      </c>
      <c r="T1509">
        <v>15.823609392301178</v>
      </c>
      <c r="U1509">
        <v>61.067724252491686</v>
      </c>
      <c r="V1509">
        <v>88.754845171206981</v>
      </c>
      <c r="W1509">
        <v>81.46010656146106</v>
      </c>
      <c r="X1509">
        <v>6.5133850061877177E-2</v>
      </c>
      <c r="Y1509">
        <v>0.13026770012375435</v>
      </c>
      <c r="Z1509">
        <v>12.005796912655502</v>
      </c>
      <c r="AA1509">
        <v>9.7336640572658819</v>
      </c>
      <c r="AB1509">
        <v>2.6910269508514557</v>
      </c>
      <c r="AC1509">
        <v>-35.538239360402741</v>
      </c>
      <c r="AD1509">
        <v>7.8734645577426274</v>
      </c>
      <c r="AE1509">
        <v>7.9911725336355852</v>
      </c>
      <c r="AF1509">
        <v>1583</v>
      </c>
      <c r="AG1509">
        <v>0</v>
      </c>
      <c r="AH1509">
        <v>0</v>
      </c>
      <c r="AI1509">
        <v>1110</v>
      </c>
      <c r="AJ1509">
        <v>7905</v>
      </c>
      <c r="AK1509">
        <v>4834</v>
      </c>
      <c r="AL1509">
        <v>8954</v>
      </c>
      <c r="AM1509">
        <v>14</v>
      </c>
      <c r="AN1509">
        <v>5723</v>
      </c>
      <c r="AO1509">
        <v>2703</v>
      </c>
      <c r="AP1509">
        <v>67</v>
      </c>
    </row>
    <row r="1510" spans="1:42">
      <c r="A1510">
        <v>8</v>
      </c>
      <c r="B1510">
        <v>85</v>
      </c>
      <c r="C1510">
        <v>2019</v>
      </c>
      <c r="D1510">
        <v>99</v>
      </c>
      <c r="E1510">
        <v>99</v>
      </c>
      <c r="F1510">
        <v>99</v>
      </c>
      <c r="G1510">
        <v>99</v>
      </c>
      <c r="H1510">
        <v>1</v>
      </c>
      <c r="I1510">
        <v>99</v>
      </c>
      <c r="J1510">
        <v>171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Q1510">
        <v>81</v>
      </c>
      <c r="R1510">
        <v>75947</v>
      </c>
      <c r="S1510">
        <v>75757</v>
      </c>
      <c r="T1510">
        <v>16.132447627951066</v>
      </c>
      <c r="U1510">
        <v>61.115355676703125</v>
      </c>
      <c r="V1510">
        <v>87.229146061770749</v>
      </c>
      <c r="W1510">
        <v>80.431578599997422</v>
      </c>
      <c r="X1510">
        <v>0.4884985582050641</v>
      </c>
      <c r="Y1510">
        <v>0.97699711641012821</v>
      </c>
      <c r="Z1510">
        <v>1.5760991217559612</v>
      </c>
      <c r="AA1510">
        <v>8.348248164511574</v>
      </c>
      <c r="AB1510">
        <v>2.6388520405451601</v>
      </c>
      <c r="AC1510">
        <v>-23.986982058964724</v>
      </c>
      <c r="AD1510">
        <v>4.8684785772070596</v>
      </c>
      <c r="AE1510">
        <v>4.9646473759138248</v>
      </c>
      <c r="AF1510">
        <v>1482</v>
      </c>
      <c r="AG1510">
        <v>0</v>
      </c>
      <c r="AH1510">
        <v>0</v>
      </c>
      <c r="AI1510">
        <v>281</v>
      </c>
      <c r="AJ1510">
        <v>8993</v>
      </c>
      <c r="AK1510">
        <v>1747</v>
      </c>
      <c r="AL1510">
        <v>9379</v>
      </c>
      <c r="AM1510">
        <v>3</v>
      </c>
      <c r="AN1510">
        <v>763</v>
      </c>
      <c r="AO1510">
        <v>607</v>
      </c>
      <c r="AP1510">
        <v>35</v>
      </c>
    </row>
    <row r="1511" spans="1:42">
      <c r="A1511">
        <v>8</v>
      </c>
      <c r="B1511">
        <v>86</v>
      </c>
      <c r="C1511">
        <v>2019</v>
      </c>
      <c r="D1511">
        <v>99</v>
      </c>
      <c r="E1511">
        <v>99</v>
      </c>
      <c r="F1511">
        <v>99</v>
      </c>
      <c r="G1511">
        <v>99</v>
      </c>
      <c r="H1511">
        <v>2</v>
      </c>
      <c r="I1511">
        <v>99</v>
      </c>
      <c r="J1511">
        <v>181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Q1511">
        <v>20</v>
      </c>
      <c r="R1511">
        <v>6805</v>
      </c>
      <c r="S1511">
        <v>6762</v>
      </c>
      <c r="T1511">
        <v>16.443350477590009</v>
      </c>
      <c r="U1511">
        <v>62.509168884945296</v>
      </c>
      <c r="V1511">
        <v>84.610097277405572</v>
      </c>
      <c r="W1511">
        <v>77.911446317657692</v>
      </c>
      <c r="X1511">
        <v>0</v>
      </c>
      <c r="Y1511">
        <v>0</v>
      </c>
      <c r="Z1511">
        <v>0</v>
      </c>
      <c r="AA1511">
        <v>9.7085555354472639</v>
      </c>
      <c r="AB1511">
        <v>2.8161639833923431</v>
      </c>
      <c r="AC1511">
        <v>-29.019246161633177</v>
      </c>
      <c r="AD1511">
        <v>0.43622521913826751</v>
      </c>
      <c r="AE1511">
        <v>0.42925511563003355</v>
      </c>
      <c r="AF1511">
        <v>70</v>
      </c>
      <c r="AG1511">
        <v>0</v>
      </c>
      <c r="AH1511">
        <v>0</v>
      </c>
      <c r="AI1511">
        <v>5</v>
      </c>
      <c r="AJ1511">
        <v>1307</v>
      </c>
      <c r="AK1511">
        <v>309</v>
      </c>
      <c r="AL1511">
        <v>2127</v>
      </c>
      <c r="AM1511">
        <v>0</v>
      </c>
      <c r="AN1511">
        <v>222</v>
      </c>
      <c r="AO1511">
        <v>345</v>
      </c>
      <c r="AP1511">
        <v>7</v>
      </c>
    </row>
    <row r="1512" spans="1:42">
      <c r="A1512">
        <v>8</v>
      </c>
      <c r="B1512">
        <v>87</v>
      </c>
      <c r="C1512">
        <v>2019</v>
      </c>
      <c r="D1512">
        <v>99</v>
      </c>
      <c r="E1512">
        <v>99</v>
      </c>
      <c r="F1512">
        <v>99</v>
      </c>
      <c r="G1512">
        <v>99</v>
      </c>
      <c r="H1512">
        <v>2</v>
      </c>
      <c r="I1512">
        <v>99</v>
      </c>
      <c r="J1512">
        <v>470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Q1512">
        <v>86</v>
      </c>
      <c r="R1512">
        <v>4847</v>
      </c>
      <c r="S1512">
        <v>4749</v>
      </c>
      <c r="T1512">
        <v>15.527542809985562</v>
      </c>
      <c r="U1512">
        <v>60.484523057485802</v>
      </c>
      <c r="V1512">
        <v>88.099564554504013</v>
      </c>
      <c r="W1512">
        <v>80.711223415455876</v>
      </c>
      <c r="X1512">
        <v>0</v>
      </c>
      <c r="Y1512">
        <v>0</v>
      </c>
      <c r="Z1512">
        <v>0</v>
      </c>
      <c r="AA1512">
        <v>12.309085949979639</v>
      </c>
      <c r="AB1512">
        <v>3.2934691159304794</v>
      </c>
      <c r="AC1512">
        <v>-16.677541286799531</v>
      </c>
      <c r="AD1512">
        <v>0.31071030671024003</v>
      </c>
      <c r="AE1512">
        <v>0.31230227403971078</v>
      </c>
      <c r="AF1512">
        <v>25</v>
      </c>
      <c r="AG1512">
        <v>0</v>
      </c>
      <c r="AH1512">
        <v>0</v>
      </c>
      <c r="AI1512">
        <v>4</v>
      </c>
      <c r="AJ1512">
        <v>107</v>
      </c>
      <c r="AK1512">
        <v>81</v>
      </c>
      <c r="AL1512">
        <v>85</v>
      </c>
      <c r="AM1512">
        <v>0</v>
      </c>
      <c r="AN1512">
        <v>47</v>
      </c>
      <c r="AO1512">
        <v>18</v>
      </c>
      <c r="AP1512">
        <v>19</v>
      </c>
    </row>
    <row r="1513" spans="1:42">
      <c r="A1513">
        <v>8</v>
      </c>
      <c r="B1513">
        <v>88</v>
      </c>
      <c r="C1513">
        <v>2019</v>
      </c>
      <c r="D1513">
        <v>99</v>
      </c>
      <c r="E1513">
        <v>99</v>
      </c>
      <c r="F1513">
        <v>99</v>
      </c>
      <c r="G1513">
        <v>99</v>
      </c>
      <c r="H1513">
        <v>1</v>
      </c>
      <c r="I1513">
        <v>99</v>
      </c>
      <c r="J1513">
        <v>643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Q1513">
        <v>95</v>
      </c>
      <c r="R1513">
        <v>67627</v>
      </c>
      <c r="S1513">
        <v>66308</v>
      </c>
      <c r="T1513">
        <v>15.695639315657948</v>
      </c>
      <c r="U1513">
        <v>60.80694637147851</v>
      </c>
      <c r="V1513">
        <v>83.873735823322178</v>
      </c>
      <c r="W1513">
        <v>76.869971949086576</v>
      </c>
      <c r="X1513">
        <v>3.57253759593062</v>
      </c>
      <c r="Y1513">
        <v>7.1450751918612401</v>
      </c>
      <c r="Z1513">
        <v>93.711091723719818</v>
      </c>
      <c r="AA1513">
        <v>10.893976895443712</v>
      </c>
      <c r="AB1513">
        <v>2.7576600650778738</v>
      </c>
      <c r="AC1513">
        <v>-33.782662667571287</v>
      </c>
      <c r="AD1513">
        <v>4.3351363548366839</v>
      </c>
      <c r="AE1513">
        <v>4.1529977709863113</v>
      </c>
      <c r="AF1513">
        <v>1575</v>
      </c>
      <c r="AG1513">
        <v>1</v>
      </c>
      <c r="AH1513">
        <v>0</v>
      </c>
      <c r="AI1513">
        <v>408</v>
      </c>
      <c r="AJ1513">
        <v>7831</v>
      </c>
      <c r="AK1513">
        <v>1472</v>
      </c>
      <c r="AL1513">
        <v>7192</v>
      </c>
      <c r="AM1513">
        <v>1</v>
      </c>
      <c r="AN1513">
        <v>2244</v>
      </c>
      <c r="AO1513">
        <v>1534</v>
      </c>
      <c r="AP1513">
        <v>47</v>
      </c>
    </row>
    <row r="1514" spans="1:42">
      <c r="A1514">
        <v>8</v>
      </c>
      <c r="B1514">
        <v>89</v>
      </c>
      <c r="C1514">
        <v>2019</v>
      </c>
      <c r="D1514">
        <v>99</v>
      </c>
      <c r="E1514">
        <v>99</v>
      </c>
      <c r="F1514">
        <v>99</v>
      </c>
      <c r="G1514">
        <v>99</v>
      </c>
      <c r="H1514">
        <v>1</v>
      </c>
      <c r="I1514">
        <v>99</v>
      </c>
      <c r="J1514">
        <v>802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Q1514">
        <v>3</v>
      </c>
      <c r="R1514">
        <v>13</v>
      </c>
      <c r="S1514">
        <v>13</v>
      </c>
      <c r="T1514">
        <v>15.38461538461538</v>
      </c>
      <c r="U1514">
        <v>59.461538461538481</v>
      </c>
      <c r="V1514">
        <v>101.14176181348448</v>
      </c>
      <c r="W1514">
        <v>93.353846153846106</v>
      </c>
      <c r="X1514">
        <v>0</v>
      </c>
      <c r="Y1514">
        <v>0</v>
      </c>
      <c r="Z1514">
        <v>0</v>
      </c>
      <c r="AA1514">
        <v>8.1547169346351556</v>
      </c>
      <c r="AB1514">
        <v>2.2400338120863794</v>
      </c>
      <c r="AC1514">
        <v>-77.872531741092516</v>
      </c>
      <c r="AD1514">
        <v>8.3334722245370749E-4</v>
      </c>
      <c r="AE1514">
        <v>9.8881401755344391E-4</v>
      </c>
      <c r="AF1514">
        <v>0</v>
      </c>
      <c r="AG1514">
        <v>0</v>
      </c>
      <c r="AH1514">
        <v>0</v>
      </c>
      <c r="AI1514">
        <v>0</v>
      </c>
      <c r="AJ1514">
        <v>2</v>
      </c>
      <c r="AK1514">
        <v>2</v>
      </c>
      <c r="AL1514">
        <v>7</v>
      </c>
      <c r="AM1514">
        <v>0</v>
      </c>
      <c r="AN1514">
        <v>0</v>
      </c>
      <c r="AO1514">
        <v>0</v>
      </c>
      <c r="AP1514">
        <v>0</v>
      </c>
    </row>
    <row r="1515" spans="1:42">
      <c r="A1515">
        <v>8</v>
      </c>
      <c r="B1515">
        <v>90</v>
      </c>
      <c r="C1515">
        <v>2018</v>
      </c>
      <c r="D1515">
        <v>99</v>
      </c>
      <c r="E1515">
        <v>99</v>
      </c>
      <c r="F1515">
        <v>99</v>
      </c>
      <c r="G1515">
        <v>99</v>
      </c>
      <c r="H1515">
        <v>1</v>
      </c>
      <c r="I1515">
        <v>99</v>
      </c>
      <c r="J1515">
        <v>103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Q1515">
        <v>435</v>
      </c>
      <c r="R1515">
        <v>230183</v>
      </c>
      <c r="S1515">
        <v>224556</v>
      </c>
      <c r="T1515">
        <v>15.090110911752822</v>
      </c>
      <c r="U1515">
        <v>59.64398190206451</v>
      </c>
      <c r="V1515">
        <v>86.540163223166687</v>
      </c>
      <c r="W1515">
        <v>79.231790733715343</v>
      </c>
      <c r="X1515">
        <v>2.035771538297789</v>
      </c>
      <c r="Y1515">
        <v>4.071543076595578</v>
      </c>
      <c r="Z1515">
        <v>89.400607342853306</v>
      </c>
      <c r="AA1515">
        <v>9.3934856705712164</v>
      </c>
      <c r="AB1515">
        <v>2.6284336050291319</v>
      </c>
      <c r="AC1515">
        <v>-27.591341804006003</v>
      </c>
      <c r="AD1515">
        <v>14.09347813175987</v>
      </c>
      <c r="AE1515">
        <v>14.04755660620418</v>
      </c>
      <c r="AF1515">
        <v>1687</v>
      </c>
      <c r="AG1515">
        <v>0</v>
      </c>
      <c r="AH1515">
        <v>0</v>
      </c>
      <c r="AI1515">
        <v>579</v>
      </c>
      <c r="AJ1515">
        <v>7417</v>
      </c>
      <c r="AK1515">
        <v>1539</v>
      </c>
      <c r="AL1515">
        <v>12223</v>
      </c>
      <c r="AM1515">
        <v>2</v>
      </c>
      <c r="AN1515">
        <v>8237</v>
      </c>
      <c r="AO1515">
        <v>1778</v>
      </c>
    </row>
    <row r="1516" spans="1:42">
      <c r="A1516">
        <v>8</v>
      </c>
      <c r="B1516">
        <v>91</v>
      </c>
      <c r="C1516">
        <v>2018</v>
      </c>
      <c r="D1516">
        <v>99</v>
      </c>
      <c r="E1516">
        <v>99</v>
      </c>
      <c r="F1516">
        <v>99</v>
      </c>
      <c r="G1516">
        <v>99</v>
      </c>
      <c r="H1516">
        <v>2</v>
      </c>
      <c r="I1516">
        <v>99</v>
      </c>
      <c r="J1516">
        <v>106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Q1516">
        <v>170</v>
      </c>
      <c r="R1516">
        <v>130612</v>
      </c>
      <c r="S1516">
        <v>128324</v>
      </c>
      <c r="T1516">
        <v>15.540777263957372</v>
      </c>
      <c r="U1516">
        <v>60.275607057136625</v>
      </c>
      <c r="V1516">
        <v>89.315441652078064</v>
      </c>
      <c r="W1516">
        <v>81.991387425579504</v>
      </c>
      <c r="X1516">
        <v>0.3116099592686738</v>
      </c>
      <c r="Y1516">
        <v>0.62321991853734759</v>
      </c>
      <c r="Z1516">
        <v>0</v>
      </c>
      <c r="AA1516">
        <v>8.5399913508204097</v>
      </c>
      <c r="AB1516">
        <v>2.3760235739873159</v>
      </c>
      <c r="AC1516">
        <v>-26.079579810547351</v>
      </c>
      <c r="AD1516">
        <v>7.9970170071005251</v>
      </c>
      <c r="AE1516">
        <v>8.3071639078986355</v>
      </c>
      <c r="AF1516">
        <v>1600</v>
      </c>
      <c r="AG1516">
        <v>2</v>
      </c>
      <c r="AH1516">
        <v>0</v>
      </c>
      <c r="AI1516">
        <v>590</v>
      </c>
      <c r="AJ1516">
        <v>8560.5</v>
      </c>
      <c r="AK1516">
        <v>2105</v>
      </c>
      <c r="AL1516">
        <v>13182.5</v>
      </c>
      <c r="AM1516">
        <v>3</v>
      </c>
      <c r="AN1516">
        <v>6582</v>
      </c>
      <c r="AO1516">
        <v>1459</v>
      </c>
    </row>
    <row r="1517" spans="1:42">
      <c r="A1517">
        <v>8</v>
      </c>
      <c r="B1517">
        <v>92</v>
      </c>
      <c r="C1517">
        <v>2018</v>
      </c>
      <c r="D1517">
        <v>99</v>
      </c>
      <c r="E1517">
        <v>99</v>
      </c>
      <c r="F1517">
        <v>99</v>
      </c>
      <c r="G1517">
        <v>99</v>
      </c>
      <c r="H1517">
        <v>1</v>
      </c>
      <c r="I1517">
        <v>99</v>
      </c>
      <c r="J1517">
        <v>109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Q1517">
        <v>392</v>
      </c>
      <c r="R1517">
        <v>194917</v>
      </c>
      <c r="S1517">
        <v>193268</v>
      </c>
      <c r="T1517">
        <v>15.474653313974668</v>
      </c>
      <c r="U1517">
        <v>59.897644721319601</v>
      </c>
      <c r="V1517">
        <v>85.345671937122262</v>
      </c>
      <c r="W1517">
        <v>78.521649729908617</v>
      </c>
      <c r="X1517">
        <v>0.51201280545052497</v>
      </c>
      <c r="Y1517">
        <v>1.0240256109010499</v>
      </c>
      <c r="Z1517">
        <v>85.775483923926572</v>
      </c>
      <c r="AA1517">
        <v>9.2693000316528185</v>
      </c>
      <c r="AB1517">
        <v>2.5756324514929294</v>
      </c>
      <c r="AC1517">
        <v>-22.301410321924443</v>
      </c>
      <c r="AD1517">
        <v>11.934237007112772</v>
      </c>
      <c r="AE1517">
        <v>11.981909182450861</v>
      </c>
      <c r="AF1517">
        <v>5784</v>
      </c>
      <c r="AG1517">
        <v>0</v>
      </c>
      <c r="AH1517">
        <v>0</v>
      </c>
      <c r="AI1517">
        <v>1662</v>
      </c>
      <c r="AJ1517">
        <v>12686</v>
      </c>
      <c r="AK1517">
        <v>1020</v>
      </c>
      <c r="AL1517">
        <v>11038</v>
      </c>
      <c r="AM1517">
        <v>0</v>
      </c>
      <c r="AN1517">
        <v>3558</v>
      </c>
      <c r="AO1517">
        <v>5133</v>
      </c>
    </row>
    <row r="1518" spans="1:42">
      <c r="A1518">
        <v>8</v>
      </c>
      <c r="B1518">
        <v>93</v>
      </c>
      <c r="C1518">
        <v>2018</v>
      </c>
      <c r="D1518">
        <v>99</v>
      </c>
      <c r="E1518">
        <v>99</v>
      </c>
      <c r="F1518">
        <v>99</v>
      </c>
      <c r="G1518">
        <v>99</v>
      </c>
      <c r="H1518">
        <v>1</v>
      </c>
      <c r="I1518">
        <v>99</v>
      </c>
      <c r="J1518">
        <v>111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Q1518">
        <v>302</v>
      </c>
      <c r="R1518">
        <v>190222</v>
      </c>
      <c r="S1518">
        <v>175164</v>
      </c>
      <c r="T1518">
        <v>14.314196044621552</v>
      </c>
      <c r="U1518">
        <v>59.754550021693952</v>
      </c>
      <c r="V1518">
        <v>87.309758472315181</v>
      </c>
      <c r="W1518">
        <v>78.534733107260251</v>
      </c>
      <c r="X1518">
        <v>0.71390270315736348</v>
      </c>
      <c r="Y1518">
        <v>1.427805406314727</v>
      </c>
      <c r="Z1518">
        <v>90.259276003827125</v>
      </c>
      <c r="AA1518">
        <v>9.5712768458181952</v>
      </c>
      <c r="AB1518">
        <v>2.4485073153001191</v>
      </c>
      <c r="AC1518">
        <v>-18.809879960367034</v>
      </c>
      <c r="AD1518">
        <v>11.646774945063823</v>
      </c>
      <c r="AE1518">
        <v>10.861336820489656</v>
      </c>
      <c r="AF1518">
        <v>3943</v>
      </c>
      <c r="AG1518">
        <v>0</v>
      </c>
      <c r="AH1518">
        <v>0</v>
      </c>
      <c r="AI1518">
        <v>786</v>
      </c>
      <c r="AJ1518">
        <v>13812</v>
      </c>
      <c r="AK1518">
        <v>4964</v>
      </c>
      <c r="AL1518">
        <v>18563</v>
      </c>
      <c r="AM1518">
        <v>11</v>
      </c>
      <c r="AN1518">
        <v>5605</v>
      </c>
      <c r="AO1518">
        <v>1850</v>
      </c>
    </row>
    <row r="1519" spans="1:42">
      <c r="A1519">
        <v>8</v>
      </c>
      <c r="B1519">
        <v>94</v>
      </c>
      <c r="C1519">
        <v>2018</v>
      </c>
      <c r="D1519">
        <v>99</v>
      </c>
      <c r="E1519">
        <v>99</v>
      </c>
      <c r="F1519">
        <v>99</v>
      </c>
      <c r="G1519">
        <v>99</v>
      </c>
      <c r="H1519">
        <v>1</v>
      </c>
      <c r="I1519">
        <v>99</v>
      </c>
      <c r="J1519">
        <v>113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Q1519">
        <v>23</v>
      </c>
      <c r="R1519">
        <v>175</v>
      </c>
      <c r="S1519">
        <v>150</v>
      </c>
      <c r="T1519">
        <v>14</v>
      </c>
      <c r="U1519">
        <v>59.119999999999983</v>
      </c>
      <c r="V1519">
        <v>100.25857710364753</v>
      </c>
      <c r="W1519">
        <v>79.230666666666636</v>
      </c>
      <c r="X1519">
        <v>0</v>
      </c>
      <c r="Y1519">
        <v>0</v>
      </c>
      <c r="Z1519">
        <v>0</v>
      </c>
      <c r="AA1519">
        <v>21.771461278982311</v>
      </c>
      <c r="AB1519">
        <v>2.1005396132105756</v>
      </c>
      <c r="AC1519">
        <v>-14.41377240936152</v>
      </c>
      <c r="AD1519">
        <v>1.0714773345807374E-2</v>
      </c>
      <c r="AE1519">
        <v>9.3834214934268925E-3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</row>
    <row r="1520" spans="1:42">
      <c r="A1520">
        <v>8</v>
      </c>
      <c r="B1520">
        <v>95</v>
      </c>
      <c r="C1520">
        <v>2018</v>
      </c>
      <c r="D1520">
        <v>99</v>
      </c>
      <c r="E1520">
        <v>99</v>
      </c>
      <c r="F1520">
        <v>99</v>
      </c>
      <c r="G1520">
        <v>99</v>
      </c>
      <c r="H1520">
        <v>1</v>
      </c>
      <c r="I1520">
        <v>99</v>
      </c>
      <c r="J1520">
        <v>116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Q1520">
        <v>141</v>
      </c>
      <c r="R1520">
        <v>62360</v>
      </c>
      <c r="S1520">
        <v>61044</v>
      </c>
      <c r="T1520">
        <v>15.066581141757537</v>
      </c>
      <c r="U1520">
        <v>59.50404626171288</v>
      </c>
      <c r="V1520">
        <v>85.026346198749621</v>
      </c>
      <c r="W1520">
        <v>77.923546294476125</v>
      </c>
      <c r="X1520">
        <v>0.17799871712636303</v>
      </c>
      <c r="Y1520">
        <v>0.35599743425272606</v>
      </c>
      <c r="Z1520">
        <v>89.462796664528511</v>
      </c>
      <c r="AA1520">
        <v>9.1079972840105352</v>
      </c>
      <c r="AB1520">
        <v>2.5392792679804082</v>
      </c>
      <c r="AC1520">
        <v>-24.746665919935744</v>
      </c>
      <c r="AD1520">
        <v>3.8181329476831296</v>
      </c>
      <c r="AE1520">
        <v>3.7556779836800502</v>
      </c>
      <c r="AF1520">
        <v>620</v>
      </c>
      <c r="AG1520">
        <v>3</v>
      </c>
      <c r="AH1520">
        <v>0</v>
      </c>
      <c r="AI1520">
        <v>191</v>
      </c>
      <c r="AJ1520">
        <v>1953</v>
      </c>
      <c r="AK1520">
        <v>1182</v>
      </c>
      <c r="AL1520">
        <v>1163</v>
      </c>
      <c r="AM1520">
        <v>0</v>
      </c>
      <c r="AN1520">
        <v>2054</v>
      </c>
      <c r="AO1520">
        <v>681</v>
      </c>
    </row>
    <row r="1521" spans="1:41">
      <c r="A1521">
        <v>8</v>
      </c>
      <c r="B1521">
        <v>96</v>
      </c>
      <c r="C1521">
        <v>2018</v>
      </c>
      <c r="D1521">
        <v>99</v>
      </c>
      <c r="E1521">
        <v>99</v>
      </c>
      <c r="F1521">
        <v>99</v>
      </c>
      <c r="G1521">
        <v>99</v>
      </c>
      <c r="H1521">
        <v>2</v>
      </c>
      <c r="I1521">
        <v>99</v>
      </c>
      <c r="J1521">
        <v>117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Q1521">
        <v>207</v>
      </c>
      <c r="R1521">
        <v>118950</v>
      </c>
      <c r="S1521">
        <v>117288</v>
      </c>
      <c r="T1521">
        <v>15.728600252206803</v>
      </c>
      <c r="U1521">
        <v>60.70979128299571</v>
      </c>
      <c r="V1521">
        <v>87.136098690647614</v>
      </c>
      <c r="W1521">
        <v>80.063165882272841</v>
      </c>
      <c r="X1521">
        <v>0.44472467423287104</v>
      </c>
      <c r="Y1521">
        <v>0.88944934846574208</v>
      </c>
      <c r="Z1521">
        <v>2.9029003783102145</v>
      </c>
      <c r="AA1521">
        <v>9.0809697198910815</v>
      </c>
      <c r="AB1521">
        <v>2.748221944563467</v>
      </c>
      <c r="AC1521">
        <v>-28.171759814282478</v>
      </c>
      <c r="AD1521">
        <v>7.2829845113359246</v>
      </c>
      <c r="AE1521">
        <v>7.4141777784831344</v>
      </c>
      <c r="AF1521">
        <v>1458</v>
      </c>
      <c r="AG1521">
        <v>0</v>
      </c>
      <c r="AH1521">
        <v>0</v>
      </c>
      <c r="AI1521">
        <v>412</v>
      </c>
      <c r="AJ1521">
        <v>12319</v>
      </c>
      <c r="AK1521">
        <v>4600</v>
      </c>
      <c r="AL1521">
        <v>19300</v>
      </c>
      <c r="AM1521">
        <v>0</v>
      </c>
      <c r="AN1521">
        <v>4326</v>
      </c>
      <c r="AO1521">
        <v>843</v>
      </c>
    </row>
    <row r="1522" spans="1:41">
      <c r="A1522">
        <v>8</v>
      </c>
      <c r="B1522">
        <v>97</v>
      </c>
      <c r="C1522">
        <v>2018</v>
      </c>
      <c r="D1522">
        <v>99</v>
      </c>
      <c r="E1522">
        <v>99</v>
      </c>
      <c r="F1522">
        <v>99</v>
      </c>
      <c r="G1522">
        <v>99</v>
      </c>
      <c r="H1522">
        <v>1</v>
      </c>
      <c r="I1522">
        <v>99</v>
      </c>
      <c r="J1522">
        <v>121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Q1522">
        <v>316</v>
      </c>
      <c r="R1522">
        <v>221800</v>
      </c>
      <c r="S1522">
        <v>218157</v>
      </c>
      <c r="T1522">
        <v>15.418349864743014</v>
      </c>
      <c r="U1522">
        <v>60.170606489821552</v>
      </c>
      <c r="V1522">
        <v>84.462588794992101</v>
      </c>
      <c r="W1522">
        <v>77.471437084302309</v>
      </c>
      <c r="X1522">
        <v>3.3494138863841303</v>
      </c>
      <c r="Y1522">
        <v>6.6988277727682606</v>
      </c>
      <c r="Z1522">
        <v>84.747520288548259</v>
      </c>
      <c r="AA1522">
        <v>10.041909429390641</v>
      </c>
      <c r="AB1522">
        <v>2.8115115390884822</v>
      </c>
      <c r="AC1522">
        <v>-31.20992852591916</v>
      </c>
      <c r="AD1522">
        <v>13.580209874857569</v>
      </c>
      <c r="AE1522">
        <v>13.344042621245984</v>
      </c>
      <c r="AF1522">
        <v>5532</v>
      </c>
      <c r="AG1522">
        <v>0</v>
      </c>
      <c r="AH1522">
        <v>0</v>
      </c>
      <c r="AI1522">
        <v>2247</v>
      </c>
      <c r="AJ1522">
        <v>10169</v>
      </c>
      <c r="AK1522">
        <v>2490</v>
      </c>
      <c r="AL1522">
        <v>11645</v>
      </c>
      <c r="AM1522">
        <v>0</v>
      </c>
      <c r="AN1522">
        <v>15562</v>
      </c>
      <c r="AO1522">
        <v>5567</v>
      </c>
    </row>
    <row r="1523" spans="1:41">
      <c r="A1523">
        <v>8</v>
      </c>
      <c r="B1523">
        <v>98</v>
      </c>
      <c r="C1523">
        <v>2018</v>
      </c>
      <c r="D1523">
        <v>99</v>
      </c>
      <c r="E1523">
        <v>99</v>
      </c>
      <c r="F1523">
        <v>99</v>
      </c>
      <c r="G1523">
        <v>99</v>
      </c>
      <c r="H1523">
        <v>1</v>
      </c>
      <c r="I1523">
        <v>99</v>
      </c>
      <c r="J1523">
        <v>134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Q1523">
        <v>114</v>
      </c>
      <c r="R1523">
        <v>34855</v>
      </c>
      <c r="S1523">
        <v>34811</v>
      </c>
      <c r="T1523">
        <v>15.635403815808347</v>
      </c>
      <c r="U1523">
        <v>60.017437017034858</v>
      </c>
      <c r="V1523">
        <v>85.116138523977625</v>
      </c>
      <c r="W1523">
        <v>78.519970698917177</v>
      </c>
      <c r="X1523">
        <v>2.3755558743365368</v>
      </c>
      <c r="Y1523">
        <v>4.7511117486730736</v>
      </c>
      <c r="Z1523">
        <v>85.918806484005131</v>
      </c>
      <c r="AA1523">
        <v>10.03121226523329</v>
      </c>
      <c r="AB1523">
        <v>2.5714261058231984</v>
      </c>
      <c r="AC1523">
        <v>-23.685821186020661</v>
      </c>
      <c r="AD1523">
        <v>2.1340767141035202</v>
      </c>
      <c r="AE1523">
        <v>2.15810854171158</v>
      </c>
      <c r="AF1523">
        <v>949</v>
      </c>
      <c r="AG1523">
        <v>1</v>
      </c>
      <c r="AH1523">
        <v>0</v>
      </c>
      <c r="AI1523">
        <v>67</v>
      </c>
      <c r="AJ1523">
        <v>2997</v>
      </c>
      <c r="AK1523">
        <v>1003</v>
      </c>
      <c r="AL1523">
        <v>1612</v>
      </c>
      <c r="AM1523">
        <v>2</v>
      </c>
      <c r="AN1523">
        <v>4373</v>
      </c>
      <c r="AO1523">
        <v>865</v>
      </c>
    </row>
    <row r="1524" spans="1:41">
      <c r="A1524">
        <v>8</v>
      </c>
      <c r="B1524">
        <v>99</v>
      </c>
      <c r="C1524">
        <v>2018</v>
      </c>
      <c r="D1524">
        <v>99</v>
      </c>
      <c r="E1524">
        <v>99</v>
      </c>
      <c r="F1524">
        <v>99</v>
      </c>
      <c r="G1524">
        <v>99</v>
      </c>
      <c r="H1524">
        <v>2</v>
      </c>
      <c r="I1524">
        <v>99</v>
      </c>
      <c r="J1524">
        <v>141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130</v>
      </c>
      <c r="R1524">
        <v>59819</v>
      </c>
      <c r="S1524">
        <v>59708</v>
      </c>
      <c r="T1524">
        <v>15.841204299637239</v>
      </c>
      <c r="U1524">
        <v>60.522074093923749</v>
      </c>
      <c r="V1524">
        <v>88.714611905786398</v>
      </c>
      <c r="W1524">
        <v>81.826443692637781</v>
      </c>
      <c r="X1524">
        <v>0</v>
      </c>
      <c r="Y1524">
        <v>0</v>
      </c>
      <c r="Z1524">
        <v>6.6868386298667634E-2</v>
      </c>
      <c r="AA1524">
        <v>8.7048168064761704</v>
      </c>
      <c r="AB1524">
        <v>2.6400793925889281</v>
      </c>
      <c r="AC1524">
        <v>-28.747770919472551</v>
      </c>
      <c r="AD1524">
        <v>3.6625544387020064</v>
      </c>
      <c r="AE1524">
        <v>3.8574726554963505</v>
      </c>
      <c r="AF1524">
        <v>655</v>
      </c>
      <c r="AG1524">
        <v>1</v>
      </c>
      <c r="AH1524">
        <v>3</v>
      </c>
      <c r="AI1524">
        <v>151</v>
      </c>
      <c r="AJ1524">
        <v>3684</v>
      </c>
      <c r="AK1524">
        <v>671</v>
      </c>
      <c r="AL1524">
        <v>5962</v>
      </c>
      <c r="AM1524">
        <v>13</v>
      </c>
      <c r="AN1524">
        <v>4861</v>
      </c>
      <c r="AO1524">
        <v>1319</v>
      </c>
    </row>
    <row r="1525" spans="1:41">
      <c r="A1525">
        <v>8</v>
      </c>
      <c r="B1525">
        <v>100</v>
      </c>
      <c r="C1525">
        <v>2018</v>
      </c>
      <c r="D1525">
        <v>99</v>
      </c>
      <c r="E1525">
        <v>99</v>
      </c>
      <c r="F1525">
        <v>99</v>
      </c>
      <c r="G1525">
        <v>99</v>
      </c>
      <c r="H1525">
        <v>2</v>
      </c>
      <c r="I1525">
        <v>99</v>
      </c>
      <c r="J1525">
        <v>143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</row>
    <row r="1526" spans="1:41">
      <c r="A1526">
        <v>8</v>
      </c>
      <c r="B1526">
        <v>101</v>
      </c>
      <c r="C1526">
        <v>2018</v>
      </c>
      <c r="D1526">
        <v>99</v>
      </c>
      <c r="E1526">
        <v>99</v>
      </c>
      <c r="F1526">
        <v>99</v>
      </c>
      <c r="G1526">
        <v>99</v>
      </c>
      <c r="H1526">
        <v>2</v>
      </c>
      <c r="I1526">
        <v>99</v>
      </c>
      <c r="J1526">
        <v>147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87</v>
      </c>
      <c r="R1526">
        <v>67824</v>
      </c>
      <c r="S1526">
        <v>67584</v>
      </c>
      <c r="T1526">
        <v>16.113676574663831</v>
      </c>
      <c r="U1526">
        <v>61.420957623106062</v>
      </c>
      <c r="V1526">
        <v>85.592251700032492</v>
      </c>
      <c r="W1526">
        <v>78.896237275095615</v>
      </c>
      <c r="X1526">
        <v>6.9650861052134934</v>
      </c>
      <c r="Y1526">
        <v>13.930172210426988</v>
      </c>
      <c r="Z1526">
        <v>0</v>
      </c>
      <c r="AA1526">
        <v>9.5899023978144822</v>
      </c>
      <c r="AB1526">
        <v>2.9439247007292746</v>
      </c>
      <c r="AC1526">
        <v>-32.059325322165336</v>
      </c>
      <c r="AD1526">
        <v>4.1526787851773674</v>
      </c>
      <c r="AE1526">
        <v>4.2099490415178407</v>
      </c>
      <c r="AF1526">
        <v>1444</v>
      </c>
      <c r="AG1526">
        <v>0</v>
      </c>
      <c r="AH1526">
        <v>0</v>
      </c>
      <c r="AI1526">
        <v>511</v>
      </c>
      <c r="AJ1526">
        <v>3566</v>
      </c>
      <c r="AK1526">
        <v>996</v>
      </c>
      <c r="AL1526">
        <v>3728</v>
      </c>
      <c r="AM1526">
        <v>0</v>
      </c>
      <c r="AN1526">
        <v>2933</v>
      </c>
      <c r="AO1526">
        <v>1147</v>
      </c>
    </row>
    <row r="1527" spans="1:41">
      <c r="A1527">
        <v>8</v>
      </c>
      <c r="B1527">
        <v>102</v>
      </c>
      <c r="C1527">
        <v>2018</v>
      </c>
      <c r="D1527">
        <v>99</v>
      </c>
      <c r="E1527">
        <v>99</v>
      </c>
      <c r="F1527">
        <v>99</v>
      </c>
      <c r="G1527">
        <v>99</v>
      </c>
      <c r="H1527">
        <v>1</v>
      </c>
      <c r="I1527">
        <v>99</v>
      </c>
      <c r="J1527">
        <v>155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50</v>
      </c>
      <c r="R1527">
        <v>13481</v>
      </c>
      <c r="S1527">
        <v>13401</v>
      </c>
      <c r="T1527">
        <v>15.36629330168385</v>
      </c>
      <c r="U1527">
        <v>59.589732109544066</v>
      </c>
      <c r="V1527">
        <v>83.690355411616707</v>
      </c>
      <c r="W1527">
        <v>77.088530706663548</v>
      </c>
      <c r="X1527">
        <v>0</v>
      </c>
      <c r="Y1527">
        <v>0</v>
      </c>
      <c r="Z1527">
        <v>91.499146947555843</v>
      </c>
      <c r="AA1527">
        <v>10.370112436018495</v>
      </c>
      <c r="AB1527">
        <v>2.5568142759532968</v>
      </c>
      <c r="AC1527">
        <v>-32.716594690111279</v>
      </c>
      <c r="AD1527">
        <v>0.82540491128473803</v>
      </c>
      <c r="AE1527">
        <v>0.81564960635045758</v>
      </c>
      <c r="AF1527">
        <v>287</v>
      </c>
      <c r="AG1527">
        <v>0</v>
      </c>
      <c r="AH1527">
        <v>0</v>
      </c>
      <c r="AI1527">
        <v>110</v>
      </c>
      <c r="AJ1527">
        <v>2382</v>
      </c>
      <c r="AK1527">
        <v>400</v>
      </c>
      <c r="AL1527">
        <v>1134</v>
      </c>
      <c r="AM1527">
        <v>0</v>
      </c>
      <c r="AN1527">
        <v>827</v>
      </c>
      <c r="AO1527">
        <v>172</v>
      </c>
    </row>
    <row r="1528" spans="1:41">
      <c r="A1528">
        <v>8</v>
      </c>
      <c r="B1528">
        <v>103</v>
      </c>
      <c r="C1528">
        <v>2018</v>
      </c>
      <c r="D1528">
        <v>99</v>
      </c>
      <c r="E1528">
        <v>99</v>
      </c>
      <c r="F1528">
        <v>99</v>
      </c>
      <c r="G1528">
        <v>99</v>
      </c>
      <c r="H1528">
        <v>2</v>
      </c>
      <c r="I1528">
        <v>99</v>
      </c>
      <c r="J1528">
        <v>160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140</v>
      </c>
      <c r="R1528">
        <v>125171</v>
      </c>
      <c r="S1528">
        <v>122548</v>
      </c>
      <c r="T1528">
        <v>15.614127873069638</v>
      </c>
      <c r="U1528">
        <v>60.695547866958229</v>
      </c>
      <c r="V1528">
        <v>88.013150687616644</v>
      </c>
      <c r="W1528">
        <v>80.761054443973293</v>
      </c>
      <c r="X1528">
        <v>1.2782513521502585E-2</v>
      </c>
      <c r="Y1528">
        <v>2.5565027043005169E-2</v>
      </c>
      <c r="Z1528">
        <v>14.895622788025978</v>
      </c>
      <c r="AA1528">
        <v>9.2660522680735617</v>
      </c>
      <c r="AB1528">
        <v>2.7144228875395662</v>
      </c>
      <c r="AC1528">
        <v>-33.997506103471089</v>
      </c>
      <c r="AD1528">
        <v>7.6638793969603123</v>
      </c>
      <c r="AE1528">
        <v>7.8142061447670272</v>
      </c>
      <c r="AF1528">
        <v>1030</v>
      </c>
      <c r="AG1528">
        <v>0</v>
      </c>
      <c r="AH1528">
        <v>1</v>
      </c>
      <c r="AI1528">
        <v>747</v>
      </c>
      <c r="AJ1528">
        <v>9762</v>
      </c>
      <c r="AK1528">
        <v>5116</v>
      </c>
      <c r="AL1528">
        <v>8579</v>
      </c>
      <c r="AM1528">
        <v>5</v>
      </c>
      <c r="AN1528">
        <v>11257</v>
      </c>
      <c r="AO1528">
        <v>3318</v>
      </c>
    </row>
    <row r="1529" spans="1:41">
      <c r="A1529">
        <v>8</v>
      </c>
      <c r="B1529">
        <v>104</v>
      </c>
      <c r="C1529">
        <v>2018</v>
      </c>
      <c r="D1529">
        <v>99</v>
      </c>
      <c r="E1529">
        <v>99</v>
      </c>
      <c r="F1529">
        <v>99</v>
      </c>
      <c r="G1529">
        <v>99</v>
      </c>
      <c r="H1529">
        <v>1</v>
      </c>
      <c r="I1529">
        <v>99</v>
      </c>
      <c r="J1529">
        <v>171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86</v>
      </c>
      <c r="R1529">
        <v>84515</v>
      </c>
      <c r="S1529">
        <v>84357</v>
      </c>
      <c r="T1529">
        <v>15.801585517363781</v>
      </c>
      <c r="U1529">
        <v>60.354896451983848</v>
      </c>
      <c r="V1529">
        <v>89.883043754443051</v>
      </c>
      <c r="W1529">
        <v>82.901492466540716</v>
      </c>
      <c r="X1529">
        <v>0</v>
      </c>
      <c r="Y1529">
        <v>0</v>
      </c>
      <c r="Z1529">
        <v>0</v>
      </c>
      <c r="AA1529">
        <v>7.8761995298134861</v>
      </c>
      <c r="AB1529">
        <v>2.5651142124414221</v>
      </c>
      <c r="AC1529">
        <v>-16.551725419821537</v>
      </c>
      <c r="AD1529">
        <v>5.1746232532623431</v>
      </c>
      <c r="AE1529">
        <v>5.5215388366893059</v>
      </c>
      <c r="AF1529">
        <v>1585</v>
      </c>
      <c r="AG1529">
        <v>0</v>
      </c>
      <c r="AH1529">
        <v>0</v>
      </c>
      <c r="AI1529">
        <v>271</v>
      </c>
      <c r="AJ1529">
        <v>10023</v>
      </c>
      <c r="AK1529">
        <v>2391</v>
      </c>
      <c r="AL1529">
        <v>11862</v>
      </c>
      <c r="AM1529">
        <v>3</v>
      </c>
      <c r="AN1529">
        <v>2720</v>
      </c>
      <c r="AO1529">
        <v>871</v>
      </c>
    </row>
    <row r="1530" spans="1:41">
      <c r="A1530">
        <v>8</v>
      </c>
      <c r="B1530">
        <v>105</v>
      </c>
      <c r="C1530">
        <v>2018</v>
      </c>
      <c r="D1530">
        <v>99</v>
      </c>
      <c r="E1530">
        <v>99</v>
      </c>
      <c r="F1530">
        <v>99</v>
      </c>
      <c r="G1530">
        <v>99</v>
      </c>
      <c r="H1530">
        <v>2</v>
      </c>
      <c r="I1530">
        <v>99</v>
      </c>
      <c r="J1530">
        <v>181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27</v>
      </c>
      <c r="R1530">
        <v>7370</v>
      </c>
      <c r="S1530">
        <v>7321</v>
      </c>
      <c r="T1530">
        <v>16.066350067842603</v>
      </c>
      <c r="U1530">
        <v>61.594864089605245</v>
      </c>
      <c r="V1530">
        <v>83.005802776056612</v>
      </c>
      <c r="W1530">
        <v>76.420420707553959</v>
      </c>
      <c r="X1530">
        <v>0</v>
      </c>
      <c r="Y1530">
        <v>0</v>
      </c>
      <c r="Z1530">
        <v>0</v>
      </c>
      <c r="AA1530">
        <v>9.2536952169311544</v>
      </c>
      <c r="AB1530">
        <v>3.1231248577619799</v>
      </c>
      <c r="AC1530">
        <v>-25.761078772271954</v>
      </c>
      <c r="AD1530">
        <v>0.45124502604914463</v>
      </c>
      <c r="AE1530">
        <v>0.44172958435886722</v>
      </c>
      <c r="AF1530">
        <v>57</v>
      </c>
      <c r="AG1530">
        <v>0</v>
      </c>
      <c r="AH1530">
        <v>0</v>
      </c>
      <c r="AI1530">
        <v>1</v>
      </c>
      <c r="AJ1530">
        <v>1113</v>
      </c>
      <c r="AK1530">
        <v>342</v>
      </c>
      <c r="AL1530">
        <v>1590</v>
      </c>
      <c r="AM1530">
        <v>0</v>
      </c>
      <c r="AN1530">
        <v>417</v>
      </c>
      <c r="AO1530">
        <v>31</v>
      </c>
    </row>
    <row r="1531" spans="1:41">
      <c r="A1531">
        <v>8</v>
      </c>
      <c r="B1531">
        <v>106</v>
      </c>
      <c r="C1531">
        <v>2018</v>
      </c>
      <c r="D1531">
        <v>99</v>
      </c>
      <c r="E1531">
        <v>99</v>
      </c>
      <c r="F1531">
        <v>99</v>
      </c>
      <c r="G1531">
        <v>99</v>
      </c>
      <c r="H1531">
        <v>2</v>
      </c>
      <c r="I1531">
        <v>99</v>
      </c>
      <c r="J1531">
        <v>470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Q1531">
        <v>86</v>
      </c>
      <c r="R1531">
        <v>3924</v>
      </c>
      <c r="S1531">
        <v>3813</v>
      </c>
      <c r="T1531">
        <v>15.070336391437307</v>
      </c>
      <c r="U1531">
        <v>59.897718332022038</v>
      </c>
      <c r="V1531">
        <v>90.667667973991939</v>
      </c>
      <c r="W1531">
        <v>82.923052714398324</v>
      </c>
      <c r="X1531">
        <v>0</v>
      </c>
      <c r="Y1531">
        <v>0</v>
      </c>
      <c r="Z1531">
        <v>0</v>
      </c>
      <c r="AA1531">
        <v>12.580984903202951</v>
      </c>
      <c r="AB1531">
        <v>3.2255093157593397</v>
      </c>
      <c r="AC1531">
        <v>-24.843112053676439</v>
      </c>
      <c r="AD1531">
        <v>0.24025583205113221</v>
      </c>
      <c r="AE1531">
        <v>0.24964262616765276</v>
      </c>
      <c r="AF1531">
        <v>34</v>
      </c>
      <c r="AG1531">
        <v>0</v>
      </c>
      <c r="AH1531">
        <v>0</v>
      </c>
      <c r="AI1531">
        <v>12</v>
      </c>
      <c r="AJ1531">
        <v>369</v>
      </c>
      <c r="AK1531">
        <v>102</v>
      </c>
      <c r="AL1531">
        <v>66</v>
      </c>
      <c r="AM1531">
        <v>0</v>
      </c>
      <c r="AN1531">
        <v>87</v>
      </c>
      <c r="AO1531">
        <v>44</v>
      </c>
    </row>
    <row r="1532" spans="1:41">
      <c r="A1532">
        <v>8</v>
      </c>
      <c r="B1532">
        <v>107</v>
      </c>
      <c r="C1532">
        <v>2018</v>
      </c>
      <c r="D1532">
        <v>99</v>
      </c>
      <c r="E1532">
        <v>99</v>
      </c>
      <c r="F1532">
        <v>99</v>
      </c>
      <c r="G1532">
        <v>99</v>
      </c>
      <c r="H1532">
        <v>1</v>
      </c>
      <c r="I1532">
        <v>99</v>
      </c>
      <c r="J1532">
        <v>643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100</v>
      </c>
      <c r="R1532">
        <v>74130</v>
      </c>
      <c r="S1532">
        <v>72605</v>
      </c>
      <c r="T1532">
        <v>15.546836638338052</v>
      </c>
      <c r="U1532">
        <v>60.535638041457197</v>
      </c>
      <c r="V1532">
        <v>84.436360445734209</v>
      </c>
      <c r="W1532">
        <v>77.412198884374817</v>
      </c>
      <c r="X1532">
        <v>5.3298259813840554</v>
      </c>
      <c r="Y1532">
        <v>10.659651962768111</v>
      </c>
      <c r="Z1532">
        <v>88.485093754215555</v>
      </c>
      <c r="AA1532">
        <v>10.056034663035506</v>
      </c>
      <c r="AB1532">
        <v>2.6921751667641156</v>
      </c>
      <c r="AC1532">
        <v>-34.751145468774553</v>
      </c>
      <c r="AD1532">
        <v>4.538777989284001</v>
      </c>
      <c r="AE1532">
        <v>4.4376453286824225</v>
      </c>
      <c r="AF1532">
        <v>1668</v>
      </c>
      <c r="AG1532">
        <v>2</v>
      </c>
      <c r="AH1532">
        <v>0</v>
      </c>
      <c r="AI1532">
        <v>554</v>
      </c>
      <c r="AJ1532">
        <v>7369</v>
      </c>
      <c r="AK1532">
        <v>1985</v>
      </c>
      <c r="AL1532">
        <v>7019</v>
      </c>
      <c r="AM1532">
        <v>0</v>
      </c>
      <c r="AN1532">
        <v>7323</v>
      </c>
      <c r="AO1532">
        <v>2279</v>
      </c>
    </row>
    <row r="1533" spans="1:41">
      <c r="A1533">
        <v>8</v>
      </c>
      <c r="B1533">
        <v>108</v>
      </c>
      <c r="C1533">
        <v>2018</v>
      </c>
      <c r="D1533">
        <v>99</v>
      </c>
      <c r="E1533">
        <v>99</v>
      </c>
      <c r="F1533">
        <v>99</v>
      </c>
      <c r="G1533">
        <v>99</v>
      </c>
      <c r="H1533">
        <v>1</v>
      </c>
      <c r="I1533">
        <v>99</v>
      </c>
      <c r="J1533">
        <v>802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3</v>
      </c>
      <c r="R1533">
        <v>325</v>
      </c>
      <c r="S1533">
        <v>325</v>
      </c>
      <c r="T1533">
        <v>16.593846153846155</v>
      </c>
      <c r="U1533">
        <v>62.098461538461549</v>
      </c>
      <c r="V1533">
        <v>91.029919159929918</v>
      </c>
      <c r="W1533">
        <v>84.020615384615382</v>
      </c>
      <c r="X1533">
        <v>0</v>
      </c>
      <c r="Y1533">
        <v>0</v>
      </c>
      <c r="Z1533">
        <v>96</v>
      </c>
      <c r="AA1533">
        <v>8.1767685693486918</v>
      </c>
      <c r="AB1533">
        <v>2.584479849926256</v>
      </c>
      <c r="AC1533">
        <v>-60.272045692054093</v>
      </c>
      <c r="AD1533">
        <v>1.9898864785070827E-2</v>
      </c>
      <c r="AE1533">
        <v>2.1559856932043167E-2</v>
      </c>
      <c r="AF1533">
        <v>8</v>
      </c>
      <c r="AG1533">
        <v>0</v>
      </c>
      <c r="AH1533">
        <v>0</v>
      </c>
      <c r="AI1533">
        <v>0</v>
      </c>
      <c r="AJ1533">
        <v>63</v>
      </c>
      <c r="AK1533">
        <v>34</v>
      </c>
      <c r="AL1533">
        <v>82</v>
      </c>
      <c r="AM1533">
        <v>0</v>
      </c>
      <c r="AN1533">
        <v>23</v>
      </c>
      <c r="AO1533">
        <v>1</v>
      </c>
    </row>
    <row r="1534" spans="1:41">
      <c r="A1534">
        <v>8</v>
      </c>
      <c r="B1534">
        <v>109</v>
      </c>
      <c r="C1534">
        <v>2017</v>
      </c>
      <c r="D1534">
        <v>99</v>
      </c>
      <c r="E1534">
        <v>99</v>
      </c>
      <c r="F1534">
        <v>99</v>
      </c>
      <c r="G1534">
        <v>99</v>
      </c>
      <c r="H1534">
        <v>1</v>
      </c>
      <c r="I1534">
        <v>99</v>
      </c>
      <c r="J1534">
        <v>103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Q1534">
        <v>432</v>
      </c>
      <c r="R1534">
        <v>226512</v>
      </c>
      <c r="S1534">
        <v>224081</v>
      </c>
      <c r="T1534">
        <v>15.115932047750229</v>
      </c>
      <c r="U1534">
        <v>59.311503429563416</v>
      </c>
      <c r="V1534">
        <v>88.335266843586069</v>
      </c>
      <c r="W1534">
        <v>81.230197116221603</v>
      </c>
      <c r="X1534">
        <v>2.6011866920957831</v>
      </c>
      <c r="Y1534">
        <v>5.2023733841915663</v>
      </c>
      <c r="Z1534">
        <v>89.83894892985802</v>
      </c>
      <c r="AA1534">
        <v>9.8598898810517603</v>
      </c>
      <c r="AB1534">
        <v>2.7378932013892294</v>
      </c>
      <c r="AC1534">
        <v>-34.059761886773138</v>
      </c>
      <c r="AD1534">
        <v>14.337155317283749</v>
      </c>
      <c r="AE1534">
        <v>14.255818828773961</v>
      </c>
      <c r="AF1534">
        <v>1692</v>
      </c>
      <c r="AG1534">
        <v>0</v>
      </c>
      <c r="AH1534">
        <v>0</v>
      </c>
      <c r="AI1534">
        <v>567</v>
      </c>
      <c r="AJ1534">
        <v>10029</v>
      </c>
      <c r="AK1534">
        <v>2061</v>
      </c>
      <c r="AL1534">
        <v>12916</v>
      </c>
      <c r="AM1534">
        <v>1</v>
      </c>
      <c r="AN1534">
        <v>9810</v>
      </c>
      <c r="AO1534">
        <v>3227</v>
      </c>
    </row>
    <row r="1535" spans="1:41">
      <c r="A1535">
        <v>8</v>
      </c>
      <c r="B1535">
        <v>110</v>
      </c>
      <c r="C1535">
        <v>2017</v>
      </c>
      <c r="D1535">
        <v>99</v>
      </c>
      <c r="E1535">
        <v>99</v>
      </c>
      <c r="F1535">
        <v>99</v>
      </c>
      <c r="G1535">
        <v>99</v>
      </c>
      <c r="H1535">
        <v>2</v>
      </c>
      <c r="I1535">
        <v>99</v>
      </c>
      <c r="J1535">
        <v>106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197</v>
      </c>
      <c r="R1535">
        <v>124998</v>
      </c>
      <c r="S1535">
        <v>124892</v>
      </c>
      <c r="T1535">
        <v>15.793588697419157</v>
      </c>
      <c r="U1535">
        <v>60.295255100406763</v>
      </c>
      <c r="V1535">
        <v>89.781731762938605</v>
      </c>
      <c r="W1535">
        <v>82.837222560291522</v>
      </c>
      <c r="X1535">
        <v>0.44560712971407535</v>
      </c>
      <c r="Y1535">
        <v>0.89121425942815069</v>
      </c>
      <c r="Z1535">
        <v>8.0001280020480315E-4</v>
      </c>
      <c r="AA1535">
        <v>8.8319574794459506</v>
      </c>
      <c r="AB1535">
        <v>2.4808969215545744</v>
      </c>
      <c r="AC1535">
        <v>-24.936150169261737</v>
      </c>
      <c r="AD1535">
        <v>7.9117916064042237</v>
      </c>
      <c r="AE1535">
        <v>8.1027003035810488</v>
      </c>
      <c r="AF1535">
        <v>1400</v>
      </c>
      <c r="AG1535">
        <v>33</v>
      </c>
      <c r="AH1535">
        <v>1</v>
      </c>
      <c r="AI1535">
        <v>478</v>
      </c>
      <c r="AJ1535">
        <v>8666</v>
      </c>
      <c r="AK1535">
        <v>1441</v>
      </c>
      <c r="AL1535">
        <v>10867</v>
      </c>
      <c r="AM1535">
        <v>12</v>
      </c>
      <c r="AN1535">
        <v>5795</v>
      </c>
      <c r="AO1535">
        <v>1782</v>
      </c>
    </row>
    <row r="1536" spans="1:41">
      <c r="A1536">
        <v>8</v>
      </c>
      <c r="B1536">
        <v>111</v>
      </c>
      <c r="C1536">
        <v>2017</v>
      </c>
      <c r="D1536">
        <v>99</v>
      </c>
      <c r="E1536">
        <v>99</v>
      </c>
      <c r="F1536">
        <v>99</v>
      </c>
      <c r="G1536">
        <v>99</v>
      </c>
      <c r="H1536">
        <v>1</v>
      </c>
      <c r="I1536">
        <v>99</v>
      </c>
      <c r="J1536">
        <v>109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458</v>
      </c>
      <c r="R1536">
        <v>196185</v>
      </c>
      <c r="S1536">
        <v>195739</v>
      </c>
      <c r="T1536">
        <v>15.578143079236428</v>
      </c>
      <c r="U1536">
        <v>59.992929360015118</v>
      </c>
      <c r="V1536">
        <v>87.467222102982305</v>
      </c>
      <c r="W1536">
        <v>80.66101083585815</v>
      </c>
      <c r="X1536">
        <v>0.66569819303208688</v>
      </c>
      <c r="Y1536">
        <v>1.3313963860641738</v>
      </c>
      <c r="Z1536">
        <v>85.942860055559805</v>
      </c>
      <c r="AA1536">
        <v>9.2237691487938847</v>
      </c>
      <c r="AB1536">
        <v>2.7161513663978352</v>
      </c>
      <c r="AC1536">
        <v>-24.729366772488945</v>
      </c>
      <c r="AD1536">
        <v>12.41759737197725</v>
      </c>
      <c r="AE1536">
        <v>12.365470676628931</v>
      </c>
      <c r="AF1536">
        <v>6487</v>
      </c>
      <c r="AG1536">
        <v>1</v>
      </c>
      <c r="AH1536">
        <v>0</v>
      </c>
      <c r="AI1536">
        <v>1680</v>
      </c>
      <c r="AJ1536">
        <v>15444</v>
      </c>
      <c r="AK1536">
        <v>1176</v>
      </c>
      <c r="AL1536">
        <v>8950</v>
      </c>
      <c r="AM1536">
        <v>0</v>
      </c>
      <c r="AN1536">
        <v>2570</v>
      </c>
      <c r="AO1536">
        <v>5873</v>
      </c>
    </row>
    <row r="1537" spans="1:41">
      <c r="A1537">
        <v>8</v>
      </c>
      <c r="B1537">
        <v>112</v>
      </c>
      <c r="C1537">
        <v>2017</v>
      </c>
      <c r="D1537">
        <v>99</v>
      </c>
      <c r="E1537">
        <v>99</v>
      </c>
      <c r="F1537">
        <v>99</v>
      </c>
      <c r="G1537">
        <v>99</v>
      </c>
      <c r="H1537">
        <v>1</v>
      </c>
      <c r="I1537">
        <v>99</v>
      </c>
      <c r="J1537">
        <v>111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327</v>
      </c>
      <c r="R1537">
        <v>185093</v>
      </c>
      <c r="S1537">
        <v>184348</v>
      </c>
      <c r="T1537">
        <v>15.340315409010598</v>
      </c>
      <c r="U1537">
        <v>59.521068848048237</v>
      </c>
      <c r="V1537">
        <v>87.254371654384613</v>
      </c>
      <c r="W1537">
        <v>80.407109922538012</v>
      </c>
      <c r="X1537">
        <v>1.1734641504540959</v>
      </c>
      <c r="Y1537">
        <v>2.3469283009081918</v>
      </c>
      <c r="Z1537">
        <v>92.665849059661895</v>
      </c>
      <c r="AA1537">
        <v>9.502872544793302</v>
      </c>
      <c r="AB1537">
        <v>2.538036174004473</v>
      </c>
      <c r="AC1537">
        <v>-24.120999064033366</v>
      </c>
      <c r="AD1537">
        <v>11.715525398839798</v>
      </c>
      <c r="AE1537">
        <v>11.60920577570997</v>
      </c>
      <c r="AF1537">
        <v>4747</v>
      </c>
      <c r="AG1537">
        <v>0</v>
      </c>
      <c r="AH1537">
        <v>0</v>
      </c>
      <c r="AI1537">
        <v>1024</v>
      </c>
      <c r="AJ1537">
        <v>13029</v>
      </c>
      <c r="AK1537">
        <v>5055</v>
      </c>
      <c r="AL1537">
        <v>19690</v>
      </c>
      <c r="AM1537">
        <v>4</v>
      </c>
      <c r="AN1537">
        <v>21557</v>
      </c>
      <c r="AO1537">
        <v>3226</v>
      </c>
    </row>
    <row r="1538" spans="1:41">
      <c r="A1538">
        <v>8</v>
      </c>
      <c r="B1538">
        <v>113</v>
      </c>
      <c r="C1538">
        <v>2017</v>
      </c>
      <c r="D1538">
        <v>99</v>
      </c>
      <c r="E1538">
        <v>99</v>
      </c>
      <c r="F1538">
        <v>99</v>
      </c>
      <c r="G1538">
        <v>99</v>
      </c>
      <c r="H1538">
        <v>1</v>
      </c>
      <c r="I1538">
        <v>99</v>
      </c>
      <c r="J1538">
        <v>113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19</v>
      </c>
      <c r="R1538">
        <v>102</v>
      </c>
      <c r="S1538">
        <v>74</v>
      </c>
      <c r="T1538">
        <v>14</v>
      </c>
      <c r="U1538">
        <v>59.081081081081074</v>
      </c>
      <c r="V1538">
        <v>122.69040438054522</v>
      </c>
      <c r="W1538">
        <v>85.427027027027052</v>
      </c>
      <c r="X1538">
        <v>0</v>
      </c>
      <c r="Y1538">
        <v>0</v>
      </c>
      <c r="Z1538">
        <v>0</v>
      </c>
      <c r="AA1538">
        <v>21.491445798567828</v>
      </c>
      <c r="AB1538">
        <v>1.3631913743696018</v>
      </c>
      <c r="AC1538">
        <v>-21.806628663121224</v>
      </c>
      <c r="AD1538">
        <v>6.4561252488298257E-3</v>
      </c>
      <c r="AE1538">
        <v>4.9510423221674179E-3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</row>
    <row r="1539" spans="1:41">
      <c r="A1539">
        <v>8</v>
      </c>
      <c r="B1539">
        <v>114</v>
      </c>
      <c r="C1539">
        <v>2017</v>
      </c>
      <c r="D1539">
        <v>99</v>
      </c>
      <c r="E1539">
        <v>99</v>
      </c>
      <c r="F1539">
        <v>99</v>
      </c>
      <c r="G1539">
        <v>99</v>
      </c>
      <c r="H1539">
        <v>1</v>
      </c>
      <c r="I1539">
        <v>99</v>
      </c>
      <c r="J1539">
        <v>116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164</v>
      </c>
      <c r="R1539">
        <v>58487</v>
      </c>
      <c r="S1539">
        <v>58363</v>
      </c>
      <c r="T1539">
        <v>15.239523312872944</v>
      </c>
      <c r="U1539">
        <v>59.323441221321715</v>
      </c>
      <c r="V1539">
        <v>85.963398017292107</v>
      </c>
      <c r="W1539">
        <v>79.273637407261276</v>
      </c>
      <c r="X1539">
        <v>0.19491510934053724</v>
      </c>
      <c r="Y1539">
        <v>0.38983021868107448</v>
      </c>
      <c r="Z1539">
        <v>90.031972917058482</v>
      </c>
      <c r="AA1539">
        <v>9.3819411645301383</v>
      </c>
      <c r="AB1539">
        <v>2.6329247465162919</v>
      </c>
      <c r="AC1539">
        <v>-29.655892162232128</v>
      </c>
      <c r="AD1539">
        <v>3.7019548767481374</v>
      </c>
      <c r="AE1539">
        <v>3.6235646975514992</v>
      </c>
      <c r="AF1539">
        <v>678</v>
      </c>
      <c r="AG1539">
        <v>2</v>
      </c>
      <c r="AH1539">
        <v>0</v>
      </c>
      <c r="AI1539">
        <v>333</v>
      </c>
      <c r="AJ1539">
        <v>3012</v>
      </c>
      <c r="AK1539">
        <v>1181</v>
      </c>
      <c r="AL1539">
        <v>1051</v>
      </c>
      <c r="AM1539">
        <v>1</v>
      </c>
      <c r="AN1539">
        <v>2036</v>
      </c>
      <c r="AO1539">
        <v>1178</v>
      </c>
    </row>
    <row r="1540" spans="1:41">
      <c r="A1540">
        <v>8</v>
      </c>
      <c r="B1540">
        <v>115</v>
      </c>
      <c r="C1540">
        <v>2017</v>
      </c>
      <c r="D1540">
        <v>99</v>
      </c>
      <c r="E1540">
        <v>99</v>
      </c>
      <c r="F1540">
        <v>99</v>
      </c>
      <c r="G1540">
        <v>99</v>
      </c>
      <c r="H1540">
        <v>2</v>
      </c>
      <c r="I1540">
        <v>99</v>
      </c>
      <c r="J1540">
        <v>117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192</v>
      </c>
      <c r="R1540">
        <v>113919</v>
      </c>
      <c r="S1540">
        <v>113663</v>
      </c>
      <c r="T1540">
        <v>15.808662295139525</v>
      </c>
      <c r="U1540">
        <v>60.499934015466792</v>
      </c>
      <c r="V1540">
        <v>88.526481635393509</v>
      </c>
      <c r="W1540">
        <v>81.644430465498942</v>
      </c>
      <c r="X1540">
        <v>0.35990484467033601</v>
      </c>
      <c r="Y1540">
        <v>0.71980968934067202</v>
      </c>
      <c r="Z1540">
        <v>2.1111491498345316</v>
      </c>
      <c r="AA1540">
        <v>9.1177053521739992</v>
      </c>
      <c r="AB1540">
        <v>2.751297488918103</v>
      </c>
      <c r="AC1540">
        <v>-29.546247802915161</v>
      </c>
      <c r="AD1540">
        <v>7.2105424727592657</v>
      </c>
      <c r="AE1540">
        <v>7.2680064625309475</v>
      </c>
      <c r="AF1540">
        <v>1686</v>
      </c>
      <c r="AG1540">
        <v>1</v>
      </c>
      <c r="AH1540">
        <v>0</v>
      </c>
      <c r="AI1540">
        <v>527</v>
      </c>
      <c r="AJ1540">
        <v>9023</v>
      </c>
      <c r="AK1540">
        <v>5460</v>
      </c>
      <c r="AL1540">
        <v>21569</v>
      </c>
      <c r="AM1540">
        <v>1</v>
      </c>
      <c r="AN1540">
        <v>7144</v>
      </c>
      <c r="AO1540">
        <v>1040</v>
      </c>
    </row>
    <row r="1541" spans="1:41">
      <c r="A1541">
        <v>8</v>
      </c>
      <c r="B1541">
        <v>116</v>
      </c>
      <c r="C1541">
        <v>2017</v>
      </c>
      <c r="D1541">
        <v>99</v>
      </c>
      <c r="E1541">
        <v>99</v>
      </c>
      <c r="F1541">
        <v>99</v>
      </c>
      <c r="G1541">
        <v>99</v>
      </c>
      <c r="H1541">
        <v>1</v>
      </c>
      <c r="I1541">
        <v>99</v>
      </c>
      <c r="J1541">
        <v>121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325</v>
      </c>
      <c r="R1541">
        <v>215371</v>
      </c>
      <c r="S1541">
        <v>214549</v>
      </c>
      <c r="T1541">
        <v>15.477928783355235</v>
      </c>
      <c r="U1541">
        <v>59.873385566933457</v>
      </c>
      <c r="V1541">
        <v>85.605158184955187</v>
      </c>
      <c r="W1541">
        <v>78.889948216956853</v>
      </c>
      <c r="X1541">
        <v>4.5990407250744063</v>
      </c>
      <c r="Y1541">
        <v>9.1980814501488126</v>
      </c>
      <c r="Z1541">
        <v>86.169447140051346</v>
      </c>
      <c r="AA1541">
        <v>9.7345856005414628</v>
      </c>
      <c r="AB1541">
        <v>2.7957697972207418</v>
      </c>
      <c r="AC1541">
        <v>-31.097678048237459</v>
      </c>
      <c r="AD1541">
        <v>13.631981872213029</v>
      </c>
      <c r="AE1541">
        <v>13.256161670989398</v>
      </c>
      <c r="AF1541">
        <v>6527</v>
      </c>
      <c r="AG1541">
        <v>0</v>
      </c>
      <c r="AH1541">
        <v>0</v>
      </c>
      <c r="AI1541">
        <v>2474</v>
      </c>
      <c r="AJ1541">
        <v>8564</v>
      </c>
      <c r="AK1541">
        <v>2565</v>
      </c>
      <c r="AL1541">
        <v>5711</v>
      </c>
      <c r="AM1541">
        <v>1</v>
      </c>
      <c r="AN1541">
        <v>17050</v>
      </c>
      <c r="AO1541">
        <v>8798</v>
      </c>
    </row>
    <row r="1542" spans="1:41">
      <c r="A1542">
        <v>8</v>
      </c>
      <c r="B1542">
        <v>117</v>
      </c>
      <c r="C1542">
        <v>2017</v>
      </c>
      <c r="D1542">
        <v>99</v>
      </c>
      <c r="E1542">
        <v>99</v>
      </c>
      <c r="F1542">
        <v>99</v>
      </c>
      <c r="G1542">
        <v>99</v>
      </c>
      <c r="H1542">
        <v>1</v>
      </c>
      <c r="I1542">
        <v>99</v>
      </c>
      <c r="J1542">
        <v>134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117</v>
      </c>
      <c r="R1542">
        <v>33985</v>
      </c>
      <c r="S1542">
        <v>33940</v>
      </c>
      <c r="T1542">
        <v>15.594674120935705</v>
      </c>
      <c r="U1542">
        <v>59.982852091926915</v>
      </c>
      <c r="V1542">
        <v>86.557257054862205</v>
      </c>
      <c r="W1542">
        <v>79.845483205657601</v>
      </c>
      <c r="X1542">
        <v>2.7041341768427243</v>
      </c>
      <c r="Y1542">
        <v>5.4082683536854486</v>
      </c>
      <c r="Z1542">
        <v>86.049727821097548</v>
      </c>
      <c r="AA1542">
        <v>9.9646412557477593</v>
      </c>
      <c r="AB1542">
        <v>2.6309657070148238</v>
      </c>
      <c r="AC1542">
        <v>-28.383814921004145</v>
      </c>
      <c r="AD1542">
        <v>2.1510923194262905</v>
      </c>
      <c r="AE1542">
        <v>2.1224223870379202</v>
      </c>
      <c r="AF1542">
        <v>1043</v>
      </c>
      <c r="AG1542">
        <v>5</v>
      </c>
      <c r="AH1542">
        <v>0</v>
      </c>
      <c r="AI1542">
        <v>77</v>
      </c>
      <c r="AJ1542">
        <v>3408</v>
      </c>
      <c r="AK1542">
        <v>1401</v>
      </c>
      <c r="AL1542">
        <v>1566</v>
      </c>
      <c r="AM1542">
        <v>3</v>
      </c>
      <c r="AN1542">
        <v>4270</v>
      </c>
      <c r="AO1542">
        <v>1163</v>
      </c>
    </row>
    <row r="1543" spans="1:41">
      <c r="A1543">
        <v>8</v>
      </c>
      <c r="B1543">
        <v>118</v>
      </c>
      <c r="C1543">
        <v>2017</v>
      </c>
      <c r="D1543">
        <v>99</v>
      </c>
      <c r="E1543">
        <v>99</v>
      </c>
      <c r="F1543">
        <v>99</v>
      </c>
      <c r="G1543">
        <v>99</v>
      </c>
      <c r="H1543">
        <v>2</v>
      </c>
      <c r="I1543">
        <v>99</v>
      </c>
      <c r="J1543">
        <v>141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121</v>
      </c>
      <c r="R1543">
        <v>54238</v>
      </c>
      <c r="S1543">
        <v>54181</v>
      </c>
      <c r="T1543">
        <v>16.00123529628674</v>
      </c>
      <c r="U1543">
        <v>60.862202617153613</v>
      </c>
      <c r="V1543">
        <v>89.731225318099504</v>
      </c>
      <c r="W1543">
        <v>82.786982521547813</v>
      </c>
      <c r="X1543">
        <v>0</v>
      </c>
      <c r="Y1543">
        <v>0</v>
      </c>
      <c r="Z1543">
        <v>0</v>
      </c>
      <c r="AA1543">
        <v>8.6890316138144392</v>
      </c>
      <c r="AB1543">
        <v>2.6492377079749798</v>
      </c>
      <c r="AC1543">
        <v>-26.636259281633656</v>
      </c>
      <c r="AD1543">
        <v>3.4330129533924714</v>
      </c>
      <c r="AE1543">
        <v>3.5130044200517099</v>
      </c>
      <c r="AF1543">
        <v>462</v>
      </c>
      <c r="AG1543">
        <v>1766</v>
      </c>
      <c r="AH1543">
        <v>1</v>
      </c>
      <c r="AI1543">
        <v>157</v>
      </c>
      <c r="AJ1543">
        <v>2119</v>
      </c>
      <c r="AK1543">
        <v>537</v>
      </c>
      <c r="AL1543">
        <v>4733</v>
      </c>
      <c r="AM1543">
        <v>4</v>
      </c>
      <c r="AN1543">
        <v>4330</v>
      </c>
      <c r="AO1543">
        <v>2083</v>
      </c>
    </row>
    <row r="1544" spans="1:41">
      <c r="A1544">
        <v>8</v>
      </c>
      <c r="B1544">
        <v>119</v>
      </c>
      <c r="C1544">
        <v>2017</v>
      </c>
      <c r="D1544">
        <v>99</v>
      </c>
      <c r="E1544">
        <v>99</v>
      </c>
      <c r="F1544">
        <v>99</v>
      </c>
      <c r="G1544">
        <v>99</v>
      </c>
      <c r="H1544">
        <v>2</v>
      </c>
      <c r="I1544">
        <v>99</v>
      </c>
      <c r="J1544">
        <v>143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</row>
    <row r="1545" spans="1:41">
      <c r="A1545">
        <v>8</v>
      </c>
      <c r="B1545">
        <v>120</v>
      </c>
      <c r="C1545">
        <v>2017</v>
      </c>
      <c r="D1545">
        <v>99</v>
      </c>
      <c r="E1545">
        <v>99</v>
      </c>
      <c r="F1545">
        <v>99</v>
      </c>
      <c r="G1545">
        <v>99</v>
      </c>
      <c r="H1545">
        <v>2</v>
      </c>
      <c r="I1545">
        <v>99</v>
      </c>
      <c r="J1545">
        <v>147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77</v>
      </c>
      <c r="R1545">
        <v>59634</v>
      </c>
      <c r="S1545">
        <v>59588</v>
      </c>
      <c r="T1545">
        <v>16.13586209209511</v>
      </c>
      <c r="U1545">
        <v>61.377810968651389</v>
      </c>
      <c r="V1545">
        <v>87.55509754921782</v>
      </c>
      <c r="W1545">
        <v>80.784699939584996</v>
      </c>
      <c r="X1545">
        <v>10.626488244960925</v>
      </c>
      <c r="Y1545">
        <v>21.252976489921849</v>
      </c>
      <c r="Z1545">
        <v>0</v>
      </c>
      <c r="AA1545">
        <v>9.4400832372819927</v>
      </c>
      <c r="AB1545">
        <v>2.978682122189289</v>
      </c>
      <c r="AC1545">
        <v>-30.212588014062643</v>
      </c>
      <c r="AD1545">
        <v>3.7745546381246866</v>
      </c>
      <c r="AE1545">
        <v>3.7701406438392882</v>
      </c>
      <c r="AF1545">
        <v>1565</v>
      </c>
      <c r="AG1545">
        <v>0</v>
      </c>
      <c r="AH1545">
        <v>0</v>
      </c>
      <c r="AI1545">
        <v>543</v>
      </c>
      <c r="AJ1545">
        <v>3076</v>
      </c>
      <c r="AK1545">
        <v>810</v>
      </c>
      <c r="AL1545">
        <v>1943</v>
      </c>
      <c r="AM1545">
        <v>0</v>
      </c>
      <c r="AN1545">
        <v>3187</v>
      </c>
      <c r="AO1545">
        <v>1985</v>
      </c>
    </row>
    <row r="1546" spans="1:41">
      <c r="A1546">
        <v>8</v>
      </c>
      <c r="B1546">
        <v>121</v>
      </c>
      <c r="C1546">
        <v>2017</v>
      </c>
      <c r="D1546">
        <v>99</v>
      </c>
      <c r="E1546">
        <v>99</v>
      </c>
      <c r="F1546">
        <v>99</v>
      </c>
      <c r="G1546">
        <v>99</v>
      </c>
      <c r="H1546">
        <v>1</v>
      </c>
      <c r="I1546">
        <v>99</v>
      </c>
      <c r="J1546">
        <v>155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46</v>
      </c>
      <c r="R1546">
        <v>12954</v>
      </c>
      <c r="S1546">
        <v>12927</v>
      </c>
      <c r="T1546">
        <v>15.276516905974988</v>
      </c>
      <c r="U1546">
        <v>59.338284211340607</v>
      </c>
      <c r="V1546">
        <v>85.248802321159985</v>
      </c>
      <c r="W1546">
        <v>78.634037286299986</v>
      </c>
      <c r="X1546">
        <v>0.47089702022541319</v>
      </c>
      <c r="Y1546">
        <v>0.94179404045082638</v>
      </c>
      <c r="Z1546">
        <v>92.82075034738304</v>
      </c>
      <c r="AA1546">
        <v>10.15334002069255</v>
      </c>
      <c r="AB1546">
        <v>2.609728292849133</v>
      </c>
      <c r="AC1546">
        <v>-32.464188573933676</v>
      </c>
      <c r="AD1546">
        <v>0.81992790660138781</v>
      </c>
      <c r="AE1546">
        <v>0.79611892760951153</v>
      </c>
      <c r="AF1546">
        <v>300</v>
      </c>
      <c r="AG1546">
        <v>0</v>
      </c>
      <c r="AH1546">
        <v>0</v>
      </c>
      <c r="AI1546">
        <v>90</v>
      </c>
      <c r="AJ1546">
        <v>2363</v>
      </c>
      <c r="AK1546">
        <v>413</v>
      </c>
      <c r="AL1546">
        <v>1094</v>
      </c>
      <c r="AM1546">
        <v>1</v>
      </c>
      <c r="AN1546">
        <v>1035</v>
      </c>
      <c r="AO1546">
        <v>287</v>
      </c>
    </row>
    <row r="1547" spans="1:41">
      <c r="A1547">
        <v>8</v>
      </c>
      <c r="B1547">
        <v>122</v>
      </c>
      <c r="C1547">
        <v>2017</v>
      </c>
      <c r="D1547">
        <v>99</v>
      </c>
      <c r="E1547">
        <v>99</v>
      </c>
      <c r="F1547">
        <v>99</v>
      </c>
      <c r="G1547">
        <v>99</v>
      </c>
      <c r="H1547">
        <v>2</v>
      </c>
      <c r="I1547">
        <v>99</v>
      </c>
      <c r="J1547">
        <v>160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152</v>
      </c>
      <c r="R1547">
        <v>117464</v>
      </c>
      <c r="S1547">
        <v>117225</v>
      </c>
      <c r="T1547">
        <v>15.775922835932709</v>
      </c>
      <c r="U1547">
        <v>60.416250799744105</v>
      </c>
      <c r="V1547">
        <v>90.049103651223916</v>
      </c>
      <c r="W1547">
        <v>83.046023459160139</v>
      </c>
      <c r="X1547">
        <v>0.22815500919430631</v>
      </c>
      <c r="Y1547">
        <v>0.45631001838861263</v>
      </c>
      <c r="Z1547">
        <v>17.188244909078524</v>
      </c>
      <c r="AA1547">
        <v>9.6011168970837577</v>
      </c>
      <c r="AB1547">
        <v>2.7514389375634081</v>
      </c>
      <c r="AC1547">
        <v>-32.615152707560128</v>
      </c>
      <c r="AD1547">
        <v>7.4349244728288895</v>
      </c>
      <c r="AE1547">
        <v>7.6244533147251987</v>
      </c>
      <c r="AF1547">
        <v>1011</v>
      </c>
      <c r="AG1547">
        <v>0</v>
      </c>
      <c r="AH1547">
        <v>2</v>
      </c>
      <c r="AI1547">
        <v>789</v>
      </c>
      <c r="AJ1547">
        <v>3719</v>
      </c>
      <c r="AK1547">
        <v>4266</v>
      </c>
      <c r="AL1547">
        <v>5366</v>
      </c>
      <c r="AM1547">
        <v>0</v>
      </c>
      <c r="AN1547">
        <v>8531</v>
      </c>
      <c r="AO1547">
        <v>2655</v>
      </c>
    </row>
    <row r="1548" spans="1:41">
      <c r="A1548">
        <v>8</v>
      </c>
      <c r="B1548">
        <v>123</v>
      </c>
      <c r="C1548">
        <v>2017</v>
      </c>
      <c r="D1548">
        <v>99</v>
      </c>
      <c r="E1548">
        <v>99</v>
      </c>
      <c r="F1548">
        <v>99</v>
      </c>
      <c r="G1548">
        <v>99</v>
      </c>
      <c r="H1548">
        <v>1</v>
      </c>
      <c r="I1548">
        <v>99</v>
      </c>
      <c r="J1548">
        <v>171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98</v>
      </c>
      <c r="R1548">
        <v>84390</v>
      </c>
      <c r="S1548">
        <v>84295</v>
      </c>
      <c r="T1548">
        <v>15.77199905202038</v>
      </c>
      <c r="U1548">
        <v>60.330173794412495</v>
      </c>
      <c r="V1548">
        <v>93.890948294172517</v>
      </c>
      <c r="W1548">
        <v>86.62823655021144</v>
      </c>
      <c r="X1548">
        <v>0</v>
      </c>
      <c r="Y1548">
        <v>0</v>
      </c>
      <c r="Z1548">
        <v>0</v>
      </c>
      <c r="AA1548">
        <v>8.0853435750499862</v>
      </c>
      <c r="AB1548">
        <v>2.6799694456019671</v>
      </c>
      <c r="AC1548">
        <v>-17.47234015485207</v>
      </c>
      <c r="AD1548">
        <v>5.3414942132230312</v>
      </c>
      <c r="AE1548">
        <v>5.7191424667037847</v>
      </c>
      <c r="AF1548">
        <v>1940</v>
      </c>
      <c r="AG1548">
        <v>0</v>
      </c>
      <c r="AH1548">
        <v>0</v>
      </c>
      <c r="AI1548">
        <v>373</v>
      </c>
      <c r="AJ1548">
        <v>9912</v>
      </c>
      <c r="AK1548">
        <v>2598</v>
      </c>
      <c r="AL1548">
        <v>12039</v>
      </c>
      <c r="AM1548">
        <v>1</v>
      </c>
      <c r="AN1548">
        <v>10279</v>
      </c>
      <c r="AO1548">
        <v>1224</v>
      </c>
    </row>
    <row r="1549" spans="1:41">
      <c r="A1549">
        <v>8</v>
      </c>
      <c r="B1549">
        <v>124</v>
      </c>
      <c r="C1549">
        <v>2017</v>
      </c>
      <c r="D1549">
        <v>99</v>
      </c>
      <c r="E1549">
        <v>99</v>
      </c>
      <c r="F1549">
        <v>99</v>
      </c>
      <c r="G1549">
        <v>99</v>
      </c>
      <c r="H1549">
        <v>2</v>
      </c>
      <c r="I1549">
        <v>99</v>
      </c>
      <c r="J1549">
        <v>181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Q1549">
        <v>28</v>
      </c>
      <c r="R1549">
        <v>7536</v>
      </c>
      <c r="S1549">
        <v>7492</v>
      </c>
      <c r="T1549">
        <v>16.111332271762205</v>
      </c>
      <c r="U1549">
        <v>61.708355579284586</v>
      </c>
      <c r="V1549">
        <v>84.013182136062511</v>
      </c>
      <c r="W1549">
        <v>77.372010144153691</v>
      </c>
      <c r="X1549">
        <v>0</v>
      </c>
      <c r="Y1549">
        <v>0</v>
      </c>
      <c r="Z1549">
        <v>0</v>
      </c>
      <c r="AA1549">
        <v>9.3370236557718105</v>
      </c>
      <c r="AB1549">
        <v>3.1263599697628748</v>
      </c>
      <c r="AC1549">
        <v>-20.949901634453202</v>
      </c>
      <c r="AD1549">
        <v>0.47699372426648623</v>
      </c>
      <c r="AE1549">
        <v>0.45399521466675186</v>
      </c>
      <c r="AF1549">
        <v>66</v>
      </c>
      <c r="AG1549">
        <v>0</v>
      </c>
      <c r="AH1549">
        <v>0</v>
      </c>
      <c r="AI1549">
        <v>7</v>
      </c>
      <c r="AJ1549">
        <v>1322</v>
      </c>
      <c r="AK1549">
        <v>458</v>
      </c>
      <c r="AL1549">
        <v>1531</v>
      </c>
      <c r="AM1549">
        <v>0</v>
      </c>
      <c r="AN1549">
        <v>352</v>
      </c>
      <c r="AO1549">
        <v>282</v>
      </c>
    </row>
    <row r="1550" spans="1:41">
      <c r="A1550">
        <v>8</v>
      </c>
      <c r="B1550">
        <v>125</v>
      </c>
      <c r="C1550">
        <v>2017</v>
      </c>
      <c r="D1550">
        <v>99</v>
      </c>
      <c r="E1550">
        <v>99</v>
      </c>
      <c r="F1550">
        <v>99</v>
      </c>
      <c r="G1550">
        <v>99</v>
      </c>
      <c r="H1550">
        <v>2</v>
      </c>
      <c r="I1550">
        <v>99</v>
      </c>
      <c r="J1550">
        <v>470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Q1550">
        <v>86</v>
      </c>
      <c r="R1550">
        <v>4025</v>
      </c>
      <c r="S1550">
        <v>3992</v>
      </c>
      <c r="T1550">
        <v>15.454161490683228</v>
      </c>
      <c r="U1550">
        <v>60.033316633266523</v>
      </c>
      <c r="V1550">
        <v>95.990545554814943</v>
      </c>
      <c r="W1550">
        <v>88.343086172344385</v>
      </c>
      <c r="X1550">
        <v>0</v>
      </c>
      <c r="Y1550">
        <v>0</v>
      </c>
      <c r="Z1550">
        <v>0</v>
      </c>
      <c r="AA1550">
        <v>13.721960563200843</v>
      </c>
      <c r="AB1550">
        <v>3.3771218702020223</v>
      </c>
      <c r="AC1550">
        <v>-36.263490061700992</v>
      </c>
      <c r="AD1550">
        <v>0.25476376594647121</v>
      </c>
      <c r="AE1550">
        <v>0.27620575663954677</v>
      </c>
      <c r="AF1550">
        <v>13</v>
      </c>
      <c r="AG1550">
        <v>1</v>
      </c>
      <c r="AH1550">
        <v>0</v>
      </c>
      <c r="AI1550">
        <v>18</v>
      </c>
      <c r="AJ1550">
        <v>375</v>
      </c>
      <c r="AK1550">
        <v>55</v>
      </c>
      <c r="AL1550">
        <v>151</v>
      </c>
      <c r="AM1550">
        <v>0</v>
      </c>
      <c r="AN1550">
        <v>11</v>
      </c>
      <c r="AO1550">
        <v>10</v>
      </c>
    </row>
    <row r="1551" spans="1:41">
      <c r="A1551">
        <v>8</v>
      </c>
      <c r="B1551">
        <v>126</v>
      </c>
      <c r="C1551">
        <v>2017</v>
      </c>
      <c r="D1551">
        <v>99</v>
      </c>
      <c r="E1551">
        <v>99</v>
      </c>
      <c r="F1551">
        <v>99</v>
      </c>
      <c r="G1551">
        <v>99</v>
      </c>
      <c r="H1551">
        <v>1</v>
      </c>
      <c r="I1551">
        <v>99</v>
      </c>
      <c r="J1551">
        <v>643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95</v>
      </c>
      <c r="R1551">
        <v>74407</v>
      </c>
      <c r="S1551">
        <v>74218</v>
      </c>
      <c r="T1551">
        <v>15.71310494980311</v>
      </c>
      <c r="U1551">
        <v>60.323546848473427</v>
      </c>
      <c r="V1551">
        <v>85.845831262749257</v>
      </c>
      <c r="W1551">
        <v>79.15325594869185</v>
      </c>
      <c r="X1551">
        <v>9.0260324969424897</v>
      </c>
      <c r="Y1551">
        <v>18.052064993884979</v>
      </c>
      <c r="Z1551">
        <v>87.537462873116752</v>
      </c>
      <c r="AA1551">
        <v>10.186346760287902</v>
      </c>
      <c r="AB1551">
        <v>2.7694366137754112</v>
      </c>
      <c r="AC1551">
        <v>-32.932010577868169</v>
      </c>
      <c r="AD1551">
        <v>4.7096167783302061</v>
      </c>
      <c r="AE1551">
        <v>4.6009515240604086</v>
      </c>
      <c r="AF1551">
        <v>1977</v>
      </c>
      <c r="AG1551">
        <v>0</v>
      </c>
      <c r="AH1551">
        <v>0</v>
      </c>
      <c r="AI1551">
        <v>776</v>
      </c>
      <c r="AJ1551">
        <v>6961</v>
      </c>
      <c r="AK1551">
        <v>1038</v>
      </c>
      <c r="AL1551">
        <v>6576</v>
      </c>
      <c r="AM1551">
        <v>2</v>
      </c>
      <c r="AN1551">
        <v>9746</v>
      </c>
      <c r="AO1551">
        <v>3963</v>
      </c>
    </row>
    <row r="1552" spans="1:41">
      <c r="A1552">
        <v>8</v>
      </c>
      <c r="B1552">
        <v>127</v>
      </c>
      <c r="C1552">
        <v>2017</v>
      </c>
      <c r="D1552">
        <v>99</v>
      </c>
      <c r="E1552">
        <v>99</v>
      </c>
      <c r="F1552">
        <v>99</v>
      </c>
      <c r="G1552">
        <v>99</v>
      </c>
      <c r="H1552">
        <v>1</v>
      </c>
      <c r="I1552">
        <v>99</v>
      </c>
      <c r="J1552">
        <v>802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3</v>
      </c>
      <c r="R1552">
        <v>679</v>
      </c>
      <c r="S1552">
        <v>679</v>
      </c>
      <c r="T1552">
        <v>16.425625920471283</v>
      </c>
      <c r="U1552">
        <v>61.673048600883689</v>
      </c>
      <c r="V1552">
        <v>96.454859210776078</v>
      </c>
      <c r="W1552">
        <v>89.02783505154639</v>
      </c>
      <c r="X1552">
        <v>0</v>
      </c>
      <c r="Y1552">
        <v>0</v>
      </c>
      <c r="Z1552">
        <v>96.023564064801178</v>
      </c>
      <c r="AA1552">
        <v>10.503247545859733</v>
      </c>
      <c r="AB1552">
        <v>2.440881799845938</v>
      </c>
      <c r="AC1552">
        <v>-31.416192815063628</v>
      </c>
      <c r="AD1552">
        <v>4.2977539646622098E-2</v>
      </c>
      <c r="AE1552">
        <v>4.7344028927927717E-2</v>
      </c>
      <c r="AF1552">
        <v>10</v>
      </c>
      <c r="AG1552">
        <v>1</v>
      </c>
      <c r="AH1552">
        <v>0</v>
      </c>
      <c r="AI1552">
        <v>1</v>
      </c>
      <c r="AJ1552">
        <v>180</v>
      </c>
      <c r="AK1552">
        <v>12</v>
      </c>
      <c r="AL1552">
        <v>145</v>
      </c>
      <c r="AM1552">
        <v>1</v>
      </c>
      <c r="AN1552">
        <v>20</v>
      </c>
      <c r="AO1552">
        <v>4</v>
      </c>
    </row>
    <row r="1553" spans="1:41">
      <c r="A1553">
        <v>8</v>
      </c>
      <c r="B1553">
        <v>128</v>
      </c>
      <c r="C1553">
        <v>2016</v>
      </c>
      <c r="D1553">
        <v>99</v>
      </c>
      <c r="E1553">
        <v>99</v>
      </c>
      <c r="F1553">
        <v>99</v>
      </c>
      <c r="G1553">
        <v>99</v>
      </c>
      <c r="H1553">
        <v>1</v>
      </c>
      <c r="I1553">
        <v>99</v>
      </c>
      <c r="J1553">
        <v>103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440</v>
      </c>
      <c r="R1553">
        <v>226021</v>
      </c>
      <c r="S1553">
        <v>222424</v>
      </c>
      <c r="T1553">
        <v>15.095446883254201</v>
      </c>
      <c r="U1553">
        <v>59.426716541380415</v>
      </c>
      <c r="V1553">
        <v>88.91689845079064</v>
      </c>
      <c r="W1553">
        <v>81.617148778908714</v>
      </c>
      <c r="X1553">
        <v>2.438269010401688</v>
      </c>
      <c r="Y1553">
        <v>4.876538020803376</v>
      </c>
      <c r="Z1553">
        <v>88.967839271572117</v>
      </c>
      <c r="AA1553">
        <v>10.24954496342124</v>
      </c>
      <c r="AB1553">
        <v>2.7432838729690578</v>
      </c>
      <c r="AC1553">
        <v>-32.633919573140524</v>
      </c>
      <c r="AD1553">
        <v>14.292358440545044</v>
      </c>
      <c r="AE1553">
        <v>14.198241462491662</v>
      </c>
      <c r="AF1553">
        <v>1436</v>
      </c>
      <c r="AG1553">
        <v>0</v>
      </c>
      <c r="AH1553">
        <v>0</v>
      </c>
      <c r="AI1553">
        <v>530</v>
      </c>
      <c r="AJ1553">
        <v>11860</v>
      </c>
      <c r="AK1553">
        <v>3315</v>
      </c>
      <c r="AL1553">
        <v>15360</v>
      </c>
      <c r="AM1553">
        <v>5</v>
      </c>
      <c r="AN1553">
        <v>8697</v>
      </c>
      <c r="AO1553">
        <v>3090</v>
      </c>
    </row>
    <row r="1554" spans="1:41">
      <c r="A1554">
        <v>8</v>
      </c>
      <c r="B1554">
        <v>129</v>
      </c>
      <c r="C1554">
        <v>2016</v>
      </c>
      <c r="D1554">
        <v>99</v>
      </c>
      <c r="E1554">
        <v>99</v>
      </c>
      <c r="F1554">
        <v>99</v>
      </c>
      <c r="G1554">
        <v>99</v>
      </c>
      <c r="H1554">
        <v>2</v>
      </c>
      <c r="I1554">
        <v>99</v>
      </c>
      <c r="J1554">
        <v>106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196</v>
      </c>
      <c r="R1554">
        <v>126751</v>
      </c>
      <c r="S1554">
        <v>126486</v>
      </c>
      <c r="T1554">
        <v>15.868127273157604</v>
      </c>
      <c r="U1554">
        <v>60.592389671584229</v>
      </c>
      <c r="V1554">
        <v>89.650026401629916</v>
      </c>
      <c r="W1554">
        <v>82.670791233812679</v>
      </c>
      <c r="X1554">
        <v>0.27139825326821881</v>
      </c>
      <c r="Y1554">
        <v>0.54279650653643763</v>
      </c>
      <c r="Z1554">
        <v>0</v>
      </c>
      <c r="AA1554">
        <v>9.081460965881158</v>
      </c>
      <c r="AB1554">
        <v>2.6797415492520096</v>
      </c>
      <c r="AC1554">
        <v>-24.695600400174943</v>
      </c>
      <c r="AD1554">
        <v>8.0150549050642397</v>
      </c>
      <c r="AE1554">
        <v>8.1783566333813944</v>
      </c>
      <c r="AF1554">
        <v>1407</v>
      </c>
      <c r="AG1554">
        <v>171</v>
      </c>
      <c r="AH1554">
        <v>6</v>
      </c>
      <c r="AI1554">
        <v>1039</v>
      </c>
      <c r="AJ1554">
        <v>14856</v>
      </c>
      <c r="AK1554">
        <v>2319</v>
      </c>
      <c r="AL1554">
        <v>8925</v>
      </c>
      <c r="AM1554">
        <v>96</v>
      </c>
      <c r="AN1554">
        <v>5745</v>
      </c>
      <c r="AO1554">
        <v>1921</v>
      </c>
    </row>
    <row r="1555" spans="1:41">
      <c r="A1555">
        <v>8</v>
      </c>
      <c r="B1555">
        <v>130</v>
      </c>
      <c r="C1555">
        <v>2016</v>
      </c>
      <c r="D1555">
        <v>99</v>
      </c>
      <c r="E1555">
        <v>99</v>
      </c>
      <c r="F1555">
        <v>99</v>
      </c>
      <c r="G1555">
        <v>99</v>
      </c>
      <c r="H1555">
        <v>1</v>
      </c>
      <c r="I1555">
        <v>99</v>
      </c>
      <c r="J1555">
        <v>109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438</v>
      </c>
      <c r="R1555">
        <v>199789</v>
      </c>
      <c r="S1555">
        <v>197701</v>
      </c>
      <c r="T1555">
        <v>15.492529618747779</v>
      </c>
      <c r="U1555">
        <v>60.107343918341329</v>
      </c>
      <c r="V1555">
        <v>87.228117875872442</v>
      </c>
      <c r="W1555">
        <v>80.241198577650138</v>
      </c>
      <c r="X1555">
        <v>0.87792621215382227</v>
      </c>
      <c r="Y1555">
        <v>1.7558524243076443</v>
      </c>
      <c r="Z1555">
        <v>84.428572143611518</v>
      </c>
      <c r="AA1555">
        <v>9.8871401540179775</v>
      </c>
      <c r="AB1555">
        <v>2.8195448334688007</v>
      </c>
      <c r="AC1555">
        <v>-28.570108088160449</v>
      </c>
      <c r="AD1555">
        <v>12.633587146672451</v>
      </c>
      <c r="AE1555">
        <v>12.407313769224158</v>
      </c>
      <c r="AF1555">
        <v>6094</v>
      </c>
      <c r="AG1555">
        <v>6</v>
      </c>
      <c r="AH1555">
        <v>0</v>
      </c>
      <c r="AI1555">
        <v>1541</v>
      </c>
      <c r="AJ1555">
        <v>21892</v>
      </c>
      <c r="AK1555">
        <v>1142</v>
      </c>
      <c r="AL1555">
        <v>6482</v>
      </c>
      <c r="AM1555">
        <v>0</v>
      </c>
      <c r="AN1555">
        <v>1228</v>
      </c>
      <c r="AO1555">
        <v>4698</v>
      </c>
    </row>
    <row r="1556" spans="1:41">
      <c r="A1556">
        <v>8</v>
      </c>
      <c r="B1556">
        <v>131</v>
      </c>
      <c r="C1556">
        <v>2016</v>
      </c>
      <c r="D1556">
        <v>99</v>
      </c>
      <c r="E1556">
        <v>99</v>
      </c>
      <c r="F1556">
        <v>99</v>
      </c>
      <c r="G1556">
        <v>99</v>
      </c>
      <c r="H1556">
        <v>1</v>
      </c>
      <c r="I1556">
        <v>99</v>
      </c>
      <c r="J1556">
        <v>111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328</v>
      </c>
      <c r="R1556">
        <v>194578</v>
      </c>
      <c r="S1556">
        <v>194170</v>
      </c>
      <c r="T1556">
        <v>15.351802362034762</v>
      </c>
      <c r="U1556">
        <v>59.498099603440281</v>
      </c>
      <c r="V1556">
        <v>87.755617417827821</v>
      </c>
      <c r="W1556">
        <v>80.92876139465362</v>
      </c>
      <c r="X1556">
        <v>1.2447450379796281</v>
      </c>
      <c r="Y1556">
        <v>2.4894900759592562</v>
      </c>
      <c r="Z1556">
        <v>94.044547687816774</v>
      </c>
      <c r="AA1556">
        <v>9.5487296123845216</v>
      </c>
      <c r="AB1556">
        <v>2.5650257811246182</v>
      </c>
      <c r="AC1556">
        <v>-23.203773493431044</v>
      </c>
      <c r="AD1556">
        <v>12.304071394447304</v>
      </c>
      <c r="AE1556">
        <v>12.290131119263403</v>
      </c>
      <c r="AF1556">
        <v>5277</v>
      </c>
      <c r="AG1556">
        <v>0</v>
      </c>
      <c r="AH1556">
        <v>0</v>
      </c>
      <c r="AI1556">
        <v>1228</v>
      </c>
      <c r="AJ1556">
        <v>24485</v>
      </c>
      <c r="AK1556">
        <v>4692</v>
      </c>
      <c r="AL1556">
        <v>27999</v>
      </c>
      <c r="AM1556">
        <v>12</v>
      </c>
      <c r="AN1556">
        <v>19888</v>
      </c>
      <c r="AO1556">
        <v>4647</v>
      </c>
    </row>
    <row r="1557" spans="1:41">
      <c r="A1557">
        <v>8</v>
      </c>
      <c r="B1557">
        <v>132</v>
      </c>
      <c r="C1557">
        <v>2016</v>
      </c>
      <c r="D1557">
        <v>99</v>
      </c>
      <c r="E1557">
        <v>99</v>
      </c>
      <c r="F1557">
        <v>99</v>
      </c>
      <c r="G1557">
        <v>99</v>
      </c>
      <c r="H1557">
        <v>1</v>
      </c>
      <c r="I1557">
        <v>99</v>
      </c>
      <c r="J1557">
        <v>113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Q1557">
        <v>13</v>
      </c>
      <c r="R1557">
        <v>49</v>
      </c>
      <c r="S1557">
        <v>36</v>
      </c>
      <c r="T1557">
        <v>14</v>
      </c>
      <c r="U1557">
        <v>58.194444444444443</v>
      </c>
      <c r="V1557">
        <v>125.65607319128441</v>
      </c>
      <c r="W1557">
        <v>88.780555555555551</v>
      </c>
      <c r="X1557">
        <v>0</v>
      </c>
      <c r="Y1557">
        <v>0</v>
      </c>
      <c r="Z1557">
        <v>0</v>
      </c>
      <c r="AA1557">
        <v>24.437764712342265</v>
      </c>
      <c r="AB1557">
        <v>2.0925721074054779</v>
      </c>
      <c r="AC1557">
        <v>34.125457630152965</v>
      </c>
      <c r="AD1557">
        <v>3.0984977660779636E-3</v>
      </c>
      <c r="AE1557">
        <v>2.4997227983314654E-3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</row>
    <row r="1558" spans="1:41">
      <c r="A1558">
        <v>8</v>
      </c>
      <c r="B1558">
        <v>133</v>
      </c>
      <c r="C1558">
        <v>2016</v>
      </c>
      <c r="D1558">
        <v>99</v>
      </c>
      <c r="E1558">
        <v>99</v>
      </c>
      <c r="F1558">
        <v>99</v>
      </c>
      <c r="G1558">
        <v>99</v>
      </c>
      <c r="H1558">
        <v>1</v>
      </c>
      <c r="I1558">
        <v>99</v>
      </c>
      <c r="J1558">
        <v>116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Q1558">
        <v>161</v>
      </c>
      <c r="R1558">
        <v>61372</v>
      </c>
      <c r="S1558">
        <v>61179</v>
      </c>
      <c r="T1558">
        <v>15.287671902496252</v>
      </c>
      <c r="U1558">
        <v>59.457297438663602</v>
      </c>
      <c r="V1558">
        <v>86.718787313579099</v>
      </c>
      <c r="W1558">
        <v>79.94373232645151</v>
      </c>
      <c r="X1558">
        <v>0.10265267548719288</v>
      </c>
      <c r="Y1558">
        <v>0.20530535097438576</v>
      </c>
      <c r="Z1558">
        <v>91.202828651502315</v>
      </c>
      <c r="AA1558">
        <v>9.6314123791654271</v>
      </c>
      <c r="AB1558">
        <v>2.7123286693926607</v>
      </c>
      <c r="AC1558">
        <v>-25.89166726179737</v>
      </c>
      <c r="AD1558">
        <v>3.8808368346885058</v>
      </c>
      <c r="AE1558">
        <v>3.8252364571097974</v>
      </c>
      <c r="AF1558">
        <v>753</v>
      </c>
      <c r="AG1558">
        <v>2</v>
      </c>
      <c r="AH1558">
        <v>0</v>
      </c>
      <c r="AI1558">
        <v>328</v>
      </c>
      <c r="AJ1558">
        <v>1913</v>
      </c>
      <c r="AK1558">
        <v>555</v>
      </c>
      <c r="AL1558">
        <v>579</v>
      </c>
      <c r="AM1558">
        <v>1</v>
      </c>
      <c r="AN1558">
        <v>1559</v>
      </c>
      <c r="AO1558">
        <v>963</v>
      </c>
    </row>
    <row r="1559" spans="1:41">
      <c r="A1559">
        <v>8</v>
      </c>
      <c r="B1559">
        <v>134</v>
      </c>
      <c r="C1559">
        <v>2016</v>
      </c>
      <c r="D1559">
        <v>99</v>
      </c>
      <c r="E1559">
        <v>99</v>
      </c>
      <c r="F1559">
        <v>99</v>
      </c>
      <c r="G1559">
        <v>99</v>
      </c>
      <c r="H1559">
        <v>2</v>
      </c>
      <c r="I1559">
        <v>99</v>
      </c>
      <c r="J1559">
        <v>117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Q1559">
        <v>183</v>
      </c>
      <c r="R1559">
        <v>109137</v>
      </c>
      <c r="S1559">
        <v>108742</v>
      </c>
      <c r="T1559">
        <v>16.206016291450197</v>
      </c>
      <c r="U1559">
        <v>61.504266980559471</v>
      </c>
      <c r="V1559">
        <v>88.796379347358226</v>
      </c>
      <c r="W1559">
        <v>81.860079821963922</v>
      </c>
      <c r="X1559">
        <v>3.1410062581892482</v>
      </c>
      <c r="Y1559">
        <v>6.2820125163784963</v>
      </c>
      <c r="Z1559">
        <v>0</v>
      </c>
      <c r="AA1559">
        <v>9.9071867773771007</v>
      </c>
      <c r="AB1559">
        <v>2.762362083144188</v>
      </c>
      <c r="AC1559">
        <v>-26.142618187441169</v>
      </c>
      <c r="AD1559">
        <v>6.9012398101316412</v>
      </c>
      <c r="AE1559">
        <v>6.9621114651118416</v>
      </c>
      <c r="AF1559">
        <v>1673</v>
      </c>
      <c r="AG1559">
        <v>0</v>
      </c>
      <c r="AH1559">
        <v>0</v>
      </c>
      <c r="AI1559">
        <v>511</v>
      </c>
      <c r="AJ1559">
        <v>11352</v>
      </c>
      <c r="AK1559">
        <v>2795</v>
      </c>
      <c r="AL1559">
        <v>15867</v>
      </c>
      <c r="AM1559">
        <v>0</v>
      </c>
      <c r="AN1559">
        <v>7069</v>
      </c>
      <c r="AO1559">
        <v>1859</v>
      </c>
    </row>
    <row r="1560" spans="1:41">
      <c r="A1560">
        <v>8</v>
      </c>
      <c r="B1560">
        <v>135</v>
      </c>
      <c r="C1560">
        <v>2016</v>
      </c>
      <c r="D1560">
        <v>99</v>
      </c>
      <c r="E1560">
        <v>99</v>
      </c>
      <c r="F1560">
        <v>99</v>
      </c>
      <c r="G1560">
        <v>99</v>
      </c>
      <c r="H1560">
        <v>1</v>
      </c>
      <c r="I1560">
        <v>99</v>
      </c>
      <c r="J1560">
        <v>121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Q1560">
        <v>325</v>
      </c>
      <c r="R1560">
        <v>214703</v>
      </c>
      <c r="S1560">
        <v>213678</v>
      </c>
      <c r="T1560">
        <v>15.499168618975977</v>
      </c>
      <c r="U1560">
        <v>59.951178876627438</v>
      </c>
      <c r="V1560">
        <v>86.190526329058855</v>
      </c>
      <c r="W1560">
        <v>79.397181740750739</v>
      </c>
      <c r="X1560">
        <v>8.0865195176592799</v>
      </c>
      <c r="Y1560">
        <v>16.17303903531856</v>
      </c>
      <c r="Z1560">
        <v>85.231226391806388</v>
      </c>
      <c r="AA1560">
        <v>9.9967169525520241</v>
      </c>
      <c r="AB1560">
        <v>2.8208344414652498</v>
      </c>
      <c r="AC1560">
        <v>-31.570297883222111</v>
      </c>
      <c r="AD1560">
        <v>13.576668691229321</v>
      </c>
      <c r="AE1560">
        <v>13.268944855986897</v>
      </c>
      <c r="AF1560">
        <v>5504</v>
      </c>
      <c r="AG1560">
        <v>0</v>
      </c>
      <c r="AH1560">
        <v>0</v>
      </c>
      <c r="AI1560">
        <v>2457</v>
      </c>
      <c r="AJ1560">
        <v>7620</v>
      </c>
      <c r="AK1560">
        <v>4466</v>
      </c>
      <c r="AL1560">
        <v>4972</v>
      </c>
      <c r="AM1560">
        <v>0</v>
      </c>
      <c r="AN1560">
        <v>10173</v>
      </c>
      <c r="AO1560">
        <v>10650</v>
      </c>
    </row>
    <row r="1561" spans="1:41">
      <c r="A1561">
        <v>8</v>
      </c>
      <c r="B1561">
        <v>136</v>
      </c>
      <c r="C1561">
        <v>2016</v>
      </c>
      <c r="D1561">
        <v>99</v>
      </c>
      <c r="E1561">
        <v>99</v>
      </c>
      <c r="F1561">
        <v>99</v>
      </c>
      <c r="G1561">
        <v>99</v>
      </c>
      <c r="H1561">
        <v>1</v>
      </c>
      <c r="I1561">
        <v>99</v>
      </c>
      <c r="J1561">
        <v>134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Q1561">
        <v>109</v>
      </c>
      <c r="R1561">
        <v>35927</v>
      </c>
      <c r="S1561">
        <v>35861</v>
      </c>
      <c r="T1561">
        <v>15.793581429008826</v>
      </c>
      <c r="U1561">
        <v>60.359805917291759</v>
      </c>
      <c r="V1561">
        <v>86.626426829267743</v>
      </c>
      <c r="W1561">
        <v>79.885379660355397</v>
      </c>
      <c r="X1561">
        <v>2.0430317031758842</v>
      </c>
      <c r="Y1561">
        <v>4.0860634063517685</v>
      </c>
      <c r="Z1561">
        <v>86.05505608595206</v>
      </c>
      <c r="AA1561">
        <v>10.115340385331836</v>
      </c>
      <c r="AB1561">
        <v>2.6058604088058392</v>
      </c>
      <c r="AC1561">
        <v>-24.801828214622024</v>
      </c>
      <c r="AD1561">
        <v>2.271831209018019</v>
      </c>
      <c r="AE1561">
        <v>2.2405837993451136</v>
      </c>
      <c r="AF1561">
        <v>893</v>
      </c>
      <c r="AG1561">
        <v>31</v>
      </c>
      <c r="AH1561">
        <v>0</v>
      </c>
      <c r="AI1561">
        <v>118</v>
      </c>
      <c r="AJ1561">
        <v>4026</v>
      </c>
      <c r="AK1561">
        <v>1177</v>
      </c>
      <c r="AL1561">
        <v>1500</v>
      </c>
      <c r="AM1561">
        <v>2</v>
      </c>
      <c r="AN1561">
        <v>3646</v>
      </c>
      <c r="AO1561">
        <v>832</v>
      </c>
    </row>
    <row r="1562" spans="1:41">
      <c r="A1562">
        <v>8</v>
      </c>
      <c r="B1562">
        <v>137</v>
      </c>
      <c r="C1562">
        <v>2016</v>
      </c>
      <c r="D1562">
        <v>99</v>
      </c>
      <c r="E1562">
        <v>99</v>
      </c>
      <c r="F1562">
        <v>99</v>
      </c>
      <c r="G1562">
        <v>99</v>
      </c>
      <c r="H1562">
        <v>2</v>
      </c>
      <c r="I1562">
        <v>99</v>
      </c>
      <c r="J1562">
        <v>141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Q1562">
        <v>109</v>
      </c>
      <c r="R1562">
        <v>51984</v>
      </c>
      <c r="S1562">
        <v>51920</v>
      </c>
      <c r="T1562">
        <v>16.21083410280087</v>
      </c>
      <c r="U1562">
        <v>61.463597842835135</v>
      </c>
      <c r="V1562">
        <v>90.078479350680567</v>
      </c>
      <c r="W1562">
        <v>83.102372881356189</v>
      </c>
      <c r="X1562">
        <v>0.73099415204678364</v>
      </c>
      <c r="Y1562">
        <v>1.4619883040935675</v>
      </c>
      <c r="Z1562">
        <v>0</v>
      </c>
      <c r="AA1562">
        <v>8.8417412559481523</v>
      </c>
      <c r="AB1562">
        <v>2.7919899732705344</v>
      </c>
      <c r="AC1562">
        <v>-26.210435342238704</v>
      </c>
      <c r="AD1562">
        <v>3.287189956567282</v>
      </c>
      <c r="AE1562">
        <v>3.37457900717606</v>
      </c>
      <c r="AF1562">
        <v>289</v>
      </c>
      <c r="AG1562">
        <v>663</v>
      </c>
      <c r="AH1562">
        <v>0</v>
      </c>
      <c r="AI1562">
        <v>79</v>
      </c>
      <c r="AJ1562">
        <v>2988</v>
      </c>
      <c r="AK1562">
        <v>435</v>
      </c>
      <c r="AL1562">
        <v>3871</v>
      </c>
      <c r="AM1562">
        <v>1</v>
      </c>
      <c r="AN1562">
        <v>3427</v>
      </c>
      <c r="AO1562">
        <v>1809</v>
      </c>
    </row>
    <row r="1563" spans="1:41">
      <c r="A1563">
        <v>8</v>
      </c>
      <c r="B1563">
        <v>138</v>
      </c>
      <c r="C1563">
        <v>2016</v>
      </c>
      <c r="D1563">
        <v>99</v>
      </c>
      <c r="E1563">
        <v>99</v>
      </c>
      <c r="F1563">
        <v>99</v>
      </c>
      <c r="G1563">
        <v>99</v>
      </c>
      <c r="H1563">
        <v>2</v>
      </c>
      <c r="I1563">
        <v>99</v>
      </c>
      <c r="J1563">
        <v>143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</row>
    <row r="1564" spans="1:41">
      <c r="A1564">
        <v>8</v>
      </c>
      <c r="B1564">
        <v>139</v>
      </c>
      <c r="C1564">
        <v>2016</v>
      </c>
      <c r="D1564">
        <v>99</v>
      </c>
      <c r="E1564">
        <v>99</v>
      </c>
      <c r="F1564">
        <v>99</v>
      </c>
      <c r="G1564">
        <v>99</v>
      </c>
      <c r="H1564">
        <v>2</v>
      </c>
      <c r="I1564">
        <v>99</v>
      </c>
      <c r="J1564">
        <v>147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75</v>
      </c>
      <c r="R1564">
        <v>56922</v>
      </c>
      <c r="S1564">
        <v>56896</v>
      </c>
      <c r="T1564">
        <v>16.198165911246971</v>
      </c>
      <c r="U1564">
        <v>61.577527418447694</v>
      </c>
      <c r="V1564">
        <v>87.679777179125622</v>
      </c>
      <c r="W1564">
        <v>80.911334715973254</v>
      </c>
      <c r="X1564">
        <v>12.51185833245494</v>
      </c>
      <c r="Y1564">
        <v>25.02371666490988</v>
      </c>
      <c r="Z1564">
        <v>0</v>
      </c>
      <c r="AA1564">
        <v>9.9087973528061113</v>
      </c>
      <c r="AB1564">
        <v>3.0186604059988378</v>
      </c>
      <c r="AC1564">
        <v>-29.234111001953792</v>
      </c>
      <c r="AD1564">
        <v>3.5994426498099954</v>
      </c>
      <c r="AE1564">
        <v>3.6004981519484724</v>
      </c>
      <c r="AF1564">
        <v>1409</v>
      </c>
      <c r="AG1564">
        <v>0</v>
      </c>
      <c r="AH1564">
        <v>0</v>
      </c>
      <c r="AI1564">
        <v>495</v>
      </c>
      <c r="AJ1564">
        <v>2365</v>
      </c>
      <c r="AK1564">
        <v>1454</v>
      </c>
      <c r="AL1564">
        <v>1591</v>
      </c>
      <c r="AM1564">
        <v>0</v>
      </c>
      <c r="AN1564">
        <v>2467</v>
      </c>
      <c r="AO1564">
        <v>2119</v>
      </c>
    </row>
    <row r="1565" spans="1:41">
      <c r="A1565">
        <v>8</v>
      </c>
      <c r="B1565">
        <v>140</v>
      </c>
      <c r="C1565">
        <v>2016</v>
      </c>
      <c r="D1565">
        <v>99</v>
      </c>
      <c r="E1565">
        <v>99</v>
      </c>
      <c r="F1565">
        <v>99</v>
      </c>
      <c r="G1565">
        <v>99</v>
      </c>
      <c r="H1565">
        <v>1</v>
      </c>
      <c r="I1565">
        <v>99</v>
      </c>
      <c r="J1565">
        <v>155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46</v>
      </c>
      <c r="R1565">
        <v>15125</v>
      </c>
      <c r="S1565">
        <v>14914</v>
      </c>
      <c r="T1565">
        <v>15.208595041322315</v>
      </c>
      <c r="U1565">
        <v>59.646305484779411</v>
      </c>
      <c r="V1565">
        <v>85.208550692442387</v>
      </c>
      <c r="W1565">
        <v>78.339969156497489</v>
      </c>
      <c r="X1565">
        <v>0.93223140495867762</v>
      </c>
      <c r="Y1565">
        <v>1.8644628099173552</v>
      </c>
      <c r="Z1565">
        <v>92.786776859504144</v>
      </c>
      <c r="AA1565">
        <v>11.399890260315781</v>
      </c>
      <c r="AB1565">
        <v>2.8309064286440555</v>
      </c>
      <c r="AC1565">
        <v>-41.358428704626867</v>
      </c>
      <c r="AD1565">
        <v>0.95642405534549357</v>
      </c>
      <c r="AE1565">
        <v>0.91379552517787166</v>
      </c>
      <c r="AF1565">
        <v>265</v>
      </c>
      <c r="AG1565">
        <v>2</v>
      </c>
      <c r="AH1565">
        <v>0</v>
      </c>
      <c r="AI1565">
        <v>132</v>
      </c>
      <c r="AJ1565">
        <v>1883</v>
      </c>
      <c r="AK1565">
        <v>328</v>
      </c>
      <c r="AL1565">
        <v>1938</v>
      </c>
      <c r="AM1565">
        <v>2</v>
      </c>
      <c r="AN1565">
        <v>990</v>
      </c>
      <c r="AO1565">
        <v>442</v>
      </c>
    </row>
    <row r="1566" spans="1:41">
      <c r="A1566">
        <v>8</v>
      </c>
      <c r="B1566">
        <v>141</v>
      </c>
      <c r="C1566">
        <v>2016</v>
      </c>
      <c r="D1566">
        <v>99</v>
      </c>
      <c r="E1566">
        <v>99</v>
      </c>
      <c r="F1566">
        <v>99</v>
      </c>
      <c r="G1566">
        <v>99</v>
      </c>
      <c r="H1566">
        <v>2</v>
      </c>
      <c r="I1566">
        <v>99</v>
      </c>
      <c r="J1566">
        <v>160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138</v>
      </c>
      <c r="R1566">
        <v>111677</v>
      </c>
      <c r="S1566">
        <v>111489</v>
      </c>
      <c r="T1566">
        <v>15.761983219463277</v>
      </c>
      <c r="U1566">
        <v>60.408309339934888</v>
      </c>
      <c r="V1566">
        <v>90.192976978904127</v>
      </c>
      <c r="W1566">
        <v>83.190996421171747</v>
      </c>
      <c r="X1566">
        <v>0.28295889037133876</v>
      </c>
      <c r="Y1566">
        <v>0.56591778074267751</v>
      </c>
      <c r="Z1566">
        <v>16.111643400162965</v>
      </c>
      <c r="AA1566">
        <v>9.9821978533777749</v>
      </c>
      <c r="AB1566">
        <v>2.8267918092289981</v>
      </c>
      <c r="AC1566">
        <v>-33.293496459128512</v>
      </c>
      <c r="AD1566">
        <v>7.0618558167814003</v>
      </c>
      <c r="AE1566">
        <v>7.2540381989022196</v>
      </c>
      <c r="AF1566">
        <v>963</v>
      </c>
      <c r="AG1566">
        <v>3</v>
      </c>
      <c r="AH1566">
        <v>0</v>
      </c>
      <c r="AI1566">
        <v>651</v>
      </c>
      <c r="AJ1566">
        <v>2442</v>
      </c>
      <c r="AK1566">
        <v>8196</v>
      </c>
      <c r="AL1566">
        <v>6467</v>
      </c>
      <c r="AM1566">
        <v>1</v>
      </c>
      <c r="AN1566">
        <v>5835</v>
      </c>
      <c r="AO1566">
        <v>2226</v>
      </c>
    </row>
    <row r="1567" spans="1:41">
      <c r="A1567">
        <v>8</v>
      </c>
      <c r="B1567">
        <v>142</v>
      </c>
      <c r="C1567">
        <v>2016</v>
      </c>
      <c r="D1567">
        <v>99</v>
      </c>
      <c r="E1567">
        <v>99</v>
      </c>
      <c r="F1567">
        <v>99</v>
      </c>
      <c r="G1567">
        <v>99</v>
      </c>
      <c r="H1567">
        <v>1</v>
      </c>
      <c r="I1567">
        <v>99</v>
      </c>
      <c r="J1567">
        <v>171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Q1567">
        <v>94</v>
      </c>
      <c r="R1567">
        <v>79532</v>
      </c>
      <c r="S1567">
        <v>79299</v>
      </c>
      <c r="T1567">
        <v>15.83727304732686</v>
      </c>
      <c r="U1567">
        <v>60.550675292248343</v>
      </c>
      <c r="V1567">
        <v>95.70728213445922</v>
      </c>
      <c r="W1567">
        <v>88.252728281567386</v>
      </c>
      <c r="X1567">
        <v>0</v>
      </c>
      <c r="Y1567">
        <v>0</v>
      </c>
      <c r="Z1567">
        <v>0</v>
      </c>
      <c r="AA1567">
        <v>8.6047169667577261</v>
      </c>
      <c r="AB1567">
        <v>2.7333828629391204</v>
      </c>
      <c r="AC1567">
        <v>-22.855774049832025</v>
      </c>
      <c r="AD1567">
        <v>5.0291780475859689</v>
      </c>
      <c r="AE1567">
        <v>5.4735279856211374</v>
      </c>
      <c r="AF1567">
        <v>2320</v>
      </c>
      <c r="AG1567">
        <v>0</v>
      </c>
      <c r="AH1567">
        <v>0</v>
      </c>
      <c r="AI1567">
        <v>459</v>
      </c>
      <c r="AJ1567">
        <v>18960</v>
      </c>
      <c r="AK1567">
        <v>2396</v>
      </c>
      <c r="AL1567">
        <v>15540</v>
      </c>
      <c r="AM1567">
        <v>24</v>
      </c>
      <c r="AN1567">
        <v>8851</v>
      </c>
      <c r="AO1567">
        <v>2003</v>
      </c>
    </row>
    <row r="1568" spans="1:41">
      <c r="A1568">
        <v>8</v>
      </c>
      <c r="B1568">
        <v>143</v>
      </c>
      <c r="C1568">
        <v>2016</v>
      </c>
      <c r="D1568">
        <v>99</v>
      </c>
      <c r="E1568">
        <v>99</v>
      </c>
      <c r="F1568">
        <v>99</v>
      </c>
      <c r="G1568">
        <v>99</v>
      </c>
      <c r="H1568">
        <v>2</v>
      </c>
      <c r="I1568">
        <v>99</v>
      </c>
      <c r="J1568">
        <v>181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30</v>
      </c>
      <c r="R1568">
        <v>8645</v>
      </c>
      <c r="S1568">
        <v>8605</v>
      </c>
      <c r="T1568">
        <v>16.21168305378832</v>
      </c>
      <c r="U1568">
        <v>61.791167925624627</v>
      </c>
      <c r="V1568">
        <v>85.321655944696772</v>
      </c>
      <c r="W1568">
        <v>78.600569436373931</v>
      </c>
      <c r="X1568">
        <v>0</v>
      </c>
      <c r="Y1568">
        <v>0</v>
      </c>
      <c r="Z1568">
        <v>0</v>
      </c>
      <c r="AA1568">
        <v>9.3317923417904982</v>
      </c>
      <c r="AB1568">
        <v>3.0041947965529689</v>
      </c>
      <c r="AC1568">
        <v>-24.769774711853259</v>
      </c>
      <c r="AD1568">
        <v>0.54666353444375471</v>
      </c>
      <c r="AE1568">
        <v>0.52899072696773819</v>
      </c>
      <c r="AF1568">
        <v>17</v>
      </c>
      <c r="AG1568">
        <v>0</v>
      </c>
      <c r="AH1568">
        <v>0</v>
      </c>
      <c r="AI1568">
        <v>5</v>
      </c>
      <c r="AJ1568">
        <v>1014</v>
      </c>
      <c r="AK1568">
        <v>269</v>
      </c>
      <c r="AL1568">
        <v>1640</v>
      </c>
      <c r="AM1568">
        <v>0</v>
      </c>
      <c r="AN1568">
        <v>251</v>
      </c>
      <c r="AO1568">
        <v>264</v>
      </c>
    </row>
    <row r="1569" spans="1:41">
      <c r="A1569">
        <v>8</v>
      </c>
      <c r="B1569">
        <v>144</v>
      </c>
      <c r="C1569">
        <v>2016</v>
      </c>
      <c r="D1569">
        <v>99</v>
      </c>
      <c r="E1569">
        <v>99</v>
      </c>
      <c r="F1569">
        <v>99</v>
      </c>
      <c r="G1569">
        <v>99</v>
      </c>
      <c r="H1569">
        <v>2</v>
      </c>
      <c r="I1569">
        <v>99</v>
      </c>
      <c r="J1569">
        <v>470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80</v>
      </c>
      <c r="R1569">
        <v>3314</v>
      </c>
      <c r="S1569">
        <v>3212</v>
      </c>
      <c r="T1569">
        <v>15.765540132770065</v>
      </c>
      <c r="U1569">
        <v>61.62266500622664</v>
      </c>
      <c r="V1569">
        <v>92.014000855405698</v>
      </c>
      <c r="W1569">
        <v>84.25370485678711</v>
      </c>
      <c r="X1569">
        <v>4.9788774894387444</v>
      </c>
      <c r="Y1569">
        <v>9.9577549788774888</v>
      </c>
      <c r="Z1569">
        <v>0</v>
      </c>
      <c r="AA1569">
        <v>12.233237520040049</v>
      </c>
      <c r="AB1569">
        <v>3.0459673638562674</v>
      </c>
      <c r="AC1569">
        <v>-27.900338456521169</v>
      </c>
      <c r="AD1569">
        <v>0.20955962442413001</v>
      </c>
      <c r="AE1569">
        <v>0.21165865676311035</v>
      </c>
      <c r="AF1569">
        <v>1</v>
      </c>
      <c r="AG1569">
        <v>0</v>
      </c>
      <c r="AH1569">
        <v>0</v>
      </c>
      <c r="AI1569">
        <v>0</v>
      </c>
      <c r="AJ1569">
        <v>51</v>
      </c>
      <c r="AK1569">
        <v>22</v>
      </c>
      <c r="AL1569">
        <v>68</v>
      </c>
      <c r="AM1569">
        <v>0</v>
      </c>
      <c r="AN1569">
        <v>17</v>
      </c>
      <c r="AO1569">
        <v>3</v>
      </c>
    </row>
    <row r="1570" spans="1:41">
      <c r="A1570">
        <v>8</v>
      </c>
      <c r="B1570">
        <v>145</v>
      </c>
      <c r="C1570">
        <v>2016</v>
      </c>
      <c r="D1570">
        <v>99</v>
      </c>
      <c r="E1570">
        <v>99</v>
      </c>
      <c r="F1570">
        <v>99</v>
      </c>
      <c r="G1570">
        <v>99</v>
      </c>
      <c r="H1570">
        <v>1</v>
      </c>
      <c r="I1570">
        <v>99</v>
      </c>
      <c r="J1570">
        <v>643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88</v>
      </c>
      <c r="R1570">
        <v>73499.5</v>
      </c>
      <c r="S1570">
        <v>73116.5</v>
      </c>
      <c r="T1570">
        <v>15.638466928346459</v>
      </c>
      <c r="U1570">
        <v>60.281181402282648</v>
      </c>
      <c r="V1570">
        <v>85.706091909792676</v>
      </c>
      <c r="W1570">
        <v>78.967927895892146</v>
      </c>
      <c r="X1570">
        <v>9.73339954693569</v>
      </c>
      <c r="Y1570">
        <v>19.46679909387138</v>
      </c>
      <c r="Z1570">
        <v>84.320981775386244</v>
      </c>
      <c r="AA1570">
        <v>10.312898534488703</v>
      </c>
      <c r="AB1570">
        <v>2.8758505029615598</v>
      </c>
      <c r="AC1570">
        <v>-31.345552462112959</v>
      </c>
      <c r="AD1570">
        <v>4.6477150317928011</v>
      </c>
      <c r="AE1570">
        <v>4.5158304579925241</v>
      </c>
      <c r="AF1570">
        <v>1883</v>
      </c>
      <c r="AG1570">
        <v>10</v>
      </c>
      <c r="AH1570">
        <v>0</v>
      </c>
      <c r="AI1570">
        <v>833</v>
      </c>
      <c r="AJ1570">
        <v>6870</v>
      </c>
      <c r="AK1570">
        <v>1122</v>
      </c>
      <c r="AL1570">
        <v>6878</v>
      </c>
      <c r="AM1570">
        <v>1</v>
      </c>
      <c r="AN1570">
        <v>9088</v>
      </c>
      <c r="AO1570">
        <v>3513</v>
      </c>
    </row>
    <row r="1571" spans="1:41">
      <c r="A1571">
        <v>8</v>
      </c>
      <c r="B1571">
        <v>146</v>
      </c>
      <c r="C1571">
        <v>2016</v>
      </c>
      <c r="D1571">
        <v>99</v>
      </c>
      <c r="E1571">
        <v>99</v>
      </c>
      <c r="F1571">
        <v>99</v>
      </c>
      <c r="G1571">
        <v>99</v>
      </c>
      <c r="H1571">
        <v>1</v>
      </c>
      <c r="I1571">
        <v>99</v>
      </c>
      <c r="J1571">
        <v>802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2</v>
      </c>
      <c r="R1571">
        <v>739</v>
      </c>
      <c r="S1571">
        <v>739</v>
      </c>
      <c r="T1571">
        <v>16.594046008119079</v>
      </c>
      <c r="U1571">
        <v>62.527740189445197</v>
      </c>
      <c r="V1571">
        <v>89.640622961249889</v>
      </c>
      <c r="W1571">
        <v>82.738294993233893</v>
      </c>
      <c r="X1571">
        <v>0</v>
      </c>
      <c r="Y1571">
        <v>0</v>
      </c>
      <c r="Z1571">
        <v>98.511502029769986</v>
      </c>
      <c r="AA1571">
        <v>9.0978299135721059</v>
      </c>
      <c r="AB1571">
        <v>2.7792438994068696</v>
      </c>
      <c r="AC1571">
        <v>-21.663300424552581</v>
      </c>
      <c r="AD1571">
        <v>4.6730405084318659E-2</v>
      </c>
      <c r="AE1571">
        <v>4.7821423263370785E-2</v>
      </c>
      <c r="AF1571">
        <v>8</v>
      </c>
      <c r="AG1571">
        <v>0</v>
      </c>
      <c r="AH1571">
        <v>0</v>
      </c>
      <c r="AI1571">
        <v>2</v>
      </c>
      <c r="AJ1571">
        <v>302</v>
      </c>
      <c r="AK1571">
        <v>8</v>
      </c>
      <c r="AL1571">
        <v>176</v>
      </c>
      <c r="AM1571">
        <v>0</v>
      </c>
      <c r="AN1571">
        <v>17</v>
      </c>
      <c r="AO1571">
        <v>1</v>
      </c>
    </row>
    <row r="1572" spans="1:41">
      <c r="A1572">
        <v>8</v>
      </c>
      <c r="B1572">
        <v>147</v>
      </c>
      <c r="C1572">
        <v>2015</v>
      </c>
      <c r="D1572">
        <v>99</v>
      </c>
      <c r="E1572">
        <v>99</v>
      </c>
      <c r="F1572">
        <v>99</v>
      </c>
      <c r="G1572">
        <v>99</v>
      </c>
      <c r="H1572">
        <v>1</v>
      </c>
      <c r="I1572">
        <v>99</v>
      </c>
      <c r="J1572">
        <v>103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Q1572">
        <v>376</v>
      </c>
      <c r="R1572">
        <v>214762</v>
      </c>
      <c r="S1572">
        <v>212372</v>
      </c>
      <c r="T1572">
        <v>15.281632691071975</v>
      </c>
      <c r="U1572">
        <v>59.63838453280092</v>
      </c>
      <c r="V1572">
        <v>88.816883981603524</v>
      </c>
      <c r="W1572">
        <v>81.664979846685313</v>
      </c>
      <c r="X1572">
        <v>2.4315288551978473</v>
      </c>
      <c r="Y1572">
        <v>4.8630577103956947</v>
      </c>
      <c r="AA1572">
        <v>9.0682541463703767</v>
      </c>
      <c r="AB1572">
        <v>2.6702144992366672</v>
      </c>
      <c r="AC1572">
        <v>-33.371471749783126</v>
      </c>
      <c r="AD1572">
        <v>14.11999384606483</v>
      </c>
      <c r="AE1572">
        <v>14.060675938675328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1510</v>
      </c>
      <c r="AO1572">
        <v>6646</v>
      </c>
    </row>
    <row r="1573" spans="1:41">
      <c r="A1573">
        <v>8</v>
      </c>
      <c r="B1573">
        <v>148</v>
      </c>
      <c r="C1573">
        <v>2015</v>
      </c>
      <c r="D1573">
        <v>99</v>
      </c>
      <c r="E1573">
        <v>99</v>
      </c>
      <c r="F1573">
        <v>99</v>
      </c>
      <c r="G1573">
        <v>99</v>
      </c>
      <c r="H1573">
        <v>2</v>
      </c>
      <c r="I1573">
        <v>99</v>
      </c>
      <c r="J1573">
        <v>106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199</v>
      </c>
      <c r="R1573">
        <v>122162</v>
      </c>
      <c r="S1573">
        <v>121843</v>
      </c>
      <c r="T1573">
        <v>16.019613300371638</v>
      </c>
      <c r="U1573">
        <v>61.003627619149206</v>
      </c>
      <c r="V1573">
        <v>89.525673186394556</v>
      </c>
      <c r="W1573">
        <v>82.531207373422717</v>
      </c>
      <c r="X1573">
        <v>0.3241597223359145</v>
      </c>
      <c r="Y1573">
        <v>0.648319444671829</v>
      </c>
      <c r="AA1573">
        <v>8.6949602245619513</v>
      </c>
      <c r="AB1573">
        <v>2.7631816995395191</v>
      </c>
      <c r="AC1573">
        <v>-27.318913443535401</v>
      </c>
      <c r="AD1573">
        <v>8.0318058512351929</v>
      </c>
      <c r="AE1573">
        <v>8.1525198507789192</v>
      </c>
      <c r="AF1573">
        <v>2</v>
      </c>
      <c r="AG1573">
        <v>0</v>
      </c>
      <c r="AH1573">
        <v>0</v>
      </c>
      <c r="AI1573">
        <v>0</v>
      </c>
      <c r="AJ1573">
        <v>2</v>
      </c>
      <c r="AK1573">
        <v>1</v>
      </c>
      <c r="AL1573">
        <v>75</v>
      </c>
      <c r="AM1573">
        <v>0</v>
      </c>
      <c r="AN1573">
        <v>964</v>
      </c>
      <c r="AO1573">
        <v>3888</v>
      </c>
    </row>
    <row r="1574" spans="1:41">
      <c r="A1574">
        <v>8</v>
      </c>
      <c r="B1574">
        <v>149</v>
      </c>
      <c r="C1574">
        <v>2015</v>
      </c>
      <c r="D1574">
        <v>99</v>
      </c>
      <c r="E1574">
        <v>99</v>
      </c>
      <c r="F1574">
        <v>99</v>
      </c>
      <c r="G1574">
        <v>99</v>
      </c>
      <c r="H1574">
        <v>1</v>
      </c>
      <c r="I1574">
        <v>99</v>
      </c>
      <c r="J1574">
        <v>109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394</v>
      </c>
      <c r="R1574">
        <v>196557</v>
      </c>
      <c r="S1574">
        <v>194554</v>
      </c>
      <c r="T1574">
        <v>15.55783309676074</v>
      </c>
      <c r="U1574">
        <v>60.246317217841806</v>
      </c>
      <c r="V1574">
        <v>87.743527098806581</v>
      </c>
      <c r="W1574">
        <v>80.716794309035521</v>
      </c>
      <c r="X1574">
        <v>0.47975905208158448</v>
      </c>
      <c r="Y1574">
        <v>0.95951810416316896</v>
      </c>
      <c r="AA1574">
        <v>9.3514508960555851</v>
      </c>
      <c r="AB1574">
        <v>2.8307286325338241</v>
      </c>
      <c r="AC1574">
        <v>-27.367901139438477</v>
      </c>
      <c r="AD1574">
        <v>12.923066605828616</v>
      </c>
      <c r="AE1574">
        <v>12.731429001358824</v>
      </c>
      <c r="AF1574">
        <v>57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3023</v>
      </c>
      <c r="AO1574">
        <v>0</v>
      </c>
    </row>
    <row r="1575" spans="1:41">
      <c r="A1575">
        <v>8</v>
      </c>
      <c r="B1575">
        <v>150</v>
      </c>
      <c r="C1575">
        <v>2015</v>
      </c>
      <c r="D1575">
        <v>99</v>
      </c>
      <c r="E1575">
        <v>99</v>
      </c>
      <c r="F1575">
        <v>99</v>
      </c>
      <c r="G1575">
        <v>99</v>
      </c>
      <c r="H1575">
        <v>1</v>
      </c>
      <c r="I1575">
        <v>99</v>
      </c>
      <c r="J1575">
        <v>111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Q1575">
        <v>317</v>
      </c>
      <c r="R1575">
        <v>196877</v>
      </c>
      <c r="S1575">
        <v>196407</v>
      </c>
      <c r="T1575">
        <v>15.6646789619915</v>
      </c>
      <c r="U1575">
        <v>60.162097073933197</v>
      </c>
      <c r="V1575">
        <v>88.235541315553149</v>
      </c>
      <c r="W1575">
        <v>81.363426761776068</v>
      </c>
      <c r="X1575">
        <v>0.59072415772284204</v>
      </c>
      <c r="Y1575">
        <v>1.1814483154456841</v>
      </c>
      <c r="AA1575">
        <v>9.2625788626416181</v>
      </c>
      <c r="AB1575">
        <v>2.7089774428507809</v>
      </c>
      <c r="AC1575">
        <v>-27.096351360462421</v>
      </c>
      <c r="AD1575">
        <v>12.94410570041118</v>
      </c>
      <c r="AE1575">
        <v>12.955652068029435</v>
      </c>
      <c r="AF1575">
        <v>237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5419</v>
      </c>
      <c r="AO1575">
        <v>0</v>
      </c>
    </row>
    <row r="1576" spans="1:41">
      <c r="A1576">
        <v>8</v>
      </c>
      <c r="B1576">
        <v>151</v>
      </c>
      <c r="C1576">
        <v>2015</v>
      </c>
      <c r="D1576">
        <v>99</v>
      </c>
      <c r="E1576">
        <v>99</v>
      </c>
      <c r="F1576">
        <v>99</v>
      </c>
      <c r="G1576">
        <v>99</v>
      </c>
      <c r="H1576">
        <v>1</v>
      </c>
      <c r="I1576">
        <v>99</v>
      </c>
      <c r="J1576">
        <v>113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8</v>
      </c>
      <c r="R1576">
        <v>17</v>
      </c>
      <c r="S1576">
        <v>14</v>
      </c>
      <c r="T1576">
        <v>14</v>
      </c>
      <c r="U1576">
        <v>59.428571428571438</v>
      </c>
      <c r="V1576">
        <v>97.183098591549296</v>
      </c>
      <c r="W1576">
        <v>70.035714285714306</v>
      </c>
      <c r="X1576">
        <v>0</v>
      </c>
      <c r="Y1576">
        <v>0</v>
      </c>
      <c r="AA1576">
        <v>18.76328508942234</v>
      </c>
      <c r="AB1576">
        <v>2.3517253761649202</v>
      </c>
      <c r="AC1576">
        <v>13.109462892509438</v>
      </c>
      <c r="AD1576">
        <v>1.1177018996987463E-3</v>
      </c>
      <c r="AE1576">
        <v>7.9491497915942203E-4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</row>
    <row r="1577" spans="1:41">
      <c r="A1577">
        <v>8</v>
      </c>
      <c r="B1577">
        <v>152</v>
      </c>
      <c r="C1577">
        <v>2015</v>
      </c>
      <c r="D1577">
        <v>99</v>
      </c>
      <c r="E1577">
        <v>99</v>
      </c>
      <c r="F1577">
        <v>99</v>
      </c>
      <c r="G1577">
        <v>99</v>
      </c>
      <c r="H1577">
        <v>1</v>
      </c>
      <c r="I1577">
        <v>99</v>
      </c>
      <c r="J1577">
        <v>116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181</v>
      </c>
      <c r="R1577">
        <v>61261</v>
      </c>
      <c r="S1577">
        <v>61047</v>
      </c>
      <c r="T1577">
        <v>15.646006431498019</v>
      </c>
      <c r="U1577">
        <v>60.170999393909611</v>
      </c>
      <c r="V1577">
        <v>87.425685777406244</v>
      </c>
      <c r="W1577">
        <v>80.578021852015382</v>
      </c>
      <c r="X1577">
        <v>0.27913354336364082</v>
      </c>
      <c r="Y1577">
        <v>0.55826708672728165</v>
      </c>
      <c r="AA1577">
        <v>9.0647650169577041</v>
      </c>
      <c r="AB1577">
        <v>2.7499940428158975</v>
      </c>
      <c r="AC1577">
        <v>-19.966784936895024</v>
      </c>
      <c r="AD1577">
        <v>4.0277374163202877</v>
      </c>
      <c r="AE1577">
        <v>3.9879895421027176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643</v>
      </c>
      <c r="AO1577">
        <v>17</v>
      </c>
    </row>
    <row r="1578" spans="1:41">
      <c r="A1578">
        <v>8</v>
      </c>
      <c r="B1578">
        <v>153</v>
      </c>
      <c r="C1578">
        <v>2015</v>
      </c>
      <c r="D1578">
        <v>99</v>
      </c>
      <c r="E1578">
        <v>99</v>
      </c>
      <c r="F1578">
        <v>99</v>
      </c>
      <c r="G1578">
        <v>99</v>
      </c>
      <c r="H1578">
        <v>2</v>
      </c>
      <c r="I1578">
        <v>99</v>
      </c>
      <c r="J1578">
        <v>117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175</v>
      </c>
      <c r="R1578">
        <v>106020</v>
      </c>
      <c r="S1578">
        <v>105715</v>
      </c>
      <c r="T1578">
        <v>16.251688360686661</v>
      </c>
      <c r="U1578">
        <v>61.635879487300762</v>
      </c>
      <c r="V1578">
        <v>89.579235735158377</v>
      </c>
      <c r="W1578">
        <v>82.597135695028811</v>
      </c>
      <c r="X1578">
        <v>0.89794378419166188</v>
      </c>
      <c r="Y1578">
        <v>1.7958875683833238</v>
      </c>
      <c r="AA1578">
        <v>9.3062537428205143</v>
      </c>
      <c r="AB1578">
        <v>2.7886312348660276</v>
      </c>
      <c r="AC1578">
        <v>-30.064460097535047</v>
      </c>
      <c r="AD1578">
        <v>6.9705150238859481</v>
      </c>
      <c r="AE1578">
        <v>7.0790451787334296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1230</v>
      </c>
      <c r="AO1578">
        <v>1</v>
      </c>
    </row>
    <row r="1579" spans="1:41">
      <c r="A1579">
        <v>8</v>
      </c>
      <c r="B1579">
        <v>154</v>
      </c>
      <c r="C1579">
        <v>2015</v>
      </c>
      <c r="D1579">
        <v>99</v>
      </c>
      <c r="E1579">
        <v>99</v>
      </c>
      <c r="F1579">
        <v>99</v>
      </c>
      <c r="G1579">
        <v>99</v>
      </c>
      <c r="H1579">
        <v>1</v>
      </c>
      <c r="I1579">
        <v>99</v>
      </c>
      <c r="J1579">
        <v>121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303</v>
      </c>
      <c r="R1579">
        <v>200435</v>
      </c>
      <c r="S1579">
        <v>200037</v>
      </c>
      <c r="T1579">
        <v>15.749345174246017</v>
      </c>
      <c r="U1579">
        <v>60.390387778261008</v>
      </c>
      <c r="V1579">
        <v>86.028208833371309</v>
      </c>
      <c r="W1579">
        <v>79.342417152828048</v>
      </c>
      <c r="X1579">
        <v>7.9307506174071394</v>
      </c>
      <c r="Y1579">
        <v>15.861501234814279</v>
      </c>
      <c r="AA1579">
        <v>9.5303046914147576</v>
      </c>
      <c r="AB1579">
        <v>2.8263813133235161</v>
      </c>
      <c r="AC1579">
        <v>-33.468168416074697</v>
      </c>
      <c r="AD1579">
        <v>13.178034133301072</v>
      </c>
      <c r="AE1579">
        <v>12.867341951154676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3847</v>
      </c>
      <c r="AO1579">
        <v>10</v>
      </c>
    </row>
    <row r="1580" spans="1:41">
      <c r="A1580">
        <v>8</v>
      </c>
      <c r="B1580">
        <v>155</v>
      </c>
      <c r="C1580">
        <v>2015</v>
      </c>
      <c r="D1580">
        <v>99</v>
      </c>
      <c r="E1580">
        <v>99</v>
      </c>
      <c r="F1580">
        <v>99</v>
      </c>
      <c r="G1580">
        <v>99</v>
      </c>
      <c r="H1580">
        <v>1</v>
      </c>
      <c r="I1580">
        <v>99</v>
      </c>
      <c r="J1580">
        <v>134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100</v>
      </c>
      <c r="R1580">
        <v>34706</v>
      </c>
      <c r="S1580">
        <v>34649</v>
      </c>
      <c r="T1580">
        <v>15.899095257304218</v>
      </c>
      <c r="U1580">
        <v>60.612571791393677</v>
      </c>
      <c r="V1580">
        <v>86.600692967113829</v>
      </c>
      <c r="W1580">
        <v>79.877471211290228</v>
      </c>
      <c r="X1580">
        <v>1.048810004033885</v>
      </c>
      <c r="Y1580">
        <v>2.09762000806777</v>
      </c>
      <c r="AA1580">
        <v>9.6911801335517218</v>
      </c>
      <c r="AB1580">
        <v>2.6069391242739224</v>
      </c>
      <c r="AC1580">
        <v>-30.28658693282172</v>
      </c>
      <c r="AD1580">
        <v>2.2818213018202762</v>
      </c>
      <c r="AE1580">
        <v>2.2438204155915957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408</v>
      </c>
      <c r="AO1580">
        <v>461</v>
      </c>
    </row>
    <row r="1581" spans="1:41">
      <c r="A1581">
        <v>8</v>
      </c>
      <c r="B1581">
        <v>156</v>
      </c>
      <c r="C1581">
        <v>2015</v>
      </c>
      <c r="D1581">
        <v>99</v>
      </c>
      <c r="E1581">
        <v>99</v>
      </c>
      <c r="F1581">
        <v>99</v>
      </c>
      <c r="G1581">
        <v>99</v>
      </c>
      <c r="H1581">
        <v>2</v>
      </c>
      <c r="I1581">
        <v>99</v>
      </c>
      <c r="J1581">
        <v>141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111</v>
      </c>
      <c r="R1581">
        <v>53675</v>
      </c>
      <c r="S1581">
        <v>53496</v>
      </c>
      <c r="T1581">
        <v>16.076255239869582</v>
      </c>
      <c r="U1581">
        <v>61.232951996410961</v>
      </c>
      <c r="V1581">
        <v>90.435617061354534</v>
      </c>
      <c r="W1581">
        <v>83.386165320772307</v>
      </c>
      <c r="X1581">
        <v>0</v>
      </c>
      <c r="Y1581">
        <v>0</v>
      </c>
      <c r="AA1581">
        <v>9.1510600157631554</v>
      </c>
      <c r="AB1581">
        <v>2.822879906883101</v>
      </c>
      <c r="AC1581">
        <v>-31.855588458104844</v>
      </c>
      <c r="AD1581">
        <v>3.5289793803723639</v>
      </c>
      <c r="AE1581">
        <v>3.6164993832721368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258</v>
      </c>
      <c r="AO1581">
        <v>3</v>
      </c>
    </row>
    <row r="1582" spans="1:41">
      <c r="A1582">
        <v>8</v>
      </c>
      <c r="B1582">
        <v>157</v>
      </c>
      <c r="C1582">
        <v>2015</v>
      </c>
      <c r="D1582">
        <v>99</v>
      </c>
      <c r="E1582">
        <v>99</v>
      </c>
      <c r="F1582">
        <v>99</v>
      </c>
      <c r="G1582">
        <v>99</v>
      </c>
      <c r="H1582">
        <v>2</v>
      </c>
      <c r="I1582">
        <v>99</v>
      </c>
      <c r="J1582">
        <v>143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</row>
    <row r="1583" spans="1:41">
      <c r="A1583">
        <v>8</v>
      </c>
      <c r="B1583">
        <v>158</v>
      </c>
      <c r="C1583">
        <v>2015</v>
      </c>
      <c r="D1583">
        <v>99</v>
      </c>
      <c r="E1583">
        <v>99</v>
      </c>
      <c r="F1583">
        <v>99</v>
      </c>
      <c r="G1583">
        <v>99</v>
      </c>
      <c r="H1583">
        <v>2</v>
      </c>
      <c r="I1583">
        <v>99</v>
      </c>
      <c r="J1583">
        <v>147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75</v>
      </c>
      <c r="R1583">
        <v>50634</v>
      </c>
      <c r="S1583">
        <v>50584</v>
      </c>
      <c r="T1583">
        <v>16.223031954812964</v>
      </c>
      <c r="U1583">
        <v>61.715779693183599</v>
      </c>
      <c r="V1583">
        <v>88.728973862641183</v>
      </c>
      <c r="W1583">
        <v>81.861638067373264</v>
      </c>
      <c r="X1583">
        <v>11.800371292017225</v>
      </c>
      <c r="Y1583">
        <v>23.60074258403445</v>
      </c>
      <c r="AA1583">
        <v>9.6471044567988766</v>
      </c>
      <c r="AB1583">
        <v>3.0422611282719276</v>
      </c>
      <c r="AC1583">
        <v>-29.445403882063143</v>
      </c>
      <c r="AD1583">
        <v>3.3290422346674315</v>
      </c>
      <c r="AE1583">
        <v>3.3571185850361887</v>
      </c>
      <c r="AF1583">
        <v>7</v>
      </c>
      <c r="AG1583">
        <v>0</v>
      </c>
      <c r="AH1583">
        <v>0</v>
      </c>
      <c r="AI1583">
        <v>1</v>
      </c>
      <c r="AJ1583">
        <v>2</v>
      </c>
      <c r="AK1583">
        <v>1</v>
      </c>
      <c r="AL1583">
        <v>0</v>
      </c>
      <c r="AM1583">
        <v>0</v>
      </c>
      <c r="AN1583">
        <v>926</v>
      </c>
      <c r="AO1583">
        <v>4</v>
      </c>
    </row>
    <row r="1584" spans="1:41">
      <c r="A1584">
        <v>8</v>
      </c>
      <c r="B1584">
        <v>159</v>
      </c>
      <c r="C1584">
        <v>2015</v>
      </c>
      <c r="D1584">
        <v>99</v>
      </c>
      <c r="E1584">
        <v>99</v>
      </c>
      <c r="F1584">
        <v>99</v>
      </c>
      <c r="G1584">
        <v>99</v>
      </c>
      <c r="H1584">
        <v>1</v>
      </c>
      <c r="I1584">
        <v>99</v>
      </c>
      <c r="J1584">
        <v>155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47</v>
      </c>
      <c r="R1584">
        <v>14015</v>
      </c>
      <c r="S1584">
        <v>13977</v>
      </c>
      <c r="T1584">
        <v>15.517588298251868</v>
      </c>
      <c r="U1584">
        <v>59.923016384059522</v>
      </c>
      <c r="V1584">
        <v>84.967820915509776</v>
      </c>
      <c r="W1584">
        <v>78.33442798883874</v>
      </c>
      <c r="X1584">
        <v>2.7042454513021754</v>
      </c>
      <c r="Y1584">
        <v>5.4084909026043508</v>
      </c>
      <c r="AA1584">
        <v>10.374228989168593</v>
      </c>
      <c r="AB1584">
        <v>2.7949807017360357</v>
      </c>
      <c r="AC1584">
        <v>-32.477014600730747</v>
      </c>
      <c r="AD1584">
        <v>0.92144659554576069</v>
      </c>
      <c r="AE1584">
        <v>0.88764584483076059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251</v>
      </c>
      <c r="AO1584">
        <v>0</v>
      </c>
    </row>
    <row r="1585" spans="1:41">
      <c r="A1585">
        <v>8</v>
      </c>
      <c r="B1585">
        <v>160</v>
      </c>
      <c r="C1585">
        <v>2015</v>
      </c>
      <c r="D1585">
        <v>99</v>
      </c>
      <c r="E1585">
        <v>99</v>
      </c>
      <c r="F1585">
        <v>99</v>
      </c>
      <c r="G1585">
        <v>99</v>
      </c>
      <c r="H1585">
        <v>2</v>
      </c>
      <c r="I1585">
        <v>99</v>
      </c>
      <c r="J1585">
        <v>160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129</v>
      </c>
      <c r="R1585">
        <v>105462</v>
      </c>
      <c r="S1585">
        <v>105132</v>
      </c>
      <c r="T1585">
        <v>16.042176328914685</v>
      </c>
      <c r="U1585">
        <v>61.102604345013887</v>
      </c>
      <c r="V1585">
        <v>89.874875969782252</v>
      </c>
      <c r="W1585">
        <v>82.850595441919694</v>
      </c>
      <c r="X1585">
        <v>0.18679714020215815</v>
      </c>
      <c r="Y1585">
        <v>0.3735942804043163</v>
      </c>
      <c r="AA1585">
        <v>9.6624011751036001</v>
      </c>
      <c r="AB1585">
        <v>2.8145819614774221</v>
      </c>
      <c r="AC1585">
        <v>-32.506919820365269</v>
      </c>
      <c r="AD1585">
        <v>6.933828102707599</v>
      </c>
      <c r="AE1585">
        <v>7.0616086112445684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751</v>
      </c>
      <c r="AO1585">
        <v>2147</v>
      </c>
    </row>
    <row r="1586" spans="1:41">
      <c r="A1586">
        <v>8</v>
      </c>
      <c r="B1586">
        <v>161</v>
      </c>
      <c r="C1586">
        <v>2015</v>
      </c>
      <c r="D1586">
        <v>99</v>
      </c>
      <c r="E1586">
        <v>99</v>
      </c>
      <c r="F1586">
        <v>99</v>
      </c>
      <c r="G1586">
        <v>99</v>
      </c>
      <c r="H1586">
        <v>1</v>
      </c>
      <c r="I1586">
        <v>99</v>
      </c>
      <c r="J1586">
        <v>171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91</v>
      </c>
      <c r="R1586">
        <v>70525</v>
      </c>
      <c r="S1586">
        <v>70419</v>
      </c>
      <c r="T1586">
        <v>16.147919177596599</v>
      </c>
      <c r="U1586">
        <v>61.327156023232362</v>
      </c>
      <c r="V1586">
        <v>95.828945997704992</v>
      </c>
      <c r="W1586">
        <v>88.400159047984388</v>
      </c>
      <c r="X1586">
        <v>0</v>
      </c>
      <c r="Y1586">
        <v>0</v>
      </c>
      <c r="AA1586">
        <v>7.7640971634293505</v>
      </c>
      <c r="AB1586">
        <v>2.8154362768192591</v>
      </c>
      <c r="AC1586">
        <v>-21.598088594706713</v>
      </c>
      <c r="AD1586">
        <v>4.6368192044855352</v>
      </c>
      <c r="AE1586">
        <v>5.0467987016301423</v>
      </c>
      <c r="AF1586">
        <v>26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2479</v>
      </c>
      <c r="AO1586">
        <v>0</v>
      </c>
    </row>
    <row r="1587" spans="1:41">
      <c r="A1587">
        <v>8</v>
      </c>
      <c r="B1587">
        <v>162</v>
      </c>
      <c r="C1587">
        <v>2015</v>
      </c>
      <c r="D1587">
        <v>99</v>
      </c>
      <c r="E1587">
        <v>99</v>
      </c>
      <c r="F1587">
        <v>99</v>
      </c>
      <c r="G1587">
        <v>99</v>
      </c>
      <c r="H1587">
        <v>2</v>
      </c>
      <c r="I1587">
        <v>99</v>
      </c>
      <c r="J1587">
        <v>181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29</v>
      </c>
      <c r="R1587">
        <v>8244</v>
      </c>
      <c r="S1587">
        <v>8207</v>
      </c>
      <c r="T1587">
        <v>16.300339640950995</v>
      </c>
      <c r="U1587">
        <v>62.060679907396143</v>
      </c>
      <c r="V1587">
        <v>85.052041165081178</v>
      </c>
      <c r="W1587">
        <v>78.36774704520478</v>
      </c>
      <c r="X1587">
        <v>0</v>
      </c>
      <c r="Y1587">
        <v>0</v>
      </c>
      <c r="AA1587">
        <v>9.6314808695828926</v>
      </c>
      <c r="AB1587">
        <v>2.9678793293651911</v>
      </c>
      <c r="AC1587">
        <v>-31.534256272146408</v>
      </c>
      <c r="AD1587">
        <v>0.54201967418332142</v>
      </c>
      <c r="AE1587">
        <v>0.52142863554062724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589</v>
      </c>
    </row>
    <row r="1588" spans="1:41">
      <c r="A1588">
        <v>8</v>
      </c>
      <c r="B1588">
        <v>163</v>
      </c>
      <c r="C1588">
        <v>2015</v>
      </c>
      <c r="D1588">
        <v>99</v>
      </c>
      <c r="E1588">
        <v>99</v>
      </c>
      <c r="F1588">
        <v>99</v>
      </c>
      <c r="G1588">
        <v>99</v>
      </c>
      <c r="H1588">
        <v>2</v>
      </c>
      <c r="I1588">
        <v>99</v>
      </c>
      <c r="J1588">
        <v>470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23</v>
      </c>
      <c r="R1588">
        <v>2985</v>
      </c>
      <c r="S1588">
        <v>2902</v>
      </c>
      <c r="T1588">
        <v>15.762479061976547</v>
      </c>
      <c r="U1588">
        <v>61.263955892487935</v>
      </c>
      <c r="V1588">
        <v>88.306491656294241</v>
      </c>
      <c r="W1588">
        <v>80.887181254307265</v>
      </c>
      <c r="X1588">
        <v>20.837520938023452</v>
      </c>
      <c r="Y1588">
        <v>41.675041876046905</v>
      </c>
      <c r="AA1588">
        <v>11.020621656839438</v>
      </c>
      <c r="AB1588">
        <v>2.4520072781413842</v>
      </c>
      <c r="AC1588">
        <v>-43.274680495220821</v>
      </c>
      <c r="AD1588">
        <v>0.19625530415298581</v>
      </c>
      <c r="AE1588">
        <v>0.19030499711065277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</row>
    <row r="1589" spans="1:41">
      <c r="A1589">
        <v>8</v>
      </c>
      <c r="B1589">
        <v>164</v>
      </c>
      <c r="C1589">
        <v>2015</v>
      </c>
      <c r="D1589">
        <v>99</v>
      </c>
      <c r="E1589">
        <v>99</v>
      </c>
      <c r="F1589">
        <v>99</v>
      </c>
      <c r="G1589">
        <v>99</v>
      </c>
      <c r="H1589">
        <v>1</v>
      </c>
      <c r="I1589">
        <v>99</v>
      </c>
      <c r="J1589">
        <v>643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92</v>
      </c>
      <c r="R1589">
        <v>70190</v>
      </c>
      <c r="S1589">
        <v>70085</v>
      </c>
      <c r="T1589">
        <v>15.753070237925629</v>
      </c>
      <c r="U1589">
        <v>60.337789826639082</v>
      </c>
      <c r="V1589">
        <v>84.958541674862062</v>
      </c>
      <c r="W1589">
        <v>78.369321538132255</v>
      </c>
      <c r="X1589">
        <v>8.0794985040604068</v>
      </c>
      <c r="Y1589">
        <v>16.158997008120814</v>
      </c>
      <c r="AA1589">
        <v>10.091018391762281</v>
      </c>
      <c r="AB1589">
        <v>2.771122615211437</v>
      </c>
      <c r="AC1589">
        <v>-34.64713046969873</v>
      </c>
      <c r="AD1589">
        <v>4.6147939023444131</v>
      </c>
      <c r="AE1589">
        <v>4.4529133833261954</v>
      </c>
      <c r="AF1589">
        <v>24</v>
      </c>
      <c r="AG1589">
        <v>0</v>
      </c>
      <c r="AH1589">
        <v>0</v>
      </c>
      <c r="AI1589">
        <v>5</v>
      </c>
      <c r="AJ1589">
        <v>38</v>
      </c>
      <c r="AK1589">
        <v>0</v>
      </c>
      <c r="AL1589">
        <v>15</v>
      </c>
      <c r="AM1589">
        <v>0</v>
      </c>
      <c r="AN1589">
        <v>1165</v>
      </c>
      <c r="AO1589">
        <v>530</v>
      </c>
    </row>
    <row r="1590" spans="1:41">
      <c r="A1590">
        <v>8</v>
      </c>
      <c r="B1590">
        <v>165</v>
      </c>
      <c r="C1590">
        <v>2015</v>
      </c>
      <c r="D1590">
        <v>99</v>
      </c>
      <c r="E1590">
        <v>99</v>
      </c>
      <c r="F1590">
        <v>99</v>
      </c>
      <c r="G1590">
        <v>99</v>
      </c>
      <c r="H1590">
        <v>1</v>
      </c>
      <c r="I1590">
        <v>99</v>
      </c>
      <c r="J1590">
        <v>802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1</v>
      </c>
      <c r="R1590">
        <v>628</v>
      </c>
      <c r="S1590">
        <v>628</v>
      </c>
      <c r="T1590">
        <v>16.627388535031855</v>
      </c>
      <c r="U1590">
        <v>62.640127388535042</v>
      </c>
      <c r="V1590">
        <v>85.962073272560005</v>
      </c>
      <c r="W1590">
        <v>79.342993630573062</v>
      </c>
      <c r="X1590">
        <v>0</v>
      </c>
      <c r="Y1590">
        <v>0</v>
      </c>
      <c r="AA1590">
        <v>7.0482729478763053</v>
      </c>
      <c r="AB1590">
        <v>2.7417126980782598</v>
      </c>
      <c r="AC1590">
        <v>-23.71010288636894</v>
      </c>
      <c r="AD1590">
        <v>4.1289223118283112E-2</v>
      </c>
      <c r="AE1590">
        <v>4.0396273975082178E-2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5</v>
      </c>
      <c r="AO1590">
        <v>18</v>
      </c>
    </row>
    <row r="1591" spans="1:41">
      <c r="A1591">
        <v>8</v>
      </c>
      <c r="B1591">
        <v>166</v>
      </c>
      <c r="C1591">
        <v>2014</v>
      </c>
      <c r="D1591">
        <v>99</v>
      </c>
      <c r="E1591">
        <v>99</v>
      </c>
      <c r="F1591">
        <v>99</v>
      </c>
      <c r="G1591">
        <v>99</v>
      </c>
      <c r="H1591">
        <v>1</v>
      </c>
      <c r="I1591">
        <v>99</v>
      </c>
      <c r="J1591">
        <v>101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135</v>
      </c>
      <c r="R1591">
        <v>38845</v>
      </c>
      <c r="S1591">
        <v>38845</v>
      </c>
      <c r="T1591">
        <v>16.042733942592349</v>
      </c>
      <c r="U1591">
        <v>60.875582443042866</v>
      </c>
      <c r="V1591">
        <v>82.694432284769277</v>
      </c>
      <c r="W1591">
        <v>76.326960998841457</v>
      </c>
      <c r="X1591">
        <v>0</v>
      </c>
      <c r="Y1591">
        <v>0</v>
      </c>
      <c r="AA1591">
        <v>7.9526262307324993</v>
      </c>
      <c r="AB1591">
        <v>2.6889441505539398</v>
      </c>
      <c r="AC1591">
        <v>-22.282427880783757</v>
      </c>
      <c r="AD1591">
        <v>2.5847401519370745</v>
      </c>
      <c r="AE1591">
        <v>2.5140326068106176</v>
      </c>
    </row>
    <row r="1592" spans="1:41">
      <c r="A1592">
        <v>8</v>
      </c>
      <c r="B1592">
        <v>167</v>
      </c>
      <c r="C1592">
        <v>2014</v>
      </c>
      <c r="D1592">
        <v>99</v>
      </c>
      <c r="E1592">
        <v>99</v>
      </c>
      <c r="F1592">
        <v>99</v>
      </c>
      <c r="G1592">
        <v>99</v>
      </c>
      <c r="H1592">
        <v>1</v>
      </c>
      <c r="I1592">
        <v>99</v>
      </c>
      <c r="J1592">
        <v>103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346</v>
      </c>
      <c r="R1592">
        <v>211099</v>
      </c>
      <c r="S1592">
        <v>211090</v>
      </c>
      <c r="T1592">
        <v>15.720524493247243</v>
      </c>
      <c r="U1592">
        <v>60.197820834715053</v>
      </c>
      <c r="V1592">
        <v>84.907149379476692</v>
      </c>
      <c r="W1592">
        <v>78.366317210668299</v>
      </c>
      <c r="X1592">
        <v>0</v>
      </c>
      <c r="Y1592">
        <v>0</v>
      </c>
      <c r="AA1592">
        <v>8.8377231365999904</v>
      </c>
      <c r="AB1592">
        <v>2.7316746711488125</v>
      </c>
      <c r="AC1592">
        <v>-35.550614897745554</v>
      </c>
      <c r="AD1592">
        <v>14.046494049009249</v>
      </c>
      <c r="AE1592">
        <v>14.026680572965017</v>
      </c>
    </row>
    <row r="1593" spans="1:41">
      <c r="A1593">
        <v>8</v>
      </c>
      <c r="B1593">
        <v>168</v>
      </c>
      <c r="C1593">
        <v>2014</v>
      </c>
      <c r="D1593">
        <v>99</v>
      </c>
      <c r="E1593">
        <v>99</v>
      </c>
      <c r="F1593">
        <v>99</v>
      </c>
      <c r="G1593">
        <v>99</v>
      </c>
      <c r="H1593">
        <v>2</v>
      </c>
      <c r="I1593">
        <v>99</v>
      </c>
      <c r="J1593">
        <v>106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184</v>
      </c>
      <c r="R1593">
        <v>116885</v>
      </c>
      <c r="S1593">
        <v>116885</v>
      </c>
      <c r="T1593">
        <v>16.315429695854903</v>
      </c>
      <c r="U1593">
        <v>61.680942807032551</v>
      </c>
      <c r="V1593">
        <v>87.493531877112261</v>
      </c>
      <c r="W1593">
        <v>80.756529922572</v>
      </c>
      <c r="X1593">
        <v>0</v>
      </c>
      <c r="Y1593">
        <v>0</v>
      </c>
      <c r="AA1593">
        <v>8.6049213735340313</v>
      </c>
      <c r="AB1593">
        <v>2.7799513230980928</v>
      </c>
      <c r="AC1593">
        <v>-30.668510427059726</v>
      </c>
      <c r="AD1593">
        <v>7.7775094004161378</v>
      </c>
      <c r="AE1593">
        <v>8.003763358902118</v>
      </c>
    </row>
    <row r="1594" spans="1:41">
      <c r="A1594">
        <v>8</v>
      </c>
      <c r="B1594">
        <v>169</v>
      </c>
      <c r="C1594">
        <v>2014</v>
      </c>
      <c r="D1594">
        <v>99</v>
      </c>
      <c r="E1594">
        <v>99</v>
      </c>
      <c r="F1594">
        <v>99</v>
      </c>
      <c r="G1594">
        <v>99</v>
      </c>
      <c r="H1594">
        <v>1</v>
      </c>
      <c r="I1594">
        <v>99</v>
      </c>
      <c r="J1594">
        <v>109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350</v>
      </c>
      <c r="R1594">
        <v>159971</v>
      </c>
      <c r="S1594">
        <v>159968</v>
      </c>
      <c r="T1594">
        <v>15.778253558457472</v>
      </c>
      <c r="U1594">
        <v>60.34168708741749</v>
      </c>
      <c r="V1594">
        <v>85.000924887036902</v>
      </c>
      <c r="W1594">
        <v>78.455327940588617</v>
      </c>
      <c r="X1594">
        <v>0</v>
      </c>
      <c r="Y1594">
        <v>0</v>
      </c>
      <c r="AA1594">
        <v>8.8011646867663433</v>
      </c>
      <c r="AB1594">
        <v>2.7831351391093806</v>
      </c>
      <c r="AC1594">
        <v>-26.702110204815234</v>
      </c>
      <c r="AD1594">
        <v>10.644445021123076</v>
      </c>
      <c r="AE1594">
        <v>10.641757703349702</v>
      </c>
    </row>
    <row r="1595" spans="1:41">
      <c r="A1595">
        <v>8</v>
      </c>
      <c r="B1595">
        <v>170</v>
      </c>
      <c r="C1595">
        <v>2014</v>
      </c>
      <c r="D1595">
        <v>99</v>
      </c>
      <c r="E1595">
        <v>99</v>
      </c>
      <c r="F1595">
        <v>99</v>
      </c>
      <c r="G1595">
        <v>99</v>
      </c>
      <c r="H1595">
        <v>1</v>
      </c>
      <c r="I1595">
        <v>99</v>
      </c>
      <c r="J1595">
        <v>111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330</v>
      </c>
      <c r="R1595">
        <v>202736</v>
      </c>
      <c r="S1595">
        <v>202730</v>
      </c>
      <c r="T1595">
        <v>15.96415535474706</v>
      </c>
      <c r="U1595">
        <v>60.751773294529677</v>
      </c>
      <c r="V1595">
        <v>84.313801869914869</v>
      </c>
      <c r="W1595">
        <v>77.820669856458693</v>
      </c>
      <c r="X1595">
        <v>0</v>
      </c>
      <c r="Y1595">
        <v>0</v>
      </c>
      <c r="AA1595">
        <v>8.586741210969338</v>
      </c>
      <c r="AB1595">
        <v>2.7341634584447458</v>
      </c>
      <c r="AC1595">
        <v>-30.365920553953298</v>
      </c>
      <c r="AD1595">
        <v>13.49002135263521</v>
      </c>
      <c r="AE1595">
        <v>13.377371701024664</v>
      </c>
    </row>
    <row r="1596" spans="1:41">
      <c r="A1596">
        <v>8</v>
      </c>
      <c r="B1596">
        <v>171</v>
      </c>
      <c r="C1596">
        <v>2014</v>
      </c>
      <c r="D1596">
        <v>99</v>
      </c>
      <c r="E1596">
        <v>99</v>
      </c>
      <c r="F1596">
        <v>99</v>
      </c>
      <c r="G1596">
        <v>99</v>
      </c>
      <c r="H1596">
        <v>1</v>
      </c>
      <c r="I1596">
        <v>99</v>
      </c>
      <c r="J1596">
        <v>113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2</v>
      </c>
      <c r="R1596">
        <v>6</v>
      </c>
      <c r="S1596">
        <v>6</v>
      </c>
      <c r="T1596">
        <v>14</v>
      </c>
      <c r="U1596">
        <v>60.33333333333335</v>
      </c>
      <c r="V1596">
        <v>82.683279162152402</v>
      </c>
      <c r="W1596">
        <v>76.316666666666691</v>
      </c>
      <c r="X1596">
        <v>0</v>
      </c>
      <c r="Y1596">
        <v>0</v>
      </c>
      <c r="AA1596">
        <v>13.926762804838104</v>
      </c>
      <c r="AB1596">
        <v>2.4267032964267967</v>
      </c>
      <c r="AC1596">
        <v>-67.874324240798998</v>
      </c>
      <c r="AD1596">
        <v>3.9923905036999503E-4</v>
      </c>
      <c r="AE1596">
        <v>3.8826518760925528E-4</v>
      </c>
    </row>
    <row r="1597" spans="1:41">
      <c r="A1597">
        <v>8</v>
      </c>
      <c r="B1597">
        <v>172</v>
      </c>
      <c r="C1597">
        <v>2014</v>
      </c>
      <c r="D1597">
        <v>99</v>
      </c>
      <c r="E1597">
        <v>99</v>
      </c>
      <c r="F1597">
        <v>99</v>
      </c>
      <c r="G1597">
        <v>99</v>
      </c>
      <c r="H1597">
        <v>1</v>
      </c>
      <c r="I1597">
        <v>99</v>
      </c>
      <c r="J1597">
        <v>116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  <c r="Q1597">
        <v>189</v>
      </c>
      <c r="R1597">
        <v>54768</v>
      </c>
      <c r="S1597">
        <v>54752</v>
      </c>
      <c r="T1597">
        <v>16.101172217353199</v>
      </c>
      <c r="U1597">
        <v>61.221562682641746</v>
      </c>
      <c r="V1597">
        <v>83.223998941272143</v>
      </c>
      <c r="W1597">
        <v>76.804916715371519</v>
      </c>
      <c r="X1597">
        <v>0</v>
      </c>
      <c r="Y1597">
        <v>0</v>
      </c>
      <c r="AA1597">
        <v>9.2332071456901836</v>
      </c>
      <c r="AB1597">
        <v>2.5367953480903087</v>
      </c>
      <c r="AC1597">
        <v>-32.148626716583337</v>
      </c>
      <c r="AD1597">
        <v>3.6442540517773128</v>
      </c>
      <c r="AE1597">
        <v>3.5657165743191239</v>
      </c>
    </row>
    <row r="1598" spans="1:41">
      <c r="A1598">
        <v>8</v>
      </c>
      <c r="B1598">
        <v>173</v>
      </c>
      <c r="C1598">
        <v>2014</v>
      </c>
      <c r="D1598">
        <v>99</v>
      </c>
      <c r="E1598">
        <v>99</v>
      </c>
      <c r="F1598">
        <v>99</v>
      </c>
      <c r="G1598">
        <v>99</v>
      </c>
      <c r="H1598">
        <v>2</v>
      </c>
      <c r="I1598">
        <v>99</v>
      </c>
      <c r="J1598">
        <v>117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  <c r="Q1598">
        <v>169</v>
      </c>
      <c r="R1598">
        <v>96114</v>
      </c>
      <c r="S1598">
        <v>96107</v>
      </c>
      <c r="T1598">
        <v>16.278232099381984</v>
      </c>
      <c r="U1598">
        <v>61.494292819461648</v>
      </c>
      <c r="V1598">
        <v>86.797474208308572</v>
      </c>
      <c r="W1598">
        <v>80.111487196562805</v>
      </c>
      <c r="X1598">
        <v>0</v>
      </c>
      <c r="Y1598">
        <v>0</v>
      </c>
      <c r="AA1598">
        <v>8.7621600772528048</v>
      </c>
      <c r="AB1598">
        <v>2.596682868115753</v>
      </c>
      <c r="AC1598">
        <v>-35.635973608186248</v>
      </c>
      <c r="AD1598">
        <v>6.3954103478769486</v>
      </c>
      <c r="AE1598">
        <v>6.5284130505584486</v>
      </c>
    </row>
    <row r="1599" spans="1:41">
      <c r="A1599">
        <v>8</v>
      </c>
      <c r="B1599">
        <v>174</v>
      </c>
      <c r="C1599">
        <v>2014</v>
      </c>
      <c r="D1599">
        <v>99</v>
      </c>
      <c r="E1599">
        <v>99</v>
      </c>
      <c r="F1599">
        <v>99</v>
      </c>
      <c r="G1599">
        <v>99</v>
      </c>
      <c r="H1599">
        <v>1</v>
      </c>
      <c r="I1599">
        <v>99</v>
      </c>
      <c r="J1599">
        <v>121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  <c r="Q1599">
        <v>320</v>
      </c>
      <c r="R1599">
        <v>206007</v>
      </c>
      <c r="S1599">
        <v>205996</v>
      </c>
      <c r="T1599">
        <v>15.943176688170791</v>
      </c>
      <c r="U1599">
        <v>60.840035728849109</v>
      </c>
      <c r="V1599">
        <v>82.032543542853105</v>
      </c>
      <c r="W1599">
        <v>75.714107555488013</v>
      </c>
      <c r="X1599">
        <v>0</v>
      </c>
      <c r="Y1599">
        <v>0</v>
      </c>
      <c r="AA1599">
        <v>8.964590636462038</v>
      </c>
      <c r="AB1599">
        <v>2.8939092015625292</v>
      </c>
      <c r="AC1599">
        <v>-37.353948914644839</v>
      </c>
      <c r="AD1599">
        <v>13.707673174928583</v>
      </c>
      <c r="AE1599">
        <v>13.224930682199762</v>
      </c>
    </row>
    <row r="1600" spans="1:41">
      <c r="A1600">
        <v>8</v>
      </c>
      <c r="B1600">
        <v>175</v>
      </c>
      <c r="C1600">
        <v>2014</v>
      </c>
      <c r="D1600">
        <v>99</v>
      </c>
      <c r="E1600">
        <v>99</v>
      </c>
      <c r="F1600">
        <v>99</v>
      </c>
      <c r="G1600">
        <v>99</v>
      </c>
      <c r="H1600">
        <v>1</v>
      </c>
      <c r="I1600">
        <v>99</v>
      </c>
      <c r="J1600">
        <v>134</v>
      </c>
      <c r="K1600">
        <v>99</v>
      </c>
      <c r="L1600">
        <v>99</v>
      </c>
      <c r="M1600">
        <v>99</v>
      </c>
      <c r="N1600">
        <v>99</v>
      </c>
      <c r="O1600">
        <v>99</v>
      </c>
      <c r="P1600">
        <v>9999</v>
      </c>
      <c r="Q1600">
        <v>104</v>
      </c>
      <c r="R1600">
        <v>33098</v>
      </c>
      <c r="S1600">
        <v>33098</v>
      </c>
      <c r="T1600">
        <v>16.142183817753342</v>
      </c>
      <c r="U1600">
        <v>61.261737869357681</v>
      </c>
      <c r="V1600">
        <v>82.0664683565209</v>
      </c>
      <c r="W1600">
        <v>75.747350293069346</v>
      </c>
      <c r="X1600">
        <v>0</v>
      </c>
      <c r="Y1600">
        <v>0</v>
      </c>
      <c r="AA1600">
        <v>10.19617382259311</v>
      </c>
      <c r="AB1600">
        <v>2.8431915405711625</v>
      </c>
      <c r="AC1600">
        <v>-34.436769480090021</v>
      </c>
      <c r="AD1600">
        <v>2.2023356815243478</v>
      </c>
      <c r="AE1600">
        <v>2.1258225343732327</v>
      </c>
    </row>
    <row r="1601" spans="1:42">
      <c r="A1601">
        <v>8</v>
      </c>
      <c r="B1601">
        <v>176</v>
      </c>
      <c r="C1601">
        <v>2014</v>
      </c>
      <c r="D1601">
        <v>99</v>
      </c>
      <c r="E1601">
        <v>99</v>
      </c>
      <c r="F1601">
        <v>99</v>
      </c>
      <c r="G1601">
        <v>99</v>
      </c>
      <c r="H1601">
        <v>2</v>
      </c>
      <c r="I1601">
        <v>99</v>
      </c>
      <c r="J1601">
        <v>141</v>
      </c>
      <c r="K1601">
        <v>99</v>
      </c>
      <c r="L1601">
        <v>99</v>
      </c>
      <c r="M1601">
        <v>99</v>
      </c>
      <c r="N1601">
        <v>99</v>
      </c>
      <c r="O1601">
        <v>99</v>
      </c>
      <c r="P1601">
        <v>9999</v>
      </c>
      <c r="Q1601">
        <v>95</v>
      </c>
      <c r="R1601">
        <v>54897</v>
      </c>
      <c r="S1601">
        <v>54895</v>
      </c>
      <c r="T1601">
        <v>16.263293076124373</v>
      </c>
      <c r="U1601">
        <v>61.592695145277325</v>
      </c>
      <c r="V1601">
        <v>87.872742772892607</v>
      </c>
      <c r="W1601">
        <v>81.105031423627111</v>
      </c>
      <c r="X1601">
        <v>0</v>
      </c>
      <c r="Y1601">
        <v>0</v>
      </c>
      <c r="AA1601">
        <v>8.3867911603967187</v>
      </c>
      <c r="AB1601">
        <v>2.8184139115849689</v>
      </c>
      <c r="AC1601">
        <v>-30.458675828065484</v>
      </c>
      <c r="AD1601">
        <v>3.6528376913602658</v>
      </c>
      <c r="AE1601">
        <v>3.7751863637711671</v>
      </c>
    </row>
    <row r="1602" spans="1:42">
      <c r="A1602">
        <v>8</v>
      </c>
      <c r="B1602">
        <v>177</v>
      </c>
      <c r="C1602">
        <v>2014</v>
      </c>
      <c r="D1602">
        <v>99</v>
      </c>
      <c r="E1602">
        <v>99</v>
      </c>
      <c r="F1602">
        <v>99</v>
      </c>
      <c r="G1602">
        <v>99</v>
      </c>
      <c r="H1602">
        <v>2</v>
      </c>
      <c r="I1602">
        <v>99</v>
      </c>
      <c r="J1602">
        <v>143</v>
      </c>
      <c r="K1602">
        <v>99</v>
      </c>
      <c r="L1602">
        <v>99</v>
      </c>
      <c r="M1602">
        <v>99</v>
      </c>
      <c r="N1602">
        <v>99</v>
      </c>
      <c r="O1602">
        <v>99</v>
      </c>
      <c r="P1602">
        <v>9999</v>
      </c>
    </row>
    <row r="1603" spans="1:42">
      <c r="A1603">
        <v>8</v>
      </c>
      <c r="B1603">
        <v>178</v>
      </c>
      <c r="C1603">
        <v>2014</v>
      </c>
      <c r="D1603">
        <v>99</v>
      </c>
      <c r="E1603">
        <v>99</v>
      </c>
      <c r="F1603">
        <v>99</v>
      </c>
      <c r="G1603">
        <v>99</v>
      </c>
      <c r="H1603">
        <v>2</v>
      </c>
      <c r="I1603">
        <v>99</v>
      </c>
      <c r="J1603">
        <v>147</v>
      </c>
      <c r="K1603">
        <v>99</v>
      </c>
      <c r="L1603">
        <v>99</v>
      </c>
      <c r="M1603">
        <v>99</v>
      </c>
      <c r="N1603">
        <v>99</v>
      </c>
      <c r="O1603">
        <v>99</v>
      </c>
      <c r="P1603">
        <v>9999</v>
      </c>
      <c r="Q1603">
        <v>76</v>
      </c>
      <c r="R1603">
        <v>50438</v>
      </c>
      <c r="S1603">
        <v>50433</v>
      </c>
      <c r="T1603">
        <v>16.2597842896229</v>
      </c>
      <c r="U1603">
        <v>61.888743481450639</v>
      </c>
      <c r="V1603">
        <v>85.089448238493588</v>
      </c>
      <c r="W1603">
        <v>78.530690222671325</v>
      </c>
      <c r="X1603">
        <v>0</v>
      </c>
      <c r="Y1603">
        <v>0</v>
      </c>
      <c r="AA1603">
        <v>9.5623044379771027</v>
      </c>
      <c r="AB1603">
        <v>3.0967477651377289</v>
      </c>
      <c r="AC1603">
        <v>-33.465272423469941</v>
      </c>
      <c r="AD1603">
        <v>3.3561365370936329</v>
      </c>
      <c r="AE1603">
        <v>3.3582422932586442</v>
      </c>
    </row>
    <row r="1604" spans="1:42">
      <c r="A1604">
        <v>8</v>
      </c>
      <c r="B1604">
        <v>179</v>
      </c>
      <c r="C1604">
        <v>2014</v>
      </c>
      <c r="D1604">
        <v>99</v>
      </c>
      <c r="E1604">
        <v>99</v>
      </c>
      <c r="F1604">
        <v>99</v>
      </c>
      <c r="G1604">
        <v>99</v>
      </c>
      <c r="H1604">
        <v>1</v>
      </c>
      <c r="I1604">
        <v>99</v>
      </c>
      <c r="J1604">
        <v>155</v>
      </c>
      <c r="K1604">
        <v>99</v>
      </c>
      <c r="L1604">
        <v>99</v>
      </c>
      <c r="M1604">
        <v>99</v>
      </c>
      <c r="N1604">
        <v>99</v>
      </c>
      <c r="O1604">
        <v>99</v>
      </c>
      <c r="P1604">
        <v>9999</v>
      </c>
      <c r="Q1604">
        <v>52</v>
      </c>
      <c r="R1604">
        <v>13641</v>
      </c>
      <c r="S1604">
        <v>13641</v>
      </c>
      <c r="T1604">
        <v>15.655157246536181</v>
      </c>
      <c r="U1604">
        <v>60.050142951396523</v>
      </c>
      <c r="V1604">
        <v>80.924786764266301</v>
      </c>
      <c r="W1604">
        <v>74.693578183417443</v>
      </c>
      <c r="X1604">
        <v>0</v>
      </c>
      <c r="Y1604">
        <v>0</v>
      </c>
      <c r="AA1604">
        <v>9.4288483601104129</v>
      </c>
      <c r="AB1604">
        <v>2.7812997050577795</v>
      </c>
      <c r="AC1604">
        <v>-38.155692849170926</v>
      </c>
      <c r="AD1604">
        <v>0.90766998101618324</v>
      </c>
      <c r="AE1604">
        <v>0.86394736220932478</v>
      </c>
    </row>
    <row r="1605" spans="1:42">
      <c r="A1605">
        <v>8</v>
      </c>
      <c r="B1605">
        <v>180</v>
      </c>
      <c r="C1605">
        <v>2014</v>
      </c>
      <c r="D1605">
        <v>99</v>
      </c>
      <c r="E1605">
        <v>99</v>
      </c>
      <c r="F1605">
        <v>99</v>
      </c>
      <c r="G1605">
        <v>99</v>
      </c>
      <c r="H1605">
        <v>2</v>
      </c>
      <c r="I1605">
        <v>99</v>
      </c>
      <c r="J1605">
        <v>160</v>
      </c>
      <c r="K1605">
        <v>99</v>
      </c>
      <c r="L1605">
        <v>99</v>
      </c>
      <c r="M1605">
        <v>99</v>
      </c>
      <c r="N1605">
        <v>99</v>
      </c>
      <c r="O1605">
        <v>99</v>
      </c>
      <c r="P1605">
        <v>9999</v>
      </c>
      <c r="Q1605">
        <v>116</v>
      </c>
      <c r="R1605">
        <v>100175</v>
      </c>
      <c r="S1605">
        <v>100173</v>
      </c>
      <c r="T1605">
        <v>16.340044921387577</v>
      </c>
      <c r="U1605">
        <v>61.897247761372817</v>
      </c>
      <c r="V1605">
        <v>86.934894074206895</v>
      </c>
      <c r="W1605">
        <v>80.24020145148765</v>
      </c>
      <c r="X1605">
        <v>0</v>
      </c>
      <c r="Y1605">
        <v>0</v>
      </c>
      <c r="AA1605">
        <v>9.0226614024340446</v>
      </c>
      <c r="AB1605">
        <v>2.8827135389190541</v>
      </c>
      <c r="AC1605">
        <v>-33.260797790051896</v>
      </c>
      <c r="AD1605">
        <v>6.6656286451357039</v>
      </c>
      <c r="AE1605">
        <v>6.8155435936562609</v>
      </c>
    </row>
    <row r="1606" spans="1:42">
      <c r="A1606">
        <v>8</v>
      </c>
      <c r="B1606">
        <v>181</v>
      </c>
      <c r="C1606">
        <v>2014</v>
      </c>
      <c r="D1606">
        <v>99</v>
      </c>
      <c r="E1606">
        <v>99</v>
      </c>
      <c r="F1606">
        <v>99</v>
      </c>
      <c r="G1606">
        <v>99</v>
      </c>
      <c r="H1606">
        <v>2</v>
      </c>
      <c r="I1606">
        <v>99</v>
      </c>
      <c r="J1606">
        <v>171</v>
      </c>
      <c r="K1606">
        <v>99</v>
      </c>
      <c r="L1606">
        <v>99</v>
      </c>
      <c r="M1606">
        <v>99</v>
      </c>
      <c r="N1606">
        <v>99</v>
      </c>
      <c r="O1606">
        <v>99</v>
      </c>
      <c r="P1606">
        <v>9999</v>
      </c>
    </row>
    <row r="1607" spans="1:42">
      <c r="A1607">
        <v>8</v>
      </c>
      <c r="B1607">
        <v>182</v>
      </c>
      <c r="C1607">
        <v>2014</v>
      </c>
      <c r="D1607">
        <v>99</v>
      </c>
      <c r="E1607">
        <v>99</v>
      </c>
      <c r="F1607">
        <v>99</v>
      </c>
      <c r="G1607">
        <v>99</v>
      </c>
      <c r="H1607">
        <v>2</v>
      </c>
      <c r="I1607">
        <v>99</v>
      </c>
      <c r="J1607">
        <v>175</v>
      </c>
      <c r="K1607">
        <v>99</v>
      </c>
      <c r="L1607">
        <v>99</v>
      </c>
      <c r="M1607">
        <v>99</v>
      </c>
      <c r="N1607">
        <v>99</v>
      </c>
      <c r="O1607">
        <v>99</v>
      </c>
      <c r="P1607">
        <v>9999</v>
      </c>
    </row>
    <row r="1608" spans="1:42">
      <c r="A1608">
        <v>8</v>
      </c>
      <c r="B1608">
        <v>183</v>
      </c>
      <c r="C1608">
        <v>2014</v>
      </c>
      <c r="D1608">
        <v>99</v>
      </c>
      <c r="E1608">
        <v>99</v>
      </c>
      <c r="F1608">
        <v>99</v>
      </c>
      <c r="G1608">
        <v>99</v>
      </c>
      <c r="H1608">
        <v>2</v>
      </c>
      <c r="I1608">
        <v>99</v>
      </c>
      <c r="J1608">
        <v>181</v>
      </c>
      <c r="K1608">
        <v>99</v>
      </c>
      <c r="L1608">
        <v>99</v>
      </c>
      <c r="M1608">
        <v>99</v>
      </c>
      <c r="N1608">
        <v>99</v>
      </c>
      <c r="O1608">
        <v>99</v>
      </c>
      <c r="P1608">
        <v>9999</v>
      </c>
      <c r="Q1608">
        <v>30</v>
      </c>
      <c r="R1608">
        <v>10087</v>
      </c>
      <c r="S1608">
        <v>10080</v>
      </c>
      <c r="T1608">
        <v>16.320114999504316</v>
      </c>
      <c r="U1608">
        <v>61.889682539682546</v>
      </c>
      <c r="V1608">
        <v>82.081635109804381</v>
      </c>
      <c r="W1608">
        <v>75.737371031745781</v>
      </c>
      <c r="X1608">
        <v>0</v>
      </c>
      <c r="Y1608">
        <v>0</v>
      </c>
      <c r="AA1608">
        <v>8.8016175480179015</v>
      </c>
      <c r="AB1608">
        <v>1.7066143204900661</v>
      </c>
      <c r="AC1608">
        <v>-64.109294321090346</v>
      </c>
      <c r="AD1608">
        <v>0.67118738351368945</v>
      </c>
      <c r="AE1608">
        <v>0.6473342225213784</v>
      </c>
    </row>
    <row r="1609" spans="1:42">
      <c r="A1609">
        <v>8</v>
      </c>
      <c r="B1609">
        <v>184</v>
      </c>
      <c r="C1609">
        <v>2014</v>
      </c>
      <c r="D1609">
        <v>99</v>
      </c>
      <c r="E1609">
        <v>99</v>
      </c>
      <c r="F1609">
        <v>99</v>
      </c>
      <c r="G1609">
        <v>99</v>
      </c>
      <c r="H1609">
        <v>2</v>
      </c>
      <c r="I1609">
        <v>99</v>
      </c>
      <c r="J1609">
        <v>182</v>
      </c>
      <c r="K1609">
        <v>99</v>
      </c>
      <c r="L1609">
        <v>99</v>
      </c>
      <c r="M1609">
        <v>99</v>
      </c>
      <c r="N1609">
        <v>99</v>
      </c>
      <c r="O1609">
        <v>99</v>
      </c>
      <c r="P1609">
        <v>9999</v>
      </c>
      <c r="Q1609">
        <v>5</v>
      </c>
      <c r="R1609">
        <v>3981</v>
      </c>
      <c r="S1609">
        <v>3981</v>
      </c>
      <c r="T1609">
        <v>15.815373021853803</v>
      </c>
      <c r="U1609">
        <v>60.733735242401409</v>
      </c>
      <c r="V1609">
        <v>83.073499447402412</v>
      </c>
      <c r="W1609">
        <v>76.676839989952384</v>
      </c>
      <c r="X1609">
        <v>0</v>
      </c>
      <c r="Y1609">
        <v>0</v>
      </c>
      <c r="AA1609">
        <v>10.458333311580862</v>
      </c>
      <c r="AB1609">
        <v>3.0473842810315701</v>
      </c>
      <c r="AC1609">
        <v>-29.083550543322502</v>
      </c>
      <c r="AD1609">
        <v>0.26489510992049142</v>
      </c>
      <c r="AE1609">
        <v>0.25882975027368221</v>
      </c>
    </row>
    <row r="1610" spans="1:42">
      <c r="A1610">
        <v>8</v>
      </c>
      <c r="B1610">
        <v>185</v>
      </c>
      <c r="C1610">
        <v>2014</v>
      </c>
      <c r="D1610">
        <v>99</v>
      </c>
      <c r="E1610">
        <v>99</v>
      </c>
      <c r="F1610">
        <v>99</v>
      </c>
      <c r="G1610">
        <v>99</v>
      </c>
      <c r="H1610">
        <v>2</v>
      </c>
      <c r="I1610">
        <v>99</v>
      </c>
      <c r="J1610">
        <v>288</v>
      </c>
      <c r="K1610">
        <v>99</v>
      </c>
      <c r="L1610">
        <v>99</v>
      </c>
      <c r="M1610">
        <v>99</v>
      </c>
      <c r="N1610">
        <v>99</v>
      </c>
      <c r="O1610">
        <v>99</v>
      </c>
      <c r="P1610">
        <v>9999</v>
      </c>
      <c r="Q1610">
        <v>2</v>
      </c>
      <c r="R1610">
        <v>22</v>
      </c>
      <c r="S1610">
        <v>22</v>
      </c>
      <c r="T1610">
        <v>16.727272727272723</v>
      </c>
      <c r="U1610">
        <v>63.136363636363633</v>
      </c>
      <c r="V1610">
        <v>95.523490593913124</v>
      </c>
      <c r="W1610">
        <v>88.168181818181807</v>
      </c>
      <c r="X1610">
        <v>0</v>
      </c>
      <c r="Y1610">
        <v>0</v>
      </c>
      <c r="AA1610">
        <v>11.366913163917216</v>
      </c>
      <c r="AB1610">
        <v>2.2822527655698437</v>
      </c>
      <c r="AC1610">
        <v>-65.531168996411793</v>
      </c>
      <c r="AD1610">
        <v>1.4638765180233146E-3</v>
      </c>
      <c r="AE1610">
        <v>1.6447215208684699E-3</v>
      </c>
    </row>
    <row r="1611" spans="1:42">
      <c r="A1611">
        <v>8</v>
      </c>
      <c r="B1611">
        <v>186</v>
      </c>
      <c r="C1611">
        <v>2014</v>
      </c>
      <c r="D1611">
        <v>99</v>
      </c>
      <c r="E1611">
        <v>99</v>
      </c>
      <c r="F1611">
        <v>99</v>
      </c>
      <c r="G1611">
        <v>99</v>
      </c>
      <c r="H1611">
        <v>2</v>
      </c>
      <c r="I1611">
        <v>99</v>
      </c>
      <c r="J1611">
        <v>470</v>
      </c>
      <c r="K1611">
        <v>99</v>
      </c>
      <c r="L1611">
        <v>99</v>
      </c>
      <c r="M1611">
        <v>99</v>
      </c>
      <c r="N1611">
        <v>99</v>
      </c>
      <c r="O1611">
        <v>99</v>
      </c>
      <c r="P1611">
        <v>9999</v>
      </c>
      <c r="Q1611">
        <v>23</v>
      </c>
      <c r="R1611">
        <v>2867</v>
      </c>
      <c r="S1611">
        <v>2867</v>
      </c>
      <c r="T1611">
        <v>16.237181723055457</v>
      </c>
      <c r="U1611">
        <v>61.289152424136716</v>
      </c>
      <c r="V1611">
        <v>84.608317987666254</v>
      </c>
      <c r="W1611">
        <v>78.093477502615983</v>
      </c>
      <c r="X1611">
        <v>0</v>
      </c>
      <c r="Y1611">
        <v>0</v>
      </c>
      <c r="AA1611">
        <v>9.9681205843280232</v>
      </c>
      <c r="AB1611">
        <v>2.3313944953879369</v>
      </c>
      <c r="AC1611">
        <v>-34.137591779002953</v>
      </c>
      <c r="AD1611">
        <v>0.19076972623512911</v>
      </c>
      <c r="AE1611">
        <v>0.18984548135965623</v>
      </c>
    </row>
    <row r="1612" spans="1:42">
      <c r="A1612">
        <v>8</v>
      </c>
      <c r="B1612">
        <v>187</v>
      </c>
      <c r="C1612">
        <v>2014</v>
      </c>
      <c r="D1612">
        <v>99</v>
      </c>
      <c r="E1612">
        <v>99</v>
      </c>
      <c r="F1612">
        <v>99</v>
      </c>
      <c r="G1612">
        <v>99</v>
      </c>
      <c r="H1612">
        <v>1</v>
      </c>
      <c r="I1612">
        <v>99</v>
      </c>
      <c r="J1612">
        <v>643</v>
      </c>
      <c r="K1612">
        <v>99</v>
      </c>
      <c r="L1612">
        <v>99</v>
      </c>
      <c r="M1612">
        <v>99</v>
      </c>
      <c r="N1612">
        <v>99</v>
      </c>
      <c r="O1612">
        <v>99</v>
      </c>
      <c r="P1612">
        <v>9999</v>
      </c>
      <c r="Q1612">
        <v>97</v>
      </c>
      <c r="R1612">
        <v>66983</v>
      </c>
      <c r="S1612">
        <v>66979</v>
      </c>
      <c r="T1612">
        <v>15.86154695967633</v>
      </c>
      <c r="U1612">
        <v>60.548709296943805</v>
      </c>
      <c r="V1612">
        <v>81.814890089334114</v>
      </c>
      <c r="W1612">
        <v>75.513360904164145</v>
      </c>
      <c r="X1612">
        <v>0</v>
      </c>
      <c r="Y1612">
        <v>0</v>
      </c>
      <c r="AA1612">
        <v>9.5614371117361223</v>
      </c>
      <c r="AB1612">
        <v>2.696342219431572</v>
      </c>
      <c r="AC1612">
        <v>-39.567756218582126</v>
      </c>
      <c r="AD1612">
        <v>4.4570382184888926</v>
      </c>
      <c r="AE1612">
        <v>4.2886466817708202</v>
      </c>
    </row>
    <row r="1613" spans="1:42">
      <c r="A1613">
        <v>8</v>
      </c>
      <c r="B1613">
        <v>188</v>
      </c>
      <c r="C1613">
        <v>2014</v>
      </c>
      <c r="D1613">
        <v>99</v>
      </c>
      <c r="E1613">
        <v>99</v>
      </c>
      <c r="F1613">
        <v>99</v>
      </c>
      <c r="G1613">
        <v>99</v>
      </c>
      <c r="H1613">
        <v>1</v>
      </c>
      <c r="I1613">
        <v>99</v>
      </c>
      <c r="J1613">
        <v>802</v>
      </c>
      <c r="K1613">
        <v>99</v>
      </c>
      <c r="L1613">
        <v>99</v>
      </c>
      <c r="M1613">
        <v>99</v>
      </c>
      <c r="N1613">
        <v>99</v>
      </c>
      <c r="O1613">
        <v>99</v>
      </c>
      <c r="P1613">
        <v>9999</v>
      </c>
      <c r="Q1613">
        <v>2</v>
      </c>
      <c r="R1613">
        <v>605</v>
      </c>
      <c r="S1613">
        <v>605</v>
      </c>
      <c r="T1613">
        <v>16.256198347107439</v>
      </c>
      <c r="U1613">
        <v>61.555371900826451</v>
      </c>
      <c r="V1613">
        <v>84.527457177904893</v>
      </c>
      <c r="W1613">
        <v>78.018842975206539</v>
      </c>
      <c r="X1613">
        <v>0</v>
      </c>
      <c r="Y1613">
        <v>0</v>
      </c>
      <c r="AA1613">
        <v>7.8844658644130092</v>
      </c>
      <c r="AB1613">
        <v>2.8963913259313299</v>
      </c>
      <c r="AC1613">
        <v>-33.751474326682157</v>
      </c>
      <c r="AD1613">
        <v>4.0256604245641134E-2</v>
      </c>
      <c r="AE1613">
        <v>4.0023281123431925E-2</v>
      </c>
    </row>
    <row r="1614" spans="1:42">
      <c r="A1614">
        <v>9</v>
      </c>
      <c r="B1614">
        <v>1</v>
      </c>
      <c r="C1614">
        <v>2023</v>
      </c>
      <c r="D1614">
        <v>99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1</v>
      </c>
      <c r="M1614">
        <v>99</v>
      </c>
      <c r="N1614">
        <v>99</v>
      </c>
      <c r="O1614">
        <v>99</v>
      </c>
      <c r="P1614">
        <v>9999</v>
      </c>
    </row>
    <row r="1615" spans="1:42">
      <c r="A1615">
        <v>9</v>
      </c>
      <c r="B1615">
        <v>2</v>
      </c>
      <c r="C1615">
        <v>2023</v>
      </c>
      <c r="D1615">
        <v>99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2</v>
      </c>
      <c r="M1615">
        <v>99</v>
      </c>
      <c r="N1615">
        <v>99</v>
      </c>
      <c r="O1615">
        <v>99</v>
      </c>
      <c r="P1615">
        <v>9999</v>
      </c>
    </row>
    <row r="1616" spans="1:42">
      <c r="A1616">
        <v>9</v>
      </c>
      <c r="B1616">
        <v>3</v>
      </c>
      <c r="C1616">
        <v>2023</v>
      </c>
      <c r="D1616">
        <v>99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5</v>
      </c>
      <c r="M1616">
        <v>99</v>
      </c>
      <c r="N1616">
        <v>99</v>
      </c>
      <c r="O1616">
        <v>99</v>
      </c>
      <c r="P1616">
        <v>9999</v>
      </c>
      <c r="Q1616">
        <v>1</v>
      </c>
      <c r="R1616">
        <v>1</v>
      </c>
      <c r="S1616">
        <v>1</v>
      </c>
      <c r="T1616">
        <v>5</v>
      </c>
      <c r="U1616">
        <v>61</v>
      </c>
      <c r="V1616">
        <v>78.873239436619698</v>
      </c>
      <c r="W1616">
        <v>72.8</v>
      </c>
      <c r="X1616">
        <v>0</v>
      </c>
      <c r="Y1616">
        <v>0</v>
      </c>
      <c r="Z1616">
        <v>0</v>
      </c>
      <c r="AA1616">
        <v>0</v>
      </c>
      <c r="AB1616">
        <v>0</v>
      </c>
      <c r="AD1616">
        <v>6.7601779549244864E-5</v>
      </c>
      <c r="AE1616">
        <v>5.8820309655694162E-5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1</v>
      </c>
    </row>
    <row r="1617" spans="1:42">
      <c r="A1617">
        <v>9</v>
      </c>
      <c r="B1617">
        <v>4</v>
      </c>
      <c r="C1617">
        <v>2023</v>
      </c>
      <c r="D1617">
        <v>99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8</v>
      </c>
      <c r="M1617">
        <v>99</v>
      </c>
      <c r="N1617">
        <v>99</v>
      </c>
      <c r="O1617">
        <v>99</v>
      </c>
      <c r="P1617">
        <v>9999</v>
      </c>
      <c r="Q1617">
        <v>612</v>
      </c>
      <c r="R1617">
        <v>1718</v>
      </c>
      <c r="S1617">
        <v>1718</v>
      </c>
      <c r="T1617">
        <v>8</v>
      </c>
      <c r="U1617">
        <v>48.348661233993006</v>
      </c>
      <c r="V1617">
        <v>98.119585246772175</v>
      </c>
      <c r="W1617">
        <v>90.564377182770684</v>
      </c>
      <c r="X1617">
        <v>1.513387660069849</v>
      </c>
      <c r="Y1617">
        <v>3.0267753201396981</v>
      </c>
      <c r="Z1617">
        <v>45.168800931315488</v>
      </c>
      <c r="AA1617">
        <v>16.795568735600277</v>
      </c>
      <c r="AB1617">
        <v>0.57709073299499458</v>
      </c>
      <c r="AC1617">
        <v>6.4823989468759757</v>
      </c>
      <c r="AD1617">
        <v>0.11613985726560271</v>
      </c>
      <c r="AE1617">
        <v>0.1257119292748021</v>
      </c>
      <c r="AF1617">
        <v>15</v>
      </c>
      <c r="AG1617">
        <v>0</v>
      </c>
      <c r="AH1617">
        <v>0</v>
      </c>
      <c r="AI1617">
        <v>8</v>
      </c>
      <c r="AJ1617">
        <v>72</v>
      </c>
      <c r="AK1617">
        <v>13</v>
      </c>
      <c r="AL1617">
        <v>81</v>
      </c>
      <c r="AM1617">
        <v>0</v>
      </c>
      <c r="AN1617">
        <v>26</v>
      </c>
      <c r="AO1617">
        <v>12</v>
      </c>
      <c r="AP1617">
        <v>295</v>
      </c>
    </row>
    <row r="1618" spans="1:42">
      <c r="A1618">
        <v>9</v>
      </c>
      <c r="B1618">
        <v>5</v>
      </c>
      <c r="C1618">
        <v>2023</v>
      </c>
      <c r="D1618">
        <v>99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11</v>
      </c>
      <c r="M1618">
        <v>99</v>
      </c>
      <c r="N1618">
        <v>99</v>
      </c>
      <c r="O1618">
        <v>99</v>
      </c>
      <c r="P1618">
        <v>9999</v>
      </c>
      <c r="Q1618">
        <v>1487</v>
      </c>
      <c r="R1618">
        <v>26925</v>
      </c>
      <c r="S1618">
        <v>26925</v>
      </c>
      <c r="T1618">
        <v>11</v>
      </c>
      <c r="U1618">
        <v>53.101281337047354</v>
      </c>
      <c r="V1618">
        <v>98.724139422635972</v>
      </c>
      <c r="W1618">
        <v>91.1223806870928</v>
      </c>
      <c r="X1618">
        <v>1.5598885793871859</v>
      </c>
      <c r="Y1618">
        <v>3.1197771587743719</v>
      </c>
      <c r="Z1618">
        <v>59.383472609099371</v>
      </c>
      <c r="AA1618">
        <v>9.7732357956090237</v>
      </c>
      <c r="AB1618">
        <v>1.1375715030554523</v>
      </c>
      <c r="AC1618">
        <v>-9.5248227365517675</v>
      </c>
      <c r="AD1618">
        <v>1.8201779143634185</v>
      </c>
      <c r="AE1618">
        <v>1.9823333930355127</v>
      </c>
      <c r="AF1618">
        <v>306</v>
      </c>
      <c r="AG1618">
        <v>0</v>
      </c>
      <c r="AH1618">
        <v>0</v>
      </c>
      <c r="AI1618">
        <v>92</v>
      </c>
      <c r="AJ1618">
        <v>1218</v>
      </c>
      <c r="AK1618">
        <v>237</v>
      </c>
      <c r="AL1618">
        <v>1434</v>
      </c>
      <c r="AM1618">
        <v>0</v>
      </c>
      <c r="AN1618">
        <v>482</v>
      </c>
      <c r="AO1618">
        <v>220</v>
      </c>
      <c r="AP1618">
        <v>726</v>
      </c>
    </row>
    <row r="1619" spans="1:42">
      <c r="A1619">
        <v>9</v>
      </c>
      <c r="B1619">
        <v>6</v>
      </c>
      <c r="C1619">
        <v>2023</v>
      </c>
      <c r="D1619">
        <v>99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14</v>
      </c>
      <c r="M1619">
        <v>99</v>
      </c>
      <c r="N1619">
        <v>99</v>
      </c>
      <c r="O1619">
        <v>99</v>
      </c>
      <c r="P1619">
        <v>9999</v>
      </c>
      <c r="Q1619">
        <v>1871</v>
      </c>
      <c r="R1619">
        <v>418733</v>
      </c>
      <c r="S1619">
        <v>418733</v>
      </c>
      <c r="T1619">
        <v>14</v>
      </c>
      <c r="U1619">
        <v>57.846689895470384</v>
      </c>
      <c r="V1619">
        <v>94.350162587027228</v>
      </c>
      <c r="W1619">
        <v>87.085200067823749</v>
      </c>
      <c r="X1619">
        <v>1.565914317715585</v>
      </c>
      <c r="Y1619">
        <v>3.13182863543117</v>
      </c>
      <c r="Z1619">
        <v>59.288138264717595</v>
      </c>
      <c r="AA1619">
        <v>8.741756779799891</v>
      </c>
      <c r="AB1619">
        <v>1.2139302457842935</v>
      </c>
      <c r="AC1619">
        <v>-12.695297156425802</v>
      </c>
      <c r="AD1619">
        <v>28.307095955993944</v>
      </c>
      <c r="AE1619">
        <v>29.463034189271028</v>
      </c>
      <c r="AF1619">
        <v>5480</v>
      </c>
      <c r="AG1619">
        <v>2</v>
      </c>
      <c r="AH1619">
        <v>0</v>
      </c>
      <c r="AI1619">
        <v>1514</v>
      </c>
      <c r="AJ1619">
        <v>19415</v>
      </c>
      <c r="AK1619">
        <v>4372</v>
      </c>
      <c r="AL1619">
        <v>24398</v>
      </c>
      <c r="AM1619">
        <v>10</v>
      </c>
      <c r="AN1619">
        <v>6096</v>
      </c>
      <c r="AO1619">
        <v>3760</v>
      </c>
      <c r="AP1619">
        <v>865</v>
      </c>
    </row>
    <row r="1620" spans="1:42">
      <c r="A1620">
        <v>9</v>
      </c>
      <c r="B1620">
        <v>7</v>
      </c>
      <c r="C1620">
        <v>2023</v>
      </c>
      <c r="D1620">
        <v>99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17</v>
      </c>
      <c r="M1620">
        <v>99</v>
      </c>
      <c r="N1620">
        <v>99</v>
      </c>
      <c r="O1620">
        <v>99</v>
      </c>
      <c r="P1620">
        <v>9999</v>
      </c>
      <c r="Q1620">
        <v>1969</v>
      </c>
      <c r="R1620">
        <v>1027079</v>
      </c>
      <c r="S1620">
        <v>1027072</v>
      </c>
      <c r="T1620">
        <v>0</v>
      </c>
      <c r="U1620">
        <v>61.920969513334995</v>
      </c>
      <c r="V1620">
        <v>89.339551661754527</v>
      </c>
      <c r="W1620">
        <v>82.459842055862566</v>
      </c>
      <c r="X1620">
        <v>2.0747186925251122</v>
      </c>
      <c r="Y1620">
        <v>4.1494373850502244</v>
      </c>
      <c r="Z1620">
        <v>58.662770828728853</v>
      </c>
      <c r="AA1620">
        <v>9.4213608090883429</v>
      </c>
      <c r="AB1620">
        <v>1.5228247620233923</v>
      </c>
      <c r="AC1620">
        <v>-23.403595137382368</v>
      </c>
      <c r="AD1620">
        <v>69.432368137658841</v>
      </c>
      <c r="AE1620">
        <v>68.428861668109036</v>
      </c>
      <c r="AF1620">
        <v>16074</v>
      </c>
      <c r="AG1620">
        <v>10</v>
      </c>
      <c r="AH1620">
        <v>1</v>
      </c>
      <c r="AI1620">
        <v>5899</v>
      </c>
      <c r="AJ1620">
        <v>53581</v>
      </c>
      <c r="AK1620">
        <v>13875</v>
      </c>
      <c r="AL1620">
        <v>74226</v>
      </c>
      <c r="AM1620">
        <v>39</v>
      </c>
      <c r="AN1620">
        <v>14682</v>
      </c>
      <c r="AO1620">
        <v>9573</v>
      </c>
      <c r="AP1620">
        <v>875</v>
      </c>
    </row>
    <row r="1621" spans="1:42">
      <c r="A1621">
        <v>9</v>
      </c>
      <c r="B1621">
        <v>8</v>
      </c>
      <c r="C1621">
        <v>2022</v>
      </c>
      <c r="D1621">
        <v>99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1</v>
      </c>
      <c r="M1621">
        <v>99</v>
      </c>
      <c r="N1621">
        <v>99</v>
      </c>
      <c r="O1621">
        <v>99</v>
      </c>
      <c r="P1621">
        <v>9999</v>
      </c>
      <c r="Q1621">
        <v>16</v>
      </c>
      <c r="R1621">
        <v>22</v>
      </c>
      <c r="S1621">
        <v>0</v>
      </c>
      <c r="T1621">
        <v>1</v>
      </c>
      <c r="X1621">
        <v>0</v>
      </c>
      <c r="Y1621">
        <v>0</v>
      </c>
      <c r="Z1621">
        <v>77.272727272727266</v>
      </c>
      <c r="AD1621">
        <v>1.49498278680217E-3</v>
      </c>
      <c r="AE1621">
        <v>0</v>
      </c>
      <c r="AF1621">
        <v>0</v>
      </c>
      <c r="AG1621">
        <v>0</v>
      </c>
      <c r="AH1621">
        <v>0</v>
      </c>
      <c r="AI1621">
        <v>1</v>
      </c>
      <c r="AJ1621">
        <v>0</v>
      </c>
      <c r="AK1621">
        <v>0</v>
      </c>
      <c r="AL1621">
        <v>2</v>
      </c>
      <c r="AM1621">
        <v>0</v>
      </c>
      <c r="AN1621">
        <v>2</v>
      </c>
      <c r="AO1621">
        <v>0</v>
      </c>
      <c r="AP1621">
        <v>10</v>
      </c>
    </row>
    <row r="1622" spans="1:42">
      <c r="A1622">
        <v>9</v>
      </c>
      <c r="B1622">
        <v>9</v>
      </c>
      <c r="C1622">
        <v>2022</v>
      </c>
      <c r="D1622">
        <v>99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2</v>
      </c>
      <c r="M1622">
        <v>99</v>
      </c>
      <c r="N1622">
        <v>99</v>
      </c>
      <c r="O1622">
        <v>99</v>
      </c>
      <c r="P1622">
        <v>9999</v>
      </c>
    </row>
    <row r="1623" spans="1:42">
      <c r="A1623">
        <v>9</v>
      </c>
      <c r="B1623">
        <v>10</v>
      </c>
      <c r="C1623">
        <v>2022</v>
      </c>
      <c r="D1623">
        <v>99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5</v>
      </c>
      <c r="M1623">
        <v>99</v>
      </c>
      <c r="N1623">
        <v>99</v>
      </c>
      <c r="O1623">
        <v>99</v>
      </c>
      <c r="P1623">
        <v>9999</v>
      </c>
      <c r="Q1623">
        <v>1</v>
      </c>
      <c r="R1623">
        <v>1</v>
      </c>
      <c r="S1623">
        <v>1</v>
      </c>
      <c r="T1623">
        <v>5</v>
      </c>
      <c r="U1623">
        <v>62</v>
      </c>
      <c r="V1623">
        <v>89.165763813651125</v>
      </c>
      <c r="W1623">
        <v>82.3</v>
      </c>
      <c r="X1623">
        <v>0</v>
      </c>
      <c r="Y1623">
        <v>0</v>
      </c>
      <c r="Z1623">
        <v>0</v>
      </c>
      <c r="AA1623">
        <v>0</v>
      </c>
      <c r="AB1623">
        <v>0</v>
      </c>
      <c r="AD1623">
        <v>6.7953763036462253E-5</v>
      </c>
      <c r="AE1623">
        <v>6.5888618821767337E-5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</row>
    <row r="1624" spans="1:42">
      <c r="A1624">
        <v>9</v>
      </c>
      <c r="B1624">
        <v>11</v>
      </c>
      <c r="C1624">
        <v>2022</v>
      </c>
      <c r="D1624">
        <v>99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8</v>
      </c>
      <c r="M1624">
        <v>99</v>
      </c>
      <c r="N1624">
        <v>99</v>
      </c>
      <c r="O1624">
        <v>99</v>
      </c>
      <c r="P1624">
        <v>9999</v>
      </c>
      <c r="Q1624">
        <v>545</v>
      </c>
      <c r="R1624">
        <v>1374</v>
      </c>
      <c r="S1624">
        <v>1374</v>
      </c>
      <c r="T1624">
        <v>8</v>
      </c>
      <c r="U1624">
        <v>48.353711790393035</v>
      </c>
      <c r="V1624">
        <v>100.82033461546338</v>
      </c>
      <c r="W1624">
        <v>93.057168850072998</v>
      </c>
      <c r="X1624">
        <v>1.7467248908296937</v>
      </c>
      <c r="Y1624">
        <v>3.4934497816593875</v>
      </c>
      <c r="Z1624">
        <v>44.177583697234361</v>
      </c>
      <c r="AA1624">
        <v>17.519643250548523</v>
      </c>
      <c r="AB1624">
        <v>0.56979788410046484</v>
      </c>
      <c r="AC1624">
        <v>8.9390554356279708</v>
      </c>
      <c r="AD1624">
        <v>9.3368470412099142E-2</v>
      </c>
      <c r="AE1624">
        <v>0.10236397377024956</v>
      </c>
      <c r="AF1624">
        <v>18</v>
      </c>
      <c r="AG1624">
        <v>0</v>
      </c>
      <c r="AH1624">
        <v>0</v>
      </c>
      <c r="AI1624">
        <v>3</v>
      </c>
      <c r="AJ1624">
        <v>44</v>
      </c>
      <c r="AK1624">
        <v>6</v>
      </c>
      <c r="AL1624">
        <v>84</v>
      </c>
      <c r="AM1624">
        <v>0</v>
      </c>
      <c r="AN1624">
        <v>21</v>
      </c>
      <c r="AO1624">
        <v>10</v>
      </c>
      <c r="AP1624">
        <v>277</v>
      </c>
    </row>
    <row r="1625" spans="1:42">
      <c r="A1625">
        <v>9</v>
      </c>
      <c r="B1625">
        <v>12</v>
      </c>
      <c r="C1625">
        <v>2022</v>
      </c>
      <c r="D1625">
        <v>99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11</v>
      </c>
      <c r="M1625">
        <v>99</v>
      </c>
      <c r="N1625">
        <v>99</v>
      </c>
      <c r="O1625">
        <v>99</v>
      </c>
      <c r="P1625">
        <v>9999</v>
      </c>
      <c r="Q1625">
        <v>1532</v>
      </c>
      <c r="R1625">
        <v>24237</v>
      </c>
      <c r="S1625">
        <v>24237</v>
      </c>
      <c r="T1625">
        <v>11</v>
      </c>
      <c r="U1625">
        <v>53.100548747782312</v>
      </c>
      <c r="V1625">
        <v>100.85000633192884</v>
      </c>
      <c r="W1625">
        <v>93.084555844370172</v>
      </c>
      <c r="X1625">
        <v>1.6297396542476379</v>
      </c>
      <c r="Y1625">
        <v>3.2594793084952758</v>
      </c>
      <c r="Z1625">
        <v>59.008953253290414</v>
      </c>
      <c r="AA1625">
        <v>9.9135333503751841</v>
      </c>
      <c r="AB1625">
        <v>1.1270337926831444</v>
      </c>
      <c r="AC1625">
        <v>-9.7877290781343387</v>
      </c>
      <c r="AD1625">
        <v>1.6469953547147365</v>
      </c>
      <c r="AE1625">
        <v>1.8062050920446684</v>
      </c>
      <c r="AF1625">
        <v>250</v>
      </c>
      <c r="AG1625">
        <v>0</v>
      </c>
      <c r="AH1625">
        <v>0</v>
      </c>
      <c r="AI1625">
        <v>100</v>
      </c>
      <c r="AJ1625">
        <v>1058</v>
      </c>
      <c r="AK1625">
        <v>206</v>
      </c>
      <c r="AL1625">
        <v>1464</v>
      </c>
      <c r="AM1625">
        <v>1</v>
      </c>
      <c r="AN1625">
        <v>405</v>
      </c>
      <c r="AO1625">
        <v>218</v>
      </c>
      <c r="AP1625">
        <v>778</v>
      </c>
    </row>
    <row r="1626" spans="1:42">
      <c r="A1626">
        <v>9</v>
      </c>
      <c r="B1626">
        <v>13</v>
      </c>
      <c r="C1626">
        <v>2022</v>
      </c>
      <c r="D1626">
        <v>99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14</v>
      </c>
      <c r="M1626">
        <v>99</v>
      </c>
      <c r="N1626">
        <v>99</v>
      </c>
      <c r="O1626">
        <v>99</v>
      </c>
      <c r="P1626">
        <v>9999</v>
      </c>
      <c r="Q1626">
        <v>1948</v>
      </c>
      <c r="R1626">
        <v>403167.94</v>
      </c>
      <c r="S1626">
        <v>403165.94</v>
      </c>
      <c r="T1626">
        <v>14</v>
      </c>
      <c r="U1626">
        <v>57.863520068188286</v>
      </c>
      <c r="V1626">
        <v>95.925498574653616</v>
      </c>
      <c r="W1626">
        <v>88.538863129161314</v>
      </c>
      <c r="X1626">
        <v>1.6442279611816348</v>
      </c>
      <c r="Y1626">
        <v>3.2884559223632697</v>
      </c>
      <c r="Z1626">
        <v>61.78665892927895</v>
      </c>
      <c r="AA1626">
        <v>8.6908548560199499</v>
      </c>
      <c r="AB1626">
        <v>1.2068770680863905</v>
      </c>
      <c r="AC1626">
        <v>-13.885578876399062</v>
      </c>
      <c r="AD1626">
        <v>27.39677865865864</v>
      </c>
      <c r="AE1626">
        <v>28.577770551709175</v>
      </c>
      <c r="AF1626">
        <v>5317.9400000000005</v>
      </c>
      <c r="AG1626">
        <v>1</v>
      </c>
      <c r="AH1626">
        <v>0</v>
      </c>
      <c r="AI1626">
        <v>1557</v>
      </c>
      <c r="AJ1626">
        <v>18722</v>
      </c>
      <c r="AK1626">
        <v>4035</v>
      </c>
      <c r="AL1626">
        <v>27493</v>
      </c>
      <c r="AM1626">
        <v>14</v>
      </c>
      <c r="AN1626">
        <v>5967</v>
      </c>
      <c r="AO1626">
        <v>3874.94</v>
      </c>
      <c r="AP1626">
        <v>925</v>
      </c>
    </row>
    <row r="1627" spans="1:42">
      <c r="A1627">
        <v>9</v>
      </c>
      <c r="B1627">
        <v>14</v>
      </c>
      <c r="C1627">
        <v>2022</v>
      </c>
      <c r="D1627">
        <v>99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17</v>
      </c>
      <c r="M1627">
        <v>99</v>
      </c>
      <c r="N1627">
        <v>99</v>
      </c>
      <c r="O1627">
        <v>99</v>
      </c>
      <c r="P1627">
        <v>9999</v>
      </c>
      <c r="Q1627">
        <v>2081</v>
      </c>
      <c r="R1627">
        <v>1039002.91</v>
      </c>
      <c r="S1627">
        <v>1039000.91</v>
      </c>
      <c r="T1627">
        <v>17</v>
      </c>
      <c r="U1627">
        <v>61.944141588865421</v>
      </c>
      <c r="V1627">
        <v>90.540387594967498</v>
      </c>
      <c r="W1627">
        <v>83.568623659820986</v>
      </c>
      <c r="X1627">
        <v>2.0929681515521463</v>
      </c>
      <c r="Y1627">
        <v>4.1859363031042927</v>
      </c>
      <c r="Z1627">
        <v>60.183277061274062</v>
      </c>
      <c r="AA1627">
        <v>9.5040646654056413</v>
      </c>
      <c r="AB1627">
        <v>1.5316609383054065</v>
      </c>
      <c r="AC1627">
        <v>-25.015106542688756</v>
      </c>
      <c r="AD1627">
        <v>70.604157540334725</v>
      </c>
      <c r="AE1627">
        <v>69.513594493857113</v>
      </c>
      <c r="AF1627">
        <v>17292.91</v>
      </c>
      <c r="AG1627">
        <v>11</v>
      </c>
      <c r="AH1627">
        <v>0</v>
      </c>
      <c r="AI1627">
        <v>6604</v>
      </c>
      <c r="AJ1627">
        <v>56349</v>
      </c>
      <c r="AK1627">
        <v>13561</v>
      </c>
      <c r="AL1627">
        <v>86208.94</v>
      </c>
      <c r="AM1627">
        <v>24</v>
      </c>
      <c r="AN1627">
        <v>15254</v>
      </c>
      <c r="AO1627">
        <v>11379</v>
      </c>
      <c r="AP1627">
        <v>944</v>
      </c>
    </row>
    <row r="1628" spans="1:42">
      <c r="A1628">
        <v>9</v>
      </c>
      <c r="B1628">
        <v>15</v>
      </c>
      <c r="C1628">
        <v>2021</v>
      </c>
      <c r="D1628">
        <v>99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1</v>
      </c>
      <c r="M1628">
        <v>99</v>
      </c>
      <c r="N1628">
        <v>99</v>
      </c>
      <c r="O1628">
        <v>99</v>
      </c>
      <c r="P1628">
        <v>9999</v>
      </c>
    </row>
    <row r="1629" spans="1:42">
      <c r="A1629">
        <v>9</v>
      </c>
      <c r="B1629">
        <v>16</v>
      </c>
      <c r="C1629">
        <v>2021</v>
      </c>
      <c r="D1629">
        <v>99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2</v>
      </c>
      <c r="M1629">
        <v>99</v>
      </c>
      <c r="N1629">
        <v>99</v>
      </c>
      <c r="O1629">
        <v>99</v>
      </c>
      <c r="P1629">
        <v>9999</v>
      </c>
    </row>
    <row r="1630" spans="1:42">
      <c r="A1630">
        <v>9</v>
      </c>
      <c r="B1630">
        <v>17</v>
      </c>
      <c r="C1630">
        <v>2021</v>
      </c>
      <c r="D1630">
        <v>99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5</v>
      </c>
      <c r="M1630">
        <v>99</v>
      </c>
      <c r="N1630">
        <v>99</v>
      </c>
      <c r="O1630">
        <v>99</v>
      </c>
      <c r="P1630">
        <v>9999</v>
      </c>
    </row>
    <row r="1631" spans="1:42">
      <c r="A1631">
        <v>9</v>
      </c>
      <c r="B1631">
        <v>18</v>
      </c>
      <c r="C1631">
        <v>2021</v>
      </c>
      <c r="D1631">
        <v>99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8</v>
      </c>
      <c r="M1631">
        <v>99</v>
      </c>
      <c r="N1631">
        <v>99</v>
      </c>
      <c r="O1631">
        <v>99</v>
      </c>
      <c r="P1631">
        <v>9999</v>
      </c>
      <c r="Q1631">
        <v>689</v>
      </c>
      <c r="R1631">
        <v>1708</v>
      </c>
      <c r="S1631">
        <v>1708</v>
      </c>
      <c r="T1631">
        <v>8</v>
      </c>
      <c r="U1631">
        <v>48.347189695550355</v>
      </c>
      <c r="V1631">
        <v>98.630763141268773</v>
      </c>
      <c r="W1631">
        <v>91.03619437939102</v>
      </c>
      <c r="X1631">
        <v>0.87822014051522257</v>
      </c>
      <c r="Y1631">
        <v>1.7564402810304451</v>
      </c>
      <c r="Z1631">
        <v>54.508196721311478</v>
      </c>
      <c r="AA1631">
        <v>13.989202625025356</v>
      </c>
      <c r="AB1631">
        <v>0.47607668589671598</v>
      </c>
      <c r="AC1631">
        <v>2.7820845385100839</v>
      </c>
      <c r="AD1631">
        <v>0.11360194157690258</v>
      </c>
      <c r="AE1631">
        <v>0.12315179550733044</v>
      </c>
      <c r="AF1631">
        <v>16</v>
      </c>
      <c r="AG1631">
        <v>0</v>
      </c>
      <c r="AH1631">
        <v>0</v>
      </c>
      <c r="AI1631">
        <v>6</v>
      </c>
      <c r="AJ1631">
        <v>85</v>
      </c>
      <c r="AK1631">
        <v>7</v>
      </c>
      <c r="AL1631">
        <v>86</v>
      </c>
      <c r="AM1631">
        <v>0</v>
      </c>
      <c r="AN1631">
        <v>33</v>
      </c>
      <c r="AO1631">
        <v>13</v>
      </c>
      <c r="AP1631">
        <v>312</v>
      </c>
    </row>
    <row r="1632" spans="1:42">
      <c r="A1632">
        <v>9</v>
      </c>
      <c r="B1632">
        <v>19</v>
      </c>
      <c r="C1632">
        <v>2021</v>
      </c>
      <c r="D1632">
        <v>99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11</v>
      </c>
      <c r="M1632">
        <v>99</v>
      </c>
      <c r="N1632">
        <v>99</v>
      </c>
      <c r="O1632">
        <v>99</v>
      </c>
      <c r="P1632">
        <v>9999</v>
      </c>
      <c r="Q1632">
        <v>1578</v>
      </c>
      <c r="R1632">
        <v>27197</v>
      </c>
      <c r="S1632">
        <v>27197</v>
      </c>
      <c r="T1632">
        <v>11</v>
      </c>
      <c r="U1632">
        <v>53.054197154097885</v>
      </c>
      <c r="V1632">
        <v>97.709427673715325</v>
      </c>
      <c r="W1632">
        <v>90.185801742839132</v>
      </c>
      <c r="X1632">
        <v>0.96701842114939141</v>
      </c>
      <c r="Y1632">
        <v>1.9340368422987828</v>
      </c>
      <c r="Z1632">
        <v>66.580872890392314</v>
      </c>
      <c r="AA1632">
        <v>9.8090798209225287</v>
      </c>
      <c r="AB1632">
        <v>1.1428812906002237</v>
      </c>
      <c r="AC1632">
        <v>-6.1814945584304812</v>
      </c>
      <c r="AD1632">
        <v>1.8089180357535244</v>
      </c>
      <c r="AE1632">
        <v>1.942665193308508</v>
      </c>
      <c r="AF1632">
        <v>377</v>
      </c>
      <c r="AG1632">
        <v>0</v>
      </c>
      <c r="AH1632">
        <v>0</v>
      </c>
      <c r="AI1632">
        <v>163</v>
      </c>
      <c r="AJ1632">
        <v>1299</v>
      </c>
      <c r="AK1632">
        <v>266</v>
      </c>
      <c r="AL1632">
        <v>1617</v>
      </c>
      <c r="AM1632">
        <v>0</v>
      </c>
      <c r="AN1632">
        <v>513</v>
      </c>
      <c r="AO1632">
        <v>266</v>
      </c>
      <c r="AP1632">
        <v>772</v>
      </c>
    </row>
    <row r="1633" spans="1:42">
      <c r="A1633">
        <v>9</v>
      </c>
      <c r="B1633">
        <v>20</v>
      </c>
      <c r="C1633">
        <v>2021</v>
      </c>
      <c r="D1633">
        <v>99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14</v>
      </c>
      <c r="M1633">
        <v>99</v>
      </c>
      <c r="N1633">
        <v>99</v>
      </c>
      <c r="O1633">
        <v>99</v>
      </c>
      <c r="P1633">
        <v>9999</v>
      </c>
      <c r="Q1633">
        <v>2017</v>
      </c>
      <c r="R1633">
        <v>399624.78</v>
      </c>
      <c r="S1633">
        <v>399633.78</v>
      </c>
      <c r="T1633">
        <v>13.999999999999998</v>
      </c>
      <c r="U1633">
        <v>57.844172882482546</v>
      </c>
      <c r="V1633">
        <v>94.673091112164315</v>
      </c>
      <c r="W1633">
        <v>87.385368574197244</v>
      </c>
      <c r="X1633">
        <v>1.3822966633850882</v>
      </c>
      <c r="Y1633">
        <v>2.7645933267701763</v>
      </c>
      <c r="Z1633">
        <v>66.989339349777069</v>
      </c>
      <c r="AA1633">
        <v>8.5778718028602885</v>
      </c>
      <c r="AB1633">
        <v>1.2152949456754925</v>
      </c>
      <c r="AC1633">
        <v>-10.123242302663575</v>
      </c>
      <c r="AD1633">
        <v>26.579713647682983</v>
      </c>
      <c r="AE1633">
        <v>27.659205467094807</v>
      </c>
      <c r="AF1633">
        <v>5723.9</v>
      </c>
      <c r="AG1633">
        <v>2</v>
      </c>
      <c r="AH1633">
        <v>0</v>
      </c>
      <c r="AI1633">
        <v>1894</v>
      </c>
      <c r="AJ1633">
        <v>20724.5</v>
      </c>
      <c r="AK1633">
        <v>4415</v>
      </c>
      <c r="AL1633">
        <v>25635.9</v>
      </c>
      <c r="AM1633">
        <v>8</v>
      </c>
      <c r="AN1633">
        <v>6558</v>
      </c>
      <c r="AO1633">
        <v>4114</v>
      </c>
      <c r="AP1633">
        <v>906</v>
      </c>
    </row>
    <row r="1634" spans="1:42">
      <c r="A1634">
        <v>9</v>
      </c>
      <c r="B1634">
        <v>21</v>
      </c>
      <c r="C1634">
        <v>2021</v>
      </c>
      <c r="D1634">
        <v>99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17</v>
      </c>
      <c r="M1634">
        <v>99</v>
      </c>
      <c r="N1634">
        <v>99</v>
      </c>
      <c r="O1634">
        <v>99</v>
      </c>
      <c r="P1634">
        <v>9999</v>
      </c>
      <c r="Q1634">
        <v>2167</v>
      </c>
      <c r="R1634">
        <v>1069185.6499999999</v>
      </c>
      <c r="S1634">
        <v>1069219.6499999999</v>
      </c>
      <c r="T1634">
        <v>17.000000000000004</v>
      </c>
      <c r="U1634">
        <v>62.002109744241999</v>
      </c>
      <c r="V1634">
        <v>89.903891415684484</v>
      </c>
      <c r="W1634">
        <v>82.984120718321563</v>
      </c>
      <c r="X1634">
        <v>1.9156635706811072</v>
      </c>
      <c r="Y1634">
        <v>3.8313271413622143</v>
      </c>
      <c r="Z1634">
        <v>63.185846162450815</v>
      </c>
      <c r="AA1634">
        <v>9.6448291917262683</v>
      </c>
      <c r="AB1634">
        <v>1.5588483700939035</v>
      </c>
      <c r="AC1634">
        <v>-27.129681789909551</v>
      </c>
      <c r="AD1634">
        <v>71.113328891195906</v>
      </c>
      <c r="AE1634">
        <v>70.274977544089339</v>
      </c>
      <c r="AF1634">
        <v>17959.769999999997</v>
      </c>
      <c r="AG1634">
        <v>8</v>
      </c>
      <c r="AH1634">
        <v>2</v>
      </c>
      <c r="AI1634">
        <v>7828.88</v>
      </c>
      <c r="AJ1634">
        <v>61429.5</v>
      </c>
      <c r="AK1634">
        <v>14539.880000000005</v>
      </c>
      <c r="AL1634">
        <v>79834.5</v>
      </c>
      <c r="AM1634">
        <v>28</v>
      </c>
      <c r="AN1634">
        <v>16567</v>
      </c>
      <c r="AO1634">
        <v>11920.5</v>
      </c>
      <c r="AP1634">
        <v>930</v>
      </c>
    </row>
    <row r="1635" spans="1:42">
      <c r="A1635">
        <v>9</v>
      </c>
      <c r="B1635">
        <v>22</v>
      </c>
      <c r="C1635">
        <v>2020</v>
      </c>
      <c r="D1635">
        <v>99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1</v>
      </c>
      <c r="M1635">
        <v>99</v>
      </c>
      <c r="N1635">
        <v>99</v>
      </c>
      <c r="O1635">
        <v>99</v>
      </c>
      <c r="P1635">
        <v>9999</v>
      </c>
    </row>
    <row r="1636" spans="1:42">
      <c r="A1636">
        <v>9</v>
      </c>
      <c r="B1636">
        <v>23</v>
      </c>
      <c r="C1636">
        <v>2020</v>
      </c>
      <c r="D1636">
        <v>99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2</v>
      </c>
      <c r="M1636">
        <v>99</v>
      </c>
      <c r="N1636">
        <v>99</v>
      </c>
      <c r="O1636">
        <v>99</v>
      </c>
      <c r="P1636">
        <v>9999</v>
      </c>
    </row>
    <row r="1637" spans="1:42">
      <c r="A1637">
        <v>9</v>
      </c>
      <c r="B1637">
        <v>24</v>
      </c>
      <c r="C1637">
        <v>2020</v>
      </c>
      <c r="D1637">
        <v>99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5</v>
      </c>
      <c r="M1637">
        <v>99</v>
      </c>
      <c r="N1637">
        <v>99</v>
      </c>
      <c r="O1637">
        <v>99</v>
      </c>
      <c r="P1637">
        <v>9999</v>
      </c>
    </row>
    <row r="1638" spans="1:42">
      <c r="A1638">
        <v>9</v>
      </c>
      <c r="B1638">
        <v>25</v>
      </c>
      <c r="C1638">
        <v>2020</v>
      </c>
      <c r="D1638">
        <v>99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8</v>
      </c>
      <c r="M1638">
        <v>99</v>
      </c>
      <c r="N1638">
        <v>99</v>
      </c>
      <c r="O1638">
        <v>99</v>
      </c>
      <c r="P1638">
        <v>9999</v>
      </c>
      <c r="Q1638">
        <v>752</v>
      </c>
      <c r="R1638">
        <v>1905</v>
      </c>
      <c r="S1638">
        <v>1905</v>
      </c>
      <c r="T1638">
        <v>8</v>
      </c>
      <c r="U1638">
        <v>48.37690288713911</v>
      </c>
      <c r="V1638">
        <v>94.734356471963238</v>
      </c>
      <c r="W1638">
        <v>87.439811023622013</v>
      </c>
      <c r="X1638">
        <v>0.99737532808398977</v>
      </c>
      <c r="Y1638">
        <v>1.9947506561679795</v>
      </c>
      <c r="Z1638">
        <v>44.619422572178472</v>
      </c>
      <c r="AA1638">
        <v>13.369246629853929</v>
      </c>
      <c r="AB1638">
        <v>1.3318989122127878</v>
      </c>
      <c r="AC1638">
        <v>6.3077838359570197</v>
      </c>
      <c r="AD1638">
        <v>0.12619233874586516</v>
      </c>
      <c r="AE1638">
        <v>0.13530506850937196</v>
      </c>
      <c r="AF1638">
        <v>25</v>
      </c>
      <c r="AG1638">
        <v>0</v>
      </c>
      <c r="AH1638">
        <v>0</v>
      </c>
      <c r="AI1638">
        <v>10</v>
      </c>
      <c r="AJ1638">
        <v>84</v>
      </c>
      <c r="AK1638">
        <v>21</v>
      </c>
      <c r="AL1638">
        <v>128</v>
      </c>
      <c r="AM1638">
        <v>0</v>
      </c>
      <c r="AN1638">
        <v>42</v>
      </c>
      <c r="AO1638">
        <v>19</v>
      </c>
      <c r="AP1638">
        <v>335</v>
      </c>
    </row>
    <row r="1639" spans="1:42">
      <c r="A1639">
        <v>9</v>
      </c>
      <c r="B1639">
        <v>26</v>
      </c>
      <c r="C1639">
        <v>2020</v>
      </c>
      <c r="D1639">
        <v>99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11</v>
      </c>
      <c r="M1639">
        <v>99</v>
      </c>
      <c r="N1639">
        <v>99</v>
      </c>
      <c r="O1639">
        <v>99</v>
      </c>
      <c r="P1639">
        <v>9999</v>
      </c>
      <c r="Q1639">
        <v>1620</v>
      </c>
      <c r="R1639">
        <v>29016</v>
      </c>
      <c r="S1639">
        <v>29016</v>
      </c>
      <c r="T1639">
        <v>11</v>
      </c>
      <c r="U1639">
        <v>53.014578163771695</v>
      </c>
      <c r="V1639">
        <v>93.428856899961843</v>
      </c>
      <c r="W1639">
        <v>86.23483491866547</v>
      </c>
      <c r="X1639">
        <v>0.79955886407499299</v>
      </c>
      <c r="Y1639">
        <v>1.599117728149986</v>
      </c>
      <c r="Z1639">
        <v>50.78577336641851</v>
      </c>
      <c r="AA1639">
        <v>9.2594151738703143</v>
      </c>
      <c r="AB1639">
        <v>1.1703362093895302</v>
      </c>
      <c r="AC1639">
        <v>-5.9001632832588395</v>
      </c>
      <c r="AD1639">
        <v>1.922098110787414</v>
      </c>
      <c r="AE1639">
        <v>2.0324981270314719</v>
      </c>
      <c r="AF1639">
        <v>454</v>
      </c>
      <c r="AG1639">
        <v>0</v>
      </c>
      <c r="AH1639">
        <v>0</v>
      </c>
      <c r="AI1639">
        <v>121</v>
      </c>
      <c r="AJ1639">
        <v>1623</v>
      </c>
      <c r="AK1639">
        <v>365</v>
      </c>
      <c r="AL1639">
        <v>2141</v>
      </c>
      <c r="AM1639">
        <v>0</v>
      </c>
      <c r="AN1639">
        <v>664</v>
      </c>
      <c r="AO1639">
        <v>369</v>
      </c>
      <c r="AP1639">
        <v>754</v>
      </c>
    </row>
    <row r="1640" spans="1:42">
      <c r="A1640">
        <v>9</v>
      </c>
      <c r="B1640">
        <v>27</v>
      </c>
      <c r="C1640">
        <v>2020</v>
      </c>
      <c r="D1640">
        <v>99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14</v>
      </c>
      <c r="M1640">
        <v>99</v>
      </c>
      <c r="N1640">
        <v>99</v>
      </c>
      <c r="O1640">
        <v>99</v>
      </c>
      <c r="P1640">
        <v>9999</v>
      </c>
      <c r="Q1640">
        <v>2028</v>
      </c>
      <c r="R1640">
        <v>374953</v>
      </c>
      <c r="S1640">
        <v>374953</v>
      </c>
      <c r="T1640">
        <v>14</v>
      </c>
      <c r="U1640">
        <v>57.80248724506805</v>
      </c>
      <c r="V1640">
        <v>91.534565376614566</v>
      </c>
      <c r="W1640">
        <v>84.486403842615331</v>
      </c>
      <c r="X1640">
        <v>0.99425794699602366</v>
      </c>
      <c r="Y1640">
        <v>1.9885158939920471</v>
      </c>
      <c r="Z1640">
        <v>48.960536387227194</v>
      </c>
      <c r="AA1640">
        <v>8.6438210225331709</v>
      </c>
      <c r="AB1640">
        <v>1.316275585857658</v>
      </c>
      <c r="AC1640">
        <v>-4.3220821434302712</v>
      </c>
      <c r="AD1640">
        <v>24.837898157363984</v>
      </c>
      <c r="AE1640">
        <v>25.731999405763279</v>
      </c>
      <c r="AF1640">
        <v>5996</v>
      </c>
      <c r="AG1640">
        <v>2</v>
      </c>
      <c r="AH1640">
        <v>1</v>
      </c>
      <c r="AI1640">
        <v>1612</v>
      </c>
      <c r="AJ1640">
        <v>21452</v>
      </c>
      <c r="AK1640">
        <v>4860</v>
      </c>
      <c r="AL1640">
        <v>27863</v>
      </c>
      <c r="AM1640">
        <v>5</v>
      </c>
      <c r="AN1640">
        <v>7829</v>
      </c>
      <c r="AO1640">
        <v>4880</v>
      </c>
      <c r="AP1640">
        <v>871</v>
      </c>
    </row>
    <row r="1641" spans="1:42">
      <c r="A1641">
        <v>9</v>
      </c>
      <c r="B1641">
        <v>28</v>
      </c>
      <c r="C1641">
        <v>2020</v>
      </c>
      <c r="D1641">
        <v>99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17</v>
      </c>
      <c r="M1641">
        <v>99</v>
      </c>
      <c r="N1641">
        <v>99</v>
      </c>
      <c r="O1641">
        <v>99</v>
      </c>
      <c r="P1641">
        <v>9999</v>
      </c>
      <c r="Q1641">
        <v>2205</v>
      </c>
      <c r="R1641">
        <v>1095106.3600000001</v>
      </c>
      <c r="S1641">
        <v>1095106.3600000001</v>
      </c>
      <c r="T1641">
        <v>17.000000000000004</v>
      </c>
      <c r="U1641">
        <v>62.181474948241558</v>
      </c>
      <c r="V1641">
        <v>87.578752380178116</v>
      </c>
      <c r="W1641">
        <v>80.835188446902322</v>
      </c>
      <c r="X1641">
        <v>1.5423159445444179</v>
      </c>
      <c r="Y1641">
        <v>3.0846318890888358</v>
      </c>
      <c r="Z1641">
        <v>42.350041689101317</v>
      </c>
      <c r="AA1641">
        <v>9.555284385268239</v>
      </c>
      <c r="AB1641">
        <v>1.6450119327533204</v>
      </c>
      <c r="AC1641">
        <v>-30.636057894975352</v>
      </c>
      <c r="AD1641">
        <v>72.542799340614891</v>
      </c>
      <c r="AE1641">
        <v>71.906248529490412</v>
      </c>
      <c r="AF1641">
        <v>21137.79</v>
      </c>
      <c r="AG1641">
        <v>8</v>
      </c>
      <c r="AH1641">
        <v>0</v>
      </c>
      <c r="AI1641">
        <v>7550</v>
      </c>
      <c r="AJ1641">
        <v>72347.89</v>
      </c>
      <c r="AK1641">
        <v>17659.89</v>
      </c>
      <c r="AL1641">
        <v>93238.39</v>
      </c>
      <c r="AM1641">
        <v>34</v>
      </c>
      <c r="AN1641">
        <v>22219</v>
      </c>
      <c r="AO1641">
        <v>15203</v>
      </c>
      <c r="AP1641">
        <v>900</v>
      </c>
    </row>
    <row r="1642" spans="1:42">
      <c r="A1642">
        <v>9</v>
      </c>
      <c r="B1642">
        <v>29</v>
      </c>
      <c r="C1642">
        <v>2019</v>
      </c>
      <c r="D1642">
        <v>99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1</v>
      </c>
      <c r="M1642">
        <v>99</v>
      </c>
      <c r="N1642">
        <v>99</v>
      </c>
      <c r="O1642">
        <v>99</v>
      </c>
      <c r="P1642">
        <v>9999</v>
      </c>
    </row>
    <row r="1643" spans="1:42">
      <c r="A1643">
        <v>9</v>
      </c>
      <c r="B1643">
        <v>30</v>
      </c>
      <c r="C1643">
        <v>2019</v>
      </c>
      <c r="D1643">
        <v>99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2</v>
      </c>
      <c r="M1643">
        <v>99</v>
      </c>
      <c r="N1643">
        <v>99</v>
      </c>
      <c r="O1643">
        <v>99</v>
      </c>
      <c r="P1643">
        <v>9999</v>
      </c>
    </row>
    <row r="1644" spans="1:42">
      <c r="A1644">
        <v>9</v>
      </c>
      <c r="B1644">
        <v>31</v>
      </c>
      <c r="C1644">
        <v>2019</v>
      </c>
      <c r="D1644">
        <v>99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5</v>
      </c>
      <c r="M1644">
        <v>99</v>
      </c>
      <c r="N1644">
        <v>99</v>
      </c>
      <c r="O1644">
        <v>99</v>
      </c>
      <c r="P1644">
        <v>9999</v>
      </c>
    </row>
    <row r="1645" spans="1:42">
      <c r="A1645">
        <v>9</v>
      </c>
      <c r="B1645">
        <v>32</v>
      </c>
      <c r="C1645">
        <v>2019</v>
      </c>
      <c r="D1645">
        <v>99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8</v>
      </c>
      <c r="M1645">
        <v>99</v>
      </c>
      <c r="N1645">
        <v>99</v>
      </c>
      <c r="O1645">
        <v>99</v>
      </c>
      <c r="P1645">
        <v>9999</v>
      </c>
      <c r="Q1645">
        <v>482</v>
      </c>
      <c r="R1645">
        <v>1060</v>
      </c>
      <c r="S1645">
        <v>1060</v>
      </c>
      <c r="T1645">
        <v>8</v>
      </c>
      <c r="U1645">
        <v>48.376415094339606</v>
      </c>
      <c r="V1645">
        <v>90.698092765592179</v>
      </c>
      <c r="W1645">
        <v>83.714339622641617</v>
      </c>
      <c r="X1645">
        <v>0.47169811320754707</v>
      </c>
      <c r="Y1645">
        <v>0.94339622641509413</v>
      </c>
      <c r="Z1645">
        <v>50.754716981132077</v>
      </c>
      <c r="AA1645">
        <v>16.212712338049435</v>
      </c>
      <c r="AB1645">
        <v>0.49029292107002354</v>
      </c>
      <c r="AC1645">
        <v>5.4505462463660237</v>
      </c>
      <c r="AD1645">
        <v>6.7949850446225382E-2</v>
      </c>
      <c r="AE1645">
        <v>7.2301077157582383E-2</v>
      </c>
      <c r="AF1645">
        <v>16</v>
      </c>
      <c r="AG1645">
        <v>0</v>
      </c>
      <c r="AH1645">
        <v>0</v>
      </c>
      <c r="AI1645">
        <v>3</v>
      </c>
      <c r="AJ1645">
        <v>38</v>
      </c>
      <c r="AK1645">
        <v>10</v>
      </c>
      <c r="AL1645">
        <v>112</v>
      </c>
      <c r="AM1645">
        <v>0</v>
      </c>
      <c r="AN1645">
        <v>22</v>
      </c>
      <c r="AO1645">
        <v>7</v>
      </c>
      <c r="AP1645">
        <v>211</v>
      </c>
    </row>
    <row r="1646" spans="1:42">
      <c r="A1646">
        <v>9</v>
      </c>
      <c r="B1646">
        <v>33</v>
      </c>
      <c r="C1646">
        <v>2019</v>
      </c>
      <c r="D1646">
        <v>99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11</v>
      </c>
      <c r="M1646">
        <v>99</v>
      </c>
      <c r="N1646">
        <v>99</v>
      </c>
      <c r="O1646">
        <v>99</v>
      </c>
      <c r="P1646">
        <v>9999</v>
      </c>
      <c r="Q1646">
        <v>1599</v>
      </c>
      <c r="R1646">
        <v>17476</v>
      </c>
      <c r="S1646">
        <v>17475</v>
      </c>
      <c r="T1646">
        <v>11</v>
      </c>
      <c r="U1646">
        <v>53.130300429184558</v>
      </c>
      <c r="V1646">
        <v>90.344185239089029</v>
      </c>
      <c r="W1646">
        <v>83.383129041487322</v>
      </c>
      <c r="X1646">
        <v>0.84687571526665117</v>
      </c>
      <c r="Y1646">
        <v>1.6937514305333023</v>
      </c>
      <c r="Z1646">
        <v>69.403753719386572</v>
      </c>
      <c r="AA1646">
        <v>10.897490789411638</v>
      </c>
      <c r="AB1646">
        <v>1.1323391900658095</v>
      </c>
      <c r="AC1646">
        <v>-5.7035022445841888</v>
      </c>
      <c r="AD1646">
        <v>1.1202750815077687</v>
      </c>
      <c r="AE1646">
        <v>1.1872287897527696</v>
      </c>
      <c r="AF1646">
        <v>312</v>
      </c>
      <c r="AG1646">
        <v>0</v>
      </c>
      <c r="AH1646">
        <v>0</v>
      </c>
      <c r="AI1646">
        <v>78</v>
      </c>
      <c r="AJ1646">
        <v>944</v>
      </c>
      <c r="AK1646">
        <v>246</v>
      </c>
      <c r="AL1646">
        <v>1459</v>
      </c>
      <c r="AM1646">
        <v>0</v>
      </c>
      <c r="AN1646">
        <v>433</v>
      </c>
      <c r="AO1646">
        <v>263</v>
      </c>
      <c r="AP1646">
        <v>732</v>
      </c>
    </row>
    <row r="1647" spans="1:42">
      <c r="A1647">
        <v>9</v>
      </c>
      <c r="B1647">
        <v>34</v>
      </c>
      <c r="C1647">
        <v>2019</v>
      </c>
      <c r="D1647">
        <v>99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14</v>
      </c>
      <c r="M1647">
        <v>99</v>
      </c>
      <c r="N1647">
        <v>99</v>
      </c>
      <c r="O1647">
        <v>99</v>
      </c>
      <c r="P1647">
        <v>9999</v>
      </c>
      <c r="Q1647">
        <v>2106</v>
      </c>
      <c r="R1647">
        <v>454490</v>
      </c>
      <c r="S1647">
        <v>454379</v>
      </c>
      <c r="T1647">
        <v>14</v>
      </c>
      <c r="U1647">
        <v>57.852763882133651</v>
      </c>
      <c r="V1647">
        <v>88.877929776108516</v>
      </c>
      <c r="W1647">
        <v>82.014827533841881</v>
      </c>
      <c r="X1647">
        <v>0.8864881515544899</v>
      </c>
      <c r="Y1647">
        <v>1.7729763031089798</v>
      </c>
      <c r="Z1647">
        <v>68.204140905190442</v>
      </c>
      <c r="AA1647">
        <v>8.4728303835543937</v>
      </c>
      <c r="AB1647">
        <v>1.1723088909891319</v>
      </c>
      <c r="AC1647">
        <v>-2.1492580744987104</v>
      </c>
      <c r="AD1647">
        <v>29.13445993330658</v>
      </c>
      <c r="AE1647">
        <v>30.363349179278796</v>
      </c>
      <c r="AF1647">
        <v>7494</v>
      </c>
      <c r="AG1647">
        <v>2</v>
      </c>
      <c r="AH1647">
        <v>1</v>
      </c>
      <c r="AI1647">
        <v>1791</v>
      </c>
      <c r="AJ1647">
        <v>25769.5</v>
      </c>
      <c r="AK1647">
        <v>6781</v>
      </c>
      <c r="AL1647">
        <v>31949.5</v>
      </c>
      <c r="AM1647">
        <v>12</v>
      </c>
      <c r="AN1647">
        <v>10040</v>
      </c>
      <c r="AO1647">
        <v>6823</v>
      </c>
      <c r="AP1647">
        <v>955</v>
      </c>
    </row>
    <row r="1648" spans="1:42">
      <c r="A1648">
        <v>9</v>
      </c>
      <c r="B1648">
        <v>35</v>
      </c>
      <c r="C1648">
        <v>2019</v>
      </c>
      <c r="D1648">
        <v>99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17</v>
      </c>
      <c r="M1648">
        <v>99</v>
      </c>
      <c r="N1648">
        <v>99</v>
      </c>
      <c r="O1648">
        <v>99</v>
      </c>
      <c r="P1648">
        <v>9999</v>
      </c>
      <c r="Q1648">
        <v>2242</v>
      </c>
      <c r="R1648">
        <v>1068290</v>
      </c>
      <c r="S1648">
        <v>1068195</v>
      </c>
      <c r="T1648">
        <v>17</v>
      </c>
      <c r="U1648">
        <v>62.219384101217486</v>
      </c>
      <c r="V1648">
        <v>85.124979255290441</v>
      </c>
      <c r="W1648">
        <v>78.563572409534657</v>
      </c>
      <c r="X1648">
        <v>1.492665849160808</v>
      </c>
      <c r="Y1648">
        <v>2.985331698321616</v>
      </c>
      <c r="Z1648">
        <v>58.553201845940713</v>
      </c>
      <c r="AA1648">
        <v>9.5351470746753115</v>
      </c>
      <c r="AB1648">
        <v>1.779810232312161</v>
      </c>
      <c r="AC1648">
        <v>-30.140700896360396</v>
      </c>
      <c r="AD1648">
        <v>68.48126955962087</v>
      </c>
      <c r="AE1648">
        <v>68.377120953810859</v>
      </c>
      <c r="AF1648">
        <v>21110</v>
      </c>
      <c r="AG1648">
        <v>16</v>
      </c>
      <c r="AH1648">
        <v>11</v>
      </c>
      <c r="AI1648">
        <v>6487</v>
      </c>
      <c r="AJ1648">
        <v>71861</v>
      </c>
      <c r="AK1648">
        <v>19272</v>
      </c>
      <c r="AL1648">
        <v>91299</v>
      </c>
      <c r="AM1648">
        <v>43</v>
      </c>
      <c r="AN1648">
        <v>22363</v>
      </c>
      <c r="AO1648">
        <v>15910</v>
      </c>
      <c r="AP1648">
        <v>966</v>
      </c>
    </row>
    <row r="1649" spans="1:41">
      <c r="A1649">
        <v>9</v>
      </c>
      <c r="B1649">
        <v>36</v>
      </c>
      <c r="C1649">
        <v>2018</v>
      </c>
      <c r="D1649">
        <v>99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1</v>
      </c>
      <c r="M1649">
        <v>99</v>
      </c>
      <c r="N1649">
        <v>99</v>
      </c>
      <c r="O1649">
        <v>99</v>
      </c>
      <c r="P1649">
        <v>9999</v>
      </c>
    </row>
    <row r="1650" spans="1:41">
      <c r="A1650">
        <v>9</v>
      </c>
      <c r="B1650">
        <v>37</v>
      </c>
      <c r="C1650">
        <v>2018</v>
      </c>
      <c r="D1650">
        <v>99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2</v>
      </c>
      <c r="M1650">
        <v>99</v>
      </c>
      <c r="N1650">
        <v>99</v>
      </c>
      <c r="O1650">
        <v>99</v>
      </c>
      <c r="P1650">
        <v>9999</v>
      </c>
    </row>
    <row r="1651" spans="1:41">
      <c r="A1651">
        <v>9</v>
      </c>
      <c r="B1651">
        <v>38</v>
      </c>
      <c r="C1651">
        <v>2018</v>
      </c>
      <c r="D1651">
        <v>99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5</v>
      </c>
      <c r="M1651">
        <v>99</v>
      </c>
      <c r="N1651">
        <v>99</v>
      </c>
      <c r="O1651">
        <v>99</v>
      </c>
      <c r="P1651">
        <v>9999</v>
      </c>
    </row>
    <row r="1652" spans="1:41">
      <c r="A1652">
        <v>9</v>
      </c>
      <c r="B1652">
        <v>39</v>
      </c>
      <c r="C1652">
        <v>2018</v>
      </c>
      <c r="D1652">
        <v>99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8</v>
      </c>
      <c r="M1652">
        <v>99</v>
      </c>
      <c r="N1652">
        <v>99</v>
      </c>
      <c r="O1652">
        <v>99</v>
      </c>
      <c r="P1652">
        <v>9999</v>
      </c>
      <c r="Q1652">
        <v>149</v>
      </c>
      <c r="R1652">
        <v>268</v>
      </c>
      <c r="S1652">
        <v>268</v>
      </c>
      <c r="T1652">
        <v>8</v>
      </c>
      <c r="U1652">
        <v>48.447761194029844</v>
      </c>
      <c r="V1652">
        <v>98.214776604517951</v>
      </c>
      <c r="W1652">
        <v>90.652238805970171</v>
      </c>
      <c r="X1652">
        <v>1.4925373134328361</v>
      </c>
      <c r="Y1652">
        <v>2.9850746268656723</v>
      </c>
      <c r="Z1652">
        <v>36.940298507462686</v>
      </c>
      <c r="AA1652">
        <v>26.731354825534712</v>
      </c>
      <c r="AB1652">
        <v>0.67544528352124311</v>
      </c>
      <c r="AC1652">
        <v>2.331759852056928</v>
      </c>
      <c r="AD1652">
        <v>1.6408910038150714E-2</v>
      </c>
      <c r="AE1652">
        <v>1.9181827617127476E-2</v>
      </c>
      <c r="AF1652">
        <v>5</v>
      </c>
      <c r="AG1652">
        <v>0</v>
      </c>
      <c r="AH1652">
        <v>0</v>
      </c>
      <c r="AI1652">
        <v>3</v>
      </c>
      <c r="AJ1652">
        <v>10</v>
      </c>
      <c r="AK1652">
        <v>4</v>
      </c>
      <c r="AL1652">
        <v>20</v>
      </c>
      <c r="AM1652">
        <v>0</v>
      </c>
      <c r="AN1652">
        <v>8</v>
      </c>
      <c r="AO1652">
        <v>2</v>
      </c>
    </row>
    <row r="1653" spans="1:41">
      <c r="A1653">
        <v>9</v>
      </c>
      <c r="B1653">
        <v>40</v>
      </c>
      <c r="C1653">
        <v>2018</v>
      </c>
      <c r="D1653">
        <v>99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11</v>
      </c>
      <c r="M1653">
        <v>99</v>
      </c>
      <c r="N1653">
        <v>99</v>
      </c>
      <c r="O1653">
        <v>99</v>
      </c>
      <c r="P1653">
        <v>9999</v>
      </c>
      <c r="Q1653">
        <v>1667</v>
      </c>
      <c r="R1653">
        <v>13495</v>
      </c>
      <c r="S1653">
        <v>13495</v>
      </c>
      <c r="T1653">
        <v>11</v>
      </c>
      <c r="U1653">
        <v>53.548203038162306</v>
      </c>
      <c r="V1653">
        <v>88.447765855256506</v>
      </c>
      <c r="W1653">
        <v>81.6372878844019</v>
      </c>
      <c r="X1653">
        <v>1.1041126343090037</v>
      </c>
      <c r="Y1653">
        <v>2.2082252686180075</v>
      </c>
      <c r="Z1653">
        <v>68.699518340125977</v>
      </c>
      <c r="AA1653">
        <v>14.196898817376612</v>
      </c>
      <c r="AB1653">
        <v>0.85035981415876449</v>
      </c>
      <c r="AC1653">
        <v>-18.364363301622181</v>
      </c>
      <c r="AD1653">
        <v>0.82626209315240251</v>
      </c>
      <c r="AE1653">
        <v>0.86983747192884242</v>
      </c>
      <c r="AF1653">
        <v>211</v>
      </c>
      <c r="AG1653">
        <v>0</v>
      </c>
      <c r="AH1653">
        <v>0</v>
      </c>
      <c r="AI1653">
        <v>78</v>
      </c>
      <c r="AJ1653">
        <v>757</v>
      </c>
      <c r="AK1653">
        <v>190</v>
      </c>
      <c r="AL1653">
        <v>981</v>
      </c>
      <c r="AM1653">
        <v>0</v>
      </c>
      <c r="AN1653">
        <v>795</v>
      </c>
      <c r="AO1653">
        <v>244</v>
      </c>
    </row>
    <row r="1654" spans="1:41">
      <c r="A1654">
        <v>9</v>
      </c>
      <c r="B1654">
        <v>41</v>
      </c>
      <c r="C1654">
        <v>2018</v>
      </c>
      <c r="D1654">
        <v>99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14</v>
      </c>
      <c r="M1654">
        <v>99</v>
      </c>
      <c r="N1654">
        <v>99</v>
      </c>
      <c r="O1654">
        <v>99</v>
      </c>
      <c r="P1654">
        <v>9999</v>
      </c>
      <c r="Q1654">
        <v>2354</v>
      </c>
      <c r="R1654">
        <v>656636</v>
      </c>
      <c r="S1654">
        <v>656584</v>
      </c>
      <c r="T1654">
        <v>14</v>
      </c>
      <c r="U1654">
        <v>57.770743728144446</v>
      </c>
      <c r="V1654">
        <v>88.126697358281859</v>
      </c>
      <c r="W1654">
        <v>81.33522525678282</v>
      </c>
      <c r="X1654">
        <v>1.1802581643406695</v>
      </c>
      <c r="Y1654">
        <v>2.3605163286813391</v>
      </c>
      <c r="Z1654">
        <v>63.531697927009773</v>
      </c>
      <c r="AA1654">
        <v>8.7291580057894311</v>
      </c>
      <c r="AB1654">
        <v>1.1729558557688184</v>
      </c>
      <c r="AC1654">
        <v>-1.0463204955435761</v>
      </c>
      <c r="AD1654">
        <v>40.204033775414672</v>
      </c>
      <c r="AE1654">
        <v>42.164370877697074</v>
      </c>
      <c r="AF1654">
        <v>9747</v>
      </c>
      <c r="AG1654">
        <v>4</v>
      </c>
      <c r="AH1654">
        <v>0</v>
      </c>
      <c r="AI1654">
        <v>2474</v>
      </c>
      <c r="AJ1654">
        <v>39581</v>
      </c>
      <c r="AK1654">
        <v>10318</v>
      </c>
      <c r="AL1654">
        <v>48345</v>
      </c>
      <c r="AM1654">
        <v>10</v>
      </c>
      <c r="AN1654">
        <v>32642</v>
      </c>
      <c r="AO1654">
        <v>11035</v>
      </c>
    </row>
    <row r="1655" spans="1:41">
      <c r="A1655">
        <v>9</v>
      </c>
      <c r="B1655">
        <v>42</v>
      </c>
      <c r="C1655">
        <v>2018</v>
      </c>
      <c r="D1655">
        <v>99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17</v>
      </c>
      <c r="M1655">
        <v>99</v>
      </c>
      <c r="N1655">
        <v>99</v>
      </c>
      <c r="O1655">
        <v>99</v>
      </c>
      <c r="P1655">
        <v>9999</v>
      </c>
      <c r="Q1655">
        <v>2417</v>
      </c>
      <c r="R1655">
        <v>926635</v>
      </c>
      <c r="S1655">
        <v>926615</v>
      </c>
      <c r="T1655">
        <v>17</v>
      </c>
      <c r="U1655">
        <v>61.989005142373038</v>
      </c>
      <c r="V1655">
        <v>84.332883276285443</v>
      </c>
      <c r="W1655">
        <v>77.838040189289131</v>
      </c>
      <c r="X1655">
        <v>1.8458184722139777</v>
      </c>
      <c r="Y1655">
        <v>3.6916369444279553</v>
      </c>
      <c r="Z1655">
        <v>51.405030028004568</v>
      </c>
      <c r="AA1655">
        <v>9.6756645959399226</v>
      </c>
      <c r="AB1655">
        <v>1.8361231945796497</v>
      </c>
      <c r="AC1655">
        <v>-26.595328448991477</v>
      </c>
      <c r="AD1655">
        <v>56.735337138812646</v>
      </c>
      <c r="AE1655">
        <v>56.946609822756955</v>
      </c>
      <c r="AF1655">
        <v>17793</v>
      </c>
      <c r="AG1655">
        <v>6</v>
      </c>
      <c r="AH1655">
        <v>4</v>
      </c>
      <c r="AI1655">
        <v>6055</v>
      </c>
      <c r="AJ1655">
        <v>66785.5</v>
      </c>
      <c r="AK1655">
        <v>19052</v>
      </c>
      <c r="AL1655">
        <v>80304.5</v>
      </c>
      <c r="AM1655">
        <v>28</v>
      </c>
      <c r="AN1655">
        <v>47068</v>
      </c>
      <c r="AO1655">
        <v>16034</v>
      </c>
    </row>
    <row r="1656" spans="1:41">
      <c r="A1656">
        <v>9</v>
      </c>
      <c r="B1656">
        <v>43</v>
      </c>
      <c r="C1656">
        <v>2017</v>
      </c>
      <c r="D1656">
        <v>99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1</v>
      </c>
      <c r="M1656">
        <v>99</v>
      </c>
      <c r="N1656">
        <v>99</v>
      </c>
      <c r="O1656">
        <v>99</v>
      </c>
      <c r="P1656">
        <v>9999</v>
      </c>
    </row>
    <row r="1657" spans="1:41">
      <c r="A1657">
        <v>9</v>
      </c>
      <c r="B1657">
        <v>44</v>
      </c>
      <c r="C1657">
        <v>2017</v>
      </c>
      <c r="D1657">
        <v>99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2</v>
      </c>
      <c r="M1657">
        <v>99</v>
      </c>
      <c r="N1657">
        <v>99</v>
      </c>
      <c r="O1657">
        <v>99</v>
      </c>
      <c r="P1657">
        <v>9999</v>
      </c>
    </row>
    <row r="1658" spans="1:41">
      <c r="A1658">
        <v>9</v>
      </c>
      <c r="B1658">
        <v>45</v>
      </c>
      <c r="C1658">
        <v>2017</v>
      </c>
      <c r="D1658">
        <v>99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5</v>
      </c>
      <c r="M1658">
        <v>99</v>
      </c>
      <c r="N1658">
        <v>99</v>
      </c>
      <c r="O1658">
        <v>99</v>
      </c>
      <c r="P1658">
        <v>9999</v>
      </c>
    </row>
    <row r="1659" spans="1:41">
      <c r="A1659">
        <v>9</v>
      </c>
      <c r="B1659">
        <v>46</v>
      </c>
      <c r="C1659">
        <v>2017</v>
      </c>
      <c r="D1659">
        <v>99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8</v>
      </c>
      <c r="M1659">
        <v>99</v>
      </c>
      <c r="N1659">
        <v>99</v>
      </c>
      <c r="O1659">
        <v>99</v>
      </c>
      <c r="P1659">
        <v>9999</v>
      </c>
      <c r="Q1659">
        <v>194</v>
      </c>
      <c r="R1659">
        <v>375</v>
      </c>
      <c r="S1659">
        <v>375</v>
      </c>
      <c r="T1659">
        <v>8</v>
      </c>
      <c r="U1659">
        <v>48.432000000000009</v>
      </c>
      <c r="V1659">
        <v>108.7323943661972</v>
      </c>
      <c r="W1659">
        <v>100.36</v>
      </c>
      <c r="X1659">
        <v>2.6666666666666661</v>
      </c>
      <c r="Y1659">
        <v>5.3333333333333321</v>
      </c>
      <c r="Z1659">
        <v>41.6</v>
      </c>
      <c r="AA1659">
        <v>21.48585643316688</v>
      </c>
      <c r="AB1659">
        <v>0.5266649789001101</v>
      </c>
      <c r="AC1659">
        <v>2.3678885021246168</v>
      </c>
      <c r="AD1659">
        <v>2.3735754591286129E-2</v>
      </c>
      <c r="AE1659">
        <v>2.9475524834657599E-2</v>
      </c>
      <c r="AF1659">
        <v>8</v>
      </c>
      <c r="AG1659">
        <v>0</v>
      </c>
      <c r="AH1659">
        <v>0</v>
      </c>
      <c r="AI1659">
        <v>8</v>
      </c>
      <c r="AJ1659">
        <v>12</v>
      </c>
      <c r="AK1659">
        <v>3</v>
      </c>
      <c r="AL1659">
        <v>20</v>
      </c>
      <c r="AM1659">
        <v>0</v>
      </c>
      <c r="AN1659">
        <v>21</v>
      </c>
      <c r="AO1659">
        <v>10</v>
      </c>
    </row>
    <row r="1660" spans="1:41">
      <c r="A1660">
        <v>9</v>
      </c>
      <c r="B1660">
        <v>47</v>
      </c>
      <c r="C1660">
        <v>2017</v>
      </c>
      <c r="D1660">
        <v>99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11</v>
      </c>
      <c r="M1660">
        <v>99</v>
      </c>
      <c r="N1660">
        <v>99</v>
      </c>
      <c r="O1660">
        <v>99</v>
      </c>
      <c r="P1660">
        <v>9999</v>
      </c>
      <c r="Q1660">
        <v>1739</v>
      </c>
      <c r="R1660">
        <v>17772</v>
      </c>
      <c r="S1660">
        <v>17772</v>
      </c>
      <c r="T1660">
        <v>11</v>
      </c>
      <c r="U1660">
        <v>53.53769975241952</v>
      </c>
      <c r="V1660">
        <v>91.571979880458983</v>
      </c>
      <c r="W1660">
        <v>84.520937429665508</v>
      </c>
      <c r="X1660">
        <v>1.80058519018681</v>
      </c>
      <c r="Y1660">
        <v>3.6011703803736199</v>
      </c>
      <c r="Z1660">
        <v>73.823992797659244</v>
      </c>
      <c r="AA1660">
        <v>14.208741162031369</v>
      </c>
      <c r="AB1660">
        <v>0.86702350184444821</v>
      </c>
      <c r="AC1660">
        <v>-24.553058961822298</v>
      </c>
      <c r="AD1660">
        <v>1.1248848815902324</v>
      </c>
      <c r="AE1660">
        <v>1.1764412290378936</v>
      </c>
      <c r="AF1660">
        <v>316</v>
      </c>
      <c r="AG1660">
        <v>2</v>
      </c>
      <c r="AH1660">
        <v>0</v>
      </c>
      <c r="AI1660">
        <v>92</v>
      </c>
      <c r="AJ1660">
        <v>1018</v>
      </c>
      <c r="AK1660">
        <v>247</v>
      </c>
      <c r="AL1660">
        <v>1184</v>
      </c>
      <c r="AM1660">
        <v>0</v>
      </c>
      <c r="AN1660">
        <v>1431</v>
      </c>
      <c r="AO1660">
        <v>443</v>
      </c>
    </row>
    <row r="1661" spans="1:41">
      <c r="A1661">
        <v>9</v>
      </c>
      <c r="B1661">
        <v>48</v>
      </c>
      <c r="C1661">
        <v>2017</v>
      </c>
      <c r="D1661">
        <v>99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14</v>
      </c>
      <c r="M1661">
        <v>99</v>
      </c>
      <c r="N1661">
        <v>99</v>
      </c>
      <c r="O1661">
        <v>99</v>
      </c>
      <c r="P1661">
        <v>9999</v>
      </c>
      <c r="Q1661">
        <v>2509</v>
      </c>
      <c r="R1661">
        <v>687858</v>
      </c>
      <c r="S1661">
        <v>687764</v>
      </c>
      <c r="T1661">
        <v>14</v>
      </c>
      <c r="U1661">
        <v>57.686655596978035</v>
      </c>
      <c r="V1661">
        <v>90.101888218568973</v>
      </c>
      <c r="W1661">
        <v>83.155900643243001</v>
      </c>
      <c r="X1661">
        <v>1.8380247085881096</v>
      </c>
      <c r="Y1661">
        <v>3.6760494171762192</v>
      </c>
      <c r="Z1661">
        <v>66.045899008225533</v>
      </c>
      <c r="AA1661">
        <v>8.8034407059889457</v>
      </c>
      <c r="AB1661">
        <v>1.2055769714621236</v>
      </c>
      <c r="AC1661">
        <v>-3.0546728892970574</v>
      </c>
      <c r="AD1661">
        <v>43.538209817741055</v>
      </c>
      <c r="AE1661">
        <v>44.792173597869692</v>
      </c>
      <c r="AF1661">
        <v>11542</v>
      </c>
      <c r="AG1661">
        <v>433</v>
      </c>
      <c r="AH1661">
        <v>1</v>
      </c>
      <c r="AI1661">
        <v>3002</v>
      </c>
      <c r="AJ1661">
        <v>40402</v>
      </c>
      <c r="AK1661">
        <v>11462</v>
      </c>
      <c r="AL1661">
        <v>46670</v>
      </c>
      <c r="AM1661">
        <v>11</v>
      </c>
      <c r="AN1661">
        <v>47431</v>
      </c>
      <c r="AO1661">
        <v>16173</v>
      </c>
    </row>
    <row r="1662" spans="1:41">
      <c r="A1662">
        <v>9</v>
      </c>
      <c r="B1662">
        <v>49</v>
      </c>
      <c r="C1662">
        <v>2017</v>
      </c>
      <c r="D1662">
        <v>99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17</v>
      </c>
      <c r="M1662">
        <v>99</v>
      </c>
      <c r="N1662">
        <v>99</v>
      </c>
      <c r="O1662">
        <v>99</v>
      </c>
      <c r="P1662">
        <v>9999</v>
      </c>
      <c r="Q1662">
        <v>2524</v>
      </c>
      <c r="R1662">
        <v>868174</v>
      </c>
      <c r="S1662">
        <v>868167</v>
      </c>
      <c r="T1662">
        <v>17</v>
      </c>
      <c r="U1662">
        <v>62.009517754072654</v>
      </c>
      <c r="V1662">
        <v>86.047428820165479</v>
      </c>
      <c r="W1662">
        <v>79.421158486788997</v>
      </c>
      <c r="X1662">
        <v>2.494315655617422</v>
      </c>
      <c r="Y1662">
        <v>4.9886313112348439</v>
      </c>
      <c r="Z1662">
        <v>50.855473672328358</v>
      </c>
      <c r="AA1662">
        <v>9.8164207200860556</v>
      </c>
      <c r="AB1662">
        <v>1.8596512538599224</v>
      </c>
      <c r="AC1662">
        <v>-26.341479282008624</v>
      </c>
      <c r="AD1662">
        <v>54.951373350760655</v>
      </c>
      <c r="AE1662">
        <v>54.001909648257751</v>
      </c>
      <c r="AF1662">
        <v>19675</v>
      </c>
      <c r="AG1662">
        <v>1374</v>
      </c>
      <c r="AH1662">
        <v>4</v>
      </c>
      <c r="AI1662">
        <v>6733</v>
      </c>
      <c r="AJ1662">
        <v>60121</v>
      </c>
      <c r="AK1662">
        <v>18624</v>
      </c>
      <c r="AL1662">
        <v>68740</v>
      </c>
      <c r="AM1662">
        <v>21</v>
      </c>
      <c r="AN1662">
        <v>59092</v>
      </c>
      <c r="AO1662">
        <v>22156</v>
      </c>
    </row>
    <row r="1663" spans="1:41">
      <c r="A1663">
        <v>9</v>
      </c>
      <c r="B1663">
        <v>50</v>
      </c>
      <c r="C1663">
        <v>2016</v>
      </c>
      <c r="D1663">
        <v>99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1</v>
      </c>
      <c r="M1663">
        <v>99</v>
      </c>
      <c r="N1663">
        <v>99</v>
      </c>
      <c r="O1663">
        <v>99</v>
      </c>
      <c r="P1663">
        <v>9999</v>
      </c>
      <c r="Q1663">
        <v>2</v>
      </c>
      <c r="R1663">
        <v>2</v>
      </c>
      <c r="S1663">
        <v>0</v>
      </c>
      <c r="T1663">
        <v>1</v>
      </c>
      <c r="X1663">
        <v>0</v>
      </c>
      <c r="Y1663">
        <v>0</v>
      </c>
      <c r="Z1663">
        <v>0</v>
      </c>
      <c r="AD1663">
        <v>1.2646929657461075E-4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1</v>
      </c>
      <c r="AL1663">
        <v>0</v>
      </c>
      <c r="AM1663">
        <v>0</v>
      </c>
      <c r="AN1663">
        <v>1</v>
      </c>
      <c r="AO1663">
        <v>0</v>
      </c>
    </row>
    <row r="1664" spans="1:41">
      <c r="A1664">
        <v>9</v>
      </c>
      <c r="B1664">
        <v>51</v>
      </c>
      <c r="C1664">
        <v>2016</v>
      </c>
      <c r="D1664">
        <v>99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2</v>
      </c>
      <c r="M1664">
        <v>99</v>
      </c>
      <c r="N1664">
        <v>99</v>
      </c>
      <c r="O1664">
        <v>99</v>
      </c>
      <c r="P1664">
        <v>9999</v>
      </c>
    </row>
    <row r="1665" spans="1:41">
      <c r="A1665">
        <v>9</v>
      </c>
      <c r="B1665">
        <v>52</v>
      </c>
      <c r="C1665">
        <v>2016</v>
      </c>
      <c r="D1665">
        <v>99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5</v>
      </c>
      <c r="M1665">
        <v>99</v>
      </c>
      <c r="N1665">
        <v>99</v>
      </c>
      <c r="O1665">
        <v>99</v>
      </c>
      <c r="P1665">
        <v>9999</v>
      </c>
      <c r="Q1665">
        <v>1</v>
      </c>
      <c r="R1665">
        <v>1</v>
      </c>
      <c r="S1665">
        <v>1</v>
      </c>
      <c r="T1665">
        <v>5</v>
      </c>
      <c r="U1665">
        <v>42</v>
      </c>
      <c r="V1665">
        <v>82.556879739978299</v>
      </c>
      <c r="W1665">
        <v>76.2</v>
      </c>
      <c r="X1665">
        <v>0</v>
      </c>
      <c r="Y1665">
        <v>0</v>
      </c>
      <c r="Z1665">
        <v>0</v>
      </c>
      <c r="AA1665">
        <v>0</v>
      </c>
      <c r="AB1665">
        <v>0</v>
      </c>
      <c r="AD1665">
        <v>6.3234648287305374E-5</v>
      </c>
      <c r="AE1665">
        <v>5.9597283324320235E-5</v>
      </c>
      <c r="AF1665">
        <v>0</v>
      </c>
      <c r="AG1665">
        <v>0</v>
      </c>
      <c r="AH1665">
        <v>0</v>
      </c>
      <c r="AI1665">
        <v>0</v>
      </c>
      <c r="AJ1665">
        <v>1</v>
      </c>
      <c r="AK1665">
        <v>0</v>
      </c>
      <c r="AL1665">
        <v>0</v>
      </c>
      <c r="AM1665">
        <v>0</v>
      </c>
      <c r="AN1665">
        <v>0</v>
      </c>
      <c r="AO1665">
        <v>0</v>
      </c>
    </row>
    <row r="1666" spans="1:41">
      <c r="A1666">
        <v>9</v>
      </c>
      <c r="B1666">
        <v>53</v>
      </c>
      <c r="C1666">
        <v>2016</v>
      </c>
      <c r="D1666">
        <v>99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8</v>
      </c>
      <c r="M1666">
        <v>99</v>
      </c>
      <c r="N1666">
        <v>99</v>
      </c>
      <c r="O1666">
        <v>99</v>
      </c>
      <c r="P1666">
        <v>9999</v>
      </c>
      <c r="Q1666">
        <v>182</v>
      </c>
      <c r="R1666">
        <v>362</v>
      </c>
      <c r="S1666">
        <v>362</v>
      </c>
      <c r="T1666">
        <v>8</v>
      </c>
      <c r="U1666">
        <v>48.414364640883981</v>
      </c>
      <c r="V1666">
        <v>108.49799177555779</v>
      </c>
      <c r="W1666">
        <v>100.14364640883976</v>
      </c>
      <c r="X1666">
        <v>2.7624309392265194</v>
      </c>
      <c r="Y1666">
        <v>5.5248618784530388</v>
      </c>
      <c r="Z1666">
        <v>43.922651933701665</v>
      </c>
      <c r="AA1666">
        <v>19.593068059532445</v>
      </c>
      <c r="AB1666">
        <v>0.62154082255987986</v>
      </c>
      <c r="AC1666">
        <v>6.3549869283565394</v>
      </c>
      <c r="AD1666">
        <v>2.289094268000454E-2</v>
      </c>
      <c r="AE1666">
        <v>2.8353290224058487E-2</v>
      </c>
      <c r="AF1666">
        <v>3</v>
      </c>
      <c r="AG1666">
        <v>0</v>
      </c>
      <c r="AH1666">
        <v>0</v>
      </c>
      <c r="AI1666">
        <v>4</v>
      </c>
      <c r="AJ1666">
        <v>22</v>
      </c>
      <c r="AK1666">
        <v>2</v>
      </c>
      <c r="AL1666">
        <v>16</v>
      </c>
      <c r="AM1666">
        <v>0</v>
      </c>
      <c r="AN1666">
        <v>18</v>
      </c>
      <c r="AO1666">
        <v>4</v>
      </c>
    </row>
    <row r="1667" spans="1:41">
      <c r="A1667">
        <v>9</v>
      </c>
      <c r="B1667">
        <v>54</v>
      </c>
      <c r="C1667">
        <v>2016</v>
      </c>
      <c r="D1667">
        <v>99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11</v>
      </c>
      <c r="M1667">
        <v>99</v>
      </c>
      <c r="N1667">
        <v>99</v>
      </c>
      <c r="O1667">
        <v>99</v>
      </c>
      <c r="P1667">
        <v>9999</v>
      </c>
      <c r="Q1667">
        <v>1655</v>
      </c>
      <c r="R1667">
        <v>18847</v>
      </c>
      <c r="S1667">
        <v>18847</v>
      </c>
      <c r="T1667">
        <v>11</v>
      </c>
      <c r="U1667">
        <v>53.481827346527282</v>
      </c>
      <c r="V1667">
        <v>91.36887271689568</v>
      </c>
      <c r="W1667">
        <v>84.333469517695434</v>
      </c>
      <c r="X1667">
        <v>2.1329654586936919</v>
      </c>
      <c r="Y1667">
        <v>4.2659309173873838</v>
      </c>
      <c r="Z1667">
        <v>73.804849578182214</v>
      </c>
      <c r="AA1667">
        <v>13.887388752847423</v>
      </c>
      <c r="AB1667">
        <v>0.91778920382956475</v>
      </c>
      <c r="AC1667">
        <v>-20.307975181082501</v>
      </c>
      <c r="AD1667">
        <v>1.1917834162708445</v>
      </c>
      <c r="AE1667">
        <v>1.2431218223923397</v>
      </c>
      <c r="AF1667">
        <v>325</v>
      </c>
      <c r="AG1667">
        <v>2</v>
      </c>
      <c r="AH1667">
        <v>0</v>
      </c>
      <c r="AI1667">
        <v>114</v>
      </c>
      <c r="AJ1667">
        <v>1310</v>
      </c>
      <c r="AK1667">
        <v>299</v>
      </c>
      <c r="AL1667">
        <v>1183</v>
      </c>
      <c r="AM1667">
        <v>3</v>
      </c>
      <c r="AN1667">
        <v>1214</v>
      </c>
      <c r="AO1667">
        <v>519</v>
      </c>
    </row>
    <row r="1668" spans="1:41">
      <c r="A1668">
        <v>9</v>
      </c>
      <c r="B1668">
        <v>55</v>
      </c>
      <c r="C1668">
        <v>2016</v>
      </c>
      <c r="D1668">
        <v>99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14</v>
      </c>
      <c r="M1668">
        <v>99</v>
      </c>
      <c r="N1668">
        <v>99</v>
      </c>
      <c r="O1668">
        <v>99</v>
      </c>
      <c r="P1668">
        <v>9999</v>
      </c>
      <c r="Q1668">
        <v>2414</v>
      </c>
      <c r="R1668">
        <v>649575</v>
      </c>
      <c r="S1668">
        <v>649519</v>
      </c>
      <c r="T1668">
        <v>14</v>
      </c>
      <c r="U1668">
        <v>57.684209391873047</v>
      </c>
      <c r="V1668">
        <v>90.465590257268133</v>
      </c>
      <c r="W1668">
        <v>83.494021729924498</v>
      </c>
      <c r="X1668">
        <v>2.5909248354693455</v>
      </c>
      <c r="Y1668">
        <v>5.181849670938691</v>
      </c>
      <c r="Z1668">
        <v>68.265404302813394</v>
      </c>
      <c r="AA1668">
        <v>9.0860458314104608</v>
      </c>
      <c r="AB1668">
        <v>1.2097714487729216</v>
      </c>
      <c r="AC1668">
        <v>-2.3165870576072698</v>
      </c>
      <c r="AD1668">
        <v>41.075646661226394</v>
      </c>
      <c r="AE1668">
        <v>42.414927830544194</v>
      </c>
      <c r="AF1668">
        <v>10559</v>
      </c>
      <c r="AG1668">
        <v>201</v>
      </c>
      <c r="AH1668">
        <v>2</v>
      </c>
      <c r="AI1668">
        <v>3110</v>
      </c>
      <c r="AJ1668">
        <v>49482</v>
      </c>
      <c r="AK1668">
        <v>12012</v>
      </c>
      <c r="AL1668">
        <v>44978</v>
      </c>
      <c r="AM1668">
        <v>52</v>
      </c>
      <c r="AN1668">
        <v>37436</v>
      </c>
      <c r="AO1668">
        <v>16841</v>
      </c>
    </row>
    <row r="1669" spans="1:41">
      <c r="A1669">
        <v>9</v>
      </c>
      <c r="B1669">
        <v>56</v>
      </c>
      <c r="C1669">
        <v>2016</v>
      </c>
      <c r="D1669">
        <v>99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17</v>
      </c>
      <c r="M1669">
        <v>99</v>
      </c>
      <c r="N1669">
        <v>99</v>
      </c>
      <c r="O1669">
        <v>99</v>
      </c>
      <c r="P1669">
        <v>9999</v>
      </c>
      <c r="Q1669">
        <v>2472</v>
      </c>
      <c r="R1669">
        <v>903305.5</v>
      </c>
      <c r="S1669">
        <v>903303.5</v>
      </c>
      <c r="T1669">
        <v>17</v>
      </c>
      <c r="U1669">
        <v>62.143844233970071</v>
      </c>
      <c r="V1669">
        <v>86.358871351171345</v>
      </c>
      <c r="W1669">
        <v>79.70904839846159</v>
      </c>
      <c r="X1669">
        <v>3.2785143010863993</v>
      </c>
      <c r="Y1669">
        <v>6.5570286021727986</v>
      </c>
      <c r="Z1669">
        <v>50.569325660034174</v>
      </c>
      <c r="AA1669">
        <v>10.243721060027521</v>
      </c>
      <c r="AB1669">
        <v>1.9338322565241484</v>
      </c>
      <c r="AC1669">
        <v>-25.598810378375848</v>
      </c>
      <c r="AD1669">
        <v>57.120205588488496</v>
      </c>
      <c r="AE1669">
        <v>56.313537459556095</v>
      </c>
      <c r="AF1669">
        <v>19115</v>
      </c>
      <c r="AG1669">
        <v>689</v>
      </c>
      <c r="AH1669">
        <v>4</v>
      </c>
      <c r="AI1669">
        <v>7081</v>
      </c>
      <c r="AJ1669">
        <v>84680</v>
      </c>
      <c r="AK1669">
        <v>22146</v>
      </c>
      <c r="AL1669">
        <v>74365</v>
      </c>
      <c r="AM1669">
        <v>90</v>
      </c>
      <c r="AN1669">
        <v>50753</v>
      </c>
      <c r="AO1669">
        <v>23572</v>
      </c>
    </row>
    <row r="1670" spans="1:41">
      <c r="A1670">
        <v>9</v>
      </c>
      <c r="B1670">
        <v>57</v>
      </c>
      <c r="C1670">
        <v>2015</v>
      </c>
      <c r="D1670">
        <v>99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1</v>
      </c>
      <c r="M1670">
        <v>99</v>
      </c>
      <c r="N1670">
        <v>99</v>
      </c>
      <c r="O1670">
        <v>99</v>
      </c>
      <c r="P1670">
        <v>9999</v>
      </c>
      <c r="Q1670">
        <v>3</v>
      </c>
      <c r="R1670">
        <v>5</v>
      </c>
      <c r="S1670">
        <v>0</v>
      </c>
      <c r="T1670">
        <v>1</v>
      </c>
      <c r="X1670">
        <v>0</v>
      </c>
      <c r="Y1670">
        <v>0</v>
      </c>
      <c r="AD1670">
        <v>3.287358528525725E-4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</row>
    <row r="1671" spans="1:41">
      <c r="A1671">
        <v>9</v>
      </c>
      <c r="B1671">
        <v>58</v>
      </c>
      <c r="C1671">
        <v>2015</v>
      </c>
      <c r="D1671">
        <v>99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2</v>
      </c>
      <c r="M1671">
        <v>99</v>
      </c>
      <c r="N1671">
        <v>99</v>
      </c>
      <c r="O1671">
        <v>99</v>
      </c>
      <c r="P1671">
        <v>9999</v>
      </c>
    </row>
    <row r="1672" spans="1:41">
      <c r="A1672">
        <v>9</v>
      </c>
      <c r="B1672">
        <v>59</v>
      </c>
      <c r="C1672">
        <v>2015</v>
      </c>
      <c r="D1672">
        <v>99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5</v>
      </c>
      <c r="M1672">
        <v>99</v>
      </c>
      <c r="N1672">
        <v>99</v>
      </c>
      <c r="O1672">
        <v>99</v>
      </c>
      <c r="P1672">
        <v>9999</v>
      </c>
      <c r="Q1672">
        <v>1</v>
      </c>
      <c r="R1672">
        <v>1</v>
      </c>
      <c r="S1672">
        <v>1</v>
      </c>
      <c r="T1672">
        <v>5</v>
      </c>
      <c r="U1672">
        <v>43</v>
      </c>
      <c r="V1672">
        <v>108.99241603466956</v>
      </c>
      <c r="W1672">
        <v>100.60000000000002</v>
      </c>
      <c r="X1672">
        <v>0</v>
      </c>
      <c r="Y1672">
        <v>0</v>
      </c>
      <c r="AA1672">
        <v>0</v>
      </c>
      <c r="AB1672">
        <v>0</v>
      </c>
      <c r="AD1672">
        <v>6.5747170570514492E-5</v>
      </c>
      <c r="AE1672">
        <v>8.1558844368627691E-5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</row>
    <row r="1673" spans="1:41">
      <c r="A1673">
        <v>9</v>
      </c>
      <c r="B1673">
        <v>60</v>
      </c>
      <c r="C1673">
        <v>2015</v>
      </c>
      <c r="D1673">
        <v>99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8</v>
      </c>
      <c r="M1673">
        <v>99</v>
      </c>
      <c r="N1673">
        <v>99</v>
      </c>
      <c r="O1673">
        <v>99</v>
      </c>
      <c r="P1673">
        <v>9999</v>
      </c>
      <c r="Q1673">
        <v>103</v>
      </c>
      <c r="R1673">
        <v>151</v>
      </c>
      <c r="S1673">
        <v>151</v>
      </c>
      <c r="T1673">
        <v>8</v>
      </c>
      <c r="U1673">
        <v>48.52980132450331</v>
      </c>
      <c r="V1673">
        <v>87.890767939270873</v>
      </c>
      <c r="W1673">
        <v>81.123178807947014</v>
      </c>
      <c r="X1673">
        <v>0.66225165562913901</v>
      </c>
      <c r="Y1673">
        <v>1.3245033112582778</v>
      </c>
      <c r="AA1673">
        <v>17.248316718749045</v>
      </c>
      <c r="AB1673">
        <v>1.3896874059859348</v>
      </c>
      <c r="AC1673">
        <v>-6.5715864932936148</v>
      </c>
      <c r="AD1673">
        <v>9.9278227561476872E-3</v>
      </c>
      <c r="AE1673">
        <v>9.9310459242340152E-3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1</v>
      </c>
      <c r="AO1673">
        <v>2</v>
      </c>
    </row>
    <row r="1674" spans="1:41">
      <c r="A1674">
        <v>9</v>
      </c>
      <c r="B1674">
        <v>61</v>
      </c>
      <c r="C1674">
        <v>2015</v>
      </c>
      <c r="D1674">
        <v>99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11</v>
      </c>
      <c r="M1674">
        <v>99</v>
      </c>
      <c r="N1674">
        <v>99</v>
      </c>
      <c r="O1674">
        <v>99</v>
      </c>
      <c r="P1674">
        <v>9999</v>
      </c>
      <c r="Q1674">
        <v>1479</v>
      </c>
      <c r="R1674">
        <v>12047</v>
      </c>
      <c r="S1674">
        <v>12047</v>
      </c>
      <c r="T1674">
        <v>11</v>
      </c>
      <c r="U1674">
        <v>53.616086992612281</v>
      </c>
      <c r="V1674">
        <v>88.170402651010662</v>
      </c>
      <c r="W1674">
        <v>81.381281646882755</v>
      </c>
      <c r="X1674">
        <v>2.0004980493068811</v>
      </c>
      <c r="Y1674">
        <v>4.0009960986137623</v>
      </c>
      <c r="AA1674">
        <v>9.0660961203697354</v>
      </c>
      <c r="AB1674">
        <v>0.7658240375229981</v>
      </c>
      <c r="AC1674">
        <v>3.4128817395254938</v>
      </c>
      <c r="AD1674">
        <v>0.79205616386298816</v>
      </c>
      <c r="AE1674">
        <v>0.79483414996675605</v>
      </c>
      <c r="AF1674">
        <v>1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178</v>
      </c>
      <c r="AO1674">
        <v>164</v>
      </c>
    </row>
    <row r="1675" spans="1:41">
      <c r="A1675">
        <v>9</v>
      </c>
      <c r="B1675">
        <v>62</v>
      </c>
      <c r="C1675">
        <v>2015</v>
      </c>
      <c r="D1675">
        <v>99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14</v>
      </c>
      <c r="M1675">
        <v>99</v>
      </c>
      <c r="N1675">
        <v>99</v>
      </c>
      <c r="O1675">
        <v>99</v>
      </c>
      <c r="P1675">
        <v>9999</v>
      </c>
      <c r="Q1675">
        <v>2203</v>
      </c>
      <c r="R1675">
        <v>558182</v>
      </c>
      <c r="S1675">
        <v>558161</v>
      </c>
      <c r="T1675">
        <v>14</v>
      </c>
      <c r="U1675">
        <v>57.745815275520883</v>
      </c>
      <c r="V1675">
        <v>90.805676138102044</v>
      </c>
      <c r="W1675">
        <v>83.810979986060474</v>
      </c>
      <c r="X1675">
        <v>2.4395268926622502</v>
      </c>
      <c r="Y1675">
        <v>4.8790537853245004</v>
      </c>
      <c r="AA1675">
        <v>8.3998648215898726</v>
      </c>
      <c r="AB1675">
        <v>1.1902224203263578</v>
      </c>
      <c r="AC1675">
        <v>-1.2035452884607851</v>
      </c>
      <c r="AD1675">
        <v>36.698887163390928</v>
      </c>
      <c r="AE1675">
        <v>37.925689894282193</v>
      </c>
      <c r="AF1675">
        <v>111</v>
      </c>
      <c r="AG1675">
        <v>0</v>
      </c>
      <c r="AH1675">
        <v>0</v>
      </c>
      <c r="AI1675">
        <v>1</v>
      </c>
      <c r="AJ1675">
        <v>17</v>
      </c>
      <c r="AK1675">
        <v>0</v>
      </c>
      <c r="AL1675">
        <v>32</v>
      </c>
      <c r="AM1675">
        <v>0</v>
      </c>
      <c r="AN1675">
        <v>6785</v>
      </c>
      <c r="AO1675">
        <v>5696</v>
      </c>
    </row>
    <row r="1676" spans="1:41">
      <c r="A1676">
        <v>9</v>
      </c>
      <c r="B1676">
        <v>63</v>
      </c>
      <c r="C1676">
        <v>2015</v>
      </c>
      <c r="D1676">
        <v>99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17</v>
      </c>
      <c r="M1676">
        <v>99</v>
      </c>
      <c r="N1676">
        <v>99</v>
      </c>
      <c r="O1676">
        <v>99</v>
      </c>
      <c r="P1676">
        <v>9999</v>
      </c>
      <c r="Q1676">
        <v>2286</v>
      </c>
      <c r="R1676">
        <v>943454</v>
      </c>
      <c r="S1676">
        <v>943446</v>
      </c>
      <c r="T1676">
        <v>17</v>
      </c>
      <c r="U1676">
        <v>62.290705562374512</v>
      </c>
      <c r="V1676">
        <v>86.787342275987484</v>
      </c>
      <c r="W1676">
        <v>80.103952595059582</v>
      </c>
      <c r="X1676">
        <v>2.5492498839371081</v>
      </c>
      <c r="Y1676">
        <v>5.0984997678742161</v>
      </c>
      <c r="AA1676">
        <v>9.8580244803437829</v>
      </c>
      <c r="AB1676">
        <v>1.9759393929163864</v>
      </c>
      <c r="AC1676">
        <v>-26.675217035980967</v>
      </c>
      <c r="AD1676">
        <v>62.029431063434174</v>
      </c>
      <c r="AE1676">
        <v>61.269463350982441</v>
      </c>
      <c r="AF1676">
        <v>240</v>
      </c>
      <c r="AG1676">
        <v>0</v>
      </c>
      <c r="AH1676">
        <v>0</v>
      </c>
      <c r="AI1676">
        <v>5</v>
      </c>
      <c r="AJ1676">
        <v>25</v>
      </c>
      <c r="AK1676">
        <v>2</v>
      </c>
      <c r="AL1676">
        <v>58</v>
      </c>
      <c r="AM1676">
        <v>0</v>
      </c>
      <c r="AN1676">
        <v>15795</v>
      </c>
      <c r="AO1676">
        <v>9197</v>
      </c>
    </row>
    <row r="1677" spans="1:41">
      <c r="A1677">
        <v>9</v>
      </c>
      <c r="B1677">
        <v>64</v>
      </c>
      <c r="C1677">
        <v>2014</v>
      </c>
      <c r="D1677">
        <v>99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1</v>
      </c>
      <c r="M1677">
        <v>99</v>
      </c>
      <c r="N1677">
        <v>99</v>
      </c>
      <c r="O1677">
        <v>99</v>
      </c>
      <c r="P1677">
        <v>9999</v>
      </c>
    </row>
    <row r="1678" spans="1:41">
      <c r="A1678">
        <v>9</v>
      </c>
      <c r="B1678">
        <v>65</v>
      </c>
      <c r="C1678">
        <v>2014</v>
      </c>
      <c r="D1678">
        <v>99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2</v>
      </c>
      <c r="M1678">
        <v>99</v>
      </c>
      <c r="N1678">
        <v>99</v>
      </c>
      <c r="O1678">
        <v>99</v>
      </c>
      <c r="P1678">
        <v>9999</v>
      </c>
    </row>
    <row r="1679" spans="1:41">
      <c r="A1679">
        <v>9</v>
      </c>
      <c r="B1679">
        <v>66</v>
      </c>
      <c r="C1679">
        <v>2014</v>
      </c>
      <c r="D1679">
        <v>99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5</v>
      </c>
      <c r="M1679">
        <v>99</v>
      </c>
      <c r="N1679">
        <v>99</v>
      </c>
      <c r="O1679">
        <v>99</v>
      </c>
      <c r="P1679">
        <v>9999</v>
      </c>
    </row>
    <row r="1680" spans="1:41">
      <c r="A1680">
        <v>9</v>
      </c>
      <c r="B1680">
        <v>67</v>
      </c>
      <c r="C1680">
        <v>2014</v>
      </c>
      <c r="D1680">
        <v>99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8</v>
      </c>
      <c r="M1680">
        <v>99</v>
      </c>
      <c r="N1680">
        <v>99</v>
      </c>
      <c r="O1680">
        <v>99</v>
      </c>
      <c r="P1680">
        <v>9999</v>
      </c>
      <c r="Q1680">
        <v>93</v>
      </c>
      <c r="R1680">
        <v>123</v>
      </c>
      <c r="S1680">
        <v>123</v>
      </c>
      <c r="T1680">
        <v>8</v>
      </c>
      <c r="U1680">
        <v>48.430894308943088</v>
      </c>
      <c r="V1680">
        <v>84.906940076984753</v>
      </c>
      <c r="W1680">
        <v>78.369105691056902</v>
      </c>
      <c r="X1680">
        <v>0</v>
      </c>
      <c r="Y1680">
        <v>0</v>
      </c>
      <c r="AA1680">
        <v>14.118270064236469</v>
      </c>
      <c r="AB1680">
        <v>0.4952013766777269</v>
      </c>
      <c r="AC1680">
        <v>15.110043933050076</v>
      </c>
      <c r="AD1680">
        <v>8.184400532584889E-3</v>
      </c>
      <c r="AE1680">
        <v>8.1734951942359357E-3</v>
      </c>
    </row>
    <row r="1681" spans="1:31">
      <c r="A1681">
        <v>9</v>
      </c>
      <c r="B1681">
        <v>68</v>
      </c>
      <c r="C1681">
        <v>2014</v>
      </c>
      <c r="D1681">
        <v>99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11</v>
      </c>
      <c r="M1681">
        <v>99</v>
      </c>
      <c r="N1681">
        <v>99</v>
      </c>
      <c r="O1681">
        <v>99</v>
      </c>
      <c r="P1681">
        <v>9999</v>
      </c>
      <c r="Q1681">
        <v>1430</v>
      </c>
      <c r="R1681">
        <v>9811</v>
      </c>
      <c r="S1681">
        <v>9810</v>
      </c>
      <c r="T1681">
        <v>11</v>
      </c>
      <c r="U1681">
        <v>53.593883792048914</v>
      </c>
      <c r="V1681">
        <v>85.453464139340355</v>
      </c>
      <c r="W1681">
        <v>78.869531090724251</v>
      </c>
      <c r="X1681">
        <v>0</v>
      </c>
      <c r="Y1681">
        <v>0</v>
      </c>
      <c r="AA1681">
        <v>8.5837710635823985</v>
      </c>
      <c r="AB1681">
        <v>0.23134430248391724</v>
      </c>
      <c r="AC1681">
        <v>10.299452659710038</v>
      </c>
      <c r="AD1681">
        <v>0.65282238719666996</v>
      </c>
      <c r="AE1681">
        <v>0.65604869432556445</v>
      </c>
    </row>
    <row r="1682" spans="1:31">
      <c r="A1682">
        <v>9</v>
      </c>
      <c r="B1682">
        <v>69</v>
      </c>
      <c r="C1682">
        <v>2014</v>
      </c>
      <c r="D1682">
        <v>99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14</v>
      </c>
      <c r="M1682">
        <v>99</v>
      </c>
      <c r="N1682">
        <v>99</v>
      </c>
      <c r="O1682">
        <v>99</v>
      </c>
      <c r="P1682">
        <v>9999</v>
      </c>
      <c r="Q1682">
        <v>2182</v>
      </c>
      <c r="R1682">
        <v>478541</v>
      </c>
      <c r="S1682">
        <v>478509</v>
      </c>
      <c r="T1682">
        <v>14</v>
      </c>
      <c r="U1682">
        <v>57.816799684018498</v>
      </c>
      <c r="V1682">
        <v>87.854053207490949</v>
      </c>
      <c r="W1682">
        <v>81.085534859321925</v>
      </c>
      <c r="X1682">
        <v>0</v>
      </c>
      <c r="Y1682">
        <v>0</v>
      </c>
      <c r="AA1682">
        <v>8.2798331582547213</v>
      </c>
      <c r="AB1682">
        <v>1.0873217028281048</v>
      </c>
      <c r="AC1682">
        <v>-3.6673495621193242</v>
      </c>
      <c r="AD1682">
        <v>31.842042400517943</v>
      </c>
      <c r="AE1682">
        <v>32.899652113543169</v>
      </c>
    </row>
    <row r="1683" spans="1:31">
      <c r="A1683">
        <v>9</v>
      </c>
      <c r="B1683">
        <v>70</v>
      </c>
      <c r="C1683">
        <v>2014</v>
      </c>
      <c r="D1683">
        <v>99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17</v>
      </c>
      <c r="M1683">
        <v>99</v>
      </c>
      <c r="N1683">
        <v>99</v>
      </c>
      <c r="O1683">
        <v>99</v>
      </c>
      <c r="P1683">
        <v>9999</v>
      </c>
      <c r="Q1683">
        <v>2292</v>
      </c>
      <c r="R1683">
        <v>1014384</v>
      </c>
      <c r="S1683">
        <v>1014336</v>
      </c>
      <c r="T1683">
        <v>17</v>
      </c>
      <c r="U1683">
        <v>62.472111805161241</v>
      </c>
      <c r="V1683">
        <v>83.68973287359826</v>
      </c>
      <c r="W1683">
        <v>77.243981185722873</v>
      </c>
      <c r="X1683">
        <v>0</v>
      </c>
      <c r="Y1683">
        <v>0</v>
      </c>
      <c r="AA1683">
        <v>9.367232217110077</v>
      </c>
      <c r="AB1683">
        <v>1.9507219400304472</v>
      </c>
      <c r="AC1683">
        <v>-30.036846044220567</v>
      </c>
      <c r="AD1683">
        <v>67.496950811752811</v>
      </c>
      <c r="AE1683">
        <v>66.436125696937026</v>
      </c>
    </row>
    <row r="1684" spans="1:31">
      <c r="A1684">
        <v>9</v>
      </c>
      <c r="B1684">
        <v>71</v>
      </c>
      <c r="C1684">
        <v>2013</v>
      </c>
      <c r="D1684">
        <v>99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1</v>
      </c>
      <c r="M1684">
        <v>99</v>
      </c>
      <c r="N1684">
        <v>99</v>
      </c>
      <c r="O1684">
        <v>99</v>
      </c>
      <c r="P1684">
        <v>9999</v>
      </c>
    </row>
    <row r="1685" spans="1:31">
      <c r="A1685">
        <v>9</v>
      </c>
      <c r="B1685">
        <v>72</v>
      </c>
      <c r="C1685">
        <v>2013</v>
      </c>
      <c r="D1685">
        <v>99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2</v>
      </c>
      <c r="M1685">
        <v>99</v>
      </c>
      <c r="N1685">
        <v>99</v>
      </c>
      <c r="O1685">
        <v>99</v>
      </c>
      <c r="P1685">
        <v>9999</v>
      </c>
    </row>
    <row r="1686" spans="1:31">
      <c r="A1686">
        <v>9</v>
      </c>
      <c r="B1686">
        <v>73</v>
      </c>
      <c r="C1686">
        <v>2013</v>
      </c>
      <c r="D1686">
        <v>99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5</v>
      </c>
      <c r="M1686">
        <v>99</v>
      </c>
      <c r="N1686">
        <v>99</v>
      </c>
      <c r="O1686">
        <v>99</v>
      </c>
      <c r="P1686">
        <v>9999</v>
      </c>
    </row>
    <row r="1687" spans="1:31">
      <c r="A1687">
        <v>9</v>
      </c>
      <c r="B1687">
        <v>74</v>
      </c>
      <c r="C1687">
        <v>2013</v>
      </c>
      <c r="D1687">
        <v>99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8</v>
      </c>
      <c r="M1687">
        <v>99</v>
      </c>
      <c r="N1687">
        <v>99</v>
      </c>
      <c r="O1687">
        <v>99</v>
      </c>
      <c r="P1687">
        <v>9999</v>
      </c>
      <c r="Q1687">
        <v>504</v>
      </c>
      <c r="R1687">
        <v>975</v>
      </c>
      <c r="S1687">
        <v>975</v>
      </c>
      <c r="T1687">
        <v>8</v>
      </c>
      <c r="U1687">
        <v>48.532307692307683</v>
      </c>
      <c r="V1687">
        <v>93.609467455621356</v>
      </c>
      <c r="W1687">
        <v>86.401538461538422</v>
      </c>
      <c r="X1687">
        <v>0</v>
      </c>
      <c r="Y1687">
        <v>0</v>
      </c>
      <c r="AA1687">
        <v>12.331678102051502</v>
      </c>
      <c r="AB1687">
        <v>0.49895512124636338</v>
      </c>
      <c r="AC1687">
        <v>8.5579330739285808</v>
      </c>
      <c r="AD1687">
        <v>6.4191106470331855E-2</v>
      </c>
      <c r="AE1687">
        <v>7.2330420001612092E-2</v>
      </c>
    </row>
    <row r="1688" spans="1:31">
      <c r="A1688">
        <v>9</v>
      </c>
      <c r="B1688">
        <v>75</v>
      </c>
      <c r="C1688">
        <v>2013</v>
      </c>
      <c r="D1688">
        <v>99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11</v>
      </c>
      <c r="M1688">
        <v>99</v>
      </c>
      <c r="N1688">
        <v>99</v>
      </c>
      <c r="O1688">
        <v>99</v>
      </c>
      <c r="P1688">
        <v>9999</v>
      </c>
      <c r="Q1688">
        <v>1816</v>
      </c>
      <c r="R1688">
        <v>29928</v>
      </c>
      <c r="S1688">
        <v>29928</v>
      </c>
      <c r="T1688">
        <v>11</v>
      </c>
      <c r="U1688">
        <v>53.082731889869009</v>
      </c>
      <c r="V1688">
        <v>91.529667590804394</v>
      </c>
      <c r="W1688">
        <v>84.481883186313723</v>
      </c>
      <c r="X1688">
        <v>0</v>
      </c>
      <c r="Y1688">
        <v>0</v>
      </c>
      <c r="AA1688">
        <v>9.8966757698969108</v>
      </c>
      <c r="AB1688">
        <v>1.1101033519638595</v>
      </c>
      <c r="AC1688">
        <v>-9.2519883953508515</v>
      </c>
      <c r="AD1688">
        <v>1.97037070199394</v>
      </c>
      <c r="AE1688">
        <v>2.1708817966806353</v>
      </c>
    </row>
    <row r="1689" spans="1:31">
      <c r="A1689">
        <v>9</v>
      </c>
      <c r="B1689">
        <v>76</v>
      </c>
      <c r="C1689">
        <v>2013</v>
      </c>
      <c r="D1689">
        <v>99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14</v>
      </c>
      <c r="M1689">
        <v>99</v>
      </c>
      <c r="N1689">
        <v>99</v>
      </c>
      <c r="O1689">
        <v>99</v>
      </c>
      <c r="P1689">
        <v>9999</v>
      </c>
      <c r="Q1689">
        <v>2237</v>
      </c>
      <c r="R1689">
        <v>352141</v>
      </c>
      <c r="S1689">
        <v>352101</v>
      </c>
      <c r="T1689">
        <v>14</v>
      </c>
      <c r="U1689">
        <v>57.731934870960323</v>
      </c>
      <c r="V1689">
        <v>87.188970878587156</v>
      </c>
      <c r="W1689">
        <v>80.468200033512758</v>
      </c>
      <c r="X1689">
        <v>0</v>
      </c>
      <c r="Y1689">
        <v>0</v>
      </c>
      <c r="AA1689">
        <v>8.9432376196459202</v>
      </c>
      <c r="AB1689">
        <v>1.236101232153727</v>
      </c>
      <c r="AC1689">
        <v>-12.800646728327893</v>
      </c>
      <c r="AD1689">
        <v>23.183918383147834</v>
      </c>
      <c r="AE1689">
        <v>24.32688157735582</v>
      </c>
    </row>
    <row r="1690" spans="1:31">
      <c r="A1690">
        <v>9</v>
      </c>
      <c r="B1690">
        <v>77</v>
      </c>
      <c r="C1690">
        <v>2013</v>
      </c>
      <c r="D1690">
        <v>99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17</v>
      </c>
      <c r="M1690">
        <v>99</v>
      </c>
      <c r="N1690">
        <v>99</v>
      </c>
      <c r="O1690">
        <v>99</v>
      </c>
      <c r="P1690">
        <v>9999</v>
      </c>
      <c r="Q1690">
        <v>2348</v>
      </c>
      <c r="R1690">
        <v>1135858</v>
      </c>
      <c r="S1690">
        <v>1135800</v>
      </c>
      <c r="T1690">
        <v>17</v>
      </c>
      <c r="U1690">
        <v>62.818673181898227</v>
      </c>
      <c r="V1690">
        <v>81.580306920425556</v>
      </c>
      <c r="W1690">
        <v>75.296746900860612</v>
      </c>
      <c r="X1690">
        <v>0</v>
      </c>
      <c r="Y1690">
        <v>0</v>
      </c>
      <c r="AA1690">
        <v>8.8986298817826075</v>
      </c>
      <c r="AB1690">
        <v>1.9270754963755801</v>
      </c>
      <c r="AC1690">
        <v>-29.921839910675967</v>
      </c>
      <c r="AD1690">
        <v>74.781519808387884</v>
      </c>
      <c r="AE1690">
        <v>73.429906205961913</v>
      </c>
    </row>
    <row r="1691" spans="1:31">
      <c r="A1691">
        <v>9</v>
      </c>
      <c r="B1691">
        <v>78</v>
      </c>
      <c r="C1691">
        <v>2012</v>
      </c>
      <c r="D1691">
        <v>99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1</v>
      </c>
      <c r="M1691">
        <v>99</v>
      </c>
      <c r="N1691">
        <v>99</v>
      </c>
      <c r="O1691">
        <v>99</v>
      </c>
      <c r="P1691">
        <v>9999</v>
      </c>
      <c r="Q1691">
        <v>11</v>
      </c>
      <c r="R1691">
        <v>26</v>
      </c>
      <c r="S1691">
        <v>0</v>
      </c>
      <c r="T1691">
        <v>1</v>
      </c>
      <c r="X1691">
        <v>0</v>
      </c>
      <c r="Y1691">
        <v>0</v>
      </c>
      <c r="AD1691">
        <v>1.716480357027914E-3</v>
      </c>
      <c r="AE1691">
        <v>0</v>
      </c>
    </row>
    <row r="1692" spans="1:31">
      <c r="A1692">
        <v>9</v>
      </c>
      <c r="B1692">
        <v>79</v>
      </c>
      <c r="C1692">
        <v>2012</v>
      </c>
      <c r="D1692">
        <v>99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2</v>
      </c>
      <c r="M1692">
        <v>99</v>
      </c>
      <c r="N1692">
        <v>99</v>
      </c>
      <c r="O1692">
        <v>99</v>
      </c>
      <c r="P1692">
        <v>9999</v>
      </c>
      <c r="Q1692">
        <v>1</v>
      </c>
      <c r="R1692">
        <v>1</v>
      </c>
      <c r="S1692">
        <v>1</v>
      </c>
      <c r="T1692">
        <v>2</v>
      </c>
      <c r="U1692">
        <v>37</v>
      </c>
      <c r="V1692">
        <v>75.83965330444201</v>
      </c>
      <c r="W1692">
        <v>70</v>
      </c>
      <c r="X1692">
        <v>0</v>
      </c>
      <c r="Y1692">
        <v>0</v>
      </c>
      <c r="AA1692">
        <v>0</v>
      </c>
      <c r="AB1692">
        <v>0</v>
      </c>
      <c r="AD1692">
        <v>6.6018475270304412E-5</v>
      </c>
      <c r="AE1692">
        <v>5.8037202858537497E-5</v>
      </c>
    </row>
    <row r="1693" spans="1:31">
      <c r="A1693">
        <v>9</v>
      </c>
      <c r="B1693">
        <v>80</v>
      </c>
      <c r="C1693">
        <v>2012</v>
      </c>
      <c r="D1693">
        <v>99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5</v>
      </c>
      <c r="M1693">
        <v>99</v>
      </c>
      <c r="N1693">
        <v>99</v>
      </c>
      <c r="O1693">
        <v>99</v>
      </c>
      <c r="P1693">
        <v>9999</v>
      </c>
      <c r="Q1693">
        <v>5</v>
      </c>
      <c r="R1693">
        <v>6</v>
      </c>
      <c r="S1693">
        <v>5</v>
      </c>
      <c r="T1693">
        <v>5</v>
      </c>
      <c r="U1693">
        <v>42.6</v>
      </c>
      <c r="V1693">
        <v>109.44745395449624</v>
      </c>
      <c r="W1693">
        <v>89.02</v>
      </c>
      <c r="X1693">
        <v>0</v>
      </c>
      <c r="Y1693">
        <v>0</v>
      </c>
      <c r="AA1693">
        <v>8.6100871075732801</v>
      </c>
      <c r="AB1693">
        <v>0.79999999999986349</v>
      </c>
      <c r="AC1693">
        <v>-38.791709750101255</v>
      </c>
      <c r="AD1693">
        <v>3.9611085162182625E-4</v>
      </c>
      <c r="AE1693">
        <v>3.6903369989050048E-4</v>
      </c>
    </row>
    <row r="1694" spans="1:31">
      <c r="A1694">
        <v>9</v>
      </c>
      <c r="B1694">
        <v>81</v>
      </c>
      <c r="C1694">
        <v>2012</v>
      </c>
      <c r="D1694">
        <v>99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8</v>
      </c>
      <c r="M1694">
        <v>99</v>
      </c>
      <c r="N1694">
        <v>99</v>
      </c>
      <c r="O1694">
        <v>99</v>
      </c>
      <c r="P1694">
        <v>9999</v>
      </c>
      <c r="Q1694">
        <v>704</v>
      </c>
      <c r="R1694">
        <v>1555</v>
      </c>
      <c r="S1694">
        <v>1552</v>
      </c>
      <c r="T1694">
        <v>8</v>
      </c>
      <c r="U1694">
        <v>48.502577319587616</v>
      </c>
      <c r="V1694">
        <v>96.324108409377828</v>
      </c>
      <c r="W1694">
        <v>88.706958762886529</v>
      </c>
      <c r="X1694">
        <v>0</v>
      </c>
      <c r="Y1694">
        <v>0</v>
      </c>
      <c r="AA1694">
        <v>11.234597269258584</v>
      </c>
      <c r="AB1694">
        <v>0.82720717352976991</v>
      </c>
      <c r="AC1694">
        <v>-5.1342601444200735</v>
      </c>
      <c r="AD1694">
        <v>0.10265872904532332</v>
      </c>
      <c r="AE1694">
        <v>0.1141452490940571</v>
      </c>
    </row>
    <row r="1695" spans="1:31">
      <c r="A1695">
        <v>9</v>
      </c>
      <c r="B1695">
        <v>82</v>
      </c>
      <c r="C1695">
        <v>2012</v>
      </c>
      <c r="D1695">
        <v>99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11</v>
      </c>
      <c r="M1695">
        <v>99</v>
      </c>
      <c r="N1695">
        <v>99</v>
      </c>
      <c r="O1695">
        <v>99</v>
      </c>
      <c r="P1695">
        <v>9999</v>
      </c>
      <c r="Q1695">
        <v>1962</v>
      </c>
      <c r="R1695">
        <v>38801.5</v>
      </c>
      <c r="S1695">
        <v>38785.5</v>
      </c>
      <c r="T1695">
        <v>11.000141747097405</v>
      </c>
      <c r="U1695">
        <v>53.047247038197263</v>
      </c>
      <c r="V1695">
        <v>94.333513324310843</v>
      </c>
      <c r="W1695">
        <v>87.029627051346566</v>
      </c>
      <c r="X1695">
        <v>0</v>
      </c>
      <c r="Y1695">
        <v>0</v>
      </c>
      <c r="AA1695">
        <v>8.9487260528232806</v>
      </c>
      <c r="AB1695">
        <v>1.147374957893744</v>
      </c>
      <c r="AC1695">
        <v>-8.3397630913296972</v>
      </c>
      <c r="AD1695">
        <v>2.5616158682007155</v>
      </c>
      <c r="AE1695">
        <v>2.7986265512525432</v>
      </c>
    </row>
    <row r="1696" spans="1:31">
      <c r="A1696">
        <v>9</v>
      </c>
      <c r="B1696">
        <v>83</v>
      </c>
      <c r="C1696">
        <v>2012</v>
      </c>
      <c r="D1696">
        <v>99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14</v>
      </c>
      <c r="M1696">
        <v>99</v>
      </c>
      <c r="N1696">
        <v>99</v>
      </c>
      <c r="O1696">
        <v>99</v>
      </c>
      <c r="P1696">
        <v>9999</v>
      </c>
      <c r="Q1696">
        <v>2399</v>
      </c>
      <c r="R1696">
        <v>385843</v>
      </c>
      <c r="S1696">
        <v>385767</v>
      </c>
      <c r="T1696">
        <v>14</v>
      </c>
      <c r="U1696">
        <v>57.67899794435499</v>
      </c>
      <c r="V1696">
        <v>90.327705291860482</v>
      </c>
      <c r="W1696">
        <v>83.35755935577798</v>
      </c>
      <c r="X1696">
        <v>0</v>
      </c>
      <c r="Y1696">
        <v>0</v>
      </c>
      <c r="AA1696">
        <v>8.4178226222520305</v>
      </c>
      <c r="AB1696">
        <v>1.222674373533573</v>
      </c>
      <c r="AC1696">
        <v>-14.01099454842336</v>
      </c>
      <c r="AD1696">
        <v>25.47276655372006</v>
      </c>
      <c r="AE1696">
        <v>26.661126601102541</v>
      </c>
    </row>
    <row r="1697" spans="1:31">
      <c r="A1697">
        <v>9</v>
      </c>
      <c r="B1697">
        <v>84</v>
      </c>
      <c r="C1697">
        <v>2012</v>
      </c>
      <c r="D1697">
        <v>99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17</v>
      </c>
      <c r="M1697">
        <v>99</v>
      </c>
      <c r="N1697">
        <v>99</v>
      </c>
      <c r="O1697">
        <v>99</v>
      </c>
      <c r="P1697">
        <v>9999</v>
      </c>
      <c r="Q1697">
        <v>2495</v>
      </c>
      <c r="R1697">
        <v>1088495</v>
      </c>
      <c r="S1697">
        <v>1088422</v>
      </c>
      <c r="T1697">
        <v>17</v>
      </c>
      <c r="U1697">
        <v>62.750149298709488</v>
      </c>
      <c r="V1697">
        <v>84.556066380418059</v>
      </c>
      <c r="W1697">
        <v>78.041439349811313</v>
      </c>
      <c r="X1697">
        <v>0</v>
      </c>
      <c r="Y1697">
        <v>0</v>
      </c>
      <c r="AA1697">
        <v>8.7960025258756893</v>
      </c>
      <c r="AB1697">
        <v>1.9483799975195997</v>
      </c>
      <c r="AC1697">
        <v>-32.612318115893579</v>
      </c>
      <c r="AD1697">
        <v>71.860780239349992</v>
      </c>
      <c r="AE1697">
        <v>70.425674527648098</v>
      </c>
    </row>
    <row r="1698" spans="1:31">
      <c r="A1698">
        <v>9</v>
      </c>
      <c r="B1698">
        <v>85</v>
      </c>
      <c r="C1698">
        <v>2011</v>
      </c>
      <c r="D1698">
        <v>99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1</v>
      </c>
      <c r="M1698">
        <v>99</v>
      </c>
      <c r="N1698">
        <v>99</v>
      </c>
      <c r="O1698">
        <v>99</v>
      </c>
      <c r="P1698">
        <v>9999</v>
      </c>
      <c r="Q1698">
        <v>56</v>
      </c>
      <c r="R1698">
        <v>91</v>
      </c>
      <c r="S1698">
        <v>0</v>
      </c>
      <c r="T1698">
        <v>1</v>
      </c>
      <c r="X1698">
        <v>0</v>
      </c>
      <c r="Y1698">
        <v>0</v>
      </c>
      <c r="AD1698">
        <v>6.082771818852379E-3</v>
      </c>
      <c r="AE1698">
        <v>0</v>
      </c>
    </row>
    <row r="1699" spans="1:31">
      <c r="A1699">
        <v>9</v>
      </c>
      <c r="B1699">
        <v>86</v>
      </c>
      <c r="C1699">
        <v>2011</v>
      </c>
      <c r="D1699">
        <v>99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2</v>
      </c>
      <c r="M1699">
        <v>99</v>
      </c>
      <c r="N1699">
        <v>99</v>
      </c>
      <c r="O1699">
        <v>99</v>
      </c>
      <c r="P1699">
        <v>9999</v>
      </c>
      <c r="Q1699">
        <v>1</v>
      </c>
      <c r="R1699">
        <v>1</v>
      </c>
      <c r="S1699">
        <v>1</v>
      </c>
      <c r="T1699">
        <v>2</v>
      </c>
      <c r="U1699">
        <v>48</v>
      </c>
      <c r="V1699">
        <v>74.864572047670663</v>
      </c>
      <c r="W1699">
        <v>69.100000000000023</v>
      </c>
      <c r="X1699">
        <v>0</v>
      </c>
      <c r="Y1699">
        <v>0</v>
      </c>
      <c r="AA1699">
        <v>0</v>
      </c>
      <c r="AB1699">
        <v>0</v>
      </c>
      <c r="AD1699">
        <v>6.684364636101519E-5</v>
      </c>
      <c r="AE1699">
        <v>5.762045046843059E-5</v>
      </c>
    </row>
    <row r="1700" spans="1:31">
      <c r="A1700">
        <v>9</v>
      </c>
      <c r="B1700">
        <v>87</v>
      </c>
      <c r="C1700">
        <v>2011</v>
      </c>
      <c r="D1700">
        <v>99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5</v>
      </c>
      <c r="M1700">
        <v>99</v>
      </c>
      <c r="N1700">
        <v>99</v>
      </c>
      <c r="O1700">
        <v>99</v>
      </c>
      <c r="P1700">
        <v>9999</v>
      </c>
      <c r="Q1700">
        <v>4</v>
      </c>
      <c r="R1700">
        <v>4</v>
      </c>
      <c r="S1700">
        <v>4</v>
      </c>
      <c r="T1700">
        <v>5</v>
      </c>
      <c r="U1700">
        <v>42.5</v>
      </c>
      <c r="V1700">
        <v>90.547128927410625</v>
      </c>
      <c r="W1700">
        <v>83.575000000000003</v>
      </c>
      <c r="X1700">
        <v>0</v>
      </c>
      <c r="Y1700">
        <v>0</v>
      </c>
      <c r="AA1700">
        <v>3.4931182344721119</v>
      </c>
      <c r="AB1700">
        <v>1.5</v>
      </c>
      <c r="AC1700">
        <v>-64.650927387646718</v>
      </c>
      <c r="AD1700">
        <v>2.6737458544406071E-4</v>
      </c>
      <c r="AE1700">
        <v>2.7876290291745798E-4</v>
      </c>
    </row>
    <row r="1701" spans="1:31">
      <c r="A1701">
        <v>9</v>
      </c>
      <c r="B1701">
        <v>88</v>
      </c>
      <c r="C1701">
        <v>2011</v>
      </c>
      <c r="D1701">
        <v>99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8</v>
      </c>
      <c r="M1701">
        <v>99</v>
      </c>
      <c r="N1701">
        <v>99</v>
      </c>
      <c r="O1701">
        <v>99</v>
      </c>
      <c r="P1701">
        <v>9999</v>
      </c>
      <c r="Q1701">
        <v>813</v>
      </c>
      <c r="R1701">
        <v>2014</v>
      </c>
      <c r="S1701">
        <v>2013</v>
      </c>
      <c r="T1701">
        <v>8</v>
      </c>
      <c r="U1701">
        <v>48.521112767014408</v>
      </c>
      <c r="V1701">
        <v>96.916198555542806</v>
      </c>
      <c r="W1701">
        <v>89.425484351713934</v>
      </c>
      <c r="X1701">
        <v>0</v>
      </c>
      <c r="Y1701">
        <v>0</v>
      </c>
      <c r="AA1701">
        <v>9.922878036183695</v>
      </c>
      <c r="AB1701">
        <v>0.53508438981436324</v>
      </c>
      <c r="AC1701">
        <v>3.9414284104690127</v>
      </c>
      <c r="AD1701">
        <v>0.13462310377108455</v>
      </c>
      <c r="AE1701">
        <v>0.15010794443413661</v>
      </c>
    </row>
    <row r="1702" spans="1:31">
      <c r="A1702">
        <v>9</v>
      </c>
      <c r="B1702">
        <v>89</v>
      </c>
      <c r="C1702">
        <v>2011</v>
      </c>
      <c r="D1702">
        <v>99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11</v>
      </c>
      <c r="M1702">
        <v>99</v>
      </c>
      <c r="N1702">
        <v>99</v>
      </c>
      <c r="O1702">
        <v>99</v>
      </c>
      <c r="P1702">
        <v>9999</v>
      </c>
      <c r="Q1702">
        <v>2034</v>
      </c>
      <c r="R1702">
        <v>44145</v>
      </c>
      <c r="S1702">
        <v>44140</v>
      </c>
      <c r="T1702">
        <v>11</v>
      </c>
      <c r="U1702">
        <v>52.989737199818762</v>
      </c>
      <c r="V1702">
        <v>94.489220008629943</v>
      </c>
      <c r="W1702">
        <v>87.204152695967522</v>
      </c>
      <c r="X1702">
        <v>0</v>
      </c>
      <c r="Y1702">
        <v>0</v>
      </c>
      <c r="AA1702">
        <v>8.6926965068518651</v>
      </c>
      <c r="AB1702">
        <v>1.1681309543049836</v>
      </c>
      <c r="AC1702">
        <v>-9.467041768137209</v>
      </c>
      <c r="AD1702">
        <v>2.9508127686070158</v>
      </c>
      <c r="AE1702">
        <v>3.209727013678211</v>
      </c>
    </row>
    <row r="1703" spans="1:31">
      <c r="A1703">
        <v>9</v>
      </c>
      <c r="B1703">
        <v>90</v>
      </c>
      <c r="C1703">
        <v>2011</v>
      </c>
      <c r="D1703">
        <v>99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14</v>
      </c>
      <c r="M1703">
        <v>99</v>
      </c>
      <c r="N1703">
        <v>99</v>
      </c>
      <c r="O1703">
        <v>99</v>
      </c>
      <c r="P1703">
        <v>9999</v>
      </c>
      <c r="Q1703">
        <v>2469</v>
      </c>
      <c r="R1703">
        <v>400047.5</v>
      </c>
      <c r="S1703">
        <v>399890.5</v>
      </c>
      <c r="T1703">
        <v>14.000017497922123</v>
      </c>
      <c r="U1703">
        <v>57.649148954526289</v>
      </c>
      <c r="V1703">
        <v>90.768071269804778</v>
      </c>
      <c r="W1703">
        <v>83.749420703918219</v>
      </c>
      <c r="X1703">
        <v>0</v>
      </c>
      <c r="Y1703">
        <v>0</v>
      </c>
      <c r="AA1703">
        <v>8.3084410375053608</v>
      </c>
      <c r="AB1703">
        <v>1.242485351439107</v>
      </c>
      <c r="AC1703">
        <v>-13.84055361234131</v>
      </c>
      <c r="AD1703">
        <v>26.740633617608221</v>
      </c>
      <c r="AE1703">
        <v>27.926820941872752</v>
      </c>
    </row>
    <row r="1704" spans="1:31">
      <c r="A1704">
        <v>9</v>
      </c>
      <c r="B1704">
        <v>91</v>
      </c>
      <c r="C1704">
        <v>2011</v>
      </c>
      <c r="D1704">
        <v>99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17</v>
      </c>
      <c r="M1704">
        <v>99</v>
      </c>
      <c r="N1704">
        <v>99</v>
      </c>
      <c r="O1704">
        <v>99</v>
      </c>
      <c r="P1704">
        <v>9999</v>
      </c>
      <c r="Q1704">
        <v>2574</v>
      </c>
      <c r="R1704">
        <v>1049726</v>
      </c>
      <c r="S1704">
        <v>1049228</v>
      </c>
      <c r="T1704">
        <v>17</v>
      </c>
      <c r="U1704">
        <v>62.692394789311763</v>
      </c>
      <c r="V1704">
        <v>85.127220008649516</v>
      </c>
      <c r="W1704">
        <v>78.536308752719222</v>
      </c>
      <c r="X1704">
        <v>0</v>
      </c>
      <c r="Y1704">
        <v>0</v>
      </c>
      <c r="AA1704">
        <v>8.6896428535808088</v>
      </c>
      <c r="AB1704">
        <v>1.9484878171706113</v>
      </c>
      <c r="AC1704">
        <v>-32.378744385046282</v>
      </c>
      <c r="AD1704">
        <v>70.167513519963009</v>
      </c>
      <c r="AE1704">
        <v>68.713007716661522</v>
      </c>
    </row>
    <row r="1705" spans="1:31">
      <c r="A1705">
        <v>9</v>
      </c>
      <c r="B1705">
        <v>92</v>
      </c>
      <c r="C1705">
        <v>2010</v>
      </c>
      <c r="D1705">
        <v>99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1</v>
      </c>
      <c r="M1705">
        <v>99</v>
      </c>
      <c r="N1705">
        <v>99</v>
      </c>
      <c r="O1705">
        <v>99</v>
      </c>
      <c r="P1705">
        <v>9999</v>
      </c>
      <c r="Q1705">
        <v>7</v>
      </c>
      <c r="R1705">
        <v>7</v>
      </c>
      <c r="S1705">
        <v>0</v>
      </c>
      <c r="T1705">
        <v>1</v>
      </c>
      <c r="X1705">
        <v>0</v>
      </c>
      <c r="Y1705">
        <v>0</v>
      </c>
      <c r="AD1705">
        <v>4.7263669834908003E-4</v>
      </c>
      <c r="AE1705">
        <v>0</v>
      </c>
    </row>
    <row r="1706" spans="1:31">
      <c r="A1706">
        <v>9</v>
      </c>
      <c r="B1706">
        <v>93</v>
      </c>
      <c r="C1706">
        <v>2010</v>
      </c>
      <c r="D1706">
        <v>99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2</v>
      </c>
      <c r="M1706">
        <v>99</v>
      </c>
      <c r="N1706">
        <v>99</v>
      </c>
      <c r="O1706">
        <v>99</v>
      </c>
      <c r="P1706">
        <v>9999</v>
      </c>
      <c r="Q1706">
        <v>19</v>
      </c>
      <c r="R1706">
        <v>20</v>
      </c>
      <c r="S1706">
        <v>19</v>
      </c>
      <c r="T1706">
        <v>2</v>
      </c>
      <c r="U1706">
        <v>45.947368421052637</v>
      </c>
      <c r="V1706">
        <v>95.375491817300556</v>
      </c>
      <c r="W1706">
        <v>84.131578947368453</v>
      </c>
      <c r="X1706">
        <v>0</v>
      </c>
      <c r="Y1706">
        <v>0</v>
      </c>
      <c r="AA1706">
        <v>12.344999099638684</v>
      </c>
      <c r="AB1706">
        <v>4.1355160590659406</v>
      </c>
      <c r="AC1706">
        <v>-16.780147554389313</v>
      </c>
      <c r="AD1706">
        <v>1.3503905667116565E-3</v>
      </c>
      <c r="AE1706">
        <v>1.3547734805993783E-3</v>
      </c>
    </row>
    <row r="1707" spans="1:31">
      <c r="A1707">
        <v>9</v>
      </c>
      <c r="B1707">
        <v>94</v>
      </c>
      <c r="C1707">
        <v>2010</v>
      </c>
      <c r="D1707">
        <v>99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5</v>
      </c>
      <c r="M1707">
        <v>99</v>
      </c>
      <c r="N1707">
        <v>99</v>
      </c>
      <c r="O1707">
        <v>99</v>
      </c>
      <c r="P1707">
        <v>9999</v>
      </c>
      <c r="Q1707">
        <v>2</v>
      </c>
      <c r="R1707">
        <v>2</v>
      </c>
      <c r="S1707">
        <v>2</v>
      </c>
      <c r="T1707">
        <v>5</v>
      </c>
      <c r="U1707">
        <v>54.5</v>
      </c>
      <c r="V1707">
        <v>79.089924160346683</v>
      </c>
      <c r="W1707">
        <v>73</v>
      </c>
      <c r="X1707">
        <v>0</v>
      </c>
      <c r="Y1707">
        <v>0</v>
      </c>
      <c r="AA1707">
        <v>10.30000000000001</v>
      </c>
      <c r="AB1707">
        <v>11.5</v>
      </c>
      <c r="AC1707">
        <v>-99.999999999999758</v>
      </c>
      <c r="AD1707">
        <v>1.3503905667116564E-4</v>
      </c>
      <c r="AE1707">
        <v>1.2373908549734698E-4</v>
      </c>
    </row>
    <row r="1708" spans="1:31">
      <c r="A1708">
        <v>9</v>
      </c>
      <c r="B1708">
        <v>95</v>
      </c>
      <c r="C1708">
        <v>2010</v>
      </c>
      <c r="D1708">
        <v>99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8</v>
      </c>
      <c r="M1708">
        <v>99</v>
      </c>
      <c r="N1708">
        <v>99</v>
      </c>
      <c r="O1708">
        <v>99</v>
      </c>
      <c r="P1708">
        <v>9999</v>
      </c>
      <c r="Q1708">
        <v>791</v>
      </c>
      <c r="R1708">
        <v>2042</v>
      </c>
      <c r="S1708">
        <v>2042</v>
      </c>
      <c r="T1708">
        <v>8.0509304603330065</v>
      </c>
      <c r="U1708">
        <v>48.498530852105773</v>
      </c>
      <c r="V1708">
        <v>96.620906786306634</v>
      </c>
      <c r="W1708">
        <v>89.181096963761107</v>
      </c>
      <c r="X1708">
        <v>0</v>
      </c>
      <c r="Y1708">
        <v>0</v>
      </c>
      <c r="AA1708">
        <v>10.109205624860657</v>
      </c>
      <c r="AB1708">
        <v>0.50097632033238049</v>
      </c>
      <c r="AC1708">
        <v>3.6903509176219047</v>
      </c>
      <c r="AD1708">
        <v>0.13787487686126021</v>
      </c>
      <c r="AE1708">
        <v>0.15434145639680669</v>
      </c>
    </row>
    <row r="1709" spans="1:31">
      <c r="A1709">
        <v>9</v>
      </c>
      <c r="B1709">
        <v>96</v>
      </c>
      <c r="C1709">
        <v>2010</v>
      </c>
      <c r="D1709">
        <v>99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11</v>
      </c>
      <c r="M1709">
        <v>99</v>
      </c>
      <c r="N1709">
        <v>99</v>
      </c>
      <c r="O1709">
        <v>99</v>
      </c>
      <c r="P1709">
        <v>9999</v>
      </c>
      <c r="Q1709">
        <v>2110</v>
      </c>
      <c r="R1709">
        <v>42630.5</v>
      </c>
      <c r="S1709">
        <v>42627.5</v>
      </c>
      <c r="T1709">
        <v>11.021803638240225</v>
      </c>
      <c r="U1709">
        <v>53.015447774324095</v>
      </c>
      <c r="V1709">
        <v>93.923148024538051</v>
      </c>
      <c r="W1709">
        <v>86.685379156647642</v>
      </c>
      <c r="X1709">
        <v>0</v>
      </c>
      <c r="Y1709">
        <v>0</v>
      </c>
      <c r="AA1709">
        <v>8.8251061436786689</v>
      </c>
      <c r="AB1709">
        <v>1.0777452710584221</v>
      </c>
      <c r="AC1709">
        <v>-7.860588766708541</v>
      </c>
      <c r="AD1709">
        <v>2.8783912527100646</v>
      </c>
      <c r="AE1709">
        <v>3.131769299227205</v>
      </c>
    </row>
    <row r="1710" spans="1:31">
      <c r="A1710">
        <v>9</v>
      </c>
      <c r="B1710">
        <v>97</v>
      </c>
      <c r="C1710">
        <v>2010</v>
      </c>
      <c r="D1710">
        <v>99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14</v>
      </c>
      <c r="M1710">
        <v>99</v>
      </c>
      <c r="N1710">
        <v>99</v>
      </c>
      <c r="O1710">
        <v>99</v>
      </c>
      <c r="P1710">
        <v>9999</v>
      </c>
      <c r="Q1710">
        <v>2550</v>
      </c>
      <c r="R1710">
        <v>407854</v>
      </c>
      <c r="S1710">
        <v>407576.5</v>
      </c>
      <c r="T1710">
        <v>14.012048429094724</v>
      </c>
      <c r="U1710">
        <v>57.654685684773263</v>
      </c>
      <c r="V1710">
        <v>90.138559781360954</v>
      </c>
      <c r="W1710">
        <v>83.147182651601696</v>
      </c>
      <c r="X1710">
        <v>0</v>
      </c>
      <c r="Y1710">
        <v>0</v>
      </c>
      <c r="AA1710">
        <v>8.3564820650906366</v>
      </c>
      <c r="AB1710">
        <v>1.1566160011605116</v>
      </c>
      <c r="AC1710">
        <v>-15.383253281410788</v>
      </c>
      <c r="AD1710">
        <v>27.538109709780809</v>
      </c>
      <c r="AE1710">
        <v>28.721738248826657</v>
      </c>
    </row>
    <row r="1711" spans="1:31">
      <c r="A1711">
        <v>9</v>
      </c>
      <c r="B1711">
        <v>98</v>
      </c>
      <c r="C1711">
        <v>2010</v>
      </c>
      <c r="D1711">
        <v>99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17</v>
      </c>
      <c r="M1711">
        <v>99</v>
      </c>
      <c r="N1711">
        <v>99</v>
      </c>
      <c r="O1711">
        <v>99</v>
      </c>
      <c r="P1711">
        <v>9999</v>
      </c>
      <c r="Q1711">
        <v>2652</v>
      </c>
      <c r="R1711">
        <v>1028497.5</v>
      </c>
      <c r="S1711">
        <v>1027953</v>
      </c>
      <c r="T1711">
        <v>17.009925643961218</v>
      </c>
      <c r="U1711">
        <v>62.616303469127487</v>
      </c>
      <c r="V1711">
        <v>84.596374709994947</v>
      </c>
      <c r="W1711">
        <v>78.040857403011643</v>
      </c>
      <c r="X1711">
        <v>0</v>
      </c>
      <c r="Y1711">
        <v>0</v>
      </c>
      <c r="AA1711">
        <v>8.6400244865574631</v>
      </c>
      <c r="AB1711">
        <v>1.8851629055052432</v>
      </c>
      <c r="AC1711">
        <v>-31.866324415885813</v>
      </c>
      <c r="AD1711">
        <v>69.443666094326161</v>
      </c>
      <c r="AE1711">
        <v>67.990672482983214</v>
      </c>
    </row>
    <row r="1712" spans="1:31">
      <c r="A1712">
        <v>9</v>
      </c>
      <c r="B1712">
        <v>99</v>
      </c>
      <c r="C1712">
        <v>2009</v>
      </c>
      <c r="D1712">
        <v>99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1</v>
      </c>
      <c r="M1712">
        <v>99</v>
      </c>
      <c r="N1712">
        <v>99</v>
      </c>
      <c r="O1712">
        <v>99</v>
      </c>
      <c r="P1712">
        <v>9999</v>
      </c>
      <c r="Q1712">
        <v>1</v>
      </c>
      <c r="R1712">
        <v>2</v>
      </c>
      <c r="S1712">
        <v>0</v>
      </c>
      <c r="T1712">
        <v>1</v>
      </c>
      <c r="X1712">
        <v>0</v>
      </c>
      <c r="Y1712">
        <v>0</v>
      </c>
      <c r="AD1712">
        <v>1.3994342087494027E-4</v>
      </c>
      <c r="AE1712">
        <v>0</v>
      </c>
    </row>
    <row r="1713" spans="1:31">
      <c r="A1713">
        <v>9</v>
      </c>
      <c r="B1713">
        <v>100</v>
      </c>
      <c r="C1713">
        <v>2009</v>
      </c>
      <c r="D1713">
        <v>99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2</v>
      </c>
      <c r="M1713">
        <v>99</v>
      </c>
      <c r="N1713">
        <v>99</v>
      </c>
      <c r="O1713">
        <v>99</v>
      </c>
      <c r="P1713">
        <v>9999</v>
      </c>
      <c r="Q1713">
        <v>36</v>
      </c>
      <c r="R1713">
        <v>35</v>
      </c>
      <c r="S1713">
        <v>35</v>
      </c>
      <c r="T1713">
        <v>2</v>
      </c>
      <c r="U1713">
        <v>38.828571428571422</v>
      </c>
      <c r="V1713">
        <v>85.491409998452284</v>
      </c>
      <c r="W1713">
        <v>78.908571428571392</v>
      </c>
      <c r="X1713">
        <v>0</v>
      </c>
      <c r="Y1713">
        <v>0</v>
      </c>
      <c r="AA1713">
        <v>10.598203929469062</v>
      </c>
      <c r="AB1713">
        <v>5.1629765185028944</v>
      </c>
      <c r="AC1713">
        <v>31.645285134456181</v>
      </c>
      <c r="AD1713">
        <v>2.4490098653114543E-3</v>
      </c>
      <c r="AE1713">
        <v>2.4481509954008339E-3</v>
      </c>
    </row>
    <row r="1714" spans="1:31">
      <c r="A1714">
        <v>9</v>
      </c>
      <c r="B1714">
        <v>101</v>
      </c>
      <c r="C1714">
        <v>2009</v>
      </c>
      <c r="D1714">
        <v>99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5</v>
      </c>
      <c r="M1714">
        <v>99</v>
      </c>
      <c r="N1714">
        <v>99</v>
      </c>
      <c r="O1714">
        <v>99</v>
      </c>
      <c r="P1714">
        <v>9999</v>
      </c>
      <c r="Q1714">
        <v>167</v>
      </c>
      <c r="R1714">
        <v>218</v>
      </c>
      <c r="S1714">
        <v>212</v>
      </c>
      <c r="T1714">
        <v>5</v>
      </c>
      <c r="U1714">
        <v>43.089622641509429</v>
      </c>
      <c r="V1714">
        <v>91.07555346593351</v>
      </c>
      <c r="W1714">
        <v>82.768867924528223</v>
      </c>
      <c r="X1714">
        <v>0</v>
      </c>
      <c r="Y1714">
        <v>0</v>
      </c>
      <c r="AA1714">
        <v>9.3936436076663909</v>
      </c>
      <c r="AB1714">
        <v>1.9873386606061725</v>
      </c>
      <c r="AC1714">
        <v>10.422530924939394</v>
      </c>
      <c r="AD1714">
        <v>1.5253832875368497E-2</v>
      </c>
      <c r="AE1714">
        <v>1.5554241985769572E-2</v>
      </c>
    </row>
    <row r="1715" spans="1:31">
      <c r="A1715">
        <v>9</v>
      </c>
      <c r="B1715">
        <v>102</v>
      </c>
      <c r="C1715">
        <v>2009</v>
      </c>
      <c r="D1715">
        <v>99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8</v>
      </c>
      <c r="M1715">
        <v>99</v>
      </c>
      <c r="N1715">
        <v>99</v>
      </c>
      <c r="O1715">
        <v>99</v>
      </c>
      <c r="P1715">
        <v>9999</v>
      </c>
      <c r="Q1715">
        <v>1275</v>
      </c>
      <c r="R1715">
        <v>5035</v>
      </c>
      <c r="S1715">
        <v>5034</v>
      </c>
      <c r="T1715">
        <v>8</v>
      </c>
      <c r="U1715">
        <v>48.187922129519279</v>
      </c>
      <c r="V1715">
        <v>91.804483574531488</v>
      </c>
      <c r="W1715">
        <v>84.729121970600147</v>
      </c>
      <c r="X1715">
        <v>0</v>
      </c>
      <c r="Y1715">
        <v>0</v>
      </c>
      <c r="AA1715">
        <v>8.9748488756007827</v>
      </c>
      <c r="AB1715">
        <v>1.1841075879293681</v>
      </c>
      <c r="AC1715">
        <v>5.7106882068842048E-2</v>
      </c>
      <c r="AD1715">
        <v>0.352307562052662</v>
      </c>
      <c r="AE1715">
        <v>0.37808712822244095</v>
      </c>
    </row>
    <row r="1716" spans="1:31">
      <c r="A1716">
        <v>9</v>
      </c>
      <c r="B1716">
        <v>103</v>
      </c>
      <c r="C1716">
        <v>2009</v>
      </c>
      <c r="D1716">
        <v>99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11</v>
      </c>
      <c r="M1716">
        <v>99</v>
      </c>
      <c r="N1716">
        <v>99</v>
      </c>
      <c r="O1716">
        <v>99</v>
      </c>
      <c r="P1716">
        <v>9999</v>
      </c>
      <c r="Q1716">
        <v>2370</v>
      </c>
      <c r="R1716">
        <v>99797</v>
      </c>
      <c r="S1716">
        <v>99729</v>
      </c>
      <c r="T1716">
        <v>11</v>
      </c>
      <c r="U1716">
        <v>52.97034964754485</v>
      </c>
      <c r="V1716">
        <v>90.247816436282179</v>
      </c>
      <c r="W1716">
        <v>83.243100803176858</v>
      </c>
      <c r="X1716">
        <v>0</v>
      </c>
      <c r="Y1716">
        <v>0</v>
      </c>
      <c r="AA1716">
        <v>8.2433354806425019</v>
      </c>
      <c r="AB1716">
        <v>1.1728602295704285</v>
      </c>
      <c r="AC1716">
        <v>-7.120046284912612</v>
      </c>
      <c r="AD1716">
        <v>6.9829667865282046</v>
      </c>
      <c r="AE1716">
        <v>7.3589472314614115</v>
      </c>
    </row>
    <row r="1717" spans="1:31">
      <c r="A1717">
        <v>9</v>
      </c>
      <c r="B1717">
        <v>104</v>
      </c>
      <c r="C1717">
        <v>2009</v>
      </c>
      <c r="D1717">
        <v>99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14</v>
      </c>
      <c r="M1717">
        <v>99</v>
      </c>
      <c r="N1717">
        <v>99</v>
      </c>
      <c r="O1717">
        <v>99</v>
      </c>
      <c r="P1717">
        <v>9999</v>
      </c>
      <c r="Q1717">
        <v>2726</v>
      </c>
      <c r="R1717">
        <v>603280</v>
      </c>
      <c r="S1717">
        <v>602999</v>
      </c>
      <c r="T1717">
        <v>14</v>
      </c>
      <c r="U1717">
        <v>57.421022257084999</v>
      </c>
      <c r="V1717">
        <v>87.081827907285756</v>
      </c>
      <c r="W1717">
        <v>80.342566239745622</v>
      </c>
      <c r="X1717">
        <v>0</v>
      </c>
      <c r="Y1717">
        <v>0</v>
      </c>
      <c r="AA1717">
        <v>8.4748875667157186</v>
      </c>
      <c r="AB1717">
        <v>1.2981056733569221</v>
      </c>
      <c r="AC1717">
        <v>-11.84989123190169</v>
      </c>
      <c r="AD1717">
        <v>42.21253347271697</v>
      </c>
      <c r="AE1717">
        <v>42.944570793518558</v>
      </c>
    </row>
    <row r="1718" spans="1:31">
      <c r="A1718">
        <v>9</v>
      </c>
      <c r="B1718">
        <v>105</v>
      </c>
      <c r="C1718">
        <v>2009</v>
      </c>
      <c r="D1718">
        <v>99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17</v>
      </c>
      <c r="M1718">
        <v>99</v>
      </c>
      <c r="N1718">
        <v>99</v>
      </c>
      <c r="O1718">
        <v>99</v>
      </c>
      <c r="P1718">
        <v>9999</v>
      </c>
      <c r="Q1718">
        <v>2716</v>
      </c>
      <c r="R1718">
        <v>720782</v>
      </c>
      <c r="S1718">
        <v>720577</v>
      </c>
      <c r="T1718">
        <v>17</v>
      </c>
      <c r="U1718">
        <v>62.183022772028522</v>
      </c>
      <c r="V1718">
        <v>83.645553454845853</v>
      </c>
      <c r="W1718">
        <v>77.183417733291279</v>
      </c>
      <c r="X1718">
        <v>0</v>
      </c>
      <c r="Y1718">
        <v>0</v>
      </c>
      <c r="AA1718">
        <v>8.5276949966886235</v>
      </c>
      <c r="AB1718">
        <v>1.8649187611862033</v>
      </c>
      <c r="AC1718">
        <v>-21.906928387604626</v>
      </c>
      <c r="AD1718">
        <v>50.434349392540589</v>
      </c>
      <c r="AE1718">
        <v>49.300392453816407</v>
      </c>
    </row>
    <row r="1719" spans="1:31">
      <c r="A1719">
        <v>9</v>
      </c>
      <c r="B1719">
        <v>106</v>
      </c>
      <c r="C1719">
        <v>2008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1</v>
      </c>
      <c r="M1719">
        <v>99</v>
      </c>
      <c r="N1719">
        <v>99</v>
      </c>
      <c r="O1719">
        <v>99</v>
      </c>
      <c r="P1719">
        <v>9999</v>
      </c>
    </row>
    <row r="1720" spans="1:31">
      <c r="A1720">
        <v>9</v>
      </c>
      <c r="B1720">
        <v>107</v>
      </c>
      <c r="C1720">
        <v>2008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2</v>
      </c>
      <c r="M1720">
        <v>99</v>
      </c>
      <c r="N1720">
        <v>99</v>
      </c>
      <c r="O1720">
        <v>99</v>
      </c>
      <c r="P1720">
        <v>9999</v>
      </c>
      <c r="Q1720">
        <v>159</v>
      </c>
      <c r="R1720">
        <v>188</v>
      </c>
      <c r="S1720">
        <v>188</v>
      </c>
      <c r="T1720">
        <v>2</v>
      </c>
      <c r="U1720">
        <v>37.478723404255319</v>
      </c>
      <c r="V1720">
        <v>81.35819828957375</v>
      </c>
      <c r="W1720">
        <v>75.093617021276614</v>
      </c>
      <c r="X1720">
        <v>0</v>
      </c>
      <c r="Y1720">
        <v>0</v>
      </c>
      <c r="AA1720">
        <v>11.49160478498001</v>
      </c>
      <c r="AB1720">
        <v>4.2168071096613637</v>
      </c>
      <c r="AC1720">
        <v>1.8350490779755673</v>
      </c>
      <c r="AD1720">
        <v>1.3290332979395744E-2</v>
      </c>
      <c r="AE1720">
        <v>1.258933210409658E-2</v>
      </c>
    </row>
    <row r="1721" spans="1:31">
      <c r="A1721">
        <v>9</v>
      </c>
      <c r="B1721">
        <v>108</v>
      </c>
      <c r="C1721">
        <v>2008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5</v>
      </c>
      <c r="M1721">
        <v>99</v>
      </c>
      <c r="N1721">
        <v>99</v>
      </c>
      <c r="O1721">
        <v>99</v>
      </c>
      <c r="P1721">
        <v>9999</v>
      </c>
      <c r="Q1721">
        <v>358</v>
      </c>
      <c r="R1721">
        <v>516</v>
      </c>
      <c r="S1721">
        <v>516</v>
      </c>
      <c r="T1721">
        <v>5</v>
      </c>
      <c r="U1721">
        <v>42.881782945736425</v>
      </c>
      <c r="V1721">
        <v>89.18529063468462</v>
      </c>
      <c r="W1721">
        <v>82.318023255813941</v>
      </c>
      <c r="X1721">
        <v>0</v>
      </c>
      <c r="Y1721">
        <v>0</v>
      </c>
      <c r="AA1721">
        <v>11.221358232790418</v>
      </c>
      <c r="AB1721">
        <v>1.8266909760219072</v>
      </c>
      <c r="AC1721">
        <v>12.431751526424849</v>
      </c>
      <c r="AD1721">
        <v>3.6477722432809577E-2</v>
      </c>
      <c r="AE1721">
        <v>3.7877948758062011E-2</v>
      </c>
    </row>
    <row r="1722" spans="1:31">
      <c r="A1722">
        <v>9</v>
      </c>
      <c r="B1722">
        <v>109</v>
      </c>
      <c r="C1722">
        <v>2008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8</v>
      </c>
      <c r="M1722">
        <v>99</v>
      </c>
      <c r="N1722">
        <v>99</v>
      </c>
      <c r="O1722">
        <v>99</v>
      </c>
      <c r="P1722">
        <v>9999</v>
      </c>
      <c r="Q1722">
        <v>1658</v>
      </c>
      <c r="R1722">
        <v>9374</v>
      </c>
      <c r="S1722">
        <v>9374</v>
      </c>
      <c r="T1722">
        <v>8</v>
      </c>
      <c r="U1722">
        <v>48.126200128013664</v>
      </c>
      <c r="V1722">
        <v>91.648449724127829</v>
      </c>
      <c r="W1722">
        <v>84.591519095370117</v>
      </c>
      <c r="X1722">
        <v>0</v>
      </c>
      <c r="Y1722">
        <v>0</v>
      </c>
      <c r="AA1722">
        <v>8.8646382296065305</v>
      </c>
      <c r="AB1722">
        <v>1.1671534601531064</v>
      </c>
      <c r="AC1722">
        <v>-4.7007979145208942</v>
      </c>
      <c r="AD1722">
        <v>0.66267862419604084</v>
      </c>
      <c r="AE1722">
        <v>0.70712076526203504</v>
      </c>
    </row>
    <row r="1723" spans="1:31">
      <c r="A1723">
        <v>9</v>
      </c>
      <c r="B1723">
        <v>110</v>
      </c>
      <c r="C1723">
        <v>2008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11</v>
      </c>
      <c r="M1723">
        <v>99</v>
      </c>
      <c r="N1723">
        <v>99</v>
      </c>
      <c r="O1723">
        <v>99</v>
      </c>
      <c r="P1723">
        <v>9999</v>
      </c>
      <c r="Q1723">
        <v>2663</v>
      </c>
      <c r="R1723">
        <v>213429</v>
      </c>
      <c r="S1723">
        <v>213396</v>
      </c>
      <c r="T1723">
        <v>11</v>
      </c>
      <c r="U1723">
        <v>52.999798496691589</v>
      </c>
      <c r="V1723">
        <v>88.642857422824051</v>
      </c>
      <c r="W1723">
        <v>81.80605728317289</v>
      </c>
      <c r="X1723">
        <v>0</v>
      </c>
      <c r="Y1723">
        <v>0</v>
      </c>
      <c r="AA1723">
        <v>8.1663664155853102</v>
      </c>
      <c r="AB1723">
        <v>1.1160559775307251</v>
      </c>
      <c r="AC1723">
        <v>-10.373847309282137</v>
      </c>
      <c r="AD1723">
        <v>15.087991901380075</v>
      </c>
      <c r="AE1723">
        <v>15.56730929266838</v>
      </c>
    </row>
    <row r="1724" spans="1:31">
      <c r="A1724">
        <v>9</v>
      </c>
      <c r="B1724">
        <v>111</v>
      </c>
      <c r="C1724">
        <v>2008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14</v>
      </c>
      <c r="M1724">
        <v>99</v>
      </c>
      <c r="N1724">
        <v>99</v>
      </c>
      <c r="O1724">
        <v>99</v>
      </c>
      <c r="P1724">
        <v>9999</v>
      </c>
      <c r="Q1724">
        <v>2940</v>
      </c>
      <c r="R1724">
        <v>976796</v>
      </c>
      <c r="S1724">
        <v>976425</v>
      </c>
      <c r="T1724">
        <v>14</v>
      </c>
      <c r="U1724">
        <v>57.133235015490179</v>
      </c>
      <c r="V1724">
        <v>85.63739109417881</v>
      </c>
      <c r="W1724">
        <v>79.015204547199772</v>
      </c>
      <c r="X1724">
        <v>0</v>
      </c>
      <c r="Y1724">
        <v>0</v>
      </c>
      <c r="AA1724">
        <v>8.6687319600233241</v>
      </c>
      <c r="AB1724">
        <v>1.2573985867966353</v>
      </c>
      <c r="AC1724">
        <v>-12.34507960619854</v>
      </c>
      <c r="AD1724">
        <v>69.052894111392789</v>
      </c>
      <c r="AE1724">
        <v>68.800465508514392</v>
      </c>
    </row>
    <row r="1725" spans="1:31">
      <c r="A1725">
        <v>9</v>
      </c>
      <c r="B1725">
        <v>112</v>
      </c>
      <c r="C1725">
        <v>2008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17</v>
      </c>
      <c r="M1725">
        <v>99</v>
      </c>
      <c r="N1725">
        <v>99</v>
      </c>
      <c r="O1725">
        <v>99</v>
      </c>
      <c r="P1725">
        <v>9999</v>
      </c>
      <c r="Q1725">
        <v>2628</v>
      </c>
      <c r="R1725">
        <v>214259</v>
      </c>
      <c r="S1725">
        <v>214011</v>
      </c>
      <c r="T1725">
        <v>17</v>
      </c>
      <c r="U1725">
        <v>60.573353706117906</v>
      </c>
      <c r="V1725">
        <v>84.537665116223025</v>
      </c>
      <c r="W1725">
        <v>77.94144740223534</v>
      </c>
      <c r="X1725">
        <v>0</v>
      </c>
      <c r="Y1725">
        <v>0</v>
      </c>
      <c r="AA1725">
        <v>8.9826460742728784</v>
      </c>
      <c r="AB1725">
        <v>0.67163576578946793</v>
      </c>
      <c r="AC1725">
        <v>2.8057271813009592</v>
      </c>
      <c r="AD1725">
        <v>15.146667307618896</v>
      </c>
      <c r="AE1725">
        <v>14.874637152693049</v>
      </c>
    </row>
    <row r="1726" spans="1:31">
      <c r="A1726">
        <v>9</v>
      </c>
      <c r="B1726">
        <v>113</v>
      </c>
      <c r="C1726">
        <v>2007</v>
      </c>
      <c r="D1726">
        <v>99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1</v>
      </c>
      <c r="M1726">
        <v>99</v>
      </c>
      <c r="N1726">
        <v>99</v>
      </c>
      <c r="O1726">
        <v>99</v>
      </c>
      <c r="P1726">
        <v>9999</v>
      </c>
    </row>
    <row r="1727" spans="1:31">
      <c r="A1727">
        <v>9</v>
      </c>
      <c r="B1727">
        <v>114</v>
      </c>
      <c r="C1727">
        <v>2007</v>
      </c>
      <c r="D1727">
        <v>99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2</v>
      </c>
      <c r="M1727">
        <v>99</v>
      </c>
      <c r="N1727">
        <v>99</v>
      </c>
      <c r="O1727">
        <v>99</v>
      </c>
      <c r="P1727">
        <v>9999</v>
      </c>
      <c r="Q1727">
        <v>32</v>
      </c>
      <c r="R1727">
        <v>40</v>
      </c>
      <c r="S1727">
        <v>40</v>
      </c>
      <c r="T1727">
        <v>2</v>
      </c>
      <c r="U1727">
        <v>37.725000000000001</v>
      </c>
      <c r="V1727">
        <v>79.458288190682566</v>
      </c>
      <c r="W1727">
        <v>73.339999999999989</v>
      </c>
      <c r="X1727">
        <v>0</v>
      </c>
      <c r="Y1727">
        <v>0</v>
      </c>
      <c r="AA1727">
        <v>15.847394107549707</v>
      </c>
      <c r="AB1727">
        <v>3.1383713929361448</v>
      </c>
      <c r="AC1727">
        <v>12.75459724309394</v>
      </c>
      <c r="AD1727">
        <v>2.8840053065697642E-3</v>
      </c>
      <c r="AE1727">
        <v>2.7278507826716046E-3</v>
      </c>
    </row>
    <row r="1728" spans="1:31">
      <c r="A1728">
        <v>9</v>
      </c>
      <c r="B1728">
        <v>115</v>
      </c>
      <c r="C1728">
        <v>2007</v>
      </c>
      <c r="D1728">
        <v>99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5</v>
      </c>
      <c r="M1728">
        <v>99</v>
      </c>
      <c r="N1728">
        <v>99</v>
      </c>
      <c r="O1728">
        <v>99</v>
      </c>
      <c r="P1728">
        <v>9999</v>
      </c>
      <c r="Q1728">
        <v>226</v>
      </c>
      <c r="R1728">
        <v>303</v>
      </c>
      <c r="S1728">
        <v>299</v>
      </c>
      <c r="T1728">
        <v>5</v>
      </c>
      <c r="U1728">
        <v>43.066889632107021</v>
      </c>
      <c r="V1728">
        <v>90.899603952503213</v>
      </c>
      <c r="W1728">
        <v>83.387290969899652</v>
      </c>
      <c r="X1728">
        <v>0</v>
      </c>
      <c r="Y1728">
        <v>0</v>
      </c>
      <c r="AA1728">
        <v>11.134839672580283</v>
      </c>
      <c r="AB1728">
        <v>1.4976706633678931</v>
      </c>
      <c r="AC1728">
        <v>-3.763287637647807</v>
      </c>
      <c r="AD1728">
        <v>2.1846340197265963E-2</v>
      </c>
      <c r="AE1728">
        <v>2.3184128031836167E-2</v>
      </c>
    </row>
    <row r="1729" spans="1:31">
      <c r="A1729">
        <v>9</v>
      </c>
      <c r="B1729">
        <v>116</v>
      </c>
      <c r="C1729">
        <v>2007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8</v>
      </c>
      <c r="M1729">
        <v>99</v>
      </c>
      <c r="N1729">
        <v>99</v>
      </c>
      <c r="O1729">
        <v>99</v>
      </c>
      <c r="P1729">
        <v>9999</v>
      </c>
      <c r="Q1729">
        <v>1565</v>
      </c>
      <c r="R1729">
        <v>8047</v>
      </c>
      <c r="S1729">
        <v>8047</v>
      </c>
      <c r="T1729">
        <v>8</v>
      </c>
      <c r="U1729">
        <v>48.122902945196991</v>
      </c>
      <c r="V1729">
        <v>90.584998938387329</v>
      </c>
      <c r="W1729">
        <v>83.609954020131696</v>
      </c>
      <c r="X1729">
        <v>0</v>
      </c>
      <c r="Y1729">
        <v>0</v>
      </c>
      <c r="AA1729">
        <v>8.941479464396231</v>
      </c>
      <c r="AB1729">
        <v>1.1149563883315368</v>
      </c>
      <c r="AC1729">
        <v>-5.7117280078624564</v>
      </c>
      <c r="AD1729">
        <v>0.58018976754917229</v>
      </c>
      <c r="AE1729">
        <v>0.62562154881160847</v>
      </c>
    </row>
    <row r="1730" spans="1:31">
      <c r="A1730">
        <v>9</v>
      </c>
      <c r="B1730">
        <v>117</v>
      </c>
      <c r="C1730">
        <v>2007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11</v>
      </c>
      <c r="M1730">
        <v>99</v>
      </c>
      <c r="N1730">
        <v>99</v>
      </c>
      <c r="O1730">
        <v>99</v>
      </c>
      <c r="P1730">
        <v>9999</v>
      </c>
      <c r="Q1730">
        <v>2772</v>
      </c>
      <c r="R1730">
        <v>202377</v>
      </c>
      <c r="S1730">
        <v>202306</v>
      </c>
      <c r="T1730">
        <v>11</v>
      </c>
      <c r="U1730">
        <v>53.015713819659311</v>
      </c>
      <c r="V1730">
        <v>86.932651361870171</v>
      </c>
      <c r="W1730">
        <v>80.211922038891771</v>
      </c>
      <c r="X1730">
        <v>0</v>
      </c>
      <c r="Y1730">
        <v>0</v>
      </c>
      <c r="AA1730">
        <v>8.4326378325764679</v>
      </c>
      <c r="AB1730">
        <v>1.1286420757241389</v>
      </c>
      <c r="AC1730">
        <v>-10.801865458249264</v>
      </c>
      <c r="AD1730">
        <v>14.591408548191728</v>
      </c>
      <c r="AE1730">
        <v>15.089241155755261</v>
      </c>
    </row>
    <row r="1731" spans="1:31">
      <c r="A1731">
        <v>9</v>
      </c>
      <c r="B1731">
        <v>118</v>
      </c>
      <c r="C1731">
        <v>2007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14</v>
      </c>
      <c r="M1731">
        <v>99</v>
      </c>
      <c r="N1731">
        <v>99</v>
      </c>
      <c r="O1731">
        <v>99</v>
      </c>
      <c r="P1731">
        <v>9999</v>
      </c>
      <c r="Q1731">
        <v>3089</v>
      </c>
      <c r="R1731">
        <v>964308</v>
      </c>
      <c r="S1731">
        <v>963883</v>
      </c>
      <c r="T1731">
        <v>14</v>
      </c>
      <c r="U1731">
        <v>57.142141732969677</v>
      </c>
      <c r="V1731">
        <v>83.776923137289302</v>
      </c>
      <c r="W1731">
        <v>77.294363008789517</v>
      </c>
      <c r="X1731">
        <v>0</v>
      </c>
      <c r="Y1731">
        <v>0</v>
      </c>
      <c r="AA1731">
        <v>8.6867802546520512</v>
      </c>
      <c r="AB1731">
        <v>1.2297135467104183</v>
      </c>
      <c r="AC1731">
        <v>-12.99449833394003</v>
      </c>
      <c r="AD1731">
        <v>69.526734729191887</v>
      </c>
      <c r="AE1731">
        <v>69.277444056038092</v>
      </c>
    </row>
    <row r="1732" spans="1:31">
      <c r="A1732">
        <v>9</v>
      </c>
      <c r="B1732">
        <v>119</v>
      </c>
      <c r="C1732">
        <v>2007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17</v>
      </c>
      <c r="M1732">
        <v>99</v>
      </c>
      <c r="N1732">
        <v>99</v>
      </c>
      <c r="O1732">
        <v>99</v>
      </c>
      <c r="P1732">
        <v>9999</v>
      </c>
      <c r="Q1732">
        <v>2723</v>
      </c>
      <c r="R1732">
        <v>211885</v>
      </c>
      <c r="S1732">
        <v>211705</v>
      </c>
      <c r="T1732">
        <v>17</v>
      </c>
      <c r="U1732">
        <v>60.554923124158606</v>
      </c>
      <c r="V1732">
        <v>82.519028873120874</v>
      </c>
      <c r="W1732">
        <v>76.104900687277194</v>
      </c>
      <c r="X1732">
        <v>0</v>
      </c>
      <c r="Y1732">
        <v>0</v>
      </c>
      <c r="AA1732">
        <v>8.9607888930342021</v>
      </c>
      <c r="AB1732">
        <v>0.58247486819428818</v>
      </c>
      <c r="AC1732">
        <v>2.903161799153533</v>
      </c>
      <c r="AD1732">
        <v>15.276936609563361</v>
      </c>
      <c r="AE1732">
        <v>14.981781260580528</v>
      </c>
    </row>
    <row r="1733" spans="1:31">
      <c r="A1733">
        <v>9</v>
      </c>
      <c r="B1733">
        <v>120</v>
      </c>
      <c r="C1733">
        <v>2006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1</v>
      </c>
      <c r="M1733">
        <v>99</v>
      </c>
      <c r="N1733">
        <v>99</v>
      </c>
      <c r="O1733">
        <v>99</v>
      </c>
      <c r="P1733">
        <v>9999</v>
      </c>
      <c r="Q1733">
        <v>1</v>
      </c>
      <c r="R1733">
        <v>14</v>
      </c>
      <c r="S1733">
        <v>0</v>
      </c>
      <c r="T1733">
        <v>1</v>
      </c>
      <c r="X1733">
        <v>0</v>
      </c>
      <c r="Y1733">
        <v>0</v>
      </c>
      <c r="AD1733">
        <v>9.9994857407333364E-4</v>
      </c>
      <c r="AE1733">
        <v>0</v>
      </c>
    </row>
    <row r="1734" spans="1:31">
      <c r="A1734">
        <v>9</v>
      </c>
      <c r="B1734">
        <v>121</v>
      </c>
      <c r="C1734">
        <v>2006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2</v>
      </c>
      <c r="M1734">
        <v>99</v>
      </c>
      <c r="N1734">
        <v>99</v>
      </c>
      <c r="O1734">
        <v>99</v>
      </c>
      <c r="P1734">
        <v>9999</v>
      </c>
      <c r="Q1734">
        <v>22</v>
      </c>
      <c r="R1734">
        <v>32</v>
      </c>
      <c r="S1734">
        <v>32</v>
      </c>
      <c r="T1734">
        <v>2</v>
      </c>
      <c r="U1734">
        <v>37.34375</v>
      </c>
      <c r="V1734">
        <v>82.485780065005386</v>
      </c>
      <c r="W1734">
        <v>76.134375000000006</v>
      </c>
      <c r="X1734">
        <v>0</v>
      </c>
      <c r="Y1734">
        <v>0</v>
      </c>
      <c r="AA1734">
        <v>16.057078061072446</v>
      </c>
      <c r="AB1734">
        <v>1.593137137066361</v>
      </c>
      <c r="AC1734">
        <v>3.45981074596261</v>
      </c>
      <c r="AD1734">
        <v>2.2855967407390478E-3</v>
      </c>
      <c r="AE1734">
        <v>2.3294537253458168E-3</v>
      </c>
    </row>
    <row r="1735" spans="1:31">
      <c r="A1735">
        <v>9</v>
      </c>
      <c r="B1735">
        <v>122</v>
      </c>
      <c r="C1735">
        <v>2006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5</v>
      </c>
      <c r="M1735">
        <v>99</v>
      </c>
      <c r="N1735">
        <v>99</v>
      </c>
      <c r="O1735">
        <v>99</v>
      </c>
      <c r="P1735">
        <v>9999</v>
      </c>
      <c r="Q1735">
        <v>163</v>
      </c>
      <c r="R1735">
        <v>227</v>
      </c>
      <c r="S1735">
        <v>222</v>
      </c>
      <c r="T1735">
        <v>5</v>
      </c>
      <c r="U1735">
        <v>42.990990990991001</v>
      </c>
      <c r="V1735">
        <v>90.722087200960502</v>
      </c>
      <c r="W1735">
        <v>82.33738738738738</v>
      </c>
      <c r="X1735">
        <v>0</v>
      </c>
      <c r="Y1735">
        <v>0</v>
      </c>
      <c r="AA1735">
        <v>13.214880311328219</v>
      </c>
      <c r="AB1735">
        <v>1.5067146737277612</v>
      </c>
      <c r="AC1735">
        <v>2.4314162636976779</v>
      </c>
      <c r="AD1735">
        <v>1.6213451879617619E-2</v>
      </c>
      <c r="AE1735">
        <v>1.7477261297961521E-2</v>
      </c>
    </row>
    <row r="1736" spans="1:31">
      <c r="A1736">
        <v>9</v>
      </c>
      <c r="B1736">
        <v>123</v>
      </c>
      <c r="C1736">
        <v>2006</v>
      </c>
      <c r="D1736">
        <v>99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8</v>
      </c>
      <c r="M1736">
        <v>99</v>
      </c>
      <c r="N1736">
        <v>99</v>
      </c>
      <c r="O1736">
        <v>99</v>
      </c>
      <c r="P1736">
        <v>9999</v>
      </c>
      <c r="Q1736">
        <v>1532</v>
      </c>
      <c r="R1736">
        <v>5942</v>
      </c>
      <c r="S1736">
        <v>5913</v>
      </c>
      <c r="T1736">
        <v>8</v>
      </c>
      <c r="U1736">
        <v>48.182648401826476</v>
      </c>
      <c r="V1736">
        <v>88.0692394358869</v>
      </c>
      <c r="W1736">
        <v>80.853695247758949</v>
      </c>
      <c r="X1736">
        <v>0</v>
      </c>
      <c r="Y1736">
        <v>0</v>
      </c>
      <c r="AA1736">
        <v>9.5715481702242489</v>
      </c>
      <c r="AB1736">
        <v>1.0675430606648444</v>
      </c>
      <c r="AC1736">
        <v>-3.7477958371591886</v>
      </c>
      <c r="AD1736">
        <v>0.42440674479598178</v>
      </c>
      <c r="AE1736">
        <v>0.45712089631726593</v>
      </c>
    </row>
    <row r="1737" spans="1:31">
      <c r="A1737">
        <v>9</v>
      </c>
      <c r="B1737">
        <v>124</v>
      </c>
      <c r="C1737">
        <v>2006</v>
      </c>
      <c r="D1737">
        <v>99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11</v>
      </c>
      <c r="M1737">
        <v>99</v>
      </c>
      <c r="N1737">
        <v>99</v>
      </c>
      <c r="O1737">
        <v>99</v>
      </c>
      <c r="P1737">
        <v>9999</v>
      </c>
      <c r="Q1737">
        <v>3025</v>
      </c>
      <c r="R1737">
        <v>185182</v>
      </c>
      <c r="S1737">
        <v>184402</v>
      </c>
      <c r="T1737">
        <v>11</v>
      </c>
      <c r="U1737">
        <v>53.077602195203966</v>
      </c>
      <c r="V1737">
        <v>84.130943814018451</v>
      </c>
      <c r="W1737">
        <v>77.30363987375344</v>
      </c>
      <c r="X1737">
        <v>0</v>
      </c>
      <c r="Y1737">
        <v>0</v>
      </c>
      <c r="AA1737">
        <v>8.2326705535097879</v>
      </c>
      <c r="AB1737">
        <v>1.0199884942397326</v>
      </c>
      <c r="AC1737">
        <v>-12.685277139753961</v>
      </c>
      <c r="AD1737">
        <v>13.226605488860571</v>
      </c>
      <c r="AE1737">
        <v>13.629781471252484</v>
      </c>
    </row>
    <row r="1738" spans="1:31">
      <c r="A1738">
        <v>9</v>
      </c>
      <c r="B1738">
        <v>125</v>
      </c>
      <c r="C1738">
        <v>2006</v>
      </c>
      <c r="D1738">
        <v>99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14</v>
      </c>
      <c r="M1738">
        <v>99</v>
      </c>
      <c r="N1738">
        <v>99</v>
      </c>
      <c r="O1738">
        <v>99</v>
      </c>
      <c r="P1738">
        <v>9999</v>
      </c>
      <c r="Q1738">
        <v>3331</v>
      </c>
      <c r="R1738">
        <v>994664</v>
      </c>
      <c r="S1738">
        <v>991547</v>
      </c>
      <c r="T1738">
        <v>14</v>
      </c>
      <c r="U1738">
        <v>57.17313450597905</v>
      </c>
      <c r="V1738">
        <v>81.226712980118691</v>
      </c>
      <c r="W1738">
        <v>74.730195845481745</v>
      </c>
      <c r="X1738">
        <v>0</v>
      </c>
      <c r="Y1738">
        <v>0</v>
      </c>
      <c r="AA1738">
        <v>8.228838080078841</v>
      </c>
      <c r="AB1738">
        <v>1.1980920120184959</v>
      </c>
      <c r="AC1738">
        <v>-12.888465109154769</v>
      </c>
      <c r="AD1738">
        <v>71.043774891577002</v>
      </c>
      <c r="AE1738">
        <v>70.848840603257941</v>
      </c>
    </row>
    <row r="1739" spans="1:31">
      <c r="A1739">
        <v>9</v>
      </c>
      <c r="B1739">
        <v>126</v>
      </c>
      <c r="C1739">
        <v>2006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17</v>
      </c>
      <c r="M1739">
        <v>99</v>
      </c>
      <c r="N1739">
        <v>99</v>
      </c>
      <c r="O1739">
        <v>99</v>
      </c>
      <c r="P1739">
        <v>9999</v>
      </c>
      <c r="Q1739">
        <v>2944</v>
      </c>
      <c r="R1739">
        <v>214011</v>
      </c>
      <c r="S1739">
        <v>213275</v>
      </c>
      <c r="T1739">
        <v>17</v>
      </c>
      <c r="U1739">
        <v>60.523085218614447</v>
      </c>
      <c r="V1739">
        <v>80.201050708825306</v>
      </c>
      <c r="W1739">
        <v>73.775651154612675</v>
      </c>
      <c r="X1739">
        <v>0</v>
      </c>
      <c r="Y1739">
        <v>0</v>
      </c>
      <c r="AA1739">
        <v>8.5348385855910394</v>
      </c>
      <c r="AB1739">
        <v>0.5558950386471031</v>
      </c>
      <c r="AC1739">
        <v>3.0182777063774155</v>
      </c>
      <c r="AD1739">
        <v>15.285713877572013</v>
      </c>
      <c r="AE1739">
        <v>15.044450314149019</v>
      </c>
    </row>
    <row r="1740" spans="1:31">
      <c r="A1740">
        <v>9</v>
      </c>
      <c r="B1740">
        <v>127</v>
      </c>
      <c r="C1740">
        <v>2005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1</v>
      </c>
      <c r="M1740">
        <v>99</v>
      </c>
      <c r="N1740">
        <v>99</v>
      </c>
      <c r="O1740">
        <v>99</v>
      </c>
      <c r="P1740">
        <v>9999</v>
      </c>
      <c r="Q1740">
        <v>6</v>
      </c>
      <c r="R1740">
        <v>6</v>
      </c>
      <c r="S1740">
        <v>0</v>
      </c>
      <c r="T1740">
        <v>1</v>
      </c>
      <c r="X1740">
        <v>0</v>
      </c>
      <c r="Y1740">
        <v>0</v>
      </c>
      <c r="AD1740">
        <v>4.3942265721810304E-4</v>
      </c>
      <c r="AE1740">
        <v>0</v>
      </c>
    </row>
    <row r="1741" spans="1:31">
      <c r="A1741">
        <v>9</v>
      </c>
      <c r="B1741">
        <v>128</v>
      </c>
      <c r="C1741">
        <v>2005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2</v>
      </c>
      <c r="M1741">
        <v>99</v>
      </c>
      <c r="N1741">
        <v>99</v>
      </c>
      <c r="O1741">
        <v>99</v>
      </c>
      <c r="P1741">
        <v>9999</v>
      </c>
      <c r="Q1741">
        <v>30</v>
      </c>
      <c r="R1741">
        <v>52</v>
      </c>
      <c r="S1741">
        <v>52</v>
      </c>
      <c r="T1741">
        <v>2</v>
      </c>
      <c r="U1741">
        <v>36.788461538461554</v>
      </c>
      <c r="V1741">
        <v>74.610384198683221</v>
      </c>
      <c r="W1741">
        <v>68.865384615384627</v>
      </c>
      <c r="X1741">
        <v>0</v>
      </c>
      <c r="Y1741">
        <v>0</v>
      </c>
      <c r="AA1741">
        <v>13.385653695358743</v>
      </c>
      <c r="AB1741">
        <v>1.6679851786550022</v>
      </c>
      <c r="AC1741">
        <v>30.974748713212684</v>
      </c>
      <c r="AD1741">
        <v>3.808329695890227E-3</v>
      </c>
      <c r="AE1741">
        <v>3.50698964434531E-3</v>
      </c>
    </row>
    <row r="1742" spans="1:31">
      <c r="A1742">
        <v>9</v>
      </c>
      <c r="B1742">
        <v>129</v>
      </c>
      <c r="C1742">
        <v>2005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5</v>
      </c>
      <c r="M1742">
        <v>99</v>
      </c>
      <c r="N1742">
        <v>99</v>
      </c>
      <c r="O1742">
        <v>99</v>
      </c>
      <c r="P1742">
        <v>9999</v>
      </c>
      <c r="Q1742">
        <v>202</v>
      </c>
      <c r="R1742">
        <v>316</v>
      </c>
      <c r="S1742">
        <v>315</v>
      </c>
      <c r="T1742">
        <v>5</v>
      </c>
      <c r="U1742">
        <v>42.936507936507937</v>
      </c>
      <c r="V1742">
        <v>86.77879241259518</v>
      </c>
      <c r="W1742">
        <v>79.940317460317374</v>
      </c>
      <c r="X1742">
        <v>0</v>
      </c>
      <c r="Y1742">
        <v>0</v>
      </c>
      <c r="AA1742">
        <v>13.220808270593908</v>
      </c>
      <c r="AB1742">
        <v>1.2146332109894977</v>
      </c>
      <c r="AC1742">
        <v>2.995139956105842</v>
      </c>
      <c r="AD1742">
        <v>2.3142926613486759E-2</v>
      </c>
      <c r="AE1742">
        <v>2.4660767280700394E-2</v>
      </c>
    </row>
    <row r="1743" spans="1:31">
      <c r="A1743">
        <v>9</v>
      </c>
      <c r="B1743">
        <v>130</v>
      </c>
      <c r="C1743">
        <v>2005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8</v>
      </c>
      <c r="M1743">
        <v>99</v>
      </c>
      <c r="N1743">
        <v>99</v>
      </c>
      <c r="O1743">
        <v>99</v>
      </c>
      <c r="P1743">
        <v>9999</v>
      </c>
      <c r="Q1743">
        <v>1699</v>
      </c>
      <c r="R1743">
        <v>6995</v>
      </c>
      <c r="S1743">
        <v>6992</v>
      </c>
      <c r="T1743">
        <v>8</v>
      </c>
      <c r="U1743">
        <v>48.16633295194508</v>
      </c>
      <c r="V1743">
        <v>87.691303604057026</v>
      </c>
      <c r="W1743">
        <v>80.919479405034366</v>
      </c>
      <c r="X1743">
        <v>0</v>
      </c>
      <c r="Y1743">
        <v>0</v>
      </c>
      <c r="AA1743">
        <v>9.6704009382057787</v>
      </c>
      <c r="AB1743">
        <v>1.0889734144511163</v>
      </c>
      <c r="AC1743">
        <v>-6.6492735479948788</v>
      </c>
      <c r="AD1743">
        <v>0.51229358120677182</v>
      </c>
      <c r="AE1743">
        <v>0.55409554981415532</v>
      </c>
    </row>
    <row r="1744" spans="1:31">
      <c r="A1744">
        <v>9</v>
      </c>
      <c r="B1744">
        <v>131</v>
      </c>
      <c r="C1744">
        <v>2005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11</v>
      </c>
      <c r="M1744">
        <v>99</v>
      </c>
      <c r="N1744">
        <v>99</v>
      </c>
      <c r="O1744">
        <v>99</v>
      </c>
      <c r="P1744">
        <v>9999</v>
      </c>
      <c r="Q1744">
        <v>3280</v>
      </c>
      <c r="R1744">
        <v>196401</v>
      </c>
      <c r="S1744">
        <v>196341</v>
      </c>
      <c r="T1744">
        <v>11</v>
      </c>
      <c r="U1744">
        <v>53.046531289949613</v>
      </c>
      <c r="V1744">
        <v>83.599424935316378</v>
      </c>
      <c r="W1744">
        <v>77.140465822217692</v>
      </c>
      <c r="X1744">
        <v>0</v>
      </c>
      <c r="Y1744">
        <v>0</v>
      </c>
      <c r="AA1744">
        <v>8.3079922279196108</v>
      </c>
      <c r="AB1744">
        <v>1.0341717252458686</v>
      </c>
      <c r="AC1744">
        <v>-13.039909135297657</v>
      </c>
      <c r="AD1744">
        <v>14.383841550048778</v>
      </c>
      <c r="AE1744">
        <v>14.832809468961324</v>
      </c>
    </row>
    <row r="1745" spans="1:31">
      <c r="A1745">
        <v>9</v>
      </c>
      <c r="B1745">
        <v>132</v>
      </c>
      <c r="C1745">
        <v>2005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14</v>
      </c>
      <c r="M1745">
        <v>99</v>
      </c>
      <c r="N1745">
        <v>99</v>
      </c>
      <c r="O1745">
        <v>99</v>
      </c>
      <c r="P1745">
        <v>9999</v>
      </c>
      <c r="Q1745">
        <v>3631</v>
      </c>
      <c r="R1745">
        <v>965445</v>
      </c>
      <c r="S1745">
        <v>965127</v>
      </c>
      <c r="T1745">
        <v>14.000058004339969</v>
      </c>
      <c r="U1745">
        <v>57.13867501375465</v>
      </c>
      <c r="V1745">
        <v>80.770218575619225</v>
      </c>
      <c r="W1745">
        <v>74.527943887177855</v>
      </c>
      <c r="X1745">
        <v>0</v>
      </c>
      <c r="Y1745">
        <v>0</v>
      </c>
      <c r="AA1745">
        <v>8.1305680961253106</v>
      </c>
      <c r="AB1745">
        <v>1.22666394440753</v>
      </c>
      <c r="AC1745">
        <v>-12.102808558584313</v>
      </c>
      <c r="AD1745">
        <v>70.706401216321922</v>
      </c>
      <c r="AE1745">
        <v>70.442338954239204</v>
      </c>
    </row>
    <row r="1746" spans="1:31">
      <c r="A1746">
        <v>9</v>
      </c>
      <c r="B1746">
        <v>133</v>
      </c>
      <c r="C1746">
        <v>2005</v>
      </c>
      <c r="D1746">
        <v>99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17</v>
      </c>
      <c r="M1746">
        <v>99</v>
      </c>
      <c r="N1746">
        <v>99</v>
      </c>
      <c r="O1746">
        <v>99</v>
      </c>
      <c r="P1746">
        <v>9999</v>
      </c>
      <c r="Q1746">
        <v>3190</v>
      </c>
      <c r="R1746">
        <v>196213</v>
      </c>
      <c r="S1746">
        <v>196114</v>
      </c>
      <c r="T1746">
        <v>17</v>
      </c>
      <c r="U1746">
        <v>60.517902852422573</v>
      </c>
      <c r="V1746">
        <v>79.818201346642681</v>
      </c>
      <c r="W1746">
        <v>73.635991311176895</v>
      </c>
      <c r="X1746">
        <v>0</v>
      </c>
      <c r="Y1746">
        <v>0</v>
      </c>
      <c r="AA1746">
        <v>8.5157269309681123</v>
      </c>
      <c r="AB1746">
        <v>0.62599704000846956</v>
      </c>
      <c r="AC1746">
        <v>4.1293414687747925</v>
      </c>
      <c r="AD1746">
        <v>14.37007297345594</v>
      </c>
      <c r="AE1746">
        <v>14.142588270060276</v>
      </c>
    </row>
    <row r="1747" spans="1:31">
      <c r="A1747">
        <v>9</v>
      </c>
      <c r="B1747">
        <v>134</v>
      </c>
      <c r="C1747">
        <v>2004</v>
      </c>
      <c r="D1747">
        <v>99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1</v>
      </c>
      <c r="M1747">
        <v>99</v>
      </c>
      <c r="N1747">
        <v>99</v>
      </c>
      <c r="O1747">
        <v>99</v>
      </c>
      <c r="P1747">
        <v>9999</v>
      </c>
      <c r="Q1747">
        <v>2</v>
      </c>
      <c r="R1747">
        <v>2</v>
      </c>
      <c r="S1747">
        <v>0</v>
      </c>
      <c r="T1747">
        <v>1</v>
      </c>
      <c r="X1747">
        <v>0</v>
      </c>
      <c r="Y1747">
        <v>0</v>
      </c>
      <c r="AD1747">
        <v>1.4605085782971349E-4</v>
      </c>
      <c r="AE1747">
        <v>0</v>
      </c>
    </row>
    <row r="1748" spans="1:31">
      <c r="A1748">
        <v>9</v>
      </c>
      <c r="B1748">
        <v>135</v>
      </c>
      <c r="C1748">
        <v>2004</v>
      </c>
      <c r="D1748">
        <v>99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2</v>
      </c>
      <c r="M1748">
        <v>99</v>
      </c>
      <c r="N1748">
        <v>99</v>
      </c>
      <c r="O1748">
        <v>99</v>
      </c>
      <c r="P1748">
        <v>9999</v>
      </c>
      <c r="Q1748">
        <v>47</v>
      </c>
      <c r="R1748">
        <v>71</v>
      </c>
      <c r="S1748">
        <v>71</v>
      </c>
      <c r="T1748">
        <v>2</v>
      </c>
      <c r="U1748">
        <v>36.521126760563376</v>
      </c>
      <c r="V1748">
        <v>82.984145392397693</v>
      </c>
      <c r="W1748">
        <v>76.594366197183106</v>
      </c>
      <c r="X1748">
        <v>0</v>
      </c>
      <c r="Y1748">
        <v>0</v>
      </c>
      <c r="AA1748">
        <v>16.855816794494412</v>
      </c>
      <c r="AB1748">
        <v>1.7021871177786143</v>
      </c>
      <c r="AC1748">
        <v>-4.9379427072135282</v>
      </c>
      <c r="AD1748">
        <v>5.184805452954828E-3</v>
      </c>
      <c r="AE1748">
        <v>5.2993526934526306E-3</v>
      </c>
    </row>
    <row r="1749" spans="1:31">
      <c r="A1749">
        <v>9</v>
      </c>
      <c r="B1749">
        <v>136</v>
      </c>
      <c r="C1749">
        <v>2004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5</v>
      </c>
      <c r="M1749">
        <v>99</v>
      </c>
      <c r="N1749">
        <v>99</v>
      </c>
      <c r="O1749">
        <v>99</v>
      </c>
      <c r="P1749">
        <v>9999</v>
      </c>
      <c r="Q1749">
        <v>259</v>
      </c>
      <c r="R1749">
        <v>424</v>
      </c>
      <c r="S1749">
        <v>416</v>
      </c>
      <c r="T1749">
        <v>5</v>
      </c>
      <c r="U1749">
        <v>42.911057692307686</v>
      </c>
      <c r="V1749">
        <v>90.389303275272951</v>
      </c>
      <c r="W1749">
        <v>82.593509615384662</v>
      </c>
      <c r="X1749">
        <v>0</v>
      </c>
      <c r="Y1749">
        <v>0</v>
      </c>
      <c r="AA1749">
        <v>13.004547325614157</v>
      </c>
      <c r="AB1749">
        <v>1.2516423197829227</v>
      </c>
      <c r="AC1749">
        <v>7.3112040020768623</v>
      </c>
      <c r="AD1749">
        <v>3.0962781859899258E-2</v>
      </c>
      <c r="AE1749">
        <v>3.3481653719809802E-2</v>
      </c>
    </row>
    <row r="1750" spans="1:31">
      <c r="A1750">
        <v>9</v>
      </c>
      <c r="B1750">
        <v>137</v>
      </c>
      <c r="C1750">
        <v>2004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8</v>
      </c>
      <c r="M1750">
        <v>99</v>
      </c>
      <c r="N1750">
        <v>99</v>
      </c>
      <c r="O1750">
        <v>99</v>
      </c>
      <c r="P1750">
        <v>9999</v>
      </c>
      <c r="Q1750">
        <v>2098</v>
      </c>
      <c r="R1750">
        <v>9972</v>
      </c>
      <c r="S1750">
        <v>9969</v>
      </c>
      <c r="T1750">
        <v>8</v>
      </c>
      <c r="U1750">
        <v>48.170328016852253</v>
      </c>
      <c r="V1750">
        <v>87.889804004548409</v>
      </c>
      <c r="W1750">
        <v>81.103009328919697</v>
      </c>
      <c r="X1750">
        <v>0</v>
      </c>
      <c r="Y1750">
        <v>0</v>
      </c>
      <c r="AA1750">
        <v>9.4291746143087103</v>
      </c>
      <c r="AB1750">
        <v>1.081992373344641</v>
      </c>
      <c r="AC1750">
        <v>-9.0094474876923716</v>
      </c>
      <c r="AD1750">
        <v>0.72820957713895118</v>
      </c>
      <c r="AE1750">
        <v>0.78787299333681748</v>
      </c>
    </row>
    <row r="1751" spans="1:31">
      <c r="A1751">
        <v>9</v>
      </c>
      <c r="B1751">
        <v>138</v>
      </c>
      <c r="C1751">
        <v>2004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11</v>
      </c>
      <c r="M1751">
        <v>99</v>
      </c>
      <c r="N1751">
        <v>99</v>
      </c>
      <c r="O1751">
        <v>99</v>
      </c>
      <c r="P1751">
        <v>9999</v>
      </c>
      <c r="Q1751">
        <v>3750</v>
      </c>
      <c r="R1751">
        <v>239462</v>
      </c>
      <c r="S1751">
        <v>239398</v>
      </c>
      <c r="T1751">
        <v>11</v>
      </c>
      <c r="U1751">
        <v>52.996157027209925</v>
      </c>
      <c r="V1751">
        <v>83.632851930500379</v>
      </c>
      <c r="W1751">
        <v>77.174439636086646</v>
      </c>
      <c r="X1751">
        <v>0</v>
      </c>
      <c r="Y1751">
        <v>0</v>
      </c>
      <c r="AA1751">
        <v>8.1851416866547275</v>
      </c>
      <c r="AB1751">
        <v>1.0864065240211156</v>
      </c>
      <c r="AC1751">
        <v>-12.864226452852204</v>
      </c>
      <c r="AD1751">
        <v>17.486815258809425</v>
      </c>
      <c r="AE1751">
        <v>18.003695192969467</v>
      </c>
    </row>
    <row r="1752" spans="1:31">
      <c r="A1752">
        <v>9</v>
      </c>
      <c r="B1752">
        <v>139</v>
      </c>
      <c r="C1752">
        <v>2004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14</v>
      </c>
      <c r="M1752">
        <v>99</v>
      </c>
      <c r="N1752">
        <v>99</v>
      </c>
      <c r="O1752">
        <v>99</v>
      </c>
      <c r="P1752">
        <v>9999</v>
      </c>
      <c r="Q1752">
        <v>4070</v>
      </c>
      <c r="R1752">
        <v>959955</v>
      </c>
      <c r="S1752">
        <v>959560</v>
      </c>
      <c r="T1752">
        <v>14.000014584016956</v>
      </c>
      <c r="U1752">
        <v>57.042146400433552</v>
      </c>
      <c r="V1752">
        <v>80.803329776421435</v>
      </c>
      <c r="W1752">
        <v>74.551485680937006</v>
      </c>
      <c r="X1752">
        <v>0</v>
      </c>
      <c r="Y1752">
        <v>0</v>
      </c>
      <c r="AA1752">
        <v>8.1343887226376506</v>
      </c>
      <c r="AB1752">
        <v>1.2198605032607344</v>
      </c>
      <c r="AC1752">
        <v>-11.497209521866738</v>
      </c>
      <c r="AD1752">
        <v>70.101125613961287</v>
      </c>
      <c r="AE1752">
        <v>69.71016125835142</v>
      </c>
    </row>
    <row r="1753" spans="1:31">
      <c r="A1753">
        <v>9</v>
      </c>
      <c r="B1753">
        <v>140</v>
      </c>
      <c r="C1753">
        <v>2004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17</v>
      </c>
      <c r="M1753">
        <v>99</v>
      </c>
      <c r="N1753">
        <v>99</v>
      </c>
      <c r="O1753">
        <v>99</v>
      </c>
      <c r="P1753">
        <v>9999</v>
      </c>
      <c r="Q1753">
        <v>3462</v>
      </c>
      <c r="R1753">
        <v>159500</v>
      </c>
      <c r="S1753">
        <v>159279</v>
      </c>
      <c r="T1753">
        <v>16.9998934169279</v>
      </c>
      <c r="U1753">
        <v>60.482197904306254</v>
      </c>
      <c r="V1753">
        <v>80.096333615816846</v>
      </c>
      <c r="W1753">
        <v>73.831059963962986</v>
      </c>
      <c r="X1753">
        <v>0</v>
      </c>
      <c r="Y1753">
        <v>0</v>
      </c>
      <c r="AA1753">
        <v>8.4508597859873102</v>
      </c>
      <c r="AB1753">
        <v>0.51678590798755697</v>
      </c>
      <c r="AC1753">
        <v>2.3583199676210591</v>
      </c>
      <c r="AD1753">
        <v>11.647555911919648</v>
      </c>
      <c r="AE1753">
        <v>11.459489548929048</v>
      </c>
    </row>
    <row r="1754" spans="1:31">
      <c r="A1754">
        <v>9</v>
      </c>
      <c r="B1754">
        <v>141</v>
      </c>
      <c r="C1754">
        <v>2003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1</v>
      </c>
      <c r="M1754">
        <v>99</v>
      </c>
      <c r="N1754">
        <v>99</v>
      </c>
      <c r="O1754">
        <v>99</v>
      </c>
      <c r="P1754">
        <v>9999</v>
      </c>
      <c r="Q1754">
        <v>3</v>
      </c>
      <c r="R1754">
        <v>3</v>
      </c>
      <c r="S1754">
        <v>0</v>
      </c>
      <c r="T1754">
        <v>1</v>
      </c>
      <c r="X1754">
        <v>0</v>
      </c>
      <c r="Y1754">
        <v>0</v>
      </c>
      <c r="AD1754">
        <v>2.367216886778384E-4</v>
      </c>
      <c r="AE1754">
        <v>0</v>
      </c>
    </row>
    <row r="1755" spans="1:31">
      <c r="A1755">
        <v>9</v>
      </c>
      <c r="B1755">
        <v>142</v>
      </c>
      <c r="C1755">
        <v>2003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2</v>
      </c>
      <c r="M1755">
        <v>99</v>
      </c>
      <c r="N1755">
        <v>99</v>
      </c>
      <c r="O1755">
        <v>99</v>
      </c>
      <c r="P1755">
        <v>9999</v>
      </c>
      <c r="Q1755">
        <v>59</v>
      </c>
      <c r="R1755">
        <v>91</v>
      </c>
      <c r="S1755">
        <v>91</v>
      </c>
      <c r="T1755">
        <v>2</v>
      </c>
      <c r="U1755">
        <v>36.681318681318672</v>
      </c>
      <c r="V1755">
        <v>80.676961175336018</v>
      </c>
      <c r="W1755">
        <v>74.464835164835179</v>
      </c>
      <c r="X1755">
        <v>0</v>
      </c>
      <c r="Y1755">
        <v>0</v>
      </c>
      <c r="AA1755">
        <v>15.637229270511545</v>
      </c>
      <c r="AB1755">
        <v>1.6500357697030563</v>
      </c>
      <c r="AC1755">
        <v>29.858855636282197</v>
      </c>
      <c r="AD1755">
        <v>7.1805578898944279E-3</v>
      </c>
      <c r="AE1755">
        <v>6.9731960564179693E-3</v>
      </c>
    </row>
    <row r="1756" spans="1:31">
      <c r="A1756">
        <v>9</v>
      </c>
      <c r="B1756">
        <v>143</v>
      </c>
      <c r="C1756">
        <v>2003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5</v>
      </c>
      <c r="M1756">
        <v>99</v>
      </c>
      <c r="N1756">
        <v>99</v>
      </c>
      <c r="O1756">
        <v>99</v>
      </c>
      <c r="P1756">
        <v>9999</v>
      </c>
      <c r="Q1756">
        <v>334</v>
      </c>
      <c r="R1756">
        <v>515</v>
      </c>
      <c r="S1756">
        <v>498</v>
      </c>
      <c r="T1756">
        <v>5</v>
      </c>
      <c r="U1756">
        <v>43.096385542168669</v>
      </c>
      <c r="V1756">
        <v>91.847128492300769</v>
      </c>
      <c r="W1756">
        <v>82.658433734939692</v>
      </c>
      <c r="X1756">
        <v>0</v>
      </c>
      <c r="Y1756">
        <v>0</v>
      </c>
      <c r="AA1756">
        <v>10.502934145240738</v>
      </c>
      <c r="AB1756">
        <v>1.1850588364020689</v>
      </c>
      <c r="AC1756">
        <v>4.4236414541822109</v>
      </c>
      <c r="AD1756">
        <v>4.0637223223028929E-2</v>
      </c>
      <c r="AE1756">
        <v>4.2359981870162718E-2</v>
      </c>
    </row>
    <row r="1757" spans="1:31">
      <c r="A1757">
        <v>9</v>
      </c>
      <c r="B1757">
        <v>144</v>
      </c>
      <c r="C1757">
        <v>2003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8</v>
      </c>
      <c r="M1757">
        <v>99</v>
      </c>
      <c r="N1757">
        <v>99</v>
      </c>
      <c r="O1757">
        <v>99</v>
      </c>
      <c r="P1757">
        <v>9999</v>
      </c>
      <c r="Q1757">
        <v>2314</v>
      </c>
      <c r="R1757">
        <v>13198</v>
      </c>
      <c r="S1757">
        <v>13196</v>
      </c>
      <c r="T1757">
        <v>8</v>
      </c>
      <c r="U1757">
        <v>48.13413155501668</v>
      </c>
      <c r="V1757">
        <v>88.201495446434919</v>
      </c>
      <c r="W1757">
        <v>81.398696574719338</v>
      </c>
      <c r="X1757">
        <v>0</v>
      </c>
      <c r="Y1757">
        <v>0</v>
      </c>
      <c r="AA1757">
        <v>8.2895972928965609</v>
      </c>
      <c r="AB1757">
        <v>1.1104025724767517</v>
      </c>
      <c r="AC1757">
        <v>-7.6612891295865246</v>
      </c>
      <c r="AD1757">
        <v>1.0414176157233701</v>
      </c>
      <c r="AE1757">
        <v>1.1053479460903168</v>
      </c>
    </row>
    <row r="1758" spans="1:31">
      <c r="A1758">
        <v>9</v>
      </c>
      <c r="B1758">
        <v>145</v>
      </c>
      <c r="C1758">
        <v>2003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11</v>
      </c>
      <c r="M1758">
        <v>99</v>
      </c>
      <c r="N1758">
        <v>99</v>
      </c>
      <c r="O1758">
        <v>99</v>
      </c>
      <c r="P1758">
        <v>9999</v>
      </c>
      <c r="Q1758">
        <v>3908</v>
      </c>
      <c r="R1758">
        <v>258815</v>
      </c>
      <c r="S1758">
        <v>258717</v>
      </c>
      <c r="T1758">
        <v>11</v>
      </c>
      <c r="U1758">
        <v>52.931102324161159</v>
      </c>
      <c r="V1758">
        <v>85.008372697827895</v>
      </c>
      <c r="W1758">
        <v>78.433554810855753</v>
      </c>
      <c r="X1758">
        <v>0</v>
      </c>
      <c r="Y1758">
        <v>0</v>
      </c>
      <c r="AA1758">
        <v>7.5287908204740477</v>
      </c>
      <c r="AB1758">
        <v>1.1522575412330447</v>
      </c>
      <c r="AC1758">
        <v>-10.09181286809333</v>
      </c>
      <c r="AD1758">
        <v>20.422374618384911</v>
      </c>
      <c r="AE1758">
        <v>20.881712713023923</v>
      </c>
    </row>
    <row r="1759" spans="1:31">
      <c r="A1759">
        <v>9</v>
      </c>
      <c r="B1759">
        <v>146</v>
      </c>
      <c r="C1759">
        <v>2003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14</v>
      </c>
      <c r="M1759">
        <v>99</v>
      </c>
      <c r="N1759">
        <v>99</v>
      </c>
      <c r="O1759">
        <v>99</v>
      </c>
      <c r="P1759">
        <v>9999</v>
      </c>
      <c r="Q1759">
        <v>4212</v>
      </c>
      <c r="R1759">
        <v>865458</v>
      </c>
      <c r="S1759">
        <v>865047</v>
      </c>
      <c r="T1759">
        <v>14</v>
      </c>
      <c r="U1759">
        <v>56.9713772777664</v>
      </c>
      <c r="V1759">
        <v>82.754125017446555</v>
      </c>
      <c r="W1759">
        <v>76.349747470370943</v>
      </c>
      <c r="X1759">
        <v>0</v>
      </c>
      <c r="Y1759">
        <v>0</v>
      </c>
      <c r="AA1759">
        <v>7.7001523040002882</v>
      </c>
      <c r="AB1759">
        <v>1.1371857166815165</v>
      </c>
      <c r="AC1759">
        <v>-13.942947510230468</v>
      </c>
      <c r="AD1759">
        <v>68.290893079914866</v>
      </c>
      <c r="AE1759">
        <v>67.96519391492734</v>
      </c>
    </row>
    <row r="1760" spans="1:31">
      <c r="A1760">
        <v>9</v>
      </c>
      <c r="B1760">
        <v>147</v>
      </c>
      <c r="C1760">
        <v>2003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17</v>
      </c>
      <c r="M1760">
        <v>99</v>
      </c>
      <c r="N1760">
        <v>99</v>
      </c>
      <c r="O1760">
        <v>99</v>
      </c>
      <c r="P1760">
        <v>9999</v>
      </c>
      <c r="Q1760">
        <v>3534</v>
      </c>
      <c r="R1760">
        <v>129231</v>
      </c>
      <c r="S1760">
        <v>129022</v>
      </c>
      <c r="T1760">
        <v>17</v>
      </c>
      <c r="U1760">
        <v>60.492970191130176</v>
      </c>
      <c r="V1760">
        <v>81.715528101710802</v>
      </c>
      <c r="W1760">
        <v>75.305729255474589</v>
      </c>
      <c r="X1760">
        <v>0</v>
      </c>
      <c r="Y1760">
        <v>0</v>
      </c>
      <c r="AA1760">
        <v>8.1338318925686011</v>
      </c>
      <c r="AB1760">
        <v>0.42505949515769426</v>
      </c>
      <c r="AC1760">
        <v>-3.8893395947965193</v>
      </c>
      <c r="AD1760">
        <v>10.197260183175242</v>
      </c>
      <c r="AE1760">
        <v>9.9984122480318369</v>
      </c>
    </row>
    <row r="1761" spans="1:31">
      <c r="A1761">
        <v>9</v>
      </c>
      <c r="B1761">
        <v>148</v>
      </c>
      <c r="C1761">
        <v>2002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1</v>
      </c>
      <c r="M1761">
        <v>99</v>
      </c>
      <c r="N1761">
        <v>99</v>
      </c>
      <c r="O1761">
        <v>99</v>
      </c>
      <c r="P1761">
        <v>9999</v>
      </c>
      <c r="Q1761">
        <v>6</v>
      </c>
      <c r="R1761">
        <v>6</v>
      </c>
      <c r="S1761">
        <v>0</v>
      </c>
      <c r="T1761">
        <v>1</v>
      </c>
      <c r="X1761">
        <v>0</v>
      </c>
      <c r="Y1761">
        <v>0</v>
      </c>
      <c r="AD1761">
        <v>4.8549149135703758E-4</v>
      </c>
      <c r="AE1761">
        <v>0</v>
      </c>
    </row>
    <row r="1762" spans="1:31">
      <c r="A1762">
        <v>9</v>
      </c>
      <c r="B1762">
        <v>149</v>
      </c>
      <c r="C1762">
        <v>2002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2</v>
      </c>
      <c r="M1762">
        <v>99</v>
      </c>
      <c r="N1762">
        <v>99</v>
      </c>
      <c r="O1762">
        <v>99</v>
      </c>
      <c r="P1762">
        <v>9999</v>
      </c>
      <c r="Q1762">
        <v>65</v>
      </c>
      <c r="R1762">
        <v>86</v>
      </c>
      <c r="S1762">
        <v>86</v>
      </c>
      <c r="T1762">
        <v>2</v>
      </c>
      <c r="U1762">
        <v>37.302325581395351</v>
      </c>
      <c r="V1762">
        <v>78.800171332107183</v>
      </c>
      <c r="W1762">
        <v>72.732558139534873</v>
      </c>
      <c r="X1762">
        <v>0</v>
      </c>
      <c r="Y1762">
        <v>0</v>
      </c>
      <c r="AA1762">
        <v>16.274923226057343</v>
      </c>
      <c r="AB1762">
        <v>1.6500159790759412</v>
      </c>
      <c r="AC1762">
        <v>48.239244008052431</v>
      </c>
      <c r="AD1762">
        <v>6.9587113761175401E-3</v>
      </c>
      <c r="AE1762">
        <v>6.6874447588864527E-3</v>
      </c>
    </row>
    <row r="1763" spans="1:31">
      <c r="A1763">
        <v>9</v>
      </c>
      <c r="B1763">
        <v>150</v>
      </c>
      <c r="C1763">
        <v>2002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5</v>
      </c>
      <c r="M1763">
        <v>99</v>
      </c>
      <c r="N1763">
        <v>99</v>
      </c>
      <c r="O1763">
        <v>99</v>
      </c>
      <c r="P1763">
        <v>9999</v>
      </c>
      <c r="Q1763">
        <v>479</v>
      </c>
      <c r="R1763">
        <v>821</v>
      </c>
      <c r="S1763">
        <v>809</v>
      </c>
      <c r="T1763">
        <v>5</v>
      </c>
      <c r="U1763">
        <v>43.016069221260807</v>
      </c>
      <c r="V1763">
        <v>88.97492590802014</v>
      </c>
      <c r="W1763">
        <v>81.319901112484658</v>
      </c>
      <c r="X1763">
        <v>0</v>
      </c>
      <c r="Y1763">
        <v>0</v>
      </c>
      <c r="AA1763">
        <v>10.482156808704532</v>
      </c>
      <c r="AD1763">
        <v>6.6431419067354669E-2</v>
      </c>
      <c r="AE1763">
        <v>7.0336095652865041E-2</v>
      </c>
    </row>
    <row r="1764" spans="1:31">
      <c r="A1764">
        <v>9</v>
      </c>
      <c r="B1764">
        <v>151</v>
      </c>
      <c r="C1764">
        <v>2002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8</v>
      </c>
      <c r="M1764">
        <v>99</v>
      </c>
      <c r="N1764">
        <v>99</v>
      </c>
      <c r="O1764">
        <v>99</v>
      </c>
      <c r="P1764">
        <v>9999</v>
      </c>
      <c r="Q1764">
        <v>2669</v>
      </c>
      <c r="R1764">
        <v>18969</v>
      </c>
      <c r="S1764">
        <v>18962</v>
      </c>
      <c r="T1764">
        <v>8</v>
      </c>
      <c r="U1764">
        <v>48.10832190697186</v>
      </c>
      <c r="V1764">
        <v>85.455726415481351</v>
      </c>
      <c r="W1764">
        <v>78.850722497627061</v>
      </c>
      <c r="X1764">
        <v>0</v>
      </c>
      <c r="Y1764">
        <v>0</v>
      </c>
      <c r="AA1764">
        <v>8.5035784643137742</v>
      </c>
      <c r="AB1764">
        <v>1.133469927583725</v>
      </c>
      <c r="AC1764">
        <v>-8.0635174880014056</v>
      </c>
      <c r="AD1764">
        <v>1.5348813499252743</v>
      </c>
      <c r="AE1764">
        <v>1.5985370731875173</v>
      </c>
    </row>
    <row r="1765" spans="1:31">
      <c r="A1765">
        <v>9</v>
      </c>
      <c r="B1765">
        <v>152</v>
      </c>
      <c r="C1765">
        <v>2002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11</v>
      </c>
      <c r="M1765">
        <v>99</v>
      </c>
      <c r="N1765">
        <v>99</v>
      </c>
      <c r="O1765">
        <v>99</v>
      </c>
      <c r="P1765">
        <v>9999</v>
      </c>
      <c r="Q1765">
        <v>4131</v>
      </c>
      <c r="R1765">
        <v>316136</v>
      </c>
      <c r="S1765">
        <v>315936</v>
      </c>
      <c r="T1765">
        <v>11.000034795151452</v>
      </c>
      <c r="U1765">
        <v>52.855439076268603</v>
      </c>
      <c r="V1765">
        <v>83.170384618679435</v>
      </c>
      <c r="W1765">
        <v>76.719153562747124</v>
      </c>
      <c r="X1765">
        <v>0</v>
      </c>
      <c r="Y1765">
        <v>0</v>
      </c>
      <c r="AA1765">
        <v>7.4884589462469888</v>
      </c>
      <c r="AB1765">
        <v>1.1797469274738241</v>
      </c>
      <c r="AC1765">
        <v>-7.0156301118153683</v>
      </c>
      <c r="AD1765">
        <v>25.580223018608088</v>
      </c>
      <c r="AE1765">
        <v>25.914080977733061</v>
      </c>
    </row>
    <row r="1766" spans="1:31">
      <c r="A1766">
        <v>9</v>
      </c>
      <c r="B1766">
        <v>153</v>
      </c>
      <c r="C1766">
        <v>2002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14</v>
      </c>
      <c r="M1766">
        <v>99</v>
      </c>
      <c r="N1766">
        <v>99</v>
      </c>
      <c r="O1766">
        <v>99</v>
      </c>
      <c r="P1766">
        <v>9999</v>
      </c>
      <c r="Q1766">
        <v>4375</v>
      </c>
      <c r="R1766">
        <v>805274</v>
      </c>
      <c r="S1766">
        <v>804843</v>
      </c>
      <c r="T1766">
        <v>14.00005215616051</v>
      </c>
      <c r="U1766">
        <v>56.832672956092082</v>
      </c>
      <c r="V1766">
        <v>81.664296487784014</v>
      </c>
      <c r="W1766">
        <v>75.339979474257476</v>
      </c>
      <c r="X1766">
        <v>0</v>
      </c>
      <c r="Y1766">
        <v>0</v>
      </c>
      <c r="AA1766">
        <v>7.4919277712751491</v>
      </c>
      <c r="AB1766">
        <v>1.1908065858428136</v>
      </c>
      <c r="AC1766">
        <v>-8.2037851450080659</v>
      </c>
      <c r="AD1766">
        <v>65.158945868507857</v>
      </c>
      <c r="AE1766">
        <v>64.829035784788346</v>
      </c>
    </row>
    <row r="1767" spans="1:31">
      <c r="A1767">
        <v>9</v>
      </c>
      <c r="B1767">
        <v>154</v>
      </c>
      <c r="C1767">
        <v>2002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17</v>
      </c>
      <c r="M1767">
        <v>99</v>
      </c>
      <c r="N1767">
        <v>99</v>
      </c>
      <c r="O1767">
        <v>99</v>
      </c>
      <c r="P1767">
        <v>9999</v>
      </c>
      <c r="Q1767">
        <v>3548</v>
      </c>
      <c r="R1767">
        <v>94569</v>
      </c>
      <c r="S1767">
        <v>94406</v>
      </c>
      <c r="T1767">
        <v>17</v>
      </c>
      <c r="U1767">
        <v>60.530326462301119</v>
      </c>
      <c r="V1767">
        <v>81.503767102229929</v>
      </c>
      <c r="W1767">
        <v>75.112546872020701</v>
      </c>
      <c r="X1767">
        <v>0</v>
      </c>
      <c r="Y1767">
        <v>0</v>
      </c>
      <c r="AA1767">
        <v>7.7892809678563859</v>
      </c>
      <c r="AB1767">
        <v>0.67784959128908051</v>
      </c>
      <c r="AC1767">
        <v>3.8830053903561641</v>
      </c>
      <c r="AD1767">
        <v>7.6520741410239506</v>
      </c>
      <c r="AE1767">
        <v>7.5813226238793217</v>
      </c>
    </row>
    <row r="1768" spans="1:31">
      <c r="A1768">
        <v>9</v>
      </c>
      <c r="B1768">
        <v>155</v>
      </c>
      <c r="C1768">
        <v>2001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1</v>
      </c>
      <c r="M1768">
        <v>99</v>
      </c>
      <c r="N1768">
        <v>99</v>
      </c>
      <c r="O1768">
        <v>99</v>
      </c>
      <c r="P1768">
        <v>9999</v>
      </c>
      <c r="Q1768">
        <v>6</v>
      </c>
      <c r="R1768">
        <v>6</v>
      </c>
      <c r="S1768">
        <v>0</v>
      </c>
      <c r="T1768">
        <v>1</v>
      </c>
      <c r="X1768">
        <v>0</v>
      </c>
      <c r="Y1768">
        <v>0</v>
      </c>
      <c r="AD1768">
        <v>4.890899918248608E-4</v>
      </c>
      <c r="AE1768">
        <v>0</v>
      </c>
    </row>
    <row r="1769" spans="1:31">
      <c r="A1769">
        <v>9</v>
      </c>
      <c r="B1769">
        <v>156</v>
      </c>
      <c r="C1769">
        <v>2001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2</v>
      </c>
      <c r="M1769">
        <v>99</v>
      </c>
      <c r="N1769">
        <v>99</v>
      </c>
      <c r="O1769">
        <v>99</v>
      </c>
      <c r="P1769">
        <v>9999</v>
      </c>
      <c r="Q1769">
        <v>92</v>
      </c>
      <c r="R1769">
        <v>113</v>
      </c>
      <c r="S1769">
        <v>113</v>
      </c>
      <c r="T1769">
        <v>2</v>
      </c>
      <c r="U1769">
        <v>36.849557522123902</v>
      </c>
      <c r="V1769">
        <v>76.470796460176999</v>
      </c>
      <c r="W1769">
        <v>70.582545132743405</v>
      </c>
      <c r="X1769">
        <v>0</v>
      </c>
      <c r="Y1769">
        <v>0</v>
      </c>
      <c r="AA1769">
        <v>15.463046696308155</v>
      </c>
      <c r="AB1769">
        <v>1.6734323740169053</v>
      </c>
      <c r="AC1769">
        <v>9.6624748266200395</v>
      </c>
      <c r="AD1769">
        <v>9.2111948460348782E-3</v>
      </c>
      <c r="AE1769">
        <v>8.8227510058063157E-3</v>
      </c>
    </row>
    <row r="1770" spans="1:31">
      <c r="A1770">
        <v>9</v>
      </c>
      <c r="B1770">
        <v>157</v>
      </c>
      <c r="C1770">
        <v>2001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5</v>
      </c>
      <c r="M1770">
        <v>99</v>
      </c>
      <c r="N1770">
        <v>99</v>
      </c>
      <c r="O1770">
        <v>99</v>
      </c>
      <c r="P1770">
        <v>9999</v>
      </c>
      <c r="Q1770">
        <v>693</v>
      </c>
      <c r="R1770">
        <v>1256</v>
      </c>
      <c r="S1770">
        <v>1253</v>
      </c>
      <c r="T1770">
        <v>5</v>
      </c>
      <c r="U1770">
        <v>43.197126895450928</v>
      </c>
      <c r="V1770">
        <v>83.711332801277024</v>
      </c>
      <c r="W1770">
        <v>77.175691061452497</v>
      </c>
      <c r="X1770">
        <v>0</v>
      </c>
      <c r="Y1770">
        <v>0</v>
      </c>
      <c r="AA1770">
        <v>9.1079987756354743</v>
      </c>
      <c r="AD1770">
        <v>0.10238283828867088</v>
      </c>
      <c r="AE1770">
        <v>0.1069694746333399</v>
      </c>
    </row>
    <row r="1771" spans="1:31">
      <c r="A1771">
        <v>9</v>
      </c>
      <c r="B1771">
        <v>158</v>
      </c>
      <c r="C1771">
        <v>2001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8</v>
      </c>
      <c r="M1771">
        <v>99</v>
      </c>
      <c r="N1771">
        <v>99</v>
      </c>
      <c r="O1771">
        <v>99</v>
      </c>
      <c r="P1771">
        <v>9999</v>
      </c>
      <c r="Q1771">
        <v>3043</v>
      </c>
      <c r="R1771">
        <v>30634</v>
      </c>
      <c r="S1771">
        <v>30623</v>
      </c>
      <c r="T1771">
        <v>8</v>
      </c>
      <c r="U1771">
        <v>48.071678150409824</v>
      </c>
      <c r="V1771">
        <v>81.961711785260192</v>
      </c>
      <c r="W1771">
        <v>75.630749002384476</v>
      </c>
      <c r="X1771">
        <v>0</v>
      </c>
      <c r="Y1771">
        <v>0</v>
      </c>
      <c r="AA1771">
        <v>7.5372147238785629</v>
      </c>
      <c r="AB1771">
        <v>1.1271232266750419</v>
      </c>
      <c r="AC1771">
        <v>-4.6819919731533606</v>
      </c>
      <c r="AD1771">
        <v>2.4971304682604645</v>
      </c>
      <c r="AE1771">
        <v>2.5619721274010061</v>
      </c>
    </row>
    <row r="1772" spans="1:31">
      <c r="A1772">
        <v>9</v>
      </c>
      <c r="B1772">
        <v>159</v>
      </c>
      <c r="C1772">
        <v>2001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11</v>
      </c>
      <c r="M1772">
        <v>99</v>
      </c>
      <c r="N1772">
        <v>99</v>
      </c>
      <c r="O1772">
        <v>99</v>
      </c>
      <c r="P1772">
        <v>9999</v>
      </c>
      <c r="Q1772">
        <v>4428</v>
      </c>
      <c r="R1772">
        <v>394128</v>
      </c>
      <c r="S1772">
        <v>393528</v>
      </c>
      <c r="T1772">
        <v>11</v>
      </c>
      <c r="U1772">
        <v>52.74498129739181</v>
      </c>
      <c r="V1772">
        <v>80.401075399971276</v>
      </c>
      <c r="W1772">
        <v>74.111731802308512</v>
      </c>
      <c r="X1772">
        <v>0</v>
      </c>
      <c r="Y1772">
        <v>0</v>
      </c>
      <c r="AA1772">
        <v>7.0032163858603598</v>
      </c>
      <c r="AB1772">
        <v>1.0507710882066841</v>
      </c>
      <c r="AC1772">
        <v>-9.6773458495354721</v>
      </c>
      <c r="AD1772">
        <v>32.127343382991448</v>
      </c>
      <c r="AE1772">
        <v>32.261968657191993</v>
      </c>
    </row>
    <row r="1773" spans="1:31">
      <c r="A1773">
        <v>9</v>
      </c>
      <c r="B1773">
        <v>160</v>
      </c>
      <c r="C1773">
        <v>2001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14</v>
      </c>
      <c r="M1773">
        <v>99</v>
      </c>
      <c r="N1773">
        <v>99</v>
      </c>
      <c r="O1773">
        <v>99</v>
      </c>
      <c r="P1773">
        <v>9999</v>
      </c>
      <c r="Q1773">
        <v>4514</v>
      </c>
      <c r="R1773">
        <v>726935.1</v>
      </c>
      <c r="S1773">
        <v>726412</v>
      </c>
      <c r="T1773">
        <v>13.996820348886718</v>
      </c>
      <c r="U1773">
        <v>56.698351624147186</v>
      </c>
      <c r="V1773">
        <v>79.597363617342495</v>
      </c>
      <c r="W1773">
        <v>73.437285386803509</v>
      </c>
      <c r="X1773">
        <v>0</v>
      </c>
      <c r="Y1773">
        <v>0</v>
      </c>
      <c r="AA1773">
        <v>7.0649173023314003</v>
      </c>
      <c r="AB1773">
        <v>1.2395932809253978</v>
      </c>
      <c r="AC1773">
        <v>-1.9746430435789952</v>
      </c>
      <c r="AD1773">
        <v>59.256113686034048</v>
      </c>
      <c r="AE1773">
        <v>59.010309100505488</v>
      </c>
    </row>
    <row r="1774" spans="1:31">
      <c r="A1774">
        <v>9</v>
      </c>
      <c r="B1774">
        <v>161</v>
      </c>
      <c r="C1774">
        <v>2001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17</v>
      </c>
      <c r="M1774">
        <v>99</v>
      </c>
      <c r="N1774">
        <v>99</v>
      </c>
      <c r="O1774">
        <v>99</v>
      </c>
      <c r="P1774">
        <v>9999</v>
      </c>
      <c r="Q1774">
        <v>3615</v>
      </c>
      <c r="R1774">
        <v>73696</v>
      </c>
      <c r="S1774">
        <v>73684</v>
      </c>
      <c r="T1774">
        <v>17</v>
      </c>
      <c r="U1774">
        <v>60.588526681504788</v>
      </c>
      <c r="V1774">
        <v>80.428485152814815</v>
      </c>
      <c r="W1774">
        <v>74.225117378263491</v>
      </c>
      <c r="X1774">
        <v>0</v>
      </c>
      <c r="Y1774">
        <v>0</v>
      </c>
      <c r="AA1774">
        <v>7.1295736589203651</v>
      </c>
      <c r="AB1774">
        <v>0.84808866858352849</v>
      </c>
      <c r="AC1774">
        <v>5.5485643053528992</v>
      </c>
      <c r="AD1774">
        <v>6.0073293395874892</v>
      </c>
      <c r="AE1774">
        <v>6.0499578892623793</v>
      </c>
    </row>
    <row r="1775" spans="1:31">
      <c r="A1775">
        <v>9</v>
      </c>
      <c r="B1775">
        <v>162</v>
      </c>
      <c r="C1775">
        <v>2000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1</v>
      </c>
      <c r="M1775">
        <v>99</v>
      </c>
      <c r="N1775">
        <v>99</v>
      </c>
      <c r="O1775">
        <v>99</v>
      </c>
      <c r="P1775">
        <v>9999</v>
      </c>
      <c r="Q1775">
        <v>12</v>
      </c>
      <c r="R1775">
        <v>20</v>
      </c>
      <c r="S1775">
        <v>0</v>
      </c>
      <c r="T1775">
        <v>1</v>
      </c>
      <c r="X1775">
        <v>0</v>
      </c>
      <c r="Y1775">
        <v>0</v>
      </c>
      <c r="AD1775">
        <v>1.6080570088370762E-3</v>
      </c>
      <c r="AE1775">
        <v>0</v>
      </c>
    </row>
    <row r="1776" spans="1:31">
      <c r="A1776">
        <v>9</v>
      </c>
      <c r="B1776">
        <v>163</v>
      </c>
      <c r="C1776">
        <v>2000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2</v>
      </c>
      <c r="M1776">
        <v>99</v>
      </c>
      <c r="N1776">
        <v>99</v>
      </c>
      <c r="O1776">
        <v>99</v>
      </c>
      <c r="P1776">
        <v>9999</v>
      </c>
      <c r="Q1776">
        <v>117</v>
      </c>
      <c r="R1776">
        <v>145</v>
      </c>
      <c r="S1776">
        <v>143</v>
      </c>
      <c r="T1776">
        <v>2</v>
      </c>
      <c r="U1776">
        <v>37.489510489510494</v>
      </c>
      <c r="V1776">
        <v>74.518881118881097</v>
      </c>
      <c r="W1776">
        <v>67.960554545454571</v>
      </c>
      <c r="X1776">
        <v>0</v>
      </c>
      <c r="Y1776">
        <v>0</v>
      </c>
      <c r="AA1776">
        <v>13.871563092650607</v>
      </c>
      <c r="AB1776">
        <v>2.1051622626268238</v>
      </c>
      <c r="AC1776">
        <v>10.406067158798079</v>
      </c>
      <c r="AD1776">
        <v>1.165841331406881E-2</v>
      </c>
      <c r="AE1776">
        <v>1.1470373846697924E-2</v>
      </c>
    </row>
    <row r="1777" spans="1:31">
      <c r="A1777">
        <v>9</v>
      </c>
      <c r="B1777">
        <v>164</v>
      </c>
      <c r="C1777">
        <v>2000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5</v>
      </c>
      <c r="M1777">
        <v>99</v>
      </c>
      <c r="N1777">
        <v>99</v>
      </c>
      <c r="O1777">
        <v>99</v>
      </c>
      <c r="P1777">
        <v>9999</v>
      </c>
      <c r="Q1777">
        <v>899</v>
      </c>
      <c r="R1777">
        <v>1785.5</v>
      </c>
      <c r="S1777">
        <v>1776</v>
      </c>
      <c r="T1777">
        <v>5.0014001680201634</v>
      </c>
      <c r="U1777">
        <v>43.148085585585591</v>
      </c>
      <c r="V1777">
        <v>76.284403153153221</v>
      </c>
      <c r="W1777">
        <v>70.209741216216202</v>
      </c>
      <c r="X1777">
        <v>0</v>
      </c>
      <c r="Y1777">
        <v>0</v>
      </c>
      <c r="AA1777">
        <v>8.7531829745670233</v>
      </c>
      <c r="AD1777">
        <v>0.14355928946393004</v>
      </c>
      <c r="AE1777">
        <v>0.14717191979797764</v>
      </c>
    </row>
    <row r="1778" spans="1:31">
      <c r="A1778">
        <v>9</v>
      </c>
      <c r="B1778">
        <v>165</v>
      </c>
      <c r="C1778">
        <v>2000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8</v>
      </c>
      <c r="M1778">
        <v>99</v>
      </c>
      <c r="N1778">
        <v>99</v>
      </c>
      <c r="O1778">
        <v>99</v>
      </c>
      <c r="P1778">
        <v>9999</v>
      </c>
      <c r="Q1778">
        <v>3766</v>
      </c>
      <c r="R1778">
        <v>40889</v>
      </c>
      <c r="S1778">
        <v>40854</v>
      </c>
      <c r="T1778">
        <v>8</v>
      </c>
      <c r="U1778">
        <v>48.07749547167964</v>
      </c>
      <c r="V1778">
        <v>75.194867087678148</v>
      </c>
      <c r="W1778">
        <v>69.349248262104553</v>
      </c>
      <c r="X1778">
        <v>0</v>
      </c>
      <c r="Y1778">
        <v>0</v>
      </c>
      <c r="AA1778">
        <v>7.2179079780764397</v>
      </c>
      <c r="AB1778">
        <v>1.0774647882955564</v>
      </c>
      <c r="AC1778">
        <v>-6.7686319576128113</v>
      </c>
      <c r="AD1778">
        <v>3.2875921517169626</v>
      </c>
      <c r="AE1778">
        <v>3.3439591518690994</v>
      </c>
    </row>
    <row r="1779" spans="1:31">
      <c r="A1779">
        <v>9</v>
      </c>
      <c r="B1779">
        <v>166</v>
      </c>
      <c r="C1779">
        <v>2000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11</v>
      </c>
      <c r="M1779">
        <v>99</v>
      </c>
      <c r="N1779">
        <v>99</v>
      </c>
      <c r="O1779">
        <v>99</v>
      </c>
      <c r="P1779">
        <v>9999</v>
      </c>
      <c r="Q1779">
        <v>5555</v>
      </c>
      <c r="R1779">
        <v>472428</v>
      </c>
      <c r="S1779">
        <v>471181</v>
      </c>
      <c r="T1779">
        <v>11.000232839713142</v>
      </c>
      <c r="U1779">
        <v>52.685157084008047</v>
      </c>
      <c r="V1779">
        <v>74.199664884621029</v>
      </c>
      <c r="W1779">
        <v>68.318583327425486</v>
      </c>
      <c r="X1779">
        <v>0</v>
      </c>
      <c r="Y1779">
        <v>0</v>
      </c>
      <c r="AA1779">
        <v>6.6552289289469799</v>
      </c>
      <c r="AB1779">
        <v>1.1891950291552362</v>
      </c>
      <c r="AC1779">
        <v>-4.8319617565235076</v>
      </c>
      <c r="AD1779">
        <v>37.984557828544141</v>
      </c>
      <c r="AE1779">
        <v>37.993669718869086</v>
      </c>
    </row>
    <row r="1780" spans="1:31">
      <c r="A1780">
        <v>9</v>
      </c>
      <c r="B1780">
        <v>167</v>
      </c>
      <c r="C1780">
        <v>2000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14</v>
      </c>
      <c r="M1780">
        <v>99</v>
      </c>
      <c r="N1780">
        <v>99</v>
      </c>
      <c r="O1780">
        <v>99</v>
      </c>
      <c r="P1780">
        <v>9999</v>
      </c>
      <c r="Q1780">
        <v>5660</v>
      </c>
      <c r="R1780">
        <v>683807.5</v>
      </c>
      <c r="S1780">
        <v>683383.5</v>
      </c>
      <c r="T1780">
        <v>14.000255919977484</v>
      </c>
      <c r="U1780">
        <v>56.547445175366398</v>
      </c>
      <c r="V1780">
        <v>73.728249950431206</v>
      </c>
      <c r="W1780">
        <v>68.015122539686914</v>
      </c>
      <c r="X1780">
        <v>0</v>
      </c>
      <c r="Y1780">
        <v>0</v>
      </c>
      <c r="AA1780">
        <v>6.7536872087295423</v>
      </c>
      <c r="AB1780">
        <v>1.2039375439759696</v>
      </c>
      <c r="AC1780">
        <v>-0.3156843132122269</v>
      </c>
      <c r="AD1780">
        <v>54.980072153517995</v>
      </c>
      <c r="AE1780">
        <v>54.859847367040402</v>
      </c>
    </row>
    <row r="1781" spans="1:31">
      <c r="A1781">
        <v>9</v>
      </c>
      <c r="B1781">
        <v>168</v>
      </c>
      <c r="C1781">
        <v>2000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17</v>
      </c>
      <c r="M1781">
        <v>99</v>
      </c>
      <c r="N1781">
        <v>99</v>
      </c>
      <c r="O1781">
        <v>99</v>
      </c>
      <c r="P1781">
        <v>9999</v>
      </c>
      <c r="Q1781">
        <v>4011</v>
      </c>
      <c r="R1781">
        <v>44662</v>
      </c>
      <c r="S1781">
        <v>44658</v>
      </c>
      <c r="T1781">
        <v>17.000380636782943</v>
      </c>
      <c r="U1781">
        <v>60.553293922701414</v>
      </c>
      <c r="V1781">
        <v>74.905013659367228</v>
      </c>
      <c r="W1781">
        <v>69.132195696180332</v>
      </c>
      <c r="X1781">
        <v>0</v>
      </c>
      <c r="Y1781">
        <v>0</v>
      </c>
      <c r="AA1781">
        <v>7.2330373216542894</v>
      </c>
      <c r="AB1781">
        <v>0.85039843167023499</v>
      </c>
      <c r="AC1781">
        <v>4.0745909410817944</v>
      </c>
      <c r="AD1781">
        <v>3.5909521064340777</v>
      </c>
      <c r="AE1781">
        <v>3.6438814685767529</v>
      </c>
    </row>
    <row r="1782" spans="1:31">
      <c r="A1782">
        <v>9</v>
      </c>
      <c r="B1782">
        <v>169</v>
      </c>
      <c r="C1782">
        <v>1999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1</v>
      </c>
      <c r="M1782">
        <v>99</v>
      </c>
      <c r="N1782">
        <v>99</v>
      </c>
      <c r="O1782">
        <v>99</v>
      </c>
      <c r="P1782">
        <v>9999</v>
      </c>
      <c r="Q1782">
        <v>5</v>
      </c>
      <c r="R1782">
        <v>4</v>
      </c>
      <c r="S1782">
        <v>0</v>
      </c>
      <c r="T1782">
        <v>1</v>
      </c>
      <c r="X1782">
        <v>0</v>
      </c>
      <c r="Y1782">
        <v>0</v>
      </c>
      <c r="AD1782">
        <v>3.0811377178051444E-4</v>
      </c>
      <c r="AE1782">
        <v>0</v>
      </c>
    </row>
    <row r="1783" spans="1:31">
      <c r="A1783">
        <v>9</v>
      </c>
      <c r="B1783">
        <v>170</v>
      </c>
      <c r="C1783">
        <v>1999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2</v>
      </c>
      <c r="M1783">
        <v>99</v>
      </c>
      <c r="N1783">
        <v>99</v>
      </c>
      <c r="O1783">
        <v>99</v>
      </c>
      <c r="P1783">
        <v>9999</v>
      </c>
      <c r="Q1783">
        <v>159</v>
      </c>
      <c r="R1783">
        <v>223</v>
      </c>
      <c r="S1783">
        <v>223</v>
      </c>
      <c r="T1783">
        <v>2</v>
      </c>
      <c r="U1783">
        <v>37.560538116591935</v>
      </c>
      <c r="V1783">
        <v>77.459641255605405</v>
      </c>
      <c r="W1783">
        <v>71.495248878923775</v>
      </c>
      <c r="X1783">
        <v>0</v>
      </c>
      <c r="Y1783">
        <v>0</v>
      </c>
      <c r="AA1783">
        <v>12.483254034323656</v>
      </c>
      <c r="AB1783">
        <v>1.5803342091699002</v>
      </c>
      <c r="AC1783">
        <v>15.889629130131675</v>
      </c>
      <c r="AD1783">
        <v>1.7177342776763676E-2</v>
      </c>
      <c r="AE1783">
        <v>1.7755392922682349E-2</v>
      </c>
    </row>
    <row r="1784" spans="1:31">
      <c r="A1784">
        <v>9</v>
      </c>
      <c r="B1784">
        <v>171</v>
      </c>
      <c r="C1784">
        <v>1999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5</v>
      </c>
      <c r="M1784">
        <v>99</v>
      </c>
      <c r="N1784">
        <v>99</v>
      </c>
      <c r="O1784">
        <v>99</v>
      </c>
      <c r="P1784">
        <v>9999</v>
      </c>
      <c r="Q1784">
        <v>1331</v>
      </c>
      <c r="R1784">
        <v>2828</v>
      </c>
      <c r="S1784">
        <v>2822</v>
      </c>
      <c r="T1784">
        <v>5.0017680339462514</v>
      </c>
      <c r="U1784">
        <v>43.006378454996451</v>
      </c>
      <c r="V1784">
        <v>78.338979447200401</v>
      </c>
      <c r="W1784">
        <v>72.174217221828414</v>
      </c>
      <c r="X1784">
        <v>0</v>
      </c>
      <c r="Y1784">
        <v>0</v>
      </c>
      <c r="AA1784">
        <v>8.6875588100420984</v>
      </c>
      <c r="AB1784">
        <v>1.4180777243331721</v>
      </c>
      <c r="AC1784">
        <v>1.4391785143035298</v>
      </c>
      <c r="AD1784">
        <v>0.21783643664882371</v>
      </c>
      <c r="AE1784">
        <v>0.22682312733780297</v>
      </c>
    </row>
    <row r="1785" spans="1:31">
      <c r="A1785">
        <v>9</v>
      </c>
      <c r="B1785">
        <v>172</v>
      </c>
      <c r="C1785">
        <v>1999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8</v>
      </c>
      <c r="M1785">
        <v>99</v>
      </c>
      <c r="N1785">
        <v>99</v>
      </c>
      <c r="O1785">
        <v>99</v>
      </c>
      <c r="P1785">
        <v>9999</v>
      </c>
      <c r="Q1785">
        <v>5732</v>
      </c>
      <c r="R1785">
        <v>56969.25</v>
      </c>
      <c r="S1785">
        <v>56893.25</v>
      </c>
      <c r="T1785">
        <v>8.0002457466089147</v>
      </c>
      <c r="U1785">
        <v>48.020635136857187</v>
      </c>
      <c r="V1785">
        <v>76.207755753099349</v>
      </c>
      <c r="W1785">
        <v>70.241099406344901</v>
      </c>
      <c r="X1785">
        <v>0</v>
      </c>
      <c r="Y1785">
        <v>0</v>
      </c>
      <c r="AA1785">
        <v>7.1957455079439852</v>
      </c>
      <c r="AB1785">
        <v>1.2884233739662836</v>
      </c>
      <c r="AC1785">
        <v>-2.8326101013865079</v>
      </c>
      <c r="AD1785">
        <v>4.3882526232517662</v>
      </c>
      <c r="AE1785">
        <v>4.4504126978380132</v>
      </c>
    </row>
    <row r="1786" spans="1:31">
      <c r="A1786">
        <v>9</v>
      </c>
      <c r="B1786">
        <v>173</v>
      </c>
      <c r="C1786">
        <v>1999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11</v>
      </c>
      <c r="M1786">
        <v>99</v>
      </c>
      <c r="N1786">
        <v>99</v>
      </c>
      <c r="O1786">
        <v>99</v>
      </c>
      <c r="P1786">
        <v>9999</v>
      </c>
      <c r="Q1786">
        <v>8482</v>
      </c>
      <c r="R1786">
        <v>532146.25</v>
      </c>
      <c r="S1786">
        <v>531097.25</v>
      </c>
      <c r="T1786">
        <v>11.000656304540344</v>
      </c>
      <c r="U1786">
        <v>52.613665388024515</v>
      </c>
      <c r="V1786">
        <v>75.180740627069056</v>
      </c>
      <c r="W1786">
        <v>69.253270866493239</v>
      </c>
      <c r="X1786">
        <v>0</v>
      </c>
      <c r="Y1786">
        <v>0</v>
      </c>
      <c r="AA1786">
        <v>6.5942962486408998</v>
      </c>
      <c r="AB1786">
        <v>1.4035946417560239</v>
      </c>
      <c r="AC1786">
        <v>-0.77488282533781516</v>
      </c>
      <c r="AD1786">
        <v>40.990397056589131</v>
      </c>
      <c r="AE1786">
        <v>40.960248715253449</v>
      </c>
    </row>
    <row r="1787" spans="1:31">
      <c r="A1787">
        <v>9</v>
      </c>
      <c r="B1787">
        <v>174</v>
      </c>
      <c r="C1787">
        <v>1999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14</v>
      </c>
      <c r="M1787">
        <v>99</v>
      </c>
      <c r="N1787">
        <v>99</v>
      </c>
      <c r="O1787">
        <v>99</v>
      </c>
      <c r="P1787">
        <v>9999</v>
      </c>
      <c r="Q1787">
        <v>8585</v>
      </c>
      <c r="R1787">
        <v>666379.75</v>
      </c>
      <c r="S1787">
        <v>666047.25</v>
      </c>
      <c r="T1787">
        <v>14.000824604889329</v>
      </c>
      <c r="U1787">
        <v>56.492841911741245</v>
      </c>
      <c r="V1787">
        <v>74.885084804418142</v>
      </c>
      <c r="W1787">
        <v>69.083056897240482</v>
      </c>
      <c r="X1787">
        <v>0</v>
      </c>
      <c r="Y1787">
        <v>0</v>
      </c>
      <c r="AA1787">
        <v>6.7268029100450972</v>
      </c>
      <c r="AB1787">
        <v>1.3708395386756136</v>
      </c>
      <c r="AC1787">
        <v>2.4396386694238776</v>
      </c>
      <c r="AD1787">
        <v>51.330194552664061</v>
      </c>
      <c r="AE1787">
        <v>51.241853255809616</v>
      </c>
    </row>
    <row r="1788" spans="1:31">
      <c r="A1788">
        <v>9</v>
      </c>
      <c r="B1788">
        <v>175</v>
      </c>
      <c r="C1788">
        <v>1999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17</v>
      </c>
      <c r="M1788">
        <v>99</v>
      </c>
      <c r="N1788">
        <v>99</v>
      </c>
      <c r="O1788">
        <v>99</v>
      </c>
      <c r="P1788">
        <v>9999</v>
      </c>
      <c r="Q1788">
        <v>5210</v>
      </c>
      <c r="R1788">
        <v>39671.5</v>
      </c>
      <c r="S1788">
        <v>39665.5</v>
      </c>
      <c r="T1788">
        <v>17.001071298035122</v>
      </c>
      <c r="U1788">
        <v>60.539612509611622</v>
      </c>
      <c r="V1788">
        <v>76.115765589744385</v>
      </c>
      <c r="W1788">
        <v>70.243728774375285</v>
      </c>
      <c r="X1788">
        <v>0</v>
      </c>
      <c r="Y1788">
        <v>0</v>
      </c>
      <c r="AA1788">
        <v>7.2435782842780254</v>
      </c>
      <c r="AB1788">
        <v>0.97699050131413823</v>
      </c>
      <c r="AC1788">
        <v>7.0472204900238564</v>
      </c>
      <c r="AD1788">
        <v>3.0558338742976692</v>
      </c>
      <c r="AE1788">
        <v>3.1029068108384608</v>
      </c>
    </row>
    <row r="1789" spans="1:31">
      <c r="A1789">
        <v>9</v>
      </c>
      <c r="B1789">
        <v>176</v>
      </c>
      <c r="C1789">
        <v>1998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1</v>
      </c>
      <c r="M1789">
        <v>99</v>
      </c>
      <c r="N1789">
        <v>99</v>
      </c>
      <c r="O1789">
        <v>99</v>
      </c>
      <c r="P1789">
        <v>9999</v>
      </c>
      <c r="Q1789">
        <v>5</v>
      </c>
      <c r="R1789">
        <v>9</v>
      </c>
      <c r="S1789">
        <v>0</v>
      </c>
      <c r="T1789">
        <v>1</v>
      </c>
      <c r="X1789">
        <v>0</v>
      </c>
      <c r="Y1789">
        <v>0</v>
      </c>
      <c r="AD1789">
        <v>7.3243409415603021E-4</v>
      </c>
      <c r="AE1789">
        <v>0</v>
      </c>
    </row>
    <row r="1790" spans="1:31">
      <c r="A1790">
        <v>9</v>
      </c>
      <c r="B1790">
        <v>177</v>
      </c>
      <c r="C1790">
        <v>1998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2</v>
      </c>
      <c r="M1790">
        <v>99</v>
      </c>
      <c r="N1790">
        <v>99</v>
      </c>
      <c r="O1790">
        <v>99</v>
      </c>
      <c r="P1790">
        <v>9999</v>
      </c>
      <c r="Q1790">
        <v>166</v>
      </c>
      <c r="R1790">
        <v>267</v>
      </c>
      <c r="S1790">
        <v>251</v>
      </c>
      <c r="T1790">
        <v>2</v>
      </c>
      <c r="U1790">
        <v>37.426294820717125</v>
      </c>
      <c r="V1790">
        <v>85.86095617529881</v>
      </c>
      <c r="W1790">
        <v>74.333492430278881</v>
      </c>
      <c r="X1790">
        <v>0</v>
      </c>
      <c r="Y1790">
        <v>0</v>
      </c>
      <c r="AA1790">
        <v>11.126583371650115</v>
      </c>
      <c r="AB1790">
        <v>1.5453135090872556</v>
      </c>
      <c r="AC1790">
        <v>7.3868769430870547</v>
      </c>
      <c r="AD1790">
        <v>2.1728878126628905E-2</v>
      </c>
      <c r="AE1790">
        <v>2.1712476007490048E-2</v>
      </c>
    </row>
    <row r="1791" spans="1:31">
      <c r="A1791">
        <v>9</v>
      </c>
      <c r="B1791">
        <v>178</v>
      </c>
      <c r="C1791">
        <v>1998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5</v>
      </c>
      <c r="M1791">
        <v>99</v>
      </c>
      <c r="N1791">
        <v>99</v>
      </c>
      <c r="O1791">
        <v>99</v>
      </c>
      <c r="P1791">
        <v>9999</v>
      </c>
      <c r="Q1791">
        <v>1391</v>
      </c>
      <c r="R1791">
        <v>3330.5</v>
      </c>
      <c r="S1791">
        <v>3224.5</v>
      </c>
      <c r="T1791">
        <v>5.0007506380423363</v>
      </c>
      <c r="U1791">
        <v>43.020623352457747</v>
      </c>
      <c r="V1791">
        <v>82.693812994262558</v>
      </c>
      <c r="W1791">
        <v>73.970327771747492</v>
      </c>
      <c r="X1791">
        <v>0</v>
      </c>
      <c r="Y1791">
        <v>0</v>
      </c>
      <c r="AA1791">
        <v>8.3002200675071887</v>
      </c>
      <c r="AB1791">
        <v>0.75110474217257939</v>
      </c>
      <c r="AC1791">
        <v>-20.054917632166873</v>
      </c>
      <c r="AD1791">
        <v>0.27104130562073997</v>
      </c>
      <c r="AE1791">
        <v>0.27756903568869118</v>
      </c>
    </row>
    <row r="1792" spans="1:31">
      <c r="A1792">
        <v>9</v>
      </c>
      <c r="B1792">
        <v>179</v>
      </c>
      <c r="C1792">
        <v>1998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8</v>
      </c>
      <c r="M1792">
        <v>99</v>
      </c>
      <c r="N1792">
        <v>99</v>
      </c>
      <c r="O1792">
        <v>99</v>
      </c>
      <c r="P1792">
        <v>9999</v>
      </c>
      <c r="Q1792">
        <v>4574</v>
      </c>
      <c r="R1792">
        <v>61329.75</v>
      </c>
      <c r="S1792">
        <v>60137.75</v>
      </c>
      <c r="T1792">
        <v>8.0008152650222755</v>
      </c>
      <c r="U1792">
        <v>48.005404259387809</v>
      </c>
      <c r="V1792">
        <v>79.934239308919985</v>
      </c>
      <c r="W1792">
        <v>72.334290325129984</v>
      </c>
      <c r="X1792">
        <v>0</v>
      </c>
      <c r="Y1792">
        <v>0</v>
      </c>
      <c r="AA1792">
        <v>7.068184608518564</v>
      </c>
      <c r="AB1792">
        <v>1.3208346963653148</v>
      </c>
      <c r="AC1792">
        <v>-2.2777408055791244</v>
      </c>
      <c r="AD1792">
        <v>4.991111098451757</v>
      </c>
      <c r="AE1792">
        <v>5.0622372181594155</v>
      </c>
    </row>
    <row r="1793" spans="1:31">
      <c r="A1793">
        <v>9</v>
      </c>
      <c r="B1793">
        <v>180</v>
      </c>
      <c r="C1793">
        <v>1998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11</v>
      </c>
      <c r="M1793">
        <v>99</v>
      </c>
      <c r="N1793">
        <v>99</v>
      </c>
      <c r="O1793">
        <v>99</v>
      </c>
      <c r="P1793">
        <v>9999</v>
      </c>
      <c r="Q1793">
        <v>6253</v>
      </c>
      <c r="R1793">
        <v>530904.75</v>
      </c>
      <c r="S1793">
        <v>521334.75</v>
      </c>
      <c r="T1793">
        <v>11.000937550473976</v>
      </c>
      <c r="U1793">
        <v>52.576184495662339</v>
      </c>
      <c r="V1793">
        <v>78.803918979120866</v>
      </c>
      <c r="W1793">
        <v>71.41510529750586</v>
      </c>
      <c r="X1793">
        <v>0</v>
      </c>
      <c r="Y1793">
        <v>0</v>
      </c>
      <c r="AA1793">
        <v>6.6545351157745518</v>
      </c>
      <c r="AB1793">
        <v>1.4027895340051773</v>
      </c>
      <c r="AC1793">
        <v>-1.6331411049196756</v>
      </c>
      <c r="AD1793">
        <v>43.205859961042641</v>
      </c>
      <c r="AE1793">
        <v>43.326922992480505</v>
      </c>
    </row>
    <row r="1794" spans="1:31">
      <c r="A1794">
        <v>9</v>
      </c>
      <c r="B1794">
        <v>181</v>
      </c>
      <c r="C1794">
        <v>1998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14</v>
      </c>
      <c r="M1794">
        <v>99</v>
      </c>
      <c r="N1794">
        <v>99</v>
      </c>
      <c r="O1794">
        <v>99</v>
      </c>
      <c r="P1794">
        <v>9999</v>
      </c>
      <c r="Q1794">
        <v>6224</v>
      </c>
      <c r="R1794">
        <v>600985</v>
      </c>
      <c r="S1794">
        <v>588763.25</v>
      </c>
      <c r="T1794">
        <v>14.000838623260144</v>
      </c>
      <c r="U1794">
        <v>56.442685578626019</v>
      </c>
      <c r="V1794">
        <v>78.664011553028416</v>
      </c>
      <c r="W1794">
        <v>71.116869833670634</v>
      </c>
      <c r="X1794">
        <v>0</v>
      </c>
      <c r="Y1794">
        <v>0</v>
      </c>
      <c r="AA1794">
        <v>6.8275998798326247</v>
      </c>
      <c r="AB1794">
        <v>1.5167870885617185</v>
      </c>
      <c r="AC1794">
        <v>4.2743658886697666</v>
      </c>
      <c r="AD1794">
        <v>48.90910045292911</v>
      </c>
      <c r="AE1794">
        <v>48.726410467111741</v>
      </c>
    </row>
    <row r="1795" spans="1:31">
      <c r="A1795">
        <v>9</v>
      </c>
      <c r="B1795">
        <v>182</v>
      </c>
      <c r="C1795">
        <v>1998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17</v>
      </c>
      <c r="M1795">
        <v>99</v>
      </c>
      <c r="N1795">
        <v>99</v>
      </c>
      <c r="O1795">
        <v>99</v>
      </c>
      <c r="P1795">
        <v>9999</v>
      </c>
      <c r="Q1795">
        <v>4178</v>
      </c>
      <c r="R1795">
        <v>31953.5</v>
      </c>
      <c r="S1795">
        <v>30796.75</v>
      </c>
      <c r="T1795">
        <v>17.001330057740155</v>
      </c>
      <c r="U1795">
        <v>60.530283227938035</v>
      </c>
      <c r="V1795">
        <v>81.064508430272454</v>
      </c>
      <c r="W1795">
        <v>72.132236833431932</v>
      </c>
      <c r="X1795">
        <v>0</v>
      </c>
      <c r="Y1795">
        <v>0</v>
      </c>
      <c r="AA1795">
        <v>7.319143316152509</v>
      </c>
      <c r="AB1795">
        <v>1.1410461146280173</v>
      </c>
      <c r="AC1795">
        <v>5.74805018276039</v>
      </c>
      <c r="AD1795">
        <v>2.6004258697349698</v>
      </c>
      <c r="AE1795">
        <v>2.5851478105521393</v>
      </c>
    </row>
    <row r="1796" spans="1:31">
      <c r="A1796">
        <v>9</v>
      </c>
      <c r="B1796">
        <v>183</v>
      </c>
      <c r="C1796">
        <v>1997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1</v>
      </c>
      <c r="M1796">
        <v>99</v>
      </c>
      <c r="N1796">
        <v>99</v>
      </c>
      <c r="O1796">
        <v>99</v>
      </c>
      <c r="P1796">
        <v>9999</v>
      </c>
      <c r="Q1796">
        <v>20</v>
      </c>
      <c r="R1796">
        <v>22</v>
      </c>
      <c r="S1796">
        <v>0</v>
      </c>
      <c r="T1796">
        <v>1</v>
      </c>
      <c r="X1796">
        <v>0</v>
      </c>
      <c r="Y1796">
        <v>0</v>
      </c>
      <c r="AD1796">
        <v>1.7354612718012395E-3</v>
      </c>
      <c r="AE1796">
        <v>0</v>
      </c>
    </row>
    <row r="1797" spans="1:31">
      <c r="A1797">
        <v>9</v>
      </c>
      <c r="B1797">
        <v>184</v>
      </c>
      <c r="C1797">
        <v>1997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2</v>
      </c>
      <c r="M1797">
        <v>99</v>
      </c>
      <c r="N1797">
        <v>99</v>
      </c>
      <c r="O1797">
        <v>99</v>
      </c>
      <c r="P1797">
        <v>9999</v>
      </c>
      <c r="Q1797">
        <v>148</v>
      </c>
      <c r="R1797">
        <v>236</v>
      </c>
      <c r="S1797">
        <v>232</v>
      </c>
      <c r="T1797">
        <v>2</v>
      </c>
      <c r="U1797">
        <v>37.706896551724149</v>
      </c>
      <c r="V1797">
        <v>79.134913793103451</v>
      </c>
      <c r="W1797">
        <v>72.208836206896549</v>
      </c>
      <c r="X1797">
        <v>0</v>
      </c>
      <c r="Y1797">
        <v>0</v>
      </c>
      <c r="AA1797">
        <v>10.997266995022356</v>
      </c>
      <c r="AB1797">
        <v>1.8892492642322367</v>
      </c>
      <c r="AC1797">
        <v>6.2257762021242451</v>
      </c>
      <c r="AD1797">
        <v>1.8616766370231477E-2</v>
      </c>
      <c r="AE1797">
        <v>1.8883010187617098E-2</v>
      </c>
    </row>
    <row r="1798" spans="1:31">
      <c r="A1798">
        <v>9</v>
      </c>
      <c r="B1798">
        <v>185</v>
      </c>
      <c r="C1798">
        <v>1997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5</v>
      </c>
      <c r="M1798">
        <v>99</v>
      </c>
      <c r="N1798">
        <v>99</v>
      </c>
      <c r="O1798">
        <v>99</v>
      </c>
      <c r="P1798">
        <v>9999</v>
      </c>
      <c r="Q1798">
        <v>1432</v>
      </c>
      <c r="R1798">
        <v>3391</v>
      </c>
      <c r="S1798">
        <v>3389</v>
      </c>
      <c r="T1798">
        <v>5</v>
      </c>
      <c r="U1798">
        <v>43.006196518146943</v>
      </c>
      <c r="V1798">
        <v>78.483771023900985</v>
      </c>
      <c r="W1798">
        <v>72.415464296252622</v>
      </c>
      <c r="X1798">
        <v>0</v>
      </c>
      <c r="Y1798">
        <v>0</v>
      </c>
      <c r="AA1798">
        <v>8.528005602017755</v>
      </c>
      <c r="AB1798">
        <v>1.1889713863440352</v>
      </c>
      <c r="AC1798">
        <v>-3.2917034993257972</v>
      </c>
      <c r="AD1798">
        <v>0.26749768966718185</v>
      </c>
      <c r="AE1798">
        <v>0.2766277761587006</v>
      </c>
    </row>
    <row r="1799" spans="1:31">
      <c r="A1799">
        <v>9</v>
      </c>
      <c r="B1799">
        <v>186</v>
      </c>
      <c r="C1799">
        <v>1997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8</v>
      </c>
      <c r="M1799">
        <v>99</v>
      </c>
      <c r="N1799">
        <v>99</v>
      </c>
      <c r="O1799">
        <v>99</v>
      </c>
      <c r="P1799">
        <v>9999</v>
      </c>
      <c r="Q1799">
        <v>4984</v>
      </c>
      <c r="R1799">
        <v>67775.25</v>
      </c>
      <c r="S1799">
        <v>67725.25</v>
      </c>
      <c r="T1799">
        <v>8.0007967510263693</v>
      </c>
      <c r="U1799">
        <v>48.029708269810733</v>
      </c>
      <c r="V1799">
        <v>76.761272937345851</v>
      </c>
      <c r="W1799">
        <v>70.794866267752084</v>
      </c>
      <c r="X1799">
        <v>0</v>
      </c>
      <c r="Y1799">
        <v>0</v>
      </c>
      <c r="AA1799">
        <v>7.0104613960583508</v>
      </c>
      <c r="AB1799">
        <v>1.2488666177298338</v>
      </c>
      <c r="AC1799">
        <v>-3.8103720058977393</v>
      </c>
      <c r="AD1799">
        <v>5.3464237073475891</v>
      </c>
      <c r="AE1799">
        <v>5.4043725521279962</v>
      </c>
    </row>
    <row r="1800" spans="1:31">
      <c r="A1800">
        <v>9</v>
      </c>
      <c r="B1800">
        <v>187</v>
      </c>
      <c r="C1800">
        <v>1997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11</v>
      </c>
      <c r="M1800">
        <v>99</v>
      </c>
      <c r="N1800">
        <v>99</v>
      </c>
      <c r="O1800">
        <v>99</v>
      </c>
      <c r="P1800">
        <v>9999</v>
      </c>
      <c r="Q1800">
        <v>6663</v>
      </c>
      <c r="R1800">
        <v>574246.5</v>
      </c>
      <c r="S1800">
        <v>573151</v>
      </c>
      <c r="T1800">
        <v>11.00104397675911</v>
      </c>
      <c r="U1800">
        <v>52.54703036372613</v>
      </c>
      <c r="V1800">
        <v>76.074247449624693</v>
      </c>
      <c r="W1800">
        <v>70.08240100758546</v>
      </c>
      <c r="X1800">
        <v>0</v>
      </c>
      <c r="Y1800">
        <v>0</v>
      </c>
      <c r="AA1800">
        <v>6.5711305533936013</v>
      </c>
      <c r="AB1800">
        <v>1.3643188172130603</v>
      </c>
      <c r="AC1800">
        <v>-2.298501241436067</v>
      </c>
      <c r="AD1800">
        <v>45.299207328064114</v>
      </c>
      <c r="AE1800">
        <v>45.276299466674622</v>
      </c>
    </row>
    <row r="1801" spans="1:31">
      <c r="A1801">
        <v>9</v>
      </c>
      <c r="B1801">
        <v>188</v>
      </c>
      <c r="C1801">
        <v>1997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14</v>
      </c>
      <c r="M1801">
        <v>99</v>
      </c>
      <c r="N1801">
        <v>99</v>
      </c>
      <c r="O1801">
        <v>99</v>
      </c>
      <c r="P1801">
        <v>9999</v>
      </c>
      <c r="Q1801">
        <v>6611</v>
      </c>
      <c r="R1801">
        <v>594214.25</v>
      </c>
      <c r="S1801">
        <v>593752.25</v>
      </c>
      <c r="T1801">
        <v>14.00086584931277</v>
      </c>
      <c r="U1801">
        <v>56.39976269563612</v>
      </c>
      <c r="V1801">
        <v>75.823007491763121</v>
      </c>
      <c r="W1801">
        <v>69.92876489630325</v>
      </c>
      <c r="X1801">
        <v>0</v>
      </c>
      <c r="Y1801">
        <v>0</v>
      </c>
      <c r="AA1801">
        <v>6.6515866059600537</v>
      </c>
      <c r="AB1801">
        <v>1.3986404978816445</v>
      </c>
      <c r="AC1801">
        <v>3.3204593394666202</v>
      </c>
      <c r="AD1801">
        <v>46.874355364882703</v>
      </c>
      <c r="AE1801">
        <v>46.800880416866029</v>
      </c>
    </row>
    <row r="1802" spans="1:31">
      <c r="A1802">
        <v>9</v>
      </c>
      <c r="B1802">
        <v>189</v>
      </c>
      <c r="C1802">
        <v>1997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17</v>
      </c>
      <c r="M1802">
        <v>99</v>
      </c>
      <c r="N1802">
        <v>99</v>
      </c>
      <c r="O1802">
        <v>99</v>
      </c>
      <c r="P1802">
        <v>9999</v>
      </c>
      <c r="Q1802">
        <v>4230</v>
      </c>
      <c r="R1802">
        <v>27789.5</v>
      </c>
      <c r="S1802">
        <v>27790.5</v>
      </c>
      <c r="T1802">
        <v>17.001529354612352</v>
      </c>
      <c r="U1802">
        <v>60.52143718177075</v>
      </c>
      <c r="V1802">
        <v>76.886914593116259</v>
      </c>
      <c r="W1802">
        <v>70.963961825083985</v>
      </c>
      <c r="X1802">
        <v>0</v>
      </c>
      <c r="Y1802">
        <v>0</v>
      </c>
      <c r="AA1802">
        <v>7.2218566750731901</v>
      </c>
      <c r="AB1802">
        <v>1.2872031231632539</v>
      </c>
      <c r="AC1802">
        <v>7.186694154174889</v>
      </c>
      <c r="AD1802">
        <v>2.1921636823963881</v>
      </c>
      <c r="AE1802">
        <v>2.2229367779850238</v>
      </c>
    </row>
    <row r="1803" spans="1:31">
      <c r="A1803">
        <v>9</v>
      </c>
      <c r="B1803">
        <v>190</v>
      </c>
      <c r="C1803">
        <v>1996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1</v>
      </c>
      <c r="M1803">
        <v>99</v>
      </c>
      <c r="N1803">
        <v>99</v>
      </c>
      <c r="O1803">
        <v>99</v>
      </c>
      <c r="P1803">
        <v>9999</v>
      </c>
      <c r="Q1803">
        <v>13</v>
      </c>
      <c r="R1803">
        <v>14</v>
      </c>
      <c r="S1803">
        <v>0</v>
      </c>
      <c r="T1803">
        <v>1</v>
      </c>
      <c r="X1803">
        <v>0</v>
      </c>
      <c r="Y1803">
        <v>0</v>
      </c>
      <c r="AD1803">
        <v>1.1628061502478438E-3</v>
      </c>
      <c r="AE1803">
        <v>0</v>
      </c>
    </row>
    <row r="1804" spans="1:31">
      <c r="A1804">
        <v>9</v>
      </c>
      <c r="B1804">
        <v>191</v>
      </c>
      <c r="C1804">
        <v>1996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2</v>
      </c>
      <c r="M1804">
        <v>99</v>
      </c>
      <c r="N1804">
        <v>99</v>
      </c>
      <c r="O1804">
        <v>99</v>
      </c>
      <c r="P1804">
        <v>9999</v>
      </c>
      <c r="Q1804">
        <v>222</v>
      </c>
      <c r="R1804">
        <v>354.5</v>
      </c>
      <c r="S1804">
        <v>348.5</v>
      </c>
      <c r="T1804">
        <v>2.0028208744710865</v>
      </c>
      <c r="U1804">
        <v>37.420373027259693</v>
      </c>
      <c r="V1804">
        <v>81.735437589670013</v>
      </c>
      <c r="W1804">
        <v>74.776242467718902</v>
      </c>
      <c r="X1804">
        <v>0</v>
      </c>
      <c r="Y1804">
        <v>0</v>
      </c>
      <c r="AA1804">
        <v>9.4899374998107771</v>
      </c>
      <c r="AB1804">
        <v>2.2170044232350663</v>
      </c>
      <c r="AC1804">
        <v>1.2625886001495104</v>
      </c>
      <c r="AD1804">
        <v>2.9443912875918625E-2</v>
      </c>
      <c r="AE1804">
        <v>2.9939150626185799E-2</v>
      </c>
    </row>
    <row r="1805" spans="1:31">
      <c r="A1805">
        <v>9</v>
      </c>
      <c r="B1805">
        <v>192</v>
      </c>
      <c r="C1805">
        <v>1996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5</v>
      </c>
      <c r="M1805">
        <v>99</v>
      </c>
      <c r="N1805">
        <v>99</v>
      </c>
      <c r="O1805">
        <v>99</v>
      </c>
      <c r="P1805">
        <v>9999</v>
      </c>
      <c r="Q1805">
        <v>1730</v>
      </c>
      <c r="R1805">
        <v>4398</v>
      </c>
      <c r="S1805">
        <v>4390</v>
      </c>
      <c r="T1805">
        <v>5</v>
      </c>
      <c r="U1805">
        <v>43.005466970387253</v>
      </c>
      <c r="V1805">
        <v>81.134077448747007</v>
      </c>
      <c r="W1805">
        <v>74.822059384965925</v>
      </c>
      <c r="X1805">
        <v>0</v>
      </c>
      <c r="Y1805">
        <v>0</v>
      </c>
      <c r="AA1805">
        <v>8.2216201903903254</v>
      </c>
      <c r="AD1805">
        <v>0.3652872463421441</v>
      </c>
      <c r="AE1805">
        <v>0.3773698789939719</v>
      </c>
    </row>
    <row r="1806" spans="1:31">
      <c r="A1806">
        <v>9</v>
      </c>
      <c r="B1806">
        <v>193</v>
      </c>
      <c r="C1806">
        <v>1996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8</v>
      </c>
      <c r="M1806">
        <v>99</v>
      </c>
      <c r="N1806">
        <v>99</v>
      </c>
      <c r="O1806">
        <v>99</v>
      </c>
      <c r="P1806">
        <v>9999</v>
      </c>
      <c r="Q1806">
        <v>5065</v>
      </c>
      <c r="R1806">
        <v>77514.5</v>
      </c>
      <c r="S1806">
        <v>77449.5</v>
      </c>
      <c r="T1806">
        <v>8.0013932877074598</v>
      </c>
      <c r="U1806">
        <v>47.950897036133213</v>
      </c>
      <c r="V1806">
        <v>79.504138825944764</v>
      </c>
      <c r="W1806">
        <v>73.32193921975005</v>
      </c>
      <c r="X1806">
        <v>0</v>
      </c>
      <c r="Y1806">
        <v>0</v>
      </c>
      <c r="AA1806">
        <v>7.2868043344546356</v>
      </c>
      <c r="AB1806">
        <v>1.2252613958665732</v>
      </c>
      <c r="AC1806">
        <v>-5.2802470355827058</v>
      </c>
      <c r="AD1806">
        <v>6.4381669523847487</v>
      </c>
      <c r="AE1806">
        <v>6.524175213302712</v>
      </c>
    </row>
    <row r="1807" spans="1:31">
      <c r="A1807">
        <v>9</v>
      </c>
      <c r="B1807">
        <v>194</v>
      </c>
      <c r="C1807">
        <v>1996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11</v>
      </c>
      <c r="M1807">
        <v>99</v>
      </c>
      <c r="N1807">
        <v>99</v>
      </c>
      <c r="O1807">
        <v>99</v>
      </c>
      <c r="P1807">
        <v>9999</v>
      </c>
      <c r="Q1807">
        <v>6755</v>
      </c>
      <c r="R1807">
        <v>548943.25</v>
      </c>
      <c r="S1807">
        <v>547929.25</v>
      </c>
      <c r="T1807">
        <v>11.00097687693582</v>
      </c>
      <c r="U1807">
        <v>52.500800057671682</v>
      </c>
      <c r="V1807">
        <v>78.63604598586322</v>
      </c>
      <c r="W1807">
        <v>72.451699166269123</v>
      </c>
      <c r="X1807">
        <v>0</v>
      </c>
      <c r="Y1807">
        <v>0</v>
      </c>
      <c r="AA1807">
        <v>7.0258060494563201</v>
      </c>
      <c r="AB1807">
        <v>1.2664371363097764</v>
      </c>
      <c r="AC1807">
        <v>-4.8702383431774559</v>
      </c>
      <c r="AD1807">
        <v>45.59389908835999</v>
      </c>
      <c r="AE1807">
        <v>45.608534219385533</v>
      </c>
    </row>
    <row r="1808" spans="1:31">
      <c r="A1808">
        <v>9</v>
      </c>
      <c r="B1808">
        <v>195</v>
      </c>
      <c r="C1808">
        <v>1996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14</v>
      </c>
      <c r="M1808">
        <v>99</v>
      </c>
      <c r="N1808">
        <v>99</v>
      </c>
      <c r="O1808">
        <v>99</v>
      </c>
      <c r="P1808">
        <v>9999</v>
      </c>
      <c r="Q1808">
        <v>6679</v>
      </c>
      <c r="R1808">
        <v>543718.5</v>
      </c>
      <c r="S1808">
        <v>543304</v>
      </c>
      <c r="T1808">
        <v>14.001454796921578</v>
      </c>
      <c r="U1808">
        <v>56.414878226554578</v>
      </c>
      <c r="V1808">
        <v>78.22123470469495</v>
      </c>
      <c r="W1808">
        <v>72.147454882900519</v>
      </c>
      <c r="X1808">
        <v>0</v>
      </c>
      <c r="Y1808">
        <v>0</v>
      </c>
      <c r="AA1808">
        <v>7.2130112481606625</v>
      </c>
      <c r="AB1808">
        <v>1.1098159381121555</v>
      </c>
      <c r="AC1808">
        <v>-2.9035699033739957</v>
      </c>
      <c r="AD1808">
        <v>45.159943985966599</v>
      </c>
      <c r="AE1808">
        <v>45.033631797862363</v>
      </c>
    </row>
    <row r="1809" spans="1:42">
      <c r="A1809">
        <v>9</v>
      </c>
      <c r="B1809">
        <v>196</v>
      </c>
      <c r="C1809">
        <v>1996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17</v>
      </c>
      <c r="M1809">
        <v>99</v>
      </c>
      <c r="N1809">
        <v>99</v>
      </c>
      <c r="O1809">
        <v>99</v>
      </c>
      <c r="P1809">
        <v>9999</v>
      </c>
      <c r="Q1809">
        <v>4143</v>
      </c>
      <c r="R1809">
        <v>29041.25</v>
      </c>
      <c r="S1809">
        <v>28948.25</v>
      </c>
      <c r="T1809">
        <v>17.00278052769767</v>
      </c>
      <c r="U1809">
        <v>60.572435294016017</v>
      </c>
      <c r="V1809">
        <v>79.292779356264518</v>
      </c>
      <c r="W1809">
        <v>72.955498919624347</v>
      </c>
      <c r="X1809">
        <v>0</v>
      </c>
      <c r="Y1809">
        <v>0</v>
      </c>
      <c r="AA1809">
        <v>7.7945069397460065</v>
      </c>
      <c r="AB1809">
        <v>0.8335935506617218</v>
      </c>
      <c r="AC1809">
        <v>0.5701446922581016</v>
      </c>
      <c r="AD1809">
        <v>2.412096007920371</v>
      </c>
      <c r="AE1809">
        <v>2.4263497398292162</v>
      </c>
    </row>
    <row r="1810" spans="1:42">
      <c r="A1810">
        <v>10</v>
      </c>
      <c r="B1810">
        <v>1</v>
      </c>
      <c r="C1810">
        <v>2023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48</v>
      </c>
      <c r="N1810">
        <v>99</v>
      </c>
      <c r="O1810">
        <v>99</v>
      </c>
      <c r="P1810">
        <v>9999</v>
      </c>
      <c r="Q1810">
        <v>460</v>
      </c>
      <c r="R1810">
        <v>1161</v>
      </c>
      <c r="S1810">
        <v>1132</v>
      </c>
      <c r="T1810">
        <v>7.8001722652885457</v>
      </c>
      <c r="U1810">
        <v>48</v>
      </c>
      <c r="V1810">
        <v>97.524683299580161</v>
      </c>
      <c r="W1810">
        <v>89.163339222615008</v>
      </c>
      <c r="X1810">
        <v>1.2919896640826876</v>
      </c>
      <c r="Y1810">
        <v>2.5839793281653751</v>
      </c>
      <c r="Z1810">
        <v>38.156761412575371</v>
      </c>
      <c r="AA1810">
        <v>18.482450576396296</v>
      </c>
      <c r="AB1810">
        <v>0</v>
      </c>
      <c r="AD1810">
        <v>7.8485666056673287E-2</v>
      </c>
      <c r="AE1810">
        <v>8.155088506108718E-2</v>
      </c>
      <c r="AF1810">
        <v>12</v>
      </c>
      <c r="AG1810">
        <v>0</v>
      </c>
      <c r="AH1810">
        <v>0</v>
      </c>
      <c r="AI1810">
        <v>4</v>
      </c>
      <c r="AJ1810">
        <v>41</v>
      </c>
      <c r="AK1810">
        <v>7</v>
      </c>
      <c r="AL1810">
        <v>47</v>
      </c>
      <c r="AM1810">
        <v>0</v>
      </c>
      <c r="AN1810">
        <v>17</v>
      </c>
      <c r="AO1810">
        <v>5</v>
      </c>
      <c r="AP1810">
        <v>232</v>
      </c>
    </row>
    <row r="1811" spans="1:42">
      <c r="A1811">
        <v>10</v>
      </c>
      <c r="B1811">
        <v>2</v>
      </c>
      <c r="C1811">
        <v>2023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49</v>
      </c>
      <c r="N1811">
        <v>99</v>
      </c>
      <c r="O1811">
        <v>99</v>
      </c>
      <c r="P1811">
        <v>9999</v>
      </c>
      <c r="Q1811">
        <v>349</v>
      </c>
      <c r="R1811">
        <v>591</v>
      </c>
      <c r="S1811">
        <v>585</v>
      </c>
      <c r="T1811">
        <v>7.9187817258883246</v>
      </c>
      <c r="U1811">
        <v>49</v>
      </c>
      <c r="V1811">
        <v>101.42937837412376</v>
      </c>
      <c r="W1811">
        <v>93.342051282051216</v>
      </c>
      <c r="X1811">
        <v>2.030456852791878</v>
      </c>
      <c r="Y1811">
        <v>4.0609137055837561</v>
      </c>
      <c r="Z1811">
        <v>58.714043993231826</v>
      </c>
      <c r="AA1811">
        <v>12.381849518616283</v>
      </c>
      <c r="AB1811">
        <v>0</v>
      </c>
      <c r="AD1811">
        <v>3.9952651713603696E-2</v>
      </c>
      <c r="AE1811">
        <v>4.4119352895331088E-2</v>
      </c>
      <c r="AF1811">
        <v>6</v>
      </c>
      <c r="AG1811">
        <v>0</v>
      </c>
      <c r="AH1811">
        <v>0</v>
      </c>
      <c r="AI1811">
        <v>4</v>
      </c>
      <c r="AJ1811">
        <v>32</v>
      </c>
      <c r="AK1811">
        <v>7</v>
      </c>
      <c r="AL1811">
        <v>34</v>
      </c>
      <c r="AM1811">
        <v>0</v>
      </c>
      <c r="AN1811">
        <v>9</v>
      </c>
      <c r="AO1811">
        <v>7</v>
      </c>
      <c r="AP1811">
        <v>158</v>
      </c>
    </row>
    <row r="1812" spans="1:42">
      <c r="A1812">
        <v>10</v>
      </c>
      <c r="B1812">
        <v>3</v>
      </c>
      <c r="C1812">
        <v>2023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50</v>
      </c>
      <c r="N1812">
        <v>99</v>
      </c>
      <c r="O1812">
        <v>99</v>
      </c>
      <c r="P1812">
        <v>9999</v>
      </c>
      <c r="Q1812">
        <v>480</v>
      </c>
      <c r="R1812">
        <v>1072</v>
      </c>
      <c r="S1812">
        <v>1070</v>
      </c>
      <c r="T1812">
        <v>10.979477611940299</v>
      </c>
      <c r="U1812">
        <v>50</v>
      </c>
      <c r="V1812">
        <v>101.10590212735802</v>
      </c>
      <c r="W1812">
        <v>93.257289719626243</v>
      </c>
      <c r="X1812">
        <v>1.8656716417910453</v>
      </c>
      <c r="Y1812">
        <v>3.7313432835820906</v>
      </c>
      <c r="Z1812">
        <v>56.063432835820912</v>
      </c>
      <c r="AA1812">
        <v>11.929516450712523</v>
      </c>
      <c r="AB1812">
        <v>0</v>
      </c>
      <c r="AD1812">
        <v>7.246910767679049E-2</v>
      </c>
      <c r="AE1812">
        <v>8.0623657212723507E-2</v>
      </c>
      <c r="AF1812">
        <v>5</v>
      </c>
      <c r="AG1812">
        <v>0</v>
      </c>
      <c r="AH1812">
        <v>0</v>
      </c>
      <c r="AI1812">
        <v>6</v>
      </c>
      <c r="AJ1812">
        <v>37</v>
      </c>
      <c r="AK1812">
        <v>11</v>
      </c>
      <c r="AL1812">
        <v>54</v>
      </c>
      <c r="AM1812">
        <v>0</v>
      </c>
      <c r="AN1812">
        <v>16</v>
      </c>
      <c r="AO1812">
        <v>6</v>
      </c>
      <c r="AP1812">
        <v>232</v>
      </c>
    </row>
    <row r="1813" spans="1:42">
      <c r="A1813">
        <v>10</v>
      </c>
      <c r="B1813">
        <v>4</v>
      </c>
      <c r="C1813">
        <v>2023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51</v>
      </c>
      <c r="N1813">
        <v>99</v>
      </c>
      <c r="O1813">
        <v>99</v>
      </c>
      <c r="P1813">
        <v>9999</v>
      </c>
      <c r="Q1813">
        <v>694</v>
      </c>
      <c r="R1813">
        <v>1875</v>
      </c>
      <c r="S1813">
        <v>1872</v>
      </c>
      <c r="T1813">
        <v>10.9824</v>
      </c>
      <c r="U1813">
        <v>51</v>
      </c>
      <c r="V1813">
        <v>100.31501467714907</v>
      </c>
      <c r="W1813">
        <v>92.533867521367497</v>
      </c>
      <c r="X1813">
        <v>1.0133333333333336</v>
      </c>
      <c r="Y1813">
        <v>2.0266666666666673</v>
      </c>
      <c r="Z1813">
        <v>58.66666666666665</v>
      </c>
      <c r="AA1813">
        <v>10.631914361534241</v>
      </c>
      <c r="AB1813">
        <v>0</v>
      </c>
      <c r="AD1813">
        <v>0.12675333665483415</v>
      </c>
      <c r="AE1813">
        <v>0.13995953334631922</v>
      </c>
      <c r="AF1813">
        <v>25</v>
      </c>
      <c r="AG1813">
        <v>0</v>
      </c>
      <c r="AH1813">
        <v>0</v>
      </c>
      <c r="AI1813">
        <v>9</v>
      </c>
      <c r="AJ1813">
        <v>86</v>
      </c>
      <c r="AK1813">
        <v>17</v>
      </c>
      <c r="AL1813">
        <v>98</v>
      </c>
      <c r="AM1813">
        <v>0</v>
      </c>
      <c r="AN1813">
        <v>42</v>
      </c>
      <c r="AO1813">
        <v>15</v>
      </c>
      <c r="AP1813">
        <v>328</v>
      </c>
    </row>
    <row r="1814" spans="1:42">
      <c r="A1814">
        <v>10</v>
      </c>
      <c r="B1814">
        <v>5</v>
      </c>
      <c r="C1814">
        <v>2023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52</v>
      </c>
      <c r="N1814">
        <v>99</v>
      </c>
      <c r="O1814">
        <v>99</v>
      </c>
      <c r="P1814">
        <v>9999</v>
      </c>
      <c r="Q1814">
        <v>911</v>
      </c>
      <c r="R1814">
        <v>3741</v>
      </c>
      <c r="S1814">
        <v>3738</v>
      </c>
      <c r="T1814">
        <v>10.991980753809139</v>
      </c>
      <c r="U1814">
        <v>52</v>
      </c>
      <c r="V1814">
        <v>100.05022935075122</v>
      </c>
      <c r="W1814">
        <v>92.32255216693423</v>
      </c>
      <c r="X1814">
        <v>1.3365410318096771</v>
      </c>
      <c r="Y1814">
        <v>2.6730820636193542</v>
      </c>
      <c r="Z1814">
        <v>59.021651964715311</v>
      </c>
      <c r="AA1814">
        <v>9.8529472502592377</v>
      </c>
      <c r="AB1814">
        <v>0</v>
      </c>
      <c r="AD1814">
        <v>0.252898257293725</v>
      </c>
      <c r="AE1814">
        <v>0.27883226451519538</v>
      </c>
      <c r="AF1814">
        <v>40</v>
      </c>
      <c r="AG1814">
        <v>0</v>
      </c>
      <c r="AH1814">
        <v>0</v>
      </c>
      <c r="AI1814">
        <v>5</v>
      </c>
      <c r="AJ1814">
        <v>155</v>
      </c>
      <c r="AK1814">
        <v>42</v>
      </c>
      <c r="AL1814">
        <v>197</v>
      </c>
      <c r="AM1814">
        <v>0</v>
      </c>
      <c r="AN1814">
        <v>81</v>
      </c>
      <c r="AO1814">
        <v>35</v>
      </c>
      <c r="AP1814">
        <v>433</v>
      </c>
    </row>
    <row r="1815" spans="1:42">
      <c r="A1815">
        <v>10</v>
      </c>
      <c r="B1815">
        <v>6</v>
      </c>
      <c r="C1815">
        <v>2023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53</v>
      </c>
      <c r="N1815">
        <v>99</v>
      </c>
      <c r="O1815">
        <v>99</v>
      </c>
      <c r="P1815">
        <v>9999</v>
      </c>
      <c r="Q1815">
        <v>1149</v>
      </c>
      <c r="R1815">
        <v>6909</v>
      </c>
      <c r="S1815">
        <v>6906</v>
      </c>
      <c r="T1815">
        <v>10.996092053842812</v>
      </c>
      <c r="U1815">
        <v>53</v>
      </c>
      <c r="V1815">
        <v>98.963374131935126</v>
      </c>
      <c r="W1815">
        <v>91.32809151462537</v>
      </c>
      <c r="X1815">
        <v>1.6789694601244751</v>
      </c>
      <c r="Y1815">
        <v>3.3579389202489502</v>
      </c>
      <c r="Z1815">
        <v>59.444203213200176</v>
      </c>
      <c r="AA1815">
        <v>9.8046143194302999</v>
      </c>
      <c r="AB1815">
        <v>0</v>
      </c>
      <c r="AD1815">
        <v>0.46706069490573282</v>
      </c>
      <c r="AE1815">
        <v>0.5095970244436806</v>
      </c>
      <c r="AF1815">
        <v>83</v>
      </c>
      <c r="AG1815">
        <v>0</v>
      </c>
      <c r="AH1815">
        <v>0</v>
      </c>
      <c r="AI1815">
        <v>24</v>
      </c>
      <c r="AJ1815">
        <v>329</v>
      </c>
      <c r="AK1815">
        <v>63</v>
      </c>
      <c r="AL1815">
        <v>370</v>
      </c>
      <c r="AM1815">
        <v>0</v>
      </c>
      <c r="AN1815">
        <v>114</v>
      </c>
      <c r="AO1815">
        <v>49</v>
      </c>
      <c r="AP1815">
        <v>553</v>
      </c>
    </row>
    <row r="1816" spans="1:42">
      <c r="A1816">
        <v>10</v>
      </c>
      <c r="B1816">
        <v>7</v>
      </c>
      <c r="C1816">
        <v>2023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54</v>
      </c>
      <c r="N1816">
        <v>99</v>
      </c>
      <c r="O1816">
        <v>99</v>
      </c>
      <c r="P1816">
        <v>9999</v>
      </c>
      <c r="Q1816">
        <v>1319</v>
      </c>
      <c r="R1816">
        <v>13344</v>
      </c>
      <c r="S1816">
        <v>13333</v>
      </c>
      <c r="T1816">
        <v>10.990932254196641</v>
      </c>
      <c r="U1816">
        <v>54</v>
      </c>
      <c r="V1816">
        <v>97.879567790928036</v>
      </c>
      <c r="W1816">
        <v>90.318832970824516</v>
      </c>
      <c r="X1816">
        <v>1.6112110311750605</v>
      </c>
      <c r="Y1816">
        <v>3.222422062350121</v>
      </c>
      <c r="Z1816">
        <v>59.824640287769775</v>
      </c>
      <c r="AA1816">
        <v>9.3087002248186721</v>
      </c>
      <c r="AB1816">
        <v>0</v>
      </c>
      <c r="AD1816">
        <v>0.90207814630512317</v>
      </c>
      <c r="AE1816">
        <v>0.97297599057539763</v>
      </c>
      <c r="AF1816">
        <v>154</v>
      </c>
      <c r="AG1816">
        <v>0</v>
      </c>
      <c r="AH1816">
        <v>0</v>
      </c>
      <c r="AI1816">
        <v>48</v>
      </c>
      <c r="AJ1816">
        <v>613</v>
      </c>
      <c r="AK1816">
        <v>105</v>
      </c>
      <c r="AL1816">
        <v>718</v>
      </c>
      <c r="AM1816">
        <v>0</v>
      </c>
      <c r="AN1816">
        <v>230</v>
      </c>
      <c r="AO1816">
        <v>116</v>
      </c>
      <c r="AP1816">
        <v>640</v>
      </c>
    </row>
    <row r="1817" spans="1:42">
      <c r="A1817">
        <v>10</v>
      </c>
      <c r="B1817">
        <v>8</v>
      </c>
      <c r="C1817">
        <v>2023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55</v>
      </c>
      <c r="N1817">
        <v>99</v>
      </c>
      <c r="O1817">
        <v>99</v>
      </c>
      <c r="P1817">
        <v>9999</v>
      </c>
      <c r="Q1817">
        <v>1449</v>
      </c>
      <c r="R1817">
        <v>24334</v>
      </c>
      <c r="S1817">
        <v>24326</v>
      </c>
      <c r="T1817">
        <v>13.99424673296622</v>
      </c>
      <c r="U1817">
        <v>55</v>
      </c>
      <c r="V1817">
        <v>97.029381240674397</v>
      </c>
      <c r="W1817">
        <v>89.547956918523738</v>
      </c>
      <c r="X1817">
        <v>1.2616092709788771</v>
      </c>
      <c r="Y1817">
        <v>2.5232185419577542</v>
      </c>
      <c r="Z1817">
        <v>59.320292594723433</v>
      </c>
      <c r="AA1817">
        <v>10.728861451083571</v>
      </c>
      <c r="AB1817">
        <v>0</v>
      </c>
      <c r="AD1817">
        <v>1.6450217035513244</v>
      </c>
      <c r="AE1817">
        <v>1.7600390808859681</v>
      </c>
      <c r="AF1817">
        <v>304</v>
      </c>
      <c r="AG1817">
        <v>0</v>
      </c>
      <c r="AH1817">
        <v>0</v>
      </c>
      <c r="AI1817">
        <v>78</v>
      </c>
      <c r="AJ1817">
        <v>1118</v>
      </c>
      <c r="AK1817">
        <v>223</v>
      </c>
      <c r="AL1817">
        <v>1227</v>
      </c>
      <c r="AM1817">
        <v>1</v>
      </c>
      <c r="AN1817">
        <v>376</v>
      </c>
      <c r="AO1817">
        <v>230</v>
      </c>
      <c r="AP1817">
        <v>704</v>
      </c>
    </row>
    <row r="1818" spans="1:42">
      <c r="A1818">
        <v>10</v>
      </c>
      <c r="B1818">
        <v>9</v>
      </c>
      <c r="C1818">
        <v>2023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56</v>
      </c>
      <c r="N1818">
        <v>99</v>
      </c>
      <c r="O1818">
        <v>99</v>
      </c>
      <c r="P1818">
        <v>9999</v>
      </c>
      <c r="Q1818">
        <v>1531</v>
      </c>
      <c r="R1818">
        <v>42414</v>
      </c>
      <c r="S1818">
        <v>42406</v>
      </c>
      <c r="T1818">
        <v>13.995708964021311</v>
      </c>
      <c r="U1818">
        <v>56</v>
      </c>
      <c r="V1818">
        <v>96.256225419152173</v>
      </c>
      <c r="W1818">
        <v>88.838539357637629</v>
      </c>
      <c r="X1818">
        <v>1.3344650351299097</v>
      </c>
      <c r="Y1818">
        <v>2.6689300702598193</v>
      </c>
      <c r="Z1818">
        <v>58.468901777714919</v>
      </c>
      <c r="AA1818">
        <v>8.7406446913608988</v>
      </c>
      <c r="AB1818">
        <v>0</v>
      </c>
      <c r="AD1818">
        <v>2.8672618778016719</v>
      </c>
      <c r="AE1818">
        <v>3.0438598047238776</v>
      </c>
      <c r="AF1818">
        <v>514</v>
      </c>
      <c r="AG1818">
        <v>0</v>
      </c>
      <c r="AH1818">
        <v>0</v>
      </c>
      <c r="AI1818">
        <v>120</v>
      </c>
      <c r="AJ1818">
        <v>1931</v>
      </c>
      <c r="AK1818">
        <v>400</v>
      </c>
      <c r="AL1818">
        <v>2354</v>
      </c>
      <c r="AM1818">
        <v>4</v>
      </c>
      <c r="AN1818">
        <v>665</v>
      </c>
      <c r="AO1818">
        <v>341</v>
      </c>
      <c r="AP1818">
        <v>743</v>
      </c>
    </row>
    <row r="1819" spans="1:42">
      <c r="A1819">
        <v>10</v>
      </c>
      <c r="B1819">
        <v>10</v>
      </c>
      <c r="C1819">
        <v>2023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57</v>
      </c>
      <c r="N1819">
        <v>99</v>
      </c>
      <c r="O1819">
        <v>99</v>
      </c>
      <c r="P1819">
        <v>9999</v>
      </c>
      <c r="Q1819">
        <v>1600</v>
      </c>
      <c r="R1819">
        <v>72233</v>
      </c>
      <c r="S1819">
        <v>72229</v>
      </c>
      <c r="T1819">
        <v>13.998795564354237</v>
      </c>
      <c r="U1819">
        <v>57</v>
      </c>
      <c r="V1819">
        <v>95.177105164510166</v>
      </c>
      <c r="W1819">
        <v>87.846824682605984</v>
      </c>
      <c r="X1819">
        <v>1.4660889067323801</v>
      </c>
      <c r="Y1819">
        <v>2.9321778134647603</v>
      </c>
      <c r="Z1819">
        <v>59.083798263951401</v>
      </c>
      <c r="AA1819">
        <v>8.55559952877719</v>
      </c>
      <c r="AB1819">
        <v>0</v>
      </c>
      <c r="AD1819">
        <v>4.8830793421806034</v>
      </c>
      <c r="AE1819">
        <v>5.1266491565757448</v>
      </c>
      <c r="AF1819">
        <v>888</v>
      </c>
      <c r="AG1819">
        <v>1</v>
      </c>
      <c r="AH1819">
        <v>0</v>
      </c>
      <c r="AI1819">
        <v>231</v>
      </c>
      <c r="AJ1819">
        <v>3241</v>
      </c>
      <c r="AK1819">
        <v>735</v>
      </c>
      <c r="AL1819">
        <v>4095</v>
      </c>
      <c r="AM1819">
        <v>0</v>
      </c>
      <c r="AN1819">
        <v>1048</v>
      </c>
      <c r="AO1819">
        <v>631</v>
      </c>
      <c r="AP1819">
        <v>777</v>
      </c>
    </row>
    <row r="1820" spans="1:42">
      <c r="A1820">
        <v>10</v>
      </c>
      <c r="B1820">
        <v>11</v>
      </c>
      <c r="C1820">
        <v>2023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58</v>
      </c>
      <c r="N1820">
        <v>99</v>
      </c>
      <c r="O1820">
        <v>99</v>
      </c>
      <c r="P1820">
        <v>9999</v>
      </c>
      <c r="Q1820">
        <v>1661</v>
      </c>
      <c r="R1820">
        <v>114059</v>
      </c>
      <c r="S1820">
        <v>114011</v>
      </c>
      <c r="T1820">
        <v>13.993713779710502</v>
      </c>
      <c r="U1820">
        <v>58</v>
      </c>
      <c r="V1820">
        <v>94.277410631330781</v>
      </c>
      <c r="W1820">
        <v>87.004386418855333</v>
      </c>
      <c r="X1820">
        <v>1.5772538773792508</v>
      </c>
      <c r="Y1820">
        <v>3.1545077547585016</v>
      </c>
      <c r="Z1820">
        <v>59.243900086797183</v>
      </c>
      <c r="AA1820">
        <v>8.4911178703278711</v>
      </c>
      <c r="AB1820">
        <v>0</v>
      </c>
      <c r="AD1820">
        <v>7.7105913736073184</v>
      </c>
      <c r="AE1820">
        <v>8.0146365142633744</v>
      </c>
      <c r="AF1820">
        <v>1423</v>
      </c>
      <c r="AG1820">
        <v>0</v>
      </c>
      <c r="AH1820">
        <v>0</v>
      </c>
      <c r="AI1820">
        <v>384</v>
      </c>
      <c r="AJ1820">
        <v>5265</v>
      </c>
      <c r="AK1820">
        <v>1192</v>
      </c>
      <c r="AL1820">
        <v>6513</v>
      </c>
      <c r="AM1820">
        <v>1</v>
      </c>
      <c r="AN1820">
        <v>1629</v>
      </c>
      <c r="AO1820">
        <v>1050</v>
      </c>
      <c r="AP1820">
        <v>799</v>
      </c>
    </row>
    <row r="1821" spans="1:42">
      <c r="A1821">
        <v>10</v>
      </c>
      <c r="B1821">
        <v>12</v>
      </c>
      <c r="C1821">
        <v>2023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59</v>
      </c>
      <c r="N1821">
        <v>99</v>
      </c>
      <c r="O1821">
        <v>99</v>
      </c>
      <c r="P1821">
        <v>9999</v>
      </c>
      <c r="Q1821">
        <v>1704</v>
      </c>
      <c r="R1821">
        <v>165790</v>
      </c>
      <c r="S1821">
        <v>165775</v>
      </c>
      <c r="T1821">
        <v>13.996941914470112</v>
      </c>
      <c r="U1821">
        <v>59</v>
      </c>
      <c r="V1821">
        <v>93.176706735313516</v>
      </c>
      <c r="W1821">
        <v>85.99917285477288</v>
      </c>
      <c r="X1821">
        <v>1.7057723626274202</v>
      </c>
      <c r="Y1821">
        <v>3.4115447252548403</v>
      </c>
      <c r="Z1821">
        <v>59.603715543760153</v>
      </c>
      <c r="AA1821">
        <v>8.4868807219349272</v>
      </c>
      <c r="AB1821">
        <v>0</v>
      </c>
      <c r="AD1821">
        <v>11.207699031469305</v>
      </c>
      <c r="AE1821">
        <v>11.518853052362362</v>
      </c>
      <c r="AF1821">
        <v>2354</v>
      </c>
      <c r="AG1821">
        <v>1</v>
      </c>
      <c r="AH1821">
        <v>0</v>
      </c>
      <c r="AI1821">
        <v>701</v>
      </c>
      <c r="AJ1821">
        <v>7863</v>
      </c>
      <c r="AK1821">
        <v>1822</v>
      </c>
      <c r="AL1821">
        <v>10210</v>
      </c>
      <c r="AM1821">
        <v>4</v>
      </c>
      <c r="AN1821">
        <v>2379</v>
      </c>
      <c r="AO1821">
        <v>1508</v>
      </c>
      <c r="AP1821">
        <v>819</v>
      </c>
    </row>
    <row r="1822" spans="1:42">
      <c r="A1822">
        <v>10</v>
      </c>
      <c r="B1822">
        <v>13</v>
      </c>
      <c r="C1822">
        <v>2023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60</v>
      </c>
      <c r="N1822">
        <v>99</v>
      </c>
      <c r="O1822">
        <v>99</v>
      </c>
      <c r="P1822">
        <v>9999</v>
      </c>
      <c r="Q1822">
        <v>1761</v>
      </c>
      <c r="R1822">
        <v>219281</v>
      </c>
      <c r="S1822">
        <v>217107</v>
      </c>
      <c r="T1822">
        <v>5.7460518695190204E-4</v>
      </c>
      <c r="U1822">
        <v>60</v>
      </c>
      <c r="V1822">
        <v>92.332179586762322</v>
      </c>
      <c r="W1822">
        <v>84.996790522644943</v>
      </c>
      <c r="X1822">
        <v>1.8770436107095465</v>
      </c>
      <c r="Y1822">
        <v>3.754087221419093</v>
      </c>
      <c r="Z1822">
        <v>58.819961601780378</v>
      </c>
      <c r="AA1822">
        <v>8.6249114842589734</v>
      </c>
      <c r="AB1822">
        <v>0</v>
      </c>
      <c r="AD1822">
        <v>14.823785821337964</v>
      </c>
      <c r="AE1822">
        <v>14.909815883568797</v>
      </c>
      <c r="AF1822">
        <v>3000</v>
      </c>
      <c r="AG1822">
        <v>1</v>
      </c>
      <c r="AH1822">
        <v>1</v>
      </c>
      <c r="AI1822">
        <v>903</v>
      </c>
      <c r="AJ1822">
        <v>10696</v>
      </c>
      <c r="AK1822">
        <v>2754</v>
      </c>
      <c r="AL1822">
        <v>14172</v>
      </c>
      <c r="AM1822">
        <v>6</v>
      </c>
      <c r="AN1822">
        <v>3009</v>
      </c>
      <c r="AO1822">
        <v>2013</v>
      </c>
      <c r="AP1822">
        <v>837</v>
      </c>
    </row>
    <row r="1823" spans="1:42">
      <c r="A1823">
        <v>10</v>
      </c>
      <c r="B1823">
        <v>14</v>
      </c>
      <c r="C1823">
        <v>2023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61</v>
      </c>
      <c r="N1823">
        <v>99</v>
      </c>
      <c r="O1823">
        <v>99</v>
      </c>
      <c r="P1823">
        <v>9999</v>
      </c>
      <c r="Q1823">
        <v>1742</v>
      </c>
      <c r="R1823">
        <v>238776</v>
      </c>
      <c r="S1823">
        <v>238750</v>
      </c>
      <c r="T1823">
        <v>1.8427312627734783E-4</v>
      </c>
      <c r="U1823">
        <v>61</v>
      </c>
      <c r="V1823">
        <v>90.887816623463053</v>
      </c>
      <c r="W1823">
        <v>83.885677151832951</v>
      </c>
      <c r="X1823">
        <v>2.0806111166951453</v>
      </c>
      <c r="Y1823">
        <v>4.1612222333902906</v>
      </c>
      <c r="Z1823">
        <v>59.697792072905166</v>
      </c>
      <c r="AA1823">
        <v>8.589676105585399</v>
      </c>
      <c r="AB1823">
        <v>0</v>
      </c>
      <c r="AD1823">
        <v>16.14168251365049</v>
      </c>
      <c r="AE1823">
        <v>16.181810913426052</v>
      </c>
      <c r="AF1823">
        <v>3402</v>
      </c>
      <c r="AG1823">
        <v>4</v>
      </c>
      <c r="AH1823">
        <v>0</v>
      </c>
      <c r="AI1823">
        <v>1044</v>
      </c>
      <c r="AJ1823">
        <v>11994</v>
      </c>
      <c r="AK1823">
        <v>3031</v>
      </c>
      <c r="AL1823">
        <v>16240</v>
      </c>
      <c r="AM1823">
        <v>9</v>
      </c>
      <c r="AN1823">
        <v>3219</v>
      </c>
      <c r="AO1823">
        <v>2091</v>
      </c>
      <c r="AP1823">
        <v>826</v>
      </c>
    </row>
    <row r="1824" spans="1:42">
      <c r="A1824">
        <v>10</v>
      </c>
      <c r="B1824">
        <v>15</v>
      </c>
      <c r="C1824">
        <v>2023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62</v>
      </c>
      <c r="N1824">
        <v>99</v>
      </c>
      <c r="O1824">
        <v>99</v>
      </c>
      <c r="P1824">
        <v>9999</v>
      </c>
      <c r="Q1824">
        <v>1723</v>
      </c>
      <c r="R1824">
        <v>226285</v>
      </c>
      <c r="S1824">
        <v>226211</v>
      </c>
      <c r="T1824">
        <v>2.69571557991029E-4</v>
      </c>
      <c r="U1824">
        <v>62</v>
      </c>
      <c r="V1824">
        <v>89.47198095520325</v>
      </c>
      <c r="W1824">
        <v>82.572837395176506</v>
      </c>
      <c r="X1824">
        <v>2.2162317431557548</v>
      </c>
      <c r="Y1824">
        <v>4.4324634863115095</v>
      </c>
      <c r="Z1824">
        <v>59.237245067061458</v>
      </c>
      <c r="AA1824">
        <v>8.8491616311750487</v>
      </c>
      <c r="AB1824">
        <v>0</v>
      </c>
      <c r="AD1824">
        <v>15.297268685300876</v>
      </c>
      <c r="AE1824">
        <v>15.092002032434497</v>
      </c>
      <c r="AF1824">
        <v>3306</v>
      </c>
      <c r="AG1824">
        <v>2</v>
      </c>
      <c r="AH1824">
        <v>0</v>
      </c>
      <c r="AI1824">
        <v>1180</v>
      </c>
      <c r="AJ1824">
        <v>11530</v>
      </c>
      <c r="AK1824">
        <v>3002</v>
      </c>
      <c r="AL1824">
        <v>16320</v>
      </c>
      <c r="AM1824">
        <v>7</v>
      </c>
      <c r="AN1824">
        <v>3171</v>
      </c>
      <c r="AO1824">
        <v>2117</v>
      </c>
      <c r="AP1824">
        <v>816</v>
      </c>
    </row>
    <row r="1825" spans="1:42">
      <c r="A1825">
        <v>10</v>
      </c>
      <c r="B1825">
        <v>16</v>
      </c>
      <c r="C1825">
        <v>2023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63</v>
      </c>
      <c r="N1825">
        <v>99</v>
      </c>
      <c r="O1825">
        <v>99</v>
      </c>
      <c r="P1825">
        <v>9999</v>
      </c>
      <c r="Q1825">
        <v>1685</v>
      </c>
      <c r="R1825">
        <v>175411</v>
      </c>
      <c r="S1825">
        <v>175343</v>
      </c>
      <c r="T1825">
        <v>2.3943766354447561E-4</v>
      </c>
      <c r="U1825">
        <v>63</v>
      </c>
      <c r="V1825">
        <v>87.933638614980282</v>
      </c>
      <c r="W1825">
        <v>81.151018289866684</v>
      </c>
      <c r="X1825">
        <v>2.1691912137779275</v>
      </c>
      <c r="Y1825">
        <v>4.3383824275558549</v>
      </c>
      <c r="Z1825">
        <v>58.630872636265678</v>
      </c>
      <c r="AA1825">
        <v>9.436977482541657</v>
      </c>
      <c r="AB1825">
        <v>0</v>
      </c>
      <c r="AD1825">
        <v>11.85809575251259</v>
      </c>
      <c r="AE1825">
        <v>11.49683593176246</v>
      </c>
      <c r="AF1825">
        <v>2902</v>
      </c>
      <c r="AG1825">
        <v>1</v>
      </c>
      <c r="AH1825">
        <v>0</v>
      </c>
      <c r="AI1825">
        <v>1112</v>
      </c>
      <c r="AJ1825">
        <v>9589</v>
      </c>
      <c r="AK1825">
        <v>2585</v>
      </c>
      <c r="AL1825">
        <v>13600</v>
      </c>
      <c r="AM1825">
        <v>8</v>
      </c>
      <c r="AN1825">
        <v>2555</v>
      </c>
      <c r="AO1825">
        <v>1622</v>
      </c>
      <c r="AP1825">
        <v>806</v>
      </c>
    </row>
    <row r="1826" spans="1:42">
      <c r="A1826">
        <v>10</v>
      </c>
      <c r="B1826">
        <v>17</v>
      </c>
      <c r="C1826">
        <v>2023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64</v>
      </c>
      <c r="N1826">
        <v>99</v>
      </c>
      <c r="O1826">
        <v>99</v>
      </c>
      <c r="P1826">
        <v>9999</v>
      </c>
      <c r="Q1826">
        <v>1641</v>
      </c>
      <c r="R1826">
        <v>110143</v>
      </c>
      <c r="S1826">
        <v>109558</v>
      </c>
      <c r="T1826">
        <v>1.2710748753892671E-4</v>
      </c>
      <c r="U1826">
        <v>64</v>
      </c>
      <c r="V1826">
        <v>85.633025933795807</v>
      </c>
      <c r="W1826">
        <v>78.9095845123136</v>
      </c>
      <c r="X1826">
        <v>2.1381295225298023</v>
      </c>
      <c r="Y1826">
        <v>4.2762590450596045</v>
      </c>
      <c r="Z1826">
        <v>56.628201519842392</v>
      </c>
      <c r="AA1826">
        <v>10.418263778133186</v>
      </c>
      <c r="AB1826">
        <v>0</v>
      </c>
      <c r="AD1826">
        <v>7.4458628048924753</v>
      </c>
      <c r="AE1826">
        <v>6.9850541846325953</v>
      </c>
      <c r="AF1826">
        <v>2144</v>
      </c>
      <c r="AG1826">
        <v>2</v>
      </c>
      <c r="AH1826">
        <v>0</v>
      </c>
      <c r="AI1826">
        <v>965</v>
      </c>
      <c r="AJ1826">
        <v>6201</v>
      </c>
      <c r="AK1826">
        <v>1642</v>
      </c>
      <c r="AL1826">
        <v>9017</v>
      </c>
      <c r="AM1826">
        <v>6</v>
      </c>
      <c r="AN1826">
        <v>1813</v>
      </c>
      <c r="AO1826">
        <v>1121</v>
      </c>
      <c r="AP1826">
        <v>789</v>
      </c>
    </row>
    <row r="1827" spans="1:42">
      <c r="A1827">
        <v>10</v>
      </c>
      <c r="B1827">
        <v>18</v>
      </c>
      <c r="C1827">
        <v>2023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65</v>
      </c>
      <c r="N1827">
        <v>99</v>
      </c>
      <c r="O1827">
        <v>99</v>
      </c>
      <c r="P1827">
        <v>9999</v>
      </c>
      <c r="Q1827">
        <v>1517</v>
      </c>
      <c r="R1827">
        <v>45630</v>
      </c>
      <c r="S1827">
        <v>45572</v>
      </c>
      <c r="T1827">
        <v>4.8213894367740544E-4</v>
      </c>
      <c r="U1827">
        <v>65</v>
      </c>
      <c r="V1827">
        <v>84.390861640821853</v>
      </c>
      <c r="W1827">
        <v>77.851378039146681</v>
      </c>
      <c r="X1827">
        <v>1.8299364453210607</v>
      </c>
      <c r="Y1827">
        <v>3.6598728906421214</v>
      </c>
      <c r="Z1827">
        <v>54.580319964935349</v>
      </c>
      <c r="AA1827">
        <v>10.688954115896328</v>
      </c>
      <c r="AB1827">
        <v>0</v>
      </c>
      <c r="AD1827">
        <v>3.0846692008320438</v>
      </c>
      <c r="AE1827">
        <v>2.8665552729365911</v>
      </c>
      <c r="AF1827">
        <v>960</v>
      </c>
      <c r="AG1827">
        <v>0</v>
      </c>
      <c r="AH1827">
        <v>0</v>
      </c>
      <c r="AI1827">
        <v>487</v>
      </c>
      <c r="AJ1827">
        <v>2823</v>
      </c>
      <c r="AK1827">
        <v>793</v>
      </c>
      <c r="AL1827">
        <v>3878</v>
      </c>
      <c r="AM1827">
        <v>2</v>
      </c>
      <c r="AN1827">
        <v>742</v>
      </c>
      <c r="AO1827">
        <v>454</v>
      </c>
      <c r="AP1827">
        <v>740</v>
      </c>
    </row>
    <row r="1828" spans="1:42">
      <c r="A1828">
        <v>10</v>
      </c>
      <c r="B1828">
        <v>19</v>
      </c>
      <c r="C1828">
        <v>2023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66</v>
      </c>
      <c r="N1828">
        <v>99</v>
      </c>
      <c r="O1828">
        <v>99</v>
      </c>
      <c r="P1828">
        <v>9999</v>
      </c>
      <c r="Q1828">
        <v>1221</v>
      </c>
      <c r="R1828">
        <v>12181</v>
      </c>
      <c r="S1828">
        <v>12171</v>
      </c>
      <c r="T1828">
        <v>0</v>
      </c>
      <c r="U1828">
        <v>66</v>
      </c>
      <c r="V1828">
        <v>82.702715983048691</v>
      </c>
      <c r="W1828">
        <v>76.30841344178809</v>
      </c>
      <c r="X1828">
        <v>1.6008537886872998</v>
      </c>
      <c r="Y1828">
        <v>3.2017075773745995</v>
      </c>
      <c r="Z1828">
        <v>50.759379361300383</v>
      </c>
      <c r="AA1828">
        <v>11.490338732557881</v>
      </c>
      <c r="AB1828">
        <v>0</v>
      </c>
      <c r="AD1828">
        <v>0.82345727668935154</v>
      </c>
      <c r="AE1828">
        <v>0.75040308992627103</v>
      </c>
      <c r="AF1828">
        <v>336</v>
      </c>
      <c r="AG1828">
        <v>0</v>
      </c>
      <c r="AH1828">
        <v>0</v>
      </c>
      <c r="AI1828">
        <v>186</v>
      </c>
      <c r="AJ1828">
        <v>811</v>
      </c>
      <c r="AK1828">
        <v>213</v>
      </c>
      <c r="AL1828">
        <v>1074</v>
      </c>
      <c r="AM1828">
        <v>0</v>
      </c>
      <c r="AN1828">
        <v>192</v>
      </c>
      <c r="AO1828">
        <v>128</v>
      </c>
      <c r="AP1828">
        <v>599</v>
      </c>
    </row>
    <row r="1829" spans="1:42">
      <c r="A1829">
        <v>10</v>
      </c>
      <c r="B1829">
        <v>20</v>
      </c>
      <c r="C1829">
        <v>2023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67</v>
      </c>
      <c r="N1829">
        <v>99</v>
      </c>
      <c r="O1829">
        <v>99</v>
      </c>
      <c r="P1829">
        <v>9999</v>
      </c>
      <c r="Q1829">
        <v>586</v>
      </c>
      <c r="R1829">
        <v>2055</v>
      </c>
      <c r="S1829">
        <v>2054</v>
      </c>
      <c r="T1829">
        <v>5.3527980535279804E-3</v>
      </c>
      <c r="U1829">
        <v>67</v>
      </c>
      <c r="V1829">
        <v>82.935497789372747</v>
      </c>
      <c r="W1829">
        <v>76.53145082765343</v>
      </c>
      <c r="X1829">
        <v>1.3625304136253045</v>
      </c>
      <c r="Y1829">
        <v>2.7250608272506089</v>
      </c>
      <c r="Z1829">
        <v>49.7323600973236</v>
      </c>
      <c r="AA1829">
        <v>11.145874577424385</v>
      </c>
      <c r="AB1829">
        <v>0</v>
      </c>
      <c r="AD1829">
        <v>0.13892165697369815</v>
      </c>
      <c r="AE1829">
        <v>0.12700953116088642</v>
      </c>
      <c r="AF1829">
        <v>63</v>
      </c>
      <c r="AG1829">
        <v>0</v>
      </c>
      <c r="AH1829">
        <v>0</v>
      </c>
      <c r="AI1829">
        <v>36</v>
      </c>
      <c r="AJ1829">
        <v>123</v>
      </c>
      <c r="AK1829">
        <v>31</v>
      </c>
      <c r="AL1829">
        <v>194</v>
      </c>
      <c r="AM1829">
        <v>1</v>
      </c>
      <c r="AN1829">
        <v>25</v>
      </c>
      <c r="AO1829">
        <v>31</v>
      </c>
      <c r="AP1829">
        <v>295</v>
      </c>
    </row>
    <row r="1830" spans="1:42">
      <c r="A1830">
        <v>10</v>
      </c>
      <c r="B1830">
        <v>21</v>
      </c>
      <c r="C1830">
        <v>2023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68</v>
      </c>
      <c r="N1830">
        <v>99</v>
      </c>
      <c r="O1830">
        <v>99</v>
      </c>
      <c r="P1830">
        <v>9999</v>
      </c>
      <c r="Q1830">
        <v>163</v>
      </c>
      <c r="R1830">
        <v>302</v>
      </c>
      <c r="S1830">
        <v>300</v>
      </c>
      <c r="T1830">
        <v>8.2781456953642363E-2</v>
      </c>
      <c r="U1830">
        <v>68</v>
      </c>
      <c r="V1830">
        <v>84.34236186348862</v>
      </c>
      <c r="W1830">
        <v>77.63000000000001</v>
      </c>
      <c r="X1830">
        <v>0.33112582781456951</v>
      </c>
      <c r="Y1830">
        <v>0.66225165562913901</v>
      </c>
      <c r="Z1830">
        <v>43.377483443708606</v>
      </c>
      <c r="AA1830">
        <v>10.337619003748706</v>
      </c>
      <c r="AB1830">
        <v>0</v>
      </c>
      <c r="AD1830">
        <v>2.0415737423871951E-2</v>
      </c>
      <c r="AE1830">
        <v>1.8816843290816544E-2</v>
      </c>
      <c r="AF1830">
        <v>10</v>
      </c>
      <c r="AG1830">
        <v>0</v>
      </c>
      <c r="AH1830">
        <v>0</v>
      </c>
      <c r="AI1830">
        <v>11</v>
      </c>
      <c r="AJ1830">
        <v>26</v>
      </c>
      <c r="AK1830">
        <v>6</v>
      </c>
      <c r="AL1830">
        <v>26</v>
      </c>
      <c r="AM1830">
        <v>0</v>
      </c>
      <c r="AN1830">
        <v>4</v>
      </c>
      <c r="AO1830">
        <v>5</v>
      </c>
      <c r="AP1830">
        <v>89</v>
      </c>
    </row>
    <row r="1831" spans="1:42">
      <c r="A1831">
        <v>10</v>
      </c>
      <c r="B1831">
        <v>22</v>
      </c>
      <c r="C1831">
        <v>2022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48</v>
      </c>
      <c r="N1831">
        <v>99</v>
      </c>
      <c r="O1831">
        <v>99</v>
      </c>
      <c r="P1831">
        <v>9999</v>
      </c>
      <c r="Q1831">
        <v>422</v>
      </c>
      <c r="R1831">
        <v>954</v>
      </c>
      <c r="S1831">
        <v>903</v>
      </c>
      <c r="T1831">
        <v>7.6174004192872093</v>
      </c>
      <c r="U1831">
        <v>48</v>
      </c>
      <c r="V1831">
        <v>102.63377522139398</v>
      </c>
      <c r="W1831">
        <v>91.689557032115189</v>
      </c>
      <c r="X1831">
        <v>1.9916142557651997</v>
      </c>
      <c r="Y1831">
        <v>3.9832285115303994</v>
      </c>
      <c r="Z1831">
        <v>39.937106918239003</v>
      </c>
      <c r="AA1831">
        <v>19.918347791993224</v>
      </c>
      <c r="AB1831">
        <v>0</v>
      </c>
      <c r="AD1831">
        <v>6.482788993678501E-2</v>
      </c>
      <c r="AE1831">
        <v>6.6285447639403111E-2</v>
      </c>
      <c r="AF1831">
        <v>8</v>
      </c>
      <c r="AG1831">
        <v>0</v>
      </c>
      <c r="AH1831">
        <v>0</v>
      </c>
      <c r="AI1831">
        <v>5</v>
      </c>
      <c r="AJ1831">
        <v>23</v>
      </c>
      <c r="AK1831">
        <v>4</v>
      </c>
      <c r="AL1831">
        <v>66</v>
      </c>
      <c r="AM1831">
        <v>0</v>
      </c>
      <c r="AN1831">
        <v>18</v>
      </c>
      <c r="AO1831">
        <v>8</v>
      </c>
      <c r="AP1831">
        <v>214</v>
      </c>
    </row>
    <row r="1832" spans="1:42">
      <c r="A1832">
        <v>10</v>
      </c>
      <c r="B1832">
        <v>23</v>
      </c>
      <c r="C1832">
        <v>2022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49</v>
      </c>
      <c r="N1832">
        <v>99</v>
      </c>
      <c r="O1832">
        <v>99</v>
      </c>
      <c r="P1832">
        <v>9999</v>
      </c>
      <c r="Q1832">
        <v>280</v>
      </c>
      <c r="R1832">
        <v>477</v>
      </c>
      <c r="S1832">
        <v>475</v>
      </c>
      <c r="T1832">
        <v>7.9727463312368947</v>
      </c>
      <c r="U1832">
        <v>49</v>
      </c>
      <c r="V1832">
        <v>104.10305069282091</v>
      </c>
      <c r="W1832">
        <v>95.946905263157888</v>
      </c>
      <c r="X1832">
        <v>1.2578616352201253</v>
      </c>
      <c r="Y1832">
        <v>2.5157232704402506</v>
      </c>
      <c r="Z1832">
        <v>51.781970649895186</v>
      </c>
      <c r="AA1832">
        <v>12.615312879757891</v>
      </c>
      <c r="AB1832">
        <v>0</v>
      </c>
      <c r="AD1832">
        <v>3.2413944968392505E-2</v>
      </c>
      <c r="AE1832">
        <v>3.6486747354871528E-2</v>
      </c>
      <c r="AF1832">
        <v>10</v>
      </c>
      <c r="AG1832">
        <v>0</v>
      </c>
      <c r="AH1832">
        <v>0</v>
      </c>
      <c r="AI1832">
        <v>0</v>
      </c>
      <c r="AJ1832">
        <v>21</v>
      </c>
      <c r="AK1832">
        <v>2</v>
      </c>
      <c r="AL1832">
        <v>24</v>
      </c>
      <c r="AM1832">
        <v>0</v>
      </c>
      <c r="AN1832">
        <v>5</v>
      </c>
      <c r="AO1832">
        <v>3</v>
      </c>
      <c r="AP1832">
        <v>146</v>
      </c>
    </row>
    <row r="1833" spans="1:42">
      <c r="A1833">
        <v>10</v>
      </c>
      <c r="B1833">
        <v>24</v>
      </c>
      <c r="C1833">
        <v>2022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50</v>
      </c>
      <c r="N1833">
        <v>99</v>
      </c>
      <c r="O1833">
        <v>99</v>
      </c>
      <c r="P1833">
        <v>9999</v>
      </c>
      <c r="Q1833">
        <v>468</v>
      </c>
      <c r="R1833">
        <v>956</v>
      </c>
      <c r="S1833">
        <v>950</v>
      </c>
      <c r="T1833">
        <v>10.940376569037657</v>
      </c>
      <c r="U1833">
        <v>50</v>
      </c>
      <c r="V1833">
        <v>103.77353025032788</v>
      </c>
      <c r="W1833">
        <v>95.569810526315905</v>
      </c>
      <c r="X1833">
        <v>2.3012552301255234</v>
      </c>
      <c r="Y1833">
        <v>4.6025104602510467</v>
      </c>
      <c r="Z1833">
        <v>52.405857740585773</v>
      </c>
      <c r="AA1833">
        <v>12.887370119449161</v>
      </c>
      <c r="AB1833">
        <v>0</v>
      </c>
      <c r="AD1833">
        <v>6.4963797462857908E-2</v>
      </c>
      <c r="AE1833">
        <v>7.2686691079041882E-2</v>
      </c>
      <c r="AF1833">
        <v>12</v>
      </c>
      <c r="AG1833">
        <v>0</v>
      </c>
      <c r="AH1833">
        <v>0</v>
      </c>
      <c r="AI1833">
        <v>2</v>
      </c>
      <c r="AJ1833">
        <v>52</v>
      </c>
      <c r="AK1833">
        <v>3</v>
      </c>
      <c r="AL1833">
        <v>65</v>
      </c>
      <c r="AM1833">
        <v>0</v>
      </c>
      <c r="AN1833">
        <v>19</v>
      </c>
      <c r="AO1833">
        <v>12</v>
      </c>
      <c r="AP1833">
        <v>236</v>
      </c>
    </row>
    <row r="1834" spans="1:42">
      <c r="A1834">
        <v>10</v>
      </c>
      <c r="B1834">
        <v>25</v>
      </c>
      <c r="C1834">
        <v>2022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51</v>
      </c>
      <c r="N1834">
        <v>99</v>
      </c>
      <c r="O1834">
        <v>99</v>
      </c>
      <c r="P1834">
        <v>9999</v>
      </c>
      <c r="Q1834">
        <v>678</v>
      </c>
      <c r="R1834">
        <v>1720</v>
      </c>
      <c r="S1834">
        <v>1715</v>
      </c>
      <c r="T1834">
        <v>10.975</v>
      </c>
      <c r="U1834">
        <v>51</v>
      </c>
      <c r="V1834">
        <v>103.00638998828138</v>
      </c>
      <c r="W1834">
        <v>95.002303206996942</v>
      </c>
      <c r="X1834">
        <v>1.6279069767441861</v>
      </c>
      <c r="Y1834">
        <v>3.2558139534883721</v>
      </c>
      <c r="Z1834">
        <v>56.395348837209312</v>
      </c>
      <c r="AA1834">
        <v>10.574132649262232</v>
      </c>
      <c r="AB1834">
        <v>0</v>
      </c>
      <c r="AD1834">
        <v>0.11688047242271508</v>
      </c>
      <c r="AE1834">
        <v>0.1304394104687831</v>
      </c>
      <c r="AF1834">
        <v>20</v>
      </c>
      <c r="AG1834">
        <v>0</v>
      </c>
      <c r="AH1834">
        <v>0</v>
      </c>
      <c r="AI1834">
        <v>10</v>
      </c>
      <c r="AJ1834">
        <v>77</v>
      </c>
      <c r="AK1834">
        <v>14</v>
      </c>
      <c r="AL1834">
        <v>103</v>
      </c>
      <c r="AM1834">
        <v>0</v>
      </c>
      <c r="AN1834">
        <v>28</v>
      </c>
      <c r="AO1834">
        <v>18</v>
      </c>
      <c r="AP1834">
        <v>337</v>
      </c>
    </row>
    <row r="1835" spans="1:42">
      <c r="A1835">
        <v>10</v>
      </c>
      <c r="B1835">
        <v>26</v>
      </c>
      <c r="C1835">
        <v>2022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52</v>
      </c>
      <c r="N1835">
        <v>99</v>
      </c>
      <c r="O1835">
        <v>99</v>
      </c>
      <c r="P1835">
        <v>9999</v>
      </c>
      <c r="Q1835">
        <v>934</v>
      </c>
      <c r="R1835">
        <v>3276</v>
      </c>
      <c r="S1835">
        <v>3273</v>
      </c>
      <c r="T1835">
        <v>11.001831501831502</v>
      </c>
      <c r="U1835">
        <v>52</v>
      </c>
      <c r="V1835">
        <v>101.5935430203256</v>
      </c>
      <c r="W1835">
        <v>93.743342499236292</v>
      </c>
      <c r="X1835">
        <v>1.7094017094017093</v>
      </c>
      <c r="Y1835">
        <v>3.4188034188034186</v>
      </c>
      <c r="Z1835">
        <v>57.692307692307693</v>
      </c>
      <c r="AA1835">
        <v>10.395329309022044</v>
      </c>
      <c r="AB1835">
        <v>0</v>
      </c>
      <c r="AD1835">
        <v>0.22261652770745036</v>
      </c>
      <c r="AE1835">
        <v>0.24563882343362944</v>
      </c>
      <c r="AF1835">
        <v>24</v>
      </c>
      <c r="AG1835">
        <v>0</v>
      </c>
      <c r="AH1835">
        <v>0</v>
      </c>
      <c r="AI1835">
        <v>18</v>
      </c>
      <c r="AJ1835">
        <v>126</v>
      </c>
      <c r="AK1835">
        <v>21</v>
      </c>
      <c r="AL1835">
        <v>200</v>
      </c>
      <c r="AM1835">
        <v>0</v>
      </c>
      <c r="AN1835">
        <v>57</v>
      </c>
      <c r="AO1835">
        <v>26</v>
      </c>
      <c r="AP1835">
        <v>476</v>
      </c>
    </row>
    <row r="1836" spans="1:42">
      <c r="A1836">
        <v>10</v>
      </c>
      <c r="B1836">
        <v>27</v>
      </c>
      <c r="C1836">
        <v>2022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53</v>
      </c>
      <c r="N1836">
        <v>99</v>
      </c>
      <c r="O1836">
        <v>99</v>
      </c>
      <c r="P1836">
        <v>9999</v>
      </c>
      <c r="Q1836">
        <v>1143</v>
      </c>
      <c r="R1836">
        <v>6401</v>
      </c>
      <c r="S1836">
        <v>6399</v>
      </c>
      <c r="T1836">
        <v>11.00781127948758</v>
      </c>
      <c r="U1836">
        <v>53</v>
      </c>
      <c r="V1836">
        <v>101.112269201055</v>
      </c>
      <c r="W1836">
        <v>93.318732614471102</v>
      </c>
      <c r="X1836">
        <v>1.7653491641930941</v>
      </c>
      <c r="Y1836">
        <v>3.5306983283861881</v>
      </c>
      <c r="Z1836">
        <v>59.92813622871428</v>
      </c>
      <c r="AA1836">
        <v>9.8586826028184564</v>
      </c>
      <c r="AB1836">
        <v>0</v>
      </c>
      <c r="AD1836">
        <v>0.43497203719639471</v>
      </c>
      <c r="AE1836">
        <v>0.47807002103834911</v>
      </c>
      <c r="AF1836">
        <v>65</v>
      </c>
      <c r="AG1836">
        <v>0</v>
      </c>
      <c r="AH1836">
        <v>0</v>
      </c>
      <c r="AI1836">
        <v>21</v>
      </c>
      <c r="AJ1836">
        <v>288</v>
      </c>
      <c r="AK1836">
        <v>57</v>
      </c>
      <c r="AL1836">
        <v>368</v>
      </c>
      <c r="AM1836">
        <v>1</v>
      </c>
      <c r="AN1836">
        <v>107</v>
      </c>
      <c r="AO1836">
        <v>57</v>
      </c>
      <c r="AP1836">
        <v>580</v>
      </c>
    </row>
    <row r="1837" spans="1:42">
      <c r="A1837">
        <v>10</v>
      </c>
      <c r="B1837">
        <v>28</v>
      </c>
      <c r="C1837">
        <v>2022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54</v>
      </c>
      <c r="N1837">
        <v>99</v>
      </c>
      <c r="O1837">
        <v>99</v>
      </c>
      <c r="P1837">
        <v>9999</v>
      </c>
      <c r="Q1837">
        <v>1353</v>
      </c>
      <c r="R1837">
        <v>11961</v>
      </c>
      <c r="S1837">
        <v>11954</v>
      </c>
      <c r="T1837">
        <v>10.998829529303572</v>
      </c>
      <c r="U1837">
        <v>54</v>
      </c>
      <c r="V1837">
        <v>100.0046657727865</v>
      </c>
      <c r="W1837">
        <v>92.288755228375237</v>
      </c>
      <c r="X1837">
        <v>1.4714488755120805</v>
      </c>
      <c r="Y1837">
        <v>2.942897751024161</v>
      </c>
      <c r="Z1837">
        <v>59.576958448290277</v>
      </c>
      <c r="AA1837">
        <v>9.3501585479525477</v>
      </c>
      <c r="AB1837">
        <v>0</v>
      </c>
      <c r="AD1837">
        <v>0.81279495967912496</v>
      </c>
      <c r="AE1837">
        <v>0.88322755238219131</v>
      </c>
      <c r="AF1837">
        <v>131</v>
      </c>
      <c r="AG1837">
        <v>0</v>
      </c>
      <c r="AH1837">
        <v>0</v>
      </c>
      <c r="AI1837">
        <v>52</v>
      </c>
      <c r="AJ1837">
        <v>517</v>
      </c>
      <c r="AK1837">
        <v>111</v>
      </c>
      <c r="AL1837">
        <v>730</v>
      </c>
      <c r="AM1837">
        <v>0</v>
      </c>
      <c r="AN1837">
        <v>194</v>
      </c>
      <c r="AO1837">
        <v>105</v>
      </c>
      <c r="AP1837">
        <v>682</v>
      </c>
    </row>
    <row r="1838" spans="1:42">
      <c r="A1838">
        <v>10</v>
      </c>
      <c r="B1838">
        <v>29</v>
      </c>
      <c r="C1838">
        <v>2022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99</v>
      </c>
      <c r="M1838">
        <v>55</v>
      </c>
      <c r="N1838">
        <v>99</v>
      </c>
      <c r="O1838">
        <v>99</v>
      </c>
      <c r="P1838">
        <v>9999</v>
      </c>
      <c r="Q1838">
        <v>1467</v>
      </c>
      <c r="R1838">
        <v>22431</v>
      </c>
      <c r="S1838">
        <v>22424</v>
      </c>
      <c r="T1838">
        <v>13.998573402879943</v>
      </c>
      <c r="U1838">
        <v>55</v>
      </c>
      <c r="V1838">
        <v>98.990128302403377</v>
      </c>
      <c r="W1838">
        <v>91.354331519799828</v>
      </c>
      <c r="X1838">
        <v>1.6584191520663369</v>
      </c>
      <c r="Y1838">
        <v>3.3168383041326739</v>
      </c>
      <c r="Z1838">
        <v>60.389639338415599</v>
      </c>
      <c r="AA1838">
        <v>9.0720223839439171</v>
      </c>
      <c r="AB1838">
        <v>0</v>
      </c>
      <c r="AD1838">
        <v>1.5242708586708853</v>
      </c>
      <c r="AE1838">
        <v>1.6400337952284876</v>
      </c>
      <c r="AF1838">
        <v>266</v>
      </c>
      <c r="AG1838">
        <v>0</v>
      </c>
      <c r="AH1838">
        <v>0</v>
      </c>
      <c r="AI1838">
        <v>78</v>
      </c>
      <c r="AJ1838">
        <v>978</v>
      </c>
      <c r="AK1838">
        <v>208</v>
      </c>
      <c r="AL1838">
        <v>1445</v>
      </c>
      <c r="AM1838">
        <v>0</v>
      </c>
      <c r="AN1838">
        <v>366</v>
      </c>
      <c r="AO1838">
        <v>193</v>
      </c>
      <c r="AP1838">
        <v>755</v>
      </c>
    </row>
    <row r="1839" spans="1:42">
      <c r="A1839">
        <v>10</v>
      </c>
      <c r="B1839">
        <v>30</v>
      </c>
      <c r="C1839">
        <v>2022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99</v>
      </c>
      <c r="M1839">
        <v>56</v>
      </c>
      <c r="N1839">
        <v>99</v>
      </c>
      <c r="O1839">
        <v>99</v>
      </c>
      <c r="P1839">
        <v>9999</v>
      </c>
      <c r="Q1839">
        <v>1572</v>
      </c>
      <c r="R1839">
        <v>40287</v>
      </c>
      <c r="S1839">
        <v>40278</v>
      </c>
      <c r="T1839">
        <v>13.99880854866333</v>
      </c>
      <c r="U1839">
        <v>56</v>
      </c>
      <c r="V1839">
        <v>97.892966203412399</v>
      </c>
      <c r="W1839">
        <v>90.348884254431383</v>
      </c>
      <c r="X1839">
        <v>1.4620100776925562</v>
      </c>
      <c r="Y1839">
        <v>2.9240201553851124</v>
      </c>
      <c r="Z1839">
        <v>61.342368505969645</v>
      </c>
      <c r="AA1839">
        <v>8.8392248197105854</v>
      </c>
      <c r="AB1839">
        <v>0</v>
      </c>
      <c r="AD1839">
        <v>2.7376532514499554</v>
      </c>
      <c r="AE1839">
        <v>2.9134076742754562</v>
      </c>
      <c r="AF1839">
        <v>481</v>
      </c>
      <c r="AG1839">
        <v>0</v>
      </c>
      <c r="AH1839">
        <v>0</v>
      </c>
      <c r="AI1839">
        <v>122</v>
      </c>
      <c r="AJ1839">
        <v>1813</v>
      </c>
      <c r="AK1839">
        <v>364</v>
      </c>
      <c r="AL1839">
        <v>2548</v>
      </c>
      <c r="AM1839">
        <v>1</v>
      </c>
      <c r="AN1839">
        <v>637</v>
      </c>
      <c r="AO1839">
        <v>339</v>
      </c>
      <c r="AP1839">
        <v>793</v>
      </c>
    </row>
    <row r="1840" spans="1:42">
      <c r="A1840">
        <v>10</v>
      </c>
      <c r="B1840">
        <v>31</v>
      </c>
      <c r="C1840">
        <v>2022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99</v>
      </c>
      <c r="M1840">
        <v>57</v>
      </c>
      <c r="N1840">
        <v>99</v>
      </c>
      <c r="O1840">
        <v>99</v>
      </c>
      <c r="P1840">
        <v>9999</v>
      </c>
      <c r="Q1840">
        <v>1636</v>
      </c>
      <c r="R1840">
        <v>68620</v>
      </c>
      <c r="S1840">
        <v>68610</v>
      </c>
      <c r="T1840">
        <v>13.99909647333139</v>
      </c>
      <c r="U1840">
        <v>57</v>
      </c>
      <c r="V1840">
        <v>96.890384090331708</v>
      </c>
      <c r="W1840">
        <v>89.424683865326401</v>
      </c>
      <c r="X1840">
        <v>1.5316234334013412</v>
      </c>
      <c r="Y1840">
        <v>3.0632468668026824</v>
      </c>
      <c r="Z1840">
        <v>61.645292917516784</v>
      </c>
      <c r="AA1840">
        <v>8.6110309851572406</v>
      </c>
      <c r="AB1840">
        <v>0</v>
      </c>
      <c r="AD1840">
        <v>4.6629872195620408</v>
      </c>
      <c r="AE1840">
        <v>4.9119665590451005</v>
      </c>
      <c r="AF1840">
        <v>803</v>
      </c>
      <c r="AG1840">
        <v>0</v>
      </c>
      <c r="AH1840">
        <v>0</v>
      </c>
      <c r="AI1840">
        <v>278</v>
      </c>
      <c r="AJ1840">
        <v>3110</v>
      </c>
      <c r="AK1840">
        <v>669</v>
      </c>
      <c r="AL1840">
        <v>4542</v>
      </c>
      <c r="AM1840">
        <v>2</v>
      </c>
      <c r="AN1840">
        <v>1049</v>
      </c>
      <c r="AO1840">
        <v>640</v>
      </c>
      <c r="AP1840">
        <v>840</v>
      </c>
    </row>
    <row r="1841" spans="1:42">
      <c r="A1841">
        <v>10</v>
      </c>
      <c r="B1841">
        <v>32</v>
      </c>
      <c r="C1841">
        <v>2022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99</v>
      </c>
      <c r="M1841">
        <v>58</v>
      </c>
      <c r="N1841">
        <v>99</v>
      </c>
      <c r="O1841">
        <v>99</v>
      </c>
      <c r="P1841">
        <v>9999</v>
      </c>
      <c r="Q1841">
        <v>1724</v>
      </c>
      <c r="R1841">
        <v>110388</v>
      </c>
      <c r="S1841">
        <v>110381</v>
      </c>
      <c r="T1841">
        <v>13.999900351487479</v>
      </c>
      <c r="U1841">
        <v>58</v>
      </c>
      <c r="V1841">
        <v>95.851314480407737</v>
      </c>
      <c r="W1841">
        <v>88.46796658845328</v>
      </c>
      <c r="X1841">
        <v>1.6324238141827003</v>
      </c>
      <c r="Y1841">
        <v>3.2648476283654007</v>
      </c>
      <c r="Z1841">
        <v>61.726818132405683</v>
      </c>
      <c r="AA1841">
        <v>8.5494970597433433</v>
      </c>
      <c r="AB1841">
        <v>0</v>
      </c>
      <c r="AD1841">
        <v>7.5012799940689936</v>
      </c>
      <c r="AE1841">
        <v>7.8179148891146495</v>
      </c>
      <c r="AF1841">
        <v>1385</v>
      </c>
      <c r="AG1841">
        <v>1</v>
      </c>
      <c r="AH1841">
        <v>0</v>
      </c>
      <c r="AI1841">
        <v>347</v>
      </c>
      <c r="AJ1841">
        <v>5087</v>
      </c>
      <c r="AK1841">
        <v>1071</v>
      </c>
      <c r="AL1841">
        <v>7586</v>
      </c>
      <c r="AM1841">
        <v>4</v>
      </c>
      <c r="AN1841">
        <v>1576</v>
      </c>
      <c r="AO1841">
        <v>1035</v>
      </c>
      <c r="AP1841">
        <v>860</v>
      </c>
    </row>
    <row r="1842" spans="1:42">
      <c r="A1842">
        <v>10</v>
      </c>
      <c r="B1842">
        <v>33</v>
      </c>
      <c r="C1842">
        <v>2022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99</v>
      </c>
      <c r="M1842">
        <v>59</v>
      </c>
      <c r="N1842">
        <v>99</v>
      </c>
      <c r="O1842">
        <v>99</v>
      </c>
      <c r="P1842">
        <v>9999</v>
      </c>
      <c r="Q1842">
        <v>1773</v>
      </c>
      <c r="R1842">
        <v>161533.94</v>
      </c>
      <c r="S1842">
        <v>161522.94</v>
      </c>
      <c r="T1842">
        <v>13.999362363104618</v>
      </c>
      <c r="U1842">
        <v>59.000000000000014</v>
      </c>
      <c r="V1842">
        <v>94.655419715036487</v>
      </c>
      <c r="W1842">
        <v>87.364819572996993</v>
      </c>
      <c r="X1842">
        <v>1.7476203452970938</v>
      </c>
      <c r="Y1842">
        <v>3.4952406905941875</v>
      </c>
      <c r="Z1842">
        <v>62.209217456096205</v>
      </c>
      <c r="AA1842">
        <v>8.5248952411155017</v>
      </c>
      <c r="AD1842">
        <v>10.976839081106112</v>
      </c>
      <c r="AE1842">
        <v>11.297474347439916</v>
      </c>
      <c r="AF1842">
        <v>2383.94</v>
      </c>
      <c r="AG1842">
        <v>0</v>
      </c>
      <c r="AH1842">
        <v>0</v>
      </c>
      <c r="AI1842">
        <v>732</v>
      </c>
      <c r="AJ1842">
        <v>7733</v>
      </c>
      <c r="AK1842">
        <v>1724</v>
      </c>
      <c r="AL1842">
        <v>11372</v>
      </c>
      <c r="AM1842">
        <v>7</v>
      </c>
      <c r="AN1842">
        <v>2340</v>
      </c>
      <c r="AO1842">
        <v>1668.94</v>
      </c>
      <c r="AP1842">
        <v>877</v>
      </c>
    </row>
    <row r="1843" spans="1:42">
      <c r="A1843">
        <v>10</v>
      </c>
      <c r="B1843">
        <v>34</v>
      </c>
      <c r="C1843">
        <v>2022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99</v>
      </c>
      <c r="M1843">
        <v>60</v>
      </c>
      <c r="N1843">
        <v>99</v>
      </c>
      <c r="O1843">
        <v>99</v>
      </c>
      <c r="P1843">
        <v>9999</v>
      </c>
      <c r="Q1843">
        <v>1843</v>
      </c>
      <c r="R1843">
        <v>217745.94</v>
      </c>
      <c r="S1843">
        <v>216159.94</v>
      </c>
      <c r="T1843">
        <v>16.87606657556967</v>
      </c>
      <c r="U1843">
        <v>60</v>
      </c>
      <c r="V1843">
        <v>93.728508309145525</v>
      </c>
      <c r="W1843">
        <v>86.307487779651808</v>
      </c>
      <c r="X1843">
        <v>1.9017576171569497</v>
      </c>
      <c r="Y1843">
        <v>3.8035152343138994</v>
      </c>
      <c r="Z1843">
        <v>61.432603519496155</v>
      </c>
      <c r="AA1843">
        <v>8.6393967022382316</v>
      </c>
      <c r="AB1843">
        <v>0</v>
      </c>
      <c r="AD1843">
        <v>14.796656008911732</v>
      </c>
      <c r="AE1843">
        <v>14.935998288716309</v>
      </c>
      <c r="AF1843">
        <v>3161.94</v>
      </c>
      <c r="AG1843">
        <v>2</v>
      </c>
      <c r="AH1843">
        <v>0</v>
      </c>
      <c r="AI1843">
        <v>971</v>
      </c>
      <c r="AJ1843">
        <v>10885</v>
      </c>
      <c r="AK1843">
        <v>2561</v>
      </c>
      <c r="AL1843">
        <v>16128.94</v>
      </c>
      <c r="AM1843">
        <v>4</v>
      </c>
      <c r="AN1843">
        <v>3176</v>
      </c>
      <c r="AO1843">
        <v>2158</v>
      </c>
      <c r="AP1843">
        <v>894</v>
      </c>
    </row>
    <row r="1844" spans="1:42">
      <c r="A1844">
        <v>10</v>
      </c>
      <c r="B1844">
        <v>35</v>
      </c>
      <c r="C1844">
        <v>2022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99</v>
      </c>
      <c r="M1844">
        <v>61</v>
      </c>
      <c r="N1844">
        <v>99</v>
      </c>
      <c r="O1844">
        <v>99</v>
      </c>
      <c r="P1844">
        <v>9999</v>
      </c>
      <c r="Q1844">
        <v>1810</v>
      </c>
      <c r="R1844">
        <v>238679</v>
      </c>
      <c r="S1844">
        <v>238664</v>
      </c>
      <c r="T1844">
        <v>16.998906481089669</v>
      </c>
      <c r="U1844">
        <v>61</v>
      </c>
      <c r="V1844">
        <v>92.233303626011747</v>
      </c>
      <c r="W1844">
        <v>85.128862962155381</v>
      </c>
      <c r="X1844">
        <v>2.1748876105564374</v>
      </c>
      <c r="Y1844">
        <v>4.3497752211128748</v>
      </c>
      <c r="Z1844">
        <v>61.824039819171354</v>
      </c>
      <c r="AA1844">
        <v>8.6522060911267875</v>
      </c>
      <c r="AB1844">
        <v>0</v>
      </c>
      <c r="AD1844">
        <v>16.21913620777978</v>
      </c>
      <c r="AE1844">
        <v>16.265758366805411</v>
      </c>
      <c r="AF1844">
        <v>3541</v>
      </c>
      <c r="AG1844">
        <v>0</v>
      </c>
      <c r="AH1844">
        <v>0</v>
      </c>
      <c r="AI1844">
        <v>1095</v>
      </c>
      <c r="AJ1844">
        <v>12147</v>
      </c>
      <c r="AK1844">
        <v>2856</v>
      </c>
      <c r="AL1844">
        <v>18641</v>
      </c>
      <c r="AM1844">
        <v>4</v>
      </c>
      <c r="AN1844">
        <v>3421</v>
      </c>
      <c r="AO1844">
        <v>2562</v>
      </c>
      <c r="AP1844">
        <v>879</v>
      </c>
    </row>
    <row r="1845" spans="1:42">
      <c r="A1845">
        <v>10</v>
      </c>
      <c r="B1845">
        <v>36</v>
      </c>
      <c r="C1845">
        <v>2022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99</v>
      </c>
      <c r="M1845">
        <v>62</v>
      </c>
      <c r="N1845">
        <v>99</v>
      </c>
      <c r="O1845">
        <v>99</v>
      </c>
      <c r="P1845">
        <v>9999</v>
      </c>
      <c r="Q1845">
        <v>1817</v>
      </c>
      <c r="R1845">
        <v>228223</v>
      </c>
      <c r="S1845">
        <v>228162</v>
      </c>
      <c r="T1845">
        <v>16.995364183276891</v>
      </c>
      <c r="U1845">
        <v>62</v>
      </c>
      <c r="V1845">
        <v>90.751607198031394</v>
      </c>
      <c r="W1845">
        <v>83.755722030837518</v>
      </c>
      <c r="X1845">
        <v>2.2175679050752986</v>
      </c>
      <c r="Y1845">
        <v>4.4351358101505971</v>
      </c>
      <c r="Z1845">
        <v>60.9977960153008</v>
      </c>
      <c r="AA1845">
        <v>8.960019726404381</v>
      </c>
      <c r="AB1845">
        <v>0</v>
      </c>
      <c r="AD1845">
        <v>15.508611661470528</v>
      </c>
      <c r="AE1845">
        <v>15.299187619973511</v>
      </c>
      <c r="AF1845">
        <v>3735</v>
      </c>
      <c r="AG1845">
        <v>4</v>
      </c>
      <c r="AH1845">
        <v>0</v>
      </c>
      <c r="AI1845">
        <v>1244</v>
      </c>
      <c r="AJ1845">
        <v>12309</v>
      </c>
      <c r="AK1845">
        <v>2935</v>
      </c>
      <c r="AL1845">
        <v>18756</v>
      </c>
      <c r="AM1845">
        <v>7</v>
      </c>
      <c r="AN1845">
        <v>3254</v>
      </c>
      <c r="AO1845">
        <v>2394</v>
      </c>
      <c r="AP1845">
        <v>888</v>
      </c>
    </row>
    <row r="1846" spans="1:42">
      <c r="A1846">
        <v>10</v>
      </c>
      <c r="B1846">
        <v>37</v>
      </c>
      <c r="C1846">
        <v>2022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99</v>
      </c>
      <c r="M1846">
        <v>63</v>
      </c>
      <c r="N1846">
        <v>99</v>
      </c>
      <c r="O1846">
        <v>99</v>
      </c>
      <c r="P1846">
        <v>9999</v>
      </c>
      <c r="Q1846">
        <v>1778</v>
      </c>
      <c r="R1846">
        <v>179794</v>
      </c>
      <c r="S1846">
        <v>179770</v>
      </c>
      <c r="T1846">
        <v>16.997663993236699</v>
      </c>
      <c r="U1846">
        <v>63</v>
      </c>
      <c r="V1846">
        <v>89.031426215670308</v>
      </c>
      <c r="W1846">
        <v>82.171431440173933</v>
      </c>
      <c r="X1846">
        <v>2.3026352381058319</v>
      </c>
      <c r="Y1846">
        <v>4.6052704762116639</v>
      </c>
      <c r="Z1846">
        <v>59.875746687876124</v>
      </c>
      <c r="AA1846">
        <v>9.3330153912173941</v>
      </c>
      <c r="AB1846">
        <v>0</v>
      </c>
      <c r="AD1846">
        <v>12.2176788713777</v>
      </c>
      <c r="AE1846">
        <v>11.826293135693204</v>
      </c>
      <c r="AF1846">
        <v>3094</v>
      </c>
      <c r="AG1846">
        <v>4</v>
      </c>
      <c r="AH1846">
        <v>0</v>
      </c>
      <c r="AI1846">
        <v>1240</v>
      </c>
      <c r="AJ1846">
        <v>10226</v>
      </c>
      <c r="AK1846">
        <v>2408</v>
      </c>
      <c r="AL1846">
        <v>15968</v>
      </c>
      <c r="AM1846">
        <v>1</v>
      </c>
      <c r="AN1846">
        <v>2611</v>
      </c>
      <c r="AO1846">
        <v>2043</v>
      </c>
      <c r="AP1846">
        <v>868</v>
      </c>
    </row>
    <row r="1847" spans="1:42">
      <c r="A1847">
        <v>10</v>
      </c>
      <c r="B1847">
        <v>38</v>
      </c>
      <c r="C1847">
        <v>2022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99</v>
      </c>
      <c r="M1847">
        <v>64</v>
      </c>
      <c r="N1847">
        <v>99</v>
      </c>
      <c r="O1847">
        <v>99</v>
      </c>
      <c r="P1847">
        <v>9999</v>
      </c>
      <c r="Q1847">
        <v>1705</v>
      </c>
      <c r="R1847">
        <v>112759.97</v>
      </c>
      <c r="S1847">
        <v>112552.97</v>
      </c>
      <c r="T1847">
        <v>16.968738906191621</v>
      </c>
      <c r="U1847">
        <v>64</v>
      </c>
      <c r="V1847">
        <v>86.641076145780758</v>
      </c>
      <c r="W1847">
        <v>79.910928516591511</v>
      </c>
      <c r="X1847">
        <v>1.9341970381865123</v>
      </c>
      <c r="Y1847">
        <v>3.8683940763730247</v>
      </c>
      <c r="Z1847">
        <v>56.789656825910818</v>
      </c>
      <c r="AA1847">
        <v>10.425969965085304</v>
      </c>
      <c r="AB1847">
        <v>0</v>
      </c>
      <c r="AD1847">
        <v>7.6624642813785933</v>
      </c>
      <c r="AE1847">
        <v>7.2006832135152488</v>
      </c>
      <c r="AF1847">
        <v>2247.9700000000003</v>
      </c>
      <c r="AG1847">
        <v>1</v>
      </c>
      <c r="AH1847">
        <v>0</v>
      </c>
      <c r="AI1847">
        <v>1140</v>
      </c>
      <c r="AJ1847">
        <v>6761</v>
      </c>
      <c r="AK1847">
        <v>1783</v>
      </c>
      <c r="AL1847">
        <v>10509</v>
      </c>
      <c r="AM1847">
        <v>7</v>
      </c>
      <c r="AN1847">
        <v>1787</v>
      </c>
      <c r="AO1847">
        <v>1372</v>
      </c>
      <c r="AP1847">
        <v>847</v>
      </c>
    </row>
    <row r="1848" spans="1:42">
      <c r="A1848">
        <v>10</v>
      </c>
      <c r="B1848">
        <v>39</v>
      </c>
      <c r="C1848">
        <v>2022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99</v>
      </c>
      <c r="M1848">
        <v>65</v>
      </c>
      <c r="N1848">
        <v>99</v>
      </c>
      <c r="O1848">
        <v>99</v>
      </c>
      <c r="P1848">
        <v>9999</v>
      </c>
      <c r="Q1848">
        <v>1579</v>
      </c>
      <c r="R1848">
        <v>48081</v>
      </c>
      <c r="S1848">
        <v>48066</v>
      </c>
      <c r="T1848">
        <v>16.994696449741063</v>
      </c>
      <c r="U1848">
        <v>65</v>
      </c>
      <c r="V1848">
        <v>85.116207585461794</v>
      </c>
      <c r="W1848">
        <v>78.552608288603068</v>
      </c>
      <c r="X1848">
        <v>1.7200141428006901</v>
      </c>
      <c r="Y1848">
        <v>3.4400282856013802</v>
      </c>
      <c r="Z1848">
        <v>53.956864457893992</v>
      </c>
      <c r="AA1848">
        <v>10.739197503324649</v>
      </c>
      <c r="AB1848">
        <v>0</v>
      </c>
      <c r="AD1848">
        <v>3.267284880556141</v>
      </c>
      <c r="AE1848">
        <v>3.022798240927004</v>
      </c>
      <c r="AF1848">
        <v>1090</v>
      </c>
      <c r="AG1848">
        <v>0</v>
      </c>
      <c r="AH1848">
        <v>0</v>
      </c>
      <c r="AI1848">
        <v>608</v>
      </c>
      <c r="AJ1848">
        <v>2998</v>
      </c>
      <c r="AK1848">
        <v>803</v>
      </c>
      <c r="AL1848">
        <v>4743</v>
      </c>
      <c r="AM1848">
        <v>0</v>
      </c>
      <c r="AN1848">
        <v>806</v>
      </c>
      <c r="AO1848">
        <v>621</v>
      </c>
      <c r="AP1848">
        <v>802</v>
      </c>
    </row>
    <row r="1849" spans="1:42">
      <c r="A1849">
        <v>10</v>
      </c>
      <c r="B1849">
        <v>40</v>
      </c>
      <c r="C1849">
        <v>2022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99</v>
      </c>
      <c r="M1849">
        <v>66</v>
      </c>
      <c r="N1849">
        <v>99</v>
      </c>
      <c r="O1849">
        <v>99</v>
      </c>
      <c r="P1849">
        <v>9999</v>
      </c>
      <c r="Q1849">
        <v>1278</v>
      </c>
      <c r="R1849">
        <v>13255</v>
      </c>
      <c r="S1849">
        <v>13253</v>
      </c>
      <c r="T1849">
        <v>16.997434930215015</v>
      </c>
      <c r="U1849">
        <v>66</v>
      </c>
      <c r="V1849">
        <v>83.30146390943689</v>
      </c>
      <c r="W1849">
        <v>76.883063457330195</v>
      </c>
      <c r="X1849">
        <v>1.3730667672576389</v>
      </c>
      <c r="Y1849">
        <v>2.7461335345152778</v>
      </c>
      <c r="Z1849">
        <v>47.167106752168991</v>
      </c>
      <c r="AA1849">
        <v>11.530548371605539</v>
      </c>
      <c r="AB1849">
        <v>0</v>
      </c>
      <c r="AD1849">
        <v>0.90072712904830698</v>
      </c>
      <c r="AE1849">
        <v>0.81574692682808003</v>
      </c>
      <c r="AF1849">
        <v>388</v>
      </c>
      <c r="AG1849">
        <v>0</v>
      </c>
      <c r="AH1849">
        <v>0</v>
      </c>
      <c r="AI1849">
        <v>272</v>
      </c>
      <c r="AJ1849">
        <v>949</v>
      </c>
      <c r="AK1849">
        <v>233</v>
      </c>
      <c r="AL1849">
        <v>1284</v>
      </c>
      <c r="AM1849">
        <v>1</v>
      </c>
      <c r="AN1849">
        <v>228</v>
      </c>
      <c r="AO1849">
        <v>199</v>
      </c>
      <c r="AP1849">
        <v>670</v>
      </c>
    </row>
    <row r="1850" spans="1:42">
      <c r="A1850">
        <v>10</v>
      </c>
      <c r="B1850">
        <v>41</v>
      </c>
      <c r="C1850">
        <v>2022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99</v>
      </c>
      <c r="M1850">
        <v>67</v>
      </c>
      <c r="N1850">
        <v>99</v>
      </c>
      <c r="O1850">
        <v>99</v>
      </c>
      <c r="P1850">
        <v>9999</v>
      </c>
      <c r="Q1850">
        <v>611</v>
      </c>
      <c r="R1850">
        <v>2056</v>
      </c>
      <c r="S1850">
        <v>2055</v>
      </c>
      <c r="T1850">
        <v>16.988813229571985</v>
      </c>
      <c r="U1850">
        <v>67</v>
      </c>
      <c r="V1850">
        <v>83.398032966656388</v>
      </c>
      <c r="W1850">
        <v>76.965046228710193</v>
      </c>
      <c r="X1850">
        <v>0.77821011673151741</v>
      </c>
      <c r="Y1850">
        <v>1.5564202334630348</v>
      </c>
      <c r="Z1850">
        <v>39.250972762645901</v>
      </c>
      <c r="AA1850">
        <v>11.979714475527878</v>
      </c>
      <c r="AB1850">
        <v>0</v>
      </c>
      <c r="AD1850">
        <v>0.1397129368029664</v>
      </c>
      <c r="AE1850">
        <v>0.12662397107864437</v>
      </c>
      <c r="AF1850">
        <v>68</v>
      </c>
      <c r="AG1850">
        <v>0</v>
      </c>
      <c r="AH1850">
        <v>0</v>
      </c>
      <c r="AI1850">
        <v>48</v>
      </c>
      <c r="AJ1850">
        <v>150</v>
      </c>
      <c r="AK1850">
        <v>35</v>
      </c>
      <c r="AL1850">
        <v>233</v>
      </c>
      <c r="AM1850">
        <v>0</v>
      </c>
      <c r="AN1850">
        <v>34</v>
      </c>
      <c r="AO1850">
        <v>32</v>
      </c>
      <c r="AP1850">
        <v>324</v>
      </c>
    </row>
    <row r="1851" spans="1:42">
      <c r="A1851">
        <v>10</v>
      </c>
      <c r="B1851">
        <v>42</v>
      </c>
      <c r="C1851">
        <v>2022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99</v>
      </c>
      <c r="M1851">
        <v>68</v>
      </c>
      <c r="N1851">
        <v>99</v>
      </c>
      <c r="O1851">
        <v>99</v>
      </c>
      <c r="P1851">
        <v>9999</v>
      </c>
      <c r="Q1851">
        <v>127</v>
      </c>
      <c r="R1851">
        <v>211</v>
      </c>
      <c r="S1851">
        <v>211</v>
      </c>
      <c r="T1851">
        <v>16.971563981042653</v>
      </c>
      <c r="U1851">
        <v>68</v>
      </c>
      <c r="V1851">
        <v>85.162231133795117</v>
      </c>
      <c r="W1851">
        <v>78.604739336492898</v>
      </c>
      <c r="X1851">
        <v>0</v>
      </c>
      <c r="Y1851">
        <v>0</v>
      </c>
      <c r="Z1851">
        <v>42.180094786729853</v>
      </c>
      <c r="AA1851">
        <v>11.191735961950069</v>
      </c>
      <c r="AB1851">
        <v>0</v>
      </c>
      <c r="AD1851">
        <v>1.4338244000693535E-2</v>
      </c>
      <c r="AE1851">
        <v>1.3278277962701236E-2</v>
      </c>
      <c r="AF1851">
        <v>9</v>
      </c>
      <c r="AG1851">
        <v>0</v>
      </c>
      <c r="AH1851">
        <v>0</v>
      </c>
      <c r="AI1851">
        <v>6</v>
      </c>
      <c r="AJ1851">
        <v>14</v>
      </c>
      <c r="AK1851">
        <v>2</v>
      </c>
      <c r="AL1851">
        <v>26</v>
      </c>
      <c r="AM1851">
        <v>0</v>
      </c>
      <c r="AN1851">
        <v>5</v>
      </c>
      <c r="AO1851">
        <v>4</v>
      </c>
      <c r="AP1851">
        <v>74</v>
      </c>
    </row>
    <row r="1852" spans="1:42">
      <c r="A1852">
        <v>10</v>
      </c>
      <c r="B1852">
        <v>43</v>
      </c>
      <c r="C1852">
        <v>2021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99</v>
      </c>
      <c r="M1852">
        <v>48</v>
      </c>
      <c r="N1852">
        <v>99</v>
      </c>
      <c r="O1852">
        <v>99</v>
      </c>
      <c r="P1852">
        <v>9999</v>
      </c>
      <c r="Q1852">
        <v>507</v>
      </c>
      <c r="R1852">
        <v>1134</v>
      </c>
      <c r="S1852">
        <v>1115</v>
      </c>
      <c r="T1852">
        <v>7.8659611992945315</v>
      </c>
      <c r="U1852">
        <v>48</v>
      </c>
      <c r="V1852">
        <v>98.940372833760165</v>
      </c>
      <c r="W1852">
        <v>90.752367713004404</v>
      </c>
      <c r="X1852">
        <v>0.97001763668430319</v>
      </c>
      <c r="Y1852">
        <v>1.9400352733686064</v>
      </c>
      <c r="Z1852">
        <v>47.442680776014093</v>
      </c>
      <c r="AA1852">
        <v>14.935207831127659</v>
      </c>
      <c r="AB1852">
        <v>0</v>
      </c>
      <c r="AD1852">
        <v>7.5424239899418946E-2</v>
      </c>
      <c r="AE1852">
        <v>8.0144111613827063E-2</v>
      </c>
      <c r="AF1852">
        <v>11</v>
      </c>
      <c r="AG1852">
        <v>0</v>
      </c>
      <c r="AH1852">
        <v>0</v>
      </c>
      <c r="AI1852">
        <v>5</v>
      </c>
      <c r="AJ1852">
        <v>54</v>
      </c>
      <c r="AK1852">
        <v>5</v>
      </c>
      <c r="AL1852">
        <v>56</v>
      </c>
      <c r="AM1852">
        <v>0</v>
      </c>
      <c r="AN1852">
        <v>13</v>
      </c>
      <c r="AO1852">
        <v>8</v>
      </c>
      <c r="AP1852">
        <v>238</v>
      </c>
    </row>
    <row r="1853" spans="1:42">
      <c r="A1853">
        <v>10</v>
      </c>
      <c r="B1853">
        <v>44</v>
      </c>
      <c r="C1853">
        <v>2021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99</v>
      </c>
      <c r="M1853">
        <v>49</v>
      </c>
      <c r="N1853">
        <v>99</v>
      </c>
      <c r="O1853">
        <v>99</v>
      </c>
      <c r="P1853">
        <v>9999</v>
      </c>
      <c r="Q1853">
        <v>386</v>
      </c>
      <c r="R1853">
        <v>594</v>
      </c>
      <c r="S1853">
        <v>594</v>
      </c>
      <c r="T1853">
        <v>8.0151515151515138</v>
      </c>
      <c r="U1853">
        <v>49</v>
      </c>
      <c r="V1853">
        <v>99.178732066056014</v>
      </c>
      <c r="W1853">
        <v>91.541969696969758</v>
      </c>
      <c r="X1853">
        <v>0.67340067340067344</v>
      </c>
      <c r="Y1853">
        <v>1.3468013468013469</v>
      </c>
      <c r="Z1853">
        <v>66.161616161616152</v>
      </c>
      <c r="AA1853">
        <v>12.001320788385797</v>
      </c>
      <c r="AB1853">
        <v>0</v>
      </c>
      <c r="AD1853">
        <v>3.9507935185409904E-2</v>
      </c>
      <c r="AE1853">
        <v>4.3067085754430669E-2</v>
      </c>
      <c r="AF1853">
        <v>6</v>
      </c>
      <c r="AG1853">
        <v>0</v>
      </c>
      <c r="AH1853">
        <v>0</v>
      </c>
      <c r="AI1853">
        <v>1</v>
      </c>
      <c r="AJ1853">
        <v>31</v>
      </c>
      <c r="AK1853">
        <v>2</v>
      </c>
      <c r="AL1853">
        <v>30</v>
      </c>
      <c r="AM1853">
        <v>0</v>
      </c>
      <c r="AN1853">
        <v>20</v>
      </c>
      <c r="AO1853">
        <v>5</v>
      </c>
      <c r="AP1853">
        <v>180</v>
      </c>
    </row>
    <row r="1854" spans="1:42">
      <c r="A1854">
        <v>10</v>
      </c>
      <c r="B1854">
        <v>45</v>
      </c>
      <c r="C1854">
        <v>2021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99</v>
      </c>
      <c r="M1854">
        <v>50</v>
      </c>
      <c r="N1854">
        <v>99</v>
      </c>
      <c r="O1854">
        <v>99</v>
      </c>
      <c r="P1854">
        <v>9999</v>
      </c>
      <c r="Q1854">
        <v>590</v>
      </c>
      <c r="R1854">
        <v>1147</v>
      </c>
      <c r="S1854">
        <v>1147</v>
      </c>
      <c r="T1854">
        <v>11</v>
      </c>
      <c r="U1854">
        <v>50</v>
      </c>
      <c r="V1854">
        <v>99.522320699058724</v>
      </c>
      <c r="W1854">
        <v>91.859102005231065</v>
      </c>
      <c r="X1854">
        <v>0.95902353966870091</v>
      </c>
      <c r="Y1854">
        <v>1.918047079337402</v>
      </c>
      <c r="Z1854">
        <v>63.295553618134257</v>
      </c>
      <c r="AA1854">
        <v>11.800018049099064</v>
      </c>
      <c r="AB1854">
        <v>0</v>
      </c>
      <c r="AD1854">
        <v>7.6288891679571008E-2</v>
      </c>
      <c r="AE1854">
        <v>8.344962716815639E-2</v>
      </c>
      <c r="AF1854">
        <v>17</v>
      </c>
      <c r="AG1854">
        <v>0</v>
      </c>
      <c r="AH1854">
        <v>0</v>
      </c>
      <c r="AI1854">
        <v>15</v>
      </c>
      <c r="AJ1854">
        <v>41</v>
      </c>
      <c r="AK1854">
        <v>6</v>
      </c>
      <c r="AL1854">
        <v>68</v>
      </c>
      <c r="AM1854">
        <v>0</v>
      </c>
      <c r="AN1854">
        <v>18</v>
      </c>
      <c r="AO1854">
        <v>12</v>
      </c>
      <c r="AP1854">
        <v>273</v>
      </c>
    </row>
    <row r="1855" spans="1:42">
      <c r="A1855">
        <v>10</v>
      </c>
      <c r="B1855">
        <v>46</v>
      </c>
      <c r="C1855">
        <v>2021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99</v>
      </c>
      <c r="M1855">
        <v>51</v>
      </c>
      <c r="N1855">
        <v>99</v>
      </c>
      <c r="O1855">
        <v>99</v>
      </c>
      <c r="P1855">
        <v>9999</v>
      </c>
      <c r="Q1855">
        <v>802</v>
      </c>
      <c r="R1855">
        <v>2111</v>
      </c>
      <c r="S1855">
        <v>2111</v>
      </c>
      <c r="T1855">
        <v>11</v>
      </c>
      <c r="U1855">
        <v>51</v>
      </c>
      <c r="V1855">
        <v>98.753811357009994</v>
      </c>
      <c r="W1855">
        <v>91.149767882520223</v>
      </c>
      <c r="X1855">
        <v>1.0421601136901939</v>
      </c>
      <c r="Y1855">
        <v>2.0843202273803878</v>
      </c>
      <c r="Z1855">
        <v>65.892941733775444</v>
      </c>
      <c r="AA1855">
        <v>10.325357168478856</v>
      </c>
      <c r="AB1855">
        <v>0</v>
      </c>
      <c r="AD1855">
        <v>0.1404061467616167</v>
      </c>
      <c r="AE1855">
        <v>0.15239916504129691</v>
      </c>
      <c r="AF1855">
        <v>30</v>
      </c>
      <c r="AG1855">
        <v>0</v>
      </c>
      <c r="AH1855">
        <v>0</v>
      </c>
      <c r="AI1855">
        <v>11</v>
      </c>
      <c r="AJ1855">
        <v>99</v>
      </c>
      <c r="AK1855">
        <v>19</v>
      </c>
      <c r="AL1855">
        <v>125</v>
      </c>
      <c r="AM1855">
        <v>0</v>
      </c>
      <c r="AN1855">
        <v>43</v>
      </c>
      <c r="AO1855">
        <v>16</v>
      </c>
      <c r="AP1855">
        <v>376</v>
      </c>
    </row>
    <row r="1856" spans="1:42">
      <c r="A1856">
        <v>10</v>
      </c>
      <c r="B1856">
        <v>47</v>
      </c>
      <c r="C1856">
        <v>2021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99</v>
      </c>
      <c r="M1856">
        <v>52</v>
      </c>
      <c r="N1856">
        <v>99</v>
      </c>
      <c r="O1856">
        <v>99</v>
      </c>
      <c r="P1856">
        <v>9999</v>
      </c>
      <c r="Q1856">
        <v>1074</v>
      </c>
      <c r="R1856">
        <v>3853</v>
      </c>
      <c r="S1856">
        <v>3852</v>
      </c>
      <c r="T1856">
        <v>10.999480923955362</v>
      </c>
      <c r="U1856">
        <v>52</v>
      </c>
      <c r="V1856">
        <v>98.349930640637595</v>
      </c>
      <c r="W1856">
        <v>90.76673156801651</v>
      </c>
      <c r="X1856">
        <v>0.83052167142486388</v>
      </c>
      <c r="Y1856">
        <v>1.6610433428497275</v>
      </c>
      <c r="Z1856">
        <v>67.090578769789772</v>
      </c>
      <c r="AA1856">
        <v>10.167093747100498</v>
      </c>
      <c r="AB1856">
        <v>0</v>
      </c>
      <c r="AD1856">
        <v>0.25626948530199378</v>
      </c>
      <c r="AE1856">
        <v>0.2769183676264006</v>
      </c>
      <c r="AF1856">
        <v>52</v>
      </c>
      <c r="AG1856">
        <v>0</v>
      </c>
      <c r="AH1856">
        <v>0</v>
      </c>
      <c r="AI1856">
        <v>26</v>
      </c>
      <c r="AJ1856">
        <v>185</v>
      </c>
      <c r="AK1856">
        <v>42</v>
      </c>
      <c r="AL1856">
        <v>217</v>
      </c>
      <c r="AM1856">
        <v>0</v>
      </c>
      <c r="AN1856">
        <v>75</v>
      </c>
      <c r="AO1856">
        <v>33</v>
      </c>
      <c r="AP1856">
        <v>503</v>
      </c>
    </row>
    <row r="1857" spans="1:42">
      <c r="A1857">
        <v>10</v>
      </c>
      <c r="B1857">
        <v>48</v>
      </c>
      <c r="C1857">
        <v>2021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99</v>
      </c>
      <c r="M1857">
        <v>53</v>
      </c>
      <c r="N1857">
        <v>99</v>
      </c>
      <c r="O1857">
        <v>99</v>
      </c>
      <c r="P1857">
        <v>9999</v>
      </c>
      <c r="Q1857">
        <v>1216</v>
      </c>
      <c r="R1857">
        <v>7102</v>
      </c>
      <c r="S1857">
        <v>7102</v>
      </c>
      <c r="T1857">
        <v>11</v>
      </c>
      <c r="U1857">
        <v>53</v>
      </c>
      <c r="V1857">
        <v>97.797685970686317</v>
      </c>
      <c r="W1857">
        <v>90.267264150943447</v>
      </c>
      <c r="X1857">
        <v>1.0137989298789076</v>
      </c>
      <c r="Y1857">
        <v>2.0275978597578153</v>
      </c>
      <c r="Z1857">
        <v>66.065896930442122</v>
      </c>
      <c r="AA1857">
        <v>9.7369690168641583</v>
      </c>
      <c r="AB1857">
        <v>0</v>
      </c>
      <c r="AD1857">
        <v>0.47236591866461486</v>
      </c>
      <c r="AE1857">
        <v>0.50774976977236719</v>
      </c>
      <c r="AF1857">
        <v>99</v>
      </c>
      <c r="AG1857">
        <v>0</v>
      </c>
      <c r="AH1857">
        <v>0</v>
      </c>
      <c r="AI1857">
        <v>45</v>
      </c>
      <c r="AJ1857">
        <v>353</v>
      </c>
      <c r="AK1857">
        <v>70</v>
      </c>
      <c r="AL1857">
        <v>428</v>
      </c>
      <c r="AM1857">
        <v>0</v>
      </c>
      <c r="AN1857">
        <v>138</v>
      </c>
      <c r="AO1857">
        <v>74</v>
      </c>
      <c r="AP1857">
        <v>574</v>
      </c>
    </row>
    <row r="1858" spans="1:42">
      <c r="A1858">
        <v>10</v>
      </c>
      <c r="B1858">
        <v>49</v>
      </c>
      <c r="C1858">
        <v>2021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99</v>
      </c>
      <c r="M1858">
        <v>54</v>
      </c>
      <c r="N1858">
        <v>99</v>
      </c>
      <c r="O1858">
        <v>99</v>
      </c>
      <c r="P1858">
        <v>9999</v>
      </c>
      <c r="Q1858">
        <v>1398</v>
      </c>
      <c r="R1858">
        <v>12993</v>
      </c>
      <c r="S1858">
        <v>12993</v>
      </c>
      <c r="T1858">
        <v>11.002770722696837</v>
      </c>
      <c r="U1858">
        <v>54</v>
      </c>
      <c r="V1858">
        <v>97.138007222657521</v>
      </c>
      <c r="W1858">
        <v>89.658380666513054</v>
      </c>
      <c r="X1858">
        <v>0.96975294389286526</v>
      </c>
      <c r="Y1858">
        <v>1.9395058877857303</v>
      </c>
      <c r="Z1858">
        <v>67.074578619256499</v>
      </c>
      <c r="AA1858">
        <v>9.4144795244057633</v>
      </c>
      <c r="AB1858">
        <v>0</v>
      </c>
      <c r="AD1858">
        <v>0.86418619842429467</v>
      </c>
      <c r="AE1858">
        <v>0.92265452596036501</v>
      </c>
      <c r="AF1858">
        <v>179</v>
      </c>
      <c r="AG1858">
        <v>0</v>
      </c>
      <c r="AH1858">
        <v>0</v>
      </c>
      <c r="AI1858">
        <v>66</v>
      </c>
      <c r="AJ1858">
        <v>621</v>
      </c>
      <c r="AK1858">
        <v>129</v>
      </c>
      <c r="AL1858">
        <v>780</v>
      </c>
      <c r="AM1858">
        <v>0</v>
      </c>
      <c r="AN1858">
        <v>239</v>
      </c>
      <c r="AO1858">
        <v>131</v>
      </c>
      <c r="AP1858">
        <v>679</v>
      </c>
    </row>
    <row r="1859" spans="1:42">
      <c r="A1859">
        <v>10</v>
      </c>
      <c r="B1859">
        <v>50</v>
      </c>
      <c r="C1859">
        <v>2021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99</v>
      </c>
      <c r="M1859">
        <v>55</v>
      </c>
      <c r="N1859">
        <v>99</v>
      </c>
      <c r="O1859">
        <v>99</v>
      </c>
      <c r="P1859">
        <v>9999</v>
      </c>
      <c r="Q1859">
        <v>1555</v>
      </c>
      <c r="R1859">
        <v>23254</v>
      </c>
      <c r="S1859">
        <v>23252</v>
      </c>
      <c r="T1859">
        <v>13.99892491614346</v>
      </c>
      <c r="U1859">
        <v>55</v>
      </c>
      <c r="V1859">
        <v>96.729083428837185</v>
      </c>
      <c r="W1859">
        <v>89.277731377946012</v>
      </c>
      <c r="X1859">
        <v>1.0793841919669731</v>
      </c>
      <c r="Y1859">
        <v>2.1587683839339462</v>
      </c>
      <c r="Z1859">
        <v>66.672400447234878</v>
      </c>
      <c r="AA1859">
        <v>9.0164920102538879</v>
      </c>
      <c r="AB1859">
        <v>0</v>
      </c>
      <c r="AD1859">
        <v>1.546662499665862</v>
      </c>
      <c r="AE1859">
        <v>1.6441530691185562</v>
      </c>
      <c r="AF1859">
        <v>319</v>
      </c>
      <c r="AG1859">
        <v>0</v>
      </c>
      <c r="AH1859">
        <v>0</v>
      </c>
      <c r="AI1859">
        <v>99</v>
      </c>
      <c r="AJ1859">
        <v>1241</v>
      </c>
      <c r="AK1859">
        <v>274</v>
      </c>
      <c r="AL1859">
        <v>1344</v>
      </c>
      <c r="AM1859">
        <v>0</v>
      </c>
      <c r="AN1859">
        <v>428</v>
      </c>
      <c r="AO1859">
        <v>227</v>
      </c>
      <c r="AP1859">
        <v>753</v>
      </c>
    </row>
    <row r="1860" spans="1:42">
      <c r="A1860">
        <v>10</v>
      </c>
      <c r="B1860">
        <v>51</v>
      </c>
      <c r="C1860">
        <v>2021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99</v>
      </c>
      <c r="M1860">
        <v>56</v>
      </c>
      <c r="N1860">
        <v>99</v>
      </c>
      <c r="O1860">
        <v>99</v>
      </c>
      <c r="P1860">
        <v>9999</v>
      </c>
      <c r="Q1860">
        <v>1629</v>
      </c>
      <c r="R1860">
        <v>40934</v>
      </c>
      <c r="S1860">
        <v>40932</v>
      </c>
      <c r="T1860">
        <v>14.000488591391024</v>
      </c>
      <c r="U1860">
        <v>56</v>
      </c>
      <c r="V1860">
        <v>96.133109385552217</v>
      </c>
      <c r="W1860">
        <v>88.729294439558416</v>
      </c>
      <c r="X1860">
        <v>1.1091024576146968</v>
      </c>
      <c r="Y1860">
        <v>2.2182049152293937</v>
      </c>
      <c r="Z1860">
        <v>67.13978599697073</v>
      </c>
      <c r="AA1860">
        <v>8.7068602061432063</v>
      </c>
      <c r="AB1860">
        <v>0</v>
      </c>
      <c r="AD1860">
        <v>2.7225889206726754</v>
      </c>
      <c r="AE1860">
        <v>2.8765291593153104</v>
      </c>
      <c r="AF1860">
        <v>558</v>
      </c>
      <c r="AG1860">
        <v>0</v>
      </c>
      <c r="AH1860">
        <v>0</v>
      </c>
      <c r="AI1860">
        <v>181</v>
      </c>
      <c r="AJ1860">
        <v>2121</v>
      </c>
      <c r="AK1860">
        <v>458</v>
      </c>
      <c r="AL1860">
        <v>2533</v>
      </c>
      <c r="AM1860">
        <v>1</v>
      </c>
      <c r="AN1860">
        <v>693.5</v>
      </c>
      <c r="AO1860">
        <v>415</v>
      </c>
      <c r="AP1860">
        <v>799</v>
      </c>
    </row>
    <row r="1861" spans="1:42">
      <c r="A1861">
        <v>10</v>
      </c>
      <c r="B1861">
        <v>52</v>
      </c>
      <c r="C1861">
        <v>2021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99</v>
      </c>
      <c r="M1861">
        <v>57</v>
      </c>
      <c r="N1861">
        <v>99</v>
      </c>
      <c r="O1861">
        <v>99</v>
      </c>
      <c r="P1861">
        <v>9999</v>
      </c>
      <c r="Q1861">
        <v>1715</v>
      </c>
      <c r="R1861">
        <v>68816.78</v>
      </c>
      <c r="S1861">
        <v>68816.78</v>
      </c>
      <c r="T1861">
        <v>14.000915474394469</v>
      </c>
      <c r="U1861">
        <v>57</v>
      </c>
      <c r="V1861">
        <v>95.331266457094557</v>
      </c>
      <c r="W1861">
        <v>87.990758939897276</v>
      </c>
      <c r="X1861">
        <v>1.3528677162750129</v>
      </c>
      <c r="Y1861">
        <v>2.7057354325500258</v>
      </c>
      <c r="Z1861">
        <v>67.211805027785374</v>
      </c>
      <c r="AA1861">
        <v>8.5998214565303428</v>
      </c>
      <c r="AB1861">
        <v>0</v>
      </c>
      <c r="AD1861">
        <v>4.5771193331794819</v>
      </c>
      <c r="AE1861">
        <v>4.7959008791319278</v>
      </c>
      <c r="AF1861">
        <v>992.9</v>
      </c>
      <c r="AG1861">
        <v>1</v>
      </c>
      <c r="AH1861">
        <v>0</v>
      </c>
      <c r="AI1861">
        <v>302</v>
      </c>
      <c r="AJ1861">
        <v>3552</v>
      </c>
      <c r="AK1861">
        <v>746</v>
      </c>
      <c r="AL1861">
        <v>4366.8999999999996</v>
      </c>
      <c r="AM1861">
        <v>1</v>
      </c>
      <c r="AN1861">
        <v>1131</v>
      </c>
      <c r="AO1861">
        <v>715</v>
      </c>
      <c r="AP1861">
        <v>829</v>
      </c>
    </row>
    <row r="1862" spans="1:42">
      <c r="A1862">
        <v>10</v>
      </c>
      <c r="B1862">
        <v>53</v>
      </c>
      <c r="C1862">
        <v>2021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99</v>
      </c>
      <c r="M1862">
        <v>58</v>
      </c>
      <c r="N1862">
        <v>99</v>
      </c>
      <c r="O1862">
        <v>99</v>
      </c>
      <c r="P1862">
        <v>9999</v>
      </c>
      <c r="Q1862">
        <v>1767</v>
      </c>
      <c r="R1862">
        <v>108636</v>
      </c>
      <c r="S1862">
        <v>108635</v>
      </c>
      <c r="T1862">
        <v>14.001583268897972</v>
      </c>
      <c r="U1862">
        <v>58</v>
      </c>
      <c r="V1862">
        <v>94.634358864987419</v>
      </c>
      <c r="W1862">
        <v>87.347230634694895</v>
      </c>
      <c r="X1862">
        <v>1.3973268529769141</v>
      </c>
      <c r="Y1862">
        <v>2.7946537059538281</v>
      </c>
      <c r="Z1862">
        <v>66.870098309952482</v>
      </c>
      <c r="AA1862">
        <v>8.45587934912575</v>
      </c>
      <c r="AB1862">
        <v>0</v>
      </c>
      <c r="AD1862">
        <v>7.2255623683538577</v>
      </c>
      <c r="AE1862">
        <v>7.5154968323247902</v>
      </c>
      <c r="AF1862">
        <v>1536</v>
      </c>
      <c r="AG1862">
        <v>0</v>
      </c>
      <c r="AH1862">
        <v>0</v>
      </c>
      <c r="AI1862">
        <v>507</v>
      </c>
      <c r="AJ1862">
        <v>5605</v>
      </c>
      <c r="AK1862">
        <v>1190</v>
      </c>
      <c r="AL1862">
        <v>7047</v>
      </c>
      <c r="AM1862">
        <v>2</v>
      </c>
      <c r="AN1862">
        <v>1750</v>
      </c>
      <c r="AO1862">
        <v>1134</v>
      </c>
      <c r="AP1862">
        <v>856</v>
      </c>
    </row>
    <row r="1863" spans="1:42">
      <c r="A1863">
        <v>10</v>
      </c>
      <c r="B1863">
        <v>54</v>
      </c>
      <c r="C1863">
        <v>2021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99</v>
      </c>
      <c r="M1863">
        <v>59</v>
      </c>
      <c r="N1863">
        <v>99</v>
      </c>
      <c r="O1863">
        <v>99</v>
      </c>
      <c r="P1863">
        <v>9999</v>
      </c>
      <c r="Q1863">
        <v>1804</v>
      </c>
      <c r="R1863">
        <v>158170</v>
      </c>
      <c r="S1863">
        <v>158168</v>
      </c>
      <c r="T1863">
        <v>14.001283429221722</v>
      </c>
      <c r="U1863">
        <v>59</v>
      </c>
      <c r="V1863">
        <v>93.728341459878564</v>
      </c>
      <c r="W1863">
        <v>86.510980350007017</v>
      </c>
      <c r="X1863">
        <v>1.4971233482961372</v>
      </c>
      <c r="Y1863">
        <v>2.9942466965922745</v>
      </c>
      <c r="Z1863">
        <v>66.931150028450404</v>
      </c>
      <c r="AA1863">
        <v>8.4475187801348302</v>
      </c>
      <c r="AB1863">
        <v>0</v>
      </c>
      <c r="AD1863">
        <v>10.520151697434828</v>
      </c>
      <c r="AE1863">
        <v>10.837488356088738</v>
      </c>
      <c r="AF1863">
        <v>2320</v>
      </c>
      <c r="AG1863">
        <v>1</v>
      </c>
      <c r="AH1863">
        <v>0</v>
      </c>
      <c r="AI1863">
        <v>805</v>
      </c>
      <c r="AJ1863">
        <v>8208.5</v>
      </c>
      <c r="AK1863">
        <v>1748</v>
      </c>
      <c r="AL1863">
        <v>10351</v>
      </c>
      <c r="AM1863">
        <v>4</v>
      </c>
      <c r="AN1863">
        <v>2556.5</v>
      </c>
      <c r="AO1863">
        <v>1623</v>
      </c>
      <c r="AP1863">
        <v>850</v>
      </c>
    </row>
    <row r="1864" spans="1:42">
      <c r="A1864">
        <v>10</v>
      </c>
      <c r="B1864">
        <v>55</v>
      </c>
      <c r="C1864">
        <v>2021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99</v>
      </c>
      <c r="M1864">
        <v>60</v>
      </c>
      <c r="N1864">
        <v>99</v>
      </c>
      <c r="O1864">
        <v>99</v>
      </c>
      <c r="P1864">
        <v>9999</v>
      </c>
      <c r="Q1864">
        <v>1901</v>
      </c>
      <c r="R1864">
        <v>215794</v>
      </c>
      <c r="S1864">
        <v>213106</v>
      </c>
      <c r="T1864">
        <v>16.788214686228528</v>
      </c>
      <c r="U1864">
        <v>60</v>
      </c>
      <c r="V1864">
        <v>93.181408742319647</v>
      </c>
      <c r="W1864">
        <v>85.686840445599714</v>
      </c>
      <c r="X1864">
        <v>1.6765989786555695</v>
      </c>
      <c r="Y1864">
        <v>3.353197957311139</v>
      </c>
      <c r="Z1864">
        <v>65.336849031947153</v>
      </c>
      <c r="AA1864">
        <v>8.6441000045590499</v>
      </c>
      <c r="AB1864">
        <v>0</v>
      </c>
      <c r="AD1864">
        <v>14.352820480471969</v>
      </c>
      <c r="AE1864">
        <v>14.462673900316076</v>
      </c>
      <c r="AF1864">
        <v>3219</v>
      </c>
      <c r="AG1864">
        <v>1</v>
      </c>
      <c r="AH1864">
        <v>0</v>
      </c>
      <c r="AI1864">
        <v>1073</v>
      </c>
      <c r="AJ1864">
        <v>11433.5</v>
      </c>
      <c r="AK1864">
        <v>2592</v>
      </c>
      <c r="AL1864">
        <v>14640.5</v>
      </c>
      <c r="AM1864">
        <v>8</v>
      </c>
      <c r="AN1864">
        <v>3277</v>
      </c>
      <c r="AO1864">
        <v>2320</v>
      </c>
      <c r="AP1864">
        <v>884</v>
      </c>
    </row>
    <row r="1865" spans="1:42">
      <c r="A1865">
        <v>10</v>
      </c>
      <c r="B1865">
        <v>56</v>
      </c>
      <c r="C1865">
        <v>2021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99</v>
      </c>
      <c r="M1865">
        <v>61</v>
      </c>
      <c r="N1865">
        <v>99</v>
      </c>
      <c r="O1865">
        <v>99</v>
      </c>
      <c r="P1865">
        <v>9999</v>
      </c>
      <c r="Q1865">
        <v>1859</v>
      </c>
      <c r="R1865">
        <v>239652.88</v>
      </c>
      <c r="S1865">
        <v>239627.88</v>
      </c>
      <c r="T1865">
        <v>16.998214083636299</v>
      </c>
      <c r="U1865">
        <v>61</v>
      </c>
      <c r="V1865">
        <v>91.753817200757581</v>
      </c>
      <c r="W1865">
        <v>84.685322175366224</v>
      </c>
      <c r="X1865">
        <v>1.8902339083093849</v>
      </c>
      <c r="Y1865">
        <v>3.7804678166187697</v>
      </c>
      <c r="Z1865">
        <v>65.631174555465392</v>
      </c>
      <c r="AA1865">
        <v>8.6824995723593368</v>
      </c>
      <c r="AB1865">
        <v>0</v>
      </c>
      <c r="AD1865">
        <v>15.939714562351549</v>
      </c>
      <c r="AE1865">
        <v>16.072531178305049</v>
      </c>
      <c r="AF1865">
        <v>3560</v>
      </c>
      <c r="AG1865">
        <v>1</v>
      </c>
      <c r="AH1865">
        <v>0</v>
      </c>
      <c r="AI1865">
        <v>1375</v>
      </c>
      <c r="AJ1865">
        <v>13032</v>
      </c>
      <c r="AK1865">
        <v>2993.88</v>
      </c>
      <c r="AL1865">
        <v>16945</v>
      </c>
      <c r="AM1865">
        <v>6</v>
      </c>
      <c r="AN1865">
        <v>3538</v>
      </c>
      <c r="AO1865">
        <v>2562</v>
      </c>
      <c r="AP1865">
        <v>864</v>
      </c>
    </row>
    <row r="1866" spans="1:42">
      <c r="A1866">
        <v>10</v>
      </c>
      <c r="B1866">
        <v>57</v>
      </c>
      <c r="C1866">
        <v>2021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99</v>
      </c>
      <c r="M1866">
        <v>62</v>
      </c>
      <c r="N1866">
        <v>99</v>
      </c>
      <c r="O1866">
        <v>99</v>
      </c>
      <c r="P1866">
        <v>9999</v>
      </c>
      <c r="Q1866">
        <v>1843</v>
      </c>
      <c r="R1866">
        <v>235623</v>
      </c>
      <c r="S1866">
        <v>235612</v>
      </c>
      <c r="T1866">
        <v>16.999193627107712</v>
      </c>
      <c r="U1866">
        <v>62</v>
      </c>
      <c r="V1866">
        <v>90.512760167298097</v>
      </c>
      <c r="W1866">
        <v>83.541511765105284</v>
      </c>
      <c r="X1866">
        <v>1.9883457896724848</v>
      </c>
      <c r="Y1866">
        <v>3.9766915793449695</v>
      </c>
      <c r="Z1866">
        <v>63.893168323975154</v>
      </c>
      <c r="AA1866">
        <v>8.9972694051258362</v>
      </c>
      <c r="AB1866">
        <v>0</v>
      </c>
      <c r="AD1866">
        <v>15.671680491905452</v>
      </c>
      <c r="AE1866">
        <v>15.589727465556235</v>
      </c>
      <c r="AF1866">
        <v>3803</v>
      </c>
      <c r="AG1866">
        <v>1</v>
      </c>
      <c r="AH1866">
        <v>2</v>
      </c>
      <c r="AI1866">
        <v>1519</v>
      </c>
      <c r="AJ1866">
        <v>13286</v>
      </c>
      <c r="AK1866">
        <v>3119</v>
      </c>
      <c r="AL1866">
        <v>17436</v>
      </c>
      <c r="AM1866">
        <v>8</v>
      </c>
      <c r="AN1866">
        <v>3496</v>
      </c>
      <c r="AO1866">
        <v>2586.5</v>
      </c>
      <c r="AP1866">
        <v>859</v>
      </c>
    </row>
    <row r="1867" spans="1:42">
      <c r="A1867">
        <v>10</v>
      </c>
      <c r="B1867">
        <v>58</v>
      </c>
      <c r="C1867">
        <v>2021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99</v>
      </c>
      <c r="M1867">
        <v>63</v>
      </c>
      <c r="N1867">
        <v>99</v>
      </c>
      <c r="O1867">
        <v>99</v>
      </c>
      <c r="P1867">
        <v>9999</v>
      </c>
      <c r="Q1867">
        <v>1798</v>
      </c>
      <c r="R1867">
        <v>189128.88</v>
      </c>
      <c r="S1867">
        <v>189119.88</v>
      </c>
      <c r="T1867">
        <v>16.999175165633083</v>
      </c>
      <c r="U1867">
        <v>63.000000000000014</v>
      </c>
      <c r="V1867">
        <v>88.882962892494746</v>
      </c>
      <c r="W1867">
        <v>82.037160768080454</v>
      </c>
      <c r="X1867">
        <v>2.0901091361615438</v>
      </c>
      <c r="Y1867">
        <v>4.1802182723230876</v>
      </c>
      <c r="Z1867">
        <v>61.966210554411369</v>
      </c>
      <c r="AA1867">
        <v>9.3765594636213105</v>
      </c>
      <c r="AD1867">
        <v>12.579278674628227</v>
      </c>
      <c r="AE1867">
        <v>12.288152496036719</v>
      </c>
      <c r="AF1867">
        <v>3329.88</v>
      </c>
      <c r="AG1867">
        <v>2</v>
      </c>
      <c r="AH1867">
        <v>0</v>
      </c>
      <c r="AI1867">
        <v>1395.88</v>
      </c>
      <c r="AJ1867">
        <v>11066</v>
      </c>
      <c r="AK1867">
        <v>2602</v>
      </c>
      <c r="AL1867">
        <v>14410</v>
      </c>
      <c r="AM1867">
        <v>4</v>
      </c>
      <c r="AN1867">
        <v>2812</v>
      </c>
      <c r="AO1867">
        <v>2128</v>
      </c>
      <c r="AP1867">
        <v>853</v>
      </c>
    </row>
    <row r="1868" spans="1:42">
      <c r="A1868">
        <v>10</v>
      </c>
      <c r="B1868">
        <v>59</v>
      </c>
      <c r="C1868">
        <v>2021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99</v>
      </c>
      <c r="M1868">
        <v>64</v>
      </c>
      <c r="N1868">
        <v>99</v>
      </c>
      <c r="O1868">
        <v>99</v>
      </c>
      <c r="P1868">
        <v>9999</v>
      </c>
      <c r="Q1868">
        <v>1747</v>
      </c>
      <c r="R1868">
        <v>121127.89</v>
      </c>
      <c r="S1868">
        <v>120752.89</v>
      </c>
      <c r="T1868">
        <v>16.947344909582753</v>
      </c>
      <c r="U1868">
        <v>64</v>
      </c>
      <c r="V1868">
        <v>85.91774483685289</v>
      </c>
      <c r="W1868">
        <v>79.205459513225279</v>
      </c>
      <c r="X1868">
        <v>2.0234811322148847</v>
      </c>
      <c r="Y1868">
        <v>4.0469622644297694</v>
      </c>
      <c r="Z1868">
        <v>58.229364021778963</v>
      </c>
      <c r="AA1868">
        <v>10.616473294753883</v>
      </c>
      <c r="AB1868">
        <v>0</v>
      </c>
      <c r="AD1868">
        <v>8.0564189011203027</v>
      </c>
      <c r="AE1868">
        <v>7.5751535193138189</v>
      </c>
      <c r="AF1868">
        <v>2372.89</v>
      </c>
      <c r="AG1868">
        <v>2</v>
      </c>
      <c r="AH1868">
        <v>0</v>
      </c>
      <c r="AI1868">
        <v>1304</v>
      </c>
      <c r="AJ1868">
        <v>7704</v>
      </c>
      <c r="AK1868">
        <v>1949</v>
      </c>
      <c r="AL1868">
        <v>10258</v>
      </c>
      <c r="AM1868">
        <v>1</v>
      </c>
      <c r="AN1868">
        <v>2087</v>
      </c>
      <c r="AO1868">
        <v>1422</v>
      </c>
      <c r="AP1868">
        <v>829</v>
      </c>
    </row>
    <row r="1869" spans="1:42">
      <c r="A1869">
        <v>10</v>
      </c>
      <c r="B1869">
        <v>60</v>
      </c>
      <c r="C1869">
        <v>2021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99</v>
      </c>
      <c r="M1869">
        <v>65</v>
      </c>
      <c r="N1869">
        <v>99</v>
      </c>
      <c r="O1869">
        <v>99</v>
      </c>
      <c r="P1869">
        <v>9999</v>
      </c>
      <c r="Q1869">
        <v>1581</v>
      </c>
      <c r="R1869">
        <v>50574</v>
      </c>
      <c r="S1869">
        <v>50569</v>
      </c>
      <c r="T1869">
        <v>16.998319294499147</v>
      </c>
      <c r="U1869">
        <v>65</v>
      </c>
      <c r="V1869">
        <v>83.863315641348379</v>
      </c>
      <c r="W1869">
        <v>77.4023733908125</v>
      </c>
      <c r="X1869">
        <v>1.8843674615415036</v>
      </c>
      <c r="Y1869">
        <v>3.7687349230830072</v>
      </c>
      <c r="Z1869">
        <v>55.967493178312971</v>
      </c>
      <c r="AA1869">
        <v>10.372628802819701</v>
      </c>
      <c r="AB1869">
        <v>0</v>
      </c>
      <c r="AD1869">
        <v>3.3637614714931319</v>
      </c>
      <c r="AE1869">
        <v>3.1001123305505822</v>
      </c>
      <c r="AF1869">
        <v>1097</v>
      </c>
      <c r="AG1869">
        <v>1</v>
      </c>
      <c r="AH1869">
        <v>0</v>
      </c>
      <c r="AI1869">
        <v>731</v>
      </c>
      <c r="AJ1869">
        <v>3485</v>
      </c>
      <c r="AK1869">
        <v>899</v>
      </c>
      <c r="AL1869">
        <v>4520</v>
      </c>
      <c r="AM1869">
        <v>1</v>
      </c>
      <c r="AN1869">
        <v>920</v>
      </c>
      <c r="AO1869">
        <v>608</v>
      </c>
      <c r="AP1869">
        <v>774</v>
      </c>
    </row>
    <row r="1870" spans="1:42">
      <c r="A1870">
        <v>10</v>
      </c>
      <c r="B1870">
        <v>61</v>
      </c>
      <c r="C1870">
        <v>2021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99</v>
      </c>
      <c r="M1870">
        <v>66</v>
      </c>
      <c r="N1870">
        <v>99</v>
      </c>
      <c r="O1870">
        <v>99</v>
      </c>
      <c r="P1870">
        <v>9999</v>
      </c>
      <c r="Q1870">
        <v>1281</v>
      </c>
      <c r="R1870">
        <v>15664</v>
      </c>
      <c r="S1870">
        <v>15660</v>
      </c>
      <c r="T1870">
        <v>16.995658835546479</v>
      </c>
      <c r="U1870">
        <v>66</v>
      </c>
      <c r="V1870">
        <v>80.773496663249261</v>
      </c>
      <c r="W1870">
        <v>74.543752234993022</v>
      </c>
      <c r="X1870">
        <v>1.4300306435137895</v>
      </c>
      <c r="Y1870">
        <v>2.860061287027579</v>
      </c>
      <c r="Z1870">
        <v>53.057967313585323</v>
      </c>
      <c r="AA1870">
        <v>11.287243130141992</v>
      </c>
      <c r="AB1870">
        <v>0</v>
      </c>
      <c r="AD1870">
        <v>1.0418388834078465</v>
      </c>
      <c r="AE1870">
        <v>0.9245742515410168</v>
      </c>
      <c r="AF1870">
        <v>434</v>
      </c>
      <c r="AG1870">
        <v>0</v>
      </c>
      <c r="AH1870">
        <v>0</v>
      </c>
      <c r="AI1870">
        <v>325</v>
      </c>
      <c r="AJ1870">
        <v>1174</v>
      </c>
      <c r="AK1870">
        <v>325</v>
      </c>
      <c r="AL1870">
        <v>1438</v>
      </c>
      <c r="AM1870">
        <v>0</v>
      </c>
      <c r="AN1870">
        <v>327</v>
      </c>
      <c r="AO1870">
        <v>219</v>
      </c>
      <c r="AP1870">
        <v>635</v>
      </c>
    </row>
    <row r="1871" spans="1:42">
      <c r="A1871">
        <v>10</v>
      </c>
      <c r="B1871">
        <v>62</v>
      </c>
      <c r="C1871">
        <v>2021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99</v>
      </c>
      <c r="M1871">
        <v>67</v>
      </c>
      <c r="N1871">
        <v>99</v>
      </c>
      <c r="O1871">
        <v>99</v>
      </c>
      <c r="P1871">
        <v>9999</v>
      </c>
      <c r="Q1871">
        <v>803</v>
      </c>
      <c r="R1871">
        <v>3679</v>
      </c>
      <c r="S1871">
        <v>3679</v>
      </c>
      <c r="T1871">
        <v>17</v>
      </c>
      <c r="U1871">
        <v>67</v>
      </c>
      <c r="V1871">
        <v>76.411243928749087</v>
      </c>
      <c r="W1871">
        <v>70.527578146235498</v>
      </c>
      <c r="X1871">
        <v>1.2503397662408258</v>
      </c>
      <c r="Y1871">
        <v>2.5006795324816515</v>
      </c>
      <c r="Z1871">
        <v>53.519978254960591</v>
      </c>
      <c r="AA1871">
        <v>13.139713235417304</v>
      </c>
      <c r="AB1871">
        <v>0</v>
      </c>
      <c r="AD1871">
        <v>0.24469645378303545</v>
      </c>
      <c r="AE1871">
        <v>0.20550743840343441</v>
      </c>
      <c r="AF1871">
        <v>132</v>
      </c>
      <c r="AG1871">
        <v>0</v>
      </c>
      <c r="AH1871">
        <v>0</v>
      </c>
      <c r="AI1871">
        <v>110</v>
      </c>
      <c r="AJ1871">
        <v>277</v>
      </c>
      <c r="AK1871">
        <v>92</v>
      </c>
      <c r="AL1871">
        <v>320</v>
      </c>
      <c r="AM1871">
        <v>0</v>
      </c>
      <c r="AN1871">
        <v>114</v>
      </c>
      <c r="AO1871">
        <v>61</v>
      </c>
      <c r="AP1871">
        <v>412</v>
      </c>
    </row>
    <row r="1872" spans="1:42">
      <c r="A1872">
        <v>10</v>
      </c>
      <c r="B1872">
        <v>63</v>
      </c>
      <c r="C1872">
        <v>2021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99</v>
      </c>
      <c r="M1872">
        <v>68</v>
      </c>
      <c r="N1872">
        <v>99</v>
      </c>
      <c r="O1872">
        <v>99</v>
      </c>
      <c r="P1872">
        <v>9999</v>
      </c>
      <c r="Q1872">
        <v>406</v>
      </c>
      <c r="R1872">
        <v>918</v>
      </c>
      <c r="S1872">
        <v>914</v>
      </c>
      <c r="T1872">
        <v>16.925925925925927</v>
      </c>
      <c r="U1872">
        <v>68</v>
      </c>
      <c r="V1872">
        <v>68.460910218083427</v>
      </c>
      <c r="W1872">
        <v>63.013949671772437</v>
      </c>
      <c r="X1872">
        <v>2.3965141612200438</v>
      </c>
      <c r="Y1872">
        <v>4.7930283224400876</v>
      </c>
      <c r="Z1872">
        <v>56.318082788671006</v>
      </c>
      <c r="AA1872">
        <v>15.678044957834301</v>
      </c>
      <c r="AB1872">
        <v>0</v>
      </c>
      <c r="AD1872">
        <v>6.1057718013815293E-2</v>
      </c>
      <c r="AE1872">
        <v>4.5616471060908659E-2</v>
      </c>
      <c r="AF1872">
        <v>49</v>
      </c>
      <c r="AG1872">
        <v>0</v>
      </c>
      <c r="AH1872">
        <v>0</v>
      </c>
      <c r="AI1872">
        <v>30</v>
      </c>
      <c r="AJ1872">
        <v>86</v>
      </c>
      <c r="AK1872">
        <v>20</v>
      </c>
      <c r="AL1872">
        <v>94</v>
      </c>
      <c r="AM1872">
        <v>0</v>
      </c>
      <c r="AN1872">
        <v>33</v>
      </c>
      <c r="AO1872">
        <v>20</v>
      </c>
      <c r="AP1872">
        <v>195</v>
      </c>
    </row>
    <row r="1873" spans="1:42">
      <c r="A1873">
        <v>10</v>
      </c>
      <c r="B1873">
        <v>64</v>
      </c>
      <c r="C1873">
        <v>2020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99</v>
      </c>
      <c r="M1873">
        <v>48</v>
      </c>
      <c r="N1873">
        <v>99</v>
      </c>
      <c r="O1873">
        <v>99</v>
      </c>
      <c r="P1873">
        <v>9999</v>
      </c>
      <c r="Q1873">
        <v>568</v>
      </c>
      <c r="R1873">
        <v>1200</v>
      </c>
      <c r="S1873">
        <v>1200</v>
      </c>
      <c r="T1873">
        <v>7.8916666666666684</v>
      </c>
      <c r="U1873">
        <v>48</v>
      </c>
      <c r="V1873">
        <v>93.971262188515709</v>
      </c>
      <c r="W1873">
        <v>86.735475000000022</v>
      </c>
      <c r="X1873">
        <v>1.083333333333333</v>
      </c>
      <c r="Y1873">
        <v>2.1666666666666661</v>
      </c>
      <c r="Z1873">
        <v>40</v>
      </c>
      <c r="AA1873">
        <v>16.014371351207252</v>
      </c>
      <c r="AB1873">
        <v>0</v>
      </c>
      <c r="AD1873">
        <v>7.9491237005269388E-2</v>
      </c>
      <c r="AE1873">
        <v>8.4544991035043149E-2</v>
      </c>
      <c r="AF1873">
        <v>14</v>
      </c>
      <c r="AG1873">
        <v>0</v>
      </c>
      <c r="AH1873">
        <v>0</v>
      </c>
      <c r="AI1873">
        <v>6</v>
      </c>
      <c r="AJ1873">
        <v>52</v>
      </c>
      <c r="AK1873">
        <v>14</v>
      </c>
      <c r="AL1873">
        <v>78</v>
      </c>
      <c r="AM1873">
        <v>0</v>
      </c>
      <c r="AN1873">
        <v>29</v>
      </c>
      <c r="AO1873">
        <v>7</v>
      </c>
      <c r="AP1873">
        <v>251</v>
      </c>
    </row>
    <row r="1874" spans="1:42">
      <c r="A1874">
        <v>10</v>
      </c>
      <c r="B1874">
        <v>65</v>
      </c>
      <c r="C1874">
        <v>2020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99</v>
      </c>
      <c r="M1874">
        <v>49</v>
      </c>
      <c r="N1874">
        <v>99</v>
      </c>
      <c r="O1874">
        <v>99</v>
      </c>
      <c r="P1874">
        <v>9999</v>
      </c>
      <c r="Q1874">
        <v>419</v>
      </c>
      <c r="R1874">
        <v>717</v>
      </c>
      <c r="S1874">
        <v>717</v>
      </c>
      <c r="T1874">
        <v>8</v>
      </c>
      <c r="U1874">
        <v>49</v>
      </c>
      <c r="V1874">
        <v>94.680903789867187</v>
      </c>
      <c r="W1874">
        <v>87.390474198047428</v>
      </c>
      <c r="X1874">
        <v>0.83682008368200811</v>
      </c>
      <c r="Y1874">
        <v>1.6736401673640164</v>
      </c>
      <c r="Z1874">
        <v>51.464435146443513</v>
      </c>
      <c r="AA1874">
        <v>10.418553309009924</v>
      </c>
      <c r="AB1874">
        <v>0</v>
      </c>
      <c r="AD1874">
        <v>4.7496014110648438E-2</v>
      </c>
      <c r="AE1874">
        <v>5.0897110408736408E-2</v>
      </c>
      <c r="AF1874">
        <v>11</v>
      </c>
      <c r="AG1874">
        <v>0</v>
      </c>
      <c r="AH1874">
        <v>0</v>
      </c>
      <c r="AI1874">
        <v>4</v>
      </c>
      <c r="AJ1874">
        <v>33</v>
      </c>
      <c r="AK1874">
        <v>7</v>
      </c>
      <c r="AL1874">
        <v>50</v>
      </c>
      <c r="AM1874">
        <v>0</v>
      </c>
      <c r="AN1874">
        <v>13</v>
      </c>
      <c r="AO1874">
        <v>12</v>
      </c>
      <c r="AP1874">
        <v>190</v>
      </c>
    </row>
    <row r="1875" spans="1:42">
      <c r="A1875">
        <v>10</v>
      </c>
      <c r="B1875">
        <v>66</v>
      </c>
      <c r="C1875">
        <v>2020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99</v>
      </c>
      <c r="M1875">
        <v>50</v>
      </c>
      <c r="N1875">
        <v>99</v>
      </c>
      <c r="O1875">
        <v>99</v>
      </c>
      <c r="P1875">
        <v>9999</v>
      </c>
      <c r="Q1875">
        <v>642</v>
      </c>
      <c r="R1875">
        <v>1342</v>
      </c>
      <c r="S1875">
        <v>1342</v>
      </c>
      <c r="T1875">
        <v>11.002235469448586</v>
      </c>
      <c r="U1875">
        <v>50</v>
      </c>
      <c r="V1875">
        <v>94.923159269730434</v>
      </c>
      <c r="W1875">
        <v>87.61407600596128</v>
      </c>
      <c r="X1875">
        <v>1.1922503725782412</v>
      </c>
      <c r="Y1875">
        <v>2.3845007451564824</v>
      </c>
      <c r="Z1875">
        <v>50</v>
      </c>
      <c r="AA1875">
        <v>10.34587517265299</v>
      </c>
      <c r="AB1875">
        <v>0</v>
      </c>
      <c r="AD1875">
        <v>8.8897700050892939E-2</v>
      </c>
      <c r="AE1875">
        <v>9.5507235889424127E-2</v>
      </c>
      <c r="AF1875">
        <v>24</v>
      </c>
      <c r="AG1875">
        <v>0</v>
      </c>
      <c r="AH1875">
        <v>0</v>
      </c>
      <c r="AI1875">
        <v>9</v>
      </c>
      <c r="AJ1875">
        <v>74</v>
      </c>
      <c r="AK1875">
        <v>18</v>
      </c>
      <c r="AL1875">
        <v>106</v>
      </c>
      <c r="AM1875">
        <v>0</v>
      </c>
      <c r="AN1875">
        <v>34</v>
      </c>
      <c r="AO1875">
        <v>13</v>
      </c>
      <c r="AP1875">
        <v>292</v>
      </c>
    </row>
    <row r="1876" spans="1:42">
      <c r="A1876">
        <v>10</v>
      </c>
      <c r="B1876">
        <v>67</v>
      </c>
      <c r="C1876">
        <v>2020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99</v>
      </c>
      <c r="M1876">
        <v>51</v>
      </c>
      <c r="N1876">
        <v>99</v>
      </c>
      <c r="O1876">
        <v>99</v>
      </c>
      <c r="P1876">
        <v>9999</v>
      </c>
      <c r="Q1876">
        <v>866</v>
      </c>
      <c r="R1876">
        <v>2389</v>
      </c>
      <c r="S1876">
        <v>2389</v>
      </c>
      <c r="T1876">
        <v>11</v>
      </c>
      <c r="U1876">
        <v>51</v>
      </c>
      <c r="V1876">
        <v>94.277809044433155</v>
      </c>
      <c r="W1876">
        <v>87.018417748011586</v>
      </c>
      <c r="X1876">
        <v>0.75345332775219742</v>
      </c>
      <c r="Y1876">
        <v>1.5069066555043948</v>
      </c>
      <c r="Z1876">
        <v>52.448723315194641</v>
      </c>
      <c r="AA1876">
        <v>10.083683802901405</v>
      </c>
      <c r="AB1876">
        <v>0</v>
      </c>
      <c r="AD1876">
        <v>0.15825380433799047</v>
      </c>
      <c r="AE1876">
        <v>0.16886405237017094</v>
      </c>
      <c r="AF1876">
        <v>39</v>
      </c>
      <c r="AG1876">
        <v>0</v>
      </c>
      <c r="AH1876">
        <v>0</v>
      </c>
      <c r="AI1876">
        <v>8</v>
      </c>
      <c r="AJ1876">
        <v>141</v>
      </c>
      <c r="AK1876">
        <v>29</v>
      </c>
      <c r="AL1876">
        <v>158</v>
      </c>
      <c r="AM1876">
        <v>0</v>
      </c>
      <c r="AN1876">
        <v>69</v>
      </c>
      <c r="AO1876">
        <v>34</v>
      </c>
      <c r="AP1876">
        <v>388</v>
      </c>
    </row>
    <row r="1877" spans="1:42">
      <c r="A1877">
        <v>10</v>
      </c>
      <c r="B1877">
        <v>68</v>
      </c>
      <c r="C1877">
        <v>2020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99</v>
      </c>
      <c r="M1877">
        <v>52</v>
      </c>
      <c r="N1877">
        <v>99</v>
      </c>
      <c r="O1877">
        <v>99</v>
      </c>
      <c r="P1877">
        <v>9999</v>
      </c>
      <c r="Q1877">
        <v>1093</v>
      </c>
      <c r="R1877">
        <v>4281</v>
      </c>
      <c r="S1877">
        <v>4281</v>
      </c>
      <c r="T1877">
        <v>11.000700770847937</v>
      </c>
      <c r="U1877">
        <v>52</v>
      </c>
      <c r="V1877">
        <v>93.955260501249882</v>
      </c>
      <c r="W1877">
        <v>86.720705442653596</v>
      </c>
      <c r="X1877">
        <v>0.79420696099042276</v>
      </c>
      <c r="Y1877">
        <v>1.5884139219808453</v>
      </c>
      <c r="Z1877">
        <v>50.221910768512032</v>
      </c>
      <c r="AA1877">
        <v>9.2997059763871963</v>
      </c>
      <c r="AB1877">
        <v>0</v>
      </c>
      <c r="AD1877">
        <v>0.28358498801629861</v>
      </c>
      <c r="AE1877">
        <v>0.30156289580520296</v>
      </c>
      <c r="AF1877">
        <v>63</v>
      </c>
      <c r="AG1877">
        <v>0</v>
      </c>
      <c r="AH1877">
        <v>0</v>
      </c>
      <c r="AI1877">
        <v>15</v>
      </c>
      <c r="AJ1877">
        <v>233</v>
      </c>
      <c r="AK1877">
        <v>54</v>
      </c>
      <c r="AL1877">
        <v>310</v>
      </c>
      <c r="AM1877">
        <v>0</v>
      </c>
      <c r="AN1877">
        <v>95</v>
      </c>
      <c r="AO1877">
        <v>52</v>
      </c>
      <c r="AP1877">
        <v>492</v>
      </c>
    </row>
    <row r="1878" spans="1:42">
      <c r="A1878">
        <v>10</v>
      </c>
      <c r="B1878">
        <v>69</v>
      </c>
      <c r="C1878">
        <v>2020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99</v>
      </c>
      <c r="M1878">
        <v>53</v>
      </c>
      <c r="N1878">
        <v>99</v>
      </c>
      <c r="O1878">
        <v>99</v>
      </c>
      <c r="P1878">
        <v>9999</v>
      </c>
      <c r="Q1878">
        <v>1276</v>
      </c>
      <c r="R1878">
        <v>7543</v>
      </c>
      <c r="S1878">
        <v>7543</v>
      </c>
      <c r="T1878">
        <v>11.001590878960624</v>
      </c>
      <c r="U1878">
        <v>53</v>
      </c>
      <c r="V1878">
        <v>93.621921208976502</v>
      </c>
      <c r="W1878">
        <v>86.413033275884786</v>
      </c>
      <c r="X1878">
        <v>0.72915285695346688</v>
      </c>
      <c r="Y1878">
        <v>1.4583057139069338</v>
      </c>
      <c r="Z1878">
        <v>51.199787882805246</v>
      </c>
      <c r="AA1878">
        <v>9.240412052559968</v>
      </c>
      <c r="AB1878">
        <v>0</v>
      </c>
      <c r="AD1878">
        <v>0.49966866727562248</v>
      </c>
      <c r="AE1878">
        <v>0.52946009461017285</v>
      </c>
      <c r="AF1878">
        <v>107</v>
      </c>
      <c r="AG1878">
        <v>0</v>
      </c>
      <c r="AH1878">
        <v>0</v>
      </c>
      <c r="AI1878">
        <v>34</v>
      </c>
      <c r="AJ1878">
        <v>399</v>
      </c>
      <c r="AK1878">
        <v>97</v>
      </c>
      <c r="AL1878">
        <v>574</v>
      </c>
      <c r="AM1878">
        <v>0</v>
      </c>
      <c r="AN1878">
        <v>156</v>
      </c>
      <c r="AO1878">
        <v>108</v>
      </c>
      <c r="AP1878">
        <v>594</v>
      </c>
    </row>
    <row r="1879" spans="1:42">
      <c r="A1879">
        <v>10</v>
      </c>
      <c r="B1879">
        <v>70</v>
      </c>
      <c r="C1879">
        <v>2020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99</v>
      </c>
      <c r="M1879">
        <v>54</v>
      </c>
      <c r="N1879">
        <v>99</v>
      </c>
      <c r="O1879">
        <v>99</v>
      </c>
      <c r="P1879">
        <v>9999</v>
      </c>
      <c r="Q1879">
        <v>1428</v>
      </c>
      <c r="R1879">
        <v>13466</v>
      </c>
      <c r="S1879">
        <v>13466</v>
      </c>
      <c r="T1879">
        <v>11.001113916530517</v>
      </c>
      <c r="U1879">
        <v>54</v>
      </c>
      <c r="V1879">
        <v>92.867219540436764</v>
      </c>
      <c r="W1879">
        <v>85.716443635823978</v>
      </c>
      <c r="X1879">
        <v>0.80944601217882062</v>
      </c>
      <c r="Y1879">
        <v>1.6188920243576412</v>
      </c>
      <c r="Z1879">
        <v>50.482697163225907</v>
      </c>
      <c r="AA1879">
        <v>8.963975672283139</v>
      </c>
      <c r="AB1879">
        <v>0</v>
      </c>
      <c r="AD1879">
        <v>0.89202416459413136</v>
      </c>
      <c r="AE1879">
        <v>0.93758927148398219</v>
      </c>
      <c r="AF1879">
        <v>222</v>
      </c>
      <c r="AG1879">
        <v>0</v>
      </c>
      <c r="AH1879">
        <v>0</v>
      </c>
      <c r="AI1879">
        <v>55</v>
      </c>
      <c r="AJ1879">
        <v>776</v>
      </c>
      <c r="AK1879">
        <v>167</v>
      </c>
      <c r="AL1879">
        <v>992</v>
      </c>
      <c r="AM1879">
        <v>0</v>
      </c>
      <c r="AN1879">
        <v>309</v>
      </c>
      <c r="AO1879">
        <v>163</v>
      </c>
      <c r="AP1879">
        <v>666</v>
      </c>
    </row>
    <row r="1880" spans="1:42">
      <c r="A1880">
        <v>10</v>
      </c>
      <c r="B1880">
        <v>71</v>
      </c>
      <c r="C1880">
        <v>2020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99</v>
      </c>
      <c r="M1880">
        <v>55</v>
      </c>
      <c r="N1880">
        <v>99</v>
      </c>
      <c r="O1880">
        <v>99</v>
      </c>
      <c r="P1880">
        <v>9999</v>
      </c>
      <c r="Q1880">
        <v>1560</v>
      </c>
      <c r="R1880">
        <v>23890</v>
      </c>
      <c r="S1880">
        <v>23890</v>
      </c>
      <c r="T1880">
        <v>13.998827961490157</v>
      </c>
      <c r="U1880">
        <v>55</v>
      </c>
      <c r="V1880">
        <v>92.447674357961631</v>
      </c>
      <c r="W1880">
        <v>85.329203432398415</v>
      </c>
      <c r="X1880">
        <v>0.85391377145249092</v>
      </c>
      <c r="Y1880">
        <v>1.7078275429049818</v>
      </c>
      <c r="Z1880">
        <v>49.376308078694017</v>
      </c>
      <c r="AB1880">
        <v>0</v>
      </c>
      <c r="AD1880">
        <v>1.5825380433799046</v>
      </c>
      <c r="AE1880">
        <v>1.6558603856529852</v>
      </c>
      <c r="AF1880">
        <v>341</v>
      </c>
      <c r="AG1880">
        <v>0</v>
      </c>
      <c r="AH1880">
        <v>0</v>
      </c>
      <c r="AI1880">
        <v>124</v>
      </c>
      <c r="AJ1880">
        <v>1304</v>
      </c>
      <c r="AK1880">
        <v>297</v>
      </c>
      <c r="AL1880">
        <v>1837</v>
      </c>
      <c r="AM1880">
        <v>0</v>
      </c>
      <c r="AN1880">
        <v>574</v>
      </c>
      <c r="AO1880">
        <v>279</v>
      </c>
      <c r="AP1880">
        <v>729</v>
      </c>
    </row>
    <row r="1881" spans="1:42">
      <c r="A1881">
        <v>10</v>
      </c>
      <c r="B1881">
        <v>72</v>
      </c>
      <c r="C1881">
        <v>2020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56</v>
      </c>
      <c r="N1881">
        <v>99</v>
      </c>
      <c r="O1881">
        <v>99</v>
      </c>
      <c r="P1881">
        <v>9999</v>
      </c>
      <c r="Q1881">
        <v>1620</v>
      </c>
      <c r="R1881">
        <v>40168</v>
      </c>
      <c r="S1881">
        <v>40168</v>
      </c>
      <c r="T1881">
        <v>14</v>
      </c>
      <c r="U1881">
        <v>56</v>
      </c>
      <c r="V1881">
        <v>92.411477158879165</v>
      </c>
      <c r="W1881">
        <v>85.29579341764591</v>
      </c>
      <c r="X1881">
        <v>0.94353714399522004</v>
      </c>
      <c r="Y1881">
        <v>1.8870742879904401</v>
      </c>
      <c r="Z1881">
        <v>50.697072296355294</v>
      </c>
      <c r="AA1881">
        <v>8.5781949312833738</v>
      </c>
      <c r="AB1881">
        <v>0</v>
      </c>
      <c r="AD1881">
        <v>2.6608366733563842</v>
      </c>
      <c r="AE1881">
        <v>2.7830287759416454</v>
      </c>
      <c r="AF1881">
        <v>631</v>
      </c>
      <c r="AG1881">
        <v>0</v>
      </c>
      <c r="AH1881">
        <v>0</v>
      </c>
      <c r="AI1881">
        <v>151</v>
      </c>
      <c r="AJ1881">
        <v>2267</v>
      </c>
      <c r="AK1881">
        <v>528</v>
      </c>
      <c r="AL1881">
        <v>2946</v>
      </c>
      <c r="AM1881">
        <v>0</v>
      </c>
      <c r="AN1881">
        <v>845</v>
      </c>
      <c r="AO1881">
        <v>518</v>
      </c>
      <c r="AP1881">
        <v>761</v>
      </c>
    </row>
    <row r="1882" spans="1:42">
      <c r="A1882">
        <v>10</v>
      </c>
      <c r="B1882">
        <v>73</v>
      </c>
      <c r="C1882">
        <v>2020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57</v>
      </c>
      <c r="N1882">
        <v>99</v>
      </c>
      <c r="O1882">
        <v>99</v>
      </c>
      <c r="P1882">
        <v>9999</v>
      </c>
      <c r="Q1882">
        <v>1710</v>
      </c>
      <c r="R1882">
        <v>65589</v>
      </c>
      <c r="S1882">
        <v>65589</v>
      </c>
      <c r="T1882">
        <v>13.99987802832792</v>
      </c>
      <c r="U1882">
        <v>57</v>
      </c>
      <c r="V1882">
        <v>91.874256951926895</v>
      </c>
      <c r="W1882">
        <v>84.799939166628448</v>
      </c>
      <c r="X1882">
        <v>0.96357620942536093</v>
      </c>
      <c r="Y1882">
        <v>1.9271524188507221</v>
      </c>
      <c r="Z1882">
        <v>49.650093765722893</v>
      </c>
      <c r="AA1882">
        <v>8.5145849029666021</v>
      </c>
      <c r="AB1882">
        <v>0</v>
      </c>
      <c r="AD1882">
        <v>4.3447922866155126</v>
      </c>
      <c r="AE1882">
        <v>4.5178980383254244</v>
      </c>
      <c r="AF1882">
        <v>1057</v>
      </c>
      <c r="AG1882">
        <v>1</v>
      </c>
      <c r="AH1882">
        <v>0</v>
      </c>
      <c r="AI1882">
        <v>295</v>
      </c>
      <c r="AJ1882">
        <v>3722</v>
      </c>
      <c r="AK1882">
        <v>829</v>
      </c>
      <c r="AL1882">
        <v>4899</v>
      </c>
      <c r="AM1882">
        <v>3</v>
      </c>
      <c r="AN1882">
        <v>1381</v>
      </c>
      <c r="AO1882">
        <v>852</v>
      </c>
      <c r="AP1882">
        <v>793</v>
      </c>
    </row>
    <row r="1883" spans="1:42">
      <c r="A1883">
        <v>10</v>
      </c>
      <c r="B1883">
        <v>74</v>
      </c>
      <c r="C1883">
        <v>2020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58</v>
      </c>
      <c r="N1883">
        <v>99</v>
      </c>
      <c r="O1883">
        <v>99</v>
      </c>
      <c r="P1883">
        <v>9999</v>
      </c>
      <c r="Q1883">
        <v>1766</v>
      </c>
      <c r="R1883">
        <v>100493</v>
      </c>
      <c r="S1883">
        <v>100493</v>
      </c>
      <c r="T1883">
        <v>13.998975052988769</v>
      </c>
      <c r="U1883">
        <v>58</v>
      </c>
      <c r="V1883">
        <v>91.456283900650433</v>
      </c>
      <c r="W1883">
        <v>84.414150040300783</v>
      </c>
      <c r="X1883">
        <v>0.95230513568109243</v>
      </c>
      <c r="Y1883">
        <v>1.9046102713621849</v>
      </c>
      <c r="Z1883">
        <v>48.912859602161348</v>
      </c>
      <c r="AA1883">
        <v>8.4452878352506247</v>
      </c>
      <c r="AB1883">
        <v>0</v>
      </c>
      <c r="AD1883">
        <v>6.6569274003087768</v>
      </c>
      <c r="AE1883">
        <v>6.890661856861211</v>
      </c>
      <c r="AF1883">
        <v>1643</v>
      </c>
      <c r="AG1883">
        <v>0</v>
      </c>
      <c r="AH1883">
        <v>0</v>
      </c>
      <c r="AI1883">
        <v>423</v>
      </c>
      <c r="AJ1883">
        <v>5802</v>
      </c>
      <c r="AK1883">
        <v>1285</v>
      </c>
      <c r="AL1883">
        <v>7491</v>
      </c>
      <c r="AM1883">
        <v>1</v>
      </c>
      <c r="AN1883">
        <v>2169</v>
      </c>
      <c r="AO1883">
        <v>1298</v>
      </c>
      <c r="AP1883">
        <v>821</v>
      </c>
    </row>
    <row r="1884" spans="1:42">
      <c r="A1884">
        <v>10</v>
      </c>
      <c r="B1884">
        <v>75</v>
      </c>
      <c r="C1884">
        <v>2020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59</v>
      </c>
      <c r="N1884">
        <v>99</v>
      </c>
      <c r="O1884">
        <v>99</v>
      </c>
      <c r="P1884">
        <v>9999</v>
      </c>
      <c r="Q1884">
        <v>1795</v>
      </c>
      <c r="R1884">
        <v>144723</v>
      </c>
      <c r="S1884">
        <v>144723</v>
      </c>
      <c r="T1884">
        <v>13.999385032095798</v>
      </c>
      <c r="U1884">
        <v>59</v>
      </c>
      <c r="V1884">
        <v>91.043743302529023</v>
      </c>
      <c r="W1884">
        <v>84.033375068234079</v>
      </c>
      <c r="X1884">
        <v>1.0751573695957106</v>
      </c>
      <c r="Y1884">
        <v>2.1503147391914212</v>
      </c>
      <c r="Z1884">
        <v>48.142313246685042</v>
      </c>
      <c r="AA1884">
        <v>17.863723153982253</v>
      </c>
      <c r="AB1884">
        <v>0</v>
      </c>
      <c r="AD1884">
        <v>9.5868419109279994</v>
      </c>
      <c r="AE1884">
        <v>9.878687297002978</v>
      </c>
      <c r="AF1884">
        <v>2321</v>
      </c>
      <c r="AG1884">
        <v>1</v>
      </c>
      <c r="AH1884">
        <v>0</v>
      </c>
      <c r="AI1884">
        <v>619</v>
      </c>
      <c r="AJ1884">
        <v>8357</v>
      </c>
      <c r="AK1884">
        <v>1920</v>
      </c>
      <c r="AL1884">
        <v>10691</v>
      </c>
      <c r="AM1884">
        <v>1</v>
      </c>
      <c r="AN1884">
        <v>2861</v>
      </c>
      <c r="AO1884">
        <v>1931</v>
      </c>
      <c r="AP1884">
        <v>819</v>
      </c>
    </row>
    <row r="1885" spans="1:42">
      <c r="A1885">
        <v>10</v>
      </c>
      <c r="B1885">
        <v>76</v>
      </c>
      <c r="C1885">
        <v>2020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60</v>
      </c>
      <c r="N1885">
        <v>99</v>
      </c>
      <c r="O1885">
        <v>99</v>
      </c>
      <c r="P1885">
        <v>9999</v>
      </c>
      <c r="Q1885">
        <v>1906</v>
      </c>
      <c r="R1885">
        <v>200682</v>
      </c>
      <c r="S1885">
        <v>200682</v>
      </c>
      <c r="T1885">
        <v>16.533022393637697</v>
      </c>
      <c r="U1885">
        <v>60</v>
      </c>
      <c r="V1885">
        <v>88.640415165865249</v>
      </c>
      <c r="W1885">
        <v>81.815103198093738</v>
      </c>
      <c r="X1885">
        <v>1.1889456951794384</v>
      </c>
      <c r="Y1885">
        <v>2.3778913903588768</v>
      </c>
      <c r="Z1885">
        <v>46.109267398172243</v>
      </c>
      <c r="AA1885">
        <v>12.723520494344877</v>
      </c>
      <c r="AB1885">
        <v>0</v>
      </c>
      <c r="AD1885">
        <v>13.293717020576228</v>
      </c>
      <c r="AE1885">
        <v>13.336804291729997</v>
      </c>
      <c r="AF1885">
        <v>3588</v>
      </c>
      <c r="AG1885">
        <v>0</v>
      </c>
      <c r="AH1885">
        <v>1</v>
      </c>
      <c r="AI1885">
        <v>1060</v>
      </c>
      <c r="AJ1885">
        <v>12631</v>
      </c>
      <c r="AK1885">
        <v>4272</v>
      </c>
      <c r="AL1885">
        <v>15110</v>
      </c>
      <c r="AM1885">
        <v>11</v>
      </c>
      <c r="AN1885">
        <v>4073</v>
      </c>
      <c r="AO1885">
        <v>2619</v>
      </c>
      <c r="AP1885">
        <v>855</v>
      </c>
    </row>
    <row r="1886" spans="1:42">
      <c r="A1886">
        <v>10</v>
      </c>
      <c r="B1886">
        <v>77</v>
      </c>
      <c r="C1886">
        <v>2020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61</v>
      </c>
      <c r="N1886">
        <v>99</v>
      </c>
      <c r="O1886">
        <v>99</v>
      </c>
      <c r="P1886">
        <v>9999</v>
      </c>
      <c r="Q1886">
        <v>1875</v>
      </c>
      <c r="R1886">
        <v>226534.88</v>
      </c>
      <c r="S1886">
        <v>226534.88</v>
      </c>
      <c r="T1886">
        <v>16.99713951335</v>
      </c>
      <c r="U1886">
        <v>61</v>
      </c>
      <c r="V1886">
        <v>89.746374757770809</v>
      </c>
      <c r="W1886">
        <v>82.835903901421645</v>
      </c>
      <c r="X1886">
        <v>1.4041987706264041</v>
      </c>
      <c r="Y1886">
        <v>2.8083975412528082</v>
      </c>
      <c r="Z1886">
        <v>45.499395060045487</v>
      </c>
      <c r="AA1886">
        <v>8.4687144152840723</v>
      </c>
      <c r="AB1886">
        <v>0</v>
      </c>
      <c r="AD1886">
        <v>15.006281530033547</v>
      </c>
      <c r="AE1886">
        <v>15.242758587872652</v>
      </c>
      <c r="AF1886">
        <v>3900.88</v>
      </c>
      <c r="AG1886">
        <v>1</v>
      </c>
      <c r="AH1886">
        <v>0</v>
      </c>
      <c r="AI1886">
        <v>1157</v>
      </c>
      <c r="AJ1886">
        <v>13804</v>
      </c>
      <c r="AK1886">
        <v>3167</v>
      </c>
      <c r="AL1886">
        <v>17843</v>
      </c>
      <c r="AM1886">
        <v>6</v>
      </c>
      <c r="AN1886">
        <v>4294</v>
      </c>
      <c r="AO1886">
        <v>3117</v>
      </c>
      <c r="AP1886">
        <v>844</v>
      </c>
    </row>
    <row r="1887" spans="1:42">
      <c r="A1887">
        <v>10</v>
      </c>
      <c r="B1887">
        <v>78</v>
      </c>
      <c r="C1887">
        <v>2020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62</v>
      </c>
      <c r="N1887">
        <v>99</v>
      </c>
      <c r="O1887">
        <v>99</v>
      </c>
      <c r="P1887">
        <v>9999</v>
      </c>
      <c r="Q1887">
        <v>1885</v>
      </c>
      <c r="R1887">
        <v>235885.91</v>
      </c>
      <c r="S1887">
        <v>235885.91</v>
      </c>
      <c r="T1887">
        <v>16.995476626815059</v>
      </c>
      <c r="U1887">
        <v>62</v>
      </c>
      <c r="V1887">
        <v>88.753986745444763</v>
      </c>
      <c r="W1887">
        <v>81.919929766046266</v>
      </c>
      <c r="X1887">
        <v>1.5066605716297341</v>
      </c>
      <c r="Y1887">
        <v>3.0133211432594682</v>
      </c>
      <c r="Z1887">
        <v>43.678742829531437</v>
      </c>
      <c r="AA1887">
        <v>8.675859808716039</v>
      </c>
      <c r="AB1887">
        <v>0</v>
      </c>
      <c r="AD1887">
        <v>15.625718981678038</v>
      </c>
      <c r="AE1887">
        <v>15.69645020819954</v>
      </c>
      <c r="AF1887">
        <v>4246.91</v>
      </c>
      <c r="AG1887">
        <v>2</v>
      </c>
      <c r="AH1887">
        <v>0</v>
      </c>
      <c r="AI1887">
        <v>1349</v>
      </c>
      <c r="AJ1887">
        <v>14948</v>
      </c>
      <c r="AK1887">
        <v>3538</v>
      </c>
      <c r="AL1887">
        <v>19522</v>
      </c>
      <c r="AM1887">
        <v>8</v>
      </c>
      <c r="AN1887">
        <v>4696</v>
      </c>
      <c r="AO1887">
        <v>3131</v>
      </c>
      <c r="AP1887">
        <v>841</v>
      </c>
    </row>
    <row r="1888" spans="1:42">
      <c r="A1888">
        <v>10</v>
      </c>
      <c r="B1888">
        <v>79</v>
      </c>
      <c r="C1888">
        <v>2020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63</v>
      </c>
      <c r="N1888">
        <v>99</v>
      </c>
      <c r="O1888">
        <v>99</v>
      </c>
      <c r="P1888">
        <v>9999</v>
      </c>
      <c r="Q1888">
        <v>1875</v>
      </c>
      <c r="R1888">
        <v>202814.89</v>
      </c>
      <c r="S1888">
        <v>202814.89</v>
      </c>
      <c r="T1888">
        <v>16.998545471686029</v>
      </c>
      <c r="U1888">
        <v>63</v>
      </c>
      <c r="V1888">
        <v>87.372820567643757</v>
      </c>
      <c r="W1888">
        <v>80.645113383933278</v>
      </c>
      <c r="X1888">
        <v>1.7681147572547558</v>
      </c>
      <c r="Y1888">
        <v>3.5362295145095115</v>
      </c>
      <c r="Z1888">
        <v>41.054677987400225</v>
      </c>
      <c r="AA1888">
        <v>8.9314527537408939</v>
      </c>
      <c r="AB1888">
        <v>0</v>
      </c>
      <c r="AD1888">
        <v>13.435005407656369</v>
      </c>
      <c r="AE1888">
        <v>13.285801770746964</v>
      </c>
      <c r="AF1888">
        <v>3845</v>
      </c>
      <c r="AG1888">
        <v>4</v>
      </c>
      <c r="AH1888">
        <v>0</v>
      </c>
      <c r="AI1888">
        <v>1368</v>
      </c>
      <c r="AJ1888">
        <v>13548.89</v>
      </c>
      <c r="AK1888">
        <v>3344.89</v>
      </c>
      <c r="AL1888">
        <v>17675.39</v>
      </c>
      <c r="AM1888">
        <v>5</v>
      </c>
      <c r="AN1888">
        <v>3933</v>
      </c>
      <c r="AO1888">
        <v>2775</v>
      </c>
      <c r="AP1888">
        <v>845</v>
      </c>
    </row>
    <row r="1889" spans="1:42">
      <c r="A1889">
        <v>10</v>
      </c>
      <c r="B1889">
        <v>80</v>
      </c>
      <c r="C1889">
        <v>2020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64</v>
      </c>
      <c r="N1889">
        <v>99</v>
      </c>
      <c r="O1889">
        <v>99</v>
      </c>
      <c r="P1889">
        <v>9999</v>
      </c>
      <c r="Q1889">
        <v>1788</v>
      </c>
      <c r="R1889">
        <v>137902.68</v>
      </c>
      <c r="S1889">
        <v>137902.68</v>
      </c>
      <c r="T1889">
        <v>16.975569727868965</v>
      </c>
      <c r="U1889">
        <v>64</v>
      </c>
      <c r="V1889">
        <v>84.382019876074395</v>
      </c>
      <c r="W1889">
        <v>77.88460434561577</v>
      </c>
      <c r="X1889">
        <v>1.7468841069658694</v>
      </c>
      <c r="Y1889">
        <v>3.4937682139317388</v>
      </c>
      <c r="Z1889">
        <v>36.365500655969846</v>
      </c>
      <c r="AA1889">
        <v>10.074114633983314</v>
      </c>
      <c r="AB1889">
        <v>0</v>
      </c>
      <c r="AD1889">
        <v>9.1350455162848512</v>
      </c>
      <c r="AE1889">
        <v>8.7243724874594779</v>
      </c>
      <c r="AF1889">
        <v>3029</v>
      </c>
      <c r="AG1889">
        <v>1</v>
      </c>
      <c r="AH1889">
        <v>0</v>
      </c>
      <c r="AI1889">
        <v>1262</v>
      </c>
      <c r="AJ1889">
        <v>10291</v>
      </c>
      <c r="AK1889">
        <v>2599</v>
      </c>
      <c r="AL1889">
        <v>12893</v>
      </c>
      <c r="AM1889">
        <v>2</v>
      </c>
      <c r="AN1889">
        <v>3012</v>
      </c>
      <c r="AO1889">
        <v>1938</v>
      </c>
      <c r="AP1889">
        <v>824</v>
      </c>
    </row>
    <row r="1890" spans="1:42">
      <c r="A1890">
        <v>10</v>
      </c>
      <c r="B1890">
        <v>81</v>
      </c>
      <c r="C1890">
        <v>2020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65</v>
      </c>
      <c r="N1890">
        <v>99</v>
      </c>
      <c r="O1890">
        <v>99</v>
      </c>
      <c r="P1890">
        <v>9999</v>
      </c>
      <c r="Q1890">
        <v>1663</v>
      </c>
      <c r="R1890">
        <v>63584</v>
      </c>
      <c r="S1890">
        <v>63584</v>
      </c>
      <c r="T1890">
        <v>16.997546552591842</v>
      </c>
      <c r="U1890">
        <v>65</v>
      </c>
      <c r="V1890">
        <v>81.299016978453054</v>
      </c>
      <c r="W1890">
        <v>75.03899267111241</v>
      </c>
      <c r="X1890">
        <v>1.92501258178158</v>
      </c>
      <c r="Y1890">
        <v>3.8500251635631599</v>
      </c>
      <c r="Z1890">
        <v>33.390475591343744</v>
      </c>
      <c r="AA1890">
        <v>9.9988269088781117</v>
      </c>
      <c r="AB1890">
        <v>0</v>
      </c>
      <c r="AD1890">
        <v>4.2119756781192086</v>
      </c>
      <c r="AE1890">
        <v>3.8756514802587776</v>
      </c>
      <c r="AF1890">
        <v>1593</v>
      </c>
      <c r="AG1890">
        <v>0</v>
      </c>
      <c r="AH1890">
        <v>0</v>
      </c>
      <c r="AI1890">
        <v>783</v>
      </c>
      <c r="AJ1890">
        <v>5227</v>
      </c>
      <c r="AK1890">
        <v>1403</v>
      </c>
      <c r="AL1890">
        <v>6672</v>
      </c>
      <c r="AM1890">
        <v>4</v>
      </c>
      <c r="AN1890">
        <v>1451</v>
      </c>
      <c r="AO1890">
        <v>1032</v>
      </c>
      <c r="AP1890">
        <v>776</v>
      </c>
    </row>
    <row r="1891" spans="1:42">
      <c r="A1891">
        <v>10</v>
      </c>
      <c r="B1891">
        <v>82</v>
      </c>
      <c r="C1891">
        <v>2020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66</v>
      </c>
      <c r="N1891">
        <v>99</v>
      </c>
      <c r="O1891">
        <v>99</v>
      </c>
      <c r="P1891">
        <v>9999</v>
      </c>
      <c r="Q1891">
        <v>1480</v>
      </c>
      <c r="R1891">
        <v>23700</v>
      </c>
      <c r="S1891">
        <v>23700</v>
      </c>
      <c r="T1891">
        <v>16.999746835443037</v>
      </c>
      <c r="U1891">
        <v>66</v>
      </c>
      <c r="V1891">
        <v>76.689473419549472</v>
      </c>
      <c r="W1891">
        <v>70.784383966244789</v>
      </c>
      <c r="X1891">
        <v>1.658227848101266</v>
      </c>
      <c r="Y1891">
        <v>3.316455696202532</v>
      </c>
      <c r="Z1891">
        <v>31.405063291139239</v>
      </c>
      <c r="AA1891">
        <v>11.045499643554038</v>
      </c>
      <c r="AB1891">
        <v>0</v>
      </c>
      <c r="AD1891">
        <v>1.5699519308540699</v>
      </c>
      <c r="AE1891">
        <v>1.3626856356062218</v>
      </c>
      <c r="AF1891">
        <v>717</v>
      </c>
      <c r="AG1891">
        <v>0</v>
      </c>
      <c r="AH1891">
        <v>0</v>
      </c>
      <c r="AI1891">
        <v>392</v>
      </c>
      <c r="AJ1891">
        <v>2138</v>
      </c>
      <c r="AK1891">
        <v>595</v>
      </c>
      <c r="AL1891">
        <v>2733</v>
      </c>
      <c r="AM1891">
        <v>1</v>
      </c>
      <c r="AN1891">
        <v>595</v>
      </c>
      <c r="AO1891">
        <v>430</v>
      </c>
      <c r="AP1891">
        <v>708</v>
      </c>
    </row>
    <row r="1892" spans="1:42">
      <c r="A1892">
        <v>10</v>
      </c>
      <c r="B1892">
        <v>83</v>
      </c>
      <c r="C1892">
        <v>2020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67</v>
      </c>
      <c r="N1892">
        <v>99</v>
      </c>
      <c r="O1892">
        <v>99</v>
      </c>
      <c r="P1892">
        <v>9999</v>
      </c>
      <c r="Q1892">
        <v>1114</v>
      </c>
      <c r="R1892">
        <v>7419</v>
      </c>
      <c r="S1892">
        <v>7419</v>
      </c>
      <c r="T1892">
        <v>16.997708586062814</v>
      </c>
      <c r="U1892">
        <v>67</v>
      </c>
      <c r="V1892">
        <v>70.708235436028119</v>
      </c>
      <c r="W1892">
        <v>65.263701307453715</v>
      </c>
      <c r="X1892">
        <v>1.496158511928831</v>
      </c>
      <c r="Y1892">
        <v>2.992317023857662</v>
      </c>
      <c r="Z1892">
        <v>30.758862380374712</v>
      </c>
      <c r="AA1892">
        <v>12.377907978557085</v>
      </c>
      <c r="AB1892">
        <v>0</v>
      </c>
      <c r="AD1892">
        <v>0.49145457278507809</v>
      </c>
      <c r="AE1892">
        <v>0.39330271698945291</v>
      </c>
      <c r="AF1892">
        <v>260</v>
      </c>
      <c r="AG1892">
        <v>0</v>
      </c>
      <c r="AH1892">
        <v>0</v>
      </c>
      <c r="AI1892">
        <v>159</v>
      </c>
      <c r="AJ1892">
        <v>675</v>
      </c>
      <c r="AK1892">
        <v>220</v>
      </c>
      <c r="AL1892">
        <v>835</v>
      </c>
      <c r="AM1892">
        <v>0</v>
      </c>
      <c r="AN1892">
        <v>196</v>
      </c>
      <c r="AO1892">
        <v>146</v>
      </c>
      <c r="AP1892">
        <v>542</v>
      </c>
    </row>
    <row r="1893" spans="1:42">
      <c r="A1893">
        <v>10</v>
      </c>
      <c r="B1893">
        <v>84</v>
      </c>
      <c r="C1893">
        <v>2020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68</v>
      </c>
      <c r="N1893">
        <v>99</v>
      </c>
      <c r="O1893">
        <v>99</v>
      </c>
      <c r="P1893">
        <v>9999</v>
      </c>
      <c r="Q1893">
        <v>723</v>
      </c>
      <c r="R1893">
        <v>2483</v>
      </c>
      <c r="S1893">
        <v>2483</v>
      </c>
      <c r="T1893">
        <v>17</v>
      </c>
      <c r="U1893">
        <v>68</v>
      </c>
      <c r="V1893">
        <v>62.30990017056407</v>
      </c>
      <c r="W1893">
        <v>57.512037857430592</v>
      </c>
      <c r="X1893">
        <v>1.8123238018525971</v>
      </c>
      <c r="Y1893">
        <v>3.6246476037051942</v>
      </c>
      <c r="Z1893">
        <v>32.178815948449447</v>
      </c>
      <c r="AA1893">
        <v>13.156241827694123</v>
      </c>
      <c r="AB1893">
        <v>0</v>
      </c>
      <c r="AD1893">
        <v>0.16448061790340326</v>
      </c>
      <c r="AE1893">
        <v>0.1159966244332048</v>
      </c>
      <c r="AF1893">
        <v>103</v>
      </c>
      <c r="AG1893">
        <v>0</v>
      </c>
      <c r="AH1893">
        <v>0</v>
      </c>
      <c r="AI1893">
        <v>81</v>
      </c>
      <c r="AJ1893">
        <v>260</v>
      </c>
      <c r="AK1893">
        <v>111</v>
      </c>
      <c r="AL1893">
        <v>260</v>
      </c>
      <c r="AM1893">
        <v>0</v>
      </c>
      <c r="AN1893">
        <v>94</v>
      </c>
      <c r="AO1893">
        <v>52</v>
      </c>
      <c r="AP1893">
        <v>358</v>
      </c>
    </row>
    <row r="1894" spans="1:42">
      <c r="A1894">
        <v>10</v>
      </c>
      <c r="B1894">
        <v>85</v>
      </c>
      <c r="C1894">
        <v>2019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48</v>
      </c>
      <c r="N1894">
        <v>99</v>
      </c>
      <c r="O1894">
        <v>99</v>
      </c>
      <c r="P1894">
        <v>9999</v>
      </c>
      <c r="Q1894">
        <v>338</v>
      </c>
      <c r="R1894">
        <v>699</v>
      </c>
      <c r="S1894">
        <v>658</v>
      </c>
      <c r="T1894">
        <v>7.5307582260371984</v>
      </c>
      <c r="U1894">
        <v>48</v>
      </c>
      <c r="V1894">
        <v>92.052840776244992</v>
      </c>
      <c r="W1894">
        <v>82.839088145896667</v>
      </c>
      <c r="X1894">
        <v>0.42918454935622319</v>
      </c>
      <c r="Y1894">
        <v>0.85836909871244638</v>
      </c>
      <c r="Z1894">
        <v>41.058655221745354</v>
      </c>
      <c r="AA1894">
        <v>17.533572887345883</v>
      </c>
      <c r="AB1894">
        <v>0</v>
      </c>
      <c r="AD1894">
        <v>4.4808439115010895E-2</v>
      </c>
      <c r="AE1894">
        <v>4.4411991699476849E-2</v>
      </c>
      <c r="AF1894">
        <v>11</v>
      </c>
      <c r="AG1894">
        <v>0</v>
      </c>
      <c r="AH1894">
        <v>0</v>
      </c>
      <c r="AI1894">
        <v>3</v>
      </c>
      <c r="AJ1894">
        <v>28</v>
      </c>
      <c r="AK1894">
        <v>5</v>
      </c>
      <c r="AL1894">
        <v>65</v>
      </c>
      <c r="AM1894">
        <v>0</v>
      </c>
      <c r="AN1894">
        <v>21</v>
      </c>
      <c r="AO1894">
        <v>4</v>
      </c>
      <c r="AP1894">
        <v>144</v>
      </c>
    </row>
    <row r="1895" spans="1:42">
      <c r="A1895">
        <v>10</v>
      </c>
      <c r="B1895">
        <v>86</v>
      </c>
      <c r="C1895">
        <v>2019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49</v>
      </c>
      <c r="N1895">
        <v>99</v>
      </c>
      <c r="O1895">
        <v>99</v>
      </c>
      <c r="P1895">
        <v>9999</v>
      </c>
      <c r="Q1895">
        <v>278</v>
      </c>
      <c r="R1895">
        <v>401</v>
      </c>
      <c r="S1895">
        <v>401</v>
      </c>
      <c r="T1895">
        <v>8</v>
      </c>
      <c r="U1895">
        <v>49</v>
      </c>
      <c r="V1895">
        <v>92.149042345382483</v>
      </c>
      <c r="W1895">
        <v>85.053566084787988</v>
      </c>
      <c r="X1895">
        <v>0.49875311720698245</v>
      </c>
      <c r="Y1895">
        <v>0.99750623441396491</v>
      </c>
      <c r="Z1895">
        <v>63.341645885286802</v>
      </c>
      <c r="AA1895">
        <v>13.547861827646779</v>
      </c>
      <c r="AB1895">
        <v>0</v>
      </c>
      <c r="AD1895">
        <v>2.570555663107206E-2</v>
      </c>
      <c r="AE1895">
        <v>2.7789193732206719E-2</v>
      </c>
      <c r="AF1895">
        <v>5</v>
      </c>
      <c r="AG1895">
        <v>0</v>
      </c>
      <c r="AH1895">
        <v>0</v>
      </c>
      <c r="AI1895">
        <v>1</v>
      </c>
      <c r="AJ1895">
        <v>11</v>
      </c>
      <c r="AK1895">
        <v>5</v>
      </c>
      <c r="AL1895">
        <v>52</v>
      </c>
      <c r="AM1895">
        <v>0</v>
      </c>
      <c r="AN1895">
        <v>4</v>
      </c>
      <c r="AO1895">
        <v>3</v>
      </c>
      <c r="AP1895">
        <v>123</v>
      </c>
    </row>
    <row r="1896" spans="1:42">
      <c r="A1896">
        <v>10</v>
      </c>
      <c r="B1896">
        <v>87</v>
      </c>
      <c r="C1896">
        <v>2019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50</v>
      </c>
      <c r="N1896">
        <v>99</v>
      </c>
      <c r="O1896">
        <v>99</v>
      </c>
      <c r="P1896">
        <v>9999</v>
      </c>
      <c r="Q1896">
        <v>436</v>
      </c>
      <c r="R1896">
        <v>702</v>
      </c>
      <c r="S1896">
        <v>700</v>
      </c>
      <c r="T1896">
        <v>10.968660968660968</v>
      </c>
      <c r="U1896">
        <v>50</v>
      </c>
      <c r="V1896">
        <v>91.011824794923442</v>
      </c>
      <c r="W1896">
        <v>83.901199999999989</v>
      </c>
      <c r="X1896">
        <v>0.71225071225071246</v>
      </c>
      <c r="Y1896">
        <v>1.4245014245014247</v>
      </c>
      <c r="Z1896">
        <v>64.245014245014261</v>
      </c>
      <c r="AA1896">
        <v>13.103741122944472</v>
      </c>
      <c r="AB1896">
        <v>0</v>
      </c>
      <c r="AD1896">
        <v>4.5000750012500194E-2</v>
      </c>
      <c r="AE1896">
        <v>4.7852569095821008E-2</v>
      </c>
      <c r="AF1896">
        <v>17</v>
      </c>
      <c r="AG1896">
        <v>0</v>
      </c>
      <c r="AH1896">
        <v>0</v>
      </c>
      <c r="AI1896">
        <v>5</v>
      </c>
      <c r="AJ1896">
        <v>35</v>
      </c>
      <c r="AK1896">
        <v>11</v>
      </c>
      <c r="AL1896">
        <v>55</v>
      </c>
      <c r="AM1896">
        <v>0</v>
      </c>
      <c r="AN1896">
        <v>16</v>
      </c>
      <c r="AO1896">
        <v>9</v>
      </c>
      <c r="AP1896">
        <v>183</v>
      </c>
    </row>
    <row r="1897" spans="1:42">
      <c r="A1897">
        <v>10</v>
      </c>
      <c r="B1897">
        <v>88</v>
      </c>
      <c r="C1897">
        <v>2019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51</v>
      </c>
      <c r="N1897">
        <v>99</v>
      </c>
      <c r="O1897">
        <v>99</v>
      </c>
      <c r="P1897">
        <v>9999</v>
      </c>
      <c r="Q1897">
        <v>648</v>
      </c>
      <c r="R1897">
        <v>1259</v>
      </c>
      <c r="S1897">
        <v>1259</v>
      </c>
      <c r="T1897">
        <v>11.004765687053215</v>
      </c>
      <c r="U1897">
        <v>51</v>
      </c>
      <c r="V1897">
        <v>91.808956015066386</v>
      </c>
      <c r="W1897">
        <v>84.739666401906305</v>
      </c>
      <c r="X1897">
        <v>0.79428117553613986</v>
      </c>
      <c r="Y1897">
        <v>1.5885623510722795</v>
      </c>
      <c r="Z1897">
        <v>67.513899920571887</v>
      </c>
      <c r="AA1897">
        <v>12.22946373998697</v>
      </c>
      <c r="AB1897">
        <v>0</v>
      </c>
      <c r="AD1897">
        <v>8.0706473313016752E-2</v>
      </c>
      <c r="AE1897">
        <v>8.6926366517871015E-2</v>
      </c>
      <c r="AF1897">
        <v>31</v>
      </c>
      <c r="AG1897">
        <v>0</v>
      </c>
      <c r="AH1897">
        <v>0</v>
      </c>
      <c r="AI1897">
        <v>8</v>
      </c>
      <c r="AJ1897">
        <v>70</v>
      </c>
      <c r="AK1897">
        <v>16</v>
      </c>
      <c r="AL1897">
        <v>108</v>
      </c>
      <c r="AM1897">
        <v>0</v>
      </c>
      <c r="AN1897">
        <v>24</v>
      </c>
      <c r="AO1897">
        <v>14</v>
      </c>
      <c r="AP1897">
        <v>274</v>
      </c>
    </row>
    <row r="1898" spans="1:42">
      <c r="A1898">
        <v>10</v>
      </c>
      <c r="B1898">
        <v>89</v>
      </c>
      <c r="C1898">
        <v>2019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52</v>
      </c>
      <c r="N1898">
        <v>99</v>
      </c>
      <c r="O1898">
        <v>99</v>
      </c>
      <c r="P1898">
        <v>9999</v>
      </c>
      <c r="Q1898">
        <v>879</v>
      </c>
      <c r="R1898">
        <v>2224</v>
      </c>
      <c r="S1898">
        <v>2223</v>
      </c>
      <c r="T1898">
        <v>10.995053956834528</v>
      </c>
      <c r="U1898">
        <v>52</v>
      </c>
      <c r="V1898">
        <v>91.332240649683911</v>
      </c>
      <c r="W1898">
        <v>84.283103913630185</v>
      </c>
      <c r="X1898">
        <v>0.764388489208633</v>
      </c>
      <c r="Y1898">
        <v>1.528776978417266</v>
      </c>
      <c r="Z1898">
        <v>68.660071942446052</v>
      </c>
      <c r="AA1898">
        <v>11.796205505154884</v>
      </c>
      <c r="AB1898">
        <v>0</v>
      </c>
      <c r="AD1898">
        <v>0.14256647867208044</v>
      </c>
      <c r="AE1898">
        <v>0.15265781092583741</v>
      </c>
      <c r="AF1898">
        <v>42</v>
      </c>
      <c r="AG1898">
        <v>0</v>
      </c>
      <c r="AH1898">
        <v>0</v>
      </c>
      <c r="AI1898">
        <v>13</v>
      </c>
      <c r="AJ1898">
        <v>115</v>
      </c>
      <c r="AK1898">
        <v>28</v>
      </c>
      <c r="AL1898">
        <v>195</v>
      </c>
      <c r="AM1898">
        <v>0</v>
      </c>
      <c r="AN1898">
        <v>52</v>
      </c>
      <c r="AO1898">
        <v>30</v>
      </c>
      <c r="AP1898">
        <v>400</v>
      </c>
    </row>
    <row r="1899" spans="1:42">
      <c r="A1899">
        <v>10</v>
      </c>
      <c r="B1899">
        <v>90</v>
      </c>
      <c r="C1899">
        <v>2019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53</v>
      </c>
      <c r="N1899">
        <v>99</v>
      </c>
      <c r="O1899">
        <v>99</v>
      </c>
      <c r="P1899">
        <v>9999</v>
      </c>
      <c r="Q1899">
        <v>1150</v>
      </c>
      <c r="R1899">
        <v>4185</v>
      </c>
      <c r="S1899">
        <v>4185</v>
      </c>
      <c r="T1899">
        <v>11</v>
      </c>
      <c r="U1899">
        <v>53</v>
      </c>
      <c r="V1899">
        <v>90.813554056625378</v>
      </c>
      <c r="W1899">
        <v>83.820910394265411</v>
      </c>
      <c r="X1899">
        <v>0.95579450418160095</v>
      </c>
      <c r="Y1899">
        <v>1.9115890083632019</v>
      </c>
      <c r="Z1899">
        <v>68.530465949820794</v>
      </c>
      <c r="AA1899">
        <v>11.068609625950232</v>
      </c>
      <c r="AB1899">
        <v>0</v>
      </c>
      <c r="AD1899">
        <v>0.26827370199759726</v>
      </c>
      <c r="AE1899">
        <v>0.28581622735062745</v>
      </c>
      <c r="AF1899">
        <v>68</v>
      </c>
      <c r="AG1899">
        <v>0</v>
      </c>
      <c r="AH1899">
        <v>0</v>
      </c>
      <c r="AI1899">
        <v>16</v>
      </c>
      <c r="AJ1899">
        <v>248</v>
      </c>
      <c r="AK1899">
        <v>60</v>
      </c>
      <c r="AL1899">
        <v>345</v>
      </c>
      <c r="AM1899">
        <v>0</v>
      </c>
      <c r="AN1899">
        <v>124</v>
      </c>
      <c r="AO1899">
        <v>64</v>
      </c>
      <c r="AP1899">
        <v>526</v>
      </c>
    </row>
    <row r="1900" spans="1:42">
      <c r="A1900">
        <v>10</v>
      </c>
      <c r="B1900">
        <v>91</v>
      </c>
      <c r="C1900">
        <v>2019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54</v>
      </c>
      <c r="N1900">
        <v>99</v>
      </c>
      <c r="O1900">
        <v>99</v>
      </c>
      <c r="P1900">
        <v>9999</v>
      </c>
      <c r="Q1900">
        <v>1397</v>
      </c>
      <c r="R1900">
        <v>9120</v>
      </c>
      <c r="S1900">
        <v>9113</v>
      </c>
      <c r="T1900">
        <v>10.994188596491224</v>
      </c>
      <c r="U1900">
        <v>54</v>
      </c>
      <c r="V1900">
        <v>89.663897336189734</v>
      </c>
      <c r="W1900">
        <v>82.740804345440395</v>
      </c>
      <c r="X1900">
        <v>0.84429824561403499</v>
      </c>
      <c r="Y1900">
        <v>1.68859649122807</v>
      </c>
      <c r="Z1900">
        <v>70.592105263157904</v>
      </c>
      <c r="AA1900">
        <v>10.149386890480704</v>
      </c>
      <c r="AB1900">
        <v>0</v>
      </c>
      <c r="AD1900">
        <v>0.58462512836752412</v>
      </c>
      <c r="AE1900">
        <v>0.61435607253863755</v>
      </c>
      <c r="AF1900">
        <v>155</v>
      </c>
      <c r="AG1900">
        <v>0</v>
      </c>
      <c r="AH1900">
        <v>0</v>
      </c>
      <c r="AI1900">
        <v>36</v>
      </c>
      <c r="AJ1900">
        <v>477</v>
      </c>
      <c r="AK1900">
        <v>131</v>
      </c>
      <c r="AL1900">
        <v>756</v>
      </c>
      <c r="AM1900">
        <v>0</v>
      </c>
      <c r="AN1900">
        <v>217</v>
      </c>
      <c r="AO1900">
        <v>145</v>
      </c>
      <c r="AP1900">
        <v>641</v>
      </c>
    </row>
    <row r="1901" spans="1:42">
      <c r="A1901">
        <v>10</v>
      </c>
      <c r="B1901">
        <v>92</v>
      </c>
      <c r="C1901">
        <v>2019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55</v>
      </c>
      <c r="N1901">
        <v>99</v>
      </c>
      <c r="O1901">
        <v>99</v>
      </c>
      <c r="P1901">
        <v>9999</v>
      </c>
      <c r="Q1901">
        <v>1595</v>
      </c>
      <c r="R1901">
        <v>21356</v>
      </c>
      <c r="S1901">
        <v>21331</v>
      </c>
      <c r="T1901">
        <v>13.983751638883689</v>
      </c>
      <c r="U1901">
        <v>55</v>
      </c>
      <c r="V1901">
        <v>89.048322237437858</v>
      </c>
      <c r="W1901">
        <v>82.158288406544628</v>
      </c>
      <c r="X1901">
        <v>0.72579134669413747</v>
      </c>
      <c r="Y1901">
        <v>1.4515826933882747</v>
      </c>
      <c r="Z1901">
        <v>72.438658924892309</v>
      </c>
      <c r="AA1901">
        <v>9.2421923889417421</v>
      </c>
      <c r="AB1901">
        <v>0</v>
      </c>
      <c r="AD1901">
        <v>1.3689971755939523</v>
      </c>
      <c r="AE1901">
        <v>1.4279126642889202</v>
      </c>
      <c r="AF1901">
        <v>359</v>
      </c>
      <c r="AG1901">
        <v>0</v>
      </c>
      <c r="AH1901">
        <v>0</v>
      </c>
      <c r="AI1901">
        <v>92</v>
      </c>
      <c r="AJ1901">
        <v>1157</v>
      </c>
      <c r="AK1901">
        <v>306</v>
      </c>
      <c r="AL1901">
        <v>1521</v>
      </c>
      <c r="AM1901">
        <v>1</v>
      </c>
      <c r="AN1901">
        <v>495</v>
      </c>
      <c r="AO1901">
        <v>290</v>
      </c>
      <c r="AP1901">
        <v>759</v>
      </c>
    </row>
    <row r="1902" spans="1:42">
      <c r="A1902">
        <v>10</v>
      </c>
      <c r="B1902">
        <v>93</v>
      </c>
      <c r="C1902">
        <v>2019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56</v>
      </c>
      <c r="N1902">
        <v>99</v>
      </c>
      <c r="O1902">
        <v>99</v>
      </c>
      <c r="P1902">
        <v>9999</v>
      </c>
      <c r="Q1902">
        <v>1721</v>
      </c>
      <c r="R1902">
        <v>46127</v>
      </c>
      <c r="S1902">
        <v>46078</v>
      </c>
      <c r="T1902">
        <v>13.985193053959723</v>
      </c>
      <c r="U1902">
        <v>56</v>
      </c>
      <c r="V1902">
        <v>89.148061953640607</v>
      </c>
      <c r="W1902">
        <v>82.260982247492734</v>
      </c>
      <c r="X1902">
        <v>0.75010297656470193</v>
      </c>
      <c r="Y1902">
        <v>1.5002059531294039</v>
      </c>
      <c r="Z1902">
        <v>71.47223968608408</v>
      </c>
      <c r="AA1902">
        <v>8.7463979886372751</v>
      </c>
      <c r="AB1902">
        <v>0</v>
      </c>
      <c r="AD1902">
        <v>2.9569082561632438</v>
      </c>
      <c r="AE1902">
        <v>3.0883503223372393</v>
      </c>
      <c r="AF1902">
        <v>746</v>
      </c>
      <c r="AG1902">
        <v>0</v>
      </c>
      <c r="AH1902">
        <v>0</v>
      </c>
      <c r="AI1902">
        <v>174</v>
      </c>
      <c r="AJ1902">
        <v>2555</v>
      </c>
      <c r="AK1902">
        <v>620</v>
      </c>
      <c r="AL1902">
        <v>3288</v>
      </c>
      <c r="AM1902">
        <v>2</v>
      </c>
      <c r="AN1902">
        <v>1108</v>
      </c>
      <c r="AO1902">
        <v>734</v>
      </c>
      <c r="AP1902">
        <v>830</v>
      </c>
    </row>
    <row r="1903" spans="1:42">
      <c r="A1903">
        <v>10</v>
      </c>
      <c r="B1903">
        <v>94</v>
      </c>
      <c r="C1903">
        <v>2019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57</v>
      </c>
      <c r="N1903">
        <v>99</v>
      </c>
      <c r="O1903">
        <v>99</v>
      </c>
      <c r="P1903">
        <v>9999</v>
      </c>
      <c r="Q1903">
        <v>1779</v>
      </c>
      <c r="R1903">
        <v>84445</v>
      </c>
      <c r="S1903">
        <v>84164</v>
      </c>
      <c r="T1903">
        <v>13.953448990467164</v>
      </c>
      <c r="U1903">
        <v>57</v>
      </c>
      <c r="V1903">
        <v>89.177743726160941</v>
      </c>
      <c r="W1903">
        <v>82.237240863076877</v>
      </c>
      <c r="X1903">
        <v>0.79104742731955746</v>
      </c>
      <c r="Y1903">
        <v>1.5820948546391147</v>
      </c>
      <c r="Z1903">
        <v>70.083486292853323</v>
      </c>
      <c r="AA1903">
        <v>8.4989918644438003</v>
      </c>
      <c r="AB1903">
        <v>0</v>
      </c>
      <c r="AD1903">
        <v>5.4132312461617964</v>
      </c>
      <c r="AE1903">
        <v>5.6394135726257559</v>
      </c>
      <c r="AF1903">
        <v>1453</v>
      </c>
      <c r="AG1903">
        <v>1</v>
      </c>
      <c r="AH1903">
        <v>0</v>
      </c>
      <c r="AI1903">
        <v>387</v>
      </c>
      <c r="AJ1903">
        <v>4679</v>
      </c>
      <c r="AK1903">
        <v>1237</v>
      </c>
      <c r="AL1903">
        <v>5800</v>
      </c>
      <c r="AM1903">
        <v>5</v>
      </c>
      <c r="AN1903">
        <v>1950</v>
      </c>
      <c r="AO1903">
        <v>1252</v>
      </c>
      <c r="AP1903">
        <v>874</v>
      </c>
    </row>
    <row r="1904" spans="1:42">
      <c r="A1904">
        <v>10</v>
      </c>
      <c r="B1904">
        <v>95</v>
      </c>
      <c r="C1904">
        <v>2019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58</v>
      </c>
      <c r="N1904">
        <v>99</v>
      </c>
      <c r="O1904">
        <v>99</v>
      </c>
      <c r="P1904">
        <v>9999</v>
      </c>
      <c r="Q1904">
        <v>1836</v>
      </c>
      <c r="R1904">
        <v>130103</v>
      </c>
      <c r="S1904">
        <v>129517</v>
      </c>
      <c r="T1904">
        <v>13.936965327471309</v>
      </c>
      <c r="U1904">
        <v>58</v>
      </c>
      <c r="V1904">
        <v>89.062712047632573</v>
      </c>
      <c r="W1904">
        <v>82.108661874503071</v>
      </c>
      <c r="X1904">
        <v>0.84394671913791397</v>
      </c>
      <c r="Y1904">
        <v>1.6878934382758277</v>
      </c>
      <c r="Z1904">
        <v>67.724034034572611</v>
      </c>
      <c r="AA1904">
        <v>8.3561218011595226</v>
      </c>
      <c r="AB1904">
        <v>0</v>
      </c>
      <c r="AD1904">
        <v>8.3400748986842093</v>
      </c>
      <c r="AE1904">
        <v>8.6647252740156233</v>
      </c>
      <c r="AF1904">
        <v>2110</v>
      </c>
      <c r="AG1904">
        <v>0</v>
      </c>
      <c r="AH1904">
        <v>1</v>
      </c>
      <c r="AI1904">
        <v>458</v>
      </c>
      <c r="AJ1904">
        <v>7449</v>
      </c>
      <c r="AK1904">
        <v>1960</v>
      </c>
      <c r="AL1904">
        <v>8948</v>
      </c>
      <c r="AM1904">
        <v>4</v>
      </c>
      <c r="AN1904">
        <v>2844</v>
      </c>
      <c r="AO1904">
        <v>1961</v>
      </c>
      <c r="AP1904">
        <v>882</v>
      </c>
    </row>
    <row r="1905" spans="1:42">
      <c r="A1905">
        <v>10</v>
      </c>
      <c r="B1905">
        <v>96</v>
      </c>
      <c r="C1905">
        <v>2019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59</v>
      </c>
      <c r="N1905">
        <v>99</v>
      </c>
      <c r="O1905">
        <v>99</v>
      </c>
      <c r="P1905">
        <v>9999</v>
      </c>
      <c r="Q1905">
        <v>1911</v>
      </c>
      <c r="R1905">
        <v>173663</v>
      </c>
      <c r="S1905">
        <v>173215</v>
      </c>
      <c r="T1905">
        <v>13.964091372370628</v>
      </c>
      <c r="U1905">
        <v>59</v>
      </c>
      <c r="V1905">
        <v>88.640228394944756</v>
      </c>
      <c r="W1905">
        <v>81.760160090062101</v>
      </c>
      <c r="X1905">
        <v>1.0117296142528922</v>
      </c>
      <c r="Y1905">
        <v>2.0234592285057844</v>
      </c>
      <c r="Z1905">
        <v>65.729602736334186</v>
      </c>
      <c r="AA1905">
        <v>8.3548795135683491</v>
      </c>
      <c r="AB1905">
        <v>0</v>
      </c>
      <c r="AD1905">
        <v>11.132429130229093</v>
      </c>
      <c r="AE1905">
        <v>11.538949640032362</v>
      </c>
      <c r="AF1905">
        <v>2847</v>
      </c>
      <c r="AG1905">
        <v>1</v>
      </c>
      <c r="AH1905">
        <v>0</v>
      </c>
      <c r="AI1905">
        <v>693</v>
      </c>
      <c r="AJ1905">
        <v>10044.5</v>
      </c>
      <c r="AK1905">
        <v>2727</v>
      </c>
      <c r="AL1905">
        <v>12421.5</v>
      </c>
      <c r="AM1905">
        <v>2</v>
      </c>
      <c r="AN1905">
        <v>3657</v>
      </c>
      <c r="AO1905">
        <v>2594</v>
      </c>
      <c r="AP1905">
        <v>910</v>
      </c>
    </row>
    <row r="1906" spans="1:42">
      <c r="A1906">
        <v>10</v>
      </c>
      <c r="B1906">
        <v>97</v>
      </c>
      <c r="C1906">
        <v>2019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60</v>
      </c>
      <c r="N1906">
        <v>99</v>
      </c>
      <c r="O1906">
        <v>99</v>
      </c>
      <c r="P1906">
        <v>9999</v>
      </c>
      <c r="Q1906">
        <v>2000</v>
      </c>
      <c r="R1906">
        <v>213316</v>
      </c>
      <c r="S1906">
        <v>209397</v>
      </c>
      <c r="T1906">
        <v>16.686680792814421</v>
      </c>
      <c r="U1906">
        <v>60</v>
      </c>
      <c r="V1906">
        <v>88.350902095799498</v>
      </c>
      <c r="W1906">
        <v>81.063977420881571</v>
      </c>
      <c r="X1906">
        <v>1.1180595923418779</v>
      </c>
      <c r="Y1906">
        <v>2.2361191846837558</v>
      </c>
      <c r="Z1906">
        <v>62.549457143392878</v>
      </c>
      <c r="AA1906">
        <v>8.7120551484323503</v>
      </c>
      <c r="AB1906">
        <v>0</v>
      </c>
      <c r="AD1906">
        <v>13.674330469610389</v>
      </c>
      <c r="AE1906">
        <v>13.830485020185961</v>
      </c>
      <c r="AF1906">
        <v>3868</v>
      </c>
      <c r="AG1906">
        <v>4</v>
      </c>
      <c r="AH1906">
        <v>0</v>
      </c>
      <c r="AI1906">
        <v>940</v>
      </c>
      <c r="AJ1906">
        <v>13019</v>
      </c>
      <c r="AK1906">
        <v>3634</v>
      </c>
      <c r="AL1906">
        <v>15627</v>
      </c>
      <c r="AM1906">
        <v>5</v>
      </c>
      <c r="AN1906">
        <v>4465</v>
      </c>
      <c r="AO1906">
        <v>3075</v>
      </c>
      <c r="AP1906">
        <v>944</v>
      </c>
    </row>
    <row r="1907" spans="1:42">
      <c r="A1907">
        <v>10</v>
      </c>
      <c r="B1907">
        <v>98</v>
      </c>
      <c r="C1907">
        <v>2019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61</v>
      </c>
      <c r="N1907">
        <v>99</v>
      </c>
      <c r="O1907">
        <v>99</v>
      </c>
      <c r="P1907">
        <v>9999</v>
      </c>
      <c r="Q1907">
        <v>1948</v>
      </c>
      <c r="R1907">
        <v>218789</v>
      </c>
      <c r="S1907">
        <v>218581</v>
      </c>
      <c r="T1907">
        <v>16.983728615241173</v>
      </c>
      <c r="U1907">
        <v>61</v>
      </c>
      <c r="V1907">
        <v>87.246717244678649</v>
      </c>
      <c r="W1907">
        <v>80.50664399009986</v>
      </c>
      <c r="X1907">
        <v>1.2724588530501988</v>
      </c>
      <c r="Y1907">
        <v>2.5449177061003976</v>
      </c>
      <c r="Z1907">
        <v>62.088587634661721</v>
      </c>
      <c r="AA1907">
        <v>8.542122001879676</v>
      </c>
      <c r="AB1907">
        <v>0</v>
      </c>
      <c r="AD1907">
        <v>14.0251696502634</v>
      </c>
      <c r="AE1907">
        <v>14.337821790713862</v>
      </c>
      <c r="AF1907">
        <v>3824</v>
      </c>
      <c r="AG1907">
        <v>3</v>
      </c>
      <c r="AH1907">
        <v>0</v>
      </c>
      <c r="AI1907">
        <v>995</v>
      </c>
      <c r="AJ1907">
        <v>13768</v>
      </c>
      <c r="AK1907">
        <v>3589</v>
      </c>
      <c r="AL1907">
        <v>17069</v>
      </c>
      <c r="AM1907">
        <v>7</v>
      </c>
      <c r="AN1907">
        <v>4442</v>
      </c>
      <c r="AO1907">
        <v>3177</v>
      </c>
      <c r="AP1907">
        <v>906</v>
      </c>
    </row>
    <row r="1908" spans="1:42">
      <c r="A1908">
        <v>10</v>
      </c>
      <c r="B1908">
        <v>99</v>
      </c>
      <c r="C1908">
        <v>2019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62</v>
      </c>
      <c r="N1908">
        <v>99</v>
      </c>
      <c r="O1908">
        <v>99</v>
      </c>
      <c r="P1908">
        <v>9999</v>
      </c>
      <c r="Q1908">
        <v>1926</v>
      </c>
      <c r="R1908">
        <v>213658</v>
      </c>
      <c r="S1908">
        <v>213481</v>
      </c>
      <c r="T1908">
        <v>16.985832498666088</v>
      </c>
      <c r="U1908">
        <v>62</v>
      </c>
      <c r="V1908">
        <v>86.20217322858781</v>
      </c>
      <c r="W1908">
        <v>79.541804797616891</v>
      </c>
      <c r="X1908">
        <v>1.5019329957221357</v>
      </c>
      <c r="Y1908">
        <v>3.0038659914442714</v>
      </c>
      <c r="Z1908">
        <v>59.959842364900915</v>
      </c>
      <c r="AA1908">
        <v>8.7801257008173206</v>
      </c>
      <c r="AB1908">
        <v>0</v>
      </c>
      <c r="AD1908">
        <v>13.696253911924172</v>
      </c>
      <c r="AE1908">
        <v>13.835463596102148</v>
      </c>
      <c r="AF1908">
        <v>4031</v>
      </c>
      <c r="AG1908">
        <v>6</v>
      </c>
      <c r="AH1908">
        <v>3</v>
      </c>
      <c r="AI1908">
        <v>1138</v>
      </c>
      <c r="AJ1908">
        <v>13730</v>
      </c>
      <c r="AK1908">
        <v>3575</v>
      </c>
      <c r="AL1908">
        <v>17331</v>
      </c>
      <c r="AM1908">
        <v>14</v>
      </c>
      <c r="AN1908">
        <v>4221</v>
      </c>
      <c r="AO1908">
        <v>3099</v>
      </c>
      <c r="AP1908">
        <v>898</v>
      </c>
    </row>
    <row r="1909" spans="1:42">
      <c r="A1909">
        <v>10</v>
      </c>
      <c r="B1909">
        <v>100</v>
      </c>
      <c r="C1909">
        <v>2019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63</v>
      </c>
      <c r="N1909">
        <v>99</v>
      </c>
      <c r="O1909">
        <v>99</v>
      </c>
      <c r="P1909">
        <v>9999</v>
      </c>
      <c r="Q1909">
        <v>1930</v>
      </c>
      <c r="R1909">
        <v>179587</v>
      </c>
      <c r="S1909">
        <v>179525</v>
      </c>
      <c r="T1909">
        <v>16.99406415831881</v>
      </c>
      <c r="U1909">
        <v>63</v>
      </c>
      <c r="V1909">
        <v>84.88651148910391</v>
      </c>
      <c r="W1909">
        <v>78.339781924522683</v>
      </c>
      <c r="X1909">
        <v>1.7167166888471888</v>
      </c>
      <c r="Y1909">
        <v>3.4334333776943775</v>
      </c>
      <c r="Z1909">
        <v>56.93507881973639</v>
      </c>
      <c r="AA1909">
        <v>9.0032954166619295</v>
      </c>
      <c r="AB1909">
        <v>0</v>
      </c>
      <c r="AD1909">
        <v>11.512179049137998</v>
      </c>
      <c r="AE1909">
        <v>11.458989996243861</v>
      </c>
      <c r="AF1909">
        <v>3422</v>
      </c>
      <c r="AG1909">
        <v>2</v>
      </c>
      <c r="AH1909">
        <v>1</v>
      </c>
      <c r="AI1909">
        <v>1121</v>
      </c>
      <c r="AJ1909">
        <v>12293</v>
      </c>
      <c r="AK1909">
        <v>3185</v>
      </c>
      <c r="AL1909">
        <v>16025</v>
      </c>
      <c r="AM1909">
        <v>8</v>
      </c>
      <c r="AN1909">
        <v>3630</v>
      </c>
      <c r="AO1909">
        <v>2672</v>
      </c>
      <c r="AP1909">
        <v>899</v>
      </c>
    </row>
    <row r="1910" spans="1:42">
      <c r="A1910">
        <v>10</v>
      </c>
      <c r="B1910">
        <v>101</v>
      </c>
      <c r="C1910">
        <v>2019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64</v>
      </c>
      <c r="N1910">
        <v>99</v>
      </c>
      <c r="O1910">
        <v>99</v>
      </c>
      <c r="P1910">
        <v>9999</v>
      </c>
      <c r="Q1910">
        <v>1874</v>
      </c>
      <c r="R1910">
        <v>126555</v>
      </c>
      <c r="S1910">
        <v>126480</v>
      </c>
      <c r="T1910">
        <v>16.989925328908381</v>
      </c>
      <c r="U1910">
        <v>64</v>
      </c>
      <c r="V1910">
        <v>82.920993251389092</v>
      </c>
      <c r="W1910">
        <v>76.518979206198594</v>
      </c>
      <c r="X1910">
        <v>1.8166014776184265</v>
      </c>
      <c r="Y1910">
        <v>3.633202955236853</v>
      </c>
      <c r="Z1910">
        <v>53.684959108687927</v>
      </c>
      <c r="AA1910">
        <v>9.3967292078025384</v>
      </c>
      <c r="AB1910">
        <v>0</v>
      </c>
      <c r="AD1910">
        <v>8.1126352105868449</v>
      </c>
      <c r="AE1910">
        <v>7.8855151648674866</v>
      </c>
      <c r="AF1910">
        <v>2782</v>
      </c>
      <c r="AG1910">
        <v>0</v>
      </c>
      <c r="AH1910">
        <v>4</v>
      </c>
      <c r="AI1910">
        <v>896</v>
      </c>
      <c r="AJ1910">
        <v>9415</v>
      </c>
      <c r="AK1910">
        <v>2536</v>
      </c>
      <c r="AL1910">
        <v>12402</v>
      </c>
      <c r="AM1910">
        <v>4</v>
      </c>
      <c r="AN1910">
        <v>2724</v>
      </c>
      <c r="AO1910">
        <v>1887</v>
      </c>
      <c r="AP1910">
        <v>886</v>
      </c>
    </row>
    <row r="1911" spans="1:42">
      <c r="A1911">
        <v>10</v>
      </c>
      <c r="B1911">
        <v>102</v>
      </c>
      <c r="C1911">
        <v>2019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65</v>
      </c>
      <c r="N1911">
        <v>99</v>
      </c>
      <c r="O1911">
        <v>99</v>
      </c>
      <c r="P1911">
        <v>9999</v>
      </c>
      <c r="Q1911">
        <v>1773</v>
      </c>
      <c r="R1911">
        <v>69768</v>
      </c>
      <c r="S1911">
        <v>69716</v>
      </c>
      <c r="T1911">
        <v>16.987286435041849</v>
      </c>
      <c r="U1911">
        <v>65</v>
      </c>
      <c r="V1911">
        <v>79.701925011718814</v>
      </c>
      <c r="W1911">
        <v>73.540746026737125</v>
      </c>
      <c r="X1911">
        <v>1.8231854145166839</v>
      </c>
      <c r="Y1911">
        <v>3.6463708290333678</v>
      </c>
      <c r="Z1911">
        <v>50.081699346405216</v>
      </c>
      <c r="AA1911">
        <v>9.9339463893881224</v>
      </c>
      <c r="AB1911">
        <v>0</v>
      </c>
      <c r="AD1911">
        <v>4.4723822320115572</v>
      </c>
      <c r="AE1911">
        <v>4.1773372536659661</v>
      </c>
      <c r="AF1911">
        <v>1736</v>
      </c>
      <c r="AG1911">
        <v>0</v>
      </c>
      <c r="AH1911">
        <v>2</v>
      </c>
      <c r="AI1911">
        <v>669</v>
      </c>
      <c r="AJ1911">
        <v>5695</v>
      </c>
      <c r="AK1911">
        <v>1651</v>
      </c>
      <c r="AL1911">
        <v>7530</v>
      </c>
      <c r="AM1911">
        <v>1</v>
      </c>
      <c r="AN1911">
        <v>1646</v>
      </c>
      <c r="AO1911">
        <v>1126</v>
      </c>
      <c r="AP1911">
        <v>861</v>
      </c>
    </row>
    <row r="1912" spans="1:42">
      <c r="A1912">
        <v>10</v>
      </c>
      <c r="B1912">
        <v>103</v>
      </c>
      <c r="C1912">
        <v>2019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66</v>
      </c>
      <c r="N1912">
        <v>99</v>
      </c>
      <c r="O1912">
        <v>99</v>
      </c>
      <c r="P1912">
        <v>9999</v>
      </c>
      <c r="Q1912">
        <v>1637</v>
      </c>
      <c r="R1912">
        <v>31810</v>
      </c>
      <c r="S1912">
        <v>31777</v>
      </c>
      <c r="T1912">
        <v>16.982364036466524</v>
      </c>
      <c r="U1912">
        <v>66</v>
      </c>
      <c r="V1912">
        <v>76.160248775910404</v>
      </c>
      <c r="W1912">
        <v>70.26153570192271</v>
      </c>
      <c r="X1912">
        <v>1.8138950015718325</v>
      </c>
      <c r="Y1912">
        <v>3.627790003143665</v>
      </c>
      <c r="Z1912">
        <v>46.752593524049047</v>
      </c>
      <c r="AA1912">
        <v>10.623884550083844</v>
      </c>
      <c r="AB1912">
        <v>0</v>
      </c>
      <c r="AD1912">
        <v>2.0391365497117264</v>
      </c>
      <c r="AE1912">
        <v>1.8191544724942823</v>
      </c>
      <c r="AF1912">
        <v>872</v>
      </c>
      <c r="AG1912">
        <v>1</v>
      </c>
      <c r="AH1912">
        <v>1</v>
      </c>
      <c r="AI1912">
        <v>430</v>
      </c>
      <c r="AJ1912">
        <v>2662</v>
      </c>
      <c r="AK1912">
        <v>778</v>
      </c>
      <c r="AL1912">
        <v>3581</v>
      </c>
      <c r="AM1912">
        <v>2</v>
      </c>
      <c r="AN1912">
        <v>818</v>
      </c>
      <c r="AO1912">
        <v>536</v>
      </c>
      <c r="AP1912">
        <v>793</v>
      </c>
    </row>
    <row r="1913" spans="1:42">
      <c r="A1913">
        <v>10</v>
      </c>
      <c r="B1913">
        <v>104</v>
      </c>
      <c r="C1913">
        <v>2019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67</v>
      </c>
      <c r="N1913">
        <v>99</v>
      </c>
      <c r="O1913">
        <v>99</v>
      </c>
      <c r="P1913">
        <v>9999</v>
      </c>
      <c r="Q1913">
        <v>1386</v>
      </c>
      <c r="R1913">
        <v>12805</v>
      </c>
      <c r="S1913">
        <v>12762</v>
      </c>
      <c r="T1913">
        <v>16.942912924638804</v>
      </c>
      <c r="U1913">
        <v>67</v>
      </c>
      <c r="V1913">
        <v>72.716709767604982</v>
      </c>
      <c r="W1913">
        <v>67.001976962858393</v>
      </c>
      <c r="X1913">
        <v>1.7102694260054676</v>
      </c>
      <c r="Y1913">
        <v>3.4205388520109352</v>
      </c>
      <c r="Z1913">
        <v>44.771573604060926</v>
      </c>
      <c r="AA1913">
        <v>11.363831190157422</v>
      </c>
      <c r="AB1913">
        <v>0</v>
      </c>
      <c r="AD1913">
        <v>0.82084701411690197</v>
      </c>
      <c r="AE1913">
        <v>0.69669934800824151</v>
      </c>
      <c r="AF1913">
        <v>411</v>
      </c>
      <c r="AG1913">
        <v>0</v>
      </c>
      <c r="AH1913">
        <v>0</v>
      </c>
      <c r="AI1913">
        <v>209</v>
      </c>
      <c r="AJ1913">
        <v>1150</v>
      </c>
      <c r="AK1913">
        <v>374</v>
      </c>
      <c r="AL1913">
        <v>1306</v>
      </c>
      <c r="AM1913">
        <v>1</v>
      </c>
      <c r="AN1913">
        <v>350</v>
      </c>
      <c r="AO1913">
        <v>231</v>
      </c>
      <c r="AP1913">
        <v>680</v>
      </c>
    </row>
    <row r="1914" spans="1:42">
      <c r="A1914">
        <v>10</v>
      </c>
      <c r="B1914">
        <v>105</v>
      </c>
      <c r="C1914">
        <v>2019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68</v>
      </c>
      <c r="N1914">
        <v>99</v>
      </c>
      <c r="O1914">
        <v>99</v>
      </c>
      <c r="P1914">
        <v>9999</v>
      </c>
      <c r="Q1914">
        <v>1099</v>
      </c>
      <c r="R1914">
        <v>6587</v>
      </c>
      <c r="S1914">
        <v>6540</v>
      </c>
      <c r="T1914">
        <v>16.878700470623954</v>
      </c>
      <c r="U1914">
        <v>68</v>
      </c>
      <c r="V1914">
        <v>69.173157268712302</v>
      </c>
      <c r="W1914">
        <v>63.601197247706317</v>
      </c>
      <c r="X1914">
        <v>1.8521329892211935</v>
      </c>
      <c r="Y1914">
        <v>3.704265978442387</v>
      </c>
      <c r="Z1914">
        <v>42.462425990587505</v>
      </c>
      <c r="AA1914">
        <v>12.466014003130253</v>
      </c>
      <c r="AB1914">
        <v>0</v>
      </c>
      <c r="AD1914">
        <v>0.42225062725404394</v>
      </c>
      <c r="AE1914">
        <v>0.33890820709542324</v>
      </c>
      <c r="AF1914">
        <v>295</v>
      </c>
      <c r="AG1914">
        <v>0</v>
      </c>
      <c r="AH1914">
        <v>0</v>
      </c>
      <c r="AI1914">
        <v>163</v>
      </c>
      <c r="AJ1914">
        <v>645</v>
      </c>
      <c r="AK1914">
        <v>227</v>
      </c>
      <c r="AL1914">
        <v>652</v>
      </c>
      <c r="AM1914">
        <v>0</v>
      </c>
      <c r="AN1914">
        <v>214</v>
      </c>
      <c r="AO1914">
        <v>150</v>
      </c>
      <c r="AP1914">
        <v>560</v>
      </c>
    </row>
    <row r="1915" spans="1:42">
      <c r="A1915">
        <v>10</v>
      </c>
      <c r="B1915">
        <v>106</v>
      </c>
      <c r="C1915">
        <v>2018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48</v>
      </c>
      <c r="N1915">
        <v>99</v>
      </c>
      <c r="O1915">
        <v>99</v>
      </c>
      <c r="P1915">
        <v>9999</v>
      </c>
      <c r="Q1915">
        <v>127</v>
      </c>
      <c r="R1915">
        <v>333</v>
      </c>
      <c r="S1915">
        <v>156</v>
      </c>
      <c r="T1915">
        <v>3.756756756756757</v>
      </c>
      <c r="U1915">
        <v>48</v>
      </c>
      <c r="V1915">
        <v>134.58829902491877</v>
      </c>
      <c r="W1915">
        <v>89.60705128205133</v>
      </c>
      <c r="X1915">
        <v>0.90090090090090069</v>
      </c>
      <c r="Y1915">
        <v>1.8018018018018012</v>
      </c>
      <c r="Z1915">
        <v>15.91591591591591</v>
      </c>
      <c r="AA1915">
        <v>26.494133632675744</v>
      </c>
      <c r="AB1915">
        <v>0</v>
      </c>
      <c r="AD1915">
        <v>2.038868299516489E-2</v>
      </c>
      <c r="AE1915">
        <v>1.1036806794521237E-2</v>
      </c>
      <c r="AF1915">
        <v>8</v>
      </c>
      <c r="AG1915">
        <v>0</v>
      </c>
      <c r="AH1915">
        <v>0</v>
      </c>
      <c r="AI1915">
        <v>8</v>
      </c>
      <c r="AJ1915">
        <v>13</v>
      </c>
      <c r="AK1915">
        <v>9</v>
      </c>
      <c r="AL1915">
        <v>23</v>
      </c>
      <c r="AM1915">
        <v>0</v>
      </c>
      <c r="AN1915">
        <v>19</v>
      </c>
      <c r="AO1915">
        <v>1</v>
      </c>
    </row>
    <row r="1916" spans="1:42">
      <c r="A1916">
        <v>10</v>
      </c>
      <c r="B1916">
        <v>107</v>
      </c>
      <c r="C1916">
        <v>2018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49</v>
      </c>
      <c r="N1916">
        <v>99</v>
      </c>
      <c r="O1916">
        <v>99</v>
      </c>
      <c r="P1916">
        <v>9999</v>
      </c>
      <c r="Q1916">
        <v>85</v>
      </c>
      <c r="R1916">
        <v>114</v>
      </c>
      <c r="S1916">
        <v>114</v>
      </c>
      <c r="T1916">
        <v>8.131578947368423</v>
      </c>
      <c r="U1916">
        <v>49</v>
      </c>
      <c r="V1916">
        <v>99.044876546729753</v>
      </c>
      <c r="W1916">
        <v>91.418421052631558</v>
      </c>
      <c r="X1916">
        <v>0.87719298245614019</v>
      </c>
      <c r="Y1916">
        <v>1.7543859649122804</v>
      </c>
      <c r="Z1916">
        <v>41.228070175438603</v>
      </c>
      <c r="AA1916">
        <v>27.201711007167475</v>
      </c>
      <c r="AB1916">
        <v>0</v>
      </c>
      <c r="AD1916">
        <v>6.9799094938402277E-3</v>
      </c>
      <c r="AE1916">
        <v>8.2283967300580078E-3</v>
      </c>
      <c r="AF1916">
        <v>3</v>
      </c>
      <c r="AG1916">
        <v>0</v>
      </c>
      <c r="AH1916">
        <v>0</v>
      </c>
      <c r="AI1916">
        <v>3</v>
      </c>
      <c r="AJ1916">
        <v>5</v>
      </c>
      <c r="AK1916">
        <v>2</v>
      </c>
      <c r="AL1916">
        <v>14</v>
      </c>
      <c r="AM1916">
        <v>0</v>
      </c>
      <c r="AN1916">
        <v>5</v>
      </c>
      <c r="AO1916">
        <v>2</v>
      </c>
    </row>
    <row r="1917" spans="1:42">
      <c r="A1917">
        <v>10</v>
      </c>
      <c r="B1917">
        <v>108</v>
      </c>
      <c r="C1917">
        <v>2018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50</v>
      </c>
      <c r="N1917">
        <v>99</v>
      </c>
      <c r="O1917">
        <v>99</v>
      </c>
      <c r="P1917">
        <v>9999</v>
      </c>
      <c r="Q1917">
        <v>153</v>
      </c>
      <c r="R1917">
        <v>213</v>
      </c>
      <c r="S1917">
        <v>211</v>
      </c>
      <c r="T1917">
        <v>10.910798122065724</v>
      </c>
      <c r="U1917">
        <v>50</v>
      </c>
      <c r="V1917">
        <v>100.53503668749656</v>
      </c>
      <c r="W1917">
        <v>92.427488151658721</v>
      </c>
      <c r="X1917">
        <v>1.8779342723004699</v>
      </c>
      <c r="Y1917">
        <v>3.7558685446009399</v>
      </c>
      <c r="Z1917">
        <v>38.967136150234751</v>
      </c>
      <c r="AA1917">
        <v>25.540069862319296</v>
      </c>
      <c r="AB1917">
        <v>0</v>
      </c>
      <c r="AD1917">
        <v>1.3041409843754117E-2</v>
      </c>
      <c r="AE1917">
        <v>1.5397856271907385E-2</v>
      </c>
      <c r="AF1917">
        <v>9</v>
      </c>
      <c r="AG1917">
        <v>0</v>
      </c>
      <c r="AH1917">
        <v>0</v>
      </c>
      <c r="AI1917">
        <v>0</v>
      </c>
      <c r="AJ1917">
        <v>4</v>
      </c>
      <c r="AK1917">
        <v>0</v>
      </c>
      <c r="AL1917">
        <v>9</v>
      </c>
      <c r="AM1917">
        <v>0</v>
      </c>
      <c r="AN1917">
        <v>16</v>
      </c>
      <c r="AO1917">
        <v>2</v>
      </c>
    </row>
    <row r="1918" spans="1:42">
      <c r="A1918">
        <v>10</v>
      </c>
      <c r="B1918">
        <v>109</v>
      </c>
      <c r="C1918">
        <v>2018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51</v>
      </c>
      <c r="N1918">
        <v>99</v>
      </c>
      <c r="O1918">
        <v>99</v>
      </c>
      <c r="P1918">
        <v>9999</v>
      </c>
      <c r="Q1918">
        <v>246</v>
      </c>
      <c r="R1918">
        <v>359</v>
      </c>
      <c r="S1918">
        <v>359</v>
      </c>
      <c r="T1918">
        <v>11</v>
      </c>
      <c r="U1918">
        <v>51</v>
      </c>
      <c r="V1918">
        <v>100.2577280697254</v>
      </c>
      <c r="W1918">
        <v>92.537883008356559</v>
      </c>
      <c r="X1918">
        <v>0.83565459610027859</v>
      </c>
      <c r="Y1918">
        <v>1.6713091922005572</v>
      </c>
      <c r="Z1918">
        <v>49.025069637883</v>
      </c>
      <c r="AA1918">
        <v>22.684456828206518</v>
      </c>
      <c r="AB1918">
        <v>0</v>
      </c>
      <c r="AD1918">
        <v>2.1980592177970545E-2</v>
      </c>
      <c r="AE1918">
        <v>2.6229539385026455E-2</v>
      </c>
      <c r="AF1918">
        <v>7</v>
      </c>
      <c r="AG1918">
        <v>0</v>
      </c>
      <c r="AH1918">
        <v>0</v>
      </c>
      <c r="AI1918">
        <v>5</v>
      </c>
      <c r="AJ1918">
        <v>28</v>
      </c>
      <c r="AK1918">
        <v>8</v>
      </c>
      <c r="AL1918">
        <v>21</v>
      </c>
      <c r="AM1918">
        <v>0</v>
      </c>
      <c r="AN1918">
        <v>24</v>
      </c>
      <c r="AO1918">
        <v>14</v>
      </c>
    </row>
    <row r="1919" spans="1:42">
      <c r="A1919">
        <v>10</v>
      </c>
      <c r="B1919">
        <v>110</v>
      </c>
      <c r="C1919">
        <v>2018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52</v>
      </c>
      <c r="N1919">
        <v>99</v>
      </c>
      <c r="O1919">
        <v>99</v>
      </c>
      <c r="P1919">
        <v>9999</v>
      </c>
      <c r="Q1919">
        <v>509</v>
      </c>
      <c r="R1919">
        <v>847</v>
      </c>
      <c r="S1919">
        <v>846</v>
      </c>
      <c r="T1919">
        <v>10.990554899645806</v>
      </c>
      <c r="U1919">
        <v>52</v>
      </c>
      <c r="V1919">
        <v>94.013764346398432</v>
      </c>
      <c r="W1919">
        <v>86.730851063829732</v>
      </c>
      <c r="X1919">
        <v>1.7709563164108619</v>
      </c>
      <c r="Y1919">
        <v>3.5419126328217239</v>
      </c>
      <c r="Z1919">
        <v>56.080283353010607</v>
      </c>
      <c r="AA1919">
        <v>20.333226507893873</v>
      </c>
      <c r="AB1919">
        <v>0</v>
      </c>
      <c r="AD1919">
        <v>5.1859502993707667E-2</v>
      </c>
      <c r="AE1919">
        <v>5.7932280740214642E-2</v>
      </c>
      <c r="AF1919">
        <v>17</v>
      </c>
      <c r="AG1919">
        <v>0</v>
      </c>
      <c r="AH1919">
        <v>0</v>
      </c>
      <c r="AI1919">
        <v>5</v>
      </c>
      <c r="AJ1919">
        <v>43</v>
      </c>
      <c r="AK1919">
        <v>11</v>
      </c>
      <c r="AL1919">
        <v>70</v>
      </c>
      <c r="AM1919">
        <v>0</v>
      </c>
      <c r="AN1919">
        <v>50</v>
      </c>
      <c r="AO1919">
        <v>19</v>
      </c>
    </row>
    <row r="1920" spans="1:42">
      <c r="A1920">
        <v>10</v>
      </c>
      <c r="B1920">
        <v>111</v>
      </c>
      <c r="C1920">
        <v>2018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53</v>
      </c>
      <c r="N1920">
        <v>99</v>
      </c>
      <c r="O1920">
        <v>99</v>
      </c>
      <c r="P1920">
        <v>9999</v>
      </c>
      <c r="Q1920">
        <v>958</v>
      </c>
      <c r="R1920">
        <v>2489</v>
      </c>
      <c r="S1920">
        <v>2489</v>
      </c>
      <c r="T1920">
        <v>11</v>
      </c>
      <c r="U1920">
        <v>53</v>
      </c>
      <c r="V1920">
        <v>88.62370377657362</v>
      </c>
      <c r="W1920">
        <v>81.799678585777428</v>
      </c>
      <c r="X1920">
        <v>1.5668943350743263</v>
      </c>
      <c r="Y1920">
        <v>3.1337886701486526</v>
      </c>
      <c r="Z1920">
        <v>66.010445962233831</v>
      </c>
      <c r="AA1920">
        <v>16.01113061695342</v>
      </c>
      <c r="AB1920">
        <v>0</v>
      </c>
      <c r="AD1920">
        <v>0.15239469061551172</v>
      </c>
      <c r="AE1920">
        <v>0.16075080238365841</v>
      </c>
      <c r="AF1920">
        <v>44</v>
      </c>
      <c r="AG1920">
        <v>0</v>
      </c>
      <c r="AH1920">
        <v>0</v>
      </c>
      <c r="AI1920">
        <v>15</v>
      </c>
      <c r="AJ1920">
        <v>148</v>
      </c>
      <c r="AK1920">
        <v>30</v>
      </c>
      <c r="AL1920">
        <v>179</v>
      </c>
      <c r="AM1920">
        <v>0</v>
      </c>
      <c r="AN1920">
        <v>146</v>
      </c>
      <c r="AO1920">
        <v>51</v>
      </c>
    </row>
    <row r="1921" spans="1:41">
      <c r="A1921">
        <v>10</v>
      </c>
      <c r="B1921">
        <v>112</v>
      </c>
      <c r="C1921">
        <v>2018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54</v>
      </c>
      <c r="N1921">
        <v>99</v>
      </c>
      <c r="O1921">
        <v>99</v>
      </c>
      <c r="P1921">
        <v>9999</v>
      </c>
      <c r="Q1921">
        <v>1503</v>
      </c>
      <c r="R1921">
        <v>9600</v>
      </c>
      <c r="S1921">
        <v>9600</v>
      </c>
      <c r="T1921">
        <v>11.00375</v>
      </c>
      <c r="U1921">
        <v>54</v>
      </c>
      <c r="V1921">
        <v>87.21044375225685</v>
      </c>
      <c r="W1921">
        <v>80.495239583333344</v>
      </c>
      <c r="X1921">
        <v>0.9375</v>
      </c>
      <c r="Y1921">
        <v>1.875</v>
      </c>
      <c r="Z1921">
        <v>71.8125</v>
      </c>
      <c r="AA1921">
        <v>11.701793187232951</v>
      </c>
      <c r="AB1921">
        <v>0</v>
      </c>
      <c r="AD1921">
        <v>0.5877818521128616</v>
      </c>
      <c r="AE1921">
        <v>0.61012396780355116</v>
      </c>
      <c r="AF1921">
        <v>134</v>
      </c>
      <c r="AG1921">
        <v>0</v>
      </c>
      <c r="AH1921">
        <v>0</v>
      </c>
      <c r="AI1921">
        <v>54</v>
      </c>
      <c r="AJ1921">
        <v>537</v>
      </c>
      <c r="AK1921">
        <v>141</v>
      </c>
      <c r="AL1921">
        <v>703</v>
      </c>
      <c r="AM1921">
        <v>0</v>
      </c>
      <c r="AN1921">
        <v>560</v>
      </c>
      <c r="AO1921">
        <v>158</v>
      </c>
    </row>
    <row r="1922" spans="1:41">
      <c r="A1922">
        <v>10</v>
      </c>
      <c r="B1922">
        <v>113</v>
      </c>
      <c r="C1922">
        <v>2018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55</v>
      </c>
      <c r="N1922">
        <v>99</v>
      </c>
      <c r="O1922">
        <v>99</v>
      </c>
      <c r="P1922">
        <v>9999</v>
      </c>
      <c r="Q1922">
        <v>1741</v>
      </c>
      <c r="R1922">
        <v>30760</v>
      </c>
      <c r="S1922">
        <v>30759</v>
      </c>
      <c r="T1922">
        <v>13.99954486345904</v>
      </c>
      <c r="U1922">
        <v>55</v>
      </c>
      <c r="V1922">
        <v>87.612448040380258</v>
      </c>
      <c r="W1922">
        <v>80.864985857797151</v>
      </c>
      <c r="X1922">
        <v>1.0045513654096228</v>
      </c>
      <c r="Y1922">
        <v>2.0091027308192455</v>
      </c>
      <c r="Z1922">
        <v>71.479193758127451</v>
      </c>
      <c r="AA1922">
        <v>9.5284879170225469</v>
      </c>
      <c r="AB1922">
        <v>0</v>
      </c>
      <c r="AD1922">
        <v>1.8833510178116264</v>
      </c>
      <c r="AE1922">
        <v>1.9638548363345516</v>
      </c>
      <c r="AF1922">
        <v>431</v>
      </c>
      <c r="AG1922">
        <v>0</v>
      </c>
      <c r="AH1922">
        <v>0</v>
      </c>
      <c r="AI1922">
        <v>115</v>
      </c>
      <c r="AJ1922">
        <v>1729</v>
      </c>
      <c r="AK1922">
        <v>483</v>
      </c>
      <c r="AL1922">
        <v>2150</v>
      </c>
      <c r="AM1922">
        <v>0</v>
      </c>
      <c r="AN1922">
        <v>1698</v>
      </c>
      <c r="AO1922">
        <v>492</v>
      </c>
    </row>
    <row r="1923" spans="1:41">
      <c r="A1923">
        <v>10</v>
      </c>
      <c r="B1923">
        <v>114</v>
      </c>
      <c r="C1923">
        <v>2018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56</v>
      </c>
      <c r="N1923">
        <v>99</v>
      </c>
      <c r="O1923">
        <v>99</v>
      </c>
      <c r="P1923">
        <v>9999</v>
      </c>
      <c r="Q1923">
        <v>1925</v>
      </c>
      <c r="R1923">
        <v>75007</v>
      </c>
      <c r="S1923">
        <v>74990</v>
      </c>
      <c r="T1923">
        <v>13.996866959083825</v>
      </c>
      <c r="U1923">
        <v>56</v>
      </c>
      <c r="V1923">
        <v>88.219334986811518</v>
      </c>
      <c r="W1923">
        <v>81.421770902786534</v>
      </c>
      <c r="X1923">
        <v>1.0412361512925461</v>
      </c>
      <c r="Y1923">
        <v>2.0824723025850922</v>
      </c>
      <c r="Z1923">
        <v>68.257629287933099</v>
      </c>
      <c r="AA1923">
        <v>8.8846938905679806</v>
      </c>
      <c r="AB1923">
        <v>0</v>
      </c>
      <c r="AD1923">
        <v>4.5924743105655637</v>
      </c>
      <c r="AE1923">
        <v>4.8208159707693632</v>
      </c>
      <c r="AF1923">
        <v>1063</v>
      </c>
      <c r="AG1923">
        <v>0</v>
      </c>
      <c r="AH1923">
        <v>0</v>
      </c>
      <c r="AI1923">
        <v>281</v>
      </c>
      <c r="AJ1923">
        <v>4447</v>
      </c>
      <c r="AK1923">
        <v>1102</v>
      </c>
      <c r="AL1923">
        <v>5421</v>
      </c>
      <c r="AM1923">
        <v>0</v>
      </c>
      <c r="AN1923">
        <v>3823</v>
      </c>
      <c r="AO1923">
        <v>1321</v>
      </c>
    </row>
    <row r="1924" spans="1:41">
      <c r="A1924">
        <v>10</v>
      </c>
      <c r="B1924">
        <v>115</v>
      </c>
      <c r="C1924">
        <v>2018</v>
      </c>
      <c r="D1924">
        <v>99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57</v>
      </c>
      <c r="N1924">
        <v>99</v>
      </c>
      <c r="O1924">
        <v>99</v>
      </c>
      <c r="P1924">
        <v>9999</v>
      </c>
      <c r="Q1924">
        <v>2024</v>
      </c>
      <c r="R1924">
        <v>134020</v>
      </c>
      <c r="S1924">
        <v>133931</v>
      </c>
      <c r="T1924">
        <v>13.990747649604536</v>
      </c>
      <c r="U1924">
        <v>57</v>
      </c>
      <c r="V1924">
        <v>88.423097959605315</v>
      </c>
      <c r="W1924">
        <v>81.600182183363515</v>
      </c>
      <c r="X1924">
        <v>1.1028204745560362</v>
      </c>
      <c r="Y1924">
        <v>2.2056409491120723</v>
      </c>
      <c r="Z1924">
        <v>65.485002238471893</v>
      </c>
      <c r="AA1924">
        <v>8.691686132509874</v>
      </c>
      <c r="AB1924">
        <v>0</v>
      </c>
      <c r="AD1924">
        <v>8.2056795646005938</v>
      </c>
      <c r="AE1924">
        <v>8.6287700483681267</v>
      </c>
      <c r="AF1924">
        <v>2028</v>
      </c>
      <c r="AG1924">
        <v>1</v>
      </c>
      <c r="AH1924">
        <v>0</v>
      </c>
      <c r="AI1924">
        <v>498</v>
      </c>
      <c r="AJ1924">
        <v>7898</v>
      </c>
      <c r="AK1924">
        <v>2006</v>
      </c>
      <c r="AL1924">
        <v>9750</v>
      </c>
      <c r="AM1924">
        <v>0</v>
      </c>
      <c r="AN1924">
        <v>6731</v>
      </c>
      <c r="AO1924">
        <v>2253</v>
      </c>
    </row>
    <row r="1925" spans="1:41">
      <c r="A1925">
        <v>10</v>
      </c>
      <c r="B1925">
        <v>116</v>
      </c>
      <c r="C1925">
        <v>2018</v>
      </c>
      <c r="D1925">
        <v>99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58</v>
      </c>
      <c r="N1925">
        <v>99</v>
      </c>
      <c r="O1925">
        <v>99</v>
      </c>
      <c r="P1925">
        <v>9999</v>
      </c>
      <c r="Q1925">
        <v>2086</v>
      </c>
      <c r="R1925">
        <v>191813</v>
      </c>
      <c r="S1925">
        <v>191485</v>
      </c>
      <c r="T1925">
        <v>13.976122577718922</v>
      </c>
      <c r="U1925">
        <v>58</v>
      </c>
      <c r="V1925">
        <v>88.35899120097919</v>
      </c>
      <c r="W1925">
        <v>81.518708149464544</v>
      </c>
      <c r="X1925">
        <v>1.167804059161788</v>
      </c>
      <c r="Y1925">
        <v>2.335608118323576</v>
      </c>
      <c r="Z1925">
        <v>62.873736399514115</v>
      </c>
      <c r="AA1925">
        <v>8.5952931423479253</v>
      </c>
      <c r="AB1925">
        <v>0</v>
      </c>
      <c r="AD1925">
        <v>11.744187541596284</v>
      </c>
      <c r="AE1925">
        <v>12.324482808241957</v>
      </c>
      <c r="AF1925">
        <v>2748</v>
      </c>
      <c r="AG1925">
        <v>1</v>
      </c>
      <c r="AH1925">
        <v>0</v>
      </c>
      <c r="AI1925">
        <v>690</v>
      </c>
      <c r="AJ1925">
        <v>11518</v>
      </c>
      <c r="AK1925">
        <v>3000</v>
      </c>
      <c r="AL1925">
        <v>14029</v>
      </c>
      <c r="AM1925">
        <v>6</v>
      </c>
      <c r="AN1925">
        <v>9411</v>
      </c>
      <c r="AO1925">
        <v>3238</v>
      </c>
    </row>
    <row r="1926" spans="1:41">
      <c r="A1926">
        <v>10</v>
      </c>
      <c r="B1926">
        <v>117</v>
      </c>
      <c r="C1926">
        <v>2018</v>
      </c>
      <c r="D1926">
        <v>99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59</v>
      </c>
      <c r="N1926">
        <v>99</v>
      </c>
      <c r="O1926">
        <v>99</v>
      </c>
      <c r="P1926">
        <v>9999</v>
      </c>
      <c r="Q1926">
        <v>2118</v>
      </c>
      <c r="R1926">
        <v>225876</v>
      </c>
      <c r="S1926">
        <v>225268</v>
      </c>
      <c r="T1926">
        <v>13.962448423028562</v>
      </c>
      <c r="U1926">
        <v>59</v>
      </c>
      <c r="V1926">
        <v>87.888716963606939</v>
      </c>
      <c r="W1926">
        <v>81.06255970666075</v>
      </c>
      <c r="X1926">
        <v>1.2980573411960543</v>
      </c>
      <c r="Y1926">
        <v>2.5961146823921086</v>
      </c>
      <c r="Z1926">
        <v>60.043121004444913</v>
      </c>
      <c r="AA1926">
        <v>8.670851761616456</v>
      </c>
      <c r="AB1926">
        <v>0</v>
      </c>
      <c r="AD1926">
        <v>13.829772252900488</v>
      </c>
      <c r="AE1926">
        <v>14.417716185278938</v>
      </c>
      <c r="AF1926">
        <v>3488</v>
      </c>
      <c r="AG1926">
        <v>2</v>
      </c>
      <c r="AH1926">
        <v>0</v>
      </c>
      <c r="AI1926">
        <v>907</v>
      </c>
      <c r="AJ1926">
        <v>14054</v>
      </c>
      <c r="AK1926">
        <v>3787</v>
      </c>
      <c r="AL1926">
        <v>17023</v>
      </c>
      <c r="AM1926">
        <v>4</v>
      </c>
      <c r="AN1926">
        <v>10994</v>
      </c>
      <c r="AO1926">
        <v>3735</v>
      </c>
    </row>
    <row r="1927" spans="1:41">
      <c r="A1927">
        <v>10</v>
      </c>
      <c r="B1927">
        <v>118</v>
      </c>
      <c r="C1927">
        <v>2018</v>
      </c>
      <c r="D1927">
        <v>99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60</v>
      </c>
      <c r="N1927">
        <v>99</v>
      </c>
      <c r="O1927">
        <v>99</v>
      </c>
      <c r="P1927">
        <v>9999</v>
      </c>
      <c r="Q1927">
        <v>2152</v>
      </c>
      <c r="R1927">
        <v>238339</v>
      </c>
      <c r="S1927">
        <v>235663</v>
      </c>
      <c r="T1927">
        <v>16.807744431251283</v>
      </c>
      <c r="U1927">
        <v>60</v>
      </c>
      <c r="V1927">
        <v>87.216417328473526</v>
      </c>
      <c r="W1927">
        <v>80.215417354442366</v>
      </c>
      <c r="X1927">
        <v>1.4261199384070589</v>
      </c>
      <c r="Y1927">
        <v>2.8522398768141177</v>
      </c>
      <c r="Z1927">
        <v>56.957946454419989</v>
      </c>
      <c r="AA1927">
        <v>8.9831143201321577</v>
      </c>
      <c r="AB1927">
        <v>0</v>
      </c>
      <c r="AD1927">
        <v>14.592847796950757</v>
      </c>
      <c r="AE1927">
        <v>14.92539745465815</v>
      </c>
      <c r="AF1927">
        <v>3957</v>
      </c>
      <c r="AG1927">
        <v>3</v>
      </c>
      <c r="AH1927">
        <v>2</v>
      </c>
      <c r="AI1927">
        <v>1166</v>
      </c>
      <c r="AJ1927">
        <v>15651</v>
      </c>
      <c r="AK1927">
        <v>4444</v>
      </c>
      <c r="AL1927">
        <v>18906.5</v>
      </c>
      <c r="AM1927">
        <v>8</v>
      </c>
      <c r="AN1927">
        <v>11669</v>
      </c>
      <c r="AO1927">
        <v>4045</v>
      </c>
    </row>
    <row r="1928" spans="1:41">
      <c r="A1928">
        <v>10</v>
      </c>
      <c r="B1928">
        <v>119</v>
      </c>
      <c r="C1928">
        <v>2018</v>
      </c>
      <c r="D1928">
        <v>99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61</v>
      </c>
      <c r="N1928">
        <v>99</v>
      </c>
      <c r="O1928">
        <v>99</v>
      </c>
      <c r="P1928">
        <v>9999</v>
      </c>
      <c r="Q1928">
        <v>2058</v>
      </c>
      <c r="R1928">
        <v>210284</v>
      </c>
      <c r="S1928">
        <v>209883</v>
      </c>
      <c r="T1928">
        <v>16.967367940499514</v>
      </c>
      <c r="U1928">
        <v>61</v>
      </c>
      <c r="V1928">
        <v>85.968390509517135</v>
      </c>
      <c r="W1928">
        <v>79.309733137033405</v>
      </c>
      <c r="X1928">
        <v>1.6159099123090672</v>
      </c>
      <c r="Y1928">
        <v>3.2318198246181344</v>
      </c>
      <c r="Z1928">
        <v>55.391280363698627</v>
      </c>
      <c r="AA1928">
        <v>8.9055744803385917</v>
      </c>
      <c r="AB1928">
        <v>0</v>
      </c>
      <c r="AD1928">
        <v>12.875116561427184</v>
      </c>
      <c r="AE1928">
        <v>13.142573283760118</v>
      </c>
      <c r="AF1928">
        <v>3550</v>
      </c>
      <c r="AG1928">
        <v>2</v>
      </c>
      <c r="AH1928">
        <v>1</v>
      </c>
      <c r="AI1928">
        <v>1068</v>
      </c>
      <c r="AJ1928">
        <v>14446.5</v>
      </c>
      <c r="AK1928">
        <v>3917</v>
      </c>
      <c r="AL1928">
        <v>17288</v>
      </c>
      <c r="AM1928">
        <v>8</v>
      </c>
      <c r="AN1928">
        <v>10446</v>
      </c>
      <c r="AO1928">
        <v>3486</v>
      </c>
    </row>
    <row r="1929" spans="1:41">
      <c r="A1929">
        <v>10</v>
      </c>
      <c r="B1929">
        <v>120</v>
      </c>
      <c r="C1929">
        <v>2018</v>
      </c>
      <c r="D1929">
        <v>99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62</v>
      </c>
      <c r="N1929">
        <v>99</v>
      </c>
      <c r="O1929">
        <v>99</v>
      </c>
      <c r="P1929">
        <v>9999</v>
      </c>
      <c r="Q1929">
        <v>2005</v>
      </c>
      <c r="R1929">
        <v>171294</v>
      </c>
      <c r="S1929">
        <v>171126</v>
      </c>
      <c r="T1929">
        <v>16.983011664156361</v>
      </c>
      <c r="U1929">
        <v>62</v>
      </c>
      <c r="V1929">
        <v>84.654197070254554</v>
      </c>
      <c r="W1929">
        <v>78.114789102766579</v>
      </c>
      <c r="X1929">
        <v>1.8681331511903512</v>
      </c>
      <c r="Y1929">
        <v>3.7362663023807023</v>
      </c>
      <c r="Z1929">
        <v>52.343923313134155</v>
      </c>
      <c r="AA1929">
        <v>9.1250260219589912</v>
      </c>
      <c r="AB1929">
        <v>0</v>
      </c>
      <c r="AD1929">
        <v>10.487865059981305</v>
      </c>
      <c r="AE1929">
        <v>10.55421456738385</v>
      </c>
      <c r="AF1929">
        <v>3337</v>
      </c>
      <c r="AG1929">
        <v>0</v>
      </c>
      <c r="AH1929">
        <v>1</v>
      </c>
      <c r="AI1929">
        <v>1066</v>
      </c>
      <c r="AJ1929">
        <v>12290</v>
      </c>
      <c r="AK1929">
        <v>3410</v>
      </c>
      <c r="AL1929">
        <v>14679</v>
      </c>
      <c r="AM1929">
        <v>3</v>
      </c>
      <c r="AN1929">
        <v>8575</v>
      </c>
      <c r="AO1929">
        <v>2900</v>
      </c>
    </row>
    <row r="1930" spans="1:41">
      <c r="A1930">
        <v>10</v>
      </c>
      <c r="B1930">
        <v>121</v>
      </c>
      <c r="C1930">
        <v>2018</v>
      </c>
      <c r="D1930">
        <v>99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63</v>
      </c>
      <c r="N1930">
        <v>99</v>
      </c>
      <c r="O1930">
        <v>99</v>
      </c>
      <c r="P1930">
        <v>9999</v>
      </c>
      <c r="Q1930">
        <v>1971</v>
      </c>
      <c r="R1930">
        <v>125779</v>
      </c>
      <c r="S1930">
        <v>125720</v>
      </c>
      <c r="T1930">
        <v>16.991834884996699</v>
      </c>
      <c r="U1930">
        <v>63</v>
      </c>
      <c r="V1930">
        <v>83.280767352101421</v>
      </c>
      <c r="W1930">
        <v>76.858168946866115</v>
      </c>
      <c r="X1930">
        <v>2.0702979034656019</v>
      </c>
      <c r="Y1930">
        <v>4.1405958069312039</v>
      </c>
      <c r="Z1930">
        <v>48.729120123391034</v>
      </c>
      <c r="AA1930">
        <v>9.4232106390158439</v>
      </c>
      <c r="AB1930">
        <v>0</v>
      </c>
      <c r="AD1930">
        <v>7.7011055809274591</v>
      </c>
      <c r="AE1930">
        <v>7.629060546689038</v>
      </c>
      <c r="AF1930">
        <v>2485</v>
      </c>
      <c r="AG1930">
        <v>0</v>
      </c>
      <c r="AH1930">
        <v>0</v>
      </c>
      <c r="AI1930">
        <v>857</v>
      </c>
      <c r="AJ1930">
        <v>9409</v>
      </c>
      <c r="AK1930">
        <v>2698</v>
      </c>
      <c r="AL1930">
        <v>11458</v>
      </c>
      <c r="AM1930">
        <v>5</v>
      </c>
      <c r="AN1930">
        <v>6359</v>
      </c>
      <c r="AO1930">
        <v>2165</v>
      </c>
    </row>
    <row r="1931" spans="1:41">
      <c r="A1931">
        <v>10</v>
      </c>
      <c r="B1931">
        <v>122</v>
      </c>
      <c r="C1931">
        <v>2018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64</v>
      </c>
      <c r="N1931">
        <v>99</v>
      </c>
      <c r="O1931">
        <v>99</v>
      </c>
      <c r="P1931">
        <v>9999</v>
      </c>
      <c r="Q1931">
        <v>1887</v>
      </c>
      <c r="R1931">
        <v>84641</v>
      </c>
      <c r="S1931">
        <v>84629</v>
      </c>
      <c r="T1931">
        <v>16.997412601457924</v>
      </c>
      <c r="U1931">
        <v>64</v>
      </c>
      <c r="V1931">
        <v>81.599455053118348</v>
      </c>
      <c r="W1931">
        <v>75.31244018007925</v>
      </c>
      <c r="X1931">
        <v>2.2743115038810977</v>
      </c>
      <c r="Y1931">
        <v>4.5486230077621954</v>
      </c>
      <c r="Z1931">
        <v>44.263418437872886</v>
      </c>
      <c r="AA1931">
        <v>9.8301024422221701</v>
      </c>
      <c r="AB1931">
        <v>0</v>
      </c>
      <c r="AD1931">
        <v>5.1823378900713237</v>
      </c>
      <c r="AE1931">
        <v>5.0322543507530604</v>
      </c>
      <c r="AF1931">
        <v>1867</v>
      </c>
      <c r="AG1931">
        <v>0</v>
      </c>
      <c r="AH1931">
        <v>0</v>
      </c>
      <c r="AI1931">
        <v>678</v>
      </c>
      <c r="AJ1931">
        <v>6782</v>
      </c>
      <c r="AK1931">
        <v>2070</v>
      </c>
      <c r="AL1931">
        <v>8200</v>
      </c>
      <c r="AM1931">
        <v>0</v>
      </c>
      <c r="AN1931">
        <v>4445</v>
      </c>
      <c r="AO1931">
        <v>1561</v>
      </c>
    </row>
    <row r="1932" spans="1:41">
      <c r="A1932">
        <v>10</v>
      </c>
      <c r="B1932">
        <v>123</v>
      </c>
      <c r="C1932">
        <v>2018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65</v>
      </c>
      <c r="N1932">
        <v>99</v>
      </c>
      <c r="O1932">
        <v>99</v>
      </c>
      <c r="P1932">
        <v>9999</v>
      </c>
      <c r="Q1932">
        <v>1817</v>
      </c>
      <c r="R1932">
        <v>51237</v>
      </c>
      <c r="S1932">
        <v>51206</v>
      </c>
      <c r="T1932">
        <v>16.989421706969573</v>
      </c>
      <c r="U1932">
        <v>65</v>
      </c>
      <c r="V1932">
        <v>79.828357990110305</v>
      </c>
      <c r="W1932">
        <v>73.664427996718942</v>
      </c>
      <c r="X1932">
        <v>2.4591603723871409</v>
      </c>
      <c r="Y1932">
        <v>4.9183207447742818</v>
      </c>
      <c r="Z1932">
        <v>39.155297929230819</v>
      </c>
      <c r="AA1932">
        <v>10.226981478905945</v>
      </c>
      <c r="AB1932">
        <v>0</v>
      </c>
      <c r="AD1932">
        <v>3.1371019538236129</v>
      </c>
      <c r="AE1932">
        <v>2.9782100741203688</v>
      </c>
      <c r="AF1932">
        <v>1234</v>
      </c>
      <c r="AG1932">
        <v>0</v>
      </c>
      <c r="AH1932">
        <v>0</v>
      </c>
      <c r="AI1932">
        <v>514</v>
      </c>
      <c r="AJ1932">
        <v>4208</v>
      </c>
      <c r="AK1932">
        <v>1348</v>
      </c>
      <c r="AL1932">
        <v>5121</v>
      </c>
      <c r="AM1932">
        <v>0</v>
      </c>
      <c r="AN1932">
        <v>2844</v>
      </c>
      <c r="AO1932">
        <v>958</v>
      </c>
    </row>
    <row r="1933" spans="1:41">
      <c r="A1933">
        <v>10</v>
      </c>
      <c r="B1933">
        <v>124</v>
      </c>
      <c r="C1933">
        <v>2018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66</v>
      </c>
      <c r="N1933">
        <v>99</v>
      </c>
      <c r="O1933">
        <v>99</v>
      </c>
      <c r="P1933">
        <v>9999</v>
      </c>
      <c r="Q1933">
        <v>1691</v>
      </c>
      <c r="R1933">
        <v>27921</v>
      </c>
      <c r="S1933">
        <v>27903</v>
      </c>
      <c r="T1933">
        <v>16.989040507145159</v>
      </c>
      <c r="U1933">
        <v>66</v>
      </c>
      <c r="V1933">
        <v>77.892003908135933</v>
      </c>
      <c r="W1933">
        <v>71.876687094577591</v>
      </c>
      <c r="X1933">
        <v>2.5966118692023925</v>
      </c>
      <c r="Y1933">
        <v>5.193223738404785</v>
      </c>
      <c r="Z1933">
        <v>34.114107660900395</v>
      </c>
      <c r="AA1933">
        <v>10.608413360995099</v>
      </c>
      <c r="AB1933">
        <v>0</v>
      </c>
      <c r="AD1933">
        <v>1.7095267805045005</v>
      </c>
      <c r="AE1933">
        <v>1.5834910252228929</v>
      </c>
      <c r="AF1933">
        <v>726</v>
      </c>
      <c r="AG1933">
        <v>1</v>
      </c>
      <c r="AH1933">
        <v>0</v>
      </c>
      <c r="AI1933">
        <v>362</v>
      </c>
      <c r="AJ1933">
        <v>2374</v>
      </c>
      <c r="AK1933">
        <v>737</v>
      </c>
      <c r="AL1933">
        <v>2845</v>
      </c>
      <c r="AM1933">
        <v>3</v>
      </c>
      <c r="AN1933">
        <v>1603</v>
      </c>
      <c r="AO1933">
        <v>520</v>
      </c>
    </row>
    <row r="1934" spans="1:41">
      <c r="A1934">
        <v>10</v>
      </c>
      <c r="B1934">
        <v>125</v>
      </c>
      <c r="C1934">
        <v>2018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67</v>
      </c>
      <c r="N1934">
        <v>99</v>
      </c>
      <c r="O1934">
        <v>99</v>
      </c>
      <c r="P1934">
        <v>9999</v>
      </c>
      <c r="Q1934">
        <v>1420</v>
      </c>
      <c r="R1934">
        <v>12996</v>
      </c>
      <c r="S1934">
        <v>12995</v>
      </c>
      <c r="T1934">
        <v>16.998461064943054</v>
      </c>
      <c r="U1934">
        <v>67</v>
      </c>
      <c r="V1934">
        <v>75.174008504812718</v>
      </c>
      <c r="W1934">
        <v>69.383378222393517</v>
      </c>
      <c r="X1934">
        <v>2.7777777777777781</v>
      </c>
      <c r="Y1934">
        <v>5.5555555555555562</v>
      </c>
      <c r="Z1934">
        <v>29.79378270236996</v>
      </c>
      <c r="AA1934">
        <v>11.114361031500922</v>
      </c>
      <c r="AB1934">
        <v>0</v>
      </c>
      <c r="AD1934">
        <v>0.79570968229778571</v>
      </c>
      <c r="AE1934">
        <v>0.71188260480529553</v>
      </c>
      <c r="AF1934">
        <v>384</v>
      </c>
      <c r="AG1934">
        <v>0</v>
      </c>
      <c r="AH1934">
        <v>0</v>
      </c>
      <c r="AI1934">
        <v>192</v>
      </c>
      <c r="AJ1934">
        <v>1169</v>
      </c>
      <c r="AK1934">
        <v>406</v>
      </c>
      <c r="AL1934">
        <v>1344</v>
      </c>
      <c r="AM1934">
        <v>0</v>
      </c>
      <c r="AN1934">
        <v>780</v>
      </c>
      <c r="AO1934">
        <v>244</v>
      </c>
    </row>
    <row r="1935" spans="1:41">
      <c r="A1935">
        <v>10</v>
      </c>
      <c r="B1935">
        <v>126</v>
      </c>
      <c r="C1935">
        <v>2018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68</v>
      </c>
      <c r="N1935">
        <v>99</v>
      </c>
      <c r="O1935">
        <v>99</v>
      </c>
      <c r="P1935">
        <v>9999</v>
      </c>
      <c r="Q1935">
        <v>1224</v>
      </c>
      <c r="R1935">
        <v>7629</v>
      </c>
      <c r="S1935">
        <v>7628</v>
      </c>
      <c r="T1935">
        <v>16.997771660768123</v>
      </c>
      <c r="U1935">
        <v>68</v>
      </c>
      <c r="V1935">
        <v>71.509694283648116</v>
      </c>
      <c r="W1935">
        <v>65.998308862087029</v>
      </c>
      <c r="X1935">
        <v>3.172106435968018</v>
      </c>
      <c r="Y1935">
        <v>6.344212871936036</v>
      </c>
      <c r="Z1935">
        <v>29.938392974177479</v>
      </c>
      <c r="AA1935">
        <v>12.084389663643648</v>
      </c>
      <c r="AB1935">
        <v>0</v>
      </c>
      <c r="AD1935">
        <v>0.46710289060093951</v>
      </c>
      <c r="AE1935">
        <v>0.39748445365309182</v>
      </c>
      <c r="AF1935">
        <v>296</v>
      </c>
      <c r="AG1935">
        <v>0</v>
      </c>
      <c r="AH1935">
        <v>0</v>
      </c>
      <c r="AI1935">
        <v>183</v>
      </c>
      <c r="AJ1935">
        <v>723</v>
      </c>
      <c r="AK1935">
        <v>263</v>
      </c>
      <c r="AL1935">
        <v>724</v>
      </c>
      <c r="AM1935">
        <v>1</v>
      </c>
      <c r="AN1935">
        <v>475</v>
      </c>
      <c r="AO1935">
        <v>183</v>
      </c>
    </row>
    <row r="1936" spans="1:41">
      <c r="A1936">
        <v>10</v>
      </c>
      <c r="B1936">
        <v>127</v>
      </c>
      <c r="C1936">
        <v>2017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48</v>
      </c>
      <c r="N1936">
        <v>99</v>
      </c>
      <c r="O1936">
        <v>99</v>
      </c>
      <c r="P1936">
        <v>9999</v>
      </c>
      <c r="Q1936">
        <v>150</v>
      </c>
      <c r="R1936">
        <v>326</v>
      </c>
      <c r="S1936">
        <v>207</v>
      </c>
      <c r="T1936">
        <v>5.0797546012269938</v>
      </c>
      <c r="U1936">
        <v>48</v>
      </c>
      <c r="V1936">
        <v>126.8647185977254</v>
      </c>
      <c r="W1936">
        <v>100.27053140096618</v>
      </c>
      <c r="X1936">
        <v>1.5337423312883436</v>
      </c>
      <c r="Y1936">
        <v>3.0674846625766872</v>
      </c>
      <c r="Z1936">
        <v>27.914110429447845</v>
      </c>
      <c r="AA1936">
        <v>21.563012955914711</v>
      </c>
      <c r="AB1936">
        <v>0</v>
      </c>
      <c r="AD1936">
        <v>2.063428265802475E-2</v>
      </c>
      <c r="AE1936">
        <v>1.6255984946675964E-2</v>
      </c>
      <c r="AF1936">
        <v>7</v>
      </c>
      <c r="AG1936">
        <v>0</v>
      </c>
      <c r="AH1936">
        <v>0</v>
      </c>
      <c r="AI1936">
        <v>4</v>
      </c>
      <c r="AJ1936">
        <v>15</v>
      </c>
      <c r="AK1936">
        <v>13</v>
      </c>
      <c r="AL1936">
        <v>30</v>
      </c>
      <c r="AM1936">
        <v>0</v>
      </c>
      <c r="AN1936">
        <v>16</v>
      </c>
      <c r="AO1936">
        <v>7</v>
      </c>
    </row>
    <row r="1937" spans="1:41">
      <c r="A1937">
        <v>10</v>
      </c>
      <c r="B1937">
        <v>128</v>
      </c>
      <c r="C1937">
        <v>2017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49</v>
      </c>
      <c r="N1937">
        <v>99</v>
      </c>
      <c r="O1937">
        <v>99</v>
      </c>
      <c r="P1937">
        <v>9999</v>
      </c>
      <c r="Q1937">
        <v>107</v>
      </c>
      <c r="R1937">
        <v>175</v>
      </c>
      <c r="S1937">
        <v>166</v>
      </c>
      <c r="T1937">
        <v>7.5885714285714307</v>
      </c>
      <c r="U1937">
        <v>49</v>
      </c>
      <c r="V1937">
        <v>111.11422939863456</v>
      </c>
      <c r="W1937">
        <v>100.63614457831326</v>
      </c>
      <c r="X1937">
        <v>2.8571428571428577</v>
      </c>
      <c r="Y1937">
        <v>5.7142857142857153</v>
      </c>
      <c r="Z1937">
        <v>37.142857142857153</v>
      </c>
      <c r="AA1937">
        <v>21.464389552714049</v>
      </c>
      <c r="AB1937">
        <v>0</v>
      </c>
      <c r="AD1937">
        <v>1.1076685475933525E-2</v>
      </c>
      <c r="AE1937">
        <v>1.3083733962477848E-2</v>
      </c>
      <c r="AF1937">
        <v>3</v>
      </c>
      <c r="AG1937">
        <v>0</v>
      </c>
      <c r="AH1937">
        <v>0</v>
      </c>
      <c r="AI1937">
        <v>4</v>
      </c>
      <c r="AJ1937">
        <v>5</v>
      </c>
      <c r="AK1937">
        <v>1</v>
      </c>
      <c r="AL1937">
        <v>6</v>
      </c>
      <c r="AM1937">
        <v>0</v>
      </c>
      <c r="AN1937">
        <v>9</v>
      </c>
      <c r="AO1937">
        <v>5</v>
      </c>
    </row>
    <row r="1938" spans="1:41">
      <c r="A1938">
        <v>10</v>
      </c>
      <c r="B1938">
        <v>129</v>
      </c>
      <c r="C1938">
        <v>2017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50</v>
      </c>
      <c r="N1938">
        <v>99</v>
      </c>
      <c r="O1938">
        <v>99</v>
      </c>
      <c r="P1938">
        <v>9999</v>
      </c>
      <c r="Q1938">
        <v>178</v>
      </c>
      <c r="R1938">
        <v>312</v>
      </c>
      <c r="S1938">
        <v>310</v>
      </c>
      <c r="T1938">
        <v>10.929487179487182</v>
      </c>
      <c r="U1938">
        <v>50</v>
      </c>
      <c r="V1938">
        <v>108.92810960053119</v>
      </c>
      <c r="W1938">
        <v>100.34548387096764</v>
      </c>
      <c r="X1938">
        <v>2.2435897435897441</v>
      </c>
      <c r="Y1938">
        <v>4.4871794871794881</v>
      </c>
      <c r="Z1938">
        <v>51.602564102564088</v>
      </c>
      <c r="AA1938">
        <v>20.781265498848079</v>
      </c>
      <c r="AB1938">
        <v>0</v>
      </c>
      <c r="AD1938">
        <v>1.974814781995006E-2</v>
      </c>
      <c r="AE1938">
        <v>2.4362909488087479E-2</v>
      </c>
      <c r="AF1938">
        <v>6</v>
      </c>
      <c r="AG1938">
        <v>0</v>
      </c>
      <c r="AH1938">
        <v>0</v>
      </c>
      <c r="AI1938">
        <v>2</v>
      </c>
      <c r="AJ1938">
        <v>17</v>
      </c>
      <c r="AK1938">
        <v>1</v>
      </c>
      <c r="AL1938">
        <v>18</v>
      </c>
      <c r="AM1938">
        <v>0</v>
      </c>
      <c r="AN1938">
        <v>17</v>
      </c>
      <c r="AO1938">
        <v>6</v>
      </c>
    </row>
    <row r="1939" spans="1:41">
      <c r="A1939">
        <v>10</v>
      </c>
      <c r="B1939">
        <v>130</v>
      </c>
      <c r="C1939">
        <v>2017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51</v>
      </c>
      <c r="N1939">
        <v>99</v>
      </c>
      <c r="O1939">
        <v>99</v>
      </c>
      <c r="P1939">
        <v>9999</v>
      </c>
      <c r="Q1939">
        <v>275</v>
      </c>
      <c r="R1939">
        <v>501</v>
      </c>
      <c r="S1939">
        <v>501</v>
      </c>
      <c r="T1939">
        <v>11</v>
      </c>
      <c r="U1939">
        <v>51</v>
      </c>
      <c r="V1939">
        <v>105.15545290783538</v>
      </c>
      <c r="W1939">
        <v>97.058483033932134</v>
      </c>
      <c r="X1939">
        <v>3.1936127744510983</v>
      </c>
      <c r="Y1939">
        <v>6.3872255489021965</v>
      </c>
      <c r="Z1939">
        <v>57.884231536926144</v>
      </c>
      <c r="AA1939">
        <v>20.324653252504724</v>
      </c>
      <c r="AB1939">
        <v>0</v>
      </c>
      <c r="AD1939">
        <v>3.171096813395826E-2</v>
      </c>
      <c r="AE1939">
        <v>3.8083850492028809E-2</v>
      </c>
      <c r="AF1939">
        <v>15</v>
      </c>
      <c r="AG1939">
        <v>0</v>
      </c>
      <c r="AH1939">
        <v>0</v>
      </c>
      <c r="AI1939">
        <v>2</v>
      </c>
      <c r="AJ1939">
        <v>32</v>
      </c>
      <c r="AK1939">
        <v>9</v>
      </c>
      <c r="AL1939">
        <v>25</v>
      </c>
      <c r="AM1939">
        <v>0</v>
      </c>
      <c r="AN1939">
        <v>44</v>
      </c>
      <c r="AO1939">
        <v>14</v>
      </c>
    </row>
    <row r="1940" spans="1:41">
      <c r="A1940">
        <v>10</v>
      </c>
      <c r="B1940">
        <v>131</v>
      </c>
      <c r="C1940">
        <v>2017</v>
      </c>
      <c r="D1940">
        <v>99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52</v>
      </c>
      <c r="N1940">
        <v>99</v>
      </c>
      <c r="O1940">
        <v>99</v>
      </c>
      <c r="P1940">
        <v>9999</v>
      </c>
      <c r="Q1940">
        <v>583</v>
      </c>
      <c r="R1940">
        <v>1087</v>
      </c>
      <c r="S1940">
        <v>1087</v>
      </c>
      <c r="T1940">
        <v>11</v>
      </c>
      <c r="U1940">
        <v>52</v>
      </c>
      <c r="V1940">
        <v>98.080436479182183</v>
      </c>
      <c r="W1940">
        <v>90.528242870285183</v>
      </c>
      <c r="X1940">
        <v>2.2079116835326582</v>
      </c>
      <c r="Y1940">
        <v>4.4158233670653164</v>
      </c>
      <c r="Z1940">
        <v>62.465501379944811</v>
      </c>
      <c r="AA1940">
        <v>19.677240715006121</v>
      </c>
      <c r="AB1940">
        <v>0</v>
      </c>
      <c r="AD1940">
        <v>6.8802040641941398E-2</v>
      </c>
      <c r="AE1940">
        <v>7.7069627764968771E-2</v>
      </c>
      <c r="AF1940">
        <v>18</v>
      </c>
      <c r="AG1940">
        <v>0</v>
      </c>
      <c r="AH1940">
        <v>0</v>
      </c>
      <c r="AI1940">
        <v>6</v>
      </c>
      <c r="AJ1940">
        <v>56</v>
      </c>
      <c r="AK1940">
        <v>10</v>
      </c>
      <c r="AL1940">
        <v>69</v>
      </c>
      <c r="AM1940">
        <v>0</v>
      </c>
      <c r="AN1940">
        <v>76</v>
      </c>
      <c r="AO1940">
        <v>29</v>
      </c>
    </row>
    <row r="1941" spans="1:41">
      <c r="A1941">
        <v>10</v>
      </c>
      <c r="B1941">
        <v>132</v>
      </c>
      <c r="C1941">
        <v>2017</v>
      </c>
      <c r="D1941">
        <v>99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53</v>
      </c>
      <c r="N1941">
        <v>99</v>
      </c>
      <c r="O1941">
        <v>99</v>
      </c>
      <c r="P1941">
        <v>9999</v>
      </c>
      <c r="Q1941">
        <v>1069</v>
      </c>
      <c r="R1941">
        <v>3305</v>
      </c>
      <c r="S1941">
        <v>3305</v>
      </c>
      <c r="T1941">
        <v>11</v>
      </c>
      <c r="U1941">
        <v>53</v>
      </c>
      <c r="V1941">
        <v>92.263798079996093</v>
      </c>
      <c r="W1941">
        <v>85.159485627836602</v>
      </c>
      <c r="X1941">
        <v>1.8154311649016643</v>
      </c>
      <c r="Y1941">
        <v>3.6308623298033287</v>
      </c>
      <c r="Z1941">
        <v>72.13313161875945</v>
      </c>
      <c r="AA1941">
        <v>16.392773998695802</v>
      </c>
      <c r="AB1941">
        <v>0</v>
      </c>
      <c r="AD1941">
        <v>0.20919111713120181</v>
      </c>
      <c r="AE1941">
        <v>0.22043173544085276</v>
      </c>
      <c r="AF1941">
        <v>70</v>
      </c>
      <c r="AG1941">
        <v>1</v>
      </c>
      <c r="AH1941">
        <v>0</v>
      </c>
      <c r="AI1941">
        <v>23</v>
      </c>
      <c r="AJ1941">
        <v>173</v>
      </c>
      <c r="AK1941">
        <v>43</v>
      </c>
      <c r="AL1941">
        <v>227</v>
      </c>
      <c r="AM1941">
        <v>0</v>
      </c>
      <c r="AN1941">
        <v>265</v>
      </c>
      <c r="AO1941">
        <v>79</v>
      </c>
    </row>
    <row r="1942" spans="1:41">
      <c r="A1942">
        <v>10</v>
      </c>
      <c r="B1942">
        <v>133</v>
      </c>
      <c r="C1942">
        <v>2017</v>
      </c>
      <c r="D1942">
        <v>99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54</v>
      </c>
      <c r="N1942">
        <v>99</v>
      </c>
      <c r="O1942">
        <v>99</v>
      </c>
      <c r="P1942">
        <v>9999</v>
      </c>
      <c r="Q1942">
        <v>1573</v>
      </c>
      <c r="R1942">
        <v>12576</v>
      </c>
      <c r="S1942">
        <v>12576</v>
      </c>
      <c r="T1942">
        <v>11.001908396946561</v>
      </c>
      <c r="U1942">
        <v>54</v>
      </c>
      <c r="V1942">
        <v>89.859470238931806</v>
      </c>
      <c r="W1942">
        <v>82.940291030534723</v>
      </c>
      <c r="X1942">
        <v>1.6937022900763363</v>
      </c>
      <c r="Y1942">
        <v>3.3874045801526727</v>
      </c>
      <c r="Z1942">
        <v>76.383587786259525</v>
      </c>
      <c r="AA1942">
        <v>11.666228685437263</v>
      </c>
      <c r="AB1942">
        <v>0</v>
      </c>
      <c r="AD1942">
        <v>0.79600226597337154</v>
      </c>
      <c r="AE1942">
        <v>0.81691657911560844</v>
      </c>
      <c r="AF1942">
        <v>207</v>
      </c>
      <c r="AG1942">
        <v>1</v>
      </c>
      <c r="AH1942">
        <v>0</v>
      </c>
      <c r="AI1942">
        <v>59</v>
      </c>
      <c r="AJ1942">
        <v>740</v>
      </c>
      <c r="AK1942">
        <v>184</v>
      </c>
      <c r="AL1942">
        <v>845</v>
      </c>
      <c r="AM1942">
        <v>0</v>
      </c>
      <c r="AN1942">
        <v>1029</v>
      </c>
      <c r="AO1942">
        <v>315</v>
      </c>
    </row>
    <row r="1943" spans="1:41">
      <c r="A1943">
        <v>10</v>
      </c>
      <c r="B1943">
        <v>134</v>
      </c>
      <c r="C1943">
        <v>2017</v>
      </c>
      <c r="D1943">
        <v>99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55</v>
      </c>
      <c r="N1943">
        <v>99</v>
      </c>
      <c r="O1943">
        <v>99</v>
      </c>
      <c r="P1943">
        <v>9999</v>
      </c>
      <c r="Q1943">
        <v>1820</v>
      </c>
      <c r="R1943">
        <v>39017</v>
      </c>
      <c r="S1943">
        <v>39017</v>
      </c>
      <c r="T1943">
        <v>14</v>
      </c>
      <c r="U1943">
        <v>55</v>
      </c>
      <c r="V1943">
        <v>90.092820333807751</v>
      </c>
      <c r="W1943">
        <v>83.155673168105977</v>
      </c>
      <c r="X1943">
        <v>1.7043852679601197</v>
      </c>
      <c r="Y1943">
        <v>3.4087705359202394</v>
      </c>
      <c r="Z1943">
        <v>75.459415126739614</v>
      </c>
      <c r="AA1943">
        <v>9.5622472750345775</v>
      </c>
      <c r="AB1943">
        <v>0</v>
      </c>
      <c r="AD1943">
        <v>2.4695944983685618</v>
      </c>
      <c r="AE1943">
        <v>2.5410627141124178</v>
      </c>
      <c r="AF1943">
        <v>568</v>
      </c>
      <c r="AG1943">
        <v>9</v>
      </c>
      <c r="AH1943">
        <v>0</v>
      </c>
      <c r="AI1943">
        <v>170</v>
      </c>
      <c r="AJ1943">
        <v>2227</v>
      </c>
      <c r="AK1943">
        <v>555</v>
      </c>
      <c r="AL1943">
        <v>2463</v>
      </c>
      <c r="AM1943">
        <v>1</v>
      </c>
      <c r="AN1943">
        <v>2925</v>
      </c>
      <c r="AO1943">
        <v>879</v>
      </c>
    </row>
    <row r="1944" spans="1:41">
      <c r="A1944">
        <v>10</v>
      </c>
      <c r="B1944">
        <v>135</v>
      </c>
      <c r="C1944">
        <v>2017</v>
      </c>
      <c r="D1944">
        <v>99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56</v>
      </c>
      <c r="N1944">
        <v>99</v>
      </c>
      <c r="O1944">
        <v>99</v>
      </c>
      <c r="P1944">
        <v>9999</v>
      </c>
      <c r="Q1944">
        <v>2029</v>
      </c>
      <c r="R1944">
        <v>86924</v>
      </c>
      <c r="S1944">
        <v>86924</v>
      </c>
      <c r="T1944">
        <v>14.000103538723485</v>
      </c>
      <c r="U1944">
        <v>56</v>
      </c>
      <c r="V1944">
        <v>90.470991134433419</v>
      </c>
      <c r="W1944">
        <v>83.504724817081751</v>
      </c>
      <c r="X1944">
        <v>1.7843173346831716</v>
      </c>
      <c r="Y1944">
        <v>3.5686346693663431</v>
      </c>
      <c r="Z1944">
        <v>72.465602135198537</v>
      </c>
      <c r="AA1944">
        <v>8.9140025241400753</v>
      </c>
      <c r="AB1944">
        <v>0</v>
      </c>
      <c r="AD1944">
        <v>5.5018846189145476</v>
      </c>
      <c r="AE1944">
        <v>5.684867917598468</v>
      </c>
      <c r="AF1944">
        <v>1344</v>
      </c>
      <c r="AG1944">
        <v>17</v>
      </c>
      <c r="AH1944">
        <v>0</v>
      </c>
      <c r="AI1944">
        <v>309</v>
      </c>
      <c r="AJ1944">
        <v>4817</v>
      </c>
      <c r="AK1944">
        <v>1369</v>
      </c>
      <c r="AL1944">
        <v>5639</v>
      </c>
      <c r="AM1944">
        <v>2</v>
      </c>
      <c r="AN1944">
        <v>6302</v>
      </c>
      <c r="AO1944">
        <v>2003</v>
      </c>
    </row>
    <row r="1945" spans="1:41">
      <c r="A1945">
        <v>10</v>
      </c>
      <c r="B1945">
        <v>136</v>
      </c>
      <c r="C1945">
        <v>2017</v>
      </c>
      <c r="D1945">
        <v>99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57</v>
      </c>
      <c r="N1945">
        <v>99</v>
      </c>
      <c r="O1945">
        <v>99</v>
      </c>
      <c r="P1945">
        <v>9999</v>
      </c>
      <c r="Q1945">
        <v>2128</v>
      </c>
      <c r="R1945">
        <v>145735</v>
      </c>
      <c r="S1945">
        <v>145735</v>
      </c>
      <c r="T1945">
        <v>14</v>
      </c>
      <c r="U1945">
        <v>57</v>
      </c>
      <c r="V1945">
        <v>90.487785957095809</v>
      </c>
      <c r="W1945">
        <v>83.520226438398453</v>
      </c>
      <c r="X1945">
        <v>1.761416269255841</v>
      </c>
      <c r="Y1945">
        <v>3.5228325385116821</v>
      </c>
      <c r="Z1945">
        <v>68.614265619103122</v>
      </c>
      <c r="AA1945">
        <v>8.7259482761562488</v>
      </c>
      <c r="AB1945">
        <v>0</v>
      </c>
      <c r="AD1945">
        <v>9.2243471876295597</v>
      </c>
      <c r="AE1945">
        <v>9.5329025797285851</v>
      </c>
      <c r="AF1945">
        <v>2464</v>
      </c>
      <c r="AG1945">
        <v>81</v>
      </c>
      <c r="AH1945">
        <v>1</v>
      </c>
      <c r="AI1945">
        <v>669</v>
      </c>
      <c r="AJ1945">
        <v>8351</v>
      </c>
      <c r="AK1945">
        <v>2315</v>
      </c>
      <c r="AL1945">
        <v>9586</v>
      </c>
      <c r="AM1945">
        <v>1</v>
      </c>
      <c r="AN1945">
        <v>10123</v>
      </c>
      <c r="AO1945">
        <v>3421</v>
      </c>
    </row>
    <row r="1946" spans="1:41">
      <c r="A1946">
        <v>10</v>
      </c>
      <c r="B1946">
        <v>137</v>
      </c>
      <c r="C1946">
        <v>2017</v>
      </c>
      <c r="D1946">
        <v>99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58</v>
      </c>
      <c r="N1946">
        <v>99</v>
      </c>
      <c r="O1946">
        <v>99</v>
      </c>
      <c r="P1946">
        <v>9999</v>
      </c>
      <c r="Q1946">
        <v>2193</v>
      </c>
      <c r="R1946">
        <v>195237</v>
      </c>
      <c r="S1946">
        <v>195237</v>
      </c>
      <c r="T1946">
        <v>14.000107561579002</v>
      </c>
      <c r="U1946">
        <v>58</v>
      </c>
      <c r="V1946">
        <v>90.203730276404144</v>
      </c>
      <c r="W1946">
        <v>83.258043045120132</v>
      </c>
      <c r="X1946">
        <v>1.864912900730906</v>
      </c>
      <c r="Y1946">
        <v>3.729825801461812</v>
      </c>
      <c r="Z1946">
        <v>64.870900495295444</v>
      </c>
      <c r="AA1946">
        <v>8.6806965646308303</v>
      </c>
      <c r="AB1946">
        <v>0</v>
      </c>
      <c r="AD1946">
        <v>12.357593384370483</v>
      </c>
      <c r="AE1946">
        <v>12.730866113329101</v>
      </c>
      <c r="AF1946">
        <v>3310</v>
      </c>
      <c r="AG1946">
        <v>118</v>
      </c>
      <c r="AH1946">
        <v>0</v>
      </c>
      <c r="AI1946">
        <v>847</v>
      </c>
      <c r="AJ1946">
        <v>11532</v>
      </c>
      <c r="AK1946">
        <v>3245</v>
      </c>
      <c r="AL1946">
        <v>13474</v>
      </c>
      <c r="AM1946">
        <v>6</v>
      </c>
      <c r="AN1946">
        <v>13302</v>
      </c>
      <c r="AO1946">
        <v>4688</v>
      </c>
    </row>
    <row r="1947" spans="1:41">
      <c r="A1947">
        <v>10</v>
      </c>
      <c r="B1947">
        <v>138</v>
      </c>
      <c r="C1947">
        <v>2017</v>
      </c>
      <c r="D1947">
        <v>99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59</v>
      </c>
      <c r="N1947">
        <v>99</v>
      </c>
      <c r="O1947">
        <v>99</v>
      </c>
      <c r="P1947">
        <v>9999</v>
      </c>
      <c r="Q1947">
        <v>2196</v>
      </c>
      <c r="R1947">
        <v>220732</v>
      </c>
      <c r="S1947">
        <v>220731</v>
      </c>
      <c r="T1947">
        <v>14.000045303807337</v>
      </c>
      <c r="U1947">
        <v>59</v>
      </c>
      <c r="V1947">
        <v>89.595559496041389</v>
      </c>
      <c r="W1947">
        <v>82.696530165677743</v>
      </c>
      <c r="X1947">
        <v>1.9113676313357375</v>
      </c>
      <c r="Y1947">
        <v>3.822735262671475</v>
      </c>
      <c r="Z1947">
        <v>61.257543083920787</v>
      </c>
      <c r="AA1947">
        <v>8.7356225301383184</v>
      </c>
      <c r="AB1947">
        <v>0</v>
      </c>
      <c r="AD1947">
        <v>13.97130821985005</v>
      </c>
      <c r="AE1947">
        <v>14.296187805845362</v>
      </c>
      <c r="AF1947">
        <v>3854</v>
      </c>
      <c r="AG1947">
        <v>208</v>
      </c>
      <c r="AH1947">
        <v>0</v>
      </c>
      <c r="AI1947">
        <v>1006</v>
      </c>
      <c r="AJ1947">
        <v>13473</v>
      </c>
      <c r="AK1947">
        <v>3977</v>
      </c>
      <c r="AL1947">
        <v>15507</v>
      </c>
      <c r="AM1947">
        <v>1</v>
      </c>
      <c r="AN1947">
        <v>14780</v>
      </c>
      <c r="AO1947">
        <v>5182</v>
      </c>
    </row>
    <row r="1948" spans="1:41">
      <c r="A1948">
        <v>10</v>
      </c>
      <c r="B1948">
        <v>139</v>
      </c>
      <c r="C1948">
        <v>2017</v>
      </c>
      <c r="D1948">
        <v>99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60</v>
      </c>
      <c r="N1948">
        <v>99</v>
      </c>
      <c r="O1948">
        <v>99</v>
      </c>
      <c r="P1948">
        <v>9999</v>
      </c>
      <c r="Q1948">
        <v>2238</v>
      </c>
      <c r="R1948">
        <v>222941</v>
      </c>
      <c r="S1948">
        <v>222421</v>
      </c>
      <c r="T1948">
        <v>16.959473582696774</v>
      </c>
      <c r="U1948">
        <v>60</v>
      </c>
      <c r="V1948">
        <v>88.781864254062356</v>
      </c>
      <c r="W1948">
        <v>81.871193367532612</v>
      </c>
      <c r="X1948">
        <v>2.0848565315487062</v>
      </c>
      <c r="Y1948">
        <v>4.1697130630974124</v>
      </c>
      <c r="Z1948">
        <v>57.660546960855122</v>
      </c>
      <c r="AA1948">
        <v>9.0772494052502104</v>
      </c>
      <c r="AB1948">
        <v>0</v>
      </c>
      <c r="AD1948">
        <v>14.111127638229123</v>
      </c>
      <c r="AE1948">
        <v>14.261872060709443</v>
      </c>
      <c r="AF1948">
        <v>4370</v>
      </c>
      <c r="AG1948">
        <v>244</v>
      </c>
      <c r="AH1948">
        <v>1</v>
      </c>
      <c r="AI1948">
        <v>1274</v>
      </c>
      <c r="AJ1948">
        <v>14243</v>
      </c>
      <c r="AK1948">
        <v>4125</v>
      </c>
      <c r="AL1948">
        <v>16255</v>
      </c>
      <c r="AM1948">
        <v>8</v>
      </c>
      <c r="AN1948">
        <v>15015</v>
      </c>
      <c r="AO1948">
        <v>5467</v>
      </c>
    </row>
    <row r="1949" spans="1:41">
      <c r="A1949">
        <v>10</v>
      </c>
      <c r="B1949">
        <v>140</v>
      </c>
      <c r="C1949">
        <v>2017</v>
      </c>
      <c r="D1949">
        <v>99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61</v>
      </c>
      <c r="N1949">
        <v>99</v>
      </c>
      <c r="O1949">
        <v>99</v>
      </c>
      <c r="P1949">
        <v>9999</v>
      </c>
      <c r="Q1949">
        <v>2143</v>
      </c>
      <c r="R1949">
        <v>193143</v>
      </c>
      <c r="S1949">
        <v>193137</v>
      </c>
      <c r="T1949">
        <v>16.999363166151504</v>
      </c>
      <c r="U1949">
        <v>61</v>
      </c>
      <c r="V1949">
        <v>87.598818573097063</v>
      </c>
      <c r="W1949">
        <v>80.8528738667368</v>
      </c>
      <c r="X1949">
        <v>2.2718918107309087</v>
      </c>
      <c r="Y1949">
        <v>4.5437836214618175</v>
      </c>
      <c r="Z1949">
        <v>54.871778940991888</v>
      </c>
      <c r="AA1949">
        <v>9.0551939698998272</v>
      </c>
      <c r="AB1949">
        <v>0</v>
      </c>
      <c r="AD1949">
        <v>12.225052930732739</v>
      </c>
      <c r="AE1949">
        <v>12.230115792835113</v>
      </c>
      <c r="AF1949">
        <v>3878</v>
      </c>
      <c r="AG1949">
        <v>236</v>
      </c>
      <c r="AH1949">
        <v>1</v>
      </c>
      <c r="AI1949">
        <v>1115</v>
      </c>
      <c r="AJ1949">
        <v>12806</v>
      </c>
      <c r="AK1949">
        <v>3845</v>
      </c>
      <c r="AL1949">
        <v>14786</v>
      </c>
      <c r="AM1949">
        <v>5</v>
      </c>
      <c r="AN1949">
        <v>12974</v>
      </c>
      <c r="AO1949">
        <v>4806</v>
      </c>
    </row>
    <row r="1950" spans="1:41">
      <c r="A1950">
        <v>10</v>
      </c>
      <c r="B1950">
        <v>141</v>
      </c>
      <c r="C1950">
        <v>2017</v>
      </c>
      <c r="D1950">
        <v>99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62</v>
      </c>
      <c r="N1950">
        <v>99</v>
      </c>
      <c r="O1950">
        <v>99</v>
      </c>
      <c r="P1950">
        <v>9999</v>
      </c>
      <c r="Q1950">
        <v>2079</v>
      </c>
      <c r="R1950">
        <v>157582</v>
      </c>
      <c r="S1950">
        <v>157568</v>
      </c>
      <c r="T1950">
        <v>16.997842393166735</v>
      </c>
      <c r="U1950">
        <v>62</v>
      </c>
      <c r="V1950">
        <v>86.339638369964604</v>
      </c>
      <c r="W1950">
        <v>79.688849258732517</v>
      </c>
      <c r="X1950">
        <v>2.5155157314921754</v>
      </c>
      <c r="Y1950">
        <v>5.0310314629843509</v>
      </c>
      <c r="Z1950">
        <v>51.688644642154578</v>
      </c>
      <c r="AA1950">
        <v>9.2796154074433304</v>
      </c>
      <c r="AB1950">
        <v>0</v>
      </c>
      <c r="AD1950">
        <v>9.9742071466774682</v>
      </c>
      <c r="AE1950">
        <v>9.8341132303840801</v>
      </c>
      <c r="AF1950">
        <v>3507</v>
      </c>
      <c r="AG1950">
        <v>265</v>
      </c>
      <c r="AH1950">
        <v>1</v>
      </c>
      <c r="AI1950">
        <v>1112</v>
      </c>
      <c r="AJ1950">
        <v>10818</v>
      </c>
      <c r="AK1950">
        <v>3314</v>
      </c>
      <c r="AL1950">
        <v>12277</v>
      </c>
      <c r="AM1950">
        <v>4</v>
      </c>
      <c r="AN1950">
        <v>10682</v>
      </c>
      <c r="AO1950">
        <v>3840</v>
      </c>
    </row>
    <row r="1951" spans="1:41">
      <c r="A1951">
        <v>10</v>
      </c>
      <c r="B1951">
        <v>142</v>
      </c>
      <c r="C1951">
        <v>2017</v>
      </c>
      <c r="D1951">
        <v>99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63</v>
      </c>
      <c r="N1951">
        <v>99</v>
      </c>
      <c r="O1951">
        <v>99</v>
      </c>
      <c r="P1951">
        <v>9999</v>
      </c>
      <c r="Q1951">
        <v>2026</v>
      </c>
      <c r="R1951">
        <v>117788</v>
      </c>
      <c r="S1951">
        <v>117775</v>
      </c>
      <c r="T1951">
        <v>16.997741705436891</v>
      </c>
      <c r="U1951">
        <v>63</v>
      </c>
      <c r="V1951">
        <v>84.941974627513417</v>
      </c>
      <c r="W1951">
        <v>78.398072596051577</v>
      </c>
      <c r="X1951">
        <v>2.7396678778822969</v>
      </c>
      <c r="Y1951">
        <v>5.4793357557645939</v>
      </c>
      <c r="Z1951">
        <v>47.744252385642</v>
      </c>
      <c r="AA1951">
        <v>9.5589428511328354</v>
      </c>
      <c r="AB1951">
        <v>0</v>
      </c>
      <c r="AD1951">
        <v>7.455432164795762</v>
      </c>
      <c r="AE1951">
        <v>7.2314955798634655</v>
      </c>
      <c r="AF1951">
        <v>2767</v>
      </c>
      <c r="AG1951">
        <v>214</v>
      </c>
      <c r="AH1951">
        <v>0</v>
      </c>
      <c r="AI1951">
        <v>970</v>
      </c>
      <c r="AJ1951">
        <v>8314</v>
      </c>
      <c r="AK1951">
        <v>2642</v>
      </c>
      <c r="AL1951">
        <v>9826</v>
      </c>
      <c r="AM1951">
        <v>2</v>
      </c>
      <c r="AN1951">
        <v>7947</v>
      </c>
      <c r="AO1951">
        <v>3063</v>
      </c>
    </row>
    <row r="1952" spans="1:41">
      <c r="A1952">
        <v>10</v>
      </c>
      <c r="B1952">
        <v>143</v>
      </c>
      <c r="C1952">
        <v>2017</v>
      </c>
      <c r="D1952">
        <v>99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64</v>
      </c>
      <c r="N1952">
        <v>99</v>
      </c>
      <c r="O1952">
        <v>99</v>
      </c>
      <c r="P1952">
        <v>9999</v>
      </c>
      <c r="Q1952">
        <v>1957</v>
      </c>
      <c r="R1952">
        <v>79900</v>
      </c>
      <c r="S1952">
        <v>79895</v>
      </c>
      <c r="T1952">
        <v>16.998673341677094</v>
      </c>
      <c r="U1952">
        <v>64</v>
      </c>
      <c r="V1952">
        <v>83.478747871751551</v>
      </c>
      <c r="W1952">
        <v>77.049076913448516</v>
      </c>
      <c r="X1952">
        <v>2.9361702127659575</v>
      </c>
      <c r="Y1952">
        <v>5.8723404255319149</v>
      </c>
      <c r="Z1952">
        <v>43.204005006257823</v>
      </c>
      <c r="AA1952">
        <v>9.9807737507645466</v>
      </c>
      <c r="AB1952">
        <v>0</v>
      </c>
      <c r="AD1952">
        <v>5.0572981115833668</v>
      </c>
      <c r="AE1952">
        <v>4.8212168698306801</v>
      </c>
      <c r="AF1952">
        <v>2055</v>
      </c>
      <c r="AG1952">
        <v>160</v>
      </c>
      <c r="AH1952">
        <v>1</v>
      </c>
      <c r="AI1952">
        <v>846</v>
      </c>
      <c r="AJ1952">
        <v>6046</v>
      </c>
      <c r="AK1952">
        <v>1969</v>
      </c>
      <c r="AL1952">
        <v>6866</v>
      </c>
      <c r="AM1952">
        <v>1</v>
      </c>
      <c r="AN1952">
        <v>5646</v>
      </c>
      <c r="AO1952">
        <v>2111</v>
      </c>
    </row>
    <row r="1953" spans="1:41">
      <c r="A1953">
        <v>10</v>
      </c>
      <c r="B1953">
        <v>144</v>
      </c>
      <c r="C1953">
        <v>2017</v>
      </c>
      <c r="D1953">
        <v>99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65</v>
      </c>
      <c r="N1953">
        <v>99</v>
      </c>
      <c r="O1953">
        <v>99</v>
      </c>
      <c r="P1953">
        <v>9999</v>
      </c>
      <c r="Q1953">
        <v>1843</v>
      </c>
      <c r="R1953">
        <v>49480</v>
      </c>
      <c r="S1953">
        <v>49479</v>
      </c>
      <c r="T1953">
        <v>16.999535165723529</v>
      </c>
      <c r="U1953">
        <v>65</v>
      </c>
      <c r="V1953">
        <v>81.709839058197616</v>
      </c>
      <c r="W1953">
        <v>75.417419511307372</v>
      </c>
      <c r="X1953">
        <v>3.1224737267582854</v>
      </c>
      <c r="Y1953">
        <v>6.2449474535165708</v>
      </c>
      <c r="Z1953">
        <v>38.613581244947447</v>
      </c>
      <c r="AA1953">
        <v>10.355266516000697</v>
      </c>
      <c r="AB1953">
        <v>0</v>
      </c>
      <c r="AD1953">
        <v>3.1318536991382344</v>
      </c>
      <c r="AE1953">
        <v>2.9225517403805812</v>
      </c>
      <c r="AF1953">
        <v>1389</v>
      </c>
      <c r="AG1953">
        <v>111</v>
      </c>
      <c r="AH1953">
        <v>0</v>
      </c>
      <c r="AI1953">
        <v>583</v>
      </c>
      <c r="AJ1953">
        <v>3887</v>
      </c>
      <c r="AK1953">
        <v>1281</v>
      </c>
      <c r="AL1953">
        <v>4467</v>
      </c>
      <c r="AM1953">
        <v>1</v>
      </c>
      <c r="AN1953">
        <v>3419</v>
      </c>
      <c r="AO1953">
        <v>1360</v>
      </c>
    </row>
    <row r="1954" spans="1:41">
      <c r="A1954">
        <v>10</v>
      </c>
      <c r="B1954">
        <v>145</v>
      </c>
      <c r="C1954">
        <v>2017</v>
      </c>
      <c r="D1954">
        <v>99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66</v>
      </c>
      <c r="N1954">
        <v>99</v>
      </c>
      <c r="O1954">
        <v>99</v>
      </c>
      <c r="P1954">
        <v>9999</v>
      </c>
      <c r="Q1954">
        <v>1733</v>
      </c>
      <c r="R1954">
        <v>27399</v>
      </c>
      <c r="S1954">
        <v>27396</v>
      </c>
      <c r="T1954">
        <v>16.997919632103368</v>
      </c>
      <c r="U1954">
        <v>66</v>
      </c>
      <c r="V1954">
        <v>79.682101617193211</v>
      </c>
      <c r="W1954">
        <v>73.543272740545774</v>
      </c>
      <c r="X1954">
        <v>3.0913536990401114</v>
      </c>
      <c r="Y1954">
        <v>6.1827073980802227</v>
      </c>
      <c r="Z1954">
        <v>34.333369831015737</v>
      </c>
      <c r="AA1954">
        <v>10.7682408308699</v>
      </c>
      <c r="AB1954">
        <v>0</v>
      </c>
      <c r="AD1954">
        <v>1.73422917345773</v>
      </c>
      <c r="AE1954">
        <v>1.5779736121936108</v>
      </c>
      <c r="AF1954">
        <v>880</v>
      </c>
      <c r="AG1954">
        <v>77</v>
      </c>
      <c r="AH1954">
        <v>0</v>
      </c>
      <c r="AI1954">
        <v>401</v>
      </c>
      <c r="AJ1954">
        <v>2253</v>
      </c>
      <c r="AK1954">
        <v>746</v>
      </c>
      <c r="AL1954">
        <v>2430</v>
      </c>
      <c r="AM1954">
        <v>0</v>
      </c>
      <c r="AN1954">
        <v>1933</v>
      </c>
      <c r="AO1954">
        <v>810</v>
      </c>
    </row>
    <row r="1955" spans="1:41">
      <c r="A1955">
        <v>10</v>
      </c>
      <c r="B1955">
        <v>146</v>
      </c>
      <c r="C1955">
        <v>2017</v>
      </c>
      <c r="D1955">
        <v>99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67</v>
      </c>
      <c r="N1955">
        <v>99</v>
      </c>
      <c r="O1955">
        <v>99</v>
      </c>
      <c r="P1955">
        <v>9999</v>
      </c>
      <c r="Q1955">
        <v>1458</v>
      </c>
      <c r="R1955">
        <v>13020</v>
      </c>
      <c r="S1955">
        <v>13020</v>
      </c>
      <c r="T1955">
        <v>17</v>
      </c>
      <c r="U1955">
        <v>67</v>
      </c>
      <c r="V1955">
        <v>77.315239659628602</v>
      </c>
      <c r="W1955">
        <v>71.361966205837206</v>
      </c>
      <c r="X1955">
        <v>3.2872503840245773</v>
      </c>
      <c r="Y1955">
        <v>6.5745007680491545</v>
      </c>
      <c r="Z1955">
        <v>30.852534562211993</v>
      </c>
      <c r="AA1955">
        <v>11.204324055794352</v>
      </c>
      <c r="AB1955">
        <v>0</v>
      </c>
      <c r="AD1955">
        <v>0.8241053994094546</v>
      </c>
      <c r="AE1955">
        <v>0.72769169446246351</v>
      </c>
      <c r="AF1955">
        <v>468</v>
      </c>
      <c r="AG1955">
        <v>40</v>
      </c>
      <c r="AH1955">
        <v>0</v>
      </c>
      <c r="AI1955">
        <v>243</v>
      </c>
      <c r="AJ1955">
        <v>1084</v>
      </c>
      <c r="AK1955">
        <v>441</v>
      </c>
      <c r="AL1955">
        <v>1201</v>
      </c>
      <c r="AM1955">
        <v>0</v>
      </c>
      <c r="AN1955">
        <v>927</v>
      </c>
      <c r="AO1955">
        <v>427</v>
      </c>
    </row>
    <row r="1956" spans="1:41">
      <c r="A1956">
        <v>10</v>
      </c>
      <c r="B1956">
        <v>147</v>
      </c>
      <c r="C1956">
        <v>2017</v>
      </c>
      <c r="D1956">
        <v>99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68</v>
      </c>
      <c r="N1956">
        <v>99</v>
      </c>
      <c r="O1956">
        <v>99</v>
      </c>
      <c r="P1956">
        <v>9999</v>
      </c>
      <c r="Q1956">
        <v>1231</v>
      </c>
      <c r="R1956">
        <v>7590</v>
      </c>
      <c r="S1956">
        <v>7589</v>
      </c>
      <c r="T1956">
        <v>16.997760210803687</v>
      </c>
      <c r="U1956">
        <v>68</v>
      </c>
      <c r="V1956">
        <v>73.052118115302804</v>
      </c>
      <c r="W1956">
        <v>67.423415469758737</v>
      </c>
      <c r="X1956">
        <v>3.4650856389986826</v>
      </c>
      <c r="Y1956">
        <v>6.9301712779973652</v>
      </c>
      <c r="Z1956">
        <v>30.619235836627144</v>
      </c>
      <c r="AA1956">
        <v>12.461655030629451</v>
      </c>
      <c r="AB1956">
        <v>0</v>
      </c>
      <c r="AD1956">
        <v>0.48041167292763121</v>
      </c>
      <c r="AE1956">
        <v>0.40074206159042425</v>
      </c>
      <c r="AF1956">
        <v>374</v>
      </c>
      <c r="AG1956">
        <v>30</v>
      </c>
      <c r="AH1956">
        <v>0</v>
      </c>
      <c r="AI1956">
        <v>209</v>
      </c>
      <c r="AJ1956">
        <v>701</v>
      </c>
      <c r="AK1956">
        <v>291</v>
      </c>
      <c r="AL1956">
        <v>694</v>
      </c>
      <c r="AM1956">
        <v>0</v>
      </c>
      <c r="AN1956">
        <v>568</v>
      </c>
      <c r="AO1956">
        <v>281</v>
      </c>
    </row>
    <row r="1957" spans="1:41">
      <c r="A1957">
        <v>10</v>
      </c>
      <c r="B1957">
        <v>148</v>
      </c>
      <c r="C1957">
        <v>2016</v>
      </c>
      <c r="D1957">
        <v>99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48</v>
      </c>
      <c r="N1957">
        <v>99</v>
      </c>
      <c r="O1957">
        <v>99</v>
      </c>
      <c r="P1957">
        <v>9999</v>
      </c>
      <c r="Q1957">
        <v>136</v>
      </c>
      <c r="R1957">
        <v>426</v>
      </c>
      <c r="S1957">
        <v>190</v>
      </c>
      <c r="T1957">
        <v>3.6103286384976512</v>
      </c>
      <c r="U1957">
        <v>48</v>
      </c>
      <c r="V1957">
        <v>145.18218623481795</v>
      </c>
      <c r="W1957">
        <v>99.153157894736879</v>
      </c>
      <c r="X1957">
        <v>1.8779342723004699</v>
      </c>
      <c r="Y1957">
        <v>3.7558685446009399</v>
      </c>
      <c r="Z1957">
        <v>18.075117370892023</v>
      </c>
      <c r="AA1957">
        <v>21.342852014971129</v>
      </c>
      <c r="AB1957">
        <v>0</v>
      </c>
      <c r="AD1957">
        <v>2.6937960170392079E-2</v>
      </c>
      <c r="AE1957">
        <v>1.473437244455624E-2</v>
      </c>
      <c r="AF1957">
        <v>22</v>
      </c>
      <c r="AG1957">
        <v>0</v>
      </c>
      <c r="AH1957">
        <v>0</v>
      </c>
      <c r="AI1957">
        <v>6</v>
      </c>
      <c r="AJ1957">
        <v>39</v>
      </c>
      <c r="AK1957">
        <v>35</v>
      </c>
      <c r="AL1957">
        <v>17</v>
      </c>
      <c r="AM1957">
        <v>0</v>
      </c>
      <c r="AN1957">
        <v>25</v>
      </c>
      <c r="AO1957">
        <v>78</v>
      </c>
    </row>
    <row r="1958" spans="1:41">
      <c r="A1958">
        <v>10</v>
      </c>
      <c r="B1958">
        <v>149</v>
      </c>
      <c r="C1958">
        <v>2016</v>
      </c>
      <c r="D1958">
        <v>99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49</v>
      </c>
      <c r="N1958">
        <v>99</v>
      </c>
      <c r="O1958">
        <v>99</v>
      </c>
      <c r="P1958">
        <v>9999</v>
      </c>
      <c r="Q1958">
        <v>104</v>
      </c>
      <c r="R1958">
        <v>197</v>
      </c>
      <c r="S1958">
        <v>166</v>
      </c>
      <c r="T1958">
        <v>6.7411167512690353</v>
      </c>
      <c r="U1958">
        <v>49</v>
      </c>
      <c r="V1958">
        <v>117.15464240493939</v>
      </c>
      <c r="W1958">
        <v>101.29457831325304</v>
      </c>
      <c r="X1958">
        <v>1.015228426395939</v>
      </c>
      <c r="Y1958">
        <v>2.030456852791878</v>
      </c>
      <c r="Z1958">
        <v>41.624365482233507</v>
      </c>
      <c r="AA1958">
        <v>17.777541863308716</v>
      </c>
      <c r="AB1958">
        <v>0</v>
      </c>
      <c r="AD1958">
        <v>1.2457225712599161E-2</v>
      </c>
      <c r="AE1958">
        <v>1.3151212065224396E-2</v>
      </c>
      <c r="AF1958">
        <v>0</v>
      </c>
      <c r="AG1958">
        <v>0</v>
      </c>
      <c r="AH1958">
        <v>0</v>
      </c>
      <c r="AI1958">
        <v>3</v>
      </c>
      <c r="AJ1958">
        <v>25</v>
      </c>
      <c r="AK1958">
        <v>1</v>
      </c>
      <c r="AL1958">
        <v>10</v>
      </c>
      <c r="AM1958">
        <v>0</v>
      </c>
      <c r="AN1958">
        <v>10</v>
      </c>
      <c r="AO1958">
        <v>1</v>
      </c>
    </row>
    <row r="1959" spans="1:41">
      <c r="A1959">
        <v>10</v>
      </c>
      <c r="B1959">
        <v>150</v>
      </c>
      <c r="C1959">
        <v>2016</v>
      </c>
      <c r="D1959">
        <v>99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50</v>
      </c>
      <c r="N1959">
        <v>99</v>
      </c>
      <c r="O1959">
        <v>99</v>
      </c>
      <c r="P1959">
        <v>9999</v>
      </c>
      <c r="Q1959">
        <v>211</v>
      </c>
      <c r="R1959">
        <v>414</v>
      </c>
      <c r="S1959">
        <v>414</v>
      </c>
      <c r="T1959">
        <v>11</v>
      </c>
      <c r="U1959">
        <v>50</v>
      </c>
      <c r="V1959">
        <v>103.6535452028409</v>
      </c>
      <c r="W1959">
        <v>95.672222222222373</v>
      </c>
      <c r="X1959">
        <v>1.6908212560386471</v>
      </c>
      <c r="Y1959">
        <v>3.3816425120772942</v>
      </c>
      <c r="Z1959">
        <v>49.275362318840578</v>
      </c>
      <c r="AA1959">
        <v>19.388647168460579</v>
      </c>
      <c r="AB1959">
        <v>0</v>
      </c>
      <c r="AD1959">
        <v>2.6179144390944421E-2</v>
      </c>
      <c r="AE1959">
        <v>3.0978308098354886E-2</v>
      </c>
      <c r="AF1959">
        <v>7</v>
      </c>
      <c r="AG1959">
        <v>0</v>
      </c>
      <c r="AH1959">
        <v>0</v>
      </c>
      <c r="AI1959">
        <v>2</v>
      </c>
      <c r="AJ1959">
        <v>22</v>
      </c>
      <c r="AK1959">
        <v>2</v>
      </c>
      <c r="AL1959">
        <v>18</v>
      </c>
      <c r="AM1959">
        <v>0</v>
      </c>
      <c r="AN1959">
        <v>36</v>
      </c>
      <c r="AO1959">
        <v>2</v>
      </c>
    </row>
    <row r="1960" spans="1:41">
      <c r="A1960">
        <v>10</v>
      </c>
      <c r="B1960">
        <v>151</v>
      </c>
      <c r="C1960">
        <v>2016</v>
      </c>
      <c r="D1960">
        <v>99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51</v>
      </c>
      <c r="N1960">
        <v>99</v>
      </c>
      <c r="O1960">
        <v>99</v>
      </c>
      <c r="P1960">
        <v>9999</v>
      </c>
      <c r="Q1960">
        <v>284</v>
      </c>
      <c r="R1960">
        <v>571</v>
      </c>
      <c r="S1960">
        <v>571</v>
      </c>
      <c r="T1960">
        <v>11</v>
      </c>
      <c r="U1960">
        <v>51</v>
      </c>
      <c r="V1960">
        <v>100.4138260792019</v>
      </c>
      <c r="W1960">
        <v>92.681961471103293</v>
      </c>
      <c r="X1960">
        <v>3.6777583187390528</v>
      </c>
      <c r="Y1960">
        <v>7.3555166374781056</v>
      </c>
      <c r="Z1960">
        <v>59.544658493870401</v>
      </c>
      <c r="AA1960">
        <v>21.023586295897911</v>
      </c>
      <c r="AB1960">
        <v>0</v>
      </c>
      <c r="AD1960">
        <v>3.6106984172051361E-2</v>
      </c>
      <c r="AE1960">
        <v>4.1390704327029355E-2</v>
      </c>
      <c r="AF1960">
        <v>5</v>
      </c>
      <c r="AG1960">
        <v>0</v>
      </c>
      <c r="AH1960">
        <v>0</v>
      </c>
      <c r="AI1960">
        <v>3</v>
      </c>
      <c r="AJ1960">
        <v>45</v>
      </c>
      <c r="AK1960">
        <v>3</v>
      </c>
      <c r="AL1960">
        <v>28</v>
      </c>
      <c r="AM1960">
        <v>0</v>
      </c>
      <c r="AN1960">
        <v>29</v>
      </c>
      <c r="AO1960">
        <v>13</v>
      </c>
    </row>
    <row r="1961" spans="1:41">
      <c r="A1961">
        <v>10</v>
      </c>
      <c r="B1961">
        <v>152</v>
      </c>
      <c r="C1961">
        <v>2016</v>
      </c>
      <c r="D1961">
        <v>99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52</v>
      </c>
      <c r="N1961">
        <v>99</v>
      </c>
      <c r="O1961">
        <v>99</v>
      </c>
      <c r="P1961">
        <v>9999</v>
      </c>
      <c r="Q1961">
        <v>613</v>
      </c>
      <c r="R1961">
        <v>1371</v>
      </c>
      <c r="S1961">
        <v>1371</v>
      </c>
      <c r="T1961">
        <v>11.013129102844641</v>
      </c>
      <c r="U1961">
        <v>52</v>
      </c>
      <c r="V1961">
        <v>97.012089932853044</v>
      </c>
      <c r="W1961">
        <v>89.54215900802329</v>
      </c>
      <c r="X1961">
        <v>2.9905178701677606</v>
      </c>
      <c r="Y1961">
        <v>5.9810357403355212</v>
      </c>
      <c r="Z1961">
        <v>65.061998541210798</v>
      </c>
      <c r="AA1961">
        <v>19.397891092961153</v>
      </c>
      <c r="AB1961">
        <v>0</v>
      </c>
      <c r="AD1961">
        <v>8.6694702801895618E-2</v>
      </c>
      <c r="AE1961">
        <v>9.6014430113452634E-2</v>
      </c>
      <c r="AF1961">
        <v>21</v>
      </c>
      <c r="AG1961">
        <v>0</v>
      </c>
      <c r="AH1961">
        <v>0</v>
      </c>
      <c r="AI1961">
        <v>10</v>
      </c>
      <c r="AJ1961">
        <v>102</v>
      </c>
      <c r="AK1961">
        <v>21</v>
      </c>
      <c r="AL1961">
        <v>88</v>
      </c>
      <c r="AM1961">
        <v>0</v>
      </c>
      <c r="AN1961">
        <v>73</v>
      </c>
      <c r="AO1961">
        <v>40</v>
      </c>
    </row>
    <row r="1962" spans="1:41">
      <c r="A1962">
        <v>10</v>
      </c>
      <c r="B1962">
        <v>153</v>
      </c>
      <c r="C1962">
        <v>2016</v>
      </c>
      <c r="D1962">
        <v>99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53</v>
      </c>
      <c r="N1962">
        <v>99</v>
      </c>
      <c r="O1962">
        <v>99</v>
      </c>
      <c r="P1962">
        <v>9999</v>
      </c>
      <c r="Q1962">
        <v>1032</v>
      </c>
      <c r="R1962">
        <v>3673</v>
      </c>
      <c r="S1962">
        <v>3673</v>
      </c>
      <c r="T1962">
        <v>11.001633542063706</v>
      </c>
      <c r="U1962">
        <v>53</v>
      </c>
      <c r="V1962">
        <v>91.836684729626555</v>
      </c>
      <c r="W1962">
        <v>84.765260005445455</v>
      </c>
      <c r="X1962">
        <v>2.2869588891913968</v>
      </c>
      <c r="Y1962">
        <v>4.5739177783827936</v>
      </c>
      <c r="Z1962">
        <v>72.55649332970323</v>
      </c>
      <c r="AA1962">
        <v>15.377662678084421</v>
      </c>
      <c r="AB1962">
        <v>0</v>
      </c>
      <c r="AD1962">
        <v>0.23226086315927261</v>
      </c>
      <c r="AE1962">
        <v>0.24350636565074765</v>
      </c>
      <c r="AF1962">
        <v>71</v>
      </c>
      <c r="AG1962">
        <v>1</v>
      </c>
      <c r="AH1962">
        <v>0</v>
      </c>
      <c r="AI1962">
        <v>35</v>
      </c>
      <c r="AJ1962">
        <v>252</v>
      </c>
      <c r="AK1962">
        <v>67</v>
      </c>
      <c r="AL1962">
        <v>255</v>
      </c>
      <c r="AM1962">
        <v>1</v>
      </c>
      <c r="AN1962">
        <v>250</v>
      </c>
      <c r="AO1962">
        <v>114</v>
      </c>
    </row>
    <row r="1963" spans="1:41">
      <c r="A1963">
        <v>10</v>
      </c>
      <c r="B1963">
        <v>154</v>
      </c>
      <c r="C1963">
        <v>2016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54</v>
      </c>
      <c r="N1963">
        <v>99</v>
      </c>
      <c r="O1963">
        <v>99</v>
      </c>
      <c r="P1963">
        <v>9999</v>
      </c>
      <c r="Q1963">
        <v>1519</v>
      </c>
      <c r="R1963">
        <v>12836</v>
      </c>
      <c r="S1963">
        <v>12836</v>
      </c>
      <c r="T1963">
        <v>11.003739482704894</v>
      </c>
      <c r="U1963">
        <v>54</v>
      </c>
      <c r="V1963">
        <v>89.814788242844813</v>
      </c>
      <c r="W1963">
        <v>82.89904954814557</v>
      </c>
      <c r="X1963">
        <v>1.9476472421315048</v>
      </c>
      <c r="Y1963">
        <v>3.8952944842630095</v>
      </c>
      <c r="Z1963">
        <v>76.425677781240253</v>
      </c>
      <c r="AA1963">
        <v>11.48917299076072</v>
      </c>
      <c r="AB1963">
        <v>0</v>
      </c>
      <c r="AD1963">
        <v>0.81167994541585187</v>
      </c>
      <c r="AE1963">
        <v>0.8322441512676918</v>
      </c>
      <c r="AF1963">
        <v>221</v>
      </c>
      <c r="AG1963">
        <v>1</v>
      </c>
      <c r="AH1963">
        <v>0</v>
      </c>
      <c r="AI1963">
        <v>64</v>
      </c>
      <c r="AJ1963">
        <v>890</v>
      </c>
      <c r="AK1963">
        <v>206</v>
      </c>
      <c r="AL1963">
        <v>794</v>
      </c>
      <c r="AM1963">
        <v>2</v>
      </c>
      <c r="AN1963">
        <v>827</v>
      </c>
      <c r="AO1963">
        <v>351</v>
      </c>
    </row>
    <row r="1964" spans="1:41">
      <c r="A1964">
        <v>10</v>
      </c>
      <c r="B1964">
        <v>155</v>
      </c>
      <c r="C1964">
        <v>2016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55</v>
      </c>
      <c r="N1964">
        <v>99</v>
      </c>
      <c r="O1964">
        <v>99</v>
      </c>
      <c r="P1964">
        <v>9999</v>
      </c>
      <c r="Q1964">
        <v>1785</v>
      </c>
      <c r="R1964">
        <v>37535</v>
      </c>
      <c r="S1964">
        <v>37534</v>
      </c>
      <c r="T1964">
        <v>13.999866790995076</v>
      </c>
      <c r="U1964">
        <v>55</v>
      </c>
      <c r="V1964">
        <v>90.380255307415098</v>
      </c>
      <c r="W1964">
        <v>83.420261629456192</v>
      </c>
      <c r="X1964">
        <v>2.1899560410283736</v>
      </c>
      <c r="Y1964">
        <v>4.3799120820567472</v>
      </c>
      <c r="Z1964">
        <v>76.66711069668311</v>
      </c>
      <c r="AA1964">
        <v>9.7188576152513129</v>
      </c>
      <c r="AB1964">
        <v>0</v>
      </c>
      <c r="AD1964">
        <v>2.3735125234640062</v>
      </c>
      <c r="AE1964">
        <v>2.4488821704379538</v>
      </c>
      <c r="AF1964">
        <v>584</v>
      </c>
      <c r="AG1964">
        <v>6</v>
      </c>
      <c r="AH1964">
        <v>0</v>
      </c>
      <c r="AI1964">
        <v>195</v>
      </c>
      <c r="AJ1964">
        <v>2641</v>
      </c>
      <c r="AK1964">
        <v>645</v>
      </c>
      <c r="AL1964">
        <v>2535</v>
      </c>
      <c r="AM1964">
        <v>2</v>
      </c>
      <c r="AN1964">
        <v>2337</v>
      </c>
      <c r="AO1964">
        <v>1008</v>
      </c>
    </row>
    <row r="1965" spans="1:41">
      <c r="A1965">
        <v>10</v>
      </c>
      <c r="B1965">
        <v>156</v>
      </c>
      <c r="C1965">
        <v>2016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56</v>
      </c>
      <c r="N1965">
        <v>99</v>
      </c>
      <c r="O1965">
        <v>99</v>
      </c>
      <c r="P1965">
        <v>9999</v>
      </c>
      <c r="Q1965">
        <v>1960</v>
      </c>
      <c r="R1965">
        <v>82422</v>
      </c>
      <c r="S1965">
        <v>82422</v>
      </c>
      <c r="T1965">
        <v>14.00029118439252</v>
      </c>
      <c r="U1965">
        <v>56</v>
      </c>
      <c r="V1965">
        <v>90.682974885505317</v>
      </c>
      <c r="W1965">
        <v>83.700385819321014</v>
      </c>
      <c r="X1965">
        <v>2.3282618718303367</v>
      </c>
      <c r="Y1965">
        <v>4.6565237436606735</v>
      </c>
      <c r="Z1965">
        <v>74.323602921550062</v>
      </c>
      <c r="AA1965">
        <v>9.1175815976530696</v>
      </c>
      <c r="AB1965">
        <v>0</v>
      </c>
      <c r="AD1965">
        <v>5.211926181136282</v>
      </c>
      <c r="AE1965">
        <v>5.3956292525585265</v>
      </c>
      <c r="AF1965">
        <v>1243</v>
      </c>
      <c r="AG1965">
        <v>28</v>
      </c>
      <c r="AH1965">
        <v>0</v>
      </c>
      <c r="AI1965">
        <v>367</v>
      </c>
      <c r="AJ1965">
        <v>5712</v>
      </c>
      <c r="AK1965">
        <v>1393</v>
      </c>
      <c r="AL1965">
        <v>5281</v>
      </c>
      <c r="AM1965">
        <v>4</v>
      </c>
      <c r="AN1965">
        <v>4767</v>
      </c>
      <c r="AO1965">
        <v>2175</v>
      </c>
    </row>
    <row r="1966" spans="1:41">
      <c r="A1966">
        <v>10</v>
      </c>
      <c r="B1966">
        <v>157</v>
      </c>
      <c r="C1966">
        <v>2016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57</v>
      </c>
      <c r="N1966">
        <v>99</v>
      </c>
      <c r="O1966">
        <v>99</v>
      </c>
      <c r="P1966">
        <v>9999</v>
      </c>
      <c r="Q1966">
        <v>2068</v>
      </c>
      <c r="R1966">
        <v>136809</v>
      </c>
      <c r="S1966">
        <v>136809</v>
      </c>
      <c r="T1966">
        <v>14.000153498673336</v>
      </c>
      <c r="U1966">
        <v>57</v>
      </c>
      <c r="V1966">
        <v>90.844453117600835</v>
      </c>
      <c r="W1966">
        <v>83.849430227545412</v>
      </c>
      <c r="X1966">
        <v>2.4596335036437655</v>
      </c>
      <c r="Y1966">
        <v>4.9192670072875311</v>
      </c>
      <c r="Z1966">
        <v>70.830866390369067</v>
      </c>
      <c r="AA1966">
        <v>8.9990624389511336</v>
      </c>
      <c r="AB1966">
        <v>0</v>
      </c>
      <c r="AD1966">
        <v>8.6510689975379584</v>
      </c>
      <c r="AE1966">
        <v>8.9719382593732941</v>
      </c>
      <c r="AF1966">
        <v>2225</v>
      </c>
      <c r="AG1966">
        <v>37</v>
      </c>
      <c r="AH1966">
        <v>0</v>
      </c>
      <c r="AI1966">
        <v>683</v>
      </c>
      <c r="AJ1966">
        <v>10018</v>
      </c>
      <c r="AK1966">
        <v>2451</v>
      </c>
      <c r="AL1966">
        <v>9215</v>
      </c>
      <c r="AM1966">
        <v>7</v>
      </c>
      <c r="AN1966">
        <v>8014</v>
      </c>
      <c r="AO1966">
        <v>3613</v>
      </c>
    </row>
    <row r="1967" spans="1:41">
      <c r="A1967">
        <v>10</v>
      </c>
      <c r="B1967">
        <v>158</v>
      </c>
      <c r="C1967">
        <v>2016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58</v>
      </c>
      <c r="N1967">
        <v>99</v>
      </c>
      <c r="O1967">
        <v>99</v>
      </c>
      <c r="P1967">
        <v>9999</v>
      </c>
      <c r="Q1967">
        <v>2108</v>
      </c>
      <c r="R1967">
        <v>183903.5</v>
      </c>
      <c r="S1967">
        <v>183903.5</v>
      </c>
      <c r="T1967">
        <v>14.00017128548396</v>
      </c>
      <c r="U1967">
        <v>58</v>
      </c>
      <c r="V1967">
        <v>90.593392930729891</v>
      </c>
      <c r="W1967">
        <v>83.61770167506377</v>
      </c>
      <c r="X1967">
        <v>2.7014167756459235</v>
      </c>
      <c r="Y1967">
        <v>5.4028335512918471</v>
      </c>
      <c r="Z1967">
        <v>67.238252670558197</v>
      </c>
      <c r="AA1967">
        <v>8.9601838849332136</v>
      </c>
      <c r="AB1967">
        <v>0</v>
      </c>
      <c r="AD1967">
        <v>11.629073141304461</v>
      </c>
      <c r="AE1967">
        <v>12.027066520743562</v>
      </c>
      <c r="AF1967">
        <v>2971</v>
      </c>
      <c r="AG1967">
        <v>62</v>
      </c>
      <c r="AH1967">
        <v>0</v>
      </c>
      <c r="AI1967">
        <v>800</v>
      </c>
      <c r="AJ1967">
        <v>14200</v>
      </c>
      <c r="AK1967">
        <v>3463</v>
      </c>
      <c r="AL1967">
        <v>12895</v>
      </c>
      <c r="AM1967">
        <v>22</v>
      </c>
      <c r="AN1967">
        <v>10552</v>
      </c>
      <c r="AO1967">
        <v>4696</v>
      </c>
    </row>
    <row r="1968" spans="1:41">
      <c r="A1968">
        <v>10</v>
      </c>
      <c r="B1968">
        <v>159</v>
      </c>
      <c r="C1968">
        <v>2016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59</v>
      </c>
      <c r="N1968">
        <v>99</v>
      </c>
      <c r="O1968">
        <v>99</v>
      </c>
      <c r="P1968">
        <v>9999</v>
      </c>
      <c r="Q1968">
        <v>2140</v>
      </c>
      <c r="R1968">
        <v>208785</v>
      </c>
      <c r="S1968">
        <v>208785</v>
      </c>
      <c r="T1968">
        <v>14.00034485236008</v>
      </c>
      <c r="U1968">
        <v>59</v>
      </c>
      <c r="V1968">
        <v>90.023110805850564</v>
      </c>
      <c r="W1968">
        <v>83.091331273797891</v>
      </c>
      <c r="X1968">
        <v>2.7573819958330343</v>
      </c>
      <c r="Y1968">
        <v>5.5147639916660687</v>
      </c>
      <c r="Z1968">
        <v>63.634839667600637</v>
      </c>
      <c r="AA1968">
        <v>9.091039793586388</v>
      </c>
      <c r="AB1968">
        <v>0</v>
      </c>
      <c r="AD1968">
        <v>13.20244604266505</v>
      </c>
      <c r="AE1968">
        <v>13.568333294787889</v>
      </c>
      <c r="AF1968">
        <v>3537</v>
      </c>
      <c r="AG1968">
        <v>68</v>
      </c>
      <c r="AH1968">
        <v>2</v>
      </c>
      <c r="AI1968">
        <v>1062</v>
      </c>
      <c r="AJ1968">
        <v>16903</v>
      </c>
      <c r="AK1968">
        <v>4064</v>
      </c>
      <c r="AL1968">
        <v>15052</v>
      </c>
      <c r="AM1968">
        <v>18</v>
      </c>
      <c r="AN1968">
        <v>11767</v>
      </c>
      <c r="AO1968">
        <v>5349</v>
      </c>
    </row>
    <row r="1969" spans="1:41">
      <c r="A1969">
        <v>10</v>
      </c>
      <c r="B1969">
        <v>160</v>
      </c>
      <c r="C1969">
        <v>2016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60</v>
      </c>
      <c r="N1969">
        <v>99</v>
      </c>
      <c r="O1969">
        <v>99</v>
      </c>
      <c r="P1969">
        <v>9999</v>
      </c>
      <c r="Q1969">
        <v>2181</v>
      </c>
      <c r="R1969">
        <v>217293</v>
      </c>
      <c r="S1969">
        <v>216681</v>
      </c>
      <c r="T1969">
        <v>16.951609117642999</v>
      </c>
      <c r="U1969">
        <v>60</v>
      </c>
      <c r="V1969">
        <v>89.198742380390314</v>
      </c>
      <c r="W1969">
        <v>82.246154485165391</v>
      </c>
      <c r="X1969">
        <v>2.9554564574100408</v>
      </c>
      <c r="Y1969">
        <v>5.9109129148200816</v>
      </c>
      <c r="Z1969">
        <v>59.497084581647826</v>
      </c>
      <c r="AA1969">
        <v>9.4698858663304559</v>
      </c>
      <c r="AB1969">
        <v>0</v>
      </c>
      <c r="AD1969">
        <v>13.74044643029344</v>
      </c>
      <c r="AE1969">
        <v>13.938239554283703</v>
      </c>
      <c r="AF1969">
        <v>3866</v>
      </c>
      <c r="AG1969">
        <v>131</v>
      </c>
      <c r="AH1969">
        <v>0</v>
      </c>
      <c r="AI1969">
        <v>1334</v>
      </c>
      <c r="AJ1969">
        <v>18600</v>
      </c>
      <c r="AK1969">
        <v>4641</v>
      </c>
      <c r="AL1969">
        <v>16288</v>
      </c>
      <c r="AM1969">
        <v>16</v>
      </c>
      <c r="AN1969">
        <v>12040</v>
      </c>
      <c r="AO1969">
        <v>5455</v>
      </c>
    </row>
    <row r="1970" spans="1:41">
      <c r="A1970">
        <v>10</v>
      </c>
      <c r="B1970">
        <v>161</v>
      </c>
      <c r="C1970">
        <v>2016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61</v>
      </c>
      <c r="N1970">
        <v>99</v>
      </c>
      <c r="O1970">
        <v>99</v>
      </c>
      <c r="P1970">
        <v>9999</v>
      </c>
      <c r="Q1970">
        <v>2098</v>
      </c>
      <c r="R1970">
        <v>192395</v>
      </c>
      <c r="S1970">
        <v>192373</v>
      </c>
      <c r="T1970">
        <v>16.997868967488763</v>
      </c>
      <c r="U1970">
        <v>61</v>
      </c>
      <c r="V1970">
        <v>88.032404477131649</v>
      </c>
      <c r="W1970">
        <v>81.250965052268015</v>
      </c>
      <c r="X1970">
        <v>3.1897918345071341</v>
      </c>
      <c r="Y1970">
        <v>6.3795836690142682</v>
      </c>
      <c r="Z1970">
        <v>56.033160944931005</v>
      </c>
      <c r="AA1970">
        <v>9.415540612876141</v>
      </c>
      <c r="AB1970">
        <v>0</v>
      </c>
      <c r="AD1970">
        <v>12.166030157236111</v>
      </c>
      <c r="AE1970">
        <v>12.22486685384221</v>
      </c>
      <c r="AF1970">
        <v>3608</v>
      </c>
      <c r="AG1970">
        <v>102</v>
      </c>
      <c r="AH1970">
        <v>0</v>
      </c>
      <c r="AI1970">
        <v>1192</v>
      </c>
      <c r="AJ1970">
        <v>16972</v>
      </c>
      <c r="AK1970">
        <v>4116</v>
      </c>
      <c r="AL1970">
        <v>15181</v>
      </c>
      <c r="AM1970">
        <v>22</v>
      </c>
      <c r="AN1970">
        <v>10749</v>
      </c>
      <c r="AO1970">
        <v>4923</v>
      </c>
    </row>
    <row r="1971" spans="1:41">
      <c r="A1971">
        <v>10</v>
      </c>
      <c r="B1971">
        <v>162</v>
      </c>
      <c r="C1971">
        <v>2016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62</v>
      </c>
      <c r="N1971">
        <v>99</v>
      </c>
      <c r="O1971">
        <v>99</v>
      </c>
      <c r="P1971">
        <v>9999</v>
      </c>
      <c r="Q1971">
        <v>2070</v>
      </c>
      <c r="R1971">
        <v>162619</v>
      </c>
      <c r="S1971">
        <v>162609</v>
      </c>
      <c r="T1971">
        <v>16.998530307036692</v>
      </c>
      <c r="U1971">
        <v>62</v>
      </c>
      <c r="V1971">
        <v>86.832630249645391</v>
      </c>
      <c r="W1971">
        <v>80.144956921204098</v>
      </c>
      <c r="X1971">
        <v>3.3975119758453816</v>
      </c>
      <c r="Y1971">
        <v>6.7950239516907631</v>
      </c>
      <c r="Z1971">
        <v>52.068946433073641</v>
      </c>
      <c r="AA1971">
        <v>9.6705184854352773</v>
      </c>
      <c r="AB1971">
        <v>0</v>
      </c>
      <c r="AD1971">
        <v>10.283155269833312</v>
      </c>
      <c r="AE1971">
        <v>10.192771088860463</v>
      </c>
      <c r="AF1971">
        <v>3458</v>
      </c>
      <c r="AG1971">
        <v>106</v>
      </c>
      <c r="AH1971">
        <v>2</v>
      </c>
      <c r="AI1971">
        <v>1161</v>
      </c>
      <c r="AJ1971">
        <v>15186</v>
      </c>
      <c r="AK1971">
        <v>4034</v>
      </c>
      <c r="AL1971">
        <v>13202</v>
      </c>
      <c r="AM1971">
        <v>11</v>
      </c>
      <c r="AN1971">
        <v>9058</v>
      </c>
      <c r="AO1971">
        <v>4197</v>
      </c>
    </row>
    <row r="1972" spans="1:41">
      <c r="A1972">
        <v>10</v>
      </c>
      <c r="B1972">
        <v>163</v>
      </c>
      <c r="C1972">
        <v>2016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63</v>
      </c>
      <c r="N1972">
        <v>99</v>
      </c>
      <c r="O1972">
        <v>99</v>
      </c>
      <c r="P1972">
        <v>9999</v>
      </c>
      <c r="Q1972">
        <v>2026</v>
      </c>
      <c r="R1972">
        <v>125024</v>
      </c>
      <c r="S1972">
        <v>125022</v>
      </c>
      <c r="T1972">
        <v>16.999472101356538</v>
      </c>
      <c r="U1972">
        <v>63</v>
      </c>
      <c r="V1972">
        <v>85.551945241171893</v>
      </c>
      <c r="W1972">
        <v>78.963596007102851</v>
      </c>
      <c r="X1972">
        <v>3.4361402610698746</v>
      </c>
      <c r="Y1972">
        <v>6.8722805221397492</v>
      </c>
      <c r="Z1972">
        <v>47.352508318402883</v>
      </c>
      <c r="AA1972">
        <v>9.9896482408262823</v>
      </c>
      <c r="AB1972">
        <v>0</v>
      </c>
      <c r="AD1972">
        <v>7.9058486674720658</v>
      </c>
      <c r="AE1972">
        <v>7.7212008896388236</v>
      </c>
      <c r="AF1972">
        <v>2793</v>
      </c>
      <c r="AG1972">
        <v>88</v>
      </c>
      <c r="AH1972">
        <v>1</v>
      </c>
      <c r="AI1972">
        <v>983</v>
      </c>
      <c r="AJ1972">
        <v>12160</v>
      </c>
      <c r="AK1972">
        <v>3189</v>
      </c>
      <c r="AL1972">
        <v>10602</v>
      </c>
      <c r="AM1972">
        <v>16</v>
      </c>
      <c r="AN1972">
        <v>7035</v>
      </c>
      <c r="AO1972">
        <v>3258</v>
      </c>
    </row>
    <row r="1973" spans="1:41">
      <c r="A1973">
        <v>10</v>
      </c>
      <c r="B1973">
        <v>164</v>
      </c>
      <c r="C1973">
        <v>2016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64</v>
      </c>
      <c r="N1973">
        <v>99</v>
      </c>
      <c r="O1973">
        <v>99</v>
      </c>
      <c r="P1973">
        <v>9999</v>
      </c>
      <c r="Q1973">
        <v>1940</v>
      </c>
      <c r="R1973">
        <v>88233</v>
      </c>
      <c r="S1973">
        <v>88232</v>
      </c>
      <c r="T1973">
        <v>16.999637323903752</v>
      </c>
      <c r="U1973">
        <v>64</v>
      </c>
      <c r="V1973">
        <v>84.113665126127955</v>
      </c>
      <c r="W1973">
        <v>77.636453894277906</v>
      </c>
      <c r="X1973">
        <v>3.5292917615858008</v>
      </c>
      <c r="Y1973">
        <v>7.0585835231716016</v>
      </c>
      <c r="Z1973">
        <v>42.114628313669499</v>
      </c>
      <c r="AA1973">
        <v>10.372395282149023</v>
      </c>
      <c r="AB1973">
        <v>0</v>
      </c>
      <c r="AD1973">
        <v>5.579382722333813</v>
      </c>
      <c r="AE1973">
        <v>5.357513896041163</v>
      </c>
      <c r="AF1973">
        <v>1982</v>
      </c>
      <c r="AG1973">
        <v>100</v>
      </c>
      <c r="AH1973">
        <v>0</v>
      </c>
      <c r="AI1973">
        <v>797</v>
      </c>
      <c r="AJ1973">
        <v>8876</v>
      </c>
      <c r="AK1973">
        <v>2466</v>
      </c>
      <c r="AL1973">
        <v>7903</v>
      </c>
      <c r="AM1973">
        <v>13</v>
      </c>
      <c r="AN1973">
        <v>4922</v>
      </c>
      <c r="AO1973">
        <v>2309</v>
      </c>
    </row>
    <row r="1974" spans="1:41">
      <c r="A1974">
        <v>10</v>
      </c>
      <c r="B1974">
        <v>165</v>
      </c>
      <c r="C1974">
        <v>2016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65</v>
      </c>
      <c r="N1974">
        <v>99</v>
      </c>
      <c r="O1974">
        <v>99</v>
      </c>
      <c r="P1974">
        <v>9999</v>
      </c>
      <c r="Q1974">
        <v>1860</v>
      </c>
      <c r="R1974">
        <v>57383</v>
      </c>
      <c r="S1974">
        <v>57383</v>
      </c>
      <c r="T1974">
        <v>16.999424916787206</v>
      </c>
      <c r="U1974">
        <v>65</v>
      </c>
      <c r="V1974">
        <v>82.364645351475616</v>
      </c>
      <c r="W1974">
        <v>76.022567659411393</v>
      </c>
      <c r="X1974">
        <v>3.5742293013610298</v>
      </c>
      <c r="Y1974">
        <v>7.1484586027220596</v>
      </c>
      <c r="Z1974">
        <v>36.099541676106163</v>
      </c>
      <c r="AA1974">
        <v>10.814383005426293</v>
      </c>
      <c r="AB1974">
        <v>0</v>
      </c>
      <c r="AD1974">
        <v>3.6285938226704442</v>
      </c>
      <c r="AE1974">
        <v>3.4119077108380744</v>
      </c>
      <c r="AF1974">
        <v>1455</v>
      </c>
      <c r="AG1974">
        <v>68</v>
      </c>
      <c r="AH1974">
        <v>1</v>
      </c>
      <c r="AI1974">
        <v>656</v>
      </c>
      <c r="AJ1974">
        <v>6084</v>
      </c>
      <c r="AK1974">
        <v>1705</v>
      </c>
      <c r="AL1974">
        <v>5306</v>
      </c>
      <c r="AM1974">
        <v>2</v>
      </c>
      <c r="AN1974">
        <v>3349</v>
      </c>
      <c r="AO1974">
        <v>1530</v>
      </c>
    </row>
    <row r="1975" spans="1:41">
      <c r="A1975">
        <v>10</v>
      </c>
      <c r="B1975">
        <v>166</v>
      </c>
      <c r="C1975">
        <v>2016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66</v>
      </c>
      <c r="N1975">
        <v>99</v>
      </c>
      <c r="O1975">
        <v>99</v>
      </c>
      <c r="P1975">
        <v>9999</v>
      </c>
      <c r="Q1975">
        <v>1739</v>
      </c>
      <c r="R1975">
        <v>33439</v>
      </c>
      <c r="S1975">
        <v>33434</v>
      </c>
      <c r="T1975">
        <v>16.99683004874548</v>
      </c>
      <c r="U1975">
        <v>66</v>
      </c>
      <c r="V1975">
        <v>80.552546045503234</v>
      </c>
      <c r="W1975">
        <v>74.344852545313216</v>
      </c>
      <c r="X1975">
        <v>3.3613445378151243</v>
      </c>
      <c r="Y1975">
        <v>6.7226890756302486</v>
      </c>
      <c r="Z1975">
        <v>30.957863572475254</v>
      </c>
      <c r="AA1975">
        <v>11.105447961740335</v>
      </c>
      <c r="AB1975">
        <v>0</v>
      </c>
      <c r="AD1975">
        <v>2.1145034040792048</v>
      </c>
      <c r="AE1975">
        <v>1.9440647898491421</v>
      </c>
      <c r="AF1975">
        <v>971</v>
      </c>
      <c r="AG1975">
        <v>48</v>
      </c>
      <c r="AH1975">
        <v>0</v>
      </c>
      <c r="AI1975">
        <v>461</v>
      </c>
      <c r="AJ1975">
        <v>3664</v>
      </c>
      <c r="AK1975">
        <v>1067</v>
      </c>
      <c r="AL1975">
        <v>3208</v>
      </c>
      <c r="AM1975">
        <v>6</v>
      </c>
      <c r="AN1975">
        <v>1938</v>
      </c>
      <c r="AO1975">
        <v>981</v>
      </c>
    </row>
    <row r="1976" spans="1:41">
      <c r="A1976">
        <v>10</v>
      </c>
      <c r="B1976">
        <v>167</v>
      </c>
      <c r="C1976">
        <v>2016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67</v>
      </c>
      <c r="N1976">
        <v>99</v>
      </c>
      <c r="O1976">
        <v>99</v>
      </c>
      <c r="P1976">
        <v>9999</v>
      </c>
      <c r="Q1976">
        <v>1537</v>
      </c>
      <c r="R1976">
        <v>17060</v>
      </c>
      <c r="S1976">
        <v>17059</v>
      </c>
      <c r="T1976">
        <v>16.99900351699883</v>
      </c>
      <c r="U1976">
        <v>67</v>
      </c>
      <c r="V1976">
        <v>77.961503435562221</v>
      </c>
      <c r="W1976">
        <v>71.956415968110861</v>
      </c>
      <c r="X1976">
        <v>3.3939038686987111</v>
      </c>
      <c r="Y1976">
        <v>6.7878077373974222</v>
      </c>
      <c r="Z1976">
        <v>28.311840562719809</v>
      </c>
      <c r="AA1976">
        <v>11.494389237971602</v>
      </c>
      <c r="AB1976">
        <v>0</v>
      </c>
      <c r="AD1976">
        <v>1.0787830997814296</v>
      </c>
      <c r="AE1976">
        <v>0.96005162031991054</v>
      </c>
      <c r="AF1976">
        <v>544</v>
      </c>
      <c r="AG1976">
        <v>20</v>
      </c>
      <c r="AH1976">
        <v>0</v>
      </c>
      <c r="AI1976">
        <v>289</v>
      </c>
      <c r="AJ1976">
        <v>1908</v>
      </c>
      <c r="AK1976">
        <v>603</v>
      </c>
      <c r="AL1976">
        <v>1673</v>
      </c>
      <c r="AM1976">
        <v>2</v>
      </c>
      <c r="AN1976">
        <v>1021</v>
      </c>
      <c r="AO1976">
        <v>553</v>
      </c>
    </row>
    <row r="1977" spans="1:41">
      <c r="A1977">
        <v>10</v>
      </c>
      <c r="B1977">
        <v>168</v>
      </c>
      <c r="C1977">
        <v>2016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68</v>
      </c>
      <c r="N1977">
        <v>99</v>
      </c>
      <c r="O1977">
        <v>99</v>
      </c>
      <c r="P1977">
        <v>9999</v>
      </c>
      <c r="Q1977">
        <v>1330</v>
      </c>
      <c r="R1977">
        <v>10556</v>
      </c>
      <c r="S1977">
        <v>10554</v>
      </c>
      <c r="T1977">
        <v>16.996779082985977</v>
      </c>
      <c r="U1977">
        <v>68</v>
      </c>
      <c r="V1977">
        <v>74.137136341173473</v>
      </c>
      <c r="W1977">
        <v>68.421982186848496</v>
      </c>
      <c r="X1977">
        <v>3.45774914740432</v>
      </c>
      <c r="Y1977">
        <v>6.9154982948086401</v>
      </c>
      <c r="Z1977">
        <v>26.496779082985995</v>
      </c>
      <c r="AA1977">
        <v>12.471493970128485</v>
      </c>
      <c r="AB1977">
        <v>0</v>
      </c>
      <c r="AD1977">
        <v>0.66750494732079535</v>
      </c>
      <c r="AE1977">
        <v>0.56478640392315027</v>
      </c>
      <c r="AF1977">
        <v>452</v>
      </c>
      <c r="AG1977">
        <v>27</v>
      </c>
      <c r="AH1977">
        <v>0</v>
      </c>
      <c r="AI1977">
        <v>226</v>
      </c>
      <c r="AJ1977">
        <v>1275</v>
      </c>
      <c r="AK1977">
        <v>377</v>
      </c>
      <c r="AL1977">
        <v>1057</v>
      </c>
      <c r="AM1977">
        <v>1</v>
      </c>
      <c r="AN1977">
        <v>658</v>
      </c>
      <c r="AO1977">
        <v>371</v>
      </c>
    </row>
    <row r="1978" spans="1:41">
      <c r="A1978">
        <v>10</v>
      </c>
      <c r="B1978">
        <v>169</v>
      </c>
      <c r="C1978">
        <v>2015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48</v>
      </c>
      <c r="N1978">
        <v>99</v>
      </c>
      <c r="O1978">
        <v>99</v>
      </c>
      <c r="P1978">
        <v>9999</v>
      </c>
      <c r="Q1978">
        <v>83</v>
      </c>
      <c r="R1978">
        <v>177</v>
      </c>
      <c r="S1978">
        <v>78</v>
      </c>
      <c r="T1978">
        <v>3.71186440677966</v>
      </c>
      <c r="U1978">
        <v>48</v>
      </c>
      <c r="V1978">
        <v>126.82723560296689</v>
      </c>
      <c r="W1978">
        <v>77.766666666666652</v>
      </c>
      <c r="X1978">
        <v>0.56497175141242917</v>
      </c>
      <c r="Y1978">
        <v>1.1299435028248583</v>
      </c>
      <c r="AA1978">
        <v>20.149159597328936</v>
      </c>
      <c r="AB1978">
        <v>0</v>
      </c>
      <c r="AD1978">
        <v>1.1637249190981065E-2</v>
      </c>
      <c r="AE1978">
        <v>4.9176902402704959E-3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9</v>
      </c>
      <c r="AO1978">
        <v>2</v>
      </c>
    </row>
    <row r="1979" spans="1:41">
      <c r="A1979">
        <v>10</v>
      </c>
      <c r="B1979">
        <v>170</v>
      </c>
      <c r="C1979">
        <v>2015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49</v>
      </c>
      <c r="N1979">
        <v>99</v>
      </c>
      <c r="O1979">
        <v>99</v>
      </c>
      <c r="P1979">
        <v>9999</v>
      </c>
      <c r="Q1979">
        <v>55</v>
      </c>
      <c r="R1979">
        <v>75</v>
      </c>
      <c r="S1979">
        <v>75</v>
      </c>
      <c r="T1979">
        <v>8.68</v>
      </c>
      <c r="U1979">
        <v>49</v>
      </c>
      <c r="V1979">
        <v>88.16323582520765</v>
      </c>
      <c r="W1979">
        <v>81.374666666666641</v>
      </c>
      <c r="X1979">
        <v>0</v>
      </c>
      <c r="Y1979">
        <v>0</v>
      </c>
      <c r="AA1979">
        <v>13.573141059542047</v>
      </c>
      <c r="AB1979">
        <v>0</v>
      </c>
      <c r="AD1979">
        <v>4.9310377927885857E-3</v>
      </c>
      <c r="AE1979">
        <v>4.9479302491666176E-3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1</v>
      </c>
    </row>
    <row r="1980" spans="1:41">
      <c r="A1980">
        <v>10</v>
      </c>
      <c r="B1980">
        <v>171</v>
      </c>
      <c r="C1980">
        <v>2015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50</v>
      </c>
      <c r="N1980">
        <v>99</v>
      </c>
      <c r="O1980">
        <v>99</v>
      </c>
      <c r="P1980">
        <v>9999</v>
      </c>
      <c r="Q1980">
        <v>87</v>
      </c>
      <c r="R1980">
        <v>141</v>
      </c>
      <c r="S1980">
        <v>121</v>
      </c>
      <c r="T1980">
        <v>9.4397163120567384</v>
      </c>
      <c r="U1980">
        <v>50</v>
      </c>
      <c r="V1980">
        <v>100.40919387910424</v>
      </c>
      <c r="W1980">
        <v>86.880165289256226</v>
      </c>
      <c r="X1980">
        <v>0.70921985815602817</v>
      </c>
      <c r="Y1980">
        <v>1.4184397163120563</v>
      </c>
      <c r="AA1980">
        <v>20.579901211059656</v>
      </c>
      <c r="AB1980">
        <v>0</v>
      </c>
      <c r="AD1980">
        <v>9.2703510504425438E-3</v>
      </c>
      <c r="AE1980">
        <v>8.5227370917016019E-3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1</v>
      </c>
      <c r="AO1980">
        <v>4</v>
      </c>
    </row>
    <row r="1981" spans="1:41">
      <c r="A1981">
        <v>10</v>
      </c>
      <c r="B1981">
        <v>172</v>
      </c>
      <c r="C1981">
        <v>2015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51</v>
      </c>
      <c r="N1981">
        <v>99</v>
      </c>
      <c r="O1981">
        <v>99</v>
      </c>
      <c r="P1981">
        <v>9999</v>
      </c>
      <c r="Q1981">
        <v>174</v>
      </c>
      <c r="R1981">
        <v>243</v>
      </c>
      <c r="S1981">
        <v>243</v>
      </c>
      <c r="T1981">
        <v>11</v>
      </c>
      <c r="U1981">
        <v>51</v>
      </c>
      <c r="V1981">
        <v>86.530324714988254</v>
      </c>
      <c r="W1981">
        <v>79.867489711934141</v>
      </c>
      <c r="X1981">
        <v>2.4691358024691361</v>
      </c>
      <c r="Y1981">
        <v>4.9382716049382722</v>
      </c>
      <c r="AA1981">
        <v>12.425980543356912</v>
      </c>
      <c r="AB1981">
        <v>0</v>
      </c>
      <c r="AD1981">
        <v>1.5976562448635025E-2</v>
      </c>
      <c r="AE1981">
        <v>1.5734371170352101E-2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5</v>
      </c>
      <c r="AO1981">
        <v>3</v>
      </c>
    </row>
    <row r="1982" spans="1:41">
      <c r="A1982">
        <v>10</v>
      </c>
      <c r="B1982">
        <v>173</v>
      </c>
      <c r="C1982">
        <v>2015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52</v>
      </c>
      <c r="N1982">
        <v>99</v>
      </c>
      <c r="O1982">
        <v>99</v>
      </c>
      <c r="P1982">
        <v>9999</v>
      </c>
      <c r="Q1982">
        <v>398</v>
      </c>
      <c r="R1982">
        <v>658</v>
      </c>
      <c r="S1982">
        <v>658</v>
      </c>
      <c r="T1982">
        <v>11.045592705167175</v>
      </c>
      <c r="U1982">
        <v>52</v>
      </c>
      <c r="V1982">
        <v>86.115712276934943</v>
      </c>
      <c r="W1982">
        <v>79.484802431610987</v>
      </c>
      <c r="X1982">
        <v>0.60790273556231011</v>
      </c>
      <c r="Y1982">
        <v>1.2158054711246202</v>
      </c>
      <c r="AA1982">
        <v>11.372314006956053</v>
      </c>
      <c r="AB1982">
        <v>0</v>
      </c>
      <c r="AD1982">
        <v>4.3261638235398553E-2</v>
      </c>
      <c r="AE1982">
        <v>4.2401681106595562E-2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11</v>
      </c>
      <c r="AO1982">
        <v>8</v>
      </c>
    </row>
    <row r="1983" spans="1:41">
      <c r="A1983">
        <v>10</v>
      </c>
      <c r="B1983">
        <v>174</v>
      </c>
      <c r="C1983">
        <v>2015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53</v>
      </c>
      <c r="N1983">
        <v>99</v>
      </c>
      <c r="O1983">
        <v>99</v>
      </c>
      <c r="P1983">
        <v>9999</v>
      </c>
      <c r="Q1983">
        <v>821</v>
      </c>
      <c r="R1983">
        <v>2111</v>
      </c>
      <c r="S1983">
        <v>2111</v>
      </c>
      <c r="T1983">
        <v>11.012790146849836</v>
      </c>
      <c r="U1983">
        <v>53</v>
      </c>
      <c r="V1983">
        <v>87.039461562583398</v>
      </c>
      <c r="W1983">
        <v>80.337423022264389</v>
      </c>
      <c r="X1983">
        <v>1.6579819990525817</v>
      </c>
      <c r="Y1983">
        <v>3.3159639981051634</v>
      </c>
      <c r="AA1983">
        <v>9.1074116641281755</v>
      </c>
      <c r="AB1983">
        <v>0</v>
      </c>
      <c r="AD1983">
        <v>0.1387922770743561</v>
      </c>
      <c r="AE1983">
        <v>0.13749256463039117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32</v>
      </c>
      <c r="AO1983">
        <v>31</v>
      </c>
    </row>
    <row r="1984" spans="1:41">
      <c r="A1984">
        <v>10</v>
      </c>
      <c r="B1984">
        <v>175</v>
      </c>
      <c r="C1984">
        <v>2015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54</v>
      </c>
      <c r="N1984">
        <v>99</v>
      </c>
      <c r="O1984">
        <v>99</v>
      </c>
      <c r="P1984">
        <v>9999</v>
      </c>
      <c r="Q1984">
        <v>1384</v>
      </c>
      <c r="R1984">
        <v>8936</v>
      </c>
      <c r="S1984">
        <v>8936</v>
      </c>
      <c r="T1984">
        <v>11.006378692927482</v>
      </c>
      <c r="U1984">
        <v>54</v>
      </c>
      <c r="V1984">
        <v>88.516049121670193</v>
      </c>
      <c r="W1984">
        <v>81.700313339301587</v>
      </c>
      <c r="X1984">
        <v>2.2045658012533567</v>
      </c>
      <c r="Y1984">
        <v>4.4091316025067133</v>
      </c>
      <c r="AA1984">
        <v>8.4500711110545108</v>
      </c>
      <c r="AB1984">
        <v>0</v>
      </c>
      <c r="AD1984">
        <v>0.58751671621811763</v>
      </c>
      <c r="AE1984">
        <v>0.59188858592028049</v>
      </c>
      <c r="AF1984">
        <v>1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129</v>
      </c>
      <c r="AO1984">
        <v>118</v>
      </c>
    </row>
    <row r="1985" spans="1:41">
      <c r="A1985">
        <v>10</v>
      </c>
      <c r="B1985">
        <v>176</v>
      </c>
      <c r="C1985">
        <v>2015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55</v>
      </c>
      <c r="N1985">
        <v>99</v>
      </c>
      <c r="O1985">
        <v>99</v>
      </c>
      <c r="P1985">
        <v>9999</v>
      </c>
      <c r="Q1985">
        <v>1671</v>
      </c>
      <c r="R1985">
        <v>28829</v>
      </c>
      <c r="S1985">
        <v>28756</v>
      </c>
      <c r="T1985">
        <v>13.965486142426029</v>
      </c>
      <c r="U1985">
        <v>55</v>
      </c>
      <c r="V1985">
        <v>90.291430253303233</v>
      </c>
      <c r="W1985">
        <v>83.258130477117987</v>
      </c>
      <c r="X1985">
        <v>2.3240487009608382</v>
      </c>
      <c r="Y1985">
        <v>4.6480974019216763</v>
      </c>
      <c r="AA1985">
        <v>8.1649773991729546</v>
      </c>
      <c r="AB1985">
        <v>0</v>
      </c>
      <c r="AD1985">
        <v>1.8954251803773627</v>
      </c>
      <c r="AE1985">
        <v>1.9410119649016833</v>
      </c>
      <c r="AF1985">
        <v>2</v>
      </c>
      <c r="AG1985">
        <v>0</v>
      </c>
      <c r="AH1985">
        <v>0</v>
      </c>
      <c r="AI1985">
        <v>0</v>
      </c>
      <c r="AJ1985">
        <v>1</v>
      </c>
      <c r="AK1985">
        <v>0</v>
      </c>
      <c r="AL1985">
        <v>1</v>
      </c>
      <c r="AM1985">
        <v>0</v>
      </c>
      <c r="AN1985">
        <v>372</v>
      </c>
      <c r="AO1985">
        <v>340</v>
      </c>
    </row>
    <row r="1986" spans="1:41">
      <c r="A1986">
        <v>10</v>
      </c>
      <c r="B1986">
        <v>177</v>
      </c>
      <c r="C1986">
        <v>2015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56</v>
      </c>
      <c r="N1986">
        <v>99</v>
      </c>
      <c r="O1986">
        <v>99</v>
      </c>
      <c r="P1986">
        <v>9999</v>
      </c>
      <c r="Q1986">
        <v>1849</v>
      </c>
      <c r="R1986">
        <v>65477</v>
      </c>
      <c r="S1986">
        <v>65476</v>
      </c>
      <c r="T1986">
        <v>14.00001527253845</v>
      </c>
      <c r="U1986">
        <v>56</v>
      </c>
      <c r="V1986">
        <v>90.933281848264173</v>
      </c>
      <c r="W1986">
        <v>83.930924308143318</v>
      </c>
      <c r="X1986">
        <v>2.4405516440887638</v>
      </c>
      <c r="Y1986">
        <v>4.8811032881775276</v>
      </c>
      <c r="AA1986">
        <v>8.1933878414346939</v>
      </c>
      <c r="AB1986">
        <v>0</v>
      </c>
      <c r="AD1986">
        <v>4.3049274874455774</v>
      </c>
      <c r="AE1986">
        <v>4.4553028304634443</v>
      </c>
      <c r="AF1986">
        <v>8</v>
      </c>
      <c r="AG1986">
        <v>0</v>
      </c>
      <c r="AH1986">
        <v>0</v>
      </c>
      <c r="AI1986">
        <v>1</v>
      </c>
      <c r="AJ1986">
        <v>3</v>
      </c>
      <c r="AK1986">
        <v>0</v>
      </c>
      <c r="AL1986">
        <v>0</v>
      </c>
      <c r="AM1986">
        <v>0</v>
      </c>
      <c r="AN1986">
        <v>759</v>
      </c>
      <c r="AO1986">
        <v>760</v>
      </c>
    </row>
    <row r="1987" spans="1:41">
      <c r="A1987">
        <v>10</v>
      </c>
      <c r="B1987">
        <v>178</v>
      </c>
      <c r="C1987">
        <v>2015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57</v>
      </c>
      <c r="N1987">
        <v>99</v>
      </c>
      <c r="O1987">
        <v>99</v>
      </c>
      <c r="P1987">
        <v>9999</v>
      </c>
      <c r="Q1987">
        <v>1940</v>
      </c>
      <c r="R1987">
        <v>114769</v>
      </c>
      <c r="S1987">
        <v>114759</v>
      </c>
      <c r="T1987">
        <v>13.999041553032612</v>
      </c>
      <c r="U1987">
        <v>57</v>
      </c>
      <c r="V1987">
        <v>91.180536738743271</v>
      </c>
      <c r="W1987">
        <v>84.156712763269098</v>
      </c>
      <c r="X1987">
        <v>2.4457823976857873</v>
      </c>
      <c r="Y1987">
        <v>4.8915647953715746</v>
      </c>
      <c r="AA1987">
        <v>8.3138297300033575</v>
      </c>
      <c r="AB1987">
        <v>0</v>
      </c>
      <c r="AD1987">
        <v>7.5457370192073743</v>
      </c>
      <c r="AE1987">
        <v>7.8297627229067954</v>
      </c>
      <c r="AF1987">
        <v>26</v>
      </c>
      <c r="AG1987">
        <v>0</v>
      </c>
      <c r="AH1987">
        <v>0</v>
      </c>
      <c r="AI1987">
        <v>0</v>
      </c>
      <c r="AJ1987">
        <v>3</v>
      </c>
      <c r="AK1987">
        <v>0</v>
      </c>
      <c r="AL1987">
        <v>5</v>
      </c>
      <c r="AM1987">
        <v>0</v>
      </c>
      <c r="AN1987">
        <v>1387</v>
      </c>
      <c r="AO1987">
        <v>1156</v>
      </c>
    </row>
    <row r="1988" spans="1:41">
      <c r="A1988">
        <v>10</v>
      </c>
      <c r="B1988">
        <v>179</v>
      </c>
      <c r="C1988">
        <v>2015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58</v>
      </c>
      <c r="N1988">
        <v>99</v>
      </c>
      <c r="O1988">
        <v>99</v>
      </c>
      <c r="P1988">
        <v>9999</v>
      </c>
      <c r="Q1988">
        <v>2004</v>
      </c>
      <c r="R1988">
        <v>159327</v>
      </c>
      <c r="S1988">
        <v>159319</v>
      </c>
      <c r="T1988">
        <v>13.999504164391476</v>
      </c>
      <c r="U1988">
        <v>58</v>
      </c>
      <c r="V1988">
        <v>90.98402418196163</v>
      </c>
      <c r="W1988">
        <v>83.976646225497802</v>
      </c>
      <c r="X1988">
        <v>2.389425521098119</v>
      </c>
      <c r="Y1988">
        <v>4.778851042196238</v>
      </c>
      <c r="AA1988">
        <v>8.3974900065215117</v>
      </c>
      <c r="AB1988">
        <v>0</v>
      </c>
      <c r="AD1988">
        <v>10.475299445488362</v>
      </c>
      <c r="AE1988">
        <v>10.846738769272722</v>
      </c>
      <c r="AF1988">
        <v>35</v>
      </c>
      <c r="AG1988">
        <v>0</v>
      </c>
      <c r="AH1988">
        <v>0</v>
      </c>
      <c r="AI1988">
        <v>0</v>
      </c>
      <c r="AJ1988">
        <v>5</v>
      </c>
      <c r="AK1988">
        <v>0</v>
      </c>
      <c r="AL1988">
        <v>12</v>
      </c>
      <c r="AM1988">
        <v>0</v>
      </c>
      <c r="AN1988">
        <v>1889</v>
      </c>
      <c r="AO1988">
        <v>1610</v>
      </c>
    </row>
    <row r="1989" spans="1:41">
      <c r="A1989">
        <v>10</v>
      </c>
      <c r="B1989">
        <v>180</v>
      </c>
      <c r="C1989">
        <v>2015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59</v>
      </c>
      <c r="N1989">
        <v>99</v>
      </c>
      <c r="O1989">
        <v>99</v>
      </c>
      <c r="P1989">
        <v>9999</v>
      </c>
      <c r="Q1989">
        <v>2003</v>
      </c>
      <c r="R1989">
        <v>189820</v>
      </c>
      <c r="S1989">
        <v>189814</v>
      </c>
      <c r="T1989">
        <v>13.999747128858923</v>
      </c>
      <c r="U1989">
        <v>59</v>
      </c>
      <c r="V1989">
        <v>90.473382501916873</v>
      </c>
      <c r="W1989">
        <v>83.50589998630285</v>
      </c>
      <c r="X1989">
        <v>2.4907807396480872</v>
      </c>
      <c r="Y1989">
        <v>4.9815614792961744</v>
      </c>
      <c r="AA1989">
        <v>8.5394190405839829</v>
      </c>
      <c r="AB1989">
        <v>0</v>
      </c>
      <c r="AD1989">
        <v>12.480127917695064</v>
      </c>
      <c r="AE1989">
        <v>12.850454406025632</v>
      </c>
      <c r="AF1989">
        <v>40</v>
      </c>
      <c r="AG1989">
        <v>0</v>
      </c>
      <c r="AH1989">
        <v>0</v>
      </c>
      <c r="AI1989">
        <v>0</v>
      </c>
      <c r="AJ1989">
        <v>5</v>
      </c>
      <c r="AK1989">
        <v>0</v>
      </c>
      <c r="AL1989">
        <v>14</v>
      </c>
      <c r="AM1989">
        <v>0</v>
      </c>
      <c r="AN1989">
        <v>2374</v>
      </c>
      <c r="AO1989">
        <v>1830</v>
      </c>
    </row>
    <row r="1990" spans="1:41">
      <c r="A1990">
        <v>10</v>
      </c>
      <c r="B1990">
        <v>181</v>
      </c>
      <c r="C1990">
        <v>2015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60</v>
      </c>
      <c r="N1990">
        <v>99</v>
      </c>
      <c r="O1990">
        <v>99</v>
      </c>
      <c r="P1990">
        <v>9999</v>
      </c>
      <c r="Q1990">
        <v>2040</v>
      </c>
      <c r="R1990">
        <v>206144</v>
      </c>
      <c r="S1990">
        <v>205766</v>
      </c>
      <c r="T1990">
        <v>16.96840558056504</v>
      </c>
      <c r="U1990">
        <v>60</v>
      </c>
      <c r="V1990">
        <v>89.638714348541242</v>
      </c>
      <c r="W1990">
        <v>82.684744418417949</v>
      </c>
      <c r="X1990">
        <v>2.5302701024526546</v>
      </c>
      <c r="Y1990">
        <v>5.0605402049053092</v>
      </c>
      <c r="AA1990">
        <v>8.8967707597158441</v>
      </c>
      <c r="AB1990">
        <v>0</v>
      </c>
      <c r="AD1990">
        <v>13.55338473008814</v>
      </c>
      <c r="AE1990">
        <v>13.79342399852057</v>
      </c>
      <c r="AF1990">
        <v>82</v>
      </c>
      <c r="AG1990">
        <v>0</v>
      </c>
      <c r="AH1990">
        <v>0</v>
      </c>
      <c r="AI1990">
        <v>3</v>
      </c>
      <c r="AJ1990">
        <v>7</v>
      </c>
      <c r="AK1990">
        <v>1</v>
      </c>
      <c r="AL1990">
        <v>12</v>
      </c>
      <c r="AM1990">
        <v>0</v>
      </c>
      <c r="AN1990">
        <v>2868</v>
      </c>
      <c r="AO1990">
        <v>2050</v>
      </c>
    </row>
    <row r="1991" spans="1:41">
      <c r="A1991">
        <v>10</v>
      </c>
      <c r="B1991">
        <v>182</v>
      </c>
      <c r="C1991">
        <v>2015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61</v>
      </c>
      <c r="N1991">
        <v>99</v>
      </c>
      <c r="O1991">
        <v>99</v>
      </c>
      <c r="P1991">
        <v>9999</v>
      </c>
      <c r="Q1991">
        <v>1996</v>
      </c>
      <c r="R1991">
        <v>191238</v>
      </c>
      <c r="S1991">
        <v>191163</v>
      </c>
      <c r="T1991">
        <v>16.993191729677161</v>
      </c>
      <c r="U1991">
        <v>61</v>
      </c>
      <c r="V1991">
        <v>88.633249342117651</v>
      </c>
      <c r="W1991">
        <v>81.797171576089099</v>
      </c>
      <c r="X1991">
        <v>2.5125759524780644</v>
      </c>
      <c r="Y1991">
        <v>5.0251519049561288</v>
      </c>
      <c r="AA1991">
        <v>8.9328616762669544</v>
      </c>
      <c r="AB1991">
        <v>0</v>
      </c>
      <c r="AD1991">
        <v>12.57335740556405</v>
      </c>
      <c r="AE1991">
        <v>12.676962537678691</v>
      </c>
      <c r="AF1991">
        <v>44</v>
      </c>
      <c r="AG1991">
        <v>0</v>
      </c>
      <c r="AH1991">
        <v>0</v>
      </c>
      <c r="AI1991">
        <v>2</v>
      </c>
      <c r="AJ1991">
        <v>4</v>
      </c>
      <c r="AK1991">
        <v>0</v>
      </c>
      <c r="AL1991">
        <v>15</v>
      </c>
      <c r="AM1991">
        <v>0</v>
      </c>
      <c r="AN1991">
        <v>2843</v>
      </c>
      <c r="AO1991">
        <v>1884</v>
      </c>
    </row>
    <row r="1992" spans="1:41">
      <c r="A1992">
        <v>10</v>
      </c>
      <c r="B1992">
        <v>183</v>
      </c>
      <c r="C1992">
        <v>2015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62</v>
      </c>
      <c r="N1992">
        <v>99</v>
      </c>
      <c r="O1992">
        <v>99</v>
      </c>
      <c r="P1992">
        <v>9999</v>
      </c>
      <c r="Q1992">
        <v>2007</v>
      </c>
      <c r="R1992">
        <v>169023</v>
      </c>
      <c r="S1992">
        <v>168951</v>
      </c>
      <c r="T1992">
        <v>16.992427066138923</v>
      </c>
      <c r="U1992">
        <v>62</v>
      </c>
      <c r="V1992">
        <v>87.53263565882456</v>
      </c>
      <c r="W1992">
        <v>80.780019058781434</v>
      </c>
      <c r="X1992">
        <v>2.6783337178963809</v>
      </c>
      <c r="Y1992">
        <v>5.3566674357927617</v>
      </c>
      <c r="AA1992">
        <v>9.2000920343003116</v>
      </c>
      <c r="AB1992">
        <v>0</v>
      </c>
      <c r="AD1992">
        <v>11.112784011340068</v>
      </c>
      <c r="AE1992">
        <v>11.064653056650439</v>
      </c>
      <c r="AF1992">
        <v>39</v>
      </c>
      <c r="AG1992">
        <v>0</v>
      </c>
      <c r="AH1992">
        <v>0</v>
      </c>
      <c r="AI1992">
        <v>0</v>
      </c>
      <c r="AJ1992">
        <v>9</v>
      </c>
      <c r="AK1992">
        <v>0</v>
      </c>
      <c r="AL1992">
        <v>5</v>
      </c>
      <c r="AM1992">
        <v>0</v>
      </c>
      <c r="AN1992">
        <v>2716</v>
      </c>
      <c r="AO1992">
        <v>1583</v>
      </c>
    </row>
    <row r="1993" spans="1:41">
      <c r="A1993">
        <v>10</v>
      </c>
      <c r="B1993">
        <v>184</v>
      </c>
      <c r="C1993">
        <v>2015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63</v>
      </c>
      <c r="N1993">
        <v>99</v>
      </c>
      <c r="O1993">
        <v>99</v>
      </c>
      <c r="P1993">
        <v>9999</v>
      </c>
      <c r="Q1993">
        <v>1970</v>
      </c>
      <c r="R1993">
        <v>136209</v>
      </c>
      <c r="S1993">
        <v>136144</v>
      </c>
      <c r="T1993">
        <v>16.991601142362107</v>
      </c>
      <c r="U1993">
        <v>63</v>
      </c>
      <c r="V1993">
        <v>86.256713623088444</v>
      </c>
      <c r="W1993">
        <v>79.600984986485813</v>
      </c>
      <c r="X1993">
        <v>2.691452106688986</v>
      </c>
      <c r="Y1993">
        <v>5.3829042133779721</v>
      </c>
      <c r="AA1993">
        <v>9.5462418584223023</v>
      </c>
      <c r="AB1993">
        <v>0</v>
      </c>
      <c r="AD1993">
        <v>8.9553563562392089</v>
      </c>
      <c r="AE1993">
        <v>8.7859763691424355</v>
      </c>
      <c r="AF1993">
        <v>25</v>
      </c>
      <c r="AG1993">
        <v>0</v>
      </c>
      <c r="AH1993">
        <v>0</v>
      </c>
      <c r="AI1993">
        <v>0</v>
      </c>
      <c r="AJ1993">
        <v>2</v>
      </c>
      <c r="AK1993">
        <v>0</v>
      </c>
      <c r="AL1993">
        <v>8</v>
      </c>
      <c r="AM1993">
        <v>0</v>
      </c>
      <c r="AN1993">
        <v>2225</v>
      </c>
      <c r="AO1993">
        <v>1280</v>
      </c>
    </row>
    <row r="1994" spans="1:41">
      <c r="A1994">
        <v>10</v>
      </c>
      <c r="B1994">
        <v>185</v>
      </c>
      <c r="C1994">
        <v>2015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64</v>
      </c>
      <c r="N1994">
        <v>99</v>
      </c>
      <c r="O1994">
        <v>99</v>
      </c>
      <c r="P1994">
        <v>9999</v>
      </c>
      <c r="Q1994">
        <v>1925</v>
      </c>
      <c r="R1994">
        <v>101153</v>
      </c>
      <c r="S1994">
        <v>101151</v>
      </c>
      <c r="T1994">
        <v>16.999456269215941</v>
      </c>
      <c r="U1994">
        <v>64</v>
      </c>
      <c r="V1994">
        <v>84.891383384183584</v>
      </c>
      <c r="W1994">
        <v>78.354119089281937</v>
      </c>
      <c r="X1994">
        <v>2.5555346850810157</v>
      </c>
      <c r="Y1994">
        <v>5.1110693701620313</v>
      </c>
      <c r="AA1994">
        <v>9.9835150879707513</v>
      </c>
      <c r="AB1994">
        <v>0</v>
      </c>
      <c r="AD1994">
        <v>6.6505235447192561</v>
      </c>
      <c r="AE1994">
        <v>6.4254728929509772</v>
      </c>
      <c r="AF1994">
        <v>26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9</v>
      </c>
      <c r="AM1994">
        <v>0</v>
      </c>
      <c r="AN1994">
        <v>1899</v>
      </c>
      <c r="AO1994">
        <v>965</v>
      </c>
    </row>
    <row r="1995" spans="1:41">
      <c r="A1995">
        <v>10</v>
      </c>
      <c r="B1995">
        <v>186</v>
      </c>
      <c r="C1995">
        <v>2015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65</v>
      </c>
      <c r="N1995">
        <v>99</v>
      </c>
      <c r="O1995">
        <v>99</v>
      </c>
      <c r="P1995">
        <v>9999</v>
      </c>
      <c r="Q1995">
        <v>1855</v>
      </c>
      <c r="R1995">
        <v>67254</v>
      </c>
      <c r="S1995">
        <v>67253</v>
      </c>
      <c r="T1995">
        <v>16.999568798881857</v>
      </c>
      <c r="U1995">
        <v>65</v>
      </c>
      <c r="V1995">
        <v>83.155162265535395</v>
      </c>
      <c r="W1995">
        <v>76.751752338185923</v>
      </c>
      <c r="X1995">
        <v>2.5113747881166919</v>
      </c>
      <c r="Y1995">
        <v>5.0227495762333838</v>
      </c>
      <c r="AA1995">
        <v>10.404470691177869</v>
      </c>
      <c r="AB1995">
        <v>0</v>
      </c>
      <c r="AD1995">
        <v>4.4217602095493822</v>
      </c>
      <c r="AE1995">
        <v>4.1847839802645774</v>
      </c>
      <c r="AF1995">
        <v>13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3</v>
      </c>
      <c r="AM1995">
        <v>0</v>
      </c>
      <c r="AN1995">
        <v>1311</v>
      </c>
      <c r="AO1995">
        <v>681</v>
      </c>
    </row>
    <row r="1996" spans="1:41">
      <c r="A1996">
        <v>10</v>
      </c>
      <c r="B1996">
        <v>187</v>
      </c>
      <c r="C1996">
        <v>2015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66</v>
      </c>
      <c r="N1996">
        <v>99</v>
      </c>
      <c r="O1996">
        <v>99</v>
      </c>
      <c r="P1996">
        <v>9999</v>
      </c>
      <c r="Q1996">
        <v>1783</v>
      </c>
      <c r="R1996">
        <v>40462</v>
      </c>
      <c r="S1996">
        <v>40356</v>
      </c>
      <c r="T1996">
        <v>16.955390242696858</v>
      </c>
      <c r="U1996">
        <v>66</v>
      </c>
      <c r="V1996">
        <v>81.32632571199791</v>
      </c>
      <c r="W1996">
        <v>74.975131331153193</v>
      </c>
      <c r="X1996">
        <v>2.2613810488853745</v>
      </c>
      <c r="Y1996">
        <v>4.522762097770749</v>
      </c>
      <c r="AA1996">
        <v>10.791817293332487</v>
      </c>
      <c r="AB1996">
        <v>0</v>
      </c>
      <c r="AD1996">
        <v>2.6602620156241579</v>
      </c>
      <c r="AE1996">
        <v>2.4530049880150462</v>
      </c>
      <c r="AF1996">
        <v>6</v>
      </c>
      <c r="AG1996">
        <v>0</v>
      </c>
      <c r="AH1996">
        <v>0</v>
      </c>
      <c r="AI1996">
        <v>0</v>
      </c>
      <c r="AJ1996">
        <v>1</v>
      </c>
      <c r="AK1996">
        <v>0</v>
      </c>
      <c r="AL1996">
        <v>3</v>
      </c>
      <c r="AM1996">
        <v>0</v>
      </c>
      <c r="AN1996">
        <v>929</v>
      </c>
      <c r="AO1996">
        <v>424</v>
      </c>
    </row>
    <row r="1997" spans="1:41">
      <c r="A1997">
        <v>10</v>
      </c>
      <c r="B1997">
        <v>188</v>
      </c>
      <c r="C1997">
        <v>2015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67</v>
      </c>
      <c r="N1997">
        <v>99</v>
      </c>
      <c r="O1997">
        <v>99</v>
      </c>
      <c r="P1997">
        <v>9999</v>
      </c>
      <c r="Q1997">
        <v>1600</v>
      </c>
      <c r="R1997">
        <v>20223</v>
      </c>
      <c r="S1997">
        <v>20223</v>
      </c>
      <c r="T1997">
        <v>17</v>
      </c>
      <c r="U1997">
        <v>67</v>
      </c>
      <c r="V1997">
        <v>78.792150083448618</v>
      </c>
      <c r="W1997">
        <v>72.725154527023463</v>
      </c>
      <c r="X1997">
        <v>2.2054096820451963</v>
      </c>
      <c r="Y1997">
        <v>4.4108193640903925</v>
      </c>
      <c r="AA1997">
        <v>11.340475628222016</v>
      </c>
      <c r="AB1997">
        <v>0</v>
      </c>
      <c r="AD1997">
        <v>1.3296050304475144</v>
      </c>
      <c r="AE1997">
        <v>1.1923487955954357</v>
      </c>
      <c r="AF1997">
        <v>2</v>
      </c>
      <c r="AG1997">
        <v>0</v>
      </c>
      <c r="AH1997">
        <v>0</v>
      </c>
      <c r="AI1997">
        <v>0</v>
      </c>
      <c r="AJ1997">
        <v>2</v>
      </c>
      <c r="AK1997">
        <v>1</v>
      </c>
      <c r="AL1997">
        <v>1</v>
      </c>
      <c r="AM1997">
        <v>0</v>
      </c>
      <c r="AN1997">
        <v>557</v>
      </c>
      <c r="AO1997">
        <v>199</v>
      </c>
    </row>
    <row r="1998" spans="1:41">
      <c r="A1998">
        <v>10</v>
      </c>
      <c r="B1998">
        <v>189</v>
      </c>
      <c r="C1998">
        <v>2015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68</v>
      </c>
      <c r="N1998">
        <v>99</v>
      </c>
      <c r="O1998">
        <v>99</v>
      </c>
      <c r="P1998">
        <v>9999</v>
      </c>
      <c r="Q1998">
        <v>1472</v>
      </c>
      <c r="R1998">
        <v>12446</v>
      </c>
      <c r="S1998">
        <v>12446</v>
      </c>
      <c r="T1998">
        <v>17</v>
      </c>
      <c r="U1998">
        <v>68</v>
      </c>
      <c r="V1998">
        <v>74.477393912667054</v>
      </c>
      <c r="W1998">
        <v>68.742634581391755</v>
      </c>
      <c r="X1998">
        <v>1.6631849590229797</v>
      </c>
      <c r="Y1998">
        <v>3.3263699180459594</v>
      </c>
      <c r="AA1998">
        <v>12.40483463660671</v>
      </c>
      <c r="AB1998">
        <v>0</v>
      </c>
      <c r="AD1998">
        <v>0.81828928492062369</v>
      </c>
      <c r="AE1998">
        <v>0.69363189036089812</v>
      </c>
      <c r="AF1998">
        <v>3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2</v>
      </c>
      <c r="AM1998">
        <v>0</v>
      </c>
      <c r="AN1998">
        <v>465</v>
      </c>
      <c r="AO1998">
        <v>136</v>
      </c>
    </row>
    <row r="1999" spans="1:41">
      <c r="A1999">
        <v>10</v>
      </c>
      <c r="B1999">
        <v>190</v>
      </c>
      <c r="C1999">
        <v>2014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48</v>
      </c>
      <c r="N1999">
        <v>99</v>
      </c>
      <c r="O1999">
        <v>99</v>
      </c>
      <c r="P1999">
        <v>9999</v>
      </c>
      <c r="Q1999">
        <v>57</v>
      </c>
      <c r="R1999">
        <v>70</v>
      </c>
      <c r="S1999">
        <v>70</v>
      </c>
      <c r="T1999">
        <v>8</v>
      </c>
      <c r="U1999">
        <v>48</v>
      </c>
      <c r="V1999">
        <v>82.895836557808394</v>
      </c>
      <c r="W1999">
        <v>76.512857142857186</v>
      </c>
      <c r="X1999">
        <v>0</v>
      </c>
      <c r="Y1999">
        <v>0</v>
      </c>
      <c r="AA1999">
        <v>14.850011269149817</v>
      </c>
      <c r="AB1999">
        <v>0</v>
      </c>
      <c r="AD1999">
        <v>4.6577889209832718E-3</v>
      </c>
      <c r="AE1999">
        <v>4.5414053686752788E-3</v>
      </c>
    </row>
    <row r="2000" spans="1:41">
      <c r="A2000">
        <v>10</v>
      </c>
      <c r="B2000">
        <v>191</v>
      </c>
      <c r="C2000">
        <v>2014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49</v>
      </c>
      <c r="N2000">
        <v>99</v>
      </c>
      <c r="O2000">
        <v>99</v>
      </c>
      <c r="P2000">
        <v>9999</v>
      </c>
      <c r="Q2000">
        <v>46</v>
      </c>
      <c r="R2000">
        <v>53</v>
      </c>
      <c r="S2000">
        <v>53</v>
      </c>
      <c r="T2000">
        <v>8</v>
      </c>
      <c r="U2000">
        <v>49</v>
      </c>
      <c r="V2000">
        <v>87.563114536274242</v>
      </c>
      <c r="W2000">
        <v>80.820754716981185</v>
      </c>
      <c r="X2000">
        <v>0</v>
      </c>
      <c r="Y2000">
        <v>0</v>
      </c>
      <c r="AA2000">
        <v>12.679419641658225</v>
      </c>
      <c r="AB2000">
        <v>0</v>
      </c>
      <c r="AD2000">
        <v>3.5266116116016199E-3</v>
      </c>
      <c r="AE2000">
        <v>3.632089825560699E-3</v>
      </c>
    </row>
    <row r="2001" spans="1:31">
      <c r="A2001">
        <v>10</v>
      </c>
      <c r="B2001">
        <v>192</v>
      </c>
      <c r="C2001">
        <v>2014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50</v>
      </c>
      <c r="N2001">
        <v>99</v>
      </c>
      <c r="O2001">
        <v>99</v>
      </c>
      <c r="P2001">
        <v>9999</v>
      </c>
      <c r="Q2001">
        <v>80</v>
      </c>
      <c r="R2001">
        <v>92</v>
      </c>
      <c r="S2001">
        <v>92</v>
      </c>
      <c r="T2001">
        <v>11.032608695652172</v>
      </c>
      <c r="U2001">
        <v>50</v>
      </c>
      <c r="V2001">
        <v>82.555702105610251</v>
      </c>
      <c r="W2001">
        <v>76.198913043478257</v>
      </c>
      <c r="X2001">
        <v>0</v>
      </c>
      <c r="Y2001">
        <v>0</v>
      </c>
      <c r="AA2001">
        <v>13.433390379178221</v>
      </c>
      <c r="AB2001">
        <v>0</v>
      </c>
      <c r="AD2001">
        <v>6.1216654390065838E-3</v>
      </c>
      <c r="AE2001">
        <v>5.9442136813652787E-3</v>
      </c>
    </row>
    <row r="2002" spans="1:31">
      <c r="A2002">
        <v>10</v>
      </c>
      <c r="B2002">
        <v>193</v>
      </c>
      <c r="C2002">
        <v>2014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51</v>
      </c>
      <c r="N2002">
        <v>99</v>
      </c>
      <c r="O2002">
        <v>99</v>
      </c>
      <c r="P2002">
        <v>9999</v>
      </c>
      <c r="Q2002">
        <v>181</v>
      </c>
      <c r="R2002">
        <v>220</v>
      </c>
      <c r="S2002">
        <v>219</v>
      </c>
      <c r="T2002">
        <v>11.054545454545456</v>
      </c>
      <c r="U2002">
        <v>51.232876712328761</v>
      </c>
      <c r="V2002">
        <v>83.418176781094019</v>
      </c>
      <c r="W2002">
        <v>76.815068493150633</v>
      </c>
      <c r="X2002">
        <v>0</v>
      </c>
      <c r="Y2002">
        <v>0</v>
      </c>
      <c r="AA2002">
        <v>11.13961220847141</v>
      </c>
      <c r="AD2002">
        <v>1.4638765180233146E-2</v>
      </c>
      <c r="AE2002">
        <v>1.4264230440176223E-2</v>
      </c>
    </row>
    <row r="2003" spans="1:31">
      <c r="A2003">
        <v>10</v>
      </c>
      <c r="B2003">
        <v>194</v>
      </c>
      <c r="C2003">
        <v>2014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52</v>
      </c>
      <c r="N2003">
        <v>99</v>
      </c>
      <c r="O2003">
        <v>99</v>
      </c>
      <c r="P2003">
        <v>9999</v>
      </c>
      <c r="Q2003">
        <v>393</v>
      </c>
      <c r="R2003">
        <v>566</v>
      </c>
      <c r="S2003">
        <v>566</v>
      </c>
      <c r="T2003">
        <v>11</v>
      </c>
      <c r="U2003">
        <v>52</v>
      </c>
      <c r="V2003">
        <v>83.875172754384451</v>
      </c>
      <c r="W2003">
        <v>77.41678445229681</v>
      </c>
      <c r="X2003">
        <v>0</v>
      </c>
      <c r="Y2003">
        <v>0</v>
      </c>
      <c r="AA2003">
        <v>9.8184806770257982</v>
      </c>
      <c r="AB2003">
        <v>0</v>
      </c>
      <c r="AD2003">
        <v>3.7661550418236177E-2</v>
      </c>
      <c r="AE2003">
        <v>3.7154324446699222E-2</v>
      </c>
    </row>
    <row r="2004" spans="1:31">
      <c r="A2004">
        <v>10</v>
      </c>
      <c r="B2004">
        <v>195</v>
      </c>
      <c r="C2004">
        <v>2014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53</v>
      </c>
      <c r="N2004">
        <v>99</v>
      </c>
      <c r="O2004">
        <v>99</v>
      </c>
      <c r="P2004">
        <v>9999</v>
      </c>
      <c r="Q2004">
        <v>800</v>
      </c>
      <c r="R2004">
        <v>1902</v>
      </c>
      <c r="S2004">
        <v>1902</v>
      </c>
      <c r="T2004">
        <v>11.012618296529965</v>
      </c>
      <c r="U2004">
        <v>53</v>
      </c>
      <c r="V2004">
        <v>84.286541053324768</v>
      </c>
      <c r="W2004">
        <v>77.796477392218634</v>
      </c>
      <c r="X2004">
        <v>0</v>
      </c>
      <c r="Y2004">
        <v>0</v>
      </c>
      <c r="AA2004">
        <v>8.868423835393008</v>
      </c>
      <c r="AB2004">
        <v>0</v>
      </c>
      <c r="AD2004">
        <v>0.12655877896728837</v>
      </c>
      <c r="AE2004">
        <v>0.12546663620623508</v>
      </c>
    </row>
    <row r="2005" spans="1:31">
      <c r="A2005">
        <v>10</v>
      </c>
      <c r="B2005">
        <v>196</v>
      </c>
      <c r="C2005">
        <v>2014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54</v>
      </c>
      <c r="N2005">
        <v>99</v>
      </c>
      <c r="O2005">
        <v>99</v>
      </c>
      <c r="P2005">
        <v>9999</v>
      </c>
      <c r="Q2005">
        <v>1305</v>
      </c>
      <c r="R2005">
        <v>7038</v>
      </c>
      <c r="S2005">
        <v>7038</v>
      </c>
      <c r="T2005">
        <v>11</v>
      </c>
      <c r="U2005">
        <v>54</v>
      </c>
      <c r="V2005">
        <v>85.994925550416738</v>
      </c>
      <c r="W2005">
        <v>79.373316283034995</v>
      </c>
      <c r="X2005">
        <v>0</v>
      </c>
      <c r="Y2005">
        <v>0</v>
      </c>
      <c r="AA2005">
        <v>8.1662041102706535</v>
      </c>
      <c r="AB2005">
        <v>0</v>
      </c>
      <c r="AD2005">
        <v>0.4683074060840039</v>
      </c>
      <c r="AE2005">
        <v>0.47367623672209158</v>
      </c>
    </row>
    <row r="2006" spans="1:31">
      <c r="A2006">
        <v>10</v>
      </c>
      <c r="B2006">
        <v>197</v>
      </c>
      <c r="C2006">
        <v>2014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99</v>
      </c>
      <c r="M2006">
        <v>55</v>
      </c>
      <c r="N2006">
        <v>99</v>
      </c>
      <c r="O2006">
        <v>99</v>
      </c>
      <c r="P2006">
        <v>9999</v>
      </c>
      <c r="Q2006">
        <v>1635</v>
      </c>
      <c r="R2006">
        <v>21976</v>
      </c>
      <c r="S2006">
        <v>21975</v>
      </c>
      <c r="T2006">
        <v>14.000273025118309</v>
      </c>
      <c r="U2006">
        <v>55.002502844141056</v>
      </c>
      <c r="V2006">
        <v>87.332596260153949</v>
      </c>
      <c r="W2006">
        <v>80.606361774743874</v>
      </c>
      <c r="X2006">
        <v>0</v>
      </c>
      <c r="Y2006">
        <v>0</v>
      </c>
      <c r="AA2006">
        <v>8.0884484003761781</v>
      </c>
      <c r="AD2006">
        <v>1.4622795618218347</v>
      </c>
      <c r="AE2006">
        <v>1.5019518580234219</v>
      </c>
    </row>
    <row r="2007" spans="1:31">
      <c r="A2007">
        <v>10</v>
      </c>
      <c r="B2007">
        <v>198</v>
      </c>
      <c r="C2007">
        <v>2014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99</v>
      </c>
      <c r="M2007">
        <v>56</v>
      </c>
      <c r="N2007">
        <v>99</v>
      </c>
      <c r="O2007">
        <v>99</v>
      </c>
      <c r="P2007">
        <v>9999</v>
      </c>
      <c r="Q2007">
        <v>1809</v>
      </c>
      <c r="R2007">
        <v>51432</v>
      </c>
      <c r="S2007">
        <v>51432</v>
      </c>
      <c r="T2007">
        <v>14.000174988334109</v>
      </c>
      <c r="U2007">
        <v>56</v>
      </c>
      <c r="V2007">
        <v>88.132936617276741</v>
      </c>
      <c r="W2007">
        <v>81.346700497745601</v>
      </c>
      <c r="X2007">
        <v>0</v>
      </c>
      <c r="Y2007">
        <v>0</v>
      </c>
      <c r="AA2007">
        <v>8.1525212313578379</v>
      </c>
      <c r="AB2007">
        <v>0</v>
      </c>
      <c r="AD2007">
        <v>3.4222771397715945</v>
      </c>
      <c r="AE2007">
        <v>3.5475715574394617</v>
      </c>
    </row>
    <row r="2008" spans="1:31">
      <c r="A2008">
        <v>10</v>
      </c>
      <c r="B2008">
        <v>199</v>
      </c>
      <c r="C2008">
        <v>2014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99</v>
      </c>
      <c r="M2008">
        <v>57</v>
      </c>
      <c r="N2008">
        <v>99</v>
      </c>
      <c r="O2008">
        <v>99</v>
      </c>
      <c r="P2008">
        <v>9999</v>
      </c>
      <c r="Q2008">
        <v>1933</v>
      </c>
      <c r="R2008">
        <v>93658</v>
      </c>
      <c r="S2008">
        <v>93658</v>
      </c>
      <c r="T2008">
        <v>14.000224220034596</v>
      </c>
      <c r="U2008">
        <v>57</v>
      </c>
      <c r="V2008">
        <v>88.248185284527509</v>
      </c>
      <c r="W2008">
        <v>81.453075017616641</v>
      </c>
      <c r="X2008">
        <v>0</v>
      </c>
      <c r="Y2008">
        <v>0</v>
      </c>
      <c r="AA2008">
        <v>8.2530546084299807</v>
      </c>
      <c r="AB2008">
        <v>0</v>
      </c>
      <c r="AD2008">
        <v>6.2319884965921641</v>
      </c>
      <c r="AE2008">
        <v>6.4685981655977809</v>
      </c>
    </row>
    <row r="2009" spans="1:31">
      <c r="A2009">
        <v>10</v>
      </c>
      <c r="B2009">
        <v>200</v>
      </c>
      <c r="C2009">
        <v>2014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99</v>
      </c>
      <c r="M2009">
        <v>58</v>
      </c>
      <c r="N2009">
        <v>99</v>
      </c>
      <c r="O2009">
        <v>99</v>
      </c>
      <c r="P2009">
        <v>9999</v>
      </c>
      <c r="Q2009">
        <v>1979</v>
      </c>
      <c r="R2009">
        <v>137626</v>
      </c>
      <c r="S2009">
        <v>137623</v>
      </c>
      <c r="T2009">
        <v>14.00015258744714</v>
      </c>
      <c r="U2009">
        <v>58.001264323550565</v>
      </c>
      <c r="V2009">
        <v>88.057166614255294</v>
      </c>
      <c r="W2009">
        <v>81.276208918567676</v>
      </c>
      <c r="X2009">
        <v>0</v>
      </c>
      <c r="Y2009">
        <v>0</v>
      </c>
      <c r="AA2009">
        <v>8.2708480871441097</v>
      </c>
      <c r="AD2009">
        <v>9.1576122577034855</v>
      </c>
      <c r="AE2009">
        <v>9.484452546755362</v>
      </c>
    </row>
    <row r="2010" spans="1:31">
      <c r="A2010">
        <v>10</v>
      </c>
      <c r="B2010">
        <v>201</v>
      </c>
      <c r="C2010">
        <v>2014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99</v>
      </c>
      <c r="M2010">
        <v>59</v>
      </c>
      <c r="N2010">
        <v>99</v>
      </c>
      <c r="O2010">
        <v>99</v>
      </c>
      <c r="P2010">
        <v>9999</v>
      </c>
      <c r="Q2010">
        <v>2004</v>
      </c>
      <c r="R2010">
        <v>173807</v>
      </c>
      <c r="S2010">
        <v>173806</v>
      </c>
      <c r="T2010">
        <v>14.0003452104921</v>
      </c>
      <c r="U2010">
        <v>59.000339458936985</v>
      </c>
      <c r="V2010">
        <v>87.457587268475223</v>
      </c>
      <c r="W2010">
        <v>80.723135564940748</v>
      </c>
      <c r="X2010">
        <v>0</v>
      </c>
      <c r="Y2010">
        <v>0</v>
      </c>
      <c r="AA2010">
        <v>8.3412406947580582</v>
      </c>
      <c r="AD2010">
        <v>11.565090271276279</v>
      </c>
      <c r="AE2010">
        <v>11.896538026628949</v>
      </c>
    </row>
    <row r="2011" spans="1:31">
      <c r="A2011">
        <v>10</v>
      </c>
      <c r="B2011">
        <v>202</v>
      </c>
      <c r="C2011">
        <v>2014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99</v>
      </c>
      <c r="M2011">
        <v>60</v>
      </c>
      <c r="N2011">
        <v>99</v>
      </c>
      <c r="O2011">
        <v>99</v>
      </c>
      <c r="P2011">
        <v>9999</v>
      </c>
      <c r="Q2011">
        <v>2065</v>
      </c>
      <c r="R2011">
        <v>199168</v>
      </c>
      <c r="S2011">
        <v>199149</v>
      </c>
      <c r="T2011">
        <v>16.999728872107973</v>
      </c>
      <c r="U2011">
        <v>60.005724357139599</v>
      </c>
      <c r="V2011">
        <v>86.53558703768951</v>
      </c>
      <c r="W2011">
        <v>79.869063364615982</v>
      </c>
      <c r="X2011">
        <v>0</v>
      </c>
      <c r="Y2011">
        <v>0</v>
      </c>
      <c r="AA2011">
        <v>8.6409909855804194</v>
      </c>
      <c r="AD2011">
        <v>13.252607197348521</v>
      </c>
      <c r="AE2011">
        <v>13.486974325333108</v>
      </c>
    </row>
    <row r="2012" spans="1:31">
      <c r="A2012">
        <v>10</v>
      </c>
      <c r="B2012">
        <v>203</v>
      </c>
      <c r="C2012">
        <v>2014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99</v>
      </c>
      <c r="M2012">
        <v>61</v>
      </c>
      <c r="N2012">
        <v>99</v>
      </c>
      <c r="O2012">
        <v>99</v>
      </c>
      <c r="P2012">
        <v>9999</v>
      </c>
      <c r="Q2012">
        <v>2016</v>
      </c>
      <c r="R2012">
        <v>193361</v>
      </c>
      <c r="S2012">
        <v>193358</v>
      </c>
      <c r="T2012">
        <v>16.99995345493662</v>
      </c>
      <c r="U2012">
        <v>61.00094643097259</v>
      </c>
      <c r="V2012">
        <v>85.68968846508514</v>
      </c>
      <c r="W2012">
        <v>79.091024938197805</v>
      </c>
      <c r="X2012">
        <v>0</v>
      </c>
      <c r="Y2012">
        <v>0</v>
      </c>
      <c r="AA2012">
        <v>8.5823348598638898</v>
      </c>
      <c r="AD2012">
        <v>12.866210336432095</v>
      </c>
      <c r="AE2012">
        <v>12.967228333964391</v>
      </c>
    </row>
    <row r="2013" spans="1:31">
      <c r="A2013">
        <v>10</v>
      </c>
      <c r="B2013">
        <v>204</v>
      </c>
      <c r="C2013">
        <v>2014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99</v>
      </c>
      <c r="M2013">
        <v>62</v>
      </c>
      <c r="N2013">
        <v>99</v>
      </c>
      <c r="O2013">
        <v>99</v>
      </c>
      <c r="P2013">
        <v>9999</v>
      </c>
      <c r="Q2013">
        <v>2035</v>
      </c>
      <c r="R2013">
        <v>179556</v>
      </c>
      <c r="S2013">
        <v>179550</v>
      </c>
      <c r="T2013">
        <v>16.999766089687899</v>
      </c>
      <c r="U2013">
        <v>62.002071846282355</v>
      </c>
      <c r="V2013">
        <v>84.574085388021729</v>
      </c>
      <c r="W2013">
        <v>78.060798663324704</v>
      </c>
      <c r="X2013">
        <v>0</v>
      </c>
      <c r="Y2013">
        <v>0</v>
      </c>
      <c r="AA2013">
        <v>8.7258470714805387</v>
      </c>
      <c r="AD2013">
        <v>11.947627821372462</v>
      </c>
      <c r="AE2013">
        <v>11.88437122525192</v>
      </c>
    </row>
    <row r="2014" spans="1:31">
      <c r="A2014">
        <v>10</v>
      </c>
      <c r="B2014">
        <v>205</v>
      </c>
      <c r="C2014">
        <v>2014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99</v>
      </c>
      <c r="M2014">
        <v>63</v>
      </c>
      <c r="N2014">
        <v>99</v>
      </c>
      <c r="O2014">
        <v>99</v>
      </c>
      <c r="P2014">
        <v>9999</v>
      </c>
      <c r="Q2014">
        <v>2020</v>
      </c>
      <c r="R2014">
        <v>150487</v>
      </c>
      <c r="S2014">
        <v>150482</v>
      </c>
      <c r="T2014">
        <v>16.999700970847979</v>
      </c>
      <c r="U2014">
        <v>63.002093273614122</v>
      </c>
      <c r="V2014">
        <v>83.396796193060382</v>
      </c>
      <c r="W2014">
        <v>76.974035432809885</v>
      </c>
      <c r="X2014">
        <v>0</v>
      </c>
      <c r="Y2014">
        <v>0</v>
      </c>
      <c r="AA2014">
        <v>8.9233219062636895</v>
      </c>
      <c r="AD2014">
        <v>10.013381162171569</v>
      </c>
      <c r="AE2014">
        <v>9.8216989764552007</v>
      </c>
    </row>
    <row r="2015" spans="1:31">
      <c r="A2015">
        <v>10</v>
      </c>
      <c r="B2015">
        <v>206</v>
      </c>
      <c r="C2015">
        <v>2014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99</v>
      </c>
      <c r="M2015">
        <v>64</v>
      </c>
      <c r="N2015">
        <v>99</v>
      </c>
      <c r="O2015">
        <v>99</v>
      </c>
      <c r="P2015">
        <v>9999</v>
      </c>
      <c r="Q2015">
        <v>1972</v>
      </c>
      <c r="R2015">
        <v>116117</v>
      </c>
      <c r="S2015">
        <v>116114</v>
      </c>
      <c r="T2015">
        <v>16.999896655959077</v>
      </c>
      <c r="U2015">
        <v>64.001653547375824</v>
      </c>
      <c r="V2015">
        <v>82.084733815319652</v>
      </c>
      <c r="W2015">
        <v>75.763260244242275</v>
      </c>
      <c r="X2015">
        <v>0</v>
      </c>
      <c r="Y2015">
        <v>0</v>
      </c>
      <c r="AA2015">
        <v>9.2303788170854695</v>
      </c>
      <c r="AD2015">
        <v>7.726406801968781</v>
      </c>
      <c r="AE2015">
        <v>7.4593511235192516</v>
      </c>
    </row>
    <row r="2016" spans="1:31">
      <c r="A2016">
        <v>10</v>
      </c>
      <c r="B2016">
        <v>207</v>
      </c>
      <c r="C2016">
        <v>2014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99</v>
      </c>
      <c r="M2016">
        <v>65</v>
      </c>
      <c r="N2016">
        <v>99</v>
      </c>
      <c r="O2016">
        <v>99</v>
      </c>
      <c r="P2016">
        <v>9999</v>
      </c>
      <c r="Q2016">
        <v>1911</v>
      </c>
      <c r="R2016">
        <v>80737</v>
      </c>
      <c r="S2016">
        <v>80734</v>
      </c>
      <c r="T2016">
        <v>16.999851369260686</v>
      </c>
      <c r="U2016">
        <v>65.002415339262285</v>
      </c>
      <c r="V2016">
        <v>80.525875793817363</v>
      </c>
      <c r="W2016">
        <v>74.324180642604006</v>
      </c>
      <c r="X2016">
        <v>0</v>
      </c>
      <c r="Y2016">
        <v>0</v>
      </c>
      <c r="AA2016">
        <v>9.5551926860598524</v>
      </c>
      <c r="AD2016">
        <v>5.372227201620376</v>
      </c>
      <c r="AE2016">
        <v>5.0879684524419195</v>
      </c>
    </row>
    <row r="2017" spans="1:31">
      <c r="A2017">
        <v>10</v>
      </c>
      <c r="B2017">
        <v>208</v>
      </c>
      <c r="C2017">
        <v>2014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99</v>
      </c>
      <c r="M2017">
        <v>66</v>
      </c>
      <c r="N2017">
        <v>99</v>
      </c>
      <c r="O2017">
        <v>99</v>
      </c>
      <c r="P2017">
        <v>9999</v>
      </c>
      <c r="Q2017">
        <v>1844</v>
      </c>
      <c r="R2017">
        <v>50122</v>
      </c>
      <c r="S2017">
        <v>50117</v>
      </c>
      <c r="T2017">
        <v>16.999940146043652</v>
      </c>
      <c r="U2017">
        <v>66.006584592054608</v>
      </c>
      <c r="V2017">
        <v>78.744321170368138</v>
      </c>
      <c r="W2017">
        <v>72.677265199433748</v>
      </c>
      <c r="X2017">
        <v>0</v>
      </c>
      <c r="Y2017">
        <v>0</v>
      </c>
      <c r="AA2017">
        <v>9.9356977404519018</v>
      </c>
      <c r="AD2017">
        <v>3.3351099471074805</v>
      </c>
      <c r="AE2017">
        <v>3.0884562403672713</v>
      </c>
    </row>
    <row r="2018" spans="1:31">
      <c r="A2018">
        <v>10</v>
      </c>
      <c r="B2018">
        <v>209</v>
      </c>
      <c r="C2018">
        <v>2014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99</v>
      </c>
      <c r="M2018">
        <v>67</v>
      </c>
      <c r="N2018">
        <v>99</v>
      </c>
      <c r="O2018">
        <v>99</v>
      </c>
      <c r="P2018">
        <v>9999</v>
      </c>
      <c r="Q2018">
        <v>1738</v>
      </c>
      <c r="R2018">
        <v>26649</v>
      </c>
      <c r="S2018">
        <v>26645</v>
      </c>
      <c r="T2018">
        <v>16.999887425419349</v>
      </c>
      <c r="U2018">
        <v>67.010058172264948</v>
      </c>
      <c r="V2018">
        <v>76.650389221306483</v>
      </c>
      <c r="W2018">
        <v>70.742867329705362</v>
      </c>
      <c r="X2018">
        <v>0</v>
      </c>
      <c r="Y2018">
        <v>0</v>
      </c>
      <c r="AA2018">
        <v>10.322380418746713</v>
      </c>
      <c r="AD2018">
        <v>1.7732202422183323</v>
      </c>
      <c r="AE2018">
        <v>1.5982922457160589</v>
      </c>
    </row>
    <row r="2019" spans="1:31">
      <c r="A2019">
        <v>10</v>
      </c>
      <c r="B2019">
        <v>210</v>
      </c>
      <c r="C2019">
        <v>2014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99</v>
      </c>
      <c r="M2019">
        <v>68</v>
      </c>
      <c r="N2019">
        <v>99</v>
      </c>
      <c r="O2019">
        <v>99</v>
      </c>
      <c r="P2019">
        <v>9999</v>
      </c>
      <c r="Q2019">
        <v>1596</v>
      </c>
      <c r="R2019">
        <v>18202</v>
      </c>
      <c r="S2019">
        <v>18195</v>
      </c>
      <c r="T2019">
        <v>16.999835182946924</v>
      </c>
      <c r="U2019">
        <v>68.026161033250858</v>
      </c>
      <c r="V2019">
        <v>73.178557680026415</v>
      </c>
      <c r="W2019">
        <v>67.530931574608402</v>
      </c>
      <c r="X2019">
        <v>0</v>
      </c>
      <c r="Y2019">
        <v>0</v>
      </c>
      <c r="AA2019">
        <v>10.999239404390275</v>
      </c>
      <c r="AD2019">
        <v>1.2111581991391076</v>
      </c>
      <c r="AE2019">
        <v>1.0418677858151093</v>
      </c>
    </row>
    <row r="2020" spans="1:31">
      <c r="A2020">
        <v>10</v>
      </c>
      <c r="B2020">
        <v>211</v>
      </c>
      <c r="C2020">
        <v>2013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99</v>
      </c>
      <c r="M2020">
        <v>48</v>
      </c>
      <c r="N2020">
        <v>99</v>
      </c>
      <c r="O2020">
        <v>99</v>
      </c>
      <c r="P2020">
        <v>9999</v>
      </c>
      <c r="Q2020">
        <v>283</v>
      </c>
      <c r="R2020">
        <v>457</v>
      </c>
      <c r="S2020">
        <v>457</v>
      </c>
      <c r="T2020">
        <v>8.019693654266959</v>
      </c>
      <c r="U2020">
        <v>48</v>
      </c>
      <c r="V2020">
        <v>92.297972314614853</v>
      </c>
      <c r="W2020">
        <v>85.191028446389467</v>
      </c>
      <c r="X2020">
        <v>0</v>
      </c>
      <c r="Y2020">
        <v>0</v>
      </c>
      <c r="AA2020">
        <v>13.772934580221447</v>
      </c>
      <c r="AB2020">
        <v>0</v>
      </c>
      <c r="AD2020">
        <v>3.0087523750709399E-2</v>
      </c>
      <c r="AE2020">
        <v>3.3427581543879176E-2</v>
      </c>
    </row>
    <row r="2021" spans="1:31">
      <c r="A2021">
        <v>10</v>
      </c>
      <c r="B2021">
        <v>212</v>
      </c>
      <c r="C2021">
        <v>2013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99</v>
      </c>
      <c r="M2021">
        <v>49</v>
      </c>
      <c r="N2021">
        <v>99</v>
      </c>
      <c r="O2021">
        <v>99</v>
      </c>
      <c r="P2021">
        <v>9999</v>
      </c>
      <c r="Q2021">
        <v>337</v>
      </c>
      <c r="R2021">
        <v>519</v>
      </c>
      <c r="S2021">
        <v>519</v>
      </c>
      <c r="T2021">
        <v>8</v>
      </c>
      <c r="U2021">
        <v>49</v>
      </c>
      <c r="V2021">
        <v>94.681204165857821</v>
      </c>
      <c r="W2021">
        <v>87.390751445086735</v>
      </c>
      <c r="X2021">
        <v>0</v>
      </c>
      <c r="Y2021">
        <v>0</v>
      </c>
      <c r="AA2021">
        <v>10.928488482600159</v>
      </c>
      <c r="AB2021">
        <v>0</v>
      </c>
      <c r="AD2021">
        <v>3.4169419751899723E-2</v>
      </c>
      <c r="AE2021">
        <v>3.8942849587306066E-2</v>
      </c>
    </row>
    <row r="2022" spans="1:31">
      <c r="A2022">
        <v>10</v>
      </c>
      <c r="B2022">
        <v>213</v>
      </c>
      <c r="C2022">
        <v>2013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99</v>
      </c>
      <c r="M2022">
        <v>50</v>
      </c>
      <c r="N2022">
        <v>99</v>
      </c>
      <c r="O2022">
        <v>99</v>
      </c>
      <c r="P2022">
        <v>9999</v>
      </c>
      <c r="Q2022">
        <v>534</v>
      </c>
      <c r="R2022">
        <v>1050</v>
      </c>
      <c r="S2022">
        <v>1050</v>
      </c>
      <c r="T2022">
        <v>11.011428571428564</v>
      </c>
      <c r="U2022">
        <v>50</v>
      </c>
      <c r="V2022">
        <v>94.753546922561057</v>
      </c>
      <c r="W2022">
        <v>87.45752380952365</v>
      </c>
      <c r="X2022">
        <v>0</v>
      </c>
      <c r="Y2022">
        <v>0</v>
      </c>
      <c r="AA2022">
        <v>11.078832049579773</v>
      </c>
      <c r="AB2022">
        <v>0</v>
      </c>
      <c r="AD2022">
        <v>6.9128883891126605E-2</v>
      </c>
      <c r="AE2022">
        <v>7.8846309727579347E-2</v>
      </c>
    </row>
    <row r="2023" spans="1:31">
      <c r="A2023">
        <v>10</v>
      </c>
      <c r="B2023">
        <v>214</v>
      </c>
      <c r="C2023">
        <v>2013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99</v>
      </c>
      <c r="M2023">
        <v>51</v>
      </c>
      <c r="N2023">
        <v>99</v>
      </c>
      <c r="O2023">
        <v>99</v>
      </c>
      <c r="P2023">
        <v>9999</v>
      </c>
      <c r="Q2023">
        <v>828</v>
      </c>
      <c r="R2023">
        <v>2214</v>
      </c>
      <c r="S2023">
        <v>2214</v>
      </c>
      <c r="T2023">
        <v>11.001355013550137</v>
      </c>
      <c r="U2023">
        <v>51</v>
      </c>
      <c r="V2023">
        <v>93.211964441782314</v>
      </c>
      <c r="W2023">
        <v>86.034643179765183</v>
      </c>
      <c r="X2023">
        <v>0</v>
      </c>
      <c r="Y2023">
        <v>0</v>
      </c>
      <c r="AA2023">
        <v>10.267007457214875</v>
      </c>
      <c r="AB2023">
        <v>0</v>
      </c>
      <c r="AD2023">
        <v>0.14576318946186129</v>
      </c>
      <c r="AE2023">
        <v>0.16354823968235099</v>
      </c>
    </row>
    <row r="2024" spans="1:31">
      <c r="A2024">
        <v>10</v>
      </c>
      <c r="B2024">
        <v>215</v>
      </c>
      <c r="C2024">
        <v>2013</v>
      </c>
      <c r="D2024">
        <v>99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99</v>
      </c>
      <c r="M2024">
        <v>52</v>
      </c>
      <c r="N2024">
        <v>99</v>
      </c>
      <c r="O2024">
        <v>99</v>
      </c>
      <c r="P2024">
        <v>9999</v>
      </c>
      <c r="Q2024">
        <v>1147</v>
      </c>
      <c r="R2024">
        <v>4371</v>
      </c>
      <c r="S2024">
        <v>4371</v>
      </c>
      <c r="T2024">
        <v>11.002059025394647</v>
      </c>
      <c r="U2024">
        <v>52</v>
      </c>
      <c r="V2024">
        <v>92.342666243310902</v>
      </c>
      <c r="W2024">
        <v>85.232280942576253</v>
      </c>
      <c r="X2024">
        <v>0</v>
      </c>
      <c r="Y2024">
        <v>0</v>
      </c>
      <c r="AA2024">
        <v>9.9657796451047176</v>
      </c>
      <c r="AB2024">
        <v>0</v>
      </c>
      <c r="AD2024">
        <v>0.28777366808391847</v>
      </c>
      <c r="AE2024">
        <v>0.31987464219803807</v>
      </c>
    </row>
    <row r="2025" spans="1:31">
      <c r="A2025">
        <v>10</v>
      </c>
      <c r="B2025">
        <v>216</v>
      </c>
      <c r="C2025">
        <v>2013</v>
      </c>
      <c r="D2025">
        <v>99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99</v>
      </c>
      <c r="M2025">
        <v>53</v>
      </c>
      <c r="N2025">
        <v>99</v>
      </c>
      <c r="O2025">
        <v>99</v>
      </c>
      <c r="P2025">
        <v>9999</v>
      </c>
      <c r="Q2025">
        <v>1381</v>
      </c>
      <c r="R2025">
        <v>7895</v>
      </c>
      <c r="S2025">
        <v>7895</v>
      </c>
      <c r="T2025">
        <v>11.00189993666878</v>
      </c>
      <c r="U2025">
        <v>53</v>
      </c>
      <c r="V2025">
        <v>91.664966169600092</v>
      </c>
      <c r="W2025">
        <v>84.606763774540894</v>
      </c>
      <c r="X2025">
        <v>0</v>
      </c>
      <c r="Y2025">
        <v>0</v>
      </c>
      <c r="AA2025">
        <v>9.8511288469139942</v>
      </c>
      <c r="AB2025">
        <v>0</v>
      </c>
      <c r="AD2025">
        <v>0.51978336982899487</v>
      </c>
      <c r="AE2025">
        <v>0.57352468297268899</v>
      </c>
    </row>
    <row r="2026" spans="1:31">
      <c r="A2026">
        <v>10</v>
      </c>
      <c r="B2026">
        <v>217</v>
      </c>
      <c r="C2026">
        <v>2013</v>
      </c>
      <c r="D2026">
        <v>99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99</v>
      </c>
      <c r="M2026">
        <v>54</v>
      </c>
      <c r="N2026">
        <v>99</v>
      </c>
      <c r="O2026">
        <v>99</v>
      </c>
      <c r="P2026">
        <v>9999</v>
      </c>
      <c r="Q2026">
        <v>1625</v>
      </c>
      <c r="R2026">
        <v>14410</v>
      </c>
      <c r="S2026">
        <v>14410</v>
      </c>
      <c r="T2026">
        <v>11.001249132546844</v>
      </c>
      <c r="U2026">
        <v>54</v>
      </c>
      <c r="V2026">
        <v>90.712924318988229</v>
      </c>
      <c r="W2026">
        <v>83.728029146426138</v>
      </c>
      <c r="X2026">
        <v>0</v>
      </c>
      <c r="Y2026">
        <v>0</v>
      </c>
      <c r="AA2026">
        <v>9.6586112316886741</v>
      </c>
      <c r="AB2026">
        <v>0</v>
      </c>
      <c r="AD2026">
        <v>0.94871163511536605</v>
      </c>
      <c r="AE2026">
        <v>1.0359284134033833</v>
      </c>
    </row>
    <row r="2027" spans="1:31">
      <c r="A2027">
        <v>10</v>
      </c>
      <c r="B2027">
        <v>218</v>
      </c>
      <c r="C2027">
        <v>2013</v>
      </c>
      <c r="D2027">
        <v>99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99</v>
      </c>
      <c r="M2027">
        <v>55</v>
      </c>
      <c r="N2027">
        <v>99</v>
      </c>
      <c r="O2027">
        <v>99</v>
      </c>
      <c r="P2027">
        <v>9999</v>
      </c>
      <c r="Q2027">
        <v>1767</v>
      </c>
      <c r="R2027">
        <v>25098</v>
      </c>
      <c r="S2027">
        <v>25098</v>
      </c>
      <c r="T2027">
        <v>14.000597657183839</v>
      </c>
      <c r="U2027">
        <v>55</v>
      </c>
      <c r="V2027">
        <v>89.667338270166013</v>
      </c>
      <c r="W2027">
        <v>82.762953223364192</v>
      </c>
      <c r="X2027">
        <v>0</v>
      </c>
      <c r="Y2027">
        <v>0</v>
      </c>
      <c r="AA2027">
        <v>9.4294129588023683</v>
      </c>
      <c r="AB2027">
        <v>0</v>
      </c>
      <c r="AD2027">
        <v>1.6523778360947579</v>
      </c>
      <c r="AE2027">
        <v>1.783487171273977</v>
      </c>
    </row>
    <row r="2028" spans="1:31">
      <c r="A2028">
        <v>10</v>
      </c>
      <c r="B2028">
        <v>219</v>
      </c>
      <c r="C2028">
        <v>2013</v>
      </c>
      <c r="D2028">
        <v>99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99</v>
      </c>
      <c r="M2028">
        <v>56</v>
      </c>
      <c r="N2028">
        <v>99</v>
      </c>
      <c r="O2028">
        <v>99</v>
      </c>
      <c r="P2028">
        <v>9999</v>
      </c>
      <c r="Q2028">
        <v>1882</v>
      </c>
      <c r="R2028">
        <v>41293</v>
      </c>
      <c r="S2028">
        <v>41293</v>
      </c>
      <c r="T2028">
        <v>14.000290606156002</v>
      </c>
      <c r="U2028">
        <v>56</v>
      </c>
      <c r="V2028">
        <v>88.822213078173988</v>
      </c>
      <c r="W2028">
        <v>81.982902671154662</v>
      </c>
      <c r="X2028">
        <v>0</v>
      </c>
      <c r="Y2028">
        <v>0</v>
      </c>
      <c r="AA2028">
        <v>9.1774268358647824</v>
      </c>
      <c r="AB2028">
        <v>0</v>
      </c>
      <c r="AD2028">
        <v>2.7186085738250396</v>
      </c>
      <c r="AE2028">
        <v>2.9066626002605722</v>
      </c>
    </row>
    <row r="2029" spans="1:31">
      <c r="A2029">
        <v>10</v>
      </c>
      <c r="B2029">
        <v>220</v>
      </c>
      <c r="C2029">
        <v>2013</v>
      </c>
      <c r="D2029">
        <v>99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99</v>
      </c>
      <c r="M2029">
        <v>57</v>
      </c>
      <c r="N2029">
        <v>99</v>
      </c>
      <c r="O2029">
        <v>99</v>
      </c>
      <c r="P2029">
        <v>9999</v>
      </c>
      <c r="Q2029">
        <v>1955</v>
      </c>
      <c r="R2029">
        <v>64249</v>
      </c>
      <c r="S2029">
        <v>64249</v>
      </c>
      <c r="T2029">
        <v>14.00051362667123</v>
      </c>
      <c r="U2029">
        <v>57</v>
      </c>
      <c r="V2029">
        <v>87.881364936700564</v>
      </c>
      <c r="W2029">
        <v>81.114499836572989</v>
      </c>
      <c r="X2029">
        <v>0</v>
      </c>
      <c r="Y2029">
        <v>0</v>
      </c>
      <c r="AA2029">
        <v>8.9343773394893891</v>
      </c>
      <c r="AB2029">
        <v>0</v>
      </c>
      <c r="AD2029">
        <v>4.229963486781898</v>
      </c>
      <c r="AE2029">
        <v>4.4746571258121177</v>
      </c>
    </row>
    <row r="2030" spans="1:31">
      <c r="A2030">
        <v>10</v>
      </c>
      <c r="B2030">
        <v>221</v>
      </c>
      <c r="C2030">
        <v>2013</v>
      </c>
      <c r="D2030">
        <v>99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99</v>
      </c>
      <c r="M2030">
        <v>58</v>
      </c>
      <c r="N2030">
        <v>99</v>
      </c>
      <c r="O2030">
        <v>99</v>
      </c>
      <c r="P2030">
        <v>9999</v>
      </c>
      <c r="Q2030">
        <v>2038</v>
      </c>
      <c r="R2030">
        <v>94090</v>
      </c>
      <c r="S2030">
        <v>94090</v>
      </c>
      <c r="T2030">
        <v>14.000350728026362</v>
      </c>
      <c r="U2030">
        <v>58</v>
      </c>
      <c r="V2030">
        <v>86.958142816859251</v>
      </c>
      <c r="W2030">
        <v>80.262365819959243</v>
      </c>
      <c r="X2030">
        <v>0</v>
      </c>
      <c r="Y2030">
        <v>0</v>
      </c>
      <c r="AA2030">
        <v>8.8008501708754512</v>
      </c>
      <c r="AB2030">
        <v>0</v>
      </c>
      <c r="AD2030">
        <v>6.194606366967716</v>
      </c>
      <c r="AE2030">
        <v>6.4841092120187751</v>
      </c>
    </row>
    <row r="2031" spans="1:31">
      <c r="A2031">
        <v>10</v>
      </c>
      <c r="B2031">
        <v>222</v>
      </c>
      <c r="C2031">
        <v>2013</v>
      </c>
      <c r="D2031">
        <v>99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99</v>
      </c>
      <c r="M2031">
        <v>59</v>
      </c>
      <c r="N2031">
        <v>99</v>
      </c>
      <c r="O2031">
        <v>99</v>
      </c>
      <c r="P2031">
        <v>9999</v>
      </c>
      <c r="Q2031">
        <v>2087</v>
      </c>
      <c r="R2031">
        <v>127341</v>
      </c>
      <c r="S2031">
        <v>127337</v>
      </c>
      <c r="T2031">
        <v>14.00042405823733</v>
      </c>
      <c r="U2031">
        <v>59.001853349772645</v>
      </c>
      <c r="V2031">
        <v>85.977459884540011</v>
      </c>
      <c r="W2031">
        <v>79.356039485773735</v>
      </c>
      <c r="X2031">
        <v>0</v>
      </c>
      <c r="Y2031">
        <v>0</v>
      </c>
      <c r="AA2031">
        <v>8.6840815746151812</v>
      </c>
      <c r="AD2031">
        <v>8.3837535272190085</v>
      </c>
      <c r="AE2031">
        <v>8.67619879631145</v>
      </c>
    </row>
    <row r="2032" spans="1:31">
      <c r="A2032">
        <v>10</v>
      </c>
      <c r="B2032">
        <v>223</v>
      </c>
      <c r="C2032">
        <v>2013</v>
      </c>
      <c r="D2032">
        <v>99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99</v>
      </c>
      <c r="M2032">
        <v>60</v>
      </c>
      <c r="N2032">
        <v>99</v>
      </c>
      <c r="O2032">
        <v>99</v>
      </c>
      <c r="P2032">
        <v>9999</v>
      </c>
      <c r="Q2032">
        <v>2132</v>
      </c>
      <c r="R2032">
        <v>166413</v>
      </c>
      <c r="S2032">
        <v>166405</v>
      </c>
      <c r="T2032">
        <v>16.999441149429437</v>
      </c>
      <c r="U2032">
        <v>60.002884528710098</v>
      </c>
      <c r="V2032">
        <v>84.714252514042997</v>
      </c>
      <c r="W2032">
        <v>78.189511132478017</v>
      </c>
      <c r="X2032">
        <v>0</v>
      </c>
      <c r="Y2032">
        <v>0</v>
      </c>
      <c r="AA2032">
        <v>8.9138709658882007</v>
      </c>
      <c r="AD2032">
        <v>10.956138052356239</v>
      </c>
      <c r="AE2032">
        <v>11.17145562865934</v>
      </c>
    </row>
    <row r="2033" spans="1:31">
      <c r="A2033">
        <v>10</v>
      </c>
      <c r="B2033">
        <v>224</v>
      </c>
      <c r="C2033">
        <v>2013</v>
      </c>
      <c r="D2033">
        <v>99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99</v>
      </c>
      <c r="M2033">
        <v>61</v>
      </c>
      <c r="N2033">
        <v>99</v>
      </c>
      <c r="O2033">
        <v>99</v>
      </c>
      <c r="P2033">
        <v>9999</v>
      </c>
      <c r="Q2033">
        <v>2110</v>
      </c>
      <c r="R2033">
        <v>182338</v>
      </c>
      <c r="S2033">
        <v>182335</v>
      </c>
      <c r="T2033">
        <v>16.999786111507206</v>
      </c>
      <c r="U2033">
        <v>61.001003647133039</v>
      </c>
      <c r="V2033">
        <v>83.972172588043392</v>
      </c>
      <c r="W2033">
        <v>77.505688979077732</v>
      </c>
      <c r="X2033">
        <v>0</v>
      </c>
      <c r="Y2033">
        <v>0</v>
      </c>
      <c r="AA2033">
        <v>8.5308916128896399</v>
      </c>
      <c r="AD2033">
        <v>12.00459279137166</v>
      </c>
      <c r="AE2033">
        <v>12.133847106196878</v>
      </c>
    </row>
    <row r="2034" spans="1:31">
      <c r="A2034">
        <v>10</v>
      </c>
      <c r="B2034">
        <v>225</v>
      </c>
      <c r="C2034">
        <v>2013</v>
      </c>
      <c r="D2034">
        <v>99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99</v>
      </c>
      <c r="M2034">
        <v>62</v>
      </c>
      <c r="N2034">
        <v>99</v>
      </c>
      <c r="O2034">
        <v>99</v>
      </c>
      <c r="P2034">
        <v>9999</v>
      </c>
      <c r="Q2034">
        <v>2106</v>
      </c>
      <c r="R2034">
        <v>194389</v>
      </c>
      <c r="S2034">
        <v>194381</v>
      </c>
      <c r="T2034">
        <v>16.999722206503453</v>
      </c>
      <c r="U2034">
        <v>62.002551689722765</v>
      </c>
      <c r="V2034">
        <v>82.82106435784749</v>
      </c>
      <c r="W2034">
        <v>76.442293897036862</v>
      </c>
      <c r="X2034">
        <v>0</v>
      </c>
      <c r="Y2034">
        <v>0</v>
      </c>
      <c r="AA2034">
        <v>8.5789490666247481</v>
      </c>
      <c r="AD2034">
        <v>12.79799486734496</v>
      </c>
      <c r="AE2034">
        <v>12.757994737501429</v>
      </c>
    </row>
    <row r="2035" spans="1:31">
      <c r="A2035">
        <v>10</v>
      </c>
      <c r="B2035">
        <v>226</v>
      </c>
      <c r="C2035">
        <v>2013</v>
      </c>
      <c r="D2035">
        <v>99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99</v>
      </c>
      <c r="M2035">
        <v>63</v>
      </c>
      <c r="N2035">
        <v>99</v>
      </c>
      <c r="O2035">
        <v>99</v>
      </c>
      <c r="P2035">
        <v>9999</v>
      </c>
      <c r="Q2035">
        <v>2107</v>
      </c>
      <c r="R2035">
        <v>186125</v>
      </c>
      <c r="S2035">
        <v>186114</v>
      </c>
      <c r="T2035">
        <v>16.999822699798525</v>
      </c>
      <c r="U2035">
        <v>63.003723524291587</v>
      </c>
      <c r="V2035">
        <v>81.589118173603893</v>
      </c>
      <c r="W2035">
        <v>75.304593958541901</v>
      </c>
      <c r="X2035">
        <v>0</v>
      </c>
      <c r="Y2035">
        <v>0</v>
      </c>
      <c r="AA2035">
        <v>8.5807595900791025</v>
      </c>
      <c r="AD2035">
        <v>12.25391763260566</v>
      </c>
      <c r="AE2035">
        <v>12.033595529033075</v>
      </c>
    </row>
    <row r="2036" spans="1:31">
      <c r="A2036">
        <v>10</v>
      </c>
      <c r="B2036">
        <v>227</v>
      </c>
      <c r="C2036">
        <v>2013</v>
      </c>
      <c r="D2036">
        <v>99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99</v>
      </c>
      <c r="M2036">
        <v>64</v>
      </c>
      <c r="N2036">
        <v>99</v>
      </c>
      <c r="O2036">
        <v>99</v>
      </c>
      <c r="P2036">
        <v>9999</v>
      </c>
      <c r="Q2036">
        <v>2082</v>
      </c>
      <c r="R2036">
        <v>159891</v>
      </c>
      <c r="S2036">
        <v>159883</v>
      </c>
      <c r="T2036">
        <v>16.999962474435712</v>
      </c>
      <c r="U2036">
        <v>64.003202341712395</v>
      </c>
      <c r="V2036">
        <v>80.270778857529407</v>
      </c>
      <c r="W2036">
        <v>74.088137575601905</v>
      </c>
      <c r="X2036">
        <v>0</v>
      </c>
      <c r="Y2036">
        <v>0</v>
      </c>
      <c r="AA2036">
        <v>8.5666292440179106</v>
      </c>
      <c r="AD2036">
        <v>10.526748927843929</v>
      </c>
      <c r="AE2036">
        <v>10.170583318462127</v>
      </c>
    </row>
    <row r="2037" spans="1:31">
      <c r="A2037">
        <v>10</v>
      </c>
      <c r="B2037">
        <v>228</v>
      </c>
      <c r="C2037">
        <v>2013</v>
      </c>
      <c r="D2037">
        <v>99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99</v>
      </c>
      <c r="L2037">
        <v>99</v>
      </c>
      <c r="M2037">
        <v>65</v>
      </c>
      <c r="N2037">
        <v>99</v>
      </c>
      <c r="O2037">
        <v>99</v>
      </c>
      <c r="P2037">
        <v>9999</v>
      </c>
      <c r="Q2037">
        <v>2016</v>
      </c>
      <c r="R2037">
        <v>120344</v>
      </c>
      <c r="S2037">
        <v>120337</v>
      </c>
      <c r="T2037">
        <v>16.999975071461812</v>
      </c>
      <c r="U2037">
        <v>65.003781048222891</v>
      </c>
      <c r="V2037">
        <v>78.830672089347019</v>
      </c>
      <c r="W2037">
        <v>72.758474118517015</v>
      </c>
      <c r="X2037">
        <v>0</v>
      </c>
      <c r="Y2037">
        <v>0</v>
      </c>
      <c r="AA2037">
        <v>8.4698921840906536</v>
      </c>
      <c r="AD2037">
        <v>7.9230918123749907</v>
      </c>
      <c r="AE2037">
        <v>7.5175730772176292</v>
      </c>
    </row>
    <row r="2038" spans="1:31">
      <c r="A2038">
        <v>10</v>
      </c>
      <c r="B2038">
        <v>229</v>
      </c>
      <c r="C2038">
        <v>2013</v>
      </c>
      <c r="D2038">
        <v>99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99</v>
      </c>
      <c r="L2038">
        <v>99</v>
      </c>
      <c r="M2038">
        <v>66</v>
      </c>
      <c r="N2038">
        <v>99</v>
      </c>
      <c r="O2038">
        <v>99</v>
      </c>
      <c r="P2038">
        <v>9999</v>
      </c>
      <c r="Q2038">
        <v>1950</v>
      </c>
      <c r="R2038">
        <v>73630</v>
      </c>
      <c r="S2038">
        <v>73624</v>
      </c>
      <c r="T2038">
        <v>17</v>
      </c>
      <c r="U2038">
        <v>66.005378680864951</v>
      </c>
      <c r="V2038">
        <v>77.303236120305641</v>
      </c>
      <c r="W2038">
        <v>71.347930022819057</v>
      </c>
      <c r="X2038">
        <v>0</v>
      </c>
      <c r="Y2038">
        <v>0</v>
      </c>
      <c r="AA2038">
        <v>8.297212139040326</v>
      </c>
      <c r="AD2038">
        <v>4.847580686574906</v>
      </c>
      <c r="AE2038">
        <v>4.510198771803231</v>
      </c>
    </row>
    <row r="2039" spans="1:31">
      <c r="A2039">
        <v>10</v>
      </c>
      <c r="B2039">
        <v>230</v>
      </c>
      <c r="C2039">
        <v>2013</v>
      </c>
      <c r="D2039">
        <v>99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99</v>
      </c>
      <c r="L2039">
        <v>99</v>
      </c>
      <c r="M2039">
        <v>67</v>
      </c>
      <c r="N2039">
        <v>99</v>
      </c>
      <c r="O2039">
        <v>99</v>
      </c>
      <c r="P2039">
        <v>9999</v>
      </c>
      <c r="Q2039">
        <v>1817</v>
      </c>
      <c r="R2039">
        <v>36297</v>
      </c>
      <c r="S2039">
        <v>36296</v>
      </c>
      <c r="T2039">
        <v>16.999917348541199</v>
      </c>
      <c r="U2039">
        <v>67.001845933436172</v>
      </c>
      <c r="V2039">
        <v>75.726355897374617</v>
      </c>
      <c r="W2039">
        <v>69.894453934318349</v>
      </c>
      <c r="X2039">
        <v>0</v>
      </c>
      <c r="Y2039">
        <v>0</v>
      </c>
      <c r="AA2039">
        <v>8.0361997028350149</v>
      </c>
      <c r="AD2039">
        <v>2.3896867605678311</v>
      </c>
      <c r="AE2039">
        <v>2.1781931007936559</v>
      </c>
    </row>
    <row r="2040" spans="1:31">
      <c r="A2040">
        <v>10</v>
      </c>
      <c r="B2040">
        <v>231</v>
      </c>
      <c r="C2040">
        <v>2013</v>
      </c>
      <c r="D2040">
        <v>99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99</v>
      </c>
      <c r="L2040">
        <v>99</v>
      </c>
      <c r="M2040">
        <v>68</v>
      </c>
      <c r="N2040">
        <v>99</v>
      </c>
      <c r="O2040">
        <v>99</v>
      </c>
      <c r="P2040">
        <v>9999</v>
      </c>
      <c r="Q2040">
        <v>1597</v>
      </c>
      <c r="R2040">
        <v>16451</v>
      </c>
      <c r="S2040">
        <v>16446</v>
      </c>
      <c r="T2040">
        <v>17</v>
      </c>
      <c r="U2040">
        <v>68.020673720053509</v>
      </c>
      <c r="V2040">
        <v>73.465693364105903</v>
      </c>
      <c r="W2040">
        <v>67.797871822935633</v>
      </c>
      <c r="X2040">
        <v>0</v>
      </c>
      <c r="Y2040">
        <v>0</v>
      </c>
      <c r="AA2040">
        <v>7.759050238605731</v>
      </c>
      <c r="AD2040">
        <v>1.0830850179932605</v>
      </c>
      <c r="AE2040">
        <v>0.95735110554051861</v>
      </c>
    </row>
    <row r="2041" spans="1:31">
      <c r="A2041">
        <v>10</v>
      </c>
      <c r="B2041">
        <v>232</v>
      </c>
      <c r="C2041">
        <v>2012</v>
      </c>
      <c r="D2041">
        <v>99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99</v>
      </c>
      <c r="L2041">
        <v>99</v>
      </c>
      <c r="M2041">
        <v>48</v>
      </c>
      <c r="N2041">
        <v>99</v>
      </c>
      <c r="O2041">
        <v>99</v>
      </c>
      <c r="P2041">
        <v>9999</v>
      </c>
      <c r="Q2041">
        <v>433</v>
      </c>
      <c r="R2041">
        <v>746</v>
      </c>
      <c r="S2041">
        <v>741</v>
      </c>
      <c r="T2041">
        <v>7.9651474530831106</v>
      </c>
      <c r="U2041">
        <v>48</v>
      </c>
      <c r="V2041">
        <v>95.770553978913441</v>
      </c>
      <c r="W2041">
        <v>87.749257759784086</v>
      </c>
      <c r="X2041">
        <v>0</v>
      </c>
      <c r="Y2041">
        <v>0</v>
      </c>
      <c r="AA2041">
        <v>12.497397952751523</v>
      </c>
      <c r="AB2041">
        <v>0</v>
      </c>
      <c r="AD2041">
        <v>4.9249782551647081E-2</v>
      </c>
      <c r="AE2041">
        <v>5.3910094452977605E-2</v>
      </c>
    </row>
    <row r="2042" spans="1:31">
      <c r="A2042">
        <v>10</v>
      </c>
      <c r="B2042">
        <v>233</v>
      </c>
      <c r="C2042">
        <v>2012</v>
      </c>
      <c r="D2042">
        <v>99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99</v>
      </c>
      <c r="L2042">
        <v>99</v>
      </c>
      <c r="M2042">
        <v>49</v>
      </c>
      <c r="N2042">
        <v>99</v>
      </c>
      <c r="O2042">
        <v>99</v>
      </c>
      <c r="P2042">
        <v>9999</v>
      </c>
      <c r="Q2042">
        <v>477</v>
      </c>
      <c r="R2042">
        <v>783</v>
      </c>
      <c r="S2042">
        <v>783</v>
      </c>
      <c r="T2042">
        <v>8.0114942528735611</v>
      </c>
      <c r="U2042">
        <v>49</v>
      </c>
      <c r="V2042">
        <v>97.057875299740388</v>
      </c>
      <c r="W2042">
        <v>89.584418901660229</v>
      </c>
      <c r="X2042">
        <v>0</v>
      </c>
      <c r="Y2042">
        <v>0</v>
      </c>
      <c r="AA2042">
        <v>9.7909235414173121</v>
      </c>
      <c r="AB2042">
        <v>0</v>
      </c>
      <c r="AD2042">
        <v>5.1692466136648352E-2</v>
      </c>
      <c r="AE2042">
        <v>5.8157091137585791E-2</v>
      </c>
    </row>
    <row r="2043" spans="1:31">
      <c r="A2043">
        <v>10</v>
      </c>
      <c r="B2043">
        <v>234</v>
      </c>
      <c r="C2043">
        <v>2012</v>
      </c>
      <c r="D2043">
        <v>99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99</v>
      </c>
      <c r="L2043">
        <v>99</v>
      </c>
      <c r="M2043">
        <v>50</v>
      </c>
      <c r="N2043">
        <v>99</v>
      </c>
      <c r="O2043">
        <v>99</v>
      </c>
      <c r="P2043">
        <v>9999</v>
      </c>
      <c r="Q2043">
        <v>730</v>
      </c>
      <c r="R2043">
        <v>1527</v>
      </c>
      <c r="S2043">
        <v>1527</v>
      </c>
      <c r="T2043">
        <v>11.005893909626719</v>
      </c>
      <c r="U2043">
        <v>50</v>
      </c>
      <c r="V2043">
        <v>96.714466436926884</v>
      </c>
      <c r="W2043">
        <v>89.267452521283616</v>
      </c>
      <c r="X2043">
        <v>0</v>
      </c>
      <c r="Y2043">
        <v>0</v>
      </c>
      <c r="AA2043">
        <v>9.6498878518644506</v>
      </c>
      <c r="AB2043">
        <v>0</v>
      </c>
      <c r="AD2043">
        <v>0.10081021173775483</v>
      </c>
      <c r="AE2043">
        <v>0.11301617676759047</v>
      </c>
    </row>
    <row r="2044" spans="1:31">
      <c r="A2044">
        <v>10</v>
      </c>
      <c r="B2044">
        <v>235</v>
      </c>
      <c r="C2044">
        <v>2012</v>
      </c>
      <c r="D2044">
        <v>99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99</v>
      </c>
      <c r="L2044">
        <v>99</v>
      </c>
      <c r="M2044">
        <v>51</v>
      </c>
      <c r="N2044">
        <v>99</v>
      </c>
      <c r="O2044">
        <v>99</v>
      </c>
      <c r="P2044">
        <v>9999</v>
      </c>
      <c r="Q2044">
        <v>1057</v>
      </c>
      <c r="R2044">
        <v>3027</v>
      </c>
      <c r="S2044">
        <v>3027</v>
      </c>
      <c r="T2044">
        <v>11</v>
      </c>
      <c r="U2044">
        <v>51</v>
      </c>
      <c r="V2044">
        <v>95.604027458185087</v>
      </c>
      <c r="W2044">
        <v>88.242517343904694</v>
      </c>
      <c r="X2044">
        <v>0</v>
      </c>
      <c r="Y2044">
        <v>0</v>
      </c>
      <c r="AA2044">
        <v>8.9601370618503289</v>
      </c>
      <c r="AB2044">
        <v>0</v>
      </c>
      <c r="AD2044">
        <v>0.1998379246432114</v>
      </c>
      <c r="AE2044">
        <v>0.2214617579894908</v>
      </c>
    </row>
    <row r="2045" spans="1:31">
      <c r="A2045">
        <v>10</v>
      </c>
      <c r="B2045">
        <v>236</v>
      </c>
      <c r="C2045">
        <v>2012</v>
      </c>
      <c r="D2045">
        <v>99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99</v>
      </c>
      <c r="L2045">
        <v>99</v>
      </c>
      <c r="M2045">
        <v>52</v>
      </c>
      <c r="N2045">
        <v>99</v>
      </c>
      <c r="O2045">
        <v>99</v>
      </c>
      <c r="P2045">
        <v>9999</v>
      </c>
      <c r="Q2045">
        <v>1354</v>
      </c>
      <c r="R2045">
        <v>5737</v>
      </c>
      <c r="S2045">
        <v>5737</v>
      </c>
      <c r="T2045">
        <v>11</v>
      </c>
      <c r="U2045">
        <v>52</v>
      </c>
      <c r="V2045">
        <v>95.004693828488811</v>
      </c>
      <c r="W2045">
        <v>87.689332403695005</v>
      </c>
      <c r="X2045">
        <v>0</v>
      </c>
      <c r="Y2045">
        <v>0</v>
      </c>
      <c r="AA2045">
        <v>9.0365163478496182</v>
      </c>
      <c r="AB2045">
        <v>0</v>
      </c>
      <c r="AD2045">
        <v>0.37874799262573633</v>
      </c>
      <c r="AE2045">
        <v>0.41709986256707454</v>
      </c>
    </row>
    <row r="2046" spans="1:31">
      <c r="A2046">
        <v>10</v>
      </c>
      <c r="B2046">
        <v>237</v>
      </c>
      <c r="C2046">
        <v>2012</v>
      </c>
      <c r="D2046">
        <v>99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99</v>
      </c>
      <c r="L2046">
        <v>99</v>
      </c>
      <c r="M2046">
        <v>53</v>
      </c>
      <c r="N2046">
        <v>99</v>
      </c>
      <c r="O2046">
        <v>99</v>
      </c>
      <c r="P2046">
        <v>9999</v>
      </c>
      <c r="Q2046">
        <v>1596</v>
      </c>
      <c r="R2046">
        <v>10324.5</v>
      </c>
      <c r="S2046">
        <v>10324.5</v>
      </c>
      <c r="T2046">
        <v>11.000532713448592</v>
      </c>
      <c r="U2046">
        <v>53.00256671025231</v>
      </c>
      <c r="V2046">
        <v>94.343305143541954</v>
      </c>
      <c r="W2046">
        <v>87.078870647489055</v>
      </c>
      <c r="X2046">
        <v>0</v>
      </c>
      <c r="Y2046">
        <v>0</v>
      </c>
      <c r="AA2046">
        <v>9.0537468106891001</v>
      </c>
      <c r="AB2046">
        <v>0.36882116990676506</v>
      </c>
      <c r="AC2046">
        <v>-0.95919728810792193</v>
      </c>
      <c r="AD2046">
        <v>0.68160774792825796</v>
      </c>
      <c r="AE2046">
        <v>0.74540147819595282</v>
      </c>
    </row>
    <row r="2047" spans="1:31">
      <c r="A2047">
        <v>10</v>
      </c>
      <c r="B2047">
        <v>238</v>
      </c>
      <c r="C2047">
        <v>2012</v>
      </c>
      <c r="D2047">
        <v>99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999</v>
      </c>
      <c r="K2047">
        <v>99</v>
      </c>
      <c r="L2047">
        <v>99</v>
      </c>
      <c r="M2047">
        <v>54</v>
      </c>
      <c r="N2047">
        <v>99</v>
      </c>
      <c r="O2047">
        <v>99</v>
      </c>
      <c r="P2047">
        <v>9999</v>
      </c>
      <c r="Q2047">
        <v>1780</v>
      </c>
      <c r="R2047">
        <v>18176</v>
      </c>
      <c r="S2047">
        <v>18176</v>
      </c>
      <c r="T2047">
        <v>11.000825264084508</v>
      </c>
      <c r="U2047">
        <v>54</v>
      </c>
      <c r="V2047">
        <v>93.605487883966688</v>
      </c>
      <c r="W2047">
        <v>86.397865316901999</v>
      </c>
      <c r="X2047">
        <v>0</v>
      </c>
      <c r="Y2047">
        <v>0</v>
      </c>
      <c r="AA2047">
        <v>8.737752863780214</v>
      </c>
      <c r="AB2047">
        <v>0</v>
      </c>
      <c r="AD2047">
        <v>1.1999518065130521</v>
      </c>
      <c r="AE2047">
        <v>1.3019963280525173</v>
      </c>
    </row>
    <row r="2048" spans="1:31">
      <c r="A2048">
        <v>10</v>
      </c>
      <c r="B2048">
        <v>239</v>
      </c>
      <c r="C2048">
        <v>2012</v>
      </c>
      <c r="D2048">
        <v>99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999</v>
      </c>
      <c r="K2048">
        <v>99</v>
      </c>
      <c r="L2048">
        <v>99</v>
      </c>
      <c r="M2048">
        <v>55</v>
      </c>
      <c r="N2048">
        <v>99</v>
      </c>
      <c r="O2048">
        <v>99</v>
      </c>
      <c r="P2048">
        <v>9999</v>
      </c>
      <c r="Q2048">
        <v>1904</v>
      </c>
      <c r="R2048">
        <v>30309</v>
      </c>
      <c r="S2048">
        <v>30309</v>
      </c>
      <c r="T2048">
        <v>14.000098980500843</v>
      </c>
      <c r="U2048">
        <v>55</v>
      </c>
      <c r="V2048">
        <v>92.680443794391962</v>
      </c>
      <c r="W2048">
        <v>85.54404962222425</v>
      </c>
      <c r="X2048">
        <v>0</v>
      </c>
      <c r="Y2048">
        <v>0</v>
      </c>
      <c r="AA2048">
        <v>8.6531067181754349</v>
      </c>
      <c r="AB2048">
        <v>0</v>
      </c>
      <c r="AD2048">
        <v>2.0009539669676562</v>
      </c>
      <c r="AE2048">
        <v>2.1496603526086777</v>
      </c>
    </row>
    <row r="2049" spans="1:31">
      <c r="A2049">
        <v>10</v>
      </c>
      <c r="B2049">
        <v>240</v>
      </c>
      <c r="C2049">
        <v>2012</v>
      </c>
      <c r="D2049">
        <v>99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999</v>
      </c>
      <c r="K2049">
        <v>99</v>
      </c>
      <c r="L2049">
        <v>99</v>
      </c>
      <c r="M2049">
        <v>56</v>
      </c>
      <c r="N2049">
        <v>99</v>
      </c>
      <c r="O2049">
        <v>99</v>
      </c>
      <c r="P2049">
        <v>9999</v>
      </c>
      <c r="Q2049">
        <v>2043</v>
      </c>
      <c r="R2049">
        <v>47675</v>
      </c>
      <c r="S2049">
        <v>47675</v>
      </c>
      <c r="T2049">
        <v>14.00031463030939</v>
      </c>
      <c r="U2049">
        <v>56</v>
      </c>
      <c r="V2049">
        <v>91.78749898446722</v>
      </c>
      <c r="W2049">
        <v>84.719861562663212</v>
      </c>
      <c r="X2049">
        <v>0</v>
      </c>
      <c r="Y2049">
        <v>0</v>
      </c>
      <c r="AA2049">
        <v>8.4956285907144125</v>
      </c>
      <c r="AB2049">
        <v>0</v>
      </c>
      <c r="AD2049">
        <v>3.1474308085117624</v>
      </c>
      <c r="AE2049">
        <v>3.3487626895338409</v>
      </c>
    </row>
    <row r="2050" spans="1:31">
      <c r="A2050">
        <v>10</v>
      </c>
      <c r="B2050">
        <v>241</v>
      </c>
      <c r="C2050">
        <v>2012</v>
      </c>
      <c r="D2050">
        <v>99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999</v>
      </c>
      <c r="K2050">
        <v>99</v>
      </c>
      <c r="L2050">
        <v>99</v>
      </c>
      <c r="M2050">
        <v>57</v>
      </c>
      <c r="N2050">
        <v>99</v>
      </c>
      <c r="O2050">
        <v>99</v>
      </c>
      <c r="P2050">
        <v>9999</v>
      </c>
      <c r="Q2050">
        <v>2101</v>
      </c>
      <c r="R2050">
        <v>71927</v>
      </c>
      <c r="S2050">
        <v>71924</v>
      </c>
      <c r="T2050">
        <v>14.00020854477456</v>
      </c>
      <c r="U2050">
        <v>57.002377509593451</v>
      </c>
      <c r="V2050">
        <v>90.934884740200559</v>
      </c>
      <c r="W2050">
        <v>83.931476280518098</v>
      </c>
      <c r="X2050">
        <v>0</v>
      </c>
      <c r="Y2050">
        <v>0</v>
      </c>
      <c r="AA2050">
        <v>8.3583988082998779</v>
      </c>
      <c r="AD2050">
        <v>4.7485108707671824</v>
      </c>
      <c r="AE2050">
        <v>5.0050351004442861</v>
      </c>
    </row>
    <row r="2051" spans="1:31">
      <c r="A2051">
        <v>10</v>
      </c>
      <c r="B2051">
        <v>242</v>
      </c>
      <c r="C2051">
        <v>2012</v>
      </c>
      <c r="D2051">
        <v>99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999</v>
      </c>
      <c r="K2051">
        <v>99</v>
      </c>
      <c r="L2051">
        <v>99</v>
      </c>
      <c r="M2051">
        <v>58</v>
      </c>
      <c r="N2051">
        <v>99</v>
      </c>
      <c r="O2051">
        <v>99</v>
      </c>
      <c r="P2051">
        <v>9999</v>
      </c>
      <c r="Q2051">
        <v>2151</v>
      </c>
      <c r="R2051">
        <v>102172</v>
      </c>
      <c r="S2051">
        <v>102170</v>
      </c>
      <c r="T2051">
        <v>14.000293622518896</v>
      </c>
      <c r="U2051">
        <v>58.00113536263089</v>
      </c>
      <c r="V2051">
        <v>90.028800807950859</v>
      </c>
      <c r="W2051">
        <v>83.095830478613891</v>
      </c>
      <c r="X2051">
        <v>0</v>
      </c>
      <c r="Y2051">
        <v>0</v>
      </c>
      <c r="AA2051">
        <v>8.3248425370671928</v>
      </c>
      <c r="AD2051">
        <v>6.7452396553175422</v>
      </c>
      <c r="AE2051">
        <v>7.0390015226557718</v>
      </c>
    </row>
    <row r="2052" spans="1:31">
      <c r="A2052">
        <v>10</v>
      </c>
      <c r="B2052">
        <v>243</v>
      </c>
      <c r="C2052">
        <v>2012</v>
      </c>
      <c r="D2052">
        <v>99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999</v>
      </c>
      <c r="K2052">
        <v>99</v>
      </c>
      <c r="L2052">
        <v>99</v>
      </c>
      <c r="M2052">
        <v>59</v>
      </c>
      <c r="N2052">
        <v>99</v>
      </c>
      <c r="O2052">
        <v>99</v>
      </c>
      <c r="P2052">
        <v>9999</v>
      </c>
      <c r="Q2052">
        <v>2195</v>
      </c>
      <c r="R2052">
        <v>133634</v>
      </c>
      <c r="S2052">
        <v>133631</v>
      </c>
      <c r="T2052">
        <v>14.00029184189653</v>
      </c>
      <c r="U2052">
        <v>59.001324542957825</v>
      </c>
      <c r="V2052">
        <v>89.141938077198361</v>
      </c>
      <c r="W2052">
        <v>82.277240311005457</v>
      </c>
      <c r="X2052">
        <v>0</v>
      </c>
      <c r="Y2052">
        <v>0</v>
      </c>
      <c r="AA2052">
        <v>8.2344414859666024</v>
      </c>
      <c r="AD2052">
        <v>8.8223129242718574</v>
      </c>
      <c r="AE2052">
        <v>9.1158121687614848</v>
      </c>
    </row>
    <row r="2053" spans="1:31">
      <c r="A2053">
        <v>10</v>
      </c>
      <c r="B2053">
        <v>244</v>
      </c>
      <c r="C2053">
        <v>2012</v>
      </c>
      <c r="D2053">
        <v>99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999</v>
      </c>
      <c r="K2053">
        <v>99</v>
      </c>
      <c r="L2053">
        <v>99</v>
      </c>
      <c r="M2053">
        <v>60</v>
      </c>
      <c r="N2053">
        <v>99</v>
      </c>
      <c r="O2053">
        <v>99</v>
      </c>
      <c r="P2053">
        <v>9999</v>
      </c>
      <c r="Q2053">
        <v>2265</v>
      </c>
      <c r="R2053">
        <v>167680</v>
      </c>
      <c r="S2053">
        <v>167672</v>
      </c>
      <c r="T2053">
        <v>16.999153148854965</v>
      </c>
      <c r="U2053">
        <v>60.002504890500497</v>
      </c>
      <c r="V2053">
        <v>87.924493194860943</v>
      </c>
      <c r="W2053">
        <v>81.152461949519676</v>
      </c>
      <c r="X2053">
        <v>0</v>
      </c>
      <c r="Y2053">
        <v>0</v>
      </c>
      <c r="AA2053">
        <v>8.4784473106469296</v>
      </c>
      <c r="AD2053">
        <v>11.069977933324644</v>
      </c>
      <c r="AE2053">
        <v>11.281599484748956</v>
      </c>
    </row>
    <row r="2054" spans="1:31">
      <c r="A2054">
        <v>10</v>
      </c>
      <c r="B2054">
        <v>245</v>
      </c>
      <c r="C2054">
        <v>2012</v>
      </c>
      <c r="D2054">
        <v>99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99</v>
      </c>
      <c r="L2054">
        <v>99</v>
      </c>
      <c r="M2054">
        <v>61</v>
      </c>
      <c r="N2054">
        <v>99</v>
      </c>
      <c r="O2054">
        <v>99</v>
      </c>
      <c r="P2054">
        <v>9999</v>
      </c>
      <c r="Q2054">
        <v>2244</v>
      </c>
      <c r="R2054">
        <v>180643</v>
      </c>
      <c r="S2054">
        <v>180641</v>
      </c>
      <c r="T2054">
        <v>16.999784104559826</v>
      </c>
      <c r="U2054">
        <v>61.000675372700563</v>
      </c>
      <c r="V2054">
        <v>87.019538936591502</v>
      </c>
      <c r="W2054">
        <v>80.318646929545508</v>
      </c>
      <c r="X2054">
        <v>0</v>
      </c>
      <c r="Y2054">
        <v>0</v>
      </c>
      <c r="AA2054">
        <v>8.2728079491571815</v>
      </c>
      <c r="AD2054">
        <v>11.925775428253598</v>
      </c>
      <c r="AE2054">
        <v>12.029321870687362</v>
      </c>
    </row>
    <row r="2055" spans="1:31">
      <c r="A2055">
        <v>10</v>
      </c>
      <c r="B2055">
        <v>246</v>
      </c>
      <c r="C2055">
        <v>2012</v>
      </c>
      <c r="D2055">
        <v>99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99</v>
      </c>
      <c r="M2055">
        <v>62</v>
      </c>
      <c r="N2055">
        <v>99</v>
      </c>
      <c r="O2055">
        <v>99</v>
      </c>
      <c r="P2055">
        <v>9999</v>
      </c>
      <c r="Q2055">
        <v>2257</v>
      </c>
      <c r="R2055">
        <v>187977</v>
      </c>
      <c r="S2055">
        <v>187972</v>
      </c>
      <c r="T2055">
        <v>16.999632933816372</v>
      </c>
      <c r="U2055">
        <v>62.001649181793027</v>
      </c>
      <c r="V2055">
        <v>85.886515704524882</v>
      </c>
      <c r="W2055">
        <v>79.272314493647315</v>
      </c>
      <c r="X2055">
        <v>0</v>
      </c>
      <c r="Y2055">
        <v>0</v>
      </c>
      <c r="AA2055">
        <v>8.3559842873393428</v>
      </c>
      <c r="AD2055">
        <v>12.409954925886009</v>
      </c>
      <c r="AE2055">
        <v>12.354441969765684</v>
      </c>
    </row>
    <row r="2056" spans="1:31">
      <c r="A2056">
        <v>10</v>
      </c>
      <c r="B2056">
        <v>247</v>
      </c>
      <c r="C2056">
        <v>2012</v>
      </c>
      <c r="D2056">
        <v>99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99</v>
      </c>
      <c r="M2056">
        <v>63</v>
      </c>
      <c r="N2056">
        <v>99</v>
      </c>
      <c r="O2056">
        <v>99</v>
      </c>
      <c r="P2056">
        <v>9999</v>
      </c>
      <c r="Q2056">
        <v>2230</v>
      </c>
      <c r="R2056">
        <v>176809</v>
      </c>
      <c r="S2056">
        <v>176802</v>
      </c>
      <c r="T2056">
        <v>16.999830325379371</v>
      </c>
      <c r="U2056">
        <v>63.00249431567515</v>
      </c>
      <c r="V2056">
        <v>84.588457430936629</v>
      </c>
      <c r="W2056">
        <v>78.073638307258889</v>
      </c>
      <c r="X2056">
        <v>0</v>
      </c>
      <c r="Y2056">
        <v>0</v>
      </c>
      <c r="AA2056">
        <v>8.3981709502946185</v>
      </c>
      <c r="AD2056">
        <v>11.672660594067247</v>
      </c>
      <c r="AE2056">
        <v>11.444584366613212</v>
      </c>
    </row>
    <row r="2057" spans="1:31">
      <c r="A2057">
        <v>10</v>
      </c>
      <c r="B2057">
        <v>248</v>
      </c>
      <c r="C2057">
        <v>2012</v>
      </c>
      <c r="D2057">
        <v>99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99</v>
      </c>
      <c r="M2057">
        <v>64</v>
      </c>
      <c r="N2057">
        <v>99</v>
      </c>
      <c r="O2057">
        <v>99</v>
      </c>
      <c r="P2057">
        <v>9999</v>
      </c>
      <c r="Q2057">
        <v>2214</v>
      </c>
      <c r="R2057">
        <v>149743</v>
      </c>
      <c r="S2057">
        <v>149733</v>
      </c>
      <c r="T2057">
        <v>16.999879794047128</v>
      </c>
      <c r="U2057">
        <v>64.004274274875925</v>
      </c>
      <c r="V2057">
        <v>83.126075646142979</v>
      </c>
      <c r="W2057">
        <v>76.722881395550502</v>
      </c>
      <c r="X2057">
        <v>0</v>
      </c>
      <c r="Y2057">
        <v>0</v>
      </c>
      <c r="AA2057">
        <v>8.4340532822106375</v>
      </c>
      <c r="AD2057">
        <v>9.8858045424011909</v>
      </c>
      <c r="AE2057">
        <v>9.5246903153510392</v>
      </c>
    </row>
    <row r="2058" spans="1:31">
      <c r="A2058">
        <v>10</v>
      </c>
      <c r="B2058">
        <v>249</v>
      </c>
      <c r="C2058">
        <v>2012</v>
      </c>
      <c r="D2058">
        <v>99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99</v>
      </c>
      <c r="M2058">
        <v>65</v>
      </c>
      <c r="N2058">
        <v>99</v>
      </c>
      <c r="O2058">
        <v>99</v>
      </c>
      <c r="P2058">
        <v>9999</v>
      </c>
      <c r="Q2058">
        <v>2171</v>
      </c>
      <c r="R2058">
        <v>110710</v>
      </c>
      <c r="S2058">
        <v>110708</v>
      </c>
      <c r="T2058">
        <v>16.999972902176857</v>
      </c>
      <c r="U2058">
        <v>65.001174260216061</v>
      </c>
      <c r="V2058">
        <v>81.374058453518799</v>
      </c>
      <c r="W2058">
        <v>75.107565848899497</v>
      </c>
      <c r="X2058">
        <v>0</v>
      </c>
      <c r="Y2058">
        <v>0</v>
      </c>
      <c r="AA2058">
        <v>8.4213561321888104</v>
      </c>
      <c r="AD2058">
        <v>7.3089053971754003</v>
      </c>
      <c r="AE2058">
        <v>6.8939975611606608</v>
      </c>
    </row>
    <row r="2059" spans="1:31">
      <c r="A2059">
        <v>10</v>
      </c>
      <c r="B2059">
        <v>250</v>
      </c>
      <c r="C2059">
        <v>2012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66</v>
      </c>
      <c r="N2059">
        <v>99</v>
      </c>
      <c r="O2059">
        <v>99</v>
      </c>
      <c r="P2059">
        <v>9999</v>
      </c>
      <c r="Q2059">
        <v>2057</v>
      </c>
      <c r="R2059">
        <v>67624</v>
      </c>
      <c r="S2059">
        <v>67623</v>
      </c>
      <c r="T2059">
        <v>16.999955637051936</v>
      </c>
      <c r="U2059">
        <v>66.000975999290176</v>
      </c>
      <c r="V2059">
        <v>79.617900715857814</v>
      </c>
      <c r="W2059">
        <v>73.486804785353641</v>
      </c>
      <c r="X2059">
        <v>0</v>
      </c>
      <c r="Y2059">
        <v>0</v>
      </c>
      <c r="AA2059">
        <v>8.2809931500126854</v>
      </c>
      <c r="AD2059">
        <v>4.4644333716790641</v>
      </c>
      <c r="AE2059">
        <v>4.1201424488321754</v>
      </c>
    </row>
    <row r="2060" spans="1:31">
      <c r="A2060">
        <v>10</v>
      </c>
      <c r="B2060">
        <v>251</v>
      </c>
      <c r="C2060">
        <v>2012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67</v>
      </c>
      <c r="N2060">
        <v>99</v>
      </c>
      <c r="O2060">
        <v>99</v>
      </c>
      <c r="P2060">
        <v>9999</v>
      </c>
      <c r="Q2060">
        <v>1894</v>
      </c>
      <c r="R2060">
        <v>32708</v>
      </c>
      <c r="S2060">
        <v>32706</v>
      </c>
      <c r="T2060">
        <v>16.999908279320042</v>
      </c>
      <c r="U2060">
        <v>67.004097107564363</v>
      </c>
      <c r="V2060">
        <v>77.68893677604018</v>
      </c>
      <c r="W2060">
        <v>71.704488473062852</v>
      </c>
      <c r="X2060">
        <v>0</v>
      </c>
      <c r="Y2060">
        <v>0</v>
      </c>
      <c r="AA2060">
        <v>8.0931426542954554</v>
      </c>
      <c r="AD2060">
        <v>2.1593322891411155</v>
      </c>
      <c r="AE2060">
        <v>1.9443847559449816</v>
      </c>
    </row>
    <row r="2061" spans="1:31">
      <c r="A2061">
        <v>10</v>
      </c>
      <c r="B2061">
        <v>252</v>
      </c>
      <c r="C2061">
        <v>2012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68</v>
      </c>
      <c r="N2061">
        <v>99</v>
      </c>
      <c r="O2061">
        <v>99</v>
      </c>
      <c r="P2061">
        <v>9999</v>
      </c>
      <c r="Q2061">
        <v>1644</v>
      </c>
      <c r="R2061">
        <v>14621</v>
      </c>
      <c r="S2061">
        <v>14618</v>
      </c>
      <c r="T2061">
        <v>17</v>
      </c>
      <c r="U2061">
        <v>68.01395539745522</v>
      </c>
      <c r="V2061">
        <v>74.653460826209425</v>
      </c>
      <c r="W2061">
        <v>68.897427828704451</v>
      </c>
      <c r="X2061">
        <v>0</v>
      </c>
      <c r="Y2061">
        <v>0</v>
      </c>
      <c r="AA2061">
        <v>8.0428834354250398</v>
      </c>
      <c r="AD2061">
        <v>0.96525612692712015</v>
      </c>
      <c r="AE2061">
        <v>0.83502484833822255</v>
      </c>
    </row>
    <row r="2062" spans="1:31">
      <c r="A2062">
        <v>10</v>
      </c>
      <c r="B2062">
        <v>253</v>
      </c>
      <c r="C2062">
        <v>2011</v>
      </c>
      <c r="D2062">
        <v>99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48</v>
      </c>
      <c r="N2062">
        <v>99</v>
      </c>
      <c r="O2062">
        <v>99</v>
      </c>
      <c r="P2062">
        <v>9999</v>
      </c>
      <c r="Q2062">
        <v>534</v>
      </c>
      <c r="R2062">
        <v>1009</v>
      </c>
      <c r="S2062">
        <v>928</v>
      </c>
      <c r="T2062">
        <v>7.4529236868186324</v>
      </c>
      <c r="U2062">
        <v>48</v>
      </c>
      <c r="V2062">
        <v>105.43708204131973</v>
      </c>
      <c r="W2062">
        <v>89.194719827586141</v>
      </c>
      <c r="X2062">
        <v>0</v>
      </c>
      <c r="Y2062">
        <v>0</v>
      </c>
      <c r="AA2062">
        <v>10.788890365067681</v>
      </c>
      <c r="AB2062">
        <v>0</v>
      </c>
      <c r="AD2062">
        <v>6.744523917826431E-2</v>
      </c>
      <c r="AE2062">
        <v>6.9021711439771247E-2</v>
      </c>
    </row>
    <row r="2063" spans="1:31">
      <c r="A2063">
        <v>10</v>
      </c>
      <c r="B2063">
        <v>254</v>
      </c>
      <c r="C2063">
        <v>2011</v>
      </c>
      <c r="D2063">
        <v>99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49</v>
      </c>
      <c r="N2063">
        <v>99</v>
      </c>
      <c r="O2063">
        <v>99</v>
      </c>
      <c r="P2063">
        <v>9999</v>
      </c>
      <c r="Q2063">
        <v>586</v>
      </c>
      <c r="R2063">
        <v>1080</v>
      </c>
      <c r="S2063">
        <v>1080</v>
      </c>
      <c r="T2063">
        <v>8.0194444444444439</v>
      </c>
      <c r="U2063">
        <v>49</v>
      </c>
      <c r="V2063">
        <v>97.202861040889303</v>
      </c>
      <c r="W2063">
        <v>89.718240740740754</v>
      </c>
      <c r="X2063">
        <v>0</v>
      </c>
      <c r="Y2063">
        <v>0</v>
      </c>
      <c r="AA2063">
        <v>9.0343957276765785</v>
      </c>
      <c r="AB2063">
        <v>0</v>
      </c>
      <c r="AD2063">
        <v>7.2191138069896382E-2</v>
      </c>
      <c r="AE2063">
        <v>8.0798464290214589E-2</v>
      </c>
    </row>
    <row r="2064" spans="1:31">
      <c r="A2064">
        <v>10</v>
      </c>
      <c r="B2064">
        <v>255</v>
      </c>
      <c r="C2064">
        <v>2011</v>
      </c>
      <c r="D2064">
        <v>99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999</v>
      </c>
      <c r="K2064">
        <v>99</v>
      </c>
      <c r="L2064">
        <v>99</v>
      </c>
      <c r="M2064">
        <v>50</v>
      </c>
      <c r="N2064">
        <v>99</v>
      </c>
      <c r="O2064">
        <v>99</v>
      </c>
      <c r="P2064">
        <v>9999</v>
      </c>
      <c r="Q2064">
        <v>872</v>
      </c>
      <c r="R2064">
        <v>2079</v>
      </c>
      <c r="S2064">
        <v>2079</v>
      </c>
      <c r="T2064">
        <v>11.005772005772007</v>
      </c>
      <c r="U2064">
        <v>50</v>
      </c>
      <c r="V2064">
        <v>96.82435457083352</v>
      </c>
      <c r="W2064">
        <v>89.368879268879155</v>
      </c>
      <c r="X2064">
        <v>0</v>
      </c>
      <c r="Y2064">
        <v>0</v>
      </c>
      <c r="AA2064">
        <v>8.8094617813859362</v>
      </c>
      <c r="AB2064">
        <v>0</v>
      </c>
      <c r="AD2064">
        <v>0.13896794078455055</v>
      </c>
      <c r="AE2064">
        <v>0.15493138486379526</v>
      </c>
    </row>
    <row r="2065" spans="1:31">
      <c r="A2065">
        <v>10</v>
      </c>
      <c r="B2065">
        <v>256</v>
      </c>
      <c r="C2065">
        <v>2011</v>
      </c>
      <c r="D2065">
        <v>99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999</v>
      </c>
      <c r="K2065">
        <v>99</v>
      </c>
      <c r="L2065">
        <v>99</v>
      </c>
      <c r="M2065">
        <v>51</v>
      </c>
      <c r="N2065">
        <v>99</v>
      </c>
      <c r="O2065">
        <v>99</v>
      </c>
      <c r="P2065">
        <v>9999</v>
      </c>
      <c r="Q2065">
        <v>1124</v>
      </c>
      <c r="R2065">
        <v>3615</v>
      </c>
      <c r="S2065">
        <v>3615</v>
      </c>
      <c r="T2065">
        <v>11</v>
      </c>
      <c r="U2065">
        <v>51</v>
      </c>
      <c r="V2065">
        <v>95.791191451292818</v>
      </c>
      <c r="W2065">
        <v>88.415269709543622</v>
      </c>
      <c r="X2065">
        <v>0</v>
      </c>
      <c r="Y2065">
        <v>0</v>
      </c>
      <c r="AA2065">
        <v>8.6664708528573016</v>
      </c>
      <c r="AB2065">
        <v>0</v>
      </c>
      <c r="AD2065">
        <v>0.24163978159506996</v>
      </c>
      <c r="AE2065">
        <v>0.2665226848518103</v>
      </c>
    </row>
    <row r="2066" spans="1:31">
      <c r="A2066">
        <v>10</v>
      </c>
      <c r="B2066">
        <v>257</v>
      </c>
      <c r="C2066">
        <v>2011</v>
      </c>
      <c r="D2066">
        <v>99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999</v>
      </c>
      <c r="K2066">
        <v>99</v>
      </c>
      <c r="L2066">
        <v>99</v>
      </c>
      <c r="M2066">
        <v>52</v>
      </c>
      <c r="N2066">
        <v>99</v>
      </c>
      <c r="O2066">
        <v>99</v>
      </c>
      <c r="P2066">
        <v>9999</v>
      </c>
      <c r="Q2066">
        <v>1399</v>
      </c>
      <c r="R2066">
        <v>6856</v>
      </c>
      <c r="S2066">
        <v>6855</v>
      </c>
      <c r="T2066">
        <v>11.002625437572931</v>
      </c>
      <c r="U2066">
        <v>52.0075857038658</v>
      </c>
      <c r="V2066">
        <v>95.393229037017278</v>
      </c>
      <c r="W2066">
        <v>88.042757111597524</v>
      </c>
      <c r="X2066">
        <v>0</v>
      </c>
      <c r="Y2066">
        <v>0</v>
      </c>
      <c r="AA2066">
        <v>8.7607326103626608</v>
      </c>
      <c r="AD2066">
        <v>0.45828003945112</v>
      </c>
      <c r="AE2066">
        <v>0.50326843841690194</v>
      </c>
    </row>
    <row r="2067" spans="1:31">
      <c r="A2067">
        <v>10</v>
      </c>
      <c r="B2067">
        <v>258</v>
      </c>
      <c r="C2067">
        <v>2011</v>
      </c>
      <c r="D2067">
        <v>99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999</v>
      </c>
      <c r="K2067">
        <v>99</v>
      </c>
      <c r="L2067">
        <v>99</v>
      </c>
      <c r="M2067">
        <v>53</v>
      </c>
      <c r="N2067">
        <v>99</v>
      </c>
      <c r="O2067">
        <v>99</v>
      </c>
      <c r="P2067">
        <v>9999</v>
      </c>
      <c r="Q2067">
        <v>1644</v>
      </c>
      <c r="R2067">
        <v>11705</v>
      </c>
      <c r="S2067">
        <v>11705</v>
      </c>
      <c r="T2067">
        <v>11.000512601452373</v>
      </c>
      <c r="U2067">
        <v>53</v>
      </c>
      <c r="V2067">
        <v>94.426926293409252</v>
      </c>
      <c r="W2067">
        <v>87.15605296881661</v>
      </c>
      <c r="X2067">
        <v>0</v>
      </c>
      <c r="Y2067">
        <v>0</v>
      </c>
      <c r="AA2067">
        <v>8.785924598502973</v>
      </c>
      <c r="AB2067">
        <v>0</v>
      </c>
      <c r="AD2067">
        <v>0.78240488065568259</v>
      </c>
      <c r="AE2067">
        <v>0.85068264750497746</v>
      </c>
    </row>
    <row r="2068" spans="1:31">
      <c r="A2068">
        <v>10</v>
      </c>
      <c r="B2068">
        <v>259</v>
      </c>
      <c r="C2068">
        <v>2011</v>
      </c>
      <c r="D2068">
        <v>99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999</v>
      </c>
      <c r="K2068">
        <v>99</v>
      </c>
      <c r="L2068">
        <v>99</v>
      </c>
      <c r="M2068">
        <v>54</v>
      </c>
      <c r="N2068">
        <v>99</v>
      </c>
      <c r="O2068">
        <v>99</v>
      </c>
      <c r="P2068">
        <v>9999</v>
      </c>
      <c r="Q2068">
        <v>1820</v>
      </c>
      <c r="R2068">
        <v>19886</v>
      </c>
      <c r="S2068">
        <v>19886</v>
      </c>
      <c r="T2068">
        <v>11.000603439605753</v>
      </c>
      <c r="U2068">
        <v>54</v>
      </c>
      <c r="V2068">
        <v>93.708057923663873</v>
      </c>
      <c r="W2068">
        <v>86.492537463542476</v>
      </c>
      <c r="X2068">
        <v>0</v>
      </c>
      <c r="Y2068">
        <v>0</v>
      </c>
      <c r="AA2068">
        <v>8.5202070407719113</v>
      </c>
      <c r="AB2068">
        <v>0</v>
      </c>
      <c r="AD2068">
        <v>1.3292527515351484</v>
      </c>
      <c r="AE2068">
        <v>1.4342493946955872</v>
      </c>
    </row>
    <row r="2069" spans="1:31">
      <c r="A2069">
        <v>10</v>
      </c>
      <c r="B2069">
        <v>260</v>
      </c>
      <c r="C2069">
        <v>2011</v>
      </c>
      <c r="D2069">
        <v>99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55</v>
      </c>
      <c r="N2069">
        <v>99</v>
      </c>
      <c r="O2069">
        <v>99</v>
      </c>
      <c r="P2069">
        <v>9999</v>
      </c>
      <c r="Q2069">
        <v>1992</v>
      </c>
      <c r="R2069">
        <v>33012</v>
      </c>
      <c r="S2069">
        <v>33012</v>
      </c>
      <c r="T2069">
        <v>14.000090876045078</v>
      </c>
      <c r="U2069">
        <v>55</v>
      </c>
      <c r="V2069">
        <v>93.048983533876822</v>
      </c>
      <c r="W2069">
        <v>85.88421180176897</v>
      </c>
      <c r="X2069">
        <v>0</v>
      </c>
      <c r="Y2069">
        <v>0</v>
      </c>
      <c r="AA2069">
        <v>8.4022004829112191</v>
      </c>
      <c r="AB2069">
        <v>0</v>
      </c>
      <c r="AD2069">
        <v>2.2066424536698337</v>
      </c>
      <c r="AE2069">
        <v>2.3641976023793978</v>
      </c>
    </row>
    <row r="2070" spans="1:31">
      <c r="A2070">
        <v>10</v>
      </c>
      <c r="B2070">
        <v>261</v>
      </c>
      <c r="C2070">
        <v>2011</v>
      </c>
      <c r="D2070">
        <v>99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56</v>
      </c>
      <c r="N2070">
        <v>99</v>
      </c>
      <c r="O2070">
        <v>99</v>
      </c>
      <c r="P2070">
        <v>9999</v>
      </c>
      <c r="Q2070">
        <v>2088</v>
      </c>
      <c r="R2070">
        <v>50822</v>
      </c>
      <c r="S2070">
        <v>50821</v>
      </c>
      <c r="T2070">
        <v>14.00023611821652</v>
      </c>
      <c r="U2070">
        <v>56.001101906692121</v>
      </c>
      <c r="V2070">
        <v>92.107825688543485</v>
      </c>
      <c r="W2070">
        <v>85.014775388126452</v>
      </c>
      <c r="X2070">
        <v>0</v>
      </c>
      <c r="Y2070">
        <v>0</v>
      </c>
      <c r="AA2070">
        <v>8.3641575877871492</v>
      </c>
      <c r="AD2070">
        <v>3.3971277953595123</v>
      </c>
      <c r="AE2070">
        <v>3.6027673635748361</v>
      </c>
    </row>
    <row r="2071" spans="1:31">
      <c r="A2071">
        <v>10</v>
      </c>
      <c r="B2071">
        <v>262</v>
      </c>
      <c r="C2071">
        <v>2011</v>
      </c>
      <c r="D2071">
        <v>99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57</v>
      </c>
      <c r="N2071">
        <v>99</v>
      </c>
      <c r="O2071">
        <v>99</v>
      </c>
      <c r="P2071">
        <v>9999</v>
      </c>
      <c r="Q2071">
        <v>2191</v>
      </c>
      <c r="R2071">
        <v>75015.5</v>
      </c>
      <c r="S2071">
        <v>75014.5</v>
      </c>
      <c r="T2071">
        <v>14.000119975205124</v>
      </c>
      <c r="U2071">
        <v>57.000379926547538</v>
      </c>
      <c r="V2071">
        <v>91.342816372945094</v>
      </c>
      <c r="W2071">
        <v>84.308782302087991</v>
      </c>
      <c r="X2071">
        <v>0</v>
      </c>
      <c r="Y2071">
        <v>0</v>
      </c>
      <c r="AA2071">
        <v>8.2388246632324122</v>
      </c>
      <c r="AB2071">
        <v>0.14715865202482523</v>
      </c>
      <c r="AC2071">
        <v>-0.17262519748012128</v>
      </c>
      <c r="AD2071">
        <v>5.0143095535947344</v>
      </c>
      <c r="AE2071">
        <v>5.2737147727502816</v>
      </c>
    </row>
    <row r="2072" spans="1:31">
      <c r="A2072">
        <v>10</v>
      </c>
      <c r="B2072">
        <v>263</v>
      </c>
      <c r="C2072">
        <v>2011</v>
      </c>
      <c r="D2072">
        <v>99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58</v>
      </c>
      <c r="N2072">
        <v>99</v>
      </c>
      <c r="O2072">
        <v>99</v>
      </c>
      <c r="P2072">
        <v>9999</v>
      </c>
      <c r="Q2072">
        <v>2234</v>
      </c>
      <c r="R2072">
        <v>106234</v>
      </c>
      <c r="S2072">
        <v>106234</v>
      </c>
      <c r="T2072">
        <v>14.00019767682663</v>
      </c>
      <c r="U2072">
        <v>58</v>
      </c>
      <c r="V2072">
        <v>90.484411637664621</v>
      </c>
      <c r="W2072">
        <v>83.517111941563201</v>
      </c>
      <c r="X2072">
        <v>0</v>
      </c>
      <c r="Y2072">
        <v>0</v>
      </c>
      <c r="AA2072">
        <v>8.2420438368728401</v>
      </c>
      <c r="AB2072">
        <v>0</v>
      </c>
      <c r="AD2072">
        <v>7.1010679275160884</v>
      </c>
      <c r="AE2072">
        <v>7.398396520493038</v>
      </c>
    </row>
    <row r="2073" spans="1:31">
      <c r="A2073">
        <v>10</v>
      </c>
      <c r="B2073">
        <v>264</v>
      </c>
      <c r="C2073">
        <v>2011</v>
      </c>
      <c r="D2073">
        <v>99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59</v>
      </c>
      <c r="N2073">
        <v>99</v>
      </c>
      <c r="O2073">
        <v>99</v>
      </c>
      <c r="P2073">
        <v>9999</v>
      </c>
      <c r="Q2073">
        <v>2283</v>
      </c>
      <c r="R2073">
        <v>134740</v>
      </c>
      <c r="S2073">
        <v>134737</v>
      </c>
      <c r="T2073">
        <v>14.000333976547422</v>
      </c>
      <c r="U2073">
        <v>59.001313670335549</v>
      </c>
      <c r="V2073">
        <v>89.52463235809482</v>
      </c>
      <c r="W2073">
        <v>82.630432620587456</v>
      </c>
      <c r="X2073">
        <v>0</v>
      </c>
      <c r="Y2073">
        <v>0</v>
      </c>
      <c r="AA2073">
        <v>8.1476249351784897</v>
      </c>
      <c r="AD2073">
        <v>9.0065129106831847</v>
      </c>
      <c r="AE2073">
        <v>9.2837941378680178</v>
      </c>
    </row>
    <row r="2074" spans="1:31">
      <c r="A2074">
        <v>10</v>
      </c>
      <c r="B2074">
        <v>265</v>
      </c>
      <c r="C2074">
        <v>2011</v>
      </c>
      <c r="D2074">
        <v>99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60</v>
      </c>
      <c r="N2074">
        <v>99</v>
      </c>
      <c r="O2074">
        <v>99</v>
      </c>
      <c r="P2074">
        <v>9999</v>
      </c>
      <c r="Q2074">
        <v>2325</v>
      </c>
      <c r="R2074">
        <v>167645</v>
      </c>
      <c r="S2074">
        <v>167641</v>
      </c>
      <c r="T2074">
        <v>16.999141042082972</v>
      </c>
      <c r="U2074">
        <v>60.001431630687001</v>
      </c>
      <c r="V2074">
        <v>88.369801193147339</v>
      </c>
      <c r="W2074">
        <v>81.564422784402595</v>
      </c>
      <c r="X2074">
        <v>0</v>
      </c>
      <c r="Y2074">
        <v>0</v>
      </c>
      <c r="AA2074">
        <v>8.34452971034111</v>
      </c>
      <c r="AD2074">
        <v>11.206003094192388</v>
      </c>
      <c r="AE2074">
        <v>11.401962589967088</v>
      </c>
    </row>
    <row r="2075" spans="1:31">
      <c r="A2075">
        <v>10</v>
      </c>
      <c r="B2075">
        <v>266</v>
      </c>
      <c r="C2075">
        <v>2011</v>
      </c>
      <c r="D2075">
        <v>99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61</v>
      </c>
      <c r="N2075">
        <v>99</v>
      </c>
      <c r="O2075">
        <v>99</v>
      </c>
      <c r="P2075">
        <v>9999</v>
      </c>
      <c r="Q2075">
        <v>2296</v>
      </c>
      <c r="R2075">
        <v>177767</v>
      </c>
      <c r="S2075">
        <v>177762</v>
      </c>
      <c r="T2075">
        <v>16.999611851468497</v>
      </c>
      <c r="U2075">
        <v>61.001715777275237</v>
      </c>
      <c r="V2075">
        <v>87.554087225080096</v>
      </c>
      <c r="W2075">
        <v>80.811364914886525</v>
      </c>
      <c r="X2075">
        <v>0</v>
      </c>
      <c r="Y2075">
        <v>0</v>
      </c>
      <c r="AA2075">
        <v>8.1300457597181701</v>
      </c>
      <c r="AD2075">
        <v>11.88259448265859</v>
      </c>
      <c r="AE2075">
        <v>11.978707817966978</v>
      </c>
    </row>
    <row r="2076" spans="1:31">
      <c r="A2076">
        <v>10</v>
      </c>
      <c r="B2076">
        <v>267</v>
      </c>
      <c r="C2076">
        <v>2011</v>
      </c>
      <c r="D2076">
        <v>99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62</v>
      </c>
      <c r="N2076">
        <v>99</v>
      </c>
      <c r="O2076">
        <v>99</v>
      </c>
      <c r="P2076">
        <v>9999</v>
      </c>
      <c r="Q2076">
        <v>2307</v>
      </c>
      <c r="R2076">
        <v>182857</v>
      </c>
      <c r="S2076">
        <v>182852</v>
      </c>
      <c r="T2076">
        <v>16.999770312320557</v>
      </c>
      <c r="U2076">
        <v>62.001695360182019</v>
      </c>
      <c r="V2076">
        <v>86.35235053486079</v>
      </c>
      <c r="W2076">
        <v>79.70218537396299</v>
      </c>
      <c r="X2076">
        <v>0</v>
      </c>
      <c r="Y2076">
        <v>0</v>
      </c>
      <c r="AA2076">
        <v>8.2817114215765901</v>
      </c>
      <c r="AD2076">
        <v>12.222828642636156</v>
      </c>
      <c r="AE2076">
        <v>12.152581613220685</v>
      </c>
    </row>
    <row r="2077" spans="1:31">
      <c r="A2077">
        <v>10</v>
      </c>
      <c r="B2077">
        <v>268</v>
      </c>
      <c r="C2077">
        <v>2011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63</v>
      </c>
      <c r="N2077">
        <v>99</v>
      </c>
      <c r="O2077">
        <v>99</v>
      </c>
      <c r="P2077">
        <v>9999</v>
      </c>
      <c r="Q2077">
        <v>2308</v>
      </c>
      <c r="R2077">
        <v>169864</v>
      </c>
      <c r="S2077">
        <v>169861</v>
      </c>
      <c r="T2077">
        <v>16.999876371685581</v>
      </c>
      <c r="U2077">
        <v>63.001112674480893</v>
      </c>
      <c r="V2077">
        <v>85.058825646257517</v>
      </c>
      <c r="W2077">
        <v>78.50863494268809</v>
      </c>
      <c r="X2077">
        <v>0</v>
      </c>
      <c r="Y2077">
        <v>0</v>
      </c>
      <c r="AA2077">
        <v>8.3250913868739307</v>
      </c>
      <c r="AD2077">
        <v>11.354329145467482</v>
      </c>
      <c r="AE2077">
        <v>11.120125907024972</v>
      </c>
    </row>
    <row r="2078" spans="1:31">
      <c r="A2078">
        <v>10</v>
      </c>
      <c r="B2078">
        <v>269</v>
      </c>
      <c r="C2078">
        <v>2011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64</v>
      </c>
      <c r="N2078">
        <v>99</v>
      </c>
      <c r="O2078">
        <v>99</v>
      </c>
      <c r="P2078">
        <v>9999</v>
      </c>
      <c r="Q2078">
        <v>2279</v>
      </c>
      <c r="R2078">
        <v>142603</v>
      </c>
      <c r="S2078">
        <v>142598</v>
      </c>
      <c r="T2078">
        <v>16.999978962574421</v>
      </c>
      <c r="U2078">
        <v>64.002244070744325</v>
      </c>
      <c r="V2078">
        <v>83.583186302989205</v>
      </c>
      <c r="W2078">
        <v>77.146095807796257</v>
      </c>
      <c r="X2078">
        <v>0</v>
      </c>
      <c r="Y2078">
        <v>0</v>
      </c>
      <c r="AA2078">
        <v>8.2871893309995617</v>
      </c>
      <c r="AD2078">
        <v>9.5321045020198483</v>
      </c>
      <c r="AE2078">
        <v>9.1733082749650219</v>
      </c>
    </row>
    <row r="2079" spans="1:31">
      <c r="A2079">
        <v>10</v>
      </c>
      <c r="B2079">
        <v>270</v>
      </c>
      <c r="C2079">
        <v>2011</v>
      </c>
      <c r="D2079">
        <v>99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65</v>
      </c>
      <c r="N2079">
        <v>99</v>
      </c>
      <c r="O2079">
        <v>99</v>
      </c>
      <c r="P2079">
        <v>9999</v>
      </c>
      <c r="Q2079">
        <v>2239</v>
      </c>
      <c r="R2079">
        <v>104667</v>
      </c>
      <c r="S2079">
        <v>104662</v>
      </c>
      <c r="T2079">
        <v>16.999885350683595</v>
      </c>
      <c r="U2079">
        <v>65.00310523399132</v>
      </c>
      <c r="V2079">
        <v>81.826720935223136</v>
      </c>
      <c r="W2079">
        <v>75.524370354091943</v>
      </c>
      <c r="X2079">
        <v>0</v>
      </c>
      <c r="Y2079">
        <v>0</v>
      </c>
      <c r="AA2079">
        <v>8.3018542318660895</v>
      </c>
      <c r="AD2079">
        <v>6.9963239336683749</v>
      </c>
      <c r="AE2079">
        <v>6.5913556355276182</v>
      </c>
    </row>
    <row r="2080" spans="1:31">
      <c r="A2080">
        <v>10</v>
      </c>
      <c r="B2080">
        <v>271</v>
      </c>
      <c r="C2080">
        <v>2011</v>
      </c>
      <c r="D2080">
        <v>99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66</v>
      </c>
      <c r="N2080">
        <v>99</v>
      </c>
      <c r="O2080">
        <v>99</v>
      </c>
      <c r="P2080">
        <v>9999</v>
      </c>
      <c r="Q2080">
        <v>2137</v>
      </c>
      <c r="R2080">
        <v>62477</v>
      </c>
      <c r="S2080">
        <v>62476</v>
      </c>
      <c r="T2080">
        <v>16.999951982329499</v>
      </c>
      <c r="U2080">
        <v>66.001056405659781</v>
      </c>
      <c r="V2080">
        <v>79.87693926689002</v>
      </c>
      <c r="W2080">
        <v>73.725800307317769</v>
      </c>
      <c r="X2080">
        <v>0</v>
      </c>
      <c r="Y2080">
        <v>0</v>
      </c>
      <c r="AA2080">
        <v>8.1854855686507495</v>
      </c>
      <c r="AD2080">
        <v>4.1761904936971472</v>
      </c>
      <c r="AE2080">
        <v>3.8408850842478328</v>
      </c>
    </row>
    <row r="2081" spans="1:31">
      <c r="A2081">
        <v>10</v>
      </c>
      <c r="B2081">
        <v>272</v>
      </c>
      <c r="C2081">
        <v>2011</v>
      </c>
      <c r="D2081">
        <v>99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67</v>
      </c>
      <c r="N2081">
        <v>99</v>
      </c>
      <c r="O2081">
        <v>99</v>
      </c>
      <c r="P2081">
        <v>9999</v>
      </c>
      <c r="Q2081">
        <v>1972</v>
      </c>
      <c r="R2081">
        <v>29605</v>
      </c>
      <c r="S2081">
        <v>29604</v>
      </c>
      <c r="T2081">
        <v>16.999898665765919</v>
      </c>
      <c r="U2081">
        <v>67.002263207674645</v>
      </c>
      <c r="V2081">
        <v>77.873669160985514</v>
      </c>
      <c r="W2081">
        <v>71.876072490204194</v>
      </c>
      <c r="X2081">
        <v>0</v>
      </c>
      <c r="Y2081">
        <v>0</v>
      </c>
      <c r="AA2081">
        <v>7.9384998504732049</v>
      </c>
      <c r="AD2081">
        <v>1.9789061505178545</v>
      </c>
      <c r="AE2081">
        <v>1.7743256686019775</v>
      </c>
    </row>
    <row r="2082" spans="1:31">
      <c r="A2082">
        <v>10</v>
      </c>
      <c r="B2082">
        <v>273</v>
      </c>
      <c r="C2082">
        <v>2011</v>
      </c>
      <c r="D2082">
        <v>99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68</v>
      </c>
      <c r="N2082">
        <v>99</v>
      </c>
      <c r="O2082">
        <v>99</v>
      </c>
      <c r="P2082">
        <v>9999</v>
      </c>
      <c r="Q2082">
        <v>1643</v>
      </c>
      <c r="R2082">
        <v>11830</v>
      </c>
      <c r="S2082">
        <v>11830</v>
      </c>
      <c r="T2082">
        <v>16.999746407438721</v>
      </c>
      <c r="U2082">
        <v>68</v>
      </c>
      <c r="V2082">
        <v>74.980927897837802</v>
      </c>
      <c r="W2082">
        <v>69.207396449704078</v>
      </c>
      <c r="X2082">
        <v>0</v>
      </c>
      <c r="Y2082">
        <v>0</v>
      </c>
      <c r="AA2082">
        <v>7.8826227597913805</v>
      </c>
      <c r="AB2082">
        <v>0</v>
      </c>
      <c r="AD2082">
        <v>0.79076033645080945</v>
      </c>
      <c r="AE2082">
        <v>0.68270936149188732</v>
      </c>
    </row>
    <row r="2083" spans="1:31">
      <c r="A2083">
        <v>10</v>
      </c>
      <c r="B2083">
        <v>274</v>
      </c>
      <c r="C2083">
        <v>2010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48</v>
      </c>
      <c r="N2083">
        <v>99</v>
      </c>
      <c r="O2083">
        <v>99</v>
      </c>
      <c r="P2083">
        <v>9999</v>
      </c>
      <c r="Q2083">
        <v>504</v>
      </c>
      <c r="R2083">
        <v>1023</v>
      </c>
      <c r="S2083">
        <v>1023</v>
      </c>
      <c r="T2083">
        <v>8.0410557184750733</v>
      </c>
      <c r="U2083">
        <v>48</v>
      </c>
      <c r="V2083">
        <v>96.223267872518178</v>
      </c>
      <c r="W2083">
        <v>88.814076246334224</v>
      </c>
      <c r="X2083">
        <v>0</v>
      </c>
      <c r="Y2083">
        <v>0</v>
      </c>
      <c r="AA2083">
        <v>10.989022217123171</v>
      </c>
      <c r="AB2083">
        <v>0</v>
      </c>
      <c r="AD2083">
        <v>6.9072477487301262E-2</v>
      </c>
      <c r="AE2083">
        <v>7.7003680432981003E-2</v>
      </c>
    </row>
    <row r="2084" spans="1:31">
      <c r="A2084">
        <v>10</v>
      </c>
      <c r="B2084">
        <v>275</v>
      </c>
      <c r="C2084">
        <v>2010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49</v>
      </c>
      <c r="N2084">
        <v>99</v>
      </c>
      <c r="O2084">
        <v>99</v>
      </c>
      <c r="P2084">
        <v>9999</v>
      </c>
      <c r="Q2084">
        <v>559</v>
      </c>
      <c r="R2084">
        <v>1019</v>
      </c>
      <c r="S2084">
        <v>1019</v>
      </c>
      <c r="T2084">
        <v>8.0549558390579001</v>
      </c>
      <c r="U2084">
        <v>49</v>
      </c>
      <c r="V2084">
        <v>97.027017544232606</v>
      </c>
      <c r="W2084">
        <v>89.555937193326798</v>
      </c>
      <c r="X2084">
        <v>0</v>
      </c>
      <c r="Y2084">
        <v>0</v>
      </c>
      <c r="AA2084">
        <v>9.1285483014677027</v>
      </c>
      <c r="AB2084">
        <v>0</v>
      </c>
      <c r="AD2084">
        <v>6.8802399373958933E-2</v>
      </c>
      <c r="AE2084">
        <v>7.7343284895712544E-2</v>
      </c>
    </row>
    <row r="2085" spans="1:31">
      <c r="A2085">
        <v>10</v>
      </c>
      <c r="B2085">
        <v>276</v>
      </c>
      <c r="C2085">
        <v>2010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50</v>
      </c>
      <c r="N2085">
        <v>99</v>
      </c>
      <c r="O2085">
        <v>99</v>
      </c>
      <c r="P2085">
        <v>9999</v>
      </c>
      <c r="Q2085">
        <v>806</v>
      </c>
      <c r="R2085">
        <v>1874</v>
      </c>
      <c r="S2085">
        <v>1874</v>
      </c>
      <c r="T2085">
        <v>11.052828175026683</v>
      </c>
      <c r="U2085">
        <v>50</v>
      </c>
      <c r="V2085">
        <v>95.704751454296513</v>
      </c>
      <c r="W2085">
        <v>88.33548559231609</v>
      </c>
      <c r="X2085">
        <v>0</v>
      </c>
      <c r="Y2085">
        <v>0</v>
      </c>
      <c r="AA2085">
        <v>9.417504258050764</v>
      </c>
      <c r="AB2085">
        <v>0</v>
      </c>
      <c r="AD2085">
        <v>0.12653159610088227</v>
      </c>
      <c r="AE2085">
        <v>0.14030037555198979</v>
      </c>
    </row>
    <row r="2086" spans="1:31">
      <c r="A2086">
        <v>10</v>
      </c>
      <c r="B2086">
        <v>277</v>
      </c>
      <c r="C2086">
        <v>2010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51</v>
      </c>
      <c r="N2086">
        <v>99</v>
      </c>
      <c r="O2086">
        <v>99</v>
      </c>
      <c r="P2086">
        <v>9999</v>
      </c>
      <c r="Q2086">
        <v>1122</v>
      </c>
      <c r="R2086">
        <v>3447</v>
      </c>
      <c r="S2086">
        <v>3447</v>
      </c>
      <c r="T2086">
        <v>11.035393095445317</v>
      </c>
      <c r="U2086">
        <v>51</v>
      </c>
      <c r="V2086">
        <v>95.100517635728821</v>
      </c>
      <c r="W2086">
        <v>87.777777777777857</v>
      </c>
      <c r="X2086">
        <v>0</v>
      </c>
      <c r="Y2086">
        <v>0</v>
      </c>
      <c r="AA2086">
        <v>9.2032199082982533</v>
      </c>
      <c r="AB2086">
        <v>0</v>
      </c>
      <c r="AD2086">
        <v>0.23273981417275408</v>
      </c>
      <c r="AE2086">
        <v>0.25643654177350633</v>
      </c>
    </row>
    <row r="2087" spans="1:31">
      <c r="A2087">
        <v>10</v>
      </c>
      <c r="B2087">
        <v>278</v>
      </c>
      <c r="C2087">
        <v>2010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52</v>
      </c>
      <c r="N2087">
        <v>99</v>
      </c>
      <c r="O2087">
        <v>99</v>
      </c>
      <c r="P2087">
        <v>9999</v>
      </c>
      <c r="Q2087">
        <v>1436</v>
      </c>
      <c r="R2087">
        <v>6344.5</v>
      </c>
      <c r="S2087">
        <v>6344.5</v>
      </c>
      <c r="T2087">
        <v>11.028607455276221</v>
      </c>
      <c r="U2087">
        <v>51.995901962329583</v>
      </c>
      <c r="V2087">
        <v>94.695544643431077</v>
      </c>
      <c r="W2087">
        <v>87.403987705886706</v>
      </c>
      <c r="X2087">
        <v>0</v>
      </c>
      <c r="Y2087">
        <v>0</v>
      </c>
      <c r="AA2087">
        <v>8.9219426483944702</v>
      </c>
      <c r="AD2087">
        <v>0.42837764752510554</v>
      </c>
      <c r="AE2087">
        <v>0.46998359096326159</v>
      </c>
    </row>
    <row r="2088" spans="1:31">
      <c r="A2088">
        <v>10</v>
      </c>
      <c r="B2088">
        <v>279</v>
      </c>
      <c r="C2088">
        <v>2010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53</v>
      </c>
      <c r="N2088">
        <v>99</v>
      </c>
      <c r="O2088">
        <v>99</v>
      </c>
      <c r="P2088">
        <v>9999</v>
      </c>
      <c r="Q2088">
        <v>1695</v>
      </c>
      <c r="R2088">
        <v>11325</v>
      </c>
      <c r="S2088">
        <v>11325</v>
      </c>
      <c r="T2088">
        <v>11.013245033112582</v>
      </c>
      <c r="U2088">
        <v>52.995320088300225</v>
      </c>
      <c r="V2088">
        <v>93.892303387313049</v>
      </c>
      <c r="W2088">
        <v>86.662596026489894</v>
      </c>
      <c r="X2088">
        <v>0</v>
      </c>
      <c r="Y2088">
        <v>0</v>
      </c>
      <c r="AA2088">
        <v>8.7892874073054053</v>
      </c>
      <c r="AD2088">
        <v>0.76465865840047598</v>
      </c>
      <c r="AE2088">
        <v>0.83180964413563852</v>
      </c>
    </row>
    <row r="2089" spans="1:31">
      <c r="A2089">
        <v>10</v>
      </c>
      <c r="B2089">
        <v>280</v>
      </c>
      <c r="C2089">
        <v>2010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54</v>
      </c>
      <c r="N2089">
        <v>99</v>
      </c>
      <c r="O2089">
        <v>99</v>
      </c>
      <c r="P2089">
        <v>9999</v>
      </c>
      <c r="Q2089">
        <v>1908</v>
      </c>
      <c r="R2089">
        <v>19645</v>
      </c>
      <c r="S2089">
        <v>19645</v>
      </c>
      <c r="T2089">
        <v>11.02148129294986</v>
      </c>
      <c r="U2089">
        <v>53.997251208959</v>
      </c>
      <c r="V2089">
        <v>93.306741795802367</v>
      </c>
      <c r="W2089">
        <v>86.122122677525695</v>
      </c>
      <c r="X2089">
        <v>0</v>
      </c>
      <c r="Y2089">
        <v>0</v>
      </c>
      <c r="AA2089">
        <v>8.6344699926059594</v>
      </c>
      <c r="AD2089">
        <v>1.3264211341525249</v>
      </c>
      <c r="AE2089">
        <v>1.4339064055836739</v>
      </c>
    </row>
    <row r="2090" spans="1:31">
      <c r="A2090">
        <v>10</v>
      </c>
      <c r="B2090">
        <v>281</v>
      </c>
      <c r="C2090">
        <v>2010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55</v>
      </c>
      <c r="N2090">
        <v>99</v>
      </c>
      <c r="O2090">
        <v>99</v>
      </c>
      <c r="P2090">
        <v>9999</v>
      </c>
      <c r="Q2090">
        <v>2054</v>
      </c>
      <c r="R2090">
        <v>33117.5</v>
      </c>
      <c r="S2090">
        <v>33116.5</v>
      </c>
      <c r="T2090">
        <v>14.01908356609044</v>
      </c>
      <c r="U2090">
        <v>54.999169598236548</v>
      </c>
      <c r="V2090">
        <v>92.490032275334158</v>
      </c>
      <c r="W2090">
        <v>85.367161384807957</v>
      </c>
      <c r="X2090">
        <v>0</v>
      </c>
      <c r="Y2090">
        <v>0</v>
      </c>
      <c r="AA2090">
        <v>8.5043805203477056</v>
      </c>
      <c r="AD2090">
        <v>2.2360779796536643</v>
      </c>
      <c r="AE2090">
        <v>2.3960138152648089</v>
      </c>
    </row>
    <row r="2091" spans="1:31">
      <c r="A2091">
        <v>10</v>
      </c>
      <c r="B2091">
        <v>282</v>
      </c>
      <c r="C2091">
        <v>2010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56</v>
      </c>
      <c r="N2091">
        <v>99</v>
      </c>
      <c r="O2091">
        <v>99</v>
      </c>
      <c r="P2091">
        <v>9999</v>
      </c>
      <c r="Q2091">
        <v>2156</v>
      </c>
      <c r="R2091">
        <v>51231</v>
      </c>
      <c r="S2091">
        <v>51229</v>
      </c>
      <c r="T2091">
        <v>14.011457906345765</v>
      </c>
      <c r="U2091">
        <v>55.998906869156158</v>
      </c>
      <c r="V2091">
        <v>91.535985667313909</v>
      </c>
      <c r="W2091">
        <v>84.486239044291153</v>
      </c>
      <c r="X2091">
        <v>0</v>
      </c>
      <c r="Y2091">
        <v>0</v>
      </c>
      <c r="AA2091">
        <v>8.376482996173598</v>
      </c>
      <c r="AD2091">
        <v>3.4590929561602457</v>
      </c>
      <c r="AE2091">
        <v>3.6682244590343474</v>
      </c>
    </row>
    <row r="2092" spans="1:31">
      <c r="A2092">
        <v>10</v>
      </c>
      <c r="B2092">
        <v>283</v>
      </c>
      <c r="C2092">
        <v>2010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57</v>
      </c>
      <c r="N2092">
        <v>99</v>
      </c>
      <c r="O2092">
        <v>99</v>
      </c>
      <c r="P2092">
        <v>9999</v>
      </c>
      <c r="Q2092">
        <v>2272</v>
      </c>
      <c r="R2092">
        <v>76517</v>
      </c>
      <c r="S2092">
        <v>76515</v>
      </c>
      <c r="T2092">
        <v>14.009971640289084</v>
      </c>
      <c r="U2092">
        <v>57</v>
      </c>
      <c r="V2092">
        <v>90.760447554559491</v>
      </c>
      <c r="W2092">
        <v>83.770873684898149</v>
      </c>
      <c r="X2092">
        <v>0</v>
      </c>
      <c r="Y2092">
        <v>0</v>
      </c>
      <c r="AA2092">
        <v>8.2924460933607076</v>
      </c>
      <c r="AD2092">
        <v>5.1663917496537932</v>
      </c>
      <c r="AE2092">
        <v>5.4324241815230314</v>
      </c>
    </row>
    <row r="2093" spans="1:31">
      <c r="A2093">
        <v>10</v>
      </c>
      <c r="B2093">
        <v>284</v>
      </c>
      <c r="C2093">
        <v>2010</v>
      </c>
      <c r="D2093">
        <v>99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58</v>
      </c>
      <c r="N2093">
        <v>99</v>
      </c>
      <c r="O2093">
        <v>99</v>
      </c>
      <c r="P2093">
        <v>9999</v>
      </c>
      <c r="Q2093">
        <v>2362</v>
      </c>
      <c r="R2093">
        <v>108889.5</v>
      </c>
      <c r="S2093">
        <v>108890.5</v>
      </c>
      <c r="T2093">
        <v>14.01460195886656</v>
      </c>
      <c r="U2093">
        <v>57.996537806328384</v>
      </c>
      <c r="V2093">
        <v>89.68076973646086</v>
      </c>
      <c r="W2093">
        <v>82.775705869658097</v>
      </c>
      <c r="X2093">
        <v>0</v>
      </c>
      <c r="Y2093">
        <v>0</v>
      </c>
      <c r="AA2093">
        <v>8.3755003237836387</v>
      </c>
      <c r="AD2093">
        <v>7.3521676806974492</v>
      </c>
      <c r="AE2093">
        <v>7.6391833031595917</v>
      </c>
    </row>
    <row r="2094" spans="1:31">
      <c r="A2094">
        <v>10</v>
      </c>
      <c r="B2094">
        <v>285</v>
      </c>
      <c r="C2094">
        <v>2010</v>
      </c>
      <c r="D2094">
        <v>99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59</v>
      </c>
      <c r="N2094">
        <v>99</v>
      </c>
      <c r="O2094">
        <v>99</v>
      </c>
      <c r="P2094">
        <v>9999</v>
      </c>
      <c r="Q2094">
        <v>2365</v>
      </c>
      <c r="R2094">
        <v>137855.5</v>
      </c>
      <c r="S2094">
        <v>137848.5</v>
      </c>
      <c r="T2094">
        <v>14.011134847720983</v>
      </c>
      <c r="U2094">
        <v>59.000214003054062</v>
      </c>
      <c r="V2094">
        <v>88.911338047799859</v>
      </c>
      <c r="W2094">
        <v>82.063233187157522</v>
      </c>
      <c r="X2094">
        <v>0</v>
      </c>
      <c r="Y2094">
        <v>0</v>
      </c>
      <c r="AA2094">
        <v>8.1291895087329937</v>
      </c>
      <c r="AD2094">
        <v>9.3079383384659398</v>
      </c>
      <c r="AE2094">
        <v>9.5874853763113883</v>
      </c>
    </row>
    <row r="2095" spans="1:31">
      <c r="A2095">
        <v>10</v>
      </c>
      <c r="B2095">
        <v>286</v>
      </c>
      <c r="C2095">
        <v>2010</v>
      </c>
      <c r="D2095">
        <v>99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60</v>
      </c>
      <c r="N2095">
        <v>99</v>
      </c>
      <c r="O2095">
        <v>99</v>
      </c>
      <c r="P2095">
        <v>9999</v>
      </c>
      <c r="Q2095">
        <v>2398</v>
      </c>
      <c r="R2095">
        <v>168260.75</v>
      </c>
      <c r="S2095">
        <v>168252.75</v>
      </c>
      <c r="T2095">
        <v>17.011994775965285</v>
      </c>
      <c r="U2095">
        <v>60.000445757944526</v>
      </c>
      <c r="V2095">
        <v>87.706237201475858</v>
      </c>
      <c r="W2095">
        <v>80.951037055858009</v>
      </c>
      <c r="X2095">
        <v>0</v>
      </c>
      <c r="Y2095">
        <v>0</v>
      </c>
      <c r="AA2095">
        <v>8.4109739039189879</v>
      </c>
      <c r="AD2095">
        <v>11.360886477391425</v>
      </c>
      <c r="AE2095">
        <v>11.543529956598009</v>
      </c>
    </row>
    <row r="2096" spans="1:31">
      <c r="A2096">
        <v>10</v>
      </c>
      <c r="B2096">
        <v>287</v>
      </c>
      <c r="C2096">
        <v>2010</v>
      </c>
      <c r="D2096">
        <v>99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61</v>
      </c>
      <c r="N2096">
        <v>99</v>
      </c>
      <c r="O2096">
        <v>99</v>
      </c>
      <c r="P2096">
        <v>9999</v>
      </c>
      <c r="Q2096">
        <v>2403</v>
      </c>
      <c r="R2096">
        <v>180894.5</v>
      </c>
      <c r="S2096">
        <v>180890.5</v>
      </c>
      <c r="T2096">
        <v>17.009406035009356</v>
      </c>
      <c r="U2096">
        <v>60.999831389708142</v>
      </c>
      <c r="V2096">
        <v>86.892638158060635</v>
      </c>
      <c r="W2096">
        <v>80.201069155096903</v>
      </c>
      <c r="X2096">
        <v>0</v>
      </c>
      <c r="Y2096">
        <v>0</v>
      </c>
      <c r="AA2096">
        <v>8.1447592634010899</v>
      </c>
      <c r="AD2096">
        <v>12.213911318501095</v>
      </c>
      <c r="AE2096">
        <v>12.295606710690295</v>
      </c>
    </row>
    <row r="2097" spans="1:31">
      <c r="A2097">
        <v>10</v>
      </c>
      <c r="B2097">
        <v>288</v>
      </c>
      <c r="C2097">
        <v>2010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62</v>
      </c>
      <c r="N2097">
        <v>99</v>
      </c>
      <c r="O2097">
        <v>99</v>
      </c>
      <c r="P2097">
        <v>9999</v>
      </c>
      <c r="Q2097">
        <v>2423</v>
      </c>
      <c r="R2097">
        <v>183542.25</v>
      </c>
      <c r="S2097">
        <v>183536.25</v>
      </c>
      <c r="T2097">
        <v>17.009647642436551</v>
      </c>
      <c r="U2097">
        <v>61.999239932165999</v>
      </c>
      <c r="V2097">
        <v>85.674836509687623</v>
      </c>
      <c r="W2097">
        <v>79.076838880602736</v>
      </c>
      <c r="X2097">
        <v>0</v>
      </c>
      <c r="Y2097">
        <v>0</v>
      </c>
      <c r="AA2097">
        <v>8.2515016523848939</v>
      </c>
      <c r="AD2097">
        <v>12.392686149651633</v>
      </c>
      <c r="AE2097">
        <v>12.300568961604064</v>
      </c>
    </row>
    <row r="2098" spans="1:31">
      <c r="A2098">
        <v>10</v>
      </c>
      <c r="B2098">
        <v>289</v>
      </c>
      <c r="C2098">
        <v>2010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63</v>
      </c>
      <c r="N2098">
        <v>99</v>
      </c>
      <c r="O2098">
        <v>99</v>
      </c>
      <c r="P2098">
        <v>9999</v>
      </c>
      <c r="Q2098">
        <v>2399</v>
      </c>
      <c r="R2098">
        <v>167984.5</v>
      </c>
      <c r="S2098">
        <v>167982.5</v>
      </c>
      <c r="T2098">
        <v>17.009741970241308</v>
      </c>
      <c r="U2098">
        <v>62.999062402333593</v>
      </c>
      <c r="V2098">
        <v>84.380352910093507</v>
      </c>
      <c r="W2098">
        <v>77.882596639530647</v>
      </c>
      <c r="X2098">
        <v>0</v>
      </c>
      <c r="Y2098">
        <v>0</v>
      </c>
      <c r="AA2098">
        <v>8.2899955573065647</v>
      </c>
      <c r="AD2098">
        <v>11.342234207688721</v>
      </c>
      <c r="AE2098">
        <v>11.088135110586748</v>
      </c>
    </row>
    <row r="2099" spans="1:31">
      <c r="A2099">
        <v>10</v>
      </c>
      <c r="B2099">
        <v>290</v>
      </c>
      <c r="C2099">
        <v>2010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64</v>
      </c>
      <c r="N2099">
        <v>99</v>
      </c>
      <c r="O2099">
        <v>99</v>
      </c>
      <c r="P2099">
        <v>9999</v>
      </c>
      <c r="Q2099">
        <v>2358</v>
      </c>
      <c r="R2099">
        <v>137244</v>
      </c>
      <c r="S2099">
        <v>137239</v>
      </c>
      <c r="T2099">
        <v>17.008852846026059</v>
      </c>
      <c r="U2099">
        <v>64.000466339743056</v>
      </c>
      <c r="V2099">
        <v>82.880766080500308</v>
      </c>
      <c r="W2099">
        <v>76.497649356232003</v>
      </c>
      <c r="X2099">
        <v>0</v>
      </c>
      <c r="Y2099">
        <v>0</v>
      </c>
      <c r="AA2099">
        <v>8.2413715076702143</v>
      </c>
      <c r="AD2099">
        <v>9.2666501468887361</v>
      </c>
      <c r="AE2099">
        <v>8.8977393896961061</v>
      </c>
    </row>
    <row r="2100" spans="1:31">
      <c r="A2100">
        <v>10</v>
      </c>
      <c r="B2100">
        <v>291</v>
      </c>
      <c r="C2100">
        <v>2010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65</v>
      </c>
      <c r="N2100">
        <v>99</v>
      </c>
      <c r="O2100">
        <v>99</v>
      </c>
      <c r="P2100">
        <v>9999</v>
      </c>
      <c r="Q2100">
        <v>2304</v>
      </c>
      <c r="R2100">
        <v>97541</v>
      </c>
      <c r="S2100">
        <v>97540</v>
      </c>
      <c r="T2100">
        <v>17.009954788242901</v>
      </c>
      <c r="U2100">
        <v>65</v>
      </c>
      <c r="V2100">
        <v>81.227038228172347</v>
      </c>
      <c r="W2100">
        <v>74.972228214065211</v>
      </c>
      <c r="X2100">
        <v>0</v>
      </c>
      <c r="Y2100">
        <v>0</v>
      </c>
      <c r="AA2100">
        <v>8.2083179484247015</v>
      </c>
      <c r="AD2100">
        <v>6.5859223133810865</v>
      </c>
      <c r="AE2100">
        <v>6.1977951239498799</v>
      </c>
    </row>
    <row r="2101" spans="1:31">
      <c r="A2101">
        <v>10</v>
      </c>
      <c r="B2101">
        <v>292</v>
      </c>
      <c r="C2101">
        <v>2010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66</v>
      </c>
      <c r="N2101">
        <v>99</v>
      </c>
      <c r="O2101">
        <v>99</v>
      </c>
      <c r="P2101">
        <v>9999</v>
      </c>
      <c r="Q2101">
        <v>2185</v>
      </c>
      <c r="R2101">
        <v>56305</v>
      </c>
      <c r="S2101">
        <v>56304</v>
      </c>
      <c r="T2101">
        <v>17.006731196163749</v>
      </c>
      <c r="U2101">
        <v>65.998827791986358</v>
      </c>
      <c r="V2101">
        <v>79.385810568044818</v>
      </c>
      <c r="W2101">
        <v>73.272422918443212</v>
      </c>
      <c r="X2101">
        <v>0</v>
      </c>
      <c r="Y2101">
        <v>0</v>
      </c>
      <c r="AA2101">
        <v>8.0630398458756183</v>
      </c>
      <c r="AD2101">
        <v>3.8016870429349927</v>
      </c>
      <c r="AE2101">
        <v>3.4965025428863754</v>
      </c>
    </row>
    <row r="2102" spans="1:31">
      <c r="A2102">
        <v>10</v>
      </c>
      <c r="B2102">
        <v>293</v>
      </c>
      <c r="C2102">
        <v>2010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67</v>
      </c>
      <c r="N2102">
        <v>99</v>
      </c>
      <c r="O2102">
        <v>99</v>
      </c>
      <c r="P2102">
        <v>9999</v>
      </c>
      <c r="Q2102">
        <v>2004</v>
      </c>
      <c r="R2102">
        <v>25650</v>
      </c>
      <c r="S2102">
        <v>25651</v>
      </c>
      <c r="T2102">
        <v>17.011929824561403</v>
      </c>
      <c r="U2102">
        <v>66.994776032123511</v>
      </c>
      <c r="V2102">
        <v>77.420563963998148</v>
      </c>
      <c r="W2102">
        <v>71.460291606565292</v>
      </c>
      <c r="X2102">
        <v>0</v>
      </c>
      <c r="Y2102">
        <v>0</v>
      </c>
      <c r="AA2102">
        <v>7.9569060368285953</v>
      </c>
      <c r="AB2102">
        <v>0.41830088933791237</v>
      </c>
      <c r="AC2102">
        <v>5.4400099301601195</v>
      </c>
      <c r="AD2102">
        <v>1.7318759018077001</v>
      </c>
      <c r="AE2102">
        <v>1.553542472511537</v>
      </c>
    </row>
    <row r="2103" spans="1:31">
      <c r="A2103">
        <v>10</v>
      </c>
      <c r="B2103">
        <v>294</v>
      </c>
      <c r="C2103">
        <v>2010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68</v>
      </c>
      <c r="N2103">
        <v>99</v>
      </c>
      <c r="O2103">
        <v>99</v>
      </c>
      <c r="P2103">
        <v>9999</v>
      </c>
      <c r="Q2103">
        <v>1600</v>
      </c>
      <c r="R2103">
        <v>10527</v>
      </c>
      <c r="S2103">
        <v>10528</v>
      </c>
      <c r="T2103">
        <v>17.004844685095463</v>
      </c>
      <c r="U2103">
        <v>67.993541033434667</v>
      </c>
      <c r="V2103">
        <v>74.683215907556786</v>
      </c>
      <c r="W2103">
        <v>68.936084726443752</v>
      </c>
      <c r="X2103">
        <v>0</v>
      </c>
      <c r="Y2103">
        <v>0</v>
      </c>
      <c r="AA2103">
        <v>7.7525830422626782</v>
      </c>
      <c r="AB2103">
        <v>0.93721808275244123</v>
      </c>
      <c r="AC2103">
        <v>6.1280537223034202</v>
      </c>
      <c r="AD2103">
        <v>0.71077807478868071</v>
      </c>
      <c r="AE2103">
        <v>0.6151011460642235</v>
      </c>
    </row>
    <row r="2104" spans="1:31">
      <c r="A2104">
        <v>10</v>
      </c>
      <c r="B2104">
        <v>295</v>
      </c>
      <c r="C2104">
        <v>2009</v>
      </c>
      <c r="D2104">
        <v>99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35</v>
      </c>
      <c r="N2104">
        <v>99</v>
      </c>
      <c r="O2104">
        <v>99</v>
      </c>
      <c r="P2104">
        <v>9999</v>
      </c>
      <c r="Q2104">
        <v>11</v>
      </c>
      <c r="R2104">
        <v>12</v>
      </c>
      <c r="S2104">
        <v>10</v>
      </c>
      <c r="T2104">
        <v>1.8333333333333328</v>
      </c>
      <c r="U2104">
        <v>35</v>
      </c>
      <c r="V2104">
        <v>92.589382448537364</v>
      </c>
      <c r="W2104">
        <v>73.099999999999994</v>
      </c>
      <c r="X2104">
        <v>0</v>
      </c>
      <c r="Y2104">
        <v>0</v>
      </c>
      <c r="AA2104">
        <v>10.198823461556747</v>
      </c>
      <c r="AB2104">
        <v>0</v>
      </c>
      <c r="AD2104">
        <v>8.3966052524964141E-4</v>
      </c>
      <c r="AE2104">
        <v>6.4798261193354004E-4</v>
      </c>
    </row>
    <row r="2105" spans="1:31">
      <c r="A2105">
        <v>10</v>
      </c>
      <c r="B2105">
        <v>296</v>
      </c>
      <c r="C2105">
        <v>2009</v>
      </c>
      <c r="D2105">
        <v>99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36</v>
      </c>
      <c r="N2105">
        <v>99</v>
      </c>
      <c r="O2105">
        <v>99</v>
      </c>
      <c r="P2105">
        <v>9999</v>
      </c>
      <c r="Q2105">
        <v>3</v>
      </c>
      <c r="R2105">
        <v>3</v>
      </c>
      <c r="S2105">
        <v>3</v>
      </c>
      <c r="T2105">
        <v>2</v>
      </c>
      <c r="U2105">
        <v>36</v>
      </c>
      <c r="V2105">
        <v>81.220657276995297</v>
      </c>
      <c r="W2105">
        <v>74.966666666666683</v>
      </c>
      <c r="X2105">
        <v>0</v>
      </c>
      <c r="Y2105">
        <v>0</v>
      </c>
      <c r="AA2105">
        <v>11.641973868530869</v>
      </c>
      <c r="AB2105">
        <v>0</v>
      </c>
      <c r="AD2105">
        <v>2.0991513131241035E-4</v>
      </c>
      <c r="AE2105">
        <v>1.9935880906135864E-4</v>
      </c>
    </row>
    <row r="2106" spans="1:31">
      <c r="A2106">
        <v>10</v>
      </c>
      <c r="B2106">
        <v>297</v>
      </c>
      <c r="C2106">
        <v>2009</v>
      </c>
      <c r="D2106">
        <v>99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37</v>
      </c>
      <c r="N2106">
        <v>99</v>
      </c>
      <c r="O2106">
        <v>99</v>
      </c>
      <c r="P2106">
        <v>9999</v>
      </c>
      <c r="Q2106">
        <v>5</v>
      </c>
      <c r="R2106">
        <v>5</v>
      </c>
      <c r="S2106">
        <v>5</v>
      </c>
      <c r="T2106">
        <v>2</v>
      </c>
      <c r="U2106">
        <v>37</v>
      </c>
      <c r="V2106">
        <v>90.59588299024918</v>
      </c>
      <c r="W2106">
        <v>83.62</v>
      </c>
      <c r="X2106">
        <v>0</v>
      </c>
      <c r="Y2106">
        <v>0</v>
      </c>
      <c r="AA2106">
        <v>7.8346410255990113</v>
      </c>
      <c r="AB2106">
        <v>0</v>
      </c>
      <c r="AD2106">
        <v>3.4985855218735073E-4</v>
      </c>
      <c r="AE2106">
        <v>3.7061768816609183E-4</v>
      </c>
    </row>
    <row r="2107" spans="1:31">
      <c r="A2107">
        <v>10</v>
      </c>
      <c r="B2107">
        <v>298</v>
      </c>
      <c r="C2107">
        <v>2009</v>
      </c>
      <c r="D2107">
        <v>99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38</v>
      </c>
      <c r="N2107">
        <v>99</v>
      </c>
      <c r="O2107">
        <v>99</v>
      </c>
      <c r="P2107">
        <v>9999</v>
      </c>
      <c r="Q2107">
        <v>5</v>
      </c>
      <c r="R2107">
        <v>5</v>
      </c>
      <c r="S2107">
        <v>5</v>
      </c>
      <c r="T2107">
        <v>2</v>
      </c>
      <c r="U2107">
        <v>38</v>
      </c>
      <c r="V2107">
        <v>89.057421451787647</v>
      </c>
      <c r="W2107">
        <v>82.200000000000017</v>
      </c>
      <c r="X2107">
        <v>0</v>
      </c>
      <c r="Y2107">
        <v>0</v>
      </c>
      <c r="AA2107">
        <v>12.853326417702048</v>
      </c>
      <c r="AB2107">
        <v>0</v>
      </c>
      <c r="AD2107">
        <v>3.4985855218735073E-4</v>
      </c>
      <c r="AE2107">
        <v>3.6432401300230498E-4</v>
      </c>
    </row>
    <row r="2108" spans="1:31">
      <c r="A2108">
        <v>10</v>
      </c>
      <c r="B2108">
        <v>299</v>
      </c>
      <c r="C2108">
        <v>2009</v>
      </c>
      <c r="D2108">
        <v>99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39</v>
      </c>
      <c r="N2108">
        <v>99</v>
      </c>
      <c r="O2108">
        <v>99</v>
      </c>
      <c r="P2108">
        <v>9999</v>
      </c>
      <c r="Q2108">
        <v>6</v>
      </c>
      <c r="R2108">
        <v>6</v>
      </c>
      <c r="S2108">
        <v>6</v>
      </c>
      <c r="T2108">
        <v>2</v>
      </c>
      <c r="U2108">
        <v>39</v>
      </c>
      <c r="V2108">
        <v>83.947273383893105</v>
      </c>
      <c r="W2108">
        <v>77.483333333333348</v>
      </c>
      <c r="X2108">
        <v>0</v>
      </c>
      <c r="Y2108">
        <v>0</v>
      </c>
      <c r="AA2108">
        <v>6.0998406172256745</v>
      </c>
      <c r="AB2108">
        <v>0</v>
      </c>
      <c r="AD2108">
        <v>4.198302626248207E-4</v>
      </c>
      <c r="AE2108">
        <v>4.1210275825978506E-4</v>
      </c>
    </row>
    <row r="2109" spans="1:31">
      <c r="A2109">
        <v>10</v>
      </c>
      <c r="B2109">
        <v>300</v>
      </c>
      <c r="C2109">
        <v>2009</v>
      </c>
      <c r="D2109">
        <v>99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40</v>
      </c>
      <c r="N2109">
        <v>99</v>
      </c>
      <c r="O2109">
        <v>99</v>
      </c>
      <c r="P2109">
        <v>9999</v>
      </c>
      <c r="Q2109">
        <v>20</v>
      </c>
      <c r="R2109">
        <v>20</v>
      </c>
      <c r="S2109">
        <v>20</v>
      </c>
      <c r="T2109">
        <v>5</v>
      </c>
      <c r="U2109">
        <v>40</v>
      </c>
      <c r="V2109">
        <v>86.435536294691261</v>
      </c>
      <c r="W2109">
        <v>79.78</v>
      </c>
      <c r="X2109">
        <v>0</v>
      </c>
      <c r="Y2109">
        <v>0</v>
      </c>
      <c r="AA2109">
        <v>12.095106448477409</v>
      </c>
      <c r="AB2109">
        <v>0</v>
      </c>
      <c r="AD2109">
        <v>1.3994342087494027E-3</v>
      </c>
      <c r="AE2109">
        <v>1.4143926889208704E-3</v>
      </c>
    </row>
    <row r="2110" spans="1:31">
      <c r="A2110">
        <v>10</v>
      </c>
      <c r="B2110">
        <v>301</v>
      </c>
      <c r="C2110">
        <v>2009</v>
      </c>
      <c r="D2110">
        <v>99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41</v>
      </c>
      <c r="N2110">
        <v>99</v>
      </c>
      <c r="O2110">
        <v>99</v>
      </c>
      <c r="P2110">
        <v>9999</v>
      </c>
      <c r="Q2110">
        <v>9</v>
      </c>
      <c r="R2110">
        <v>10</v>
      </c>
      <c r="S2110">
        <v>10</v>
      </c>
      <c r="T2110">
        <v>5</v>
      </c>
      <c r="U2110">
        <v>41</v>
      </c>
      <c r="V2110">
        <v>91.982665222101829</v>
      </c>
      <c r="W2110">
        <v>84.9</v>
      </c>
      <c r="X2110">
        <v>0</v>
      </c>
      <c r="Y2110">
        <v>0</v>
      </c>
      <c r="AA2110">
        <v>8.6564426873860647</v>
      </c>
      <c r="AB2110">
        <v>0</v>
      </c>
      <c r="AD2110">
        <v>6.9971710437470146E-4</v>
      </c>
      <c r="AE2110">
        <v>7.5258172028943313E-4</v>
      </c>
    </row>
    <row r="2111" spans="1:31">
      <c r="A2111">
        <v>10</v>
      </c>
      <c r="B2111">
        <v>302</v>
      </c>
      <c r="C2111">
        <v>2009</v>
      </c>
      <c r="D2111">
        <v>99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42</v>
      </c>
      <c r="N2111">
        <v>99</v>
      </c>
      <c r="O2111">
        <v>99</v>
      </c>
      <c r="P2111">
        <v>9999</v>
      </c>
      <c r="Q2111">
        <v>29</v>
      </c>
      <c r="R2111">
        <v>29</v>
      </c>
      <c r="S2111">
        <v>29</v>
      </c>
      <c r="T2111">
        <v>5</v>
      </c>
      <c r="U2111">
        <v>42</v>
      </c>
      <c r="V2111">
        <v>87.107258938244883</v>
      </c>
      <c r="W2111">
        <v>80.399999999999977</v>
      </c>
      <c r="X2111">
        <v>0</v>
      </c>
      <c r="Y2111">
        <v>0</v>
      </c>
      <c r="AA2111">
        <v>8.9228493979958063</v>
      </c>
      <c r="AB2111">
        <v>0</v>
      </c>
      <c r="AD2111">
        <v>2.0291796026866336E-3</v>
      </c>
      <c r="AE2111">
        <v>2.0668074664627113E-3</v>
      </c>
    </row>
    <row r="2112" spans="1:31">
      <c r="A2112">
        <v>10</v>
      </c>
      <c r="B2112">
        <v>303</v>
      </c>
      <c r="C2112">
        <v>2009</v>
      </c>
      <c r="D2112">
        <v>99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43</v>
      </c>
      <c r="N2112">
        <v>99</v>
      </c>
      <c r="O2112">
        <v>99</v>
      </c>
      <c r="P2112">
        <v>9999</v>
      </c>
      <c r="Q2112">
        <v>41</v>
      </c>
      <c r="R2112">
        <v>46</v>
      </c>
      <c r="S2112">
        <v>46</v>
      </c>
      <c r="T2112">
        <v>5</v>
      </c>
      <c r="U2112">
        <v>43</v>
      </c>
      <c r="V2112">
        <v>89.01738188327289</v>
      </c>
      <c r="W2112">
        <v>82.163043478260875</v>
      </c>
      <c r="X2112">
        <v>0</v>
      </c>
      <c r="Y2112">
        <v>0</v>
      </c>
      <c r="AA2112">
        <v>10.252472844777031</v>
      </c>
      <c r="AB2112">
        <v>0</v>
      </c>
      <c r="AD2112">
        <v>3.2186986801236257E-3</v>
      </c>
      <c r="AE2112">
        <v>3.3502739833143847E-3</v>
      </c>
    </row>
    <row r="2113" spans="1:31">
      <c r="A2113">
        <v>10</v>
      </c>
      <c r="B2113">
        <v>304</v>
      </c>
      <c r="C2113">
        <v>2009</v>
      </c>
      <c r="D2113">
        <v>99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44</v>
      </c>
      <c r="N2113">
        <v>99</v>
      </c>
      <c r="O2113">
        <v>99</v>
      </c>
      <c r="P2113">
        <v>9999</v>
      </c>
      <c r="Q2113">
        <v>98</v>
      </c>
      <c r="R2113">
        <v>107</v>
      </c>
      <c r="S2113">
        <v>107</v>
      </c>
      <c r="T2113">
        <v>4.9719626168224309</v>
      </c>
      <c r="U2113">
        <v>44</v>
      </c>
      <c r="V2113">
        <v>90.95594414799362</v>
      </c>
      <c r="W2113">
        <v>83.952336448598146</v>
      </c>
      <c r="X2113">
        <v>0</v>
      </c>
      <c r="Y2113">
        <v>0</v>
      </c>
      <c r="AA2113">
        <v>8.2863850250877675</v>
      </c>
      <c r="AB2113">
        <v>0</v>
      </c>
      <c r="AD2113">
        <v>7.4869730168093057E-3</v>
      </c>
      <c r="AE2113">
        <v>7.9627400885605992E-3</v>
      </c>
    </row>
    <row r="2114" spans="1:31">
      <c r="A2114">
        <v>10</v>
      </c>
      <c r="B2114">
        <v>305</v>
      </c>
      <c r="C2114">
        <v>2009</v>
      </c>
      <c r="D2114">
        <v>99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45</v>
      </c>
      <c r="N2114">
        <v>99</v>
      </c>
      <c r="O2114">
        <v>99</v>
      </c>
      <c r="P2114">
        <v>9999</v>
      </c>
      <c r="Q2114">
        <v>158</v>
      </c>
      <c r="R2114">
        <v>193</v>
      </c>
      <c r="S2114">
        <v>193</v>
      </c>
      <c r="T2114">
        <v>8</v>
      </c>
      <c r="U2114">
        <v>45</v>
      </c>
      <c r="V2114">
        <v>90.778549335069755</v>
      </c>
      <c r="W2114">
        <v>83.788601036269398</v>
      </c>
      <c r="X2114">
        <v>0</v>
      </c>
      <c r="Y2114">
        <v>0</v>
      </c>
      <c r="AA2114">
        <v>9.2867321152110236</v>
      </c>
      <c r="AB2114">
        <v>0</v>
      </c>
      <c r="AD2114">
        <v>1.3504540114431736E-2</v>
      </c>
      <c r="AE2114">
        <v>1.4334687296989964E-2</v>
      </c>
    </row>
    <row r="2115" spans="1:31">
      <c r="A2115">
        <v>10</v>
      </c>
      <c r="B2115">
        <v>306</v>
      </c>
      <c r="C2115">
        <v>2009</v>
      </c>
      <c r="D2115">
        <v>99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46</v>
      </c>
      <c r="N2115">
        <v>99</v>
      </c>
      <c r="O2115">
        <v>99</v>
      </c>
      <c r="P2115">
        <v>9999</v>
      </c>
      <c r="Q2115">
        <v>212</v>
      </c>
      <c r="R2115">
        <v>289</v>
      </c>
      <c r="S2115">
        <v>289</v>
      </c>
      <c r="T2115">
        <v>8</v>
      </c>
      <c r="U2115">
        <v>46</v>
      </c>
      <c r="V2115">
        <v>91.934679677747042</v>
      </c>
      <c r="W2115">
        <v>84.855709342560601</v>
      </c>
      <c r="X2115">
        <v>0</v>
      </c>
      <c r="Y2115">
        <v>0</v>
      </c>
      <c r="AA2115">
        <v>8.5296781052903938</v>
      </c>
      <c r="AB2115">
        <v>0</v>
      </c>
      <c r="AD2115">
        <v>2.0221824316428865E-2</v>
      </c>
      <c r="AE2115">
        <v>2.1738265372407375E-2</v>
      </c>
    </row>
    <row r="2116" spans="1:31">
      <c r="A2116">
        <v>10</v>
      </c>
      <c r="B2116">
        <v>307</v>
      </c>
      <c r="C2116">
        <v>2009</v>
      </c>
      <c r="D2116">
        <v>99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47</v>
      </c>
      <c r="N2116">
        <v>99</v>
      </c>
      <c r="O2116">
        <v>99</v>
      </c>
      <c r="P2116">
        <v>9999</v>
      </c>
      <c r="Q2116">
        <v>371</v>
      </c>
      <c r="R2116">
        <v>545</v>
      </c>
      <c r="S2116">
        <v>545</v>
      </c>
      <c r="T2116">
        <v>7.955963302752294</v>
      </c>
      <c r="U2116">
        <v>47</v>
      </c>
      <c r="V2116">
        <v>90.502648921049214</v>
      </c>
      <c r="W2116">
        <v>83.533944954128486</v>
      </c>
      <c r="X2116">
        <v>0</v>
      </c>
      <c r="Y2116">
        <v>0</v>
      </c>
      <c r="AA2116">
        <v>8.4874026476531608</v>
      </c>
      <c r="AB2116">
        <v>0</v>
      </c>
      <c r="AD2116">
        <v>3.8134582188421237E-2</v>
      </c>
      <c r="AE2116">
        <v>4.0355754296698174E-2</v>
      </c>
    </row>
    <row r="2117" spans="1:31">
      <c r="A2117">
        <v>10</v>
      </c>
      <c r="B2117">
        <v>308</v>
      </c>
      <c r="C2117">
        <v>2009</v>
      </c>
      <c r="D2117">
        <v>99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48</v>
      </c>
      <c r="N2117">
        <v>99</v>
      </c>
      <c r="O2117">
        <v>99</v>
      </c>
      <c r="P2117">
        <v>9999</v>
      </c>
      <c r="Q2117">
        <v>704</v>
      </c>
      <c r="R2117">
        <v>1474</v>
      </c>
      <c r="S2117">
        <v>1474</v>
      </c>
      <c r="T2117">
        <v>8</v>
      </c>
      <c r="U2117">
        <v>48</v>
      </c>
      <c r="V2117">
        <v>92.381782606714367</v>
      </c>
      <c r="W2117">
        <v>85.268385345997274</v>
      </c>
      <c r="X2117">
        <v>0</v>
      </c>
      <c r="Y2117">
        <v>0</v>
      </c>
      <c r="AA2117">
        <v>9.5281987672583774</v>
      </c>
      <c r="AB2117">
        <v>0</v>
      </c>
      <c r="AD2117">
        <v>0.10313830118483096</v>
      </c>
      <c r="AE2117">
        <v>0.11141187875572384</v>
      </c>
    </row>
    <row r="2118" spans="1:31">
      <c r="A2118">
        <v>10</v>
      </c>
      <c r="B2118">
        <v>309</v>
      </c>
      <c r="C2118">
        <v>2009</v>
      </c>
      <c r="D2118">
        <v>99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49</v>
      </c>
      <c r="N2118">
        <v>99</v>
      </c>
      <c r="O2118">
        <v>99</v>
      </c>
      <c r="P2118">
        <v>9999</v>
      </c>
      <c r="Q2118">
        <v>987</v>
      </c>
      <c r="R2118">
        <v>2517</v>
      </c>
      <c r="S2118">
        <v>2517</v>
      </c>
      <c r="T2118">
        <v>8</v>
      </c>
      <c r="U2118">
        <v>49</v>
      </c>
      <c r="V2118">
        <v>91.824994156744154</v>
      </c>
      <c r="W2118">
        <v>84.754469606674945</v>
      </c>
      <c r="X2118">
        <v>0</v>
      </c>
      <c r="Y2118">
        <v>0</v>
      </c>
      <c r="AA2118">
        <v>8.6869865595287905</v>
      </c>
      <c r="AB2118">
        <v>0</v>
      </c>
      <c r="AD2118">
        <v>0.17611879517111229</v>
      </c>
      <c r="AE2118">
        <v>0.18910011854438688</v>
      </c>
    </row>
    <row r="2119" spans="1:31">
      <c r="A2119">
        <v>10</v>
      </c>
      <c r="B2119">
        <v>310</v>
      </c>
      <c r="C2119">
        <v>2009</v>
      </c>
      <c r="D2119">
        <v>99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50</v>
      </c>
      <c r="N2119">
        <v>99</v>
      </c>
      <c r="O2119">
        <v>99</v>
      </c>
      <c r="P2119">
        <v>9999</v>
      </c>
      <c r="Q2119">
        <v>1283</v>
      </c>
      <c r="R2119">
        <v>4758</v>
      </c>
      <c r="S2119">
        <v>4758</v>
      </c>
      <c r="T2119">
        <v>10.998108448928122</v>
      </c>
      <c r="U2119">
        <v>50</v>
      </c>
      <c r="V2119">
        <v>91.712037023121852</v>
      </c>
      <c r="W2119">
        <v>84.650210172341374</v>
      </c>
      <c r="X2119">
        <v>0</v>
      </c>
      <c r="Y2119">
        <v>0</v>
      </c>
      <c r="AA2119">
        <v>8.4644745682299494</v>
      </c>
      <c r="AB2119">
        <v>0</v>
      </c>
      <c r="AD2119">
        <v>0.33292539826148282</v>
      </c>
      <c r="AE2119">
        <v>0.3570248567486195</v>
      </c>
    </row>
    <row r="2120" spans="1:31">
      <c r="A2120">
        <v>10</v>
      </c>
      <c r="B2120">
        <v>311</v>
      </c>
      <c r="C2120">
        <v>2009</v>
      </c>
      <c r="D2120">
        <v>99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51</v>
      </c>
      <c r="N2120">
        <v>99</v>
      </c>
      <c r="O2120">
        <v>99</v>
      </c>
      <c r="P2120">
        <v>9999</v>
      </c>
      <c r="Q2120">
        <v>1609</v>
      </c>
      <c r="R2120">
        <v>8657</v>
      </c>
      <c r="S2120">
        <v>8657</v>
      </c>
      <c r="T2120">
        <v>10.999653459628048</v>
      </c>
      <c r="U2120">
        <v>51</v>
      </c>
      <c r="V2120">
        <v>91.240725915100228</v>
      </c>
      <c r="W2120">
        <v>84.215190019637362</v>
      </c>
      <c r="X2120">
        <v>0</v>
      </c>
      <c r="Y2120">
        <v>0</v>
      </c>
      <c r="AA2120">
        <v>8.4895515864989619</v>
      </c>
      <c r="AB2120">
        <v>0</v>
      </c>
      <c r="AD2120">
        <v>0.60574509725717884</v>
      </c>
      <c r="AE2120">
        <v>0.64625486513611308</v>
      </c>
    </row>
    <row r="2121" spans="1:31">
      <c r="A2121">
        <v>10</v>
      </c>
      <c r="B2121">
        <v>312</v>
      </c>
      <c r="C2121">
        <v>2009</v>
      </c>
      <c r="D2121">
        <v>99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52</v>
      </c>
      <c r="N2121">
        <v>99</v>
      </c>
      <c r="O2121">
        <v>99</v>
      </c>
      <c r="P2121">
        <v>9999</v>
      </c>
      <c r="Q2121">
        <v>1872</v>
      </c>
      <c r="R2121">
        <v>15506</v>
      </c>
      <c r="S2121">
        <v>15506</v>
      </c>
      <c r="T2121">
        <v>10.999419579517607</v>
      </c>
      <c r="U2121">
        <v>52</v>
      </c>
      <c r="V2121">
        <v>90.739585794839101</v>
      </c>
      <c r="W2121">
        <v>83.752637688636767</v>
      </c>
      <c r="X2121">
        <v>0</v>
      </c>
      <c r="Y2121">
        <v>0</v>
      </c>
      <c r="AA2121">
        <v>8.2444802586242787</v>
      </c>
      <c r="AB2121">
        <v>0</v>
      </c>
      <c r="AD2121">
        <v>1.0849813420434111</v>
      </c>
      <c r="AE2121">
        <v>1.151182683813341</v>
      </c>
    </row>
    <row r="2122" spans="1:31">
      <c r="A2122">
        <v>10</v>
      </c>
      <c r="B2122">
        <v>313</v>
      </c>
      <c r="C2122">
        <v>2009</v>
      </c>
      <c r="D2122">
        <v>99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53</v>
      </c>
      <c r="N2122">
        <v>99</v>
      </c>
      <c r="O2122">
        <v>99</v>
      </c>
      <c r="P2122">
        <v>9999</v>
      </c>
      <c r="Q2122">
        <v>2051</v>
      </c>
      <c r="R2122">
        <v>26769</v>
      </c>
      <c r="S2122">
        <v>26769</v>
      </c>
      <c r="T2122">
        <v>10.999887930068361</v>
      </c>
      <c r="U2122">
        <v>53</v>
      </c>
      <c r="V2122">
        <v>90.225138333916675</v>
      </c>
      <c r="W2122">
        <v>83.277802682206811</v>
      </c>
      <c r="X2122">
        <v>0</v>
      </c>
      <c r="Y2122">
        <v>0</v>
      </c>
      <c r="AA2122">
        <v>8.1881405534363889</v>
      </c>
      <c r="AB2122">
        <v>0</v>
      </c>
      <c r="AD2122">
        <v>1.8730727167006376</v>
      </c>
      <c r="AE2122">
        <v>1.9760930033079371</v>
      </c>
    </row>
    <row r="2123" spans="1:31">
      <c r="A2123">
        <v>10</v>
      </c>
      <c r="B2123">
        <v>314</v>
      </c>
      <c r="C2123">
        <v>2009</v>
      </c>
      <c r="D2123">
        <v>99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54</v>
      </c>
      <c r="N2123">
        <v>99</v>
      </c>
      <c r="O2123">
        <v>99</v>
      </c>
      <c r="P2123">
        <v>9999</v>
      </c>
      <c r="Q2123">
        <v>2187</v>
      </c>
      <c r="R2123">
        <v>44039</v>
      </c>
      <c r="S2123">
        <v>44039</v>
      </c>
      <c r="T2123">
        <v>11</v>
      </c>
      <c r="U2123">
        <v>54</v>
      </c>
      <c r="V2123">
        <v>89.601091537178092</v>
      </c>
      <c r="W2123">
        <v>82.701807488816414</v>
      </c>
      <c r="X2123">
        <v>0</v>
      </c>
      <c r="Y2123">
        <v>0</v>
      </c>
      <c r="AA2123">
        <v>8.1547767668361892</v>
      </c>
      <c r="AB2123">
        <v>0</v>
      </c>
      <c r="AD2123">
        <v>3.081484155955748</v>
      </c>
      <c r="AE2123">
        <v>3.2284824159205705</v>
      </c>
    </row>
    <row r="2124" spans="1:31">
      <c r="A2124">
        <v>10</v>
      </c>
      <c r="B2124">
        <v>315</v>
      </c>
      <c r="C2124">
        <v>2009</v>
      </c>
      <c r="D2124">
        <v>99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55</v>
      </c>
      <c r="N2124">
        <v>99</v>
      </c>
      <c r="O2124">
        <v>99</v>
      </c>
      <c r="P2124">
        <v>9999</v>
      </c>
      <c r="Q2124">
        <v>2303</v>
      </c>
      <c r="R2124">
        <v>67061</v>
      </c>
      <c r="S2124">
        <v>67060</v>
      </c>
      <c r="T2124">
        <v>13.999955264609836</v>
      </c>
      <c r="U2124">
        <v>55.000820161049809</v>
      </c>
      <c r="V2124">
        <v>88.886065711760537</v>
      </c>
      <c r="W2124">
        <v>82.041316731285647</v>
      </c>
      <c r="X2124">
        <v>0</v>
      </c>
      <c r="Y2124">
        <v>0</v>
      </c>
      <c r="AA2124">
        <v>8.2116422536401856</v>
      </c>
      <c r="AD2124">
        <v>4.6923728736471837</v>
      </c>
      <c r="AE2124">
        <v>4.8768808616094077</v>
      </c>
    </row>
    <row r="2125" spans="1:31">
      <c r="A2125">
        <v>10</v>
      </c>
      <c r="B2125">
        <v>316</v>
      </c>
      <c r="C2125">
        <v>2009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56</v>
      </c>
      <c r="N2125">
        <v>99</v>
      </c>
      <c r="O2125">
        <v>99</v>
      </c>
      <c r="P2125">
        <v>9999</v>
      </c>
      <c r="Q2125">
        <v>2380</v>
      </c>
      <c r="R2125">
        <v>94657</v>
      </c>
      <c r="S2125">
        <v>94656</v>
      </c>
      <c r="T2125">
        <v>13.99996830662286</v>
      </c>
      <c r="U2125">
        <v>56.000591615956736</v>
      </c>
      <c r="V2125">
        <v>88.120943800056708</v>
      </c>
      <c r="W2125">
        <v>81.335246577078379</v>
      </c>
      <c r="X2125">
        <v>0</v>
      </c>
      <c r="Y2125">
        <v>0</v>
      </c>
      <c r="AA2125">
        <v>8.2399431711663187</v>
      </c>
      <c r="AD2125">
        <v>6.6233121948796096</v>
      </c>
      <c r="AE2125">
        <v>6.8245325695654993</v>
      </c>
    </row>
    <row r="2126" spans="1:31">
      <c r="A2126">
        <v>10</v>
      </c>
      <c r="B2126">
        <v>317</v>
      </c>
      <c r="C2126">
        <v>2009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57</v>
      </c>
      <c r="N2126">
        <v>99</v>
      </c>
      <c r="O2126">
        <v>99</v>
      </c>
      <c r="P2126">
        <v>9999</v>
      </c>
      <c r="Q2126">
        <v>2436</v>
      </c>
      <c r="R2126">
        <v>123831</v>
      </c>
      <c r="S2126">
        <v>123829</v>
      </c>
      <c r="T2126">
        <v>13.999975773433148</v>
      </c>
      <c r="U2126">
        <v>57.000920624409481</v>
      </c>
      <c r="V2126">
        <v>87.415068172291271</v>
      </c>
      <c r="W2126">
        <v>80.683493365850595</v>
      </c>
      <c r="X2126">
        <v>0</v>
      </c>
      <c r="Y2126">
        <v>0</v>
      </c>
      <c r="AA2126">
        <v>8.3515655859016995</v>
      </c>
      <c r="AD2126">
        <v>8.6646668751823608</v>
      </c>
      <c r="AE2126">
        <v>8.8563145813786619</v>
      </c>
    </row>
    <row r="2127" spans="1:31">
      <c r="A2127">
        <v>10</v>
      </c>
      <c r="B2127">
        <v>318</v>
      </c>
      <c r="C2127">
        <v>2009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58</v>
      </c>
      <c r="N2127">
        <v>99</v>
      </c>
      <c r="O2127">
        <v>99</v>
      </c>
      <c r="P2127">
        <v>9999</v>
      </c>
      <c r="Q2127">
        <v>2486</v>
      </c>
      <c r="R2127">
        <v>152918</v>
      </c>
      <c r="S2127">
        <v>152915</v>
      </c>
      <c r="T2127">
        <v>13.999941144927345</v>
      </c>
      <c r="U2127">
        <v>58.001137887061454</v>
      </c>
      <c r="V2127">
        <v>86.521512298256894</v>
      </c>
      <c r="W2127">
        <v>79.858631265735767</v>
      </c>
      <c r="X2127">
        <v>0</v>
      </c>
      <c r="Y2127">
        <v>0</v>
      </c>
      <c r="AA2127">
        <v>8.5331846153166246</v>
      </c>
      <c r="AD2127">
        <v>10.699934016677055</v>
      </c>
      <c r="AE2127">
        <v>10.824751284528261</v>
      </c>
    </row>
    <row r="2128" spans="1:31">
      <c r="A2128">
        <v>10</v>
      </c>
      <c r="B2128">
        <v>319</v>
      </c>
      <c r="C2128">
        <v>2009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59</v>
      </c>
      <c r="N2128">
        <v>99</v>
      </c>
      <c r="O2128">
        <v>99</v>
      </c>
      <c r="P2128">
        <v>9999</v>
      </c>
      <c r="Q2128">
        <v>2485</v>
      </c>
      <c r="R2128">
        <v>164515</v>
      </c>
      <c r="S2128">
        <v>164514</v>
      </c>
      <c r="T2128">
        <v>13.999963529161471</v>
      </c>
      <c r="U2128">
        <v>59.000358632092095</v>
      </c>
      <c r="V2128">
        <v>85.888006633441549</v>
      </c>
      <c r="W2128">
        <v>79.274394884325446</v>
      </c>
      <c r="X2128">
        <v>0</v>
      </c>
      <c r="Y2128">
        <v>0</v>
      </c>
      <c r="AA2128">
        <v>8.5590459440830973</v>
      </c>
      <c r="AD2128">
        <v>11.511395942620396</v>
      </c>
      <c r="AE2128">
        <v>11.56063721425779</v>
      </c>
    </row>
    <row r="2129" spans="1:31">
      <c r="A2129">
        <v>10</v>
      </c>
      <c r="B2129">
        <v>320</v>
      </c>
      <c r="C2129">
        <v>2009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60</v>
      </c>
      <c r="N2129">
        <v>99</v>
      </c>
      <c r="O2129">
        <v>99</v>
      </c>
      <c r="P2129">
        <v>9999</v>
      </c>
      <c r="Q2129">
        <v>2496</v>
      </c>
      <c r="R2129">
        <v>166084</v>
      </c>
      <c r="S2129">
        <v>166081</v>
      </c>
      <c r="T2129">
        <v>16.999385852941881</v>
      </c>
      <c r="U2129">
        <v>60.001083808503118</v>
      </c>
      <c r="V2129">
        <v>85.259589847698237</v>
      </c>
      <c r="W2129">
        <v>78.693961982405483</v>
      </c>
      <c r="X2129">
        <v>0</v>
      </c>
      <c r="Y2129">
        <v>0</v>
      </c>
      <c r="AA2129">
        <v>8.5997545170541407</v>
      </c>
      <c r="AD2129">
        <v>11.621181556296788</v>
      </c>
      <c r="AE2129">
        <v>11.585301418078148</v>
      </c>
    </row>
    <row r="2130" spans="1:31">
      <c r="A2130">
        <v>10</v>
      </c>
      <c r="B2130">
        <v>321</v>
      </c>
      <c r="C2130">
        <v>2009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61</v>
      </c>
      <c r="N2130">
        <v>99</v>
      </c>
      <c r="O2130">
        <v>99</v>
      </c>
      <c r="P2130">
        <v>9999</v>
      </c>
      <c r="Q2130">
        <v>2468</v>
      </c>
      <c r="R2130">
        <v>150450</v>
      </c>
      <c r="S2130">
        <v>150449</v>
      </c>
      <c r="T2130">
        <v>16.999880358923228</v>
      </c>
      <c r="U2130">
        <v>61.000405453010664</v>
      </c>
      <c r="V2130">
        <v>84.872446130501018</v>
      </c>
      <c r="W2130">
        <v>78.33700589568555</v>
      </c>
      <c r="X2130">
        <v>0</v>
      </c>
      <c r="Y2130">
        <v>0</v>
      </c>
      <c r="AA2130">
        <v>8.3930617514995998</v>
      </c>
      <c r="AD2130">
        <v>10.527243835317382</v>
      </c>
      <c r="AE2130">
        <v>10.447256293631092</v>
      </c>
    </row>
    <row r="2131" spans="1:31">
      <c r="A2131">
        <v>10</v>
      </c>
      <c r="B2131">
        <v>322</v>
      </c>
      <c r="C2131">
        <v>2009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62</v>
      </c>
      <c r="N2131">
        <v>99</v>
      </c>
      <c r="O2131">
        <v>99</v>
      </c>
      <c r="P2131">
        <v>9999</v>
      </c>
      <c r="Q2131">
        <v>2435</v>
      </c>
      <c r="R2131">
        <v>127469</v>
      </c>
      <c r="S2131">
        <v>127467</v>
      </c>
      <c r="T2131">
        <v>16.99969404325758</v>
      </c>
      <c r="U2131">
        <v>62.000972800803353</v>
      </c>
      <c r="V2131">
        <v>84.283528918978348</v>
      </c>
      <c r="W2131">
        <v>77.793071147826396</v>
      </c>
      <c r="X2131">
        <v>0</v>
      </c>
      <c r="Y2131">
        <v>0</v>
      </c>
      <c r="AA2131">
        <v>8.2770777314427395</v>
      </c>
      <c r="AD2131">
        <v>8.9192239577538786</v>
      </c>
      <c r="AE2131">
        <v>8.7899146241778503</v>
      </c>
    </row>
    <row r="2132" spans="1:31">
      <c r="A2132">
        <v>10</v>
      </c>
      <c r="B2132">
        <v>323</v>
      </c>
      <c r="C2132">
        <v>2009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63</v>
      </c>
      <c r="N2132">
        <v>99</v>
      </c>
      <c r="O2132">
        <v>99</v>
      </c>
      <c r="P2132">
        <v>9999</v>
      </c>
      <c r="Q2132">
        <v>2351</v>
      </c>
      <c r="R2132">
        <v>101912</v>
      </c>
      <c r="S2132">
        <v>101911</v>
      </c>
      <c r="T2132">
        <v>16.999617316900856</v>
      </c>
      <c r="U2132">
        <v>63.000618186456805</v>
      </c>
      <c r="V2132">
        <v>83.423667537839805</v>
      </c>
      <c r="W2132">
        <v>76.999686000529778</v>
      </c>
      <c r="X2132">
        <v>0</v>
      </c>
      <c r="Y2132">
        <v>0</v>
      </c>
      <c r="AA2132">
        <v>8.1846119067688132</v>
      </c>
      <c r="AD2132">
        <v>7.1309569541034561</v>
      </c>
      <c r="AE2132">
        <v>6.9559426454758642</v>
      </c>
    </row>
    <row r="2133" spans="1:31">
      <c r="A2133">
        <v>10</v>
      </c>
      <c r="B2133">
        <v>324</v>
      </c>
      <c r="C2133">
        <v>2009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64</v>
      </c>
      <c r="N2133">
        <v>99</v>
      </c>
      <c r="O2133">
        <v>99</v>
      </c>
      <c r="P2133">
        <v>9999</v>
      </c>
      <c r="Q2133">
        <v>2321</v>
      </c>
      <c r="R2133">
        <v>79090</v>
      </c>
      <c r="S2133">
        <v>79089</v>
      </c>
      <c r="T2133">
        <v>16.999962068529523</v>
      </c>
      <c r="U2133">
        <v>64.000809214935074</v>
      </c>
      <c r="V2133">
        <v>82.355544510679181</v>
      </c>
      <c r="W2133">
        <v>76.013704813564402</v>
      </c>
      <c r="X2133">
        <v>0</v>
      </c>
      <c r="Y2133">
        <v>0</v>
      </c>
      <c r="AA2133">
        <v>8.1801898830308062</v>
      </c>
      <c r="AD2133">
        <v>5.5340625784995119</v>
      </c>
      <c r="AE2133">
        <v>5.329101100942772</v>
      </c>
    </row>
    <row r="2134" spans="1:31">
      <c r="A2134">
        <v>10</v>
      </c>
      <c r="B2134">
        <v>325</v>
      </c>
      <c r="C2134">
        <v>2009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65</v>
      </c>
      <c r="N2134">
        <v>99</v>
      </c>
      <c r="O2134">
        <v>99</v>
      </c>
      <c r="P2134">
        <v>9999</v>
      </c>
      <c r="Q2134">
        <v>2187</v>
      </c>
      <c r="R2134">
        <v>50712</v>
      </c>
      <c r="S2134">
        <v>50711</v>
      </c>
      <c r="T2134">
        <v>16.999645054424999</v>
      </c>
      <c r="U2134">
        <v>65.001281773185298</v>
      </c>
      <c r="V2134">
        <v>80.481443366123585</v>
      </c>
      <c r="W2134">
        <v>74.283642602196721</v>
      </c>
      <c r="X2134">
        <v>0</v>
      </c>
      <c r="Y2134">
        <v>0</v>
      </c>
      <c r="AA2134">
        <v>8.092940709564802</v>
      </c>
      <c r="AD2134">
        <v>3.5484053797049864</v>
      </c>
      <c r="AE2134">
        <v>3.339191619140764</v>
      </c>
    </row>
    <row r="2135" spans="1:31">
      <c r="A2135">
        <v>10</v>
      </c>
      <c r="B2135">
        <v>326</v>
      </c>
      <c r="C2135">
        <v>2009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66</v>
      </c>
      <c r="N2135">
        <v>99</v>
      </c>
      <c r="O2135">
        <v>99</v>
      </c>
      <c r="P2135">
        <v>9999</v>
      </c>
      <c r="Q2135">
        <v>2011</v>
      </c>
      <c r="R2135">
        <v>27781</v>
      </c>
      <c r="S2135">
        <v>27781</v>
      </c>
      <c r="T2135">
        <v>16.999892012526548</v>
      </c>
      <c r="U2135">
        <v>66</v>
      </c>
      <c r="V2135">
        <v>78.715801578067001</v>
      </c>
      <c r="W2135">
        <v>72.654684856556784</v>
      </c>
      <c r="X2135">
        <v>0</v>
      </c>
      <c r="Y2135">
        <v>0</v>
      </c>
      <c r="AA2135">
        <v>7.9951353563014349</v>
      </c>
      <c r="AB2135">
        <v>0</v>
      </c>
      <c r="AD2135">
        <v>1.9438840876633576</v>
      </c>
      <c r="AE2135">
        <v>1.7891941641345781</v>
      </c>
    </row>
    <row r="2136" spans="1:31">
      <c r="A2136">
        <v>10</v>
      </c>
      <c r="B2136">
        <v>327</v>
      </c>
      <c r="C2136">
        <v>2009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67</v>
      </c>
      <c r="N2136">
        <v>99</v>
      </c>
      <c r="O2136">
        <v>99</v>
      </c>
      <c r="P2136">
        <v>9999</v>
      </c>
      <c r="Q2136">
        <v>1698</v>
      </c>
      <c r="R2136">
        <v>12284</v>
      </c>
      <c r="S2136">
        <v>12283</v>
      </c>
      <c r="T2136">
        <v>17</v>
      </c>
      <c r="U2136">
        <v>67.005454693478796</v>
      </c>
      <c r="V2136">
        <v>76.882793639951373</v>
      </c>
      <c r="W2136">
        <v>70.959635268256719</v>
      </c>
      <c r="X2136">
        <v>0</v>
      </c>
      <c r="Y2136">
        <v>0</v>
      </c>
      <c r="AA2136">
        <v>7.7859993041196356</v>
      </c>
      <c r="AD2136">
        <v>0.85953249101388307</v>
      </c>
      <c r="AE2136">
        <v>0.77261262682620868</v>
      </c>
    </row>
    <row r="2137" spans="1:31">
      <c r="A2137">
        <v>10</v>
      </c>
      <c r="B2137">
        <v>328</v>
      </c>
      <c r="C2137">
        <v>2009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68</v>
      </c>
      <c r="N2137">
        <v>99</v>
      </c>
      <c r="O2137">
        <v>99</v>
      </c>
      <c r="P2137">
        <v>9999</v>
      </c>
      <c r="Q2137">
        <v>1205</v>
      </c>
      <c r="R2137">
        <v>4853</v>
      </c>
      <c r="S2137">
        <v>4852</v>
      </c>
      <c r="T2137">
        <v>16.997527302699361</v>
      </c>
      <c r="U2137">
        <v>68.014014839241554</v>
      </c>
      <c r="V2137">
        <v>74.281751770053248</v>
      </c>
      <c r="W2137">
        <v>68.554080791425989</v>
      </c>
      <c r="X2137">
        <v>0</v>
      </c>
      <c r="Y2137">
        <v>0</v>
      </c>
      <c r="AA2137">
        <v>7.452033329372048</v>
      </c>
      <c r="AD2137">
        <v>0.33957271075304246</v>
      </c>
      <c r="AE2137">
        <v>0.2948492852323199</v>
      </c>
    </row>
    <row r="2138" spans="1:31">
      <c r="A2138">
        <v>10</v>
      </c>
      <c r="B2138">
        <v>329</v>
      </c>
      <c r="C2138">
        <v>2008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35</v>
      </c>
      <c r="N2138">
        <v>99</v>
      </c>
      <c r="O2138">
        <v>99</v>
      </c>
      <c r="P2138">
        <v>9999</v>
      </c>
      <c r="Q2138">
        <v>59</v>
      </c>
      <c r="R2138">
        <v>70</v>
      </c>
      <c r="S2138">
        <v>70</v>
      </c>
      <c r="T2138">
        <v>2</v>
      </c>
      <c r="U2138">
        <v>35</v>
      </c>
      <c r="V2138">
        <v>80.533973069184299</v>
      </c>
      <c r="W2138">
        <v>74.332857142857179</v>
      </c>
      <c r="X2138">
        <v>0</v>
      </c>
      <c r="Y2138">
        <v>0</v>
      </c>
      <c r="AA2138">
        <v>11.656447895950944</v>
      </c>
      <c r="AB2138">
        <v>0</v>
      </c>
      <c r="AD2138">
        <v>4.9485282370090554E-3</v>
      </c>
      <c r="AE2138">
        <v>4.6400288814844783E-3</v>
      </c>
    </row>
    <row r="2139" spans="1:31">
      <c r="A2139">
        <v>10</v>
      </c>
      <c r="B2139">
        <v>330</v>
      </c>
      <c r="C2139">
        <v>2008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36</v>
      </c>
      <c r="N2139">
        <v>99</v>
      </c>
      <c r="O2139">
        <v>99</v>
      </c>
      <c r="P2139">
        <v>9999</v>
      </c>
      <c r="Q2139">
        <v>19</v>
      </c>
      <c r="R2139">
        <v>20</v>
      </c>
      <c r="S2139">
        <v>20</v>
      </c>
      <c r="T2139">
        <v>2</v>
      </c>
      <c r="U2139">
        <v>36</v>
      </c>
      <c r="V2139">
        <v>81.933911159263246</v>
      </c>
      <c r="W2139">
        <v>75.625</v>
      </c>
      <c r="X2139">
        <v>0</v>
      </c>
      <c r="Y2139">
        <v>0</v>
      </c>
      <c r="AA2139">
        <v>12.68372480779999</v>
      </c>
      <c r="AB2139">
        <v>0</v>
      </c>
      <c r="AD2139">
        <v>1.4138652105740151E-3</v>
      </c>
      <c r="AE2139">
        <v>1.348767836420209E-3</v>
      </c>
    </row>
    <row r="2140" spans="1:31">
      <c r="A2140">
        <v>10</v>
      </c>
      <c r="B2140">
        <v>331</v>
      </c>
      <c r="C2140">
        <v>2008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37</v>
      </c>
      <c r="N2140">
        <v>99</v>
      </c>
      <c r="O2140">
        <v>99</v>
      </c>
      <c r="P2140">
        <v>9999</v>
      </c>
      <c r="Q2140">
        <v>28</v>
      </c>
      <c r="R2140">
        <v>28</v>
      </c>
      <c r="S2140">
        <v>28</v>
      </c>
      <c r="T2140">
        <v>2</v>
      </c>
      <c r="U2140">
        <v>37</v>
      </c>
      <c r="V2140">
        <v>83.748645720476702</v>
      </c>
      <c r="W2140">
        <v>77.299999999999983</v>
      </c>
      <c r="X2140">
        <v>0</v>
      </c>
      <c r="Y2140">
        <v>0</v>
      </c>
      <c r="AA2140">
        <v>10.629205050237868</v>
      </c>
      <c r="AB2140">
        <v>0</v>
      </c>
      <c r="AD2140">
        <v>1.979411294803622E-3</v>
      </c>
      <c r="AE2140">
        <v>1.9300979207589419E-3</v>
      </c>
    </row>
    <row r="2141" spans="1:31">
      <c r="A2141">
        <v>10</v>
      </c>
      <c r="B2141">
        <v>332</v>
      </c>
      <c r="C2141">
        <v>2008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38</v>
      </c>
      <c r="N2141">
        <v>99</v>
      </c>
      <c r="O2141">
        <v>99</v>
      </c>
      <c r="P2141">
        <v>9999</v>
      </c>
      <c r="Q2141">
        <v>31</v>
      </c>
      <c r="R2141">
        <v>31</v>
      </c>
      <c r="S2141">
        <v>31</v>
      </c>
      <c r="T2141">
        <v>2</v>
      </c>
      <c r="U2141">
        <v>38</v>
      </c>
      <c r="V2141">
        <v>78.653059797993919</v>
      </c>
      <c r="W2141">
        <v>72.596774193548356</v>
      </c>
      <c r="X2141">
        <v>0</v>
      </c>
      <c r="Y2141">
        <v>0</v>
      </c>
      <c r="AA2141">
        <v>13.09443328833145</v>
      </c>
      <c r="AB2141">
        <v>0</v>
      </c>
      <c r="AD2141">
        <v>2.1914910763897234E-3</v>
      </c>
      <c r="AE2141">
        <v>2.0068773658602837E-3</v>
      </c>
    </row>
    <row r="2142" spans="1:31">
      <c r="A2142">
        <v>10</v>
      </c>
      <c r="B2142">
        <v>333</v>
      </c>
      <c r="C2142">
        <v>2008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39</v>
      </c>
      <c r="N2142">
        <v>99</v>
      </c>
      <c r="O2142">
        <v>99</v>
      </c>
      <c r="P2142">
        <v>9999</v>
      </c>
      <c r="Q2142">
        <v>29</v>
      </c>
      <c r="R2142">
        <v>30</v>
      </c>
      <c r="S2142">
        <v>30</v>
      </c>
      <c r="T2142">
        <v>2</v>
      </c>
      <c r="U2142">
        <v>39</v>
      </c>
      <c r="V2142">
        <v>83.279162152401568</v>
      </c>
      <c r="W2142">
        <v>76.866666666666703</v>
      </c>
      <c r="X2142">
        <v>0</v>
      </c>
      <c r="Y2142">
        <v>0</v>
      </c>
      <c r="AA2142">
        <v>9.3391410502009702</v>
      </c>
      <c r="AB2142">
        <v>0</v>
      </c>
      <c r="AD2142">
        <v>2.1207978158610222E-3</v>
      </c>
      <c r="AE2142">
        <v>2.0563693426677702E-3</v>
      </c>
    </row>
    <row r="2143" spans="1:31">
      <c r="A2143">
        <v>10</v>
      </c>
      <c r="B2143">
        <v>334</v>
      </c>
      <c r="C2143">
        <v>2008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40</v>
      </c>
      <c r="N2143">
        <v>99</v>
      </c>
      <c r="O2143">
        <v>99</v>
      </c>
      <c r="P2143">
        <v>9999</v>
      </c>
      <c r="Q2143">
        <v>42</v>
      </c>
      <c r="R2143">
        <v>48</v>
      </c>
      <c r="S2143">
        <v>48</v>
      </c>
      <c r="T2143">
        <v>5.1875</v>
      </c>
      <c r="U2143">
        <v>40</v>
      </c>
      <c r="V2143">
        <v>83.401047309497983</v>
      </c>
      <c r="W2143">
        <v>76.979166666666657</v>
      </c>
      <c r="X2143">
        <v>0</v>
      </c>
      <c r="Y2143">
        <v>0</v>
      </c>
      <c r="AA2143">
        <v>13.582264145036996</v>
      </c>
      <c r="AB2143">
        <v>0</v>
      </c>
      <c r="AD2143">
        <v>3.3932765053776362E-3</v>
      </c>
      <c r="AE2143">
        <v>3.2950063838496999E-3</v>
      </c>
    </row>
    <row r="2144" spans="1:31">
      <c r="A2144">
        <v>10</v>
      </c>
      <c r="B2144">
        <v>335</v>
      </c>
      <c r="C2144">
        <v>2008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41</v>
      </c>
      <c r="N2144">
        <v>99</v>
      </c>
      <c r="O2144">
        <v>99</v>
      </c>
      <c r="P2144">
        <v>9999</v>
      </c>
      <c r="Q2144">
        <v>42</v>
      </c>
      <c r="R2144">
        <v>46</v>
      </c>
      <c r="S2144">
        <v>46</v>
      </c>
      <c r="T2144">
        <v>5</v>
      </c>
      <c r="U2144">
        <v>41</v>
      </c>
      <c r="V2144">
        <v>84.971030194545179</v>
      </c>
      <c r="W2144">
        <v>78.428260869565221</v>
      </c>
      <c r="X2144">
        <v>0</v>
      </c>
      <c r="Y2144">
        <v>0</v>
      </c>
      <c r="AA2144">
        <v>9.889710573939702</v>
      </c>
      <c r="AB2144">
        <v>0</v>
      </c>
      <c r="AD2144">
        <v>3.2518899843202343E-3</v>
      </c>
      <c r="AE2144">
        <v>3.2171568419525208E-3</v>
      </c>
    </row>
    <row r="2145" spans="1:31">
      <c r="A2145">
        <v>10</v>
      </c>
      <c r="B2145">
        <v>336</v>
      </c>
      <c r="C2145">
        <v>2008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42</v>
      </c>
      <c r="N2145">
        <v>99</v>
      </c>
      <c r="O2145">
        <v>99</v>
      </c>
      <c r="P2145">
        <v>9999</v>
      </c>
      <c r="Q2145">
        <v>88</v>
      </c>
      <c r="R2145">
        <v>94</v>
      </c>
      <c r="S2145">
        <v>94</v>
      </c>
      <c r="T2145">
        <v>5</v>
      </c>
      <c r="U2145">
        <v>42</v>
      </c>
      <c r="V2145">
        <v>87.713515133353312</v>
      </c>
      <c r="W2145">
        <v>80.959574468085108</v>
      </c>
      <c r="X2145">
        <v>0</v>
      </c>
      <c r="Y2145">
        <v>0</v>
      </c>
      <c r="AA2145">
        <v>10.470336204938937</v>
      </c>
      <c r="AB2145">
        <v>0</v>
      </c>
      <c r="AD2145">
        <v>6.6451664896978709E-3</v>
      </c>
      <c r="AE2145">
        <v>6.7863755297355877E-3</v>
      </c>
    </row>
    <row r="2146" spans="1:31">
      <c r="A2146">
        <v>10</v>
      </c>
      <c r="B2146">
        <v>337</v>
      </c>
      <c r="C2146">
        <v>2008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43</v>
      </c>
      <c r="N2146">
        <v>99</v>
      </c>
      <c r="O2146">
        <v>99</v>
      </c>
      <c r="P2146">
        <v>9999</v>
      </c>
      <c r="Q2146">
        <v>104</v>
      </c>
      <c r="R2146">
        <v>116</v>
      </c>
      <c r="S2146">
        <v>116</v>
      </c>
      <c r="T2146">
        <v>5</v>
      </c>
      <c r="U2146">
        <v>43</v>
      </c>
      <c r="V2146">
        <v>90.162326745619609</v>
      </c>
      <c r="W2146">
        <v>83.21982758620689</v>
      </c>
      <c r="X2146">
        <v>0</v>
      </c>
      <c r="Y2146">
        <v>0</v>
      </c>
      <c r="AA2146">
        <v>11.349337059688157</v>
      </c>
      <c r="AB2146">
        <v>0</v>
      </c>
      <c r="AD2146">
        <v>8.2004182213292875E-3</v>
      </c>
      <c r="AE2146">
        <v>8.6084828488479249E-3</v>
      </c>
    </row>
    <row r="2147" spans="1:31">
      <c r="A2147">
        <v>10</v>
      </c>
      <c r="B2147">
        <v>338</v>
      </c>
      <c r="C2147">
        <v>2008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44</v>
      </c>
      <c r="N2147">
        <v>99</v>
      </c>
      <c r="O2147">
        <v>99</v>
      </c>
      <c r="P2147">
        <v>9999</v>
      </c>
      <c r="Q2147">
        <v>170</v>
      </c>
      <c r="R2147">
        <v>209</v>
      </c>
      <c r="S2147">
        <v>209</v>
      </c>
      <c r="T2147">
        <v>5</v>
      </c>
      <c r="U2147">
        <v>44</v>
      </c>
      <c r="V2147">
        <v>91.61513060697645</v>
      </c>
      <c r="W2147">
        <v>84.560765550239239</v>
      </c>
      <c r="X2147">
        <v>0</v>
      </c>
      <c r="Y2147">
        <v>0</v>
      </c>
      <c r="AA2147">
        <v>10.459317010808791</v>
      </c>
      <c r="AB2147">
        <v>0</v>
      </c>
      <c r="AD2147">
        <v>1.477489145049846E-2</v>
      </c>
      <c r="AE2147">
        <v>1.5760028910163065E-2</v>
      </c>
    </row>
    <row r="2148" spans="1:31">
      <c r="A2148">
        <v>10</v>
      </c>
      <c r="B2148">
        <v>339</v>
      </c>
      <c r="C2148">
        <v>2008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45</v>
      </c>
      <c r="N2148">
        <v>99</v>
      </c>
      <c r="O2148">
        <v>99</v>
      </c>
      <c r="P2148">
        <v>9999</v>
      </c>
      <c r="Q2148">
        <v>273</v>
      </c>
      <c r="R2148">
        <v>364</v>
      </c>
      <c r="S2148">
        <v>364</v>
      </c>
      <c r="T2148">
        <v>8</v>
      </c>
      <c r="U2148">
        <v>45</v>
      </c>
      <c r="V2148">
        <v>92.107080351934059</v>
      </c>
      <c r="W2148">
        <v>85.014835164835077</v>
      </c>
      <c r="X2148">
        <v>0</v>
      </c>
      <c r="Y2148">
        <v>0</v>
      </c>
      <c r="AA2148">
        <v>10.951920385835468</v>
      </c>
      <c r="AB2148">
        <v>0</v>
      </c>
      <c r="AD2148">
        <v>2.573234683244708E-2</v>
      </c>
      <c r="AE2148">
        <v>2.7595477821592017E-2</v>
      </c>
    </row>
    <row r="2149" spans="1:31">
      <c r="A2149">
        <v>10</v>
      </c>
      <c r="B2149">
        <v>340</v>
      </c>
      <c r="C2149">
        <v>2008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46</v>
      </c>
      <c r="N2149">
        <v>99</v>
      </c>
      <c r="O2149">
        <v>99</v>
      </c>
      <c r="P2149">
        <v>9999</v>
      </c>
      <c r="Q2149">
        <v>426</v>
      </c>
      <c r="R2149">
        <v>632</v>
      </c>
      <c r="S2149">
        <v>632</v>
      </c>
      <c r="T2149">
        <v>8</v>
      </c>
      <c r="U2149">
        <v>46</v>
      </c>
      <c r="V2149">
        <v>91.823751662849503</v>
      </c>
      <c r="W2149">
        <v>84.753322784810052</v>
      </c>
      <c r="X2149">
        <v>0</v>
      </c>
      <c r="Y2149">
        <v>0</v>
      </c>
      <c r="AA2149">
        <v>9.3045086578595289</v>
      </c>
      <c r="AB2149">
        <v>0</v>
      </c>
      <c r="AD2149">
        <v>4.4678140654138873E-2</v>
      </c>
      <c r="AE2149">
        <v>4.776564315160043E-2</v>
      </c>
    </row>
    <row r="2150" spans="1:31">
      <c r="A2150">
        <v>10</v>
      </c>
      <c r="B2150">
        <v>341</v>
      </c>
      <c r="C2150">
        <v>2008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47</v>
      </c>
      <c r="N2150">
        <v>99</v>
      </c>
      <c r="O2150">
        <v>99</v>
      </c>
      <c r="P2150">
        <v>9999</v>
      </c>
      <c r="Q2150">
        <v>684</v>
      </c>
      <c r="R2150">
        <v>1262</v>
      </c>
      <c r="S2150">
        <v>1262</v>
      </c>
      <c r="T2150">
        <v>8</v>
      </c>
      <c r="U2150">
        <v>47</v>
      </c>
      <c r="V2150">
        <v>92.479305922086226</v>
      </c>
      <c r="W2150">
        <v>85.358399366085521</v>
      </c>
      <c r="X2150">
        <v>0</v>
      </c>
      <c r="Y2150">
        <v>0</v>
      </c>
      <c r="AA2150">
        <v>8.9336578424465181</v>
      </c>
      <c r="AB2150">
        <v>0</v>
      </c>
      <c r="AD2150">
        <v>8.9214894787220347E-2</v>
      </c>
      <c r="AE2150">
        <v>9.6061073391873433E-2</v>
      </c>
    </row>
    <row r="2151" spans="1:31">
      <c r="A2151">
        <v>10</v>
      </c>
      <c r="B2151">
        <v>342</v>
      </c>
      <c r="C2151">
        <v>2008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48</v>
      </c>
      <c r="N2151">
        <v>99</v>
      </c>
      <c r="O2151">
        <v>99</v>
      </c>
      <c r="P2151">
        <v>9999</v>
      </c>
      <c r="Q2151">
        <v>999</v>
      </c>
      <c r="R2151">
        <v>2444</v>
      </c>
      <c r="S2151">
        <v>2444</v>
      </c>
      <c r="T2151">
        <v>7.9950900163666114</v>
      </c>
      <c r="U2151">
        <v>48</v>
      </c>
      <c r="V2151">
        <v>91.922154860422893</v>
      </c>
      <c r="W2151">
        <v>84.844148936170228</v>
      </c>
      <c r="X2151">
        <v>0</v>
      </c>
      <c r="Y2151">
        <v>0</v>
      </c>
      <c r="AA2151">
        <v>8.9155096275480474</v>
      </c>
      <c r="AB2151">
        <v>0</v>
      </c>
      <c r="AD2151">
        <v>0.1727743287321446</v>
      </c>
      <c r="AE2151">
        <v>0.18491192374812676</v>
      </c>
    </row>
    <row r="2152" spans="1:31">
      <c r="A2152">
        <v>10</v>
      </c>
      <c r="B2152">
        <v>343</v>
      </c>
      <c r="C2152">
        <v>2008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49</v>
      </c>
      <c r="N2152">
        <v>99</v>
      </c>
      <c r="O2152">
        <v>99</v>
      </c>
      <c r="P2152">
        <v>9999</v>
      </c>
      <c r="Q2152">
        <v>1311</v>
      </c>
      <c r="R2152">
        <v>4655</v>
      </c>
      <c r="S2152">
        <v>4655</v>
      </c>
      <c r="T2152">
        <v>8</v>
      </c>
      <c r="U2152">
        <v>49</v>
      </c>
      <c r="V2152">
        <v>91.25680630922632</v>
      </c>
      <c r="W2152">
        <v>84.230032223415748</v>
      </c>
      <c r="X2152">
        <v>0</v>
      </c>
      <c r="Y2152">
        <v>0</v>
      </c>
      <c r="AA2152">
        <v>8.5291000137843316</v>
      </c>
      <c r="AB2152">
        <v>0</v>
      </c>
      <c r="AD2152">
        <v>0.3290771277611021</v>
      </c>
      <c r="AE2152">
        <v>0.34964592396447541</v>
      </c>
    </row>
    <row r="2153" spans="1:31">
      <c r="A2153">
        <v>10</v>
      </c>
      <c r="B2153">
        <v>344</v>
      </c>
      <c r="C2153">
        <v>2008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50</v>
      </c>
      <c r="N2153">
        <v>99</v>
      </c>
      <c r="O2153">
        <v>99</v>
      </c>
      <c r="P2153">
        <v>9999</v>
      </c>
      <c r="Q2153">
        <v>1706</v>
      </c>
      <c r="R2153">
        <v>9254</v>
      </c>
      <c r="S2153">
        <v>9254</v>
      </c>
      <c r="T2153">
        <v>10.999675815863416</v>
      </c>
      <c r="U2153">
        <v>50</v>
      </c>
      <c r="V2153">
        <v>90.726577549786015</v>
      </c>
      <c r="W2153">
        <v>83.740631078452651</v>
      </c>
      <c r="X2153">
        <v>0</v>
      </c>
      <c r="Y2153">
        <v>0</v>
      </c>
      <c r="AA2153">
        <v>8.3729888424817887</v>
      </c>
      <c r="AB2153">
        <v>0</v>
      </c>
      <c r="AD2153">
        <v>0.65419543293259697</v>
      </c>
      <c r="AE2153">
        <v>0.69104693046648924</v>
      </c>
    </row>
    <row r="2154" spans="1:31">
      <c r="A2154">
        <v>10</v>
      </c>
      <c r="B2154">
        <v>345</v>
      </c>
      <c r="C2154">
        <v>2008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51</v>
      </c>
      <c r="N2154">
        <v>99</v>
      </c>
      <c r="O2154">
        <v>99</v>
      </c>
      <c r="P2154">
        <v>9999</v>
      </c>
      <c r="Q2154">
        <v>1996</v>
      </c>
      <c r="R2154">
        <v>17679</v>
      </c>
      <c r="S2154">
        <v>17679</v>
      </c>
      <c r="T2154">
        <v>11</v>
      </c>
      <c r="U2154">
        <v>51</v>
      </c>
      <c r="V2154">
        <v>90.117361393140385</v>
      </c>
      <c r="W2154">
        <v>83.178324565868806</v>
      </c>
      <c r="X2154">
        <v>0</v>
      </c>
      <c r="Y2154">
        <v>0</v>
      </c>
      <c r="AA2154">
        <v>8.0936642913794277</v>
      </c>
      <c r="AB2154">
        <v>0</v>
      </c>
      <c r="AD2154">
        <v>1.2497861528869003</v>
      </c>
      <c r="AE2154">
        <v>1.3113230093402577</v>
      </c>
    </row>
    <row r="2155" spans="1:31">
      <c r="A2155">
        <v>10</v>
      </c>
      <c r="B2155">
        <v>346</v>
      </c>
      <c r="C2155">
        <v>2008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52</v>
      </c>
      <c r="N2155">
        <v>99</v>
      </c>
      <c r="O2155">
        <v>99</v>
      </c>
      <c r="P2155">
        <v>9999</v>
      </c>
      <c r="Q2155">
        <v>2201</v>
      </c>
      <c r="R2155">
        <v>32819</v>
      </c>
      <c r="S2155">
        <v>32818</v>
      </c>
      <c r="T2155">
        <v>11.000091410463449</v>
      </c>
      <c r="U2155">
        <v>52.001584496313001</v>
      </c>
      <c r="V2155">
        <v>89.446292553954137</v>
      </c>
      <c r="W2155">
        <v>82.557946858430512</v>
      </c>
      <c r="X2155">
        <v>0</v>
      </c>
      <c r="Y2155">
        <v>0</v>
      </c>
      <c r="AA2155">
        <v>8.0653330335870308</v>
      </c>
      <c r="AD2155">
        <v>2.3200821172914301</v>
      </c>
      <c r="AE2155">
        <v>2.4160883552956394</v>
      </c>
    </row>
    <row r="2156" spans="1:31">
      <c r="A2156">
        <v>10</v>
      </c>
      <c r="B2156">
        <v>347</v>
      </c>
      <c r="C2156">
        <v>2008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53</v>
      </c>
      <c r="N2156">
        <v>99</v>
      </c>
      <c r="O2156">
        <v>99</v>
      </c>
      <c r="P2156">
        <v>9999</v>
      </c>
      <c r="Q2156">
        <v>2383</v>
      </c>
      <c r="R2156">
        <v>57951</v>
      </c>
      <c r="S2156">
        <v>57950</v>
      </c>
      <c r="T2156">
        <v>11.000155303618577</v>
      </c>
      <c r="U2156">
        <v>53.000914581535824</v>
      </c>
      <c r="V2156">
        <v>88.535207528439813</v>
      </c>
      <c r="W2156">
        <v>81.717344262295143</v>
      </c>
      <c r="X2156">
        <v>0</v>
      </c>
      <c r="Y2156">
        <v>0</v>
      </c>
      <c r="AA2156">
        <v>8.1154590571357854</v>
      </c>
      <c r="AD2156">
        <v>4.0967451408987374</v>
      </c>
      <c r="AE2156">
        <v>4.2228874046951494</v>
      </c>
    </row>
    <row r="2157" spans="1:31">
      <c r="A2157">
        <v>10</v>
      </c>
      <c r="B2157">
        <v>348</v>
      </c>
      <c r="C2157">
        <v>2008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54</v>
      </c>
      <c r="N2157">
        <v>99</v>
      </c>
      <c r="O2157">
        <v>99</v>
      </c>
      <c r="P2157">
        <v>9999</v>
      </c>
      <c r="Q2157">
        <v>2501</v>
      </c>
      <c r="R2157">
        <v>95697</v>
      </c>
      <c r="S2157">
        <v>95696</v>
      </c>
      <c r="T2157">
        <v>11.000250791560868</v>
      </c>
      <c r="U2157">
        <v>54.000564286908563</v>
      </c>
      <c r="V2157">
        <v>87.932829411230443</v>
      </c>
      <c r="W2157">
        <v>81.161606545728148</v>
      </c>
      <c r="X2157">
        <v>0</v>
      </c>
      <c r="Y2157">
        <v>0</v>
      </c>
      <c r="AA2157">
        <v>8.1439186959822649</v>
      </c>
      <c r="AD2157">
        <v>6.7651329528150734</v>
      </c>
      <c r="AE2157">
        <v>6.9260598124076402</v>
      </c>
    </row>
    <row r="2158" spans="1:31">
      <c r="A2158">
        <v>10</v>
      </c>
      <c r="B2158">
        <v>349</v>
      </c>
      <c r="C2158">
        <v>2008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55</v>
      </c>
      <c r="N2158">
        <v>99</v>
      </c>
      <c r="O2158">
        <v>99</v>
      </c>
      <c r="P2158">
        <v>9999</v>
      </c>
      <c r="Q2158">
        <v>2571</v>
      </c>
      <c r="R2158">
        <v>143024</v>
      </c>
      <c r="S2158">
        <v>143020</v>
      </c>
      <c r="T2158">
        <v>13.999349759480928</v>
      </c>
      <c r="U2158">
        <v>55.001538246399114</v>
      </c>
      <c r="V2158">
        <v>87.222324405001373</v>
      </c>
      <c r="W2158">
        <v>80.505210460075006</v>
      </c>
      <c r="X2158">
        <v>0</v>
      </c>
      <c r="Y2158">
        <v>0</v>
      </c>
      <c r="AA2158">
        <v>8.2090117544045214</v>
      </c>
      <c r="AD2158">
        <v>10.110832893856898</v>
      </c>
      <c r="AE2158">
        <v>10.267449631047594</v>
      </c>
    </row>
    <row r="2159" spans="1:31">
      <c r="A2159">
        <v>10</v>
      </c>
      <c r="B2159">
        <v>350</v>
      </c>
      <c r="C2159">
        <v>2008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56</v>
      </c>
      <c r="N2159">
        <v>99</v>
      </c>
      <c r="O2159">
        <v>99</v>
      </c>
      <c r="P2159">
        <v>9999</v>
      </c>
      <c r="Q2159">
        <v>2644</v>
      </c>
      <c r="R2159">
        <v>191966</v>
      </c>
      <c r="S2159">
        <v>191964</v>
      </c>
      <c r="T2159">
        <v>13.999812466790992</v>
      </c>
      <c r="U2159">
        <v>56.00058344272886</v>
      </c>
      <c r="V2159">
        <v>86.45421689192456</v>
      </c>
      <c r="W2159">
        <v>79.796850451126943</v>
      </c>
      <c r="X2159">
        <v>0</v>
      </c>
      <c r="Y2159">
        <v>0</v>
      </c>
      <c r="AA2159">
        <v>8.3884041388754014</v>
      </c>
      <c r="AD2159">
        <v>13.570702450652576</v>
      </c>
      <c r="AE2159">
        <v>13.65989492708872</v>
      </c>
    </row>
    <row r="2160" spans="1:31">
      <c r="A2160">
        <v>10</v>
      </c>
      <c r="B2160">
        <v>351</v>
      </c>
      <c r="C2160">
        <v>2008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57</v>
      </c>
      <c r="N2160">
        <v>99</v>
      </c>
      <c r="O2160">
        <v>99</v>
      </c>
      <c r="P2160">
        <v>9999</v>
      </c>
      <c r="Q2160">
        <v>2662</v>
      </c>
      <c r="R2160">
        <v>224778</v>
      </c>
      <c r="S2160">
        <v>224769</v>
      </c>
      <c r="T2160">
        <v>13.999879881483063</v>
      </c>
      <c r="U2160">
        <v>57.0022823432057</v>
      </c>
      <c r="V2160">
        <v>85.681660015781148</v>
      </c>
      <c r="W2160">
        <v>79.082700461362251</v>
      </c>
      <c r="X2160">
        <v>0</v>
      </c>
      <c r="Y2160">
        <v>0</v>
      </c>
      <c r="AA2160">
        <v>8.5667662103548725</v>
      </c>
      <c r="AD2160">
        <v>15.890289715120298</v>
      </c>
      <c r="AE2160">
        <v>15.851111536561708</v>
      </c>
    </row>
    <row r="2161" spans="1:31">
      <c r="A2161">
        <v>10</v>
      </c>
      <c r="B2161">
        <v>352</v>
      </c>
      <c r="C2161">
        <v>2008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58</v>
      </c>
      <c r="N2161">
        <v>99</v>
      </c>
      <c r="O2161">
        <v>99</v>
      </c>
      <c r="P2161">
        <v>9999</v>
      </c>
      <c r="Q2161">
        <v>2669</v>
      </c>
      <c r="R2161">
        <v>226998</v>
      </c>
      <c r="S2161">
        <v>226988</v>
      </c>
      <c r="T2161">
        <v>13.99968281658869</v>
      </c>
      <c r="U2161">
        <v>58.002555201156007</v>
      </c>
      <c r="V2161">
        <v>84.890390204143387</v>
      </c>
      <c r="W2161">
        <v>78.352216416726492</v>
      </c>
      <c r="X2161">
        <v>0</v>
      </c>
      <c r="Y2161">
        <v>0</v>
      </c>
      <c r="AA2161">
        <v>8.7999160331443349</v>
      </c>
      <c r="AD2161">
        <v>16.047228753494014</v>
      </c>
      <c r="AE2161">
        <v>15.8597377651824</v>
      </c>
    </row>
    <row r="2162" spans="1:31">
      <c r="A2162">
        <v>10</v>
      </c>
      <c r="B2162">
        <v>353</v>
      </c>
      <c r="C2162">
        <v>2008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59</v>
      </c>
      <c r="N2162">
        <v>99</v>
      </c>
      <c r="O2162">
        <v>99</v>
      </c>
      <c r="P2162">
        <v>9999</v>
      </c>
      <c r="Q2162">
        <v>2615</v>
      </c>
      <c r="R2162">
        <v>189701</v>
      </c>
      <c r="S2162">
        <v>189697</v>
      </c>
      <c r="T2162">
        <v>13.999952556918515</v>
      </c>
      <c r="U2162">
        <v>59.001244089258115</v>
      </c>
      <c r="V2162">
        <v>84.306388683453378</v>
      </c>
      <c r="W2162">
        <v>77.814037649514816</v>
      </c>
      <c r="X2162">
        <v>0</v>
      </c>
      <c r="Y2162">
        <v>0</v>
      </c>
      <c r="AA2162">
        <v>8.994422692903461</v>
      </c>
      <c r="AD2162">
        <v>13.41058221555506</v>
      </c>
      <c r="AE2162">
        <v>13.16316214751741</v>
      </c>
    </row>
    <row r="2163" spans="1:31">
      <c r="A2163">
        <v>10</v>
      </c>
      <c r="B2163">
        <v>354</v>
      </c>
      <c r="C2163">
        <v>2008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60</v>
      </c>
      <c r="N2163">
        <v>99</v>
      </c>
      <c r="O2163">
        <v>99</v>
      </c>
      <c r="P2163">
        <v>9999</v>
      </c>
      <c r="Q2163">
        <v>2558</v>
      </c>
      <c r="R2163">
        <v>126590</v>
      </c>
      <c r="S2163">
        <v>126586</v>
      </c>
      <c r="T2163">
        <v>16.999620823129789</v>
      </c>
      <c r="U2163">
        <v>60.001895944259267</v>
      </c>
      <c r="V2163">
        <v>84.203759642405771</v>
      </c>
      <c r="W2163">
        <v>77.718943643057855</v>
      </c>
      <c r="X2163">
        <v>0</v>
      </c>
      <c r="Y2163">
        <v>0</v>
      </c>
      <c r="AA2163">
        <v>9.0136229654346938</v>
      </c>
      <c r="AD2163">
        <v>8.949059850328231</v>
      </c>
      <c r="AE2163">
        <v>8.7731263367103995</v>
      </c>
    </row>
    <row r="2164" spans="1:31">
      <c r="A2164">
        <v>10</v>
      </c>
      <c r="B2164">
        <v>355</v>
      </c>
      <c r="C2164">
        <v>2008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61</v>
      </c>
      <c r="N2164">
        <v>99</v>
      </c>
      <c r="O2164">
        <v>99</v>
      </c>
      <c r="P2164">
        <v>9999</v>
      </c>
      <c r="Q2164">
        <v>2372</v>
      </c>
      <c r="R2164">
        <v>60162</v>
      </c>
      <c r="S2164">
        <v>60161</v>
      </c>
      <c r="T2164">
        <v>16.999800538545923</v>
      </c>
      <c r="U2164">
        <v>61.001013945911794</v>
      </c>
      <c r="V2164">
        <v>84.508852131577655</v>
      </c>
      <c r="W2164">
        <v>78.001050514453468</v>
      </c>
      <c r="X2164">
        <v>0</v>
      </c>
      <c r="Y2164">
        <v>0</v>
      </c>
      <c r="AA2164">
        <v>8.9290084701966492</v>
      </c>
      <c r="AD2164">
        <v>4.2530479399276961</v>
      </c>
      <c r="AE2164">
        <v>4.1846324251660514</v>
      </c>
    </row>
    <row r="2165" spans="1:31">
      <c r="A2165">
        <v>10</v>
      </c>
      <c r="B2165">
        <v>356</v>
      </c>
      <c r="C2165">
        <v>2008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62</v>
      </c>
      <c r="N2165">
        <v>99</v>
      </c>
      <c r="O2165">
        <v>99</v>
      </c>
      <c r="P2165">
        <v>9999</v>
      </c>
      <c r="Q2165">
        <v>2044</v>
      </c>
      <c r="R2165">
        <v>20953</v>
      </c>
      <c r="S2165">
        <v>20953</v>
      </c>
      <c r="T2165">
        <v>16.999427289648256</v>
      </c>
      <c r="U2165">
        <v>62</v>
      </c>
      <c r="V2165">
        <v>85.203452043185948</v>
      </c>
      <c r="W2165">
        <v>78.642786235861223</v>
      </c>
      <c r="X2165">
        <v>0</v>
      </c>
      <c r="Y2165">
        <v>0</v>
      </c>
      <c r="AA2165">
        <v>8.8135412646351607</v>
      </c>
      <c r="AB2165">
        <v>0</v>
      </c>
      <c r="AD2165">
        <v>1.4812358878578669</v>
      </c>
      <c r="AE2165">
        <v>1.4694233011697484</v>
      </c>
    </row>
    <row r="2166" spans="1:31">
      <c r="A2166">
        <v>10</v>
      </c>
      <c r="B2166">
        <v>357</v>
      </c>
      <c r="C2166">
        <v>2008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63</v>
      </c>
      <c r="N2166">
        <v>99</v>
      </c>
      <c r="O2166">
        <v>99</v>
      </c>
      <c r="P2166">
        <v>9999</v>
      </c>
      <c r="Q2166">
        <v>1328</v>
      </c>
      <c r="R2166">
        <v>5079</v>
      </c>
      <c r="S2166">
        <v>5078</v>
      </c>
      <c r="T2166">
        <v>17</v>
      </c>
      <c r="U2166">
        <v>63.012406459235919</v>
      </c>
      <c r="V2166">
        <v>86.018864116318596</v>
      </c>
      <c r="W2166">
        <v>79.388912957857372</v>
      </c>
      <c r="X2166">
        <v>0</v>
      </c>
      <c r="Y2166">
        <v>0</v>
      </c>
      <c r="AA2166">
        <v>8.9892100411638562</v>
      </c>
      <c r="AD2166">
        <v>0.35905107022527111</v>
      </c>
      <c r="AE2166">
        <v>0.3594962541448925</v>
      </c>
    </row>
    <row r="2167" spans="1:31">
      <c r="A2167">
        <v>10</v>
      </c>
      <c r="B2167">
        <v>358</v>
      </c>
      <c r="C2167">
        <v>2008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64</v>
      </c>
      <c r="N2167">
        <v>99</v>
      </c>
      <c r="O2167">
        <v>99</v>
      </c>
      <c r="P2167">
        <v>9999</v>
      </c>
      <c r="Q2167">
        <v>628</v>
      </c>
      <c r="R2167">
        <v>1157</v>
      </c>
      <c r="S2167">
        <v>1157</v>
      </c>
      <c r="T2167">
        <v>17</v>
      </c>
      <c r="U2167">
        <v>64</v>
      </c>
      <c r="V2167">
        <v>86.837948106162528</v>
      </c>
      <c r="W2167">
        <v>80.151426101987994</v>
      </c>
      <c r="X2167">
        <v>0</v>
      </c>
      <c r="Y2167">
        <v>0</v>
      </c>
      <c r="AA2167">
        <v>9.7164692871370626</v>
      </c>
      <c r="AB2167">
        <v>0</v>
      </c>
      <c r="AD2167">
        <v>8.1792102431706787E-2</v>
      </c>
      <c r="AE2167">
        <v>8.2696366984459826E-2</v>
      </c>
    </row>
    <row r="2168" spans="1:31">
      <c r="A2168">
        <v>10</v>
      </c>
      <c r="B2168">
        <v>359</v>
      </c>
      <c r="C2168">
        <v>2008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65</v>
      </c>
      <c r="N2168">
        <v>99</v>
      </c>
      <c r="O2168">
        <v>99</v>
      </c>
      <c r="P2168">
        <v>9999</v>
      </c>
      <c r="Q2168">
        <v>85</v>
      </c>
      <c r="R2168">
        <v>91</v>
      </c>
      <c r="S2168">
        <v>91</v>
      </c>
      <c r="T2168">
        <v>17</v>
      </c>
      <c r="U2168">
        <v>65</v>
      </c>
      <c r="V2168">
        <v>83.237888871691652</v>
      </c>
      <c r="W2168">
        <v>76.828571428571493</v>
      </c>
      <c r="X2168">
        <v>0</v>
      </c>
      <c r="Y2168">
        <v>0</v>
      </c>
      <c r="AA2168">
        <v>10.081026523195691</v>
      </c>
      <c r="AB2168">
        <v>0</v>
      </c>
      <c r="AD2168">
        <v>6.4330867081117699E-3</v>
      </c>
      <c r="AE2168">
        <v>6.2345622820153745E-3</v>
      </c>
    </row>
    <row r="2169" spans="1:31">
      <c r="A2169">
        <v>10</v>
      </c>
      <c r="B2169">
        <v>360</v>
      </c>
      <c r="C2169">
        <v>2008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66</v>
      </c>
      <c r="N2169">
        <v>99</v>
      </c>
      <c r="O2169">
        <v>99</v>
      </c>
      <c r="P2169">
        <v>9999</v>
      </c>
    </row>
    <row r="2170" spans="1:31">
      <c r="A2170">
        <v>10</v>
      </c>
      <c r="B2170">
        <v>361</v>
      </c>
      <c r="C2170">
        <v>2008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67</v>
      </c>
      <c r="N2170">
        <v>99</v>
      </c>
      <c r="O2170">
        <v>99</v>
      </c>
      <c r="P2170">
        <v>9999</v>
      </c>
    </row>
    <row r="2171" spans="1:31">
      <c r="A2171">
        <v>10</v>
      </c>
      <c r="B2171">
        <v>362</v>
      </c>
      <c r="C2171">
        <v>2008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68</v>
      </c>
      <c r="N2171">
        <v>99</v>
      </c>
      <c r="O2171">
        <v>99</v>
      </c>
      <c r="P2171">
        <v>9999</v>
      </c>
    </row>
    <row r="2172" spans="1:31">
      <c r="A2172">
        <v>10</v>
      </c>
      <c r="B2172">
        <v>363</v>
      </c>
      <c r="C2172">
        <v>2007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35</v>
      </c>
      <c r="N2172">
        <v>99</v>
      </c>
      <c r="O2172">
        <v>99</v>
      </c>
      <c r="P2172">
        <v>9999</v>
      </c>
      <c r="Q2172">
        <v>6</v>
      </c>
      <c r="R2172">
        <v>7</v>
      </c>
      <c r="S2172">
        <v>7</v>
      </c>
      <c r="T2172">
        <v>2</v>
      </c>
      <c r="U2172">
        <v>35</v>
      </c>
      <c r="V2172">
        <v>69.555796316359675</v>
      </c>
      <c r="W2172">
        <v>64.2</v>
      </c>
      <c r="X2172">
        <v>0</v>
      </c>
      <c r="Y2172">
        <v>0</v>
      </c>
      <c r="AA2172">
        <v>13.643522796027201</v>
      </c>
      <c r="AB2172">
        <v>0</v>
      </c>
      <c r="AD2172">
        <v>5.0470092864970863E-4</v>
      </c>
      <c r="AE2172">
        <v>4.1788115003157689E-4</v>
      </c>
    </row>
    <row r="2173" spans="1:31">
      <c r="A2173">
        <v>10</v>
      </c>
      <c r="B2173">
        <v>364</v>
      </c>
      <c r="C2173">
        <v>2007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36</v>
      </c>
      <c r="N2173">
        <v>99</v>
      </c>
      <c r="O2173">
        <v>99</v>
      </c>
      <c r="P2173">
        <v>9999</v>
      </c>
      <c r="Q2173">
        <v>7</v>
      </c>
      <c r="R2173">
        <v>7</v>
      </c>
      <c r="S2173">
        <v>7</v>
      </c>
      <c r="T2173">
        <v>2</v>
      </c>
      <c r="U2173">
        <v>36</v>
      </c>
      <c r="V2173">
        <v>79.801888252592477</v>
      </c>
      <c r="W2173">
        <v>73.657142857142844</v>
      </c>
      <c r="X2173">
        <v>0</v>
      </c>
      <c r="Y2173">
        <v>0</v>
      </c>
      <c r="AA2173">
        <v>9.6422962799854144</v>
      </c>
      <c r="AB2173">
        <v>0</v>
      </c>
      <c r="AD2173">
        <v>5.0470092864970863E-4</v>
      </c>
      <c r="AE2173">
        <v>4.7943818637356702E-4</v>
      </c>
    </row>
    <row r="2174" spans="1:31">
      <c r="A2174">
        <v>10</v>
      </c>
      <c r="B2174">
        <v>365</v>
      </c>
      <c r="C2174">
        <v>2007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37</v>
      </c>
      <c r="N2174">
        <v>99</v>
      </c>
      <c r="O2174">
        <v>99</v>
      </c>
      <c r="P2174">
        <v>9999</v>
      </c>
      <c r="Q2174">
        <v>5</v>
      </c>
      <c r="R2174">
        <v>5</v>
      </c>
      <c r="S2174">
        <v>5</v>
      </c>
      <c r="T2174">
        <v>2</v>
      </c>
      <c r="U2174">
        <v>37</v>
      </c>
      <c r="V2174">
        <v>74.777898158179852</v>
      </c>
      <c r="W2174">
        <v>69.019999999999982</v>
      </c>
      <c r="X2174">
        <v>0</v>
      </c>
      <c r="Y2174">
        <v>0</v>
      </c>
      <c r="AA2174">
        <v>16.114018741456174</v>
      </c>
      <c r="AB2174">
        <v>0</v>
      </c>
      <c r="AD2174">
        <v>3.6050066332122047E-4</v>
      </c>
      <c r="AE2174">
        <v>3.2089627253203642E-4</v>
      </c>
    </row>
    <row r="2175" spans="1:31">
      <c r="A2175">
        <v>10</v>
      </c>
      <c r="B2175">
        <v>366</v>
      </c>
      <c r="C2175">
        <v>2007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38</v>
      </c>
      <c r="N2175">
        <v>99</v>
      </c>
      <c r="O2175">
        <v>99</v>
      </c>
      <c r="P2175">
        <v>9999</v>
      </c>
      <c r="Q2175">
        <v>7</v>
      </c>
      <c r="R2175">
        <v>8</v>
      </c>
      <c r="S2175">
        <v>8</v>
      </c>
      <c r="T2175">
        <v>2</v>
      </c>
      <c r="U2175">
        <v>38</v>
      </c>
      <c r="V2175">
        <v>82.231852654387851</v>
      </c>
      <c r="W2175">
        <v>75.900000000000006</v>
      </c>
      <c r="X2175">
        <v>0</v>
      </c>
      <c r="Y2175">
        <v>0</v>
      </c>
      <c r="AA2175">
        <v>16.332329901150022</v>
      </c>
      <c r="AB2175">
        <v>0</v>
      </c>
      <c r="AD2175">
        <v>5.7680106131395277E-4</v>
      </c>
      <c r="AE2175">
        <v>5.6461378348725744E-4</v>
      </c>
    </row>
    <row r="2176" spans="1:31">
      <c r="A2176">
        <v>10</v>
      </c>
      <c r="B2176">
        <v>367</v>
      </c>
      <c r="C2176">
        <v>2007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39</v>
      </c>
      <c r="N2176">
        <v>99</v>
      </c>
      <c r="O2176">
        <v>99</v>
      </c>
      <c r="P2176">
        <v>9999</v>
      </c>
      <c r="Q2176">
        <v>12</v>
      </c>
      <c r="R2176">
        <v>12</v>
      </c>
      <c r="S2176">
        <v>12</v>
      </c>
      <c r="T2176">
        <v>2</v>
      </c>
      <c r="U2176">
        <v>39</v>
      </c>
      <c r="V2176">
        <v>85.238353196099695</v>
      </c>
      <c r="W2176">
        <v>78.674999999999997</v>
      </c>
      <c r="X2176">
        <v>0</v>
      </c>
      <c r="Y2176">
        <v>0</v>
      </c>
      <c r="AA2176">
        <v>17.285404488565877</v>
      </c>
      <c r="AB2176">
        <v>0</v>
      </c>
      <c r="AD2176">
        <v>8.6520159197092932E-4</v>
      </c>
      <c r="AE2176">
        <v>8.77885166321343E-4</v>
      </c>
    </row>
    <row r="2177" spans="1:31">
      <c r="A2177">
        <v>10</v>
      </c>
      <c r="B2177">
        <v>368</v>
      </c>
      <c r="C2177">
        <v>2007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40</v>
      </c>
      <c r="N2177">
        <v>99</v>
      </c>
      <c r="O2177">
        <v>99</v>
      </c>
      <c r="P2177">
        <v>9999</v>
      </c>
      <c r="Q2177">
        <v>11</v>
      </c>
      <c r="R2177">
        <v>12</v>
      </c>
      <c r="S2177">
        <v>12</v>
      </c>
      <c r="T2177">
        <v>5</v>
      </c>
      <c r="U2177">
        <v>40</v>
      </c>
      <c r="V2177">
        <v>89.265077645359355</v>
      </c>
      <c r="W2177">
        <v>82.391666666666652</v>
      </c>
      <c r="X2177">
        <v>0</v>
      </c>
      <c r="Y2177">
        <v>0</v>
      </c>
      <c r="AA2177">
        <v>14.375642497718957</v>
      </c>
      <c r="AB2177">
        <v>0</v>
      </c>
      <c r="AD2177">
        <v>8.6520159197092932E-4</v>
      </c>
      <c r="AE2177">
        <v>9.1935712736141567E-4</v>
      </c>
    </row>
    <row r="2178" spans="1:31">
      <c r="A2178">
        <v>10</v>
      </c>
      <c r="B2178">
        <v>369</v>
      </c>
      <c r="C2178">
        <v>2007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41</v>
      </c>
      <c r="N2178">
        <v>99</v>
      </c>
      <c r="O2178">
        <v>99</v>
      </c>
      <c r="P2178">
        <v>9999</v>
      </c>
      <c r="Q2178">
        <v>26</v>
      </c>
      <c r="R2178">
        <v>28</v>
      </c>
      <c r="S2178">
        <v>28</v>
      </c>
      <c r="T2178">
        <v>5</v>
      </c>
      <c r="U2178">
        <v>41</v>
      </c>
      <c r="V2178">
        <v>85.362173038229358</v>
      </c>
      <c r="W2178">
        <v>78.789285714285654</v>
      </c>
      <c r="X2178">
        <v>0</v>
      </c>
      <c r="Y2178">
        <v>0</v>
      </c>
      <c r="AA2178">
        <v>12.113962996880939</v>
      </c>
      <c r="AB2178">
        <v>0</v>
      </c>
      <c r="AD2178">
        <v>2.0188037145988345E-3</v>
      </c>
      <c r="AE2178">
        <v>2.0513742881278626E-3</v>
      </c>
    </row>
    <row r="2179" spans="1:31">
      <c r="A2179">
        <v>10</v>
      </c>
      <c r="B2179">
        <v>370</v>
      </c>
      <c r="C2179">
        <v>2007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42</v>
      </c>
      <c r="N2179">
        <v>99</v>
      </c>
      <c r="O2179">
        <v>99</v>
      </c>
      <c r="P2179">
        <v>9999</v>
      </c>
      <c r="Q2179">
        <v>48</v>
      </c>
      <c r="R2179">
        <v>50</v>
      </c>
      <c r="S2179">
        <v>50</v>
      </c>
      <c r="T2179">
        <v>5</v>
      </c>
      <c r="U2179">
        <v>42</v>
      </c>
      <c r="V2179">
        <v>92.957746478873219</v>
      </c>
      <c r="W2179">
        <v>85.800000000000011</v>
      </c>
      <c r="X2179">
        <v>0</v>
      </c>
      <c r="Y2179">
        <v>0</v>
      </c>
      <c r="AA2179">
        <v>11.31533472770457</v>
      </c>
      <c r="AB2179">
        <v>0</v>
      </c>
      <c r="AD2179">
        <v>3.6050066332122049E-3</v>
      </c>
      <c r="AE2179">
        <v>3.9891191224643201E-3</v>
      </c>
    </row>
    <row r="2180" spans="1:31">
      <c r="A2180">
        <v>10</v>
      </c>
      <c r="B2180">
        <v>371</v>
      </c>
      <c r="C2180">
        <v>2007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43</v>
      </c>
      <c r="N2180">
        <v>99</v>
      </c>
      <c r="O2180">
        <v>99</v>
      </c>
      <c r="P2180">
        <v>9999</v>
      </c>
      <c r="Q2180">
        <v>54</v>
      </c>
      <c r="R2180">
        <v>62</v>
      </c>
      <c r="S2180">
        <v>62</v>
      </c>
      <c r="T2180">
        <v>5</v>
      </c>
      <c r="U2180">
        <v>43</v>
      </c>
      <c r="V2180">
        <v>91.280187327438583</v>
      </c>
      <c r="W2180">
        <v>84.251612903225777</v>
      </c>
      <c r="X2180">
        <v>0</v>
      </c>
      <c r="Y2180">
        <v>0</v>
      </c>
      <c r="AA2180">
        <v>11.040289002988787</v>
      </c>
      <c r="AB2180">
        <v>0</v>
      </c>
      <c r="AD2180">
        <v>4.4702082251831341E-3</v>
      </c>
      <c r="AE2180">
        <v>4.8572407105138965E-3</v>
      </c>
    </row>
    <row r="2181" spans="1:31">
      <c r="A2181">
        <v>10</v>
      </c>
      <c r="B2181">
        <v>372</v>
      </c>
      <c r="C2181">
        <v>2007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44</v>
      </c>
      <c r="N2181">
        <v>99</v>
      </c>
      <c r="O2181">
        <v>99</v>
      </c>
      <c r="P2181">
        <v>9999</v>
      </c>
      <c r="Q2181">
        <v>127</v>
      </c>
      <c r="R2181">
        <v>146</v>
      </c>
      <c r="S2181">
        <v>146</v>
      </c>
      <c r="T2181">
        <v>5</v>
      </c>
      <c r="U2181">
        <v>44</v>
      </c>
      <c r="V2181">
        <v>90.256608142002634</v>
      </c>
      <c r="W2181">
        <v>83.306849315068447</v>
      </c>
      <c r="X2181">
        <v>0</v>
      </c>
      <c r="Y2181">
        <v>0</v>
      </c>
      <c r="AA2181">
        <v>10.172078743481968</v>
      </c>
      <c r="AB2181">
        <v>0</v>
      </c>
      <c r="AD2181">
        <v>1.0526619368979638E-2</v>
      </c>
      <c r="AE2181">
        <v>1.1309757124174593E-2</v>
      </c>
    </row>
    <row r="2182" spans="1:31">
      <c r="A2182">
        <v>10</v>
      </c>
      <c r="B2182">
        <v>373</v>
      </c>
      <c r="C2182">
        <v>2007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45</v>
      </c>
      <c r="N2182">
        <v>99</v>
      </c>
      <c r="O2182">
        <v>99</v>
      </c>
      <c r="P2182">
        <v>9999</v>
      </c>
      <c r="Q2182">
        <v>230</v>
      </c>
      <c r="R2182">
        <v>299</v>
      </c>
      <c r="S2182">
        <v>299</v>
      </c>
      <c r="T2182">
        <v>8</v>
      </c>
      <c r="U2182">
        <v>45</v>
      </c>
      <c r="V2182">
        <v>92.027958851643433</v>
      </c>
      <c r="W2182">
        <v>84.941806020066892</v>
      </c>
      <c r="X2182">
        <v>0</v>
      </c>
      <c r="Y2182">
        <v>0</v>
      </c>
      <c r="AA2182">
        <v>10.103131642173709</v>
      </c>
      <c r="AB2182">
        <v>0</v>
      </c>
      <c r="AD2182">
        <v>2.1557939666608985E-2</v>
      </c>
      <c r="AE2182">
        <v>2.3616329096666624E-2</v>
      </c>
    </row>
    <row r="2183" spans="1:31">
      <c r="A2183">
        <v>10</v>
      </c>
      <c r="B2183">
        <v>374</v>
      </c>
      <c r="C2183">
        <v>2007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46</v>
      </c>
      <c r="N2183">
        <v>99</v>
      </c>
      <c r="O2183">
        <v>99</v>
      </c>
      <c r="P2183">
        <v>9999</v>
      </c>
      <c r="Q2183">
        <v>364</v>
      </c>
      <c r="R2183">
        <v>555</v>
      </c>
      <c r="S2183">
        <v>555</v>
      </c>
      <c r="T2183">
        <v>8</v>
      </c>
      <c r="U2183">
        <v>46</v>
      </c>
      <c r="V2183">
        <v>91.760319365953293</v>
      </c>
      <c r="W2183">
        <v>84.694774774774842</v>
      </c>
      <c r="X2183">
        <v>0</v>
      </c>
      <c r="Y2183">
        <v>0</v>
      </c>
      <c r="AA2183">
        <v>9.1107356579225431</v>
      </c>
      <c r="AB2183">
        <v>0</v>
      </c>
      <c r="AD2183">
        <v>4.0015573628655474E-2</v>
      </c>
      <c r="AE2183">
        <v>4.3708843315363399E-2</v>
      </c>
    </row>
    <row r="2184" spans="1:31">
      <c r="A2184">
        <v>10</v>
      </c>
      <c r="B2184">
        <v>375</v>
      </c>
      <c r="C2184">
        <v>2007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47</v>
      </c>
      <c r="N2184">
        <v>99</v>
      </c>
      <c r="O2184">
        <v>99</v>
      </c>
      <c r="P2184">
        <v>9999</v>
      </c>
      <c r="Q2184">
        <v>592</v>
      </c>
      <c r="R2184">
        <v>1064</v>
      </c>
      <c r="S2184">
        <v>1064</v>
      </c>
      <c r="T2184">
        <v>8</v>
      </c>
      <c r="U2184">
        <v>47</v>
      </c>
      <c r="V2184">
        <v>91.069493886395108</v>
      </c>
      <c r="W2184">
        <v>84.057142857142878</v>
      </c>
      <c r="X2184">
        <v>0</v>
      </c>
      <c r="Y2184">
        <v>0</v>
      </c>
      <c r="AA2184">
        <v>9.3425549202687108</v>
      </c>
      <c r="AB2184">
        <v>0</v>
      </c>
      <c r="AD2184">
        <v>7.6714541154755705E-2</v>
      </c>
      <c r="AE2184">
        <v>8.3164114016787125E-2</v>
      </c>
    </row>
    <row r="2185" spans="1:31">
      <c r="A2185">
        <v>10</v>
      </c>
      <c r="B2185">
        <v>376</v>
      </c>
      <c r="C2185">
        <v>2007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48</v>
      </c>
      <c r="N2185">
        <v>99</v>
      </c>
      <c r="O2185">
        <v>99</v>
      </c>
      <c r="P2185">
        <v>9999</v>
      </c>
      <c r="Q2185">
        <v>886</v>
      </c>
      <c r="R2185">
        <v>2078</v>
      </c>
      <c r="S2185">
        <v>2078</v>
      </c>
      <c r="T2185">
        <v>8</v>
      </c>
      <c r="U2185">
        <v>48</v>
      </c>
      <c r="V2185">
        <v>90.65867776437257</v>
      </c>
      <c r="W2185">
        <v>83.677959576515931</v>
      </c>
      <c r="X2185">
        <v>0</v>
      </c>
      <c r="Y2185">
        <v>0</v>
      </c>
      <c r="AA2185">
        <v>9.0318911647466873</v>
      </c>
      <c r="AB2185">
        <v>0</v>
      </c>
      <c r="AD2185">
        <v>0.14982407567629921</v>
      </c>
      <c r="AE2185">
        <v>0.16168745980131444</v>
      </c>
    </row>
    <row r="2186" spans="1:31">
      <c r="A2186">
        <v>10</v>
      </c>
      <c r="B2186">
        <v>377</v>
      </c>
      <c r="C2186">
        <v>2007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49</v>
      </c>
      <c r="N2186">
        <v>99</v>
      </c>
      <c r="O2186">
        <v>99</v>
      </c>
      <c r="P2186">
        <v>9999</v>
      </c>
      <c r="Q2186">
        <v>1261</v>
      </c>
      <c r="R2186">
        <v>4051</v>
      </c>
      <c r="S2186">
        <v>4051</v>
      </c>
      <c r="T2186">
        <v>8.0014811157738883</v>
      </c>
      <c r="U2186">
        <v>49</v>
      </c>
      <c r="V2186">
        <v>90.156062746033783</v>
      </c>
      <c r="W2186">
        <v>83.214045914588922</v>
      </c>
      <c r="X2186">
        <v>0</v>
      </c>
      <c r="Y2186">
        <v>0</v>
      </c>
      <c r="AA2186">
        <v>8.6379138032432188</v>
      </c>
      <c r="AB2186">
        <v>0</v>
      </c>
      <c r="AD2186">
        <v>0.29207763742285298</v>
      </c>
      <c r="AE2186">
        <v>0.31345744874000758</v>
      </c>
    </row>
    <row r="2187" spans="1:31">
      <c r="A2187">
        <v>10</v>
      </c>
      <c r="B2187">
        <v>378</v>
      </c>
      <c r="C2187">
        <v>2007</v>
      </c>
      <c r="D2187">
        <v>99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50</v>
      </c>
      <c r="N2187">
        <v>99</v>
      </c>
      <c r="O2187">
        <v>99</v>
      </c>
      <c r="P2187">
        <v>9999</v>
      </c>
      <c r="Q2187">
        <v>1618</v>
      </c>
      <c r="R2187">
        <v>8442</v>
      </c>
      <c r="S2187">
        <v>8442</v>
      </c>
      <c r="T2187">
        <v>11.000710732054014</v>
      </c>
      <c r="U2187">
        <v>50</v>
      </c>
      <c r="V2187">
        <v>89.59446178281577</v>
      </c>
      <c r="W2187">
        <v>82.695688225539314</v>
      </c>
      <c r="X2187">
        <v>0</v>
      </c>
      <c r="Y2187">
        <v>0</v>
      </c>
      <c r="AA2187">
        <v>8.5824837115192381</v>
      </c>
      <c r="AB2187">
        <v>0</v>
      </c>
      <c r="AD2187">
        <v>0.60866931995154883</v>
      </c>
      <c r="AE2187">
        <v>0.64915428308098677</v>
      </c>
    </row>
    <row r="2188" spans="1:31">
      <c r="A2188">
        <v>10</v>
      </c>
      <c r="B2188">
        <v>379</v>
      </c>
      <c r="C2188">
        <v>2007</v>
      </c>
      <c r="D2188">
        <v>99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51</v>
      </c>
      <c r="N2188">
        <v>99</v>
      </c>
      <c r="O2188">
        <v>99</v>
      </c>
      <c r="P2188">
        <v>9999</v>
      </c>
      <c r="Q2188">
        <v>1999</v>
      </c>
      <c r="R2188">
        <v>16177</v>
      </c>
      <c r="S2188">
        <v>16177</v>
      </c>
      <c r="T2188">
        <v>11</v>
      </c>
      <c r="U2188">
        <v>51</v>
      </c>
      <c r="V2188">
        <v>88.594885225207605</v>
      </c>
      <c r="W2188">
        <v>81.773079062866898</v>
      </c>
      <c r="X2188">
        <v>0</v>
      </c>
      <c r="Y2188">
        <v>0</v>
      </c>
      <c r="AA2188">
        <v>8.495400200199505</v>
      </c>
      <c r="AB2188">
        <v>0</v>
      </c>
      <c r="AD2188">
        <v>1.1663638461094763</v>
      </c>
      <c r="AE2188">
        <v>1.2300649664871728</v>
      </c>
    </row>
    <row r="2189" spans="1:31">
      <c r="A2189">
        <v>10</v>
      </c>
      <c r="B2189">
        <v>380</v>
      </c>
      <c r="C2189">
        <v>2007</v>
      </c>
      <c r="D2189">
        <v>99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52</v>
      </c>
      <c r="N2189">
        <v>99</v>
      </c>
      <c r="O2189">
        <v>99</v>
      </c>
      <c r="P2189">
        <v>9999</v>
      </c>
      <c r="Q2189">
        <v>2251</v>
      </c>
      <c r="R2189">
        <v>30859</v>
      </c>
      <c r="S2189">
        <v>30859</v>
      </c>
      <c r="T2189">
        <v>11.000097216371236</v>
      </c>
      <c r="U2189">
        <v>52</v>
      </c>
      <c r="V2189">
        <v>87.689953293657908</v>
      </c>
      <c r="W2189">
        <v>80.937826890048044</v>
      </c>
      <c r="X2189">
        <v>0</v>
      </c>
      <c r="Y2189">
        <v>0</v>
      </c>
      <c r="AA2189">
        <v>8.3807997251779192</v>
      </c>
      <c r="AB2189">
        <v>0</v>
      </c>
      <c r="AD2189">
        <v>2.2249379938859097</v>
      </c>
      <c r="AE2189">
        <v>2.3224859820656998</v>
      </c>
    </row>
    <row r="2190" spans="1:31">
      <c r="A2190">
        <v>10</v>
      </c>
      <c r="B2190">
        <v>381</v>
      </c>
      <c r="C2190">
        <v>2007</v>
      </c>
      <c r="D2190">
        <v>99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53</v>
      </c>
      <c r="N2190">
        <v>99</v>
      </c>
      <c r="O2190">
        <v>99</v>
      </c>
      <c r="P2190">
        <v>9999</v>
      </c>
      <c r="Q2190">
        <v>2456</v>
      </c>
      <c r="R2190">
        <v>55220</v>
      </c>
      <c r="S2190">
        <v>55219</v>
      </c>
      <c r="T2190">
        <v>11.000271640709892</v>
      </c>
      <c r="U2190">
        <v>53.000959814556595</v>
      </c>
      <c r="V2190">
        <v>86.889732495667431</v>
      </c>
      <c r="W2190">
        <v>80.198533113602721</v>
      </c>
      <c r="X2190">
        <v>0</v>
      </c>
      <c r="Y2190">
        <v>0</v>
      </c>
      <c r="AA2190">
        <v>8.393008188359115</v>
      </c>
      <c r="AD2190">
        <v>3.9813693257195593</v>
      </c>
      <c r="AE2190">
        <v>4.117889375520849</v>
      </c>
    </row>
    <row r="2191" spans="1:31">
      <c r="A2191">
        <v>10</v>
      </c>
      <c r="B2191">
        <v>382</v>
      </c>
      <c r="C2191">
        <v>2007</v>
      </c>
      <c r="D2191">
        <v>99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54</v>
      </c>
      <c r="N2191">
        <v>99</v>
      </c>
      <c r="O2191">
        <v>99</v>
      </c>
      <c r="P2191">
        <v>9999</v>
      </c>
      <c r="Q2191">
        <v>2597</v>
      </c>
      <c r="R2191">
        <v>91607</v>
      </c>
      <c r="S2191">
        <v>91607</v>
      </c>
      <c r="T2191">
        <v>11.000196491534489</v>
      </c>
      <c r="U2191">
        <v>54</v>
      </c>
      <c r="V2191">
        <v>86.10127763138739</v>
      </c>
      <c r="W2191">
        <v>79.471479253768862</v>
      </c>
      <c r="X2191">
        <v>0</v>
      </c>
      <c r="Y2191">
        <v>0</v>
      </c>
      <c r="AA2191">
        <v>8.3448277006601703</v>
      </c>
      <c r="AB2191">
        <v>0</v>
      </c>
      <c r="AD2191">
        <v>6.6048768529734092</v>
      </c>
      <c r="AE2191">
        <v>6.769547982953398</v>
      </c>
    </row>
    <row r="2192" spans="1:31">
      <c r="A2192">
        <v>10</v>
      </c>
      <c r="B2192">
        <v>383</v>
      </c>
      <c r="C2192">
        <v>2007</v>
      </c>
      <c r="D2192">
        <v>99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55</v>
      </c>
      <c r="N2192">
        <v>99</v>
      </c>
      <c r="O2192">
        <v>99</v>
      </c>
      <c r="P2192">
        <v>9999</v>
      </c>
      <c r="Q2192">
        <v>2697</v>
      </c>
      <c r="R2192">
        <v>139842</v>
      </c>
      <c r="S2192">
        <v>139837</v>
      </c>
      <c r="T2192">
        <v>13.999828377740595</v>
      </c>
      <c r="U2192">
        <v>55.001966575369877</v>
      </c>
      <c r="V2192">
        <v>85.338835648388823</v>
      </c>
      <c r="W2192">
        <v>78.76646810214649</v>
      </c>
      <c r="X2192">
        <v>0</v>
      </c>
      <c r="Y2192">
        <v>0</v>
      </c>
      <c r="AA2192">
        <v>8.3859510191572681</v>
      </c>
      <c r="AD2192">
        <v>10.082626752033224</v>
      </c>
      <c r="AE2192">
        <v>10.241962549604663</v>
      </c>
    </row>
    <row r="2193" spans="1:31">
      <c r="A2193">
        <v>10</v>
      </c>
      <c r="B2193">
        <v>384</v>
      </c>
      <c r="C2193">
        <v>2007</v>
      </c>
      <c r="D2193">
        <v>99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56</v>
      </c>
      <c r="N2193">
        <v>99</v>
      </c>
      <c r="O2193">
        <v>99</v>
      </c>
      <c r="P2193">
        <v>9999</v>
      </c>
      <c r="Q2193">
        <v>2769</v>
      </c>
      <c r="R2193">
        <v>187664</v>
      </c>
      <c r="S2193">
        <v>187663</v>
      </c>
      <c r="T2193">
        <v>13.999904083894624</v>
      </c>
      <c r="U2193">
        <v>56.000298407251286</v>
      </c>
      <c r="V2193">
        <v>84.619805762907049</v>
      </c>
      <c r="W2193">
        <v>78.103879294267855</v>
      </c>
      <c r="X2193">
        <v>0</v>
      </c>
      <c r="Y2193">
        <v>0</v>
      </c>
      <c r="AA2193">
        <v>8.4454504163160315</v>
      </c>
      <c r="AD2193">
        <v>13.530599296302704</v>
      </c>
      <c r="AE2193">
        <v>13.62921909358356</v>
      </c>
    </row>
    <row r="2194" spans="1:31">
      <c r="A2194">
        <v>10</v>
      </c>
      <c r="B2194">
        <v>385</v>
      </c>
      <c r="C2194">
        <v>2007</v>
      </c>
      <c r="D2194">
        <v>99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57</v>
      </c>
      <c r="N2194">
        <v>99</v>
      </c>
      <c r="O2194">
        <v>99</v>
      </c>
      <c r="P2194">
        <v>9999</v>
      </c>
      <c r="Q2194">
        <v>2796</v>
      </c>
      <c r="R2194">
        <v>222670</v>
      </c>
      <c r="S2194">
        <v>222661</v>
      </c>
      <c r="T2194">
        <v>13.999973054295596</v>
      </c>
      <c r="U2194">
        <v>57.002303950849047</v>
      </c>
      <c r="V2194">
        <v>83.807356448367003</v>
      </c>
      <c r="W2194">
        <v>77.352683676081398</v>
      </c>
      <c r="X2194">
        <v>0</v>
      </c>
      <c r="Y2194">
        <v>0</v>
      </c>
      <c r="AA2194">
        <v>8.5819056376396947</v>
      </c>
      <c r="AD2194">
        <v>16.05453654034724</v>
      </c>
      <c r="AE2194">
        <v>16.015453988819825</v>
      </c>
    </row>
    <row r="2195" spans="1:31">
      <c r="A2195">
        <v>10</v>
      </c>
      <c r="B2195">
        <v>386</v>
      </c>
      <c r="C2195">
        <v>2007</v>
      </c>
      <c r="D2195">
        <v>99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58</v>
      </c>
      <c r="N2195">
        <v>99</v>
      </c>
      <c r="O2195">
        <v>99</v>
      </c>
      <c r="P2195">
        <v>9999</v>
      </c>
      <c r="Q2195">
        <v>2791</v>
      </c>
      <c r="R2195">
        <v>225319</v>
      </c>
      <c r="S2195">
        <v>225308</v>
      </c>
      <c r="T2195">
        <v>14.000013314456398</v>
      </c>
      <c r="U2195">
        <v>58.002831679301224</v>
      </c>
      <c r="V2195">
        <v>83.087655273905483</v>
      </c>
      <c r="W2195">
        <v>76.688135352494115</v>
      </c>
      <c r="X2195">
        <v>0</v>
      </c>
      <c r="Y2195">
        <v>0</v>
      </c>
      <c r="AA2195">
        <v>8.7653946056976135</v>
      </c>
      <c r="AD2195">
        <v>16.245529791774818</v>
      </c>
      <c r="AE2195">
        <v>16.066619323354374</v>
      </c>
    </row>
    <row r="2196" spans="1:31">
      <c r="A2196">
        <v>10</v>
      </c>
      <c r="B2196">
        <v>387</v>
      </c>
      <c r="C2196">
        <v>2007</v>
      </c>
      <c r="D2196">
        <v>99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59</v>
      </c>
      <c r="N2196">
        <v>99</v>
      </c>
      <c r="O2196">
        <v>99</v>
      </c>
      <c r="P2196">
        <v>9999</v>
      </c>
      <c r="Q2196">
        <v>2750</v>
      </c>
      <c r="R2196">
        <v>188403</v>
      </c>
      <c r="S2196">
        <v>188391</v>
      </c>
      <c r="T2196">
        <v>13.99993630674671</v>
      </c>
      <c r="U2196">
        <v>59.003758141312488</v>
      </c>
      <c r="V2196">
        <v>82.397356968787491</v>
      </c>
      <c r="W2196">
        <v>76.050370771427751</v>
      </c>
      <c r="X2196">
        <v>0</v>
      </c>
      <c r="Y2196">
        <v>0</v>
      </c>
      <c r="AA2196">
        <v>8.9236534057351005</v>
      </c>
      <c r="AD2196">
        <v>13.58388129434158</v>
      </c>
      <c r="AE2196">
        <v>13.322361079863455</v>
      </c>
    </row>
    <row r="2197" spans="1:31">
      <c r="A2197">
        <v>10</v>
      </c>
      <c r="B2197">
        <v>388</v>
      </c>
      <c r="C2197">
        <v>2007</v>
      </c>
      <c r="D2197">
        <v>99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60</v>
      </c>
      <c r="N2197">
        <v>99</v>
      </c>
      <c r="O2197">
        <v>99</v>
      </c>
      <c r="P2197">
        <v>9999</v>
      </c>
      <c r="Q2197">
        <v>2627</v>
      </c>
      <c r="R2197">
        <v>126425</v>
      </c>
      <c r="S2197">
        <v>126420</v>
      </c>
      <c r="T2197">
        <v>16.999572869290088</v>
      </c>
      <c r="U2197">
        <v>60.002373042240144</v>
      </c>
      <c r="V2197">
        <v>82.203717234837029</v>
      </c>
      <c r="W2197">
        <v>75.872506723620134</v>
      </c>
      <c r="X2197">
        <v>0</v>
      </c>
      <c r="Y2197">
        <v>0</v>
      </c>
      <c r="AA2197">
        <v>9.016218959832111</v>
      </c>
      <c r="AD2197">
        <v>9.1152592720770631</v>
      </c>
      <c r="AE2197">
        <v>8.9190773831765622</v>
      </c>
    </row>
    <row r="2198" spans="1:31">
      <c r="A2198">
        <v>10</v>
      </c>
      <c r="B2198">
        <v>389</v>
      </c>
      <c r="C2198">
        <v>2007</v>
      </c>
      <c r="D2198">
        <v>99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61</v>
      </c>
      <c r="N2198">
        <v>99</v>
      </c>
      <c r="O2198">
        <v>99</v>
      </c>
      <c r="P2198">
        <v>9999</v>
      </c>
      <c r="Q2198">
        <v>2456</v>
      </c>
      <c r="R2198">
        <v>59792</v>
      </c>
      <c r="S2198">
        <v>59789</v>
      </c>
      <c r="T2198">
        <v>16.999799304254747</v>
      </c>
      <c r="U2198">
        <v>61.003060763685617</v>
      </c>
      <c r="V2198">
        <v>82.512616098285918</v>
      </c>
      <c r="W2198">
        <v>76.157242971115238</v>
      </c>
      <c r="X2198">
        <v>0</v>
      </c>
      <c r="Y2198">
        <v>0</v>
      </c>
      <c r="AA2198">
        <v>8.8839565361705457</v>
      </c>
      <c r="AD2198">
        <v>4.3110111322604823</v>
      </c>
      <c r="AE2198">
        <v>4.2340132840809828</v>
      </c>
    </row>
    <row r="2199" spans="1:31">
      <c r="A2199">
        <v>10</v>
      </c>
      <c r="B2199">
        <v>390</v>
      </c>
      <c r="C2199">
        <v>2007</v>
      </c>
      <c r="D2199">
        <v>99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62</v>
      </c>
      <c r="N2199">
        <v>99</v>
      </c>
      <c r="O2199">
        <v>99</v>
      </c>
      <c r="P2199">
        <v>9999</v>
      </c>
      <c r="Q2199">
        <v>2011</v>
      </c>
      <c r="R2199">
        <v>20313</v>
      </c>
      <c r="S2199">
        <v>20313</v>
      </c>
      <c r="T2199">
        <v>16.998966179294047</v>
      </c>
      <c r="U2199">
        <v>62</v>
      </c>
      <c r="V2199">
        <v>83.264579962801278</v>
      </c>
      <c r="W2199">
        <v>76.853207305666814</v>
      </c>
      <c r="X2199">
        <v>0</v>
      </c>
      <c r="Y2199">
        <v>0</v>
      </c>
      <c r="AA2199">
        <v>8.7343182641189188</v>
      </c>
      <c r="AB2199">
        <v>0</v>
      </c>
      <c r="AD2199">
        <v>1.46456999480879</v>
      </c>
      <c r="AE2199">
        <v>1.4516294762625264</v>
      </c>
    </row>
    <row r="2200" spans="1:31">
      <c r="A2200">
        <v>10</v>
      </c>
      <c r="B2200">
        <v>391</v>
      </c>
      <c r="C2200">
        <v>2007</v>
      </c>
      <c r="D2200">
        <v>99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63</v>
      </c>
      <c r="N2200">
        <v>99</v>
      </c>
      <c r="O2200">
        <v>99</v>
      </c>
      <c r="P2200">
        <v>9999</v>
      </c>
      <c r="Q2200">
        <v>1177</v>
      </c>
      <c r="R2200">
        <v>4288</v>
      </c>
      <c r="S2200">
        <v>4288</v>
      </c>
      <c r="T2200">
        <v>16.998600746268657</v>
      </c>
      <c r="U2200">
        <v>63</v>
      </c>
      <c r="V2200">
        <v>84.757129169968081</v>
      </c>
      <c r="W2200">
        <v>78.230830223880503</v>
      </c>
      <c r="X2200">
        <v>0</v>
      </c>
      <c r="Y2200">
        <v>0</v>
      </c>
      <c r="AA2200">
        <v>8.7241797106765411</v>
      </c>
      <c r="AB2200">
        <v>0</v>
      </c>
      <c r="AD2200">
        <v>0.30916536886427881</v>
      </c>
      <c r="AE2200">
        <v>0.31192661265345439</v>
      </c>
    </row>
    <row r="2201" spans="1:31">
      <c r="A2201">
        <v>10</v>
      </c>
      <c r="B2201">
        <v>392</v>
      </c>
      <c r="C2201">
        <v>2007</v>
      </c>
      <c r="D2201">
        <v>99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64</v>
      </c>
      <c r="N2201">
        <v>99</v>
      </c>
      <c r="O2201">
        <v>99</v>
      </c>
      <c r="P2201">
        <v>9999</v>
      </c>
      <c r="Q2201">
        <v>514</v>
      </c>
      <c r="R2201">
        <v>849</v>
      </c>
      <c r="S2201">
        <v>849</v>
      </c>
      <c r="T2201">
        <v>16.996466431095413</v>
      </c>
      <c r="U2201">
        <v>64</v>
      </c>
      <c r="V2201">
        <v>85.128511396365894</v>
      </c>
      <c r="W2201">
        <v>78.573616018845641</v>
      </c>
      <c r="X2201">
        <v>0</v>
      </c>
      <c r="Y2201">
        <v>0</v>
      </c>
      <c r="AA2201">
        <v>9.5277975929133447</v>
      </c>
      <c r="AB2201">
        <v>0</v>
      </c>
      <c r="AD2201">
        <v>6.1213012631943245E-2</v>
      </c>
      <c r="AE2201">
        <v>6.2030337422021478E-2</v>
      </c>
    </row>
    <row r="2202" spans="1:31">
      <c r="A2202">
        <v>10</v>
      </c>
      <c r="B2202">
        <v>393</v>
      </c>
      <c r="C2202">
        <v>2007</v>
      </c>
      <c r="D2202">
        <v>99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65</v>
      </c>
      <c r="N2202">
        <v>99</v>
      </c>
      <c r="O2202">
        <v>99</v>
      </c>
      <c r="P2202">
        <v>9999</v>
      </c>
      <c r="Q2202">
        <v>64</v>
      </c>
      <c r="R2202">
        <v>73</v>
      </c>
      <c r="S2202">
        <v>73</v>
      </c>
      <c r="T2202">
        <v>16.958904109589042</v>
      </c>
      <c r="U2202">
        <v>65</v>
      </c>
      <c r="V2202">
        <v>82.078986034224357</v>
      </c>
      <c r="W2202">
        <v>75.758904109589054</v>
      </c>
      <c r="X2202">
        <v>0</v>
      </c>
      <c r="Y2202">
        <v>0</v>
      </c>
      <c r="AA2202">
        <v>13.07064928653611</v>
      </c>
      <c r="AB2202">
        <v>0</v>
      </c>
      <c r="AD2202">
        <v>5.2633096844898189E-3</v>
      </c>
      <c r="AE2202">
        <v>5.1425231689689209E-3</v>
      </c>
    </row>
    <row r="2203" spans="1:31">
      <c r="A2203">
        <v>10</v>
      </c>
      <c r="B2203">
        <v>394</v>
      </c>
      <c r="C2203">
        <v>2007</v>
      </c>
      <c r="D2203">
        <v>99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66</v>
      </c>
      <c r="N2203">
        <v>99</v>
      </c>
      <c r="O2203">
        <v>99</v>
      </c>
      <c r="P2203">
        <v>9999</v>
      </c>
    </row>
    <row r="2204" spans="1:31">
      <c r="A2204">
        <v>10</v>
      </c>
      <c r="B2204">
        <v>395</v>
      </c>
      <c r="C2204">
        <v>2007</v>
      </c>
      <c r="D2204">
        <v>99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67</v>
      </c>
      <c r="N2204">
        <v>99</v>
      </c>
      <c r="O2204">
        <v>99</v>
      </c>
      <c r="P2204">
        <v>9999</v>
      </c>
    </row>
    <row r="2205" spans="1:31">
      <c r="A2205">
        <v>10</v>
      </c>
      <c r="B2205">
        <v>396</v>
      </c>
      <c r="C2205">
        <v>2007</v>
      </c>
      <c r="D2205">
        <v>99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68</v>
      </c>
      <c r="N2205">
        <v>99</v>
      </c>
      <c r="O2205">
        <v>99</v>
      </c>
      <c r="P2205">
        <v>9999</v>
      </c>
    </row>
    <row r="2206" spans="1:31">
      <c r="A2206">
        <v>10</v>
      </c>
      <c r="B2206">
        <v>397</v>
      </c>
      <c r="C2206">
        <v>2006</v>
      </c>
      <c r="D2206">
        <v>99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35</v>
      </c>
      <c r="N2206">
        <v>99</v>
      </c>
      <c r="O2206">
        <v>99</v>
      </c>
      <c r="P2206">
        <v>9999</v>
      </c>
      <c r="Q2206">
        <v>5</v>
      </c>
      <c r="R2206">
        <v>9</v>
      </c>
      <c r="S2206">
        <v>9</v>
      </c>
      <c r="T2206">
        <v>2</v>
      </c>
      <c r="U2206">
        <v>35</v>
      </c>
      <c r="V2206">
        <v>85.409895269050182</v>
      </c>
      <c r="W2206">
        <v>78.833333333333314</v>
      </c>
      <c r="X2206">
        <v>0</v>
      </c>
      <c r="Y2206">
        <v>0</v>
      </c>
      <c r="AA2206">
        <v>17.194055820415258</v>
      </c>
      <c r="AB2206">
        <v>0</v>
      </c>
      <c r="AD2206">
        <v>6.4282408333285717E-4</v>
      </c>
      <c r="AE2206">
        <v>6.7838419658205324E-4</v>
      </c>
    </row>
    <row r="2207" spans="1:31">
      <c r="A2207">
        <v>10</v>
      </c>
      <c r="B2207">
        <v>398</v>
      </c>
      <c r="C2207">
        <v>2006</v>
      </c>
      <c r="D2207">
        <v>99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36</v>
      </c>
      <c r="N2207">
        <v>99</v>
      </c>
      <c r="O2207">
        <v>99</v>
      </c>
      <c r="P2207">
        <v>9999</v>
      </c>
    </row>
    <row r="2208" spans="1:31">
      <c r="A2208">
        <v>10</v>
      </c>
      <c r="B2208">
        <v>399</v>
      </c>
      <c r="C2208">
        <v>2006</v>
      </c>
      <c r="D2208">
        <v>99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37</v>
      </c>
      <c r="N2208">
        <v>99</v>
      </c>
      <c r="O2208">
        <v>99</v>
      </c>
      <c r="P2208">
        <v>9999</v>
      </c>
      <c r="Q2208">
        <v>4</v>
      </c>
      <c r="R2208">
        <v>4</v>
      </c>
      <c r="S2208">
        <v>4</v>
      </c>
      <c r="T2208">
        <v>2</v>
      </c>
      <c r="U2208">
        <v>37</v>
      </c>
      <c r="V2208">
        <v>71.912242686890551</v>
      </c>
      <c r="W2208">
        <v>66.375</v>
      </c>
      <c r="X2208">
        <v>0</v>
      </c>
      <c r="Y2208">
        <v>0</v>
      </c>
      <c r="AA2208">
        <v>9.5077271206109195</v>
      </c>
      <c r="AB2208">
        <v>0</v>
      </c>
      <c r="AD2208">
        <v>2.8569959259238097E-4</v>
      </c>
      <c r="AE2208">
        <v>2.5385624269560981E-4</v>
      </c>
    </row>
    <row r="2209" spans="1:31">
      <c r="A2209">
        <v>10</v>
      </c>
      <c r="B2209">
        <v>400</v>
      </c>
      <c r="C2209">
        <v>2006</v>
      </c>
      <c r="D2209">
        <v>99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38</v>
      </c>
      <c r="N2209">
        <v>99</v>
      </c>
      <c r="O2209">
        <v>99</v>
      </c>
      <c r="P2209">
        <v>9999</v>
      </c>
      <c r="Q2209">
        <v>8</v>
      </c>
      <c r="R2209">
        <v>9</v>
      </c>
      <c r="S2209">
        <v>9</v>
      </c>
      <c r="T2209">
        <v>2</v>
      </c>
      <c r="U2209">
        <v>38</v>
      </c>
      <c r="V2209">
        <v>76.778620440592292</v>
      </c>
      <c r="W2209">
        <v>70.866666666666646</v>
      </c>
      <c r="X2209">
        <v>0</v>
      </c>
      <c r="Y2209">
        <v>0</v>
      </c>
      <c r="AA2209">
        <v>16.692712981018619</v>
      </c>
      <c r="AB2209">
        <v>0</v>
      </c>
      <c r="AD2209">
        <v>6.4282408333285717E-4</v>
      </c>
      <c r="AE2209">
        <v>6.0982866889363436E-4</v>
      </c>
    </row>
    <row r="2210" spans="1:31">
      <c r="A2210">
        <v>10</v>
      </c>
      <c r="B2210">
        <v>401</v>
      </c>
      <c r="C2210">
        <v>2006</v>
      </c>
      <c r="D2210">
        <v>99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39</v>
      </c>
      <c r="N2210">
        <v>99</v>
      </c>
      <c r="O2210">
        <v>99</v>
      </c>
      <c r="P2210">
        <v>9999</v>
      </c>
      <c r="Q2210">
        <v>10</v>
      </c>
      <c r="R2210">
        <v>10</v>
      </c>
      <c r="S2210">
        <v>10</v>
      </c>
      <c r="T2210">
        <v>2</v>
      </c>
      <c r="U2210">
        <v>39</v>
      </c>
      <c r="V2210">
        <v>89.2199349945829</v>
      </c>
      <c r="W2210">
        <v>82.35</v>
      </c>
      <c r="X2210">
        <v>0</v>
      </c>
      <c r="Y2210">
        <v>0</v>
      </c>
      <c r="AA2210">
        <v>12.797675570196361</v>
      </c>
      <c r="AB2210">
        <v>0</v>
      </c>
      <c r="AD2210">
        <v>7.1424898148095251E-4</v>
      </c>
      <c r="AE2210">
        <v>7.8738461717451854E-4</v>
      </c>
    </row>
    <row r="2211" spans="1:31">
      <c r="A2211">
        <v>10</v>
      </c>
      <c r="B2211">
        <v>402</v>
      </c>
      <c r="C2211">
        <v>2006</v>
      </c>
      <c r="D2211">
        <v>99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40</v>
      </c>
      <c r="N2211">
        <v>99</v>
      </c>
      <c r="O2211">
        <v>99</v>
      </c>
      <c r="P2211">
        <v>9999</v>
      </c>
      <c r="Q2211">
        <v>15</v>
      </c>
      <c r="R2211">
        <v>16</v>
      </c>
      <c r="S2211">
        <v>16</v>
      </c>
      <c r="T2211">
        <v>5</v>
      </c>
      <c r="U2211">
        <v>40</v>
      </c>
      <c r="V2211">
        <v>87.188515709642502</v>
      </c>
      <c r="W2211">
        <v>80.475000000000023</v>
      </c>
      <c r="X2211">
        <v>0</v>
      </c>
      <c r="Y2211">
        <v>0</v>
      </c>
      <c r="AA2211">
        <v>13.773366509317857</v>
      </c>
      <c r="AB2211">
        <v>0</v>
      </c>
      <c r="AD2211">
        <v>1.1427983703695239E-3</v>
      </c>
      <c r="AE2211">
        <v>1.2311310662706863E-3</v>
      </c>
    </row>
    <row r="2212" spans="1:31">
      <c r="A2212">
        <v>10</v>
      </c>
      <c r="B2212">
        <v>403</v>
      </c>
      <c r="C2212">
        <v>2006</v>
      </c>
      <c r="D2212">
        <v>99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41</v>
      </c>
      <c r="N2212">
        <v>99</v>
      </c>
      <c r="O2212">
        <v>99</v>
      </c>
      <c r="P2212">
        <v>9999</v>
      </c>
      <c r="Q2212">
        <v>14</v>
      </c>
      <c r="R2212">
        <v>16</v>
      </c>
      <c r="S2212">
        <v>16</v>
      </c>
      <c r="T2212">
        <v>5</v>
      </c>
      <c r="U2212">
        <v>41</v>
      </c>
      <c r="V2212">
        <v>89.890303358613181</v>
      </c>
      <c r="W2212">
        <v>82.968750000000014</v>
      </c>
      <c r="X2212">
        <v>0</v>
      </c>
      <c r="Y2212">
        <v>0</v>
      </c>
      <c r="AA2212">
        <v>13.093973745104902</v>
      </c>
      <c r="AB2212">
        <v>0</v>
      </c>
      <c r="AD2212">
        <v>1.1427983703695239E-3</v>
      </c>
      <c r="AE2212">
        <v>1.2692812134780492E-3</v>
      </c>
    </row>
    <row r="2213" spans="1:31">
      <c r="A2213">
        <v>10</v>
      </c>
      <c r="B2213">
        <v>404</v>
      </c>
      <c r="C2213">
        <v>2006</v>
      </c>
      <c r="D2213">
        <v>99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42</v>
      </c>
      <c r="N2213">
        <v>99</v>
      </c>
      <c r="O2213">
        <v>99</v>
      </c>
      <c r="P2213">
        <v>9999</v>
      </c>
      <c r="Q2213">
        <v>27</v>
      </c>
      <c r="R2213">
        <v>31</v>
      </c>
      <c r="S2213">
        <v>31</v>
      </c>
      <c r="T2213">
        <v>5</v>
      </c>
      <c r="U2213">
        <v>42</v>
      </c>
      <c r="V2213">
        <v>88.659001153321881</v>
      </c>
      <c r="W2213">
        <v>81.832258064516139</v>
      </c>
      <c r="X2213">
        <v>0</v>
      </c>
      <c r="Y2213">
        <v>0</v>
      </c>
      <c r="AA2213">
        <v>11.997348822640337</v>
      </c>
      <c r="AB2213">
        <v>0</v>
      </c>
      <c r="AD2213">
        <v>2.2141718425909523E-3</v>
      </c>
      <c r="AE2213">
        <v>2.4255462013944369E-3</v>
      </c>
    </row>
    <row r="2214" spans="1:31">
      <c r="A2214">
        <v>10</v>
      </c>
      <c r="B2214">
        <v>405</v>
      </c>
      <c r="C2214">
        <v>2006</v>
      </c>
      <c r="D2214">
        <v>99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43</v>
      </c>
      <c r="N2214">
        <v>99</v>
      </c>
      <c r="O2214">
        <v>99</v>
      </c>
      <c r="P2214">
        <v>9999</v>
      </c>
      <c r="Q2214">
        <v>51</v>
      </c>
      <c r="R2214">
        <v>62</v>
      </c>
      <c r="S2214">
        <v>62</v>
      </c>
      <c r="T2214">
        <v>5</v>
      </c>
      <c r="U2214">
        <v>43</v>
      </c>
      <c r="V2214">
        <v>90.364519623947174</v>
      </c>
      <c r="W2214">
        <v>83.406451612903268</v>
      </c>
      <c r="X2214">
        <v>0</v>
      </c>
      <c r="Y2214">
        <v>0</v>
      </c>
      <c r="AA2214">
        <v>12.969030990336268</v>
      </c>
      <c r="AB2214">
        <v>0</v>
      </c>
      <c r="AD2214">
        <v>4.4283436851819047E-3</v>
      </c>
      <c r="AE2214">
        <v>4.944412061120668E-3</v>
      </c>
    </row>
    <row r="2215" spans="1:31">
      <c r="A2215">
        <v>10</v>
      </c>
      <c r="B2215">
        <v>406</v>
      </c>
      <c r="C2215">
        <v>2006</v>
      </c>
      <c r="D2215">
        <v>99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44</v>
      </c>
      <c r="N2215">
        <v>99</v>
      </c>
      <c r="O2215">
        <v>99</v>
      </c>
      <c r="P2215">
        <v>9999</v>
      </c>
      <c r="Q2215">
        <v>84</v>
      </c>
      <c r="R2215">
        <v>96</v>
      </c>
      <c r="S2215">
        <v>96</v>
      </c>
      <c r="T2215">
        <v>5</v>
      </c>
      <c r="U2215">
        <v>44</v>
      </c>
      <c r="V2215">
        <v>88.806879739978356</v>
      </c>
      <c r="W2215">
        <v>81.968750000000014</v>
      </c>
      <c r="X2215">
        <v>0</v>
      </c>
      <c r="Y2215">
        <v>0</v>
      </c>
      <c r="AA2215">
        <v>13.664981952817556</v>
      </c>
      <c r="AB2215">
        <v>0</v>
      </c>
      <c r="AD2215">
        <v>6.8567902222171411E-3</v>
      </c>
      <c r="AE2215">
        <v>7.5238974530009552E-3</v>
      </c>
    </row>
    <row r="2216" spans="1:31">
      <c r="A2216">
        <v>10</v>
      </c>
      <c r="B2216">
        <v>407</v>
      </c>
      <c r="C2216">
        <v>2006</v>
      </c>
      <c r="D2216">
        <v>99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45</v>
      </c>
      <c r="N2216">
        <v>99</v>
      </c>
      <c r="O2216">
        <v>99</v>
      </c>
      <c r="P2216">
        <v>9999</v>
      </c>
      <c r="Q2216">
        <v>146</v>
      </c>
      <c r="R2216">
        <v>178</v>
      </c>
      <c r="S2216">
        <v>178</v>
      </c>
      <c r="T2216">
        <v>8.0337078651685374</v>
      </c>
      <c r="U2216">
        <v>45</v>
      </c>
      <c r="V2216">
        <v>87.423156049520941</v>
      </c>
      <c r="W2216">
        <v>80.691573033707883</v>
      </c>
      <c r="X2216">
        <v>0</v>
      </c>
      <c r="Y2216">
        <v>0</v>
      </c>
      <c r="AA2216">
        <v>11.366152531453261</v>
      </c>
      <c r="AB2216">
        <v>0</v>
      </c>
      <c r="AD2216">
        <v>1.271363187036095E-2</v>
      </c>
      <c r="AE2216">
        <v>1.3733192465014364E-2</v>
      </c>
    </row>
    <row r="2217" spans="1:31">
      <c r="A2217">
        <v>10</v>
      </c>
      <c r="B2217">
        <v>408</v>
      </c>
      <c r="C2217">
        <v>2006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46</v>
      </c>
      <c r="N2217">
        <v>99</v>
      </c>
      <c r="O2217">
        <v>99</v>
      </c>
      <c r="P2217">
        <v>9999</v>
      </c>
      <c r="Q2217">
        <v>284</v>
      </c>
      <c r="R2217">
        <v>362</v>
      </c>
      <c r="S2217">
        <v>362</v>
      </c>
      <c r="T2217">
        <v>8</v>
      </c>
      <c r="U2217">
        <v>46</v>
      </c>
      <c r="V2217">
        <v>88.007518121906116</v>
      </c>
      <c r="W2217">
        <v>81.230939226519297</v>
      </c>
      <c r="X2217">
        <v>0</v>
      </c>
      <c r="Y2217">
        <v>0</v>
      </c>
      <c r="AA2217">
        <v>10.971091279778918</v>
      </c>
      <c r="AB2217">
        <v>0</v>
      </c>
      <c r="AD2217">
        <v>2.5855813129610477E-2</v>
      </c>
      <c r="AE2217">
        <v>2.8115989190998197E-2</v>
      </c>
    </row>
    <row r="2218" spans="1:31">
      <c r="A2218">
        <v>10</v>
      </c>
      <c r="B2218">
        <v>409</v>
      </c>
      <c r="C2218">
        <v>2006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47</v>
      </c>
      <c r="N2218">
        <v>99</v>
      </c>
      <c r="O2218">
        <v>99</v>
      </c>
      <c r="P2218">
        <v>9999</v>
      </c>
      <c r="Q2218">
        <v>479</v>
      </c>
      <c r="R2218">
        <v>780</v>
      </c>
      <c r="S2218">
        <v>780</v>
      </c>
      <c r="T2218">
        <v>8</v>
      </c>
      <c r="U2218">
        <v>47</v>
      </c>
      <c r="V2218">
        <v>88.429730255298992</v>
      </c>
      <c r="W2218">
        <v>81.62064102564095</v>
      </c>
      <c r="X2218">
        <v>0</v>
      </c>
      <c r="Y2218">
        <v>0</v>
      </c>
      <c r="AA2218">
        <v>9.8371599038400763</v>
      </c>
      <c r="AB2218">
        <v>0</v>
      </c>
      <c r="AD2218">
        <v>5.5711420555514278E-2</v>
      </c>
      <c r="AE2218">
        <v>6.0872049795094363E-2</v>
      </c>
    </row>
    <row r="2219" spans="1:31">
      <c r="A2219">
        <v>10</v>
      </c>
      <c r="B2219">
        <v>410</v>
      </c>
      <c r="C2219">
        <v>2006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48</v>
      </c>
      <c r="N2219">
        <v>99</v>
      </c>
      <c r="O2219">
        <v>99</v>
      </c>
      <c r="P2219">
        <v>9999</v>
      </c>
      <c r="Q2219">
        <v>787</v>
      </c>
      <c r="R2219">
        <v>1480</v>
      </c>
      <c r="S2219">
        <v>1480</v>
      </c>
      <c r="T2219">
        <v>8.002027027027026</v>
      </c>
      <c r="U2219">
        <v>48</v>
      </c>
      <c r="V2219">
        <v>88.103642645896173</v>
      </c>
      <c r="W2219">
        <v>81.31966216216226</v>
      </c>
      <c r="X2219">
        <v>0</v>
      </c>
      <c r="Y2219">
        <v>0</v>
      </c>
      <c r="AA2219">
        <v>9.3490871729243761</v>
      </c>
      <c r="AB2219">
        <v>0</v>
      </c>
      <c r="AD2219">
        <v>0.10570884925918092</v>
      </c>
      <c r="AE2219">
        <v>0.1150748992947986</v>
      </c>
    </row>
    <row r="2220" spans="1:31">
      <c r="A2220">
        <v>10</v>
      </c>
      <c r="B2220">
        <v>411</v>
      </c>
      <c r="C2220">
        <v>2006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49</v>
      </c>
      <c r="N2220">
        <v>99</v>
      </c>
      <c r="O2220">
        <v>99</v>
      </c>
      <c r="P2220">
        <v>9999</v>
      </c>
      <c r="Q2220">
        <v>1187</v>
      </c>
      <c r="R2220">
        <v>3117</v>
      </c>
      <c r="S2220">
        <v>3117</v>
      </c>
      <c r="T2220">
        <v>8.0019249278152103</v>
      </c>
      <c r="U2220">
        <v>49</v>
      </c>
      <c r="V2220">
        <v>87.107641282159022</v>
      </c>
      <c r="W2220">
        <v>80.400352903432733</v>
      </c>
      <c r="X2220">
        <v>0</v>
      </c>
      <c r="Y2220">
        <v>0</v>
      </c>
      <c r="AA2220">
        <v>9.2945937904000324</v>
      </c>
      <c r="AB2220">
        <v>0</v>
      </c>
      <c r="AD2220">
        <v>0.22263140752761287</v>
      </c>
      <c r="AE2220">
        <v>0.23961725003328471</v>
      </c>
    </row>
    <row r="2221" spans="1:31">
      <c r="A2221">
        <v>10</v>
      </c>
      <c r="B2221">
        <v>412</v>
      </c>
      <c r="C2221">
        <v>2006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50</v>
      </c>
      <c r="N2221">
        <v>99</v>
      </c>
      <c r="O2221">
        <v>99</v>
      </c>
      <c r="P2221">
        <v>9999</v>
      </c>
      <c r="Q2221">
        <v>1681</v>
      </c>
      <c r="R2221">
        <v>6603</v>
      </c>
      <c r="S2221">
        <v>6603</v>
      </c>
      <c r="T2221">
        <v>11.00181735574739</v>
      </c>
      <c r="U2221">
        <v>50</v>
      </c>
      <c r="V2221">
        <v>86.544905800557785</v>
      </c>
      <c r="W2221">
        <v>79.88094805391512</v>
      </c>
      <c r="X2221">
        <v>0</v>
      </c>
      <c r="Y2221">
        <v>0</v>
      </c>
      <c r="AA2221">
        <v>8.8548885326743481</v>
      </c>
      <c r="AB2221">
        <v>0</v>
      </c>
      <c r="AD2221">
        <v>0.47161860247187282</v>
      </c>
      <c r="AE2221">
        <v>0.50432190300996738</v>
      </c>
    </row>
    <row r="2222" spans="1:31">
      <c r="A2222">
        <v>10</v>
      </c>
      <c r="B2222">
        <v>413</v>
      </c>
      <c r="C2222">
        <v>2006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51</v>
      </c>
      <c r="N2222">
        <v>99</v>
      </c>
      <c r="O2222">
        <v>99</v>
      </c>
      <c r="P2222">
        <v>9999</v>
      </c>
      <c r="Q2222">
        <v>2095</v>
      </c>
      <c r="R2222">
        <v>13279</v>
      </c>
      <c r="S2222">
        <v>13279</v>
      </c>
      <c r="T2222">
        <v>11</v>
      </c>
      <c r="U2222">
        <v>51</v>
      </c>
      <c r="V2222">
        <v>85.464581822062115</v>
      </c>
      <c r="W2222">
        <v>78.883809021763852</v>
      </c>
      <c r="X2222">
        <v>0</v>
      </c>
      <c r="Y2222">
        <v>0</v>
      </c>
      <c r="AA2222">
        <v>8.5600090814187251</v>
      </c>
      <c r="AB2222">
        <v>0</v>
      </c>
      <c r="AD2222">
        <v>0.94845122250855651</v>
      </c>
      <c r="AE2222">
        <v>1.0015590655246356</v>
      </c>
    </row>
    <row r="2223" spans="1:31">
      <c r="A2223">
        <v>10</v>
      </c>
      <c r="B2223">
        <v>414</v>
      </c>
      <c r="C2223">
        <v>2006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52</v>
      </c>
      <c r="N2223">
        <v>99</v>
      </c>
      <c r="O2223">
        <v>99</v>
      </c>
      <c r="P2223">
        <v>9999</v>
      </c>
      <c r="Q2223">
        <v>2417</v>
      </c>
      <c r="R2223">
        <v>26874</v>
      </c>
      <c r="S2223">
        <v>26872</v>
      </c>
      <c r="T2223">
        <v>11.000223264121452</v>
      </c>
      <c r="U2223">
        <v>52.00387019946411</v>
      </c>
      <c r="V2223">
        <v>84.582428733204893</v>
      </c>
      <c r="W2223">
        <v>78.066835367669285</v>
      </c>
      <c r="X2223">
        <v>0</v>
      </c>
      <c r="Y2223">
        <v>0</v>
      </c>
      <c r="AA2223">
        <v>8.4001613978149283</v>
      </c>
      <c r="AD2223">
        <v>1.919472712831912</v>
      </c>
      <c r="AE2223">
        <v>2.0058104414379088</v>
      </c>
    </row>
    <row r="2224" spans="1:31">
      <c r="A2224">
        <v>10</v>
      </c>
      <c r="B2224">
        <v>415</v>
      </c>
      <c r="C2224">
        <v>2006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53</v>
      </c>
      <c r="N2224">
        <v>99</v>
      </c>
      <c r="O2224">
        <v>99</v>
      </c>
      <c r="P2224">
        <v>9999</v>
      </c>
      <c r="Q2224">
        <v>2667</v>
      </c>
      <c r="R2224">
        <v>50459</v>
      </c>
      <c r="S2224">
        <v>50459</v>
      </c>
      <c r="T2224">
        <v>11.000356725262098</v>
      </c>
      <c r="U2224">
        <v>53</v>
      </c>
      <c r="V2224">
        <v>83.73834590656999</v>
      </c>
      <c r="W2224">
        <v>77.290493271765811</v>
      </c>
      <c r="X2224">
        <v>0</v>
      </c>
      <c r="Y2224">
        <v>0</v>
      </c>
      <c r="AA2224">
        <v>8.1819194359512117</v>
      </c>
      <c r="AB2224">
        <v>0</v>
      </c>
      <c r="AD2224">
        <v>3.6040289356547359</v>
      </c>
      <c r="AE2224">
        <v>3.7289627132547238</v>
      </c>
    </row>
    <row r="2225" spans="1:31">
      <c r="A2225">
        <v>10</v>
      </c>
      <c r="B2225">
        <v>416</v>
      </c>
      <c r="C2225">
        <v>2006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54</v>
      </c>
      <c r="N2225">
        <v>99</v>
      </c>
      <c r="O2225">
        <v>99</v>
      </c>
      <c r="P2225">
        <v>9999</v>
      </c>
      <c r="Q2225">
        <v>2824</v>
      </c>
      <c r="R2225">
        <v>87198</v>
      </c>
      <c r="S2225">
        <v>87194</v>
      </c>
      <c r="T2225">
        <v>11.000240831211721</v>
      </c>
      <c r="U2225">
        <v>54.002477234672121</v>
      </c>
      <c r="V2225">
        <v>83.034855266390977</v>
      </c>
      <c r="W2225">
        <v>76.639407528040707</v>
      </c>
      <c r="X2225">
        <v>0</v>
      </c>
      <c r="Y2225">
        <v>0</v>
      </c>
      <c r="AA2225">
        <v>8.0169234760137176</v>
      </c>
      <c r="AD2225">
        <v>6.2281082687176088</v>
      </c>
      <c r="AE2225">
        <v>6.3894292026988992</v>
      </c>
    </row>
    <row r="2226" spans="1:31">
      <c r="A2226">
        <v>10</v>
      </c>
      <c r="B2226">
        <v>417</v>
      </c>
      <c r="C2226">
        <v>2006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55</v>
      </c>
      <c r="N2226">
        <v>99</v>
      </c>
      <c r="O2226">
        <v>99</v>
      </c>
      <c r="P2226">
        <v>9999</v>
      </c>
      <c r="Q2226">
        <v>2952</v>
      </c>
      <c r="R2226">
        <v>137663</v>
      </c>
      <c r="S2226">
        <v>137654</v>
      </c>
      <c r="T2226">
        <v>13.999978207652022</v>
      </c>
      <c r="U2226">
        <v>55.003595972510801</v>
      </c>
      <c r="V2226">
        <v>82.371332013200899</v>
      </c>
      <c r="W2226">
        <v>76.02661891408934</v>
      </c>
      <c r="X2226">
        <v>0</v>
      </c>
      <c r="Y2226">
        <v>0</v>
      </c>
      <c r="AA2226">
        <v>8.0132749796955487</v>
      </c>
      <c r="AD2226">
        <v>9.8325657537612319</v>
      </c>
      <c r="AE2226">
        <v>10.006399433815936</v>
      </c>
    </row>
    <row r="2227" spans="1:31">
      <c r="A2227">
        <v>10</v>
      </c>
      <c r="B2227">
        <v>418</v>
      </c>
      <c r="C2227">
        <v>2006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56</v>
      </c>
      <c r="N2227">
        <v>99</v>
      </c>
      <c r="O2227">
        <v>99</v>
      </c>
      <c r="P2227">
        <v>9999</v>
      </c>
      <c r="Q2227">
        <v>3004</v>
      </c>
      <c r="R2227">
        <v>189496</v>
      </c>
      <c r="S2227">
        <v>189486</v>
      </c>
      <c r="T2227">
        <v>13.99992084265631</v>
      </c>
      <c r="U2227">
        <v>56.00295536345692</v>
      </c>
      <c r="V2227">
        <v>81.761718412345644</v>
      </c>
      <c r="W2227">
        <v>75.464226908583314</v>
      </c>
      <c r="X2227">
        <v>0</v>
      </c>
      <c r="Y2227">
        <v>0</v>
      </c>
      <c r="AA2227">
        <v>8.0330697448337798</v>
      </c>
      <c r="AD2227">
        <v>13.534732499471456</v>
      </c>
      <c r="AE2227">
        <v>13.67229995373663</v>
      </c>
    </row>
    <row r="2228" spans="1:31">
      <c r="A2228">
        <v>10</v>
      </c>
      <c r="B2228">
        <v>419</v>
      </c>
      <c r="C2228">
        <v>2006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57</v>
      </c>
      <c r="N2228">
        <v>99</v>
      </c>
      <c r="O2228">
        <v>99</v>
      </c>
      <c r="P2228">
        <v>9999</v>
      </c>
      <c r="Q2228">
        <v>3008</v>
      </c>
      <c r="R2228">
        <v>229346</v>
      </c>
      <c r="S2228">
        <v>229336</v>
      </c>
      <c r="T2228">
        <v>14</v>
      </c>
      <c r="U2228">
        <v>57.002485436215856</v>
      </c>
      <c r="V2228">
        <v>81.09633035081923</v>
      </c>
      <c r="W2228">
        <v>74.850426012487276</v>
      </c>
      <c r="X2228">
        <v>0</v>
      </c>
      <c r="Y2228">
        <v>0</v>
      </c>
      <c r="AA2228">
        <v>8.1186111751608738</v>
      </c>
      <c r="AD2228">
        <v>16.381014690673052</v>
      </c>
      <c r="AE2228">
        <v>16.413070399535428</v>
      </c>
    </row>
    <row r="2229" spans="1:31">
      <c r="A2229">
        <v>10</v>
      </c>
      <c r="B2229">
        <v>420</v>
      </c>
      <c r="C2229">
        <v>2006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58</v>
      </c>
      <c r="N2229">
        <v>99</v>
      </c>
      <c r="O2229">
        <v>99</v>
      </c>
      <c r="P2229">
        <v>9999</v>
      </c>
      <c r="Q2229">
        <v>3039</v>
      </c>
      <c r="R2229">
        <v>236432</v>
      </c>
      <c r="S2229">
        <v>236419</v>
      </c>
      <c r="T2229">
        <v>14.000038065913243</v>
      </c>
      <c r="U2229">
        <v>58.003189252978814</v>
      </c>
      <c r="V2229">
        <v>80.348228726644294</v>
      </c>
      <c r="W2229">
        <v>74.159466032764442</v>
      </c>
      <c r="X2229">
        <v>0</v>
      </c>
      <c r="Y2229">
        <v>0</v>
      </c>
      <c r="AA2229">
        <v>8.2808179858240543</v>
      </c>
      <c r="AD2229">
        <v>16.887131518950461</v>
      </c>
      <c r="AE2229">
        <v>16.76379311688062</v>
      </c>
    </row>
    <row r="2230" spans="1:31">
      <c r="A2230">
        <v>10</v>
      </c>
      <c r="B2230">
        <v>421</v>
      </c>
      <c r="C2230">
        <v>2006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59</v>
      </c>
      <c r="N2230">
        <v>99</v>
      </c>
      <c r="O2230">
        <v>99</v>
      </c>
      <c r="P2230">
        <v>9999</v>
      </c>
      <c r="Q2230">
        <v>2974</v>
      </c>
      <c r="R2230">
        <v>198649</v>
      </c>
      <c r="S2230">
        <v>198641</v>
      </c>
      <c r="T2230">
        <v>14.000105714098735</v>
      </c>
      <c r="U2230">
        <v>59.002376145911491</v>
      </c>
      <c r="V2230">
        <v>79.819433178460244</v>
      </c>
      <c r="W2230">
        <v>73.671874386456452</v>
      </c>
      <c r="X2230">
        <v>0</v>
      </c>
      <c r="Y2230">
        <v>0</v>
      </c>
      <c r="AA2230">
        <v>8.4272376647971736</v>
      </c>
      <c r="AD2230">
        <v>14.188484592220975</v>
      </c>
      <c r="AE2230">
        <v>13.992455511029064</v>
      </c>
    </row>
    <row r="2231" spans="1:31">
      <c r="A2231">
        <v>10</v>
      </c>
      <c r="B2231">
        <v>422</v>
      </c>
      <c r="C2231">
        <v>2006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60</v>
      </c>
      <c r="N2231">
        <v>99</v>
      </c>
      <c r="O2231">
        <v>99</v>
      </c>
      <c r="P2231">
        <v>9999</v>
      </c>
      <c r="Q2231">
        <v>2856</v>
      </c>
      <c r="R2231">
        <v>130885</v>
      </c>
      <c r="S2231">
        <v>130880</v>
      </c>
      <c r="T2231">
        <v>16.999770791152539</v>
      </c>
      <c r="U2231">
        <v>60.00229217603912</v>
      </c>
      <c r="V2231">
        <v>79.692900562111177</v>
      </c>
      <c r="W2231">
        <v>73.555133710268251</v>
      </c>
      <c r="X2231">
        <v>0</v>
      </c>
      <c r="Y2231">
        <v>0</v>
      </c>
      <c r="AA2231">
        <v>8.51991172864855</v>
      </c>
      <c r="AD2231">
        <v>9.3484477941134436</v>
      </c>
      <c r="AE2231">
        <v>9.2046991412269179</v>
      </c>
    </row>
    <row r="2232" spans="1:31">
      <c r="A2232">
        <v>10</v>
      </c>
      <c r="B2232">
        <v>423</v>
      </c>
      <c r="C2232">
        <v>2006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61</v>
      </c>
      <c r="N2232">
        <v>99</v>
      </c>
      <c r="O2232">
        <v>99</v>
      </c>
      <c r="P2232">
        <v>9999</v>
      </c>
      <c r="Q2232">
        <v>2640</v>
      </c>
      <c r="R2232">
        <v>59148</v>
      </c>
      <c r="S2232">
        <v>59146</v>
      </c>
      <c r="T2232">
        <v>16.999644958409412</v>
      </c>
      <c r="U2232">
        <v>61.002062692320706</v>
      </c>
      <c r="V2232">
        <v>79.991025385188763</v>
      </c>
      <c r="W2232">
        <v>73.830377371250307</v>
      </c>
      <c r="X2232">
        <v>0</v>
      </c>
      <c r="Y2232">
        <v>0</v>
      </c>
      <c r="AA2232">
        <v>8.5221727618758063</v>
      </c>
      <c r="AD2232">
        <v>4.2246398756635379</v>
      </c>
      <c r="AE2232">
        <v>4.1752625450104128</v>
      </c>
    </row>
    <row r="2233" spans="1:31">
      <c r="A2233">
        <v>10</v>
      </c>
      <c r="B2233">
        <v>424</v>
      </c>
      <c r="C2233">
        <v>2006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62</v>
      </c>
      <c r="N2233">
        <v>99</v>
      </c>
      <c r="O2233">
        <v>99</v>
      </c>
      <c r="P2233">
        <v>9999</v>
      </c>
      <c r="Q2233">
        <v>2137</v>
      </c>
      <c r="R2233">
        <v>18622</v>
      </c>
      <c r="S2233">
        <v>18622</v>
      </c>
      <c r="T2233">
        <v>16.999838900225541</v>
      </c>
      <c r="U2233">
        <v>62</v>
      </c>
      <c r="V2233">
        <v>80.891891171720715</v>
      </c>
      <c r="W2233">
        <v>74.663215551498524</v>
      </c>
      <c r="X2233">
        <v>0</v>
      </c>
      <c r="Y2233">
        <v>0</v>
      </c>
      <c r="AA2233">
        <v>8.4970109240569336</v>
      </c>
      <c r="AB2233">
        <v>0</v>
      </c>
      <c r="AD2233">
        <v>1.3300744533138298</v>
      </c>
      <c r="AE2233">
        <v>1.3294020209006965</v>
      </c>
    </row>
    <row r="2234" spans="1:31">
      <c r="A2234">
        <v>10</v>
      </c>
      <c r="B2234">
        <v>425</v>
      </c>
      <c r="C2234">
        <v>2006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63</v>
      </c>
      <c r="N2234">
        <v>99</v>
      </c>
      <c r="O2234">
        <v>99</v>
      </c>
      <c r="P2234">
        <v>9999</v>
      </c>
      <c r="Q2234">
        <v>1216</v>
      </c>
      <c r="R2234">
        <v>3837</v>
      </c>
      <c r="S2234">
        <v>3837</v>
      </c>
      <c r="T2234">
        <v>17</v>
      </c>
      <c r="U2234">
        <v>63</v>
      </c>
      <c r="V2234">
        <v>82.051197342633102</v>
      </c>
      <c r="W2234">
        <v>75.733255147250389</v>
      </c>
      <c r="X2234">
        <v>0</v>
      </c>
      <c r="Y2234">
        <v>0</v>
      </c>
      <c r="AA2234">
        <v>8.6706544920577198</v>
      </c>
      <c r="AB2234">
        <v>0</v>
      </c>
      <c r="AD2234">
        <v>0.2740573341942415</v>
      </c>
      <c r="AE2234">
        <v>0.27784446245029421</v>
      </c>
    </row>
    <row r="2235" spans="1:31">
      <c r="A2235">
        <v>10</v>
      </c>
      <c r="B2235">
        <v>426</v>
      </c>
      <c r="C2235">
        <v>2006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64</v>
      </c>
      <c r="N2235">
        <v>99</v>
      </c>
      <c r="O2235">
        <v>99</v>
      </c>
      <c r="P2235">
        <v>9999</v>
      </c>
      <c r="Q2235">
        <v>453</v>
      </c>
      <c r="R2235">
        <v>732</v>
      </c>
      <c r="S2235">
        <v>732</v>
      </c>
      <c r="T2235">
        <v>17</v>
      </c>
      <c r="U2235">
        <v>64</v>
      </c>
      <c r="V2235">
        <v>82.559839913799649</v>
      </c>
      <c r="W2235">
        <v>76.2027322404372</v>
      </c>
      <c r="X2235">
        <v>0</v>
      </c>
      <c r="Y2235">
        <v>0</v>
      </c>
      <c r="AA2235">
        <v>9.089190311188343</v>
      </c>
      <c r="AB2235">
        <v>0</v>
      </c>
      <c r="AD2235">
        <v>5.2283025444405745E-2</v>
      </c>
      <c r="AE2235">
        <v>5.3334097024701321E-2</v>
      </c>
    </row>
    <row r="2236" spans="1:31">
      <c r="A2236">
        <v>10</v>
      </c>
      <c r="B2236">
        <v>427</v>
      </c>
      <c r="C2236">
        <v>2006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65</v>
      </c>
      <c r="N2236">
        <v>99</v>
      </c>
      <c r="O2236">
        <v>99</v>
      </c>
      <c r="P2236">
        <v>9999</v>
      </c>
      <c r="Q2236">
        <v>60</v>
      </c>
      <c r="R2236">
        <v>61</v>
      </c>
      <c r="S2236">
        <v>61</v>
      </c>
      <c r="T2236">
        <v>16.9016393442623</v>
      </c>
      <c r="U2236">
        <v>65</v>
      </c>
      <c r="V2236">
        <v>78.368825817451977</v>
      </c>
      <c r="W2236">
        <v>72.334426229508225</v>
      </c>
      <c r="X2236">
        <v>0</v>
      </c>
      <c r="Y2236">
        <v>0</v>
      </c>
      <c r="AA2236">
        <v>11.401148708963447</v>
      </c>
      <c r="AB2236">
        <v>0</v>
      </c>
      <c r="AD2236">
        <v>4.3569187870338109E-3</v>
      </c>
      <c r="AE2236">
        <v>4.2188899633525748E-3</v>
      </c>
    </row>
    <row r="2237" spans="1:31">
      <c r="A2237">
        <v>10</v>
      </c>
      <c r="B2237">
        <v>428</v>
      </c>
      <c r="C2237">
        <v>2006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66</v>
      </c>
      <c r="N2237">
        <v>99</v>
      </c>
      <c r="O2237">
        <v>99</v>
      </c>
      <c r="P2237">
        <v>9999</v>
      </c>
    </row>
    <row r="2238" spans="1:31">
      <c r="A2238">
        <v>10</v>
      </c>
      <c r="B2238">
        <v>429</v>
      </c>
      <c r="C2238">
        <v>2006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67</v>
      </c>
      <c r="N2238">
        <v>99</v>
      </c>
      <c r="O2238">
        <v>99</v>
      </c>
      <c r="P2238">
        <v>9999</v>
      </c>
    </row>
    <row r="2239" spans="1:31">
      <c r="A2239">
        <v>10</v>
      </c>
      <c r="B2239">
        <v>430</v>
      </c>
      <c r="C2239">
        <v>2006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68</v>
      </c>
      <c r="N2239">
        <v>99</v>
      </c>
      <c r="O2239">
        <v>99</v>
      </c>
      <c r="P2239">
        <v>9999</v>
      </c>
    </row>
    <row r="2240" spans="1:31">
      <c r="A2240">
        <v>10</v>
      </c>
      <c r="B2240">
        <v>431</v>
      </c>
      <c r="C2240">
        <v>2005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35</v>
      </c>
      <c r="N2240">
        <v>99</v>
      </c>
      <c r="O2240">
        <v>99</v>
      </c>
      <c r="P2240">
        <v>9999</v>
      </c>
      <c r="Q2240">
        <v>12</v>
      </c>
      <c r="R2240">
        <v>20</v>
      </c>
      <c r="S2240">
        <v>20</v>
      </c>
      <c r="T2240">
        <v>2</v>
      </c>
      <c r="U2240">
        <v>35</v>
      </c>
      <c r="V2240">
        <v>69.035752979414937</v>
      </c>
      <c r="W2240">
        <v>63.72</v>
      </c>
      <c r="X2240">
        <v>0</v>
      </c>
      <c r="Y2240">
        <v>0</v>
      </c>
      <c r="AA2240">
        <v>15.683194827585339</v>
      </c>
      <c r="AB2240">
        <v>0</v>
      </c>
      <c r="AD2240">
        <v>1.4647421907270106E-3</v>
      </c>
      <c r="AE2240">
        <v>1.2480613244215835E-3</v>
      </c>
    </row>
    <row r="2241" spans="1:31">
      <c r="A2241">
        <v>10</v>
      </c>
      <c r="B2241">
        <v>432</v>
      </c>
      <c r="C2241">
        <v>2005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99</v>
      </c>
      <c r="J2241">
        <v>999</v>
      </c>
      <c r="K2241">
        <v>99</v>
      </c>
      <c r="L2241">
        <v>99</v>
      </c>
      <c r="M2241">
        <v>36</v>
      </c>
      <c r="N2241">
        <v>99</v>
      </c>
      <c r="O2241">
        <v>99</v>
      </c>
      <c r="P2241">
        <v>9999</v>
      </c>
      <c r="Q2241">
        <v>6</v>
      </c>
      <c r="R2241">
        <v>6</v>
      </c>
      <c r="S2241">
        <v>6</v>
      </c>
      <c r="T2241">
        <v>2</v>
      </c>
      <c r="U2241">
        <v>36</v>
      </c>
      <c r="V2241">
        <v>75.496569158540979</v>
      </c>
      <c r="W2241">
        <v>69.683333333333351</v>
      </c>
      <c r="X2241">
        <v>0</v>
      </c>
      <c r="Y2241">
        <v>0</v>
      </c>
      <c r="AA2241">
        <v>11.57359302704025</v>
      </c>
      <c r="AB2241">
        <v>0</v>
      </c>
      <c r="AD2241">
        <v>4.3942265721810304E-4</v>
      </c>
      <c r="AE2241">
        <v>4.094589137952481E-4</v>
      </c>
    </row>
    <row r="2242" spans="1:31">
      <c r="A2242">
        <v>10</v>
      </c>
      <c r="B2242">
        <v>433</v>
      </c>
      <c r="C2242">
        <v>2005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99</v>
      </c>
      <c r="J2242">
        <v>999</v>
      </c>
      <c r="K2242">
        <v>99</v>
      </c>
      <c r="L2242">
        <v>99</v>
      </c>
      <c r="M2242">
        <v>37</v>
      </c>
      <c r="N2242">
        <v>99</v>
      </c>
      <c r="O2242">
        <v>99</v>
      </c>
      <c r="P2242">
        <v>9999</v>
      </c>
      <c r="Q2242">
        <v>3</v>
      </c>
      <c r="R2242">
        <v>4</v>
      </c>
      <c r="S2242">
        <v>4</v>
      </c>
      <c r="T2242">
        <v>2</v>
      </c>
      <c r="U2242">
        <v>37</v>
      </c>
      <c r="V2242">
        <v>78.33152762730225</v>
      </c>
      <c r="W2242">
        <v>72.300000000000011</v>
      </c>
      <c r="X2242">
        <v>0</v>
      </c>
      <c r="Y2242">
        <v>0</v>
      </c>
      <c r="AA2242">
        <v>11.227199116431418</v>
      </c>
      <c r="AB2242">
        <v>0</v>
      </c>
      <c r="AD2242">
        <v>2.9294843814540214E-4</v>
      </c>
      <c r="AE2242">
        <v>2.8322295591864558E-4</v>
      </c>
    </row>
    <row r="2243" spans="1:31">
      <c r="A2243">
        <v>10</v>
      </c>
      <c r="B2243">
        <v>434</v>
      </c>
      <c r="C2243">
        <v>2005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99</v>
      </c>
      <c r="J2243">
        <v>999</v>
      </c>
      <c r="K2243">
        <v>99</v>
      </c>
      <c r="L2243">
        <v>99</v>
      </c>
      <c r="M2243">
        <v>38</v>
      </c>
      <c r="N2243">
        <v>99</v>
      </c>
      <c r="O2243">
        <v>99</v>
      </c>
      <c r="P2243">
        <v>9999</v>
      </c>
      <c r="Q2243">
        <v>7</v>
      </c>
      <c r="R2243">
        <v>9</v>
      </c>
      <c r="S2243">
        <v>9</v>
      </c>
      <c r="T2243">
        <v>2</v>
      </c>
      <c r="U2243">
        <v>38</v>
      </c>
      <c r="V2243">
        <v>75.791501143613814</v>
      </c>
      <c r="W2243">
        <v>69.955555555555563</v>
      </c>
      <c r="X2243">
        <v>0</v>
      </c>
      <c r="Y2243">
        <v>0</v>
      </c>
      <c r="AA2243">
        <v>8.3650212340981245</v>
      </c>
      <c r="AB2243">
        <v>0</v>
      </c>
      <c r="AD2243">
        <v>6.591339858271544E-4</v>
      </c>
      <c r="AE2243">
        <v>6.1658773529176783E-4</v>
      </c>
    </row>
    <row r="2244" spans="1:31">
      <c r="A2244">
        <v>10</v>
      </c>
      <c r="B2244">
        <v>435</v>
      </c>
      <c r="C2244">
        <v>2005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99</v>
      </c>
      <c r="J2244">
        <v>999</v>
      </c>
      <c r="K2244">
        <v>99</v>
      </c>
      <c r="L2244">
        <v>99</v>
      </c>
      <c r="M2244">
        <v>39</v>
      </c>
      <c r="N2244">
        <v>99</v>
      </c>
      <c r="O2244">
        <v>99</v>
      </c>
      <c r="P2244">
        <v>9999</v>
      </c>
      <c r="Q2244">
        <v>11</v>
      </c>
      <c r="R2244">
        <v>13</v>
      </c>
      <c r="S2244">
        <v>13</v>
      </c>
      <c r="T2244">
        <v>2</v>
      </c>
      <c r="U2244">
        <v>39</v>
      </c>
      <c r="V2244">
        <v>80.815067922326861</v>
      </c>
      <c r="W2244">
        <v>74.592307692307713</v>
      </c>
      <c r="X2244">
        <v>0</v>
      </c>
      <c r="Y2244">
        <v>0</v>
      </c>
      <c r="AA2244">
        <v>10.533715944415544</v>
      </c>
      <c r="AB2244">
        <v>0</v>
      </c>
      <c r="AD2244">
        <v>9.5208242397255675E-4</v>
      </c>
      <c r="AE2244">
        <v>9.4965871491808635E-4</v>
      </c>
    </row>
    <row r="2245" spans="1:31">
      <c r="A2245">
        <v>10</v>
      </c>
      <c r="B2245">
        <v>436</v>
      </c>
      <c r="C2245">
        <v>2005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99</v>
      </c>
      <c r="J2245">
        <v>999</v>
      </c>
      <c r="K2245">
        <v>99</v>
      </c>
      <c r="L2245">
        <v>99</v>
      </c>
      <c r="M2245">
        <v>40</v>
      </c>
      <c r="N2245">
        <v>99</v>
      </c>
      <c r="O2245">
        <v>99</v>
      </c>
      <c r="P2245">
        <v>9999</v>
      </c>
      <c r="Q2245">
        <v>12</v>
      </c>
      <c r="R2245">
        <v>18</v>
      </c>
      <c r="S2245">
        <v>18</v>
      </c>
      <c r="T2245">
        <v>5</v>
      </c>
      <c r="U2245">
        <v>40</v>
      </c>
      <c r="V2245">
        <v>87.8957505718069</v>
      </c>
      <c r="W2245">
        <v>81.12777777777778</v>
      </c>
      <c r="X2245">
        <v>0</v>
      </c>
      <c r="Y2245">
        <v>0</v>
      </c>
      <c r="AA2245">
        <v>14.87095624047665</v>
      </c>
      <c r="AB2245">
        <v>0</v>
      </c>
      <c r="AD2245">
        <v>1.318267971654309E-3</v>
      </c>
      <c r="AE2245">
        <v>1.4301192341908649E-3</v>
      </c>
    </row>
    <row r="2246" spans="1:31">
      <c r="A2246">
        <v>10</v>
      </c>
      <c r="B2246">
        <v>437</v>
      </c>
      <c r="C2246">
        <v>2005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99</v>
      </c>
      <c r="J2246">
        <v>999</v>
      </c>
      <c r="K2246">
        <v>99</v>
      </c>
      <c r="L2246">
        <v>99</v>
      </c>
      <c r="M2246">
        <v>41</v>
      </c>
      <c r="N2246">
        <v>99</v>
      </c>
      <c r="O2246">
        <v>99</v>
      </c>
      <c r="P2246">
        <v>9999</v>
      </c>
      <c r="Q2246">
        <v>24</v>
      </c>
      <c r="R2246">
        <v>26</v>
      </c>
      <c r="S2246">
        <v>26</v>
      </c>
      <c r="T2246">
        <v>5</v>
      </c>
      <c r="U2246">
        <v>41</v>
      </c>
      <c r="V2246">
        <v>82.727727310609197</v>
      </c>
      <c r="W2246">
        <v>76.35769230769229</v>
      </c>
      <c r="X2246">
        <v>0</v>
      </c>
      <c r="Y2246">
        <v>0</v>
      </c>
      <c r="AA2246">
        <v>15.248409074062131</v>
      </c>
      <c r="AB2246">
        <v>0</v>
      </c>
      <c r="AD2246">
        <v>1.9041648479451135E-3</v>
      </c>
      <c r="AE2246">
        <v>1.9442687910971195E-3</v>
      </c>
    </row>
    <row r="2247" spans="1:31">
      <c r="A2247">
        <v>10</v>
      </c>
      <c r="B2247">
        <v>438</v>
      </c>
      <c r="C2247">
        <v>2005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99</v>
      </c>
      <c r="J2247">
        <v>999</v>
      </c>
      <c r="K2247">
        <v>99</v>
      </c>
      <c r="L2247">
        <v>99</v>
      </c>
      <c r="M2247">
        <v>42</v>
      </c>
      <c r="N2247">
        <v>99</v>
      </c>
      <c r="O2247">
        <v>99</v>
      </c>
      <c r="P2247">
        <v>9999</v>
      </c>
      <c r="Q2247">
        <v>45</v>
      </c>
      <c r="R2247">
        <v>57</v>
      </c>
      <c r="S2247">
        <v>57</v>
      </c>
      <c r="T2247">
        <v>5</v>
      </c>
      <c r="U2247">
        <v>42</v>
      </c>
      <c r="V2247">
        <v>86.481914428541572</v>
      </c>
      <c r="W2247">
        <v>79.822807017543809</v>
      </c>
      <c r="X2247">
        <v>0</v>
      </c>
      <c r="Y2247">
        <v>0</v>
      </c>
      <c r="AA2247">
        <v>15.119547212470676</v>
      </c>
      <c r="AB2247">
        <v>0</v>
      </c>
      <c r="AD2247">
        <v>4.1745152435719779E-3</v>
      </c>
      <c r="AE2247">
        <v>4.4558648932719411E-3</v>
      </c>
    </row>
    <row r="2248" spans="1:31">
      <c r="A2248">
        <v>10</v>
      </c>
      <c r="B2248">
        <v>439</v>
      </c>
      <c r="C2248">
        <v>2005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99</v>
      </c>
      <c r="J2248">
        <v>999</v>
      </c>
      <c r="K2248">
        <v>99</v>
      </c>
      <c r="L2248">
        <v>99</v>
      </c>
      <c r="M2248">
        <v>43</v>
      </c>
      <c r="N2248">
        <v>99</v>
      </c>
      <c r="O2248">
        <v>99</v>
      </c>
      <c r="P2248">
        <v>9999</v>
      </c>
      <c r="Q2248">
        <v>62</v>
      </c>
      <c r="R2248">
        <v>71</v>
      </c>
      <c r="S2248">
        <v>71</v>
      </c>
      <c r="T2248">
        <v>5</v>
      </c>
      <c r="U2248">
        <v>43</v>
      </c>
      <c r="V2248">
        <v>87.461279050249502</v>
      </c>
      <c r="W2248">
        <v>80.72676056338031</v>
      </c>
      <c r="X2248">
        <v>0</v>
      </c>
      <c r="Y2248">
        <v>0</v>
      </c>
      <c r="AA2248">
        <v>13.178043601689188</v>
      </c>
      <c r="AB2248">
        <v>0</v>
      </c>
      <c r="AD2248">
        <v>5.199834777080887E-3</v>
      </c>
      <c r="AE2248">
        <v>5.6131420959312228E-3</v>
      </c>
    </row>
    <row r="2249" spans="1:31">
      <c r="A2249">
        <v>10</v>
      </c>
      <c r="B2249">
        <v>440</v>
      </c>
      <c r="C2249">
        <v>2005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99</v>
      </c>
      <c r="J2249">
        <v>999</v>
      </c>
      <c r="K2249">
        <v>99</v>
      </c>
      <c r="L2249">
        <v>99</v>
      </c>
      <c r="M2249">
        <v>44</v>
      </c>
      <c r="N2249">
        <v>99</v>
      </c>
      <c r="O2249">
        <v>99</v>
      </c>
      <c r="P2249">
        <v>9999</v>
      </c>
      <c r="Q2249">
        <v>119</v>
      </c>
      <c r="R2249">
        <v>143</v>
      </c>
      <c r="S2249">
        <v>143</v>
      </c>
      <c r="T2249">
        <v>5</v>
      </c>
      <c r="U2249">
        <v>44</v>
      </c>
      <c r="V2249">
        <v>86.78071657486602</v>
      </c>
      <c r="W2249">
        <v>80.098601398601389</v>
      </c>
      <c r="X2249">
        <v>0</v>
      </c>
      <c r="Y2249">
        <v>0</v>
      </c>
      <c r="AA2249">
        <v>11.606984791323336</v>
      </c>
      <c r="AB2249">
        <v>0</v>
      </c>
      <c r="AD2249">
        <v>1.0472906663698121E-2</v>
      </c>
      <c r="AE2249">
        <v>1.1217372266209402E-2</v>
      </c>
    </row>
    <row r="2250" spans="1:31">
      <c r="A2250">
        <v>10</v>
      </c>
      <c r="B2250">
        <v>441</v>
      </c>
      <c r="C2250">
        <v>2005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99</v>
      </c>
      <c r="J2250">
        <v>999</v>
      </c>
      <c r="K2250">
        <v>99</v>
      </c>
      <c r="L2250">
        <v>99</v>
      </c>
      <c r="M2250">
        <v>45</v>
      </c>
      <c r="N2250">
        <v>99</v>
      </c>
      <c r="O2250">
        <v>99</v>
      </c>
      <c r="P2250">
        <v>9999</v>
      </c>
      <c r="Q2250">
        <v>176</v>
      </c>
      <c r="R2250">
        <v>237</v>
      </c>
      <c r="S2250">
        <v>237</v>
      </c>
      <c r="T2250">
        <v>8</v>
      </c>
      <c r="U2250">
        <v>45</v>
      </c>
      <c r="V2250">
        <v>89.524162175258652</v>
      </c>
      <c r="W2250">
        <v>82.630801687763693</v>
      </c>
      <c r="X2250">
        <v>0</v>
      </c>
      <c r="Y2250">
        <v>0</v>
      </c>
      <c r="AA2250">
        <v>12.512124946039773</v>
      </c>
      <c r="AB2250">
        <v>0</v>
      </c>
      <c r="AD2250">
        <v>1.7357194960115077E-2</v>
      </c>
      <c r="AE2250">
        <v>1.9178757805092664E-2</v>
      </c>
    </row>
    <row r="2251" spans="1:31">
      <c r="A2251">
        <v>10</v>
      </c>
      <c r="B2251">
        <v>442</v>
      </c>
      <c r="C2251">
        <v>2005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99</v>
      </c>
      <c r="J2251">
        <v>999</v>
      </c>
      <c r="K2251">
        <v>99</v>
      </c>
      <c r="L2251">
        <v>99</v>
      </c>
      <c r="M2251">
        <v>46</v>
      </c>
      <c r="N2251">
        <v>99</v>
      </c>
      <c r="O2251">
        <v>99</v>
      </c>
      <c r="P2251">
        <v>9999</v>
      </c>
      <c r="Q2251">
        <v>312</v>
      </c>
      <c r="R2251">
        <v>456</v>
      </c>
      <c r="S2251">
        <v>456</v>
      </c>
      <c r="T2251">
        <v>8</v>
      </c>
      <c r="U2251">
        <v>46</v>
      </c>
      <c r="V2251">
        <v>89.291688050027588</v>
      </c>
      <c r="W2251">
        <v>82.416228070175507</v>
      </c>
      <c r="X2251">
        <v>0</v>
      </c>
      <c r="Y2251">
        <v>0</v>
      </c>
      <c r="AA2251">
        <v>10.653983678825451</v>
      </c>
      <c r="AB2251">
        <v>0</v>
      </c>
      <c r="AD2251">
        <v>3.3396121948575823E-2</v>
      </c>
      <c r="AE2251">
        <v>3.6805077748075246E-2</v>
      </c>
    </row>
    <row r="2252" spans="1:31">
      <c r="A2252">
        <v>10</v>
      </c>
      <c r="B2252">
        <v>443</v>
      </c>
      <c r="C2252">
        <v>2005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99</v>
      </c>
      <c r="J2252">
        <v>999</v>
      </c>
      <c r="K2252">
        <v>99</v>
      </c>
      <c r="L2252">
        <v>99</v>
      </c>
      <c r="M2252">
        <v>47</v>
      </c>
      <c r="N2252">
        <v>99</v>
      </c>
      <c r="O2252">
        <v>99</v>
      </c>
      <c r="P2252">
        <v>9999</v>
      </c>
      <c r="Q2252">
        <v>546</v>
      </c>
      <c r="R2252">
        <v>871</v>
      </c>
      <c r="S2252">
        <v>871</v>
      </c>
      <c r="T2252">
        <v>8.0068886337543059</v>
      </c>
      <c r="U2252">
        <v>47</v>
      </c>
      <c r="V2252">
        <v>88.507873168535141</v>
      </c>
      <c r="W2252">
        <v>81.692766934557923</v>
      </c>
      <c r="X2252">
        <v>0</v>
      </c>
      <c r="Y2252">
        <v>0</v>
      </c>
      <c r="AA2252">
        <v>9.7468558580657128</v>
      </c>
      <c r="AB2252">
        <v>0</v>
      </c>
      <c r="AD2252">
        <v>6.3789522406161286E-2</v>
      </c>
      <c r="AE2252">
        <v>6.9683815679867422E-2</v>
      </c>
    </row>
    <row r="2253" spans="1:31">
      <c r="A2253">
        <v>10</v>
      </c>
      <c r="B2253">
        <v>444</v>
      </c>
      <c r="C2253">
        <v>2005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99</v>
      </c>
      <c r="J2253">
        <v>999</v>
      </c>
      <c r="K2253">
        <v>99</v>
      </c>
      <c r="L2253">
        <v>99</v>
      </c>
      <c r="M2253">
        <v>48</v>
      </c>
      <c r="N2253">
        <v>99</v>
      </c>
      <c r="O2253">
        <v>99</v>
      </c>
      <c r="P2253">
        <v>9999</v>
      </c>
      <c r="Q2253">
        <v>927</v>
      </c>
      <c r="R2253">
        <v>1775</v>
      </c>
      <c r="S2253">
        <v>1775</v>
      </c>
      <c r="T2253">
        <v>8.0033802816901431</v>
      </c>
      <c r="U2253">
        <v>48</v>
      </c>
      <c r="V2253">
        <v>87.590069125478621</v>
      </c>
      <c r="W2253">
        <v>80.845633802816977</v>
      </c>
      <c r="X2253">
        <v>0</v>
      </c>
      <c r="Y2253">
        <v>0</v>
      </c>
      <c r="AA2253">
        <v>9.3794328085205088</v>
      </c>
      <c r="AB2253">
        <v>0</v>
      </c>
      <c r="AD2253">
        <v>0.12999586942702218</v>
      </c>
      <c r="AE2253">
        <v>0.1405351915535325</v>
      </c>
    </row>
    <row r="2254" spans="1:31">
      <c r="A2254">
        <v>10</v>
      </c>
      <c r="B2254">
        <v>445</v>
      </c>
      <c r="C2254">
        <v>2005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99</v>
      </c>
      <c r="J2254">
        <v>999</v>
      </c>
      <c r="K2254">
        <v>99</v>
      </c>
      <c r="L2254">
        <v>99</v>
      </c>
      <c r="M2254">
        <v>49</v>
      </c>
      <c r="N2254">
        <v>99</v>
      </c>
      <c r="O2254">
        <v>99</v>
      </c>
      <c r="P2254">
        <v>9999</v>
      </c>
      <c r="Q2254">
        <v>1319</v>
      </c>
      <c r="R2254">
        <v>3654</v>
      </c>
      <c r="S2254">
        <v>3654</v>
      </c>
      <c r="T2254">
        <v>8</v>
      </c>
      <c r="U2254">
        <v>49</v>
      </c>
      <c r="V2254">
        <v>87.184527738194603</v>
      </c>
      <c r="W2254">
        <v>80.471319102353618</v>
      </c>
      <c r="X2254">
        <v>0</v>
      </c>
      <c r="Y2254">
        <v>0</v>
      </c>
      <c r="AA2254">
        <v>9.4041791918857847</v>
      </c>
      <c r="AB2254">
        <v>0</v>
      </c>
      <c r="AD2254">
        <v>0.26760839824582477</v>
      </c>
      <c r="AE2254">
        <v>0.28796507969855328</v>
      </c>
    </row>
    <row r="2255" spans="1:31">
      <c r="A2255">
        <v>10</v>
      </c>
      <c r="B2255">
        <v>446</v>
      </c>
      <c r="C2255">
        <v>2005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99</v>
      </c>
      <c r="J2255">
        <v>999</v>
      </c>
      <c r="K2255">
        <v>99</v>
      </c>
      <c r="L2255">
        <v>99</v>
      </c>
      <c r="M2255">
        <v>50</v>
      </c>
      <c r="N2255">
        <v>99</v>
      </c>
      <c r="O2255">
        <v>99</v>
      </c>
      <c r="P2255">
        <v>9999</v>
      </c>
      <c r="Q2255">
        <v>1827</v>
      </c>
      <c r="R2255">
        <v>7721</v>
      </c>
      <c r="S2255">
        <v>7721</v>
      </c>
      <c r="T2255">
        <v>11.000777101411735</v>
      </c>
      <c r="U2255">
        <v>50</v>
      </c>
      <c r="V2255">
        <v>86.155737689965747</v>
      </c>
      <c r="W2255">
        <v>79.521745887838236</v>
      </c>
      <c r="X2255">
        <v>0</v>
      </c>
      <c r="Y2255">
        <v>0</v>
      </c>
      <c r="AA2255">
        <v>8.9570761795055649</v>
      </c>
      <c r="AB2255">
        <v>0</v>
      </c>
      <c r="AD2255">
        <v>0.56546372273016243</v>
      </c>
      <c r="AE2255">
        <v>0.60129780886861517</v>
      </c>
    </row>
    <row r="2256" spans="1:31">
      <c r="A2256">
        <v>10</v>
      </c>
      <c r="B2256">
        <v>447</v>
      </c>
      <c r="C2256">
        <v>2005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99</v>
      </c>
      <c r="J2256">
        <v>999</v>
      </c>
      <c r="K2256">
        <v>99</v>
      </c>
      <c r="L2256">
        <v>99</v>
      </c>
      <c r="M2256">
        <v>51</v>
      </c>
      <c r="N2256">
        <v>99</v>
      </c>
      <c r="O2256">
        <v>99</v>
      </c>
      <c r="P2256">
        <v>9999</v>
      </c>
      <c r="Q2256">
        <v>2266</v>
      </c>
      <c r="R2256">
        <v>15054</v>
      </c>
      <c r="S2256">
        <v>15054</v>
      </c>
      <c r="T2256">
        <v>11.000398565165401</v>
      </c>
      <c r="U2256">
        <v>51</v>
      </c>
      <c r="V2256">
        <v>85.253304787488261</v>
      </c>
      <c r="W2256">
        <v>78.688800318851946</v>
      </c>
      <c r="X2256">
        <v>0</v>
      </c>
      <c r="Y2256">
        <v>0</v>
      </c>
      <c r="AA2256">
        <v>8.7582399537483457</v>
      </c>
      <c r="AB2256">
        <v>0</v>
      </c>
      <c r="AD2256">
        <v>1.1025114469602204</v>
      </c>
      <c r="AE2256">
        <v>1.160098855427578</v>
      </c>
    </row>
    <row r="2257" spans="1:31">
      <c r="A2257">
        <v>10</v>
      </c>
      <c r="B2257">
        <v>448</v>
      </c>
      <c r="C2257">
        <v>2005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99</v>
      </c>
      <c r="J2257">
        <v>999</v>
      </c>
      <c r="K2257">
        <v>99</v>
      </c>
      <c r="L2257">
        <v>99</v>
      </c>
      <c r="M2257">
        <v>52</v>
      </c>
      <c r="N2257">
        <v>99</v>
      </c>
      <c r="O2257">
        <v>99</v>
      </c>
      <c r="P2257">
        <v>9999</v>
      </c>
      <c r="Q2257">
        <v>2598</v>
      </c>
      <c r="R2257">
        <v>29008</v>
      </c>
      <c r="S2257">
        <v>29006</v>
      </c>
      <c r="T2257">
        <v>11.000827357970218</v>
      </c>
      <c r="U2257">
        <v>52.003585465076199</v>
      </c>
      <c r="V2257">
        <v>84.425477330536864</v>
      </c>
      <c r="W2257">
        <v>77.922188512721505</v>
      </c>
      <c r="X2257">
        <v>0</v>
      </c>
      <c r="Y2257">
        <v>0</v>
      </c>
      <c r="AA2257">
        <v>8.4253809024979507</v>
      </c>
      <c r="AD2257">
        <v>2.1244620734304553</v>
      </c>
      <c r="AE2257">
        <v>2.2134980650755112</v>
      </c>
    </row>
    <row r="2258" spans="1:31">
      <c r="A2258">
        <v>10</v>
      </c>
      <c r="B2258">
        <v>449</v>
      </c>
      <c r="C2258">
        <v>2005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99</v>
      </c>
      <c r="J2258">
        <v>999</v>
      </c>
      <c r="K2258">
        <v>99</v>
      </c>
      <c r="L2258">
        <v>99</v>
      </c>
      <c r="M2258">
        <v>53</v>
      </c>
      <c r="N2258">
        <v>99</v>
      </c>
      <c r="O2258">
        <v>99</v>
      </c>
      <c r="P2258">
        <v>9999</v>
      </c>
      <c r="Q2258">
        <v>2852</v>
      </c>
      <c r="R2258">
        <v>53596</v>
      </c>
      <c r="S2258">
        <v>53594</v>
      </c>
      <c r="T2258">
        <v>11.000391820285095</v>
      </c>
      <c r="U2258">
        <v>53.001977833339552</v>
      </c>
      <c r="V2258">
        <v>83.62498211443409</v>
      </c>
      <c r="W2258">
        <v>77.184539314102366</v>
      </c>
      <c r="X2258">
        <v>0</v>
      </c>
      <c r="Y2258">
        <v>0</v>
      </c>
      <c r="AA2258">
        <v>8.2524199796358904</v>
      </c>
      <c r="AD2258">
        <v>3.9252161227102422</v>
      </c>
      <c r="AE2258">
        <v>4.0511343926017531</v>
      </c>
    </row>
    <row r="2259" spans="1:31">
      <c r="A2259">
        <v>10</v>
      </c>
      <c r="B2259">
        <v>450</v>
      </c>
      <c r="C2259">
        <v>2005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99</v>
      </c>
      <c r="J2259">
        <v>999</v>
      </c>
      <c r="K2259">
        <v>99</v>
      </c>
      <c r="L2259">
        <v>99</v>
      </c>
      <c r="M2259">
        <v>54</v>
      </c>
      <c r="N2259">
        <v>99</v>
      </c>
      <c r="O2259">
        <v>99</v>
      </c>
      <c r="P2259">
        <v>9999</v>
      </c>
      <c r="Q2259">
        <v>3043</v>
      </c>
      <c r="R2259">
        <v>90993</v>
      </c>
      <c r="S2259">
        <v>90990</v>
      </c>
      <c r="T2259">
        <v>11.000527513105405</v>
      </c>
      <c r="U2259">
        <v>54.001780415430282</v>
      </c>
      <c r="V2259">
        <v>82.783667606255051</v>
      </c>
      <c r="W2259">
        <v>76.408095395098556</v>
      </c>
      <c r="X2259">
        <v>0</v>
      </c>
      <c r="Y2259">
        <v>0</v>
      </c>
      <c r="AA2259">
        <v>8.0709025133652226</v>
      </c>
      <c r="AD2259">
        <v>6.6640643080411417</v>
      </c>
      <c r="AE2259">
        <v>6.8086843652137103</v>
      </c>
    </row>
    <row r="2260" spans="1:31">
      <c r="A2260">
        <v>10</v>
      </c>
      <c r="B2260">
        <v>451</v>
      </c>
      <c r="C2260">
        <v>2005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99</v>
      </c>
      <c r="J2260">
        <v>999</v>
      </c>
      <c r="K2260">
        <v>99</v>
      </c>
      <c r="L2260">
        <v>99</v>
      </c>
      <c r="M2260">
        <v>55</v>
      </c>
      <c r="N2260">
        <v>99</v>
      </c>
      <c r="O2260">
        <v>99</v>
      </c>
      <c r="P2260">
        <v>9999</v>
      </c>
      <c r="Q2260">
        <v>3177</v>
      </c>
      <c r="R2260">
        <v>139707</v>
      </c>
      <c r="S2260">
        <v>139703</v>
      </c>
      <c r="T2260">
        <v>13.999935579462733</v>
      </c>
      <c r="U2260">
        <v>55.00157476933208</v>
      </c>
      <c r="V2260">
        <v>82.185029130326981</v>
      </c>
      <c r="W2260">
        <v>75.855758287223253</v>
      </c>
      <c r="X2260">
        <v>0</v>
      </c>
      <c r="Y2260">
        <v>0</v>
      </c>
      <c r="AA2260">
        <v>8.0196408331878501</v>
      </c>
      <c r="AD2260">
        <v>10.23173686199492</v>
      </c>
      <c r="AE2260">
        <v>10.378257664691088</v>
      </c>
    </row>
    <row r="2261" spans="1:31">
      <c r="A2261">
        <v>10</v>
      </c>
      <c r="B2261">
        <v>452</v>
      </c>
      <c r="C2261">
        <v>2005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99</v>
      </c>
      <c r="J2261">
        <v>999</v>
      </c>
      <c r="K2261">
        <v>99</v>
      </c>
      <c r="L2261">
        <v>99</v>
      </c>
      <c r="M2261">
        <v>56</v>
      </c>
      <c r="N2261">
        <v>99</v>
      </c>
      <c r="O2261">
        <v>99</v>
      </c>
      <c r="P2261">
        <v>9999</v>
      </c>
      <c r="Q2261">
        <v>3234</v>
      </c>
      <c r="R2261">
        <v>188338</v>
      </c>
      <c r="S2261">
        <v>188335</v>
      </c>
      <c r="T2261">
        <v>14.000031857617689</v>
      </c>
      <c r="U2261">
        <v>56.000892027504179</v>
      </c>
      <c r="V2261">
        <v>81.437679297233501</v>
      </c>
      <c r="W2261">
        <v>75.166378527624602</v>
      </c>
      <c r="X2261">
        <v>0</v>
      </c>
      <c r="Y2261">
        <v>0</v>
      </c>
      <c r="AA2261">
        <v>7.936386333019648</v>
      </c>
      <c r="AD2261">
        <v>13.793330735857181</v>
      </c>
      <c r="AE2261">
        <v>13.86388111418335</v>
      </c>
    </row>
    <row r="2262" spans="1:31">
      <c r="A2262">
        <v>10</v>
      </c>
      <c r="B2262">
        <v>453</v>
      </c>
      <c r="C2262">
        <v>2005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99</v>
      </c>
      <c r="J2262">
        <v>999</v>
      </c>
      <c r="K2262">
        <v>99</v>
      </c>
      <c r="L2262">
        <v>99</v>
      </c>
      <c r="M2262">
        <v>57</v>
      </c>
      <c r="N2262">
        <v>99</v>
      </c>
      <c r="O2262">
        <v>99</v>
      </c>
      <c r="P2262">
        <v>9999</v>
      </c>
      <c r="Q2262">
        <v>3304</v>
      </c>
      <c r="R2262">
        <v>224257</v>
      </c>
      <c r="S2262">
        <v>224250</v>
      </c>
      <c r="T2262">
        <v>14.000124856749173</v>
      </c>
      <c r="U2262">
        <v>57.002287625418049</v>
      </c>
      <c r="V2262">
        <v>80.802483298731445</v>
      </c>
      <c r="W2262">
        <v>74.579628539576348</v>
      </c>
      <c r="X2262">
        <v>0</v>
      </c>
      <c r="Y2262">
        <v>0</v>
      </c>
      <c r="AA2262">
        <v>8.0054813515701984</v>
      </c>
      <c r="AD2262">
        <v>16.423934473293357</v>
      </c>
      <c r="AE2262">
        <v>16.378828296270036</v>
      </c>
    </row>
    <row r="2263" spans="1:31">
      <c r="A2263">
        <v>10</v>
      </c>
      <c r="B2263">
        <v>454</v>
      </c>
      <c r="C2263">
        <v>2005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99</v>
      </c>
      <c r="J2263">
        <v>999</v>
      </c>
      <c r="K2263">
        <v>99</v>
      </c>
      <c r="L2263">
        <v>99</v>
      </c>
      <c r="M2263">
        <v>58</v>
      </c>
      <c r="N2263">
        <v>99</v>
      </c>
      <c r="O2263">
        <v>99</v>
      </c>
      <c r="P2263">
        <v>9999</v>
      </c>
      <c r="Q2263">
        <v>3246</v>
      </c>
      <c r="R2263">
        <v>226147</v>
      </c>
      <c r="S2263">
        <v>226140</v>
      </c>
      <c r="T2263">
        <v>13.999986734292296</v>
      </c>
      <c r="U2263">
        <v>58.00179534801449</v>
      </c>
      <c r="V2263">
        <v>80.148190063569615</v>
      </c>
      <c r="W2263">
        <v>73.975595648712442</v>
      </c>
      <c r="X2263">
        <v>0</v>
      </c>
      <c r="Y2263">
        <v>0</v>
      </c>
      <c r="AA2263">
        <v>8.1514688277175011</v>
      </c>
      <c r="AD2263">
        <v>16.56235261031706</v>
      </c>
      <c r="AE2263">
        <v>16.383097696257177</v>
      </c>
    </row>
    <row r="2264" spans="1:31">
      <c r="A2264">
        <v>10</v>
      </c>
      <c r="B2264">
        <v>455</v>
      </c>
      <c r="C2264">
        <v>2005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99</v>
      </c>
      <c r="J2264">
        <v>999</v>
      </c>
      <c r="K2264">
        <v>99</v>
      </c>
      <c r="L2264">
        <v>99</v>
      </c>
      <c r="M2264">
        <v>59</v>
      </c>
      <c r="N2264">
        <v>99</v>
      </c>
      <c r="O2264">
        <v>99</v>
      </c>
      <c r="P2264">
        <v>9999</v>
      </c>
      <c r="Q2264">
        <v>3222</v>
      </c>
      <c r="R2264">
        <v>186679</v>
      </c>
      <c r="S2264">
        <v>186665</v>
      </c>
      <c r="T2264">
        <v>14.000016070366785</v>
      </c>
      <c r="U2264">
        <v>59.004425039509286</v>
      </c>
      <c r="V2264">
        <v>79.630237179897904</v>
      </c>
      <c r="W2264">
        <v>73.496016393003515</v>
      </c>
      <c r="X2264">
        <v>0</v>
      </c>
      <c r="Y2264">
        <v>0</v>
      </c>
      <c r="AA2264">
        <v>8.3318182427985246</v>
      </c>
      <c r="AD2264">
        <v>13.671830371136378</v>
      </c>
      <c r="AE2264">
        <v>13.435593553947776</v>
      </c>
    </row>
    <row r="2265" spans="1:31">
      <c r="A2265">
        <v>10</v>
      </c>
      <c r="B2265">
        <v>456</v>
      </c>
      <c r="C2265">
        <v>2005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99</v>
      </c>
      <c r="J2265">
        <v>999</v>
      </c>
      <c r="K2265">
        <v>99</v>
      </c>
      <c r="L2265">
        <v>99</v>
      </c>
      <c r="M2265">
        <v>60</v>
      </c>
      <c r="N2265">
        <v>99</v>
      </c>
      <c r="O2265">
        <v>99</v>
      </c>
      <c r="P2265">
        <v>9999</v>
      </c>
      <c r="Q2265">
        <v>3092</v>
      </c>
      <c r="R2265">
        <v>120967</v>
      </c>
      <c r="S2265">
        <v>120964</v>
      </c>
      <c r="T2265">
        <v>16.999627997718381</v>
      </c>
      <c r="U2265">
        <v>60.001488046030225</v>
      </c>
      <c r="V2265">
        <v>79.523040136619002</v>
      </c>
      <c r="W2265">
        <v>73.399128666379823</v>
      </c>
      <c r="X2265">
        <v>0</v>
      </c>
      <c r="Y2265">
        <v>0</v>
      </c>
      <c r="AA2265">
        <v>8.4655917441113058</v>
      </c>
      <c r="AD2265">
        <v>8.8592734292837125</v>
      </c>
      <c r="AE2265">
        <v>8.6951525610566307</v>
      </c>
    </row>
    <row r="2266" spans="1:31">
      <c r="A2266">
        <v>10</v>
      </c>
      <c r="B2266">
        <v>457</v>
      </c>
      <c r="C2266">
        <v>2005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99</v>
      </c>
      <c r="J2266">
        <v>999</v>
      </c>
      <c r="K2266">
        <v>99</v>
      </c>
      <c r="L2266">
        <v>99</v>
      </c>
      <c r="M2266">
        <v>61</v>
      </c>
      <c r="N2266">
        <v>99</v>
      </c>
      <c r="O2266">
        <v>99</v>
      </c>
      <c r="P2266">
        <v>9999</v>
      </c>
      <c r="Q2266">
        <v>2807</v>
      </c>
      <c r="R2266">
        <v>54051</v>
      </c>
      <c r="S2266">
        <v>54048</v>
      </c>
      <c r="T2266">
        <v>16.999666981184436</v>
      </c>
      <c r="U2266">
        <v>61.003385879218477</v>
      </c>
      <c r="V2266">
        <v>79.851453817866087</v>
      </c>
      <c r="W2266">
        <v>73.700860346358382</v>
      </c>
      <c r="X2266">
        <v>0</v>
      </c>
      <c r="Y2266">
        <v>0</v>
      </c>
      <c r="AA2266">
        <v>8.5292155094664377</v>
      </c>
      <c r="AD2266">
        <v>3.9585390075492799</v>
      </c>
      <c r="AE2266">
        <v>3.9010574666712574</v>
      </c>
    </row>
    <row r="2267" spans="1:31">
      <c r="A2267">
        <v>10</v>
      </c>
      <c r="B2267">
        <v>458</v>
      </c>
      <c r="C2267">
        <v>2005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99</v>
      </c>
      <c r="J2267">
        <v>999</v>
      </c>
      <c r="K2267">
        <v>99</v>
      </c>
      <c r="L2267">
        <v>99</v>
      </c>
      <c r="M2267">
        <v>62</v>
      </c>
      <c r="N2267">
        <v>99</v>
      </c>
      <c r="O2267">
        <v>99</v>
      </c>
      <c r="P2267">
        <v>9999</v>
      </c>
      <c r="Q2267">
        <v>2261</v>
      </c>
      <c r="R2267">
        <v>16888</v>
      </c>
      <c r="S2267">
        <v>16888</v>
      </c>
      <c r="T2267">
        <v>17</v>
      </c>
      <c r="U2267">
        <v>62</v>
      </c>
      <c r="V2267">
        <v>80.717523081131105</v>
      </c>
      <c r="W2267">
        <v>74.50227380388462</v>
      </c>
      <c r="X2267">
        <v>0</v>
      </c>
      <c r="Y2267">
        <v>0</v>
      </c>
      <c r="AA2267">
        <v>8.54393289065505</v>
      </c>
      <c r="AB2267">
        <v>0</v>
      </c>
      <c r="AD2267">
        <v>1.2368283058498877</v>
      </c>
      <c r="AE2267">
        <v>1.2321906538322536</v>
      </c>
    </row>
    <row r="2268" spans="1:31">
      <c r="A2268">
        <v>10</v>
      </c>
      <c r="B2268">
        <v>459</v>
      </c>
      <c r="C2268">
        <v>2005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99</v>
      </c>
      <c r="J2268">
        <v>999</v>
      </c>
      <c r="K2268">
        <v>99</v>
      </c>
      <c r="L2268">
        <v>99</v>
      </c>
      <c r="M2268">
        <v>63</v>
      </c>
      <c r="N2268">
        <v>99</v>
      </c>
      <c r="O2268">
        <v>99</v>
      </c>
      <c r="P2268">
        <v>9999</v>
      </c>
      <c r="Q2268">
        <v>1190</v>
      </c>
      <c r="R2268">
        <v>3478</v>
      </c>
      <c r="S2268">
        <v>3478</v>
      </c>
      <c r="T2268">
        <v>16.999137435307645</v>
      </c>
      <c r="U2268">
        <v>63</v>
      </c>
      <c r="V2268">
        <v>82.61005409641912</v>
      </c>
      <c r="W2268">
        <v>76.249079930994711</v>
      </c>
      <c r="X2268">
        <v>0</v>
      </c>
      <c r="Y2268">
        <v>0</v>
      </c>
      <c r="AA2268">
        <v>8.8520867553393341</v>
      </c>
      <c r="AB2268">
        <v>0</v>
      </c>
      <c r="AD2268">
        <v>0.25471866696742707</v>
      </c>
      <c r="AE2268">
        <v>0.25971339397916998</v>
      </c>
    </row>
    <row r="2269" spans="1:31">
      <c r="A2269">
        <v>10</v>
      </c>
      <c r="B2269">
        <v>460</v>
      </c>
      <c r="C2269">
        <v>2005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99</v>
      </c>
      <c r="J2269">
        <v>999</v>
      </c>
      <c r="K2269">
        <v>99</v>
      </c>
      <c r="L2269">
        <v>99</v>
      </c>
      <c r="M2269">
        <v>64</v>
      </c>
      <c r="N2269">
        <v>99</v>
      </c>
      <c r="O2269">
        <v>99</v>
      </c>
      <c r="P2269">
        <v>9999</v>
      </c>
      <c r="Q2269">
        <v>428</v>
      </c>
      <c r="R2269">
        <v>669</v>
      </c>
      <c r="S2269">
        <v>669</v>
      </c>
      <c r="T2269">
        <v>17</v>
      </c>
      <c r="U2269">
        <v>64</v>
      </c>
      <c r="V2269">
        <v>82.42877987714725</v>
      </c>
      <c r="W2269">
        <v>76.081763826606945</v>
      </c>
      <c r="X2269">
        <v>0</v>
      </c>
      <c r="Y2269">
        <v>0</v>
      </c>
      <c r="AA2269">
        <v>9.4332061069883277</v>
      </c>
      <c r="AB2269">
        <v>0</v>
      </c>
      <c r="AD2269">
        <v>4.8995626279818495E-2</v>
      </c>
      <c r="AE2269">
        <v>4.9846750575437006E-2</v>
      </c>
    </row>
    <row r="2270" spans="1:31">
      <c r="A2270">
        <v>10</v>
      </c>
      <c r="B2270">
        <v>461</v>
      </c>
      <c r="C2270">
        <v>2005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99</v>
      </c>
      <c r="J2270">
        <v>999</v>
      </c>
      <c r="K2270">
        <v>99</v>
      </c>
      <c r="L2270">
        <v>99</v>
      </c>
      <c r="M2270">
        <v>65</v>
      </c>
      <c r="N2270">
        <v>99</v>
      </c>
      <c r="O2270">
        <v>99</v>
      </c>
      <c r="P2270">
        <v>9999</v>
      </c>
      <c r="Q2270">
        <v>64</v>
      </c>
      <c r="R2270">
        <v>76</v>
      </c>
      <c r="S2270">
        <v>76</v>
      </c>
      <c r="T2270">
        <v>17</v>
      </c>
      <c r="U2270">
        <v>65</v>
      </c>
      <c r="V2270">
        <v>77.610195586474234</v>
      </c>
      <c r="W2270">
        <v>71.634210526315769</v>
      </c>
      <c r="X2270">
        <v>0</v>
      </c>
      <c r="Y2270">
        <v>0</v>
      </c>
      <c r="AA2270">
        <v>10.828781734360398</v>
      </c>
      <c r="AB2270">
        <v>0</v>
      </c>
      <c r="AD2270">
        <v>5.5660203247626392E-3</v>
      </c>
      <c r="AE2270">
        <v>5.3316819384933937E-3</v>
      </c>
    </row>
    <row r="2271" spans="1:31">
      <c r="A2271">
        <v>10</v>
      </c>
      <c r="B2271">
        <v>462</v>
      </c>
      <c r="C2271">
        <v>2005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99</v>
      </c>
      <c r="J2271">
        <v>999</v>
      </c>
      <c r="K2271">
        <v>99</v>
      </c>
      <c r="L2271">
        <v>99</v>
      </c>
      <c r="M2271">
        <v>66</v>
      </c>
      <c r="N2271">
        <v>99</v>
      </c>
      <c r="O2271">
        <v>99</v>
      </c>
      <c r="P2271">
        <v>9999</v>
      </c>
    </row>
    <row r="2272" spans="1:31">
      <c r="A2272">
        <v>10</v>
      </c>
      <c r="B2272">
        <v>463</v>
      </c>
      <c r="C2272">
        <v>2005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99</v>
      </c>
      <c r="J2272">
        <v>999</v>
      </c>
      <c r="K2272">
        <v>99</v>
      </c>
      <c r="L2272">
        <v>99</v>
      </c>
      <c r="M2272">
        <v>67</v>
      </c>
      <c r="N2272">
        <v>99</v>
      </c>
      <c r="O2272">
        <v>99</v>
      </c>
      <c r="P2272">
        <v>9999</v>
      </c>
    </row>
    <row r="2273" spans="1:31">
      <c r="A2273">
        <v>10</v>
      </c>
      <c r="B2273">
        <v>464</v>
      </c>
      <c r="C2273">
        <v>2005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99</v>
      </c>
      <c r="J2273">
        <v>999</v>
      </c>
      <c r="K2273">
        <v>99</v>
      </c>
      <c r="L2273">
        <v>99</v>
      </c>
      <c r="M2273">
        <v>68</v>
      </c>
      <c r="N2273">
        <v>99</v>
      </c>
      <c r="O2273">
        <v>99</v>
      </c>
      <c r="P2273">
        <v>9999</v>
      </c>
    </row>
    <row r="2274" spans="1:31">
      <c r="A2274">
        <v>10</v>
      </c>
      <c r="B2274">
        <v>465</v>
      </c>
      <c r="C2274">
        <v>2004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99</v>
      </c>
      <c r="J2274">
        <v>999</v>
      </c>
      <c r="K2274">
        <v>99</v>
      </c>
      <c r="L2274">
        <v>99</v>
      </c>
      <c r="M2274">
        <v>35</v>
      </c>
      <c r="N2274">
        <v>99</v>
      </c>
      <c r="O2274">
        <v>99</v>
      </c>
      <c r="P2274">
        <v>9999</v>
      </c>
      <c r="Q2274">
        <v>18</v>
      </c>
      <c r="R2274">
        <v>35</v>
      </c>
      <c r="S2274">
        <v>35</v>
      </c>
      <c r="T2274">
        <v>2</v>
      </c>
      <c r="U2274">
        <v>35</v>
      </c>
      <c r="V2274">
        <v>84.630862095650812</v>
      </c>
      <c r="W2274">
        <v>78.1142857142857</v>
      </c>
      <c r="X2274">
        <v>0</v>
      </c>
      <c r="Y2274">
        <v>0</v>
      </c>
      <c r="AA2274">
        <v>15.624507175901456</v>
      </c>
      <c r="AB2274">
        <v>0</v>
      </c>
      <c r="AD2274">
        <v>2.555890012019986E-3</v>
      </c>
      <c r="AE2274">
        <v>2.6641959221616598E-3</v>
      </c>
    </row>
    <row r="2275" spans="1:31">
      <c r="A2275">
        <v>10</v>
      </c>
      <c r="B2275">
        <v>466</v>
      </c>
      <c r="C2275">
        <v>2004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99</v>
      </c>
      <c r="J2275">
        <v>999</v>
      </c>
      <c r="K2275">
        <v>99</v>
      </c>
      <c r="L2275">
        <v>99</v>
      </c>
      <c r="M2275">
        <v>36</v>
      </c>
      <c r="N2275">
        <v>99</v>
      </c>
      <c r="O2275">
        <v>99</v>
      </c>
      <c r="P2275">
        <v>9999</v>
      </c>
      <c r="Q2275">
        <v>7</v>
      </c>
      <c r="R2275">
        <v>6</v>
      </c>
      <c r="S2275">
        <v>6</v>
      </c>
      <c r="T2275">
        <v>2</v>
      </c>
      <c r="U2275">
        <v>36</v>
      </c>
      <c r="V2275">
        <v>71.66847237269775</v>
      </c>
      <c r="W2275">
        <v>66.149999999999977</v>
      </c>
      <c r="X2275">
        <v>0</v>
      </c>
      <c r="Y2275">
        <v>0</v>
      </c>
      <c r="AA2275">
        <v>18.523116188517911</v>
      </c>
      <c r="AB2275">
        <v>0</v>
      </c>
      <c r="AD2275">
        <v>4.3815257348914032E-4</v>
      </c>
      <c r="AE2275">
        <v>3.8676640874395126E-4</v>
      </c>
    </row>
    <row r="2276" spans="1:31">
      <c r="A2276">
        <v>10</v>
      </c>
      <c r="B2276">
        <v>467</v>
      </c>
      <c r="C2276">
        <v>2004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99</v>
      </c>
      <c r="J2276">
        <v>999</v>
      </c>
      <c r="K2276">
        <v>99</v>
      </c>
      <c r="L2276">
        <v>99</v>
      </c>
      <c r="M2276">
        <v>37</v>
      </c>
      <c r="N2276">
        <v>99</v>
      </c>
      <c r="O2276">
        <v>99</v>
      </c>
      <c r="P2276">
        <v>9999</v>
      </c>
      <c r="Q2276">
        <v>6</v>
      </c>
      <c r="R2276">
        <v>5</v>
      </c>
      <c r="S2276">
        <v>5</v>
      </c>
      <c r="T2276">
        <v>2</v>
      </c>
      <c r="U2276">
        <v>37</v>
      </c>
      <c r="V2276">
        <v>92.264355362946901</v>
      </c>
      <c r="W2276">
        <v>85.16</v>
      </c>
      <c r="X2276">
        <v>0</v>
      </c>
      <c r="Y2276">
        <v>0</v>
      </c>
      <c r="AA2276">
        <v>12.60184113532627</v>
      </c>
      <c r="AB2276">
        <v>0</v>
      </c>
      <c r="AD2276">
        <v>3.6512714457428367E-4</v>
      </c>
      <c r="AE2276">
        <v>4.1492853827960303E-4</v>
      </c>
    </row>
    <row r="2277" spans="1:31">
      <c r="A2277">
        <v>10</v>
      </c>
      <c r="B2277">
        <v>468</v>
      </c>
      <c r="C2277">
        <v>2004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99</v>
      </c>
      <c r="J2277">
        <v>999</v>
      </c>
      <c r="K2277">
        <v>99</v>
      </c>
      <c r="L2277">
        <v>99</v>
      </c>
      <c r="M2277">
        <v>38</v>
      </c>
      <c r="N2277">
        <v>99</v>
      </c>
      <c r="O2277">
        <v>99</v>
      </c>
      <c r="P2277">
        <v>9999</v>
      </c>
      <c r="Q2277">
        <v>7</v>
      </c>
      <c r="R2277">
        <v>8</v>
      </c>
      <c r="S2277">
        <v>8</v>
      </c>
      <c r="T2277">
        <v>2</v>
      </c>
      <c r="U2277">
        <v>38</v>
      </c>
      <c r="V2277">
        <v>81.649512459371621</v>
      </c>
      <c r="W2277">
        <v>75.362500000000011</v>
      </c>
      <c r="X2277">
        <v>0</v>
      </c>
      <c r="Y2277">
        <v>0</v>
      </c>
      <c r="AA2277">
        <v>10.147405764529095</v>
      </c>
      <c r="AB2277">
        <v>0</v>
      </c>
      <c r="AD2277">
        <v>5.8420343131885394E-4</v>
      </c>
      <c r="AE2277">
        <v>5.8750684764859726E-4</v>
      </c>
    </row>
    <row r="2278" spans="1:31">
      <c r="A2278">
        <v>10</v>
      </c>
      <c r="B2278">
        <v>469</v>
      </c>
      <c r="C2278">
        <v>2004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99</v>
      </c>
      <c r="J2278">
        <v>999</v>
      </c>
      <c r="K2278">
        <v>99</v>
      </c>
      <c r="L2278">
        <v>99</v>
      </c>
      <c r="M2278">
        <v>39</v>
      </c>
      <c r="N2278">
        <v>99</v>
      </c>
      <c r="O2278">
        <v>99</v>
      </c>
      <c r="P2278">
        <v>9999</v>
      </c>
      <c r="Q2278">
        <v>16</v>
      </c>
      <c r="R2278">
        <v>17</v>
      </c>
      <c r="S2278">
        <v>17</v>
      </c>
      <c r="T2278">
        <v>2</v>
      </c>
      <c r="U2278">
        <v>39</v>
      </c>
      <c r="V2278">
        <v>81.486202281562683</v>
      </c>
      <c r="W2278">
        <v>75.211764705882345</v>
      </c>
      <c r="X2278">
        <v>0</v>
      </c>
      <c r="Y2278">
        <v>0</v>
      </c>
      <c r="AA2278">
        <v>20.006995316431119</v>
      </c>
      <c r="AB2278">
        <v>0</v>
      </c>
      <c r="AD2278">
        <v>1.2414322915525644E-3</v>
      </c>
      <c r="AE2278">
        <v>1.2459549766188358E-3</v>
      </c>
    </row>
    <row r="2279" spans="1:31">
      <c r="A2279">
        <v>10</v>
      </c>
      <c r="B2279">
        <v>470</v>
      </c>
      <c r="C2279">
        <v>2004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99</v>
      </c>
      <c r="J2279">
        <v>999</v>
      </c>
      <c r="K2279">
        <v>99</v>
      </c>
      <c r="L2279">
        <v>99</v>
      </c>
      <c r="M2279">
        <v>40</v>
      </c>
      <c r="N2279">
        <v>99</v>
      </c>
      <c r="O2279">
        <v>99</v>
      </c>
      <c r="P2279">
        <v>9999</v>
      </c>
      <c r="Q2279">
        <v>23</v>
      </c>
      <c r="R2279">
        <v>30</v>
      </c>
      <c r="S2279">
        <v>30</v>
      </c>
      <c r="T2279">
        <v>5</v>
      </c>
      <c r="U2279">
        <v>40</v>
      </c>
      <c r="V2279">
        <v>85.897435897435898</v>
      </c>
      <c r="W2279">
        <v>79.283333333333317</v>
      </c>
      <c r="X2279">
        <v>0</v>
      </c>
      <c r="Y2279">
        <v>0</v>
      </c>
      <c r="AA2279">
        <v>14.746617314564784</v>
      </c>
      <c r="AB2279">
        <v>0</v>
      </c>
      <c r="AD2279">
        <v>2.1907628674457014E-3</v>
      </c>
      <c r="AE2279">
        <v>2.3177724948286421E-3</v>
      </c>
    </row>
    <row r="2280" spans="1:31">
      <c r="A2280">
        <v>10</v>
      </c>
      <c r="B2280">
        <v>471</v>
      </c>
      <c r="C2280">
        <v>2004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99</v>
      </c>
      <c r="J2280">
        <v>999</v>
      </c>
      <c r="K2280">
        <v>99</v>
      </c>
      <c r="L2280">
        <v>99</v>
      </c>
      <c r="M2280">
        <v>41</v>
      </c>
      <c r="N2280">
        <v>99</v>
      </c>
      <c r="O2280">
        <v>99</v>
      </c>
      <c r="P2280">
        <v>9999</v>
      </c>
      <c r="Q2280">
        <v>32</v>
      </c>
      <c r="R2280">
        <v>37</v>
      </c>
      <c r="S2280">
        <v>37</v>
      </c>
      <c r="T2280">
        <v>5.2432432432432412</v>
      </c>
      <c r="U2280">
        <v>41</v>
      </c>
      <c r="V2280">
        <v>89.411730256800652</v>
      </c>
      <c r="W2280">
        <v>82.52702702702706</v>
      </c>
      <c r="X2280">
        <v>0</v>
      </c>
      <c r="Y2280">
        <v>0</v>
      </c>
      <c r="AA2280">
        <v>15.43750520120088</v>
      </c>
      <c r="AB2280">
        <v>0</v>
      </c>
      <c r="AD2280">
        <v>2.7019408698497E-3</v>
      </c>
      <c r="AE2280">
        <v>2.9755384960938676E-3</v>
      </c>
    </row>
    <row r="2281" spans="1:31">
      <c r="A2281">
        <v>10</v>
      </c>
      <c r="B2281">
        <v>472</v>
      </c>
      <c r="C2281">
        <v>2004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99</v>
      </c>
      <c r="J2281">
        <v>999</v>
      </c>
      <c r="K2281">
        <v>99</v>
      </c>
      <c r="L2281">
        <v>99</v>
      </c>
      <c r="M2281">
        <v>42</v>
      </c>
      <c r="N2281">
        <v>99</v>
      </c>
      <c r="O2281">
        <v>99</v>
      </c>
      <c r="P2281">
        <v>9999</v>
      </c>
      <c r="Q2281">
        <v>50</v>
      </c>
      <c r="R2281">
        <v>58</v>
      </c>
      <c r="S2281">
        <v>58</v>
      </c>
      <c r="T2281">
        <v>5</v>
      </c>
      <c r="U2281">
        <v>42</v>
      </c>
      <c r="V2281">
        <v>88.898643852504975</v>
      </c>
      <c r="W2281">
        <v>82.053448275862095</v>
      </c>
      <c r="X2281">
        <v>0</v>
      </c>
      <c r="Y2281">
        <v>0</v>
      </c>
      <c r="AA2281">
        <v>13.521403410088624</v>
      </c>
      <c r="AB2281">
        <v>0</v>
      </c>
      <c r="AD2281">
        <v>4.2354748770616884E-3</v>
      </c>
      <c r="AE2281">
        <v>4.637591372772332E-3</v>
      </c>
    </row>
    <row r="2282" spans="1:31">
      <c r="A2282">
        <v>10</v>
      </c>
      <c r="B2282">
        <v>473</v>
      </c>
      <c r="C2282">
        <v>2004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99</v>
      </c>
      <c r="J2282">
        <v>999</v>
      </c>
      <c r="K2282">
        <v>99</v>
      </c>
      <c r="L2282">
        <v>99</v>
      </c>
      <c r="M2282">
        <v>43</v>
      </c>
      <c r="N2282">
        <v>99</v>
      </c>
      <c r="O2282">
        <v>99</v>
      </c>
      <c r="P2282">
        <v>9999</v>
      </c>
      <c r="Q2282">
        <v>91</v>
      </c>
      <c r="R2282">
        <v>109</v>
      </c>
      <c r="S2282">
        <v>109</v>
      </c>
      <c r="T2282">
        <v>5</v>
      </c>
      <c r="U2282">
        <v>43</v>
      </c>
      <c r="V2282">
        <v>88.864591927003104</v>
      </c>
      <c r="W2282">
        <v>82.02201834862386</v>
      </c>
      <c r="X2282">
        <v>0</v>
      </c>
      <c r="Y2282">
        <v>0</v>
      </c>
      <c r="AA2282">
        <v>13.638318641819955</v>
      </c>
      <c r="AB2282">
        <v>0</v>
      </c>
      <c r="AD2282">
        <v>7.9597717517193821E-3</v>
      </c>
      <c r="AE2282">
        <v>8.7121350484616299E-3</v>
      </c>
    </row>
    <row r="2283" spans="1:31">
      <c r="A2283">
        <v>10</v>
      </c>
      <c r="B2283">
        <v>474</v>
      </c>
      <c r="C2283">
        <v>2004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99</v>
      </c>
      <c r="J2283">
        <v>999</v>
      </c>
      <c r="K2283">
        <v>99</v>
      </c>
      <c r="L2283">
        <v>99</v>
      </c>
      <c r="M2283">
        <v>44</v>
      </c>
      <c r="N2283">
        <v>99</v>
      </c>
      <c r="O2283">
        <v>99</v>
      </c>
      <c r="P2283">
        <v>9999</v>
      </c>
      <c r="Q2283">
        <v>148</v>
      </c>
      <c r="R2283">
        <v>183</v>
      </c>
      <c r="S2283">
        <v>183</v>
      </c>
      <c r="T2283">
        <v>5</v>
      </c>
      <c r="U2283">
        <v>44</v>
      </c>
      <c r="V2283">
        <v>90.572438413583612</v>
      </c>
      <c r="W2283">
        <v>83.598360655737693</v>
      </c>
      <c r="X2283">
        <v>0</v>
      </c>
      <c r="Y2283">
        <v>0</v>
      </c>
      <c r="AA2283">
        <v>11.379943412278038</v>
      </c>
      <c r="AB2283">
        <v>0</v>
      </c>
      <c r="AD2283">
        <v>1.336365349141878E-2</v>
      </c>
      <c r="AE2283">
        <v>1.4907900993120025E-2</v>
      </c>
    </row>
    <row r="2284" spans="1:31">
      <c r="A2284">
        <v>10</v>
      </c>
      <c r="B2284">
        <v>475</v>
      </c>
      <c r="C2284">
        <v>2004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99</v>
      </c>
      <c r="J2284">
        <v>999</v>
      </c>
      <c r="K2284">
        <v>99</v>
      </c>
      <c r="L2284">
        <v>99</v>
      </c>
      <c r="M2284">
        <v>45</v>
      </c>
      <c r="N2284">
        <v>99</v>
      </c>
      <c r="O2284">
        <v>99</v>
      </c>
      <c r="P2284">
        <v>9999</v>
      </c>
      <c r="Q2284">
        <v>248</v>
      </c>
      <c r="R2284">
        <v>333</v>
      </c>
      <c r="S2284">
        <v>333</v>
      </c>
      <c r="T2284">
        <v>8</v>
      </c>
      <c r="U2284">
        <v>45</v>
      </c>
      <c r="V2284">
        <v>89.778077102020717</v>
      </c>
      <c r="W2284">
        <v>82.86516516516518</v>
      </c>
      <c r="X2284">
        <v>0</v>
      </c>
      <c r="Y2284">
        <v>0</v>
      </c>
      <c r="AA2284">
        <v>11.276832653828261</v>
      </c>
      <c r="AB2284">
        <v>0</v>
      </c>
      <c r="AD2284">
        <v>2.4317467828647289E-2</v>
      </c>
      <c r="AE2284">
        <v>2.6889571578537327E-2</v>
      </c>
    </row>
    <row r="2285" spans="1:31">
      <c r="A2285">
        <v>10</v>
      </c>
      <c r="B2285">
        <v>476</v>
      </c>
      <c r="C2285">
        <v>2004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99</v>
      </c>
      <c r="J2285">
        <v>999</v>
      </c>
      <c r="K2285">
        <v>99</v>
      </c>
      <c r="L2285">
        <v>99</v>
      </c>
      <c r="M2285">
        <v>46</v>
      </c>
      <c r="N2285">
        <v>99</v>
      </c>
      <c r="O2285">
        <v>99</v>
      </c>
      <c r="P2285">
        <v>9999</v>
      </c>
      <c r="Q2285">
        <v>408</v>
      </c>
      <c r="R2285">
        <v>628</v>
      </c>
      <c r="S2285">
        <v>628</v>
      </c>
      <c r="T2285">
        <v>8</v>
      </c>
      <c r="U2285">
        <v>46</v>
      </c>
      <c r="V2285">
        <v>89.565836961997434</v>
      </c>
      <c r="W2285">
        <v>82.669267515923593</v>
      </c>
      <c r="X2285">
        <v>0</v>
      </c>
      <c r="Y2285">
        <v>0</v>
      </c>
      <c r="AA2285">
        <v>9.9102900314797893</v>
      </c>
      <c r="AB2285">
        <v>0</v>
      </c>
      <c r="AD2285">
        <v>4.5859969358530039E-2</v>
      </c>
      <c r="AE2285">
        <v>5.059078081701588E-2</v>
      </c>
    </row>
    <row r="2286" spans="1:31">
      <c r="A2286">
        <v>10</v>
      </c>
      <c r="B2286">
        <v>477</v>
      </c>
      <c r="C2286">
        <v>2004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99</v>
      </c>
      <c r="J2286">
        <v>999</v>
      </c>
      <c r="K2286">
        <v>99</v>
      </c>
      <c r="L2286">
        <v>99</v>
      </c>
      <c r="M2286">
        <v>47</v>
      </c>
      <c r="N2286">
        <v>99</v>
      </c>
      <c r="O2286">
        <v>99</v>
      </c>
      <c r="P2286">
        <v>9999</v>
      </c>
      <c r="Q2286">
        <v>720</v>
      </c>
      <c r="R2286">
        <v>1221</v>
      </c>
      <c r="S2286">
        <v>1221</v>
      </c>
      <c r="T2286">
        <v>8</v>
      </c>
      <c r="U2286">
        <v>47</v>
      </c>
      <c r="V2286">
        <v>89.312349875730348</v>
      </c>
      <c r="W2286">
        <v>82.435298935299059</v>
      </c>
      <c r="X2286">
        <v>0</v>
      </c>
      <c r="Y2286">
        <v>0</v>
      </c>
      <c r="AA2286">
        <v>9.8238335523407514</v>
      </c>
      <c r="AB2286">
        <v>0</v>
      </c>
      <c r="AD2286">
        <v>8.9164048705040064E-2</v>
      </c>
      <c r="AE2286">
        <v>9.8083629938295183E-2</v>
      </c>
    </row>
    <row r="2287" spans="1:31">
      <c r="A2287">
        <v>10</v>
      </c>
      <c r="B2287">
        <v>478</v>
      </c>
      <c r="C2287">
        <v>2004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99</v>
      </c>
      <c r="J2287">
        <v>999</v>
      </c>
      <c r="K2287">
        <v>99</v>
      </c>
      <c r="L2287">
        <v>99</v>
      </c>
      <c r="M2287">
        <v>48</v>
      </c>
      <c r="N2287">
        <v>99</v>
      </c>
      <c r="O2287">
        <v>99</v>
      </c>
      <c r="P2287">
        <v>9999</v>
      </c>
      <c r="Q2287">
        <v>1149</v>
      </c>
      <c r="R2287">
        <v>2619</v>
      </c>
      <c r="S2287">
        <v>2619</v>
      </c>
      <c r="T2287">
        <v>7.9977090492554384</v>
      </c>
      <c r="U2287">
        <v>48</v>
      </c>
      <c r="V2287">
        <v>88.115393095790864</v>
      </c>
      <c r="W2287">
        <v>81.330507827414863</v>
      </c>
      <c r="X2287">
        <v>0</v>
      </c>
      <c r="Y2287">
        <v>0</v>
      </c>
      <c r="AA2287">
        <v>9.508537038027626</v>
      </c>
      <c r="AB2287">
        <v>0</v>
      </c>
      <c r="AD2287">
        <v>0.19125359832800981</v>
      </c>
      <c r="AE2287">
        <v>0.20756619850829339</v>
      </c>
    </row>
    <row r="2288" spans="1:31">
      <c r="A2288">
        <v>10</v>
      </c>
      <c r="B2288">
        <v>479</v>
      </c>
      <c r="C2288">
        <v>2004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99</v>
      </c>
      <c r="J2288">
        <v>999</v>
      </c>
      <c r="K2288">
        <v>99</v>
      </c>
      <c r="L2288">
        <v>99</v>
      </c>
      <c r="M2288">
        <v>49</v>
      </c>
      <c r="N2288">
        <v>99</v>
      </c>
      <c r="O2288">
        <v>99</v>
      </c>
      <c r="P2288">
        <v>9999</v>
      </c>
      <c r="Q2288">
        <v>1678</v>
      </c>
      <c r="R2288">
        <v>5163</v>
      </c>
      <c r="S2288">
        <v>5163</v>
      </c>
      <c r="T2288">
        <v>7.9965136548518307</v>
      </c>
      <c r="U2288">
        <v>49</v>
      </c>
      <c r="V2288">
        <v>87.063674377797554</v>
      </c>
      <c r="W2288">
        <v>80.3597714507071</v>
      </c>
      <c r="X2288">
        <v>0</v>
      </c>
      <c r="Y2288">
        <v>0</v>
      </c>
      <c r="AA2288">
        <v>9.0153646210485956</v>
      </c>
      <c r="AB2288">
        <v>0</v>
      </c>
      <c r="AD2288">
        <v>0.3770302894874053</v>
      </c>
      <c r="AE2288">
        <v>0.40430439927398282</v>
      </c>
    </row>
    <row r="2289" spans="1:31">
      <c r="A2289">
        <v>10</v>
      </c>
      <c r="B2289">
        <v>480</v>
      </c>
      <c r="C2289">
        <v>2004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99</v>
      </c>
      <c r="J2289">
        <v>999</v>
      </c>
      <c r="K2289">
        <v>99</v>
      </c>
      <c r="L2289">
        <v>99</v>
      </c>
      <c r="M2289">
        <v>50</v>
      </c>
      <c r="N2289">
        <v>99</v>
      </c>
      <c r="O2289">
        <v>99</v>
      </c>
      <c r="P2289">
        <v>9999</v>
      </c>
      <c r="Q2289">
        <v>2183</v>
      </c>
      <c r="R2289">
        <v>10315</v>
      </c>
      <c r="S2289">
        <v>10315</v>
      </c>
      <c r="T2289">
        <v>10.99883664566166</v>
      </c>
      <c r="U2289">
        <v>50</v>
      </c>
      <c r="V2289">
        <v>86.312216113340099</v>
      </c>
      <c r="W2289">
        <v>79.666175472612849</v>
      </c>
      <c r="X2289">
        <v>0</v>
      </c>
      <c r="Y2289">
        <v>0</v>
      </c>
      <c r="AA2289">
        <v>8.76030701648126</v>
      </c>
      <c r="AB2289">
        <v>0</v>
      </c>
      <c r="AD2289">
        <v>0.75325729925674723</v>
      </c>
      <c r="AE2289">
        <v>0.80077563377082428</v>
      </c>
    </row>
    <row r="2290" spans="1:31">
      <c r="A2290">
        <v>10</v>
      </c>
      <c r="B2290">
        <v>481</v>
      </c>
      <c r="C2290">
        <v>2004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99</v>
      </c>
      <c r="J2290">
        <v>999</v>
      </c>
      <c r="K2290">
        <v>99</v>
      </c>
      <c r="L2290">
        <v>99</v>
      </c>
      <c r="M2290">
        <v>51</v>
      </c>
      <c r="N2290">
        <v>99</v>
      </c>
      <c r="O2290">
        <v>99</v>
      </c>
      <c r="P2290">
        <v>9999</v>
      </c>
      <c r="Q2290">
        <v>2652</v>
      </c>
      <c r="R2290">
        <v>19744</v>
      </c>
      <c r="S2290">
        <v>19744</v>
      </c>
      <c r="T2290">
        <v>10.998632495948137</v>
      </c>
      <c r="U2290">
        <v>51</v>
      </c>
      <c r="V2290">
        <v>85.314539650319389</v>
      </c>
      <c r="W2290">
        <v>78.745320097244317</v>
      </c>
      <c r="X2290">
        <v>0</v>
      </c>
      <c r="Y2290">
        <v>0</v>
      </c>
      <c r="AA2290">
        <v>8.507986665113128</v>
      </c>
      <c r="AB2290">
        <v>0</v>
      </c>
      <c r="AD2290">
        <v>1.4418140684949317</v>
      </c>
      <c r="AE2290">
        <v>1.5150520175239957</v>
      </c>
    </row>
    <row r="2291" spans="1:31">
      <c r="A2291">
        <v>10</v>
      </c>
      <c r="B2291">
        <v>482</v>
      </c>
      <c r="C2291">
        <v>2004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99</v>
      </c>
      <c r="J2291">
        <v>999</v>
      </c>
      <c r="K2291">
        <v>99</v>
      </c>
      <c r="L2291">
        <v>99</v>
      </c>
      <c r="M2291">
        <v>52</v>
      </c>
      <c r="N2291">
        <v>99</v>
      </c>
      <c r="O2291">
        <v>99</v>
      </c>
      <c r="P2291">
        <v>9999</v>
      </c>
      <c r="Q2291">
        <v>3006</v>
      </c>
      <c r="R2291">
        <v>37343</v>
      </c>
      <c r="S2291">
        <v>37341</v>
      </c>
      <c r="T2291">
        <v>10.999598318292582</v>
      </c>
      <c r="U2291">
        <v>52.00278514233684</v>
      </c>
      <c r="V2291">
        <v>84.422622196190062</v>
      </c>
      <c r="W2291">
        <v>77.920296724779647</v>
      </c>
      <c r="X2291">
        <v>0</v>
      </c>
      <c r="Y2291">
        <v>0</v>
      </c>
      <c r="AA2291">
        <v>8.2946414805409976</v>
      </c>
      <c r="AD2291">
        <v>2.7269885919674945</v>
      </c>
      <c r="AE2291">
        <v>2.8353337727112882</v>
      </c>
    </row>
    <row r="2292" spans="1:31">
      <c r="A2292">
        <v>10</v>
      </c>
      <c r="B2292">
        <v>483</v>
      </c>
      <c r="C2292">
        <v>2004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99</v>
      </c>
      <c r="J2292">
        <v>999</v>
      </c>
      <c r="K2292">
        <v>99</v>
      </c>
      <c r="L2292">
        <v>99</v>
      </c>
      <c r="M2292">
        <v>53</v>
      </c>
      <c r="N2292">
        <v>99</v>
      </c>
      <c r="O2292">
        <v>99</v>
      </c>
      <c r="P2292">
        <v>9999</v>
      </c>
      <c r="Q2292">
        <v>3264</v>
      </c>
      <c r="R2292">
        <v>65438</v>
      </c>
      <c r="S2292">
        <v>65434</v>
      </c>
      <c r="T2292">
        <v>10.999404016015157</v>
      </c>
      <c r="U2292">
        <v>53.003239905859346</v>
      </c>
      <c r="V2292">
        <v>83.564412045901179</v>
      </c>
      <c r="W2292">
        <v>77.127890699024903</v>
      </c>
      <c r="X2292">
        <v>0</v>
      </c>
      <c r="Y2292">
        <v>0</v>
      </c>
      <c r="AA2292">
        <v>8.0667095351530325</v>
      </c>
      <c r="AD2292">
        <v>4.778638017330394</v>
      </c>
      <c r="AE2292">
        <v>4.917932606766974</v>
      </c>
    </row>
    <row r="2293" spans="1:31">
      <c r="A2293">
        <v>10</v>
      </c>
      <c r="B2293">
        <v>484</v>
      </c>
      <c r="C2293">
        <v>2004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99</v>
      </c>
      <c r="J2293">
        <v>999</v>
      </c>
      <c r="K2293">
        <v>99</v>
      </c>
      <c r="L2293">
        <v>99</v>
      </c>
      <c r="M2293">
        <v>54</v>
      </c>
      <c r="N2293">
        <v>99</v>
      </c>
      <c r="O2293">
        <v>99</v>
      </c>
      <c r="P2293">
        <v>9999</v>
      </c>
      <c r="Q2293">
        <v>3433</v>
      </c>
      <c r="R2293">
        <v>106500</v>
      </c>
      <c r="S2293">
        <v>106499</v>
      </c>
      <c r="T2293">
        <v>10.999464788732395</v>
      </c>
      <c r="U2293">
        <v>54.00050704701453</v>
      </c>
      <c r="V2293">
        <v>82.773585827190416</v>
      </c>
      <c r="W2293">
        <v>76.399658212752726</v>
      </c>
      <c r="X2293">
        <v>0</v>
      </c>
      <c r="Y2293">
        <v>0</v>
      </c>
      <c r="AA2293">
        <v>7.9781018590862303</v>
      </c>
      <c r="AD2293">
        <v>7.7772081794322396</v>
      </c>
      <c r="AE2293">
        <v>7.9287476294661348</v>
      </c>
    </row>
    <row r="2294" spans="1:31">
      <c r="A2294">
        <v>10</v>
      </c>
      <c r="B2294">
        <v>485</v>
      </c>
      <c r="C2294">
        <v>2004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99</v>
      </c>
      <c r="J2294">
        <v>999</v>
      </c>
      <c r="K2294">
        <v>99</v>
      </c>
      <c r="L2294">
        <v>99</v>
      </c>
      <c r="M2294">
        <v>55</v>
      </c>
      <c r="N2294">
        <v>99</v>
      </c>
      <c r="O2294">
        <v>99</v>
      </c>
      <c r="P2294">
        <v>9999</v>
      </c>
      <c r="Q2294">
        <v>3604</v>
      </c>
      <c r="R2294">
        <v>155800</v>
      </c>
      <c r="S2294">
        <v>155793</v>
      </c>
      <c r="T2294">
        <v>13.999903722721436</v>
      </c>
      <c r="U2294">
        <v>55.002471227847202</v>
      </c>
      <c r="V2294">
        <v>82.04004398174402</v>
      </c>
      <c r="W2294">
        <v>75.721359753005785</v>
      </c>
      <c r="X2294">
        <v>0</v>
      </c>
      <c r="Y2294">
        <v>0</v>
      </c>
      <c r="AA2294">
        <v>7.9661978975512096</v>
      </c>
      <c r="AD2294">
        <v>11.377361824934678</v>
      </c>
      <c r="AE2294">
        <v>11.495662196445156</v>
      </c>
    </row>
    <row r="2295" spans="1:31">
      <c r="A2295">
        <v>10</v>
      </c>
      <c r="B2295">
        <v>486</v>
      </c>
      <c r="C2295">
        <v>2004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99</v>
      </c>
      <c r="J2295">
        <v>999</v>
      </c>
      <c r="K2295">
        <v>99</v>
      </c>
      <c r="L2295">
        <v>99</v>
      </c>
      <c r="M2295">
        <v>56</v>
      </c>
      <c r="N2295">
        <v>99</v>
      </c>
      <c r="O2295">
        <v>99</v>
      </c>
      <c r="P2295">
        <v>9999</v>
      </c>
      <c r="Q2295">
        <v>3646</v>
      </c>
      <c r="R2295">
        <v>198109</v>
      </c>
      <c r="S2295">
        <v>198105</v>
      </c>
      <c r="T2295">
        <v>13.999924284106228</v>
      </c>
      <c r="U2295">
        <v>56.001130713510513</v>
      </c>
      <c r="V2295">
        <v>81.381557757040355</v>
      </c>
      <c r="W2295">
        <v>75.11441962595498</v>
      </c>
      <c r="X2295">
        <v>0</v>
      </c>
      <c r="Y2295">
        <v>0</v>
      </c>
      <c r="AA2295">
        <v>7.9557835475176564</v>
      </c>
      <c r="AD2295">
        <v>14.466994696893355</v>
      </c>
      <c r="AE2295">
        <v>14.500614331519525</v>
      </c>
    </row>
    <row r="2296" spans="1:31">
      <c r="A2296">
        <v>10</v>
      </c>
      <c r="B2296">
        <v>487</v>
      </c>
      <c r="C2296">
        <v>2004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99</v>
      </c>
      <c r="J2296">
        <v>999</v>
      </c>
      <c r="K2296">
        <v>99</v>
      </c>
      <c r="L2296">
        <v>99</v>
      </c>
      <c r="M2296">
        <v>57</v>
      </c>
      <c r="N2296">
        <v>99</v>
      </c>
      <c r="O2296">
        <v>99</v>
      </c>
      <c r="P2296">
        <v>9999</v>
      </c>
      <c r="Q2296">
        <v>3655</v>
      </c>
      <c r="R2296">
        <v>224697</v>
      </c>
      <c r="S2296">
        <v>224690</v>
      </c>
      <c r="T2296">
        <v>13.999986648686896</v>
      </c>
      <c r="U2296">
        <v>57.001775779963488</v>
      </c>
      <c r="V2296">
        <v>80.722639069302303</v>
      </c>
      <c r="W2296">
        <v>74.505840936400773</v>
      </c>
      <c r="X2296">
        <v>0</v>
      </c>
      <c r="Y2296">
        <v>0</v>
      </c>
      <c r="AA2296">
        <v>8.0381473089641187</v>
      </c>
      <c r="AD2296">
        <v>16.408594800881563</v>
      </c>
      <c r="AE2296">
        <v>16.313295914828252</v>
      </c>
    </row>
    <row r="2297" spans="1:31">
      <c r="A2297">
        <v>10</v>
      </c>
      <c r="B2297">
        <v>488</v>
      </c>
      <c r="C2297">
        <v>2004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99</v>
      </c>
      <c r="J2297">
        <v>999</v>
      </c>
      <c r="K2297">
        <v>99</v>
      </c>
      <c r="L2297">
        <v>99</v>
      </c>
      <c r="M2297">
        <v>58</v>
      </c>
      <c r="N2297">
        <v>99</v>
      </c>
      <c r="O2297">
        <v>99</v>
      </c>
      <c r="P2297">
        <v>9999</v>
      </c>
      <c r="Q2297">
        <v>3641</v>
      </c>
      <c r="R2297">
        <v>214578</v>
      </c>
      <c r="S2297">
        <v>214561</v>
      </c>
      <c r="T2297">
        <v>14.000107187130091</v>
      </c>
      <c r="U2297">
        <v>58.004865749134289</v>
      </c>
      <c r="V2297">
        <v>80.160205471423481</v>
      </c>
      <c r="W2297">
        <v>73.984965580883852</v>
      </c>
      <c r="X2297">
        <v>0</v>
      </c>
      <c r="Y2297">
        <v>0</v>
      </c>
      <c r="AA2297">
        <v>8.2212988773310371</v>
      </c>
      <c r="AD2297">
        <v>15.669650485692124</v>
      </c>
      <c r="AE2297">
        <v>15.468988255178854</v>
      </c>
    </row>
    <row r="2298" spans="1:31">
      <c r="A2298">
        <v>10</v>
      </c>
      <c r="B2298">
        <v>489</v>
      </c>
      <c r="C2298">
        <v>2004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99</v>
      </c>
      <c r="J2298">
        <v>999</v>
      </c>
      <c r="K2298">
        <v>99</v>
      </c>
      <c r="L2298">
        <v>99</v>
      </c>
      <c r="M2298">
        <v>59</v>
      </c>
      <c r="N2298">
        <v>99</v>
      </c>
      <c r="O2298">
        <v>99</v>
      </c>
      <c r="P2298">
        <v>9999</v>
      </c>
      <c r="Q2298">
        <v>3530</v>
      </c>
      <c r="R2298">
        <v>166547</v>
      </c>
      <c r="S2298">
        <v>166542</v>
      </c>
      <c r="T2298">
        <v>13.99998198706672</v>
      </c>
      <c r="U2298">
        <v>59.001771324951058</v>
      </c>
      <c r="V2298">
        <v>79.729807126501697</v>
      </c>
      <c r="W2298">
        <v>73.589479530688422</v>
      </c>
      <c r="X2298">
        <v>0</v>
      </c>
      <c r="Y2298">
        <v>0</v>
      </c>
      <c r="AA2298">
        <v>8.337414284737978</v>
      </c>
      <c r="AD2298">
        <v>12.162166109482644</v>
      </c>
      <c r="AE2298">
        <v>11.942827407935985</v>
      </c>
    </row>
    <row r="2299" spans="1:31">
      <c r="A2299">
        <v>10</v>
      </c>
      <c r="B2299">
        <v>490</v>
      </c>
      <c r="C2299">
        <v>2004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99</v>
      </c>
      <c r="J2299">
        <v>999</v>
      </c>
      <c r="K2299">
        <v>99</v>
      </c>
      <c r="L2299">
        <v>99</v>
      </c>
      <c r="M2299">
        <v>60</v>
      </c>
      <c r="N2299">
        <v>99</v>
      </c>
      <c r="O2299">
        <v>99</v>
      </c>
      <c r="P2299">
        <v>9999</v>
      </c>
      <c r="Q2299">
        <v>3356</v>
      </c>
      <c r="R2299">
        <v>101719</v>
      </c>
      <c r="S2299">
        <v>101713</v>
      </c>
      <c r="T2299">
        <v>17.000825804421986</v>
      </c>
      <c r="U2299">
        <v>60.003539370581933</v>
      </c>
      <c r="V2299">
        <v>79.770427485091076</v>
      </c>
      <c r="W2299">
        <v>73.62594751899897</v>
      </c>
      <c r="X2299">
        <v>0</v>
      </c>
      <c r="Y2299">
        <v>0</v>
      </c>
      <c r="AA2299">
        <v>8.4047550106982278</v>
      </c>
      <c r="AD2299">
        <v>7.4280736037903123</v>
      </c>
      <c r="AE2299">
        <v>7.2975152265642302</v>
      </c>
    </row>
    <row r="2300" spans="1:31">
      <c r="A2300">
        <v>10</v>
      </c>
      <c r="B2300">
        <v>491</v>
      </c>
      <c r="C2300">
        <v>2004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99</v>
      </c>
      <c r="J2300">
        <v>999</v>
      </c>
      <c r="K2300">
        <v>99</v>
      </c>
      <c r="L2300">
        <v>99</v>
      </c>
      <c r="M2300">
        <v>61</v>
      </c>
      <c r="N2300">
        <v>99</v>
      </c>
      <c r="O2300">
        <v>99</v>
      </c>
      <c r="P2300">
        <v>9999</v>
      </c>
      <c r="Q2300">
        <v>3009</v>
      </c>
      <c r="R2300">
        <v>42182</v>
      </c>
      <c r="S2300">
        <v>42181</v>
      </c>
      <c r="T2300">
        <v>17.000853444597222</v>
      </c>
      <c r="U2300">
        <v>61.001446148739952</v>
      </c>
      <c r="V2300">
        <v>80.094715383683777</v>
      </c>
      <c r="W2300">
        <v>73.926561722102406</v>
      </c>
      <c r="X2300">
        <v>0</v>
      </c>
      <c r="Y2300">
        <v>0</v>
      </c>
      <c r="AA2300">
        <v>8.4892329557867185</v>
      </c>
      <c r="AD2300">
        <v>3.0803586424864875</v>
      </c>
      <c r="AE2300">
        <v>3.0386804266831735</v>
      </c>
    </row>
    <row r="2301" spans="1:31">
      <c r="A2301">
        <v>10</v>
      </c>
      <c r="B2301">
        <v>492</v>
      </c>
      <c r="C2301">
        <v>2004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99</v>
      </c>
      <c r="J2301">
        <v>999</v>
      </c>
      <c r="K2301">
        <v>99</v>
      </c>
      <c r="L2301">
        <v>99</v>
      </c>
      <c r="M2301">
        <v>62</v>
      </c>
      <c r="N2301">
        <v>99</v>
      </c>
      <c r="O2301">
        <v>99</v>
      </c>
      <c r="P2301">
        <v>9999</v>
      </c>
      <c r="Q2301">
        <v>2167</v>
      </c>
      <c r="R2301">
        <v>12370</v>
      </c>
      <c r="S2301">
        <v>12370</v>
      </c>
      <c r="T2301">
        <v>17.003152789005661</v>
      </c>
      <c r="U2301">
        <v>62</v>
      </c>
      <c r="V2301">
        <v>80.969554657713942</v>
      </c>
      <c r="W2301">
        <v>74.734898949070725</v>
      </c>
      <c r="X2301">
        <v>0</v>
      </c>
      <c r="Y2301">
        <v>0</v>
      </c>
      <c r="AA2301">
        <v>8.4077627261996284</v>
      </c>
      <c r="AB2301">
        <v>0</v>
      </c>
      <c r="AD2301">
        <v>0.90332455567677794</v>
      </c>
      <c r="AE2301">
        <v>0.90086725277905899</v>
      </c>
    </row>
    <row r="2302" spans="1:31">
      <c r="A2302">
        <v>10</v>
      </c>
      <c r="B2302">
        <v>493</v>
      </c>
      <c r="C2302">
        <v>2004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99</v>
      </c>
      <c r="J2302">
        <v>999</v>
      </c>
      <c r="K2302">
        <v>99</v>
      </c>
      <c r="L2302">
        <v>99</v>
      </c>
      <c r="M2302">
        <v>63</v>
      </c>
      <c r="N2302">
        <v>99</v>
      </c>
      <c r="O2302">
        <v>99</v>
      </c>
      <c r="P2302">
        <v>9999</v>
      </c>
      <c r="Q2302">
        <v>1044</v>
      </c>
      <c r="R2302">
        <v>2368</v>
      </c>
      <c r="S2302">
        <v>2368</v>
      </c>
      <c r="T2302">
        <v>17.005067567567572</v>
      </c>
      <c r="U2302">
        <v>63</v>
      </c>
      <c r="V2302">
        <v>81.844739173084051</v>
      </c>
      <c r="W2302">
        <v>75.54269425675669</v>
      </c>
      <c r="X2302">
        <v>0</v>
      </c>
      <c r="Y2302">
        <v>0</v>
      </c>
      <c r="AA2302">
        <v>8.7318183110972178</v>
      </c>
      <c r="AB2302">
        <v>0</v>
      </c>
      <c r="AD2302">
        <v>0.1729242156703808</v>
      </c>
      <c r="AE2302">
        <v>0.17431783246359919</v>
      </c>
    </row>
    <row r="2303" spans="1:31">
      <c r="A2303">
        <v>10</v>
      </c>
      <c r="B2303">
        <v>494</v>
      </c>
      <c r="C2303">
        <v>2004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99</v>
      </c>
      <c r="J2303">
        <v>999</v>
      </c>
      <c r="K2303">
        <v>99</v>
      </c>
      <c r="L2303">
        <v>99</v>
      </c>
      <c r="M2303">
        <v>64</v>
      </c>
      <c r="N2303">
        <v>99</v>
      </c>
      <c r="O2303">
        <v>99</v>
      </c>
      <c r="P2303">
        <v>9999</v>
      </c>
      <c r="Q2303">
        <v>403</v>
      </c>
      <c r="R2303">
        <v>533</v>
      </c>
      <c r="S2303">
        <v>533</v>
      </c>
      <c r="T2303">
        <v>17</v>
      </c>
      <c r="U2303">
        <v>64</v>
      </c>
      <c r="V2303">
        <v>82.14830910705976</v>
      </c>
      <c r="W2303">
        <v>75.82288930581619</v>
      </c>
      <c r="X2303">
        <v>0</v>
      </c>
      <c r="Y2303">
        <v>0</v>
      </c>
      <c r="AA2303">
        <v>10.146955915622891</v>
      </c>
      <c r="AB2303">
        <v>0</v>
      </c>
      <c r="AD2303">
        <v>3.892255361161865E-2</v>
      </c>
      <c r="AE2303">
        <v>3.9381766027751473E-2</v>
      </c>
    </row>
    <row r="2304" spans="1:31">
      <c r="A2304">
        <v>10</v>
      </c>
      <c r="B2304">
        <v>495</v>
      </c>
      <c r="C2304">
        <v>2004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99</v>
      </c>
      <c r="J2304">
        <v>999</v>
      </c>
      <c r="K2304">
        <v>99</v>
      </c>
      <c r="L2304">
        <v>99</v>
      </c>
      <c r="M2304">
        <v>65</v>
      </c>
      <c r="N2304">
        <v>99</v>
      </c>
      <c r="O2304">
        <v>99</v>
      </c>
      <c r="P2304">
        <v>9999</v>
      </c>
      <c r="Q2304">
        <v>50</v>
      </c>
      <c r="R2304">
        <v>52</v>
      </c>
      <c r="S2304">
        <v>52</v>
      </c>
      <c r="T2304">
        <v>16.826923076923077</v>
      </c>
      <c r="U2304">
        <v>65</v>
      </c>
      <c r="V2304">
        <v>79.598299858321525</v>
      </c>
      <c r="W2304">
        <v>73.469230769230748</v>
      </c>
      <c r="X2304">
        <v>0</v>
      </c>
      <c r="Y2304">
        <v>0</v>
      </c>
      <c r="AA2304">
        <v>12.61155664249064</v>
      </c>
      <c r="AB2304">
        <v>0</v>
      </c>
      <c r="AD2304">
        <v>3.7973223035725505E-3</v>
      </c>
      <c r="AE2304">
        <v>3.7228581203461618E-3</v>
      </c>
    </row>
    <row r="2305" spans="1:31">
      <c r="A2305">
        <v>10</v>
      </c>
      <c r="B2305">
        <v>496</v>
      </c>
      <c r="C2305">
        <v>2004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99</v>
      </c>
      <c r="J2305">
        <v>999</v>
      </c>
      <c r="K2305">
        <v>99</v>
      </c>
      <c r="L2305">
        <v>99</v>
      </c>
      <c r="M2305">
        <v>66</v>
      </c>
      <c r="N2305">
        <v>99</v>
      </c>
      <c r="O2305">
        <v>99</v>
      </c>
      <c r="P2305">
        <v>9999</v>
      </c>
    </row>
    <row r="2306" spans="1:31">
      <c r="A2306">
        <v>10</v>
      </c>
      <c r="B2306">
        <v>497</v>
      </c>
      <c r="C2306">
        <v>2004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99</v>
      </c>
      <c r="J2306">
        <v>999</v>
      </c>
      <c r="K2306">
        <v>99</v>
      </c>
      <c r="L2306">
        <v>99</v>
      </c>
      <c r="M2306">
        <v>67</v>
      </c>
      <c r="N2306">
        <v>99</v>
      </c>
      <c r="O2306">
        <v>99</v>
      </c>
      <c r="P2306">
        <v>9999</v>
      </c>
    </row>
    <row r="2307" spans="1:31">
      <c r="A2307">
        <v>10</v>
      </c>
      <c r="B2307">
        <v>498</v>
      </c>
      <c r="C2307">
        <v>2004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99</v>
      </c>
      <c r="J2307">
        <v>999</v>
      </c>
      <c r="K2307">
        <v>99</v>
      </c>
      <c r="L2307">
        <v>99</v>
      </c>
      <c r="M2307">
        <v>68</v>
      </c>
      <c r="N2307">
        <v>99</v>
      </c>
      <c r="O2307">
        <v>99</v>
      </c>
      <c r="P2307">
        <v>9999</v>
      </c>
    </row>
    <row r="2308" spans="1:31">
      <c r="A2308">
        <v>10</v>
      </c>
      <c r="B2308">
        <v>499</v>
      </c>
      <c r="C2308">
        <v>2003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99</v>
      </c>
      <c r="J2308">
        <v>999</v>
      </c>
      <c r="K2308">
        <v>99</v>
      </c>
      <c r="L2308">
        <v>99</v>
      </c>
      <c r="M2308">
        <v>35</v>
      </c>
      <c r="N2308">
        <v>99</v>
      </c>
      <c r="O2308">
        <v>99</v>
      </c>
      <c r="P2308">
        <v>9999</v>
      </c>
      <c r="Q2308">
        <v>21</v>
      </c>
      <c r="R2308">
        <v>44</v>
      </c>
      <c r="S2308">
        <v>43</v>
      </c>
      <c r="T2308">
        <v>2.795454545454545</v>
      </c>
      <c r="U2308">
        <v>35</v>
      </c>
      <c r="V2308">
        <v>75.862329612739018</v>
      </c>
      <c r="W2308">
        <v>67.632558139534893</v>
      </c>
      <c r="X2308">
        <v>0</v>
      </c>
      <c r="Y2308">
        <v>0</v>
      </c>
      <c r="AA2308">
        <v>15.725223715349172</v>
      </c>
      <c r="AB2308">
        <v>0</v>
      </c>
      <c r="AD2308">
        <v>3.4719181006082952E-3</v>
      </c>
      <c r="AE2308">
        <v>2.9927023259411906E-3</v>
      </c>
    </row>
    <row r="2309" spans="1:31">
      <c r="A2309">
        <v>10</v>
      </c>
      <c r="B2309">
        <v>500</v>
      </c>
      <c r="C2309">
        <v>2003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99</v>
      </c>
      <c r="J2309">
        <v>999</v>
      </c>
      <c r="K2309">
        <v>99</v>
      </c>
      <c r="L2309">
        <v>99</v>
      </c>
      <c r="M2309">
        <v>36</v>
      </c>
      <c r="N2309">
        <v>99</v>
      </c>
      <c r="O2309">
        <v>99</v>
      </c>
      <c r="P2309">
        <v>9999</v>
      </c>
      <c r="Q2309">
        <v>3</v>
      </c>
      <c r="R2309">
        <v>4</v>
      </c>
      <c r="S2309">
        <v>4</v>
      </c>
      <c r="T2309">
        <v>2</v>
      </c>
      <c r="U2309">
        <v>36</v>
      </c>
      <c r="V2309">
        <v>85.02166847237271</v>
      </c>
      <c r="W2309">
        <v>78.474999999999994</v>
      </c>
      <c r="X2309">
        <v>0</v>
      </c>
      <c r="Y2309">
        <v>0</v>
      </c>
      <c r="AA2309">
        <v>6.5606306861459478</v>
      </c>
      <c r="AB2309">
        <v>0</v>
      </c>
      <c r="AD2309">
        <v>3.1562891823711756E-4</v>
      </c>
      <c r="AE2309">
        <v>3.2302085830167776E-4</v>
      </c>
    </row>
    <row r="2310" spans="1:31">
      <c r="A2310">
        <v>10</v>
      </c>
      <c r="B2310">
        <v>501</v>
      </c>
      <c r="C2310">
        <v>2003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99</v>
      </c>
      <c r="J2310">
        <v>999</v>
      </c>
      <c r="K2310">
        <v>99</v>
      </c>
      <c r="L2310">
        <v>99</v>
      </c>
      <c r="M2310">
        <v>37</v>
      </c>
      <c r="N2310">
        <v>99</v>
      </c>
      <c r="O2310">
        <v>99</v>
      </c>
      <c r="P2310">
        <v>9999</v>
      </c>
      <c r="Q2310">
        <v>11</v>
      </c>
      <c r="R2310">
        <v>11</v>
      </c>
      <c r="S2310">
        <v>11</v>
      </c>
      <c r="T2310">
        <v>2</v>
      </c>
      <c r="U2310">
        <v>37</v>
      </c>
      <c r="V2310">
        <v>81.709839456318349</v>
      </c>
      <c r="W2310">
        <v>75.418181818181822</v>
      </c>
      <c r="X2310">
        <v>0</v>
      </c>
      <c r="Y2310">
        <v>0</v>
      </c>
      <c r="AA2310">
        <v>13.418970166543248</v>
      </c>
      <c r="AB2310">
        <v>0</v>
      </c>
      <c r="AD2310">
        <v>8.679795251520738E-4</v>
      </c>
      <c r="AE2310">
        <v>8.5370533305852787E-4</v>
      </c>
    </row>
    <row r="2311" spans="1:31">
      <c r="A2311">
        <v>10</v>
      </c>
      <c r="B2311">
        <v>502</v>
      </c>
      <c r="C2311">
        <v>2003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99</v>
      </c>
      <c r="J2311">
        <v>999</v>
      </c>
      <c r="K2311">
        <v>99</v>
      </c>
      <c r="L2311">
        <v>99</v>
      </c>
      <c r="M2311">
        <v>38</v>
      </c>
      <c r="N2311">
        <v>99</v>
      </c>
      <c r="O2311">
        <v>99</v>
      </c>
      <c r="P2311">
        <v>9999</v>
      </c>
      <c r="Q2311">
        <v>15</v>
      </c>
      <c r="R2311">
        <v>17</v>
      </c>
      <c r="S2311">
        <v>17</v>
      </c>
      <c r="T2311">
        <v>2</v>
      </c>
      <c r="U2311">
        <v>38</v>
      </c>
      <c r="V2311">
        <v>89.305971576062731</v>
      </c>
      <c r="W2311">
        <v>82.429411764705904</v>
      </c>
      <c r="X2311">
        <v>0</v>
      </c>
      <c r="Y2311">
        <v>0</v>
      </c>
      <c r="AA2311">
        <v>16.275559616506239</v>
      </c>
      <c r="AB2311">
        <v>0</v>
      </c>
      <c r="AD2311">
        <v>1.3414229025077507E-3</v>
      </c>
      <c r="AE2311">
        <v>1.4420169759099756E-3</v>
      </c>
    </row>
    <row r="2312" spans="1:31">
      <c r="A2312">
        <v>10</v>
      </c>
      <c r="B2312">
        <v>503</v>
      </c>
      <c r="C2312">
        <v>2003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99</v>
      </c>
      <c r="J2312">
        <v>999</v>
      </c>
      <c r="K2312">
        <v>99</v>
      </c>
      <c r="L2312">
        <v>99</v>
      </c>
      <c r="M2312">
        <v>39</v>
      </c>
      <c r="N2312">
        <v>99</v>
      </c>
      <c r="O2312">
        <v>99</v>
      </c>
      <c r="P2312">
        <v>9999</v>
      </c>
      <c r="Q2312">
        <v>18</v>
      </c>
      <c r="R2312">
        <v>19</v>
      </c>
      <c r="S2312">
        <v>19</v>
      </c>
      <c r="T2312">
        <v>2</v>
      </c>
      <c r="U2312">
        <v>39</v>
      </c>
      <c r="V2312">
        <v>84.353082055083505</v>
      </c>
      <c r="W2312">
        <v>77.85789473684207</v>
      </c>
      <c r="X2312">
        <v>0</v>
      </c>
      <c r="Y2312">
        <v>0</v>
      </c>
      <c r="AA2312">
        <v>13.313559205778295</v>
      </c>
      <c r="AB2312">
        <v>0</v>
      </c>
      <c r="AD2312">
        <v>1.4992373616263099E-3</v>
      </c>
      <c r="AE2312">
        <v>1.5222833886131628E-3</v>
      </c>
    </row>
    <row r="2313" spans="1:31">
      <c r="A2313">
        <v>10</v>
      </c>
      <c r="B2313">
        <v>504</v>
      </c>
      <c r="C2313">
        <v>2003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99</v>
      </c>
      <c r="J2313">
        <v>999</v>
      </c>
      <c r="K2313">
        <v>99</v>
      </c>
      <c r="L2313">
        <v>99</v>
      </c>
      <c r="M2313">
        <v>40</v>
      </c>
      <c r="N2313">
        <v>99</v>
      </c>
      <c r="O2313">
        <v>99</v>
      </c>
      <c r="P2313">
        <v>9999</v>
      </c>
      <c r="Q2313">
        <v>23</v>
      </c>
      <c r="R2313">
        <v>26</v>
      </c>
      <c r="S2313">
        <v>26</v>
      </c>
      <c r="T2313">
        <v>5</v>
      </c>
      <c r="U2313">
        <v>40</v>
      </c>
      <c r="V2313">
        <v>82.76939744978749</v>
      </c>
      <c r="W2313">
        <v>76.396153846153823</v>
      </c>
      <c r="X2313">
        <v>0</v>
      </c>
      <c r="Y2313">
        <v>0</v>
      </c>
      <c r="AA2313">
        <v>14.674008439027215</v>
      </c>
      <c r="AB2313">
        <v>0</v>
      </c>
      <c r="AD2313">
        <v>2.0515879685412651E-3</v>
      </c>
      <c r="AE2313">
        <v>2.0440150711838879E-3</v>
      </c>
    </row>
    <row r="2314" spans="1:31">
      <c r="A2314">
        <v>10</v>
      </c>
      <c r="B2314">
        <v>505</v>
      </c>
      <c r="C2314">
        <v>2003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99</v>
      </c>
      <c r="J2314">
        <v>999</v>
      </c>
      <c r="K2314">
        <v>99</v>
      </c>
      <c r="L2314">
        <v>99</v>
      </c>
      <c r="M2314">
        <v>41</v>
      </c>
      <c r="N2314">
        <v>99</v>
      </c>
      <c r="O2314">
        <v>99</v>
      </c>
      <c r="P2314">
        <v>9999</v>
      </c>
      <c r="Q2314">
        <v>26</v>
      </c>
      <c r="R2314">
        <v>31</v>
      </c>
      <c r="S2314">
        <v>31</v>
      </c>
      <c r="T2314">
        <v>5</v>
      </c>
      <c r="U2314">
        <v>41</v>
      </c>
      <c r="V2314">
        <v>88.078845280117477</v>
      </c>
      <c r="W2314">
        <v>81.296774193548401</v>
      </c>
      <c r="X2314">
        <v>0</v>
      </c>
      <c r="Y2314">
        <v>0</v>
      </c>
      <c r="AA2314">
        <v>10.941265005325098</v>
      </c>
      <c r="AB2314">
        <v>0</v>
      </c>
      <c r="AD2314">
        <v>2.4461241163376622E-3</v>
      </c>
      <c r="AE2314">
        <v>2.593428375571482E-3</v>
      </c>
    </row>
    <row r="2315" spans="1:31">
      <c r="A2315">
        <v>10</v>
      </c>
      <c r="B2315">
        <v>506</v>
      </c>
      <c r="C2315">
        <v>2003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99</v>
      </c>
      <c r="J2315">
        <v>999</v>
      </c>
      <c r="K2315">
        <v>99</v>
      </c>
      <c r="L2315">
        <v>99</v>
      </c>
      <c r="M2315">
        <v>42</v>
      </c>
      <c r="N2315">
        <v>99</v>
      </c>
      <c r="O2315">
        <v>99</v>
      </c>
      <c r="P2315">
        <v>9999</v>
      </c>
      <c r="Q2315">
        <v>56</v>
      </c>
      <c r="R2315">
        <v>64</v>
      </c>
      <c r="S2315">
        <v>64</v>
      </c>
      <c r="T2315">
        <v>5</v>
      </c>
      <c r="U2315">
        <v>42</v>
      </c>
      <c r="V2315">
        <v>92.395720476706387</v>
      </c>
      <c r="W2315">
        <v>85.281249999999986</v>
      </c>
      <c r="X2315">
        <v>0</v>
      </c>
      <c r="Y2315">
        <v>0</v>
      </c>
      <c r="AA2315">
        <v>9.6489940375928001</v>
      </c>
      <c r="AB2315">
        <v>0</v>
      </c>
      <c r="AD2315">
        <v>5.0500626917938819E-3</v>
      </c>
      <c r="AE2315">
        <v>5.6165907760769582E-3</v>
      </c>
    </row>
    <row r="2316" spans="1:31">
      <c r="A2316">
        <v>10</v>
      </c>
      <c r="B2316">
        <v>507</v>
      </c>
      <c r="C2316">
        <v>2003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99</v>
      </c>
      <c r="J2316">
        <v>999</v>
      </c>
      <c r="K2316">
        <v>99</v>
      </c>
      <c r="L2316">
        <v>99</v>
      </c>
      <c r="M2316">
        <v>43</v>
      </c>
      <c r="N2316">
        <v>99</v>
      </c>
      <c r="O2316">
        <v>99</v>
      </c>
      <c r="P2316">
        <v>9999</v>
      </c>
      <c r="Q2316">
        <v>110</v>
      </c>
      <c r="R2316">
        <v>130</v>
      </c>
      <c r="S2316">
        <v>130</v>
      </c>
      <c r="T2316">
        <v>5</v>
      </c>
      <c r="U2316">
        <v>43</v>
      </c>
      <c r="V2316">
        <v>89.505792149345794</v>
      </c>
      <c r="W2316">
        <v>82.613846153846225</v>
      </c>
      <c r="X2316">
        <v>0</v>
      </c>
      <c r="Y2316">
        <v>0</v>
      </c>
      <c r="AA2316">
        <v>11.337139469942876</v>
      </c>
      <c r="AB2316">
        <v>0</v>
      </c>
      <c r="AD2316">
        <v>1.0257939842706331E-2</v>
      </c>
      <c r="AE2316">
        <v>1.1051861783970563E-2</v>
      </c>
    </row>
    <row r="2317" spans="1:31">
      <c r="A2317">
        <v>10</v>
      </c>
      <c r="B2317">
        <v>508</v>
      </c>
      <c r="C2317">
        <v>2003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99</v>
      </c>
      <c r="J2317">
        <v>999</v>
      </c>
      <c r="K2317">
        <v>99</v>
      </c>
      <c r="L2317">
        <v>99</v>
      </c>
      <c r="M2317">
        <v>44</v>
      </c>
      <c r="N2317">
        <v>99</v>
      </c>
      <c r="O2317">
        <v>99</v>
      </c>
      <c r="P2317">
        <v>9999</v>
      </c>
      <c r="Q2317">
        <v>195</v>
      </c>
      <c r="R2317">
        <v>246</v>
      </c>
      <c r="S2317">
        <v>246</v>
      </c>
      <c r="T2317">
        <v>5</v>
      </c>
      <c r="U2317">
        <v>44</v>
      </c>
      <c r="V2317">
        <v>89.896414132071953</v>
      </c>
      <c r="W2317">
        <v>82.974390243902448</v>
      </c>
      <c r="X2317">
        <v>0</v>
      </c>
      <c r="Y2317">
        <v>0</v>
      </c>
      <c r="AA2317">
        <v>9.0634010420669817</v>
      </c>
      <c r="AB2317">
        <v>0</v>
      </c>
      <c r="AD2317">
        <v>1.9411178471582753E-2</v>
      </c>
      <c r="AE2317">
        <v>2.1004794053508625E-2</v>
      </c>
    </row>
    <row r="2318" spans="1:31">
      <c r="A2318">
        <v>10</v>
      </c>
      <c r="B2318">
        <v>509</v>
      </c>
      <c r="C2318">
        <v>2003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99</v>
      </c>
      <c r="J2318">
        <v>999</v>
      </c>
      <c r="K2318">
        <v>99</v>
      </c>
      <c r="L2318">
        <v>99</v>
      </c>
      <c r="M2318">
        <v>45</v>
      </c>
      <c r="N2318">
        <v>99</v>
      </c>
      <c r="O2318">
        <v>99</v>
      </c>
      <c r="P2318">
        <v>9999</v>
      </c>
      <c r="Q2318">
        <v>341</v>
      </c>
      <c r="R2318">
        <v>491</v>
      </c>
      <c r="S2318">
        <v>491</v>
      </c>
      <c r="T2318">
        <v>8</v>
      </c>
      <c r="U2318">
        <v>45</v>
      </c>
      <c r="V2318">
        <v>89.850681718384934</v>
      </c>
      <c r="W2318">
        <v>82.932179226069252</v>
      </c>
      <c r="X2318">
        <v>0</v>
      </c>
      <c r="Y2318">
        <v>0</v>
      </c>
      <c r="AA2318">
        <v>9.2769288285106075</v>
      </c>
      <c r="AB2318">
        <v>0</v>
      </c>
      <c r="AD2318">
        <v>3.8743449713606201E-2</v>
      </c>
      <c r="AE2318">
        <v>4.1902874940384943E-2</v>
      </c>
    </row>
    <row r="2319" spans="1:31">
      <c r="A2319">
        <v>10</v>
      </c>
      <c r="B2319">
        <v>510</v>
      </c>
      <c r="C2319">
        <v>2003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99</v>
      </c>
      <c r="J2319">
        <v>999</v>
      </c>
      <c r="K2319">
        <v>99</v>
      </c>
      <c r="L2319">
        <v>99</v>
      </c>
      <c r="M2319">
        <v>46</v>
      </c>
      <c r="N2319">
        <v>99</v>
      </c>
      <c r="O2319">
        <v>99</v>
      </c>
      <c r="P2319">
        <v>9999</v>
      </c>
      <c r="Q2319">
        <v>529</v>
      </c>
      <c r="R2319">
        <v>881</v>
      </c>
      <c r="S2319">
        <v>881</v>
      </c>
      <c r="T2319">
        <v>8</v>
      </c>
      <c r="U2319">
        <v>46</v>
      </c>
      <c r="V2319">
        <v>89.450454582906389</v>
      </c>
      <c r="W2319">
        <v>82.562769580022717</v>
      </c>
      <c r="X2319">
        <v>0</v>
      </c>
      <c r="Y2319">
        <v>0</v>
      </c>
      <c r="AA2319">
        <v>8.8473636929767814</v>
      </c>
      <c r="AB2319">
        <v>0</v>
      </c>
      <c r="AD2319">
        <v>6.9517269241725202E-2</v>
      </c>
      <c r="AE2319">
        <v>7.485131120412801E-2</v>
      </c>
    </row>
    <row r="2320" spans="1:31">
      <c r="A2320">
        <v>10</v>
      </c>
      <c r="B2320">
        <v>511</v>
      </c>
      <c r="C2320">
        <v>2003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99</v>
      </c>
      <c r="J2320">
        <v>999</v>
      </c>
      <c r="K2320">
        <v>99</v>
      </c>
      <c r="L2320">
        <v>99</v>
      </c>
      <c r="M2320">
        <v>47</v>
      </c>
      <c r="N2320">
        <v>99</v>
      </c>
      <c r="O2320">
        <v>99</v>
      </c>
      <c r="P2320">
        <v>9999</v>
      </c>
      <c r="Q2320">
        <v>873</v>
      </c>
      <c r="R2320">
        <v>1725</v>
      </c>
      <c r="S2320">
        <v>1725</v>
      </c>
      <c r="T2320">
        <v>8</v>
      </c>
      <c r="U2320">
        <v>47</v>
      </c>
      <c r="V2320">
        <v>88.879237521001315</v>
      </c>
      <c r="W2320">
        <v>82.035536231884052</v>
      </c>
      <c r="X2320">
        <v>0</v>
      </c>
      <c r="Y2320">
        <v>0</v>
      </c>
      <c r="AA2320">
        <v>8.477328387912392</v>
      </c>
      <c r="AB2320">
        <v>0</v>
      </c>
      <c r="AD2320">
        <v>0.13611497098975703</v>
      </c>
      <c r="AE2320">
        <v>0.14562313343544508</v>
      </c>
    </row>
    <row r="2321" spans="1:31">
      <c r="A2321">
        <v>10</v>
      </c>
      <c r="B2321">
        <v>512</v>
      </c>
      <c r="C2321">
        <v>2003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99</v>
      </c>
      <c r="J2321">
        <v>999</v>
      </c>
      <c r="K2321">
        <v>99</v>
      </c>
      <c r="L2321">
        <v>99</v>
      </c>
      <c r="M2321">
        <v>48</v>
      </c>
      <c r="N2321">
        <v>99</v>
      </c>
      <c r="O2321">
        <v>99</v>
      </c>
      <c r="P2321">
        <v>9999</v>
      </c>
      <c r="Q2321">
        <v>1349</v>
      </c>
      <c r="R2321">
        <v>3380</v>
      </c>
      <c r="S2321">
        <v>3380</v>
      </c>
      <c r="T2321">
        <v>8.0017751479289938</v>
      </c>
      <c r="U2321">
        <v>48</v>
      </c>
      <c r="V2321">
        <v>88.436183784546074</v>
      </c>
      <c r="W2321">
        <v>81.626597633136385</v>
      </c>
      <c r="X2321">
        <v>0</v>
      </c>
      <c r="Y2321">
        <v>0</v>
      </c>
      <c r="AA2321">
        <v>8.1718114653381413</v>
      </c>
      <c r="AB2321">
        <v>0</v>
      </c>
      <c r="AD2321">
        <v>0.26670643591036458</v>
      </c>
      <c r="AE2321">
        <v>0.28391454750439887</v>
      </c>
    </row>
    <row r="2322" spans="1:31">
      <c r="A2322">
        <v>10</v>
      </c>
      <c r="B2322">
        <v>513</v>
      </c>
      <c r="C2322">
        <v>2003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99</v>
      </c>
      <c r="J2322">
        <v>999</v>
      </c>
      <c r="K2322">
        <v>99</v>
      </c>
      <c r="L2322">
        <v>99</v>
      </c>
      <c r="M2322">
        <v>49</v>
      </c>
      <c r="N2322">
        <v>99</v>
      </c>
      <c r="O2322">
        <v>99</v>
      </c>
      <c r="P2322">
        <v>9999</v>
      </c>
      <c r="Q2322">
        <v>1873</v>
      </c>
      <c r="R2322">
        <v>6720</v>
      </c>
      <c r="S2322">
        <v>6720</v>
      </c>
      <c r="T2322">
        <v>7.9995535714285744</v>
      </c>
      <c r="U2322">
        <v>49</v>
      </c>
      <c r="V2322">
        <v>87.59931383170813</v>
      </c>
      <c r="W2322">
        <v>80.854166666666814</v>
      </c>
      <c r="X2322">
        <v>0</v>
      </c>
      <c r="Y2322">
        <v>0</v>
      </c>
      <c r="AA2322">
        <v>8.1028076348527147</v>
      </c>
      <c r="AB2322">
        <v>0</v>
      </c>
      <c r="AD2322">
        <v>0.53025658263835795</v>
      </c>
      <c r="AE2322">
        <v>0.55912759843782722</v>
      </c>
    </row>
    <row r="2323" spans="1:31">
      <c r="A2323">
        <v>10</v>
      </c>
      <c r="B2323">
        <v>514</v>
      </c>
      <c r="C2323">
        <v>2003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99</v>
      </c>
      <c r="J2323">
        <v>999</v>
      </c>
      <c r="K2323">
        <v>99</v>
      </c>
      <c r="L2323">
        <v>99</v>
      </c>
      <c r="M2323">
        <v>50</v>
      </c>
      <c r="N2323">
        <v>99</v>
      </c>
      <c r="O2323">
        <v>99</v>
      </c>
      <c r="P2323">
        <v>9999</v>
      </c>
      <c r="Q2323">
        <v>2348</v>
      </c>
      <c r="R2323">
        <v>12859</v>
      </c>
      <c r="S2323">
        <v>12859</v>
      </c>
      <c r="T2323">
        <v>11</v>
      </c>
      <c r="U2323">
        <v>50</v>
      </c>
      <c r="V2323">
        <v>86.92451177059381</v>
      </c>
      <c r="W2323">
        <v>80.231324364258597</v>
      </c>
      <c r="X2323">
        <v>0</v>
      </c>
      <c r="Y2323">
        <v>0</v>
      </c>
      <c r="AA2323">
        <v>7.9911312656915428</v>
      </c>
      <c r="AB2323">
        <v>0</v>
      </c>
      <c r="AD2323">
        <v>1.0146680649027748</v>
      </c>
      <c r="AE2323">
        <v>1.0616721095801422</v>
      </c>
    </row>
    <row r="2324" spans="1:31">
      <c r="A2324">
        <v>10</v>
      </c>
      <c r="B2324">
        <v>515</v>
      </c>
      <c r="C2324">
        <v>2003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99</v>
      </c>
      <c r="J2324">
        <v>999</v>
      </c>
      <c r="K2324">
        <v>99</v>
      </c>
      <c r="L2324">
        <v>99</v>
      </c>
      <c r="M2324">
        <v>51</v>
      </c>
      <c r="N2324">
        <v>99</v>
      </c>
      <c r="O2324">
        <v>99</v>
      </c>
      <c r="P2324">
        <v>9999</v>
      </c>
      <c r="Q2324">
        <v>2769</v>
      </c>
      <c r="R2324">
        <v>23342</v>
      </c>
      <c r="S2324">
        <v>23342</v>
      </c>
      <c r="T2324">
        <v>11.000128523691203</v>
      </c>
      <c r="U2324">
        <v>51</v>
      </c>
      <c r="V2324">
        <v>86.157548230266542</v>
      </c>
      <c r="W2324">
        <v>79.523417016536939</v>
      </c>
      <c r="X2324">
        <v>0</v>
      </c>
      <c r="Y2324">
        <v>0</v>
      </c>
      <c r="AA2324">
        <v>7.7241873922419026</v>
      </c>
      <c r="AB2324">
        <v>0</v>
      </c>
      <c r="AD2324">
        <v>1.8418525523727016</v>
      </c>
      <c r="AE2324">
        <v>1.9101714454352716</v>
      </c>
    </row>
    <row r="2325" spans="1:31">
      <c r="A2325">
        <v>10</v>
      </c>
      <c r="B2325">
        <v>516</v>
      </c>
      <c r="C2325">
        <v>2003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99</v>
      </c>
      <c r="J2325">
        <v>999</v>
      </c>
      <c r="K2325">
        <v>99</v>
      </c>
      <c r="L2325">
        <v>99</v>
      </c>
      <c r="M2325">
        <v>52</v>
      </c>
      <c r="N2325">
        <v>99</v>
      </c>
      <c r="O2325">
        <v>99</v>
      </c>
      <c r="P2325">
        <v>9999</v>
      </c>
      <c r="Q2325">
        <v>3142</v>
      </c>
      <c r="R2325">
        <v>42629</v>
      </c>
      <c r="S2325">
        <v>42629</v>
      </c>
      <c r="T2325">
        <v>11.000281498510406</v>
      </c>
      <c r="U2325">
        <v>52</v>
      </c>
      <c r="V2325">
        <v>85.57790060820318</v>
      </c>
      <c r="W2325">
        <v>78.988402261371547</v>
      </c>
      <c r="X2325">
        <v>0</v>
      </c>
      <c r="Y2325">
        <v>0</v>
      </c>
      <c r="AA2325">
        <v>7.4972143615627314</v>
      </c>
      <c r="AB2325">
        <v>0</v>
      </c>
      <c r="AD2325">
        <v>3.363736288882524</v>
      </c>
      <c r="AE2325">
        <v>3.4650357942099208</v>
      </c>
    </row>
    <row r="2326" spans="1:31">
      <c r="A2326">
        <v>10</v>
      </c>
      <c r="B2326">
        <v>517</v>
      </c>
      <c r="C2326">
        <v>2003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99</v>
      </c>
      <c r="J2326">
        <v>999</v>
      </c>
      <c r="K2326">
        <v>99</v>
      </c>
      <c r="L2326">
        <v>99</v>
      </c>
      <c r="M2326">
        <v>53</v>
      </c>
      <c r="N2326">
        <v>99</v>
      </c>
      <c r="O2326">
        <v>99</v>
      </c>
      <c r="P2326">
        <v>9999</v>
      </c>
      <c r="Q2326">
        <v>3389</v>
      </c>
      <c r="R2326">
        <v>70048</v>
      </c>
      <c r="S2326">
        <v>70047</v>
      </c>
      <c r="T2326">
        <v>11.000042827775237</v>
      </c>
      <c r="U2326">
        <v>53.000756634830893</v>
      </c>
      <c r="V2326">
        <v>84.940269403698593</v>
      </c>
      <c r="W2326">
        <v>78.399368995103487</v>
      </c>
      <c r="X2326">
        <v>0</v>
      </c>
      <c r="Y2326">
        <v>0</v>
      </c>
      <c r="AA2326">
        <v>7.5092495888390749</v>
      </c>
      <c r="AD2326">
        <v>5.5272936161684081</v>
      </c>
      <c r="AE2326">
        <v>5.6512088566306007</v>
      </c>
    </row>
    <row r="2327" spans="1:31">
      <c r="A2327">
        <v>10</v>
      </c>
      <c r="B2327">
        <v>518</v>
      </c>
      <c r="C2327">
        <v>2003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99</v>
      </c>
      <c r="J2327">
        <v>999</v>
      </c>
      <c r="K2327">
        <v>99</v>
      </c>
      <c r="L2327">
        <v>99</v>
      </c>
      <c r="M2327">
        <v>54</v>
      </c>
      <c r="N2327">
        <v>99</v>
      </c>
      <c r="O2327">
        <v>99</v>
      </c>
      <c r="P2327">
        <v>9999</v>
      </c>
      <c r="Q2327">
        <v>3564</v>
      </c>
      <c r="R2327">
        <v>109827</v>
      </c>
      <c r="S2327">
        <v>109825</v>
      </c>
      <c r="T2327">
        <v>11.000245841186601</v>
      </c>
      <c r="U2327">
        <v>54.000983382654198</v>
      </c>
      <c r="V2327">
        <v>84.289288163801587</v>
      </c>
      <c r="W2327">
        <v>77.798343728658537</v>
      </c>
      <c r="X2327">
        <v>0</v>
      </c>
      <c r="Y2327">
        <v>0</v>
      </c>
      <c r="AA2327">
        <v>7.3765434702949504</v>
      </c>
      <c r="AD2327">
        <v>8.6661443008069821</v>
      </c>
      <c r="AE2327">
        <v>8.7924683621084174</v>
      </c>
    </row>
    <row r="2328" spans="1:31">
      <c r="A2328">
        <v>10</v>
      </c>
      <c r="B2328">
        <v>519</v>
      </c>
      <c r="C2328">
        <v>2003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99</v>
      </c>
      <c r="J2328">
        <v>999</v>
      </c>
      <c r="K2328">
        <v>99</v>
      </c>
      <c r="L2328">
        <v>99</v>
      </c>
      <c r="M2328">
        <v>55</v>
      </c>
      <c r="N2328">
        <v>99</v>
      </c>
      <c r="O2328">
        <v>99</v>
      </c>
      <c r="P2328">
        <v>9999</v>
      </c>
      <c r="Q2328">
        <v>3666</v>
      </c>
      <c r="R2328">
        <v>152820</v>
      </c>
      <c r="S2328">
        <v>152782</v>
      </c>
      <c r="T2328">
        <v>13.999744797801331</v>
      </c>
      <c r="U2328">
        <v>55.013679621945002</v>
      </c>
      <c r="V2328">
        <v>83.796159585148885</v>
      </c>
      <c r="W2328">
        <v>77.334897435561885</v>
      </c>
      <c r="X2328">
        <v>0</v>
      </c>
      <c r="Y2328">
        <v>0</v>
      </c>
      <c r="AA2328">
        <v>7.4322317069006179</v>
      </c>
      <c r="AD2328">
        <v>12.058602821249083</v>
      </c>
      <c r="AE2328">
        <v>12.158694761601598</v>
      </c>
    </row>
    <row r="2329" spans="1:31">
      <c r="A2329">
        <v>10</v>
      </c>
      <c r="B2329">
        <v>520</v>
      </c>
      <c r="C2329">
        <v>2003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99</v>
      </c>
      <c r="J2329">
        <v>999</v>
      </c>
      <c r="K2329">
        <v>99</v>
      </c>
      <c r="L2329">
        <v>99</v>
      </c>
      <c r="M2329">
        <v>56</v>
      </c>
      <c r="N2329">
        <v>99</v>
      </c>
      <c r="O2329">
        <v>99</v>
      </c>
      <c r="P2329">
        <v>9999</v>
      </c>
      <c r="Q2329">
        <v>3706</v>
      </c>
      <c r="R2329">
        <v>186822</v>
      </c>
      <c r="S2329">
        <v>186819</v>
      </c>
      <c r="T2329">
        <v>13.999887593538237</v>
      </c>
      <c r="U2329">
        <v>56.000899266134589</v>
      </c>
      <c r="V2329">
        <v>83.217892890774053</v>
      </c>
      <c r="W2329">
        <v>76.80953275630344</v>
      </c>
      <c r="X2329">
        <v>0</v>
      </c>
      <c r="Y2329">
        <v>0</v>
      </c>
      <c r="AA2329">
        <v>7.4955147548612846</v>
      </c>
      <c r="AD2329">
        <v>14.741606440723706</v>
      </c>
      <c r="AE2329">
        <v>14.766426817727936</v>
      </c>
    </row>
    <row r="2330" spans="1:31">
      <c r="A2330">
        <v>10</v>
      </c>
      <c r="B2330">
        <v>521</v>
      </c>
      <c r="C2330">
        <v>2003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99</v>
      </c>
      <c r="J2330">
        <v>999</v>
      </c>
      <c r="K2330">
        <v>99</v>
      </c>
      <c r="L2330">
        <v>99</v>
      </c>
      <c r="M2330">
        <v>57</v>
      </c>
      <c r="N2330">
        <v>99</v>
      </c>
      <c r="O2330">
        <v>99</v>
      </c>
      <c r="P2330">
        <v>9999</v>
      </c>
      <c r="Q2330">
        <v>3745</v>
      </c>
      <c r="R2330">
        <v>201000</v>
      </c>
      <c r="S2330">
        <v>200993</v>
      </c>
      <c r="T2330">
        <v>13.999940298507459</v>
      </c>
      <c r="U2330">
        <v>57.001985143761239</v>
      </c>
      <c r="V2330">
        <v>82.760463205926939</v>
      </c>
      <c r="W2330">
        <v>76.386562716113886</v>
      </c>
      <c r="X2330">
        <v>0</v>
      </c>
      <c r="Y2330">
        <v>0</v>
      </c>
      <c r="AA2330">
        <v>7.6248881440431138</v>
      </c>
      <c r="AD2330">
        <v>15.860353141415164</v>
      </c>
      <c r="AE2330">
        <v>15.79927474397809</v>
      </c>
    </row>
    <row r="2331" spans="1:31">
      <c r="A2331">
        <v>10</v>
      </c>
      <c r="B2331">
        <v>522</v>
      </c>
      <c r="C2331">
        <v>2003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99</v>
      </c>
      <c r="J2331">
        <v>999</v>
      </c>
      <c r="K2331">
        <v>99</v>
      </c>
      <c r="L2331">
        <v>99</v>
      </c>
      <c r="M2331">
        <v>58</v>
      </c>
      <c r="N2331">
        <v>99</v>
      </c>
      <c r="O2331">
        <v>99</v>
      </c>
      <c r="P2331">
        <v>9999</v>
      </c>
      <c r="Q2331">
        <v>3716</v>
      </c>
      <c r="R2331">
        <v>184975</v>
      </c>
      <c r="S2331">
        <v>184966</v>
      </c>
      <c r="T2331">
        <v>14.000032436815784</v>
      </c>
      <c r="U2331">
        <v>58.002822140285247</v>
      </c>
      <c r="V2331">
        <v>82.133148092024626</v>
      </c>
      <c r="W2331">
        <v>75.807240790198875</v>
      </c>
      <c r="X2331">
        <v>0</v>
      </c>
      <c r="Y2331">
        <v>0</v>
      </c>
      <c r="AA2331">
        <v>7.8284838295381149</v>
      </c>
      <c r="AD2331">
        <v>14.595864787727717</v>
      </c>
      <c r="AE2331">
        <v>14.429186455698988</v>
      </c>
    </row>
    <row r="2332" spans="1:31">
      <c r="A2332">
        <v>10</v>
      </c>
      <c r="B2332">
        <v>523</v>
      </c>
      <c r="C2332">
        <v>2003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99</v>
      </c>
      <c r="J2332">
        <v>999</v>
      </c>
      <c r="K2332">
        <v>99</v>
      </c>
      <c r="L2332">
        <v>99</v>
      </c>
      <c r="M2332">
        <v>59</v>
      </c>
      <c r="N2332">
        <v>99</v>
      </c>
      <c r="O2332">
        <v>99</v>
      </c>
      <c r="P2332">
        <v>9999</v>
      </c>
      <c r="Q2332">
        <v>3617</v>
      </c>
      <c r="R2332">
        <v>139503</v>
      </c>
      <c r="S2332">
        <v>139493</v>
      </c>
      <c r="T2332">
        <v>13.999956990172253</v>
      </c>
      <c r="U2332">
        <v>59.004229602919153</v>
      </c>
      <c r="V2332">
        <v>81.607464872847956</v>
      </c>
      <c r="W2332">
        <v>75.321107152329546</v>
      </c>
      <c r="X2332">
        <v>0</v>
      </c>
      <c r="Y2332">
        <v>0</v>
      </c>
      <c r="AA2332">
        <v>8.0072238682644787</v>
      </c>
      <c r="AD2332">
        <v>11.007795245208159</v>
      </c>
      <c r="AE2332">
        <v>10.812057849378419</v>
      </c>
    </row>
    <row r="2333" spans="1:31">
      <c r="A2333">
        <v>10</v>
      </c>
      <c r="B2333">
        <v>524</v>
      </c>
      <c r="C2333">
        <v>2003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99</v>
      </c>
      <c r="J2333">
        <v>999</v>
      </c>
      <c r="K2333">
        <v>99</v>
      </c>
      <c r="L2333">
        <v>99</v>
      </c>
      <c r="M2333">
        <v>60</v>
      </c>
      <c r="N2333">
        <v>99</v>
      </c>
      <c r="O2333">
        <v>99</v>
      </c>
      <c r="P2333">
        <v>9999</v>
      </c>
      <c r="Q2333">
        <v>3433</v>
      </c>
      <c r="R2333">
        <v>82187</v>
      </c>
      <c r="S2333">
        <v>82182</v>
      </c>
      <c r="T2333">
        <v>16.999744485137555</v>
      </c>
      <c r="U2333">
        <v>60.003650434401713</v>
      </c>
      <c r="V2333">
        <v>81.526270748646724</v>
      </c>
      <c r="W2333">
        <v>75.246518702391157</v>
      </c>
      <c r="X2333">
        <v>0</v>
      </c>
      <c r="Y2333">
        <v>0</v>
      </c>
      <c r="AA2333">
        <v>8.1251577161534101</v>
      </c>
      <c r="AD2333">
        <v>6.4851484757885007</v>
      </c>
      <c r="AE2333">
        <v>6.3635926156348646</v>
      </c>
    </row>
    <row r="2334" spans="1:31">
      <c r="A2334">
        <v>10</v>
      </c>
      <c r="B2334">
        <v>525</v>
      </c>
      <c r="C2334">
        <v>2003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99</v>
      </c>
      <c r="J2334">
        <v>999</v>
      </c>
      <c r="K2334">
        <v>99</v>
      </c>
      <c r="L2334">
        <v>99</v>
      </c>
      <c r="M2334">
        <v>61</v>
      </c>
      <c r="N2334">
        <v>99</v>
      </c>
      <c r="O2334">
        <v>99</v>
      </c>
      <c r="P2334">
        <v>9999</v>
      </c>
      <c r="Q2334">
        <v>3013</v>
      </c>
      <c r="R2334">
        <v>33952</v>
      </c>
      <c r="S2334">
        <v>33951</v>
      </c>
      <c r="T2334">
        <v>16.999911639962299</v>
      </c>
      <c r="U2334">
        <v>61.001796707018947</v>
      </c>
      <c r="V2334">
        <v>81.554648272174816</v>
      </c>
      <c r="W2334">
        <v>75.273765132102369</v>
      </c>
      <c r="X2334">
        <v>0</v>
      </c>
      <c r="Y2334">
        <v>0</v>
      </c>
      <c r="AA2334">
        <v>8.1152143625519049</v>
      </c>
      <c r="AD2334">
        <v>2.679058257996656</v>
      </c>
      <c r="AE2334">
        <v>2.6298771477686937</v>
      </c>
    </row>
    <row r="2335" spans="1:31">
      <c r="A2335">
        <v>10</v>
      </c>
      <c r="B2335">
        <v>526</v>
      </c>
      <c r="C2335">
        <v>2003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99</v>
      </c>
      <c r="J2335">
        <v>999</v>
      </c>
      <c r="K2335">
        <v>99</v>
      </c>
      <c r="L2335">
        <v>99</v>
      </c>
      <c r="M2335">
        <v>62</v>
      </c>
      <c r="N2335">
        <v>99</v>
      </c>
      <c r="O2335">
        <v>99</v>
      </c>
      <c r="P2335">
        <v>9999</v>
      </c>
      <c r="Q2335">
        <v>2097</v>
      </c>
      <c r="R2335">
        <v>10147</v>
      </c>
      <c r="S2335">
        <v>10147</v>
      </c>
      <c r="T2335">
        <v>16.998817384448603</v>
      </c>
      <c r="U2335">
        <v>62</v>
      </c>
      <c r="V2335">
        <v>81.972085105183652</v>
      </c>
      <c r="W2335">
        <v>75.660234552084347</v>
      </c>
      <c r="X2335">
        <v>0</v>
      </c>
      <c r="Y2335">
        <v>0</v>
      </c>
      <c r="AA2335">
        <v>8.1695084129251807</v>
      </c>
      <c r="AB2335">
        <v>0</v>
      </c>
      <c r="AD2335">
        <v>0.80067165833800846</v>
      </c>
      <c r="AE2335">
        <v>0.79003184016292005</v>
      </c>
    </row>
    <row r="2336" spans="1:31">
      <c r="A2336">
        <v>10</v>
      </c>
      <c r="B2336">
        <v>527</v>
      </c>
      <c r="C2336">
        <v>2003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99</v>
      </c>
      <c r="J2336">
        <v>999</v>
      </c>
      <c r="K2336">
        <v>99</v>
      </c>
      <c r="L2336">
        <v>99</v>
      </c>
      <c r="M2336">
        <v>63</v>
      </c>
      <c r="N2336">
        <v>99</v>
      </c>
      <c r="O2336">
        <v>99</v>
      </c>
      <c r="P2336">
        <v>9999</v>
      </c>
      <c r="Q2336">
        <v>958</v>
      </c>
      <c r="R2336">
        <v>2075</v>
      </c>
      <c r="S2336">
        <v>2075</v>
      </c>
      <c r="T2336">
        <v>17</v>
      </c>
      <c r="U2336">
        <v>63</v>
      </c>
      <c r="V2336">
        <v>82.537090942317263</v>
      </c>
      <c r="W2336">
        <v>76.181734939759011</v>
      </c>
      <c r="X2336">
        <v>0</v>
      </c>
      <c r="Y2336">
        <v>0</v>
      </c>
      <c r="AA2336">
        <v>8.1861775287471481</v>
      </c>
      <c r="AB2336">
        <v>0</v>
      </c>
      <c r="AD2336">
        <v>0.16373250133550485</v>
      </c>
      <c r="AE2336">
        <v>0.16267027881439991</v>
      </c>
    </row>
    <row r="2337" spans="1:31">
      <c r="A2337">
        <v>10</v>
      </c>
      <c r="B2337">
        <v>528</v>
      </c>
      <c r="C2337">
        <v>2003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99</v>
      </c>
      <c r="J2337">
        <v>999</v>
      </c>
      <c r="K2337">
        <v>99</v>
      </c>
      <c r="L2337">
        <v>99</v>
      </c>
      <c r="M2337">
        <v>64</v>
      </c>
      <c r="N2337">
        <v>99</v>
      </c>
      <c r="O2337">
        <v>99</v>
      </c>
      <c r="P2337">
        <v>9999</v>
      </c>
      <c r="Q2337">
        <v>357</v>
      </c>
      <c r="R2337">
        <v>612</v>
      </c>
      <c r="S2337">
        <v>612</v>
      </c>
      <c r="T2337">
        <v>16.995098039215684</v>
      </c>
      <c r="U2337">
        <v>64</v>
      </c>
      <c r="V2337">
        <v>82.712666142657852</v>
      </c>
      <c r="W2337">
        <v>76.343790849673283</v>
      </c>
      <c r="X2337">
        <v>0</v>
      </c>
      <c r="Y2337">
        <v>0</v>
      </c>
      <c r="AA2337">
        <v>8.7362690026677434</v>
      </c>
      <c r="AB2337">
        <v>0</v>
      </c>
      <c r="AD2337">
        <v>4.8291224490279026E-2</v>
      </c>
      <c r="AE2337">
        <v>4.8079992831839183E-2</v>
      </c>
    </row>
    <row r="2338" spans="1:31">
      <c r="A2338">
        <v>10</v>
      </c>
      <c r="B2338">
        <v>529</v>
      </c>
      <c r="C2338">
        <v>2003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99</v>
      </c>
      <c r="J2338">
        <v>999</v>
      </c>
      <c r="K2338">
        <v>99</v>
      </c>
      <c r="L2338">
        <v>99</v>
      </c>
      <c r="M2338">
        <v>65</v>
      </c>
      <c r="N2338">
        <v>99</v>
      </c>
      <c r="O2338">
        <v>99</v>
      </c>
      <c r="P2338">
        <v>9999</v>
      </c>
      <c r="Q2338">
        <v>54</v>
      </c>
      <c r="R2338">
        <v>61</v>
      </c>
      <c r="S2338">
        <v>61</v>
      </c>
      <c r="T2338">
        <v>17</v>
      </c>
      <c r="U2338">
        <v>65</v>
      </c>
      <c r="V2338">
        <v>80.896222226169158</v>
      </c>
      <c r="W2338">
        <v>74.667213114754091</v>
      </c>
      <c r="X2338">
        <v>0</v>
      </c>
      <c r="Y2338">
        <v>0</v>
      </c>
      <c r="AA2338">
        <v>11.874766210799317</v>
      </c>
      <c r="AB2338">
        <v>0</v>
      </c>
      <c r="AD2338">
        <v>4.8133410031160461E-3</v>
      </c>
      <c r="AE2338">
        <v>4.6870439735796484E-3</v>
      </c>
    </row>
    <row r="2339" spans="1:31">
      <c r="A2339">
        <v>10</v>
      </c>
      <c r="B2339">
        <v>530</v>
      </c>
      <c r="C2339">
        <v>2003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99</v>
      </c>
      <c r="J2339">
        <v>999</v>
      </c>
      <c r="K2339">
        <v>99</v>
      </c>
      <c r="L2339">
        <v>99</v>
      </c>
      <c r="M2339">
        <v>66</v>
      </c>
      <c r="N2339">
        <v>99</v>
      </c>
      <c r="O2339">
        <v>99</v>
      </c>
      <c r="P2339">
        <v>9999</v>
      </c>
    </row>
    <row r="2340" spans="1:31">
      <c r="A2340">
        <v>10</v>
      </c>
      <c r="B2340">
        <v>531</v>
      </c>
      <c r="C2340">
        <v>2003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99</v>
      </c>
      <c r="J2340">
        <v>999</v>
      </c>
      <c r="K2340">
        <v>99</v>
      </c>
      <c r="L2340">
        <v>99</v>
      </c>
      <c r="M2340">
        <v>67</v>
      </c>
      <c r="N2340">
        <v>99</v>
      </c>
      <c r="O2340">
        <v>99</v>
      </c>
      <c r="P2340">
        <v>9999</v>
      </c>
    </row>
    <row r="2341" spans="1:31">
      <c r="A2341">
        <v>10</v>
      </c>
      <c r="B2341">
        <v>532</v>
      </c>
      <c r="C2341">
        <v>2003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99</v>
      </c>
      <c r="J2341">
        <v>999</v>
      </c>
      <c r="K2341">
        <v>99</v>
      </c>
      <c r="L2341">
        <v>99</v>
      </c>
      <c r="M2341">
        <v>68</v>
      </c>
      <c r="N2341">
        <v>99</v>
      </c>
      <c r="O2341">
        <v>99</v>
      </c>
      <c r="P2341">
        <v>9999</v>
      </c>
    </row>
    <row r="2342" spans="1:31">
      <c r="A2342">
        <v>10</v>
      </c>
      <c r="B2342">
        <v>533</v>
      </c>
      <c r="C2342">
        <v>2002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99</v>
      </c>
      <c r="J2342">
        <v>999</v>
      </c>
      <c r="K2342">
        <v>99</v>
      </c>
      <c r="L2342">
        <v>99</v>
      </c>
      <c r="M2342">
        <v>35</v>
      </c>
      <c r="N2342">
        <v>99</v>
      </c>
      <c r="O2342">
        <v>99</v>
      </c>
      <c r="P2342">
        <v>9999</v>
      </c>
      <c r="Q2342">
        <v>19</v>
      </c>
      <c r="R2342">
        <v>24</v>
      </c>
      <c r="S2342">
        <v>24</v>
      </c>
      <c r="T2342">
        <v>2</v>
      </c>
      <c r="U2342">
        <v>35</v>
      </c>
      <c r="V2342">
        <v>64.933188876850863</v>
      </c>
      <c r="W2342">
        <v>59.93333333333333</v>
      </c>
      <c r="X2342">
        <v>0</v>
      </c>
      <c r="Y2342">
        <v>0</v>
      </c>
      <c r="AA2342">
        <v>14.615250786611748</v>
      </c>
      <c r="AB2342">
        <v>0</v>
      </c>
      <c r="AD2342">
        <v>1.9419659654281503E-3</v>
      </c>
      <c r="AE2342">
        <v>1.5378450105806997E-3</v>
      </c>
    </row>
    <row r="2343" spans="1:31">
      <c r="A2343">
        <v>10</v>
      </c>
      <c r="B2343">
        <v>534</v>
      </c>
      <c r="C2343">
        <v>2002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99</v>
      </c>
      <c r="J2343">
        <v>999</v>
      </c>
      <c r="K2343">
        <v>99</v>
      </c>
      <c r="L2343">
        <v>99</v>
      </c>
      <c r="M2343">
        <v>36</v>
      </c>
      <c r="N2343">
        <v>99</v>
      </c>
      <c r="O2343">
        <v>99</v>
      </c>
      <c r="P2343">
        <v>9999</v>
      </c>
      <c r="Q2343">
        <v>4</v>
      </c>
      <c r="R2343">
        <v>5</v>
      </c>
      <c r="S2343">
        <v>5</v>
      </c>
      <c r="T2343">
        <v>2</v>
      </c>
      <c r="U2343">
        <v>36</v>
      </c>
      <c r="V2343">
        <v>71.809317443120236</v>
      </c>
      <c r="W2343">
        <v>66.28</v>
      </c>
      <c r="X2343">
        <v>0</v>
      </c>
      <c r="Y2343">
        <v>0</v>
      </c>
      <c r="AA2343">
        <v>15.855648835667354</v>
      </c>
      <c r="AB2343">
        <v>0</v>
      </c>
      <c r="AD2343">
        <v>4.0457624279753134E-4</v>
      </c>
      <c r="AE2343">
        <v>3.5431162159791713E-4</v>
      </c>
    </row>
    <row r="2344" spans="1:31">
      <c r="A2344">
        <v>10</v>
      </c>
      <c r="B2344">
        <v>535</v>
      </c>
      <c r="C2344">
        <v>2002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99</v>
      </c>
      <c r="J2344">
        <v>999</v>
      </c>
      <c r="K2344">
        <v>99</v>
      </c>
      <c r="L2344">
        <v>99</v>
      </c>
      <c r="M2344">
        <v>37</v>
      </c>
      <c r="N2344">
        <v>99</v>
      </c>
      <c r="O2344">
        <v>99</v>
      </c>
      <c r="P2344">
        <v>9999</v>
      </c>
      <c r="Q2344">
        <v>9</v>
      </c>
      <c r="R2344">
        <v>9</v>
      </c>
      <c r="S2344">
        <v>9</v>
      </c>
      <c r="T2344">
        <v>2</v>
      </c>
      <c r="U2344">
        <v>37</v>
      </c>
      <c r="V2344">
        <v>81.605874563621057</v>
      </c>
      <c r="W2344">
        <v>75.322222222222223</v>
      </c>
      <c r="X2344">
        <v>0</v>
      </c>
      <c r="Y2344">
        <v>0</v>
      </c>
      <c r="AA2344">
        <v>13.491213418598544</v>
      </c>
      <c r="AB2344">
        <v>0</v>
      </c>
      <c r="AD2344">
        <v>7.2823723703555651E-4</v>
      </c>
      <c r="AE2344">
        <v>7.2476719457220283E-4</v>
      </c>
    </row>
    <row r="2345" spans="1:31">
      <c r="A2345">
        <v>10</v>
      </c>
      <c r="B2345">
        <v>536</v>
      </c>
      <c r="C2345">
        <v>2002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99</v>
      </c>
      <c r="J2345">
        <v>999</v>
      </c>
      <c r="K2345">
        <v>99</v>
      </c>
      <c r="L2345">
        <v>99</v>
      </c>
      <c r="M2345">
        <v>38</v>
      </c>
      <c r="N2345">
        <v>99</v>
      </c>
      <c r="O2345">
        <v>99</v>
      </c>
      <c r="P2345">
        <v>9999</v>
      </c>
      <c r="Q2345">
        <v>17</v>
      </c>
      <c r="R2345">
        <v>17</v>
      </c>
      <c r="S2345">
        <v>17</v>
      </c>
      <c r="T2345">
        <v>2</v>
      </c>
      <c r="U2345">
        <v>38</v>
      </c>
      <c r="V2345">
        <v>89.305971576062689</v>
      </c>
      <c r="W2345">
        <v>82.429411764705904</v>
      </c>
      <c r="X2345">
        <v>0</v>
      </c>
      <c r="Y2345">
        <v>0</v>
      </c>
      <c r="AA2345">
        <v>7.9725089936592672</v>
      </c>
      <c r="AB2345">
        <v>0</v>
      </c>
      <c r="AD2345">
        <v>1.3755592255116065E-3</v>
      </c>
      <c r="AE2345">
        <v>1.4981800704440599E-3</v>
      </c>
    </row>
    <row r="2346" spans="1:31">
      <c r="A2346">
        <v>10</v>
      </c>
      <c r="B2346">
        <v>537</v>
      </c>
      <c r="C2346">
        <v>2002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99</v>
      </c>
      <c r="J2346">
        <v>999</v>
      </c>
      <c r="K2346">
        <v>99</v>
      </c>
      <c r="L2346">
        <v>99</v>
      </c>
      <c r="M2346">
        <v>39</v>
      </c>
      <c r="N2346">
        <v>99</v>
      </c>
      <c r="O2346">
        <v>99</v>
      </c>
      <c r="P2346">
        <v>9999</v>
      </c>
      <c r="Q2346">
        <v>26</v>
      </c>
      <c r="R2346">
        <v>31</v>
      </c>
      <c r="S2346">
        <v>31</v>
      </c>
      <c r="T2346">
        <v>2</v>
      </c>
      <c r="U2346">
        <v>39</v>
      </c>
      <c r="V2346">
        <v>84.087652465662501</v>
      </c>
      <c r="W2346">
        <v>77.612903225806434</v>
      </c>
      <c r="X2346">
        <v>0</v>
      </c>
      <c r="Y2346">
        <v>0</v>
      </c>
      <c r="AA2346">
        <v>15.176206800831348</v>
      </c>
      <c r="AB2346">
        <v>0</v>
      </c>
      <c r="AD2346">
        <v>2.5083727053446954E-3</v>
      </c>
      <c r="AE2346">
        <v>2.5723408616915777E-3</v>
      </c>
    </row>
    <row r="2347" spans="1:31">
      <c r="A2347">
        <v>10</v>
      </c>
      <c r="B2347">
        <v>538</v>
      </c>
      <c r="C2347">
        <v>2002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99</v>
      </c>
      <c r="J2347">
        <v>999</v>
      </c>
      <c r="K2347">
        <v>99</v>
      </c>
      <c r="L2347">
        <v>99</v>
      </c>
      <c r="M2347">
        <v>40</v>
      </c>
      <c r="N2347">
        <v>99</v>
      </c>
      <c r="O2347">
        <v>99</v>
      </c>
      <c r="P2347">
        <v>9999</v>
      </c>
      <c r="Q2347">
        <v>36</v>
      </c>
      <c r="R2347">
        <v>48</v>
      </c>
      <c r="S2347">
        <v>47</v>
      </c>
      <c r="T2347">
        <v>5</v>
      </c>
      <c r="U2347">
        <v>40.85106382978725</v>
      </c>
      <c r="V2347">
        <v>90.341393697701761</v>
      </c>
      <c r="W2347">
        <v>82.589361702127675</v>
      </c>
      <c r="X2347">
        <v>0</v>
      </c>
      <c r="Y2347">
        <v>0</v>
      </c>
      <c r="AA2347">
        <v>12.966704235907851</v>
      </c>
      <c r="AD2347">
        <v>3.8839319308563006E-3</v>
      </c>
      <c r="AE2347">
        <v>4.1500646395794642E-3</v>
      </c>
    </row>
    <row r="2348" spans="1:31">
      <c r="A2348">
        <v>10</v>
      </c>
      <c r="B2348">
        <v>539</v>
      </c>
      <c r="C2348">
        <v>2002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99</v>
      </c>
      <c r="J2348">
        <v>999</v>
      </c>
      <c r="K2348">
        <v>99</v>
      </c>
      <c r="L2348">
        <v>99</v>
      </c>
      <c r="M2348">
        <v>41</v>
      </c>
      <c r="N2348">
        <v>99</v>
      </c>
      <c r="O2348">
        <v>99</v>
      </c>
      <c r="P2348">
        <v>9999</v>
      </c>
      <c r="Q2348">
        <v>57</v>
      </c>
      <c r="R2348">
        <v>65</v>
      </c>
      <c r="S2348">
        <v>65</v>
      </c>
      <c r="T2348">
        <v>5</v>
      </c>
      <c r="U2348">
        <v>41</v>
      </c>
      <c r="V2348">
        <v>88.164013667805634</v>
      </c>
      <c r="W2348">
        <v>81.375384615384618</v>
      </c>
      <c r="X2348">
        <v>0</v>
      </c>
      <c r="Y2348">
        <v>0</v>
      </c>
      <c r="AA2348">
        <v>11.800013438965282</v>
      </c>
      <c r="AB2348">
        <v>0</v>
      </c>
      <c r="AD2348">
        <v>5.2594911563679089E-3</v>
      </c>
      <c r="AE2348">
        <v>5.6550871794810564E-3</v>
      </c>
    </row>
    <row r="2349" spans="1:31">
      <c r="A2349">
        <v>10</v>
      </c>
      <c r="B2349">
        <v>540</v>
      </c>
      <c r="C2349">
        <v>2002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99</v>
      </c>
      <c r="J2349">
        <v>999</v>
      </c>
      <c r="K2349">
        <v>99</v>
      </c>
      <c r="L2349">
        <v>99</v>
      </c>
      <c r="M2349">
        <v>42</v>
      </c>
      <c r="N2349">
        <v>99</v>
      </c>
      <c r="O2349">
        <v>99</v>
      </c>
      <c r="P2349">
        <v>9999</v>
      </c>
      <c r="Q2349">
        <v>98</v>
      </c>
      <c r="R2349">
        <v>126</v>
      </c>
      <c r="S2349">
        <v>126</v>
      </c>
      <c r="T2349">
        <v>5</v>
      </c>
      <c r="U2349">
        <v>42</v>
      </c>
      <c r="V2349">
        <v>87.926705532339369</v>
      </c>
      <c r="W2349">
        <v>81.156349206349205</v>
      </c>
      <c r="X2349">
        <v>0</v>
      </c>
      <c r="Y2349">
        <v>0</v>
      </c>
      <c r="AA2349">
        <v>10.83088247757931</v>
      </c>
      <c r="AB2349">
        <v>0</v>
      </c>
      <c r="AD2349">
        <v>1.0195321318497789E-2</v>
      </c>
      <c r="AE2349">
        <v>1.0932662489359741E-2</v>
      </c>
    </row>
    <row r="2350" spans="1:31">
      <c r="A2350">
        <v>10</v>
      </c>
      <c r="B2350">
        <v>541</v>
      </c>
      <c r="C2350">
        <v>2002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99</v>
      </c>
      <c r="J2350">
        <v>999</v>
      </c>
      <c r="K2350">
        <v>99</v>
      </c>
      <c r="L2350">
        <v>99</v>
      </c>
      <c r="M2350">
        <v>43</v>
      </c>
      <c r="N2350">
        <v>99</v>
      </c>
      <c r="O2350">
        <v>99</v>
      </c>
      <c r="P2350">
        <v>9999</v>
      </c>
      <c r="Q2350">
        <v>159</v>
      </c>
      <c r="R2350">
        <v>201</v>
      </c>
      <c r="S2350">
        <v>201</v>
      </c>
      <c r="T2350">
        <v>5</v>
      </c>
      <c r="U2350">
        <v>43</v>
      </c>
      <c r="V2350">
        <v>88.787374072217489</v>
      </c>
      <c r="W2350">
        <v>81.950746268656729</v>
      </c>
      <c r="X2350">
        <v>0</v>
      </c>
      <c r="Y2350">
        <v>0</v>
      </c>
      <c r="AA2350">
        <v>10.53887907131949</v>
      </c>
      <c r="AB2350">
        <v>0</v>
      </c>
      <c r="AD2350">
        <v>1.6263964960460762E-2</v>
      </c>
      <c r="AE2350">
        <v>1.7610912679912639E-2</v>
      </c>
    </row>
    <row r="2351" spans="1:31">
      <c r="A2351">
        <v>10</v>
      </c>
      <c r="B2351">
        <v>542</v>
      </c>
      <c r="C2351">
        <v>2002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99</v>
      </c>
      <c r="J2351">
        <v>999</v>
      </c>
      <c r="K2351">
        <v>99</v>
      </c>
      <c r="L2351">
        <v>99</v>
      </c>
      <c r="M2351">
        <v>44</v>
      </c>
      <c r="N2351">
        <v>99</v>
      </c>
      <c r="O2351">
        <v>99</v>
      </c>
      <c r="P2351">
        <v>9999</v>
      </c>
      <c r="Q2351">
        <v>272</v>
      </c>
      <c r="R2351">
        <v>370</v>
      </c>
      <c r="S2351">
        <v>370</v>
      </c>
      <c r="T2351">
        <v>5</v>
      </c>
      <c r="U2351">
        <v>44</v>
      </c>
      <c r="V2351">
        <v>87.607683523176547</v>
      </c>
      <c r="W2351">
        <v>80.861891891891958</v>
      </c>
      <c r="X2351">
        <v>0</v>
      </c>
      <c r="Y2351">
        <v>0</v>
      </c>
      <c r="AA2351">
        <v>9.6693990248524884</v>
      </c>
      <c r="AB2351">
        <v>0</v>
      </c>
      <c r="AD2351">
        <v>2.9938641967017322E-2</v>
      </c>
      <c r="AE2351">
        <v>3.198736866453207E-2</v>
      </c>
    </row>
    <row r="2352" spans="1:31">
      <c r="A2352">
        <v>10</v>
      </c>
      <c r="B2352">
        <v>543</v>
      </c>
      <c r="C2352">
        <v>2002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99</v>
      </c>
      <c r="J2352">
        <v>999</v>
      </c>
      <c r="K2352">
        <v>99</v>
      </c>
      <c r="L2352">
        <v>99</v>
      </c>
      <c r="M2352">
        <v>45</v>
      </c>
      <c r="N2352">
        <v>99</v>
      </c>
      <c r="O2352">
        <v>99</v>
      </c>
      <c r="P2352">
        <v>9999</v>
      </c>
      <c r="Q2352">
        <v>485</v>
      </c>
      <c r="R2352">
        <v>747</v>
      </c>
      <c r="S2352">
        <v>747</v>
      </c>
      <c r="T2352">
        <v>8</v>
      </c>
      <c r="U2352">
        <v>45</v>
      </c>
      <c r="V2352">
        <v>87.524964429766683</v>
      </c>
      <c r="W2352">
        <v>80.785542168674624</v>
      </c>
      <c r="X2352">
        <v>0</v>
      </c>
      <c r="Y2352">
        <v>0</v>
      </c>
      <c r="AA2352">
        <v>9.4449623820405435</v>
      </c>
      <c r="AB2352">
        <v>0</v>
      </c>
      <c r="AD2352">
        <v>6.0443690673951195E-2</v>
      </c>
      <c r="AE2352">
        <v>6.4518927478108515E-2</v>
      </c>
    </row>
    <row r="2353" spans="1:31">
      <c r="A2353">
        <v>10</v>
      </c>
      <c r="B2353">
        <v>544</v>
      </c>
      <c r="C2353">
        <v>2002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99</v>
      </c>
      <c r="J2353">
        <v>999</v>
      </c>
      <c r="K2353">
        <v>99</v>
      </c>
      <c r="L2353">
        <v>99</v>
      </c>
      <c r="M2353">
        <v>46</v>
      </c>
      <c r="N2353">
        <v>99</v>
      </c>
      <c r="O2353">
        <v>99</v>
      </c>
      <c r="P2353">
        <v>9999</v>
      </c>
      <c r="Q2353">
        <v>741</v>
      </c>
      <c r="R2353">
        <v>1333</v>
      </c>
      <c r="S2353">
        <v>1333</v>
      </c>
      <c r="T2353">
        <v>8.0045011252813243</v>
      </c>
      <c r="U2353">
        <v>46</v>
      </c>
      <c r="V2353">
        <v>86.758661496360148</v>
      </c>
      <c r="W2353">
        <v>80.078244561140451</v>
      </c>
      <c r="X2353">
        <v>0</v>
      </c>
      <c r="Y2353">
        <v>0</v>
      </c>
      <c r="AA2353">
        <v>8.7899224970165424</v>
      </c>
      <c r="AB2353">
        <v>0</v>
      </c>
      <c r="AD2353">
        <v>0.10786002632982188</v>
      </c>
      <c r="AE2353">
        <v>0.11412415820559624</v>
      </c>
    </row>
    <row r="2354" spans="1:31">
      <c r="A2354">
        <v>10</v>
      </c>
      <c r="B2354">
        <v>545</v>
      </c>
      <c r="C2354">
        <v>2002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99</v>
      </c>
      <c r="J2354">
        <v>999</v>
      </c>
      <c r="K2354">
        <v>99</v>
      </c>
      <c r="L2354">
        <v>99</v>
      </c>
      <c r="M2354">
        <v>47</v>
      </c>
      <c r="N2354">
        <v>99</v>
      </c>
      <c r="O2354">
        <v>99</v>
      </c>
      <c r="P2354">
        <v>9999</v>
      </c>
      <c r="Q2354">
        <v>1170</v>
      </c>
      <c r="R2354">
        <v>2567</v>
      </c>
      <c r="S2354">
        <v>2567</v>
      </c>
      <c r="T2354">
        <v>8</v>
      </c>
      <c r="U2354">
        <v>47</v>
      </c>
      <c r="V2354">
        <v>86.10263360149527</v>
      </c>
      <c r="W2354">
        <v>79.472730814179982</v>
      </c>
      <c r="X2354">
        <v>0</v>
      </c>
      <c r="Y2354">
        <v>0</v>
      </c>
      <c r="AA2354">
        <v>8.9967407671903512</v>
      </c>
      <c r="AB2354">
        <v>0</v>
      </c>
      <c r="AD2354">
        <v>0.20770944305225275</v>
      </c>
      <c r="AE2354">
        <v>0.21811066334192944</v>
      </c>
    </row>
    <row r="2355" spans="1:31">
      <c r="A2355">
        <v>10</v>
      </c>
      <c r="B2355">
        <v>546</v>
      </c>
      <c r="C2355">
        <v>2002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99</v>
      </c>
      <c r="J2355">
        <v>999</v>
      </c>
      <c r="K2355">
        <v>99</v>
      </c>
      <c r="L2355">
        <v>99</v>
      </c>
      <c r="M2355">
        <v>48</v>
      </c>
      <c r="N2355">
        <v>99</v>
      </c>
      <c r="O2355">
        <v>99</v>
      </c>
      <c r="P2355">
        <v>9999</v>
      </c>
      <c r="Q2355">
        <v>1722</v>
      </c>
      <c r="R2355">
        <v>4848</v>
      </c>
      <c r="S2355">
        <v>4848</v>
      </c>
      <c r="T2355">
        <v>8</v>
      </c>
      <c r="U2355">
        <v>48</v>
      </c>
      <c r="V2355">
        <v>85.468223149508603</v>
      </c>
      <c r="W2355">
        <v>78.887169966996694</v>
      </c>
      <c r="X2355">
        <v>0</v>
      </c>
      <c r="Y2355">
        <v>0</v>
      </c>
      <c r="AA2355">
        <v>8.4154364927704979</v>
      </c>
      <c r="AB2355">
        <v>0</v>
      </c>
      <c r="AD2355">
        <v>0.39227712501648654</v>
      </c>
      <c r="AE2355">
        <v>0.40888566120101183</v>
      </c>
    </row>
    <row r="2356" spans="1:31">
      <c r="A2356">
        <v>10</v>
      </c>
      <c r="B2356">
        <v>547</v>
      </c>
      <c r="C2356">
        <v>2002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99</v>
      </c>
      <c r="J2356">
        <v>999</v>
      </c>
      <c r="K2356">
        <v>99</v>
      </c>
      <c r="L2356">
        <v>99</v>
      </c>
      <c r="M2356">
        <v>49</v>
      </c>
      <c r="N2356">
        <v>99</v>
      </c>
      <c r="O2356">
        <v>99</v>
      </c>
      <c r="P2356">
        <v>9999</v>
      </c>
      <c r="Q2356">
        <v>2247</v>
      </c>
      <c r="R2356">
        <v>9461</v>
      </c>
      <c r="S2356">
        <v>9461</v>
      </c>
      <c r="T2356">
        <v>8.001268364866295</v>
      </c>
      <c r="U2356">
        <v>49</v>
      </c>
      <c r="V2356">
        <v>84.887528810468098</v>
      </c>
      <c r="W2356">
        <v>78.35118909206227</v>
      </c>
      <c r="X2356">
        <v>0</v>
      </c>
      <c r="Y2356">
        <v>0</v>
      </c>
      <c r="AA2356">
        <v>8.2243326099467815</v>
      </c>
      <c r="AB2356">
        <v>0</v>
      </c>
      <c r="AD2356">
        <v>0.76553916662148924</v>
      </c>
      <c r="AE2356">
        <v>0.79252966640035394</v>
      </c>
    </row>
    <row r="2357" spans="1:31">
      <c r="A2357">
        <v>10</v>
      </c>
      <c r="B2357">
        <v>548</v>
      </c>
      <c r="C2357">
        <v>2002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99</v>
      </c>
      <c r="J2357">
        <v>999</v>
      </c>
      <c r="K2357">
        <v>99</v>
      </c>
      <c r="L2357">
        <v>99</v>
      </c>
      <c r="M2357">
        <v>50</v>
      </c>
      <c r="N2357">
        <v>99</v>
      </c>
      <c r="O2357">
        <v>99</v>
      </c>
      <c r="P2357">
        <v>9999</v>
      </c>
      <c r="Q2357">
        <v>2800</v>
      </c>
      <c r="R2357">
        <v>17945</v>
      </c>
      <c r="S2357">
        <v>17945</v>
      </c>
      <c r="T2357">
        <v>11.000334354973532</v>
      </c>
      <c r="U2357">
        <v>50</v>
      </c>
      <c r="V2357">
        <v>84.400843192769557</v>
      </c>
      <c r="W2357">
        <v>77.901978266927003</v>
      </c>
      <c r="X2357">
        <v>0</v>
      </c>
      <c r="Y2357">
        <v>0</v>
      </c>
      <c r="AA2357">
        <v>7.9978810225590493</v>
      </c>
      <c r="AB2357">
        <v>0</v>
      </c>
      <c r="AD2357">
        <v>1.4520241354003403</v>
      </c>
      <c r="AE2357">
        <v>1.4945995344732399</v>
      </c>
    </row>
    <row r="2358" spans="1:31">
      <c r="A2358">
        <v>10</v>
      </c>
      <c r="B2358">
        <v>549</v>
      </c>
      <c r="C2358">
        <v>2002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99</v>
      </c>
      <c r="J2358">
        <v>999</v>
      </c>
      <c r="K2358">
        <v>99</v>
      </c>
      <c r="L2358">
        <v>99</v>
      </c>
      <c r="M2358">
        <v>51</v>
      </c>
      <c r="N2358">
        <v>99</v>
      </c>
      <c r="O2358">
        <v>99</v>
      </c>
      <c r="P2358">
        <v>9999</v>
      </c>
      <c r="Q2358">
        <v>3160</v>
      </c>
      <c r="R2358">
        <v>31785</v>
      </c>
      <c r="S2358">
        <v>31785</v>
      </c>
      <c r="T2358">
        <v>11.00028315243039</v>
      </c>
      <c r="U2358">
        <v>51</v>
      </c>
      <c r="V2358">
        <v>83.903406401794498</v>
      </c>
      <c r="W2358">
        <v>77.442844108856079</v>
      </c>
      <c r="X2358">
        <v>0</v>
      </c>
      <c r="Y2358">
        <v>0</v>
      </c>
      <c r="AA2358">
        <v>7.7078290149177517</v>
      </c>
      <c r="AB2358">
        <v>0</v>
      </c>
      <c r="AD2358">
        <v>2.5718911754639073</v>
      </c>
      <c r="AE2358">
        <v>2.6317001395443529</v>
      </c>
    </row>
    <row r="2359" spans="1:31">
      <c r="A2359">
        <v>10</v>
      </c>
      <c r="B2359">
        <v>550</v>
      </c>
      <c r="C2359">
        <v>2002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99</v>
      </c>
      <c r="J2359">
        <v>999</v>
      </c>
      <c r="K2359">
        <v>99</v>
      </c>
      <c r="L2359">
        <v>99</v>
      </c>
      <c r="M2359">
        <v>52</v>
      </c>
      <c r="N2359">
        <v>99</v>
      </c>
      <c r="O2359">
        <v>99</v>
      </c>
      <c r="P2359">
        <v>9999</v>
      </c>
      <c r="Q2359">
        <v>3449</v>
      </c>
      <c r="R2359">
        <v>54344</v>
      </c>
      <c r="S2359">
        <v>54344</v>
      </c>
      <c r="T2359">
        <v>11.000552038863535</v>
      </c>
      <c r="U2359">
        <v>52</v>
      </c>
      <c r="V2359">
        <v>83.404671082126683</v>
      </c>
      <c r="W2359">
        <v>76.982511408803148</v>
      </c>
      <c r="X2359">
        <v>0</v>
      </c>
      <c r="Y2359">
        <v>0</v>
      </c>
      <c r="AA2359">
        <v>7.5152100282548764</v>
      </c>
      <c r="AB2359">
        <v>0</v>
      </c>
      <c r="AD2359">
        <v>4.3972582677178087</v>
      </c>
      <c r="AE2359">
        <v>4.4727700394443506</v>
      </c>
    </row>
    <row r="2360" spans="1:31">
      <c r="A2360">
        <v>10</v>
      </c>
      <c r="B2360">
        <v>551</v>
      </c>
      <c r="C2360">
        <v>2002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99</v>
      </c>
      <c r="J2360">
        <v>999</v>
      </c>
      <c r="K2360">
        <v>99</v>
      </c>
      <c r="L2360">
        <v>99</v>
      </c>
      <c r="M2360">
        <v>53</v>
      </c>
      <c r="N2360">
        <v>99</v>
      </c>
      <c r="O2360">
        <v>99</v>
      </c>
      <c r="P2360">
        <v>9999</v>
      </c>
      <c r="Q2360">
        <v>3641</v>
      </c>
      <c r="R2360">
        <v>86114</v>
      </c>
      <c r="S2360">
        <v>86113</v>
      </c>
      <c r="T2360">
        <v>11.000452888032148</v>
      </c>
      <c r="U2360">
        <v>53.00061547037032</v>
      </c>
      <c r="V2360">
        <v>83.077896375394346</v>
      </c>
      <c r="W2360">
        <v>76.68044081613705</v>
      </c>
      <c r="X2360">
        <v>0</v>
      </c>
      <c r="Y2360">
        <v>0</v>
      </c>
      <c r="AA2360">
        <v>7.4187704545585884</v>
      </c>
      <c r="AD2360">
        <v>6.9679357144533247</v>
      </c>
      <c r="AE2360">
        <v>7.0596994736737395</v>
      </c>
    </row>
    <row r="2361" spans="1:31">
      <c r="A2361">
        <v>10</v>
      </c>
      <c r="B2361">
        <v>552</v>
      </c>
      <c r="C2361">
        <v>2002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99</v>
      </c>
      <c r="J2361">
        <v>999</v>
      </c>
      <c r="K2361">
        <v>99</v>
      </c>
      <c r="L2361">
        <v>99</v>
      </c>
      <c r="M2361">
        <v>54</v>
      </c>
      <c r="N2361">
        <v>99</v>
      </c>
      <c r="O2361">
        <v>99</v>
      </c>
      <c r="P2361">
        <v>9999</v>
      </c>
      <c r="Q2361">
        <v>3787</v>
      </c>
      <c r="R2361">
        <v>125769</v>
      </c>
      <c r="S2361">
        <v>125766</v>
      </c>
      <c r="T2361">
        <v>11.000500918350312</v>
      </c>
      <c r="U2361">
        <v>54.001288106483479</v>
      </c>
      <c r="V2361">
        <v>82.644292934329826</v>
      </c>
      <c r="W2361">
        <v>76.279801377160354</v>
      </c>
      <c r="X2361">
        <v>0</v>
      </c>
      <c r="Y2361">
        <v>0</v>
      </c>
      <c r="AA2361">
        <v>7.3552476579228019</v>
      </c>
      <c r="AD2361">
        <v>10.176629896080549</v>
      </c>
      <c r="AE2361">
        <v>10.256653769919602</v>
      </c>
    </row>
    <row r="2362" spans="1:31">
      <c r="A2362">
        <v>10</v>
      </c>
      <c r="B2362">
        <v>553</v>
      </c>
      <c r="C2362">
        <v>2002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99</v>
      </c>
      <c r="J2362">
        <v>999</v>
      </c>
      <c r="K2362">
        <v>99</v>
      </c>
      <c r="L2362">
        <v>99</v>
      </c>
      <c r="M2362">
        <v>55</v>
      </c>
      <c r="N2362">
        <v>99</v>
      </c>
      <c r="O2362">
        <v>99</v>
      </c>
      <c r="P2362">
        <v>9999</v>
      </c>
      <c r="Q2362">
        <v>3863</v>
      </c>
      <c r="R2362">
        <v>163604</v>
      </c>
      <c r="S2362">
        <v>163580</v>
      </c>
      <c r="T2362">
        <v>13.999627148480473</v>
      </c>
      <c r="U2362">
        <v>55.008405673065184</v>
      </c>
      <c r="V2362">
        <v>82.220213698984992</v>
      </c>
      <c r="W2362">
        <v>75.884093409952399</v>
      </c>
      <c r="X2362">
        <v>0</v>
      </c>
      <c r="Y2362">
        <v>0</v>
      </c>
      <c r="AA2362">
        <v>7.3668784044995617</v>
      </c>
      <c r="AD2362">
        <v>13.238058325329471</v>
      </c>
      <c r="AE2362">
        <v>13.271311636359503</v>
      </c>
    </row>
    <row r="2363" spans="1:31">
      <c r="A2363">
        <v>10</v>
      </c>
      <c r="B2363">
        <v>554</v>
      </c>
      <c r="C2363">
        <v>2002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99</v>
      </c>
      <c r="J2363">
        <v>999</v>
      </c>
      <c r="K2363">
        <v>99</v>
      </c>
      <c r="L2363">
        <v>99</v>
      </c>
      <c r="M2363">
        <v>56</v>
      </c>
      <c r="N2363">
        <v>99</v>
      </c>
      <c r="O2363">
        <v>99</v>
      </c>
      <c r="P2363">
        <v>9999</v>
      </c>
      <c r="Q2363">
        <v>3914</v>
      </c>
      <c r="R2363">
        <v>186770</v>
      </c>
      <c r="S2363">
        <v>186768</v>
      </c>
      <c r="T2363">
        <v>13.999919687315952</v>
      </c>
      <c r="U2363">
        <v>56.000599674462414</v>
      </c>
      <c r="V2363">
        <v>81.888967479565636</v>
      </c>
      <c r="W2363">
        <v>75.583103101174117</v>
      </c>
      <c r="X2363">
        <v>0</v>
      </c>
      <c r="Y2363">
        <v>0</v>
      </c>
      <c r="AA2363">
        <v>7.3637324708516942</v>
      </c>
      <c r="AD2363">
        <v>15.112540973458987</v>
      </c>
      <c r="AE2363">
        <v>15.092461610878502</v>
      </c>
    </row>
    <row r="2364" spans="1:31">
      <c r="A2364">
        <v>10</v>
      </c>
      <c r="B2364">
        <v>555</v>
      </c>
      <c r="C2364">
        <v>2002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99</v>
      </c>
      <c r="J2364">
        <v>999</v>
      </c>
      <c r="K2364">
        <v>99</v>
      </c>
      <c r="L2364">
        <v>99</v>
      </c>
      <c r="M2364">
        <v>57</v>
      </c>
      <c r="N2364">
        <v>99</v>
      </c>
      <c r="O2364">
        <v>99</v>
      </c>
      <c r="P2364">
        <v>9999</v>
      </c>
      <c r="Q2364">
        <v>3882</v>
      </c>
      <c r="R2364">
        <v>186686</v>
      </c>
      <c r="S2364">
        <v>186685</v>
      </c>
      <c r="T2364">
        <v>13.999983930235798</v>
      </c>
      <c r="U2364">
        <v>57.000305327155374</v>
      </c>
      <c r="V2364">
        <v>81.537438384037358</v>
      </c>
      <c r="W2364">
        <v>75.258859040629702</v>
      </c>
      <c r="X2364">
        <v>0</v>
      </c>
      <c r="Y2364">
        <v>0</v>
      </c>
      <c r="AA2364">
        <v>7.4811804453868094</v>
      </c>
      <c r="AD2364">
        <v>15.10574409257999</v>
      </c>
      <c r="AE2364">
        <v>15.02103809714967</v>
      </c>
    </row>
    <row r="2365" spans="1:31">
      <c r="A2365">
        <v>10</v>
      </c>
      <c r="B2365">
        <v>556</v>
      </c>
      <c r="C2365">
        <v>2002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99</v>
      </c>
      <c r="J2365">
        <v>999</v>
      </c>
      <c r="K2365">
        <v>99</v>
      </c>
      <c r="L2365">
        <v>99</v>
      </c>
      <c r="M2365">
        <v>58</v>
      </c>
      <c r="N2365">
        <v>99</v>
      </c>
      <c r="O2365">
        <v>99</v>
      </c>
      <c r="P2365">
        <v>9999</v>
      </c>
      <c r="Q2365">
        <v>3842</v>
      </c>
      <c r="R2365">
        <v>158700</v>
      </c>
      <c r="S2365">
        <v>158689</v>
      </c>
      <c r="T2365">
        <v>13.999810964083176</v>
      </c>
      <c r="U2365">
        <v>58.004020442500718</v>
      </c>
      <c r="V2365">
        <v>81.245655806786687</v>
      </c>
      <c r="W2365">
        <v>74.987144666611499</v>
      </c>
      <c r="X2365">
        <v>0</v>
      </c>
      <c r="Y2365">
        <v>0</v>
      </c>
      <c r="AA2365">
        <v>7.573159430766168</v>
      </c>
      <c r="AD2365">
        <v>12.841249946393647</v>
      </c>
      <c r="AE2365">
        <v>12.722326413015383</v>
      </c>
    </row>
    <row r="2366" spans="1:31">
      <c r="A2366">
        <v>10</v>
      </c>
      <c r="B2366">
        <v>557</v>
      </c>
      <c r="C2366">
        <v>2002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99</v>
      </c>
      <c r="J2366">
        <v>999</v>
      </c>
      <c r="K2366">
        <v>99</v>
      </c>
      <c r="L2366">
        <v>99</v>
      </c>
      <c r="M2366">
        <v>59</v>
      </c>
      <c r="N2366">
        <v>99</v>
      </c>
      <c r="O2366">
        <v>99</v>
      </c>
      <c r="P2366">
        <v>9999</v>
      </c>
      <c r="Q2366">
        <v>3675</v>
      </c>
      <c r="R2366">
        <v>109116</v>
      </c>
      <c r="S2366">
        <v>109111</v>
      </c>
      <c r="T2366">
        <v>13.99997250632355</v>
      </c>
      <c r="U2366">
        <v>59.002703668741006</v>
      </c>
      <c r="V2366">
        <v>80.998345805731446</v>
      </c>
      <c r="W2366">
        <v>74.759763910146347</v>
      </c>
      <c r="X2366">
        <v>0</v>
      </c>
      <c r="Y2366">
        <v>0</v>
      </c>
      <c r="AA2366">
        <v>7.7209705916331011</v>
      </c>
      <c r="AD2366">
        <v>8.8291482618190891</v>
      </c>
      <c r="AE2366">
        <v>8.7210615354942487</v>
      </c>
    </row>
    <row r="2367" spans="1:31">
      <c r="A2367">
        <v>10</v>
      </c>
      <c r="B2367">
        <v>558</v>
      </c>
      <c r="C2367">
        <v>2002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99</v>
      </c>
      <c r="J2367">
        <v>999</v>
      </c>
      <c r="K2367">
        <v>99</v>
      </c>
      <c r="L2367">
        <v>99</v>
      </c>
      <c r="M2367">
        <v>60</v>
      </c>
      <c r="N2367">
        <v>99</v>
      </c>
      <c r="O2367">
        <v>99</v>
      </c>
      <c r="P2367">
        <v>9999</v>
      </c>
      <c r="Q2367">
        <v>3434</v>
      </c>
      <c r="R2367">
        <v>59586</v>
      </c>
      <c r="S2367">
        <v>59584</v>
      </c>
      <c r="T2367">
        <v>16.999848957808876</v>
      </c>
      <c r="U2367">
        <v>60.00201396348011</v>
      </c>
      <c r="V2367">
        <v>81.091890411294187</v>
      </c>
      <c r="W2367">
        <v>74.846529269602314</v>
      </c>
      <c r="X2367">
        <v>0</v>
      </c>
      <c r="Y2367">
        <v>0</v>
      </c>
      <c r="AA2367">
        <v>7.7737216673180445</v>
      </c>
      <c r="AD2367">
        <v>4.8214160006667406</v>
      </c>
      <c r="AE2367">
        <v>4.7679776928310993</v>
      </c>
    </row>
    <row r="2368" spans="1:31">
      <c r="A2368">
        <v>10</v>
      </c>
      <c r="B2368">
        <v>559</v>
      </c>
      <c r="C2368">
        <v>2002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99</v>
      </c>
      <c r="J2368">
        <v>999</v>
      </c>
      <c r="K2368">
        <v>99</v>
      </c>
      <c r="L2368">
        <v>99</v>
      </c>
      <c r="M2368">
        <v>61</v>
      </c>
      <c r="N2368">
        <v>99</v>
      </c>
      <c r="O2368">
        <v>99</v>
      </c>
      <c r="P2368">
        <v>9999</v>
      </c>
      <c r="Q2368">
        <v>2928</v>
      </c>
      <c r="R2368">
        <v>23971</v>
      </c>
      <c r="S2368">
        <v>23970</v>
      </c>
      <c r="T2368">
        <v>16.99962454632681</v>
      </c>
      <c r="U2368">
        <v>61.00254484772632</v>
      </c>
      <c r="V2368">
        <v>81.597713103820695</v>
      </c>
      <c r="W2368">
        <v>75.313049645390137</v>
      </c>
      <c r="X2368">
        <v>0</v>
      </c>
      <c r="Y2368">
        <v>0</v>
      </c>
      <c r="AA2368">
        <v>7.7933714816992303</v>
      </c>
      <c r="AD2368">
        <v>1.9396194232199253</v>
      </c>
      <c r="AE2368">
        <v>1.9300615608744796</v>
      </c>
    </row>
    <row r="2369" spans="1:31">
      <c r="A2369">
        <v>10</v>
      </c>
      <c r="B2369">
        <v>560</v>
      </c>
      <c r="C2369">
        <v>2002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99</v>
      </c>
      <c r="J2369">
        <v>999</v>
      </c>
      <c r="K2369">
        <v>99</v>
      </c>
      <c r="L2369">
        <v>99</v>
      </c>
      <c r="M2369">
        <v>62</v>
      </c>
      <c r="N2369">
        <v>99</v>
      </c>
      <c r="O2369">
        <v>99</v>
      </c>
      <c r="P2369">
        <v>9999</v>
      </c>
      <c r="Q2369">
        <v>2067</v>
      </c>
      <c r="R2369">
        <v>7782</v>
      </c>
      <c r="S2369">
        <v>7782</v>
      </c>
      <c r="T2369">
        <v>17</v>
      </c>
      <c r="U2369">
        <v>62</v>
      </c>
      <c r="V2369">
        <v>82.235723018895385</v>
      </c>
      <c r="W2369">
        <v>75.903572346440498</v>
      </c>
      <c r="X2369">
        <v>0</v>
      </c>
      <c r="Y2369">
        <v>0</v>
      </c>
      <c r="AA2369">
        <v>7.6956524179792671</v>
      </c>
      <c r="AB2369">
        <v>0</v>
      </c>
      <c r="AD2369">
        <v>0.6296824642900779</v>
      </c>
      <c r="AE2369">
        <v>0.63151887611361557</v>
      </c>
    </row>
    <row r="2370" spans="1:31">
      <c r="A2370">
        <v>10</v>
      </c>
      <c r="B2370">
        <v>561</v>
      </c>
      <c r="C2370">
        <v>2002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99</v>
      </c>
      <c r="J2370">
        <v>999</v>
      </c>
      <c r="K2370">
        <v>99</v>
      </c>
      <c r="L2370">
        <v>99</v>
      </c>
      <c r="M2370">
        <v>63</v>
      </c>
      <c r="N2370">
        <v>99</v>
      </c>
      <c r="O2370">
        <v>99</v>
      </c>
      <c r="P2370">
        <v>9999</v>
      </c>
      <c r="Q2370">
        <v>1055</v>
      </c>
      <c r="R2370">
        <v>2030</v>
      </c>
      <c r="S2370">
        <v>2030</v>
      </c>
      <c r="T2370">
        <v>16.998522167487685</v>
      </c>
      <c r="U2370">
        <v>63</v>
      </c>
      <c r="V2370">
        <v>83.147372297445486</v>
      </c>
      <c r="W2370">
        <v>76.745024630541806</v>
      </c>
      <c r="X2370">
        <v>0</v>
      </c>
      <c r="Y2370">
        <v>0</v>
      </c>
      <c r="AA2370">
        <v>7.8663379837932563</v>
      </c>
      <c r="AB2370">
        <v>0</v>
      </c>
      <c r="AD2370">
        <v>0.16425795457579775</v>
      </c>
      <c r="AE2370">
        <v>0.166563240424355</v>
      </c>
    </row>
    <row r="2371" spans="1:31">
      <c r="A2371">
        <v>10</v>
      </c>
      <c r="B2371">
        <v>562</v>
      </c>
      <c r="C2371">
        <v>2002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99</v>
      </c>
      <c r="J2371">
        <v>999</v>
      </c>
      <c r="K2371">
        <v>99</v>
      </c>
      <c r="L2371">
        <v>99</v>
      </c>
      <c r="M2371">
        <v>64</v>
      </c>
      <c r="N2371">
        <v>99</v>
      </c>
      <c r="O2371">
        <v>99</v>
      </c>
      <c r="P2371">
        <v>9999</v>
      </c>
      <c r="Q2371">
        <v>548</v>
      </c>
      <c r="R2371">
        <v>886</v>
      </c>
      <c r="S2371">
        <v>886</v>
      </c>
      <c r="T2371">
        <v>17</v>
      </c>
      <c r="U2371">
        <v>64</v>
      </c>
      <c r="V2371">
        <v>83.174651311235948</v>
      </c>
      <c r="W2371">
        <v>76.770203160270881</v>
      </c>
      <c r="X2371">
        <v>0</v>
      </c>
      <c r="Y2371">
        <v>0</v>
      </c>
      <c r="AA2371">
        <v>7.7905535032179136</v>
      </c>
      <c r="AB2371">
        <v>0</v>
      </c>
      <c r="AD2371">
        <v>7.1690910223722537E-2</v>
      </c>
      <c r="AE2371">
        <v>7.2720910085985954E-2</v>
      </c>
    </row>
    <row r="2372" spans="1:31">
      <c r="A2372">
        <v>10</v>
      </c>
      <c r="B2372">
        <v>563</v>
      </c>
      <c r="C2372">
        <v>2002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99</v>
      </c>
      <c r="J2372">
        <v>999</v>
      </c>
      <c r="K2372">
        <v>99</v>
      </c>
      <c r="L2372">
        <v>99</v>
      </c>
      <c r="M2372">
        <v>65</v>
      </c>
      <c r="N2372">
        <v>99</v>
      </c>
      <c r="O2372">
        <v>99</v>
      </c>
      <c r="P2372">
        <v>9999</v>
      </c>
      <c r="Q2372">
        <v>135</v>
      </c>
      <c r="R2372">
        <v>153</v>
      </c>
      <c r="S2372">
        <v>153</v>
      </c>
      <c r="T2372">
        <v>17</v>
      </c>
      <c r="U2372">
        <v>65</v>
      </c>
      <c r="V2372">
        <v>81.750331046105643</v>
      </c>
      <c r="W2372">
        <v>75.455555555555605</v>
      </c>
      <c r="X2372">
        <v>0</v>
      </c>
      <c r="Y2372">
        <v>0</v>
      </c>
      <c r="AA2372">
        <v>8.5926012320593141</v>
      </c>
      <c r="AB2372">
        <v>0</v>
      </c>
      <c r="AD2372">
        <v>1.2380033029604462E-2</v>
      </c>
      <c r="AE2372">
        <v>1.2342852679123341E-2</v>
      </c>
    </row>
    <row r="2373" spans="1:31">
      <c r="A2373">
        <v>10</v>
      </c>
      <c r="B2373">
        <v>564</v>
      </c>
      <c r="C2373">
        <v>2002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99</v>
      </c>
      <c r="J2373">
        <v>999</v>
      </c>
      <c r="K2373">
        <v>99</v>
      </c>
      <c r="L2373">
        <v>99</v>
      </c>
      <c r="M2373">
        <v>66</v>
      </c>
      <c r="N2373">
        <v>99</v>
      </c>
      <c r="O2373">
        <v>99</v>
      </c>
      <c r="P2373">
        <v>9999</v>
      </c>
    </row>
    <row r="2374" spans="1:31">
      <c r="A2374">
        <v>10</v>
      </c>
      <c r="B2374">
        <v>565</v>
      </c>
      <c r="C2374">
        <v>2002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99</v>
      </c>
      <c r="J2374">
        <v>999</v>
      </c>
      <c r="K2374">
        <v>99</v>
      </c>
      <c r="L2374">
        <v>99</v>
      </c>
      <c r="M2374">
        <v>67</v>
      </c>
      <c r="N2374">
        <v>99</v>
      </c>
      <c r="O2374">
        <v>99</v>
      </c>
      <c r="P2374">
        <v>9999</v>
      </c>
    </row>
    <row r="2375" spans="1:31">
      <c r="A2375">
        <v>10</v>
      </c>
      <c r="B2375">
        <v>566</v>
      </c>
      <c r="C2375">
        <v>2002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99</v>
      </c>
      <c r="J2375">
        <v>999</v>
      </c>
      <c r="K2375">
        <v>99</v>
      </c>
      <c r="L2375">
        <v>99</v>
      </c>
      <c r="M2375">
        <v>68</v>
      </c>
      <c r="N2375">
        <v>99</v>
      </c>
      <c r="O2375">
        <v>99</v>
      </c>
      <c r="P2375">
        <v>9999</v>
      </c>
    </row>
    <row r="2376" spans="1:31">
      <c r="A2376">
        <v>10</v>
      </c>
      <c r="B2376">
        <v>567</v>
      </c>
      <c r="C2376">
        <v>2001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99</v>
      </c>
      <c r="J2376">
        <v>999</v>
      </c>
      <c r="K2376">
        <v>99</v>
      </c>
      <c r="L2376">
        <v>99</v>
      </c>
      <c r="M2376">
        <v>35</v>
      </c>
      <c r="N2376">
        <v>99</v>
      </c>
      <c r="O2376">
        <v>99</v>
      </c>
      <c r="P2376">
        <v>9999</v>
      </c>
      <c r="Q2376">
        <v>35</v>
      </c>
      <c r="R2376">
        <v>41</v>
      </c>
      <c r="S2376">
        <v>41</v>
      </c>
      <c r="T2376">
        <v>2</v>
      </c>
      <c r="U2376">
        <v>35</v>
      </c>
      <c r="V2376">
        <v>72.15365853658534</v>
      </c>
      <c r="W2376">
        <v>66.5978268292683</v>
      </c>
      <c r="X2376">
        <v>0</v>
      </c>
      <c r="Y2376">
        <v>0</v>
      </c>
      <c r="AA2376">
        <v>16.55419875701752</v>
      </c>
      <c r="AB2376">
        <v>0</v>
      </c>
      <c r="AD2376">
        <v>3.3421149441365478E-3</v>
      </c>
      <c r="AE2376">
        <v>3.020453675470546E-3</v>
      </c>
    </row>
    <row r="2377" spans="1:31">
      <c r="A2377">
        <v>10</v>
      </c>
      <c r="B2377">
        <v>568</v>
      </c>
      <c r="C2377">
        <v>2001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99</v>
      </c>
      <c r="J2377">
        <v>999</v>
      </c>
      <c r="K2377">
        <v>99</v>
      </c>
      <c r="L2377">
        <v>99</v>
      </c>
      <c r="M2377">
        <v>36</v>
      </c>
      <c r="N2377">
        <v>99</v>
      </c>
      <c r="O2377">
        <v>99</v>
      </c>
      <c r="P2377">
        <v>9999</v>
      </c>
      <c r="Q2377">
        <v>15</v>
      </c>
      <c r="R2377">
        <v>14</v>
      </c>
      <c r="S2377">
        <v>14</v>
      </c>
      <c r="T2377">
        <v>2</v>
      </c>
      <c r="U2377">
        <v>36</v>
      </c>
      <c r="V2377">
        <v>85.014285714285748</v>
      </c>
      <c r="W2377">
        <v>78.468185714285696</v>
      </c>
      <c r="X2377">
        <v>0</v>
      </c>
      <c r="Y2377">
        <v>0</v>
      </c>
      <c r="AA2377">
        <v>12.46234865349332</v>
      </c>
      <c r="AB2377">
        <v>0</v>
      </c>
      <c r="AD2377">
        <v>1.1412099809246751E-3</v>
      </c>
      <c r="AE2377">
        <v>1.2152060185055753E-3</v>
      </c>
    </row>
    <row r="2378" spans="1:31">
      <c r="A2378">
        <v>10</v>
      </c>
      <c r="B2378">
        <v>569</v>
      </c>
      <c r="C2378">
        <v>2001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99</v>
      </c>
      <c r="J2378">
        <v>999</v>
      </c>
      <c r="K2378">
        <v>99</v>
      </c>
      <c r="L2378">
        <v>99</v>
      </c>
      <c r="M2378">
        <v>37</v>
      </c>
      <c r="N2378">
        <v>99</v>
      </c>
      <c r="O2378">
        <v>99</v>
      </c>
      <c r="P2378">
        <v>9999</v>
      </c>
      <c r="Q2378">
        <v>10</v>
      </c>
      <c r="R2378">
        <v>10</v>
      </c>
      <c r="S2378">
        <v>10</v>
      </c>
      <c r="T2378">
        <v>2</v>
      </c>
      <c r="U2378">
        <v>37</v>
      </c>
      <c r="V2378">
        <v>78.590000000000018</v>
      </c>
      <c r="W2378">
        <v>72.538570000000021</v>
      </c>
      <c r="X2378">
        <v>0</v>
      </c>
      <c r="Y2378">
        <v>0</v>
      </c>
      <c r="AA2378">
        <v>12.400425134651613</v>
      </c>
      <c r="AB2378">
        <v>0</v>
      </c>
      <c r="AD2378">
        <v>8.1514998637476814E-4</v>
      </c>
      <c r="AE2378">
        <v>8.02411703867864E-4</v>
      </c>
    </row>
    <row r="2379" spans="1:31">
      <c r="A2379">
        <v>10</v>
      </c>
      <c r="B2379">
        <v>570</v>
      </c>
      <c r="C2379">
        <v>2001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99</v>
      </c>
      <c r="J2379">
        <v>999</v>
      </c>
      <c r="K2379">
        <v>99</v>
      </c>
      <c r="L2379">
        <v>99</v>
      </c>
      <c r="M2379">
        <v>38</v>
      </c>
      <c r="N2379">
        <v>99</v>
      </c>
      <c r="O2379">
        <v>99</v>
      </c>
      <c r="P2379">
        <v>9999</v>
      </c>
      <c r="Q2379">
        <v>15</v>
      </c>
      <c r="R2379">
        <v>17</v>
      </c>
      <c r="S2379">
        <v>17</v>
      </c>
      <c r="T2379">
        <v>2</v>
      </c>
      <c r="U2379">
        <v>38</v>
      </c>
      <c r="V2379">
        <v>76.511764705882356</v>
      </c>
      <c r="W2379">
        <v>70.620358823529443</v>
      </c>
      <c r="X2379">
        <v>0</v>
      </c>
      <c r="Y2379">
        <v>0</v>
      </c>
      <c r="AA2379">
        <v>12.253647097955961</v>
      </c>
      <c r="AB2379">
        <v>0</v>
      </c>
      <c r="AD2379">
        <v>1.385754976837105E-3</v>
      </c>
      <c r="AE2379">
        <v>1.3280276157538243E-3</v>
      </c>
    </row>
    <row r="2380" spans="1:31">
      <c r="A2380">
        <v>10</v>
      </c>
      <c r="B2380">
        <v>571</v>
      </c>
      <c r="C2380">
        <v>2001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99</v>
      </c>
      <c r="J2380">
        <v>999</v>
      </c>
      <c r="K2380">
        <v>99</v>
      </c>
      <c r="L2380">
        <v>99</v>
      </c>
      <c r="M2380">
        <v>39</v>
      </c>
      <c r="N2380">
        <v>99</v>
      </c>
      <c r="O2380">
        <v>99</v>
      </c>
      <c r="P2380">
        <v>9999</v>
      </c>
      <c r="Q2380">
        <v>26</v>
      </c>
      <c r="R2380">
        <v>31</v>
      </c>
      <c r="S2380">
        <v>31</v>
      </c>
      <c r="T2380">
        <v>2</v>
      </c>
      <c r="U2380">
        <v>39</v>
      </c>
      <c r="V2380">
        <v>77.616129032258058</v>
      </c>
      <c r="W2380">
        <v>71.639687096774196</v>
      </c>
      <c r="X2380">
        <v>0</v>
      </c>
      <c r="Y2380">
        <v>0</v>
      </c>
      <c r="AA2380">
        <v>15.988033881721019</v>
      </c>
      <c r="AB2380">
        <v>0</v>
      </c>
      <c r="AD2380">
        <v>2.5269649577617796E-3</v>
      </c>
      <c r="AE2380">
        <v>2.4566519922082546E-3</v>
      </c>
    </row>
    <row r="2381" spans="1:31">
      <c r="A2381">
        <v>10</v>
      </c>
      <c r="B2381">
        <v>572</v>
      </c>
      <c r="C2381">
        <v>2001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99</v>
      </c>
      <c r="J2381">
        <v>999</v>
      </c>
      <c r="K2381">
        <v>99</v>
      </c>
      <c r="L2381">
        <v>99</v>
      </c>
      <c r="M2381">
        <v>40</v>
      </c>
      <c r="N2381">
        <v>99</v>
      </c>
      <c r="O2381">
        <v>99</v>
      </c>
      <c r="P2381">
        <v>9999</v>
      </c>
      <c r="Q2381">
        <v>49</v>
      </c>
      <c r="R2381">
        <v>53</v>
      </c>
      <c r="S2381">
        <v>50</v>
      </c>
      <c r="T2381">
        <v>5</v>
      </c>
      <c r="U2381">
        <v>42.4</v>
      </c>
      <c r="V2381">
        <v>82.474000000000018</v>
      </c>
      <c r="W2381">
        <v>73.871381999999983</v>
      </c>
      <c r="X2381">
        <v>0</v>
      </c>
      <c r="Y2381">
        <v>0</v>
      </c>
      <c r="AA2381">
        <v>15.178830947918176</v>
      </c>
      <c r="AD2381">
        <v>4.3202949277862703E-3</v>
      </c>
      <c r="AE2381">
        <v>4.0857754362743741E-3</v>
      </c>
    </row>
    <row r="2382" spans="1:31">
      <c r="A2382">
        <v>10</v>
      </c>
      <c r="B2382">
        <v>573</v>
      </c>
      <c r="C2382">
        <v>2001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99</v>
      </c>
      <c r="J2382">
        <v>999</v>
      </c>
      <c r="K2382">
        <v>99</v>
      </c>
      <c r="L2382">
        <v>99</v>
      </c>
      <c r="M2382">
        <v>41</v>
      </c>
      <c r="N2382">
        <v>99</v>
      </c>
      <c r="O2382">
        <v>99</v>
      </c>
      <c r="P2382">
        <v>9999</v>
      </c>
      <c r="Q2382">
        <v>69</v>
      </c>
      <c r="R2382">
        <v>84</v>
      </c>
      <c r="S2382">
        <v>84</v>
      </c>
      <c r="T2382">
        <v>5</v>
      </c>
      <c r="U2382">
        <v>41</v>
      </c>
      <c r="V2382">
        <v>82.801190476190499</v>
      </c>
      <c r="W2382">
        <v>76.425498809523802</v>
      </c>
      <c r="X2382">
        <v>0</v>
      </c>
      <c r="Y2382">
        <v>0</v>
      </c>
      <c r="AA2382">
        <v>9.8408391454461253</v>
      </c>
      <c r="AB2382">
        <v>0</v>
      </c>
      <c r="AD2382">
        <v>6.8472598855480486E-3</v>
      </c>
      <c r="AE2382">
        <v>7.1014303650746352E-3</v>
      </c>
    </row>
    <row r="2383" spans="1:31">
      <c r="A2383">
        <v>10</v>
      </c>
      <c r="B2383">
        <v>574</v>
      </c>
      <c r="C2383">
        <v>2001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99</v>
      </c>
      <c r="J2383">
        <v>999</v>
      </c>
      <c r="K2383">
        <v>99</v>
      </c>
      <c r="L2383">
        <v>99</v>
      </c>
      <c r="M2383">
        <v>42</v>
      </c>
      <c r="N2383">
        <v>99</v>
      </c>
      <c r="O2383">
        <v>99</v>
      </c>
      <c r="P2383">
        <v>9999</v>
      </c>
      <c r="Q2383">
        <v>147</v>
      </c>
      <c r="R2383">
        <v>195</v>
      </c>
      <c r="S2383">
        <v>195</v>
      </c>
      <c r="T2383">
        <v>5</v>
      </c>
      <c r="U2383">
        <v>42</v>
      </c>
      <c r="V2383">
        <v>84.210256410256449</v>
      </c>
      <c r="W2383">
        <v>77.726066666666625</v>
      </c>
      <c r="X2383">
        <v>0</v>
      </c>
      <c r="Y2383">
        <v>0</v>
      </c>
      <c r="AA2383">
        <v>8.7320747061756254</v>
      </c>
      <c r="AB2383">
        <v>0</v>
      </c>
      <c r="AD2383">
        <v>1.589542473430797E-2</v>
      </c>
      <c r="AE2383">
        <v>1.6766004058040698E-2</v>
      </c>
    </row>
    <row r="2384" spans="1:31">
      <c r="A2384">
        <v>10</v>
      </c>
      <c r="B2384">
        <v>575</v>
      </c>
      <c r="C2384">
        <v>2001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99</v>
      </c>
      <c r="J2384">
        <v>999</v>
      </c>
      <c r="K2384">
        <v>99</v>
      </c>
      <c r="L2384">
        <v>99</v>
      </c>
      <c r="M2384">
        <v>43</v>
      </c>
      <c r="N2384">
        <v>99</v>
      </c>
      <c r="O2384">
        <v>99</v>
      </c>
      <c r="P2384">
        <v>9999</v>
      </c>
      <c r="Q2384">
        <v>231</v>
      </c>
      <c r="R2384">
        <v>304</v>
      </c>
      <c r="S2384">
        <v>304</v>
      </c>
      <c r="T2384">
        <v>5</v>
      </c>
      <c r="U2384">
        <v>43</v>
      </c>
      <c r="V2384">
        <v>84.410526315789454</v>
      </c>
      <c r="W2384">
        <v>77.910915789473691</v>
      </c>
      <c r="X2384">
        <v>0</v>
      </c>
      <c r="Y2384">
        <v>0</v>
      </c>
      <c r="AA2384">
        <v>8.8089042256789689</v>
      </c>
      <c r="AB2384">
        <v>0</v>
      </c>
      <c r="AD2384">
        <v>2.4780559585792939E-2</v>
      </c>
      <c r="AE2384">
        <v>2.6199931607854034E-2</v>
      </c>
    </row>
    <row r="2385" spans="1:31">
      <c r="A2385">
        <v>10</v>
      </c>
      <c r="B2385">
        <v>576</v>
      </c>
      <c r="C2385">
        <v>2001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99</v>
      </c>
      <c r="J2385">
        <v>999</v>
      </c>
      <c r="K2385">
        <v>99</v>
      </c>
      <c r="L2385">
        <v>99</v>
      </c>
      <c r="M2385">
        <v>44</v>
      </c>
      <c r="N2385">
        <v>99</v>
      </c>
      <c r="O2385">
        <v>99</v>
      </c>
      <c r="P2385">
        <v>9999</v>
      </c>
      <c r="Q2385">
        <v>418</v>
      </c>
      <c r="R2385">
        <v>618</v>
      </c>
      <c r="S2385">
        <v>618</v>
      </c>
      <c r="T2385">
        <v>5</v>
      </c>
      <c r="U2385">
        <v>44</v>
      </c>
      <c r="V2385">
        <v>83.430258899676474</v>
      </c>
      <c r="W2385">
        <v>77.006128964401313</v>
      </c>
      <c r="X2385">
        <v>0</v>
      </c>
      <c r="Y2385">
        <v>0</v>
      </c>
      <c r="AA2385">
        <v>8.5289165965699851</v>
      </c>
      <c r="AB2385">
        <v>0</v>
      </c>
      <c r="AD2385">
        <v>5.0376269157960653E-2</v>
      </c>
      <c r="AE2385">
        <v>5.2643169881990921E-2</v>
      </c>
    </row>
    <row r="2386" spans="1:31">
      <c r="A2386">
        <v>10</v>
      </c>
      <c r="B2386">
        <v>577</v>
      </c>
      <c r="C2386">
        <v>2001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99</v>
      </c>
      <c r="J2386">
        <v>999</v>
      </c>
      <c r="K2386">
        <v>99</v>
      </c>
      <c r="L2386">
        <v>99</v>
      </c>
      <c r="M2386">
        <v>45</v>
      </c>
      <c r="N2386">
        <v>99</v>
      </c>
      <c r="O2386">
        <v>99</v>
      </c>
      <c r="P2386">
        <v>9999</v>
      </c>
      <c r="Q2386">
        <v>684</v>
      </c>
      <c r="R2386">
        <v>1168</v>
      </c>
      <c r="S2386">
        <v>1168</v>
      </c>
      <c r="T2386">
        <v>8</v>
      </c>
      <c r="U2386">
        <v>45</v>
      </c>
      <c r="V2386">
        <v>82.699400684931348</v>
      </c>
      <c r="W2386">
        <v>76.331546832191805</v>
      </c>
      <c r="X2386">
        <v>0</v>
      </c>
      <c r="Y2386">
        <v>0</v>
      </c>
      <c r="AA2386">
        <v>8.0410990341860398</v>
      </c>
      <c r="AB2386">
        <v>0</v>
      </c>
      <c r="AD2386">
        <v>9.5209518408572877E-2</v>
      </c>
      <c r="AE2386">
        <v>9.8622310052854364E-2</v>
      </c>
    </row>
    <row r="2387" spans="1:31">
      <c r="A2387">
        <v>10</v>
      </c>
      <c r="B2387">
        <v>578</v>
      </c>
      <c r="C2387">
        <v>2001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99</v>
      </c>
      <c r="J2387">
        <v>999</v>
      </c>
      <c r="K2387">
        <v>99</v>
      </c>
      <c r="L2387">
        <v>99</v>
      </c>
      <c r="M2387">
        <v>46</v>
      </c>
      <c r="N2387">
        <v>99</v>
      </c>
      <c r="O2387">
        <v>99</v>
      </c>
      <c r="P2387">
        <v>9999</v>
      </c>
      <c r="Q2387">
        <v>1101</v>
      </c>
      <c r="R2387">
        <v>2329</v>
      </c>
      <c r="S2387">
        <v>2329</v>
      </c>
      <c r="T2387">
        <v>8</v>
      </c>
      <c r="U2387">
        <v>46</v>
      </c>
      <c r="V2387">
        <v>82.823658222412945</v>
      </c>
      <c r="W2387">
        <v>76.446236539287199</v>
      </c>
      <c r="X2387">
        <v>0</v>
      </c>
      <c r="Y2387">
        <v>0</v>
      </c>
      <c r="AA2387">
        <v>8.0011738626137099</v>
      </c>
      <c r="AB2387">
        <v>0</v>
      </c>
      <c r="AD2387">
        <v>0.18984843182668348</v>
      </c>
      <c r="AE2387">
        <v>0.19694903773101749</v>
      </c>
    </row>
    <row r="2388" spans="1:31">
      <c r="A2388">
        <v>10</v>
      </c>
      <c r="B2388">
        <v>579</v>
      </c>
      <c r="C2388">
        <v>2001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99</v>
      </c>
      <c r="J2388">
        <v>999</v>
      </c>
      <c r="K2388">
        <v>99</v>
      </c>
      <c r="L2388">
        <v>99</v>
      </c>
      <c r="M2388">
        <v>47</v>
      </c>
      <c r="N2388">
        <v>99</v>
      </c>
      <c r="O2388">
        <v>99</v>
      </c>
      <c r="P2388">
        <v>9999</v>
      </c>
      <c r="Q2388">
        <v>1588</v>
      </c>
      <c r="R2388">
        <v>4315</v>
      </c>
      <c r="S2388">
        <v>4315</v>
      </c>
      <c r="T2388">
        <v>8.0013904982618751</v>
      </c>
      <c r="U2388">
        <v>47</v>
      </c>
      <c r="V2388">
        <v>82.295573580533002</v>
      </c>
      <c r="W2388">
        <v>75.958814414831892</v>
      </c>
      <c r="X2388">
        <v>0</v>
      </c>
      <c r="Y2388">
        <v>0</v>
      </c>
      <c r="AA2388">
        <v>7.9025710859499458</v>
      </c>
      <c r="AB2388">
        <v>0</v>
      </c>
      <c r="AD2388">
        <v>0.35173721912071237</v>
      </c>
      <c r="AE2388">
        <v>0.36256613954279049</v>
      </c>
    </row>
    <row r="2389" spans="1:31">
      <c r="A2389">
        <v>10</v>
      </c>
      <c r="B2389">
        <v>580</v>
      </c>
      <c r="C2389">
        <v>2001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99</v>
      </c>
      <c r="J2389">
        <v>999</v>
      </c>
      <c r="K2389">
        <v>99</v>
      </c>
      <c r="L2389">
        <v>99</v>
      </c>
      <c r="M2389">
        <v>48</v>
      </c>
      <c r="N2389">
        <v>99</v>
      </c>
      <c r="O2389">
        <v>99</v>
      </c>
      <c r="P2389">
        <v>9999</v>
      </c>
      <c r="Q2389">
        <v>2160</v>
      </c>
      <c r="R2389">
        <v>8176</v>
      </c>
      <c r="S2389">
        <v>8176</v>
      </c>
      <c r="T2389">
        <v>8.0011007827788649</v>
      </c>
      <c r="U2389">
        <v>48</v>
      </c>
      <c r="V2389">
        <v>81.986570450097929</v>
      </c>
      <c r="W2389">
        <v>75.673604525439913</v>
      </c>
      <c r="X2389">
        <v>0</v>
      </c>
      <c r="Y2389">
        <v>0</v>
      </c>
      <c r="AA2389">
        <v>7.4279777182885924</v>
      </c>
      <c r="AB2389">
        <v>0</v>
      </c>
      <c r="AD2389">
        <v>0.66646662886001029</v>
      </c>
      <c r="AE2389">
        <v>0.68440562239782698</v>
      </c>
    </row>
    <row r="2390" spans="1:31">
      <c r="A2390">
        <v>10</v>
      </c>
      <c r="B2390">
        <v>581</v>
      </c>
      <c r="C2390">
        <v>2001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99</v>
      </c>
      <c r="J2390">
        <v>999</v>
      </c>
      <c r="K2390">
        <v>99</v>
      </c>
      <c r="L2390">
        <v>99</v>
      </c>
      <c r="M2390">
        <v>49</v>
      </c>
      <c r="N2390">
        <v>99</v>
      </c>
      <c r="O2390">
        <v>99</v>
      </c>
      <c r="P2390">
        <v>9999</v>
      </c>
      <c r="Q2390">
        <v>2629</v>
      </c>
      <c r="R2390">
        <v>14632</v>
      </c>
      <c r="S2390">
        <v>14632</v>
      </c>
      <c r="T2390">
        <v>8.0006150902132305</v>
      </c>
      <c r="U2390">
        <v>49</v>
      </c>
      <c r="V2390">
        <v>81.606000546746884</v>
      </c>
      <c r="W2390">
        <v>75.322338504647007</v>
      </c>
      <c r="X2390">
        <v>0</v>
      </c>
      <c r="Y2390">
        <v>0</v>
      </c>
      <c r="AA2390">
        <v>7.3505798481315132</v>
      </c>
      <c r="AB2390">
        <v>0</v>
      </c>
      <c r="AD2390">
        <v>1.1927274600635605</v>
      </c>
      <c r="AE2390">
        <v>1.219146095824855</v>
      </c>
    </row>
    <row r="2391" spans="1:31">
      <c r="A2391">
        <v>10</v>
      </c>
      <c r="B2391">
        <v>582</v>
      </c>
      <c r="C2391">
        <v>2001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99</v>
      </c>
      <c r="J2391">
        <v>999</v>
      </c>
      <c r="K2391">
        <v>99</v>
      </c>
      <c r="L2391">
        <v>99</v>
      </c>
      <c r="M2391">
        <v>50</v>
      </c>
      <c r="N2391">
        <v>99</v>
      </c>
      <c r="O2391">
        <v>99</v>
      </c>
      <c r="P2391">
        <v>9999</v>
      </c>
      <c r="Q2391">
        <v>3103</v>
      </c>
      <c r="R2391">
        <v>26976</v>
      </c>
      <c r="S2391">
        <v>26961</v>
      </c>
      <c r="T2391">
        <v>10.999888790035584</v>
      </c>
      <c r="U2391">
        <v>50.027817959274493</v>
      </c>
      <c r="V2391">
        <v>81.126397388820351</v>
      </c>
      <c r="W2391">
        <v>74.861174663402778</v>
      </c>
      <c r="X2391">
        <v>0</v>
      </c>
      <c r="Y2391">
        <v>0</v>
      </c>
      <c r="AA2391">
        <v>7.274744668162386</v>
      </c>
      <c r="AD2391">
        <v>2.1989486032445735</v>
      </c>
      <c r="AE2391">
        <v>2.2326512963859062</v>
      </c>
    </row>
    <row r="2392" spans="1:31">
      <c r="A2392">
        <v>10</v>
      </c>
      <c r="B2392">
        <v>583</v>
      </c>
      <c r="C2392">
        <v>2001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99</v>
      </c>
      <c r="J2392">
        <v>999</v>
      </c>
      <c r="K2392">
        <v>99</v>
      </c>
      <c r="L2392">
        <v>99</v>
      </c>
      <c r="M2392">
        <v>51</v>
      </c>
      <c r="N2392">
        <v>99</v>
      </c>
      <c r="O2392">
        <v>99</v>
      </c>
      <c r="P2392">
        <v>9999</v>
      </c>
      <c r="Q2392">
        <v>3399</v>
      </c>
      <c r="R2392">
        <v>45367</v>
      </c>
      <c r="S2392">
        <v>45364</v>
      </c>
      <c r="T2392">
        <v>11.000132254722596</v>
      </c>
      <c r="U2392">
        <v>51.003372718455161</v>
      </c>
      <c r="V2392">
        <v>80.777993563178356</v>
      </c>
      <c r="W2392">
        <v>74.5567451878143</v>
      </c>
      <c r="X2392">
        <v>0</v>
      </c>
      <c r="Y2392">
        <v>0</v>
      </c>
      <c r="AA2392">
        <v>7.0833794853364713</v>
      </c>
      <c r="AD2392">
        <v>3.6980909431864086</v>
      </c>
      <c r="AE2392">
        <v>3.741334571309241</v>
      </c>
    </row>
    <row r="2393" spans="1:31">
      <c r="A2393">
        <v>10</v>
      </c>
      <c r="B2393">
        <v>584</v>
      </c>
      <c r="C2393">
        <v>2001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99</v>
      </c>
      <c r="J2393">
        <v>999</v>
      </c>
      <c r="K2393">
        <v>99</v>
      </c>
      <c r="L2393">
        <v>99</v>
      </c>
      <c r="M2393">
        <v>52</v>
      </c>
      <c r="N2393">
        <v>99</v>
      </c>
      <c r="O2393">
        <v>99</v>
      </c>
      <c r="P2393">
        <v>9999</v>
      </c>
      <c r="Q2393">
        <v>3700</v>
      </c>
      <c r="R2393">
        <v>72854</v>
      </c>
      <c r="S2393">
        <v>72848</v>
      </c>
      <c r="T2393">
        <v>11.000329425975236</v>
      </c>
      <c r="U2393">
        <v>52.004282890401917</v>
      </c>
      <c r="V2393">
        <v>80.47944349879171</v>
      </c>
      <c r="W2393">
        <v>74.280420559247375</v>
      </c>
      <c r="X2393">
        <v>0</v>
      </c>
      <c r="Y2393">
        <v>0</v>
      </c>
      <c r="AA2393">
        <v>6.9504437962048637</v>
      </c>
      <c r="AD2393">
        <v>5.9386937107347313</v>
      </c>
      <c r="AE2393">
        <v>5.9857731210323157</v>
      </c>
    </row>
    <row r="2394" spans="1:31">
      <c r="A2394">
        <v>10</v>
      </c>
      <c r="B2394">
        <v>585</v>
      </c>
      <c r="C2394">
        <v>2001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99</v>
      </c>
      <c r="J2394">
        <v>999</v>
      </c>
      <c r="K2394">
        <v>99</v>
      </c>
      <c r="L2394">
        <v>99</v>
      </c>
      <c r="M2394">
        <v>53</v>
      </c>
      <c r="N2394">
        <v>99</v>
      </c>
      <c r="O2394">
        <v>99</v>
      </c>
      <c r="P2394">
        <v>9999</v>
      </c>
      <c r="Q2394">
        <v>3874</v>
      </c>
      <c r="R2394">
        <v>106130</v>
      </c>
      <c r="S2394">
        <v>106125</v>
      </c>
      <c r="T2394">
        <v>11.000197870536136</v>
      </c>
      <c r="U2394">
        <v>53.002497055359264</v>
      </c>
      <c r="V2394">
        <v>80.176968669022685</v>
      </c>
      <c r="W2394">
        <v>74.001797442637553</v>
      </c>
      <c r="X2394">
        <v>0</v>
      </c>
      <c r="Y2394">
        <v>0</v>
      </c>
      <c r="AA2394">
        <v>6.9524478082870482</v>
      </c>
      <c r="AD2394">
        <v>8.65118680539541</v>
      </c>
      <c r="AE2394">
        <v>8.6873683563398387</v>
      </c>
    </row>
    <row r="2395" spans="1:31">
      <c r="A2395">
        <v>10</v>
      </c>
      <c r="B2395">
        <v>586</v>
      </c>
      <c r="C2395">
        <v>2001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99</v>
      </c>
      <c r="J2395">
        <v>999</v>
      </c>
      <c r="K2395">
        <v>99</v>
      </c>
      <c r="L2395">
        <v>99</v>
      </c>
      <c r="M2395">
        <v>54</v>
      </c>
      <c r="N2395">
        <v>99</v>
      </c>
      <c r="O2395">
        <v>99</v>
      </c>
      <c r="P2395">
        <v>9999</v>
      </c>
      <c r="Q2395">
        <v>3999</v>
      </c>
      <c r="R2395">
        <v>142216</v>
      </c>
      <c r="S2395">
        <v>142212</v>
      </c>
      <c r="T2395">
        <v>11.000442988130732</v>
      </c>
      <c r="U2395">
        <v>54.001518859168009</v>
      </c>
      <c r="V2395">
        <v>79.982484600455621</v>
      </c>
      <c r="W2395">
        <v>73.82278120692969</v>
      </c>
      <c r="X2395">
        <v>0</v>
      </c>
      <c r="Y2395">
        <v>0</v>
      </c>
      <c r="AA2395">
        <v>6.9717178134736146</v>
      </c>
      <c r="AD2395">
        <v>11.592737046227398</v>
      </c>
      <c r="AE2395">
        <v>11.613280392144137</v>
      </c>
    </row>
    <row r="2396" spans="1:31">
      <c r="A2396">
        <v>10</v>
      </c>
      <c r="B2396">
        <v>587</v>
      </c>
      <c r="C2396">
        <v>2001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99</v>
      </c>
      <c r="J2396">
        <v>999</v>
      </c>
      <c r="K2396">
        <v>99</v>
      </c>
      <c r="L2396">
        <v>99</v>
      </c>
      <c r="M2396">
        <v>55</v>
      </c>
      <c r="N2396">
        <v>99</v>
      </c>
      <c r="O2396">
        <v>99</v>
      </c>
      <c r="P2396">
        <v>9999</v>
      </c>
      <c r="Q2396">
        <v>4081</v>
      </c>
      <c r="R2396">
        <v>169791</v>
      </c>
      <c r="S2396">
        <v>169781</v>
      </c>
      <c r="T2396">
        <v>13.999087112980078</v>
      </c>
      <c r="U2396">
        <v>55.002915520582384</v>
      </c>
      <c r="V2396">
        <v>79.694050571029678</v>
      </c>
      <c r="W2396">
        <v>73.556095722725757</v>
      </c>
      <c r="X2396">
        <v>0</v>
      </c>
      <c r="Y2396">
        <v>0</v>
      </c>
      <c r="AA2396">
        <v>6.9935799565340862</v>
      </c>
      <c r="AD2396">
        <v>13.840513133655822</v>
      </c>
      <c r="AE2396">
        <v>13.814527056704016</v>
      </c>
    </row>
    <row r="2397" spans="1:31">
      <c r="A2397">
        <v>10</v>
      </c>
      <c r="B2397">
        <v>588</v>
      </c>
      <c r="C2397">
        <v>2001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99</v>
      </c>
      <c r="J2397">
        <v>999</v>
      </c>
      <c r="K2397">
        <v>99</v>
      </c>
      <c r="L2397">
        <v>99</v>
      </c>
      <c r="M2397">
        <v>56</v>
      </c>
      <c r="N2397">
        <v>99</v>
      </c>
      <c r="O2397">
        <v>99</v>
      </c>
      <c r="P2397">
        <v>9999</v>
      </c>
      <c r="Q2397">
        <v>4047</v>
      </c>
      <c r="R2397">
        <v>178590</v>
      </c>
      <c r="S2397">
        <v>178590</v>
      </c>
      <c r="T2397">
        <v>13.999916008735088</v>
      </c>
      <c r="U2397">
        <v>56</v>
      </c>
      <c r="V2397">
        <v>79.568107956772224</v>
      </c>
      <c r="W2397">
        <v>73.441363644101699</v>
      </c>
      <c r="X2397">
        <v>0</v>
      </c>
      <c r="Y2397">
        <v>0</v>
      </c>
      <c r="AA2397">
        <v>7.0442914153181402</v>
      </c>
      <c r="AB2397">
        <v>0</v>
      </c>
      <c r="AD2397">
        <v>14.557763606666979</v>
      </c>
      <c r="AE2397">
        <v>14.508620940225216</v>
      </c>
    </row>
    <row r="2398" spans="1:31">
      <c r="A2398">
        <v>10</v>
      </c>
      <c r="B2398">
        <v>589</v>
      </c>
      <c r="C2398">
        <v>2001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99</v>
      </c>
      <c r="J2398">
        <v>999</v>
      </c>
      <c r="K2398">
        <v>99</v>
      </c>
      <c r="L2398">
        <v>99</v>
      </c>
      <c r="M2398">
        <v>57</v>
      </c>
      <c r="N2398">
        <v>99</v>
      </c>
      <c r="O2398">
        <v>99</v>
      </c>
      <c r="P2398">
        <v>9999</v>
      </c>
      <c r="Q2398">
        <v>3981</v>
      </c>
      <c r="R2398">
        <v>164263.6</v>
      </c>
      <c r="S2398">
        <v>164088</v>
      </c>
      <c r="T2398">
        <v>13.985539096914961</v>
      </c>
      <c r="U2398">
        <v>57.002431622056477</v>
      </c>
      <c r="V2398">
        <v>79.444538905952783</v>
      </c>
      <c r="W2398">
        <v>73.326154028935463</v>
      </c>
      <c r="X2398">
        <v>0</v>
      </c>
      <c r="Y2398">
        <v>0</v>
      </c>
      <c r="AA2398">
        <v>7.0982305447097804</v>
      </c>
      <c r="AD2398">
        <v>13.389947130187032</v>
      </c>
      <c r="AE2398">
        <v>13.309569034526548</v>
      </c>
    </row>
    <row r="2399" spans="1:31">
      <c r="A2399">
        <v>10</v>
      </c>
      <c r="B2399">
        <v>590</v>
      </c>
      <c r="C2399">
        <v>2001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99</v>
      </c>
      <c r="J2399">
        <v>999</v>
      </c>
      <c r="K2399">
        <v>99</v>
      </c>
      <c r="L2399">
        <v>99</v>
      </c>
      <c r="M2399">
        <v>58</v>
      </c>
      <c r="N2399">
        <v>99</v>
      </c>
      <c r="O2399">
        <v>99</v>
      </c>
      <c r="P2399">
        <v>9999</v>
      </c>
      <c r="Q2399">
        <v>3917</v>
      </c>
      <c r="R2399">
        <v>130067</v>
      </c>
      <c r="S2399">
        <v>130064</v>
      </c>
      <c r="T2399">
        <v>13.999884674821438</v>
      </c>
      <c r="U2399">
        <v>58.001337802927793</v>
      </c>
      <c r="V2399">
        <v>79.469994002952149</v>
      </c>
      <c r="W2399">
        <v>73.349919530385051</v>
      </c>
      <c r="X2399">
        <v>0</v>
      </c>
      <c r="Y2399">
        <v>0</v>
      </c>
      <c r="AA2399">
        <v>7.0901326774891364</v>
      </c>
      <c r="AD2399">
        <v>10.602411327780693</v>
      </c>
      <c r="AE2399">
        <v>10.553220508114901</v>
      </c>
    </row>
    <row r="2400" spans="1:31">
      <c r="A2400">
        <v>10</v>
      </c>
      <c r="B2400">
        <v>591</v>
      </c>
      <c r="C2400">
        <v>2001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99</v>
      </c>
      <c r="J2400">
        <v>999</v>
      </c>
      <c r="K2400">
        <v>99</v>
      </c>
      <c r="L2400">
        <v>99</v>
      </c>
      <c r="M2400">
        <v>59</v>
      </c>
      <c r="N2400">
        <v>99</v>
      </c>
      <c r="O2400">
        <v>99</v>
      </c>
      <c r="P2400">
        <v>9999</v>
      </c>
      <c r="Q2400">
        <v>3746</v>
      </c>
      <c r="R2400">
        <v>83908</v>
      </c>
      <c r="S2400">
        <v>83905</v>
      </c>
      <c r="T2400">
        <v>13.999785479334509</v>
      </c>
      <c r="U2400">
        <v>59.002109528633582</v>
      </c>
      <c r="V2400">
        <v>79.679356414992625</v>
      </c>
      <c r="W2400">
        <v>73.542678604374046</v>
      </c>
      <c r="X2400">
        <v>0</v>
      </c>
      <c r="Y2400">
        <v>0</v>
      </c>
      <c r="AA2400">
        <v>7.1390990395101008</v>
      </c>
      <c r="AD2400">
        <v>6.8397605056734019</v>
      </c>
      <c r="AE2400">
        <v>6.8258312988315089</v>
      </c>
    </row>
    <row r="2401" spans="1:31">
      <c r="A2401">
        <v>10</v>
      </c>
      <c r="B2401">
        <v>592</v>
      </c>
      <c r="C2401">
        <v>2001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99</v>
      </c>
      <c r="J2401">
        <v>999</v>
      </c>
      <c r="K2401">
        <v>99</v>
      </c>
      <c r="L2401">
        <v>99</v>
      </c>
      <c r="M2401">
        <v>60</v>
      </c>
      <c r="N2401">
        <v>99</v>
      </c>
      <c r="O2401">
        <v>99</v>
      </c>
      <c r="P2401">
        <v>9999</v>
      </c>
      <c r="Q2401">
        <v>3428</v>
      </c>
      <c r="R2401">
        <v>45027</v>
      </c>
      <c r="S2401">
        <v>45027</v>
      </c>
      <c r="T2401">
        <v>16.999267106402829</v>
      </c>
      <c r="U2401">
        <v>60</v>
      </c>
      <c r="V2401">
        <v>80.079745486041418</v>
      </c>
      <c r="W2401">
        <v>73.913605083616758</v>
      </c>
      <c r="X2401">
        <v>0</v>
      </c>
      <c r="Y2401">
        <v>0</v>
      </c>
      <c r="AA2401">
        <v>7.0915664061848238</v>
      </c>
      <c r="AB2401">
        <v>0</v>
      </c>
      <c r="AD2401">
        <v>3.6703758436496674</v>
      </c>
      <c r="AE2401">
        <v>3.6815072692578608</v>
      </c>
    </row>
    <row r="2402" spans="1:31">
      <c r="A2402">
        <v>10</v>
      </c>
      <c r="B2402">
        <v>593</v>
      </c>
      <c r="C2402">
        <v>2001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99</v>
      </c>
      <c r="J2402">
        <v>999</v>
      </c>
      <c r="K2402">
        <v>99</v>
      </c>
      <c r="L2402">
        <v>99</v>
      </c>
      <c r="M2402">
        <v>61</v>
      </c>
      <c r="N2402">
        <v>99</v>
      </c>
      <c r="O2402">
        <v>99</v>
      </c>
      <c r="P2402">
        <v>9999</v>
      </c>
      <c r="Q2402">
        <v>2928</v>
      </c>
      <c r="R2402">
        <v>18823</v>
      </c>
      <c r="S2402">
        <v>18823</v>
      </c>
      <c r="T2402">
        <v>16.999681241034907</v>
      </c>
      <c r="U2402">
        <v>61</v>
      </c>
      <c r="V2402">
        <v>80.668522552196876</v>
      </c>
      <c r="W2402">
        <v>74.457046315677829</v>
      </c>
      <c r="X2402">
        <v>0</v>
      </c>
      <c r="Y2402">
        <v>0</v>
      </c>
      <c r="AA2402">
        <v>7.0910588262914196</v>
      </c>
      <c r="AB2402">
        <v>0</v>
      </c>
      <c r="AD2402">
        <v>1.5343568193532255</v>
      </c>
      <c r="AE2402">
        <v>1.5503255733161716</v>
      </c>
    </row>
    <row r="2403" spans="1:31">
      <c r="A2403">
        <v>10</v>
      </c>
      <c r="B2403">
        <v>594</v>
      </c>
      <c r="C2403">
        <v>2001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99</v>
      </c>
      <c r="J2403">
        <v>999</v>
      </c>
      <c r="K2403">
        <v>99</v>
      </c>
      <c r="L2403">
        <v>99</v>
      </c>
      <c r="M2403">
        <v>62</v>
      </c>
      <c r="N2403">
        <v>99</v>
      </c>
      <c r="O2403">
        <v>99</v>
      </c>
      <c r="P2403">
        <v>9999</v>
      </c>
      <c r="Q2403">
        <v>2069</v>
      </c>
      <c r="R2403">
        <v>6559</v>
      </c>
      <c r="S2403">
        <v>6558</v>
      </c>
      <c r="T2403">
        <v>16.999542613203225</v>
      </c>
      <c r="U2403">
        <v>62.009454101860314</v>
      </c>
      <c r="V2403">
        <v>81.325129612686709</v>
      </c>
      <c r="W2403">
        <v>75.0573100487956</v>
      </c>
      <c r="X2403">
        <v>0</v>
      </c>
      <c r="Y2403">
        <v>0</v>
      </c>
      <c r="AA2403">
        <v>7.124103637240002</v>
      </c>
      <c r="AD2403">
        <v>0.53465687606321033</v>
      </c>
      <c r="AE2403">
        <v>0.54449346657992237</v>
      </c>
    </row>
    <row r="2404" spans="1:31">
      <c r="A2404">
        <v>10</v>
      </c>
      <c r="B2404">
        <v>595</v>
      </c>
      <c r="C2404">
        <v>2001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99</v>
      </c>
      <c r="J2404">
        <v>999</v>
      </c>
      <c r="K2404">
        <v>99</v>
      </c>
      <c r="L2404">
        <v>99</v>
      </c>
      <c r="M2404">
        <v>63</v>
      </c>
      <c r="N2404">
        <v>99</v>
      </c>
      <c r="O2404">
        <v>99</v>
      </c>
      <c r="P2404">
        <v>9999</v>
      </c>
      <c r="Q2404">
        <v>1116</v>
      </c>
      <c r="R2404">
        <v>2012</v>
      </c>
      <c r="S2404">
        <v>2012</v>
      </c>
      <c r="T2404">
        <v>17</v>
      </c>
      <c r="U2404">
        <v>63</v>
      </c>
      <c r="V2404">
        <v>81.93185884691863</v>
      </c>
      <c r="W2404">
        <v>75.623105715705861</v>
      </c>
      <c r="X2404">
        <v>0</v>
      </c>
      <c r="Y2404">
        <v>0</v>
      </c>
      <c r="AA2404">
        <v>7.3580819520669918</v>
      </c>
      <c r="AB2404">
        <v>0</v>
      </c>
      <c r="AD2404">
        <v>0.16400817725860331</v>
      </c>
      <c r="AE2404">
        <v>0.16831032180472763</v>
      </c>
    </row>
    <row r="2405" spans="1:31">
      <c r="A2405">
        <v>10</v>
      </c>
      <c r="B2405">
        <v>596</v>
      </c>
      <c r="C2405">
        <v>2001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99</v>
      </c>
      <c r="J2405">
        <v>999</v>
      </c>
      <c r="K2405">
        <v>99</v>
      </c>
      <c r="L2405">
        <v>99</v>
      </c>
      <c r="M2405">
        <v>64</v>
      </c>
      <c r="N2405">
        <v>99</v>
      </c>
      <c r="O2405">
        <v>99</v>
      </c>
      <c r="P2405">
        <v>9999</v>
      </c>
      <c r="Q2405">
        <v>665</v>
      </c>
      <c r="R2405">
        <v>1007</v>
      </c>
      <c r="S2405">
        <v>1007</v>
      </c>
      <c r="T2405">
        <v>17</v>
      </c>
      <c r="U2405">
        <v>64</v>
      </c>
      <c r="V2405">
        <v>81.869811320754707</v>
      </c>
      <c r="W2405">
        <v>75.565835849056626</v>
      </c>
      <c r="X2405">
        <v>0</v>
      </c>
      <c r="Y2405">
        <v>0</v>
      </c>
      <c r="AA2405">
        <v>7.5503447979329277</v>
      </c>
      <c r="AB2405">
        <v>0</v>
      </c>
      <c r="AD2405">
        <v>8.2085603627939138E-2</v>
      </c>
      <c r="AE2405">
        <v>8.4175019545499316E-2</v>
      </c>
    </row>
    <row r="2406" spans="1:31">
      <c r="A2406">
        <v>10</v>
      </c>
      <c r="B2406">
        <v>597</v>
      </c>
      <c r="C2406">
        <v>2001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99</v>
      </c>
      <c r="J2406">
        <v>999</v>
      </c>
      <c r="K2406">
        <v>99</v>
      </c>
      <c r="L2406">
        <v>99</v>
      </c>
      <c r="M2406">
        <v>65</v>
      </c>
      <c r="N2406">
        <v>99</v>
      </c>
      <c r="O2406">
        <v>99</v>
      </c>
      <c r="P2406">
        <v>9999</v>
      </c>
      <c r="Q2406">
        <v>218</v>
      </c>
      <c r="R2406">
        <v>264</v>
      </c>
      <c r="S2406">
        <v>264</v>
      </c>
      <c r="T2406">
        <v>17</v>
      </c>
      <c r="U2406">
        <v>65</v>
      </c>
      <c r="V2406">
        <v>80.518560606060618</v>
      </c>
      <c r="W2406">
        <v>74.318631439393982</v>
      </c>
      <c r="X2406">
        <v>0</v>
      </c>
      <c r="Y2406">
        <v>0</v>
      </c>
      <c r="AA2406">
        <v>8.7006945230673445</v>
      </c>
      <c r="AB2406">
        <v>0</v>
      </c>
      <c r="AD2406">
        <v>2.1519959640293875E-2</v>
      </c>
      <c r="AE2406">
        <v>2.1703505977794631E-2</v>
      </c>
    </row>
    <row r="2407" spans="1:31">
      <c r="A2407">
        <v>10</v>
      </c>
      <c r="B2407">
        <v>598</v>
      </c>
      <c r="C2407">
        <v>2001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99</v>
      </c>
      <c r="J2407">
        <v>999</v>
      </c>
      <c r="K2407">
        <v>99</v>
      </c>
      <c r="L2407">
        <v>99</v>
      </c>
      <c r="M2407">
        <v>66</v>
      </c>
      <c r="N2407">
        <v>99</v>
      </c>
      <c r="O2407">
        <v>99</v>
      </c>
      <c r="P2407">
        <v>9999</v>
      </c>
    </row>
    <row r="2408" spans="1:31">
      <c r="A2408">
        <v>10</v>
      </c>
      <c r="B2408">
        <v>599</v>
      </c>
      <c r="C2408">
        <v>2001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99</v>
      </c>
      <c r="J2408">
        <v>999</v>
      </c>
      <c r="K2408">
        <v>99</v>
      </c>
      <c r="L2408">
        <v>99</v>
      </c>
      <c r="M2408">
        <v>67</v>
      </c>
      <c r="N2408">
        <v>99</v>
      </c>
      <c r="O2408">
        <v>99</v>
      </c>
      <c r="P2408">
        <v>9999</v>
      </c>
    </row>
    <row r="2409" spans="1:31">
      <c r="A2409">
        <v>10</v>
      </c>
      <c r="B2409">
        <v>600</v>
      </c>
      <c r="C2409">
        <v>2001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99</v>
      </c>
      <c r="J2409">
        <v>999</v>
      </c>
      <c r="K2409">
        <v>99</v>
      </c>
      <c r="L2409">
        <v>99</v>
      </c>
      <c r="M2409">
        <v>68</v>
      </c>
      <c r="N2409">
        <v>99</v>
      </c>
      <c r="O2409">
        <v>99</v>
      </c>
      <c r="P2409">
        <v>9999</v>
      </c>
    </row>
    <row r="2410" spans="1:31">
      <c r="A2410">
        <v>10</v>
      </c>
      <c r="B2410">
        <v>601</v>
      </c>
      <c r="C2410">
        <v>2000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99</v>
      </c>
      <c r="J2410">
        <v>999</v>
      </c>
      <c r="K2410">
        <v>99</v>
      </c>
      <c r="L2410">
        <v>99</v>
      </c>
      <c r="M2410">
        <v>35</v>
      </c>
      <c r="N2410">
        <v>99</v>
      </c>
      <c r="O2410">
        <v>99</v>
      </c>
      <c r="P2410">
        <v>9999</v>
      </c>
      <c r="Q2410">
        <v>29</v>
      </c>
      <c r="R2410">
        <v>34</v>
      </c>
      <c r="S2410">
        <v>34</v>
      </c>
      <c r="T2410">
        <v>2</v>
      </c>
      <c r="U2410">
        <v>35</v>
      </c>
      <c r="V2410">
        <v>68.764705882352914</v>
      </c>
      <c r="W2410">
        <v>63.469823529411762</v>
      </c>
      <c r="X2410">
        <v>0</v>
      </c>
      <c r="Y2410">
        <v>0</v>
      </c>
      <c r="AA2410">
        <v>14.42550260445752</v>
      </c>
      <c r="AB2410">
        <v>0</v>
      </c>
      <c r="AD2410">
        <v>2.7336969150230316E-3</v>
      </c>
      <c r="AE2410">
        <v>2.5470110506671658E-3</v>
      </c>
    </row>
    <row r="2411" spans="1:31">
      <c r="A2411">
        <v>10</v>
      </c>
      <c r="B2411">
        <v>602</v>
      </c>
      <c r="C2411">
        <v>2000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99</v>
      </c>
      <c r="J2411">
        <v>999</v>
      </c>
      <c r="K2411">
        <v>99</v>
      </c>
      <c r="L2411">
        <v>99</v>
      </c>
      <c r="M2411">
        <v>36</v>
      </c>
      <c r="N2411">
        <v>99</v>
      </c>
      <c r="O2411">
        <v>99</v>
      </c>
      <c r="P2411">
        <v>9999</v>
      </c>
      <c r="Q2411">
        <v>11</v>
      </c>
      <c r="R2411">
        <v>11</v>
      </c>
      <c r="S2411">
        <v>11</v>
      </c>
      <c r="T2411">
        <v>2</v>
      </c>
      <c r="U2411">
        <v>36</v>
      </c>
      <c r="V2411">
        <v>74.827272727272756</v>
      </c>
      <c r="W2411">
        <v>69.065572727272752</v>
      </c>
      <c r="X2411">
        <v>0</v>
      </c>
      <c r="Y2411">
        <v>0</v>
      </c>
      <c r="AA2411">
        <v>13.700317042190203</v>
      </c>
      <c r="AB2411">
        <v>0</v>
      </c>
      <c r="AD2411">
        <v>8.8443135486039235E-4</v>
      </c>
      <c r="AE2411">
        <v>8.9668297510870178E-4</v>
      </c>
    </row>
    <row r="2412" spans="1:31">
      <c r="A2412">
        <v>10</v>
      </c>
      <c r="B2412">
        <v>603</v>
      </c>
      <c r="C2412">
        <v>2000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99</v>
      </c>
      <c r="J2412">
        <v>999</v>
      </c>
      <c r="K2412">
        <v>99</v>
      </c>
      <c r="L2412">
        <v>99</v>
      </c>
      <c r="M2412">
        <v>37</v>
      </c>
      <c r="N2412">
        <v>99</v>
      </c>
      <c r="O2412">
        <v>99</v>
      </c>
      <c r="P2412">
        <v>9999</v>
      </c>
      <c r="Q2412">
        <v>15</v>
      </c>
      <c r="R2412">
        <v>15</v>
      </c>
      <c r="S2412">
        <v>15</v>
      </c>
      <c r="T2412">
        <v>2</v>
      </c>
      <c r="U2412">
        <v>37</v>
      </c>
      <c r="V2412">
        <v>77.579999999999984</v>
      </c>
      <c r="W2412">
        <v>71.606340000000017</v>
      </c>
      <c r="X2412">
        <v>0</v>
      </c>
      <c r="Y2412">
        <v>0</v>
      </c>
      <c r="AA2412">
        <v>12.787029380889509</v>
      </c>
      <c r="AB2412">
        <v>0</v>
      </c>
      <c r="AD2412">
        <v>1.2060427566278078E-3</v>
      </c>
      <c r="AE2412">
        <v>1.2677317192734737E-3</v>
      </c>
    </row>
    <row r="2413" spans="1:31">
      <c r="A2413">
        <v>10</v>
      </c>
      <c r="B2413">
        <v>604</v>
      </c>
      <c r="C2413">
        <v>2000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99</v>
      </c>
      <c r="J2413">
        <v>999</v>
      </c>
      <c r="K2413">
        <v>99</v>
      </c>
      <c r="L2413">
        <v>99</v>
      </c>
      <c r="M2413">
        <v>38</v>
      </c>
      <c r="N2413">
        <v>99</v>
      </c>
      <c r="O2413">
        <v>99</v>
      </c>
      <c r="P2413">
        <v>9999</v>
      </c>
      <c r="Q2413">
        <v>28</v>
      </c>
      <c r="R2413">
        <v>32</v>
      </c>
      <c r="S2413">
        <v>32</v>
      </c>
      <c r="T2413">
        <v>2</v>
      </c>
      <c r="U2413">
        <v>38</v>
      </c>
      <c r="V2413">
        <v>75.112499999999997</v>
      </c>
      <c r="W2413">
        <v>69.32883750000002</v>
      </c>
      <c r="X2413">
        <v>0</v>
      </c>
      <c r="Y2413">
        <v>0</v>
      </c>
      <c r="AA2413">
        <v>14.484718982231437</v>
      </c>
      <c r="AB2413">
        <v>0</v>
      </c>
      <c r="AD2413">
        <v>2.5728912141393221E-3</v>
      </c>
      <c r="AE2413">
        <v>2.6184755181281449E-3</v>
      </c>
    </row>
    <row r="2414" spans="1:31">
      <c r="A2414">
        <v>10</v>
      </c>
      <c r="B2414">
        <v>605</v>
      </c>
      <c r="C2414">
        <v>2000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99</v>
      </c>
      <c r="J2414">
        <v>999</v>
      </c>
      <c r="K2414">
        <v>99</v>
      </c>
      <c r="L2414">
        <v>99</v>
      </c>
      <c r="M2414">
        <v>39</v>
      </c>
      <c r="N2414">
        <v>99</v>
      </c>
      <c r="O2414">
        <v>99</v>
      </c>
      <c r="P2414">
        <v>9999</v>
      </c>
      <c r="Q2414">
        <v>46</v>
      </c>
      <c r="R2414">
        <v>50</v>
      </c>
      <c r="S2414">
        <v>50</v>
      </c>
      <c r="T2414">
        <v>2</v>
      </c>
      <c r="U2414">
        <v>39</v>
      </c>
      <c r="V2414">
        <v>74.52200000000002</v>
      </c>
      <c r="W2414">
        <v>68.783805999999998</v>
      </c>
      <c r="X2414">
        <v>0</v>
      </c>
      <c r="Y2414">
        <v>0</v>
      </c>
      <c r="AA2414">
        <v>12.819247780761701</v>
      </c>
      <c r="AB2414">
        <v>0</v>
      </c>
      <c r="AD2414">
        <v>4.0201425220926902E-3</v>
      </c>
      <c r="AE2414">
        <v>4.0592035397309378E-3</v>
      </c>
    </row>
    <row r="2415" spans="1:31">
      <c r="A2415">
        <v>10</v>
      </c>
      <c r="B2415">
        <v>606</v>
      </c>
      <c r="C2415">
        <v>2000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99</v>
      </c>
      <c r="J2415">
        <v>999</v>
      </c>
      <c r="K2415">
        <v>99</v>
      </c>
      <c r="L2415">
        <v>99</v>
      </c>
      <c r="M2415">
        <v>40</v>
      </c>
      <c r="N2415">
        <v>99</v>
      </c>
      <c r="O2415">
        <v>99</v>
      </c>
      <c r="P2415">
        <v>9999</v>
      </c>
      <c r="Q2415">
        <v>74</v>
      </c>
      <c r="R2415">
        <v>86</v>
      </c>
      <c r="S2415">
        <v>83</v>
      </c>
      <c r="T2415">
        <v>5</v>
      </c>
      <c r="U2415">
        <v>41.445783132530131</v>
      </c>
      <c r="V2415">
        <v>75.234939759036195</v>
      </c>
      <c r="W2415">
        <v>68.144089156626507</v>
      </c>
      <c r="X2415">
        <v>0</v>
      </c>
      <c r="Y2415">
        <v>0</v>
      </c>
      <c r="AA2415">
        <v>12.391485698170133</v>
      </c>
      <c r="AD2415">
        <v>6.9146451379994318E-3</v>
      </c>
      <c r="AE2415">
        <v>6.6756092028564017E-3</v>
      </c>
    </row>
    <row r="2416" spans="1:31">
      <c r="A2416">
        <v>10</v>
      </c>
      <c r="B2416">
        <v>607</v>
      </c>
      <c r="C2416">
        <v>2000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99</v>
      </c>
      <c r="J2416">
        <v>999</v>
      </c>
      <c r="K2416">
        <v>99</v>
      </c>
      <c r="L2416">
        <v>99</v>
      </c>
      <c r="M2416">
        <v>41</v>
      </c>
      <c r="N2416">
        <v>99</v>
      </c>
      <c r="O2416">
        <v>99</v>
      </c>
      <c r="P2416">
        <v>9999</v>
      </c>
      <c r="Q2416">
        <v>110</v>
      </c>
      <c r="R2416">
        <v>122</v>
      </c>
      <c r="S2416">
        <v>122</v>
      </c>
      <c r="T2416">
        <v>5</v>
      </c>
      <c r="U2416">
        <v>41</v>
      </c>
      <c r="V2416">
        <v>76.543442622950806</v>
      </c>
      <c r="W2416">
        <v>70.649597540983621</v>
      </c>
      <c r="X2416">
        <v>0</v>
      </c>
      <c r="Y2416">
        <v>0</v>
      </c>
      <c r="AA2416">
        <v>11.225831426212929</v>
      </c>
      <c r="AB2416">
        <v>0</v>
      </c>
      <c r="AD2416">
        <v>9.8091477539061726E-3</v>
      </c>
      <c r="AE2416">
        <v>1.0173119458701968E-2</v>
      </c>
    </row>
    <row r="2417" spans="1:31">
      <c r="A2417">
        <v>10</v>
      </c>
      <c r="B2417">
        <v>608</v>
      </c>
      <c r="C2417">
        <v>2000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99</v>
      </c>
      <c r="J2417">
        <v>999</v>
      </c>
      <c r="K2417">
        <v>99</v>
      </c>
      <c r="L2417">
        <v>99</v>
      </c>
      <c r="M2417">
        <v>42</v>
      </c>
      <c r="N2417">
        <v>99</v>
      </c>
      <c r="O2417">
        <v>99</v>
      </c>
      <c r="P2417">
        <v>9999</v>
      </c>
      <c r="Q2417">
        <v>191</v>
      </c>
      <c r="R2417">
        <v>247</v>
      </c>
      <c r="S2417">
        <v>247</v>
      </c>
      <c r="T2417">
        <v>5</v>
      </c>
      <c r="U2417">
        <v>42</v>
      </c>
      <c r="V2417">
        <v>77.531983805667977</v>
      </c>
      <c r="W2417">
        <v>71.562021052631593</v>
      </c>
      <c r="X2417">
        <v>0</v>
      </c>
      <c r="Y2417">
        <v>0</v>
      </c>
      <c r="AA2417">
        <v>9.4023552215488646</v>
      </c>
      <c r="AB2417">
        <v>0</v>
      </c>
      <c r="AD2417">
        <v>1.9859504059137903E-2</v>
      </c>
      <c r="AE2417">
        <v>2.0862395391230321E-2</v>
      </c>
    </row>
    <row r="2418" spans="1:31">
      <c r="A2418">
        <v>10</v>
      </c>
      <c r="B2418">
        <v>609</v>
      </c>
      <c r="C2418">
        <v>2000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99</v>
      </c>
      <c r="J2418">
        <v>999</v>
      </c>
      <c r="K2418">
        <v>99</v>
      </c>
      <c r="L2418">
        <v>99</v>
      </c>
      <c r="M2418">
        <v>43</v>
      </c>
      <c r="N2418">
        <v>99</v>
      </c>
      <c r="O2418">
        <v>99</v>
      </c>
      <c r="P2418">
        <v>9999</v>
      </c>
      <c r="Q2418">
        <v>331</v>
      </c>
      <c r="R2418">
        <v>441</v>
      </c>
      <c r="S2418">
        <v>441</v>
      </c>
      <c r="T2418">
        <v>5</v>
      </c>
      <c r="U2418">
        <v>43</v>
      </c>
      <c r="V2418">
        <v>75.870521541950183</v>
      </c>
      <c r="W2418">
        <v>70.028491383219915</v>
      </c>
      <c r="X2418">
        <v>0</v>
      </c>
      <c r="Y2418">
        <v>0</v>
      </c>
      <c r="AA2418">
        <v>8.259266004977297</v>
      </c>
      <c r="AB2418">
        <v>0</v>
      </c>
      <c r="AD2418">
        <v>3.5457657044857545E-2</v>
      </c>
      <c r="AE2418">
        <v>3.6450037657471152E-2</v>
      </c>
    </row>
    <row r="2419" spans="1:31">
      <c r="A2419">
        <v>10</v>
      </c>
      <c r="B2419">
        <v>610</v>
      </c>
      <c r="C2419">
        <v>2000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99</v>
      </c>
      <c r="J2419">
        <v>999</v>
      </c>
      <c r="K2419">
        <v>99</v>
      </c>
      <c r="L2419">
        <v>99</v>
      </c>
      <c r="M2419">
        <v>44</v>
      </c>
      <c r="N2419">
        <v>99</v>
      </c>
      <c r="O2419">
        <v>99</v>
      </c>
      <c r="P2419">
        <v>9999</v>
      </c>
      <c r="Q2419">
        <v>575</v>
      </c>
      <c r="R2419">
        <v>883</v>
      </c>
      <c r="S2419">
        <v>883</v>
      </c>
      <c r="T2419">
        <v>5</v>
      </c>
      <c r="U2419">
        <v>44</v>
      </c>
      <c r="V2419">
        <v>75.899660249150614</v>
      </c>
      <c r="W2419">
        <v>70.055386409966019</v>
      </c>
      <c r="X2419">
        <v>0</v>
      </c>
      <c r="Y2419">
        <v>0</v>
      </c>
      <c r="AA2419">
        <v>7.9045255649372557</v>
      </c>
      <c r="AB2419">
        <v>0</v>
      </c>
      <c r="AD2419">
        <v>7.0995716940156953E-2</v>
      </c>
      <c r="AE2419">
        <v>7.3010758087717301E-2</v>
      </c>
    </row>
    <row r="2420" spans="1:31">
      <c r="A2420">
        <v>10</v>
      </c>
      <c r="B2420">
        <v>611</v>
      </c>
      <c r="C2420">
        <v>2000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99</v>
      </c>
      <c r="J2420">
        <v>999</v>
      </c>
      <c r="K2420">
        <v>99</v>
      </c>
      <c r="L2420">
        <v>99</v>
      </c>
      <c r="M2420">
        <v>45</v>
      </c>
      <c r="N2420">
        <v>99</v>
      </c>
      <c r="O2420">
        <v>99</v>
      </c>
      <c r="P2420">
        <v>9999</v>
      </c>
      <c r="Q2420">
        <v>879</v>
      </c>
      <c r="R2420">
        <v>1595</v>
      </c>
      <c r="S2420">
        <v>1593</v>
      </c>
      <c r="T2420">
        <v>7.9949843260188116</v>
      </c>
      <c r="U2420">
        <v>45</v>
      </c>
      <c r="V2420">
        <v>76.164469554300084</v>
      </c>
      <c r="W2420">
        <v>70.244993220338969</v>
      </c>
      <c r="X2420">
        <v>0</v>
      </c>
      <c r="Y2420">
        <v>0</v>
      </c>
      <c r="AA2420">
        <v>7.9032427732223693</v>
      </c>
      <c r="AB2420">
        <v>0</v>
      </c>
      <c r="AD2420">
        <v>0.12824254645475697</v>
      </c>
      <c r="AE2420">
        <v>0.1320735258905279</v>
      </c>
    </row>
    <row r="2421" spans="1:31">
      <c r="A2421">
        <v>10</v>
      </c>
      <c r="B2421">
        <v>612</v>
      </c>
      <c r="C2421">
        <v>2000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99</v>
      </c>
      <c r="J2421">
        <v>999</v>
      </c>
      <c r="K2421">
        <v>99</v>
      </c>
      <c r="L2421">
        <v>99</v>
      </c>
      <c r="M2421">
        <v>46</v>
      </c>
      <c r="N2421">
        <v>99</v>
      </c>
      <c r="O2421">
        <v>99</v>
      </c>
      <c r="P2421">
        <v>9999</v>
      </c>
      <c r="Q2421">
        <v>1412</v>
      </c>
      <c r="R2421">
        <v>3114</v>
      </c>
      <c r="S2421">
        <v>3114</v>
      </c>
      <c r="T2421">
        <v>8</v>
      </c>
      <c r="U2421">
        <v>46</v>
      </c>
      <c r="V2421">
        <v>75.870777135517102</v>
      </c>
      <c r="W2421">
        <v>70.028727296082351</v>
      </c>
      <c r="X2421">
        <v>0</v>
      </c>
      <c r="Y2421">
        <v>0</v>
      </c>
      <c r="AA2421">
        <v>7.7523933302083492</v>
      </c>
      <c r="AB2421">
        <v>0</v>
      </c>
      <c r="AD2421">
        <v>0.25037447627593301</v>
      </c>
      <c r="AE2421">
        <v>0.25738276563229556</v>
      </c>
    </row>
    <row r="2422" spans="1:31">
      <c r="A2422">
        <v>10</v>
      </c>
      <c r="B2422">
        <v>613</v>
      </c>
      <c r="C2422">
        <v>2000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99</v>
      </c>
      <c r="J2422">
        <v>999</v>
      </c>
      <c r="K2422">
        <v>99</v>
      </c>
      <c r="L2422">
        <v>99</v>
      </c>
      <c r="M2422">
        <v>47</v>
      </c>
      <c r="N2422">
        <v>99</v>
      </c>
      <c r="O2422">
        <v>99</v>
      </c>
      <c r="P2422">
        <v>9999</v>
      </c>
      <c r="Q2422">
        <v>1943</v>
      </c>
      <c r="R2422">
        <v>5667</v>
      </c>
      <c r="S2422">
        <v>5667</v>
      </c>
      <c r="T2422">
        <v>8.0010587612493378</v>
      </c>
      <c r="U2422">
        <v>47</v>
      </c>
      <c r="V2422">
        <v>75.544556202576516</v>
      </c>
      <c r="W2422">
        <v>69.72762537497789</v>
      </c>
      <c r="X2422">
        <v>0</v>
      </c>
      <c r="Y2422">
        <v>0</v>
      </c>
      <c r="AA2422">
        <v>7.5345118207424653</v>
      </c>
      <c r="AB2422">
        <v>0</v>
      </c>
      <c r="AD2422">
        <v>0.45564295345398592</v>
      </c>
      <c r="AE2422">
        <v>0.46638299739613759</v>
      </c>
    </row>
    <row r="2423" spans="1:31">
      <c r="A2423">
        <v>10</v>
      </c>
      <c r="B2423">
        <v>614</v>
      </c>
      <c r="C2423">
        <v>2000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99</v>
      </c>
      <c r="J2423">
        <v>999</v>
      </c>
      <c r="K2423">
        <v>99</v>
      </c>
      <c r="L2423">
        <v>99</v>
      </c>
      <c r="M2423">
        <v>48</v>
      </c>
      <c r="N2423">
        <v>99</v>
      </c>
      <c r="O2423">
        <v>99</v>
      </c>
      <c r="P2423">
        <v>9999</v>
      </c>
      <c r="Q2423">
        <v>2600</v>
      </c>
      <c r="R2423">
        <v>10702</v>
      </c>
      <c r="S2423">
        <v>10701</v>
      </c>
      <c r="T2423">
        <v>8</v>
      </c>
      <c r="U2423">
        <v>48.004485562096995</v>
      </c>
      <c r="V2423">
        <v>75.325063078217397</v>
      </c>
      <c r="W2423">
        <v>69.521393318381186</v>
      </c>
      <c r="X2423">
        <v>0</v>
      </c>
      <c r="Y2423">
        <v>0</v>
      </c>
      <c r="AA2423">
        <v>7.3137786013982238</v>
      </c>
      <c r="AD2423">
        <v>0.86047130542872019</v>
      </c>
      <c r="AE2423">
        <v>0.87806659027485012</v>
      </c>
    </row>
    <row r="2424" spans="1:31">
      <c r="A2424">
        <v>10</v>
      </c>
      <c r="B2424">
        <v>615</v>
      </c>
      <c r="C2424">
        <v>2000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99</v>
      </c>
      <c r="J2424">
        <v>999</v>
      </c>
      <c r="K2424">
        <v>99</v>
      </c>
      <c r="L2424">
        <v>99</v>
      </c>
      <c r="M2424">
        <v>49</v>
      </c>
      <c r="N2424">
        <v>99</v>
      </c>
      <c r="O2424">
        <v>99</v>
      </c>
      <c r="P2424">
        <v>9999</v>
      </c>
      <c r="Q2424">
        <v>3224</v>
      </c>
      <c r="R2424">
        <v>19779</v>
      </c>
      <c r="S2424">
        <v>19779</v>
      </c>
      <c r="T2424">
        <v>8</v>
      </c>
      <c r="U2424">
        <v>49</v>
      </c>
      <c r="V2424">
        <v>74.722003134638186</v>
      </c>
      <c r="W2424">
        <v>68.968408893270762</v>
      </c>
      <c r="X2424">
        <v>0</v>
      </c>
      <c r="Y2424">
        <v>0</v>
      </c>
      <c r="AA2424">
        <v>6.8972718551627823</v>
      </c>
      <c r="AB2424">
        <v>0</v>
      </c>
      <c r="AD2424">
        <v>1.5902879788894275</v>
      </c>
      <c r="AE2424">
        <v>1.6100492419049841</v>
      </c>
    </row>
    <row r="2425" spans="1:31">
      <c r="A2425">
        <v>10</v>
      </c>
      <c r="B2425">
        <v>616</v>
      </c>
      <c r="C2425">
        <v>2000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99</v>
      </c>
      <c r="J2425">
        <v>999</v>
      </c>
      <c r="K2425">
        <v>99</v>
      </c>
      <c r="L2425">
        <v>99</v>
      </c>
      <c r="M2425">
        <v>50</v>
      </c>
      <c r="N2425">
        <v>99</v>
      </c>
      <c r="O2425">
        <v>99</v>
      </c>
      <c r="P2425">
        <v>9999</v>
      </c>
      <c r="Q2425">
        <v>3776</v>
      </c>
      <c r="R2425">
        <v>35093.5</v>
      </c>
      <c r="S2425">
        <v>35084.5</v>
      </c>
      <c r="T2425">
        <v>10.999387350933929</v>
      </c>
      <c r="U2425">
        <v>50.007838219156611</v>
      </c>
      <c r="V2425">
        <v>74.514249882426739</v>
      </c>
      <c r="W2425">
        <v>68.765926905043628</v>
      </c>
      <c r="X2425">
        <v>0</v>
      </c>
      <c r="Y2425">
        <v>0</v>
      </c>
      <c r="AA2425">
        <v>6.8283276433782483</v>
      </c>
      <c r="AD2425">
        <v>2.8216174319811991</v>
      </c>
      <c r="AE2425">
        <v>2.8475621675366898</v>
      </c>
    </row>
    <row r="2426" spans="1:31">
      <c r="A2426">
        <v>10</v>
      </c>
      <c r="B2426">
        <v>617</v>
      </c>
      <c r="C2426">
        <v>2000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99</v>
      </c>
      <c r="J2426">
        <v>999</v>
      </c>
      <c r="K2426">
        <v>99</v>
      </c>
      <c r="L2426">
        <v>99</v>
      </c>
      <c r="M2426">
        <v>51</v>
      </c>
      <c r="N2426">
        <v>99</v>
      </c>
      <c r="O2426">
        <v>99</v>
      </c>
      <c r="P2426">
        <v>9999</v>
      </c>
      <c r="Q2426">
        <v>4194</v>
      </c>
      <c r="R2426">
        <v>58004.5</v>
      </c>
      <c r="S2426">
        <v>58003.5</v>
      </c>
      <c r="T2426">
        <v>11.000249980604952</v>
      </c>
      <c r="U2426">
        <v>51.001318885929287</v>
      </c>
      <c r="V2426">
        <v>74.253162309170975</v>
      </c>
      <c r="W2426">
        <v>68.535000472385008</v>
      </c>
      <c r="X2426">
        <v>0</v>
      </c>
      <c r="Y2426">
        <v>0</v>
      </c>
      <c r="AA2426">
        <v>6.6763231470597297</v>
      </c>
      <c r="AD2426">
        <v>4.6637271384545116</v>
      </c>
      <c r="AE2426">
        <v>4.6919269483459107</v>
      </c>
    </row>
    <row r="2427" spans="1:31">
      <c r="A2427">
        <v>10</v>
      </c>
      <c r="B2427">
        <v>618</v>
      </c>
      <c r="C2427">
        <v>2000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99</v>
      </c>
      <c r="J2427">
        <v>999</v>
      </c>
      <c r="K2427">
        <v>99</v>
      </c>
      <c r="L2427">
        <v>99</v>
      </c>
      <c r="M2427">
        <v>52</v>
      </c>
      <c r="N2427">
        <v>99</v>
      </c>
      <c r="O2427">
        <v>99</v>
      </c>
      <c r="P2427">
        <v>9999</v>
      </c>
      <c r="Q2427">
        <v>4554</v>
      </c>
      <c r="R2427">
        <v>90032</v>
      </c>
      <c r="S2427">
        <v>90027</v>
      </c>
      <c r="T2427">
        <v>11.000322107695045</v>
      </c>
      <c r="U2427">
        <v>52.003465626978574</v>
      </c>
      <c r="V2427">
        <v>74.102655869906187</v>
      </c>
      <c r="W2427">
        <v>68.394809548246641</v>
      </c>
      <c r="X2427">
        <v>0</v>
      </c>
      <c r="Y2427">
        <v>0</v>
      </c>
      <c r="AA2427">
        <v>6.6193405398167782</v>
      </c>
      <c r="AD2427">
        <v>7.238829430980986</v>
      </c>
      <c r="AE2427">
        <v>7.2674247597765635</v>
      </c>
    </row>
    <row r="2428" spans="1:31">
      <c r="A2428">
        <v>10</v>
      </c>
      <c r="B2428">
        <v>619</v>
      </c>
      <c r="C2428">
        <v>2000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99</v>
      </c>
      <c r="J2428">
        <v>999</v>
      </c>
      <c r="K2428">
        <v>99</v>
      </c>
      <c r="L2428">
        <v>99</v>
      </c>
      <c r="M2428">
        <v>53</v>
      </c>
      <c r="N2428">
        <v>99</v>
      </c>
      <c r="O2428">
        <v>99</v>
      </c>
      <c r="P2428">
        <v>9999</v>
      </c>
      <c r="Q2428">
        <v>4751</v>
      </c>
      <c r="R2428">
        <v>126849</v>
      </c>
      <c r="S2428">
        <v>126845</v>
      </c>
      <c r="T2428">
        <v>11.000551837223783</v>
      </c>
      <c r="U2428">
        <v>53.003760495092429</v>
      </c>
      <c r="V2428">
        <v>73.979227403524405</v>
      </c>
      <c r="W2428">
        <v>68.281772514485553</v>
      </c>
      <c r="X2428">
        <v>0</v>
      </c>
      <c r="Y2428">
        <v>0</v>
      </c>
      <c r="AA2428">
        <v>6.6307068191540584</v>
      </c>
      <c r="AD2428">
        <v>10.19902117569872</v>
      </c>
      <c r="AE2428">
        <v>10.222632787040212</v>
      </c>
    </row>
    <row r="2429" spans="1:31">
      <c r="A2429">
        <v>10</v>
      </c>
      <c r="B2429">
        <v>620</v>
      </c>
      <c r="C2429">
        <v>2000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99</v>
      </c>
      <c r="J2429">
        <v>999</v>
      </c>
      <c r="K2429">
        <v>99</v>
      </c>
      <c r="L2429">
        <v>99</v>
      </c>
      <c r="M2429">
        <v>54</v>
      </c>
      <c r="N2429">
        <v>99</v>
      </c>
      <c r="O2429">
        <v>99</v>
      </c>
      <c r="P2429">
        <v>9999</v>
      </c>
      <c r="Q2429">
        <v>4996</v>
      </c>
      <c r="R2429">
        <v>161246.25</v>
      </c>
      <c r="S2429">
        <v>161239.25</v>
      </c>
      <c r="T2429">
        <v>11.000448072435795</v>
      </c>
      <c r="U2429">
        <v>54.00326533396801</v>
      </c>
      <c r="V2429">
        <v>73.815820279490723</v>
      </c>
      <c r="W2429">
        <v>68.130435918673427</v>
      </c>
      <c r="X2429">
        <v>0</v>
      </c>
      <c r="Y2429">
        <v>0</v>
      </c>
      <c r="AA2429">
        <v>6.6420446528291217</v>
      </c>
      <c r="AD2429">
        <v>12.964658123059777</v>
      </c>
      <c r="AE2429">
        <v>12.965717607100048</v>
      </c>
    </row>
    <row r="2430" spans="1:31">
      <c r="A2430">
        <v>10</v>
      </c>
      <c r="B2430">
        <v>621</v>
      </c>
      <c r="C2430">
        <v>2000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99</v>
      </c>
      <c r="J2430">
        <v>999</v>
      </c>
      <c r="K2430">
        <v>99</v>
      </c>
      <c r="L2430">
        <v>99</v>
      </c>
      <c r="M2430">
        <v>55</v>
      </c>
      <c r="N2430">
        <v>99</v>
      </c>
      <c r="O2430">
        <v>99</v>
      </c>
      <c r="P2430">
        <v>9999</v>
      </c>
      <c r="Q2430">
        <v>5053</v>
      </c>
      <c r="R2430">
        <v>182220</v>
      </c>
      <c r="S2430">
        <v>182209</v>
      </c>
      <c r="T2430">
        <v>14.000087805948851</v>
      </c>
      <c r="U2430">
        <v>55.00422591639272</v>
      </c>
      <c r="V2430">
        <v>73.629120405687445</v>
      </c>
      <c r="W2430">
        <v>67.957387971505881</v>
      </c>
      <c r="X2430">
        <v>0</v>
      </c>
      <c r="Y2430">
        <v>0</v>
      </c>
      <c r="AA2430">
        <v>6.683033477841728</v>
      </c>
      <c r="AD2430">
        <v>14.651007407514612</v>
      </c>
      <c r="AE2430">
        <v>14.614741020368587</v>
      </c>
    </row>
    <row r="2431" spans="1:31">
      <c r="A2431">
        <v>10</v>
      </c>
      <c r="B2431">
        <v>622</v>
      </c>
      <c r="C2431">
        <v>2000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99</v>
      </c>
      <c r="J2431">
        <v>999</v>
      </c>
      <c r="K2431">
        <v>99</v>
      </c>
      <c r="L2431">
        <v>99</v>
      </c>
      <c r="M2431">
        <v>56</v>
      </c>
      <c r="N2431">
        <v>99</v>
      </c>
      <c r="O2431">
        <v>99</v>
      </c>
      <c r="P2431">
        <v>9999</v>
      </c>
      <c r="Q2431">
        <v>4978</v>
      </c>
      <c r="R2431">
        <v>178920.5</v>
      </c>
      <c r="S2431">
        <v>178909.5</v>
      </c>
      <c r="T2431">
        <v>14.000033534446862</v>
      </c>
      <c r="U2431">
        <v>56.003912592679555</v>
      </c>
      <c r="V2431">
        <v>73.614348595238411</v>
      </c>
      <c r="W2431">
        <v>67.944477986915089</v>
      </c>
      <c r="X2431">
        <v>0</v>
      </c>
      <c r="Y2431">
        <v>0</v>
      </c>
      <c r="AA2431">
        <v>6.6853586941204455</v>
      </c>
      <c r="AD2431">
        <v>14.385718202481716</v>
      </c>
      <c r="AE2431">
        <v>14.347366410999777</v>
      </c>
    </row>
    <row r="2432" spans="1:31">
      <c r="A2432">
        <v>10</v>
      </c>
      <c r="B2432">
        <v>623</v>
      </c>
      <c r="C2432">
        <v>2000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99</v>
      </c>
      <c r="J2432">
        <v>999</v>
      </c>
      <c r="K2432">
        <v>99</v>
      </c>
      <c r="L2432">
        <v>99</v>
      </c>
      <c r="M2432">
        <v>57</v>
      </c>
      <c r="N2432">
        <v>99</v>
      </c>
      <c r="O2432">
        <v>99</v>
      </c>
      <c r="P2432">
        <v>9999</v>
      </c>
      <c r="Q2432">
        <v>4936</v>
      </c>
      <c r="R2432">
        <v>152289</v>
      </c>
      <c r="S2432">
        <v>152286</v>
      </c>
      <c r="T2432">
        <v>14.000328323122485</v>
      </c>
      <c r="U2432">
        <v>57.002620070131208</v>
      </c>
      <c r="V2432">
        <v>73.641486413722021</v>
      </c>
      <c r="W2432">
        <v>67.970337369817685</v>
      </c>
      <c r="X2432">
        <v>0</v>
      </c>
      <c r="Y2432">
        <v>0</v>
      </c>
      <c r="AA2432">
        <v>6.7734685566803563</v>
      </c>
      <c r="AD2432">
        <v>12.244469690939482</v>
      </c>
      <c r="AE2432">
        <v>12.216984599390971</v>
      </c>
    </row>
    <row r="2433" spans="1:31">
      <c r="A2433">
        <v>10</v>
      </c>
      <c r="B2433">
        <v>624</v>
      </c>
      <c r="C2433">
        <v>2000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99</v>
      </c>
      <c r="J2433">
        <v>999</v>
      </c>
      <c r="K2433">
        <v>99</v>
      </c>
      <c r="L2433">
        <v>99</v>
      </c>
      <c r="M2433">
        <v>58</v>
      </c>
      <c r="N2433">
        <v>99</v>
      </c>
      <c r="O2433">
        <v>99</v>
      </c>
      <c r="P2433">
        <v>9999</v>
      </c>
      <c r="Q2433">
        <v>4701</v>
      </c>
      <c r="R2433">
        <v>108060.75</v>
      </c>
      <c r="S2433">
        <v>108056.75</v>
      </c>
      <c r="T2433">
        <v>14.000263740534839</v>
      </c>
      <c r="U2433">
        <v>58.003354718701054</v>
      </c>
      <c r="V2433">
        <v>73.766378315099018</v>
      </c>
      <c r="W2433">
        <v>68.084941557099114</v>
      </c>
      <c r="X2433">
        <v>0</v>
      </c>
      <c r="Y2433">
        <v>0</v>
      </c>
      <c r="AA2433">
        <v>6.8214857793374231</v>
      </c>
      <c r="AD2433">
        <v>8.6883923208845619</v>
      </c>
      <c r="AE2433">
        <v>8.6833557005678479</v>
      </c>
    </row>
    <row r="2434" spans="1:31">
      <c r="A2434">
        <v>10</v>
      </c>
      <c r="B2434">
        <v>625</v>
      </c>
      <c r="C2434">
        <v>2000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99</v>
      </c>
      <c r="J2434">
        <v>999</v>
      </c>
      <c r="K2434">
        <v>99</v>
      </c>
      <c r="L2434">
        <v>99</v>
      </c>
      <c r="M2434">
        <v>59</v>
      </c>
      <c r="N2434">
        <v>99</v>
      </c>
      <c r="O2434">
        <v>99</v>
      </c>
      <c r="P2434">
        <v>9999</v>
      </c>
      <c r="Q2434">
        <v>4342</v>
      </c>
      <c r="R2434">
        <v>61902</v>
      </c>
      <c r="S2434">
        <v>61901</v>
      </c>
      <c r="T2434">
        <v>13.999951536299315</v>
      </c>
      <c r="U2434">
        <v>59.000953134844352</v>
      </c>
      <c r="V2434">
        <v>74.080867837352855</v>
      </c>
      <c r="W2434">
        <v>68.375998353823547</v>
      </c>
      <c r="X2434">
        <v>0</v>
      </c>
      <c r="Y2434">
        <v>0</v>
      </c>
      <c r="AA2434">
        <v>6.971093054613946</v>
      </c>
      <c r="AD2434">
        <v>4.9770972480516367</v>
      </c>
      <c r="AE2434">
        <v>4.995580559985032</v>
      </c>
    </row>
    <row r="2435" spans="1:31">
      <c r="A2435">
        <v>10</v>
      </c>
      <c r="B2435">
        <v>626</v>
      </c>
      <c r="C2435">
        <v>2000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99</v>
      </c>
      <c r="J2435">
        <v>999</v>
      </c>
      <c r="K2435">
        <v>99</v>
      </c>
      <c r="L2435">
        <v>99</v>
      </c>
      <c r="M2435">
        <v>60</v>
      </c>
      <c r="N2435">
        <v>99</v>
      </c>
      <c r="O2435">
        <v>99</v>
      </c>
      <c r="P2435">
        <v>9999</v>
      </c>
      <c r="Q2435">
        <v>3707</v>
      </c>
      <c r="R2435">
        <v>28534</v>
      </c>
      <c r="S2435">
        <v>28533</v>
      </c>
      <c r="T2435">
        <v>17.000175229550713</v>
      </c>
      <c r="U2435">
        <v>60.004205656608114</v>
      </c>
      <c r="V2435">
        <v>74.588448463183155</v>
      </c>
      <c r="W2435">
        <v>68.843915157886983</v>
      </c>
      <c r="X2435">
        <v>0</v>
      </c>
      <c r="Y2435">
        <v>0</v>
      </c>
      <c r="AA2435">
        <v>7.0701399255406612</v>
      </c>
      <c r="AD2435">
        <v>2.2942149345078593</v>
      </c>
      <c r="AE2435">
        <v>2.3184493818511327</v>
      </c>
    </row>
    <row r="2436" spans="1:31">
      <c r="A2436">
        <v>10</v>
      </c>
      <c r="B2436">
        <v>627</v>
      </c>
      <c r="C2436">
        <v>2000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99</v>
      </c>
      <c r="J2436">
        <v>999</v>
      </c>
      <c r="K2436">
        <v>99</v>
      </c>
      <c r="L2436">
        <v>99</v>
      </c>
      <c r="M2436">
        <v>61</v>
      </c>
      <c r="N2436">
        <v>99</v>
      </c>
      <c r="O2436">
        <v>99</v>
      </c>
      <c r="P2436">
        <v>9999</v>
      </c>
      <c r="Q2436">
        <v>2759</v>
      </c>
      <c r="R2436">
        <v>10783</v>
      </c>
      <c r="S2436">
        <v>10783</v>
      </c>
      <c r="T2436">
        <v>17</v>
      </c>
      <c r="U2436">
        <v>61</v>
      </c>
      <c r="V2436">
        <v>75.186552907353999</v>
      </c>
      <c r="W2436">
        <v>69.397188333487847</v>
      </c>
      <c r="X2436">
        <v>0</v>
      </c>
      <c r="Y2436">
        <v>0</v>
      </c>
      <c r="AA2436">
        <v>7.2450857548449363</v>
      </c>
      <c r="AB2436">
        <v>0</v>
      </c>
      <c r="AD2436">
        <v>0.86698393631451021</v>
      </c>
      <c r="AE2436">
        <v>0.88321431966651998</v>
      </c>
    </row>
    <row r="2437" spans="1:31">
      <c r="A2437">
        <v>10</v>
      </c>
      <c r="B2437">
        <v>628</v>
      </c>
      <c r="C2437">
        <v>2000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99</v>
      </c>
      <c r="J2437">
        <v>999</v>
      </c>
      <c r="K2437">
        <v>99</v>
      </c>
      <c r="L2437">
        <v>99</v>
      </c>
      <c r="M2437">
        <v>62</v>
      </c>
      <c r="N2437">
        <v>99</v>
      </c>
      <c r="O2437">
        <v>99</v>
      </c>
      <c r="P2437">
        <v>9999</v>
      </c>
      <c r="Q2437">
        <v>1574</v>
      </c>
      <c r="R2437">
        <v>3389</v>
      </c>
      <c r="S2437">
        <v>3389</v>
      </c>
      <c r="T2437">
        <v>16.997344349365594</v>
      </c>
      <c r="U2437">
        <v>62</v>
      </c>
      <c r="V2437">
        <v>76.062230746532947</v>
      </c>
      <c r="W2437">
        <v>70.205438979049774</v>
      </c>
      <c r="X2437">
        <v>0</v>
      </c>
      <c r="Y2437">
        <v>0</v>
      </c>
      <c r="AA2437">
        <v>7.7888387304217197</v>
      </c>
      <c r="AB2437">
        <v>0</v>
      </c>
      <c r="AD2437">
        <v>0.27248526014744279</v>
      </c>
      <c r="AE2437">
        <v>0.28081929806870087</v>
      </c>
    </row>
    <row r="2438" spans="1:31">
      <c r="A2438">
        <v>10</v>
      </c>
      <c r="B2438">
        <v>629</v>
      </c>
      <c r="C2438">
        <v>2000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99</v>
      </c>
      <c r="J2438">
        <v>999</v>
      </c>
      <c r="K2438">
        <v>99</v>
      </c>
      <c r="L2438">
        <v>99</v>
      </c>
      <c r="M2438">
        <v>63</v>
      </c>
      <c r="N2438">
        <v>99</v>
      </c>
      <c r="O2438">
        <v>99</v>
      </c>
      <c r="P2438">
        <v>9999</v>
      </c>
      <c r="Q2438">
        <v>730</v>
      </c>
      <c r="R2438">
        <v>1065</v>
      </c>
      <c r="S2438">
        <v>1065</v>
      </c>
      <c r="T2438">
        <v>17</v>
      </c>
      <c r="U2438">
        <v>63</v>
      </c>
      <c r="V2438">
        <v>76.51877934272305</v>
      </c>
      <c r="W2438">
        <v>70.626833333333352</v>
      </c>
      <c r="X2438">
        <v>0</v>
      </c>
      <c r="Y2438">
        <v>0</v>
      </c>
      <c r="AA2438">
        <v>8.1901314525605908</v>
      </c>
      <c r="AB2438">
        <v>0</v>
      </c>
      <c r="AD2438">
        <v>8.562903572057437E-2</v>
      </c>
      <c r="AE2438">
        <v>8.8777715161032514E-2</v>
      </c>
    </row>
    <row r="2439" spans="1:31">
      <c r="A2439">
        <v>10</v>
      </c>
      <c r="B2439">
        <v>630</v>
      </c>
      <c r="C2439">
        <v>2000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99</v>
      </c>
      <c r="J2439">
        <v>999</v>
      </c>
      <c r="K2439">
        <v>99</v>
      </c>
      <c r="L2439">
        <v>99</v>
      </c>
      <c r="M2439">
        <v>64</v>
      </c>
      <c r="N2439">
        <v>99</v>
      </c>
      <c r="O2439">
        <v>99</v>
      </c>
      <c r="P2439">
        <v>9999</v>
      </c>
      <c r="Q2439">
        <v>406</v>
      </c>
      <c r="R2439">
        <v>613</v>
      </c>
      <c r="S2439">
        <v>613</v>
      </c>
      <c r="T2439">
        <v>17</v>
      </c>
      <c r="U2439">
        <v>64</v>
      </c>
      <c r="V2439">
        <v>75.481076672104351</v>
      </c>
      <c r="W2439">
        <v>69.669033768352307</v>
      </c>
      <c r="X2439">
        <v>0</v>
      </c>
      <c r="Y2439">
        <v>0</v>
      </c>
      <c r="AA2439">
        <v>7.6849111384537823</v>
      </c>
      <c r="AB2439">
        <v>0</v>
      </c>
      <c r="AD2439">
        <v>4.9286947320856409E-2</v>
      </c>
      <c r="AE2439">
        <v>5.040630736238861E-2</v>
      </c>
    </row>
    <row r="2440" spans="1:31">
      <c r="A2440">
        <v>10</v>
      </c>
      <c r="B2440">
        <v>631</v>
      </c>
      <c r="C2440">
        <v>2000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99</v>
      </c>
      <c r="J2440">
        <v>999</v>
      </c>
      <c r="K2440">
        <v>99</v>
      </c>
      <c r="L2440">
        <v>99</v>
      </c>
      <c r="M2440">
        <v>65</v>
      </c>
      <c r="N2440">
        <v>99</v>
      </c>
      <c r="O2440">
        <v>99</v>
      </c>
      <c r="P2440">
        <v>9999</v>
      </c>
      <c r="Q2440">
        <v>227</v>
      </c>
      <c r="R2440">
        <v>279</v>
      </c>
      <c r="S2440">
        <v>279</v>
      </c>
      <c r="T2440">
        <v>17</v>
      </c>
      <c r="U2440">
        <v>65</v>
      </c>
      <c r="V2440">
        <v>74.107168458781388</v>
      </c>
      <c r="W2440">
        <v>68.400916487455191</v>
      </c>
      <c r="X2440">
        <v>0</v>
      </c>
      <c r="Y2440">
        <v>0</v>
      </c>
      <c r="AA2440">
        <v>8.7472764233405318</v>
      </c>
      <c r="AB2440">
        <v>0</v>
      </c>
      <c r="AD2440">
        <v>2.2432395273277225E-2</v>
      </c>
      <c r="AE2440">
        <v>2.2524271078909003E-2</v>
      </c>
    </row>
    <row r="2441" spans="1:31">
      <c r="A2441">
        <v>10</v>
      </c>
      <c r="B2441">
        <v>632</v>
      </c>
      <c r="C2441">
        <v>2000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99</v>
      </c>
      <c r="J2441">
        <v>999</v>
      </c>
      <c r="K2441">
        <v>99</v>
      </c>
      <c r="L2441">
        <v>99</v>
      </c>
      <c r="M2441">
        <v>66</v>
      </c>
      <c r="N2441">
        <v>99</v>
      </c>
      <c r="O2441">
        <v>99</v>
      </c>
      <c r="P2441">
        <v>9999</v>
      </c>
    </row>
    <row r="2442" spans="1:31">
      <c r="A2442">
        <v>10</v>
      </c>
      <c r="B2442">
        <v>633</v>
      </c>
      <c r="C2442">
        <v>2000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99</v>
      </c>
      <c r="J2442">
        <v>999</v>
      </c>
      <c r="K2442">
        <v>99</v>
      </c>
      <c r="L2442">
        <v>99</v>
      </c>
      <c r="M2442">
        <v>67</v>
      </c>
      <c r="N2442">
        <v>99</v>
      </c>
      <c r="O2442">
        <v>99</v>
      </c>
      <c r="P2442">
        <v>9999</v>
      </c>
    </row>
    <row r="2443" spans="1:31">
      <c r="A2443">
        <v>10</v>
      </c>
      <c r="B2443">
        <v>634</v>
      </c>
      <c r="C2443">
        <v>2000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99</v>
      </c>
      <c r="J2443">
        <v>999</v>
      </c>
      <c r="K2443">
        <v>99</v>
      </c>
      <c r="L2443">
        <v>99</v>
      </c>
      <c r="M2443">
        <v>68</v>
      </c>
      <c r="N2443">
        <v>99</v>
      </c>
      <c r="O2443">
        <v>99</v>
      </c>
      <c r="P2443">
        <v>9999</v>
      </c>
    </row>
    <row r="2444" spans="1:31">
      <c r="A2444">
        <v>10</v>
      </c>
      <c r="B2444">
        <v>635</v>
      </c>
      <c r="C2444">
        <v>1999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99</v>
      </c>
      <c r="J2444">
        <v>999</v>
      </c>
      <c r="K2444">
        <v>99</v>
      </c>
      <c r="L2444">
        <v>99</v>
      </c>
      <c r="M2444">
        <v>35</v>
      </c>
      <c r="N2444">
        <v>99</v>
      </c>
      <c r="O2444">
        <v>99</v>
      </c>
      <c r="P2444">
        <v>9999</v>
      </c>
      <c r="Q2444">
        <v>33</v>
      </c>
      <c r="R2444">
        <v>46</v>
      </c>
      <c r="S2444">
        <v>45</v>
      </c>
      <c r="T2444">
        <v>1.9782608695652173</v>
      </c>
      <c r="U2444">
        <v>35</v>
      </c>
      <c r="V2444">
        <v>72.797777777777782</v>
      </c>
      <c r="W2444">
        <v>66.066288888888877</v>
      </c>
      <c r="X2444">
        <v>0</v>
      </c>
      <c r="Y2444">
        <v>0</v>
      </c>
      <c r="AA2444">
        <v>12.39979709286006</v>
      </c>
      <c r="AB2444">
        <v>0</v>
      </c>
      <c r="AD2444">
        <v>3.5433083754759158E-3</v>
      </c>
      <c r="AE2444">
        <v>3.3108588649642472E-3</v>
      </c>
    </row>
    <row r="2445" spans="1:31">
      <c r="A2445">
        <v>10</v>
      </c>
      <c r="B2445">
        <v>636</v>
      </c>
      <c r="C2445">
        <v>1999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99</v>
      </c>
      <c r="J2445">
        <v>999</v>
      </c>
      <c r="K2445">
        <v>99</v>
      </c>
      <c r="L2445">
        <v>99</v>
      </c>
      <c r="M2445">
        <v>36</v>
      </c>
      <c r="N2445">
        <v>99</v>
      </c>
      <c r="O2445">
        <v>99</v>
      </c>
      <c r="P2445">
        <v>9999</v>
      </c>
      <c r="Q2445">
        <v>19</v>
      </c>
      <c r="R2445">
        <v>19</v>
      </c>
      <c r="S2445">
        <v>19</v>
      </c>
      <c r="T2445">
        <v>2</v>
      </c>
      <c r="U2445">
        <v>36</v>
      </c>
      <c r="V2445">
        <v>78.426315789473691</v>
      </c>
      <c r="W2445">
        <v>72.387489473684226</v>
      </c>
      <c r="X2445">
        <v>0</v>
      </c>
      <c r="Y2445">
        <v>0</v>
      </c>
      <c r="AA2445">
        <v>12.272843971137576</v>
      </c>
      <c r="AB2445">
        <v>0</v>
      </c>
      <c r="AD2445">
        <v>1.4635404159574436E-3</v>
      </c>
      <c r="AE2445">
        <v>1.5316705354496201E-3</v>
      </c>
    </row>
    <row r="2446" spans="1:31">
      <c r="A2446">
        <v>10</v>
      </c>
      <c r="B2446">
        <v>637</v>
      </c>
      <c r="C2446">
        <v>1999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99</v>
      </c>
      <c r="J2446">
        <v>999</v>
      </c>
      <c r="K2446">
        <v>99</v>
      </c>
      <c r="L2446">
        <v>99</v>
      </c>
      <c r="M2446">
        <v>37</v>
      </c>
      <c r="N2446">
        <v>99</v>
      </c>
      <c r="O2446">
        <v>99</v>
      </c>
      <c r="P2446">
        <v>9999</v>
      </c>
      <c r="Q2446">
        <v>22</v>
      </c>
      <c r="R2446">
        <v>22</v>
      </c>
      <c r="S2446">
        <v>22</v>
      </c>
      <c r="T2446">
        <v>2</v>
      </c>
      <c r="U2446">
        <v>37</v>
      </c>
      <c r="V2446">
        <v>82.190909090909088</v>
      </c>
      <c r="W2446">
        <v>75.862209090909104</v>
      </c>
      <c r="X2446">
        <v>0</v>
      </c>
      <c r="Y2446">
        <v>0</v>
      </c>
      <c r="AA2446">
        <v>12.783373065428242</v>
      </c>
      <c r="AB2446">
        <v>0</v>
      </c>
      <c r="AD2446">
        <v>1.6946257447928298E-3</v>
      </c>
      <c r="AE2446">
        <v>1.8586448306825072E-3</v>
      </c>
    </row>
    <row r="2447" spans="1:31">
      <c r="A2447">
        <v>10</v>
      </c>
      <c r="B2447">
        <v>638</v>
      </c>
      <c r="C2447">
        <v>1999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99</v>
      </c>
      <c r="J2447">
        <v>999</v>
      </c>
      <c r="K2447">
        <v>99</v>
      </c>
      <c r="L2447">
        <v>99</v>
      </c>
      <c r="M2447">
        <v>38</v>
      </c>
      <c r="N2447">
        <v>99</v>
      </c>
      <c r="O2447">
        <v>99</v>
      </c>
      <c r="P2447">
        <v>9999</v>
      </c>
      <c r="Q2447">
        <v>34</v>
      </c>
      <c r="R2447">
        <v>40</v>
      </c>
      <c r="S2447">
        <v>40</v>
      </c>
      <c r="T2447">
        <v>2</v>
      </c>
      <c r="U2447">
        <v>38</v>
      </c>
      <c r="V2447">
        <v>78.412499999999994</v>
      </c>
      <c r="W2447">
        <v>72.374737499999981</v>
      </c>
      <c r="X2447">
        <v>0</v>
      </c>
      <c r="Y2447">
        <v>0</v>
      </c>
      <c r="AA2447">
        <v>11.117461004579516</v>
      </c>
      <c r="AB2447">
        <v>0</v>
      </c>
      <c r="AD2447">
        <v>3.0811377178051446E-3</v>
      </c>
      <c r="AE2447">
        <v>3.2240014995219999E-3</v>
      </c>
    </row>
    <row r="2448" spans="1:31">
      <c r="A2448">
        <v>10</v>
      </c>
      <c r="B2448">
        <v>639</v>
      </c>
      <c r="C2448">
        <v>1999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99</v>
      </c>
      <c r="J2448">
        <v>999</v>
      </c>
      <c r="K2448">
        <v>99</v>
      </c>
      <c r="L2448">
        <v>99</v>
      </c>
      <c r="M2448">
        <v>39</v>
      </c>
      <c r="N2448">
        <v>99</v>
      </c>
      <c r="O2448">
        <v>99</v>
      </c>
      <c r="P2448">
        <v>9999</v>
      </c>
      <c r="Q2448">
        <v>86</v>
      </c>
      <c r="R2448">
        <v>97</v>
      </c>
      <c r="S2448">
        <v>97</v>
      </c>
      <c r="T2448">
        <v>2</v>
      </c>
      <c r="U2448">
        <v>39</v>
      </c>
      <c r="V2448">
        <v>78.532989690721649</v>
      </c>
      <c r="W2448">
        <v>72.48594948453615</v>
      </c>
      <c r="X2448">
        <v>0</v>
      </c>
      <c r="Y2448">
        <v>0</v>
      </c>
      <c r="AA2448">
        <v>12.244704169500183</v>
      </c>
      <c r="AB2448">
        <v>0</v>
      </c>
      <c r="AD2448">
        <v>7.4717589656774748E-3</v>
      </c>
      <c r="AE2448">
        <v>7.8302171920640127E-3</v>
      </c>
    </row>
    <row r="2449" spans="1:31">
      <c r="A2449">
        <v>10</v>
      </c>
      <c r="B2449">
        <v>640</v>
      </c>
      <c r="C2449">
        <v>1999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99</v>
      </c>
      <c r="J2449">
        <v>999</v>
      </c>
      <c r="K2449">
        <v>99</v>
      </c>
      <c r="L2449">
        <v>99</v>
      </c>
      <c r="M2449">
        <v>40</v>
      </c>
      <c r="N2449">
        <v>99</v>
      </c>
      <c r="O2449">
        <v>99</v>
      </c>
      <c r="P2449">
        <v>9999</v>
      </c>
      <c r="Q2449">
        <v>110</v>
      </c>
      <c r="R2449">
        <v>138</v>
      </c>
      <c r="S2449">
        <v>138</v>
      </c>
      <c r="T2449">
        <v>5</v>
      </c>
      <c r="U2449">
        <v>40</v>
      </c>
      <c r="V2449">
        <v>78.624637681159456</v>
      </c>
      <c r="W2449">
        <v>72.570540579710141</v>
      </c>
      <c r="X2449">
        <v>0</v>
      </c>
      <c r="Y2449">
        <v>0</v>
      </c>
      <c r="AA2449">
        <v>9.8621495817371017</v>
      </c>
      <c r="AB2449">
        <v>0</v>
      </c>
      <c r="AD2449">
        <v>1.0629925126427749E-2</v>
      </c>
      <c r="AE2449">
        <v>1.1152896881910923E-2</v>
      </c>
    </row>
    <row r="2450" spans="1:31">
      <c r="A2450">
        <v>10</v>
      </c>
      <c r="B2450">
        <v>641</v>
      </c>
      <c r="C2450">
        <v>1999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99</v>
      </c>
      <c r="J2450">
        <v>999</v>
      </c>
      <c r="K2450">
        <v>99</v>
      </c>
      <c r="L2450">
        <v>99</v>
      </c>
      <c r="M2450">
        <v>41</v>
      </c>
      <c r="N2450">
        <v>99</v>
      </c>
      <c r="O2450">
        <v>99</v>
      </c>
      <c r="P2450">
        <v>9999</v>
      </c>
      <c r="Q2450">
        <v>175</v>
      </c>
      <c r="R2450">
        <v>233.5</v>
      </c>
      <c r="S2450">
        <v>233.5</v>
      </c>
      <c r="T2450">
        <v>5.0107066381156313</v>
      </c>
      <c r="U2450">
        <v>41.087794432548193</v>
      </c>
      <c r="V2450">
        <v>77.18629550321198</v>
      </c>
      <c r="W2450">
        <v>71.242950749464697</v>
      </c>
      <c r="X2450">
        <v>0</v>
      </c>
      <c r="Y2450">
        <v>0</v>
      </c>
      <c r="AA2450">
        <v>9.0144512086944246</v>
      </c>
      <c r="AB2450">
        <v>1.8952213253572152</v>
      </c>
      <c r="AC2450">
        <v>10.156901844710172</v>
      </c>
      <c r="AD2450">
        <v>1.7986141427687525E-2</v>
      </c>
      <c r="AE2450">
        <v>1.8525802335687881E-2</v>
      </c>
    </row>
    <row r="2451" spans="1:31">
      <c r="A2451">
        <v>10</v>
      </c>
      <c r="B2451">
        <v>642</v>
      </c>
      <c r="C2451">
        <v>1999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99</v>
      </c>
      <c r="J2451">
        <v>999</v>
      </c>
      <c r="K2451">
        <v>99</v>
      </c>
      <c r="L2451">
        <v>99</v>
      </c>
      <c r="M2451">
        <v>42</v>
      </c>
      <c r="N2451">
        <v>99</v>
      </c>
      <c r="O2451">
        <v>99</v>
      </c>
      <c r="P2451">
        <v>9999</v>
      </c>
      <c r="Q2451">
        <v>318</v>
      </c>
      <c r="R2451">
        <v>436</v>
      </c>
      <c r="S2451">
        <v>436</v>
      </c>
      <c r="T2451">
        <v>5</v>
      </c>
      <c r="U2451">
        <v>42</v>
      </c>
      <c r="V2451">
        <v>78.594724770642188</v>
      </c>
      <c r="W2451">
        <v>72.542930963302737</v>
      </c>
      <c r="X2451">
        <v>0</v>
      </c>
      <c r="Y2451">
        <v>0</v>
      </c>
      <c r="AA2451">
        <v>9.5500231566549054</v>
      </c>
      <c r="AB2451">
        <v>0</v>
      </c>
      <c r="AD2451">
        <v>3.3584401124076076E-2</v>
      </c>
      <c r="AE2451">
        <v>3.5223282826261824E-2</v>
      </c>
    </row>
    <row r="2452" spans="1:31">
      <c r="A2452">
        <v>10</v>
      </c>
      <c r="B2452">
        <v>643</v>
      </c>
      <c r="C2452">
        <v>1999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99</v>
      </c>
      <c r="J2452">
        <v>999</v>
      </c>
      <c r="K2452">
        <v>99</v>
      </c>
      <c r="L2452">
        <v>99</v>
      </c>
      <c r="M2452">
        <v>43</v>
      </c>
      <c r="N2452">
        <v>99</v>
      </c>
      <c r="O2452">
        <v>99</v>
      </c>
      <c r="P2452">
        <v>9999</v>
      </c>
      <c r="Q2452">
        <v>495</v>
      </c>
      <c r="R2452">
        <v>722</v>
      </c>
      <c r="S2452">
        <v>722</v>
      </c>
      <c r="T2452">
        <v>5</v>
      </c>
      <c r="U2452">
        <v>43</v>
      </c>
      <c r="V2452">
        <v>78.649168975069344</v>
      </c>
      <c r="W2452">
        <v>72.59318296398898</v>
      </c>
      <c r="X2452">
        <v>0</v>
      </c>
      <c r="Y2452">
        <v>0</v>
      </c>
      <c r="AA2452">
        <v>8.7384145202278738</v>
      </c>
      <c r="AB2452">
        <v>0</v>
      </c>
      <c r="AD2452">
        <v>5.5614535806382814E-2</v>
      </c>
      <c r="AE2452">
        <v>5.8368869105661456E-2</v>
      </c>
    </row>
    <row r="2453" spans="1:31">
      <c r="A2453">
        <v>10</v>
      </c>
      <c r="B2453">
        <v>644</v>
      </c>
      <c r="C2453">
        <v>1999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99</v>
      </c>
      <c r="J2453">
        <v>999</v>
      </c>
      <c r="K2453">
        <v>99</v>
      </c>
      <c r="L2453">
        <v>99</v>
      </c>
      <c r="M2453">
        <v>44</v>
      </c>
      <c r="N2453">
        <v>99</v>
      </c>
      <c r="O2453">
        <v>99</v>
      </c>
      <c r="P2453">
        <v>9999</v>
      </c>
      <c r="Q2453">
        <v>794</v>
      </c>
      <c r="R2453">
        <v>1292.5</v>
      </c>
      <c r="S2453">
        <v>1292.5</v>
      </c>
      <c r="T2453">
        <v>5.0019342359767913</v>
      </c>
      <c r="U2453">
        <v>44.017021276595749</v>
      </c>
      <c r="V2453">
        <v>77.943365570599553</v>
      </c>
      <c r="W2453">
        <v>71.941726421663475</v>
      </c>
      <c r="X2453">
        <v>0</v>
      </c>
      <c r="Y2453">
        <v>0</v>
      </c>
      <c r="AA2453">
        <v>8.1196994620016003</v>
      </c>
      <c r="AB2453">
        <v>0.86524357631593196</v>
      </c>
      <c r="AC2453">
        <v>3.4117266790056711</v>
      </c>
      <c r="AD2453">
        <v>9.9559262506578691E-2</v>
      </c>
      <c r="AE2453">
        <v>0.10355227618828172</v>
      </c>
    </row>
    <row r="2454" spans="1:31">
      <c r="A2454">
        <v>10</v>
      </c>
      <c r="B2454">
        <v>645</v>
      </c>
      <c r="C2454">
        <v>1999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99</v>
      </c>
      <c r="J2454">
        <v>999</v>
      </c>
      <c r="K2454">
        <v>99</v>
      </c>
      <c r="L2454">
        <v>99</v>
      </c>
      <c r="M2454">
        <v>45</v>
      </c>
      <c r="N2454">
        <v>99</v>
      </c>
      <c r="O2454">
        <v>99</v>
      </c>
      <c r="P2454">
        <v>9999</v>
      </c>
      <c r="Q2454">
        <v>1322</v>
      </c>
      <c r="R2454">
        <v>2477</v>
      </c>
      <c r="S2454">
        <v>2477</v>
      </c>
      <c r="T2454">
        <v>8</v>
      </c>
      <c r="U2454">
        <v>45</v>
      </c>
      <c r="V2454">
        <v>77.345902301170753</v>
      </c>
      <c r="W2454">
        <v>71.390267823980565</v>
      </c>
      <c r="X2454">
        <v>0</v>
      </c>
      <c r="Y2454">
        <v>0</v>
      </c>
      <c r="AA2454">
        <v>7.9293344627428404</v>
      </c>
      <c r="AB2454">
        <v>0</v>
      </c>
      <c r="AD2454">
        <v>0.19079945317508357</v>
      </c>
      <c r="AE2454">
        <v>0.19693062537450076</v>
      </c>
    </row>
    <row r="2455" spans="1:31">
      <c r="A2455">
        <v>10</v>
      </c>
      <c r="B2455">
        <v>646</v>
      </c>
      <c r="C2455">
        <v>1999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99</v>
      </c>
      <c r="J2455">
        <v>999</v>
      </c>
      <c r="K2455">
        <v>99</v>
      </c>
      <c r="L2455">
        <v>99</v>
      </c>
      <c r="M2455">
        <v>46</v>
      </c>
      <c r="N2455">
        <v>99</v>
      </c>
      <c r="O2455">
        <v>99</v>
      </c>
      <c r="P2455">
        <v>9999</v>
      </c>
      <c r="Q2455">
        <v>2044</v>
      </c>
      <c r="R2455">
        <v>4599.5</v>
      </c>
      <c r="S2455">
        <v>4599.5</v>
      </c>
      <c r="T2455">
        <v>8.0021741493640608</v>
      </c>
      <c r="U2455">
        <v>46.005000543537349</v>
      </c>
      <c r="V2455">
        <v>76.917469290139934</v>
      </c>
      <c r="W2455">
        <v>70.994824154799346</v>
      </c>
      <c r="X2455">
        <v>0</v>
      </c>
      <c r="Y2455">
        <v>0</v>
      </c>
      <c r="AA2455">
        <v>7.639182237708936</v>
      </c>
      <c r="AB2455">
        <v>0.4795831494973668</v>
      </c>
      <c r="AC2455">
        <v>1.6481619771337797</v>
      </c>
      <c r="AD2455">
        <v>0.35429232332611893</v>
      </c>
      <c r="AE2455">
        <v>0.36365164230949826</v>
      </c>
    </row>
    <row r="2456" spans="1:31">
      <c r="A2456">
        <v>10</v>
      </c>
      <c r="B2456">
        <v>647</v>
      </c>
      <c r="C2456">
        <v>1999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99</v>
      </c>
      <c r="J2456">
        <v>999</v>
      </c>
      <c r="K2456">
        <v>99</v>
      </c>
      <c r="L2456">
        <v>99</v>
      </c>
      <c r="M2456">
        <v>47</v>
      </c>
      <c r="N2456">
        <v>99</v>
      </c>
      <c r="O2456">
        <v>99</v>
      </c>
      <c r="P2456">
        <v>9999</v>
      </c>
      <c r="Q2456">
        <v>2867</v>
      </c>
      <c r="R2456">
        <v>8527</v>
      </c>
      <c r="S2456">
        <v>8528</v>
      </c>
      <c r="T2456">
        <v>8.0007036472381863</v>
      </c>
      <c r="U2456">
        <v>46.994488742964357</v>
      </c>
      <c r="V2456">
        <v>76.364997654784446</v>
      </c>
      <c r="W2456">
        <v>70.484892835366153</v>
      </c>
      <c r="X2456">
        <v>0</v>
      </c>
      <c r="Y2456">
        <v>0</v>
      </c>
      <c r="AA2456">
        <v>7.5943221807886188</v>
      </c>
      <c r="AB2456">
        <v>0.71974147261145149</v>
      </c>
      <c r="AC2456">
        <v>7.1069157034470161</v>
      </c>
      <c r="AD2456">
        <v>0.65682153299311186</v>
      </c>
      <c r="AE2456">
        <v>0.66940889314515117</v>
      </c>
    </row>
    <row r="2457" spans="1:31">
      <c r="A2457">
        <v>10</v>
      </c>
      <c r="B2457">
        <v>648</v>
      </c>
      <c r="C2457">
        <v>1999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99</v>
      </c>
      <c r="J2457">
        <v>999</v>
      </c>
      <c r="K2457">
        <v>99</v>
      </c>
      <c r="L2457">
        <v>99</v>
      </c>
      <c r="M2457">
        <v>48</v>
      </c>
      <c r="N2457">
        <v>99</v>
      </c>
      <c r="O2457">
        <v>99</v>
      </c>
      <c r="P2457">
        <v>9999</v>
      </c>
      <c r="Q2457">
        <v>3792</v>
      </c>
      <c r="R2457">
        <v>15124.75</v>
      </c>
      <c r="S2457">
        <v>15124.75</v>
      </c>
      <c r="T2457">
        <v>8.0001322335906391</v>
      </c>
      <c r="U2457">
        <v>48.00079340154381</v>
      </c>
      <c r="V2457">
        <v>76.083650969437315</v>
      </c>
      <c r="W2457">
        <v>70.225209844790641</v>
      </c>
      <c r="X2457">
        <v>0</v>
      </c>
      <c r="Y2457">
        <v>0</v>
      </c>
      <c r="AA2457">
        <v>7.0897263444658813</v>
      </c>
      <c r="AB2457">
        <v>0.11266674405314084</v>
      </c>
      <c r="AC2457">
        <v>0.57907610858797587</v>
      </c>
      <c r="AD2457">
        <v>1.1650359424343335</v>
      </c>
      <c r="AE2457">
        <v>1.1828495056174828</v>
      </c>
    </row>
    <row r="2458" spans="1:31">
      <c r="A2458">
        <v>10</v>
      </c>
      <c r="B2458">
        <v>649</v>
      </c>
      <c r="C2458">
        <v>1999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99</v>
      </c>
      <c r="J2458">
        <v>999</v>
      </c>
      <c r="K2458">
        <v>99</v>
      </c>
      <c r="L2458">
        <v>99</v>
      </c>
      <c r="M2458">
        <v>49</v>
      </c>
      <c r="N2458">
        <v>99</v>
      </c>
      <c r="O2458">
        <v>99</v>
      </c>
      <c r="P2458">
        <v>9999</v>
      </c>
      <c r="Q2458">
        <v>4731</v>
      </c>
      <c r="R2458">
        <v>26098</v>
      </c>
      <c r="S2458">
        <v>26100</v>
      </c>
      <c r="T2458">
        <v>8.0007663422484487</v>
      </c>
      <c r="U2458">
        <v>48.998122605363989</v>
      </c>
      <c r="V2458">
        <v>75.767643678160653</v>
      </c>
      <c r="W2458">
        <v>69.933535114942515</v>
      </c>
      <c r="X2458">
        <v>0</v>
      </c>
      <c r="Y2458">
        <v>0</v>
      </c>
      <c r="AA2458">
        <v>6.9457926145221585</v>
      </c>
      <c r="AB2458">
        <v>0.67820215364857117</v>
      </c>
      <c r="AC2458">
        <v>5.9506986353667584</v>
      </c>
      <c r="AD2458">
        <v>2.0102883039819655</v>
      </c>
      <c r="AE2458">
        <v>2.0327044212842313</v>
      </c>
    </row>
    <row r="2459" spans="1:31">
      <c r="A2459">
        <v>10</v>
      </c>
      <c r="B2459">
        <v>650</v>
      </c>
      <c r="C2459">
        <v>1999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99</v>
      </c>
      <c r="J2459">
        <v>999</v>
      </c>
      <c r="K2459">
        <v>99</v>
      </c>
      <c r="L2459">
        <v>99</v>
      </c>
      <c r="M2459">
        <v>50</v>
      </c>
      <c r="N2459">
        <v>99</v>
      </c>
      <c r="O2459">
        <v>99</v>
      </c>
      <c r="P2459">
        <v>9999</v>
      </c>
      <c r="Q2459">
        <v>5657</v>
      </c>
      <c r="R2459">
        <v>44390</v>
      </c>
      <c r="S2459">
        <v>44391</v>
      </c>
      <c r="T2459">
        <v>10.999436810092361</v>
      </c>
      <c r="U2459">
        <v>50</v>
      </c>
      <c r="V2459">
        <v>75.453380189677574</v>
      </c>
      <c r="W2459">
        <v>69.64180235633394</v>
      </c>
      <c r="X2459">
        <v>0</v>
      </c>
      <c r="Y2459">
        <v>0</v>
      </c>
      <c r="AA2459">
        <v>6.7598243290080076</v>
      </c>
      <c r="AB2459">
        <v>0.41103912974598195</v>
      </c>
      <c r="AC2459">
        <v>2.9670945555820118</v>
      </c>
      <c r="AD2459">
        <v>3.4192925823342581</v>
      </c>
      <c r="AE2459">
        <v>3.4428109299076279</v>
      </c>
    </row>
    <row r="2460" spans="1:31">
      <c r="A2460">
        <v>10</v>
      </c>
      <c r="B2460">
        <v>651</v>
      </c>
      <c r="C2460">
        <v>1999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99</v>
      </c>
      <c r="J2460">
        <v>999</v>
      </c>
      <c r="K2460">
        <v>99</v>
      </c>
      <c r="L2460">
        <v>99</v>
      </c>
      <c r="M2460">
        <v>51</v>
      </c>
      <c r="N2460">
        <v>99</v>
      </c>
      <c r="O2460">
        <v>99</v>
      </c>
      <c r="P2460">
        <v>9999</v>
      </c>
      <c r="Q2460">
        <v>6415</v>
      </c>
      <c r="R2460">
        <v>70278</v>
      </c>
      <c r="S2460">
        <v>70282</v>
      </c>
      <c r="T2460">
        <v>11</v>
      </c>
      <c r="U2460">
        <v>50.999274351896659</v>
      </c>
      <c r="V2460">
        <v>75.195943484818358</v>
      </c>
      <c r="W2460">
        <v>69.405855836487788</v>
      </c>
      <c r="X2460">
        <v>0</v>
      </c>
      <c r="Y2460">
        <v>0</v>
      </c>
      <c r="AA2460">
        <v>6.6594662309262418</v>
      </c>
      <c r="AB2460">
        <v>0.43016245743957826</v>
      </c>
      <c r="AC2460">
        <v>3.6238997249131928</v>
      </c>
      <c r="AD2460">
        <v>5.4134049132977484</v>
      </c>
      <c r="AE2460">
        <v>5.4323590613919608</v>
      </c>
    </row>
    <row r="2461" spans="1:31">
      <c r="A2461">
        <v>10</v>
      </c>
      <c r="B2461">
        <v>652</v>
      </c>
      <c r="C2461">
        <v>1999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99</v>
      </c>
      <c r="J2461">
        <v>999</v>
      </c>
      <c r="K2461">
        <v>99</v>
      </c>
      <c r="L2461">
        <v>99</v>
      </c>
      <c r="M2461">
        <v>52</v>
      </c>
      <c r="N2461">
        <v>99</v>
      </c>
      <c r="O2461">
        <v>99</v>
      </c>
      <c r="P2461">
        <v>9999</v>
      </c>
      <c r="Q2461">
        <v>6916</v>
      </c>
      <c r="R2461">
        <v>104290.25</v>
      </c>
      <c r="S2461">
        <v>104294.25</v>
      </c>
      <c r="T2461">
        <v>11.000568125975342</v>
      </c>
      <c r="U2461">
        <v>52.001371120651427</v>
      </c>
      <c r="V2461">
        <v>75.108774453050145</v>
      </c>
      <c r="W2461">
        <v>69.325398820164764</v>
      </c>
      <c r="X2461">
        <v>0</v>
      </c>
      <c r="Y2461">
        <v>0</v>
      </c>
      <c r="AA2461">
        <v>6.5649424388217614</v>
      </c>
      <c r="AB2461">
        <v>0.54801012016288031</v>
      </c>
      <c r="AC2461">
        <v>3.2062279435435124</v>
      </c>
      <c r="AD2461">
        <v>8.0333155718581981</v>
      </c>
      <c r="AE2461">
        <v>8.0519484219912218</v>
      </c>
    </row>
    <row r="2462" spans="1:31">
      <c r="A2462">
        <v>10</v>
      </c>
      <c r="B2462">
        <v>653</v>
      </c>
      <c r="C2462">
        <v>1999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99</v>
      </c>
      <c r="J2462">
        <v>999</v>
      </c>
      <c r="K2462">
        <v>99</v>
      </c>
      <c r="L2462">
        <v>99</v>
      </c>
      <c r="M2462">
        <v>53</v>
      </c>
      <c r="N2462">
        <v>99</v>
      </c>
      <c r="O2462">
        <v>99</v>
      </c>
      <c r="P2462">
        <v>9999</v>
      </c>
      <c r="Q2462">
        <v>7319</v>
      </c>
      <c r="R2462">
        <v>139988.5</v>
      </c>
      <c r="S2462">
        <v>139994.5</v>
      </c>
      <c r="T2462">
        <v>11.000925075988382</v>
      </c>
      <c r="U2462">
        <v>53.002082224658807</v>
      </c>
      <c r="V2462">
        <v>74.97107172067453</v>
      </c>
      <c r="W2462">
        <v>69.198019650057986</v>
      </c>
      <c r="X2462">
        <v>0</v>
      </c>
      <c r="Y2462">
        <v>0</v>
      </c>
      <c r="AA2462">
        <v>6.5325077697719269</v>
      </c>
      <c r="AB2462">
        <v>0.64134988971211349</v>
      </c>
      <c r="AC2462">
        <v>3.849643632608033</v>
      </c>
      <c r="AD2462">
        <v>10.783096185224132</v>
      </c>
      <c r="AE2462">
        <v>10.788296695496976</v>
      </c>
    </row>
    <row r="2463" spans="1:31">
      <c r="A2463">
        <v>10</v>
      </c>
      <c r="B2463">
        <v>654</v>
      </c>
      <c r="C2463">
        <v>1999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99</v>
      </c>
      <c r="J2463">
        <v>999</v>
      </c>
      <c r="K2463">
        <v>99</v>
      </c>
      <c r="L2463">
        <v>99</v>
      </c>
      <c r="M2463">
        <v>54</v>
      </c>
      <c r="N2463">
        <v>99</v>
      </c>
      <c r="O2463">
        <v>99</v>
      </c>
      <c r="P2463">
        <v>9999</v>
      </c>
      <c r="Q2463">
        <v>7544</v>
      </c>
      <c r="R2463">
        <v>172260.5</v>
      </c>
      <c r="S2463">
        <v>172267.5</v>
      </c>
      <c r="T2463">
        <v>11.001767671636852</v>
      </c>
      <c r="U2463">
        <v>54.000470198963811</v>
      </c>
      <c r="V2463">
        <v>74.853576559711811</v>
      </c>
      <c r="W2463">
        <v>69.089363055713108</v>
      </c>
      <c r="X2463">
        <v>0</v>
      </c>
      <c r="Y2463">
        <v>0</v>
      </c>
      <c r="AA2463">
        <v>6.586082890620311</v>
      </c>
      <c r="AB2463">
        <v>0.58426383308158059</v>
      </c>
      <c r="AC2463">
        <v>3.7586149678635872</v>
      </c>
      <c r="AD2463">
        <v>13.268958095949328</v>
      </c>
      <c r="AE2463">
        <v>13.254482688843495</v>
      </c>
    </row>
    <row r="2464" spans="1:31">
      <c r="A2464">
        <v>10</v>
      </c>
      <c r="B2464">
        <v>655</v>
      </c>
      <c r="C2464">
        <v>1999</v>
      </c>
      <c r="D2464">
        <v>99</v>
      </c>
      <c r="E2464">
        <v>99</v>
      </c>
      <c r="F2464">
        <v>99</v>
      </c>
      <c r="G2464">
        <v>99</v>
      </c>
      <c r="H2464">
        <v>99</v>
      </c>
      <c r="I2464">
        <v>99</v>
      </c>
      <c r="J2464">
        <v>999</v>
      </c>
      <c r="K2464">
        <v>99</v>
      </c>
      <c r="L2464">
        <v>99</v>
      </c>
      <c r="M2464">
        <v>55</v>
      </c>
      <c r="N2464">
        <v>99</v>
      </c>
      <c r="O2464">
        <v>99</v>
      </c>
      <c r="P2464">
        <v>9999</v>
      </c>
      <c r="Q2464">
        <v>7643</v>
      </c>
      <c r="R2464">
        <v>186497.75</v>
      </c>
      <c r="S2464">
        <v>186501.75</v>
      </c>
      <c r="T2464">
        <v>14.000587138450731</v>
      </c>
      <c r="U2464">
        <v>55.002138049642959</v>
      </c>
      <c r="V2464">
        <v>74.75472911112071</v>
      </c>
      <c r="W2464">
        <v>68.998013664214625</v>
      </c>
      <c r="X2464">
        <v>0</v>
      </c>
      <c r="Y2464">
        <v>0</v>
      </c>
      <c r="AA2464">
        <v>6.6558899696989773</v>
      </c>
      <c r="AB2464">
        <v>0.4365509710981641</v>
      </c>
      <c r="AC2464">
        <v>1.0523192157250922</v>
      </c>
      <c r="AD2464">
        <v>14.36563129526985</v>
      </c>
      <c r="AE2464">
        <v>14.33071112934325</v>
      </c>
    </row>
    <row r="2465" spans="1:31">
      <c r="A2465">
        <v>10</v>
      </c>
      <c r="B2465">
        <v>656</v>
      </c>
      <c r="C2465">
        <v>1999</v>
      </c>
      <c r="D2465">
        <v>99</v>
      </c>
      <c r="E2465">
        <v>99</v>
      </c>
      <c r="F2465">
        <v>99</v>
      </c>
      <c r="G2465">
        <v>99</v>
      </c>
      <c r="H2465">
        <v>99</v>
      </c>
      <c r="I2465">
        <v>99</v>
      </c>
      <c r="J2465">
        <v>999</v>
      </c>
      <c r="K2465">
        <v>99</v>
      </c>
      <c r="L2465">
        <v>99</v>
      </c>
      <c r="M2465">
        <v>56</v>
      </c>
      <c r="N2465">
        <v>99</v>
      </c>
      <c r="O2465">
        <v>99</v>
      </c>
      <c r="P2465">
        <v>9999</v>
      </c>
      <c r="Q2465">
        <v>7596</v>
      </c>
      <c r="R2465">
        <v>177976.75</v>
      </c>
      <c r="S2465">
        <v>177979.75</v>
      </c>
      <c r="T2465">
        <v>14.000789428956304</v>
      </c>
      <c r="U2465">
        <v>56.003225085999951</v>
      </c>
      <c r="V2465">
        <v>74.76261709548389</v>
      </c>
      <c r="W2465">
        <v>69.005677767834996</v>
      </c>
      <c r="X2465">
        <v>0</v>
      </c>
      <c r="Y2465">
        <v>0</v>
      </c>
      <c r="AA2465">
        <v>6.6777272636014704</v>
      </c>
      <c r="AB2465">
        <v>0.52678678427330317</v>
      </c>
      <c r="AC2465">
        <v>1.8422852609796787</v>
      </c>
      <c r="AD2465">
        <v>13.709271932934415</v>
      </c>
      <c r="AE2465">
        <v>13.677403535955344</v>
      </c>
    </row>
    <row r="2466" spans="1:31">
      <c r="A2466">
        <v>10</v>
      </c>
      <c r="B2466">
        <v>657</v>
      </c>
      <c r="C2466">
        <v>1999</v>
      </c>
      <c r="D2466">
        <v>99</v>
      </c>
      <c r="E2466">
        <v>99</v>
      </c>
      <c r="F2466">
        <v>99</v>
      </c>
      <c r="G2466">
        <v>99</v>
      </c>
      <c r="H2466">
        <v>99</v>
      </c>
      <c r="I2466">
        <v>99</v>
      </c>
      <c r="J2466">
        <v>999</v>
      </c>
      <c r="K2466">
        <v>99</v>
      </c>
      <c r="L2466">
        <v>99</v>
      </c>
      <c r="M2466">
        <v>57</v>
      </c>
      <c r="N2466">
        <v>99</v>
      </c>
      <c r="O2466">
        <v>99</v>
      </c>
      <c r="P2466">
        <v>9999</v>
      </c>
      <c r="Q2466">
        <v>7354</v>
      </c>
      <c r="R2466">
        <v>145298.75</v>
      </c>
      <c r="S2466">
        <v>145300.75</v>
      </c>
      <c r="T2466">
        <v>14.000443912972409</v>
      </c>
      <c r="U2466">
        <v>57.001274941801753</v>
      </c>
      <c r="V2466">
        <v>74.807690256244939</v>
      </c>
      <c r="W2466">
        <v>69.047331675164642</v>
      </c>
      <c r="X2466">
        <v>0</v>
      </c>
      <c r="Y2466">
        <v>0</v>
      </c>
      <c r="AA2466">
        <v>6.7299662845524688</v>
      </c>
      <c r="AB2466">
        <v>0.45067328607982654</v>
      </c>
      <c r="AC2466">
        <v>2.2412795875216034</v>
      </c>
      <c r="AD2466">
        <v>11.192136474373505</v>
      </c>
      <c r="AE2466">
        <v>11.172825045237023</v>
      </c>
    </row>
    <row r="2467" spans="1:31">
      <c r="A2467">
        <v>10</v>
      </c>
      <c r="B2467">
        <v>658</v>
      </c>
      <c r="C2467">
        <v>1999</v>
      </c>
      <c r="D2467">
        <v>99</v>
      </c>
      <c r="E2467">
        <v>99</v>
      </c>
      <c r="F2467">
        <v>99</v>
      </c>
      <c r="G2467">
        <v>99</v>
      </c>
      <c r="H2467">
        <v>99</v>
      </c>
      <c r="I2467">
        <v>99</v>
      </c>
      <c r="J2467">
        <v>999</v>
      </c>
      <c r="K2467">
        <v>99</v>
      </c>
      <c r="L2467">
        <v>99</v>
      </c>
      <c r="M2467">
        <v>58</v>
      </c>
      <c r="N2467">
        <v>99</v>
      </c>
      <c r="O2467">
        <v>99</v>
      </c>
      <c r="P2467">
        <v>9999</v>
      </c>
      <c r="Q2467">
        <v>6809</v>
      </c>
      <c r="R2467">
        <v>100316.75</v>
      </c>
      <c r="S2467">
        <v>100319.75</v>
      </c>
      <c r="T2467">
        <v>14.000842331913661</v>
      </c>
      <c r="U2467">
        <v>58.001878991923313</v>
      </c>
      <c r="V2467">
        <v>75.003860157147386</v>
      </c>
      <c r="W2467">
        <v>69.228562925047271</v>
      </c>
      <c r="X2467">
        <v>0</v>
      </c>
      <c r="Y2467">
        <v>0</v>
      </c>
      <c r="AA2467">
        <v>6.8216173483602596</v>
      </c>
      <c r="AB2467">
        <v>0.67074181830684387</v>
      </c>
      <c r="AC2467">
        <v>3.3814645339994431</v>
      </c>
      <c r="AD2467">
        <v>7.7272430538157284</v>
      </c>
      <c r="AE2467">
        <v>7.7342819470607811</v>
      </c>
    </row>
    <row r="2468" spans="1:31">
      <c r="A2468">
        <v>10</v>
      </c>
      <c r="B2468">
        <v>659</v>
      </c>
      <c r="C2468">
        <v>1999</v>
      </c>
      <c r="D2468">
        <v>99</v>
      </c>
      <c r="E2468">
        <v>99</v>
      </c>
      <c r="F2468">
        <v>99</v>
      </c>
      <c r="G2468">
        <v>99</v>
      </c>
      <c r="H2468">
        <v>99</v>
      </c>
      <c r="I2468">
        <v>99</v>
      </c>
      <c r="J2468">
        <v>999</v>
      </c>
      <c r="K2468">
        <v>99</v>
      </c>
      <c r="L2468">
        <v>99</v>
      </c>
      <c r="M2468">
        <v>59</v>
      </c>
      <c r="N2468">
        <v>99</v>
      </c>
      <c r="O2468">
        <v>99</v>
      </c>
      <c r="P2468">
        <v>9999</v>
      </c>
      <c r="Q2468">
        <v>6017</v>
      </c>
      <c r="R2468">
        <v>55877.25</v>
      </c>
      <c r="S2468">
        <v>55878.25</v>
      </c>
      <c r="T2468">
        <v>14.000742699399124</v>
      </c>
      <c r="U2468">
        <v>59.001847767243987</v>
      </c>
      <c r="V2468">
        <v>75.245434493742493</v>
      </c>
      <c r="W2468">
        <v>69.451536037724694</v>
      </c>
      <c r="X2468">
        <v>0</v>
      </c>
      <c r="Y2468">
        <v>0</v>
      </c>
      <c r="AA2468">
        <v>6.917026011722414</v>
      </c>
      <c r="AB2468">
        <v>0.53434129487313775</v>
      </c>
      <c r="AC2468">
        <v>2.3402369807652725</v>
      </c>
      <c r="AD2468">
        <v>4.3041375635556873</v>
      </c>
      <c r="AE2468">
        <v>4.3218818879850094</v>
      </c>
    </row>
    <row r="2469" spans="1:31">
      <c r="A2469">
        <v>10</v>
      </c>
      <c r="B2469">
        <v>660</v>
      </c>
      <c r="C2469">
        <v>1999</v>
      </c>
      <c r="D2469">
        <v>99</v>
      </c>
      <c r="E2469">
        <v>99</v>
      </c>
      <c r="F2469">
        <v>99</v>
      </c>
      <c r="G2469">
        <v>99</v>
      </c>
      <c r="H2469">
        <v>99</v>
      </c>
      <c r="I2469">
        <v>99</v>
      </c>
      <c r="J2469">
        <v>999</v>
      </c>
      <c r="K2469">
        <v>99</v>
      </c>
      <c r="L2469">
        <v>99</v>
      </c>
      <c r="M2469">
        <v>60</v>
      </c>
      <c r="N2469">
        <v>99</v>
      </c>
      <c r="O2469">
        <v>99</v>
      </c>
      <c r="P2469">
        <v>9999</v>
      </c>
      <c r="Q2469">
        <v>4665</v>
      </c>
      <c r="R2469">
        <v>25565.5</v>
      </c>
      <c r="S2469">
        <v>25566.5</v>
      </c>
      <c r="T2469">
        <v>16.999393714185128</v>
      </c>
      <c r="U2469">
        <v>59.99882658948232</v>
      </c>
      <c r="V2469">
        <v>75.761117086812689</v>
      </c>
      <c r="W2469">
        <v>69.927511071127356</v>
      </c>
      <c r="X2469">
        <v>0</v>
      </c>
      <c r="Y2469">
        <v>0</v>
      </c>
      <c r="AA2469">
        <v>7.0497304464971586</v>
      </c>
      <c r="AB2469">
        <v>0.5933142324345998</v>
      </c>
      <c r="AC2469">
        <v>4.4993212183832814</v>
      </c>
      <c r="AD2469">
        <v>1.9692706581136847</v>
      </c>
      <c r="AE2469">
        <v>1.9909831796250488</v>
      </c>
    </row>
    <row r="2470" spans="1:31">
      <c r="A2470">
        <v>10</v>
      </c>
      <c r="B2470">
        <v>661</v>
      </c>
      <c r="C2470">
        <v>1999</v>
      </c>
      <c r="D2470">
        <v>99</v>
      </c>
      <c r="E2470">
        <v>99</v>
      </c>
      <c r="F2470">
        <v>99</v>
      </c>
      <c r="G2470">
        <v>99</v>
      </c>
      <c r="H2470">
        <v>99</v>
      </c>
      <c r="I2470">
        <v>99</v>
      </c>
      <c r="J2470">
        <v>999</v>
      </c>
      <c r="K2470">
        <v>99</v>
      </c>
      <c r="L2470">
        <v>99</v>
      </c>
      <c r="M2470">
        <v>61</v>
      </c>
      <c r="N2470">
        <v>99</v>
      </c>
      <c r="O2470">
        <v>99</v>
      </c>
      <c r="P2470">
        <v>9999</v>
      </c>
      <c r="Q2470">
        <v>3130</v>
      </c>
      <c r="R2470">
        <v>9395</v>
      </c>
      <c r="S2470">
        <v>9395</v>
      </c>
      <c r="T2470">
        <v>17.00117083555082</v>
      </c>
      <c r="U2470">
        <v>61.006492815327277</v>
      </c>
      <c r="V2470">
        <v>76.378116019159052</v>
      </c>
      <c r="W2470">
        <v>70.497001085683763</v>
      </c>
      <c r="X2470">
        <v>0</v>
      </c>
      <c r="Y2470">
        <v>0</v>
      </c>
      <c r="AA2470">
        <v>7.2896887766875311</v>
      </c>
      <c r="AD2470">
        <v>0.72368222146948302</v>
      </c>
      <c r="AE2470">
        <v>0.73759110269905903</v>
      </c>
    </row>
    <row r="2471" spans="1:31">
      <c r="A2471">
        <v>10</v>
      </c>
      <c r="B2471">
        <v>662</v>
      </c>
      <c r="C2471">
        <v>1999</v>
      </c>
      <c r="D2471">
        <v>99</v>
      </c>
      <c r="E2471">
        <v>99</v>
      </c>
      <c r="F2471">
        <v>99</v>
      </c>
      <c r="G2471">
        <v>99</v>
      </c>
      <c r="H2471">
        <v>99</v>
      </c>
      <c r="I2471">
        <v>99</v>
      </c>
      <c r="J2471">
        <v>999</v>
      </c>
      <c r="K2471">
        <v>99</v>
      </c>
      <c r="L2471">
        <v>99</v>
      </c>
      <c r="M2471">
        <v>62</v>
      </c>
      <c r="N2471">
        <v>99</v>
      </c>
      <c r="O2471">
        <v>99</v>
      </c>
      <c r="P2471">
        <v>9999</v>
      </c>
      <c r="Q2471">
        <v>1679</v>
      </c>
      <c r="R2471">
        <v>3085</v>
      </c>
      <c r="S2471">
        <v>3085</v>
      </c>
      <c r="T2471">
        <v>17</v>
      </c>
      <c r="U2471">
        <v>62</v>
      </c>
      <c r="V2471">
        <v>77.183273905996487</v>
      </c>
      <c r="W2471">
        <v>71.240161815235027</v>
      </c>
      <c r="X2471">
        <v>0</v>
      </c>
      <c r="Y2471">
        <v>0</v>
      </c>
      <c r="AA2471">
        <v>7.7022927502154817</v>
      </c>
      <c r="AB2471">
        <v>0</v>
      </c>
      <c r="AD2471">
        <v>0.23763274648572169</v>
      </c>
      <c r="AE2471">
        <v>0.24475316009940504</v>
      </c>
    </row>
    <row r="2472" spans="1:31">
      <c r="A2472">
        <v>10</v>
      </c>
      <c r="B2472">
        <v>663</v>
      </c>
      <c r="C2472">
        <v>1999</v>
      </c>
      <c r="D2472">
        <v>99</v>
      </c>
      <c r="E2472">
        <v>99</v>
      </c>
      <c r="F2472">
        <v>99</v>
      </c>
      <c r="G2472">
        <v>99</v>
      </c>
      <c r="H2472">
        <v>99</v>
      </c>
      <c r="I2472">
        <v>99</v>
      </c>
      <c r="J2472">
        <v>999</v>
      </c>
      <c r="K2472">
        <v>99</v>
      </c>
      <c r="L2472">
        <v>99</v>
      </c>
      <c r="M2472">
        <v>63</v>
      </c>
      <c r="N2472">
        <v>99</v>
      </c>
      <c r="O2472">
        <v>99</v>
      </c>
      <c r="P2472">
        <v>9999</v>
      </c>
      <c r="Q2472">
        <v>694</v>
      </c>
      <c r="R2472">
        <v>937</v>
      </c>
      <c r="S2472">
        <v>937</v>
      </c>
      <c r="T2472">
        <v>17.011739594450376</v>
      </c>
      <c r="U2472">
        <v>63.067235859124864</v>
      </c>
      <c r="V2472">
        <v>77.858591248665917</v>
      </c>
      <c r="W2472">
        <v>71.863479722518704</v>
      </c>
      <c r="X2472">
        <v>0</v>
      </c>
      <c r="Y2472">
        <v>0</v>
      </c>
      <c r="AA2472">
        <v>8.2173107289543452</v>
      </c>
      <c r="AB2472">
        <v>2.057021746145328</v>
      </c>
      <c r="AC2472">
        <v>5.4856186612818911</v>
      </c>
      <c r="AD2472">
        <v>7.2175651039585467E-2</v>
      </c>
      <c r="AE2472">
        <v>7.4988743311136127E-2</v>
      </c>
    </row>
    <row r="2473" spans="1:31">
      <c r="A2473">
        <v>10</v>
      </c>
      <c r="B2473">
        <v>664</v>
      </c>
      <c r="C2473">
        <v>1999</v>
      </c>
      <c r="D2473">
        <v>99</v>
      </c>
      <c r="E2473">
        <v>99</v>
      </c>
      <c r="F2473">
        <v>99</v>
      </c>
      <c r="G2473">
        <v>99</v>
      </c>
      <c r="H2473">
        <v>99</v>
      </c>
      <c r="I2473">
        <v>99</v>
      </c>
      <c r="J2473">
        <v>999</v>
      </c>
      <c r="K2473">
        <v>99</v>
      </c>
      <c r="L2473">
        <v>99</v>
      </c>
      <c r="M2473">
        <v>64</v>
      </c>
      <c r="N2473">
        <v>99</v>
      </c>
      <c r="O2473">
        <v>99</v>
      </c>
      <c r="P2473">
        <v>9999</v>
      </c>
      <c r="Q2473">
        <v>361</v>
      </c>
      <c r="R2473">
        <v>439</v>
      </c>
      <c r="S2473">
        <v>439</v>
      </c>
      <c r="T2473">
        <v>17</v>
      </c>
      <c r="U2473">
        <v>64</v>
      </c>
      <c r="V2473">
        <v>77.535990888382713</v>
      </c>
      <c r="W2473">
        <v>71.565719589977149</v>
      </c>
      <c r="X2473">
        <v>0</v>
      </c>
      <c r="Y2473">
        <v>0</v>
      </c>
      <c r="AA2473">
        <v>8.7824253841777029</v>
      </c>
      <c r="AB2473">
        <v>0</v>
      </c>
      <c r="AD2473">
        <v>3.3815486452911464E-2</v>
      </c>
      <c r="AE2473">
        <v>3.4987894226424253E-2</v>
      </c>
    </row>
    <row r="2474" spans="1:31">
      <c r="A2474">
        <v>10</v>
      </c>
      <c r="B2474">
        <v>665</v>
      </c>
      <c r="C2474">
        <v>1999</v>
      </c>
      <c r="D2474">
        <v>99</v>
      </c>
      <c r="E2474">
        <v>99</v>
      </c>
      <c r="F2474">
        <v>99</v>
      </c>
      <c r="G2474">
        <v>99</v>
      </c>
      <c r="H2474">
        <v>99</v>
      </c>
      <c r="I2474">
        <v>99</v>
      </c>
      <c r="J2474">
        <v>999</v>
      </c>
      <c r="K2474">
        <v>99</v>
      </c>
      <c r="L2474">
        <v>99</v>
      </c>
      <c r="M2474">
        <v>65</v>
      </c>
      <c r="N2474">
        <v>99</v>
      </c>
      <c r="O2474">
        <v>99</v>
      </c>
      <c r="P2474">
        <v>9999</v>
      </c>
      <c r="Q2474">
        <v>202</v>
      </c>
      <c r="R2474">
        <v>242</v>
      </c>
      <c r="S2474">
        <v>242</v>
      </c>
      <c r="T2474">
        <v>17</v>
      </c>
      <c r="U2474">
        <v>65</v>
      </c>
      <c r="V2474">
        <v>78.676859504132253</v>
      </c>
      <c r="W2474">
        <v>72.618741322314023</v>
      </c>
      <c r="X2474">
        <v>0</v>
      </c>
      <c r="Y2474">
        <v>0</v>
      </c>
      <c r="AA2474">
        <v>9.2142021149144018</v>
      </c>
      <c r="AB2474">
        <v>0</v>
      </c>
      <c r="AD2474">
        <v>1.8640883192721121E-2</v>
      </c>
      <c r="AE2474">
        <v>1.957096883487932E-2</v>
      </c>
    </row>
    <row r="2475" spans="1:31">
      <c r="A2475">
        <v>10</v>
      </c>
      <c r="B2475">
        <v>666</v>
      </c>
      <c r="C2475">
        <v>1999</v>
      </c>
      <c r="D2475">
        <v>99</v>
      </c>
      <c r="E2475">
        <v>99</v>
      </c>
      <c r="F2475">
        <v>99</v>
      </c>
      <c r="G2475">
        <v>99</v>
      </c>
      <c r="H2475">
        <v>99</v>
      </c>
      <c r="I2475">
        <v>99</v>
      </c>
      <c r="J2475">
        <v>999</v>
      </c>
      <c r="K2475">
        <v>99</v>
      </c>
      <c r="L2475">
        <v>99</v>
      </c>
      <c r="M2475">
        <v>66</v>
      </c>
      <c r="N2475">
        <v>99</v>
      </c>
      <c r="O2475">
        <v>99</v>
      </c>
      <c r="P2475">
        <v>9999</v>
      </c>
    </row>
    <row r="2476" spans="1:31">
      <c r="A2476">
        <v>10</v>
      </c>
      <c r="B2476">
        <v>667</v>
      </c>
      <c r="C2476">
        <v>1999</v>
      </c>
      <c r="D2476">
        <v>99</v>
      </c>
      <c r="E2476">
        <v>99</v>
      </c>
      <c r="F2476">
        <v>99</v>
      </c>
      <c r="G2476">
        <v>99</v>
      </c>
      <c r="H2476">
        <v>99</v>
      </c>
      <c r="I2476">
        <v>99</v>
      </c>
      <c r="J2476">
        <v>999</v>
      </c>
      <c r="K2476">
        <v>99</v>
      </c>
      <c r="L2476">
        <v>99</v>
      </c>
      <c r="M2476">
        <v>67</v>
      </c>
      <c r="N2476">
        <v>99</v>
      </c>
      <c r="O2476">
        <v>99</v>
      </c>
      <c r="P2476">
        <v>9999</v>
      </c>
    </row>
    <row r="2477" spans="1:31">
      <c r="A2477">
        <v>10</v>
      </c>
      <c r="B2477">
        <v>668</v>
      </c>
      <c r="C2477">
        <v>1999</v>
      </c>
      <c r="D2477">
        <v>99</v>
      </c>
      <c r="E2477">
        <v>99</v>
      </c>
      <c r="F2477">
        <v>99</v>
      </c>
      <c r="G2477">
        <v>99</v>
      </c>
      <c r="H2477">
        <v>99</v>
      </c>
      <c r="I2477">
        <v>99</v>
      </c>
      <c r="J2477">
        <v>999</v>
      </c>
      <c r="K2477">
        <v>99</v>
      </c>
      <c r="L2477">
        <v>99</v>
      </c>
      <c r="M2477">
        <v>68</v>
      </c>
      <c r="N2477">
        <v>99</v>
      </c>
      <c r="O2477">
        <v>99</v>
      </c>
      <c r="P2477">
        <v>9999</v>
      </c>
    </row>
    <row r="2478" spans="1:31">
      <c r="A2478">
        <v>10</v>
      </c>
      <c r="B2478">
        <v>669</v>
      </c>
      <c r="C2478">
        <v>1998</v>
      </c>
      <c r="D2478">
        <v>99</v>
      </c>
      <c r="E2478">
        <v>99</v>
      </c>
      <c r="F2478">
        <v>99</v>
      </c>
      <c r="G2478">
        <v>99</v>
      </c>
      <c r="H2478">
        <v>99</v>
      </c>
      <c r="I2478">
        <v>99</v>
      </c>
      <c r="J2478">
        <v>999</v>
      </c>
      <c r="K2478">
        <v>99</v>
      </c>
      <c r="L2478">
        <v>99</v>
      </c>
      <c r="M2478">
        <v>35</v>
      </c>
      <c r="N2478">
        <v>99</v>
      </c>
      <c r="O2478">
        <v>99</v>
      </c>
      <c r="P2478">
        <v>9999</v>
      </c>
      <c r="Q2478">
        <v>28</v>
      </c>
      <c r="R2478">
        <v>49</v>
      </c>
      <c r="S2478">
        <v>49</v>
      </c>
      <c r="T2478">
        <v>2</v>
      </c>
      <c r="U2478">
        <v>35</v>
      </c>
      <c r="V2478">
        <v>78.422448979591863</v>
      </c>
      <c r="W2478">
        <v>72.383920408163263</v>
      </c>
      <c r="X2478">
        <v>0</v>
      </c>
      <c r="Y2478">
        <v>0</v>
      </c>
      <c r="AA2478">
        <v>14.098633660097164</v>
      </c>
      <c r="AB2478">
        <v>0</v>
      </c>
      <c r="AD2478">
        <v>3.9876967348494996E-3</v>
      </c>
      <c r="AE2478">
        <v>4.1275208296138377E-3</v>
      </c>
    </row>
    <row r="2479" spans="1:31">
      <c r="A2479">
        <v>10</v>
      </c>
      <c r="B2479">
        <v>670</v>
      </c>
      <c r="C2479">
        <v>1998</v>
      </c>
      <c r="D2479">
        <v>99</v>
      </c>
      <c r="E2479">
        <v>99</v>
      </c>
      <c r="F2479">
        <v>99</v>
      </c>
      <c r="G2479">
        <v>99</v>
      </c>
      <c r="H2479">
        <v>99</v>
      </c>
      <c r="I2479">
        <v>99</v>
      </c>
      <c r="J2479">
        <v>999</v>
      </c>
      <c r="K2479">
        <v>99</v>
      </c>
      <c r="L2479">
        <v>99</v>
      </c>
      <c r="M2479">
        <v>36</v>
      </c>
      <c r="N2479">
        <v>99</v>
      </c>
      <c r="O2479">
        <v>99</v>
      </c>
      <c r="P2479">
        <v>9999</v>
      </c>
      <c r="Q2479">
        <v>21</v>
      </c>
      <c r="R2479">
        <v>29</v>
      </c>
      <c r="S2479">
        <v>29</v>
      </c>
      <c r="T2479">
        <v>2</v>
      </c>
      <c r="U2479">
        <v>36</v>
      </c>
      <c r="V2479">
        <v>79.700000000000017</v>
      </c>
      <c r="W2479">
        <v>73.563100000000006</v>
      </c>
      <c r="X2479">
        <v>0</v>
      </c>
      <c r="Y2479">
        <v>0</v>
      </c>
      <c r="AA2479">
        <v>11.408385061451337</v>
      </c>
      <c r="AB2479">
        <v>0</v>
      </c>
      <c r="AD2479">
        <v>2.3600654145027656E-3</v>
      </c>
      <c r="AE2479">
        <v>2.482613499228787E-3</v>
      </c>
    </row>
    <row r="2480" spans="1:31">
      <c r="A2480">
        <v>10</v>
      </c>
      <c r="B2480">
        <v>671</v>
      </c>
      <c r="C2480">
        <v>1998</v>
      </c>
      <c r="D2480">
        <v>99</v>
      </c>
      <c r="E2480">
        <v>99</v>
      </c>
      <c r="F2480">
        <v>99</v>
      </c>
      <c r="G2480">
        <v>99</v>
      </c>
      <c r="H2480">
        <v>99</v>
      </c>
      <c r="I2480">
        <v>99</v>
      </c>
      <c r="J2480">
        <v>999</v>
      </c>
      <c r="K2480">
        <v>99</v>
      </c>
      <c r="L2480">
        <v>99</v>
      </c>
      <c r="M2480">
        <v>37</v>
      </c>
      <c r="N2480">
        <v>99</v>
      </c>
      <c r="O2480">
        <v>99</v>
      </c>
      <c r="P2480">
        <v>9999</v>
      </c>
      <c r="Q2480">
        <v>31</v>
      </c>
      <c r="R2480">
        <v>32</v>
      </c>
      <c r="S2480">
        <v>32</v>
      </c>
      <c r="T2480">
        <v>2</v>
      </c>
      <c r="U2480">
        <v>37</v>
      </c>
      <c r="V2480">
        <v>82.387500000000003</v>
      </c>
      <c r="W2480">
        <v>76.043662500000011</v>
      </c>
      <c r="X2480">
        <v>0</v>
      </c>
      <c r="Y2480">
        <v>0</v>
      </c>
      <c r="AA2480">
        <v>10.972198895838519</v>
      </c>
      <c r="AB2480">
        <v>0</v>
      </c>
      <c r="AD2480">
        <v>2.6042101125547746E-3</v>
      </c>
      <c r="AE2480">
        <v>2.8318099032435327E-3</v>
      </c>
    </row>
    <row r="2481" spans="1:31">
      <c r="A2481">
        <v>10</v>
      </c>
      <c r="B2481">
        <v>672</v>
      </c>
      <c r="C2481">
        <v>1998</v>
      </c>
      <c r="D2481">
        <v>99</v>
      </c>
      <c r="E2481">
        <v>99</v>
      </c>
      <c r="F2481">
        <v>99</v>
      </c>
      <c r="G2481">
        <v>99</v>
      </c>
      <c r="H2481">
        <v>99</v>
      </c>
      <c r="I2481">
        <v>99</v>
      </c>
      <c r="J2481">
        <v>999</v>
      </c>
      <c r="K2481">
        <v>99</v>
      </c>
      <c r="L2481">
        <v>99</v>
      </c>
      <c r="M2481">
        <v>38</v>
      </c>
      <c r="N2481">
        <v>99</v>
      </c>
      <c r="O2481">
        <v>99</v>
      </c>
      <c r="P2481">
        <v>9999</v>
      </c>
      <c r="Q2481">
        <v>44</v>
      </c>
      <c r="R2481">
        <v>48</v>
      </c>
      <c r="S2481">
        <v>48</v>
      </c>
      <c r="T2481">
        <v>2</v>
      </c>
      <c r="U2481">
        <v>38</v>
      </c>
      <c r="V2481">
        <v>81.00624999999998</v>
      </c>
      <c r="W2481">
        <v>74.768768749999978</v>
      </c>
      <c r="X2481">
        <v>0</v>
      </c>
      <c r="Y2481">
        <v>0</v>
      </c>
      <c r="AA2481">
        <v>8.8602272377545557</v>
      </c>
      <c r="AB2481">
        <v>0</v>
      </c>
      <c r="AD2481">
        <v>3.9063151688321623E-3</v>
      </c>
      <c r="AE2481">
        <v>4.1765007004937885E-3</v>
      </c>
    </row>
    <row r="2482" spans="1:31">
      <c r="A2482">
        <v>10</v>
      </c>
      <c r="B2482">
        <v>673</v>
      </c>
      <c r="C2482">
        <v>1998</v>
      </c>
      <c r="D2482">
        <v>99</v>
      </c>
      <c r="E2482">
        <v>99</v>
      </c>
      <c r="F2482">
        <v>99</v>
      </c>
      <c r="G2482">
        <v>99</v>
      </c>
      <c r="H2482">
        <v>99</v>
      </c>
      <c r="I2482">
        <v>99</v>
      </c>
      <c r="J2482">
        <v>999</v>
      </c>
      <c r="K2482">
        <v>99</v>
      </c>
      <c r="L2482">
        <v>99</v>
      </c>
      <c r="M2482">
        <v>39</v>
      </c>
      <c r="N2482">
        <v>99</v>
      </c>
      <c r="O2482">
        <v>99</v>
      </c>
      <c r="P2482">
        <v>9999</v>
      </c>
      <c r="Q2482">
        <v>70</v>
      </c>
      <c r="R2482">
        <v>93</v>
      </c>
      <c r="S2482">
        <v>93</v>
      </c>
      <c r="T2482">
        <v>2</v>
      </c>
      <c r="U2482">
        <v>39</v>
      </c>
      <c r="V2482">
        <v>81.026881720430111</v>
      </c>
      <c r="W2482">
        <v>74.787811827956972</v>
      </c>
      <c r="X2482">
        <v>0</v>
      </c>
      <c r="Y2482">
        <v>0</v>
      </c>
      <c r="AA2482">
        <v>10.167345896322038</v>
      </c>
      <c r="AB2482">
        <v>0</v>
      </c>
      <c r="AD2482">
        <v>7.5684856396123117E-3</v>
      </c>
      <c r="AE2482">
        <v>8.0940310749095801E-3</v>
      </c>
    </row>
    <row r="2483" spans="1:31">
      <c r="A2483">
        <v>10</v>
      </c>
      <c r="B2483">
        <v>674</v>
      </c>
      <c r="C2483">
        <v>1998</v>
      </c>
      <c r="D2483">
        <v>99</v>
      </c>
      <c r="E2483">
        <v>99</v>
      </c>
      <c r="F2483">
        <v>99</v>
      </c>
      <c r="G2483">
        <v>99</v>
      </c>
      <c r="H2483">
        <v>99</v>
      </c>
      <c r="I2483">
        <v>99</v>
      </c>
      <c r="J2483">
        <v>999</v>
      </c>
      <c r="K2483">
        <v>99</v>
      </c>
      <c r="L2483">
        <v>99</v>
      </c>
      <c r="M2483">
        <v>40</v>
      </c>
      <c r="N2483">
        <v>99</v>
      </c>
      <c r="O2483">
        <v>99</v>
      </c>
      <c r="P2483">
        <v>9999</v>
      </c>
      <c r="Q2483">
        <v>121</v>
      </c>
      <c r="R2483">
        <v>158</v>
      </c>
      <c r="S2483">
        <v>157</v>
      </c>
      <c r="T2483">
        <v>5</v>
      </c>
      <c r="U2483">
        <v>40.25477707006371</v>
      </c>
      <c r="V2483">
        <v>80.526114649681574</v>
      </c>
      <c r="W2483">
        <v>74.123954777070111</v>
      </c>
      <c r="X2483">
        <v>0</v>
      </c>
      <c r="Y2483">
        <v>0</v>
      </c>
      <c r="AA2483">
        <v>8.925371554915591</v>
      </c>
      <c r="AD2483">
        <v>1.2858287430739202E-2</v>
      </c>
      <c r="AE2483">
        <v>1.3542826886309143E-2</v>
      </c>
    </row>
    <row r="2484" spans="1:31">
      <c r="A2484">
        <v>10</v>
      </c>
      <c r="B2484">
        <v>675</v>
      </c>
      <c r="C2484">
        <v>1998</v>
      </c>
      <c r="D2484">
        <v>99</v>
      </c>
      <c r="E2484">
        <v>99</v>
      </c>
      <c r="F2484">
        <v>99</v>
      </c>
      <c r="G2484">
        <v>99</v>
      </c>
      <c r="H2484">
        <v>99</v>
      </c>
      <c r="I2484">
        <v>99</v>
      </c>
      <c r="J2484">
        <v>999</v>
      </c>
      <c r="K2484">
        <v>99</v>
      </c>
      <c r="L2484">
        <v>99</v>
      </c>
      <c r="M2484">
        <v>41</v>
      </c>
      <c r="N2484">
        <v>99</v>
      </c>
      <c r="O2484">
        <v>99</v>
      </c>
      <c r="P2484">
        <v>9999</v>
      </c>
      <c r="Q2484">
        <v>214</v>
      </c>
      <c r="R2484">
        <v>268</v>
      </c>
      <c r="S2484">
        <v>268</v>
      </c>
      <c r="T2484">
        <v>5</v>
      </c>
      <c r="U2484">
        <v>41</v>
      </c>
      <c r="V2484">
        <v>80.851492537313376</v>
      </c>
      <c r="W2484">
        <v>74.625927611940284</v>
      </c>
      <c r="X2484">
        <v>0</v>
      </c>
      <c r="Y2484">
        <v>0</v>
      </c>
      <c r="AA2484">
        <v>9.2077401205506533</v>
      </c>
      <c r="AB2484">
        <v>0</v>
      </c>
      <c r="AD2484">
        <v>2.1810259692646244E-2</v>
      </c>
      <c r="AE2484">
        <v>2.3274246451775706E-2</v>
      </c>
    </row>
    <row r="2485" spans="1:31">
      <c r="A2485">
        <v>10</v>
      </c>
      <c r="B2485">
        <v>676</v>
      </c>
      <c r="C2485">
        <v>1998</v>
      </c>
      <c r="D2485">
        <v>99</v>
      </c>
      <c r="E2485">
        <v>99</v>
      </c>
      <c r="F2485">
        <v>99</v>
      </c>
      <c r="G2485">
        <v>99</v>
      </c>
      <c r="H2485">
        <v>99</v>
      </c>
      <c r="I2485">
        <v>99</v>
      </c>
      <c r="J2485">
        <v>999</v>
      </c>
      <c r="K2485">
        <v>99</v>
      </c>
      <c r="L2485">
        <v>99</v>
      </c>
      <c r="M2485">
        <v>42</v>
      </c>
      <c r="N2485">
        <v>99</v>
      </c>
      <c r="O2485">
        <v>99</v>
      </c>
      <c r="P2485">
        <v>9999</v>
      </c>
      <c r="Q2485">
        <v>344</v>
      </c>
      <c r="R2485">
        <v>461.5</v>
      </c>
      <c r="S2485">
        <v>461.5</v>
      </c>
      <c r="T2485">
        <v>5.0054171180931748</v>
      </c>
      <c r="U2485">
        <v>42.045503791982654</v>
      </c>
      <c r="V2485">
        <v>80.199133261105189</v>
      </c>
      <c r="W2485">
        <v>74.023800000000023</v>
      </c>
      <c r="X2485">
        <v>0</v>
      </c>
      <c r="Y2485">
        <v>0</v>
      </c>
      <c r="AA2485">
        <v>8.6014824931517264</v>
      </c>
      <c r="AB2485">
        <v>1.381697748491665</v>
      </c>
      <c r="AC2485">
        <v>3.0630297381153743E-4</v>
      </c>
      <c r="AD2485">
        <v>3.755759271700089E-2</v>
      </c>
      <c r="AE2485">
        <v>3.9755221118896726E-2</v>
      </c>
    </row>
    <row r="2486" spans="1:31">
      <c r="A2486">
        <v>10</v>
      </c>
      <c r="B2486">
        <v>677</v>
      </c>
      <c r="C2486">
        <v>1998</v>
      </c>
      <c r="D2486">
        <v>99</v>
      </c>
      <c r="E2486">
        <v>99</v>
      </c>
      <c r="F2486">
        <v>99</v>
      </c>
      <c r="G2486">
        <v>99</v>
      </c>
      <c r="H2486">
        <v>99</v>
      </c>
      <c r="I2486">
        <v>99</v>
      </c>
      <c r="J2486">
        <v>999</v>
      </c>
      <c r="K2486">
        <v>99</v>
      </c>
      <c r="L2486">
        <v>99</v>
      </c>
      <c r="M2486">
        <v>43</v>
      </c>
      <c r="N2486">
        <v>99</v>
      </c>
      <c r="O2486">
        <v>99</v>
      </c>
      <c r="P2486">
        <v>9999</v>
      </c>
      <c r="Q2486">
        <v>563</v>
      </c>
      <c r="R2486">
        <v>865</v>
      </c>
      <c r="S2486">
        <v>865</v>
      </c>
      <c r="T2486">
        <v>5.0069364161849697</v>
      </c>
      <c r="U2486">
        <v>43</v>
      </c>
      <c r="V2486">
        <v>80.651791907514379</v>
      </c>
      <c r="W2486">
        <v>74.44160393063585</v>
      </c>
      <c r="X2486">
        <v>0</v>
      </c>
      <c r="Y2486">
        <v>0</v>
      </c>
      <c r="AA2486">
        <v>8.6775495865816126</v>
      </c>
      <c r="AB2486">
        <v>0</v>
      </c>
      <c r="AD2486">
        <v>7.0395054604996274E-2</v>
      </c>
      <c r="AE2486">
        <v>7.493469114242951E-2</v>
      </c>
    </row>
    <row r="2487" spans="1:31">
      <c r="A2487">
        <v>10</v>
      </c>
      <c r="B2487">
        <v>678</v>
      </c>
      <c r="C2487">
        <v>1998</v>
      </c>
      <c r="D2487">
        <v>99</v>
      </c>
      <c r="E2487">
        <v>99</v>
      </c>
      <c r="F2487">
        <v>99</v>
      </c>
      <c r="G2487">
        <v>99</v>
      </c>
      <c r="H2487">
        <v>99</v>
      </c>
      <c r="I2487">
        <v>99</v>
      </c>
      <c r="J2487">
        <v>999</v>
      </c>
      <c r="K2487">
        <v>99</v>
      </c>
      <c r="L2487">
        <v>99</v>
      </c>
      <c r="M2487">
        <v>44</v>
      </c>
      <c r="N2487">
        <v>99</v>
      </c>
      <c r="O2487">
        <v>99</v>
      </c>
      <c r="P2487">
        <v>9999</v>
      </c>
      <c r="Q2487">
        <v>867</v>
      </c>
      <c r="R2487">
        <v>1475</v>
      </c>
      <c r="S2487">
        <v>1475</v>
      </c>
      <c r="T2487">
        <v>5.0061016949152544</v>
      </c>
      <c r="U2487">
        <v>44</v>
      </c>
      <c r="V2487">
        <v>79.679796610169404</v>
      </c>
      <c r="W2487">
        <v>73.544452271186429</v>
      </c>
      <c r="X2487">
        <v>0</v>
      </c>
      <c r="Y2487">
        <v>0</v>
      </c>
      <c r="AA2487">
        <v>7.6850115187625185</v>
      </c>
      <c r="AB2487">
        <v>0</v>
      </c>
      <c r="AD2487">
        <v>0.12003780987557164</v>
      </c>
      <c r="AE2487">
        <v>0.12623885023723064</v>
      </c>
    </row>
    <row r="2488" spans="1:31">
      <c r="A2488">
        <v>10</v>
      </c>
      <c r="B2488">
        <v>679</v>
      </c>
      <c r="C2488">
        <v>1998</v>
      </c>
      <c r="D2488">
        <v>99</v>
      </c>
      <c r="E2488">
        <v>99</v>
      </c>
      <c r="F2488">
        <v>99</v>
      </c>
      <c r="G2488">
        <v>99</v>
      </c>
      <c r="H2488">
        <v>99</v>
      </c>
      <c r="I2488">
        <v>99</v>
      </c>
      <c r="J2488">
        <v>999</v>
      </c>
      <c r="K2488">
        <v>99</v>
      </c>
      <c r="L2488">
        <v>99</v>
      </c>
      <c r="M2488">
        <v>45</v>
      </c>
      <c r="N2488">
        <v>99</v>
      </c>
      <c r="O2488">
        <v>99</v>
      </c>
      <c r="P2488">
        <v>9999</v>
      </c>
      <c r="Q2488">
        <v>1339</v>
      </c>
      <c r="R2488">
        <v>2780</v>
      </c>
      <c r="S2488">
        <v>2780</v>
      </c>
      <c r="T2488">
        <v>8</v>
      </c>
      <c r="U2488">
        <v>45</v>
      </c>
      <c r="V2488">
        <v>79.363776978417292</v>
      </c>
      <c r="W2488">
        <v>73.252766151079101</v>
      </c>
      <c r="X2488">
        <v>0</v>
      </c>
      <c r="Y2488">
        <v>0</v>
      </c>
      <c r="AA2488">
        <v>7.438056239345288</v>
      </c>
      <c r="AB2488">
        <v>0</v>
      </c>
      <c r="AD2488">
        <v>0.22624075352819603</v>
      </c>
      <c r="AE2488">
        <v>0.23698448653675239</v>
      </c>
    </row>
    <row r="2489" spans="1:31">
      <c r="A2489">
        <v>10</v>
      </c>
      <c r="B2489">
        <v>680</v>
      </c>
      <c r="C2489">
        <v>1998</v>
      </c>
      <c r="D2489">
        <v>99</v>
      </c>
      <c r="E2489">
        <v>99</v>
      </c>
      <c r="F2489">
        <v>99</v>
      </c>
      <c r="G2489">
        <v>99</v>
      </c>
      <c r="H2489">
        <v>99</v>
      </c>
      <c r="I2489">
        <v>99</v>
      </c>
      <c r="J2489">
        <v>999</v>
      </c>
      <c r="K2489">
        <v>99</v>
      </c>
      <c r="L2489">
        <v>99</v>
      </c>
      <c r="M2489">
        <v>46</v>
      </c>
      <c r="N2489">
        <v>99</v>
      </c>
      <c r="O2489">
        <v>99</v>
      </c>
      <c r="P2489">
        <v>9999</v>
      </c>
      <c r="Q2489">
        <v>1914</v>
      </c>
      <c r="R2489">
        <v>4904</v>
      </c>
      <c r="S2489">
        <v>4904</v>
      </c>
      <c r="T2489">
        <v>8</v>
      </c>
      <c r="U2489">
        <v>46</v>
      </c>
      <c r="V2489">
        <v>79.145921696574518</v>
      </c>
      <c r="W2489">
        <v>73.051685725937929</v>
      </c>
      <c r="X2489">
        <v>0</v>
      </c>
      <c r="Y2489">
        <v>0</v>
      </c>
      <c r="AA2489">
        <v>7.53769623813041</v>
      </c>
      <c r="AB2489">
        <v>0</v>
      </c>
      <c r="AD2489">
        <v>0.39909519974901914</v>
      </c>
      <c r="AE2489">
        <v>0.41689990465853272</v>
      </c>
    </row>
    <row r="2490" spans="1:31">
      <c r="A2490">
        <v>10</v>
      </c>
      <c r="B2490">
        <v>681</v>
      </c>
      <c r="C2490">
        <v>1998</v>
      </c>
      <c r="D2490">
        <v>99</v>
      </c>
      <c r="E2490">
        <v>99</v>
      </c>
      <c r="F2490">
        <v>99</v>
      </c>
      <c r="G2490">
        <v>99</v>
      </c>
      <c r="H2490">
        <v>99</v>
      </c>
      <c r="I2490">
        <v>99</v>
      </c>
      <c r="J2490">
        <v>999</v>
      </c>
      <c r="K2490">
        <v>99</v>
      </c>
      <c r="L2490">
        <v>99</v>
      </c>
      <c r="M2490">
        <v>47</v>
      </c>
      <c r="N2490">
        <v>99</v>
      </c>
      <c r="O2490">
        <v>99</v>
      </c>
      <c r="P2490">
        <v>9999</v>
      </c>
      <c r="Q2490">
        <v>2640</v>
      </c>
      <c r="R2490">
        <v>9128</v>
      </c>
      <c r="S2490">
        <v>9128</v>
      </c>
      <c r="T2490">
        <v>8.0008764241893093</v>
      </c>
      <c r="U2490">
        <v>47.00514899211219</v>
      </c>
      <c r="V2490">
        <v>78.478385188431346</v>
      </c>
      <c r="W2490">
        <v>72.435549528921939</v>
      </c>
      <c r="X2490">
        <v>0</v>
      </c>
      <c r="Y2490">
        <v>0</v>
      </c>
      <c r="AA2490">
        <v>7.3173604726437009</v>
      </c>
      <c r="AB2490">
        <v>0.49191068005569322</v>
      </c>
      <c r="AC2490">
        <v>1.3892027176545119</v>
      </c>
      <c r="AD2490">
        <v>0.7428509346062494</v>
      </c>
      <c r="AE2490">
        <v>0.7694465962886643</v>
      </c>
    </row>
    <row r="2491" spans="1:31">
      <c r="A2491">
        <v>10</v>
      </c>
      <c r="B2491">
        <v>682</v>
      </c>
      <c r="C2491">
        <v>1998</v>
      </c>
      <c r="D2491">
        <v>99</v>
      </c>
      <c r="E2491">
        <v>99</v>
      </c>
      <c r="F2491">
        <v>99</v>
      </c>
      <c r="G2491">
        <v>99</v>
      </c>
      <c r="H2491">
        <v>99</v>
      </c>
      <c r="I2491">
        <v>99</v>
      </c>
      <c r="J2491">
        <v>999</v>
      </c>
      <c r="K2491">
        <v>99</v>
      </c>
      <c r="L2491">
        <v>99</v>
      </c>
      <c r="M2491">
        <v>48</v>
      </c>
      <c r="N2491">
        <v>99</v>
      </c>
      <c r="O2491">
        <v>99</v>
      </c>
      <c r="P2491">
        <v>9999</v>
      </c>
      <c r="Q2491">
        <v>3346</v>
      </c>
      <c r="R2491">
        <v>15930</v>
      </c>
      <c r="S2491">
        <v>15931</v>
      </c>
      <c r="T2491">
        <v>8.0010043942247329</v>
      </c>
      <c r="U2491">
        <v>48.003012993534625</v>
      </c>
      <c r="V2491">
        <v>78.397049777164042</v>
      </c>
      <c r="W2491">
        <v>72.360476944322116</v>
      </c>
      <c r="X2491">
        <v>0</v>
      </c>
      <c r="Y2491">
        <v>0</v>
      </c>
      <c r="AA2491">
        <v>7.0695557002358314</v>
      </c>
      <c r="AB2491">
        <v>0.76058246135224783</v>
      </c>
      <c r="AC2491">
        <v>5.0221987853050383</v>
      </c>
      <c r="AD2491">
        <v>1.2964083466561738</v>
      </c>
      <c r="AE2491">
        <v>1.3415150541308729</v>
      </c>
    </row>
    <row r="2492" spans="1:31">
      <c r="A2492">
        <v>10</v>
      </c>
      <c r="B2492">
        <v>683</v>
      </c>
      <c r="C2492">
        <v>1998</v>
      </c>
      <c r="D2492">
        <v>99</v>
      </c>
      <c r="E2492">
        <v>99</v>
      </c>
      <c r="F2492">
        <v>99</v>
      </c>
      <c r="G2492">
        <v>99</v>
      </c>
      <c r="H2492">
        <v>99</v>
      </c>
      <c r="I2492">
        <v>99</v>
      </c>
      <c r="J2492">
        <v>999</v>
      </c>
      <c r="K2492">
        <v>99</v>
      </c>
      <c r="L2492">
        <v>99</v>
      </c>
      <c r="M2492">
        <v>49</v>
      </c>
      <c r="N2492">
        <v>99</v>
      </c>
      <c r="O2492">
        <v>99</v>
      </c>
      <c r="P2492">
        <v>9999</v>
      </c>
      <c r="Q2492">
        <v>3963</v>
      </c>
      <c r="R2492">
        <v>27392.75</v>
      </c>
      <c r="S2492">
        <v>27393.75</v>
      </c>
      <c r="T2492">
        <v>8.000949156254844</v>
      </c>
      <c r="U2492">
        <v>49.004024640657086</v>
      </c>
      <c r="V2492">
        <v>78.075170431211419</v>
      </c>
      <c r="W2492">
        <v>72.06338230800813</v>
      </c>
      <c r="X2492">
        <v>0</v>
      </c>
      <c r="Y2492">
        <v>0</v>
      </c>
      <c r="AA2492">
        <v>6.8356263336182783</v>
      </c>
      <c r="AB2492">
        <v>0.66747766186083302</v>
      </c>
      <c r="AC2492">
        <v>4.4024460964006407</v>
      </c>
      <c r="AD2492">
        <v>2.2292648925214005</v>
      </c>
      <c r="AE2492">
        <v>2.2972974058705038</v>
      </c>
    </row>
    <row r="2493" spans="1:31">
      <c r="A2493">
        <v>10</v>
      </c>
      <c r="B2493">
        <v>684</v>
      </c>
      <c r="C2493">
        <v>1998</v>
      </c>
      <c r="D2493">
        <v>99</v>
      </c>
      <c r="E2493">
        <v>99</v>
      </c>
      <c r="F2493">
        <v>99</v>
      </c>
      <c r="G2493">
        <v>99</v>
      </c>
      <c r="H2493">
        <v>99</v>
      </c>
      <c r="I2493">
        <v>99</v>
      </c>
      <c r="J2493">
        <v>999</v>
      </c>
      <c r="K2493">
        <v>99</v>
      </c>
      <c r="L2493">
        <v>99</v>
      </c>
      <c r="M2493">
        <v>50</v>
      </c>
      <c r="N2493">
        <v>99</v>
      </c>
      <c r="O2493">
        <v>99</v>
      </c>
      <c r="P2493">
        <v>9999</v>
      </c>
      <c r="Q2493">
        <v>4550</v>
      </c>
      <c r="R2493">
        <v>46099.25</v>
      </c>
      <c r="S2493">
        <v>46101.25</v>
      </c>
      <c r="T2493">
        <v>11.001133424079567</v>
      </c>
      <c r="U2493">
        <v>50.002982565548642</v>
      </c>
      <c r="V2493">
        <v>77.860175157940091</v>
      </c>
      <c r="W2493">
        <v>71.864242932676177</v>
      </c>
      <c r="X2493">
        <v>0</v>
      </c>
      <c r="Y2493">
        <v>0</v>
      </c>
      <c r="AA2493">
        <v>6.8005377501181652</v>
      </c>
      <c r="AB2493">
        <v>0.47055711778381393</v>
      </c>
      <c r="AC2493">
        <v>3.0230480028988276</v>
      </c>
      <c r="AD2493">
        <v>3.7516291572247105</v>
      </c>
      <c r="AE2493">
        <v>3.855463962815147</v>
      </c>
    </row>
    <row r="2494" spans="1:31">
      <c r="A2494">
        <v>10</v>
      </c>
      <c r="B2494">
        <v>685</v>
      </c>
      <c r="C2494">
        <v>1998</v>
      </c>
      <c r="D2494">
        <v>99</v>
      </c>
      <c r="E2494">
        <v>99</v>
      </c>
      <c r="F2494">
        <v>99</v>
      </c>
      <c r="G2494">
        <v>99</v>
      </c>
      <c r="H2494">
        <v>99</v>
      </c>
      <c r="I2494">
        <v>99</v>
      </c>
      <c r="J2494">
        <v>999</v>
      </c>
      <c r="K2494">
        <v>99</v>
      </c>
      <c r="L2494">
        <v>99</v>
      </c>
      <c r="M2494">
        <v>51</v>
      </c>
      <c r="N2494">
        <v>99</v>
      </c>
      <c r="O2494">
        <v>99</v>
      </c>
      <c r="P2494">
        <v>9999</v>
      </c>
      <c r="Q2494">
        <v>4895</v>
      </c>
      <c r="R2494">
        <v>71759.75</v>
      </c>
      <c r="S2494">
        <v>71760.75</v>
      </c>
      <c r="T2494">
        <v>11.001194959569952</v>
      </c>
      <c r="U2494">
        <v>51.004441843208163</v>
      </c>
      <c r="V2494">
        <v>77.578387907038206</v>
      </c>
      <c r="W2494">
        <v>71.604852038196753</v>
      </c>
      <c r="X2494">
        <v>0</v>
      </c>
      <c r="Y2494">
        <v>0</v>
      </c>
      <c r="AA2494">
        <v>6.6764042137464532</v>
      </c>
      <c r="AB2494">
        <v>0.57376797454869755</v>
      </c>
      <c r="AC2494">
        <v>2.0206653817470608</v>
      </c>
      <c r="AD2494">
        <v>5.8399208320125773</v>
      </c>
      <c r="AE2494">
        <v>5.9797153774547729</v>
      </c>
    </row>
    <row r="2495" spans="1:31">
      <c r="A2495">
        <v>10</v>
      </c>
      <c r="B2495">
        <v>686</v>
      </c>
      <c r="C2495">
        <v>1998</v>
      </c>
      <c r="D2495">
        <v>99</v>
      </c>
      <c r="E2495">
        <v>99</v>
      </c>
      <c r="F2495">
        <v>99</v>
      </c>
      <c r="G2495">
        <v>99</v>
      </c>
      <c r="H2495">
        <v>99</v>
      </c>
      <c r="I2495">
        <v>99</v>
      </c>
      <c r="J2495">
        <v>999</v>
      </c>
      <c r="K2495">
        <v>99</v>
      </c>
      <c r="L2495">
        <v>99</v>
      </c>
      <c r="M2495">
        <v>52</v>
      </c>
      <c r="N2495">
        <v>99</v>
      </c>
      <c r="O2495">
        <v>99</v>
      </c>
      <c r="P2495">
        <v>9999</v>
      </c>
      <c r="Q2495">
        <v>5174</v>
      </c>
      <c r="R2495">
        <v>103795.75</v>
      </c>
      <c r="S2495">
        <v>103797.75</v>
      </c>
      <c r="T2495">
        <v>11.000826141725453</v>
      </c>
      <c r="U2495">
        <v>52.002630114814643</v>
      </c>
      <c r="V2495">
        <v>77.420525974792511</v>
      </c>
      <c r="W2495">
        <v>71.459145474732651</v>
      </c>
      <c r="X2495">
        <v>0</v>
      </c>
      <c r="Y2495">
        <v>0</v>
      </c>
      <c r="AA2495">
        <v>6.605526355929924</v>
      </c>
      <c r="AB2495">
        <v>0.53732787210993938</v>
      </c>
      <c r="AC2495">
        <v>2.2752000935855263</v>
      </c>
      <c r="AD2495">
        <v>8.4470606809439754</v>
      </c>
      <c r="AE2495">
        <v>8.6317101853821132</v>
      </c>
    </row>
    <row r="2496" spans="1:31">
      <c r="A2496">
        <v>10</v>
      </c>
      <c r="B2496">
        <v>687</v>
      </c>
      <c r="C2496">
        <v>1998</v>
      </c>
      <c r="D2496">
        <v>99</v>
      </c>
      <c r="E2496">
        <v>99</v>
      </c>
      <c r="F2496">
        <v>99</v>
      </c>
      <c r="G2496">
        <v>99</v>
      </c>
      <c r="H2496">
        <v>99</v>
      </c>
      <c r="I2496">
        <v>99</v>
      </c>
      <c r="J2496">
        <v>999</v>
      </c>
      <c r="K2496">
        <v>99</v>
      </c>
      <c r="L2496">
        <v>99</v>
      </c>
      <c r="M2496">
        <v>53</v>
      </c>
      <c r="N2496">
        <v>99</v>
      </c>
      <c r="O2496">
        <v>99</v>
      </c>
      <c r="P2496">
        <v>9999</v>
      </c>
      <c r="Q2496">
        <v>5392</v>
      </c>
      <c r="R2496">
        <v>136614.5</v>
      </c>
      <c r="S2496">
        <v>136617.5</v>
      </c>
      <c r="T2496">
        <v>11.000889363866937</v>
      </c>
      <c r="U2496">
        <v>53.002909583325689</v>
      </c>
      <c r="V2496">
        <v>77.308018372462797</v>
      </c>
      <c r="W2496">
        <v>71.354652373232241</v>
      </c>
      <c r="X2496">
        <v>0</v>
      </c>
      <c r="Y2496">
        <v>0</v>
      </c>
      <c r="AA2496">
        <v>6.5836960142640724</v>
      </c>
      <c r="AB2496">
        <v>0.45719681967956721</v>
      </c>
      <c r="AC2496">
        <v>1.7022491490681699</v>
      </c>
      <c r="AD2496">
        <v>11.117901950675449</v>
      </c>
      <c r="AE2496">
        <v>11.344352707246856</v>
      </c>
    </row>
    <row r="2497" spans="1:31">
      <c r="A2497">
        <v>10</v>
      </c>
      <c r="B2497">
        <v>688</v>
      </c>
      <c r="C2497">
        <v>1998</v>
      </c>
      <c r="D2497">
        <v>99</v>
      </c>
      <c r="E2497">
        <v>99</v>
      </c>
      <c r="F2497">
        <v>99</v>
      </c>
      <c r="G2497">
        <v>99</v>
      </c>
      <c r="H2497">
        <v>99</v>
      </c>
      <c r="I2497">
        <v>99</v>
      </c>
      <c r="J2497">
        <v>999</v>
      </c>
      <c r="K2497">
        <v>99</v>
      </c>
      <c r="L2497">
        <v>99</v>
      </c>
      <c r="M2497">
        <v>54</v>
      </c>
      <c r="N2497">
        <v>99</v>
      </c>
      <c r="O2497">
        <v>99</v>
      </c>
      <c r="P2497">
        <v>9999</v>
      </c>
      <c r="Q2497">
        <v>5493</v>
      </c>
      <c r="R2497">
        <v>163046.5</v>
      </c>
      <c r="S2497">
        <v>163052.5</v>
      </c>
      <c r="T2497">
        <v>11.001082513270752</v>
      </c>
      <c r="U2497">
        <v>54.003146225908843</v>
      </c>
      <c r="V2497">
        <v>77.170018245656493</v>
      </c>
      <c r="W2497">
        <v>71.227031875622316</v>
      </c>
      <c r="X2497">
        <v>0</v>
      </c>
      <c r="Y2497">
        <v>0</v>
      </c>
      <c r="AA2497">
        <v>6.684924439139686</v>
      </c>
      <c r="AB2497">
        <v>0.5751874426666832</v>
      </c>
      <c r="AC2497">
        <v>2.5391532030752275</v>
      </c>
      <c r="AD2497">
        <v>13.268979503645689</v>
      </c>
      <c r="AE2497">
        <v>13.515228769896138</v>
      </c>
    </row>
    <row r="2498" spans="1:31">
      <c r="A2498">
        <v>10</v>
      </c>
      <c r="B2498">
        <v>689</v>
      </c>
      <c r="C2498">
        <v>1998</v>
      </c>
      <c r="D2498">
        <v>99</v>
      </c>
      <c r="E2498">
        <v>99</v>
      </c>
      <c r="F2498">
        <v>99</v>
      </c>
      <c r="G2498">
        <v>99</v>
      </c>
      <c r="H2498">
        <v>99</v>
      </c>
      <c r="I2498">
        <v>99</v>
      </c>
      <c r="J2498">
        <v>999</v>
      </c>
      <c r="K2498">
        <v>99</v>
      </c>
      <c r="L2498">
        <v>99</v>
      </c>
      <c r="M2498">
        <v>55</v>
      </c>
      <c r="N2498">
        <v>99</v>
      </c>
      <c r="O2498">
        <v>99</v>
      </c>
      <c r="P2498">
        <v>9999</v>
      </c>
      <c r="Q2498">
        <v>5523</v>
      </c>
      <c r="R2498">
        <v>172151.5</v>
      </c>
      <c r="S2498">
        <v>172169.5</v>
      </c>
      <c r="T2498">
        <v>14.000650589742184</v>
      </c>
      <c r="U2498">
        <v>54.997284652624302</v>
      </c>
      <c r="V2498">
        <v>77.015068871083983</v>
      </c>
      <c r="W2498">
        <v>71.08405402524798</v>
      </c>
      <c r="X2498">
        <v>0</v>
      </c>
      <c r="Y2498">
        <v>0</v>
      </c>
      <c r="AA2498">
        <v>6.7460783608177488</v>
      </c>
      <c r="AB2498">
        <v>0.88753004251563827</v>
      </c>
      <c r="AC2498">
        <v>7.2327415089166145</v>
      </c>
      <c r="AD2498">
        <v>14.009958662233544</v>
      </c>
      <c r="AE2498">
        <v>14.242279313694324</v>
      </c>
    </row>
    <row r="2499" spans="1:31">
      <c r="A2499">
        <v>10</v>
      </c>
      <c r="B2499">
        <v>690</v>
      </c>
      <c r="C2499">
        <v>1998</v>
      </c>
      <c r="D2499">
        <v>99</v>
      </c>
      <c r="E2499">
        <v>99</v>
      </c>
      <c r="F2499">
        <v>99</v>
      </c>
      <c r="G2499">
        <v>99</v>
      </c>
      <c r="H2499">
        <v>99</v>
      </c>
      <c r="I2499">
        <v>99</v>
      </c>
      <c r="J2499">
        <v>999</v>
      </c>
      <c r="K2499">
        <v>99</v>
      </c>
      <c r="L2499">
        <v>99</v>
      </c>
      <c r="M2499">
        <v>56</v>
      </c>
      <c r="N2499">
        <v>99</v>
      </c>
      <c r="O2499">
        <v>99</v>
      </c>
      <c r="P2499">
        <v>9999</v>
      </c>
      <c r="Q2499">
        <v>5446</v>
      </c>
      <c r="R2499">
        <v>159573.75</v>
      </c>
      <c r="S2499">
        <v>159587.75</v>
      </c>
      <c r="T2499">
        <v>14.000880470628784</v>
      </c>
      <c r="U2499">
        <v>55.998684109525954</v>
      </c>
      <c r="V2499">
        <v>76.992556759525442</v>
      </c>
      <c r="W2499">
        <v>71.063847068462508</v>
      </c>
      <c r="X2499">
        <v>0</v>
      </c>
      <c r="Y2499">
        <v>0</v>
      </c>
      <c r="AA2499">
        <v>6.7666154755697638</v>
      </c>
      <c r="AB2499">
        <v>0.86128368826376867</v>
      </c>
      <c r="AC2499">
        <v>6.3122229065163378</v>
      </c>
      <c r="AD2499">
        <v>12.986361670258985</v>
      </c>
      <c r="AE2499">
        <v>13.197733620600598</v>
      </c>
    </row>
    <row r="2500" spans="1:31">
      <c r="A2500">
        <v>10</v>
      </c>
      <c r="B2500">
        <v>691</v>
      </c>
      <c r="C2500">
        <v>1998</v>
      </c>
      <c r="D2500">
        <v>99</v>
      </c>
      <c r="E2500">
        <v>99</v>
      </c>
      <c r="F2500">
        <v>99</v>
      </c>
      <c r="G2500">
        <v>99</v>
      </c>
      <c r="H2500">
        <v>99</v>
      </c>
      <c r="I2500">
        <v>99</v>
      </c>
      <c r="J2500">
        <v>999</v>
      </c>
      <c r="K2500">
        <v>99</v>
      </c>
      <c r="L2500">
        <v>99</v>
      </c>
      <c r="M2500">
        <v>57</v>
      </c>
      <c r="N2500">
        <v>99</v>
      </c>
      <c r="O2500">
        <v>99</v>
      </c>
      <c r="P2500">
        <v>9999</v>
      </c>
      <c r="Q2500">
        <v>5299</v>
      </c>
      <c r="R2500">
        <v>126424.75</v>
      </c>
      <c r="S2500">
        <v>126436.75</v>
      </c>
      <c r="T2500">
        <v>14.00084239834368</v>
      </c>
      <c r="U2500">
        <v>56.998309431395519</v>
      </c>
      <c r="V2500">
        <v>77.031651003368481</v>
      </c>
      <c r="W2500">
        <v>71.099313044664882</v>
      </c>
      <c r="X2500">
        <v>0</v>
      </c>
      <c r="Y2500">
        <v>0</v>
      </c>
      <c r="AA2500">
        <v>6.8450201820888656</v>
      </c>
      <c r="AB2500">
        <v>0.86448896448869061</v>
      </c>
      <c r="AC2500">
        <v>6.3865409471514729</v>
      </c>
      <c r="AD2500">
        <v>10.288644138350289</v>
      </c>
      <c r="AE2500">
        <v>10.461400308557762</v>
      </c>
    </row>
    <row r="2501" spans="1:31">
      <c r="A2501">
        <v>10</v>
      </c>
      <c r="B2501">
        <v>692</v>
      </c>
      <c r="C2501">
        <v>1998</v>
      </c>
      <c r="D2501">
        <v>99</v>
      </c>
      <c r="E2501">
        <v>99</v>
      </c>
      <c r="F2501">
        <v>99</v>
      </c>
      <c r="G2501">
        <v>99</v>
      </c>
      <c r="H2501">
        <v>99</v>
      </c>
      <c r="I2501">
        <v>99</v>
      </c>
      <c r="J2501">
        <v>999</v>
      </c>
      <c r="K2501">
        <v>99</v>
      </c>
      <c r="L2501">
        <v>99</v>
      </c>
      <c r="M2501">
        <v>58</v>
      </c>
      <c r="N2501">
        <v>99</v>
      </c>
      <c r="O2501">
        <v>99</v>
      </c>
      <c r="P2501">
        <v>9999</v>
      </c>
      <c r="Q2501">
        <v>5052</v>
      </c>
      <c r="R2501">
        <v>84410.25</v>
      </c>
      <c r="S2501">
        <v>84417.25</v>
      </c>
      <c r="T2501">
        <v>14.000787819014873</v>
      </c>
      <c r="U2501">
        <v>57.99845410742472</v>
      </c>
      <c r="V2501">
        <v>77.112368621342171</v>
      </c>
      <c r="W2501">
        <v>71.174716237499212</v>
      </c>
      <c r="X2501">
        <v>0</v>
      </c>
      <c r="Y2501">
        <v>0</v>
      </c>
      <c r="AA2501">
        <v>6.945960395706007</v>
      </c>
      <c r="AB2501">
        <v>0.8605448326803018</v>
      </c>
      <c r="AC2501">
        <v>6.035036324519492</v>
      </c>
      <c r="AD2501">
        <v>6.869438332914898</v>
      </c>
      <c r="AE2501">
        <v>6.992106537199902</v>
      </c>
    </row>
    <row r="2502" spans="1:31">
      <c r="A2502">
        <v>10</v>
      </c>
      <c r="B2502">
        <v>693</v>
      </c>
      <c r="C2502">
        <v>1998</v>
      </c>
      <c r="D2502">
        <v>99</v>
      </c>
      <c r="E2502">
        <v>99</v>
      </c>
      <c r="F2502">
        <v>99</v>
      </c>
      <c r="G2502">
        <v>99</v>
      </c>
      <c r="H2502">
        <v>99</v>
      </c>
      <c r="I2502">
        <v>99</v>
      </c>
      <c r="J2502">
        <v>999</v>
      </c>
      <c r="K2502">
        <v>99</v>
      </c>
      <c r="L2502">
        <v>99</v>
      </c>
      <c r="M2502">
        <v>59</v>
      </c>
      <c r="N2502">
        <v>99</v>
      </c>
      <c r="O2502">
        <v>99</v>
      </c>
      <c r="P2502">
        <v>9999</v>
      </c>
      <c r="Q2502">
        <v>4551</v>
      </c>
      <c r="R2502">
        <v>46152</v>
      </c>
      <c r="S2502">
        <v>46153</v>
      </c>
      <c r="T2502">
        <v>14.000606690934299</v>
      </c>
      <c r="U2502">
        <v>59.00127835676988</v>
      </c>
      <c r="V2502">
        <v>77.318692176023248</v>
      </c>
      <c r="W2502">
        <v>71.365152878469686</v>
      </c>
      <c r="X2502">
        <v>0</v>
      </c>
      <c r="Y2502">
        <v>0</v>
      </c>
      <c r="AA2502">
        <v>7.0630983506125613</v>
      </c>
      <c r="AB2502">
        <v>0.52587978380955513</v>
      </c>
      <c r="AC2502">
        <v>3.0468912502906509</v>
      </c>
      <c r="AD2502">
        <v>3.7559220348321247</v>
      </c>
      <c r="AE2502">
        <v>3.8329859615011319</v>
      </c>
    </row>
    <row r="2503" spans="1:31">
      <c r="A2503">
        <v>10</v>
      </c>
      <c r="B2503">
        <v>694</v>
      </c>
      <c r="C2503">
        <v>1998</v>
      </c>
      <c r="D2503">
        <v>99</v>
      </c>
      <c r="E2503">
        <v>99</v>
      </c>
      <c r="F2503">
        <v>99</v>
      </c>
      <c r="G2503">
        <v>99</v>
      </c>
      <c r="H2503">
        <v>99</v>
      </c>
      <c r="I2503">
        <v>99</v>
      </c>
      <c r="J2503">
        <v>999</v>
      </c>
      <c r="K2503">
        <v>99</v>
      </c>
      <c r="L2503">
        <v>99</v>
      </c>
      <c r="M2503">
        <v>60</v>
      </c>
      <c r="N2503">
        <v>99</v>
      </c>
      <c r="O2503">
        <v>99</v>
      </c>
      <c r="P2503">
        <v>9999</v>
      </c>
      <c r="Q2503">
        <v>3818</v>
      </c>
      <c r="R2503">
        <v>20100.25</v>
      </c>
      <c r="S2503">
        <v>20100.25</v>
      </c>
      <c r="T2503">
        <v>17.000883073593613</v>
      </c>
      <c r="U2503">
        <v>60.005223815624205</v>
      </c>
      <c r="V2503">
        <v>77.895379410704052</v>
      </c>
      <c r="W2503">
        <v>71.897435196079243</v>
      </c>
      <c r="X2503">
        <v>0</v>
      </c>
      <c r="Y2503">
        <v>0</v>
      </c>
      <c r="AA2503">
        <v>7.147735800046072</v>
      </c>
      <c r="AB2503">
        <v>0.53249532787239884</v>
      </c>
      <c r="AC2503">
        <v>1.2366122026403987</v>
      </c>
      <c r="AD2503">
        <v>1.6357898223399725</v>
      </c>
      <c r="AE2503">
        <v>1.6817674759341401</v>
      </c>
    </row>
    <row r="2504" spans="1:31">
      <c r="A2504">
        <v>10</v>
      </c>
      <c r="B2504">
        <v>695</v>
      </c>
      <c r="C2504">
        <v>1998</v>
      </c>
      <c r="D2504">
        <v>99</v>
      </c>
      <c r="E2504">
        <v>99</v>
      </c>
      <c r="F2504">
        <v>99</v>
      </c>
      <c r="G2504">
        <v>99</v>
      </c>
      <c r="H2504">
        <v>99</v>
      </c>
      <c r="I2504">
        <v>99</v>
      </c>
      <c r="J2504">
        <v>999</v>
      </c>
      <c r="K2504">
        <v>99</v>
      </c>
      <c r="L2504">
        <v>99</v>
      </c>
      <c r="M2504">
        <v>61</v>
      </c>
      <c r="N2504">
        <v>99</v>
      </c>
      <c r="O2504">
        <v>99</v>
      </c>
      <c r="P2504">
        <v>9999</v>
      </c>
      <c r="Q2504">
        <v>2568</v>
      </c>
      <c r="R2504">
        <v>7146</v>
      </c>
      <c r="S2504">
        <v>7147</v>
      </c>
      <c r="T2504">
        <v>17</v>
      </c>
      <c r="U2504">
        <v>60.991464950328819</v>
      </c>
      <c r="V2504">
        <v>78.480439345179775</v>
      </c>
      <c r="W2504">
        <v>72.437445515601055</v>
      </c>
      <c r="X2504">
        <v>0</v>
      </c>
      <c r="Y2504">
        <v>0</v>
      </c>
      <c r="AA2504">
        <v>7.4350226904683714</v>
      </c>
      <c r="AB2504">
        <v>1.0203936558073281</v>
      </c>
      <c r="AC2504">
        <v>8.1492779666384809</v>
      </c>
      <c r="AD2504">
        <v>0.58155267075988815</v>
      </c>
      <c r="AE2504">
        <v>0.60247357198692497</v>
      </c>
    </row>
    <row r="2505" spans="1:31">
      <c r="A2505">
        <v>10</v>
      </c>
      <c r="B2505">
        <v>696</v>
      </c>
      <c r="C2505">
        <v>1998</v>
      </c>
      <c r="D2505">
        <v>99</v>
      </c>
      <c r="E2505">
        <v>99</v>
      </c>
      <c r="F2505">
        <v>99</v>
      </c>
      <c r="G2505">
        <v>99</v>
      </c>
      <c r="H2505">
        <v>99</v>
      </c>
      <c r="I2505">
        <v>99</v>
      </c>
      <c r="J2505">
        <v>999</v>
      </c>
      <c r="K2505">
        <v>99</v>
      </c>
      <c r="L2505">
        <v>99</v>
      </c>
      <c r="M2505">
        <v>62</v>
      </c>
      <c r="N2505">
        <v>99</v>
      </c>
      <c r="O2505">
        <v>99</v>
      </c>
      <c r="P2505">
        <v>9999</v>
      </c>
      <c r="Q2505">
        <v>1312</v>
      </c>
      <c r="R2505">
        <v>2280</v>
      </c>
      <c r="S2505">
        <v>2280</v>
      </c>
      <c r="T2505">
        <v>17</v>
      </c>
      <c r="U2505">
        <v>62</v>
      </c>
      <c r="V2505">
        <v>78.947982456140238</v>
      </c>
      <c r="W2505">
        <v>72.868987807017561</v>
      </c>
      <c r="X2505">
        <v>0</v>
      </c>
      <c r="Y2505">
        <v>0</v>
      </c>
      <c r="AA2505">
        <v>7.8227590201646562</v>
      </c>
      <c r="AB2505">
        <v>0</v>
      </c>
      <c r="AD2505">
        <v>0.18554997051952776</v>
      </c>
      <c r="AE2505">
        <v>0.19334309934672295</v>
      </c>
    </row>
    <row r="2506" spans="1:31">
      <c r="A2506">
        <v>10</v>
      </c>
      <c r="B2506">
        <v>697</v>
      </c>
      <c r="C2506">
        <v>1998</v>
      </c>
      <c r="D2506">
        <v>99</v>
      </c>
      <c r="E2506">
        <v>99</v>
      </c>
      <c r="F2506">
        <v>99</v>
      </c>
      <c r="G2506">
        <v>99</v>
      </c>
      <c r="H2506">
        <v>99</v>
      </c>
      <c r="I2506">
        <v>99</v>
      </c>
      <c r="J2506">
        <v>999</v>
      </c>
      <c r="K2506">
        <v>99</v>
      </c>
      <c r="L2506">
        <v>99</v>
      </c>
      <c r="M2506">
        <v>63</v>
      </c>
      <c r="N2506">
        <v>99</v>
      </c>
      <c r="O2506">
        <v>99</v>
      </c>
      <c r="P2506">
        <v>9999</v>
      </c>
      <c r="Q2506">
        <v>561</v>
      </c>
      <c r="R2506">
        <v>752</v>
      </c>
      <c r="S2506">
        <v>752</v>
      </c>
      <c r="T2506">
        <v>16.996010638297872</v>
      </c>
      <c r="U2506">
        <v>63</v>
      </c>
      <c r="V2506">
        <v>78.61808510638302</v>
      </c>
      <c r="W2506">
        <v>72.564492553191499</v>
      </c>
      <c r="X2506">
        <v>0</v>
      </c>
      <c r="Y2506">
        <v>0</v>
      </c>
      <c r="AA2506">
        <v>7.8167344888446868</v>
      </c>
      <c r="AB2506">
        <v>0</v>
      </c>
      <c r="AD2506">
        <v>6.1198937645037206E-2</v>
      </c>
      <c r="AE2506">
        <v>6.3502832243847757E-2</v>
      </c>
    </row>
    <row r="2507" spans="1:31">
      <c r="A2507">
        <v>10</v>
      </c>
      <c r="B2507">
        <v>698</v>
      </c>
      <c r="C2507">
        <v>1998</v>
      </c>
      <c r="D2507">
        <v>99</v>
      </c>
      <c r="E2507">
        <v>99</v>
      </c>
      <c r="F2507">
        <v>99</v>
      </c>
      <c r="G2507">
        <v>99</v>
      </c>
      <c r="H2507">
        <v>99</v>
      </c>
      <c r="I2507">
        <v>99</v>
      </c>
      <c r="J2507">
        <v>999</v>
      </c>
      <c r="K2507">
        <v>99</v>
      </c>
      <c r="L2507">
        <v>99</v>
      </c>
      <c r="M2507">
        <v>64</v>
      </c>
      <c r="N2507">
        <v>99</v>
      </c>
      <c r="O2507">
        <v>99</v>
      </c>
      <c r="P2507">
        <v>9999</v>
      </c>
      <c r="Q2507">
        <v>261</v>
      </c>
      <c r="R2507">
        <v>298.5</v>
      </c>
      <c r="S2507">
        <v>298.5</v>
      </c>
      <c r="T2507">
        <v>17.028475711892796</v>
      </c>
      <c r="U2507">
        <v>64.10720268006699</v>
      </c>
      <c r="V2507">
        <v>79.074706867671622</v>
      </c>
      <c r="W2507">
        <v>72.985954438860986</v>
      </c>
      <c r="X2507">
        <v>0</v>
      </c>
      <c r="Y2507">
        <v>0</v>
      </c>
      <c r="AA2507">
        <v>7.8700601644329984</v>
      </c>
      <c r="AB2507">
        <v>2.6171509527870955</v>
      </c>
      <c r="AC2507">
        <v>5.5367192036330604</v>
      </c>
      <c r="AD2507">
        <v>2.4292397456175004E-2</v>
      </c>
      <c r="AE2507">
        <v>2.5353313076232623E-2</v>
      </c>
    </row>
    <row r="2508" spans="1:31">
      <c r="A2508">
        <v>10</v>
      </c>
      <c r="B2508">
        <v>699</v>
      </c>
      <c r="C2508">
        <v>1998</v>
      </c>
      <c r="D2508">
        <v>99</v>
      </c>
      <c r="E2508">
        <v>99</v>
      </c>
      <c r="F2508">
        <v>99</v>
      </c>
      <c r="G2508">
        <v>99</v>
      </c>
      <c r="H2508">
        <v>99</v>
      </c>
      <c r="I2508">
        <v>99</v>
      </c>
      <c r="J2508">
        <v>999</v>
      </c>
      <c r="K2508">
        <v>99</v>
      </c>
      <c r="L2508">
        <v>99</v>
      </c>
      <c r="M2508">
        <v>65</v>
      </c>
      <c r="N2508">
        <v>99</v>
      </c>
      <c r="O2508">
        <v>99</v>
      </c>
      <c r="P2508">
        <v>9999</v>
      </c>
      <c r="Q2508">
        <v>187</v>
      </c>
      <c r="R2508">
        <v>222</v>
      </c>
      <c r="S2508">
        <v>222</v>
      </c>
      <c r="T2508">
        <v>17</v>
      </c>
      <c r="U2508">
        <v>65</v>
      </c>
      <c r="V2508">
        <v>79.600900900900868</v>
      </c>
      <c r="W2508">
        <v>73.471631531531557</v>
      </c>
      <c r="X2508">
        <v>0</v>
      </c>
      <c r="Y2508">
        <v>0</v>
      </c>
      <c r="AA2508">
        <v>9.5226859566511699</v>
      </c>
      <c r="AB2508">
        <v>0</v>
      </c>
      <c r="AD2508">
        <v>1.8066707655848752E-2</v>
      </c>
      <c r="AE2508">
        <v>1.8981203733946964E-2</v>
      </c>
    </row>
    <row r="2509" spans="1:31">
      <c r="A2509">
        <v>10</v>
      </c>
      <c r="B2509">
        <v>700</v>
      </c>
      <c r="C2509">
        <v>1998</v>
      </c>
      <c r="D2509">
        <v>99</v>
      </c>
      <c r="E2509">
        <v>99</v>
      </c>
      <c r="F2509">
        <v>99</v>
      </c>
      <c r="G2509">
        <v>99</v>
      </c>
      <c r="H2509">
        <v>99</v>
      </c>
      <c r="I2509">
        <v>99</v>
      </c>
      <c r="J2509">
        <v>999</v>
      </c>
      <c r="K2509">
        <v>99</v>
      </c>
      <c r="L2509">
        <v>99</v>
      </c>
      <c r="M2509">
        <v>66</v>
      </c>
      <c r="N2509">
        <v>99</v>
      </c>
      <c r="O2509">
        <v>99</v>
      </c>
      <c r="P2509">
        <v>9999</v>
      </c>
    </row>
    <row r="2510" spans="1:31">
      <c r="A2510">
        <v>10</v>
      </c>
      <c r="B2510">
        <v>701</v>
      </c>
      <c r="C2510">
        <v>1998</v>
      </c>
      <c r="D2510">
        <v>99</v>
      </c>
      <c r="E2510">
        <v>99</v>
      </c>
      <c r="F2510">
        <v>99</v>
      </c>
      <c r="G2510">
        <v>99</v>
      </c>
      <c r="H2510">
        <v>99</v>
      </c>
      <c r="I2510">
        <v>99</v>
      </c>
      <c r="J2510">
        <v>999</v>
      </c>
      <c r="K2510">
        <v>99</v>
      </c>
      <c r="L2510">
        <v>99</v>
      </c>
      <c r="M2510">
        <v>67</v>
      </c>
      <c r="N2510">
        <v>99</v>
      </c>
      <c r="O2510">
        <v>99</v>
      </c>
      <c r="P2510">
        <v>9999</v>
      </c>
    </row>
    <row r="2511" spans="1:31">
      <c r="A2511">
        <v>10</v>
      </c>
      <c r="B2511">
        <v>702</v>
      </c>
      <c r="C2511">
        <v>1998</v>
      </c>
      <c r="D2511">
        <v>99</v>
      </c>
      <c r="E2511">
        <v>99</v>
      </c>
      <c r="F2511">
        <v>99</v>
      </c>
      <c r="G2511">
        <v>99</v>
      </c>
      <c r="H2511">
        <v>99</v>
      </c>
      <c r="I2511">
        <v>99</v>
      </c>
      <c r="J2511">
        <v>999</v>
      </c>
      <c r="K2511">
        <v>99</v>
      </c>
      <c r="L2511">
        <v>99</v>
      </c>
      <c r="M2511">
        <v>68</v>
      </c>
      <c r="N2511">
        <v>99</v>
      </c>
      <c r="O2511">
        <v>99</v>
      </c>
      <c r="P2511">
        <v>9999</v>
      </c>
    </row>
    <row r="2512" spans="1:31">
      <c r="A2512">
        <v>10</v>
      </c>
      <c r="B2512">
        <v>703</v>
      </c>
      <c r="C2512">
        <v>1997</v>
      </c>
      <c r="D2512">
        <v>99</v>
      </c>
      <c r="E2512">
        <v>99</v>
      </c>
      <c r="F2512">
        <v>99</v>
      </c>
      <c r="G2512">
        <v>99</v>
      </c>
      <c r="H2512">
        <v>99</v>
      </c>
      <c r="I2512">
        <v>99</v>
      </c>
      <c r="J2512">
        <v>999</v>
      </c>
      <c r="K2512">
        <v>99</v>
      </c>
      <c r="L2512">
        <v>99</v>
      </c>
      <c r="M2512">
        <v>35</v>
      </c>
      <c r="N2512">
        <v>99</v>
      </c>
      <c r="O2512">
        <v>99</v>
      </c>
      <c r="P2512">
        <v>9999</v>
      </c>
      <c r="Q2512">
        <v>24</v>
      </c>
      <c r="R2512">
        <v>30</v>
      </c>
      <c r="S2512">
        <v>30</v>
      </c>
      <c r="T2512">
        <v>2</v>
      </c>
      <c r="U2512">
        <v>35</v>
      </c>
      <c r="V2512">
        <v>75.066666666666663</v>
      </c>
      <c r="W2512">
        <v>69.286533333333352</v>
      </c>
      <c r="X2512">
        <v>0</v>
      </c>
      <c r="Y2512">
        <v>0</v>
      </c>
      <c r="AA2512">
        <v>11.787528729504242</v>
      </c>
      <c r="AB2512">
        <v>0</v>
      </c>
      <c r="AD2512">
        <v>2.3665380979107807E-3</v>
      </c>
      <c r="AE2512">
        <v>2.3429498039952358E-3</v>
      </c>
    </row>
    <row r="2513" spans="1:31">
      <c r="A2513">
        <v>10</v>
      </c>
      <c r="B2513">
        <v>704</v>
      </c>
      <c r="C2513">
        <v>1997</v>
      </c>
      <c r="D2513">
        <v>99</v>
      </c>
      <c r="E2513">
        <v>99</v>
      </c>
      <c r="F2513">
        <v>99</v>
      </c>
      <c r="G2513">
        <v>99</v>
      </c>
      <c r="H2513">
        <v>99</v>
      </c>
      <c r="I2513">
        <v>99</v>
      </c>
      <c r="J2513">
        <v>999</v>
      </c>
      <c r="K2513">
        <v>99</v>
      </c>
      <c r="L2513">
        <v>99</v>
      </c>
      <c r="M2513">
        <v>36</v>
      </c>
      <c r="N2513">
        <v>99</v>
      </c>
      <c r="O2513">
        <v>99</v>
      </c>
      <c r="P2513">
        <v>9999</v>
      </c>
      <c r="Q2513">
        <v>21</v>
      </c>
      <c r="R2513">
        <v>26</v>
      </c>
      <c r="S2513">
        <v>26</v>
      </c>
      <c r="T2513">
        <v>2</v>
      </c>
      <c r="U2513">
        <v>36</v>
      </c>
      <c r="V2513">
        <v>77.380769230769246</v>
      </c>
      <c r="W2513">
        <v>71.422450000000012</v>
      </c>
      <c r="X2513">
        <v>0</v>
      </c>
      <c r="Y2513">
        <v>0</v>
      </c>
      <c r="AA2513">
        <v>12.130071565431878</v>
      </c>
      <c r="AB2513">
        <v>0</v>
      </c>
      <c r="AD2513">
        <v>2.0509996848560095E-3</v>
      </c>
      <c r="AE2513">
        <v>2.0931530686758501E-3</v>
      </c>
    </row>
    <row r="2514" spans="1:31">
      <c r="A2514">
        <v>10</v>
      </c>
      <c r="B2514">
        <v>705</v>
      </c>
      <c r="C2514">
        <v>1997</v>
      </c>
      <c r="D2514">
        <v>99</v>
      </c>
      <c r="E2514">
        <v>99</v>
      </c>
      <c r="F2514">
        <v>99</v>
      </c>
      <c r="G2514">
        <v>99</v>
      </c>
      <c r="H2514">
        <v>99</v>
      </c>
      <c r="I2514">
        <v>99</v>
      </c>
      <c r="J2514">
        <v>999</v>
      </c>
      <c r="K2514">
        <v>99</v>
      </c>
      <c r="L2514">
        <v>99</v>
      </c>
      <c r="M2514">
        <v>37</v>
      </c>
      <c r="N2514">
        <v>99</v>
      </c>
      <c r="O2514">
        <v>99</v>
      </c>
      <c r="P2514">
        <v>9999</v>
      </c>
      <c r="Q2514">
        <v>29</v>
      </c>
      <c r="R2514">
        <v>30</v>
      </c>
      <c r="S2514">
        <v>30</v>
      </c>
      <c r="T2514">
        <v>2.4</v>
      </c>
      <c r="U2514">
        <v>37</v>
      </c>
      <c r="V2514">
        <v>78.583333333333314</v>
      </c>
      <c r="W2514">
        <v>72.532416666666691</v>
      </c>
      <c r="X2514">
        <v>0</v>
      </c>
      <c r="Y2514">
        <v>0</v>
      </c>
      <c r="AA2514">
        <v>6.608580451609039</v>
      </c>
      <c r="AB2514">
        <v>0</v>
      </c>
      <c r="AD2514">
        <v>2.3665380979107807E-3</v>
      </c>
      <c r="AE2514">
        <v>2.4527105519177475E-3</v>
      </c>
    </row>
    <row r="2515" spans="1:31">
      <c r="A2515">
        <v>10</v>
      </c>
      <c r="B2515">
        <v>706</v>
      </c>
      <c r="C2515">
        <v>1997</v>
      </c>
      <c r="D2515">
        <v>99</v>
      </c>
      <c r="E2515">
        <v>99</v>
      </c>
      <c r="F2515">
        <v>99</v>
      </c>
      <c r="G2515">
        <v>99</v>
      </c>
      <c r="H2515">
        <v>99</v>
      </c>
      <c r="I2515">
        <v>99</v>
      </c>
      <c r="J2515">
        <v>999</v>
      </c>
      <c r="K2515">
        <v>99</v>
      </c>
      <c r="L2515">
        <v>99</v>
      </c>
      <c r="M2515">
        <v>38</v>
      </c>
      <c r="N2515">
        <v>99</v>
      </c>
      <c r="O2515">
        <v>99</v>
      </c>
      <c r="P2515">
        <v>9999</v>
      </c>
      <c r="Q2515">
        <v>48</v>
      </c>
      <c r="R2515">
        <v>62</v>
      </c>
      <c r="S2515">
        <v>62</v>
      </c>
      <c r="T2515">
        <v>2</v>
      </c>
      <c r="U2515">
        <v>38</v>
      </c>
      <c r="V2515">
        <v>79.416129032258098</v>
      </c>
      <c r="W2515">
        <v>73.301087096774211</v>
      </c>
      <c r="X2515">
        <v>0</v>
      </c>
      <c r="Y2515">
        <v>0</v>
      </c>
      <c r="AA2515">
        <v>10.916958074740373</v>
      </c>
      <c r="AB2515">
        <v>0</v>
      </c>
      <c r="AD2515">
        <v>4.8908454023489454E-3</v>
      </c>
      <c r="AE2515">
        <v>5.1226537499608092E-3</v>
      </c>
    </row>
    <row r="2516" spans="1:31">
      <c r="A2516">
        <v>10</v>
      </c>
      <c r="B2516">
        <v>707</v>
      </c>
      <c r="C2516">
        <v>1997</v>
      </c>
      <c r="D2516">
        <v>99</v>
      </c>
      <c r="E2516">
        <v>99</v>
      </c>
      <c r="F2516">
        <v>99</v>
      </c>
      <c r="G2516">
        <v>99</v>
      </c>
      <c r="H2516">
        <v>99</v>
      </c>
      <c r="I2516">
        <v>99</v>
      </c>
      <c r="J2516">
        <v>999</v>
      </c>
      <c r="K2516">
        <v>99</v>
      </c>
      <c r="L2516">
        <v>99</v>
      </c>
      <c r="M2516">
        <v>39</v>
      </c>
      <c r="N2516">
        <v>99</v>
      </c>
      <c r="O2516">
        <v>99</v>
      </c>
      <c r="P2516">
        <v>9999</v>
      </c>
      <c r="Q2516">
        <v>69</v>
      </c>
      <c r="R2516">
        <v>84</v>
      </c>
      <c r="S2516">
        <v>84</v>
      </c>
      <c r="T2516">
        <v>2</v>
      </c>
      <c r="U2516">
        <v>39</v>
      </c>
      <c r="V2516">
        <v>78.544047619047646</v>
      </c>
      <c r="W2516">
        <v>72.496155952380988</v>
      </c>
      <c r="X2516">
        <v>0</v>
      </c>
      <c r="Y2516">
        <v>0</v>
      </c>
      <c r="AA2516">
        <v>11.47409015184636</v>
      </c>
      <c r="AB2516">
        <v>0</v>
      </c>
      <c r="AD2516">
        <v>6.6263066741501847E-3</v>
      </c>
      <c r="AE2516">
        <v>6.8641562707901288E-3</v>
      </c>
    </row>
    <row r="2517" spans="1:31">
      <c r="A2517">
        <v>10</v>
      </c>
      <c r="B2517">
        <v>708</v>
      </c>
      <c r="C2517">
        <v>1997</v>
      </c>
      <c r="D2517">
        <v>99</v>
      </c>
      <c r="E2517">
        <v>99</v>
      </c>
      <c r="F2517">
        <v>99</v>
      </c>
      <c r="G2517">
        <v>99</v>
      </c>
      <c r="H2517">
        <v>99</v>
      </c>
      <c r="I2517">
        <v>99</v>
      </c>
      <c r="J2517">
        <v>999</v>
      </c>
      <c r="K2517">
        <v>99</v>
      </c>
      <c r="L2517">
        <v>99</v>
      </c>
      <c r="M2517">
        <v>40</v>
      </c>
      <c r="N2517">
        <v>99</v>
      </c>
      <c r="O2517">
        <v>99</v>
      </c>
      <c r="P2517">
        <v>9999</v>
      </c>
      <c r="Q2517">
        <v>136</v>
      </c>
      <c r="R2517">
        <v>177</v>
      </c>
      <c r="S2517">
        <v>177</v>
      </c>
      <c r="T2517">
        <v>5</v>
      </c>
      <c r="U2517">
        <v>40</v>
      </c>
      <c r="V2517">
        <v>77.440677966101703</v>
      </c>
      <c r="W2517">
        <v>71.477745762711862</v>
      </c>
      <c r="X2517">
        <v>0</v>
      </c>
      <c r="Y2517">
        <v>0</v>
      </c>
      <c r="AA2517">
        <v>10.087240083229903</v>
      </c>
      <c r="AB2517">
        <v>0</v>
      </c>
      <c r="AD2517">
        <v>1.3962574777673604E-2</v>
      </c>
      <c r="AE2517">
        <v>1.4260574140036716E-2</v>
      </c>
    </row>
    <row r="2518" spans="1:31">
      <c r="A2518">
        <v>10</v>
      </c>
      <c r="B2518">
        <v>709</v>
      </c>
      <c r="C2518">
        <v>1997</v>
      </c>
      <c r="D2518">
        <v>99</v>
      </c>
      <c r="E2518">
        <v>99</v>
      </c>
      <c r="F2518">
        <v>99</v>
      </c>
      <c r="G2518">
        <v>99</v>
      </c>
      <c r="H2518">
        <v>99</v>
      </c>
      <c r="I2518">
        <v>99</v>
      </c>
      <c r="J2518">
        <v>999</v>
      </c>
      <c r="K2518">
        <v>99</v>
      </c>
      <c r="L2518">
        <v>99</v>
      </c>
      <c r="M2518">
        <v>41</v>
      </c>
      <c r="N2518">
        <v>99</v>
      </c>
      <c r="O2518">
        <v>99</v>
      </c>
      <c r="P2518">
        <v>9999</v>
      </c>
      <c r="Q2518">
        <v>223</v>
      </c>
      <c r="R2518">
        <v>274</v>
      </c>
      <c r="S2518">
        <v>274</v>
      </c>
      <c r="T2518">
        <v>5</v>
      </c>
      <c r="U2518">
        <v>41</v>
      </c>
      <c r="V2518">
        <v>79.223722627737146</v>
      </c>
      <c r="W2518">
        <v>73.123495985401547</v>
      </c>
      <c r="X2518">
        <v>0</v>
      </c>
      <c r="Y2518">
        <v>0</v>
      </c>
      <c r="AA2518">
        <v>9.4731368760482439</v>
      </c>
      <c r="AB2518">
        <v>0</v>
      </c>
      <c r="AD2518">
        <v>2.1614381294251795E-2</v>
      </c>
      <c r="AE2518">
        <v>2.2583976145766359E-2</v>
      </c>
    </row>
    <row r="2519" spans="1:31">
      <c r="A2519">
        <v>10</v>
      </c>
      <c r="B2519">
        <v>710</v>
      </c>
      <c r="C2519">
        <v>1997</v>
      </c>
      <c r="D2519">
        <v>99</v>
      </c>
      <c r="E2519">
        <v>99</v>
      </c>
      <c r="F2519">
        <v>99</v>
      </c>
      <c r="G2519">
        <v>99</v>
      </c>
      <c r="H2519">
        <v>99</v>
      </c>
      <c r="I2519">
        <v>99</v>
      </c>
      <c r="J2519">
        <v>999</v>
      </c>
      <c r="K2519">
        <v>99</v>
      </c>
      <c r="L2519">
        <v>99</v>
      </c>
      <c r="M2519">
        <v>42</v>
      </c>
      <c r="N2519">
        <v>99</v>
      </c>
      <c r="O2519">
        <v>99</v>
      </c>
      <c r="P2519">
        <v>9999</v>
      </c>
      <c r="Q2519">
        <v>366</v>
      </c>
      <c r="R2519">
        <v>482</v>
      </c>
      <c r="S2519">
        <v>482</v>
      </c>
      <c r="T2519">
        <v>5.0311203319502065</v>
      </c>
      <c r="U2519">
        <v>42</v>
      </c>
      <c r="V2519">
        <v>79.446265560165955</v>
      </c>
      <c r="W2519">
        <v>73.328903112033188</v>
      </c>
      <c r="X2519">
        <v>0</v>
      </c>
      <c r="Y2519">
        <v>0</v>
      </c>
      <c r="AA2519">
        <v>8.6693175790917945</v>
      </c>
      <c r="AB2519">
        <v>0</v>
      </c>
      <c r="AD2519">
        <v>3.8022378773099885E-2</v>
      </c>
      <c r="AE2519">
        <v>3.9839614182668737E-2</v>
      </c>
    </row>
    <row r="2520" spans="1:31">
      <c r="A2520">
        <v>10</v>
      </c>
      <c r="B2520">
        <v>711</v>
      </c>
      <c r="C2520">
        <v>1997</v>
      </c>
      <c r="D2520">
        <v>99</v>
      </c>
      <c r="E2520">
        <v>99</v>
      </c>
      <c r="F2520">
        <v>99</v>
      </c>
      <c r="G2520">
        <v>99</v>
      </c>
      <c r="H2520">
        <v>99</v>
      </c>
      <c r="I2520">
        <v>99</v>
      </c>
      <c r="J2520">
        <v>999</v>
      </c>
      <c r="K2520">
        <v>99</v>
      </c>
      <c r="L2520">
        <v>99</v>
      </c>
      <c r="M2520">
        <v>43</v>
      </c>
      <c r="N2520">
        <v>99</v>
      </c>
      <c r="O2520">
        <v>99</v>
      </c>
      <c r="P2520">
        <v>9999</v>
      </c>
      <c r="Q2520">
        <v>573</v>
      </c>
      <c r="R2520">
        <v>884</v>
      </c>
      <c r="S2520">
        <v>884</v>
      </c>
      <c r="T2520">
        <v>5</v>
      </c>
      <c r="U2520">
        <v>43</v>
      </c>
      <c r="V2520">
        <v>78.719570135746523</v>
      </c>
      <c r="W2520">
        <v>72.658163235294211</v>
      </c>
      <c r="X2520">
        <v>0</v>
      </c>
      <c r="Y2520">
        <v>0</v>
      </c>
      <c r="AA2520">
        <v>8.6201302866816647</v>
      </c>
      <c r="AB2520">
        <v>0</v>
      </c>
      <c r="AD2520">
        <v>6.9733989285104367E-2</v>
      </c>
      <c r="AE2520">
        <v>7.2398501445559982E-2</v>
      </c>
    </row>
    <row r="2521" spans="1:31">
      <c r="A2521">
        <v>10</v>
      </c>
      <c r="B2521">
        <v>712</v>
      </c>
      <c r="C2521">
        <v>1997</v>
      </c>
      <c r="D2521">
        <v>99</v>
      </c>
      <c r="E2521">
        <v>99</v>
      </c>
      <c r="F2521">
        <v>99</v>
      </c>
      <c r="G2521">
        <v>99</v>
      </c>
      <c r="H2521">
        <v>99</v>
      </c>
      <c r="I2521">
        <v>99</v>
      </c>
      <c r="J2521">
        <v>999</v>
      </c>
      <c r="K2521">
        <v>99</v>
      </c>
      <c r="L2521">
        <v>99</v>
      </c>
      <c r="M2521">
        <v>44</v>
      </c>
      <c r="N2521">
        <v>99</v>
      </c>
      <c r="O2521">
        <v>99</v>
      </c>
      <c r="P2521">
        <v>9999</v>
      </c>
      <c r="Q2521">
        <v>920</v>
      </c>
      <c r="R2521">
        <v>1575</v>
      </c>
      <c r="S2521">
        <v>1575</v>
      </c>
      <c r="T2521">
        <v>5.0095238095238086</v>
      </c>
      <c r="U2521">
        <v>44</v>
      </c>
      <c r="V2521">
        <v>78.000507936508058</v>
      </c>
      <c r="W2521">
        <v>71.99446882539678</v>
      </c>
      <c r="X2521">
        <v>0</v>
      </c>
      <c r="Y2521">
        <v>0</v>
      </c>
      <c r="AA2521">
        <v>7.989469056638173</v>
      </c>
      <c r="AB2521">
        <v>0</v>
      </c>
      <c r="AD2521">
        <v>0.12424325014031598</v>
      </c>
      <c r="AE2521">
        <v>0.12781228143013221</v>
      </c>
    </row>
    <row r="2522" spans="1:31">
      <c r="A2522">
        <v>10</v>
      </c>
      <c r="B2522">
        <v>713</v>
      </c>
      <c r="C2522">
        <v>1997</v>
      </c>
      <c r="D2522">
        <v>99</v>
      </c>
      <c r="E2522">
        <v>99</v>
      </c>
      <c r="F2522">
        <v>99</v>
      </c>
      <c r="G2522">
        <v>99</v>
      </c>
      <c r="H2522">
        <v>99</v>
      </c>
      <c r="I2522">
        <v>99</v>
      </c>
      <c r="J2522">
        <v>999</v>
      </c>
      <c r="K2522">
        <v>99</v>
      </c>
      <c r="L2522">
        <v>99</v>
      </c>
      <c r="M2522">
        <v>45</v>
      </c>
      <c r="N2522">
        <v>99</v>
      </c>
      <c r="O2522">
        <v>99</v>
      </c>
      <c r="P2522">
        <v>9999</v>
      </c>
      <c r="Q2522">
        <v>1486</v>
      </c>
      <c r="R2522">
        <v>2912</v>
      </c>
      <c r="S2522">
        <v>2912</v>
      </c>
      <c r="T2522">
        <v>8.001030219780219</v>
      </c>
      <c r="U2522">
        <v>45</v>
      </c>
      <c r="V2522">
        <v>77.688118131868066</v>
      </c>
      <c r="W2522">
        <v>71.706133035714444</v>
      </c>
      <c r="X2522">
        <v>0</v>
      </c>
      <c r="Y2522">
        <v>0</v>
      </c>
      <c r="AA2522">
        <v>7.6481602147152508</v>
      </c>
      <c r="AB2522">
        <v>0</v>
      </c>
      <c r="AD2522">
        <v>0.22971196470387312</v>
      </c>
      <c r="AE2522">
        <v>0.23536428937312379</v>
      </c>
    </row>
    <row r="2523" spans="1:31">
      <c r="A2523">
        <v>10</v>
      </c>
      <c r="B2523">
        <v>714</v>
      </c>
      <c r="C2523">
        <v>1997</v>
      </c>
      <c r="D2523">
        <v>99</v>
      </c>
      <c r="E2523">
        <v>99</v>
      </c>
      <c r="F2523">
        <v>99</v>
      </c>
      <c r="G2523">
        <v>99</v>
      </c>
      <c r="H2523">
        <v>99</v>
      </c>
      <c r="I2523">
        <v>99</v>
      </c>
      <c r="J2523">
        <v>999</v>
      </c>
      <c r="K2523">
        <v>99</v>
      </c>
      <c r="L2523">
        <v>99</v>
      </c>
      <c r="M2523">
        <v>46</v>
      </c>
      <c r="N2523">
        <v>99</v>
      </c>
      <c r="O2523">
        <v>99</v>
      </c>
      <c r="P2523">
        <v>9999</v>
      </c>
      <c r="Q2523">
        <v>2125</v>
      </c>
      <c r="R2523">
        <v>5448.5</v>
      </c>
      <c r="S2523">
        <v>5448.5</v>
      </c>
      <c r="T2523">
        <v>8.0018353675323493</v>
      </c>
      <c r="U2523">
        <v>46.00422134532441</v>
      </c>
      <c r="V2523">
        <v>77.217491052583441</v>
      </c>
      <c r="W2523">
        <v>71.265560980086377</v>
      </c>
      <c r="X2523">
        <v>0</v>
      </c>
      <c r="Y2523">
        <v>0</v>
      </c>
      <c r="AA2523">
        <v>7.4647363206033921</v>
      </c>
      <c r="AB2523">
        <v>0.44064051693609224</v>
      </c>
      <c r="AC2523">
        <v>0.59099702583131697</v>
      </c>
      <c r="AD2523">
        <v>0.42980276088222952</v>
      </c>
      <c r="AE2523">
        <v>0.43767280301693134</v>
      </c>
    </row>
    <row r="2524" spans="1:31">
      <c r="A2524">
        <v>10</v>
      </c>
      <c r="B2524">
        <v>715</v>
      </c>
      <c r="C2524">
        <v>1997</v>
      </c>
      <c r="D2524">
        <v>99</v>
      </c>
      <c r="E2524">
        <v>99</v>
      </c>
      <c r="F2524">
        <v>99</v>
      </c>
      <c r="G2524">
        <v>99</v>
      </c>
      <c r="H2524">
        <v>99</v>
      </c>
      <c r="I2524">
        <v>99</v>
      </c>
      <c r="J2524">
        <v>999</v>
      </c>
      <c r="K2524">
        <v>99</v>
      </c>
      <c r="L2524">
        <v>99</v>
      </c>
      <c r="M2524">
        <v>47</v>
      </c>
      <c r="N2524">
        <v>99</v>
      </c>
      <c r="O2524">
        <v>99</v>
      </c>
      <c r="P2524">
        <v>9999</v>
      </c>
      <c r="Q2524">
        <v>2909</v>
      </c>
      <c r="R2524">
        <v>9961.75</v>
      </c>
      <c r="S2524">
        <v>9960.75</v>
      </c>
      <c r="T2524">
        <v>8.0016061434988845</v>
      </c>
      <c r="U2524">
        <v>47.010616670431439</v>
      </c>
      <c r="V2524">
        <v>77.070501719248014</v>
      </c>
      <c r="W2524">
        <v>71.133784293351638</v>
      </c>
      <c r="X2524">
        <v>0</v>
      </c>
      <c r="Y2524">
        <v>0</v>
      </c>
      <c r="AA2524">
        <v>7.1684354808848942</v>
      </c>
      <c r="AB2524">
        <v>0.40769488967626577</v>
      </c>
      <c r="AC2524">
        <v>-9.8507515400847048</v>
      </c>
      <c r="AD2524">
        <v>0.78582869656209109</v>
      </c>
      <c r="AE2524">
        <v>0.79865800829081246</v>
      </c>
    </row>
    <row r="2525" spans="1:31">
      <c r="A2525">
        <v>10</v>
      </c>
      <c r="B2525">
        <v>716</v>
      </c>
      <c r="C2525">
        <v>1997</v>
      </c>
      <c r="D2525">
        <v>99</v>
      </c>
      <c r="E2525">
        <v>99</v>
      </c>
      <c r="F2525">
        <v>99</v>
      </c>
      <c r="G2525">
        <v>99</v>
      </c>
      <c r="H2525">
        <v>99</v>
      </c>
      <c r="I2525">
        <v>99</v>
      </c>
      <c r="J2525">
        <v>999</v>
      </c>
      <c r="K2525">
        <v>99</v>
      </c>
      <c r="L2525">
        <v>99</v>
      </c>
      <c r="M2525">
        <v>48</v>
      </c>
      <c r="N2525">
        <v>99</v>
      </c>
      <c r="O2525">
        <v>99</v>
      </c>
      <c r="P2525">
        <v>9999</v>
      </c>
      <c r="Q2525">
        <v>3682</v>
      </c>
      <c r="R2525">
        <v>18136.5</v>
      </c>
      <c r="S2525">
        <v>18137.5</v>
      </c>
      <c r="T2525">
        <v>8.0015989854712881</v>
      </c>
      <c r="U2525">
        <v>48.003969676085454</v>
      </c>
      <c r="V2525">
        <v>76.724658855961621</v>
      </c>
      <c r="W2525">
        <v>70.816860124052042</v>
      </c>
      <c r="X2525">
        <v>0</v>
      </c>
      <c r="Y2525">
        <v>0</v>
      </c>
      <c r="AA2525">
        <v>6.9451585862846956</v>
      </c>
      <c r="AB2525">
        <v>0.43649592641104062</v>
      </c>
      <c r="AC2525">
        <v>1.4836381104612197</v>
      </c>
      <c r="AD2525">
        <v>1.4306906070919627</v>
      </c>
      <c r="AE2525">
        <v>1.4477947238303861</v>
      </c>
    </row>
    <row r="2526" spans="1:31">
      <c r="A2526">
        <v>10</v>
      </c>
      <c r="B2526">
        <v>717</v>
      </c>
      <c r="C2526">
        <v>1997</v>
      </c>
      <c r="D2526">
        <v>99</v>
      </c>
      <c r="E2526">
        <v>99</v>
      </c>
      <c r="F2526">
        <v>99</v>
      </c>
      <c r="G2526">
        <v>99</v>
      </c>
      <c r="H2526">
        <v>99</v>
      </c>
      <c r="I2526">
        <v>99</v>
      </c>
      <c r="J2526">
        <v>999</v>
      </c>
      <c r="K2526">
        <v>99</v>
      </c>
      <c r="L2526">
        <v>99</v>
      </c>
      <c r="M2526">
        <v>49</v>
      </c>
      <c r="N2526">
        <v>99</v>
      </c>
      <c r="O2526">
        <v>99</v>
      </c>
      <c r="P2526">
        <v>9999</v>
      </c>
      <c r="Q2526">
        <v>4353</v>
      </c>
      <c r="R2526">
        <v>31251.5</v>
      </c>
      <c r="S2526">
        <v>31252.5</v>
      </c>
      <c r="T2526">
        <v>8.000735964673698</v>
      </c>
      <c r="U2526">
        <v>49.00235181185505</v>
      </c>
      <c r="V2526">
        <v>76.387386609071186</v>
      </c>
      <c r="W2526">
        <v>70.505557840172756</v>
      </c>
      <c r="X2526">
        <v>0</v>
      </c>
      <c r="Y2526">
        <v>0</v>
      </c>
      <c r="AA2526">
        <v>6.8347112588768741</v>
      </c>
      <c r="AB2526">
        <v>0.56577574505830552</v>
      </c>
      <c r="AC2526">
        <v>3.9040161227647672</v>
      </c>
      <c r="AD2526">
        <v>2.4652621788952924</v>
      </c>
      <c r="AE2526">
        <v>2.4837107325215158</v>
      </c>
    </row>
    <row r="2527" spans="1:31">
      <c r="A2527">
        <v>10</v>
      </c>
      <c r="B2527">
        <v>718</v>
      </c>
      <c r="C2527">
        <v>1997</v>
      </c>
      <c r="D2527">
        <v>99</v>
      </c>
      <c r="E2527">
        <v>99</v>
      </c>
      <c r="F2527">
        <v>99</v>
      </c>
      <c r="G2527">
        <v>99</v>
      </c>
      <c r="H2527">
        <v>99</v>
      </c>
      <c r="I2527">
        <v>99</v>
      </c>
      <c r="J2527">
        <v>999</v>
      </c>
      <c r="K2527">
        <v>99</v>
      </c>
      <c r="L2527">
        <v>99</v>
      </c>
      <c r="M2527">
        <v>50</v>
      </c>
      <c r="N2527">
        <v>99</v>
      </c>
      <c r="O2527">
        <v>99</v>
      </c>
      <c r="P2527">
        <v>9999</v>
      </c>
      <c r="Q2527">
        <v>4897</v>
      </c>
      <c r="R2527">
        <v>52819.5</v>
      </c>
      <c r="S2527">
        <v>52819.5</v>
      </c>
      <c r="T2527">
        <v>11.000350249434394</v>
      </c>
      <c r="U2527">
        <v>50.005206410511285</v>
      </c>
      <c r="V2527">
        <v>76.267393670897519</v>
      </c>
      <c r="W2527">
        <v>70.393002726266175</v>
      </c>
      <c r="X2527">
        <v>0</v>
      </c>
      <c r="Y2527">
        <v>0</v>
      </c>
      <c r="AA2527">
        <v>6.7203991889868311</v>
      </c>
      <c r="AB2527">
        <v>0.32019275969311034</v>
      </c>
      <c r="AC2527">
        <v>-1.4019244427355799</v>
      </c>
      <c r="AD2527">
        <v>4.1666453020866152</v>
      </c>
      <c r="AE2527">
        <v>4.1909904763803576</v>
      </c>
    </row>
    <row r="2528" spans="1:31">
      <c r="A2528">
        <v>10</v>
      </c>
      <c r="B2528">
        <v>719</v>
      </c>
      <c r="C2528">
        <v>1997</v>
      </c>
      <c r="D2528">
        <v>99</v>
      </c>
      <c r="E2528">
        <v>99</v>
      </c>
      <c r="F2528">
        <v>99</v>
      </c>
      <c r="G2528">
        <v>99</v>
      </c>
      <c r="H2528">
        <v>99</v>
      </c>
      <c r="I2528">
        <v>99</v>
      </c>
      <c r="J2528">
        <v>999</v>
      </c>
      <c r="K2528">
        <v>99</v>
      </c>
      <c r="L2528">
        <v>99</v>
      </c>
      <c r="M2528">
        <v>51</v>
      </c>
      <c r="N2528">
        <v>99</v>
      </c>
      <c r="O2528">
        <v>99</v>
      </c>
      <c r="P2528">
        <v>9999</v>
      </c>
      <c r="Q2528">
        <v>5291</v>
      </c>
      <c r="R2528">
        <v>80899.5</v>
      </c>
      <c r="S2528">
        <v>80902.5</v>
      </c>
      <c r="T2528">
        <v>11.000859090600068</v>
      </c>
      <c r="U2528">
        <v>51.001575971076285</v>
      </c>
      <c r="V2528">
        <v>76.086853929111982</v>
      </c>
      <c r="W2528">
        <v>70.228166176571477</v>
      </c>
      <c r="X2528">
        <v>0</v>
      </c>
      <c r="Y2528">
        <v>0</v>
      </c>
      <c r="AA2528">
        <v>6.5525076583188557</v>
      </c>
      <c r="AB2528">
        <v>0.60804632291824956</v>
      </c>
      <c r="AC2528">
        <v>3.7733704223994007</v>
      </c>
      <c r="AD2528">
        <v>6.3817249617311091</v>
      </c>
      <c r="AE2528">
        <v>6.4042188902020367</v>
      </c>
    </row>
    <row r="2529" spans="1:31">
      <c r="A2529">
        <v>10</v>
      </c>
      <c r="B2529">
        <v>720</v>
      </c>
      <c r="C2529">
        <v>1997</v>
      </c>
      <c r="D2529">
        <v>99</v>
      </c>
      <c r="E2529">
        <v>99</v>
      </c>
      <c r="F2529">
        <v>99</v>
      </c>
      <c r="G2529">
        <v>99</v>
      </c>
      <c r="H2529">
        <v>99</v>
      </c>
      <c r="I2529">
        <v>99</v>
      </c>
      <c r="J2529">
        <v>999</v>
      </c>
      <c r="K2529">
        <v>99</v>
      </c>
      <c r="L2529">
        <v>99</v>
      </c>
      <c r="M2529">
        <v>52</v>
      </c>
      <c r="N2529">
        <v>99</v>
      </c>
      <c r="O2529">
        <v>99</v>
      </c>
      <c r="P2529">
        <v>9999</v>
      </c>
      <c r="Q2529">
        <v>5570</v>
      </c>
      <c r="R2529">
        <v>116818.75</v>
      </c>
      <c r="S2529">
        <v>116823.75</v>
      </c>
      <c r="T2529">
        <v>11.001213418222674</v>
      </c>
      <c r="U2529">
        <v>52.002781968563752</v>
      </c>
      <c r="V2529">
        <v>76.014760697205062</v>
      </c>
      <c r="W2529">
        <v>70.16152457355625</v>
      </c>
      <c r="X2529">
        <v>0</v>
      </c>
      <c r="Y2529">
        <v>0</v>
      </c>
      <c r="AA2529">
        <v>6.5447091174557679</v>
      </c>
      <c r="AB2529">
        <v>0.67038049561231616</v>
      </c>
      <c r="AC2529">
        <v>3.5986704866189752</v>
      </c>
      <c r="AD2529">
        <v>9.2152007475104991</v>
      </c>
      <c r="AE2529">
        <v>9.2389593721028316</v>
      </c>
    </row>
    <row r="2530" spans="1:31">
      <c r="A2530">
        <v>10</v>
      </c>
      <c r="B2530">
        <v>721</v>
      </c>
      <c r="C2530">
        <v>1997</v>
      </c>
      <c r="D2530">
        <v>99</v>
      </c>
      <c r="E2530">
        <v>99</v>
      </c>
      <c r="F2530">
        <v>99</v>
      </c>
      <c r="G2530">
        <v>99</v>
      </c>
      <c r="H2530">
        <v>99</v>
      </c>
      <c r="I2530">
        <v>99</v>
      </c>
      <c r="J2530">
        <v>999</v>
      </c>
      <c r="K2530">
        <v>99</v>
      </c>
      <c r="L2530">
        <v>99</v>
      </c>
      <c r="M2530">
        <v>53</v>
      </c>
      <c r="N2530">
        <v>99</v>
      </c>
      <c r="O2530">
        <v>99</v>
      </c>
      <c r="P2530">
        <v>9999</v>
      </c>
      <c r="Q2530">
        <v>5738</v>
      </c>
      <c r="R2530">
        <v>147989.75</v>
      </c>
      <c r="S2530">
        <v>147989.75</v>
      </c>
      <c r="T2530">
        <v>11.001072709427509</v>
      </c>
      <c r="U2530">
        <v>53.004387128162591</v>
      </c>
      <c r="V2530">
        <v>75.865094710951851</v>
      </c>
      <c r="W2530">
        <v>70.022997809646</v>
      </c>
      <c r="X2530">
        <v>0</v>
      </c>
      <c r="Y2530">
        <v>0</v>
      </c>
      <c r="AA2530">
        <v>6.5300775683124606</v>
      </c>
      <c r="AB2530">
        <v>0.33977753393866456</v>
      </c>
      <c r="AC2530">
        <v>-0.93969184080093615</v>
      </c>
      <c r="AD2530">
        <v>11.674112715843064</v>
      </c>
      <c r="AE2530">
        <v>11.680602191200999</v>
      </c>
    </row>
    <row r="2531" spans="1:31">
      <c r="A2531">
        <v>10</v>
      </c>
      <c r="B2531">
        <v>722</v>
      </c>
      <c r="C2531">
        <v>1997</v>
      </c>
      <c r="D2531">
        <v>99</v>
      </c>
      <c r="E2531">
        <v>99</v>
      </c>
      <c r="F2531">
        <v>99</v>
      </c>
      <c r="G2531">
        <v>99</v>
      </c>
      <c r="H2531">
        <v>99</v>
      </c>
      <c r="I2531">
        <v>99</v>
      </c>
      <c r="J2531">
        <v>999</v>
      </c>
      <c r="K2531">
        <v>99</v>
      </c>
      <c r="L2531">
        <v>99</v>
      </c>
      <c r="M2531">
        <v>54</v>
      </c>
      <c r="N2531">
        <v>99</v>
      </c>
      <c r="O2531">
        <v>99</v>
      </c>
      <c r="P2531">
        <v>9999</v>
      </c>
      <c r="Q2531">
        <v>5865</v>
      </c>
      <c r="R2531">
        <v>174649.5</v>
      </c>
      <c r="S2531">
        <v>174643.5</v>
      </c>
      <c r="T2531">
        <v>11.001451478532719</v>
      </c>
      <c r="U2531">
        <v>54.007884633553502</v>
      </c>
      <c r="V2531">
        <v>75.7548451559895</v>
      </c>
      <c r="W2531">
        <v>69.919233876440003</v>
      </c>
      <c r="X2531">
        <v>0</v>
      </c>
      <c r="Y2531">
        <v>0</v>
      </c>
      <c r="AA2531">
        <v>6.5814480627465741</v>
      </c>
      <c r="AD2531">
        <v>13.777156517702297</v>
      </c>
      <c r="AE2531">
        <v>13.7639150787773</v>
      </c>
    </row>
    <row r="2532" spans="1:31">
      <c r="A2532">
        <v>10</v>
      </c>
      <c r="B2532">
        <v>723</v>
      </c>
      <c r="C2532">
        <v>1997</v>
      </c>
      <c r="D2532">
        <v>99</v>
      </c>
      <c r="E2532">
        <v>99</v>
      </c>
      <c r="F2532">
        <v>99</v>
      </c>
      <c r="G2532">
        <v>99</v>
      </c>
      <c r="H2532">
        <v>99</v>
      </c>
      <c r="I2532">
        <v>99</v>
      </c>
      <c r="J2532">
        <v>999</v>
      </c>
      <c r="K2532">
        <v>99</v>
      </c>
      <c r="L2532">
        <v>99</v>
      </c>
      <c r="M2532">
        <v>55</v>
      </c>
      <c r="N2532">
        <v>99</v>
      </c>
      <c r="O2532">
        <v>99</v>
      </c>
      <c r="P2532">
        <v>9999</v>
      </c>
      <c r="Q2532">
        <v>5887</v>
      </c>
      <c r="R2532">
        <v>180244.25</v>
      </c>
      <c r="S2532">
        <v>180248.25</v>
      </c>
      <c r="T2532">
        <v>14.000762853738747</v>
      </c>
      <c r="U2532">
        <v>55.002364794110321</v>
      </c>
      <c r="V2532">
        <v>75.687911533120356</v>
      </c>
      <c r="W2532">
        <v>69.859233638052331</v>
      </c>
      <c r="X2532">
        <v>0</v>
      </c>
      <c r="Y2532">
        <v>0</v>
      </c>
      <c r="AA2532">
        <v>6.6015624045705614</v>
      </c>
      <c r="AB2532">
        <v>0.59717720680314701</v>
      </c>
      <c r="AC2532">
        <v>3.0185294235319975</v>
      </c>
      <c r="AD2532">
        <v>14.21849615181184</v>
      </c>
      <c r="AE2532">
        <v>14.193443426221144</v>
      </c>
    </row>
    <row r="2533" spans="1:31">
      <c r="A2533">
        <v>10</v>
      </c>
      <c r="B2533">
        <v>724</v>
      </c>
      <c r="C2533">
        <v>1997</v>
      </c>
      <c r="D2533">
        <v>99</v>
      </c>
      <c r="E2533">
        <v>99</v>
      </c>
      <c r="F2533">
        <v>99</v>
      </c>
      <c r="G2533">
        <v>99</v>
      </c>
      <c r="H2533">
        <v>99</v>
      </c>
      <c r="I2533">
        <v>99</v>
      </c>
      <c r="J2533">
        <v>999</v>
      </c>
      <c r="K2533">
        <v>99</v>
      </c>
      <c r="L2533">
        <v>99</v>
      </c>
      <c r="M2533">
        <v>56</v>
      </c>
      <c r="N2533">
        <v>99</v>
      </c>
      <c r="O2533">
        <v>99</v>
      </c>
      <c r="P2533">
        <v>9999</v>
      </c>
      <c r="Q2533">
        <v>5807</v>
      </c>
      <c r="R2533">
        <v>163762</v>
      </c>
      <c r="S2533">
        <v>163770</v>
      </c>
      <c r="T2533">
        <v>14.000983134060403</v>
      </c>
      <c r="U2533">
        <v>56.00170971484399</v>
      </c>
      <c r="V2533">
        <v>75.664066068266749</v>
      </c>
      <c r="W2533">
        <v>69.83817194541119</v>
      </c>
      <c r="X2533">
        <v>0</v>
      </c>
      <c r="Y2533">
        <v>0</v>
      </c>
      <c r="AA2533">
        <v>6.5946895341988458</v>
      </c>
      <c r="AB2533">
        <v>0.74089778160350395</v>
      </c>
      <c r="AC2533">
        <v>4.6617225476332314</v>
      </c>
      <c r="AD2533">
        <v>12.918300399668844</v>
      </c>
      <c r="AE2533">
        <v>12.891994424233056</v>
      </c>
    </row>
    <row r="2534" spans="1:31">
      <c r="A2534">
        <v>10</v>
      </c>
      <c r="B2534">
        <v>725</v>
      </c>
      <c r="C2534">
        <v>1997</v>
      </c>
      <c r="D2534">
        <v>99</v>
      </c>
      <c r="E2534">
        <v>99</v>
      </c>
      <c r="F2534">
        <v>99</v>
      </c>
      <c r="G2534">
        <v>99</v>
      </c>
      <c r="H2534">
        <v>99</v>
      </c>
      <c r="I2534">
        <v>99</v>
      </c>
      <c r="J2534">
        <v>999</v>
      </c>
      <c r="K2534">
        <v>99</v>
      </c>
      <c r="L2534">
        <v>99</v>
      </c>
      <c r="M2534">
        <v>57</v>
      </c>
      <c r="N2534">
        <v>99</v>
      </c>
      <c r="O2534">
        <v>99</v>
      </c>
      <c r="P2534">
        <v>9999</v>
      </c>
      <c r="Q2534">
        <v>5595</v>
      </c>
      <c r="R2534">
        <v>125178.25</v>
      </c>
      <c r="S2534">
        <v>125181.25</v>
      </c>
      <c r="T2534">
        <v>14.000659060180183</v>
      </c>
      <c r="U2534">
        <v>57.001707524090079</v>
      </c>
      <c r="V2534">
        <v>75.725529182685094</v>
      </c>
      <c r="W2534">
        <v>69.894388411202613</v>
      </c>
      <c r="X2534">
        <v>0</v>
      </c>
      <c r="Y2534">
        <v>0</v>
      </c>
      <c r="AA2534">
        <v>6.6978230085781822</v>
      </c>
      <c r="AB2534">
        <v>0.56385997369208318</v>
      </c>
      <c r="AC2534">
        <v>3.0665805158884498</v>
      </c>
      <c r="AD2534">
        <v>9.87463658849334</v>
      </c>
      <c r="AE2534">
        <v>9.8622155436683716</v>
      </c>
    </row>
    <row r="2535" spans="1:31">
      <c r="A2535">
        <v>10</v>
      </c>
      <c r="B2535">
        <v>726</v>
      </c>
      <c r="C2535">
        <v>1997</v>
      </c>
      <c r="D2535">
        <v>99</v>
      </c>
      <c r="E2535">
        <v>99</v>
      </c>
      <c r="F2535">
        <v>99</v>
      </c>
      <c r="G2535">
        <v>99</v>
      </c>
      <c r="H2535">
        <v>99</v>
      </c>
      <c r="I2535">
        <v>99</v>
      </c>
      <c r="J2535">
        <v>999</v>
      </c>
      <c r="K2535">
        <v>99</v>
      </c>
      <c r="L2535">
        <v>99</v>
      </c>
      <c r="M2535">
        <v>58</v>
      </c>
      <c r="N2535">
        <v>99</v>
      </c>
      <c r="O2535">
        <v>99</v>
      </c>
      <c r="P2535">
        <v>9999</v>
      </c>
      <c r="Q2535">
        <v>5235</v>
      </c>
      <c r="R2535">
        <v>81999.25</v>
      </c>
      <c r="S2535">
        <v>82000.25</v>
      </c>
      <c r="T2535">
        <v>14.000359759388044</v>
      </c>
      <c r="U2535">
        <v>58.001237801104253</v>
      </c>
      <c r="V2535">
        <v>75.921499019820445</v>
      </c>
      <c r="W2535">
        <v>70.074751168441594</v>
      </c>
      <c r="X2535">
        <v>0</v>
      </c>
      <c r="Y2535">
        <v>0</v>
      </c>
      <c r="AA2535">
        <v>6.6850140613226516</v>
      </c>
      <c r="AB2535">
        <v>0.43362005243871138</v>
      </c>
      <c r="AC2535">
        <v>2.0458538334067211</v>
      </c>
      <c r="AD2535">
        <v>6.4684783041703513</v>
      </c>
      <c r="AE2535">
        <v>6.4769364781061718</v>
      </c>
    </row>
    <row r="2536" spans="1:31">
      <c r="A2536">
        <v>10</v>
      </c>
      <c r="B2536">
        <v>727</v>
      </c>
      <c r="C2536">
        <v>1997</v>
      </c>
      <c r="D2536">
        <v>99</v>
      </c>
      <c r="E2536">
        <v>99</v>
      </c>
      <c r="F2536">
        <v>99</v>
      </c>
      <c r="G2536">
        <v>99</v>
      </c>
      <c r="H2536">
        <v>99</v>
      </c>
      <c r="I2536">
        <v>99</v>
      </c>
      <c r="J2536">
        <v>999</v>
      </c>
      <c r="K2536">
        <v>99</v>
      </c>
      <c r="L2536">
        <v>99</v>
      </c>
      <c r="M2536">
        <v>59</v>
      </c>
      <c r="N2536">
        <v>99</v>
      </c>
      <c r="O2536">
        <v>99</v>
      </c>
      <c r="P2536">
        <v>9999</v>
      </c>
      <c r="Q2536">
        <v>4639</v>
      </c>
      <c r="R2536">
        <v>42530.5</v>
      </c>
      <c r="S2536">
        <v>42533.5</v>
      </c>
      <c r="T2536">
        <v>14.00047025076122</v>
      </c>
      <c r="U2536">
        <v>58.999306429050051</v>
      </c>
      <c r="V2536">
        <v>76.262564801861444</v>
      </c>
      <c r="W2536">
        <v>70.390347312118891</v>
      </c>
      <c r="X2536">
        <v>0</v>
      </c>
      <c r="Y2536">
        <v>0</v>
      </c>
      <c r="AA2536">
        <v>6.8528903129321517</v>
      </c>
      <c r="AB2536">
        <v>0.83405706145708847</v>
      </c>
      <c r="AC2536">
        <v>5.8874888966098222</v>
      </c>
      <c r="AD2536">
        <v>3.3550016191064822</v>
      </c>
      <c r="AE2536">
        <v>3.3747151917969176</v>
      </c>
    </row>
    <row r="2537" spans="1:31">
      <c r="A2537">
        <v>10</v>
      </c>
      <c r="B2537">
        <v>728</v>
      </c>
      <c r="C2537">
        <v>1997</v>
      </c>
      <c r="D2537">
        <v>99</v>
      </c>
      <c r="E2537">
        <v>99</v>
      </c>
      <c r="F2537">
        <v>99</v>
      </c>
      <c r="G2537">
        <v>99</v>
      </c>
      <c r="H2537">
        <v>99</v>
      </c>
      <c r="I2537">
        <v>99</v>
      </c>
      <c r="J2537">
        <v>999</v>
      </c>
      <c r="K2537">
        <v>99</v>
      </c>
      <c r="L2537">
        <v>99</v>
      </c>
      <c r="M2537">
        <v>60</v>
      </c>
      <c r="N2537">
        <v>99</v>
      </c>
      <c r="O2537">
        <v>99</v>
      </c>
      <c r="P2537">
        <v>9999</v>
      </c>
      <c r="Q2537">
        <v>3826</v>
      </c>
      <c r="R2537">
        <v>18249</v>
      </c>
      <c r="S2537">
        <v>18251</v>
      </c>
      <c r="T2537">
        <v>17.00076716532412</v>
      </c>
      <c r="U2537">
        <v>59.996712508903599</v>
      </c>
      <c r="V2537">
        <v>76.568966084050388</v>
      </c>
      <c r="W2537">
        <v>70.673155695578089</v>
      </c>
      <c r="X2537">
        <v>0</v>
      </c>
      <c r="Y2537">
        <v>0</v>
      </c>
      <c r="AA2537">
        <v>7.0613882320707377</v>
      </c>
      <c r="AB2537">
        <v>0.99309441712046431</v>
      </c>
      <c r="AC2537">
        <v>5.9396112204458111</v>
      </c>
      <c r="AD2537">
        <v>1.4395651249591277</v>
      </c>
      <c r="AE2537">
        <v>1.4538983577624911</v>
      </c>
    </row>
    <row r="2538" spans="1:31">
      <c r="A2538">
        <v>10</v>
      </c>
      <c r="B2538">
        <v>729</v>
      </c>
      <c r="C2538">
        <v>1997</v>
      </c>
      <c r="D2538">
        <v>99</v>
      </c>
      <c r="E2538">
        <v>99</v>
      </c>
      <c r="F2538">
        <v>99</v>
      </c>
      <c r="G2538">
        <v>99</v>
      </c>
      <c r="H2538">
        <v>99</v>
      </c>
      <c r="I2538">
        <v>99</v>
      </c>
      <c r="J2538">
        <v>999</v>
      </c>
      <c r="K2538">
        <v>99</v>
      </c>
      <c r="L2538">
        <v>99</v>
      </c>
      <c r="M2538">
        <v>61</v>
      </c>
      <c r="N2538">
        <v>99</v>
      </c>
      <c r="O2538">
        <v>99</v>
      </c>
      <c r="P2538">
        <v>9999</v>
      </c>
      <c r="Q2538">
        <v>2466</v>
      </c>
      <c r="R2538">
        <v>6400.5</v>
      </c>
      <c r="S2538">
        <v>6400.5</v>
      </c>
      <c r="T2538">
        <v>17.000390594484806</v>
      </c>
      <c r="U2538">
        <v>61.004765252714627</v>
      </c>
      <c r="V2538">
        <v>77.349878915709724</v>
      </c>
      <c r="W2538">
        <v>71.393938239200054</v>
      </c>
      <c r="X2538">
        <v>0</v>
      </c>
      <c r="Y2538">
        <v>0</v>
      </c>
      <c r="AA2538">
        <v>7.3307190566551936</v>
      </c>
      <c r="AB2538">
        <v>0.5391268013728211</v>
      </c>
      <c r="AC2538">
        <v>3.4332625274648971</v>
      </c>
      <c r="AD2538">
        <v>0.50490090318926495</v>
      </c>
      <c r="AE2538">
        <v>0.51507223302281191</v>
      </c>
    </row>
    <row r="2539" spans="1:31">
      <c r="A2539">
        <v>10</v>
      </c>
      <c r="B2539">
        <v>730</v>
      </c>
      <c r="C2539">
        <v>1997</v>
      </c>
      <c r="D2539">
        <v>99</v>
      </c>
      <c r="E2539">
        <v>99</v>
      </c>
      <c r="F2539">
        <v>99</v>
      </c>
      <c r="G2539">
        <v>99</v>
      </c>
      <c r="H2539">
        <v>99</v>
      </c>
      <c r="I2539">
        <v>99</v>
      </c>
      <c r="J2539">
        <v>999</v>
      </c>
      <c r="K2539">
        <v>99</v>
      </c>
      <c r="L2539">
        <v>99</v>
      </c>
      <c r="M2539">
        <v>62</v>
      </c>
      <c r="N2539">
        <v>99</v>
      </c>
      <c r="O2539">
        <v>99</v>
      </c>
      <c r="P2539">
        <v>9999</v>
      </c>
      <c r="Q2539">
        <v>1187</v>
      </c>
      <c r="R2539">
        <v>1990</v>
      </c>
      <c r="S2539">
        <v>1990</v>
      </c>
      <c r="T2539">
        <v>17.007035175879395</v>
      </c>
      <c r="U2539">
        <v>62.03115577889448</v>
      </c>
      <c r="V2539">
        <v>77.805879396984878</v>
      </c>
      <c r="W2539">
        <v>71.814826683417067</v>
      </c>
      <c r="X2539">
        <v>0</v>
      </c>
      <c r="Y2539">
        <v>0</v>
      </c>
      <c r="AA2539">
        <v>7.4021417742548064</v>
      </c>
      <c r="AB2539">
        <v>1.3894918527644797</v>
      </c>
      <c r="AC2539">
        <v>6.2332889098812698</v>
      </c>
      <c r="AD2539">
        <v>0.15698036049474842</v>
      </c>
      <c r="AE2539">
        <v>0.16108685038492762</v>
      </c>
    </row>
    <row r="2540" spans="1:31">
      <c r="A2540">
        <v>10</v>
      </c>
      <c r="B2540">
        <v>731</v>
      </c>
      <c r="C2540">
        <v>1997</v>
      </c>
      <c r="D2540">
        <v>99</v>
      </c>
      <c r="E2540">
        <v>99</v>
      </c>
      <c r="F2540">
        <v>99</v>
      </c>
      <c r="G2540">
        <v>99</v>
      </c>
      <c r="H2540">
        <v>99</v>
      </c>
      <c r="I2540">
        <v>99</v>
      </c>
      <c r="J2540">
        <v>999</v>
      </c>
      <c r="K2540">
        <v>99</v>
      </c>
      <c r="L2540">
        <v>99</v>
      </c>
      <c r="M2540">
        <v>63</v>
      </c>
      <c r="N2540">
        <v>99</v>
      </c>
      <c r="O2540">
        <v>99</v>
      </c>
      <c r="P2540">
        <v>9999</v>
      </c>
      <c r="Q2540">
        <v>532</v>
      </c>
      <c r="R2540">
        <v>685</v>
      </c>
      <c r="S2540">
        <v>685</v>
      </c>
      <c r="T2540">
        <v>17</v>
      </c>
      <c r="U2540">
        <v>63</v>
      </c>
      <c r="V2540">
        <v>77.685401459853949</v>
      </c>
      <c r="W2540">
        <v>71.703625547445299</v>
      </c>
      <c r="X2540">
        <v>0</v>
      </c>
      <c r="Y2540">
        <v>0</v>
      </c>
      <c r="AA2540">
        <v>7.9328422045271747</v>
      </c>
      <c r="AB2540">
        <v>0</v>
      </c>
      <c r="AD2540">
        <v>5.4035953235629486E-2</v>
      </c>
      <c r="AE2540">
        <v>5.5363633367986061E-2</v>
      </c>
    </row>
    <row r="2541" spans="1:31">
      <c r="A2541">
        <v>10</v>
      </c>
      <c r="B2541">
        <v>732</v>
      </c>
      <c r="C2541">
        <v>1997</v>
      </c>
      <c r="D2541">
        <v>99</v>
      </c>
      <c r="E2541">
        <v>99</v>
      </c>
      <c r="F2541">
        <v>99</v>
      </c>
      <c r="G2541">
        <v>99</v>
      </c>
      <c r="H2541">
        <v>99</v>
      </c>
      <c r="I2541">
        <v>99</v>
      </c>
      <c r="J2541">
        <v>999</v>
      </c>
      <c r="K2541">
        <v>99</v>
      </c>
      <c r="L2541">
        <v>99</v>
      </c>
      <c r="M2541">
        <v>64</v>
      </c>
      <c r="N2541">
        <v>99</v>
      </c>
      <c r="O2541">
        <v>99</v>
      </c>
      <c r="P2541">
        <v>9999</v>
      </c>
      <c r="Q2541">
        <v>261</v>
      </c>
      <c r="R2541">
        <v>294</v>
      </c>
      <c r="S2541">
        <v>294</v>
      </c>
      <c r="T2541">
        <v>17</v>
      </c>
      <c r="U2541">
        <v>64</v>
      </c>
      <c r="V2541">
        <v>77.637755102040884</v>
      </c>
      <c r="W2541">
        <v>71.659647959183701</v>
      </c>
      <c r="X2541">
        <v>0</v>
      </c>
      <c r="Y2541">
        <v>0</v>
      </c>
      <c r="AA2541">
        <v>8.4275749429004048</v>
      </c>
      <c r="AB2541">
        <v>0</v>
      </c>
      <c r="AD2541">
        <v>2.3192073359525649E-2</v>
      </c>
      <c r="AE2541">
        <v>2.3747336035121344E-2</v>
      </c>
    </row>
    <row r="2542" spans="1:31">
      <c r="A2542">
        <v>10</v>
      </c>
      <c r="B2542">
        <v>733</v>
      </c>
      <c r="C2542">
        <v>1997</v>
      </c>
      <c r="D2542">
        <v>99</v>
      </c>
      <c r="E2542">
        <v>99</v>
      </c>
      <c r="F2542">
        <v>99</v>
      </c>
      <c r="G2542">
        <v>99</v>
      </c>
      <c r="H2542">
        <v>99</v>
      </c>
      <c r="I2542">
        <v>99</v>
      </c>
      <c r="J2542">
        <v>999</v>
      </c>
      <c r="K2542">
        <v>99</v>
      </c>
      <c r="L2542">
        <v>99</v>
      </c>
      <c r="M2542">
        <v>65</v>
      </c>
      <c r="N2542">
        <v>99</v>
      </c>
      <c r="O2542">
        <v>99</v>
      </c>
      <c r="P2542">
        <v>9999</v>
      </c>
      <c r="Q2542">
        <v>154</v>
      </c>
      <c r="R2542">
        <v>172</v>
      </c>
      <c r="S2542">
        <v>172</v>
      </c>
      <c r="T2542">
        <v>17</v>
      </c>
      <c r="U2542">
        <v>65</v>
      </c>
      <c r="V2542">
        <v>77.505813953488399</v>
      </c>
      <c r="W2542">
        <v>71.537866279069803</v>
      </c>
      <c r="X2542">
        <v>0</v>
      </c>
      <c r="Y2542">
        <v>0</v>
      </c>
      <c r="AA2542">
        <v>9.9840428978542395</v>
      </c>
      <c r="AB2542">
        <v>0</v>
      </c>
      <c r="AD2542">
        <v>1.3568151761355139E-2</v>
      </c>
      <c r="AE2542">
        <v>1.3869388915213368E-2</v>
      </c>
    </row>
    <row r="2543" spans="1:31">
      <c r="A2543">
        <v>10</v>
      </c>
      <c r="B2543">
        <v>734</v>
      </c>
      <c r="C2543">
        <v>1997</v>
      </c>
      <c r="D2543">
        <v>99</v>
      </c>
      <c r="E2543">
        <v>99</v>
      </c>
      <c r="F2543">
        <v>99</v>
      </c>
      <c r="G2543">
        <v>99</v>
      </c>
      <c r="H2543">
        <v>99</v>
      </c>
      <c r="I2543">
        <v>99</v>
      </c>
      <c r="J2543">
        <v>999</v>
      </c>
      <c r="K2543">
        <v>99</v>
      </c>
      <c r="L2543">
        <v>99</v>
      </c>
      <c r="M2543">
        <v>66</v>
      </c>
      <c r="N2543">
        <v>99</v>
      </c>
      <c r="O2543">
        <v>99</v>
      </c>
      <c r="P2543">
        <v>9999</v>
      </c>
    </row>
    <row r="2544" spans="1:31">
      <c r="A2544">
        <v>10</v>
      </c>
      <c r="B2544">
        <v>735</v>
      </c>
      <c r="C2544">
        <v>1997</v>
      </c>
      <c r="D2544">
        <v>99</v>
      </c>
      <c r="E2544">
        <v>99</v>
      </c>
      <c r="F2544">
        <v>99</v>
      </c>
      <c r="G2544">
        <v>99</v>
      </c>
      <c r="H2544">
        <v>99</v>
      </c>
      <c r="I2544">
        <v>99</v>
      </c>
      <c r="J2544">
        <v>999</v>
      </c>
      <c r="K2544">
        <v>99</v>
      </c>
      <c r="L2544">
        <v>99</v>
      </c>
      <c r="M2544">
        <v>67</v>
      </c>
      <c r="N2544">
        <v>99</v>
      </c>
      <c r="O2544">
        <v>99</v>
      </c>
      <c r="P2544">
        <v>9999</v>
      </c>
    </row>
    <row r="2545" spans="1:31">
      <c r="A2545">
        <v>10</v>
      </c>
      <c r="B2545">
        <v>736</v>
      </c>
      <c r="C2545">
        <v>1997</v>
      </c>
      <c r="D2545">
        <v>99</v>
      </c>
      <c r="E2545">
        <v>99</v>
      </c>
      <c r="F2545">
        <v>99</v>
      </c>
      <c r="G2545">
        <v>99</v>
      </c>
      <c r="H2545">
        <v>99</v>
      </c>
      <c r="I2545">
        <v>99</v>
      </c>
      <c r="J2545">
        <v>999</v>
      </c>
      <c r="K2545">
        <v>99</v>
      </c>
      <c r="L2545">
        <v>99</v>
      </c>
      <c r="M2545">
        <v>68</v>
      </c>
      <c r="N2545">
        <v>99</v>
      </c>
      <c r="O2545">
        <v>99</v>
      </c>
      <c r="P2545">
        <v>9999</v>
      </c>
    </row>
    <row r="2546" spans="1:31">
      <c r="A2546">
        <v>10</v>
      </c>
      <c r="B2546">
        <v>737</v>
      </c>
      <c r="C2546">
        <v>1996</v>
      </c>
      <c r="D2546">
        <v>99</v>
      </c>
      <c r="E2546">
        <v>99</v>
      </c>
      <c r="F2546">
        <v>99</v>
      </c>
      <c r="G2546">
        <v>99</v>
      </c>
      <c r="H2546">
        <v>99</v>
      </c>
      <c r="I2546">
        <v>99</v>
      </c>
      <c r="J2546">
        <v>999</v>
      </c>
      <c r="K2546">
        <v>99</v>
      </c>
      <c r="L2546">
        <v>99</v>
      </c>
      <c r="M2546">
        <v>35</v>
      </c>
      <c r="N2546">
        <v>99</v>
      </c>
      <c r="O2546">
        <v>99</v>
      </c>
      <c r="P2546">
        <v>9999</v>
      </c>
      <c r="Q2546">
        <v>33</v>
      </c>
      <c r="R2546">
        <v>80</v>
      </c>
      <c r="S2546">
        <v>80</v>
      </c>
      <c r="T2546">
        <v>2.1124999999999998</v>
      </c>
      <c r="U2546">
        <v>35</v>
      </c>
      <c r="V2546">
        <v>80.240000000000009</v>
      </c>
      <c r="W2546">
        <v>74.061520000000016</v>
      </c>
      <c r="X2546">
        <v>0</v>
      </c>
      <c r="Y2546">
        <v>0</v>
      </c>
      <c r="AA2546">
        <v>9.6466151777890623</v>
      </c>
      <c r="AB2546">
        <v>0</v>
      </c>
      <c r="AD2546">
        <v>6.6446065728448236E-3</v>
      </c>
      <c r="AE2546">
        <v>6.8069986257321812E-3</v>
      </c>
    </row>
    <row r="2547" spans="1:31">
      <c r="A2547">
        <v>10</v>
      </c>
      <c r="B2547">
        <v>738</v>
      </c>
      <c r="C2547">
        <v>1996</v>
      </c>
      <c r="D2547">
        <v>99</v>
      </c>
      <c r="E2547">
        <v>99</v>
      </c>
      <c r="F2547">
        <v>99</v>
      </c>
      <c r="G2547">
        <v>99</v>
      </c>
      <c r="H2547">
        <v>99</v>
      </c>
      <c r="I2547">
        <v>99</v>
      </c>
      <c r="J2547">
        <v>999</v>
      </c>
      <c r="K2547">
        <v>99</v>
      </c>
      <c r="L2547">
        <v>99</v>
      </c>
      <c r="M2547">
        <v>36</v>
      </c>
      <c r="N2547">
        <v>99</v>
      </c>
      <c r="O2547">
        <v>99</v>
      </c>
      <c r="P2547">
        <v>9999</v>
      </c>
      <c r="Q2547">
        <v>23</v>
      </c>
      <c r="R2547">
        <v>27</v>
      </c>
      <c r="S2547">
        <v>27</v>
      </c>
      <c r="T2547">
        <v>2</v>
      </c>
      <c r="U2547">
        <v>36</v>
      </c>
      <c r="V2547">
        <v>81.370370370370381</v>
      </c>
      <c r="W2547">
        <v>75.104851851851862</v>
      </c>
      <c r="X2547">
        <v>0</v>
      </c>
      <c r="Y2547">
        <v>0</v>
      </c>
      <c r="AA2547">
        <v>9.3100500950785445</v>
      </c>
      <c r="AB2547">
        <v>0</v>
      </c>
      <c r="AD2547">
        <v>2.2425547183351274E-3</v>
      </c>
      <c r="AE2547">
        <v>2.3297258195310315E-3</v>
      </c>
    </row>
    <row r="2548" spans="1:31">
      <c r="A2548">
        <v>10</v>
      </c>
      <c r="B2548">
        <v>739</v>
      </c>
      <c r="C2548">
        <v>1996</v>
      </c>
      <c r="D2548">
        <v>99</v>
      </c>
      <c r="E2548">
        <v>99</v>
      </c>
      <c r="F2548">
        <v>99</v>
      </c>
      <c r="G2548">
        <v>99</v>
      </c>
      <c r="H2548">
        <v>99</v>
      </c>
      <c r="I2548">
        <v>99</v>
      </c>
      <c r="J2548">
        <v>999</v>
      </c>
      <c r="K2548">
        <v>99</v>
      </c>
      <c r="L2548">
        <v>99</v>
      </c>
      <c r="M2548">
        <v>37</v>
      </c>
      <c r="N2548">
        <v>99</v>
      </c>
      <c r="O2548">
        <v>99</v>
      </c>
      <c r="P2548">
        <v>9999</v>
      </c>
      <c r="Q2548">
        <v>47</v>
      </c>
      <c r="R2548">
        <v>50</v>
      </c>
      <c r="S2548">
        <v>50</v>
      </c>
      <c r="T2548">
        <v>2</v>
      </c>
      <c r="U2548">
        <v>37</v>
      </c>
      <c r="V2548">
        <v>83.771999999999977</v>
      </c>
      <c r="W2548">
        <v>77.321556000000044</v>
      </c>
      <c r="X2548">
        <v>0</v>
      </c>
      <c r="Y2548">
        <v>0</v>
      </c>
      <c r="AA2548">
        <v>9.7895633952929675</v>
      </c>
      <c r="AB2548">
        <v>0</v>
      </c>
      <c r="AD2548">
        <v>4.1528791080280144E-3</v>
      </c>
      <c r="AE2548">
        <v>4.441642952975733E-3</v>
      </c>
    </row>
    <row r="2549" spans="1:31">
      <c r="A2549">
        <v>10</v>
      </c>
      <c r="B2549">
        <v>740</v>
      </c>
      <c r="C2549">
        <v>1996</v>
      </c>
      <c r="D2549">
        <v>99</v>
      </c>
      <c r="E2549">
        <v>99</v>
      </c>
      <c r="F2549">
        <v>99</v>
      </c>
      <c r="G2549">
        <v>99</v>
      </c>
      <c r="H2549">
        <v>99</v>
      </c>
      <c r="I2549">
        <v>99</v>
      </c>
      <c r="J2549">
        <v>999</v>
      </c>
      <c r="K2549">
        <v>99</v>
      </c>
      <c r="L2549">
        <v>99</v>
      </c>
      <c r="M2549">
        <v>38</v>
      </c>
      <c r="N2549">
        <v>99</v>
      </c>
      <c r="O2549">
        <v>99</v>
      </c>
      <c r="P2549">
        <v>9999</v>
      </c>
      <c r="Q2549">
        <v>70</v>
      </c>
      <c r="R2549">
        <v>79</v>
      </c>
      <c r="S2549">
        <v>79</v>
      </c>
      <c r="T2549">
        <v>2</v>
      </c>
      <c r="U2549">
        <v>38</v>
      </c>
      <c r="V2549">
        <v>80.663291139240499</v>
      </c>
      <c r="W2549">
        <v>74.452217721518991</v>
      </c>
      <c r="X2549">
        <v>0</v>
      </c>
      <c r="Y2549">
        <v>0</v>
      </c>
      <c r="AA2549">
        <v>8.7546616327673057</v>
      </c>
      <c r="AB2549">
        <v>0</v>
      </c>
      <c r="AD2549">
        <v>6.5615489906842607E-3</v>
      </c>
      <c r="AE2549">
        <v>6.7573713301682051E-3</v>
      </c>
    </row>
    <row r="2550" spans="1:31">
      <c r="A2550">
        <v>10</v>
      </c>
      <c r="B2550">
        <v>741</v>
      </c>
      <c r="C2550">
        <v>1996</v>
      </c>
      <c r="D2550">
        <v>99</v>
      </c>
      <c r="E2550">
        <v>99</v>
      </c>
      <c r="F2550">
        <v>99</v>
      </c>
      <c r="G2550">
        <v>99</v>
      </c>
      <c r="H2550">
        <v>99</v>
      </c>
      <c r="I2550">
        <v>99</v>
      </c>
      <c r="J2550">
        <v>999</v>
      </c>
      <c r="K2550">
        <v>99</v>
      </c>
      <c r="L2550">
        <v>99</v>
      </c>
      <c r="M2550">
        <v>39</v>
      </c>
      <c r="N2550">
        <v>99</v>
      </c>
      <c r="O2550">
        <v>99</v>
      </c>
      <c r="P2550">
        <v>9999</v>
      </c>
      <c r="Q2550">
        <v>95</v>
      </c>
      <c r="R2550">
        <v>112.5</v>
      </c>
      <c r="S2550">
        <v>112.5</v>
      </c>
      <c r="T2550">
        <v>2.0088888888888889</v>
      </c>
      <c r="U2550">
        <v>39.173333333333346</v>
      </c>
      <c r="V2550">
        <v>80.640888888888853</v>
      </c>
      <c r="W2550">
        <v>74.431540444444394</v>
      </c>
      <c r="X2550">
        <v>0</v>
      </c>
      <c r="Y2550">
        <v>0</v>
      </c>
      <c r="AA2550">
        <v>9.7110408329400713</v>
      </c>
      <c r="AB2550">
        <v>2.5942157881632575</v>
      </c>
      <c r="AC2550">
        <v>2.0062119485034402</v>
      </c>
      <c r="AD2550">
        <v>9.3439779930630327E-3</v>
      </c>
      <c r="AE2550">
        <v>9.6201664120926112E-3</v>
      </c>
    </row>
    <row r="2551" spans="1:31">
      <c r="A2551">
        <v>10</v>
      </c>
      <c r="B2551">
        <v>742</v>
      </c>
      <c r="C2551">
        <v>1996</v>
      </c>
      <c r="D2551">
        <v>99</v>
      </c>
      <c r="E2551">
        <v>99</v>
      </c>
      <c r="F2551">
        <v>99</v>
      </c>
      <c r="G2551">
        <v>99</v>
      </c>
      <c r="H2551">
        <v>99</v>
      </c>
      <c r="I2551">
        <v>99</v>
      </c>
      <c r="J2551">
        <v>999</v>
      </c>
      <c r="K2551">
        <v>99</v>
      </c>
      <c r="L2551">
        <v>99</v>
      </c>
      <c r="M2551">
        <v>40</v>
      </c>
      <c r="N2551">
        <v>99</v>
      </c>
      <c r="O2551">
        <v>99</v>
      </c>
      <c r="P2551">
        <v>9999</v>
      </c>
      <c r="Q2551">
        <v>196</v>
      </c>
      <c r="R2551">
        <v>251</v>
      </c>
      <c r="S2551">
        <v>248</v>
      </c>
      <c r="T2551">
        <v>5</v>
      </c>
      <c r="U2551">
        <v>40.483870967741936</v>
      </c>
      <c r="V2551">
        <v>82.226209677419334</v>
      </c>
      <c r="W2551">
        <v>75.623474193548404</v>
      </c>
      <c r="X2551">
        <v>0</v>
      </c>
      <c r="Y2551">
        <v>0</v>
      </c>
      <c r="AA2551">
        <v>9.4495275387046984</v>
      </c>
      <c r="AD2551">
        <v>2.0847453122300626E-2</v>
      </c>
      <c r="AE2551">
        <v>2.1546729573152006E-2</v>
      </c>
    </row>
    <row r="2552" spans="1:31">
      <c r="A2552">
        <v>10</v>
      </c>
      <c r="B2552">
        <v>743</v>
      </c>
      <c r="C2552">
        <v>1996</v>
      </c>
      <c r="D2552">
        <v>99</v>
      </c>
      <c r="E2552">
        <v>99</v>
      </c>
      <c r="F2552">
        <v>99</v>
      </c>
      <c r="G2552">
        <v>99</v>
      </c>
      <c r="H2552">
        <v>99</v>
      </c>
      <c r="I2552">
        <v>99</v>
      </c>
      <c r="J2552">
        <v>999</v>
      </c>
      <c r="K2552">
        <v>99</v>
      </c>
      <c r="L2552">
        <v>99</v>
      </c>
      <c r="M2552">
        <v>41</v>
      </c>
      <c r="N2552">
        <v>99</v>
      </c>
      <c r="O2552">
        <v>99</v>
      </c>
      <c r="P2552">
        <v>9999</v>
      </c>
      <c r="Q2552">
        <v>310</v>
      </c>
      <c r="R2552">
        <v>396</v>
      </c>
      <c r="S2552">
        <v>396</v>
      </c>
      <c r="T2552">
        <v>5</v>
      </c>
      <c r="U2552">
        <v>41</v>
      </c>
      <c r="V2552">
        <v>81.423232323232355</v>
      </c>
      <c r="W2552">
        <v>75.153643434343394</v>
      </c>
      <c r="X2552">
        <v>0</v>
      </c>
      <c r="Y2552">
        <v>0</v>
      </c>
      <c r="AA2552">
        <v>8.8804863592202903</v>
      </c>
      <c r="AB2552">
        <v>0</v>
      </c>
      <c r="AD2552">
        <v>3.2890802535581867E-2</v>
      </c>
      <c r="AE2552">
        <v>3.4191509983901129E-2</v>
      </c>
    </row>
    <row r="2553" spans="1:31">
      <c r="A2553">
        <v>10</v>
      </c>
      <c r="B2553">
        <v>744</v>
      </c>
      <c r="C2553">
        <v>1996</v>
      </c>
      <c r="D2553">
        <v>99</v>
      </c>
      <c r="E2553">
        <v>99</v>
      </c>
      <c r="F2553">
        <v>99</v>
      </c>
      <c r="G2553">
        <v>99</v>
      </c>
      <c r="H2553">
        <v>99</v>
      </c>
      <c r="I2553">
        <v>99</v>
      </c>
      <c r="J2553">
        <v>999</v>
      </c>
      <c r="K2553">
        <v>99</v>
      </c>
      <c r="L2553">
        <v>99</v>
      </c>
      <c r="M2553">
        <v>42</v>
      </c>
      <c r="N2553">
        <v>99</v>
      </c>
      <c r="O2553">
        <v>99</v>
      </c>
      <c r="P2553">
        <v>9999</v>
      </c>
      <c r="Q2553">
        <v>454</v>
      </c>
      <c r="R2553">
        <v>620</v>
      </c>
      <c r="S2553">
        <v>620</v>
      </c>
      <c r="T2553">
        <v>5</v>
      </c>
      <c r="U2553">
        <v>42</v>
      </c>
      <c r="V2553">
        <v>81.657580645161374</v>
      </c>
      <c r="W2553">
        <v>75.369946935483782</v>
      </c>
      <c r="X2553">
        <v>0</v>
      </c>
      <c r="Y2553">
        <v>0</v>
      </c>
      <c r="AA2553">
        <v>8.2069863988000478</v>
      </c>
      <c r="AB2553">
        <v>0</v>
      </c>
      <c r="AD2553">
        <v>5.1495700939547362E-2</v>
      </c>
      <c r="AE2553">
        <v>5.3686235718466611E-2</v>
      </c>
    </row>
    <row r="2554" spans="1:31">
      <c r="A2554">
        <v>10</v>
      </c>
      <c r="B2554">
        <v>745</v>
      </c>
      <c r="C2554">
        <v>1996</v>
      </c>
      <c r="D2554">
        <v>99</v>
      </c>
      <c r="E2554">
        <v>99</v>
      </c>
      <c r="F2554">
        <v>99</v>
      </c>
      <c r="G2554">
        <v>99</v>
      </c>
      <c r="H2554">
        <v>99</v>
      </c>
      <c r="I2554">
        <v>99</v>
      </c>
      <c r="J2554">
        <v>999</v>
      </c>
      <c r="K2554">
        <v>99</v>
      </c>
      <c r="L2554">
        <v>99</v>
      </c>
      <c r="M2554">
        <v>43</v>
      </c>
      <c r="N2554">
        <v>99</v>
      </c>
      <c r="O2554">
        <v>99</v>
      </c>
      <c r="P2554">
        <v>9999</v>
      </c>
      <c r="Q2554">
        <v>705</v>
      </c>
      <c r="R2554">
        <v>1066</v>
      </c>
      <c r="S2554">
        <v>1066</v>
      </c>
      <c r="T2554">
        <v>5</v>
      </c>
      <c r="U2554">
        <v>43</v>
      </c>
      <c r="V2554">
        <v>80.954971857410996</v>
      </c>
      <c r="W2554">
        <v>74.721439024390108</v>
      </c>
      <c r="X2554">
        <v>0</v>
      </c>
      <c r="Y2554">
        <v>0</v>
      </c>
      <c r="AA2554">
        <v>7.950414256806611</v>
      </c>
      <c r="AB2554">
        <v>0</v>
      </c>
      <c r="AD2554">
        <v>8.8539382583157245E-2</v>
      </c>
      <c r="AE2554">
        <v>9.15114605252111E-2</v>
      </c>
    </row>
    <row r="2555" spans="1:31">
      <c r="A2555">
        <v>10</v>
      </c>
      <c r="B2555">
        <v>746</v>
      </c>
      <c r="C2555">
        <v>1996</v>
      </c>
      <c r="D2555">
        <v>99</v>
      </c>
      <c r="E2555">
        <v>99</v>
      </c>
      <c r="F2555">
        <v>99</v>
      </c>
      <c r="G2555">
        <v>99</v>
      </c>
      <c r="H2555">
        <v>99</v>
      </c>
      <c r="I2555">
        <v>99</v>
      </c>
      <c r="J2555">
        <v>999</v>
      </c>
      <c r="K2555">
        <v>99</v>
      </c>
      <c r="L2555">
        <v>99</v>
      </c>
      <c r="M2555">
        <v>44</v>
      </c>
      <c r="N2555">
        <v>99</v>
      </c>
      <c r="O2555">
        <v>99</v>
      </c>
      <c r="P2555">
        <v>9999</v>
      </c>
      <c r="Q2555">
        <v>1182</v>
      </c>
      <c r="R2555">
        <v>2060</v>
      </c>
      <c r="S2555">
        <v>2060</v>
      </c>
      <c r="T2555">
        <v>5</v>
      </c>
      <c r="U2555">
        <v>44</v>
      </c>
      <c r="V2555">
        <v>80.768155339805858</v>
      </c>
      <c r="W2555">
        <v>74.549007378640638</v>
      </c>
      <c r="X2555">
        <v>0</v>
      </c>
      <c r="Y2555">
        <v>0</v>
      </c>
      <c r="AA2555">
        <v>8.0554384285914704</v>
      </c>
      <c r="AB2555">
        <v>0</v>
      </c>
      <c r="AD2555">
        <v>0.17109861925075412</v>
      </c>
      <c r="AE2555">
        <v>0.17643394319323596</v>
      </c>
    </row>
    <row r="2556" spans="1:31">
      <c r="A2556">
        <v>10</v>
      </c>
      <c r="B2556">
        <v>747</v>
      </c>
      <c r="C2556">
        <v>1996</v>
      </c>
      <c r="D2556">
        <v>99</v>
      </c>
      <c r="E2556">
        <v>99</v>
      </c>
      <c r="F2556">
        <v>99</v>
      </c>
      <c r="G2556">
        <v>99</v>
      </c>
      <c r="H2556">
        <v>99</v>
      </c>
      <c r="I2556">
        <v>99</v>
      </c>
      <c r="J2556">
        <v>999</v>
      </c>
      <c r="K2556">
        <v>99</v>
      </c>
      <c r="L2556">
        <v>99</v>
      </c>
      <c r="M2556">
        <v>45</v>
      </c>
      <c r="N2556">
        <v>99</v>
      </c>
      <c r="O2556">
        <v>99</v>
      </c>
      <c r="P2556">
        <v>9999</v>
      </c>
      <c r="Q2556">
        <v>1720</v>
      </c>
      <c r="R2556">
        <v>4099.5</v>
      </c>
      <c r="S2556">
        <v>4099.5</v>
      </c>
      <c r="T2556">
        <v>8.0043907793633355</v>
      </c>
      <c r="U2556">
        <v>45.016465422612512</v>
      </c>
      <c r="V2556">
        <v>79.891108671789411</v>
      </c>
      <c r="W2556">
        <v>73.725804220026944</v>
      </c>
      <c r="X2556">
        <v>0</v>
      </c>
      <c r="Y2556">
        <v>0</v>
      </c>
      <c r="AA2556">
        <v>7.7220018551266092</v>
      </c>
      <c r="AD2556">
        <v>0.34049455806721673</v>
      </c>
      <c r="AE2556">
        <v>0.34723497625750238</v>
      </c>
    </row>
    <row r="2557" spans="1:31">
      <c r="A2557">
        <v>10</v>
      </c>
      <c r="B2557">
        <v>748</v>
      </c>
      <c r="C2557">
        <v>1996</v>
      </c>
      <c r="D2557">
        <v>99</v>
      </c>
      <c r="E2557">
        <v>99</v>
      </c>
      <c r="F2557">
        <v>99</v>
      </c>
      <c r="G2557">
        <v>99</v>
      </c>
      <c r="H2557">
        <v>99</v>
      </c>
      <c r="I2557">
        <v>99</v>
      </c>
      <c r="J2557">
        <v>999</v>
      </c>
      <c r="K2557">
        <v>99</v>
      </c>
      <c r="L2557">
        <v>99</v>
      </c>
      <c r="M2557">
        <v>46</v>
      </c>
      <c r="N2557">
        <v>99</v>
      </c>
      <c r="O2557">
        <v>99</v>
      </c>
      <c r="P2557">
        <v>9999</v>
      </c>
      <c r="Q2557">
        <v>2408</v>
      </c>
      <c r="R2557">
        <v>7048.5</v>
      </c>
      <c r="S2557">
        <v>7048.5</v>
      </c>
      <c r="T2557">
        <v>8.0025537348372016</v>
      </c>
      <c r="U2557">
        <v>46.009789316875931</v>
      </c>
      <c r="V2557">
        <v>79.976931261970748</v>
      </c>
      <c r="W2557">
        <v>73.818707554798976</v>
      </c>
      <c r="X2557">
        <v>0</v>
      </c>
      <c r="Y2557">
        <v>0</v>
      </c>
      <c r="AA2557">
        <v>7.567811696945661</v>
      </c>
      <c r="AB2557">
        <v>0.67097894569627203</v>
      </c>
      <c r="AC2557">
        <v>1.7716474518888077</v>
      </c>
      <c r="AD2557">
        <v>0.58543136785870897</v>
      </c>
      <c r="AE2557">
        <v>0.59777286376827643</v>
      </c>
    </row>
    <row r="2558" spans="1:31">
      <c r="A2558">
        <v>10</v>
      </c>
      <c r="B2558">
        <v>749</v>
      </c>
      <c r="C2558">
        <v>1996</v>
      </c>
      <c r="D2558">
        <v>99</v>
      </c>
      <c r="E2558">
        <v>99</v>
      </c>
      <c r="F2558">
        <v>99</v>
      </c>
      <c r="G2558">
        <v>99</v>
      </c>
      <c r="H2558">
        <v>99</v>
      </c>
      <c r="I2558">
        <v>99</v>
      </c>
      <c r="J2558">
        <v>999</v>
      </c>
      <c r="K2558">
        <v>99</v>
      </c>
      <c r="L2558">
        <v>99</v>
      </c>
      <c r="M2558">
        <v>47</v>
      </c>
      <c r="N2558">
        <v>99</v>
      </c>
      <c r="O2558">
        <v>99</v>
      </c>
      <c r="P2558">
        <v>9999</v>
      </c>
      <c r="Q2558">
        <v>3106</v>
      </c>
      <c r="R2558">
        <v>11926.5</v>
      </c>
      <c r="S2558">
        <v>11926.5</v>
      </c>
      <c r="T2558">
        <v>8.0017607848069439</v>
      </c>
      <c r="U2558">
        <v>47.005911206137611</v>
      </c>
      <c r="V2558">
        <v>79.7797509747205</v>
      </c>
      <c r="W2558">
        <v>73.63671014966657</v>
      </c>
      <c r="X2558">
        <v>0</v>
      </c>
      <c r="Y2558">
        <v>0</v>
      </c>
      <c r="AA2558">
        <v>7.3866667877103218</v>
      </c>
      <c r="AB2558">
        <v>0.52705952805045486</v>
      </c>
      <c r="AC2558">
        <v>1.4976902809569403</v>
      </c>
      <c r="AD2558">
        <v>0.99058625363792174</v>
      </c>
      <c r="AE2558">
        <v>1.008975091100683</v>
      </c>
    </row>
    <row r="2559" spans="1:31">
      <c r="A2559">
        <v>10</v>
      </c>
      <c r="B2559">
        <v>750</v>
      </c>
      <c r="C2559">
        <v>1996</v>
      </c>
      <c r="D2559">
        <v>99</v>
      </c>
      <c r="E2559">
        <v>99</v>
      </c>
      <c r="F2559">
        <v>99</v>
      </c>
      <c r="G2559">
        <v>99</v>
      </c>
      <c r="H2559">
        <v>99</v>
      </c>
      <c r="I2559">
        <v>99</v>
      </c>
      <c r="J2559">
        <v>999</v>
      </c>
      <c r="K2559">
        <v>99</v>
      </c>
      <c r="L2559">
        <v>99</v>
      </c>
      <c r="M2559">
        <v>48</v>
      </c>
      <c r="N2559">
        <v>99</v>
      </c>
      <c r="O2559">
        <v>99</v>
      </c>
      <c r="P2559">
        <v>9999</v>
      </c>
      <c r="Q2559">
        <v>3843</v>
      </c>
      <c r="R2559">
        <v>20580.5</v>
      </c>
      <c r="S2559">
        <v>20579.5</v>
      </c>
      <c r="T2559">
        <v>8.0009717936882012</v>
      </c>
      <c r="U2559">
        <v>48.008163463640997</v>
      </c>
      <c r="V2559">
        <v>79.516479992225186</v>
      </c>
      <c r="W2559">
        <v>73.391800403314051</v>
      </c>
      <c r="X2559">
        <v>0</v>
      </c>
      <c r="Y2559">
        <v>0</v>
      </c>
      <c r="AA2559">
        <v>7.2973843872749411</v>
      </c>
      <c r="AB2559">
        <v>0.23645590340804157</v>
      </c>
      <c r="AC2559">
        <v>-7.0991494822402279</v>
      </c>
      <c r="AD2559">
        <v>1.7093665696554106</v>
      </c>
      <c r="AE2559">
        <v>1.7352234793734074</v>
      </c>
    </row>
    <row r="2560" spans="1:31">
      <c r="A2560">
        <v>10</v>
      </c>
      <c r="B2560">
        <v>751</v>
      </c>
      <c r="C2560">
        <v>1996</v>
      </c>
      <c r="D2560">
        <v>99</v>
      </c>
      <c r="E2560">
        <v>99</v>
      </c>
      <c r="F2560">
        <v>99</v>
      </c>
      <c r="G2560">
        <v>99</v>
      </c>
      <c r="H2560">
        <v>99</v>
      </c>
      <c r="I2560">
        <v>99</v>
      </c>
      <c r="J2560">
        <v>999</v>
      </c>
      <c r="K2560">
        <v>99</v>
      </c>
      <c r="L2560">
        <v>99</v>
      </c>
      <c r="M2560">
        <v>49</v>
      </c>
      <c r="N2560">
        <v>99</v>
      </c>
      <c r="O2560">
        <v>99</v>
      </c>
      <c r="P2560">
        <v>9999</v>
      </c>
      <c r="Q2560">
        <v>4396</v>
      </c>
      <c r="R2560">
        <v>33798.5</v>
      </c>
      <c r="S2560">
        <v>33798.5</v>
      </c>
      <c r="T2560">
        <v>8.0017160524875379</v>
      </c>
      <c r="U2560">
        <v>49.009423495125539</v>
      </c>
      <c r="V2560">
        <v>79.109916120539197</v>
      </c>
      <c r="W2560">
        <v>73.016366178972149</v>
      </c>
      <c r="X2560">
        <v>0</v>
      </c>
      <c r="Y2560">
        <v>0</v>
      </c>
      <c r="AA2560">
        <v>7.1132118163687217</v>
      </c>
      <c r="AB2560">
        <v>0.18822998039726516</v>
      </c>
      <c r="AC2560">
        <v>-12.47267404699428</v>
      </c>
      <c r="AD2560">
        <v>2.8072216906536962</v>
      </c>
      <c r="AE2560">
        <v>2.8352456764538325</v>
      </c>
    </row>
    <row r="2561" spans="1:31">
      <c r="A2561">
        <v>10</v>
      </c>
      <c r="B2561">
        <v>752</v>
      </c>
      <c r="C2561">
        <v>1996</v>
      </c>
      <c r="D2561">
        <v>99</v>
      </c>
      <c r="E2561">
        <v>99</v>
      </c>
      <c r="F2561">
        <v>99</v>
      </c>
      <c r="G2561">
        <v>99</v>
      </c>
      <c r="H2561">
        <v>99</v>
      </c>
      <c r="I2561">
        <v>99</v>
      </c>
      <c r="J2561">
        <v>999</v>
      </c>
      <c r="K2561">
        <v>99</v>
      </c>
      <c r="L2561">
        <v>99</v>
      </c>
      <c r="M2561">
        <v>50</v>
      </c>
      <c r="N2561">
        <v>99</v>
      </c>
      <c r="O2561">
        <v>99</v>
      </c>
      <c r="P2561">
        <v>9999</v>
      </c>
      <c r="Q2561">
        <v>4925</v>
      </c>
      <c r="R2561">
        <v>54720.75</v>
      </c>
      <c r="S2561">
        <v>54719.75</v>
      </c>
      <c r="T2561">
        <v>11.001311202788706</v>
      </c>
      <c r="U2561">
        <v>50.00662466476912</v>
      </c>
      <c r="V2561">
        <v>78.939214817319098</v>
      </c>
      <c r="W2561">
        <v>72.858685598892563</v>
      </c>
      <c r="X2561">
        <v>0</v>
      </c>
      <c r="Y2561">
        <v>0</v>
      </c>
      <c r="AA2561">
        <v>7.0985131965752686</v>
      </c>
      <c r="AD2561">
        <v>4.5449731890124783</v>
      </c>
      <c r="AE2561">
        <v>4.5803481688813763</v>
      </c>
    </row>
    <row r="2562" spans="1:31">
      <c r="A2562">
        <v>10</v>
      </c>
      <c r="B2562">
        <v>753</v>
      </c>
      <c r="C2562">
        <v>1996</v>
      </c>
      <c r="D2562">
        <v>99</v>
      </c>
      <c r="E2562">
        <v>99</v>
      </c>
      <c r="F2562">
        <v>99</v>
      </c>
      <c r="G2562">
        <v>99</v>
      </c>
      <c r="H2562">
        <v>99</v>
      </c>
      <c r="I2562">
        <v>99</v>
      </c>
      <c r="J2562">
        <v>999</v>
      </c>
      <c r="K2562">
        <v>99</v>
      </c>
      <c r="L2562">
        <v>99</v>
      </c>
      <c r="M2562">
        <v>51</v>
      </c>
      <c r="N2562">
        <v>99</v>
      </c>
      <c r="O2562">
        <v>99</v>
      </c>
      <c r="P2562">
        <v>9999</v>
      </c>
      <c r="Q2562">
        <v>5340</v>
      </c>
      <c r="R2562">
        <v>80446.5</v>
      </c>
      <c r="S2562">
        <v>80445.5</v>
      </c>
      <c r="T2562">
        <v>11.001348722442868</v>
      </c>
      <c r="U2562">
        <v>51.006022711027967</v>
      </c>
      <c r="V2562">
        <v>78.682680821177158</v>
      </c>
      <c r="W2562">
        <v>72.623767895033509</v>
      </c>
      <c r="X2562">
        <v>0</v>
      </c>
      <c r="Y2562">
        <v>0</v>
      </c>
      <c r="AA2562">
        <v>6.9762425896713172</v>
      </c>
      <c r="AB2562">
        <v>0.44648310209551562</v>
      </c>
      <c r="AC2562">
        <v>0.23955347952717329</v>
      </c>
      <c r="AD2562">
        <v>6.6816917832795113</v>
      </c>
      <c r="AE2562">
        <v>6.712025343217598</v>
      </c>
    </row>
    <row r="2563" spans="1:31">
      <c r="A2563">
        <v>10</v>
      </c>
      <c r="B2563">
        <v>754</v>
      </c>
      <c r="C2563">
        <v>1996</v>
      </c>
      <c r="D2563">
        <v>99</v>
      </c>
      <c r="E2563">
        <v>99</v>
      </c>
      <c r="F2563">
        <v>99</v>
      </c>
      <c r="G2563">
        <v>99</v>
      </c>
      <c r="H2563">
        <v>99</v>
      </c>
      <c r="I2563">
        <v>99</v>
      </c>
      <c r="J2563">
        <v>999</v>
      </c>
      <c r="K2563">
        <v>99</v>
      </c>
      <c r="L2563">
        <v>99</v>
      </c>
      <c r="M2563">
        <v>52</v>
      </c>
      <c r="N2563">
        <v>99</v>
      </c>
      <c r="O2563">
        <v>99</v>
      </c>
      <c r="P2563">
        <v>9999</v>
      </c>
      <c r="Q2563">
        <v>5642</v>
      </c>
      <c r="R2563">
        <v>112449.75</v>
      </c>
      <c r="S2563">
        <v>112442.75</v>
      </c>
      <c r="T2563">
        <v>11.001420634550097</v>
      </c>
      <c r="U2563">
        <v>52.00982722318691</v>
      </c>
      <c r="V2563">
        <v>78.554094416936394</v>
      </c>
      <c r="W2563">
        <v>72.502482251634817</v>
      </c>
      <c r="X2563">
        <v>0</v>
      </c>
      <c r="Y2563">
        <v>0</v>
      </c>
      <c r="AA2563">
        <v>7.0051275320580944</v>
      </c>
      <c r="AD2563">
        <v>9.3398043495594631</v>
      </c>
      <c r="AE2563">
        <v>9.3660697809085054</v>
      </c>
    </row>
    <row r="2564" spans="1:31">
      <c r="A2564">
        <v>10</v>
      </c>
      <c r="B2564">
        <v>755</v>
      </c>
      <c r="C2564">
        <v>1996</v>
      </c>
      <c r="D2564">
        <v>99</v>
      </c>
      <c r="E2564">
        <v>99</v>
      </c>
      <c r="F2564">
        <v>99</v>
      </c>
      <c r="G2564">
        <v>99</v>
      </c>
      <c r="H2564">
        <v>99</v>
      </c>
      <c r="I2564">
        <v>99</v>
      </c>
      <c r="J2564">
        <v>999</v>
      </c>
      <c r="K2564">
        <v>99</v>
      </c>
      <c r="L2564">
        <v>99</v>
      </c>
      <c r="M2564">
        <v>53</v>
      </c>
      <c r="N2564">
        <v>99</v>
      </c>
      <c r="O2564">
        <v>99</v>
      </c>
      <c r="P2564">
        <v>9999</v>
      </c>
      <c r="Q2564">
        <v>5815</v>
      </c>
      <c r="R2564">
        <v>139991.5</v>
      </c>
      <c r="S2564">
        <v>139988.5</v>
      </c>
      <c r="T2564">
        <v>11.001010775654237</v>
      </c>
      <c r="U2564">
        <v>53.005489736656955</v>
      </c>
      <c r="V2564">
        <v>78.440203302414602</v>
      </c>
      <c r="W2564">
        <v>72.397836442279285</v>
      </c>
      <c r="X2564">
        <v>0</v>
      </c>
      <c r="Y2564">
        <v>0</v>
      </c>
      <c r="AA2564">
        <v>6.9691859735977708</v>
      </c>
      <c r="AD2564">
        <v>11.627355513030077</v>
      </c>
      <c r="AE2564">
        <v>11.643699877127403</v>
      </c>
    </row>
    <row r="2565" spans="1:31">
      <c r="A2565">
        <v>10</v>
      </c>
      <c r="B2565">
        <v>756</v>
      </c>
      <c r="C2565">
        <v>1996</v>
      </c>
      <c r="D2565">
        <v>99</v>
      </c>
      <c r="E2565">
        <v>99</v>
      </c>
      <c r="F2565">
        <v>99</v>
      </c>
      <c r="G2565">
        <v>99</v>
      </c>
      <c r="H2565">
        <v>99</v>
      </c>
      <c r="I2565">
        <v>99</v>
      </c>
      <c r="J2565">
        <v>999</v>
      </c>
      <c r="K2565">
        <v>99</v>
      </c>
      <c r="L2565">
        <v>99</v>
      </c>
      <c r="M2565">
        <v>54</v>
      </c>
      <c r="N2565">
        <v>99</v>
      </c>
      <c r="O2565">
        <v>99</v>
      </c>
      <c r="P2565">
        <v>9999</v>
      </c>
      <c r="Q2565">
        <v>5914</v>
      </c>
      <c r="R2565">
        <v>160329.75</v>
      </c>
      <c r="S2565">
        <v>160322.75</v>
      </c>
      <c r="T2565">
        <v>11.000697001024452</v>
      </c>
      <c r="U2565">
        <v>54.00513651368879</v>
      </c>
      <c r="V2565">
        <v>78.26575641947305</v>
      </c>
      <c r="W2565">
        <v>72.237274147305982</v>
      </c>
      <c r="X2565">
        <v>0</v>
      </c>
      <c r="Y2565">
        <v>0</v>
      </c>
      <c r="AA2565">
        <v>7.0802739430386072</v>
      </c>
      <c r="AD2565">
        <v>13.316601383407088</v>
      </c>
      <c r="AE2565">
        <v>13.305449721253416</v>
      </c>
    </row>
    <row r="2566" spans="1:31">
      <c r="A2566">
        <v>10</v>
      </c>
      <c r="B2566">
        <v>757</v>
      </c>
      <c r="C2566">
        <v>1996</v>
      </c>
      <c r="D2566">
        <v>99</v>
      </c>
      <c r="E2566">
        <v>99</v>
      </c>
      <c r="F2566">
        <v>99</v>
      </c>
      <c r="G2566">
        <v>99</v>
      </c>
      <c r="H2566">
        <v>99</v>
      </c>
      <c r="I2566">
        <v>99</v>
      </c>
      <c r="J2566">
        <v>999</v>
      </c>
      <c r="K2566">
        <v>99</v>
      </c>
      <c r="L2566">
        <v>99</v>
      </c>
      <c r="M2566">
        <v>55</v>
      </c>
      <c r="N2566">
        <v>99</v>
      </c>
      <c r="O2566">
        <v>99</v>
      </c>
      <c r="P2566">
        <v>9999</v>
      </c>
      <c r="Q2566">
        <v>5930</v>
      </c>
      <c r="R2566">
        <v>164871.75</v>
      </c>
      <c r="S2566">
        <v>164867.25</v>
      </c>
      <c r="T2566">
        <v>14.002671773666499</v>
      </c>
      <c r="U2566">
        <v>55.012927067079723</v>
      </c>
      <c r="V2566">
        <v>78.12319911929103</v>
      </c>
      <c r="W2566">
        <v>72.105177811844925</v>
      </c>
      <c r="X2566">
        <v>0</v>
      </c>
      <c r="Y2566">
        <v>0</v>
      </c>
      <c r="AA2566">
        <v>7.1322231953961115</v>
      </c>
      <c r="AD2566">
        <v>13.693848921580352</v>
      </c>
      <c r="AE2566">
        <v>13.657584650659121</v>
      </c>
    </row>
    <row r="2567" spans="1:31">
      <c r="A2567">
        <v>10</v>
      </c>
      <c r="B2567">
        <v>758</v>
      </c>
      <c r="C2567">
        <v>1996</v>
      </c>
      <c r="D2567">
        <v>99</v>
      </c>
      <c r="E2567">
        <v>99</v>
      </c>
      <c r="F2567">
        <v>99</v>
      </c>
      <c r="G2567">
        <v>99</v>
      </c>
      <c r="H2567">
        <v>99</v>
      </c>
      <c r="I2567">
        <v>99</v>
      </c>
      <c r="J2567">
        <v>999</v>
      </c>
      <c r="K2567">
        <v>99</v>
      </c>
      <c r="L2567">
        <v>99</v>
      </c>
      <c r="M2567">
        <v>56</v>
      </c>
      <c r="N2567">
        <v>99</v>
      </c>
      <c r="O2567">
        <v>99</v>
      </c>
      <c r="P2567">
        <v>9999</v>
      </c>
      <c r="Q2567">
        <v>5879</v>
      </c>
      <c r="R2567">
        <v>148803.25</v>
      </c>
      <c r="S2567">
        <v>148785.25</v>
      </c>
      <c r="T2567">
        <v>14.000211688924804</v>
      </c>
      <c r="U2567">
        <v>56.008186295348494</v>
      </c>
      <c r="V2567">
        <v>78.109551854098854</v>
      </c>
      <c r="W2567">
        <v>72.093033201880345</v>
      </c>
      <c r="X2567">
        <v>0</v>
      </c>
      <c r="Y2567">
        <v>0</v>
      </c>
      <c r="AA2567">
        <v>7.1693978580048636</v>
      </c>
      <c r="AD2567">
        <v>12.359238162633391</v>
      </c>
      <c r="AE2567">
        <v>12.323277611406548</v>
      </c>
    </row>
    <row r="2568" spans="1:31">
      <c r="A2568">
        <v>10</v>
      </c>
      <c r="B2568">
        <v>759</v>
      </c>
      <c r="C2568">
        <v>1996</v>
      </c>
      <c r="D2568">
        <v>99</v>
      </c>
      <c r="E2568">
        <v>99</v>
      </c>
      <c r="F2568">
        <v>99</v>
      </c>
      <c r="G2568">
        <v>99</v>
      </c>
      <c r="H2568">
        <v>99</v>
      </c>
      <c r="I2568">
        <v>99</v>
      </c>
      <c r="J2568">
        <v>999</v>
      </c>
      <c r="K2568">
        <v>99</v>
      </c>
      <c r="L2568">
        <v>99</v>
      </c>
      <c r="M2568">
        <v>57</v>
      </c>
      <c r="N2568">
        <v>99</v>
      </c>
      <c r="O2568">
        <v>99</v>
      </c>
      <c r="P2568">
        <v>9999</v>
      </c>
      <c r="Q2568">
        <v>5603</v>
      </c>
      <c r="R2568">
        <v>113889.5</v>
      </c>
      <c r="S2568">
        <v>113888.5</v>
      </c>
      <c r="T2568">
        <v>14.00110633552698</v>
      </c>
      <c r="U2568">
        <v>57.005755629409478</v>
      </c>
      <c r="V2568">
        <v>78.160794110029201</v>
      </c>
      <c r="W2568">
        <v>72.141358578785443</v>
      </c>
      <c r="X2568">
        <v>0</v>
      </c>
      <c r="Y2568">
        <v>0</v>
      </c>
      <c r="AA2568">
        <v>7.2385268904341116</v>
      </c>
      <c r="AD2568">
        <v>9.4593865034751285</v>
      </c>
      <c r="AE2568">
        <v>9.4392446980114322</v>
      </c>
    </row>
    <row r="2569" spans="1:31">
      <c r="A2569">
        <v>10</v>
      </c>
      <c r="B2569">
        <v>760</v>
      </c>
      <c r="C2569">
        <v>1996</v>
      </c>
      <c r="D2569">
        <v>99</v>
      </c>
      <c r="E2569">
        <v>99</v>
      </c>
      <c r="F2569">
        <v>99</v>
      </c>
      <c r="G2569">
        <v>99</v>
      </c>
      <c r="H2569">
        <v>99</v>
      </c>
      <c r="I2569">
        <v>99</v>
      </c>
      <c r="J2569">
        <v>999</v>
      </c>
      <c r="K2569">
        <v>99</v>
      </c>
      <c r="L2569">
        <v>99</v>
      </c>
      <c r="M2569">
        <v>58</v>
      </c>
      <c r="N2569">
        <v>99</v>
      </c>
      <c r="O2569">
        <v>99</v>
      </c>
      <c r="P2569">
        <v>9999</v>
      </c>
      <c r="Q2569">
        <v>5216</v>
      </c>
      <c r="R2569">
        <v>75432</v>
      </c>
      <c r="S2569">
        <v>75430</v>
      </c>
      <c r="T2569">
        <v>14.000702619577895</v>
      </c>
      <c r="U2569">
        <v>58.00461354898583</v>
      </c>
      <c r="V2569">
        <v>78.21337531486094</v>
      </c>
      <c r="W2569">
        <v>72.189976283971703</v>
      </c>
      <c r="X2569">
        <v>0</v>
      </c>
      <c r="Y2569">
        <v>0</v>
      </c>
      <c r="AA2569">
        <v>7.3380161346458141</v>
      </c>
      <c r="AD2569">
        <v>6.2651995375353833</v>
      </c>
      <c r="AE2569">
        <v>6.2559614192314221</v>
      </c>
    </row>
    <row r="2570" spans="1:31">
      <c r="A2570">
        <v>10</v>
      </c>
      <c r="B2570">
        <v>761</v>
      </c>
      <c r="C2570">
        <v>1996</v>
      </c>
      <c r="D2570">
        <v>99</v>
      </c>
      <c r="E2570">
        <v>99</v>
      </c>
      <c r="F2570">
        <v>99</v>
      </c>
      <c r="G2570">
        <v>99</v>
      </c>
      <c r="H2570">
        <v>99</v>
      </c>
      <c r="I2570">
        <v>99</v>
      </c>
      <c r="J2570">
        <v>999</v>
      </c>
      <c r="K2570">
        <v>99</v>
      </c>
      <c r="L2570">
        <v>99</v>
      </c>
      <c r="M2570">
        <v>59</v>
      </c>
      <c r="N2570">
        <v>99</v>
      </c>
      <c r="O2570">
        <v>99</v>
      </c>
      <c r="P2570">
        <v>9999</v>
      </c>
      <c r="Q2570">
        <v>4639</v>
      </c>
      <c r="R2570">
        <v>40328</v>
      </c>
      <c r="S2570">
        <v>40328</v>
      </c>
      <c r="T2570">
        <v>14.001314223368379</v>
      </c>
      <c r="U2570">
        <v>59.005852013489395</v>
      </c>
      <c r="V2570">
        <v>78.508083713548771</v>
      </c>
      <c r="W2570">
        <v>72.461990845070389</v>
      </c>
      <c r="X2570">
        <v>0</v>
      </c>
      <c r="Y2570">
        <v>0</v>
      </c>
      <c r="AA2570">
        <v>7.3857708454462045</v>
      </c>
      <c r="AB2570">
        <v>0.29373960050712378</v>
      </c>
      <c r="AC2570">
        <v>-3.7985579607342967</v>
      </c>
      <c r="AD2570">
        <v>3.3495461733710745</v>
      </c>
      <c r="AE2570">
        <v>3.3572988456855444</v>
      </c>
    </row>
    <row r="2571" spans="1:31">
      <c r="A2571">
        <v>10</v>
      </c>
      <c r="B2571">
        <v>762</v>
      </c>
      <c r="C2571">
        <v>1996</v>
      </c>
      <c r="D2571">
        <v>99</v>
      </c>
      <c r="E2571">
        <v>99</v>
      </c>
      <c r="F2571">
        <v>99</v>
      </c>
      <c r="G2571">
        <v>99</v>
      </c>
      <c r="H2571">
        <v>99</v>
      </c>
      <c r="I2571">
        <v>99</v>
      </c>
      <c r="J2571">
        <v>999</v>
      </c>
      <c r="K2571">
        <v>99</v>
      </c>
      <c r="L2571">
        <v>99</v>
      </c>
      <c r="M2571">
        <v>60</v>
      </c>
      <c r="N2571">
        <v>99</v>
      </c>
      <c r="O2571">
        <v>99</v>
      </c>
      <c r="P2571">
        <v>9999</v>
      </c>
      <c r="Q2571">
        <v>3770</v>
      </c>
      <c r="R2571">
        <v>18535.5</v>
      </c>
      <c r="S2571">
        <v>18535.5</v>
      </c>
      <c r="T2571">
        <v>17.000350678427878</v>
      </c>
      <c r="U2571">
        <v>60.008092579104961</v>
      </c>
      <c r="V2571">
        <v>78.804963448517825</v>
      </c>
      <c r="W2571">
        <v>72.735049165115612</v>
      </c>
      <c r="X2571">
        <v>0</v>
      </c>
      <c r="Y2571">
        <v>0</v>
      </c>
      <c r="AA2571">
        <v>7.6693783613351698</v>
      </c>
      <c r="AD2571">
        <v>1.539513814137065</v>
      </c>
      <c r="AE2571">
        <v>1.548891859869592</v>
      </c>
    </row>
    <row r="2572" spans="1:31">
      <c r="A2572">
        <v>10</v>
      </c>
      <c r="B2572">
        <v>763</v>
      </c>
      <c r="C2572">
        <v>1996</v>
      </c>
      <c r="D2572">
        <v>99</v>
      </c>
      <c r="E2572">
        <v>99</v>
      </c>
      <c r="F2572">
        <v>99</v>
      </c>
      <c r="G2572">
        <v>99</v>
      </c>
      <c r="H2572">
        <v>99</v>
      </c>
      <c r="I2572">
        <v>99</v>
      </c>
      <c r="J2572">
        <v>999</v>
      </c>
      <c r="K2572">
        <v>99</v>
      </c>
      <c r="L2572">
        <v>99</v>
      </c>
      <c r="M2572">
        <v>61</v>
      </c>
      <c r="N2572">
        <v>99</v>
      </c>
      <c r="O2572">
        <v>99</v>
      </c>
      <c r="P2572">
        <v>9999</v>
      </c>
      <c r="Q2572">
        <v>2443</v>
      </c>
      <c r="R2572">
        <v>6717.75</v>
      </c>
      <c r="S2572">
        <v>6717.75</v>
      </c>
      <c r="T2572">
        <v>17.004354136429608</v>
      </c>
      <c r="U2572">
        <v>61.020430947862003</v>
      </c>
      <c r="V2572">
        <v>79.107052212422175</v>
      </c>
      <c r="W2572">
        <v>73.008788195452254</v>
      </c>
      <c r="X2572">
        <v>0</v>
      </c>
      <c r="Y2572">
        <v>0</v>
      </c>
      <c r="AA2572">
        <v>7.8258055895242116</v>
      </c>
      <c r="AD2572">
        <v>0.55796007255910351</v>
      </c>
      <c r="AE2572">
        <v>0.56347160111149264</v>
      </c>
    </row>
    <row r="2573" spans="1:31">
      <c r="A2573">
        <v>10</v>
      </c>
      <c r="B2573">
        <v>764</v>
      </c>
      <c r="C2573">
        <v>1996</v>
      </c>
      <c r="D2573">
        <v>99</v>
      </c>
      <c r="E2573">
        <v>99</v>
      </c>
      <c r="F2573">
        <v>99</v>
      </c>
      <c r="G2573">
        <v>99</v>
      </c>
      <c r="H2573">
        <v>99</v>
      </c>
      <c r="I2573">
        <v>99</v>
      </c>
      <c r="J2573">
        <v>999</v>
      </c>
      <c r="K2573">
        <v>99</v>
      </c>
      <c r="L2573">
        <v>99</v>
      </c>
      <c r="M2573">
        <v>62</v>
      </c>
      <c r="N2573">
        <v>99</v>
      </c>
      <c r="O2573">
        <v>99</v>
      </c>
      <c r="P2573">
        <v>9999</v>
      </c>
      <c r="Q2573">
        <v>1296</v>
      </c>
      <c r="R2573">
        <v>2294</v>
      </c>
      <c r="S2573">
        <v>2294</v>
      </c>
      <c r="T2573">
        <v>16.998692240627719</v>
      </c>
      <c r="U2573">
        <v>62</v>
      </c>
      <c r="V2573">
        <v>80.014690496948447</v>
      </c>
      <c r="W2573">
        <v>73.853559328683488</v>
      </c>
      <c r="X2573">
        <v>0</v>
      </c>
      <c r="Y2573">
        <v>0</v>
      </c>
      <c r="AA2573">
        <v>8.0449745904640722</v>
      </c>
      <c r="AB2573">
        <v>0</v>
      </c>
      <c r="AD2573">
        <v>0.19053409347632524</v>
      </c>
      <c r="AE2573">
        <v>0.19464260089233179</v>
      </c>
    </row>
    <row r="2574" spans="1:31">
      <c r="A2574">
        <v>10</v>
      </c>
      <c r="B2574">
        <v>765</v>
      </c>
      <c r="C2574">
        <v>1996</v>
      </c>
      <c r="D2574">
        <v>99</v>
      </c>
      <c r="E2574">
        <v>99</v>
      </c>
      <c r="F2574">
        <v>99</v>
      </c>
      <c r="G2574">
        <v>99</v>
      </c>
      <c r="H2574">
        <v>99</v>
      </c>
      <c r="I2574">
        <v>99</v>
      </c>
      <c r="J2574">
        <v>999</v>
      </c>
      <c r="K2574">
        <v>99</v>
      </c>
      <c r="L2574">
        <v>99</v>
      </c>
      <c r="M2574">
        <v>63</v>
      </c>
      <c r="N2574">
        <v>99</v>
      </c>
      <c r="O2574">
        <v>99</v>
      </c>
      <c r="P2574">
        <v>9999</v>
      </c>
      <c r="Q2574">
        <v>570</v>
      </c>
      <c r="R2574">
        <v>830</v>
      </c>
      <c r="S2574">
        <v>830</v>
      </c>
      <c r="T2574">
        <v>17</v>
      </c>
      <c r="U2574">
        <v>63</v>
      </c>
      <c r="V2574">
        <v>80.395180722891553</v>
      </c>
      <c r="W2574">
        <v>74.204751807228945</v>
      </c>
      <c r="X2574">
        <v>0</v>
      </c>
      <c r="Y2574">
        <v>0</v>
      </c>
      <c r="AA2574">
        <v>8.5705139380181219</v>
      </c>
      <c r="AB2574">
        <v>0</v>
      </c>
      <c r="AD2574">
        <v>6.893779319326504E-2</v>
      </c>
      <c r="AE2574">
        <v>7.0759191846002198E-2</v>
      </c>
    </row>
    <row r="2575" spans="1:31">
      <c r="A2575">
        <v>10</v>
      </c>
      <c r="B2575">
        <v>766</v>
      </c>
      <c r="C2575">
        <v>1996</v>
      </c>
      <c r="D2575">
        <v>99</v>
      </c>
      <c r="E2575">
        <v>99</v>
      </c>
      <c r="F2575">
        <v>99</v>
      </c>
      <c r="G2575">
        <v>99</v>
      </c>
      <c r="H2575">
        <v>99</v>
      </c>
      <c r="I2575">
        <v>99</v>
      </c>
      <c r="J2575">
        <v>999</v>
      </c>
      <c r="K2575">
        <v>99</v>
      </c>
      <c r="L2575">
        <v>99</v>
      </c>
      <c r="M2575">
        <v>64</v>
      </c>
      <c r="N2575">
        <v>99</v>
      </c>
      <c r="O2575">
        <v>99</v>
      </c>
      <c r="P2575">
        <v>9999</v>
      </c>
      <c r="Q2575">
        <v>301</v>
      </c>
      <c r="R2575">
        <v>393</v>
      </c>
      <c r="S2575">
        <v>393</v>
      </c>
      <c r="T2575">
        <v>16.984732824427486</v>
      </c>
      <c r="U2575">
        <v>64</v>
      </c>
      <c r="V2575">
        <v>80.630025445292517</v>
      </c>
      <c r="W2575">
        <v>74.421513486005082</v>
      </c>
      <c r="X2575">
        <v>0</v>
      </c>
      <c r="Y2575">
        <v>0</v>
      </c>
      <c r="AA2575">
        <v>8.4932114082386629</v>
      </c>
      <c r="AB2575">
        <v>0</v>
      </c>
      <c r="AD2575">
        <v>3.26416297891002E-2</v>
      </c>
      <c r="AE2575">
        <v>3.3601920746004342E-2</v>
      </c>
    </row>
    <row r="2576" spans="1:31">
      <c r="A2576">
        <v>10</v>
      </c>
      <c r="B2576">
        <v>767</v>
      </c>
      <c r="C2576">
        <v>1996</v>
      </c>
      <c r="D2576">
        <v>99</v>
      </c>
      <c r="E2576">
        <v>99</v>
      </c>
      <c r="F2576">
        <v>99</v>
      </c>
      <c r="G2576">
        <v>99</v>
      </c>
      <c r="H2576">
        <v>99</v>
      </c>
      <c r="I2576">
        <v>99</v>
      </c>
      <c r="J2576">
        <v>999</v>
      </c>
      <c r="K2576">
        <v>99</v>
      </c>
      <c r="L2576">
        <v>99</v>
      </c>
      <c r="M2576">
        <v>65</v>
      </c>
      <c r="N2576">
        <v>99</v>
      </c>
      <c r="O2576">
        <v>99</v>
      </c>
      <c r="P2576">
        <v>9999</v>
      </c>
      <c r="Q2576">
        <v>160</v>
      </c>
      <c r="R2576">
        <v>190</v>
      </c>
      <c r="S2576">
        <v>190</v>
      </c>
      <c r="T2576">
        <v>17</v>
      </c>
      <c r="U2576">
        <v>65</v>
      </c>
      <c r="V2576">
        <v>78.891052631578972</v>
      </c>
      <c r="W2576">
        <v>72.816441578947277</v>
      </c>
      <c r="X2576">
        <v>0</v>
      </c>
      <c r="Y2576">
        <v>0</v>
      </c>
      <c r="AA2576">
        <v>8.7880312202758635</v>
      </c>
      <c r="AB2576">
        <v>0</v>
      </c>
      <c r="AD2576">
        <v>1.5780940610506451E-2</v>
      </c>
      <c r="AE2576">
        <v>1.5894838064040268E-2</v>
      </c>
    </row>
    <row r="2577" spans="1:42">
      <c r="A2577">
        <v>10</v>
      </c>
      <c r="B2577">
        <v>768</v>
      </c>
      <c r="C2577">
        <v>1996</v>
      </c>
      <c r="D2577">
        <v>99</v>
      </c>
      <c r="E2577">
        <v>99</v>
      </c>
      <c r="F2577">
        <v>99</v>
      </c>
      <c r="G2577">
        <v>99</v>
      </c>
      <c r="H2577">
        <v>99</v>
      </c>
      <c r="I2577">
        <v>99</v>
      </c>
      <c r="J2577">
        <v>999</v>
      </c>
      <c r="K2577">
        <v>99</v>
      </c>
      <c r="L2577">
        <v>99</v>
      </c>
      <c r="M2577">
        <v>66</v>
      </c>
      <c r="N2577">
        <v>99</v>
      </c>
      <c r="O2577">
        <v>99</v>
      </c>
      <c r="P2577">
        <v>9999</v>
      </c>
    </row>
    <row r="2578" spans="1:42">
      <c r="A2578">
        <v>10</v>
      </c>
      <c r="B2578">
        <v>769</v>
      </c>
      <c r="C2578">
        <v>1996</v>
      </c>
      <c r="D2578">
        <v>99</v>
      </c>
      <c r="E2578">
        <v>99</v>
      </c>
      <c r="F2578">
        <v>99</v>
      </c>
      <c r="G2578">
        <v>99</v>
      </c>
      <c r="H2578">
        <v>99</v>
      </c>
      <c r="I2578">
        <v>99</v>
      </c>
      <c r="J2578">
        <v>999</v>
      </c>
      <c r="K2578">
        <v>99</v>
      </c>
      <c r="L2578">
        <v>99</v>
      </c>
      <c r="M2578">
        <v>67</v>
      </c>
      <c r="N2578">
        <v>99</v>
      </c>
      <c r="O2578">
        <v>99</v>
      </c>
      <c r="P2578">
        <v>9999</v>
      </c>
    </row>
    <row r="2579" spans="1:42">
      <c r="A2579">
        <v>10</v>
      </c>
      <c r="B2579">
        <v>770</v>
      </c>
      <c r="C2579">
        <v>1996</v>
      </c>
      <c r="D2579">
        <v>99</v>
      </c>
      <c r="E2579">
        <v>99</v>
      </c>
      <c r="F2579">
        <v>99</v>
      </c>
      <c r="G2579">
        <v>99</v>
      </c>
      <c r="H2579">
        <v>99</v>
      </c>
      <c r="I2579">
        <v>99</v>
      </c>
      <c r="J2579">
        <v>999</v>
      </c>
      <c r="K2579">
        <v>99</v>
      </c>
      <c r="L2579">
        <v>99</v>
      </c>
      <c r="M2579">
        <v>68</v>
      </c>
      <c r="N2579">
        <v>99</v>
      </c>
      <c r="O2579">
        <v>99</v>
      </c>
      <c r="P2579">
        <v>9999</v>
      </c>
    </row>
    <row r="2580" spans="1:42" s="250" customFormat="1">
      <c r="A2580">
        <v>11</v>
      </c>
      <c r="B2580">
        <v>1</v>
      </c>
      <c r="C2580">
        <v>2023</v>
      </c>
      <c r="D2580">
        <v>99</v>
      </c>
      <c r="E2580">
        <v>99</v>
      </c>
      <c r="F2580">
        <v>99</v>
      </c>
      <c r="G2580">
        <v>99</v>
      </c>
      <c r="H2580">
        <v>99</v>
      </c>
      <c r="I2580">
        <v>99</v>
      </c>
      <c r="J2580">
        <v>999</v>
      </c>
      <c r="K2580">
        <v>99</v>
      </c>
      <c r="L2580">
        <v>99</v>
      </c>
      <c r="M2580">
        <v>99</v>
      </c>
      <c r="N2580">
        <v>40</v>
      </c>
      <c r="O2580">
        <v>99</v>
      </c>
      <c r="P2580">
        <v>9999</v>
      </c>
      <c r="Q2580">
        <v>1143</v>
      </c>
      <c r="R2580">
        <v>10336</v>
      </c>
      <c r="S2580">
        <v>10319</v>
      </c>
      <c r="T2580">
        <v>1.2153637770897829</v>
      </c>
      <c r="U2580">
        <v>62.671382885938577</v>
      </c>
      <c r="V2580">
        <v>53.808629318457193</v>
      </c>
      <c r="W2580">
        <v>49.599021222986735</v>
      </c>
      <c r="X2580">
        <v>1.4222136222910216</v>
      </c>
      <c r="Y2580">
        <v>2.8444272445820431</v>
      </c>
      <c r="Z2580">
        <v>60.236068111455104</v>
      </c>
      <c r="AA2580">
        <v>4.1030919929900387</v>
      </c>
      <c r="AB2580">
        <v>2.7031055594072284</v>
      </c>
      <c r="AC2580">
        <v>-3.8611382671835319E-3</v>
      </c>
      <c r="AD2580">
        <v>0.69873199342099479</v>
      </c>
      <c r="AE2580">
        <v>0.41352964246693358</v>
      </c>
      <c r="AF2580">
        <v>469</v>
      </c>
      <c r="AG2580">
        <v>0</v>
      </c>
      <c r="AH2580">
        <v>0</v>
      </c>
      <c r="AI2580">
        <v>393</v>
      </c>
      <c r="AJ2580">
        <v>741</v>
      </c>
      <c r="AK2580">
        <v>458</v>
      </c>
      <c r="AL2580">
        <v>951</v>
      </c>
      <c r="AM2580">
        <v>0</v>
      </c>
      <c r="AN2580">
        <v>350</v>
      </c>
      <c r="AO2580">
        <v>94</v>
      </c>
      <c r="AP2580">
        <v>597</v>
      </c>
    </row>
    <row r="2581" spans="1:42">
      <c r="A2581">
        <v>11</v>
      </c>
      <c r="B2581">
        <v>2</v>
      </c>
      <c r="C2581">
        <v>2023</v>
      </c>
      <c r="D2581">
        <v>99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99</v>
      </c>
      <c r="L2581">
        <v>99</v>
      </c>
      <c r="M2581">
        <v>99</v>
      </c>
      <c r="N2581">
        <v>55</v>
      </c>
      <c r="O2581">
        <v>99</v>
      </c>
      <c r="P2581">
        <v>9999</v>
      </c>
      <c r="Q2581">
        <v>1427</v>
      </c>
      <c r="R2581">
        <v>23038</v>
      </c>
      <c r="S2581">
        <v>23038</v>
      </c>
      <c r="T2581">
        <v>1.1703272853546309</v>
      </c>
      <c r="U2581">
        <v>62.552608733396994</v>
      </c>
      <c r="V2581">
        <v>64.825225871580386</v>
      </c>
      <c r="W2581">
        <v>59.833683479468753</v>
      </c>
      <c r="X2581">
        <v>1.8013716468443444</v>
      </c>
      <c r="Y2581">
        <v>3.6027432936886887</v>
      </c>
      <c r="Z2581">
        <v>65.131521833492499</v>
      </c>
      <c r="AA2581">
        <v>2.2373573545809564</v>
      </c>
      <c r="AB2581">
        <v>2.2528520590954795</v>
      </c>
      <c r="AC2581">
        <v>-2.8200833832306524</v>
      </c>
      <c r="AD2581">
        <v>1.5574097972555028</v>
      </c>
      <c r="AE2581">
        <v>1.1137467270933441</v>
      </c>
      <c r="AF2581">
        <v>869</v>
      </c>
      <c r="AG2581">
        <v>0</v>
      </c>
      <c r="AH2581">
        <v>0</v>
      </c>
      <c r="AI2581">
        <v>636</v>
      </c>
      <c r="AJ2581">
        <v>1739</v>
      </c>
      <c r="AK2581">
        <v>606</v>
      </c>
      <c r="AL2581">
        <v>2002</v>
      </c>
      <c r="AM2581">
        <v>0</v>
      </c>
      <c r="AN2581">
        <v>609</v>
      </c>
      <c r="AO2581">
        <v>265</v>
      </c>
      <c r="AP2581">
        <v>720</v>
      </c>
    </row>
    <row r="2582" spans="1:42">
      <c r="A2582">
        <v>11</v>
      </c>
      <c r="B2582">
        <v>3</v>
      </c>
      <c r="C2582">
        <v>2023</v>
      </c>
      <c r="D2582">
        <v>99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99</v>
      </c>
      <c r="L2582">
        <v>99</v>
      </c>
      <c r="M2582">
        <v>99</v>
      </c>
      <c r="N2582">
        <v>63</v>
      </c>
      <c r="O2582">
        <v>99</v>
      </c>
      <c r="P2582">
        <v>9999</v>
      </c>
      <c r="Q2582">
        <v>1290</v>
      </c>
      <c r="R2582">
        <v>12138</v>
      </c>
      <c r="S2582">
        <v>12138</v>
      </c>
      <c r="T2582">
        <v>1.3734552644587241</v>
      </c>
      <c r="U2582">
        <v>62.312572087658602</v>
      </c>
      <c r="V2582">
        <v>69.432119288351757</v>
      </c>
      <c r="W2582">
        <v>64.085846103147105</v>
      </c>
      <c r="X2582">
        <v>1.9031141868512111</v>
      </c>
      <c r="Y2582">
        <v>3.8062283737024223</v>
      </c>
      <c r="Z2582">
        <v>65.67803592025048</v>
      </c>
      <c r="AA2582">
        <v>0.5763582724623928</v>
      </c>
      <c r="AB2582">
        <v>2.126268272227716</v>
      </c>
      <c r="AC2582">
        <v>-0.47865541261841721</v>
      </c>
      <c r="AD2582">
        <v>0.82055040016873426</v>
      </c>
      <c r="AE2582">
        <v>0.62849985649880513</v>
      </c>
      <c r="AF2582">
        <v>373</v>
      </c>
      <c r="AG2582">
        <v>1</v>
      </c>
      <c r="AH2582">
        <v>0</v>
      </c>
      <c r="AI2582">
        <v>260</v>
      </c>
      <c r="AJ2582">
        <v>864</v>
      </c>
      <c r="AK2582">
        <v>288</v>
      </c>
      <c r="AL2582">
        <v>974</v>
      </c>
      <c r="AM2582">
        <v>3</v>
      </c>
      <c r="AN2582">
        <v>280</v>
      </c>
      <c r="AO2582">
        <v>115</v>
      </c>
      <c r="AP2582">
        <v>658</v>
      </c>
    </row>
    <row r="2583" spans="1:42">
      <c r="A2583">
        <v>11</v>
      </c>
      <c r="B2583">
        <v>4</v>
      </c>
      <c r="C2583">
        <v>2023</v>
      </c>
      <c r="D2583">
        <v>99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99</v>
      </c>
      <c r="L2583">
        <v>99</v>
      </c>
      <c r="M2583">
        <v>99</v>
      </c>
      <c r="N2583">
        <v>65</v>
      </c>
      <c r="O2583">
        <v>99</v>
      </c>
      <c r="P2583">
        <v>9999</v>
      </c>
      <c r="Q2583">
        <v>1333</v>
      </c>
      <c r="R2583">
        <v>17284</v>
      </c>
      <c r="S2583">
        <v>17284</v>
      </c>
      <c r="T2583">
        <v>1.556468410090257</v>
      </c>
      <c r="U2583">
        <v>62.13000462855819</v>
      </c>
      <c r="V2583">
        <v>71.601288073089819</v>
      </c>
      <c r="W2583">
        <v>66.087988891460242</v>
      </c>
      <c r="X2583">
        <v>2.0018514232816478</v>
      </c>
      <c r="Y2583">
        <v>4.0037028465632956</v>
      </c>
      <c r="Z2583">
        <v>64.290673455218695</v>
      </c>
      <c r="AA2583">
        <v>0.56431562358061138</v>
      </c>
      <c r="AB2583">
        <v>2.1833732386730822</v>
      </c>
      <c r="AC2583">
        <v>-1.076319518103755</v>
      </c>
      <c r="AD2583">
        <v>1.1684291577291483</v>
      </c>
      <c r="AE2583">
        <v>0.92291715995602852</v>
      </c>
      <c r="AF2583">
        <v>506</v>
      </c>
      <c r="AG2583">
        <v>0</v>
      </c>
      <c r="AH2583">
        <v>0</v>
      </c>
      <c r="AI2583">
        <v>250</v>
      </c>
      <c r="AJ2583">
        <v>1090</v>
      </c>
      <c r="AK2583">
        <v>342</v>
      </c>
      <c r="AL2583">
        <v>1403</v>
      </c>
      <c r="AM2583">
        <v>1</v>
      </c>
      <c r="AN2583">
        <v>364</v>
      </c>
      <c r="AO2583">
        <v>198</v>
      </c>
      <c r="AP2583">
        <v>674</v>
      </c>
    </row>
    <row r="2584" spans="1:42">
      <c r="A2584">
        <v>11</v>
      </c>
      <c r="B2584">
        <v>5</v>
      </c>
      <c r="C2584">
        <v>2023</v>
      </c>
      <c r="D2584">
        <v>99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99</v>
      </c>
      <c r="L2584">
        <v>99</v>
      </c>
      <c r="M2584">
        <v>99</v>
      </c>
      <c r="N2584">
        <v>67</v>
      </c>
      <c r="O2584">
        <v>99</v>
      </c>
      <c r="P2584">
        <v>9999</v>
      </c>
      <c r="Q2584">
        <v>1411</v>
      </c>
      <c r="R2584">
        <v>24207</v>
      </c>
      <c r="S2584">
        <v>24207</v>
      </c>
      <c r="T2584">
        <v>1.7029371669351836</v>
      </c>
      <c r="U2584">
        <v>61.993390341636719</v>
      </c>
      <c r="V2584">
        <v>73.789338891388297</v>
      </c>
      <c r="W2584">
        <v>68.107559796753222</v>
      </c>
      <c r="X2584">
        <v>1.9581112901226911</v>
      </c>
      <c r="Y2584">
        <v>3.9162225802453823</v>
      </c>
      <c r="Z2584">
        <v>64.258272400545309</v>
      </c>
      <c r="AA2584">
        <v>0.57347189923656749</v>
      </c>
      <c r="AB2584">
        <v>2.1732585988232214</v>
      </c>
      <c r="AC2584">
        <v>-0.30392015698760777</v>
      </c>
      <c r="AD2584">
        <v>1.6364362775485701</v>
      </c>
      <c r="AE2584">
        <v>1.3320858582013242</v>
      </c>
      <c r="AF2584">
        <v>630</v>
      </c>
      <c r="AG2584">
        <v>0</v>
      </c>
      <c r="AH2584">
        <v>0</v>
      </c>
      <c r="AI2584">
        <v>341</v>
      </c>
      <c r="AJ2584">
        <v>1556</v>
      </c>
      <c r="AK2584">
        <v>452</v>
      </c>
      <c r="AL2584">
        <v>1976</v>
      </c>
      <c r="AM2584">
        <v>2</v>
      </c>
      <c r="AN2584">
        <v>471</v>
      </c>
      <c r="AO2584">
        <v>241</v>
      </c>
      <c r="AP2584">
        <v>713</v>
      </c>
    </row>
    <row r="2585" spans="1:42">
      <c r="A2585">
        <v>11</v>
      </c>
      <c r="B2585">
        <v>6</v>
      </c>
      <c r="C2585">
        <v>2023</v>
      </c>
      <c r="D2585">
        <v>99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99</v>
      </c>
      <c r="L2585">
        <v>99</v>
      </c>
      <c r="M2585">
        <v>99</v>
      </c>
      <c r="N2585">
        <v>69</v>
      </c>
      <c r="O2585">
        <v>99</v>
      </c>
      <c r="P2585">
        <v>9999</v>
      </c>
      <c r="Q2585">
        <v>1458</v>
      </c>
      <c r="R2585">
        <v>32447</v>
      </c>
      <c r="S2585">
        <v>32447</v>
      </c>
      <c r="T2585">
        <v>1.910839214719388</v>
      </c>
      <c r="U2585">
        <v>61.830369525688063</v>
      </c>
      <c r="V2585">
        <v>75.939704789352263</v>
      </c>
      <c r="W2585">
        <v>70.092347520572176</v>
      </c>
      <c r="X2585">
        <v>2.0494961013344835</v>
      </c>
      <c r="Y2585">
        <v>4.0989922026689669</v>
      </c>
      <c r="Z2585">
        <v>64.19083428360095</v>
      </c>
      <c r="AA2585">
        <v>0.5771453361626635</v>
      </c>
      <c r="AB2585">
        <v>2.1886858874523973</v>
      </c>
      <c r="AC2585">
        <v>-1.8116092891134203</v>
      </c>
      <c r="AD2585">
        <v>2.193474941034347</v>
      </c>
      <c r="AE2585">
        <v>1.8375581084303976</v>
      </c>
      <c r="AF2585">
        <v>758</v>
      </c>
      <c r="AG2585">
        <v>0</v>
      </c>
      <c r="AH2585">
        <v>0</v>
      </c>
      <c r="AI2585">
        <v>348</v>
      </c>
      <c r="AJ2585">
        <v>1922</v>
      </c>
      <c r="AK2585">
        <v>609</v>
      </c>
      <c r="AL2585">
        <v>2572</v>
      </c>
      <c r="AM2585">
        <v>4</v>
      </c>
      <c r="AN2585">
        <v>555</v>
      </c>
      <c r="AO2585">
        <v>332</v>
      </c>
      <c r="AP2585">
        <v>724</v>
      </c>
    </row>
    <row r="2586" spans="1:42">
      <c r="A2586">
        <v>11</v>
      </c>
      <c r="B2586">
        <v>7</v>
      </c>
      <c r="C2586">
        <v>2023</v>
      </c>
      <c r="D2586">
        <v>99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99</v>
      </c>
      <c r="L2586">
        <v>99</v>
      </c>
      <c r="M2586">
        <v>99</v>
      </c>
      <c r="N2586">
        <v>71</v>
      </c>
      <c r="O2586">
        <v>99</v>
      </c>
      <c r="P2586">
        <v>9999</v>
      </c>
      <c r="Q2586">
        <v>1492</v>
      </c>
      <c r="R2586">
        <v>45614</v>
      </c>
      <c r="S2586">
        <v>45614</v>
      </c>
      <c r="T2586">
        <v>2.1505458850352963</v>
      </c>
      <c r="U2586">
        <v>61.663897049151601</v>
      </c>
      <c r="V2586">
        <v>78.097665458910896</v>
      </c>
      <c r="W2586">
        <v>72.084145218573781</v>
      </c>
      <c r="X2586">
        <v>2.0256938659183592</v>
      </c>
      <c r="Y2586">
        <v>4.0513877318367184</v>
      </c>
      <c r="Z2586">
        <v>63.419125707019774</v>
      </c>
      <c r="AA2586">
        <v>0.58236521894848747</v>
      </c>
      <c r="AB2586">
        <v>2.2187364359916919</v>
      </c>
      <c r="AC2586">
        <v>-2.1160514976723905</v>
      </c>
      <c r="AD2586">
        <v>3.0835875723592534</v>
      </c>
      <c r="AE2586">
        <v>2.6566469182174193</v>
      </c>
      <c r="AF2586">
        <v>935</v>
      </c>
      <c r="AG2586">
        <v>0</v>
      </c>
      <c r="AH2586">
        <v>1</v>
      </c>
      <c r="AI2586">
        <v>417</v>
      </c>
      <c r="AJ2586">
        <v>2613</v>
      </c>
      <c r="AK2586">
        <v>746</v>
      </c>
      <c r="AL2586">
        <v>3528</v>
      </c>
      <c r="AM2586">
        <v>1</v>
      </c>
      <c r="AN2586">
        <v>757</v>
      </c>
      <c r="AO2586">
        <v>457</v>
      </c>
      <c r="AP2586">
        <v>740</v>
      </c>
    </row>
    <row r="2587" spans="1:42">
      <c r="A2587">
        <v>11</v>
      </c>
      <c r="B2587">
        <v>8</v>
      </c>
      <c r="C2587">
        <v>2023</v>
      </c>
      <c r="D2587">
        <v>99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99</v>
      </c>
      <c r="L2587">
        <v>99</v>
      </c>
      <c r="M2587">
        <v>99</v>
      </c>
      <c r="N2587">
        <v>73</v>
      </c>
      <c r="O2587">
        <v>99</v>
      </c>
      <c r="P2587">
        <v>9999</v>
      </c>
      <c r="Q2587">
        <v>1492</v>
      </c>
      <c r="R2587">
        <v>58407</v>
      </c>
      <c r="S2587">
        <v>58405</v>
      </c>
      <c r="T2587">
        <v>2.4011676682589407</v>
      </c>
      <c r="U2587">
        <v>61.496806780241393</v>
      </c>
      <c r="V2587">
        <v>80.292291572194387</v>
      </c>
      <c r="W2587">
        <v>74.107240818421857</v>
      </c>
      <c r="X2587">
        <v>1.8662146660503027</v>
      </c>
      <c r="Y2587">
        <v>3.7324293321006055</v>
      </c>
      <c r="Z2587">
        <v>62.040508843118104</v>
      </c>
      <c r="AA2587">
        <v>0.57120331552224524</v>
      </c>
      <c r="AB2587">
        <v>2.2439701449007612</v>
      </c>
      <c r="AC2587">
        <v>-1.9685712483254181</v>
      </c>
      <c r="AD2587">
        <v>3.9484171381327449</v>
      </c>
      <c r="AE2587">
        <v>3.4970883083806519</v>
      </c>
      <c r="AF2587">
        <v>1157</v>
      </c>
      <c r="AG2587">
        <v>1</v>
      </c>
      <c r="AH2587">
        <v>0</v>
      </c>
      <c r="AI2587">
        <v>415</v>
      </c>
      <c r="AJ2587">
        <v>3246</v>
      </c>
      <c r="AK2587">
        <v>905</v>
      </c>
      <c r="AL2587">
        <v>4444</v>
      </c>
      <c r="AM2587">
        <v>4</v>
      </c>
      <c r="AN2587">
        <v>947</v>
      </c>
      <c r="AO2587">
        <v>532</v>
      </c>
      <c r="AP2587">
        <v>738</v>
      </c>
    </row>
    <row r="2588" spans="1:42">
      <c r="A2588">
        <v>11</v>
      </c>
      <c r="B2588">
        <v>9</v>
      </c>
      <c r="C2588">
        <v>2023</v>
      </c>
      <c r="D2588">
        <v>99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99</v>
      </c>
      <c r="L2588">
        <v>99</v>
      </c>
      <c r="M2588">
        <v>99</v>
      </c>
      <c r="N2588">
        <v>75</v>
      </c>
      <c r="O2588">
        <v>99</v>
      </c>
      <c r="P2588">
        <v>9999</v>
      </c>
      <c r="Q2588">
        <v>1525</v>
      </c>
      <c r="R2588">
        <v>77782</v>
      </c>
      <c r="S2588">
        <v>77781</v>
      </c>
      <c r="T2588">
        <v>2.7103185827055096</v>
      </c>
      <c r="U2588">
        <v>61.29851763284092</v>
      </c>
      <c r="V2588">
        <v>82.435645945000502</v>
      </c>
      <c r="W2588">
        <v>76.087113819570746</v>
      </c>
      <c r="X2588">
        <v>1.9901776760690135</v>
      </c>
      <c r="Y2588">
        <v>3.980355352138027</v>
      </c>
      <c r="Z2588">
        <v>62.571031858270509</v>
      </c>
      <c r="AA2588">
        <v>0.5732503040395831</v>
      </c>
      <c r="AB2588">
        <v>2.2715343573282527</v>
      </c>
      <c r="AC2588">
        <v>-2.7261160904168888</v>
      </c>
      <c r="AD2588">
        <v>5.2582016168993642</v>
      </c>
      <c r="AE2588">
        <v>4.7816805640001263</v>
      </c>
      <c r="AF2588">
        <v>1414</v>
      </c>
      <c r="AG2588">
        <v>1</v>
      </c>
      <c r="AH2588">
        <v>0</v>
      </c>
      <c r="AI2588">
        <v>494</v>
      </c>
      <c r="AJ2588">
        <v>4117</v>
      </c>
      <c r="AK2588">
        <v>1169</v>
      </c>
      <c r="AL2588">
        <v>5637</v>
      </c>
      <c r="AM2588">
        <v>3</v>
      </c>
      <c r="AN2588">
        <v>1113</v>
      </c>
      <c r="AO2588">
        <v>738</v>
      </c>
      <c r="AP2588">
        <v>752</v>
      </c>
    </row>
    <row r="2589" spans="1:42">
      <c r="A2589">
        <v>11</v>
      </c>
      <c r="B2589">
        <v>10</v>
      </c>
      <c r="C2589">
        <v>2023</v>
      </c>
      <c r="D2589">
        <v>99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99</v>
      </c>
      <c r="L2589">
        <v>99</v>
      </c>
      <c r="M2589">
        <v>99</v>
      </c>
      <c r="N2589">
        <v>77</v>
      </c>
      <c r="O2589">
        <v>99</v>
      </c>
      <c r="P2589">
        <v>9999</v>
      </c>
      <c r="Q2589">
        <v>1546</v>
      </c>
      <c r="R2589">
        <v>95781</v>
      </c>
      <c r="S2589">
        <v>95780</v>
      </c>
      <c r="T2589">
        <v>3.0701704931040594</v>
      </c>
      <c r="U2589">
        <v>61.12628941323868</v>
      </c>
      <c r="V2589">
        <v>84.620063878786112</v>
      </c>
      <c r="W2589">
        <v>78.103500417622541</v>
      </c>
      <c r="X2589">
        <v>1.8145561228218536</v>
      </c>
      <c r="Y2589">
        <v>3.6291122456437073</v>
      </c>
      <c r="Z2589">
        <v>60.902475438761343</v>
      </c>
      <c r="AA2589">
        <v>0.58518982777550099</v>
      </c>
      <c r="AB2589">
        <v>2.314544070459061</v>
      </c>
      <c r="AC2589">
        <v>-2.5714922344037872</v>
      </c>
      <c r="AD2589">
        <v>6.4749660470062196</v>
      </c>
      <c r="AE2589">
        <v>6.0442338433960945</v>
      </c>
      <c r="AF2589">
        <v>1519</v>
      </c>
      <c r="AG2589">
        <v>1</v>
      </c>
      <c r="AH2589">
        <v>0</v>
      </c>
      <c r="AI2589">
        <v>447</v>
      </c>
      <c r="AJ2589">
        <v>4913</v>
      </c>
      <c r="AK2589">
        <v>1275</v>
      </c>
      <c r="AL2589">
        <v>6995</v>
      </c>
      <c r="AM2589">
        <v>0</v>
      </c>
      <c r="AN2589">
        <v>1279</v>
      </c>
      <c r="AO2589">
        <v>839</v>
      </c>
      <c r="AP2589">
        <v>760</v>
      </c>
    </row>
    <row r="2590" spans="1:42">
      <c r="A2590">
        <v>11</v>
      </c>
      <c r="B2590">
        <v>11</v>
      </c>
      <c r="C2590">
        <v>2023</v>
      </c>
      <c r="D2590">
        <v>99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99</v>
      </c>
      <c r="L2590">
        <v>99</v>
      </c>
      <c r="M2590">
        <v>99</v>
      </c>
      <c r="N2590">
        <v>79</v>
      </c>
      <c r="O2590">
        <v>99</v>
      </c>
      <c r="P2590">
        <v>9999</v>
      </c>
      <c r="Q2590">
        <v>1568</v>
      </c>
      <c r="R2590">
        <v>112320</v>
      </c>
      <c r="S2590">
        <v>112318</v>
      </c>
      <c r="T2590">
        <v>3.4096509971509961</v>
      </c>
      <c r="U2590">
        <v>60.937534500258202</v>
      </c>
      <c r="V2590">
        <v>86.774699262122226</v>
      </c>
      <c r="W2590">
        <v>80.091629124450023</v>
      </c>
      <c r="X2590">
        <v>1.7548076923076932</v>
      </c>
      <c r="Y2590">
        <v>3.5096153846153864</v>
      </c>
      <c r="Z2590">
        <v>60.358796296296298</v>
      </c>
      <c r="AA2590">
        <v>0.57234402075914648</v>
      </c>
      <c r="AB2590">
        <v>2.3466476732542758</v>
      </c>
      <c r="AC2590">
        <v>-2.7284348366073106</v>
      </c>
      <c r="AD2590">
        <v>7.593031878971181</v>
      </c>
      <c r="AE2590">
        <v>7.2682928336745407</v>
      </c>
      <c r="AF2590">
        <v>1717</v>
      </c>
      <c r="AG2590">
        <v>2</v>
      </c>
      <c r="AH2590">
        <v>0</v>
      </c>
      <c r="AI2590">
        <v>519</v>
      </c>
      <c r="AJ2590">
        <v>5638</v>
      </c>
      <c r="AK2590">
        <v>1443</v>
      </c>
      <c r="AL2590">
        <v>8006</v>
      </c>
      <c r="AM2590">
        <v>4</v>
      </c>
      <c r="AN2590">
        <v>1501</v>
      </c>
      <c r="AO2590">
        <v>993</v>
      </c>
      <c r="AP2590">
        <v>762</v>
      </c>
    </row>
    <row r="2591" spans="1:42">
      <c r="A2591">
        <v>11</v>
      </c>
      <c r="B2591">
        <v>12</v>
      </c>
      <c r="C2591">
        <v>2023</v>
      </c>
      <c r="D2591">
        <v>99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99</v>
      </c>
      <c r="L2591">
        <v>99</v>
      </c>
      <c r="M2591">
        <v>99</v>
      </c>
      <c r="N2591">
        <v>81</v>
      </c>
      <c r="O2591">
        <v>99</v>
      </c>
      <c r="P2591">
        <v>9999</v>
      </c>
      <c r="Q2591">
        <v>1557</v>
      </c>
      <c r="R2591">
        <v>131683</v>
      </c>
      <c r="S2591">
        <v>131683</v>
      </c>
      <c r="T2591">
        <v>3.7360099633210062</v>
      </c>
      <c r="U2591">
        <v>60.769917149518157</v>
      </c>
      <c r="V2591">
        <v>88.907169947816243</v>
      </c>
      <c r="W2591">
        <v>82.061317861833018</v>
      </c>
      <c r="X2591">
        <v>1.7610473637447503</v>
      </c>
      <c r="Y2591">
        <v>3.5220947274895007</v>
      </c>
      <c r="Z2591">
        <v>59.117729699353752</v>
      </c>
      <c r="AA2591">
        <v>0.58199004218315564</v>
      </c>
      <c r="AB2591">
        <v>2.3634008706978875</v>
      </c>
      <c r="AC2591">
        <v>-2.171678583958367</v>
      </c>
      <c r="AD2591">
        <v>8.9020051363832096</v>
      </c>
      <c r="AE2591">
        <v>8.731002779543191</v>
      </c>
      <c r="AF2591">
        <v>1786</v>
      </c>
      <c r="AG2591">
        <v>1</v>
      </c>
      <c r="AH2591">
        <v>0</v>
      </c>
      <c r="AI2591">
        <v>533</v>
      </c>
      <c r="AJ2591">
        <v>6275</v>
      </c>
      <c r="AK2591">
        <v>1600</v>
      </c>
      <c r="AL2591">
        <v>9165</v>
      </c>
      <c r="AM2591">
        <v>9</v>
      </c>
      <c r="AN2591">
        <v>1754</v>
      </c>
      <c r="AO2591">
        <v>1145</v>
      </c>
      <c r="AP2591">
        <v>753</v>
      </c>
    </row>
    <row r="2592" spans="1:42">
      <c r="A2592">
        <v>11</v>
      </c>
      <c r="B2592">
        <v>13</v>
      </c>
      <c r="C2592">
        <v>2023</v>
      </c>
      <c r="D2592">
        <v>99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99</v>
      </c>
      <c r="L2592">
        <v>99</v>
      </c>
      <c r="M2592">
        <v>99</v>
      </c>
      <c r="N2592">
        <v>83</v>
      </c>
      <c r="O2592">
        <v>99</v>
      </c>
      <c r="P2592">
        <v>9999</v>
      </c>
      <c r="Q2592">
        <v>1572</v>
      </c>
      <c r="R2592">
        <v>141667</v>
      </c>
      <c r="S2592">
        <v>141667</v>
      </c>
      <c r="T2592">
        <v>4.1092209194801885</v>
      </c>
      <c r="U2592">
        <v>60.585485681210152</v>
      </c>
      <c r="V2592">
        <v>91.076143334957607</v>
      </c>
      <c r="W2592">
        <v>84.063280298162994</v>
      </c>
      <c r="X2592">
        <v>1.6574078649226709</v>
      </c>
      <c r="Y2592">
        <v>3.3148157298453418</v>
      </c>
      <c r="Z2592">
        <v>57.297041654019615</v>
      </c>
      <c r="AA2592">
        <v>0.58572218949510724</v>
      </c>
      <c r="AB2592">
        <v>2.408797906042583</v>
      </c>
      <c r="AC2592">
        <v>-2.1195642123253871</v>
      </c>
      <c r="AD2592">
        <v>9.576941303402867</v>
      </c>
      <c r="AE2592">
        <v>9.6221241767307042</v>
      </c>
      <c r="AF2592">
        <v>1797</v>
      </c>
      <c r="AG2592">
        <v>1</v>
      </c>
      <c r="AH2592">
        <v>0</v>
      </c>
      <c r="AI2592">
        <v>479</v>
      </c>
      <c r="AJ2592">
        <v>6677</v>
      </c>
      <c r="AK2592">
        <v>1580</v>
      </c>
      <c r="AL2592">
        <v>9548</v>
      </c>
      <c r="AM2592">
        <v>4</v>
      </c>
      <c r="AN2592">
        <v>1811</v>
      </c>
      <c r="AO2592">
        <v>1171</v>
      </c>
      <c r="AP2592">
        <v>757</v>
      </c>
    </row>
    <row r="2593" spans="1:42">
      <c r="A2593">
        <v>11</v>
      </c>
      <c r="B2593">
        <v>14</v>
      </c>
      <c r="C2593">
        <v>2023</v>
      </c>
      <c r="D2593">
        <v>99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99</v>
      </c>
      <c r="L2593">
        <v>99</v>
      </c>
      <c r="M2593">
        <v>99</v>
      </c>
      <c r="N2593">
        <v>85</v>
      </c>
      <c r="O2593">
        <v>99</v>
      </c>
      <c r="P2593">
        <v>9999</v>
      </c>
      <c r="Q2593">
        <v>1557</v>
      </c>
      <c r="R2593">
        <v>143606</v>
      </c>
      <c r="S2593">
        <v>143606</v>
      </c>
      <c r="T2593">
        <v>4.4836079272453802</v>
      </c>
      <c r="U2593">
        <v>60.403388437808999</v>
      </c>
      <c r="V2593">
        <v>93.215372191237179</v>
      </c>
      <c r="W2593">
        <v>86.037788532514597</v>
      </c>
      <c r="X2593">
        <v>1.6545269696252249</v>
      </c>
      <c r="Y2593">
        <v>3.3090539392504499</v>
      </c>
      <c r="Z2593">
        <v>56.348620531175584</v>
      </c>
      <c r="AA2593">
        <v>0.55719766925755454</v>
      </c>
      <c r="AB2593">
        <v>2.4379021002333219</v>
      </c>
      <c r="AC2593">
        <v>-2.2752518002996367</v>
      </c>
      <c r="AD2593">
        <v>9.7080211539488559</v>
      </c>
      <c r="AE2593">
        <v>9.9829236981503993</v>
      </c>
      <c r="AF2593">
        <v>1764</v>
      </c>
      <c r="AG2593">
        <v>1</v>
      </c>
      <c r="AH2593">
        <v>0</v>
      </c>
      <c r="AI2593">
        <v>429</v>
      </c>
      <c r="AJ2593">
        <v>6813</v>
      </c>
      <c r="AK2593">
        <v>1558</v>
      </c>
      <c r="AL2593">
        <v>9292</v>
      </c>
      <c r="AM2593">
        <v>2</v>
      </c>
      <c r="AN2593">
        <v>1784</v>
      </c>
      <c r="AO2593">
        <v>1183</v>
      </c>
      <c r="AP2593">
        <v>752</v>
      </c>
    </row>
    <row r="2594" spans="1:42">
      <c r="A2594">
        <v>11</v>
      </c>
      <c r="B2594">
        <v>15</v>
      </c>
      <c r="C2594">
        <v>2023</v>
      </c>
      <c r="D2594">
        <v>99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99</v>
      </c>
      <c r="L2594">
        <v>99</v>
      </c>
      <c r="M2594">
        <v>99</v>
      </c>
      <c r="N2594">
        <v>87</v>
      </c>
      <c r="O2594">
        <v>99</v>
      </c>
      <c r="P2594">
        <v>9999</v>
      </c>
      <c r="Q2594">
        <v>1607</v>
      </c>
      <c r="R2594">
        <v>194933</v>
      </c>
      <c r="S2594">
        <v>194932</v>
      </c>
      <c r="T2594">
        <v>4.9552872012435047</v>
      </c>
      <c r="U2594">
        <v>60.18482342560484</v>
      </c>
      <c r="V2594">
        <v>95.888095788227162</v>
      </c>
      <c r="W2594">
        <v>88.504261486055981</v>
      </c>
      <c r="X2594">
        <v>1.7216171710279939</v>
      </c>
      <c r="Y2594">
        <v>3.4432343420559879</v>
      </c>
      <c r="Z2594">
        <v>55.413398449723744</v>
      </c>
      <c r="AA2594">
        <v>0.86643974987335504</v>
      </c>
      <c r="AB2594">
        <v>2.488208275035058</v>
      </c>
      <c r="AC2594">
        <v>-3.0931867647285838</v>
      </c>
      <c r="AD2594">
        <v>13.177817692872948</v>
      </c>
      <c r="AE2594">
        <v>13.939373286962196</v>
      </c>
      <c r="AF2594">
        <v>2188</v>
      </c>
      <c r="AG2594">
        <v>1</v>
      </c>
      <c r="AH2594">
        <v>0</v>
      </c>
      <c r="AI2594">
        <v>530</v>
      </c>
      <c r="AJ2594">
        <v>9134</v>
      </c>
      <c r="AK2594">
        <v>1999</v>
      </c>
      <c r="AL2594">
        <v>11867</v>
      </c>
      <c r="AM2594">
        <v>6</v>
      </c>
      <c r="AN2594">
        <v>2415</v>
      </c>
      <c r="AO2594">
        <v>1643</v>
      </c>
      <c r="AP2594">
        <v>774</v>
      </c>
    </row>
    <row r="2595" spans="1:42">
      <c r="A2595">
        <v>11</v>
      </c>
      <c r="B2595">
        <v>16</v>
      </c>
      <c r="C2595">
        <v>2023</v>
      </c>
      <c r="D2595">
        <v>99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99</v>
      </c>
      <c r="L2595">
        <v>99</v>
      </c>
      <c r="M2595">
        <v>99</v>
      </c>
      <c r="N2595">
        <v>90</v>
      </c>
      <c r="O2595">
        <v>99</v>
      </c>
      <c r="P2595">
        <v>9999</v>
      </c>
      <c r="Q2595">
        <v>1674</v>
      </c>
      <c r="R2595">
        <v>209836</v>
      </c>
      <c r="S2595">
        <v>209835</v>
      </c>
      <c r="T2595">
        <v>5.6147276921024067</v>
      </c>
      <c r="U2595">
        <v>59.864884313865666</v>
      </c>
      <c r="V2595">
        <v>99.951298989214479</v>
      </c>
      <c r="W2595">
        <v>92.254608144496871</v>
      </c>
      <c r="X2595">
        <v>1.9858365580739248</v>
      </c>
      <c r="Y2595">
        <v>3.9716731161478496</v>
      </c>
      <c r="Z2595">
        <v>56.446462952019651</v>
      </c>
      <c r="AA2595">
        <v>1.413565045494988</v>
      </c>
      <c r="AB2595">
        <v>2.5803818757804295</v>
      </c>
      <c r="AC2595">
        <v>-4.7270506075242515</v>
      </c>
      <c r="AD2595">
        <v>14.185287013495348</v>
      </c>
      <c r="AE2595">
        <v>15.640906682211936</v>
      </c>
      <c r="AF2595">
        <v>2179</v>
      </c>
      <c r="AG2595">
        <v>2</v>
      </c>
      <c r="AH2595">
        <v>0</v>
      </c>
      <c r="AI2595">
        <v>544</v>
      </c>
      <c r="AJ2595">
        <v>9869</v>
      </c>
      <c r="AK2595">
        <v>2101</v>
      </c>
      <c r="AL2595">
        <v>12518</v>
      </c>
      <c r="AM2595">
        <v>3</v>
      </c>
      <c r="AN2595">
        <v>2746</v>
      </c>
      <c r="AO2595">
        <v>1802</v>
      </c>
      <c r="AP2595">
        <v>809</v>
      </c>
    </row>
    <row r="2596" spans="1:42">
      <c r="A2596">
        <v>11</v>
      </c>
      <c r="B2596">
        <v>17</v>
      </c>
      <c r="C2596">
        <v>2023</v>
      </c>
      <c r="D2596">
        <v>99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99</v>
      </c>
      <c r="L2596">
        <v>99</v>
      </c>
      <c r="M2596">
        <v>99</v>
      </c>
      <c r="N2596">
        <v>95</v>
      </c>
      <c r="O2596">
        <v>99</v>
      </c>
      <c r="P2596">
        <v>9999</v>
      </c>
      <c r="Q2596">
        <v>1631</v>
      </c>
      <c r="R2596">
        <v>90090</v>
      </c>
      <c r="S2596">
        <v>90090</v>
      </c>
      <c r="T2596">
        <v>6.5157509157509139</v>
      </c>
      <c r="U2596">
        <v>59.422477522477521</v>
      </c>
      <c r="V2596">
        <v>105.24527717377556</v>
      </c>
      <c r="W2596">
        <v>97.141390831389515</v>
      </c>
      <c r="X2596">
        <v>2.466422466422467</v>
      </c>
      <c r="Y2596">
        <v>4.932844932844934</v>
      </c>
      <c r="Z2596">
        <v>58.874458874458895</v>
      </c>
      <c r="AA2596">
        <v>1.4066465592306578</v>
      </c>
      <c r="AB2596">
        <v>2.7143854901942723</v>
      </c>
      <c r="AC2596">
        <v>-5.495924305555338</v>
      </c>
      <c r="AD2596">
        <v>6.0902443195914691</v>
      </c>
      <c r="AE2596">
        <v>7.070934777745272</v>
      </c>
      <c r="AF2596">
        <v>985</v>
      </c>
      <c r="AG2596">
        <v>0</v>
      </c>
      <c r="AH2596">
        <v>0</v>
      </c>
      <c r="AI2596">
        <v>254</v>
      </c>
      <c r="AJ2596">
        <v>4331</v>
      </c>
      <c r="AK2596">
        <v>837</v>
      </c>
      <c r="AL2596">
        <v>5535</v>
      </c>
      <c r="AM2596">
        <v>2</v>
      </c>
      <c r="AN2596">
        <v>1288</v>
      </c>
      <c r="AO2596">
        <v>950</v>
      </c>
      <c r="AP2596">
        <v>792</v>
      </c>
    </row>
    <row r="2597" spans="1:42">
      <c r="A2597">
        <v>11</v>
      </c>
      <c r="B2597">
        <v>18</v>
      </c>
      <c r="C2597">
        <v>2023</v>
      </c>
      <c r="D2597">
        <v>99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99</v>
      </c>
      <c r="L2597">
        <v>99</v>
      </c>
      <c r="M2597">
        <v>99</v>
      </c>
      <c r="N2597">
        <v>100</v>
      </c>
      <c r="O2597">
        <v>99</v>
      </c>
      <c r="P2597">
        <v>9999</v>
      </c>
      <c r="Q2597">
        <v>1526</v>
      </c>
      <c r="R2597">
        <v>33411</v>
      </c>
      <c r="S2597">
        <v>33411</v>
      </c>
      <c r="T2597">
        <v>7.4197719313998372</v>
      </c>
      <c r="U2597">
        <v>58.949028762982245</v>
      </c>
      <c r="V2597">
        <v>110.60918201435518</v>
      </c>
      <c r="W2597">
        <v>102.09227499925248</v>
      </c>
      <c r="X2597">
        <v>3.2384544012450984</v>
      </c>
      <c r="Y2597">
        <v>6.4769088024901968</v>
      </c>
      <c r="Z2597">
        <v>59.190087097063845</v>
      </c>
      <c r="AA2597">
        <v>1.4151877834980577</v>
      </c>
      <c r="AB2597">
        <v>2.8660089397323314</v>
      </c>
      <c r="AC2597">
        <v>-4.7993578386568974</v>
      </c>
      <c r="AD2597">
        <v>2.2586430565198201</v>
      </c>
      <c r="AE2597">
        <v>2.7559940980373687</v>
      </c>
      <c r="AF2597">
        <v>420</v>
      </c>
      <c r="AG2597">
        <v>0</v>
      </c>
      <c r="AH2597">
        <v>0</v>
      </c>
      <c r="AI2597">
        <v>109</v>
      </c>
      <c r="AJ2597">
        <v>1685</v>
      </c>
      <c r="AK2597">
        <v>308</v>
      </c>
      <c r="AL2597">
        <v>2253</v>
      </c>
      <c r="AM2597">
        <v>0</v>
      </c>
      <c r="AN2597">
        <v>628</v>
      </c>
      <c r="AO2597">
        <v>476</v>
      </c>
      <c r="AP2597">
        <v>756</v>
      </c>
    </row>
    <row r="2598" spans="1:42">
      <c r="A2598">
        <v>11</v>
      </c>
      <c r="B2598">
        <v>19</v>
      </c>
      <c r="C2598">
        <v>2023</v>
      </c>
      <c r="D2598">
        <v>99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99</v>
      </c>
      <c r="L2598">
        <v>99</v>
      </c>
      <c r="M2598">
        <v>99</v>
      </c>
      <c r="N2598">
        <v>105</v>
      </c>
      <c r="O2598">
        <v>99</v>
      </c>
      <c r="P2598">
        <v>9999</v>
      </c>
      <c r="Q2598">
        <v>1267</v>
      </c>
      <c r="R2598">
        <v>11652</v>
      </c>
      <c r="S2598">
        <v>11651</v>
      </c>
      <c r="T2598">
        <v>8.0041194644696194</v>
      </c>
      <c r="U2598">
        <v>58.506909278173552</v>
      </c>
      <c r="V2598">
        <v>116.0597209954045</v>
      </c>
      <c r="W2598">
        <v>107.1138786370269</v>
      </c>
      <c r="X2598">
        <v>4.4026776519052513</v>
      </c>
      <c r="Y2598">
        <v>8.8053553038105026</v>
      </c>
      <c r="Z2598">
        <v>58.685204256779983</v>
      </c>
      <c r="AA2598">
        <v>1.3932388766320651</v>
      </c>
      <c r="AB2598">
        <v>3.0818128580545161</v>
      </c>
      <c r="AC2598">
        <v>-4.2785168199893455</v>
      </c>
      <c r="AD2598">
        <v>0.78769593530780091</v>
      </c>
      <c r="AE2598">
        <v>1.0083350763913359</v>
      </c>
      <c r="AF2598">
        <v>216</v>
      </c>
      <c r="AG2598">
        <v>0</v>
      </c>
      <c r="AH2598">
        <v>0</v>
      </c>
      <c r="AI2598">
        <v>45</v>
      </c>
      <c r="AJ2598">
        <v>632</v>
      </c>
      <c r="AK2598">
        <v>129</v>
      </c>
      <c r="AL2598">
        <v>834</v>
      </c>
      <c r="AM2598">
        <v>1</v>
      </c>
      <c r="AN2598">
        <v>317</v>
      </c>
      <c r="AO2598">
        <v>216</v>
      </c>
      <c r="AP2598">
        <v>676</v>
      </c>
    </row>
    <row r="2599" spans="1:42">
      <c r="A2599">
        <v>11</v>
      </c>
      <c r="B2599">
        <v>20</v>
      </c>
      <c r="C2599">
        <v>2023</v>
      </c>
      <c r="D2599">
        <v>99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99</v>
      </c>
      <c r="L2599">
        <v>99</v>
      </c>
      <c r="M2599">
        <v>99</v>
      </c>
      <c r="N2599">
        <v>110</v>
      </c>
      <c r="O2599">
        <v>99</v>
      </c>
      <c r="P2599">
        <v>9999</v>
      </c>
      <c r="Q2599">
        <v>954</v>
      </c>
      <c r="R2599">
        <v>4544</v>
      </c>
      <c r="S2599">
        <v>4544</v>
      </c>
      <c r="T2599">
        <v>8.5521566901408441</v>
      </c>
      <c r="U2599">
        <v>58.062720070422543</v>
      </c>
      <c r="V2599">
        <v>121.50080875284203</v>
      </c>
      <c r="W2599">
        <v>112.14524647887322</v>
      </c>
      <c r="X2599">
        <v>5.061619718309859</v>
      </c>
      <c r="Y2599">
        <v>10.123239436619718</v>
      </c>
      <c r="Z2599">
        <v>58.120598591549296</v>
      </c>
      <c r="AA2599">
        <v>3.6360908929082094</v>
      </c>
      <c r="AB2599">
        <v>3.2762726259465209</v>
      </c>
      <c r="AC2599">
        <v>-0.77476575579510321</v>
      </c>
      <c r="AD2599">
        <v>0.30718248627176858</v>
      </c>
      <c r="AE2599">
        <v>0.41173247193441742</v>
      </c>
      <c r="AF2599">
        <v>88</v>
      </c>
      <c r="AG2599">
        <v>0</v>
      </c>
      <c r="AH2599">
        <v>0</v>
      </c>
      <c r="AI2599">
        <v>29</v>
      </c>
      <c r="AJ2599">
        <v>242</v>
      </c>
      <c r="AK2599">
        <v>50</v>
      </c>
      <c r="AL2599">
        <v>369</v>
      </c>
      <c r="AM2599">
        <v>0</v>
      </c>
      <c r="AN2599">
        <v>143</v>
      </c>
      <c r="AO2599">
        <v>98</v>
      </c>
      <c r="AP2599">
        <v>596</v>
      </c>
    </row>
    <row r="2600" spans="1:42">
      <c r="A2600">
        <v>11</v>
      </c>
      <c r="B2600">
        <v>21</v>
      </c>
      <c r="C2600">
        <v>2023</v>
      </c>
      <c r="D2600">
        <v>99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99</v>
      </c>
      <c r="L2600">
        <v>99</v>
      </c>
      <c r="M2600">
        <v>99</v>
      </c>
      <c r="N2600">
        <v>115</v>
      </c>
      <c r="O2600">
        <v>99</v>
      </c>
      <c r="P2600">
        <v>9999</v>
      </c>
      <c r="Q2600">
        <v>662</v>
      </c>
      <c r="R2600">
        <v>2221</v>
      </c>
      <c r="S2600">
        <v>2221</v>
      </c>
      <c r="T2600">
        <v>8.682125168842866</v>
      </c>
      <c r="U2600">
        <v>57.757766771724462</v>
      </c>
      <c r="V2600">
        <v>127.07154156888203</v>
      </c>
      <c r="W2600">
        <v>117.28703286807777</v>
      </c>
      <c r="X2600">
        <v>4.0072039621791991</v>
      </c>
      <c r="Y2600">
        <v>8.0144079243583981</v>
      </c>
      <c r="Z2600">
        <v>58.126969833408381</v>
      </c>
      <c r="AA2600">
        <v>1.4535687186987547</v>
      </c>
      <c r="AB2600">
        <v>3.5445119969253001</v>
      </c>
      <c r="AC2600">
        <v>1.1983174731061421</v>
      </c>
      <c r="AD2600">
        <v>0.15014355237887284</v>
      </c>
      <c r="AE2600">
        <v>0.21047207628578471</v>
      </c>
      <c r="AF2600">
        <v>56</v>
      </c>
      <c r="AG2600">
        <v>0</v>
      </c>
      <c r="AH2600">
        <v>0</v>
      </c>
      <c r="AI2600">
        <v>16</v>
      </c>
      <c r="AJ2600">
        <v>121</v>
      </c>
      <c r="AK2600">
        <v>11</v>
      </c>
      <c r="AL2600">
        <v>176</v>
      </c>
      <c r="AM2600">
        <v>0</v>
      </c>
      <c r="AN2600">
        <v>114</v>
      </c>
      <c r="AO2600">
        <v>53</v>
      </c>
      <c r="AP2600">
        <v>459</v>
      </c>
    </row>
    <row r="2601" spans="1:42">
      <c r="A2601">
        <v>11</v>
      </c>
      <c r="B2601">
        <v>22</v>
      </c>
      <c r="C2601">
        <v>2023</v>
      </c>
      <c r="D2601">
        <v>99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99</v>
      </c>
      <c r="L2601">
        <v>99</v>
      </c>
      <c r="M2601">
        <v>99</v>
      </c>
      <c r="N2601">
        <v>120</v>
      </c>
      <c r="O2601">
        <v>99</v>
      </c>
      <c r="P2601">
        <v>9999</v>
      </c>
      <c r="Q2601">
        <v>457</v>
      </c>
      <c r="R2601">
        <v>1217</v>
      </c>
      <c r="S2601">
        <v>1217</v>
      </c>
      <c r="T2601">
        <v>8.6589975349219372</v>
      </c>
      <c r="U2601">
        <v>57.63681183237469</v>
      </c>
      <c r="V2601">
        <v>132.27916897758473</v>
      </c>
      <c r="W2601">
        <v>122.09367296631056</v>
      </c>
      <c r="X2601">
        <v>4.5193097781429756</v>
      </c>
      <c r="Y2601">
        <v>9.0386195562859513</v>
      </c>
      <c r="Z2601">
        <v>55.710764174198843</v>
      </c>
      <c r="AA2601">
        <v>1.3651193228939065</v>
      </c>
      <c r="AB2601">
        <v>3.6240172588961346</v>
      </c>
      <c r="AC2601">
        <v>-4.8315571327513469</v>
      </c>
      <c r="AD2601">
        <v>8.227136571143101E-2</v>
      </c>
      <c r="AE2601">
        <v>0.12005483751538731</v>
      </c>
      <c r="AF2601">
        <v>25</v>
      </c>
      <c r="AG2601">
        <v>0</v>
      </c>
      <c r="AH2601">
        <v>0</v>
      </c>
      <c r="AI2601">
        <v>9</v>
      </c>
      <c r="AJ2601">
        <v>50</v>
      </c>
      <c r="AK2601">
        <v>9</v>
      </c>
      <c r="AL2601">
        <v>87</v>
      </c>
      <c r="AM2601">
        <v>0</v>
      </c>
      <c r="AN2601">
        <v>59</v>
      </c>
      <c r="AO2601">
        <v>24</v>
      </c>
      <c r="AP2601">
        <v>380</v>
      </c>
    </row>
    <row r="2602" spans="1:42">
      <c r="A2602">
        <v>11</v>
      </c>
      <c r="B2602">
        <v>23</v>
      </c>
      <c r="C2602">
        <v>2023</v>
      </c>
      <c r="D2602">
        <v>99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99</v>
      </c>
      <c r="L2602">
        <v>99</v>
      </c>
      <c r="M2602">
        <v>99</v>
      </c>
      <c r="N2602">
        <v>125</v>
      </c>
      <c r="O2602">
        <v>99</v>
      </c>
      <c r="P2602">
        <v>9999</v>
      </c>
      <c r="Q2602">
        <v>6</v>
      </c>
      <c r="R2602">
        <v>7</v>
      </c>
      <c r="S2602">
        <v>7</v>
      </c>
      <c r="T2602">
        <v>6</v>
      </c>
      <c r="U2602">
        <v>58.857142857142847</v>
      </c>
      <c r="V2602">
        <v>412.67605633802816</v>
      </c>
      <c r="W2602">
        <v>380.90000000000009</v>
      </c>
      <c r="X2602">
        <v>14.285714285714288</v>
      </c>
      <c r="Y2602">
        <v>28.571428571428577</v>
      </c>
      <c r="Z2602">
        <v>85.714285714285694</v>
      </c>
      <c r="AA2602">
        <v>381.1028582567028</v>
      </c>
      <c r="AB2602">
        <v>3.3986792152487073</v>
      </c>
      <c r="AC2602">
        <v>3.060642227477957</v>
      </c>
      <c r="AD2602">
        <v>4.7321245684471422E-4</v>
      </c>
      <c r="AE2602">
        <v>2.1542938411397779E-3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1</v>
      </c>
      <c r="AO2602">
        <v>0</v>
      </c>
      <c r="AP2602">
        <v>5</v>
      </c>
    </row>
    <row r="2603" spans="1:42">
      <c r="A2603">
        <v>11</v>
      </c>
      <c r="B2603">
        <v>24</v>
      </c>
      <c r="C2603">
        <v>2022</v>
      </c>
      <c r="D2603">
        <v>99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99</v>
      </c>
      <c r="L2603">
        <v>99</v>
      </c>
      <c r="M2603">
        <v>99</v>
      </c>
      <c r="N2603">
        <v>40</v>
      </c>
      <c r="O2603">
        <v>99</v>
      </c>
      <c r="P2603">
        <v>9999</v>
      </c>
      <c r="Q2603">
        <v>1159</v>
      </c>
      <c r="R2603">
        <v>8843</v>
      </c>
      <c r="S2603">
        <v>8821</v>
      </c>
      <c r="T2603">
        <v>16.703155037883068</v>
      </c>
      <c r="U2603">
        <v>62.919850357102362</v>
      </c>
      <c r="V2603">
        <v>53.69584524667372</v>
      </c>
      <c r="W2603">
        <v>49.460036277066159</v>
      </c>
      <c r="X2603">
        <v>1.5605563722718534</v>
      </c>
      <c r="Y2603">
        <v>3.1211127445437068</v>
      </c>
      <c r="Z2603">
        <v>61.178333144860353</v>
      </c>
      <c r="AA2603">
        <v>4.1092785726369128</v>
      </c>
      <c r="AB2603">
        <v>2.5286104456609939</v>
      </c>
      <c r="AC2603">
        <v>1.8657133104801775</v>
      </c>
      <c r="AD2603">
        <v>0.60091512653143575</v>
      </c>
      <c r="AE2603">
        <v>0.34928732104642041</v>
      </c>
      <c r="AF2603">
        <v>346</v>
      </c>
      <c r="AG2603">
        <v>1</v>
      </c>
      <c r="AH2603">
        <v>0</v>
      </c>
      <c r="AI2603">
        <v>383</v>
      </c>
      <c r="AJ2603">
        <v>527</v>
      </c>
      <c r="AK2603">
        <v>163</v>
      </c>
      <c r="AL2603">
        <v>713</v>
      </c>
      <c r="AM2603">
        <v>0</v>
      </c>
      <c r="AN2603">
        <v>215</v>
      </c>
      <c r="AO2603">
        <v>103</v>
      </c>
      <c r="AP2603">
        <v>643</v>
      </c>
    </row>
    <row r="2604" spans="1:42">
      <c r="A2604">
        <v>11</v>
      </c>
      <c r="B2604">
        <v>25</v>
      </c>
      <c r="C2604">
        <v>2022</v>
      </c>
      <c r="D2604">
        <v>99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99</v>
      </c>
      <c r="L2604">
        <v>99</v>
      </c>
      <c r="M2604">
        <v>99</v>
      </c>
      <c r="N2604">
        <v>55</v>
      </c>
      <c r="O2604">
        <v>99</v>
      </c>
      <c r="P2604">
        <v>9999</v>
      </c>
      <c r="Q2604">
        <v>1410</v>
      </c>
      <c r="R2604">
        <v>20190</v>
      </c>
      <c r="S2604">
        <v>20190</v>
      </c>
      <c r="T2604">
        <v>16.766270430906388</v>
      </c>
      <c r="U2604">
        <v>62.770827142149606</v>
      </c>
      <c r="V2604">
        <v>64.871648376179891</v>
      </c>
      <c r="W2604">
        <v>59.876531451213197</v>
      </c>
      <c r="X2604">
        <v>2.1297672114908366</v>
      </c>
      <c r="Y2604">
        <v>4.2595344229816732</v>
      </c>
      <c r="Z2604">
        <v>67.781079742446764</v>
      </c>
      <c r="AA2604">
        <v>2.2233280788698737</v>
      </c>
      <c r="AB2604">
        <v>2.1961131992881033</v>
      </c>
      <c r="AC2604">
        <v>-3.3401959319572967</v>
      </c>
      <c r="AD2604">
        <v>1.371986475706173</v>
      </c>
      <c r="AE2604">
        <v>0.96783989933210268</v>
      </c>
      <c r="AF2604">
        <v>781</v>
      </c>
      <c r="AG2604">
        <v>0</v>
      </c>
      <c r="AH2604">
        <v>0</v>
      </c>
      <c r="AI2604">
        <v>668</v>
      </c>
      <c r="AJ2604">
        <v>1301</v>
      </c>
      <c r="AK2604">
        <v>364</v>
      </c>
      <c r="AL2604">
        <v>1798</v>
      </c>
      <c r="AM2604">
        <v>2</v>
      </c>
      <c r="AN2604">
        <v>469</v>
      </c>
      <c r="AO2604">
        <v>256</v>
      </c>
      <c r="AP2604">
        <v>747</v>
      </c>
    </row>
    <row r="2605" spans="1:42">
      <c r="A2605">
        <v>11</v>
      </c>
      <c r="B2605">
        <v>26</v>
      </c>
      <c r="C2605">
        <v>2022</v>
      </c>
      <c r="D2605">
        <v>99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99</v>
      </c>
      <c r="L2605">
        <v>99</v>
      </c>
      <c r="M2605">
        <v>99</v>
      </c>
      <c r="N2605">
        <v>63</v>
      </c>
      <c r="O2605">
        <v>99</v>
      </c>
      <c r="P2605">
        <v>9999</v>
      </c>
      <c r="Q2605">
        <v>1255</v>
      </c>
      <c r="R2605">
        <v>10375</v>
      </c>
      <c r="S2605">
        <v>10375</v>
      </c>
      <c r="T2605">
        <v>16.755084337349402</v>
      </c>
      <c r="U2605">
        <v>62.584096385542168</v>
      </c>
      <c r="V2605">
        <v>69.434000704879381</v>
      </c>
      <c r="W2605">
        <v>64.087582650602798</v>
      </c>
      <c r="X2605">
        <v>2.1204819277108435</v>
      </c>
      <c r="Y2605">
        <v>4.2409638554216871</v>
      </c>
      <c r="Z2605">
        <v>67.306024096385556</v>
      </c>
      <c r="AA2605">
        <v>0.57306909717684718</v>
      </c>
      <c r="AB2605">
        <v>2.1130546815204072</v>
      </c>
      <c r="AC2605">
        <v>-2.9854341516649958</v>
      </c>
      <c r="AD2605">
        <v>0.70502029150329604</v>
      </c>
      <c r="AE2605">
        <v>0.53231973157860335</v>
      </c>
      <c r="AF2605">
        <v>343</v>
      </c>
      <c r="AG2605">
        <v>0</v>
      </c>
      <c r="AH2605">
        <v>0</v>
      </c>
      <c r="AI2605">
        <v>269</v>
      </c>
      <c r="AJ2605">
        <v>617</v>
      </c>
      <c r="AK2605">
        <v>171</v>
      </c>
      <c r="AL2605">
        <v>917</v>
      </c>
      <c r="AM2605">
        <v>0</v>
      </c>
      <c r="AN2605">
        <v>202</v>
      </c>
      <c r="AO2605">
        <v>133</v>
      </c>
      <c r="AP2605">
        <v>695</v>
      </c>
    </row>
    <row r="2606" spans="1:42">
      <c r="A2606">
        <v>11</v>
      </c>
      <c r="B2606">
        <v>27</v>
      </c>
      <c r="C2606">
        <v>2022</v>
      </c>
      <c r="D2606">
        <v>99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99</v>
      </c>
      <c r="L2606">
        <v>99</v>
      </c>
      <c r="M2606">
        <v>99</v>
      </c>
      <c r="N2606">
        <v>65</v>
      </c>
      <c r="O2606">
        <v>99</v>
      </c>
      <c r="P2606">
        <v>9999</v>
      </c>
      <c r="Q2606">
        <v>1332</v>
      </c>
      <c r="R2606">
        <v>14753</v>
      </c>
      <c r="S2606">
        <v>14753</v>
      </c>
      <c r="T2606">
        <v>16.716328882261227</v>
      </c>
      <c r="U2606">
        <v>62.355656476648818</v>
      </c>
      <c r="V2606">
        <v>71.620881927242309</v>
      </c>
      <c r="W2606">
        <v>66.106074018843799</v>
      </c>
      <c r="X2606">
        <v>2.4944079170338225</v>
      </c>
      <c r="Y2606">
        <v>4.9888158340676449</v>
      </c>
      <c r="Z2606">
        <v>67.003321358367771</v>
      </c>
      <c r="AA2606">
        <v>0.56922649576808193</v>
      </c>
      <c r="AB2606">
        <v>2.102776299788113</v>
      </c>
      <c r="AC2606">
        <v>-0.37528475113391085</v>
      </c>
      <c r="AD2606">
        <v>1.0025218660769275</v>
      </c>
      <c r="AE2606">
        <v>0.78078646571079557</v>
      </c>
      <c r="AF2606">
        <v>480</v>
      </c>
      <c r="AG2606">
        <v>1</v>
      </c>
      <c r="AH2606">
        <v>0</v>
      </c>
      <c r="AI2606">
        <v>299</v>
      </c>
      <c r="AJ2606">
        <v>922</v>
      </c>
      <c r="AK2606">
        <v>227</v>
      </c>
      <c r="AL2606">
        <v>1379</v>
      </c>
      <c r="AM2606">
        <v>0</v>
      </c>
      <c r="AN2606">
        <v>306</v>
      </c>
      <c r="AO2606">
        <v>205</v>
      </c>
      <c r="AP2606">
        <v>698</v>
      </c>
    </row>
    <row r="2607" spans="1:42">
      <c r="A2607">
        <v>11</v>
      </c>
      <c r="B2607">
        <v>28</v>
      </c>
      <c r="C2607">
        <v>2022</v>
      </c>
      <c r="D2607">
        <v>99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99</v>
      </c>
      <c r="L2607">
        <v>99</v>
      </c>
      <c r="M2607">
        <v>99</v>
      </c>
      <c r="N2607">
        <v>67</v>
      </c>
      <c r="O2607">
        <v>99</v>
      </c>
      <c r="P2607">
        <v>9999</v>
      </c>
      <c r="Q2607">
        <v>1418</v>
      </c>
      <c r="R2607">
        <v>20134.97</v>
      </c>
      <c r="S2607">
        <v>20134.97</v>
      </c>
      <c r="T2607">
        <v>16.685621582748816</v>
      </c>
      <c r="U2607">
        <v>62.233719742318975</v>
      </c>
      <c r="V2607">
        <v>73.788126957404884</v>
      </c>
      <c r="W2607">
        <v>68.106441181685554</v>
      </c>
      <c r="X2607">
        <v>2.3044484297716847</v>
      </c>
      <c r="Y2607">
        <v>4.6088968595433695</v>
      </c>
      <c r="Z2607">
        <v>66.178395100663195</v>
      </c>
      <c r="AA2607">
        <v>0.57366120731591597</v>
      </c>
      <c r="AB2607">
        <v>2.1211171615238986</v>
      </c>
      <c r="AC2607">
        <v>-1.4741698809673021</v>
      </c>
      <c r="AD2607">
        <v>1.3682469801262764</v>
      </c>
      <c r="AE2607">
        <v>1.0978670295817612</v>
      </c>
      <c r="AF2607">
        <v>599.97000000000014</v>
      </c>
      <c r="AG2607">
        <v>1</v>
      </c>
      <c r="AH2607">
        <v>0</v>
      </c>
      <c r="AI2607">
        <v>334</v>
      </c>
      <c r="AJ2607">
        <v>1300</v>
      </c>
      <c r="AK2607">
        <v>368</v>
      </c>
      <c r="AL2607">
        <v>1826</v>
      </c>
      <c r="AM2607">
        <v>2</v>
      </c>
      <c r="AN2607">
        <v>435</v>
      </c>
      <c r="AO2607">
        <v>248</v>
      </c>
      <c r="AP2607">
        <v>743</v>
      </c>
    </row>
    <row r="2608" spans="1:42">
      <c r="A2608">
        <v>11</v>
      </c>
      <c r="B2608">
        <v>29</v>
      </c>
      <c r="C2608">
        <v>2022</v>
      </c>
      <c r="D2608">
        <v>99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99</v>
      </c>
      <c r="L2608">
        <v>99</v>
      </c>
      <c r="M2608">
        <v>99</v>
      </c>
      <c r="N2608">
        <v>69</v>
      </c>
      <c r="O2608">
        <v>99</v>
      </c>
      <c r="P2608">
        <v>9999</v>
      </c>
      <c r="Q2608">
        <v>1471</v>
      </c>
      <c r="R2608">
        <v>27565</v>
      </c>
      <c r="S2608">
        <v>27564</v>
      </c>
      <c r="T2608">
        <v>16.647560311989842</v>
      </c>
      <c r="U2608">
        <v>62.053366710201743</v>
      </c>
      <c r="V2608">
        <v>75.955897300686942</v>
      </c>
      <c r="W2608">
        <v>70.104721012915505</v>
      </c>
      <c r="X2608">
        <v>2.4124795936876473</v>
      </c>
      <c r="Y2608">
        <v>4.8249591873752946</v>
      </c>
      <c r="Z2608">
        <v>65.789951024850353</v>
      </c>
      <c r="AA2608">
        <v>0.57183256422013085</v>
      </c>
      <c r="AB2608">
        <v>2.1410372929123596</v>
      </c>
      <c r="AC2608">
        <v>-2.6499073357410619</v>
      </c>
      <c r="AD2608">
        <v>1.8731454781000825</v>
      </c>
      <c r="AE2608">
        <v>1.54703477179967</v>
      </c>
      <c r="AF2608">
        <v>749</v>
      </c>
      <c r="AG2608">
        <v>1</v>
      </c>
      <c r="AH2608">
        <v>0</v>
      </c>
      <c r="AI2608">
        <v>375</v>
      </c>
      <c r="AJ2608">
        <v>1689</v>
      </c>
      <c r="AK2608">
        <v>433</v>
      </c>
      <c r="AL2608">
        <v>2534</v>
      </c>
      <c r="AM2608">
        <v>3</v>
      </c>
      <c r="AN2608">
        <v>502</v>
      </c>
      <c r="AO2608">
        <v>324</v>
      </c>
      <c r="AP2608">
        <v>781</v>
      </c>
    </row>
    <row r="2609" spans="1:42">
      <c r="A2609">
        <v>11</v>
      </c>
      <c r="B2609">
        <v>30</v>
      </c>
      <c r="C2609">
        <v>2022</v>
      </c>
      <c r="D2609">
        <v>99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99</v>
      </c>
      <c r="L2609">
        <v>99</v>
      </c>
      <c r="M2609">
        <v>99</v>
      </c>
      <c r="N2609">
        <v>71</v>
      </c>
      <c r="O2609">
        <v>99</v>
      </c>
      <c r="P2609">
        <v>9999</v>
      </c>
      <c r="Q2609">
        <v>1518</v>
      </c>
      <c r="R2609">
        <v>38700</v>
      </c>
      <c r="S2609">
        <v>38700</v>
      </c>
      <c r="T2609">
        <v>16.602248062015505</v>
      </c>
      <c r="U2609">
        <v>61.881989664082674</v>
      </c>
      <c r="V2609">
        <v>78.083232409764491</v>
      </c>
      <c r="W2609">
        <v>72.070823514212506</v>
      </c>
      <c r="X2609">
        <v>2.121447028423773</v>
      </c>
      <c r="Y2609">
        <v>4.2428940568475459</v>
      </c>
      <c r="Z2609">
        <v>64.72609819121449</v>
      </c>
      <c r="AA2609">
        <v>0.58679061075728722</v>
      </c>
      <c r="AB2609">
        <v>2.1492024047624785</v>
      </c>
      <c r="AC2609">
        <v>-2.9993136079626872</v>
      </c>
      <c r="AD2609">
        <v>2.629810629511089</v>
      </c>
      <c r="AE2609">
        <v>2.232960384248436</v>
      </c>
      <c r="AF2609">
        <v>996</v>
      </c>
      <c r="AG2609">
        <v>0</v>
      </c>
      <c r="AH2609">
        <v>0</v>
      </c>
      <c r="AI2609">
        <v>456</v>
      </c>
      <c r="AJ2609">
        <v>2438</v>
      </c>
      <c r="AK2609">
        <v>649</v>
      </c>
      <c r="AL2609">
        <v>3517</v>
      </c>
      <c r="AM2609">
        <v>5</v>
      </c>
      <c r="AN2609">
        <v>683</v>
      </c>
      <c r="AO2609">
        <v>472</v>
      </c>
      <c r="AP2609">
        <v>792</v>
      </c>
    </row>
    <row r="2610" spans="1:42">
      <c r="A2610">
        <v>11</v>
      </c>
      <c r="B2610">
        <v>31</v>
      </c>
      <c r="C2610">
        <v>2022</v>
      </c>
      <c r="D2610">
        <v>99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99</v>
      </c>
      <c r="L2610">
        <v>99</v>
      </c>
      <c r="M2610">
        <v>99</v>
      </c>
      <c r="N2610">
        <v>73</v>
      </c>
      <c r="O2610">
        <v>99</v>
      </c>
      <c r="P2610">
        <v>9999</v>
      </c>
      <c r="Q2610">
        <v>1545</v>
      </c>
      <c r="R2610">
        <v>50485</v>
      </c>
      <c r="S2610">
        <v>50484</v>
      </c>
      <c r="T2610">
        <v>16.541487570565518</v>
      </c>
      <c r="U2610">
        <v>61.703470406465421</v>
      </c>
      <c r="V2610">
        <v>80.286454208847275</v>
      </c>
      <c r="W2610">
        <v>74.102931423816131</v>
      </c>
      <c r="X2610">
        <v>1.9213627810240661</v>
      </c>
      <c r="Y2610">
        <v>3.8427255620481322</v>
      </c>
      <c r="Z2610">
        <v>63.916014657819154</v>
      </c>
      <c r="AA2610">
        <v>0.57958303822559076</v>
      </c>
      <c r="AB2610">
        <v>2.1868077282344887</v>
      </c>
      <c r="AC2610">
        <v>-1.4210091516723338</v>
      </c>
      <c r="AD2610">
        <v>3.4306457268957975</v>
      </c>
      <c r="AE2610">
        <v>2.9950199194680103</v>
      </c>
      <c r="AF2610">
        <v>1057</v>
      </c>
      <c r="AG2610">
        <v>0</v>
      </c>
      <c r="AH2610">
        <v>0</v>
      </c>
      <c r="AI2610">
        <v>521</v>
      </c>
      <c r="AJ2610">
        <v>3058</v>
      </c>
      <c r="AK2610">
        <v>756</v>
      </c>
      <c r="AL2610">
        <v>4524</v>
      </c>
      <c r="AM2610">
        <v>0</v>
      </c>
      <c r="AN2610">
        <v>811</v>
      </c>
      <c r="AO2610">
        <v>542</v>
      </c>
      <c r="AP2610">
        <v>794</v>
      </c>
    </row>
    <row r="2611" spans="1:42">
      <c r="A2611">
        <v>11</v>
      </c>
      <c r="B2611">
        <v>32</v>
      </c>
      <c r="C2611">
        <v>2022</v>
      </c>
      <c r="D2611">
        <v>99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99</v>
      </c>
      <c r="L2611">
        <v>99</v>
      </c>
      <c r="M2611">
        <v>99</v>
      </c>
      <c r="N2611">
        <v>75</v>
      </c>
      <c r="O2611">
        <v>99</v>
      </c>
      <c r="P2611">
        <v>9999</v>
      </c>
      <c r="Q2611">
        <v>1577</v>
      </c>
      <c r="R2611">
        <v>67897</v>
      </c>
      <c r="S2611">
        <v>67895</v>
      </c>
      <c r="T2611">
        <v>16.478371651177525</v>
      </c>
      <c r="U2611">
        <v>61.504263936961486</v>
      </c>
      <c r="V2611">
        <v>82.43836058434978</v>
      </c>
      <c r="W2611">
        <v>76.088362176891778</v>
      </c>
      <c r="X2611">
        <v>2.0103981030089688</v>
      </c>
      <c r="Y2611">
        <v>4.0207962060179376</v>
      </c>
      <c r="Z2611">
        <v>64.10445233220905</v>
      </c>
      <c r="AA2611">
        <v>0.56561754911388162</v>
      </c>
      <c r="AB2611">
        <v>2.204176005622843</v>
      </c>
      <c r="AC2611">
        <v>-2.3438952539281193</v>
      </c>
      <c r="AD2611">
        <v>4.6138566488866788</v>
      </c>
      <c r="AE2611">
        <v>4.1358673120052556</v>
      </c>
      <c r="AF2611">
        <v>1344</v>
      </c>
      <c r="AG2611">
        <v>0</v>
      </c>
      <c r="AH2611">
        <v>0</v>
      </c>
      <c r="AI2611">
        <v>493</v>
      </c>
      <c r="AJ2611">
        <v>3855</v>
      </c>
      <c r="AK2611">
        <v>993</v>
      </c>
      <c r="AL2611">
        <v>5962</v>
      </c>
      <c r="AM2611">
        <v>2</v>
      </c>
      <c r="AN2611">
        <v>1038</v>
      </c>
      <c r="AO2611">
        <v>805</v>
      </c>
      <c r="AP2611">
        <v>806</v>
      </c>
    </row>
    <row r="2612" spans="1:42">
      <c r="A2612">
        <v>11</v>
      </c>
      <c r="B2612">
        <v>33</v>
      </c>
      <c r="C2612">
        <v>2022</v>
      </c>
      <c r="D2612">
        <v>99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99</v>
      </c>
      <c r="L2612">
        <v>99</v>
      </c>
      <c r="M2612">
        <v>99</v>
      </c>
      <c r="N2612">
        <v>77</v>
      </c>
      <c r="O2612">
        <v>99</v>
      </c>
      <c r="P2612">
        <v>9999</v>
      </c>
      <c r="Q2612">
        <v>1585</v>
      </c>
      <c r="R2612">
        <v>83858</v>
      </c>
      <c r="S2612">
        <v>83855</v>
      </c>
      <c r="T2612">
        <v>16.393677407045242</v>
      </c>
      <c r="U2612">
        <v>61.295152346312086</v>
      </c>
      <c r="V2612">
        <v>84.616334379504195</v>
      </c>
      <c r="W2612">
        <v>78.098084908473822</v>
      </c>
      <c r="X2612">
        <v>1.8698275656466881</v>
      </c>
      <c r="Y2612">
        <v>3.7396551312933761</v>
      </c>
      <c r="Z2612">
        <v>62.306518161654246</v>
      </c>
      <c r="AA2612">
        <v>0.57842314260022643</v>
      </c>
      <c r="AB2612">
        <v>2.2417299219788802</v>
      </c>
      <c r="AC2612">
        <v>-2.4442925792432559</v>
      </c>
      <c r="AD2612">
        <v>5.6984666607116523</v>
      </c>
      <c r="AE2612">
        <v>5.2430007071833344</v>
      </c>
      <c r="AF2612">
        <v>1449</v>
      </c>
      <c r="AG2612">
        <v>0</v>
      </c>
      <c r="AH2612">
        <v>0</v>
      </c>
      <c r="AI2612">
        <v>547</v>
      </c>
      <c r="AJ2612">
        <v>4713</v>
      </c>
      <c r="AK2612">
        <v>1236</v>
      </c>
      <c r="AL2612">
        <v>7451</v>
      </c>
      <c r="AM2612">
        <v>5</v>
      </c>
      <c r="AN2612">
        <v>1321</v>
      </c>
      <c r="AO2612">
        <v>895</v>
      </c>
      <c r="AP2612">
        <v>808</v>
      </c>
    </row>
    <row r="2613" spans="1:42">
      <c r="A2613">
        <v>11</v>
      </c>
      <c r="B2613">
        <v>34</v>
      </c>
      <c r="C2613">
        <v>2022</v>
      </c>
      <c r="D2613">
        <v>99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99</v>
      </c>
      <c r="L2613">
        <v>99</v>
      </c>
      <c r="M2613">
        <v>99</v>
      </c>
      <c r="N2613">
        <v>79</v>
      </c>
      <c r="O2613">
        <v>99</v>
      </c>
      <c r="P2613">
        <v>9999</v>
      </c>
      <c r="Q2613">
        <v>1603</v>
      </c>
      <c r="R2613">
        <v>102720</v>
      </c>
      <c r="S2613">
        <v>102714</v>
      </c>
      <c r="T2613">
        <v>16.324045950155764</v>
      </c>
      <c r="U2613">
        <v>61.12879451681367</v>
      </c>
      <c r="V2613">
        <v>86.783419764410723</v>
      </c>
      <c r="W2613">
        <v>80.096401853689855</v>
      </c>
      <c r="X2613">
        <v>1.8487149532710276</v>
      </c>
      <c r="Y2613">
        <v>3.6974299065420553</v>
      </c>
      <c r="Z2613">
        <v>61.954828660436142</v>
      </c>
      <c r="AA2613">
        <v>0.57895553914533893</v>
      </c>
      <c r="AB2613">
        <v>2.2765700864887757</v>
      </c>
      <c r="AC2613">
        <v>-2.8189083121643139</v>
      </c>
      <c r="AD2613">
        <v>6.9802105391054052</v>
      </c>
      <c r="AE2613">
        <v>6.5864775788133905</v>
      </c>
      <c r="AF2613">
        <v>1714</v>
      </c>
      <c r="AG2613">
        <v>2</v>
      </c>
      <c r="AH2613">
        <v>0</v>
      </c>
      <c r="AI2613">
        <v>578</v>
      </c>
      <c r="AJ2613">
        <v>5670</v>
      </c>
      <c r="AK2613">
        <v>1383</v>
      </c>
      <c r="AL2613">
        <v>8517</v>
      </c>
      <c r="AM2613">
        <v>1</v>
      </c>
      <c r="AN2613">
        <v>1426</v>
      </c>
      <c r="AO2613">
        <v>1073</v>
      </c>
      <c r="AP2613">
        <v>823</v>
      </c>
    </row>
    <row r="2614" spans="1:42">
      <c r="A2614">
        <v>11</v>
      </c>
      <c r="B2614">
        <v>35</v>
      </c>
      <c r="C2614">
        <v>2022</v>
      </c>
      <c r="D2614">
        <v>99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99</v>
      </c>
      <c r="L2614">
        <v>99</v>
      </c>
      <c r="M2614">
        <v>99</v>
      </c>
      <c r="N2614">
        <v>81</v>
      </c>
      <c r="O2614">
        <v>99</v>
      </c>
      <c r="P2614">
        <v>9999</v>
      </c>
      <c r="Q2614">
        <v>1614</v>
      </c>
      <c r="R2614">
        <v>119999</v>
      </c>
      <c r="S2614">
        <v>119993</v>
      </c>
      <c r="T2614">
        <v>16.241135342794522</v>
      </c>
      <c r="U2614">
        <v>60.943430033418601</v>
      </c>
      <c r="V2614">
        <v>88.916974291897887</v>
      </c>
      <c r="W2614">
        <v>82.066288700173473</v>
      </c>
      <c r="X2614">
        <v>1.7508479237326977</v>
      </c>
      <c r="Y2614">
        <v>3.5016958474653954</v>
      </c>
      <c r="Z2614">
        <v>60.091334094450794</v>
      </c>
      <c r="AA2614">
        <v>0.57614112957202157</v>
      </c>
      <c r="AB2614">
        <v>2.3222290877200806</v>
      </c>
      <c r="AC2614">
        <v>-2.4019146353418162</v>
      </c>
      <c r="AD2614">
        <v>8.1543836106124346</v>
      </c>
      <c r="AE2614">
        <v>7.8837214954197892</v>
      </c>
      <c r="AF2614">
        <v>1758</v>
      </c>
      <c r="AG2614">
        <v>1</v>
      </c>
      <c r="AH2614">
        <v>0</v>
      </c>
      <c r="AI2614">
        <v>533</v>
      </c>
      <c r="AJ2614">
        <v>6404</v>
      </c>
      <c r="AK2614">
        <v>1449</v>
      </c>
      <c r="AL2614">
        <v>10147</v>
      </c>
      <c r="AM2614">
        <v>0</v>
      </c>
      <c r="AN2614">
        <v>1754</v>
      </c>
      <c r="AO2614">
        <v>1232</v>
      </c>
      <c r="AP2614">
        <v>813</v>
      </c>
    </row>
    <row r="2615" spans="1:42">
      <c r="A2615">
        <v>11</v>
      </c>
      <c r="B2615">
        <v>36</v>
      </c>
      <c r="C2615">
        <v>2022</v>
      </c>
      <c r="D2615">
        <v>99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99</v>
      </c>
      <c r="L2615">
        <v>99</v>
      </c>
      <c r="M2615">
        <v>99</v>
      </c>
      <c r="N2615">
        <v>83</v>
      </c>
      <c r="O2615">
        <v>99</v>
      </c>
      <c r="P2615">
        <v>9999</v>
      </c>
      <c r="Q2615">
        <v>1627</v>
      </c>
      <c r="R2615">
        <v>134537</v>
      </c>
      <c r="S2615">
        <v>134536</v>
      </c>
      <c r="T2615">
        <v>16.157629499691534</v>
      </c>
      <c r="U2615">
        <v>60.757128203603507</v>
      </c>
      <c r="V2615">
        <v>91.078711383024995</v>
      </c>
      <c r="W2615">
        <v>84.065024751739983</v>
      </c>
      <c r="X2615">
        <v>1.6716590974973424</v>
      </c>
      <c r="Y2615">
        <v>3.3433181949946849</v>
      </c>
      <c r="Z2615">
        <v>58.377249381211115</v>
      </c>
      <c r="AA2615">
        <v>0.58472522202280397</v>
      </c>
      <c r="AB2615">
        <v>2.3367352310234839</v>
      </c>
      <c r="AC2615">
        <v>-2.5397944200282359</v>
      </c>
      <c r="AD2615">
        <v>9.1422954176365252</v>
      </c>
      <c r="AE2615">
        <v>9.0544989972074976</v>
      </c>
      <c r="AF2615">
        <v>1825</v>
      </c>
      <c r="AG2615">
        <v>1</v>
      </c>
      <c r="AH2615">
        <v>0</v>
      </c>
      <c r="AI2615">
        <v>512</v>
      </c>
      <c r="AJ2615">
        <v>7088</v>
      </c>
      <c r="AK2615">
        <v>1651</v>
      </c>
      <c r="AL2615">
        <v>10750</v>
      </c>
      <c r="AM2615">
        <v>1</v>
      </c>
      <c r="AN2615">
        <v>1823</v>
      </c>
      <c r="AO2615">
        <v>1272</v>
      </c>
      <c r="AP2615">
        <v>820</v>
      </c>
    </row>
    <row r="2616" spans="1:42">
      <c r="A2616">
        <v>11</v>
      </c>
      <c r="B2616">
        <v>37</v>
      </c>
      <c r="C2616">
        <v>2022</v>
      </c>
      <c r="D2616">
        <v>99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99</v>
      </c>
      <c r="L2616">
        <v>99</v>
      </c>
      <c r="M2616">
        <v>99</v>
      </c>
      <c r="N2616">
        <v>85</v>
      </c>
      <c r="O2616">
        <v>99</v>
      </c>
      <c r="P2616">
        <v>9999</v>
      </c>
      <c r="Q2616">
        <v>1620</v>
      </c>
      <c r="R2616">
        <v>142183.94</v>
      </c>
      <c r="S2616">
        <v>142180.94</v>
      </c>
      <c r="T2616">
        <v>16.070591235550236</v>
      </c>
      <c r="U2616">
        <v>60.583207566358759</v>
      </c>
      <c r="V2616">
        <v>93.22576569627725</v>
      </c>
      <c r="W2616">
        <v>86.045577698391014</v>
      </c>
      <c r="X2616">
        <v>1.7892316108274964</v>
      </c>
      <c r="Y2616">
        <v>3.5784632216549928</v>
      </c>
      <c r="Z2616">
        <v>58.693689315403695</v>
      </c>
      <c r="AA2616">
        <v>0.56197895299323453</v>
      </c>
      <c r="AB2616">
        <v>2.3761302115733431</v>
      </c>
      <c r="AC2616">
        <v>-2.1066812384098537</v>
      </c>
      <c r="AD2616">
        <v>9.6619337663505682</v>
      </c>
      <c r="AE2616">
        <v>9.7944601701766008</v>
      </c>
      <c r="AF2616">
        <v>1801.94</v>
      </c>
      <c r="AG2616">
        <v>0</v>
      </c>
      <c r="AH2616">
        <v>0</v>
      </c>
      <c r="AI2616">
        <v>470</v>
      </c>
      <c r="AJ2616">
        <v>6989</v>
      </c>
      <c r="AK2616">
        <v>1639</v>
      </c>
      <c r="AL2616">
        <v>10832.94</v>
      </c>
      <c r="AM2616">
        <v>2</v>
      </c>
      <c r="AN2616">
        <v>1887</v>
      </c>
      <c r="AO2616">
        <v>1314</v>
      </c>
      <c r="AP2616">
        <v>820</v>
      </c>
    </row>
    <row r="2617" spans="1:42">
      <c r="A2617">
        <v>11</v>
      </c>
      <c r="B2617">
        <v>38</v>
      </c>
      <c r="C2617">
        <v>2022</v>
      </c>
      <c r="D2617">
        <v>99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99</v>
      </c>
      <c r="L2617">
        <v>99</v>
      </c>
      <c r="M2617">
        <v>99</v>
      </c>
      <c r="N2617">
        <v>87</v>
      </c>
      <c r="O2617">
        <v>99</v>
      </c>
      <c r="P2617">
        <v>9999</v>
      </c>
      <c r="Q2617">
        <v>1696</v>
      </c>
      <c r="R2617">
        <v>199833</v>
      </c>
      <c r="S2617">
        <v>199831</v>
      </c>
      <c r="T2617">
        <v>15.960547056792421</v>
      </c>
      <c r="U2617">
        <v>60.363452117038889</v>
      </c>
      <c r="V2617">
        <v>95.900682555632784</v>
      </c>
      <c r="W2617">
        <v>88.515424733898726</v>
      </c>
      <c r="X2617">
        <v>1.7194357288335751</v>
      </c>
      <c r="Y2617">
        <v>3.4388714576671502</v>
      </c>
      <c r="Z2617">
        <v>57.237793557620606</v>
      </c>
      <c r="AA2617">
        <v>0.86247728861428286</v>
      </c>
      <c r="AB2617">
        <v>2.430452772845658</v>
      </c>
      <c r="AC2617">
        <v>-2.8932479936135</v>
      </c>
      <c r="AD2617">
        <v>13.57940432886536</v>
      </c>
      <c r="AE2617">
        <v>14.160949953137395</v>
      </c>
      <c r="AF2617">
        <v>2387</v>
      </c>
      <c r="AG2617">
        <v>2</v>
      </c>
      <c r="AH2617">
        <v>0</v>
      </c>
      <c r="AI2617">
        <v>586</v>
      </c>
      <c r="AJ2617">
        <v>9585</v>
      </c>
      <c r="AK2617">
        <v>2146</v>
      </c>
      <c r="AL2617">
        <v>14599</v>
      </c>
      <c r="AM2617">
        <v>5</v>
      </c>
      <c r="AN2617">
        <v>2574</v>
      </c>
      <c r="AO2617">
        <v>1951</v>
      </c>
      <c r="AP2617">
        <v>839</v>
      </c>
    </row>
    <row r="2618" spans="1:42">
      <c r="A2618">
        <v>11</v>
      </c>
      <c r="B2618">
        <v>39</v>
      </c>
      <c r="C2618">
        <v>2022</v>
      </c>
      <c r="D2618">
        <v>99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99</v>
      </c>
      <c r="L2618">
        <v>99</v>
      </c>
      <c r="M2618">
        <v>99</v>
      </c>
      <c r="N2618">
        <v>90</v>
      </c>
      <c r="O2618">
        <v>99</v>
      </c>
      <c r="P2618">
        <v>9999</v>
      </c>
      <c r="Q2618">
        <v>1761</v>
      </c>
      <c r="R2618">
        <v>239907.94</v>
      </c>
      <c r="S2618">
        <v>239899.94</v>
      </c>
      <c r="T2618">
        <v>15.774834963778195</v>
      </c>
      <c r="U2618">
        <v>60.020121138838121</v>
      </c>
      <c r="V2618">
        <v>99.99666919638014</v>
      </c>
      <c r="W2618">
        <v>92.293833962608787</v>
      </c>
      <c r="X2618">
        <v>1.8986449552274096</v>
      </c>
      <c r="Y2618">
        <v>3.7972899104548192</v>
      </c>
      <c r="Z2618">
        <v>59.098085707375922</v>
      </c>
      <c r="AA2618">
        <v>1.426719794741335</v>
      </c>
      <c r="AB2618">
        <v>2.5077954255907873</v>
      </c>
      <c r="AC2618">
        <v>-4.7695056985549247</v>
      </c>
      <c r="AD2618">
        <v>16.302647305325802</v>
      </c>
      <c r="AE2618">
        <v>17.72610817428313</v>
      </c>
      <c r="AF2618">
        <v>2723.94</v>
      </c>
      <c r="AG2618">
        <v>1</v>
      </c>
      <c r="AH2618">
        <v>0</v>
      </c>
      <c r="AI2618">
        <v>643</v>
      </c>
      <c r="AJ2618">
        <v>11290</v>
      </c>
      <c r="AK2618">
        <v>2389</v>
      </c>
      <c r="AL2618">
        <v>16554</v>
      </c>
      <c r="AM2618">
        <v>4</v>
      </c>
      <c r="AN2618">
        <v>3158</v>
      </c>
      <c r="AO2618">
        <v>2214.94</v>
      </c>
      <c r="AP2618">
        <v>861</v>
      </c>
    </row>
    <row r="2619" spans="1:42">
      <c r="A2619">
        <v>11</v>
      </c>
      <c r="B2619">
        <v>40</v>
      </c>
      <c r="C2619">
        <v>2022</v>
      </c>
      <c r="D2619">
        <v>99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99</v>
      </c>
      <c r="L2619">
        <v>99</v>
      </c>
      <c r="M2619">
        <v>99</v>
      </c>
      <c r="N2619">
        <v>95</v>
      </c>
      <c r="O2619">
        <v>99</v>
      </c>
      <c r="P2619">
        <v>9999</v>
      </c>
      <c r="Q2619">
        <v>1744</v>
      </c>
      <c r="R2619">
        <v>114365</v>
      </c>
      <c r="S2619">
        <v>114363</v>
      </c>
      <c r="T2619">
        <v>15.523945262973813</v>
      </c>
      <c r="U2619">
        <v>59.582994499969395</v>
      </c>
      <c r="V2619">
        <v>105.28389307283592</v>
      </c>
      <c r="W2619">
        <v>97.175354441557985</v>
      </c>
      <c r="X2619">
        <v>2.345123070869584</v>
      </c>
      <c r="Y2619">
        <v>4.6902461417391681</v>
      </c>
      <c r="Z2619">
        <v>61.995365715035184</v>
      </c>
      <c r="AA2619">
        <v>1.4064276914037916</v>
      </c>
      <c r="AB2619">
        <v>2.6393186730363078</v>
      </c>
      <c r="AC2619">
        <v>-5.4213666351483161</v>
      </c>
      <c r="AD2619">
        <v>7.7715321096650083</v>
      </c>
      <c r="AE2619">
        <v>8.8971772224010532</v>
      </c>
      <c r="AF2619">
        <v>1395</v>
      </c>
      <c r="AG2619">
        <v>1</v>
      </c>
      <c r="AH2619">
        <v>0</v>
      </c>
      <c r="AI2619">
        <v>322</v>
      </c>
      <c r="AJ2619">
        <v>5353</v>
      </c>
      <c r="AK2619">
        <v>1094</v>
      </c>
      <c r="AL2619">
        <v>7863</v>
      </c>
      <c r="AM2619">
        <v>2</v>
      </c>
      <c r="AN2619">
        <v>1603</v>
      </c>
      <c r="AO2619">
        <v>1277</v>
      </c>
      <c r="AP2619">
        <v>851</v>
      </c>
    </row>
    <row r="2620" spans="1:42">
      <c r="A2620">
        <v>11</v>
      </c>
      <c r="B2620">
        <v>41</v>
      </c>
      <c r="C2620">
        <v>2022</v>
      </c>
      <c r="D2620">
        <v>99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99</v>
      </c>
      <c r="L2620">
        <v>99</v>
      </c>
      <c r="M2620">
        <v>99</v>
      </c>
      <c r="N2620">
        <v>100</v>
      </c>
      <c r="O2620">
        <v>99</v>
      </c>
      <c r="P2620">
        <v>9999</v>
      </c>
      <c r="Q2620">
        <v>1648</v>
      </c>
      <c r="R2620">
        <v>44796</v>
      </c>
      <c r="S2620">
        <v>44792</v>
      </c>
      <c r="T2620">
        <v>15.241405482632372</v>
      </c>
      <c r="U2620">
        <v>59.10240667976425</v>
      </c>
      <c r="V2620">
        <v>110.6259185348239</v>
      </c>
      <c r="W2620">
        <v>102.09864529380324</v>
      </c>
      <c r="X2620">
        <v>2.9645504062862744</v>
      </c>
      <c r="Y2620">
        <v>5.9291008125725488</v>
      </c>
      <c r="Z2620">
        <v>62.090365211179581</v>
      </c>
      <c r="AA2620">
        <v>1.4131834447177003</v>
      </c>
      <c r="AB2620">
        <v>2.7990748596015487</v>
      </c>
      <c r="AC2620">
        <v>-4.8397219922519294</v>
      </c>
      <c r="AD2620">
        <v>3.0440567689813633</v>
      </c>
      <c r="AE2620">
        <v>3.6612636407658754</v>
      </c>
      <c r="AF2620">
        <v>597</v>
      </c>
      <c r="AG2620">
        <v>0</v>
      </c>
      <c r="AH2620">
        <v>0</v>
      </c>
      <c r="AI2620">
        <v>133</v>
      </c>
      <c r="AJ2620">
        <v>2119</v>
      </c>
      <c r="AK2620">
        <v>436</v>
      </c>
      <c r="AL2620">
        <v>3305</v>
      </c>
      <c r="AM2620">
        <v>1</v>
      </c>
      <c r="AN2620">
        <v>738</v>
      </c>
      <c r="AO2620">
        <v>601</v>
      </c>
      <c r="AP2620">
        <v>830</v>
      </c>
    </row>
    <row r="2621" spans="1:42">
      <c r="A2621">
        <v>11</v>
      </c>
      <c r="B2621">
        <v>42</v>
      </c>
      <c r="C2621">
        <v>2022</v>
      </c>
      <c r="D2621">
        <v>99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99</v>
      </c>
      <c r="L2621">
        <v>99</v>
      </c>
      <c r="M2621">
        <v>99</v>
      </c>
      <c r="N2621">
        <v>105</v>
      </c>
      <c r="O2621">
        <v>99</v>
      </c>
      <c r="P2621">
        <v>9999</v>
      </c>
      <c r="Q2621">
        <v>1444</v>
      </c>
      <c r="R2621">
        <v>15882</v>
      </c>
      <c r="S2621">
        <v>15880</v>
      </c>
      <c r="T2621">
        <v>14.959262057675357</v>
      </c>
      <c r="U2621">
        <v>58.634193954659949</v>
      </c>
      <c r="V2621">
        <v>116.05910457903703</v>
      </c>
      <c r="W2621">
        <v>107.10900188916878</v>
      </c>
      <c r="X2621">
        <v>3.6267472610502449</v>
      </c>
      <c r="Y2621">
        <v>7.2534945221004898</v>
      </c>
      <c r="Z2621">
        <v>61.623221256768659</v>
      </c>
      <c r="AA2621">
        <v>1.4117744716096878</v>
      </c>
      <c r="AB2621">
        <v>2.9883277621049209</v>
      </c>
      <c r="AC2621">
        <v>-5.5458076258144064</v>
      </c>
      <c r="AD2621">
        <v>1.0792416645450937</v>
      </c>
      <c r="AE2621">
        <v>1.3617175633286156</v>
      </c>
      <c r="AF2621">
        <v>278</v>
      </c>
      <c r="AG2621">
        <v>0</v>
      </c>
      <c r="AH2621">
        <v>0</v>
      </c>
      <c r="AI2621">
        <v>72</v>
      </c>
      <c r="AJ2621">
        <v>762</v>
      </c>
      <c r="AK2621">
        <v>150</v>
      </c>
      <c r="AL2621">
        <v>1205</v>
      </c>
      <c r="AM2621">
        <v>2</v>
      </c>
      <c r="AN2621">
        <v>327</v>
      </c>
      <c r="AO2621">
        <v>304</v>
      </c>
      <c r="AP2621">
        <v>769</v>
      </c>
    </row>
    <row r="2622" spans="1:42">
      <c r="A2622">
        <v>11</v>
      </c>
      <c r="B2622">
        <v>43</v>
      </c>
      <c r="C2622">
        <v>2022</v>
      </c>
      <c r="D2622">
        <v>99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99</v>
      </c>
      <c r="L2622">
        <v>99</v>
      </c>
      <c r="M2622">
        <v>99</v>
      </c>
      <c r="N2622">
        <v>110</v>
      </c>
      <c r="O2622">
        <v>99</v>
      </c>
      <c r="P2622">
        <v>9999</v>
      </c>
      <c r="Q2622">
        <v>1103</v>
      </c>
      <c r="R2622">
        <v>6140</v>
      </c>
      <c r="S2622">
        <v>6140</v>
      </c>
      <c r="T2622">
        <v>14.725081433224751</v>
      </c>
      <c r="U2622">
        <v>58.262540716612392</v>
      </c>
      <c r="V2622">
        <v>121.52502285071016</v>
      </c>
      <c r="W2622">
        <v>112.16759609120524</v>
      </c>
      <c r="X2622">
        <v>4.1042345276872956</v>
      </c>
      <c r="Y2622">
        <v>8.2084690553745912</v>
      </c>
      <c r="Z2622">
        <v>60.32573289902281</v>
      </c>
      <c r="AA2622">
        <v>1.4476915308328198</v>
      </c>
      <c r="AB2622">
        <v>3.2118668494763911</v>
      </c>
      <c r="AC2622">
        <v>-2.2040313410691854</v>
      </c>
      <c r="AD2622">
        <v>0.41723610504387826</v>
      </c>
      <c r="AE2622">
        <v>0.55137408767516205</v>
      </c>
      <c r="AF2622">
        <v>143</v>
      </c>
      <c r="AG2622">
        <v>0</v>
      </c>
      <c r="AH2622">
        <v>0</v>
      </c>
      <c r="AI2622">
        <v>31</v>
      </c>
      <c r="AJ2622">
        <v>291</v>
      </c>
      <c r="AK2622">
        <v>56</v>
      </c>
      <c r="AL2622">
        <v>481</v>
      </c>
      <c r="AM2622">
        <v>0</v>
      </c>
      <c r="AN2622">
        <v>196</v>
      </c>
      <c r="AO2622">
        <v>143</v>
      </c>
      <c r="AP2622">
        <v>653</v>
      </c>
    </row>
    <row r="2623" spans="1:42">
      <c r="A2623">
        <v>11</v>
      </c>
      <c r="B2623">
        <v>44</v>
      </c>
      <c r="C2623">
        <v>2022</v>
      </c>
      <c r="D2623">
        <v>99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99</v>
      </c>
      <c r="L2623">
        <v>99</v>
      </c>
      <c r="M2623">
        <v>99</v>
      </c>
      <c r="N2623">
        <v>115</v>
      </c>
      <c r="O2623">
        <v>99</v>
      </c>
      <c r="P2623">
        <v>9999</v>
      </c>
      <c r="Q2623">
        <v>780</v>
      </c>
      <c r="R2623">
        <v>2892</v>
      </c>
      <c r="S2623">
        <v>2892</v>
      </c>
      <c r="T2623">
        <v>14.554979253112036</v>
      </c>
      <c r="U2623">
        <v>57.941217150760728</v>
      </c>
      <c r="V2623">
        <v>127.05523437464878</v>
      </c>
      <c r="W2623">
        <v>117.2719813278007</v>
      </c>
      <c r="X2623">
        <v>3.8035961272475776</v>
      </c>
      <c r="Y2623">
        <v>7.6071922544951551</v>
      </c>
      <c r="Z2623">
        <v>58.402489626556005</v>
      </c>
      <c r="AA2623">
        <v>1.4538213759193517</v>
      </c>
      <c r="AB2623">
        <v>3.466596524633633</v>
      </c>
      <c r="AC2623">
        <v>-2.8057587609288324</v>
      </c>
      <c r="AD2623">
        <v>0.19652228270144889</v>
      </c>
      <c r="AE2623">
        <v>0.2715208095979994</v>
      </c>
      <c r="AF2623">
        <v>63</v>
      </c>
      <c r="AG2623">
        <v>0</v>
      </c>
      <c r="AH2623">
        <v>0</v>
      </c>
      <c r="AI2623">
        <v>18</v>
      </c>
      <c r="AJ2623">
        <v>123</v>
      </c>
      <c r="AK2623">
        <v>28</v>
      </c>
      <c r="AL2623">
        <v>245</v>
      </c>
      <c r="AM2623">
        <v>1</v>
      </c>
      <c r="AN2623">
        <v>104</v>
      </c>
      <c r="AO2623">
        <v>76</v>
      </c>
      <c r="AP2623">
        <v>554</v>
      </c>
    </row>
    <row r="2624" spans="1:42">
      <c r="A2624">
        <v>11</v>
      </c>
      <c r="B2624">
        <v>45</v>
      </c>
      <c r="C2624">
        <v>2022</v>
      </c>
      <c r="D2624">
        <v>99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99</v>
      </c>
      <c r="L2624">
        <v>99</v>
      </c>
      <c r="M2624">
        <v>99</v>
      </c>
      <c r="N2624">
        <v>120</v>
      </c>
      <c r="O2624">
        <v>99</v>
      </c>
      <c r="P2624">
        <v>9999</v>
      </c>
      <c r="Q2624">
        <v>559</v>
      </c>
      <c r="R2624">
        <v>1632</v>
      </c>
      <c r="S2624">
        <v>1632</v>
      </c>
      <c r="T2624">
        <v>14.273897058823531</v>
      </c>
      <c r="U2624">
        <v>57.471200980392176</v>
      </c>
      <c r="V2624">
        <v>132.50924096615927</v>
      </c>
      <c r="W2624">
        <v>122.30602941176483</v>
      </c>
      <c r="X2624">
        <v>3.1862745098039209</v>
      </c>
      <c r="Y2624">
        <v>6.3725490196078418</v>
      </c>
      <c r="Z2624">
        <v>56.862745098039241</v>
      </c>
      <c r="AA2624">
        <v>1.438495280033796</v>
      </c>
      <c r="AB2624">
        <v>3.568709882340273</v>
      </c>
      <c r="AC2624">
        <v>-2.3407358683671529</v>
      </c>
      <c r="AD2624">
        <v>0.1109005412755064</v>
      </c>
      <c r="AE2624">
        <v>0.15980066796687328</v>
      </c>
      <c r="AF2624">
        <v>35</v>
      </c>
      <c r="AG2624">
        <v>0</v>
      </c>
      <c r="AH2624">
        <v>0</v>
      </c>
      <c r="AI2624">
        <v>15</v>
      </c>
      <c r="AJ2624">
        <v>71</v>
      </c>
      <c r="AK2624">
        <v>24</v>
      </c>
      <c r="AL2624">
        <v>126</v>
      </c>
      <c r="AM2624">
        <v>1</v>
      </c>
      <c r="AN2624">
        <v>75</v>
      </c>
      <c r="AO2624">
        <v>40</v>
      </c>
      <c r="AP2624">
        <v>451</v>
      </c>
    </row>
    <row r="2625" spans="1:42">
      <c r="A2625">
        <v>11</v>
      </c>
      <c r="B2625">
        <v>46</v>
      </c>
      <c r="C2625">
        <v>2022</v>
      </c>
      <c r="D2625">
        <v>99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99</v>
      </c>
      <c r="L2625">
        <v>99</v>
      </c>
      <c r="M2625">
        <v>99</v>
      </c>
      <c r="N2625">
        <v>125</v>
      </c>
      <c r="O2625">
        <v>99</v>
      </c>
      <c r="P2625">
        <v>9999</v>
      </c>
      <c r="Q2625">
        <v>31</v>
      </c>
      <c r="R2625">
        <v>55</v>
      </c>
      <c r="S2625">
        <v>54</v>
      </c>
      <c r="T2625">
        <v>13.436363636363636</v>
      </c>
      <c r="U2625">
        <v>56.203703703703709</v>
      </c>
      <c r="V2625">
        <v>152.85301552907185</v>
      </c>
      <c r="W2625">
        <v>138.44259259259263</v>
      </c>
      <c r="X2625">
        <v>3.6363636363636358</v>
      </c>
      <c r="Y2625">
        <v>7.2727272727272716</v>
      </c>
      <c r="Z2625">
        <v>72.727272727272734</v>
      </c>
      <c r="AA2625">
        <v>17.370628699808421</v>
      </c>
      <c r="AB2625">
        <v>4.2048456598690791</v>
      </c>
      <c r="AC2625">
        <v>-25.157637568480801</v>
      </c>
      <c r="AD2625">
        <v>3.7374569670054246E-3</v>
      </c>
      <c r="AE2625">
        <v>5.985136396715141E-3</v>
      </c>
      <c r="AF2625">
        <v>3</v>
      </c>
      <c r="AG2625">
        <v>0</v>
      </c>
      <c r="AH2625">
        <v>0</v>
      </c>
      <c r="AI2625">
        <v>0</v>
      </c>
      <c r="AJ2625">
        <v>2</v>
      </c>
      <c r="AK2625">
        <v>1</v>
      </c>
      <c r="AL2625">
        <v>8</v>
      </c>
      <c r="AM2625">
        <v>0</v>
      </c>
      <c r="AN2625">
        <v>1</v>
      </c>
      <c r="AO2625">
        <v>1</v>
      </c>
      <c r="AP2625">
        <v>26</v>
      </c>
    </row>
    <row r="2626" spans="1:42">
      <c r="A2626">
        <v>11</v>
      </c>
      <c r="B2626">
        <v>47</v>
      </c>
      <c r="C2626">
        <v>2021</v>
      </c>
      <c r="D2626">
        <v>99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99</v>
      </c>
      <c r="L2626">
        <v>99</v>
      </c>
      <c r="M2626">
        <v>99</v>
      </c>
      <c r="N2626">
        <v>40</v>
      </c>
      <c r="O2626">
        <v>99</v>
      </c>
      <c r="P2626">
        <v>9999</v>
      </c>
      <c r="Q2626">
        <v>1173</v>
      </c>
      <c r="R2626">
        <v>10651</v>
      </c>
      <c r="S2626">
        <v>10614</v>
      </c>
      <c r="T2626">
        <v>16.76434137639658</v>
      </c>
      <c r="U2626">
        <v>63.406255888449202</v>
      </c>
      <c r="V2626">
        <v>53.912233091844179</v>
      </c>
      <c r="W2626">
        <v>49.619811569625035</v>
      </c>
      <c r="X2626">
        <v>1.2862642005445497</v>
      </c>
      <c r="Y2626">
        <v>2.5725284010890994</v>
      </c>
      <c r="Z2626">
        <v>67.420899446061398</v>
      </c>
      <c r="AA2626">
        <v>4.1150305250695682</v>
      </c>
      <c r="AB2626">
        <v>2.3956697440616845</v>
      </c>
      <c r="AC2626">
        <v>-1.4380371430068584</v>
      </c>
      <c r="AD2626">
        <v>0.70841585464612944</v>
      </c>
      <c r="AE2626">
        <v>0.41713149434666624</v>
      </c>
      <c r="AF2626">
        <v>397</v>
      </c>
      <c r="AG2626">
        <v>0</v>
      </c>
      <c r="AH2626">
        <v>0</v>
      </c>
      <c r="AI2626">
        <v>403</v>
      </c>
      <c r="AJ2626">
        <v>805</v>
      </c>
      <c r="AK2626">
        <v>267</v>
      </c>
      <c r="AL2626">
        <v>1167</v>
      </c>
      <c r="AM2626">
        <v>0</v>
      </c>
      <c r="AN2626">
        <v>303</v>
      </c>
      <c r="AO2626">
        <v>108</v>
      </c>
      <c r="AP2626">
        <v>600</v>
      </c>
    </row>
    <row r="2627" spans="1:42">
      <c r="A2627">
        <v>11</v>
      </c>
      <c r="B2627">
        <v>48</v>
      </c>
      <c r="C2627">
        <v>2021</v>
      </c>
      <c r="D2627">
        <v>99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99</v>
      </c>
      <c r="L2627">
        <v>99</v>
      </c>
      <c r="M2627">
        <v>99</v>
      </c>
      <c r="N2627">
        <v>55</v>
      </c>
      <c r="O2627">
        <v>99</v>
      </c>
      <c r="P2627">
        <v>9999</v>
      </c>
      <c r="Q2627">
        <v>1465</v>
      </c>
      <c r="R2627">
        <v>24193</v>
      </c>
      <c r="S2627">
        <v>24192</v>
      </c>
      <c r="T2627">
        <v>16.793452651593441</v>
      </c>
      <c r="U2627">
        <v>63.029720568783056</v>
      </c>
      <c r="V2627">
        <v>64.780046464686251</v>
      </c>
      <c r="W2627">
        <v>59.789520089285389</v>
      </c>
      <c r="X2627">
        <v>1.946844128466912</v>
      </c>
      <c r="Y2627">
        <v>3.893688256933824</v>
      </c>
      <c r="Z2627">
        <v>67.548464431860467</v>
      </c>
      <c r="AA2627">
        <v>2.2247134826226476</v>
      </c>
      <c r="AB2627">
        <v>2.2379124064881637</v>
      </c>
      <c r="AC2627">
        <v>-5.7374671102500781</v>
      </c>
      <c r="AD2627">
        <v>1.609116962863</v>
      </c>
      <c r="AE2627">
        <v>1.1456069207148296</v>
      </c>
      <c r="AF2627">
        <v>884</v>
      </c>
      <c r="AG2627">
        <v>1</v>
      </c>
      <c r="AH2627">
        <v>0</v>
      </c>
      <c r="AI2627">
        <v>790</v>
      </c>
      <c r="AJ2627">
        <v>1729</v>
      </c>
      <c r="AK2627">
        <v>511</v>
      </c>
      <c r="AL2627">
        <v>2395</v>
      </c>
      <c r="AM2627">
        <v>1</v>
      </c>
      <c r="AN2627">
        <v>549</v>
      </c>
      <c r="AO2627">
        <v>271</v>
      </c>
      <c r="AP2627">
        <v>730</v>
      </c>
    </row>
    <row r="2628" spans="1:42">
      <c r="A2628">
        <v>11</v>
      </c>
      <c r="B2628">
        <v>49</v>
      </c>
      <c r="C2628">
        <v>2021</v>
      </c>
      <c r="D2628">
        <v>99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99</v>
      </c>
      <c r="L2628">
        <v>99</v>
      </c>
      <c r="M2628">
        <v>99</v>
      </c>
      <c r="N2628">
        <v>63</v>
      </c>
      <c r="O2628">
        <v>99</v>
      </c>
      <c r="P2628">
        <v>9999</v>
      </c>
      <c r="Q2628">
        <v>1325</v>
      </c>
      <c r="R2628">
        <v>12134</v>
      </c>
      <c r="S2628">
        <v>12133</v>
      </c>
      <c r="T2628">
        <v>16.742459205538157</v>
      </c>
      <c r="U2628">
        <v>62.736091650869518</v>
      </c>
      <c r="V2628">
        <v>69.412675100875617</v>
      </c>
      <c r="W2628">
        <v>64.062640731887811</v>
      </c>
      <c r="X2628">
        <v>2.2333937695730999</v>
      </c>
      <c r="Y2628">
        <v>4.4667875391461997</v>
      </c>
      <c r="Z2628">
        <v>68.444041536179299</v>
      </c>
      <c r="AA2628">
        <v>0.57806516361378479</v>
      </c>
      <c r="AB2628">
        <v>2.254531330343196</v>
      </c>
      <c r="AC2628">
        <v>-2.4678812240964141</v>
      </c>
      <c r="AD2628">
        <v>0.80705266925886177</v>
      </c>
      <c r="AE2628">
        <v>0.61561872578288257</v>
      </c>
      <c r="AF2628">
        <v>410</v>
      </c>
      <c r="AG2628">
        <v>0</v>
      </c>
      <c r="AH2628">
        <v>0</v>
      </c>
      <c r="AI2628">
        <v>318</v>
      </c>
      <c r="AJ2628">
        <v>833</v>
      </c>
      <c r="AK2628">
        <v>227</v>
      </c>
      <c r="AL2628">
        <v>1045</v>
      </c>
      <c r="AM2628">
        <v>0</v>
      </c>
      <c r="AN2628">
        <v>276</v>
      </c>
      <c r="AO2628">
        <v>155</v>
      </c>
      <c r="AP2628">
        <v>670</v>
      </c>
    </row>
    <row r="2629" spans="1:42">
      <c r="A2629">
        <v>11</v>
      </c>
      <c r="B2629">
        <v>50</v>
      </c>
      <c r="C2629">
        <v>2021</v>
      </c>
      <c r="D2629">
        <v>99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99</v>
      </c>
      <c r="L2629">
        <v>99</v>
      </c>
      <c r="M2629">
        <v>99</v>
      </c>
      <c r="N2629">
        <v>65</v>
      </c>
      <c r="O2629">
        <v>99</v>
      </c>
      <c r="P2629">
        <v>9999</v>
      </c>
      <c r="Q2629">
        <v>1380</v>
      </c>
      <c r="R2629">
        <v>16850</v>
      </c>
      <c r="S2629">
        <v>16848</v>
      </c>
      <c r="T2629">
        <v>16.68308605341246</v>
      </c>
      <c r="U2629">
        <v>62.363307217473896</v>
      </c>
      <c r="V2629">
        <v>71.592483530006248</v>
      </c>
      <c r="W2629">
        <v>66.072066120608383</v>
      </c>
      <c r="X2629">
        <v>1.9347181008902077</v>
      </c>
      <c r="Y2629">
        <v>3.8694362017804154</v>
      </c>
      <c r="Z2629">
        <v>66.813056379821973</v>
      </c>
      <c r="AA2629">
        <v>0.57362753635358243</v>
      </c>
      <c r="AB2629">
        <v>2.3063302750726207</v>
      </c>
      <c r="AC2629">
        <v>-1.688315763807495</v>
      </c>
      <c r="AD2629">
        <v>1.120721730427874</v>
      </c>
      <c r="AE2629">
        <v>0.88166789930201628</v>
      </c>
      <c r="AF2629">
        <v>525</v>
      </c>
      <c r="AG2629">
        <v>0</v>
      </c>
      <c r="AH2629">
        <v>0</v>
      </c>
      <c r="AI2629">
        <v>342</v>
      </c>
      <c r="AJ2629">
        <v>1224</v>
      </c>
      <c r="AK2629">
        <v>341</v>
      </c>
      <c r="AL2629">
        <v>1486</v>
      </c>
      <c r="AM2629">
        <v>1</v>
      </c>
      <c r="AN2629">
        <v>373</v>
      </c>
      <c r="AO2629">
        <v>217</v>
      </c>
      <c r="AP2629">
        <v>695</v>
      </c>
    </row>
    <row r="2630" spans="1:42">
      <c r="A2630">
        <v>11</v>
      </c>
      <c r="B2630">
        <v>51</v>
      </c>
      <c r="C2630">
        <v>2021</v>
      </c>
      <c r="D2630">
        <v>99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99</v>
      </c>
      <c r="L2630">
        <v>99</v>
      </c>
      <c r="M2630">
        <v>99</v>
      </c>
      <c r="N2630">
        <v>67</v>
      </c>
      <c r="O2630">
        <v>99</v>
      </c>
      <c r="P2630">
        <v>9999</v>
      </c>
      <c r="Q2630">
        <v>1479</v>
      </c>
      <c r="R2630">
        <v>23888</v>
      </c>
      <c r="S2630">
        <v>23888</v>
      </c>
      <c r="T2630">
        <v>16.624497655726724</v>
      </c>
      <c r="U2630">
        <v>62.178457803081045</v>
      </c>
      <c r="V2630">
        <v>73.753704539566115</v>
      </c>
      <c r="W2630">
        <v>68.074669290020694</v>
      </c>
      <c r="X2630">
        <v>2.0596115204286671</v>
      </c>
      <c r="Y2630">
        <v>4.1192230408573343</v>
      </c>
      <c r="Z2630">
        <v>67.104822505023435</v>
      </c>
      <c r="AA2630">
        <v>0.58869060655042071</v>
      </c>
      <c r="AB2630">
        <v>2.3341167287886528</v>
      </c>
      <c r="AC2630">
        <v>-1.7170601597618054</v>
      </c>
      <c r="AD2630">
        <v>1.5888309018671247</v>
      </c>
      <c r="AE2630">
        <v>1.2879651674368728</v>
      </c>
      <c r="AF2630">
        <v>671</v>
      </c>
      <c r="AG2630">
        <v>1</v>
      </c>
      <c r="AH2630">
        <v>0</v>
      </c>
      <c r="AI2630">
        <v>370</v>
      </c>
      <c r="AJ2630">
        <v>1605</v>
      </c>
      <c r="AK2630">
        <v>419</v>
      </c>
      <c r="AL2630">
        <v>2028</v>
      </c>
      <c r="AM2630">
        <v>0</v>
      </c>
      <c r="AN2630">
        <v>493</v>
      </c>
      <c r="AO2630">
        <v>309</v>
      </c>
      <c r="AP2630">
        <v>740</v>
      </c>
    </row>
    <row r="2631" spans="1:42">
      <c r="A2631">
        <v>11</v>
      </c>
      <c r="B2631">
        <v>52</v>
      </c>
      <c r="C2631">
        <v>2021</v>
      </c>
      <c r="D2631">
        <v>99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99</v>
      </c>
      <c r="L2631">
        <v>99</v>
      </c>
      <c r="M2631">
        <v>99</v>
      </c>
      <c r="N2631">
        <v>69</v>
      </c>
      <c r="O2631">
        <v>99</v>
      </c>
      <c r="P2631">
        <v>9999</v>
      </c>
      <c r="Q2631">
        <v>1510</v>
      </c>
      <c r="R2631">
        <v>31740</v>
      </c>
      <c r="S2631">
        <v>31739</v>
      </c>
      <c r="T2631">
        <v>16.584057971014492</v>
      </c>
      <c r="U2631">
        <v>62.017832949998414</v>
      </c>
      <c r="V2631">
        <v>75.929671439557467</v>
      </c>
      <c r="W2631">
        <v>70.080885346104452</v>
      </c>
      <c r="X2631">
        <v>1.8872085696282297</v>
      </c>
      <c r="Y2631">
        <v>3.7744171392564594</v>
      </c>
      <c r="Z2631">
        <v>66.449275362318843</v>
      </c>
      <c r="AA2631">
        <v>0.5659843865223031</v>
      </c>
      <c r="AB2631">
        <v>2.343591181772636</v>
      </c>
      <c r="AC2631">
        <v>-2.6969305834893804</v>
      </c>
      <c r="AD2631">
        <v>2.1110805770789742</v>
      </c>
      <c r="AE2631">
        <v>1.7616985882739258</v>
      </c>
      <c r="AF2631">
        <v>815</v>
      </c>
      <c r="AG2631">
        <v>0</v>
      </c>
      <c r="AH2631">
        <v>0</v>
      </c>
      <c r="AI2631">
        <v>447</v>
      </c>
      <c r="AJ2631">
        <v>2130</v>
      </c>
      <c r="AK2631">
        <v>566</v>
      </c>
      <c r="AL2631">
        <v>2704</v>
      </c>
      <c r="AM2631">
        <v>0</v>
      </c>
      <c r="AN2631">
        <v>611</v>
      </c>
      <c r="AO2631">
        <v>403</v>
      </c>
      <c r="AP2631">
        <v>755</v>
      </c>
    </row>
    <row r="2632" spans="1:42">
      <c r="A2632">
        <v>11</v>
      </c>
      <c r="B2632">
        <v>53</v>
      </c>
      <c r="C2632">
        <v>2021</v>
      </c>
      <c r="D2632">
        <v>99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99</v>
      </c>
      <c r="L2632">
        <v>99</v>
      </c>
      <c r="M2632">
        <v>99</v>
      </c>
      <c r="N2632">
        <v>71</v>
      </c>
      <c r="O2632">
        <v>99</v>
      </c>
      <c r="P2632">
        <v>9999</v>
      </c>
      <c r="Q2632">
        <v>1569</v>
      </c>
      <c r="R2632">
        <v>42175</v>
      </c>
      <c r="S2632">
        <v>42174</v>
      </c>
      <c r="T2632">
        <v>16.526899822169529</v>
      </c>
      <c r="U2632">
        <v>61.800018969033047</v>
      </c>
      <c r="V2632">
        <v>78.06415083443666</v>
      </c>
      <c r="W2632">
        <v>72.051504007208692</v>
      </c>
      <c r="X2632">
        <v>1.86366330764671</v>
      </c>
      <c r="Y2632">
        <v>3.7273266152934199</v>
      </c>
      <c r="Z2632">
        <v>65.567279193835205</v>
      </c>
      <c r="AA2632">
        <v>0.56877310730292463</v>
      </c>
      <c r="AB2632">
        <v>2.356294963288641</v>
      </c>
      <c r="AC2632">
        <v>-2.2530111942736775</v>
      </c>
      <c r="AD2632">
        <v>2.8051299098394997</v>
      </c>
      <c r="AE2632">
        <v>2.4067259002413399</v>
      </c>
      <c r="AF2632">
        <v>1000</v>
      </c>
      <c r="AG2632">
        <v>0</v>
      </c>
      <c r="AH2632">
        <v>0</v>
      </c>
      <c r="AI2632">
        <v>472</v>
      </c>
      <c r="AJ2632">
        <v>2842</v>
      </c>
      <c r="AK2632">
        <v>765</v>
      </c>
      <c r="AL2632">
        <v>3556</v>
      </c>
      <c r="AM2632">
        <v>1</v>
      </c>
      <c r="AN2632">
        <v>772</v>
      </c>
      <c r="AO2632">
        <v>519</v>
      </c>
      <c r="AP2632">
        <v>770</v>
      </c>
    </row>
    <row r="2633" spans="1:42">
      <c r="A2633">
        <v>11</v>
      </c>
      <c r="B2633">
        <v>54</v>
      </c>
      <c r="C2633">
        <v>2021</v>
      </c>
      <c r="D2633">
        <v>99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99</v>
      </c>
      <c r="L2633">
        <v>99</v>
      </c>
      <c r="M2633">
        <v>99</v>
      </c>
      <c r="N2633">
        <v>73</v>
      </c>
      <c r="O2633">
        <v>99</v>
      </c>
      <c r="P2633">
        <v>9999</v>
      </c>
      <c r="Q2633">
        <v>1582</v>
      </c>
      <c r="R2633">
        <v>59909</v>
      </c>
      <c r="S2633">
        <v>59908</v>
      </c>
      <c r="T2633">
        <v>16.472049274733351</v>
      </c>
      <c r="U2633">
        <v>61.585814916204846</v>
      </c>
      <c r="V2633">
        <v>80.27376773674861</v>
      </c>
      <c r="W2633">
        <v>74.091452393671119</v>
      </c>
      <c r="X2633">
        <v>1.7977265519371046</v>
      </c>
      <c r="Y2633">
        <v>3.5954531038742092</v>
      </c>
      <c r="Z2633">
        <v>64.452753342569579</v>
      </c>
      <c r="AA2633">
        <v>0.60191876391633781</v>
      </c>
      <c r="AB2633">
        <v>2.3521721705565457</v>
      </c>
      <c r="AC2633">
        <v>-3.215553304109116</v>
      </c>
      <c r="AD2633">
        <v>3.9846479613177128</v>
      </c>
      <c r="AE2633">
        <v>3.5155373519973434</v>
      </c>
      <c r="AF2633">
        <v>1231</v>
      </c>
      <c r="AG2633">
        <v>1</v>
      </c>
      <c r="AH2633">
        <v>0</v>
      </c>
      <c r="AI2633">
        <v>589</v>
      </c>
      <c r="AJ2633">
        <v>3729</v>
      </c>
      <c r="AK2633">
        <v>948</v>
      </c>
      <c r="AL2633">
        <v>4895</v>
      </c>
      <c r="AM2633">
        <v>4</v>
      </c>
      <c r="AN2633">
        <v>1053</v>
      </c>
      <c r="AO2633">
        <v>644</v>
      </c>
      <c r="AP2633">
        <v>780</v>
      </c>
    </row>
    <row r="2634" spans="1:42">
      <c r="A2634">
        <v>11</v>
      </c>
      <c r="B2634">
        <v>55</v>
      </c>
      <c r="C2634">
        <v>2021</v>
      </c>
      <c r="D2634">
        <v>99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99</v>
      </c>
      <c r="L2634">
        <v>99</v>
      </c>
      <c r="M2634">
        <v>99</v>
      </c>
      <c r="N2634">
        <v>75</v>
      </c>
      <c r="O2634">
        <v>99</v>
      </c>
      <c r="P2634">
        <v>9999</v>
      </c>
      <c r="Q2634">
        <v>1621</v>
      </c>
      <c r="R2634">
        <v>72190</v>
      </c>
      <c r="S2634">
        <v>72187</v>
      </c>
      <c r="T2634">
        <v>16.396384540795118</v>
      </c>
      <c r="U2634">
        <v>61.398007951570222</v>
      </c>
      <c r="V2634">
        <v>82.416645368256454</v>
      </c>
      <c r="W2634">
        <v>76.067385817392719</v>
      </c>
      <c r="X2634">
        <v>1.7647873666712839</v>
      </c>
      <c r="Y2634">
        <v>3.5295747333425678</v>
      </c>
      <c r="Z2634">
        <v>65.46613104308075</v>
      </c>
      <c r="AA2634">
        <v>0.56624099395380689</v>
      </c>
      <c r="AB2634">
        <v>2.3810003154472579</v>
      </c>
      <c r="AC2634">
        <v>-1.1004710125496895</v>
      </c>
      <c r="AD2634">
        <v>4.8014778468598323</v>
      </c>
      <c r="AE2634">
        <v>4.3490687394513241</v>
      </c>
      <c r="AF2634">
        <v>1459</v>
      </c>
      <c r="AG2634">
        <v>0</v>
      </c>
      <c r="AH2634">
        <v>0</v>
      </c>
      <c r="AI2634">
        <v>610</v>
      </c>
      <c r="AJ2634">
        <v>4654.5</v>
      </c>
      <c r="AK2634">
        <v>1153</v>
      </c>
      <c r="AL2634">
        <v>5702</v>
      </c>
      <c r="AM2634">
        <v>2</v>
      </c>
      <c r="AN2634">
        <v>1222.5</v>
      </c>
      <c r="AO2634">
        <v>820</v>
      </c>
      <c r="AP2634">
        <v>790</v>
      </c>
    </row>
    <row r="2635" spans="1:42">
      <c r="A2635">
        <v>11</v>
      </c>
      <c r="B2635">
        <v>56</v>
      </c>
      <c r="C2635">
        <v>2021</v>
      </c>
      <c r="D2635">
        <v>99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99</v>
      </c>
      <c r="L2635">
        <v>99</v>
      </c>
      <c r="M2635">
        <v>99</v>
      </c>
      <c r="N2635">
        <v>77</v>
      </c>
      <c r="O2635">
        <v>99</v>
      </c>
      <c r="P2635">
        <v>9999</v>
      </c>
      <c r="Q2635">
        <v>1641</v>
      </c>
      <c r="R2635">
        <v>93260.88</v>
      </c>
      <c r="S2635">
        <v>93261.88</v>
      </c>
      <c r="T2635">
        <v>16.330791217067652</v>
      </c>
      <c r="U2635">
        <v>61.211327071682447</v>
      </c>
      <c r="V2635">
        <v>84.577303751501887</v>
      </c>
      <c r="W2635">
        <v>78.065707553824893</v>
      </c>
      <c r="X2635">
        <v>1.6684380417598459</v>
      </c>
      <c r="Y2635">
        <v>3.3368760835196918</v>
      </c>
      <c r="Z2635">
        <v>65.574118537161553</v>
      </c>
      <c r="AA2635">
        <v>0.58200476071510465</v>
      </c>
      <c r="AB2635">
        <v>2.3837205286172991</v>
      </c>
      <c r="AC2635">
        <v>-1.9625784077692476</v>
      </c>
      <c r="AD2635">
        <v>6.2029373777344974</v>
      </c>
      <c r="AE2635">
        <v>5.7663799304465044</v>
      </c>
      <c r="AF2635">
        <v>1699.8800000000003</v>
      </c>
      <c r="AG2635">
        <v>0</v>
      </c>
      <c r="AH2635">
        <v>0</v>
      </c>
      <c r="AI2635">
        <v>662.88</v>
      </c>
      <c r="AJ2635">
        <v>5563</v>
      </c>
      <c r="AK2635">
        <v>1393</v>
      </c>
      <c r="AL2635">
        <v>7249</v>
      </c>
      <c r="AM2635">
        <v>1</v>
      </c>
      <c r="AN2635">
        <v>1564</v>
      </c>
      <c r="AO2635">
        <v>1043</v>
      </c>
      <c r="AP2635">
        <v>796</v>
      </c>
    </row>
    <row r="2636" spans="1:42">
      <c r="A2636">
        <v>11</v>
      </c>
      <c r="B2636">
        <v>57</v>
      </c>
      <c r="C2636">
        <v>2021</v>
      </c>
      <c r="D2636">
        <v>99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99</v>
      </c>
      <c r="L2636">
        <v>99</v>
      </c>
      <c r="M2636">
        <v>99</v>
      </c>
      <c r="N2636">
        <v>79</v>
      </c>
      <c r="O2636">
        <v>99</v>
      </c>
      <c r="P2636">
        <v>9999</v>
      </c>
      <c r="Q2636">
        <v>1662</v>
      </c>
      <c r="R2636">
        <v>109001</v>
      </c>
      <c r="S2636">
        <v>108998</v>
      </c>
      <c r="T2636">
        <v>16.244786745075732</v>
      </c>
      <c r="U2636">
        <v>61.007211141488845</v>
      </c>
      <c r="V2636">
        <v>86.733927766763685</v>
      </c>
      <c r="W2636">
        <v>80.053229417053345</v>
      </c>
      <c r="X2636">
        <v>1.6798011027421775</v>
      </c>
      <c r="Y2636">
        <v>3.3596022054843551</v>
      </c>
      <c r="Z2636">
        <v>64.613168686525796</v>
      </c>
      <c r="AA2636">
        <v>0.5677745157388715</v>
      </c>
      <c r="AB2636">
        <v>2.415796645608407</v>
      </c>
      <c r="AC2636">
        <v>-1.5603446371517189</v>
      </c>
      <c r="AD2636">
        <v>7.2498391298735108</v>
      </c>
      <c r="AE2636">
        <v>6.9109248884525041</v>
      </c>
      <c r="AF2636">
        <v>1749</v>
      </c>
      <c r="AG2636">
        <v>1</v>
      </c>
      <c r="AH2636">
        <v>0</v>
      </c>
      <c r="AI2636">
        <v>650</v>
      </c>
      <c r="AJ2636">
        <v>6405</v>
      </c>
      <c r="AK2636">
        <v>1570</v>
      </c>
      <c r="AL2636">
        <v>8196</v>
      </c>
      <c r="AM2636">
        <v>2</v>
      </c>
      <c r="AN2636">
        <v>1704</v>
      </c>
      <c r="AO2636">
        <v>1129</v>
      </c>
      <c r="AP2636">
        <v>805</v>
      </c>
    </row>
    <row r="2637" spans="1:42">
      <c r="A2637">
        <v>11</v>
      </c>
      <c r="B2637">
        <v>58</v>
      </c>
      <c r="C2637">
        <v>2021</v>
      </c>
      <c r="D2637">
        <v>99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99</v>
      </c>
      <c r="L2637">
        <v>99</v>
      </c>
      <c r="M2637">
        <v>99</v>
      </c>
      <c r="N2637">
        <v>81</v>
      </c>
      <c r="O2637">
        <v>99</v>
      </c>
      <c r="P2637">
        <v>9999</v>
      </c>
      <c r="Q2637">
        <v>1655</v>
      </c>
      <c r="R2637">
        <v>126204</v>
      </c>
      <c r="S2637">
        <v>126211</v>
      </c>
      <c r="T2637">
        <v>16.176309784158981</v>
      </c>
      <c r="U2637">
        <v>60.840418030124177</v>
      </c>
      <c r="V2637">
        <v>88.86507206160752</v>
      </c>
      <c r="W2637">
        <v>82.026990595114142</v>
      </c>
      <c r="X2637">
        <v>1.5506640043104811</v>
      </c>
      <c r="Y2637">
        <v>3.1013280086209623</v>
      </c>
      <c r="Z2637">
        <v>63.552660771449389</v>
      </c>
      <c r="AA2637">
        <v>0.56965785128041746</v>
      </c>
      <c r="AB2637">
        <v>2.4345077056630178</v>
      </c>
      <c r="AC2637">
        <v>-1.8416777266394171</v>
      </c>
      <c r="AD2637">
        <v>8.3940394817162822</v>
      </c>
      <c r="AE2637">
        <v>8.1996020149134097</v>
      </c>
      <c r="AF2637">
        <v>1893</v>
      </c>
      <c r="AG2637">
        <v>1</v>
      </c>
      <c r="AH2637">
        <v>0</v>
      </c>
      <c r="AI2637">
        <v>714</v>
      </c>
      <c r="AJ2637">
        <v>7190</v>
      </c>
      <c r="AK2637">
        <v>1655</v>
      </c>
      <c r="AL2637">
        <v>9339</v>
      </c>
      <c r="AM2637">
        <v>3</v>
      </c>
      <c r="AN2637">
        <v>1882.5</v>
      </c>
      <c r="AO2637">
        <v>1343</v>
      </c>
      <c r="AP2637">
        <v>811</v>
      </c>
    </row>
    <row r="2638" spans="1:42">
      <c r="A2638">
        <v>11</v>
      </c>
      <c r="B2638">
        <v>59</v>
      </c>
      <c r="C2638">
        <v>2021</v>
      </c>
      <c r="D2638">
        <v>99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99</v>
      </c>
      <c r="L2638">
        <v>99</v>
      </c>
      <c r="M2638">
        <v>99</v>
      </c>
      <c r="N2638">
        <v>83</v>
      </c>
      <c r="O2638">
        <v>99</v>
      </c>
      <c r="P2638">
        <v>9999</v>
      </c>
      <c r="Q2638">
        <v>1671</v>
      </c>
      <c r="R2638">
        <v>144131</v>
      </c>
      <c r="S2638">
        <v>144140</v>
      </c>
      <c r="T2638">
        <v>16.109809825783493</v>
      </c>
      <c r="U2638">
        <v>60.681219647564888</v>
      </c>
      <c r="V2638">
        <v>91.03109615200232</v>
      </c>
      <c r="W2638">
        <v>84.026952407380378</v>
      </c>
      <c r="X2638">
        <v>1.6165849123366938</v>
      </c>
      <c r="Y2638">
        <v>3.2331698246733875</v>
      </c>
      <c r="Z2638">
        <v>63.365271870728719</v>
      </c>
      <c r="AA2638">
        <v>0.59496658627525312</v>
      </c>
      <c r="AB2638">
        <v>2.4398854934069756</v>
      </c>
      <c r="AC2638">
        <v>-1.6632953439011329</v>
      </c>
      <c r="AD2638">
        <v>9.5863942865459837</v>
      </c>
      <c r="AE2638">
        <v>9.5927232949734371</v>
      </c>
      <c r="AF2638">
        <v>1915</v>
      </c>
      <c r="AG2638">
        <v>1</v>
      </c>
      <c r="AH2638">
        <v>0</v>
      </c>
      <c r="AI2638">
        <v>644</v>
      </c>
      <c r="AJ2638">
        <v>7694</v>
      </c>
      <c r="AK2638">
        <v>1727</v>
      </c>
      <c r="AL2638">
        <v>10360</v>
      </c>
      <c r="AM2638">
        <v>3</v>
      </c>
      <c r="AN2638">
        <v>2089</v>
      </c>
      <c r="AO2638">
        <v>1416</v>
      </c>
      <c r="AP2638">
        <v>818</v>
      </c>
    </row>
    <row r="2639" spans="1:42">
      <c r="A2639">
        <v>11</v>
      </c>
      <c r="B2639">
        <v>60</v>
      </c>
      <c r="C2639">
        <v>2021</v>
      </c>
      <c r="D2639">
        <v>99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99</v>
      </c>
      <c r="L2639">
        <v>99</v>
      </c>
      <c r="M2639">
        <v>99</v>
      </c>
      <c r="N2639">
        <v>85</v>
      </c>
      <c r="O2639">
        <v>99</v>
      </c>
      <c r="P2639">
        <v>9999</v>
      </c>
      <c r="Q2639">
        <v>1667</v>
      </c>
      <c r="R2639">
        <v>141050</v>
      </c>
      <c r="S2639">
        <v>141055</v>
      </c>
      <c r="T2639">
        <v>16.037468982630276</v>
      </c>
      <c r="U2639">
        <v>60.527397114600703</v>
      </c>
      <c r="V2639">
        <v>93.190529976608389</v>
      </c>
      <c r="W2639">
        <v>86.017916982739266</v>
      </c>
      <c r="X2639">
        <v>1.5448422545196741</v>
      </c>
      <c r="Y2639">
        <v>3.0896845090393481</v>
      </c>
      <c r="Z2639">
        <v>62.465792272243888</v>
      </c>
      <c r="AA2639">
        <v>0.56145270413257664</v>
      </c>
      <c r="AB2639">
        <v>2.4527376485549626</v>
      </c>
      <c r="AC2639">
        <v>-1.4837349093472743</v>
      </c>
      <c r="AD2639">
        <v>9.3814718146499398</v>
      </c>
      <c r="AE2639">
        <v>9.6098408203471841</v>
      </c>
      <c r="AF2639">
        <v>1851</v>
      </c>
      <c r="AG2639">
        <v>1</v>
      </c>
      <c r="AH2639">
        <v>1</v>
      </c>
      <c r="AI2639">
        <v>599</v>
      </c>
      <c r="AJ2639">
        <v>7439</v>
      </c>
      <c r="AK2639">
        <v>1632</v>
      </c>
      <c r="AL2639">
        <v>9433</v>
      </c>
      <c r="AM2639">
        <v>4</v>
      </c>
      <c r="AN2639">
        <v>2028</v>
      </c>
      <c r="AO2639">
        <v>1407</v>
      </c>
      <c r="AP2639">
        <v>817</v>
      </c>
    </row>
    <row r="2640" spans="1:42">
      <c r="A2640">
        <v>11</v>
      </c>
      <c r="B2640">
        <v>61</v>
      </c>
      <c r="C2640">
        <v>2021</v>
      </c>
      <c r="D2640">
        <v>99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99</v>
      </c>
      <c r="L2640">
        <v>99</v>
      </c>
      <c r="M2640">
        <v>99</v>
      </c>
      <c r="N2640">
        <v>87</v>
      </c>
      <c r="O2640">
        <v>99</v>
      </c>
      <c r="P2640">
        <v>9999</v>
      </c>
      <c r="Q2640">
        <v>1740</v>
      </c>
      <c r="R2640">
        <v>201363.76</v>
      </c>
      <c r="S2640">
        <v>201378.76</v>
      </c>
      <c r="T2640">
        <v>15.938569482413318</v>
      </c>
      <c r="U2640">
        <v>60.333104841841319</v>
      </c>
      <c r="V2640">
        <v>95.841347693008359</v>
      </c>
      <c r="W2640">
        <v>88.468131892360944</v>
      </c>
      <c r="X2640">
        <v>1.5534076240928356</v>
      </c>
      <c r="Y2640">
        <v>3.1068152481856712</v>
      </c>
      <c r="Z2640">
        <v>62.798291013238909</v>
      </c>
      <c r="AA2640">
        <v>0.86620596667543936</v>
      </c>
      <c r="AB2640">
        <v>2.4959116157446166</v>
      </c>
      <c r="AC2640">
        <v>-1.9252550372847652</v>
      </c>
      <c r="AD2640">
        <v>13.393041041701071</v>
      </c>
      <c r="AE2640">
        <v>14.110399385312004</v>
      </c>
      <c r="AF2640">
        <v>2513</v>
      </c>
      <c r="AG2640">
        <v>0</v>
      </c>
      <c r="AH2640">
        <v>0</v>
      </c>
      <c r="AI2640">
        <v>775</v>
      </c>
      <c r="AJ2640">
        <v>10079.5</v>
      </c>
      <c r="AK2640">
        <v>2085.8800000000006</v>
      </c>
      <c r="AL2640">
        <v>12935.5</v>
      </c>
      <c r="AM2640">
        <v>4</v>
      </c>
      <c r="AN2640">
        <v>2746</v>
      </c>
      <c r="AO2640">
        <v>1970</v>
      </c>
      <c r="AP2640">
        <v>827</v>
      </c>
    </row>
    <row r="2641" spans="1:42">
      <c r="A2641">
        <v>11</v>
      </c>
      <c r="B2641">
        <v>62</v>
      </c>
      <c r="C2641">
        <v>2021</v>
      </c>
      <c r="D2641">
        <v>99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99</v>
      </c>
      <c r="L2641">
        <v>99</v>
      </c>
      <c r="M2641">
        <v>99</v>
      </c>
      <c r="N2641">
        <v>90</v>
      </c>
      <c r="O2641">
        <v>99</v>
      </c>
      <c r="P2641">
        <v>9999</v>
      </c>
      <c r="Q2641">
        <v>1780</v>
      </c>
      <c r="R2641">
        <v>227894</v>
      </c>
      <c r="S2641">
        <v>227902</v>
      </c>
      <c r="T2641">
        <v>15.802013216670902</v>
      </c>
      <c r="U2641">
        <v>60.062733104580019</v>
      </c>
      <c r="V2641">
        <v>99.948041902750703</v>
      </c>
      <c r="W2641">
        <v>92.255243481847899</v>
      </c>
      <c r="X2641">
        <v>1.7301903516547172</v>
      </c>
      <c r="Y2641">
        <v>3.4603807033094345</v>
      </c>
      <c r="Z2641">
        <v>64.233810455738194</v>
      </c>
      <c r="AA2641">
        <v>1.4204049989077139</v>
      </c>
      <c r="AB2641">
        <v>2.5423790027283264</v>
      </c>
      <c r="AC2641">
        <v>-3.9583179893773872</v>
      </c>
      <c r="AD2641">
        <v>15.157611752767348</v>
      </c>
      <c r="AE2641">
        <v>16.652444047424211</v>
      </c>
      <c r="AF2641">
        <v>2781</v>
      </c>
      <c r="AG2641">
        <v>2</v>
      </c>
      <c r="AH2641">
        <v>0</v>
      </c>
      <c r="AI2641">
        <v>801</v>
      </c>
      <c r="AJ2641">
        <v>11332</v>
      </c>
      <c r="AK2641">
        <v>2385</v>
      </c>
      <c r="AL2641">
        <v>14318</v>
      </c>
      <c r="AM2641">
        <v>5</v>
      </c>
      <c r="AN2641">
        <v>3193</v>
      </c>
      <c r="AO2641">
        <v>2405</v>
      </c>
      <c r="AP2641">
        <v>838</v>
      </c>
    </row>
    <row r="2642" spans="1:42">
      <c r="A2642">
        <v>11</v>
      </c>
      <c r="B2642">
        <v>63</v>
      </c>
      <c r="C2642">
        <v>2021</v>
      </c>
      <c r="D2642">
        <v>99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99</v>
      </c>
      <c r="L2642">
        <v>99</v>
      </c>
      <c r="M2642">
        <v>99</v>
      </c>
      <c r="N2642">
        <v>95</v>
      </c>
      <c r="O2642">
        <v>99</v>
      </c>
      <c r="P2642">
        <v>9999</v>
      </c>
      <c r="Q2642">
        <v>1775</v>
      </c>
      <c r="R2642">
        <v>101670.9</v>
      </c>
      <c r="S2642">
        <v>101673.9</v>
      </c>
      <c r="T2642">
        <v>15.598067883730748</v>
      </c>
      <c r="U2642">
        <v>59.69168390314524</v>
      </c>
      <c r="V2642">
        <v>105.2444824884516</v>
      </c>
      <c r="W2642">
        <v>97.143484316032399</v>
      </c>
      <c r="X2642">
        <v>2.1982691212529839</v>
      </c>
      <c r="Y2642">
        <v>4.3965382425059678</v>
      </c>
      <c r="Z2642">
        <v>66.071019337883286</v>
      </c>
      <c r="AA2642">
        <v>1.4019638363907987</v>
      </c>
      <c r="AB2642">
        <v>2.6497200238245315</v>
      </c>
      <c r="AC2642">
        <v>-3.0543355538318298</v>
      </c>
      <c r="AD2642">
        <v>6.762301898050997</v>
      </c>
      <c r="AE2642">
        <v>7.822794943199658</v>
      </c>
      <c r="AF2642">
        <v>1328.9</v>
      </c>
      <c r="AG2642">
        <v>1</v>
      </c>
      <c r="AH2642">
        <v>1</v>
      </c>
      <c r="AI2642">
        <v>358</v>
      </c>
      <c r="AJ2642">
        <v>5071</v>
      </c>
      <c r="AK2642">
        <v>1012</v>
      </c>
      <c r="AL2642">
        <v>6471.9</v>
      </c>
      <c r="AM2642">
        <v>1</v>
      </c>
      <c r="AN2642">
        <v>1542</v>
      </c>
      <c r="AO2642">
        <v>1238</v>
      </c>
      <c r="AP2642">
        <v>844</v>
      </c>
    </row>
    <row r="2643" spans="1:42">
      <c r="A2643">
        <v>11</v>
      </c>
      <c r="B2643">
        <v>64</v>
      </c>
      <c r="C2643">
        <v>2021</v>
      </c>
      <c r="D2643">
        <v>99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99</v>
      </c>
      <c r="L2643">
        <v>99</v>
      </c>
      <c r="M2643">
        <v>99</v>
      </c>
      <c r="N2643">
        <v>100</v>
      </c>
      <c r="O2643">
        <v>99</v>
      </c>
      <c r="P2643">
        <v>9999</v>
      </c>
      <c r="Q2643">
        <v>1663</v>
      </c>
      <c r="R2643">
        <v>37476</v>
      </c>
      <c r="S2643">
        <v>37476</v>
      </c>
      <c r="T2643">
        <v>15.394252321485753</v>
      </c>
      <c r="U2643">
        <v>59.344940762087745</v>
      </c>
      <c r="V2643">
        <v>110.60091040425451</v>
      </c>
      <c r="W2643">
        <v>102.08464030312898</v>
      </c>
      <c r="X2643">
        <v>2.6496958053154005</v>
      </c>
      <c r="Y2643">
        <v>5.299391610630801</v>
      </c>
      <c r="Z2643">
        <v>65.239086348596416</v>
      </c>
      <c r="AA2643">
        <v>1.4003182917380519</v>
      </c>
      <c r="AB2643">
        <v>2.7704447754133752</v>
      </c>
      <c r="AC2643">
        <v>-3.271779682601343</v>
      </c>
      <c r="AD2643">
        <v>2.4925915471522244</v>
      </c>
      <c r="AE2643">
        <v>3.0300683173500458</v>
      </c>
      <c r="AF2643">
        <v>544</v>
      </c>
      <c r="AG2643">
        <v>0</v>
      </c>
      <c r="AH2643">
        <v>0</v>
      </c>
      <c r="AI2643">
        <v>168</v>
      </c>
      <c r="AJ2643">
        <v>1910</v>
      </c>
      <c r="AK2643">
        <v>326</v>
      </c>
      <c r="AL2643">
        <v>2488</v>
      </c>
      <c r="AM2643">
        <v>1</v>
      </c>
      <c r="AN2643">
        <v>669</v>
      </c>
      <c r="AO2643">
        <v>506</v>
      </c>
      <c r="AP2643">
        <v>806</v>
      </c>
    </row>
    <row r="2644" spans="1:42">
      <c r="A2644">
        <v>11</v>
      </c>
      <c r="B2644">
        <v>65</v>
      </c>
      <c r="C2644">
        <v>2021</v>
      </c>
      <c r="D2644">
        <v>99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99</v>
      </c>
      <c r="L2644">
        <v>99</v>
      </c>
      <c r="M2644">
        <v>99</v>
      </c>
      <c r="N2644">
        <v>105</v>
      </c>
      <c r="O2644">
        <v>99</v>
      </c>
      <c r="P2644">
        <v>9999</v>
      </c>
      <c r="Q2644">
        <v>1458</v>
      </c>
      <c r="R2644">
        <v>12707</v>
      </c>
      <c r="S2644">
        <v>12708</v>
      </c>
      <c r="T2644">
        <v>15.20618556701031</v>
      </c>
      <c r="U2644">
        <v>58.998111425873446</v>
      </c>
      <c r="V2644">
        <v>115.99304538886771</v>
      </c>
      <c r="W2644">
        <v>107.07005901794138</v>
      </c>
      <c r="X2644">
        <v>3.0455654363736522</v>
      </c>
      <c r="Y2644">
        <v>6.0911308727473044</v>
      </c>
      <c r="Z2644">
        <v>62.571810812937741</v>
      </c>
      <c r="AA2644">
        <v>1.3900191419323189</v>
      </c>
      <c r="AB2644">
        <v>2.9920410987471802</v>
      </c>
      <c r="AC2644">
        <v>-2.4555481057288833</v>
      </c>
      <c r="AD2644">
        <v>0.84516385926094939</v>
      </c>
      <c r="AE2644">
        <v>1.0776656383480598</v>
      </c>
      <c r="AF2644">
        <v>200</v>
      </c>
      <c r="AG2644">
        <v>0</v>
      </c>
      <c r="AH2644">
        <v>0</v>
      </c>
      <c r="AI2644">
        <v>76</v>
      </c>
      <c r="AJ2644">
        <v>734</v>
      </c>
      <c r="AK2644">
        <v>128</v>
      </c>
      <c r="AL2644">
        <v>811</v>
      </c>
      <c r="AM2644">
        <v>3</v>
      </c>
      <c r="AN2644">
        <v>298</v>
      </c>
      <c r="AO2644">
        <v>222.5</v>
      </c>
      <c r="AP2644">
        <v>749</v>
      </c>
    </row>
    <row r="2645" spans="1:42">
      <c r="A2645">
        <v>11</v>
      </c>
      <c r="B2645">
        <v>66</v>
      </c>
      <c r="C2645">
        <v>2021</v>
      </c>
      <c r="D2645">
        <v>99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99</v>
      </c>
      <c r="L2645">
        <v>99</v>
      </c>
      <c r="M2645">
        <v>99</v>
      </c>
      <c r="N2645">
        <v>110</v>
      </c>
      <c r="O2645">
        <v>99</v>
      </c>
      <c r="P2645">
        <v>9999</v>
      </c>
      <c r="Q2645">
        <v>1097</v>
      </c>
      <c r="R2645">
        <v>5100</v>
      </c>
      <c r="S2645">
        <v>5100</v>
      </c>
      <c r="T2645">
        <v>14.963529411764704</v>
      </c>
      <c r="U2645">
        <v>58.61803921568626</v>
      </c>
      <c r="V2645">
        <v>121.53386654770217</v>
      </c>
      <c r="W2645">
        <v>112.17575882352902</v>
      </c>
      <c r="X2645">
        <v>3.0980392156862746</v>
      </c>
      <c r="Y2645">
        <v>6.1960784313725492</v>
      </c>
      <c r="Z2645">
        <v>56.392156862745104</v>
      </c>
      <c r="AA2645">
        <v>1.3983781056097797</v>
      </c>
      <c r="AB2645">
        <v>3.2610578216446262</v>
      </c>
      <c r="AC2645">
        <v>-3.6890940599570929</v>
      </c>
      <c r="AD2645">
        <v>0.33920954452119623</v>
      </c>
      <c r="AE2645">
        <v>0.45311452009351055</v>
      </c>
      <c r="AF2645">
        <v>113</v>
      </c>
      <c r="AG2645">
        <v>0</v>
      </c>
      <c r="AH2645">
        <v>0</v>
      </c>
      <c r="AI2645">
        <v>49</v>
      </c>
      <c r="AJ2645">
        <v>325</v>
      </c>
      <c r="AK2645">
        <v>59</v>
      </c>
      <c r="AL2645">
        <v>349</v>
      </c>
      <c r="AM2645">
        <v>0</v>
      </c>
      <c r="AN2645">
        <v>142</v>
      </c>
      <c r="AO2645">
        <v>107</v>
      </c>
      <c r="AP2645">
        <v>644</v>
      </c>
    </row>
    <row r="2646" spans="1:42">
      <c r="A2646">
        <v>11</v>
      </c>
      <c r="B2646">
        <v>67</v>
      </c>
      <c r="C2646">
        <v>2021</v>
      </c>
      <c r="D2646">
        <v>99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99</v>
      </c>
      <c r="L2646">
        <v>99</v>
      </c>
      <c r="M2646">
        <v>99</v>
      </c>
      <c r="N2646">
        <v>115</v>
      </c>
      <c r="O2646">
        <v>99</v>
      </c>
      <c r="P2646">
        <v>9999</v>
      </c>
      <c r="Q2646">
        <v>754</v>
      </c>
      <c r="R2646">
        <v>2529.89</v>
      </c>
      <c r="S2646">
        <v>2529.89</v>
      </c>
      <c r="T2646">
        <v>14.83350264240738</v>
      </c>
      <c r="U2646">
        <v>58.445213032977712</v>
      </c>
      <c r="V2646">
        <v>127.08125786771603</v>
      </c>
      <c r="W2646">
        <v>117.29600101190164</v>
      </c>
      <c r="X2646">
        <v>3.8736862077007297</v>
      </c>
      <c r="Y2646">
        <v>7.7473724154014594</v>
      </c>
      <c r="Z2646">
        <v>52.413346034807823</v>
      </c>
      <c r="AA2646">
        <v>1.43757821196668</v>
      </c>
      <c r="AB2646">
        <v>3.4896186111993703</v>
      </c>
      <c r="AC2646">
        <v>1.0027401650921377</v>
      </c>
      <c r="AD2646">
        <v>0.1682672224683783</v>
      </c>
      <c r="AE2646">
        <v>0.23503017912415525</v>
      </c>
      <c r="AF2646">
        <v>55.89</v>
      </c>
      <c r="AG2646">
        <v>0</v>
      </c>
      <c r="AH2646">
        <v>0</v>
      </c>
      <c r="AI2646">
        <v>34</v>
      </c>
      <c r="AJ2646">
        <v>146</v>
      </c>
      <c r="AK2646">
        <v>35</v>
      </c>
      <c r="AL2646">
        <v>167</v>
      </c>
      <c r="AM2646">
        <v>0</v>
      </c>
      <c r="AN2646">
        <v>91</v>
      </c>
      <c r="AO2646">
        <v>47</v>
      </c>
      <c r="AP2646">
        <v>515</v>
      </c>
    </row>
    <row r="2647" spans="1:42">
      <c r="A2647">
        <v>11</v>
      </c>
      <c r="B2647">
        <v>68</v>
      </c>
      <c r="C2647">
        <v>2021</v>
      </c>
      <c r="D2647">
        <v>99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99</v>
      </c>
      <c r="L2647">
        <v>99</v>
      </c>
      <c r="M2647">
        <v>99</v>
      </c>
      <c r="N2647">
        <v>120</v>
      </c>
      <c r="O2647">
        <v>99</v>
      </c>
      <c r="P2647">
        <v>9999</v>
      </c>
      <c r="Q2647">
        <v>524</v>
      </c>
      <c r="R2647">
        <v>1601</v>
      </c>
      <c r="S2647">
        <v>1601</v>
      </c>
      <c r="T2647">
        <v>14.534041224234851</v>
      </c>
      <c r="U2647">
        <v>57.990630855715182</v>
      </c>
      <c r="V2647">
        <v>132.53678801778128</v>
      </c>
      <c r="W2647">
        <v>122.33145534041236</v>
      </c>
      <c r="X2647">
        <v>3.5602748282323553</v>
      </c>
      <c r="Y2647">
        <v>7.1205496564647106</v>
      </c>
      <c r="Z2647">
        <v>46.470955652717045</v>
      </c>
      <c r="AA2647">
        <v>1.4313167542024423</v>
      </c>
      <c r="AB2647">
        <v>3.6823311146268991</v>
      </c>
      <c r="AC2647">
        <v>-1.203315212359598</v>
      </c>
      <c r="AD2647">
        <v>0.1064851923094971</v>
      </c>
      <c r="AE2647">
        <v>0.15512016628411388</v>
      </c>
      <c r="AF2647">
        <v>32</v>
      </c>
      <c r="AG2647">
        <v>0</v>
      </c>
      <c r="AH2647">
        <v>0</v>
      </c>
      <c r="AI2647">
        <v>20</v>
      </c>
      <c r="AJ2647">
        <v>99</v>
      </c>
      <c r="AK2647">
        <v>25</v>
      </c>
      <c r="AL2647">
        <v>86</v>
      </c>
      <c r="AM2647">
        <v>0</v>
      </c>
      <c r="AN2647">
        <v>68</v>
      </c>
      <c r="AO2647">
        <v>35</v>
      </c>
      <c r="AP2647">
        <v>413</v>
      </c>
    </row>
    <row r="2648" spans="1:42">
      <c r="A2648">
        <v>11</v>
      </c>
      <c r="B2648">
        <v>69</v>
      </c>
      <c r="C2648">
        <v>2021</v>
      </c>
      <c r="D2648">
        <v>99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99</v>
      </c>
      <c r="L2648">
        <v>99</v>
      </c>
      <c r="M2648">
        <v>99</v>
      </c>
      <c r="N2648">
        <v>125</v>
      </c>
      <c r="O2648">
        <v>99</v>
      </c>
      <c r="P2648">
        <v>9999</v>
      </c>
      <c r="Q2648">
        <v>25</v>
      </c>
      <c r="R2648">
        <v>22</v>
      </c>
      <c r="S2648">
        <v>22</v>
      </c>
      <c r="T2648">
        <v>14.68181818181818</v>
      </c>
      <c r="U2648">
        <v>58</v>
      </c>
      <c r="V2648">
        <v>145.48458583669853</v>
      </c>
      <c r="W2648">
        <v>134.28227272727275</v>
      </c>
      <c r="X2648">
        <v>4.5454545454545459</v>
      </c>
      <c r="Y2648">
        <v>9.0909090909090917</v>
      </c>
      <c r="Z2648">
        <v>72.727272727272734</v>
      </c>
      <c r="AA2648">
        <v>19.853619530732271</v>
      </c>
      <c r="AB2648">
        <v>4.1231056256176606</v>
      </c>
      <c r="AC2648">
        <v>17.270363582370997</v>
      </c>
      <c r="AD2648">
        <v>1.4632568587188853E-3</v>
      </c>
      <c r="AE2648">
        <v>2.3398076208829208E-3</v>
      </c>
      <c r="AF2648">
        <v>2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2</v>
      </c>
      <c r="AO2648">
        <v>0</v>
      </c>
      <c r="AP2648">
        <v>21</v>
      </c>
    </row>
    <row r="2649" spans="1:42">
      <c r="A2649">
        <v>11</v>
      </c>
      <c r="B2649">
        <v>70</v>
      </c>
      <c r="C2649">
        <v>2020</v>
      </c>
      <c r="D2649">
        <v>99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99</v>
      </c>
      <c r="L2649">
        <v>99</v>
      </c>
      <c r="M2649">
        <v>99</v>
      </c>
      <c r="N2649">
        <v>40</v>
      </c>
      <c r="O2649">
        <v>99</v>
      </c>
      <c r="P2649">
        <v>9999</v>
      </c>
      <c r="Q2649">
        <v>1314</v>
      </c>
      <c r="R2649">
        <v>14757</v>
      </c>
      <c r="S2649">
        <v>14757</v>
      </c>
      <c r="T2649">
        <v>16.819475503151047</v>
      </c>
      <c r="U2649">
        <v>64.13973029748594</v>
      </c>
      <c r="V2649">
        <v>53.739497152534881</v>
      </c>
      <c r="W2649">
        <v>49.601555871789685</v>
      </c>
      <c r="X2649">
        <v>1.3688419055363557</v>
      </c>
      <c r="Y2649">
        <v>2.7376838110727113</v>
      </c>
      <c r="Z2649">
        <v>43.606424069932928</v>
      </c>
      <c r="AA2649">
        <v>4.0989464073764177</v>
      </c>
      <c r="AB2649">
        <v>2.8444800979475899</v>
      </c>
      <c r="AC2649">
        <v>-8.9290743246081696</v>
      </c>
      <c r="AD2649">
        <v>0.97754348707230021</v>
      </c>
      <c r="AE2649">
        <v>0.59457035520086643</v>
      </c>
      <c r="AF2649">
        <v>719</v>
      </c>
      <c r="AG2649">
        <v>1</v>
      </c>
      <c r="AH2649">
        <v>0</v>
      </c>
      <c r="AI2649">
        <v>617</v>
      </c>
      <c r="AJ2649">
        <v>1553</v>
      </c>
      <c r="AK2649">
        <v>672</v>
      </c>
      <c r="AL2649">
        <v>1523</v>
      </c>
      <c r="AM2649">
        <v>0</v>
      </c>
      <c r="AN2649">
        <v>535</v>
      </c>
      <c r="AO2649">
        <v>207</v>
      </c>
      <c r="AP2649">
        <v>649</v>
      </c>
    </row>
    <row r="2650" spans="1:42">
      <c r="A2650">
        <v>11</v>
      </c>
      <c r="B2650">
        <v>71</v>
      </c>
      <c r="C2650">
        <v>2020</v>
      </c>
      <c r="D2650">
        <v>99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99</v>
      </c>
      <c r="L2650">
        <v>99</v>
      </c>
      <c r="M2650">
        <v>99</v>
      </c>
      <c r="N2650">
        <v>55</v>
      </c>
      <c r="O2650">
        <v>99</v>
      </c>
      <c r="P2650">
        <v>9999</v>
      </c>
      <c r="Q2650">
        <v>1593</v>
      </c>
      <c r="R2650">
        <v>33461</v>
      </c>
      <c r="S2650">
        <v>33461</v>
      </c>
      <c r="T2650">
        <v>16.734706075729953</v>
      </c>
      <c r="U2650">
        <v>63.239921102178648</v>
      </c>
      <c r="V2650">
        <v>64.814424891344757</v>
      </c>
      <c r="W2650">
        <v>59.823714174710801</v>
      </c>
      <c r="X2650">
        <v>1.7273841188249002</v>
      </c>
      <c r="Y2650">
        <v>3.4547682376498003</v>
      </c>
      <c r="Z2650">
        <v>48.181464989091793</v>
      </c>
      <c r="AA2650">
        <v>2.229386161067636</v>
      </c>
      <c r="AB2650">
        <v>2.659490221789294</v>
      </c>
      <c r="AC2650">
        <v>-9.1899885485016242</v>
      </c>
      <c r="AD2650">
        <v>2.216546901194433</v>
      </c>
      <c r="AE2650">
        <v>1.6260060753956789</v>
      </c>
      <c r="AF2650">
        <v>1526</v>
      </c>
      <c r="AG2650">
        <v>0</v>
      </c>
      <c r="AH2650">
        <v>0</v>
      </c>
      <c r="AI2650">
        <v>1005</v>
      </c>
      <c r="AJ2650">
        <v>3036</v>
      </c>
      <c r="AK2650">
        <v>989</v>
      </c>
      <c r="AL2650">
        <v>3315</v>
      </c>
      <c r="AM2650">
        <v>2</v>
      </c>
      <c r="AN2650">
        <v>1108</v>
      </c>
      <c r="AO2650">
        <v>597</v>
      </c>
      <c r="AP2650">
        <v>747</v>
      </c>
    </row>
    <row r="2651" spans="1:42">
      <c r="A2651">
        <v>11</v>
      </c>
      <c r="B2651">
        <v>72</v>
      </c>
      <c r="C2651">
        <v>2020</v>
      </c>
      <c r="D2651">
        <v>99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99</v>
      </c>
      <c r="L2651">
        <v>99</v>
      </c>
      <c r="M2651">
        <v>99</v>
      </c>
      <c r="N2651">
        <v>63</v>
      </c>
      <c r="O2651">
        <v>99</v>
      </c>
      <c r="P2651">
        <v>9999</v>
      </c>
      <c r="Q2651">
        <v>1459</v>
      </c>
      <c r="R2651">
        <v>17331</v>
      </c>
      <c r="S2651">
        <v>17331</v>
      </c>
      <c r="T2651">
        <v>16.668743869367027</v>
      </c>
      <c r="U2651">
        <v>62.738676360279278</v>
      </c>
      <c r="V2651">
        <v>69.427129525041323</v>
      </c>
      <c r="W2651">
        <v>64.081240551612225</v>
      </c>
      <c r="X2651">
        <v>1.6502221452887889</v>
      </c>
      <c r="Y2651">
        <v>3.3004442905775777</v>
      </c>
      <c r="Z2651">
        <v>48.652703248514243</v>
      </c>
      <c r="AA2651">
        <v>0.57493677998827752</v>
      </c>
      <c r="AB2651">
        <v>2.6364714639790683</v>
      </c>
      <c r="AC2651">
        <v>-2.2678048236808199</v>
      </c>
      <c r="AD2651">
        <v>1.148052190448603</v>
      </c>
      <c r="AE2651">
        <v>0.90212020122764036</v>
      </c>
      <c r="AF2651">
        <v>625</v>
      </c>
      <c r="AG2651">
        <v>0</v>
      </c>
      <c r="AH2651">
        <v>0</v>
      </c>
      <c r="AI2651">
        <v>340</v>
      </c>
      <c r="AJ2651">
        <v>1434</v>
      </c>
      <c r="AK2651">
        <v>410</v>
      </c>
      <c r="AL2651">
        <v>1688</v>
      </c>
      <c r="AM2651">
        <v>0</v>
      </c>
      <c r="AN2651">
        <v>540</v>
      </c>
      <c r="AO2651">
        <v>279</v>
      </c>
      <c r="AP2651">
        <v>701</v>
      </c>
    </row>
    <row r="2652" spans="1:42">
      <c r="A2652">
        <v>11</v>
      </c>
      <c r="B2652">
        <v>73</v>
      </c>
      <c r="C2652">
        <v>2020</v>
      </c>
      <c r="D2652">
        <v>99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99</v>
      </c>
      <c r="L2652">
        <v>99</v>
      </c>
      <c r="M2652">
        <v>99</v>
      </c>
      <c r="N2652">
        <v>65</v>
      </c>
      <c r="O2652">
        <v>99</v>
      </c>
      <c r="P2652">
        <v>9999</v>
      </c>
      <c r="Q2652">
        <v>1513</v>
      </c>
      <c r="R2652">
        <v>23807</v>
      </c>
      <c r="S2652">
        <v>23807</v>
      </c>
      <c r="T2652">
        <v>16.59612718948209</v>
      </c>
      <c r="U2652">
        <v>62.425337085731094</v>
      </c>
      <c r="V2652">
        <v>71.606469158970313</v>
      </c>
      <c r="W2652">
        <v>66.092771033729747</v>
      </c>
      <c r="X2652">
        <v>1.528962069979418</v>
      </c>
      <c r="Y2652">
        <v>3.0579241399588359</v>
      </c>
      <c r="Z2652">
        <v>47.796866467845589</v>
      </c>
      <c r="AA2652">
        <v>0.5775884826557578</v>
      </c>
      <c r="AB2652">
        <v>2.6484491790742997</v>
      </c>
      <c r="AC2652">
        <v>-1.9305879325625517</v>
      </c>
      <c r="AD2652">
        <v>1.57703989948704</v>
      </c>
      <c r="AE2652">
        <v>1.2781108092440856</v>
      </c>
      <c r="AF2652">
        <v>815</v>
      </c>
      <c r="AG2652">
        <v>0</v>
      </c>
      <c r="AH2652">
        <v>0</v>
      </c>
      <c r="AI2652">
        <v>363</v>
      </c>
      <c r="AJ2652">
        <v>1931</v>
      </c>
      <c r="AK2652">
        <v>587</v>
      </c>
      <c r="AL2652">
        <v>2254</v>
      </c>
      <c r="AM2652">
        <v>0</v>
      </c>
      <c r="AN2652">
        <v>686</v>
      </c>
      <c r="AO2652">
        <v>377</v>
      </c>
      <c r="AP2652">
        <v>720</v>
      </c>
    </row>
    <row r="2653" spans="1:42">
      <c r="A2653">
        <v>11</v>
      </c>
      <c r="B2653">
        <v>74</v>
      </c>
      <c r="C2653">
        <v>2020</v>
      </c>
      <c r="D2653">
        <v>99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99</v>
      </c>
      <c r="L2653">
        <v>99</v>
      </c>
      <c r="M2653">
        <v>99</v>
      </c>
      <c r="N2653">
        <v>67</v>
      </c>
      <c r="O2653">
        <v>99</v>
      </c>
      <c r="P2653">
        <v>9999</v>
      </c>
      <c r="Q2653">
        <v>1558</v>
      </c>
      <c r="R2653">
        <v>33088</v>
      </c>
      <c r="S2653">
        <v>33088</v>
      </c>
      <c r="T2653">
        <v>16.54648210831721</v>
      </c>
      <c r="U2653">
        <v>62.165649177949717</v>
      </c>
      <c r="V2653">
        <v>73.772210380642917</v>
      </c>
      <c r="W2653">
        <v>68.091750181335243</v>
      </c>
      <c r="X2653">
        <v>1.4204545454545452</v>
      </c>
      <c r="Y2653">
        <v>2.8409090909090904</v>
      </c>
      <c r="Z2653">
        <v>48.507011605415869</v>
      </c>
      <c r="AA2653">
        <v>0.57927160239306996</v>
      </c>
      <c r="AB2653">
        <v>2.5858510924042695</v>
      </c>
      <c r="AC2653">
        <v>-2.8445151082747175</v>
      </c>
      <c r="AD2653">
        <v>2.191838375025295</v>
      </c>
      <c r="AE2653">
        <v>1.8301002879648924</v>
      </c>
      <c r="AF2653">
        <v>1023</v>
      </c>
      <c r="AG2653">
        <v>0</v>
      </c>
      <c r="AH2653">
        <v>0</v>
      </c>
      <c r="AI2653">
        <v>441</v>
      </c>
      <c r="AJ2653">
        <v>2528</v>
      </c>
      <c r="AK2653">
        <v>734</v>
      </c>
      <c r="AL2653">
        <v>3121</v>
      </c>
      <c r="AM2653">
        <v>0</v>
      </c>
      <c r="AN2653">
        <v>858</v>
      </c>
      <c r="AO2653">
        <v>530</v>
      </c>
      <c r="AP2653">
        <v>735</v>
      </c>
    </row>
    <row r="2654" spans="1:42">
      <c r="A2654">
        <v>11</v>
      </c>
      <c r="B2654">
        <v>75</v>
      </c>
      <c r="C2654">
        <v>2020</v>
      </c>
      <c r="D2654">
        <v>99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99</v>
      </c>
      <c r="L2654">
        <v>99</v>
      </c>
      <c r="M2654">
        <v>99</v>
      </c>
      <c r="N2654">
        <v>69</v>
      </c>
      <c r="O2654">
        <v>99</v>
      </c>
      <c r="P2654">
        <v>9999</v>
      </c>
      <c r="Q2654">
        <v>1576</v>
      </c>
      <c r="R2654">
        <v>43896</v>
      </c>
      <c r="S2654">
        <v>43896</v>
      </c>
      <c r="T2654">
        <v>16.501025150355382</v>
      </c>
      <c r="U2654">
        <v>61.959199015855638</v>
      </c>
      <c r="V2654">
        <v>75.943091185093365</v>
      </c>
      <c r="W2654">
        <v>70.095473163841802</v>
      </c>
      <c r="X2654">
        <v>1.4215418261344999</v>
      </c>
      <c r="Y2654">
        <v>2.8430836522689997</v>
      </c>
      <c r="Z2654">
        <v>48.093220338983045</v>
      </c>
      <c r="AA2654">
        <v>0.56985910688586172</v>
      </c>
      <c r="AB2654">
        <v>2.56283316804195</v>
      </c>
      <c r="AC2654">
        <v>-2.7975842333669538</v>
      </c>
      <c r="AD2654">
        <v>2.9077894496527552</v>
      </c>
      <c r="AE2654">
        <v>2.4993368592904299</v>
      </c>
      <c r="AF2654">
        <v>1266</v>
      </c>
      <c r="AG2654">
        <v>0</v>
      </c>
      <c r="AH2654">
        <v>0</v>
      </c>
      <c r="AI2654">
        <v>483</v>
      </c>
      <c r="AJ2654">
        <v>3252</v>
      </c>
      <c r="AK2654">
        <v>909</v>
      </c>
      <c r="AL2654">
        <v>4264</v>
      </c>
      <c r="AM2654">
        <v>2</v>
      </c>
      <c r="AN2654">
        <v>1127</v>
      </c>
      <c r="AO2654">
        <v>668</v>
      </c>
      <c r="AP2654">
        <v>745</v>
      </c>
    </row>
    <row r="2655" spans="1:42">
      <c r="A2655">
        <v>11</v>
      </c>
      <c r="B2655">
        <v>76</v>
      </c>
      <c r="C2655">
        <v>2020</v>
      </c>
      <c r="D2655">
        <v>99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99</v>
      </c>
      <c r="L2655">
        <v>99</v>
      </c>
      <c r="M2655">
        <v>99</v>
      </c>
      <c r="N2655">
        <v>71</v>
      </c>
      <c r="O2655">
        <v>99</v>
      </c>
      <c r="P2655">
        <v>9999</v>
      </c>
      <c r="Q2655">
        <v>1613</v>
      </c>
      <c r="R2655">
        <v>60045</v>
      </c>
      <c r="S2655">
        <v>60045</v>
      </c>
      <c r="T2655">
        <v>16.429044883004412</v>
      </c>
      <c r="U2655">
        <v>61.698959113997851</v>
      </c>
      <c r="V2655">
        <v>78.078446221315488</v>
      </c>
      <c r="W2655">
        <v>72.066405862269917</v>
      </c>
      <c r="X2655">
        <v>1.3839620284786405</v>
      </c>
      <c r="Y2655">
        <v>2.7679240569572809</v>
      </c>
      <c r="Z2655">
        <v>47.472728786743282</v>
      </c>
      <c r="AA2655">
        <v>0.57032832202370398</v>
      </c>
      <c r="AB2655">
        <v>2.5635478506468754</v>
      </c>
      <c r="AC2655">
        <v>-2.430455221439817</v>
      </c>
      <c r="AD2655">
        <v>3.9775427716511671</v>
      </c>
      <c r="AE2655">
        <v>3.5149535284043552</v>
      </c>
      <c r="AF2655">
        <v>1528</v>
      </c>
      <c r="AG2655">
        <v>0</v>
      </c>
      <c r="AH2655">
        <v>0</v>
      </c>
      <c r="AI2655">
        <v>571</v>
      </c>
      <c r="AJ2655">
        <v>4505</v>
      </c>
      <c r="AK2655">
        <v>1157</v>
      </c>
      <c r="AL2655">
        <v>5643</v>
      </c>
      <c r="AM2655">
        <v>1</v>
      </c>
      <c r="AN2655">
        <v>1413</v>
      </c>
      <c r="AO2655">
        <v>917</v>
      </c>
      <c r="AP2655">
        <v>772</v>
      </c>
    </row>
    <row r="2656" spans="1:42">
      <c r="A2656">
        <v>11</v>
      </c>
      <c r="B2656">
        <v>77</v>
      </c>
      <c r="C2656">
        <v>2020</v>
      </c>
      <c r="D2656">
        <v>99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99</v>
      </c>
      <c r="L2656">
        <v>99</v>
      </c>
      <c r="M2656">
        <v>99</v>
      </c>
      <c r="N2656">
        <v>73</v>
      </c>
      <c r="O2656">
        <v>99</v>
      </c>
      <c r="P2656">
        <v>9999</v>
      </c>
      <c r="Q2656">
        <v>1638</v>
      </c>
      <c r="R2656">
        <v>78513</v>
      </c>
      <c r="S2656">
        <v>78513</v>
      </c>
      <c r="T2656">
        <v>16.36832116974259</v>
      </c>
      <c r="U2656">
        <v>61.479627577598613</v>
      </c>
      <c r="V2656">
        <v>80.262584472522946</v>
      </c>
      <c r="W2656">
        <v>74.082365468140452</v>
      </c>
      <c r="X2656">
        <v>1.294053214117407</v>
      </c>
      <c r="Y2656">
        <v>2.5881064282348141</v>
      </c>
      <c r="Z2656">
        <v>46.998586221390113</v>
      </c>
      <c r="AA2656">
        <v>0.58451138700356764</v>
      </c>
      <c r="AB2656">
        <v>2.5671764190651563</v>
      </c>
      <c r="AC2656">
        <v>-1.4468590268170181</v>
      </c>
      <c r="AD2656">
        <v>5.2009129091622626</v>
      </c>
      <c r="AE2656">
        <v>4.7246135195371881</v>
      </c>
      <c r="AF2656">
        <v>1729</v>
      </c>
      <c r="AG2656">
        <v>0</v>
      </c>
      <c r="AH2656">
        <v>0</v>
      </c>
      <c r="AI2656">
        <v>610</v>
      </c>
      <c r="AJ2656">
        <v>5509</v>
      </c>
      <c r="AK2656">
        <v>1461</v>
      </c>
      <c r="AL2656">
        <v>7113</v>
      </c>
      <c r="AM2656">
        <v>0</v>
      </c>
      <c r="AN2656">
        <v>1664</v>
      </c>
      <c r="AO2656">
        <v>1039</v>
      </c>
      <c r="AP2656">
        <v>773</v>
      </c>
    </row>
    <row r="2657" spans="1:42">
      <c r="A2657">
        <v>11</v>
      </c>
      <c r="B2657">
        <v>78</v>
      </c>
      <c r="C2657">
        <v>2020</v>
      </c>
      <c r="D2657">
        <v>99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99</v>
      </c>
      <c r="L2657">
        <v>99</v>
      </c>
      <c r="M2657">
        <v>99</v>
      </c>
      <c r="N2657">
        <v>75</v>
      </c>
      <c r="O2657">
        <v>99</v>
      </c>
      <c r="P2657">
        <v>9999</v>
      </c>
      <c r="Q2657">
        <v>1625</v>
      </c>
      <c r="R2657">
        <v>97975.57</v>
      </c>
      <c r="S2657">
        <v>97975.57</v>
      </c>
      <c r="T2657">
        <v>16.289690276872079</v>
      </c>
      <c r="U2657">
        <v>61.257113278340711</v>
      </c>
      <c r="V2657">
        <v>82.408944880637819</v>
      </c>
      <c r="W2657">
        <v>76.063456124829884</v>
      </c>
      <c r="X2657">
        <v>1.3156340912331517</v>
      </c>
      <c r="Y2657">
        <v>2.6312681824663033</v>
      </c>
      <c r="Z2657">
        <v>46.640198163685085</v>
      </c>
      <c r="AA2657">
        <v>0.57215400637261116</v>
      </c>
      <c r="AB2657">
        <v>2.5768118252086203</v>
      </c>
      <c r="AC2657">
        <v>-1.9858836303314835</v>
      </c>
      <c r="AD2657">
        <v>6.490166046330299</v>
      </c>
      <c r="AE2657">
        <v>6.0534607199464405</v>
      </c>
      <c r="AF2657">
        <v>2008</v>
      </c>
      <c r="AG2657">
        <v>0</v>
      </c>
      <c r="AH2657">
        <v>0</v>
      </c>
      <c r="AI2657">
        <v>619</v>
      </c>
      <c r="AJ2657">
        <v>6553.89</v>
      </c>
      <c r="AK2657">
        <v>1602.8899999999996</v>
      </c>
      <c r="AL2657">
        <v>8864.89</v>
      </c>
      <c r="AM2657">
        <v>2</v>
      </c>
      <c r="AN2657">
        <v>2002</v>
      </c>
      <c r="AO2657">
        <v>1381</v>
      </c>
      <c r="AP2657">
        <v>771</v>
      </c>
    </row>
    <row r="2658" spans="1:42">
      <c r="A2658">
        <v>11</v>
      </c>
      <c r="B2658">
        <v>79</v>
      </c>
      <c r="C2658">
        <v>2020</v>
      </c>
      <c r="D2658">
        <v>99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99</v>
      </c>
      <c r="L2658">
        <v>99</v>
      </c>
      <c r="M2658">
        <v>99</v>
      </c>
      <c r="N2658">
        <v>77</v>
      </c>
      <c r="O2658">
        <v>99</v>
      </c>
      <c r="P2658">
        <v>9999</v>
      </c>
      <c r="Q2658">
        <v>1644</v>
      </c>
      <c r="R2658">
        <v>119682</v>
      </c>
      <c r="S2658">
        <v>119682</v>
      </c>
      <c r="T2658">
        <v>16.23640981935462</v>
      </c>
      <c r="U2658">
        <v>61.086671345732881</v>
      </c>
      <c r="V2658">
        <v>84.590380108586302</v>
      </c>
      <c r="W2658">
        <v>78.076920840226094</v>
      </c>
      <c r="X2658">
        <v>1.2458013736401461</v>
      </c>
      <c r="Y2658">
        <v>2.4916027472802922</v>
      </c>
      <c r="Z2658">
        <v>45.486372219715562</v>
      </c>
      <c r="AA2658">
        <v>0.58342195485316684</v>
      </c>
      <c r="AB2658">
        <v>2.5973178556999943</v>
      </c>
      <c r="AC2658">
        <v>-2.2368740106051712</v>
      </c>
      <c r="AD2658">
        <v>7.9280585227205425</v>
      </c>
      <c r="AE2658">
        <v>7.5903428085954525</v>
      </c>
      <c r="AF2658">
        <v>2217</v>
      </c>
      <c r="AG2658">
        <v>1</v>
      </c>
      <c r="AH2658">
        <v>0</v>
      </c>
      <c r="AI2658">
        <v>640</v>
      </c>
      <c r="AJ2658">
        <v>7854</v>
      </c>
      <c r="AK2658">
        <v>1956</v>
      </c>
      <c r="AL2658">
        <v>10367</v>
      </c>
      <c r="AM2658">
        <v>6</v>
      </c>
      <c r="AN2658">
        <v>2303</v>
      </c>
      <c r="AO2658">
        <v>1506</v>
      </c>
      <c r="AP2658">
        <v>778</v>
      </c>
    </row>
    <row r="2659" spans="1:42">
      <c r="A2659">
        <v>11</v>
      </c>
      <c r="B2659">
        <v>80</v>
      </c>
      <c r="C2659">
        <v>2020</v>
      </c>
      <c r="D2659">
        <v>99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99</v>
      </c>
      <c r="L2659">
        <v>99</v>
      </c>
      <c r="M2659">
        <v>99</v>
      </c>
      <c r="N2659">
        <v>79</v>
      </c>
      <c r="O2659">
        <v>99</v>
      </c>
      <c r="P2659">
        <v>9999</v>
      </c>
      <c r="Q2659">
        <v>1655</v>
      </c>
      <c r="R2659">
        <v>135012</v>
      </c>
      <c r="S2659">
        <v>135012</v>
      </c>
      <c r="T2659">
        <v>16.171895831481645</v>
      </c>
      <c r="U2659">
        <v>60.907667466595562</v>
      </c>
      <c r="V2659">
        <v>86.742967416181415</v>
      </c>
      <c r="W2659">
        <v>80.063758925132774</v>
      </c>
      <c r="X2659">
        <v>1.2487778864100969</v>
      </c>
      <c r="Y2659">
        <v>2.4975557728201938</v>
      </c>
      <c r="Z2659">
        <v>44.893046544010929</v>
      </c>
      <c r="AA2659">
        <v>0.57280121184642108</v>
      </c>
      <c r="AB2659">
        <v>2.5591526252266878</v>
      </c>
      <c r="AC2659">
        <v>-2.1982333791327977</v>
      </c>
      <c r="AD2659">
        <v>8.9435590754628613</v>
      </c>
      <c r="AE2659">
        <v>8.7804792699929344</v>
      </c>
      <c r="AF2659">
        <v>2319</v>
      </c>
      <c r="AG2659">
        <v>1</v>
      </c>
      <c r="AH2659">
        <v>0</v>
      </c>
      <c r="AI2659">
        <v>670</v>
      </c>
      <c r="AJ2659">
        <v>8347</v>
      </c>
      <c r="AK2659">
        <v>1927</v>
      </c>
      <c r="AL2659">
        <v>11221</v>
      </c>
      <c r="AM2659">
        <v>3</v>
      </c>
      <c r="AN2659">
        <v>2678</v>
      </c>
      <c r="AO2659">
        <v>1779</v>
      </c>
      <c r="AP2659">
        <v>785</v>
      </c>
    </row>
    <row r="2660" spans="1:42">
      <c r="A2660">
        <v>11</v>
      </c>
      <c r="B2660">
        <v>81</v>
      </c>
      <c r="C2660">
        <v>2020</v>
      </c>
      <c r="D2660">
        <v>99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99</v>
      </c>
      <c r="L2660">
        <v>99</v>
      </c>
      <c r="M2660">
        <v>99</v>
      </c>
      <c r="N2660">
        <v>81</v>
      </c>
      <c r="O2660">
        <v>99</v>
      </c>
      <c r="P2660">
        <v>9999</v>
      </c>
      <c r="Q2660">
        <v>1675</v>
      </c>
      <c r="R2660">
        <v>146104</v>
      </c>
      <c r="S2660">
        <v>146104</v>
      </c>
      <c r="T2660">
        <v>16.112591031046382</v>
      </c>
      <c r="U2660">
        <v>60.757145594918683</v>
      </c>
      <c r="V2660">
        <v>88.883560525223757</v>
      </c>
      <c r="W2660">
        <v>82.039526364781267</v>
      </c>
      <c r="X2660">
        <v>1.2005147018562121</v>
      </c>
      <c r="Y2660">
        <v>2.4010294037124242</v>
      </c>
      <c r="Z2660">
        <v>43.312982532990198</v>
      </c>
      <c r="AA2660">
        <v>0.57301440042254015</v>
      </c>
      <c r="AB2660">
        <v>2.5568082147999118</v>
      </c>
      <c r="AC2660">
        <v>-1.3511913904868791</v>
      </c>
      <c r="AD2660">
        <v>9.6783230761815648</v>
      </c>
      <c r="AE2660">
        <v>9.7363264213836231</v>
      </c>
      <c r="AF2660">
        <v>2252</v>
      </c>
      <c r="AG2660">
        <v>1</v>
      </c>
      <c r="AH2660">
        <v>0</v>
      </c>
      <c r="AI2660">
        <v>566</v>
      </c>
      <c r="AJ2660">
        <v>8856</v>
      </c>
      <c r="AK2660">
        <v>2041</v>
      </c>
      <c r="AL2660">
        <v>11761</v>
      </c>
      <c r="AM2660">
        <v>4</v>
      </c>
      <c r="AN2660">
        <v>2651</v>
      </c>
      <c r="AO2660">
        <v>1804</v>
      </c>
      <c r="AP2660">
        <v>780</v>
      </c>
    </row>
    <row r="2661" spans="1:42">
      <c r="A2661">
        <v>11</v>
      </c>
      <c r="B2661">
        <v>82</v>
      </c>
      <c r="C2661">
        <v>2020</v>
      </c>
      <c r="D2661">
        <v>99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99</v>
      </c>
      <c r="L2661">
        <v>99</v>
      </c>
      <c r="M2661">
        <v>99</v>
      </c>
      <c r="N2661">
        <v>83</v>
      </c>
      <c r="O2661">
        <v>99</v>
      </c>
      <c r="P2661">
        <v>9999</v>
      </c>
      <c r="Q2661">
        <v>1663</v>
      </c>
      <c r="R2661">
        <v>149590</v>
      </c>
      <c r="S2661">
        <v>149590</v>
      </c>
      <c r="T2661">
        <v>16.059970586269142</v>
      </c>
      <c r="U2661">
        <v>60.623544354569155</v>
      </c>
      <c r="V2661">
        <v>91.035959031971757</v>
      </c>
      <c r="W2661">
        <v>84.026190186509382</v>
      </c>
      <c r="X2661">
        <v>1.2246807941707336</v>
      </c>
      <c r="Y2661">
        <v>2.4493615883414672</v>
      </c>
      <c r="Z2661">
        <v>42.090380373019578</v>
      </c>
      <c r="AA2661">
        <v>0.58734054833502358</v>
      </c>
      <c r="AB2661">
        <v>2.5761849514789121</v>
      </c>
      <c r="AC2661">
        <v>-1.3004682098834477</v>
      </c>
      <c r="AD2661">
        <v>9.9092451196818718</v>
      </c>
      <c r="AE2661">
        <v>10.210032160723138</v>
      </c>
      <c r="AF2661">
        <v>2132</v>
      </c>
      <c r="AG2661">
        <v>0</v>
      </c>
      <c r="AH2661">
        <v>0</v>
      </c>
      <c r="AI2661">
        <v>545</v>
      </c>
      <c r="AJ2661">
        <v>8770</v>
      </c>
      <c r="AK2661">
        <v>1932</v>
      </c>
      <c r="AL2661">
        <v>11360.5</v>
      </c>
      <c r="AM2661">
        <v>6</v>
      </c>
      <c r="AN2661">
        <v>2668</v>
      </c>
      <c r="AO2661">
        <v>1846</v>
      </c>
      <c r="AP2661">
        <v>775</v>
      </c>
    </row>
    <row r="2662" spans="1:42">
      <c r="A2662">
        <v>11</v>
      </c>
      <c r="B2662">
        <v>83</v>
      </c>
      <c r="C2662">
        <v>2020</v>
      </c>
      <c r="D2662">
        <v>99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99</v>
      </c>
      <c r="L2662">
        <v>99</v>
      </c>
      <c r="M2662">
        <v>99</v>
      </c>
      <c r="N2662">
        <v>85</v>
      </c>
      <c r="O2662">
        <v>99</v>
      </c>
      <c r="P2662">
        <v>9999</v>
      </c>
      <c r="Q2662">
        <v>1655</v>
      </c>
      <c r="R2662">
        <v>134975</v>
      </c>
      <c r="S2662">
        <v>134975</v>
      </c>
      <c r="T2662">
        <v>16.003548805334322</v>
      </c>
      <c r="U2662">
        <v>60.489172068901645</v>
      </c>
      <c r="V2662">
        <v>93.188814669543873</v>
      </c>
      <c r="W2662">
        <v>86.01327593998947</v>
      </c>
      <c r="X2662">
        <v>1.1883682163363589</v>
      </c>
      <c r="Y2662">
        <v>2.3767364326727178</v>
      </c>
      <c r="Z2662">
        <v>42.50639007223559</v>
      </c>
      <c r="AA2662">
        <v>0.56225437169842962</v>
      </c>
      <c r="AB2662">
        <v>2.5710340625868766</v>
      </c>
      <c r="AC2662">
        <v>-0.61316556537491607</v>
      </c>
      <c r="AD2662">
        <v>8.9411080956551992</v>
      </c>
      <c r="AE2662">
        <v>9.430369292826521</v>
      </c>
      <c r="AF2662">
        <v>1779</v>
      </c>
      <c r="AG2662">
        <v>3</v>
      </c>
      <c r="AH2662">
        <v>1</v>
      </c>
      <c r="AI2662">
        <v>436</v>
      </c>
      <c r="AJ2662">
        <v>7740</v>
      </c>
      <c r="AK2662">
        <v>1622</v>
      </c>
      <c r="AL2662">
        <v>10134</v>
      </c>
      <c r="AM2662">
        <v>5</v>
      </c>
      <c r="AN2662">
        <v>2310</v>
      </c>
      <c r="AO2662">
        <v>1699</v>
      </c>
      <c r="AP2662">
        <v>768</v>
      </c>
    </row>
    <row r="2663" spans="1:42">
      <c r="A2663">
        <v>11</v>
      </c>
      <c r="B2663">
        <v>84</v>
      </c>
      <c r="C2663">
        <v>2020</v>
      </c>
      <c r="D2663">
        <v>99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99</v>
      </c>
      <c r="L2663">
        <v>99</v>
      </c>
      <c r="M2663">
        <v>99</v>
      </c>
      <c r="N2663">
        <v>87</v>
      </c>
      <c r="O2663">
        <v>99</v>
      </c>
      <c r="P2663">
        <v>9999</v>
      </c>
      <c r="Q2663">
        <v>1741</v>
      </c>
      <c r="R2663">
        <v>163019.79000000004</v>
      </c>
      <c r="S2663">
        <v>163019.79000000004</v>
      </c>
      <c r="T2663">
        <v>15.936349997751805</v>
      </c>
      <c r="U2663">
        <v>60.348336235741677</v>
      </c>
      <c r="V2663">
        <v>95.823998514801829</v>
      </c>
      <c r="W2663">
        <v>88.445550629158689</v>
      </c>
      <c r="X2663">
        <v>1.3765199918365743</v>
      </c>
      <c r="Y2663">
        <v>2.7530399836731485</v>
      </c>
      <c r="Z2663">
        <v>42.196103920879779</v>
      </c>
      <c r="AA2663">
        <v>0.86396005472114523</v>
      </c>
      <c r="AB2663">
        <v>2.5848031358468471</v>
      </c>
      <c r="AC2663">
        <v>-1.9413040422310472</v>
      </c>
      <c r="AD2663">
        <v>10.798870636199371</v>
      </c>
      <c r="AE2663">
        <v>11.711868689675155</v>
      </c>
      <c r="AF2663">
        <v>2102.79</v>
      </c>
      <c r="AG2663">
        <v>1</v>
      </c>
      <c r="AH2663">
        <v>0</v>
      </c>
      <c r="AI2663">
        <v>519</v>
      </c>
      <c r="AJ2663">
        <v>9233</v>
      </c>
      <c r="AK2663">
        <v>1930</v>
      </c>
      <c r="AL2663">
        <v>11828</v>
      </c>
      <c r="AM2663">
        <v>2</v>
      </c>
      <c r="AN2663">
        <v>2894</v>
      </c>
      <c r="AO2663">
        <v>1999</v>
      </c>
      <c r="AP2663">
        <v>791</v>
      </c>
    </row>
    <row r="2664" spans="1:42">
      <c r="A2664">
        <v>11</v>
      </c>
      <c r="B2664">
        <v>85</v>
      </c>
      <c r="C2664">
        <v>2020</v>
      </c>
      <c r="D2664">
        <v>99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99</v>
      </c>
      <c r="L2664">
        <v>99</v>
      </c>
      <c r="M2664">
        <v>99</v>
      </c>
      <c r="N2664">
        <v>90</v>
      </c>
      <c r="O2664">
        <v>99</v>
      </c>
      <c r="P2664">
        <v>9999</v>
      </c>
      <c r="Q2664">
        <v>1793</v>
      </c>
      <c r="R2664">
        <v>153970</v>
      </c>
      <c r="S2664">
        <v>153970</v>
      </c>
      <c r="T2664">
        <v>15.81482756381113</v>
      </c>
      <c r="U2664">
        <v>60.105468597778795</v>
      </c>
      <c r="V2664">
        <v>99.882618083990963</v>
      </c>
      <c r="W2664">
        <v>92.191656491524171</v>
      </c>
      <c r="X2664">
        <v>1.5788790024030652</v>
      </c>
      <c r="Y2664">
        <v>3.1577580048061304</v>
      </c>
      <c r="Z2664">
        <v>42.506981879586945</v>
      </c>
      <c r="AA2664">
        <v>1.4131718745821189</v>
      </c>
      <c r="AB2664">
        <v>2.6472192326634798</v>
      </c>
      <c r="AC2664">
        <v>-3.1525836107195735</v>
      </c>
      <c r="AD2664">
        <v>10.199388134751111</v>
      </c>
      <c r="AE2664">
        <v>11.530220252444103</v>
      </c>
      <c r="AF2664">
        <v>2015</v>
      </c>
      <c r="AG2664">
        <v>2</v>
      </c>
      <c r="AH2664">
        <v>0</v>
      </c>
      <c r="AI2664">
        <v>449</v>
      </c>
      <c r="AJ2664">
        <v>8735</v>
      </c>
      <c r="AK2664">
        <v>1870</v>
      </c>
      <c r="AL2664">
        <v>11484</v>
      </c>
      <c r="AM2664">
        <v>3</v>
      </c>
      <c r="AN2664">
        <v>2904</v>
      </c>
      <c r="AO2664">
        <v>2068</v>
      </c>
      <c r="AP2664">
        <v>814</v>
      </c>
    </row>
    <row r="2665" spans="1:42">
      <c r="A2665">
        <v>11</v>
      </c>
      <c r="B2665">
        <v>86</v>
      </c>
      <c r="C2665">
        <v>2020</v>
      </c>
      <c r="D2665">
        <v>99</v>
      </c>
      <c r="E2665">
        <v>99</v>
      </c>
      <c r="F2665">
        <v>99</v>
      </c>
      <c r="G2665">
        <v>99</v>
      </c>
      <c r="H2665">
        <v>99</v>
      </c>
      <c r="I2665">
        <v>99</v>
      </c>
      <c r="J2665">
        <v>999</v>
      </c>
      <c r="K2665">
        <v>99</v>
      </c>
      <c r="L2665">
        <v>99</v>
      </c>
      <c r="M2665">
        <v>99</v>
      </c>
      <c r="N2665">
        <v>95</v>
      </c>
      <c r="O2665">
        <v>99</v>
      </c>
      <c r="P2665">
        <v>9999</v>
      </c>
      <c r="Q2665">
        <v>1743</v>
      </c>
      <c r="R2665">
        <v>60684</v>
      </c>
      <c r="S2665">
        <v>60684</v>
      </c>
      <c r="T2665">
        <v>15.673373541625468</v>
      </c>
      <c r="U2665">
        <v>59.82829081800805</v>
      </c>
      <c r="V2665">
        <v>105.21745117577476</v>
      </c>
      <c r="W2665">
        <v>97.115707435237127</v>
      </c>
      <c r="X2665">
        <v>2.0334849383692566</v>
      </c>
      <c r="Y2665">
        <v>4.0669698767385132</v>
      </c>
      <c r="Z2665">
        <v>41.999538593368925</v>
      </c>
      <c r="AA2665">
        <v>1.4015925134325922</v>
      </c>
      <c r="AB2665">
        <v>2.7572113797049278</v>
      </c>
      <c r="AC2665">
        <v>-3.0969427830251508</v>
      </c>
      <c r="AD2665">
        <v>4.0198718553564738</v>
      </c>
      <c r="AE2665">
        <v>4.7871116091074564</v>
      </c>
      <c r="AF2665">
        <v>887</v>
      </c>
      <c r="AG2665">
        <v>0</v>
      </c>
      <c r="AH2665">
        <v>0</v>
      </c>
      <c r="AI2665">
        <v>239</v>
      </c>
      <c r="AJ2665">
        <v>3546</v>
      </c>
      <c r="AK2665">
        <v>709</v>
      </c>
      <c r="AL2665">
        <v>4676</v>
      </c>
      <c r="AM2665">
        <v>0</v>
      </c>
      <c r="AN2665">
        <v>1315</v>
      </c>
      <c r="AO2665">
        <v>1044</v>
      </c>
      <c r="AP2665">
        <v>799</v>
      </c>
    </row>
    <row r="2666" spans="1:42">
      <c r="A2666">
        <v>11</v>
      </c>
      <c r="B2666">
        <v>87</v>
      </c>
      <c r="C2666">
        <v>2020</v>
      </c>
      <c r="D2666">
        <v>99</v>
      </c>
      <c r="E2666">
        <v>99</v>
      </c>
      <c r="F2666">
        <v>99</v>
      </c>
      <c r="G2666">
        <v>99</v>
      </c>
      <c r="H2666">
        <v>99</v>
      </c>
      <c r="I2666">
        <v>99</v>
      </c>
      <c r="J2666">
        <v>999</v>
      </c>
      <c r="K2666">
        <v>99</v>
      </c>
      <c r="L2666">
        <v>99</v>
      </c>
      <c r="M2666">
        <v>99</v>
      </c>
      <c r="N2666">
        <v>100</v>
      </c>
      <c r="O2666">
        <v>99</v>
      </c>
      <c r="P2666">
        <v>9999</v>
      </c>
      <c r="Q2666">
        <v>1560</v>
      </c>
      <c r="R2666">
        <v>21288</v>
      </c>
      <c r="S2666">
        <v>21288</v>
      </c>
      <c r="T2666">
        <v>15.502677564825252</v>
      </c>
      <c r="U2666">
        <v>59.555900037579882</v>
      </c>
      <c r="V2666">
        <v>110.58953960807082</v>
      </c>
      <c r="W2666">
        <v>102.07414505824872</v>
      </c>
      <c r="X2666">
        <v>2.499060503570087</v>
      </c>
      <c r="Y2666">
        <v>4.998121007140174</v>
      </c>
      <c r="Z2666">
        <v>41.229800826756851</v>
      </c>
      <c r="AA2666">
        <v>1.4054376341950705</v>
      </c>
      <c r="AB2666">
        <v>2.931074995178625</v>
      </c>
      <c r="AC2666">
        <v>-1.6083441074774321</v>
      </c>
      <c r="AD2666">
        <v>1.4101745444734788</v>
      </c>
      <c r="AE2666">
        <v>1.765064124257858</v>
      </c>
      <c r="AF2666">
        <v>348</v>
      </c>
      <c r="AG2666">
        <v>0</v>
      </c>
      <c r="AH2666">
        <v>0</v>
      </c>
      <c r="AI2666">
        <v>81</v>
      </c>
      <c r="AJ2666">
        <v>1269</v>
      </c>
      <c r="AK2666">
        <v>227</v>
      </c>
      <c r="AL2666">
        <v>1678</v>
      </c>
      <c r="AM2666">
        <v>1</v>
      </c>
      <c r="AN2666">
        <v>569</v>
      </c>
      <c r="AO2666">
        <v>411</v>
      </c>
      <c r="AP2666">
        <v>744</v>
      </c>
    </row>
    <row r="2667" spans="1:42">
      <c r="A2667">
        <v>11</v>
      </c>
      <c r="B2667">
        <v>88</v>
      </c>
      <c r="C2667">
        <v>2020</v>
      </c>
      <c r="D2667">
        <v>99</v>
      </c>
      <c r="E2667">
        <v>99</v>
      </c>
      <c r="F2667">
        <v>99</v>
      </c>
      <c r="G2667">
        <v>99</v>
      </c>
      <c r="H2667">
        <v>99</v>
      </c>
      <c r="I2667">
        <v>99</v>
      </c>
      <c r="J2667">
        <v>999</v>
      </c>
      <c r="K2667">
        <v>99</v>
      </c>
      <c r="L2667">
        <v>99</v>
      </c>
      <c r="M2667">
        <v>99</v>
      </c>
      <c r="N2667">
        <v>105</v>
      </c>
      <c r="O2667">
        <v>99</v>
      </c>
      <c r="P2667">
        <v>9999</v>
      </c>
      <c r="Q2667">
        <v>1243</v>
      </c>
      <c r="R2667">
        <v>7490</v>
      </c>
      <c r="S2667">
        <v>7490</v>
      </c>
      <c r="T2667">
        <v>15.379439252336452</v>
      </c>
      <c r="U2667">
        <v>59.365020026702254</v>
      </c>
      <c r="V2667">
        <v>116.0527449383577</v>
      </c>
      <c r="W2667">
        <v>107.11668357810424</v>
      </c>
      <c r="X2667">
        <v>3.1909212283044055</v>
      </c>
      <c r="Y2667">
        <v>6.381842456608811</v>
      </c>
      <c r="Z2667">
        <v>39.839786381842465</v>
      </c>
      <c r="AA2667">
        <v>1.4118531705416784</v>
      </c>
      <c r="AB2667">
        <v>3.0671617729406222</v>
      </c>
      <c r="AC2667">
        <v>-0.947825055212419</v>
      </c>
      <c r="AD2667">
        <v>0.49615780430788992</v>
      </c>
      <c r="AE2667">
        <v>0.6517016355916232</v>
      </c>
      <c r="AF2667">
        <v>158</v>
      </c>
      <c r="AG2667">
        <v>0</v>
      </c>
      <c r="AH2667">
        <v>0</v>
      </c>
      <c r="AI2667">
        <v>41</v>
      </c>
      <c r="AJ2667">
        <v>441</v>
      </c>
      <c r="AK2667">
        <v>93</v>
      </c>
      <c r="AL2667">
        <v>616</v>
      </c>
      <c r="AM2667">
        <v>0</v>
      </c>
      <c r="AN2667">
        <v>244</v>
      </c>
      <c r="AO2667">
        <v>168</v>
      </c>
      <c r="AP2667">
        <v>649</v>
      </c>
    </row>
    <row r="2668" spans="1:42">
      <c r="A2668">
        <v>11</v>
      </c>
      <c r="B2668">
        <v>89</v>
      </c>
      <c r="C2668">
        <v>2020</v>
      </c>
      <c r="D2668">
        <v>99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99</v>
      </c>
      <c r="L2668">
        <v>99</v>
      </c>
      <c r="M2668">
        <v>99</v>
      </c>
      <c r="N2668">
        <v>110</v>
      </c>
      <c r="O2668">
        <v>99</v>
      </c>
      <c r="P2668">
        <v>9999</v>
      </c>
      <c r="Q2668">
        <v>886</v>
      </c>
      <c r="R2668">
        <v>3291</v>
      </c>
      <c r="S2668">
        <v>3291</v>
      </c>
      <c r="T2668">
        <v>15.323609845031903</v>
      </c>
      <c r="U2668">
        <v>59.285019750835609</v>
      </c>
      <c r="V2668">
        <v>121.6026669800728</v>
      </c>
      <c r="W2668">
        <v>112.2392616226072</v>
      </c>
      <c r="X2668">
        <v>2.7043451838347008</v>
      </c>
      <c r="Y2668">
        <v>5.4086903676694016</v>
      </c>
      <c r="Z2668">
        <v>35.794591309632331</v>
      </c>
      <c r="AA2668">
        <v>1.447921204541186</v>
      </c>
      <c r="AB2668">
        <v>3.2917791894448998</v>
      </c>
      <c r="AC2668">
        <v>0.83829678416358211</v>
      </c>
      <c r="AD2668">
        <v>0.21800471748695127</v>
      </c>
      <c r="AE2668">
        <v>0.30004235009742258</v>
      </c>
      <c r="AF2668">
        <v>87</v>
      </c>
      <c r="AG2668">
        <v>0</v>
      </c>
      <c r="AH2668">
        <v>0</v>
      </c>
      <c r="AI2668">
        <v>30</v>
      </c>
      <c r="AJ2668">
        <v>206</v>
      </c>
      <c r="AK2668">
        <v>39</v>
      </c>
      <c r="AL2668">
        <v>256</v>
      </c>
      <c r="AM2668">
        <v>2</v>
      </c>
      <c r="AN2668">
        <v>164</v>
      </c>
      <c r="AO2668">
        <v>91</v>
      </c>
      <c r="AP2668">
        <v>553</v>
      </c>
    </row>
    <row r="2669" spans="1:42">
      <c r="A2669">
        <v>11</v>
      </c>
      <c r="B2669">
        <v>90</v>
      </c>
      <c r="C2669">
        <v>2020</v>
      </c>
      <c r="D2669">
        <v>99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99</v>
      </c>
      <c r="L2669">
        <v>99</v>
      </c>
      <c r="M2669">
        <v>99</v>
      </c>
      <c r="N2669">
        <v>115</v>
      </c>
      <c r="O2669">
        <v>99</v>
      </c>
      <c r="P2669">
        <v>9999</v>
      </c>
      <c r="Q2669">
        <v>600</v>
      </c>
      <c r="R2669">
        <v>1807</v>
      </c>
      <c r="S2669">
        <v>1807</v>
      </c>
      <c r="T2669">
        <v>15.329828444936355</v>
      </c>
      <c r="U2669">
        <v>59.289429994465983</v>
      </c>
      <c r="V2669">
        <v>127.14231581648598</v>
      </c>
      <c r="W2669">
        <v>117.35235749861658</v>
      </c>
      <c r="X2669">
        <v>2.5456557830658553</v>
      </c>
      <c r="Y2669">
        <v>5.0913115661317105</v>
      </c>
      <c r="Z2669">
        <v>32.816823464305486</v>
      </c>
      <c r="AA2669">
        <v>1.4544103027515876</v>
      </c>
      <c r="AB2669">
        <v>3.4747590213089481</v>
      </c>
      <c r="AC2669">
        <v>2.0570011893269027</v>
      </c>
      <c r="AD2669">
        <v>0.11970055439043484</v>
      </c>
      <c r="AE2669">
        <v>0.1722502442136056</v>
      </c>
      <c r="AF2669">
        <v>47</v>
      </c>
      <c r="AG2669">
        <v>0</v>
      </c>
      <c r="AH2669">
        <v>0</v>
      </c>
      <c r="AI2669">
        <v>16</v>
      </c>
      <c r="AJ2669">
        <v>117</v>
      </c>
      <c r="AK2669">
        <v>20</v>
      </c>
      <c r="AL2669">
        <v>131</v>
      </c>
      <c r="AM2669">
        <v>0</v>
      </c>
      <c r="AN2669">
        <v>84</v>
      </c>
      <c r="AO2669">
        <v>38</v>
      </c>
      <c r="AP2669">
        <v>418</v>
      </c>
    </row>
    <row r="2670" spans="1:42">
      <c r="A2670">
        <v>11</v>
      </c>
      <c r="B2670">
        <v>91</v>
      </c>
      <c r="C2670">
        <v>2020</v>
      </c>
      <c r="D2670">
        <v>99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99</v>
      </c>
      <c r="L2670">
        <v>99</v>
      </c>
      <c r="M2670">
        <v>99</v>
      </c>
      <c r="N2670">
        <v>120</v>
      </c>
      <c r="O2670">
        <v>99</v>
      </c>
      <c r="P2670">
        <v>9999</v>
      </c>
      <c r="Q2670">
        <v>452</v>
      </c>
      <c r="R2670">
        <v>1162</v>
      </c>
      <c r="S2670">
        <v>1162</v>
      </c>
      <c r="T2670">
        <v>15.223752151462996</v>
      </c>
      <c r="U2670">
        <v>59.061101549053362</v>
      </c>
      <c r="V2670">
        <v>132.5375608609954</v>
      </c>
      <c r="W2670">
        <v>122.33216867469878</v>
      </c>
      <c r="X2670">
        <v>2.1514629948364887</v>
      </c>
      <c r="Y2670">
        <v>4.3029259896729775</v>
      </c>
      <c r="Z2670">
        <v>32.099827882960405</v>
      </c>
      <c r="AA2670">
        <v>1.4143724196988623</v>
      </c>
      <c r="AB2670">
        <v>3.6275221850614754</v>
      </c>
      <c r="AC2670">
        <v>-5.561776727195201</v>
      </c>
      <c r="AD2670">
        <v>7.6974014500102522E-2</v>
      </c>
      <c r="AE2670">
        <v>0.11546667981710622</v>
      </c>
      <c r="AF2670">
        <v>22</v>
      </c>
      <c r="AG2670">
        <v>0</v>
      </c>
      <c r="AH2670">
        <v>0</v>
      </c>
      <c r="AI2670">
        <v>8</v>
      </c>
      <c r="AJ2670">
        <v>88</v>
      </c>
      <c r="AK2670">
        <v>18</v>
      </c>
      <c r="AL2670">
        <v>71</v>
      </c>
      <c r="AM2670">
        <v>0</v>
      </c>
      <c r="AN2670">
        <v>35</v>
      </c>
      <c r="AO2670">
        <v>23</v>
      </c>
      <c r="AP2670">
        <v>373</v>
      </c>
    </row>
    <row r="2671" spans="1:42">
      <c r="A2671">
        <v>11</v>
      </c>
      <c r="B2671">
        <v>92</v>
      </c>
      <c r="C2671">
        <v>2020</v>
      </c>
      <c r="D2671">
        <v>99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99</v>
      </c>
      <c r="L2671">
        <v>99</v>
      </c>
      <c r="M2671">
        <v>99</v>
      </c>
      <c r="N2671">
        <v>125</v>
      </c>
      <c r="O2671">
        <v>99</v>
      </c>
      <c r="P2671">
        <v>9999</v>
      </c>
      <c r="Q2671">
        <v>13</v>
      </c>
      <c r="R2671">
        <v>14</v>
      </c>
      <c r="S2671">
        <v>14</v>
      </c>
      <c r="T2671">
        <v>15.071428571428577</v>
      </c>
      <c r="U2671">
        <v>59.642857142857153</v>
      </c>
      <c r="V2671">
        <v>143.41046277665998</v>
      </c>
      <c r="W2671">
        <v>132.36785714285719</v>
      </c>
      <c r="X2671">
        <v>7.1428571428571441</v>
      </c>
      <c r="Y2671">
        <v>14.285714285714288</v>
      </c>
      <c r="Z2671">
        <v>50</v>
      </c>
      <c r="AA2671">
        <v>270.1828368023248</v>
      </c>
      <c r="AB2671">
        <v>2.2234832023247186</v>
      </c>
      <c r="AC2671">
        <v>278.65092861118057</v>
      </c>
      <c r="AD2671">
        <v>9.2739776506147614E-4</v>
      </c>
      <c r="AE2671">
        <v>1.5052909448391798E-3</v>
      </c>
      <c r="AF2671">
        <v>0</v>
      </c>
      <c r="AG2671">
        <v>0</v>
      </c>
      <c r="AH2671">
        <v>0</v>
      </c>
      <c r="AI2671">
        <v>0</v>
      </c>
      <c r="AJ2671">
        <v>2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10</v>
      </c>
    </row>
    <row r="2672" spans="1:42">
      <c r="A2672">
        <v>11</v>
      </c>
      <c r="B2672">
        <v>93</v>
      </c>
      <c r="C2672">
        <v>2019</v>
      </c>
      <c r="D2672">
        <v>99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99</v>
      </c>
      <c r="L2672">
        <v>99</v>
      </c>
      <c r="M2672">
        <v>99</v>
      </c>
      <c r="N2672">
        <v>40</v>
      </c>
      <c r="O2672">
        <v>99</v>
      </c>
      <c r="P2672">
        <v>9999</v>
      </c>
      <c r="Q2672">
        <v>1491</v>
      </c>
      <c r="R2672">
        <v>21249</v>
      </c>
      <c r="S2672">
        <v>21233</v>
      </c>
      <c r="T2672">
        <v>16.721822203397814</v>
      </c>
      <c r="U2672">
        <v>63.757594310742718</v>
      </c>
      <c r="V2672">
        <v>53.783607346013341</v>
      </c>
      <c r="W2672">
        <v>49.609368435925319</v>
      </c>
      <c r="X2672">
        <v>1.030636735846393</v>
      </c>
      <c r="Y2672">
        <v>2.0612734716927861</v>
      </c>
      <c r="Z2672">
        <v>69.019718574991771</v>
      </c>
      <c r="AA2672">
        <v>4.109665556149956</v>
      </c>
      <c r="AB2672">
        <v>3.0344987144424809</v>
      </c>
      <c r="AC2672">
        <v>-4.1450316557464992</v>
      </c>
      <c r="AD2672">
        <v>1.3621380869168329</v>
      </c>
      <c r="AE2672">
        <v>0.8582505779549302</v>
      </c>
      <c r="AF2672">
        <v>1023</v>
      </c>
      <c r="AG2672">
        <v>1</v>
      </c>
      <c r="AH2672">
        <v>0</v>
      </c>
      <c r="AI2672">
        <v>697</v>
      </c>
      <c r="AJ2672">
        <v>2177</v>
      </c>
      <c r="AK2672">
        <v>805</v>
      </c>
      <c r="AL2672">
        <v>2139</v>
      </c>
      <c r="AM2672">
        <v>3</v>
      </c>
      <c r="AN2672">
        <v>881</v>
      </c>
      <c r="AO2672">
        <v>332</v>
      </c>
      <c r="AP2672">
        <v>741</v>
      </c>
    </row>
    <row r="2673" spans="1:42">
      <c r="A2673">
        <v>11</v>
      </c>
      <c r="B2673">
        <v>94</v>
      </c>
      <c r="C2673">
        <v>2019</v>
      </c>
      <c r="D2673">
        <v>99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99</v>
      </c>
      <c r="L2673">
        <v>99</v>
      </c>
      <c r="M2673">
        <v>99</v>
      </c>
      <c r="N2673">
        <v>55</v>
      </c>
      <c r="O2673">
        <v>99</v>
      </c>
      <c r="P2673">
        <v>9999</v>
      </c>
      <c r="Q2673">
        <v>1716</v>
      </c>
      <c r="R2673">
        <v>48403</v>
      </c>
      <c r="S2673">
        <v>48393</v>
      </c>
      <c r="T2673">
        <v>16.62204822015164</v>
      </c>
      <c r="U2673">
        <v>62.905730167586221</v>
      </c>
      <c r="V2673">
        <v>64.854119079523556</v>
      </c>
      <c r="W2673">
        <v>59.848153451945194</v>
      </c>
      <c r="X2673">
        <v>1.3222320930520837</v>
      </c>
      <c r="Y2673">
        <v>2.6444641861041673</v>
      </c>
      <c r="Z2673">
        <v>68.991591430283265</v>
      </c>
      <c r="AA2673">
        <v>2.2217705751410746</v>
      </c>
      <c r="AB2673">
        <v>2.8471193345279566</v>
      </c>
      <c r="AC2673">
        <v>-8.7345639934839774</v>
      </c>
      <c r="AD2673">
        <v>3.1028081237251399</v>
      </c>
      <c r="AE2673">
        <v>2.3597845197383687</v>
      </c>
      <c r="AF2673">
        <v>1996</v>
      </c>
      <c r="AG2673">
        <v>2</v>
      </c>
      <c r="AH2673">
        <v>0</v>
      </c>
      <c r="AI2673">
        <v>1111</v>
      </c>
      <c r="AJ2673">
        <v>4416</v>
      </c>
      <c r="AK2673">
        <v>1425</v>
      </c>
      <c r="AL2673">
        <v>4906</v>
      </c>
      <c r="AM2673">
        <v>3</v>
      </c>
      <c r="AN2673">
        <v>1648</v>
      </c>
      <c r="AO2673">
        <v>867</v>
      </c>
      <c r="AP2673">
        <v>836</v>
      </c>
    </row>
    <row r="2674" spans="1:42">
      <c r="A2674">
        <v>11</v>
      </c>
      <c r="B2674">
        <v>95</v>
      </c>
      <c r="C2674">
        <v>2019</v>
      </c>
      <c r="D2674">
        <v>99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99</v>
      </c>
      <c r="L2674">
        <v>99</v>
      </c>
      <c r="M2674">
        <v>99</v>
      </c>
      <c r="N2674">
        <v>63</v>
      </c>
      <c r="O2674">
        <v>99</v>
      </c>
      <c r="P2674">
        <v>9999</v>
      </c>
      <c r="Q2674">
        <v>1595</v>
      </c>
      <c r="R2674">
        <v>25252</v>
      </c>
      <c r="S2674">
        <v>25246</v>
      </c>
      <c r="T2674">
        <v>16.540194836052589</v>
      </c>
      <c r="U2674">
        <v>62.39784520320049</v>
      </c>
      <c r="V2674">
        <v>69.467762032005353</v>
      </c>
      <c r="W2674">
        <v>64.103417967202418</v>
      </c>
      <c r="X2674">
        <v>1.6117535244733094</v>
      </c>
      <c r="Y2674">
        <v>3.2235070489466189</v>
      </c>
      <c r="Z2674">
        <v>68.081736100110888</v>
      </c>
      <c r="AA2674">
        <v>0.57359530386008395</v>
      </c>
      <c r="AB2674">
        <v>2.7635720327542654</v>
      </c>
      <c r="AC2674">
        <v>-3.1828683373218247</v>
      </c>
      <c r="AD2674">
        <v>1.6187449278000785</v>
      </c>
      <c r="AE2674">
        <v>1.3185992094661796</v>
      </c>
      <c r="AF2674">
        <v>879</v>
      </c>
      <c r="AG2674">
        <v>0</v>
      </c>
      <c r="AH2674">
        <v>0</v>
      </c>
      <c r="AI2674">
        <v>397</v>
      </c>
      <c r="AJ2674">
        <v>2202</v>
      </c>
      <c r="AK2674">
        <v>629</v>
      </c>
      <c r="AL2674">
        <v>2578</v>
      </c>
      <c r="AM2674">
        <v>2</v>
      </c>
      <c r="AN2674">
        <v>764</v>
      </c>
      <c r="AO2674">
        <v>427</v>
      </c>
      <c r="AP2674">
        <v>781</v>
      </c>
    </row>
    <row r="2675" spans="1:42">
      <c r="A2675">
        <v>11</v>
      </c>
      <c r="B2675">
        <v>96</v>
      </c>
      <c r="C2675">
        <v>2019</v>
      </c>
      <c r="D2675">
        <v>99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99</v>
      </c>
      <c r="L2675">
        <v>99</v>
      </c>
      <c r="M2675">
        <v>99</v>
      </c>
      <c r="N2675">
        <v>65</v>
      </c>
      <c r="O2675">
        <v>99</v>
      </c>
      <c r="P2675">
        <v>9999</v>
      </c>
      <c r="Q2675">
        <v>1636</v>
      </c>
      <c r="R2675">
        <v>34842</v>
      </c>
      <c r="S2675">
        <v>34837</v>
      </c>
      <c r="T2675">
        <v>16.464468170598703</v>
      </c>
      <c r="U2675">
        <v>62.117949306771521</v>
      </c>
      <c r="V2675">
        <v>71.627578316987112</v>
      </c>
      <c r="W2675">
        <v>66.102782960644817</v>
      </c>
      <c r="X2675">
        <v>1.4723609436886522</v>
      </c>
      <c r="Y2675">
        <v>2.9447218873773044</v>
      </c>
      <c r="Z2675">
        <v>68.182079099936871</v>
      </c>
      <c r="AA2675">
        <v>0.57386511211297653</v>
      </c>
      <c r="AB2675">
        <v>2.7823433088339899</v>
      </c>
      <c r="AC2675">
        <v>-2.2860238454763597</v>
      </c>
      <c r="AD2675">
        <v>2.2334987634409296</v>
      </c>
      <c r="AE2675">
        <v>1.8762881643536196</v>
      </c>
      <c r="AF2675">
        <v>1122</v>
      </c>
      <c r="AG2675">
        <v>0</v>
      </c>
      <c r="AH2675">
        <v>0</v>
      </c>
      <c r="AI2675">
        <v>480</v>
      </c>
      <c r="AJ2675">
        <v>2823</v>
      </c>
      <c r="AK2675">
        <v>843</v>
      </c>
      <c r="AL2675">
        <v>3431</v>
      </c>
      <c r="AM2675">
        <v>0</v>
      </c>
      <c r="AN2675">
        <v>1004</v>
      </c>
      <c r="AO2675">
        <v>537</v>
      </c>
      <c r="AP2675">
        <v>808</v>
      </c>
    </row>
    <row r="2676" spans="1:42">
      <c r="A2676">
        <v>11</v>
      </c>
      <c r="B2676">
        <v>97</v>
      </c>
      <c r="C2676">
        <v>2019</v>
      </c>
      <c r="D2676">
        <v>99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99</v>
      </c>
      <c r="L2676">
        <v>99</v>
      </c>
      <c r="M2676">
        <v>99</v>
      </c>
      <c r="N2676">
        <v>67</v>
      </c>
      <c r="O2676">
        <v>99</v>
      </c>
      <c r="P2676">
        <v>9999</v>
      </c>
      <c r="Q2676">
        <v>1684</v>
      </c>
      <c r="R2676">
        <v>46530</v>
      </c>
      <c r="S2676">
        <v>46523</v>
      </c>
      <c r="T2676">
        <v>16.398774983881371</v>
      </c>
      <c r="U2676">
        <v>61.843131354383857</v>
      </c>
      <c r="V2676">
        <v>73.799153246793892</v>
      </c>
      <c r="W2676">
        <v>68.106388882918196</v>
      </c>
      <c r="X2676">
        <v>1.4399312271652698</v>
      </c>
      <c r="Y2676">
        <v>2.8798624543305396</v>
      </c>
      <c r="Z2676">
        <v>68.042123361272274</v>
      </c>
      <c r="AA2676">
        <v>0.56696042067220687</v>
      </c>
      <c r="AB2676">
        <v>2.746327750857994</v>
      </c>
      <c r="AC2676">
        <v>-2.5557950040869359</v>
      </c>
      <c r="AD2676">
        <v>2.9827420200593076</v>
      </c>
      <c r="AE2676">
        <v>2.5816336464005842</v>
      </c>
      <c r="AF2676">
        <v>1305</v>
      </c>
      <c r="AG2676">
        <v>1</v>
      </c>
      <c r="AH2676">
        <v>1</v>
      </c>
      <c r="AI2676">
        <v>470</v>
      </c>
      <c r="AJ2676">
        <v>3478</v>
      </c>
      <c r="AK2676">
        <v>980</v>
      </c>
      <c r="AL2676">
        <v>4605</v>
      </c>
      <c r="AM2676">
        <v>3</v>
      </c>
      <c r="AN2676">
        <v>1228</v>
      </c>
      <c r="AO2676">
        <v>777</v>
      </c>
      <c r="AP2676">
        <v>818</v>
      </c>
    </row>
    <row r="2677" spans="1:42">
      <c r="A2677">
        <v>11</v>
      </c>
      <c r="B2677">
        <v>98</v>
      </c>
      <c r="C2677">
        <v>2019</v>
      </c>
      <c r="D2677">
        <v>99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99</v>
      </c>
      <c r="L2677">
        <v>99</v>
      </c>
      <c r="M2677">
        <v>99</v>
      </c>
      <c r="N2677">
        <v>69</v>
      </c>
      <c r="O2677">
        <v>99</v>
      </c>
      <c r="P2677">
        <v>9999</v>
      </c>
      <c r="Q2677">
        <v>1697</v>
      </c>
      <c r="R2677">
        <v>60852</v>
      </c>
      <c r="S2677">
        <v>60847</v>
      </c>
      <c r="T2677">
        <v>16.339446525997499</v>
      </c>
      <c r="U2677">
        <v>61.637451312307903</v>
      </c>
      <c r="V2677">
        <v>75.950250224435237</v>
      </c>
      <c r="W2677">
        <v>70.096303022334993</v>
      </c>
      <c r="X2677">
        <v>1.4740682311181221</v>
      </c>
      <c r="Y2677">
        <v>2.9481364622362443</v>
      </c>
      <c r="Z2677">
        <v>66.835929796884244</v>
      </c>
      <c r="AA2677">
        <v>0.57371454555052648</v>
      </c>
      <c r="AB2677">
        <v>2.7273425809187897</v>
      </c>
      <c r="AC2677">
        <v>-3.0117604213582303</v>
      </c>
      <c r="AD2677">
        <v>3.9008342446733089</v>
      </c>
      <c r="AE2677">
        <v>3.4751482034975174</v>
      </c>
      <c r="AF2677">
        <v>1621</v>
      </c>
      <c r="AG2677">
        <v>1</v>
      </c>
      <c r="AH2677">
        <v>3</v>
      </c>
      <c r="AI2677">
        <v>562</v>
      </c>
      <c r="AJ2677">
        <v>4532</v>
      </c>
      <c r="AK2677">
        <v>1249</v>
      </c>
      <c r="AL2677">
        <v>5747</v>
      </c>
      <c r="AM2677">
        <v>2</v>
      </c>
      <c r="AN2677">
        <v>1471</v>
      </c>
      <c r="AO2677">
        <v>997</v>
      </c>
      <c r="AP2677">
        <v>831</v>
      </c>
    </row>
    <row r="2678" spans="1:42">
      <c r="A2678">
        <v>11</v>
      </c>
      <c r="B2678">
        <v>99</v>
      </c>
      <c r="C2678">
        <v>2019</v>
      </c>
      <c r="D2678">
        <v>99</v>
      </c>
      <c r="E2678">
        <v>99</v>
      </c>
      <c r="F2678">
        <v>99</v>
      </c>
      <c r="G2678">
        <v>99</v>
      </c>
      <c r="H2678">
        <v>99</v>
      </c>
      <c r="I2678">
        <v>99</v>
      </c>
      <c r="J2678">
        <v>999</v>
      </c>
      <c r="K2678">
        <v>99</v>
      </c>
      <c r="L2678">
        <v>99</v>
      </c>
      <c r="M2678">
        <v>99</v>
      </c>
      <c r="N2678">
        <v>71</v>
      </c>
      <c r="O2678">
        <v>99</v>
      </c>
      <c r="P2678">
        <v>9999</v>
      </c>
      <c r="Q2678">
        <v>1727</v>
      </c>
      <c r="R2678">
        <v>81662</v>
      </c>
      <c r="S2678">
        <v>81647</v>
      </c>
      <c r="T2678">
        <v>16.251855208052703</v>
      </c>
      <c r="U2678">
        <v>61.349872009994243</v>
      </c>
      <c r="V2678">
        <v>78.094117104100576</v>
      </c>
      <c r="W2678">
        <v>72.067627346992666</v>
      </c>
      <c r="X2678">
        <v>1.3482403076094145</v>
      </c>
      <c r="Y2678">
        <v>2.696480615218829</v>
      </c>
      <c r="Z2678">
        <v>67.208738458524181</v>
      </c>
      <c r="AA2678">
        <v>0.57608475387399105</v>
      </c>
      <c r="AB2678">
        <v>2.7031031054689261</v>
      </c>
      <c r="AC2678">
        <v>-1.9450549237221528</v>
      </c>
      <c r="AD2678">
        <v>5.2348308369242034</v>
      </c>
      <c r="AE2678">
        <v>4.7942370372282559</v>
      </c>
      <c r="AF2678">
        <v>1898</v>
      </c>
      <c r="AG2678">
        <v>0</v>
      </c>
      <c r="AH2678">
        <v>2</v>
      </c>
      <c r="AI2678">
        <v>564</v>
      </c>
      <c r="AJ2678">
        <v>5785</v>
      </c>
      <c r="AK2678">
        <v>1566</v>
      </c>
      <c r="AL2678">
        <v>7536</v>
      </c>
      <c r="AM2678">
        <v>3</v>
      </c>
      <c r="AN2678">
        <v>1741</v>
      </c>
      <c r="AO2678">
        <v>1252</v>
      </c>
      <c r="AP2678">
        <v>845</v>
      </c>
    </row>
    <row r="2679" spans="1:42">
      <c r="A2679">
        <v>11</v>
      </c>
      <c r="B2679">
        <v>100</v>
      </c>
      <c r="C2679">
        <v>2019</v>
      </c>
      <c r="D2679">
        <v>99</v>
      </c>
      <c r="E2679">
        <v>99</v>
      </c>
      <c r="F2679">
        <v>99</v>
      </c>
      <c r="G2679">
        <v>99</v>
      </c>
      <c r="H2679">
        <v>99</v>
      </c>
      <c r="I2679">
        <v>99</v>
      </c>
      <c r="J2679">
        <v>999</v>
      </c>
      <c r="K2679">
        <v>99</v>
      </c>
      <c r="L2679">
        <v>99</v>
      </c>
      <c r="M2679">
        <v>99</v>
      </c>
      <c r="N2679">
        <v>73</v>
      </c>
      <c r="O2679">
        <v>99</v>
      </c>
      <c r="P2679">
        <v>9999</v>
      </c>
      <c r="Q2679">
        <v>1738</v>
      </c>
      <c r="R2679">
        <v>101883</v>
      </c>
      <c r="S2679">
        <v>101867</v>
      </c>
      <c r="T2679">
        <v>16.191857326541228</v>
      </c>
      <c r="U2679">
        <v>61.154279599870399</v>
      </c>
      <c r="V2679">
        <v>80.277818332172117</v>
      </c>
      <c r="W2679">
        <v>74.084773969980489</v>
      </c>
      <c r="X2679">
        <v>1.2965852988231601</v>
      </c>
      <c r="Y2679">
        <v>2.5931705976463202</v>
      </c>
      <c r="Z2679">
        <v>65.842191533425606</v>
      </c>
      <c r="AA2679">
        <v>0.58259958869106043</v>
      </c>
      <c r="AB2679">
        <v>2.6553037503274406</v>
      </c>
      <c r="AC2679">
        <v>-2.3269804804655871</v>
      </c>
      <c r="AD2679">
        <v>6.5310703896346984</v>
      </c>
      <c r="AE2679">
        <v>6.1489579502963139</v>
      </c>
      <c r="AF2679">
        <v>2222</v>
      </c>
      <c r="AG2679">
        <v>0</v>
      </c>
      <c r="AH2679">
        <v>2</v>
      </c>
      <c r="AI2679">
        <v>553</v>
      </c>
      <c r="AJ2679">
        <v>7065</v>
      </c>
      <c r="AK2679">
        <v>1959</v>
      </c>
      <c r="AL2679">
        <v>8815</v>
      </c>
      <c r="AM2679">
        <v>7</v>
      </c>
      <c r="AN2679">
        <v>2187</v>
      </c>
      <c r="AO2679">
        <v>1603</v>
      </c>
      <c r="AP2679">
        <v>847</v>
      </c>
    </row>
    <row r="2680" spans="1:42">
      <c r="A2680">
        <v>11</v>
      </c>
      <c r="B2680">
        <v>101</v>
      </c>
      <c r="C2680">
        <v>2019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99</v>
      </c>
      <c r="M2680">
        <v>99</v>
      </c>
      <c r="N2680">
        <v>75</v>
      </c>
      <c r="O2680">
        <v>99</v>
      </c>
      <c r="P2680">
        <v>9999</v>
      </c>
      <c r="Q2680">
        <v>1739</v>
      </c>
      <c r="R2680">
        <v>126567</v>
      </c>
      <c r="S2680">
        <v>126548</v>
      </c>
      <c r="T2680">
        <v>16.117779515987579</v>
      </c>
      <c r="U2680">
        <v>60.938711002939598</v>
      </c>
      <c r="V2680">
        <v>82.42678440507494</v>
      </c>
      <c r="W2680">
        <v>76.068495511584615</v>
      </c>
      <c r="X2680">
        <v>1.2262280057202908</v>
      </c>
      <c r="Y2680">
        <v>2.4524560114405816</v>
      </c>
      <c r="Z2680">
        <v>65.592136970932387</v>
      </c>
      <c r="AA2680">
        <v>0.57530190190225006</v>
      </c>
      <c r="AB2680">
        <v>2.621803828678936</v>
      </c>
      <c r="AC2680">
        <v>-2.3422479424588354</v>
      </c>
      <c r="AD2680">
        <v>8.1134044541768002</v>
      </c>
      <c r="AE2680">
        <v>7.843306005714064</v>
      </c>
      <c r="AF2680">
        <v>2325</v>
      </c>
      <c r="AG2680">
        <v>0</v>
      </c>
      <c r="AH2680">
        <v>2</v>
      </c>
      <c r="AI2680">
        <v>584</v>
      </c>
      <c r="AJ2680">
        <v>8284</v>
      </c>
      <c r="AK2680">
        <v>2090</v>
      </c>
      <c r="AL2680">
        <v>10596</v>
      </c>
      <c r="AM2680">
        <v>5</v>
      </c>
      <c r="AN2680">
        <v>2522</v>
      </c>
      <c r="AO2680">
        <v>1898</v>
      </c>
      <c r="AP2680">
        <v>840</v>
      </c>
    </row>
    <row r="2681" spans="1:42">
      <c r="A2681">
        <v>11</v>
      </c>
      <c r="B2681">
        <v>102</v>
      </c>
      <c r="C2681">
        <v>2019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99</v>
      </c>
      <c r="M2681">
        <v>99</v>
      </c>
      <c r="N2681">
        <v>77</v>
      </c>
      <c r="O2681">
        <v>99</v>
      </c>
      <c r="P2681">
        <v>9999</v>
      </c>
      <c r="Q2681">
        <v>1746</v>
      </c>
      <c r="R2681">
        <v>143358</v>
      </c>
      <c r="S2681">
        <v>143337</v>
      </c>
      <c r="T2681">
        <v>16.056648390742058</v>
      </c>
      <c r="U2681">
        <v>60.771998855843215</v>
      </c>
      <c r="V2681">
        <v>84.611827247136731</v>
      </c>
      <c r="W2681">
        <v>78.085281678841696</v>
      </c>
      <c r="X2681">
        <v>1.199095969530825</v>
      </c>
      <c r="Y2681">
        <v>2.39819193906165</v>
      </c>
      <c r="Z2681">
        <v>63.852034766110002</v>
      </c>
      <c r="AA2681">
        <v>0.57900845646953836</v>
      </c>
      <c r="AB2681">
        <v>2.5972637123124449</v>
      </c>
      <c r="AC2681">
        <v>-2.2149505518288506</v>
      </c>
      <c r="AD2681">
        <v>9.1897685474245101</v>
      </c>
      <c r="AE2681">
        <v>9.1194057344953112</v>
      </c>
      <c r="AF2681">
        <v>2486</v>
      </c>
      <c r="AG2681">
        <v>0</v>
      </c>
      <c r="AH2681">
        <v>1</v>
      </c>
      <c r="AI2681">
        <v>526</v>
      </c>
      <c r="AJ2681">
        <v>9057</v>
      </c>
      <c r="AK2681">
        <v>2318</v>
      </c>
      <c r="AL2681">
        <v>11444</v>
      </c>
      <c r="AM2681">
        <v>2</v>
      </c>
      <c r="AN2681">
        <v>2633</v>
      </c>
      <c r="AO2681">
        <v>1988</v>
      </c>
      <c r="AP2681">
        <v>840</v>
      </c>
    </row>
    <row r="2682" spans="1:42">
      <c r="A2682">
        <v>11</v>
      </c>
      <c r="B2682">
        <v>103</v>
      </c>
      <c r="C2682">
        <v>2019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99</v>
      </c>
      <c r="M2682">
        <v>99</v>
      </c>
      <c r="N2682">
        <v>79</v>
      </c>
      <c r="O2682">
        <v>99</v>
      </c>
      <c r="P2682">
        <v>9999</v>
      </c>
      <c r="Q2682">
        <v>1767</v>
      </c>
      <c r="R2682">
        <v>154006</v>
      </c>
      <c r="S2682">
        <v>153981</v>
      </c>
      <c r="T2682">
        <v>15.997961118397985</v>
      </c>
      <c r="U2682">
        <v>60.62228456757655</v>
      </c>
      <c r="V2682">
        <v>86.761395256784283</v>
      </c>
      <c r="W2682">
        <v>80.067775504771859</v>
      </c>
      <c r="X2682">
        <v>1.150604521901744</v>
      </c>
      <c r="Y2682">
        <v>2.301209043803488</v>
      </c>
      <c r="Z2682">
        <v>62.283936989467954</v>
      </c>
      <c r="AA2682">
        <v>0.58042296279604499</v>
      </c>
      <c r="AB2682">
        <v>2.5543604978116656</v>
      </c>
      <c r="AC2682">
        <v>-1.9258959129847579</v>
      </c>
      <c r="AD2682">
        <v>9.8723440262465907</v>
      </c>
      <c r="AE2682">
        <v>10.045323912716858</v>
      </c>
      <c r="AF2682">
        <v>2375</v>
      </c>
      <c r="AG2682">
        <v>3</v>
      </c>
      <c r="AH2682">
        <v>1</v>
      </c>
      <c r="AI2682">
        <v>507</v>
      </c>
      <c r="AJ2682">
        <v>9259</v>
      </c>
      <c r="AK2682">
        <v>2385</v>
      </c>
      <c r="AL2682">
        <v>11904</v>
      </c>
      <c r="AM2682">
        <v>2</v>
      </c>
      <c r="AN2682">
        <v>2758</v>
      </c>
      <c r="AO2682">
        <v>2029</v>
      </c>
      <c r="AP2682">
        <v>843</v>
      </c>
    </row>
    <row r="2683" spans="1:42">
      <c r="A2683">
        <v>11</v>
      </c>
      <c r="B2683">
        <v>104</v>
      </c>
      <c r="C2683">
        <v>2019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99</v>
      </c>
      <c r="M2683">
        <v>99</v>
      </c>
      <c r="N2683">
        <v>81</v>
      </c>
      <c r="O2683">
        <v>99</v>
      </c>
      <c r="P2683">
        <v>9999</v>
      </c>
      <c r="Q2683">
        <v>1755</v>
      </c>
      <c r="R2683">
        <v>152638</v>
      </c>
      <c r="S2683">
        <v>152616</v>
      </c>
      <c r="T2683">
        <v>15.954565704477254</v>
      </c>
      <c r="U2683">
        <v>60.503675892435922</v>
      </c>
      <c r="V2683">
        <v>88.898109281816502</v>
      </c>
      <c r="W2683">
        <v>82.041165867275396</v>
      </c>
      <c r="X2683">
        <v>1.1517446507422791</v>
      </c>
      <c r="Y2683">
        <v>2.3034893014845581</v>
      </c>
      <c r="Z2683">
        <v>59.989648711330069</v>
      </c>
      <c r="AA2683">
        <v>0.57153763994340412</v>
      </c>
      <c r="AB2683">
        <v>2.5189952182942044</v>
      </c>
      <c r="AC2683">
        <v>-1.3253373621939237</v>
      </c>
      <c r="AD2683">
        <v>9.784650256991462</v>
      </c>
      <c r="AE2683">
        <v>10.201662147102137</v>
      </c>
      <c r="AF2683">
        <v>2244</v>
      </c>
      <c r="AG2683">
        <v>4</v>
      </c>
      <c r="AH2683">
        <v>0</v>
      </c>
      <c r="AI2683">
        <v>459</v>
      </c>
      <c r="AJ2683">
        <v>8890</v>
      </c>
      <c r="AK2683">
        <v>2321</v>
      </c>
      <c r="AL2683">
        <v>11125</v>
      </c>
      <c r="AM2683">
        <v>3</v>
      </c>
      <c r="AN2683">
        <v>2686</v>
      </c>
      <c r="AO2683">
        <v>1982</v>
      </c>
      <c r="AP2683">
        <v>840</v>
      </c>
    </row>
    <row r="2684" spans="1:42">
      <c r="A2684">
        <v>11</v>
      </c>
      <c r="B2684">
        <v>105</v>
      </c>
      <c r="C2684">
        <v>2019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99</v>
      </c>
      <c r="M2684">
        <v>99</v>
      </c>
      <c r="N2684">
        <v>83</v>
      </c>
      <c r="O2684">
        <v>99</v>
      </c>
      <c r="P2684">
        <v>9999</v>
      </c>
      <c r="Q2684">
        <v>1747</v>
      </c>
      <c r="R2684">
        <v>138824</v>
      </c>
      <c r="S2684">
        <v>138798</v>
      </c>
      <c r="T2684">
        <v>15.912839278510923</v>
      </c>
      <c r="U2684">
        <v>60.403572097580657</v>
      </c>
      <c r="V2684">
        <v>91.046745531993409</v>
      </c>
      <c r="W2684">
        <v>84.020456130489862</v>
      </c>
      <c r="X2684">
        <v>1.0905895234253444</v>
      </c>
      <c r="Y2684">
        <v>2.1811790468506889</v>
      </c>
      <c r="Z2684">
        <v>57.122687719702647</v>
      </c>
      <c r="AA2684">
        <v>0.58238284655577188</v>
      </c>
      <c r="AB2684">
        <v>2.496053613623785</v>
      </c>
      <c r="AC2684">
        <v>-1.1518850539618388</v>
      </c>
      <c r="AD2684">
        <v>8.8991226776856518</v>
      </c>
      <c r="AE2684">
        <v>9.501830737211213</v>
      </c>
      <c r="AF2684">
        <v>1862</v>
      </c>
      <c r="AG2684">
        <v>1</v>
      </c>
      <c r="AH2684">
        <v>0</v>
      </c>
      <c r="AI2684">
        <v>345</v>
      </c>
      <c r="AJ2684">
        <v>7915</v>
      </c>
      <c r="AK2684">
        <v>1984</v>
      </c>
      <c r="AL2684">
        <v>9879</v>
      </c>
      <c r="AM2684">
        <v>2</v>
      </c>
      <c r="AN2684">
        <v>2559</v>
      </c>
      <c r="AO2684">
        <v>1833</v>
      </c>
      <c r="AP2684">
        <v>840</v>
      </c>
    </row>
    <row r="2685" spans="1:42">
      <c r="A2685">
        <v>11</v>
      </c>
      <c r="B2685">
        <v>106</v>
      </c>
      <c r="C2685">
        <v>2019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99</v>
      </c>
      <c r="M2685">
        <v>99</v>
      </c>
      <c r="N2685">
        <v>85</v>
      </c>
      <c r="O2685">
        <v>99</v>
      </c>
      <c r="P2685">
        <v>9999</v>
      </c>
      <c r="Q2685">
        <v>1733</v>
      </c>
      <c r="R2685">
        <v>117394</v>
      </c>
      <c r="S2685">
        <v>117381</v>
      </c>
      <c r="T2685">
        <v>15.867812665042502</v>
      </c>
      <c r="U2685">
        <v>60.29832766802123</v>
      </c>
      <c r="V2685">
        <v>93.196966092662976</v>
      </c>
      <c r="W2685">
        <v>86.011275163781647</v>
      </c>
      <c r="X2685">
        <v>1.2283421639947527</v>
      </c>
      <c r="Y2685">
        <v>2.4566843279895054</v>
      </c>
      <c r="Z2685">
        <v>57.083837334105667</v>
      </c>
      <c r="AA2685">
        <v>0.56329553042111957</v>
      </c>
      <c r="AB2685">
        <v>2.481530006198831</v>
      </c>
      <c r="AC2685">
        <v>-0.77166597270515236</v>
      </c>
      <c r="AD2685">
        <v>7.5253818332869633</v>
      </c>
      <c r="AE2685">
        <v>8.2260669167648874</v>
      </c>
      <c r="AF2685">
        <v>1492</v>
      </c>
      <c r="AG2685">
        <v>1</v>
      </c>
      <c r="AH2685">
        <v>0</v>
      </c>
      <c r="AI2685">
        <v>281</v>
      </c>
      <c r="AJ2685">
        <v>6600</v>
      </c>
      <c r="AK2685">
        <v>1623</v>
      </c>
      <c r="AL2685">
        <v>8222</v>
      </c>
      <c r="AM2685">
        <v>3</v>
      </c>
      <c r="AN2685">
        <v>2186</v>
      </c>
      <c r="AO2685">
        <v>1590</v>
      </c>
      <c r="AP2685">
        <v>821</v>
      </c>
    </row>
    <row r="2686" spans="1:42">
      <c r="A2686">
        <v>11</v>
      </c>
      <c r="B2686">
        <v>107</v>
      </c>
      <c r="C2686">
        <v>2019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99</v>
      </c>
      <c r="M2686">
        <v>99</v>
      </c>
      <c r="N2686">
        <v>87</v>
      </c>
      <c r="O2686">
        <v>99</v>
      </c>
      <c r="P2686">
        <v>9999</v>
      </c>
      <c r="Q2686">
        <v>1773</v>
      </c>
      <c r="R2686">
        <v>123450</v>
      </c>
      <c r="S2686">
        <v>123437</v>
      </c>
      <c r="T2686">
        <v>15.822381530984211</v>
      </c>
      <c r="U2686">
        <v>60.190923305005775</v>
      </c>
      <c r="V2686">
        <v>95.833321827969499</v>
      </c>
      <c r="W2686">
        <v>88.44486717920897</v>
      </c>
      <c r="X2686">
        <v>1.2264074524098825</v>
      </c>
      <c r="Y2686">
        <v>2.4528149048197649</v>
      </c>
      <c r="Z2686">
        <v>55.041717294451217</v>
      </c>
      <c r="AA2686">
        <v>0.86002654222294994</v>
      </c>
      <c r="AB2686">
        <v>2.4718175597942964</v>
      </c>
      <c r="AC2686">
        <v>-1.4894728139477562</v>
      </c>
      <c r="AD2686">
        <v>7.9135934316854</v>
      </c>
      <c r="AE2686">
        <v>8.8952270692323872</v>
      </c>
      <c r="AF2686">
        <v>1562</v>
      </c>
      <c r="AG2686">
        <v>0</v>
      </c>
      <c r="AH2686">
        <v>0</v>
      </c>
      <c r="AI2686">
        <v>316</v>
      </c>
      <c r="AJ2686">
        <v>6997</v>
      </c>
      <c r="AK2686">
        <v>1758</v>
      </c>
      <c r="AL2686">
        <v>9142</v>
      </c>
      <c r="AM2686">
        <v>6</v>
      </c>
      <c r="AN2686">
        <v>2477</v>
      </c>
      <c r="AO2686">
        <v>1736</v>
      </c>
      <c r="AP2686">
        <v>839</v>
      </c>
    </row>
    <row r="2687" spans="1:42">
      <c r="A2687">
        <v>11</v>
      </c>
      <c r="B2687">
        <v>108</v>
      </c>
      <c r="C2687">
        <v>2019</v>
      </c>
      <c r="D2687">
        <v>99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99</v>
      </c>
      <c r="L2687">
        <v>99</v>
      </c>
      <c r="M2687">
        <v>99</v>
      </c>
      <c r="N2687">
        <v>90</v>
      </c>
      <c r="O2687">
        <v>99</v>
      </c>
      <c r="P2687">
        <v>9999</v>
      </c>
      <c r="Q2687">
        <v>1820</v>
      </c>
      <c r="R2687">
        <v>104715</v>
      </c>
      <c r="S2687">
        <v>104706</v>
      </c>
      <c r="T2687">
        <v>15.733419280905313</v>
      </c>
      <c r="U2687">
        <v>60.019788741810409</v>
      </c>
      <c r="V2687">
        <v>99.839184758338945</v>
      </c>
      <c r="W2687">
        <v>92.143727962103654</v>
      </c>
      <c r="X2687">
        <v>1.4811631571408101</v>
      </c>
      <c r="Y2687">
        <v>2.9623263142816203</v>
      </c>
      <c r="Z2687">
        <v>54.46402139139569</v>
      </c>
      <c r="AA2687">
        <v>1.4000431433838048</v>
      </c>
      <c r="AB2687">
        <v>2.4791588221965735</v>
      </c>
      <c r="AC2687">
        <v>-2.9914647555626752</v>
      </c>
      <c r="AD2687">
        <v>6.7126118768646146</v>
      </c>
      <c r="AE2687">
        <v>7.8609746276830892</v>
      </c>
      <c r="AF2687">
        <v>1398</v>
      </c>
      <c r="AG2687">
        <v>3</v>
      </c>
      <c r="AH2687">
        <v>0</v>
      </c>
      <c r="AI2687">
        <v>270</v>
      </c>
      <c r="AJ2687">
        <v>5752</v>
      </c>
      <c r="AK2687">
        <v>1504</v>
      </c>
      <c r="AL2687">
        <v>7987</v>
      </c>
      <c r="AM2687">
        <v>5</v>
      </c>
      <c r="AN2687">
        <v>2226</v>
      </c>
      <c r="AO2687">
        <v>1727</v>
      </c>
      <c r="AP2687">
        <v>857</v>
      </c>
    </row>
    <row r="2688" spans="1:42">
      <c r="A2688">
        <v>11</v>
      </c>
      <c r="B2688">
        <v>109</v>
      </c>
      <c r="C2688">
        <v>2019</v>
      </c>
      <c r="D2688">
        <v>99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99</v>
      </c>
      <c r="L2688">
        <v>99</v>
      </c>
      <c r="M2688">
        <v>99</v>
      </c>
      <c r="N2688">
        <v>95</v>
      </c>
      <c r="O2688">
        <v>99</v>
      </c>
      <c r="P2688">
        <v>9999</v>
      </c>
      <c r="Q2688">
        <v>1720</v>
      </c>
      <c r="R2688">
        <v>36961</v>
      </c>
      <c r="S2688">
        <v>36959</v>
      </c>
      <c r="T2688">
        <v>15.623089202131981</v>
      </c>
      <c r="U2688">
        <v>59.808869287588976</v>
      </c>
      <c r="V2688">
        <v>105.20788797120473</v>
      </c>
      <c r="W2688">
        <v>97.101672934874401</v>
      </c>
      <c r="X2688">
        <v>2.1860880387435406</v>
      </c>
      <c r="Y2688">
        <v>4.3721760774870813</v>
      </c>
      <c r="Z2688">
        <v>53.7674846459782</v>
      </c>
      <c r="AA2688">
        <v>1.3917426107926951</v>
      </c>
      <c r="AB2688">
        <v>2.5411031764103513</v>
      </c>
      <c r="AC2688">
        <v>-2.0805359936221994</v>
      </c>
      <c r="AD2688">
        <v>2.3693343607008832</v>
      </c>
      <c r="AE2688">
        <v>2.9240579200310699</v>
      </c>
      <c r="AF2688">
        <v>580</v>
      </c>
      <c r="AG2688">
        <v>0</v>
      </c>
      <c r="AH2688">
        <v>0</v>
      </c>
      <c r="AI2688">
        <v>121</v>
      </c>
      <c r="AJ2688">
        <v>2057.5</v>
      </c>
      <c r="AK2688">
        <v>510</v>
      </c>
      <c r="AL2688">
        <v>2959.5</v>
      </c>
      <c r="AM2688">
        <v>2</v>
      </c>
      <c r="AN2688">
        <v>961</v>
      </c>
      <c r="AO2688">
        <v>774</v>
      </c>
      <c r="AP2688">
        <v>816</v>
      </c>
    </row>
    <row r="2689" spans="1:42">
      <c r="A2689">
        <v>11</v>
      </c>
      <c r="B2689">
        <v>110</v>
      </c>
      <c r="C2689">
        <v>2019</v>
      </c>
      <c r="D2689">
        <v>99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99</v>
      </c>
      <c r="L2689">
        <v>99</v>
      </c>
      <c r="M2689">
        <v>99</v>
      </c>
      <c r="N2689">
        <v>100</v>
      </c>
      <c r="O2689">
        <v>99</v>
      </c>
      <c r="P2689">
        <v>9999</v>
      </c>
      <c r="Q2689">
        <v>1435</v>
      </c>
      <c r="R2689">
        <v>12631</v>
      </c>
      <c r="S2689">
        <v>12631</v>
      </c>
      <c r="T2689">
        <v>15.497268624811973</v>
      </c>
      <c r="U2689">
        <v>59.605652759084819</v>
      </c>
      <c r="V2689">
        <v>110.62954366087594</v>
      </c>
      <c r="W2689">
        <v>102.11106879898603</v>
      </c>
      <c r="X2689">
        <v>2.9609690444145356</v>
      </c>
      <c r="Y2689">
        <v>5.9219380888290711</v>
      </c>
      <c r="Z2689">
        <v>51.397355712136807</v>
      </c>
      <c r="AA2689">
        <v>1.4096707387095797</v>
      </c>
      <c r="AB2689">
        <v>2.674468056175197</v>
      </c>
      <c r="AC2689">
        <v>-1.5052512124137996</v>
      </c>
      <c r="AD2689">
        <v>0.80969298206252172</v>
      </c>
      <c r="AE2689">
        <v>1.0508714752443551</v>
      </c>
      <c r="AF2689">
        <v>261</v>
      </c>
      <c r="AG2689">
        <v>0</v>
      </c>
      <c r="AH2689">
        <v>0</v>
      </c>
      <c r="AI2689">
        <v>51</v>
      </c>
      <c r="AJ2689">
        <v>718</v>
      </c>
      <c r="AK2689">
        <v>189</v>
      </c>
      <c r="AL2689">
        <v>1042</v>
      </c>
      <c r="AM2689">
        <v>0</v>
      </c>
      <c r="AN2689">
        <v>438</v>
      </c>
      <c r="AO2689">
        <v>335</v>
      </c>
      <c r="AP2689">
        <v>726</v>
      </c>
    </row>
    <row r="2690" spans="1:42">
      <c r="A2690">
        <v>11</v>
      </c>
      <c r="B2690">
        <v>111</v>
      </c>
      <c r="C2690">
        <v>2019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99</v>
      </c>
      <c r="M2690">
        <v>99</v>
      </c>
      <c r="N2690">
        <v>105</v>
      </c>
      <c r="O2690">
        <v>99</v>
      </c>
      <c r="P2690">
        <v>9999</v>
      </c>
      <c r="Q2690">
        <v>1033</v>
      </c>
      <c r="R2690">
        <v>4951</v>
      </c>
      <c r="S2690">
        <v>4951</v>
      </c>
      <c r="T2690">
        <v>15.116138153908304</v>
      </c>
      <c r="U2690">
        <v>58.934760654413232</v>
      </c>
      <c r="V2690">
        <v>116.18609502047453</v>
      </c>
      <c r="W2690">
        <v>107.23976570389841</v>
      </c>
      <c r="X2690">
        <v>3.9991920824075935</v>
      </c>
      <c r="Y2690">
        <v>7.998384164815187</v>
      </c>
      <c r="Z2690">
        <v>50.454453645728144</v>
      </c>
      <c r="AA2690">
        <v>1.4286473714775598</v>
      </c>
      <c r="AB2690">
        <v>2.944169364025556</v>
      </c>
      <c r="AC2690">
        <v>-8.0111020211016779</v>
      </c>
      <c r="AD2690">
        <v>0.31737708448986979</v>
      </c>
      <c r="AE2690">
        <v>0.43260130919662038</v>
      </c>
      <c r="AF2690">
        <v>124</v>
      </c>
      <c r="AG2690">
        <v>1</v>
      </c>
      <c r="AH2690">
        <v>0</v>
      </c>
      <c r="AI2690">
        <v>26</v>
      </c>
      <c r="AJ2690">
        <v>284</v>
      </c>
      <c r="AK2690">
        <v>79</v>
      </c>
      <c r="AL2690">
        <v>399</v>
      </c>
      <c r="AM2690">
        <v>0</v>
      </c>
      <c r="AN2690">
        <v>250</v>
      </c>
      <c r="AO2690">
        <v>165</v>
      </c>
      <c r="AP2690">
        <v>588</v>
      </c>
    </row>
    <row r="2691" spans="1:42">
      <c r="A2691">
        <v>11</v>
      </c>
      <c r="B2691">
        <v>112</v>
      </c>
      <c r="C2691">
        <v>2019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99</v>
      </c>
      <c r="M2691">
        <v>99</v>
      </c>
      <c r="N2691">
        <v>110</v>
      </c>
      <c r="O2691">
        <v>99</v>
      </c>
      <c r="P2691">
        <v>9999</v>
      </c>
      <c r="Q2691">
        <v>699</v>
      </c>
      <c r="R2691">
        <v>2468</v>
      </c>
      <c r="S2691">
        <v>2468</v>
      </c>
      <c r="T2691">
        <v>14.983387358184764</v>
      </c>
      <c r="U2691">
        <v>58.68435980551051</v>
      </c>
      <c r="V2691">
        <v>121.659666263383</v>
      </c>
      <c r="W2691">
        <v>112.29187196110216</v>
      </c>
      <c r="X2691">
        <v>3.8087520259319296</v>
      </c>
      <c r="Y2691">
        <v>7.6175040518638593</v>
      </c>
      <c r="Z2691">
        <v>53.11993517017828</v>
      </c>
      <c r="AA2691">
        <v>1.4467784241417068</v>
      </c>
      <c r="AB2691">
        <v>3.1070263530760744</v>
      </c>
      <c r="AC2691">
        <v>-2.0154110921799782</v>
      </c>
      <c r="AD2691">
        <v>0.15820776500121153</v>
      </c>
      <c r="AE2691">
        <v>0.22580446421016595</v>
      </c>
      <c r="AF2691">
        <v>66</v>
      </c>
      <c r="AG2691">
        <v>0</v>
      </c>
      <c r="AH2691">
        <v>0</v>
      </c>
      <c r="AI2691">
        <v>17</v>
      </c>
      <c r="AJ2691">
        <v>159</v>
      </c>
      <c r="AK2691">
        <v>46</v>
      </c>
      <c r="AL2691">
        <v>199</v>
      </c>
      <c r="AM2691">
        <v>0</v>
      </c>
      <c r="AN2691">
        <v>120</v>
      </c>
      <c r="AO2691">
        <v>72</v>
      </c>
      <c r="AP2691">
        <v>479</v>
      </c>
    </row>
    <row r="2692" spans="1:42">
      <c r="A2692">
        <v>11</v>
      </c>
      <c r="B2692">
        <v>113</v>
      </c>
      <c r="C2692">
        <v>2019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99</v>
      </c>
      <c r="M2692">
        <v>99</v>
      </c>
      <c r="N2692">
        <v>115</v>
      </c>
      <c r="O2692">
        <v>99</v>
      </c>
      <c r="P2692">
        <v>9999</v>
      </c>
      <c r="Q2692">
        <v>529</v>
      </c>
      <c r="R2692">
        <v>1590</v>
      </c>
      <c r="S2692">
        <v>1590</v>
      </c>
      <c r="T2692">
        <v>14.994339622641505</v>
      </c>
      <c r="U2692">
        <v>58.704402515723267</v>
      </c>
      <c r="V2692">
        <v>127.17228479731864</v>
      </c>
      <c r="W2692">
        <v>117.38001886792441</v>
      </c>
      <c r="X2692">
        <v>2.0754716981132075</v>
      </c>
      <c r="Y2692">
        <v>4.1509433962264151</v>
      </c>
      <c r="Z2692">
        <v>50.628930817610062</v>
      </c>
      <c r="AA2692">
        <v>1.4657382923998976</v>
      </c>
      <c r="AB2692">
        <v>3.3244916556969097</v>
      </c>
      <c r="AC2692">
        <v>3.9589119819233449</v>
      </c>
      <c r="AD2692">
        <v>0.10192477566933809</v>
      </c>
      <c r="AE2692">
        <v>0.15206537803171841</v>
      </c>
      <c r="AF2692">
        <v>49</v>
      </c>
      <c r="AG2692">
        <v>0</v>
      </c>
      <c r="AH2692">
        <v>0</v>
      </c>
      <c r="AI2692">
        <v>10</v>
      </c>
      <c r="AJ2692">
        <v>92</v>
      </c>
      <c r="AK2692">
        <v>28</v>
      </c>
      <c r="AL2692">
        <v>98</v>
      </c>
      <c r="AM2692">
        <v>0</v>
      </c>
      <c r="AN2692">
        <v>73</v>
      </c>
      <c r="AO2692">
        <v>55</v>
      </c>
      <c r="AP2692">
        <v>396</v>
      </c>
    </row>
    <row r="2693" spans="1:42">
      <c r="A2693">
        <v>11</v>
      </c>
      <c r="B2693">
        <v>114</v>
      </c>
      <c r="C2693">
        <v>2019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99</v>
      </c>
      <c r="M2693">
        <v>99</v>
      </c>
      <c r="N2693">
        <v>120</v>
      </c>
      <c r="O2693">
        <v>99</v>
      </c>
      <c r="P2693">
        <v>9999</v>
      </c>
      <c r="Q2693">
        <v>380</v>
      </c>
      <c r="R2693">
        <v>1067</v>
      </c>
      <c r="S2693">
        <v>1067</v>
      </c>
      <c r="T2693">
        <v>14.989690721649485</v>
      </c>
      <c r="U2693">
        <v>58.577319587628864</v>
      </c>
      <c r="V2693">
        <v>132.68055452606063</v>
      </c>
      <c r="W2693">
        <v>122.46415182755392</v>
      </c>
      <c r="X2693">
        <v>2.9053420805998118</v>
      </c>
      <c r="Y2693">
        <v>5.8106841611996236</v>
      </c>
      <c r="Z2693">
        <v>50.328022492970945</v>
      </c>
      <c r="AA2693">
        <v>1.4497903113648436</v>
      </c>
      <c r="AB2693">
        <v>3.198577931151636</v>
      </c>
      <c r="AC2693">
        <v>0.14920225618631155</v>
      </c>
      <c r="AD2693">
        <v>6.8398575873700462E-2</v>
      </c>
      <c r="AE2693">
        <v>0.10646636953130811</v>
      </c>
      <c r="AF2693">
        <v>28</v>
      </c>
      <c r="AG2693">
        <v>0</v>
      </c>
      <c r="AH2693">
        <v>0</v>
      </c>
      <c r="AI2693">
        <v>7</v>
      </c>
      <c r="AJ2693">
        <v>69</v>
      </c>
      <c r="AK2693">
        <v>18</v>
      </c>
      <c r="AL2693">
        <v>66</v>
      </c>
      <c r="AM2693">
        <v>2</v>
      </c>
      <c r="AN2693">
        <v>44</v>
      </c>
      <c r="AO2693">
        <v>25</v>
      </c>
      <c r="AP2693">
        <v>324</v>
      </c>
    </row>
    <row r="2694" spans="1:42">
      <c r="A2694">
        <v>11</v>
      </c>
      <c r="B2694">
        <v>115</v>
      </c>
      <c r="C2694">
        <v>2019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99</v>
      </c>
      <c r="M2694">
        <v>99</v>
      </c>
      <c r="N2694">
        <v>125</v>
      </c>
      <c r="O2694">
        <v>99</v>
      </c>
      <c r="P2694">
        <v>9999</v>
      </c>
      <c r="Q2694">
        <v>5</v>
      </c>
      <c r="R2694">
        <v>2</v>
      </c>
      <c r="S2694">
        <v>2</v>
      </c>
      <c r="T2694">
        <v>17</v>
      </c>
      <c r="U2694">
        <v>62.5</v>
      </c>
      <c r="V2694">
        <v>153.57529794149511</v>
      </c>
      <c r="W2694">
        <v>141.75</v>
      </c>
      <c r="X2694">
        <v>0</v>
      </c>
      <c r="Y2694">
        <v>0</v>
      </c>
      <c r="Z2694">
        <v>50</v>
      </c>
      <c r="AA2694">
        <v>15.950000000000122</v>
      </c>
      <c r="AB2694">
        <v>0.5</v>
      </c>
      <c r="AC2694">
        <v>-99.999999999981029</v>
      </c>
      <c r="AD2694">
        <v>1.2820726499287812E-4</v>
      </c>
      <c r="AE2694">
        <v>2.3098943142419375E-4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3</v>
      </c>
    </row>
    <row r="2695" spans="1:42">
      <c r="A2695">
        <v>11</v>
      </c>
      <c r="B2695">
        <v>116</v>
      </c>
      <c r="C2695">
        <v>2018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99</v>
      </c>
      <c r="M2695">
        <v>99</v>
      </c>
      <c r="N2695">
        <v>40</v>
      </c>
      <c r="O2695">
        <v>99</v>
      </c>
      <c r="P2695">
        <v>9999</v>
      </c>
      <c r="Q2695">
        <v>1582</v>
      </c>
      <c r="R2695">
        <v>22646</v>
      </c>
      <c r="S2695">
        <v>22555</v>
      </c>
      <c r="T2695">
        <v>16.48648767994348</v>
      </c>
      <c r="U2695">
        <v>62.833651075149646</v>
      </c>
      <c r="V2695">
        <v>53.915141343431159</v>
      </c>
      <c r="W2695">
        <v>49.591358900465686</v>
      </c>
      <c r="X2695">
        <v>1.5278636403779911</v>
      </c>
      <c r="Y2695">
        <v>3.0557272807559821</v>
      </c>
      <c r="Z2695">
        <v>67.950189879007326</v>
      </c>
      <c r="AA2695">
        <v>4.1353194055708071</v>
      </c>
      <c r="AB2695">
        <v>3.2057492331811637</v>
      </c>
      <c r="AC2695">
        <v>-3.113947045480705</v>
      </c>
      <c r="AD2695">
        <v>1.3865528982237352</v>
      </c>
      <c r="AE2695">
        <v>0.8831317445811786</v>
      </c>
      <c r="AF2695">
        <v>1009</v>
      </c>
      <c r="AG2695">
        <v>0</v>
      </c>
      <c r="AH2695">
        <v>0</v>
      </c>
      <c r="AI2695">
        <v>864</v>
      </c>
      <c r="AJ2695">
        <v>1885</v>
      </c>
      <c r="AK2695">
        <v>692</v>
      </c>
      <c r="AL2695">
        <v>1985</v>
      </c>
      <c r="AM2695">
        <v>0</v>
      </c>
      <c r="AN2695">
        <v>1468</v>
      </c>
      <c r="AO2695">
        <v>360</v>
      </c>
    </row>
    <row r="2696" spans="1:42">
      <c r="A2696">
        <v>11</v>
      </c>
      <c r="B2696">
        <v>117</v>
      </c>
      <c r="C2696">
        <v>2018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99</v>
      </c>
      <c r="M2696">
        <v>99</v>
      </c>
      <c r="N2696">
        <v>55</v>
      </c>
      <c r="O2696">
        <v>99</v>
      </c>
      <c r="P2696">
        <v>9999</v>
      </c>
      <c r="Q2696">
        <v>1838</v>
      </c>
      <c r="R2696">
        <v>53317</v>
      </c>
      <c r="S2696">
        <v>53305</v>
      </c>
      <c r="T2696">
        <v>16.389069152427929</v>
      </c>
      <c r="U2696">
        <v>62.087927961729683</v>
      </c>
      <c r="V2696">
        <v>64.878592429368396</v>
      </c>
      <c r="W2696">
        <v>59.869397992683368</v>
      </c>
      <c r="X2696">
        <v>1.9449706472607236</v>
      </c>
      <c r="Y2696">
        <v>3.8899412945214471</v>
      </c>
      <c r="Z2696">
        <v>66.159011197179154</v>
      </c>
      <c r="AA2696">
        <v>2.2124903951918746</v>
      </c>
      <c r="AB2696">
        <v>3.0175700404991082</v>
      </c>
      <c r="AC2696">
        <v>-7.4700847089951372</v>
      </c>
      <c r="AD2696">
        <v>3.2644546884480659</v>
      </c>
      <c r="AE2696">
        <v>2.5197038202109914</v>
      </c>
      <c r="AF2696">
        <v>2077</v>
      </c>
      <c r="AG2696">
        <v>1</v>
      </c>
      <c r="AH2696">
        <v>0</v>
      </c>
      <c r="AI2696">
        <v>1174</v>
      </c>
      <c r="AJ2696">
        <v>4539</v>
      </c>
      <c r="AK2696">
        <v>1553</v>
      </c>
      <c r="AL2696">
        <v>4929</v>
      </c>
      <c r="AM2696">
        <v>0</v>
      </c>
      <c r="AN2696">
        <v>3639</v>
      </c>
      <c r="AO2696">
        <v>1040</v>
      </c>
    </row>
    <row r="2697" spans="1:42">
      <c r="A2697">
        <v>11</v>
      </c>
      <c r="B2697">
        <v>118</v>
      </c>
      <c r="C2697">
        <v>2018</v>
      </c>
      <c r="D2697">
        <v>99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99</v>
      </c>
      <c r="L2697">
        <v>99</v>
      </c>
      <c r="M2697">
        <v>99</v>
      </c>
      <c r="N2697">
        <v>63</v>
      </c>
      <c r="O2697">
        <v>99</v>
      </c>
      <c r="P2697">
        <v>9999</v>
      </c>
      <c r="Q2697">
        <v>1704</v>
      </c>
      <c r="R2697">
        <v>27952</v>
      </c>
      <c r="S2697">
        <v>27948</v>
      </c>
      <c r="T2697">
        <v>16.241700057240987</v>
      </c>
      <c r="U2697">
        <v>61.584156290253325</v>
      </c>
      <c r="V2697">
        <v>69.462588081470699</v>
      </c>
      <c r="W2697">
        <v>64.104769572062679</v>
      </c>
      <c r="X2697">
        <v>1.8317115054378941</v>
      </c>
      <c r="Y2697">
        <v>3.6634230108757881</v>
      </c>
      <c r="Z2697">
        <v>64.492701774470518</v>
      </c>
      <c r="AA2697">
        <v>0.57170453807268862</v>
      </c>
      <c r="AB2697">
        <v>2.9591650040681401</v>
      </c>
      <c r="AC2697">
        <v>-2.9156584464355642</v>
      </c>
      <c r="AD2697">
        <v>1.7114248260686149</v>
      </c>
      <c r="AE2697">
        <v>1.4145481451597777</v>
      </c>
      <c r="AF2697">
        <v>884</v>
      </c>
      <c r="AG2697">
        <v>0</v>
      </c>
      <c r="AH2697">
        <v>0</v>
      </c>
      <c r="AI2697">
        <v>444</v>
      </c>
      <c r="AJ2697">
        <v>2303</v>
      </c>
      <c r="AK2697">
        <v>754</v>
      </c>
      <c r="AL2697">
        <v>2759</v>
      </c>
      <c r="AM2697">
        <v>1</v>
      </c>
      <c r="AN2697">
        <v>1759</v>
      </c>
      <c r="AO2697">
        <v>547</v>
      </c>
    </row>
    <row r="2698" spans="1:42">
      <c r="A2698">
        <v>11</v>
      </c>
      <c r="B2698">
        <v>119</v>
      </c>
      <c r="C2698">
        <v>2018</v>
      </c>
      <c r="D2698">
        <v>99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99</v>
      </c>
      <c r="L2698">
        <v>99</v>
      </c>
      <c r="M2698">
        <v>99</v>
      </c>
      <c r="N2698">
        <v>65</v>
      </c>
      <c r="O2698">
        <v>99</v>
      </c>
      <c r="P2698">
        <v>9999</v>
      </c>
      <c r="Q2698">
        <v>1752</v>
      </c>
      <c r="R2698">
        <v>39109</v>
      </c>
      <c r="S2698">
        <v>39103</v>
      </c>
      <c r="T2698">
        <v>16.1763532690685</v>
      </c>
      <c r="U2698">
        <v>61.361251054906255</v>
      </c>
      <c r="V2698">
        <v>71.629467958736896</v>
      </c>
      <c r="W2698">
        <v>66.103892284479159</v>
      </c>
      <c r="X2698">
        <v>1.59298371218901</v>
      </c>
      <c r="Y2698">
        <v>3.1859674243780201</v>
      </c>
      <c r="Z2698">
        <v>63.982714976092481</v>
      </c>
      <c r="AA2698">
        <v>0.57345324157826516</v>
      </c>
      <c r="AB2698">
        <v>2.9110757036280854</v>
      </c>
      <c r="AC2698">
        <v>-2.055973888977535</v>
      </c>
      <c r="AD2698">
        <v>2.3945375473210313</v>
      </c>
      <c r="AE2698">
        <v>2.0408625930372204</v>
      </c>
      <c r="AF2698">
        <v>1192</v>
      </c>
      <c r="AG2698">
        <v>0</v>
      </c>
      <c r="AH2698">
        <v>0</v>
      </c>
      <c r="AI2698">
        <v>496</v>
      </c>
      <c r="AJ2698">
        <v>3026</v>
      </c>
      <c r="AK2698">
        <v>912</v>
      </c>
      <c r="AL2698">
        <v>3662</v>
      </c>
      <c r="AM2698">
        <v>0</v>
      </c>
      <c r="AN2698">
        <v>2343</v>
      </c>
      <c r="AO2698">
        <v>705</v>
      </c>
    </row>
    <row r="2699" spans="1:42">
      <c r="A2699">
        <v>11</v>
      </c>
      <c r="B2699">
        <v>120</v>
      </c>
      <c r="C2699">
        <v>2018</v>
      </c>
      <c r="D2699">
        <v>99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99</v>
      </c>
      <c r="L2699">
        <v>99</v>
      </c>
      <c r="M2699">
        <v>99</v>
      </c>
      <c r="N2699">
        <v>67</v>
      </c>
      <c r="O2699">
        <v>99</v>
      </c>
      <c r="P2699">
        <v>9999</v>
      </c>
      <c r="Q2699">
        <v>1788</v>
      </c>
      <c r="R2699">
        <v>52149</v>
      </c>
      <c r="S2699">
        <v>52148</v>
      </c>
      <c r="T2699">
        <v>16.0906632917218</v>
      </c>
      <c r="U2699">
        <v>61.075324077625197</v>
      </c>
      <c r="V2699">
        <v>73.790350092010684</v>
      </c>
      <c r="W2699">
        <v>68.107187236328016</v>
      </c>
      <c r="X2699">
        <v>1.7392471571842223</v>
      </c>
      <c r="Y2699">
        <v>3.4784943143684446</v>
      </c>
      <c r="Z2699">
        <v>63.88425473163435</v>
      </c>
      <c r="AA2699">
        <v>0.56983581837955277</v>
      </c>
      <c r="AB2699">
        <v>2.85949824455516</v>
      </c>
      <c r="AC2699">
        <v>-3.23344471146582</v>
      </c>
      <c r="AD2699">
        <v>3.1929412297743354</v>
      </c>
      <c r="AE2699">
        <v>2.8041888433306483</v>
      </c>
      <c r="AF2699">
        <v>1362</v>
      </c>
      <c r="AG2699">
        <v>1</v>
      </c>
      <c r="AH2699">
        <v>0</v>
      </c>
      <c r="AI2699">
        <v>499</v>
      </c>
      <c r="AJ2699">
        <v>3938</v>
      </c>
      <c r="AK2699">
        <v>1197</v>
      </c>
      <c r="AL2699">
        <v>4942</v>
      </c>
      <c r="AM2699">
        <v>2</v>
      </c>
      <c r="AN2699">
        <v>2933</v>
      </c>
      <c r="AO2699">
        <v>869</v>
      </c>
    </row>
    <row r="2700" spans="1:42">
      <c r="A2700">
        <v>11</v>
      </c>
      <c r="B2700">
        <v>121</v>
      </c>
      <c r="C2700">
        <v>2018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99</v>
      </c>
      <c r="M2700">
        <v>99</v>
      </c>
      <c r="N2700">
        <v>69</v>
      </c>
      <c r="O2700">
        <v>99</v>
      </c>
      <c r="P2700">
        <v>9999</v>
      </c>
      <c r="Q2700">
        <v>1808</v>
      </c>
      <c r="R2700">
        <v>68096</v>
      </c>
      <c r="S2700">
        <v>68093</v>
      </c>
      <c r="T2700">
        <v>15.99947133458647</v>
      </c>
      <c r="U2700">
        <v>60.835195981965846</v>
      </c>
      <c r="V2700">
        <v>75.947941569112714</v>
      </c>
      <c r="W2700">
        <v>70.096863113682147</v>
      </c>
      <c r="X2700">
        <v>1.590401785714286</v>
      </c>
      <c r="Y2700">
        <v>3.1808035714285721</v>
      </c>
      <c r="Z2700">
        <v>63.168174342105239</v>
      </c>
      <c r="AA2700">
        <v>0.57608906169596485</v>
      </c>
      <c r="AB2700">
        <v>2.8264912446231247</v>
      </c>
      <c r="AC2700">
        <v>-2.1275931908856216</v>
      </c>
      <c r="AD2700">
        <v>4.1693326043205641</v>
      </c>
      <c r="AE2700">
        <v>3.7685797263499121</v>
      </c>
      <c r="AF2700">
        <v>1668</v>
      </c>
      <c r="AG2700">
        <v>2</v>
      </c>
      <c r="AH2700">
        <v>0</v>
      </c>
      <c r="AI2700">
        <v>566</v>
      </c>
      <c r="AJ2700">
        <v>5052</v>
      </c>
      <c r="AK2700">
        <v>1428</v>
      </c>
      <c r="AL2700">
        <v>6174</v>
      </c>
      <c r="AM2700">
        <v>0</v>
      </c>
      <c r="AN2700">
        <v>3793</v>
      </c>
      <c r="AO2700">
        <v>1216</v>
      </c>
    </row>
    <row r="2701" spans="1:42">
      <c r="A2701">
        <v>11</v>
      </c>
      <c r="B2701">
        <v>122</v>
      </c>
      <c r="C2701">
        <v>2018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99</v>
      </c>
      <c r="M2701">
        <v>99</v>
      </c>
      <c r="N2701">
        <v>71</v>
      </c>
      <c r="O2701">
        <v>99</v>
      </c>
      <c r="P2701">
        <v>9999</v>
      </c>
      <c r="Q2701">
        <v>1830</v>
      </c>
      <c r="R2701">
        <v>91267</v>
      </c>
      <c r="S2701">
        <v>91263</v>
      </c>
      <c r="T2701">
        <v>15.925109842549881</v>
      </c>
      <c r="U2701">
        <v>60.614115249334333</v>
      </c>
      <c r="V2701">
        <v>78.079461251068608</v>
      </c>
      <c r="W2701">
        <v>72.064190307133615</v>
      </c>
      <c r="X2701">
        <v>1.4890376587375498</v>
      </c>
      <c r="Y2701">
        <v>2.9780753174750996</v>
      </c>
      <c r="Z2701">
        <v>63.336145594793322</v>
      </c>
      <c r="AA2701">
        <v>0.58048444433317603</v>
      </c>
      <c r="AB2701">
        <v>2.7713988323321206</v>
      </c>
      <c r="AC2701">
        <v>-2.6919478316157592</v>
      </c>
      <c r="AD2701">
        <v>5.5880298225817198</v>
      </c>
      <c r="AE2701">
        <v>5.192672202188116</v>
      </c>
      <c r="AF2701">
        <v>1952</v>
      </c>
      <c r="AG2701">
        <v>0</v>
      </c>
      <c r="AH2701">
        <v>0</v>
      </c>
      <c r="AI2701">
        <v>599</v>
      </c>
      <c r="AJ2701">
        <v>6392</v>
      </c>
      <c r="AK2701">
        <v>1832</v>
      </c>
      <c r="AL2701">
        <v>7830</v>
      </c>
      <c r="AM2701">
        <v>3</v>
      </c>
      <c r="AN2701">
        <v>4597</v>
      </c>
      <c r="AO2701">
        <v>1589</v>
      </c>
    </row>
    <row r="2702" spans="1:42">
      <c r="A2702">
        <v>11</v>
      </c>
      <c r="B2702">
        <v>123</v>
      </c>
      <c r="C2702">
        <v>2018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99</v>
      </c>
      <c r="M2702">
        <v>99</v>
      </c>
      <c r="N2702">
        <v>73</v>
      </c>
      <c r="O2702">
        <v>99</v>
      </c>
      <c r="P2702">
        <v>9999</v>
      </c>
      <c r="Q2702">
        <v>1833</v>
      </c>
      <c r="R2702">
        <v>110697</v>
      </c>
      <c r="S2702">
        <v>110693</v>
      </c>
      <c r="T2702">
        <v>15.839191667344188</v>
      </c>
      <c r="U2702">
        <v>60.406060003794288</v>
      </c>
      <c r="V2702">
        <v>80.263757220481466</v>
      </c>
      <c r="W2702">
        <v>74.080767528208895</v>
      </c>
      <c r="X2702">
        <v>1.4065421827149782</v>
      </c>
      <c r="Y2702">
        <v>2.8130843654299564</v>
      </c>
      <c r="Z2702">
        <v>61.464176987632896</v>
      </c>
      <c r="AA2702">
        <v>0.57944913821078003</v>
      </c>
      <c r="AB2702">
        <v>2.7124956231602595</v>
      </c>
      <c r="AC2702">
        <v>-1.6872075634007897</v>
      </c>
      <c r="AD2702">
        <v>6.7776758003476498</v>
      </c>
      <c r="AE2702">
        <v>6.4744411355065523</v>
      </c>
      <c r="AF2702">
        <v>2092</v>
      </c>
      <c r="AG2702">
        <v>0</v>
      </c>
      <c r="AH2702">
        <v>0</v>
      </c>
      <c r="AI2702">
        <v>598</v>
      </c>
      <c r="AJ2702">
        <v>7712</v>
      </c>
      <c r="AK2702">
        <v>2153</v>
      </c>
      <c r="AL2702">
        <v>9567</v>
      </c>
      <c r="AM2702">
        <v>3</v>
      </c>
      <c r="AN2702">
        <v>5455</v>
      </c>
      <c r="AO2702">
        <v>1768</v>
      </c>
    </row>
    <row r="2703" spans="1:42">
      <c r="A2703">
        <v>11</v>
      </c>
      <c r="B2703">
        <v>124</v>
      </c>
      <c r="C2703">
        <v>2018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99</v>
      </c>
      <c r="M2703">
        <v>99</v>
      </c>
      <c r="N2703">
        <v>75</v>
      </c>
      <c r="O2703">
        <v>99</v>
      </c>
      <c r="P2703">
        <v>9999</v>
      </c>
      <c r="Q2703">
        <v>1848</v>
      </c>
      <c r="R2703">
        <v>136292</v>
      </c>
      <c r="S2703">
        <v>136287</v>
      </c>
      <c r="T2703">
        <v>15.757931500014676</v>
      </c>
      <c r="U2703">
        <v>60.228106862723521</v>
      </c>
      <c r="V2703">
        <v>82.413980579084281</v>
      </c>
      <c r="W2703">
        <v>76.065312172107184</v>
      </c>
      <c r="X2703">
        <v>1.3977342764065388</v>
      </c>
      <c r="Y2703">
        <v>2.7954685528130776</v>
      </c>
      <c r="Z2703">
        <v>61.701347107680554</v>
      </c>
      <c r="AA2703">
        <v>0.57306804930557675</v>
      </c>
      <c r="AB2703">
        <v>2.6578783483403354</v>
      </c>
      <c r="AC2703">
        <v>-1.7874735025267996</v>
      </c>
      <c r="AD2703">
        <v>8.3447879362673021</v>
      </c>
      <c r="AE2703">
        <v>8.1849822002484132</v>
      </c>
      <c r="AF2703">
        <v>2297</v>
      </c>
      <c r="AG2703">
        <v>0</v>
      </c>
      <c r="AH2703">
        <v>0</v>
      </c>
      <c r="AI2703">
        <v>591</v>
      </c>
      <c r="AJ2703">
        <v>9224</v>
      </c>
      <c r="AK2703">
        <v>2578</v>
      </c>
      <c r="AL2703">
        <v>11184</v>
      </c>
      <c r="AM2703">
        <v>5</v>
      </c>
      <c r="AN2703">
        <v>6515</v>
      </c>
      <c r="AO2703">
        <v>2208</v>
      </c>
    </row>
    <row r="2704" spans="1:42">
      <c r="A2704">
        <v>11</v>
      </c>
      <c r="B2704">
        <v>125</v>
      </c>
      <c r="C2704">
        <v>2018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99</v>
      </c>
      <c r="M2704">
        <v>99</v>
      </c>
      <c r="N2704">
        <v>77</v>
      </c>
      <c r="O2704">
        <v>99</v>
      </c>
      <c r="P2704">
        <v>9999</v>
      </c>
      <c r="Q2704">
        <v>1868</v>
      </c>
      <c r="R2704">
        <v>148827</v>
      </c>
      <c r="S2704">
        <v>148822</v>
      </c>
      <c r="T2704">
        <v>15.698972632654023</v>
      </c>
      <c r="U2704">
        <v>60.078758516885955</v>
      </c>
      <c r="V2704">
        <v>84.595044960745895</v>
      </c>
      <c r="W2704">
        <v>78.078609950143559</v>
      </c>
      <c r="X2704">
        <v>1.3149495723222264</v>
      </c>
      <c r="Y2704">
        <v>2.6298991446444528</v>
      </c>
      <c r="Z2704">
        <v>59.541615432683585</v>
      </c>
      <c r="AA2704">
        <v>0.57734902174049452</v>
      </c>
      <c r="AB2704">
        <v>2.5947084233449256</v>
      </c>
      <c r="AC2704">
        <v>-1.5195206712733436</v>
      </c>
      <c r="AD2704">
        <v>9.1122718442084185</v>
      </c>
      <c r="AE2704">
        <v>9.1743618454529923</v>
      </c>
      <c r="AF2704">
        <v>2346</v>
      </c>
      <c r="AG2704">
        <v>1</v>
      </c>
      <c r="AH2704">
        <v>1</v>
      </c>
      <c r="AI2704">
        <v>525</v>
      </c>
      <c r="AJ2704">
        <v>9658.5</v>
      </c>
      <c r="AK2704">
        <v>2536</v>
      </c>
      <c r="AL2704">
        <v>11839</v>
      </c>
      <c r="AM2704">
        <v>3</v>
      </c>
      <c r="AN2704">
        <v>6903</v>
      </c>
      <c r="AO2704">
        <v>2357</v>
      </c>
    </row>
    <row r="2705" spans="1:41">
      <c r="A2705">
        <v>11</v>
      </c>
      <c r="B2705">
        <v>126</v>
      </c>
      <c r="C2705">
        <v>2018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99</v>
      </c>
      <c r="M2705">
        <v>99</v>
      </c>
      <c r="N2705">
        <v>79</v>
      </c>
      <c r="O2705">
        <v>99</v>
      </c>
      <c r="P2705">
        <v>9999</v>
      </c>
      <c r="Q2705">
        <v>1862</v>
      </c>
      <c r="R2705">
        <v>157191</v>
      </c>
      <c r="S2705">
        <v>157190</v>
      </c>
      <c r="T2705">
        <v>15.6455522262725</v>
      </c>
      <c r="U2705">
        <v>59.954475475539155</v>
      </c>
      <c r="V2705">
        <v>86.746637192735861</v>
      </c>
      <c r="W2705">
        <v>80.066630828934663</v>
      </c>
      <c r="X2705">
        <v>1.2869693557519195</v>
      </c>
      <c r="Y2705">
        <v>2.573938711503839</v>
      </c>
      <c r="Z2705">
        <v>57.701140650546179</v>
      </c>
      <c r="AA2705">
        <v>0.58120168360588587</v>
      </c>
      <c r="AB2705">
        <v>2.5266267338535622</v>
      </c>
      <c r="AC2705">
        <v>-1.7661846586852721</v>
      </c>
      <c r="AD2705">
        <v>9.6243767828617468</v>
      </c>
      <c r="AE2705">
        <v>9.9369504321424493</v>
      </c>
      <c r="AF2705">
        <v>2232</v>
      </c>
      <c r="AG2705">
        <v>0</v>
      </c>
      <c r="AH2705">
        <v>2</v>
      </c>
      <c r="AI2705">
        <v>505</v>
      </c>
      <c r="AJ2705">
        <v>10224</v>
      </c>
      <c r="AK2705">
        <v>2743</v>
      </c>
      <c r="AL2705">
        <v>12306</v>
      </c>
      <c r="AM2705">
        <v>3</v>
      </c>
      <c r="AN2705">
        <v>7000</v>
      </c>
      <c r="AO2705">
        <v>2453</v>
      </c>
    </row>
    <row r="2706" spans="1:41">
      <c r="A2706">
        <v>11</v>
      </c>
      <c r="B2706">
        <v>127</v>
      </c>
      <c r="C2706">
        <v>2018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99</v>
      </c>
      <c r="M2706">
        <v>99</v>
      </c>
      <c r="N2706">
        <v>81</v>
      </c>
      <c r="O2706">
        <v>99</v>
      </c>
      <c r="P2706">
        <v>9999</v>
      </c>
      <c r="Q2706">
        <v>1883</v>
      </c>
      <c r="R2706">
        <v>151228</v>
      </c>
      <c r="S2706">
        <v>151221</v>
      </c>
      <c r="T2706">
        <v>15.59742243499881</v>
      </c>
      <c r="U2706">
        <v>59.867300176562793</v>
      </c>
      <c r="V2706">
        <v>88.889037671777359</v>
      </c>
      <c r="W2706">
        <v>82.040776082686619</v>
      </c>
      <c r="X2706">
        <v>1.3489565424392305</v>
      </c>
      <c r="Y2706">
        <v>2.6979130848784609</v>
      </c>
      <c r="Z2706">
        <v>54.554050837146569</v>
      </c>
      <c r="AA2706">
        <v>0.57192007898166008</v>
      </c>
      <c r="AB2706">
        <v>2.4813255121462894</v>
      </c>
      <c r="AC2706">
        <v>-1.2037453777298199</v>
      </c>
      <c r="AD2706">
        <v>9.2592785345128945</v>
      </c>
      <c r="AE2706">
        <v>9.7953175832193224</v>
      </c>
      <c r="AF2706">
        <v>2034</v>
      </c>
      <c r="AG2706">
        <v>3</v>
      </c>
      <c r="AH2706">
        <v>0</v>
      </c>
      <c r="AI2706">
        <v>431</v>
      </c>
      <c r="AJ2706">
        <v>9618</v>
      </c>
      <c r="AK2706">
        <v>2498</v>
      </c>
      <c r="AL2706">
        <v>11470</v>
      </c>
      <c r="AM2706">
        <v>6</v>
      </c>
      <c r="AN2706">
        <v>6869</v>
      </c>
      <c r="AO2706">
        <v>2412</v>
      </c>
    </row>
    <row r="2707" spans="1:41">
      <c r="A2707">
        <v>11</v>
      </c>
      <c r="B2707">
        <v>128</v>
      </c>
      <c r="C2707">
        <v>2018</v>
      </c>
      <c r="D2707">
        <v>99</v>
      </c>
      <c r="E2707">
        <v>99</v>
      </c>
      <c r="F2707">
        <v>99</v>
      </c>
      <c r="G2707">
        <v>99</v>
      </c>
      <c r="H2707">
        <v>99</v>
      </c>
      <c r="I2707">
        <v>99</v>
      </c>
      <c r="J2707">
        <v>999</v>
      </c>
      <c r="K2707">
        <v>99</v>
      </c>
      <c r="L2707">
        <v>99</v>
      </c>
      <c r="M2707">
        <v>99</v>
      </c>
      <c r="N2707">
        <v>83</v>
      </c>
      <c r="O2707">
        <v>99</v>
      </c>
      <c r="P2707">
        <v>9999</v>
      </c>
      <c r="Q2707">
        <v>1861</v>
      </c>
      <c r="R2707">
        <v>135902</v>
      </c>
      <c r="S2707">
        <v>135899</v>
      </c>
      <c r="T2707">
        <v>15.568012244117089</v>
      </c>
      <c r="U2707">
        <v>59.79158787040376</v>
      </c>
      <c r="V2707">
        <v>91.036211592266227</v>
      </c>
      <c r="W2707">
        <v>84.024568245535377</v>
      </c>
      <c r="X2707">
        <v>1.3406719547909522</v>
      </c>
      <c r="Y2707">
        <v>2.6813439095819045</v>
      </c>
      <c r="Z2707">
        <v>51.320068873158597</v>
      </c>
      <c r="AA2707">
        <v>0.58286049154427122</v>
      </c>
      <c r="AB2707">
        <v>2.4328419806519954</v>
      </c>
      <c r="AC2707">
        <v>-0.66793713706190949</v>
      </c>
      <c r="AD2707">
        <v>8.3209092985252191</v>
      </c>
      <c r="AE2707">
        <v>9.0156948959696805</v>
      </c>
      <c r="AF2707">
        <v>1627</v>
      </c>
      <c r="AG2707">
        <v>0</v>
      </c>
      <c r="AH2707">
        <v>1</v>
      </c>
      <c r="AI2707">
        <v>323</v>
      </c>
      <c r="AJ2707">
        <v>8527</v>
      </c>
      <c r="AK2707">
        <v>2284</v>
      </c>
      <c r="AL2707">
        <v>10124</v>
      </c>
      <c r="AM2707">
        <v>4</v>
      </c>
      <c r="AN2707">
        <v>6216</v>
      </c>
      <c r="AO2707">
        <v>2097</v>
      </c>
    </row>
    <row r="2708" spans="1:41">
      <c r="A2708">
        <v>11</v>
      </c>
      <c r="B2708">
        <v>129</v>
      </c>
      <c r="C2708">
        <v>2018</v>
      </c>
      <c r="D2708">
        <v>99</v>
      </c>
      <c r="E2708">
        <v>99</v>
      </c>
      <c r="F2708">
        <v>99</v>
      </c>
      <c r="G2708">
        <v>99</v>
      </c>
      <c r="H2708">
        <v>99</v>
      </c>
      <c r="I2708">
        <v>99</v>
      </c>
      <c r="J2708">
        <v>999</v>
      </c>
      <c r="K2708">
        <v>99</v>
      </c>
      <c r="L2708">
        <v>99</v>
      </c>
      <c r="M2708">
        <v>99</v>
      </c>
      <c r="N2708">
        <v>85</v>
      </c>
      <c r="O2708">
        <v>99</v>
      </c>
      <c r="P2708">
        <v>9999</v>
      </c>
      <c r="Q2708">
        <v>1860</v>
      </c>
      <c r="R2708">
        <v>114971</v>
      </c>
      <c r="S2708">
        <v>114970</v>
      </c>
      <c r="T2708">
        <v>15.527332979620947</v>
      </c>
      <c r="U2708">
        <v>59.715891102026603</v>
      </c>
      <c r="V2708">
        <v>93.185501404058044</v>
      </c>
      <c r="W2708">
        <v>86.00946890493087</v>
      </c>
      <c r="X2708">
        <v>1.4220977463882198</v>
      </c>
      <c r="Y2708">
        <v>2.8441954927764397</v>
      </c>
      <c r="Z2708">
        <v>50.534482608657839</v>
      </c>
      <c r="AA2708">
        <v>0.56449578176075321</v>
      </c>
      <c r="AB2708">
        <v>2.3882337966838141</v>
      </c>
      <c r="AC2708">
        <v>-0.74052459464603215</v>
      </c>
      <c r="AD2708">
        <v>7.0393611790903936</v>
      </c>
      <c r="AE2708">
        <v>7.8074183826559489</v>
      </c>
      <c r="AF2708">
        <v>1341</v>
      </c>
      <c r="AG2708">
        <v>0</v>
      </c>
      <c r="AH2708">
        <v>0</v>
      </c>
      <c r="AI2708">
        <v>256</v>
      </c>
      <c r="AJ2708">
        <v>7158</v>
      </c>
      <c r="AK2708">
        <v>1840</v>
      </c>
      <c r="AL2708">
        <v>8530</v>
      </c>
      <c r="AM2708">
        <v>1</v>
      </c>
      <c r="AN2708">
        <v>5292</v>
      </c>
      <c r="AO2708">
        <v>1851</v>
      </c>
    </row>
    <row r="2709" spans="1:41">
      <c r="A2709">
        <v>11</v>
      </c>
      <c r="B2709">
        <v>130</v>
      </c>
      <c r="C2709">
        <v>2018</v>
      </c>
      <c r="D2709">
        <v>99</v>
      </c>
      <c r="E2709">
        <v>99</v>
      </c>
      <c r="F2709">
        <v>99</v>
      </c>
      <c r="G2709">
        <v>99</v>
      </c>
      <c r="H2709">
        <v>99</v>
      </c>
      <c r="I2709">
        <v>99</v>
      </c>
      <c r="J2709">
        <v>999</v>
      </c>
      <c r="K2709">
        <v>99</v>
      </c>
      <c r="L2709">
        <v>99</v>
      </c>
      <c r="M2709">
        <v>99</v>
      </c>
      <c r="N2709">
        <v>87</v>
      </c>
      <c r="O2709">
        <v>99</v>
      </c>
      <c r="P2709">
        <v>9999</v>
      </c>
      <c r="Q2709">
        <v>1888</v>
      </c>
      <c r="R2709">
        <v>121758</v>
      </c>
      <c r="S2709">
        <v>121754</v>
      </c>
      <c r="T2709">
        <v>15.474843542108122</v>
      </c>
      <c r="U2709">
        <v>59.628587151140813</v>
      </c>
      <c r="V2709">
        <v>95.835808456000564</v>
      </c>
      <c r="W2709">
        <v>88.453526454983134</v>
      </c>
      <c r="X2709">
        <v>1.5506167972535685</v>
      </c>
      <c r="Y2709">
        <v>3.101233594507137</v>
      </c>
      <c r="Z2709">
        <v>48.037089965341089</v>
      </c>
      <c r="AA2709">
        <v>0.85884668371031136</v>
      </c>
      <c r="AB2709">
        <v>2.3331651614974902</v>
      </c>
      <c r="AC2709">
        <v>-1.0674970588666757</v>
      </c>
      <c r="AD2709">
        <v>7.4549107030789363</v>
      </c>
      <c r="AE2709">
        <v>8.5030561235568811</v>
      </c>
      <c r="AF2709">
        <v>1407</v>
      </c>
      <c r="AG2709">
        <v>1</v>
      </c>
      <c r="AH2709">
        <v>0</v>
      </c>
      <c r="AI2709">
        <v>274</v>
      </c>
      <c r="AJ2709">
        <v>7662</v>
      </c>
      <c r="AK2709">
        <v>1952</v>
      </c>
      <c r="AL2709">
        <v>9277</v>
      </c>
      <c r="AM2709">
        <v>3</v>
      </c>
      <c r="AN2709">
        <v>5962</v>
      </c>
      <c r="AO2709">
        <v>2106</v>
      </c>
    </row>
    <row r="2710" spans="1:41">
      <c r="A2710">
        <v>11</v>
      </c>
      <c r="B2710">
        <v>131</v>
      </c>
      <c r="C2710">
        <v>2018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99</v>
      </c>
      <c r="M2710">
        <v>99</v>
      </c>
      <c r="N2710">
        <v>90</v>
      </c>
      <c r="O2710">
        <v>99</v>
      </c>
      <c r="P2710">
        <v>9999</v>
      </c>
      <c r="Q2710">
        <v>1951</v>
      </c>
      <c r="R2710">
        <v>102680</v>
      </c>
      <c r="S2710">
        <v>102677</v>
      </c>
      <c r="T2710">
        <v>15.42494156603038</v>
      </c>
      <c r="U2710">
        <v>59.526515188406357</v>
      </c>
      <c r="V2710">
        <v>99.838164408133466</v>
      </c>
      <c r="W2710">
        <v>92.147920176864631</v>
      </c>
      <c r="X2710">
        <v>2.0568757304246206</v>
      </c>
      <c r="Y2710">
        <v>4.1137514608492411</v>
      </c>
      <c r="Z2710">
        <v>46.858200233735886</v>
      </c>
      <c r="AA2710">
        <v>1.4045599077955415</v>
      </c>
      <c r="AB2710">
        <v>2.2756151273772742</v>
      </c>
      <c r="AC2710">
        <v>-1.5985772988147549</v>
      </c>
      <c r="AD2710">
        <v>6.2868167265571477</v>
      </c>
      <c r="AE2710">
        <v>7.4702539188745405</v>
      </c>
      <c r="AF2710">
        <v>1242</v>
      </c>
      <c r="AG2710">
        <v>1</v>
      </c>
      <c r="AH2710">
        <v>0</v>
      </c>
      <c r="AI2710">
        <v>233</v>
      </c>
      <c r="AJ2710">
        <v>6406</v>
      </c>
      <c r="AK2710">
        <v>1598</v>
      </c>
      <c r="AL2710">
        <v>8023</v>
      </c>
      <c r="AM2710">
        <v>2</v>
      </c>
      <c r="AN2710">
        <v>5574</v>
      </c>
      <c r="AO2710">
        <v>2047</v>
      </c>
    </row>
    <row r="2711" spans="1:41">
      <c r="A2711">
        <v>11</v>
      </c>
      <c r="B2711">
        <v>132</v>
      </c>
      <c r="C2711">
        <v>2018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99</v>
      </c>
      <c r="M2711">
        <v>99</v>
      </c>
      <c r="N2711">
        <v>95</v>
      </c>
      <c r="O2711">
        <v>99</v>
      </c>
      <c r="P2711">
        <v>9999</v>
      </c>
      <c r="Q2711">
        <v>1835</v>
      </c>
      <c r="R2711">
        <v>38134</v>
      </c>
      <c r="S2711">
        <v>38134</v>
      </c>
      <c r="T2711">
        <v>15.360675512665862</v>
      </c>
      <c r="U2711">
        <v>59.429695285047451</v>
      </c>
      <c r="V2711">
        <v>105.20480581647789</v>
      </c>
      <c r="W2711">
        <v>97.104035768606479</v>
      </c>
      <c r="X2711">
        <v>3.0025698851418681</v>
      </c>
      <c r="Y2711">
        <v>6.0051397702837361</v>
      </c>
      <c r="Z2711">
        <v>44.946766664918442</v>
      </c>
      <c r="AA2711">
        <v>1.401989955313873</v>
      </c>
      <c r="AB2711">
        <v>2.2281438658170556</v>
      </c>
      <c r="AC2711">
        <v>-0.24422390636982391</v>
      </c>
      <c r="AD2711">
        <v>2.3348409529658185</v>
      </c>
      <c r="AE2711">
        <v>2.9236561756756161</v>
      </c>
      <c r="AF2711">
        <v>528</v>
      </c>
      <c r="AG2711">
        <v>0</v>
      </c>
      <c r="AH2711">
        <v>0</v>
      </c>
      <c r="AI2711">
        <v>102</v>
      </c>
      <c r="AJ2711">
        <v>2385</v>
      </c>
      <c r="AK2711">
        <v>608</v>
      </c>
      <c r="AL2711">
        <v>3021</v>
      </c>
      <c r="AM2711">
        <v>0</v>
      </c>
      <c r="AN2711">
        <v>2486</v>
      </c>
      <c r="AO2711">
        <v>948</v>
      </c>
    </row>
    <row r="2712" spans="1:41">
      <c r="A2712">
        <v>11</v>
      </c>
      <c r="B2712">
        <v>133</v>
      </c>
      <c r="C2712">
        <v>2018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99</v>
      </c>
      <c r="M2712">
        <v>99</v>
      </c>
      <c r="N2712">
        <v>100</v>
      </c>
      <c r="O2712">
        <v>99</v>
      </c>
      <c r="P2712">
        <v>9999</v>
      </c>
      <c r="Q2712">
        <v>1539</v>
      </c>
      <c r="R2712">
        <v>13504</v>
      </c>
      <c r="S2712">
        <v>13501</v>
      </c>
      <c r="T2712">
        <v>15.320053317535548</v>
      </c>
      <c r="U2712">
        <v>59.35915858084585</v>
      </c>
      <c r="V2712">
        <v>110.66565993306156</v>
      </c>
      <c r="W2712">
        <v>102.12173913043438</v>
      </c>
      <c r="X2712">
        <v>3.9469786729857823</v>
      </c>
      <c r="Y2712">
        <v>7.8939573459715646</v>
      </c>
      <c r="Z2712">
        <v>42.113447867298575</v>
      </c>
      <c r="AA2712">
        <v>1.4294082266557322</v>
      </c>
      <c r="AB2712">
        <v>2.2542529087680721</v>
      </c>
      <c r="AC2712">
        <v>0.59900137667287301</v>
      </c>
      <c r="AD2712">
        <v>0.8268131386387586</v>
      </c>
      <c r="AE2712">
        <v>1.0885811131218339</v>
      </c>
      <c r="AF2712">
        <v>222</v>
      </c>
      <c r="AG2712">
        <v>0</v>
      </c>
      <c r="AH2712">
        <v>0</v>
      </c>
      <c r="AI2712">
        <v>58</v>
      </c>
      <c r="AJ2712">
        <v>820</v>
      </c>
      <c r="AK2712">
        <v>222</v>
      </c>
      <c r="AL2712">
        <v>1118</v>
      </c>
      <c r="AM2712">
        <v>2</v>
      </c>
      <c r="AN2712">
        <v>907</v>
      </c>
      <c r="AO2712">
        <v>391</v>
      </c>
    </row>
    <row r="2713" spans="1:41">
      <c r="A2713">
        <v>11</v>
      </c>
      <c r="B2713">
        <v>134</v>
      </c>
      <c r="C2713">
        <v>2018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99</v>
      </c>
      <c r="M2713">
        <v>99</v>
      </c>
      <c r="N2713">
        <v>105</v>
      </c>
      <c r="O2713">
        <v>99</v>
      </c>
      <c r="P2713">
        <v>9999</v>
      </c>
      <c r="Q2713">
        <v>1158</v>
      </c>
      <c r="R2713">
        <v>5527</v>
      </c>
      <c r="S2713">
        <v>5527</v>
      </c>
      <c r="T2713">
        <v>14.549846209516916</v>
      </c>
      <c r="U2713">
        <v>57.941016826488166</v>
      </c>
      <c r="V2713">
        <v>116.1570472227242</v>
      </c>
      <c r="W2713">
        <v>107.21295458657518</v>
      </c>
      <c r="X2713">
        <v>5.1022254387552035</v>
      </c>
      <c r="Y2713">
        <v>10.204450877510405</v>
      </c>
      <c r="Z2713">
        <v>38.393341776732406</v>
      </c>
      <c r="AA2713">
        <v>1.4311932699988643</v>
      </c>
      <c r="AB2713">
        <v>2.8214065621995243</v>
      </c>
      <c r="AC2713">
        <v>-23.638763744856448</v>
      </c>
      <c r="AD2713">
        <v>0.3384031558987276</v>
      </c>
      <c r="AE2713">
        <v>0.46785727249331294</v>
      </c>
      <c r="AF2713">
        <v>109</v>
      </c>
      <c r="AG2713">
        <v>0</v>
      </c>
      <c r="AH2713">
        <v>0</v>
      </c>
      <c r="AI2713">
        <v>24</v>
      </c>
      <c r="AJ2713">
        <v>293</v>
      </c>
      <c r="AK2713">
        <v>91</v>
      </c>
      <c r="AL2713">
        <v>457</v>
      </c>
      <c r="AM2713">
        <v>0</v>
      </c>
      <c r="AN2713">
        <v>424</v>
      </c>
      <c r="AO2713">
        <v>183</v>
      </c>
    </row>
    <row r="2714" spans="1:41">
      <c r="A2714">
        <v>11</v>
      </c>
      <c r="B2714">
        <v>135</v>
      </c>
      <c r="C2714">
        <v>2018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99</v>
      </c>
      <c r="M2714">
        <v>99</v>
      </c>
      <c r="N2714">
        <v>110</v>
      </c>
      <c r="O2714">
        <v>99</v>
      </c>
      <c r="P2714">
        <v>9999</v>
      </c>
      <c r="Q2714">
        <v>773</v>
      </c>
      <c r="R2714">
        <v>2871</v>
      </c>
      <c r="S2714">
        <v>2871</v>
      </c>
      <c r="T2714">
        <v>14.11494252873563</v>
      </c>
      <c r="U2714">
        <v>57.206896551724142</v>
      </c>
      <c r="V2714">
        <v>121.74266292770452</v>
      </c>
      <c r="W2714">
        <v>112.36847788227102</v>
      </c>
      <c r="X2714">
        <v>4.597701149425288</v>
      </c>
      <c r="Y2714">
        <v>9.1954022988505759</v>
      </c>
      <c r="Z2714">
        <v>33.089515848136543</v>
      </c>
      <c r="AA2714">
        <v>1.4713207775662873</v>
      </c>
      <c r="AB2714">
        <v>2.9814884255556926</v>
      </c>
      <c r="AC2714">
        <v>-5.0131914039654912</v>
      </c>
      <c r="AD2714">
        <v>0.17578351014750268</v>
      </c>
      <c r="AE2714">
        <v>0.25471489740103243</v>
      </c>
      <c r="AF2714">
        <v>64</v>
      </c>
      <c r="AG2714">
        <v>0</v>
      </c>
      <c r="AH2714">
        <v>0</v>
      </c>
      <c r="AI2714">
        <v>17</v>
      </c>
      <c r="AJ2714">
        <v>168</v>
      </c>
      <c r="AK2714">
        <v>46</v>
      </c>
      <c r="AL2714">
        <v>232</v>
      </c>
      <c r="AM2714">
        <v>0</v>
      </c>
      <c r="AN2714">
        <v>191</v>
      </c>
      <c r="AO2714">
        <v>95</v>
      </c>
    </row>
    <row r="2715" spans="1:41">
      <c r="A2715">
        <v>11</v>
      </c>
      <c r="B2715">
        <v>136</v>
      </c>
      <c r="C2715">
        <v>2018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99</v>
      </c>
      <c r="M2715">
        <v>99</v>
      </c>
      <c r="N2715">
        <v>115</v>
      </c>
      <c r="O2715">
        <v>99</v>
      </c>
      <c r="P2715">
        <v>9999</v>
      </c>
      <c r="Q2715">
        <v>581</v>
      </c>
      <c r="R2715">
        <v>1822</v>
      </c>
      <c r="S2715">
        <v>1822</v>
      </c>
      <c r="T2715">
        <v>14.113611416026345</v>
      </c>
      <c r="U2715">
        <v>57.19538968166848</v>
      </c>
      <c r="V2715">
        <v>127.1348261824607</v>
      </c>
      <c r="W2715">
        <v>117.34544456641081</v>
      </c>
      <c r="X2715">
        <v>3.7321624588364433</v>
      </c>
      <c r="Y2715">
        <v>7.4643249176728865</v>
      </c>
      <c r="Z2715">
        <v>27.442371020856204</v>
      </c>
      <c r="AA2715">
        <v>1.4565227055450762</v>
      </c>
      <c r="AB2715">
        <v>3.1780705502305366</v>
      </c>
      <c r="AC2715">
        <v>-6.6052163784773263</v>
      </c>
      <c r="AD2715">
        <v>0.11155609734892014</v>
      </c>
      <c r="AE2715">
        <v>0.16880731525905443</v>
      </c>
      <c r="AF2715">
        <v>41</v>
      </c>
      <c r="AG2715">
        <v>0</v>
      </c>
      <c r="AH2715">
        <v>0</v>
      </c>
      <c r="AI2715">
        <v>16</v>
      </c>
      <c r="AJ2715">
        <v>91</v>
      </c>
      <c r="AK2715">
        <v>30</v>
      </c>
      <c r="AL2715">
        <v>158</v>
      </c>
      <c r="AM2715">
        <v>0</v>
      </c>
      <c r="AN2715">
        <v>121</v>
      </c>
      <c r="AO2715">
        <v>46</v>
      </c>
    </row>
    <row r="2716" spans="1:41">
      <c r="A2716">
        <v>11</v>
      </c>
      <c r="B2716">
        <v>137</v>
      </c>
      <c r="C2716">
        <v>2018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99</v>
      </c>
      <c r="M2716">
        <v>99</v>
      </c>
      <c r="N2716">
        <v>120</v>
      </c>
      <c r="O2716">
        <v>99</v>
      </c>
      <c r="P2716">
        <v>9999</v>
      </c>
      <c r="Q2716">
        <v>402</v>
      </c>
      <c r="R2716">
        <v>1121</v>
      </c>
      <c r="S2716">
        <v>1121</v>
      </c>
      <c r="T2716">
        <v>13.97591436217663</v>
      </c>
      <c r="U2716">
        <v>56.956289027653888</v>
      </c>
      <c r="V2716">
        <v>132.59781015054853</v>
      </c>
      <c r="W2716">
        <v>122.38777876895622</v>
      </c>
      <c r="X2716">
        <v>3.568242640499554</v>
      </c>
      <c r="Y2716">
        <v>7.1364852809991079</v>
      </c>
      <c r="Z2716">
        <v>20.160570918822483</v>
      </c>
      <c r="AA2716">
        <v>1.4695125230599098</v>
      </c>
      <c r="AB2716">
        <v>3.3649367648118007</v>
      </c>
      <c r="AC2716">
        <v>-7.1475530720326477</v>
      </c>
      <c r="AD2716">
        <v>6.8635776689428954E-2</v>
      </c>
      <c r="AE2716">
        <v>0.10832291062444212</v>
      </c>
      <c r="AF2716">
        <v>12</v>
      </c>
      <c r="AG2716">
        <v>0</v>
      </c>
      <c r="AH2716">
        <v>0</v>
      </c>
      <c r="AI2716">
        <v>10</v>
      </c>
      <c r="AJ2716">
        <v>54</v>
      </c>
      <c r="AK2716">
        <v>21</v>
      </c>
      <c r="AL2716">
        <v>74.5</v>
      </c>
      <c r="AM2716">
        <v>0</v>
      </c>
      <c r="AN2716">
        <v>75</v>
      </c>
      <c r="AO2716">
        <v>28</v>
      </c>
    </row>
    <row r="2717" spans="1:41">
      <c r="A2717">
        <v>11</v>
      </c>
      <c r="B2717">
        <v>138</v>
      </c>
      <c r="C2717">
        <v>2018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99</v>
      </c>
      <c r="M2717">
        <v>99</v>
      </c>
      <c r="N2717">
        <v>125</v>
      </c>
      <c r="O2717">
        <v>99</v>
      </c>
      <c r="P2717">
        <v>9999</v>
      </c>
      <c r="Q2717">
        <v>5</v>
      </c>
      <c r="R2717">
        <v>4</v>
      </c>
      <c r="S2717">
        <v>4</v>
      </c>
      <c r="T2717">
        <v>13.25</v>
      </c>
      <c r="U2717">
        <v>56</v>
      </c>
      <c r="V2717">
        <v>136.51137594799565</v>
      </c>
      <c r="W2717">
        <v>126.00000000000001</v>
      </c>
      <c r="X2717">
        <v>0</v>
      </c>
      <c r="Y2717">
        <v>0</v>
      </c>
      <c r="Z2717">
        <v>0</v>
      </c>
      <c r="AA2717">
        <v>0.68920243760345556</v>
      </c>
      <c r="AB2717">
        <v>3.0822070014844876</v>
      </c>
      <c r="AC2717">
        <v>-37.660092252779911</v>
      </c>
      <c r="AD2717">
        <v>2.4490910504702563E-4</v>
      </c>
      <c r="AE2717">
        <v>3.9793046738528575E-4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</row>
    <row r="2718" spans="1:41">
      <c r="A2718">
        <v>11</v>
      </c>
      <c r="B2718">
        <v>139</v>
      </c>
      <c r="C2718">
        <v>2017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99</v>
      </c>
      <c r="M2718">
        <v>99</v>
      </c>
      <c r="N2718">
        <v>40</v>
      </c>
      <c r="O2718">
        <v>99</v>
      </c>
      <c r="P2718">
        <v>9999</v>
      </c>
      <c r="Q2718">
        <v>1531</v>
      </c>
      <c r="R2718">
        <v>16042</v>
      </c>
      <c r="S2718">
        <v>15992</v>
      </c>
      <c r="T2718">
        <v>16.507979054980677</v>
      </c>
      <c r="U2718">
        <v>63.020947973986992</v>
      </c>
      <c r="V2718">
        <v>54.090608413632808</v>
      </c>
      <c r="W2718">
        <v>49.783504252126384</v>
      </c>
      <c r="X2718">
        <v>2.5246228649794289</v>
      </c>
      <c r="Y2718">
        <v>5.0492457299588578</v>
      </c>
      <c r="Z2718">
        <v>65.085400822840043</v>
      </c>
      <c r="AA2718">
        <v>4.053341253086387</v>
      </c>
      <c r="AB2718">
        <v>3.2490424805341176</v>
      </c>
      <c r="AC2718">
        <v>-4.0428393136813803</v>
      </c>
      <c r="AD2718">
        <v>1.0153839337424324</v>
      </c>
      <c r="AE2718">
        <v>0.62353074254576113</v>
      </c>
      <c r="AF2718">
        <v>982</v>
      </c>
      <c r="AG2718">
        <v>18</v>
      </c>
      <c r="AH2718">
        <v>0</v>
      </c>
      <c r="AI2718">
        <v>766</v>
      </c>
      <c r="AJ2718">
        <v>1440</v>
      </c>
      <c r="AK2718">
        <v>619</v>
      </c>
      <c r="AL2718">
        <v>1258</v>
      </c>
      <c r="AM2718">
        <v>0</v>
      </c>
      <c r="AN2718">
        <v>1386</v>
      </c>
      <c r="AO2718">
        <v>492</v>
      </c>
    </row>
    <row r="2719" spans="1:41">
      <c r="A2719">
        <v>11</v>
      </c>
      <c r="B2719">
        <v>140</v>
      </c>
      <c r="C2719">
        <v>2017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99</v>
      </c>
      <c r="M2719">
        <v>99</v>
      </c>
      <c r="N2719">
        <v>55</v>
      </c>
      <c r="O2719">
        <v>99</v>
      </c>
      <c r="P2719">
        <v>9999</v>
      </c>
      <c r="Q2719">
        <v>1843</v>
      </c>
      <c r="R2719">
        <v>40955</v>
      </c>
      <c r="S2719">
        <v>40939</v>
      </c>
      <c r="T2719">
        <v>16.397509461604198</v>
      </c>
      <c r="U2719">
        <v>62.233347175065319</v>
      </c>
      <c r="V2719">
        <v>64.909565924749643</v>
      </c>
      <c r="W2719">
        <v>59.888587899069442</v>
      </c>
      <c r="X2719">
        <v>2.9056281284336474</v>
      </c>
      <c r="Y2719">
        <v>5.8112562568672947</v>
      </c>
      <c r="Z2719">
        <v>66.240996215358351</v>
      </c>
      <c r="AA2719">
        <v>2.2114116399533525</v>
      </c>
      <c r="AB2719">
        <v>3.0981163918381101</v>
      </c>
      <c r="AC2719">
        <v>-7.217825360455091</v>
      </c>
      <c r="AD2719">
        <v>2.5922608780963285</v>
      </c>
      <c r="AE2719">
        <v>1.9202197384360125</v>
      </c>
      <c r="AF2719">
        <v>2193</v>
      </c>
      <c r="AG2719">
        <v>31</v>
      </c>
      <c r="AH2719">
        <v>1</v>
      </c>
      <c r="AI2719">
        <v>1304</v>
      </c>
      <c r="AJ2719">
        <v>3653</v>
      </c>
      <c r="AK2719">
        <v>1285</v>
      </c>
      <c r="AL2719">
        <v>3290</v>
      </c>
      <c r="AM2719">
        <v>0</v>
      </c>
      <c r="AN2719">
        <v>3714</v>
      </c>
      <c r="AO2719">
        <v>1370</v>
      </c>
    </row>
    <row r="2720" spans="1:41">
      <c r="A2720">
        <v>11</v>
      </c>
      <c r="B2720">
        <v>141</v>
      </c>
      <c r="C2720">
        <v>2017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99</v>
      </c>
      <c r="M2720">
        <v>99</v>
      </c>
      <c r="N2720">
        <v>63</v>
      </c>
      <c r="O2720">
        <v>99</v>
      </c>
      <c r="P2720">
        <v>9999</v>
      </c>
      <c r="Q2720">
        <v>1667</v>
      </c>
      <c r="R2720">
        <v>21438</v>
      </c>
      <c r="S2720">
        <v>21431</v>
      </c>
      <c r="T2720">
        <v>16.275165593805397</v>
      </c>
      <c r="U2720">
        <v>61.735756614250391</v>
      </c>
      <c r="V2720">
        <v>69.476466917714461</v>
      </c>
      <c r="W2720">
        <v>64.105935327329647</v>
      </c>
      <c r="X2720">
        <v>2.8174269987871998</v>
      </c>
      <c r="Y2720">
        <v>5.6348539975743996</v>
      </c>
      <c r="Z2720">
        <v>65.663774605840089</v>
      </c>
      <c r="AA2720">
        <v>0.57620708619289884</v>
      </c>
      <c r="AB2720">
        <v>3.0159746840111903</v>
      </c>
      <c r="AC2720">
        <v>-3.9424173541721008</v>
      </c>
      <c r="AD2720">
        <v>1.3569256184746457</v>
      </c>
      <c r="AE2720">
        <v>1.0759951252517872</v>
      </c>
      <c r="AF2720">
        <v>938</v>
      </c>
      <c r="AG2720">
        <v>20</v>
      </c>
      <c r="AH2720">
        <v>0</v>
      </c>
      <c r="AI2720">
        <v>479</v>
      </c>
      <c r="AJ2720">
        <v>1764</v>
      </c>
      <c r="AK2720">
        <v>621</v>
      </c>
      <c r="AL2720">
        <v>1744</v>
      </c>
      <c r="AM2720">
        <v>0</v>
      </c>
      <c r="AN2720">
        <v>1845</v>
      </c>
      <c r="AO2720">
        <v>692</v>
      </c>
    </row>
    <row r="2721" spans="1:41">
      <c r="A2721">
        <v>11</v>
      </c>
      <c r="B2721">
        <v>142</v>
      </c>
      <c r="C2721">
        <v>2017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99</v>
      </c>
      <c r="M2721">
        <v>99</v>
      </c>
      <c r="N2721">
        <v>65</v>
      </c>
      <c r="O2721">
        <v>99</v>
      </c>
      <c r="P2721">
        <v>9999</v>
      </c>
      <c r="Q2721">
        <v>1744</v>
      </c>
      <c r="R2721">
        <v>30056</v>
      </c>
      <c r="S2721">
        <v>30053</v>
      </c>
      <c r="T2721">
        <v>16.192108064945437</v>
      </c>
      <c r="U2721">
        <v>61.4409543140452</v>
      </c>
      <c r="V2721">
        <v>71.626363666156649</v>
      </c>
      <c r="W2721">
        <v>66.104555285662101</v>
      </c>
      <c r="X2721">
        <v>2.5818472185254198</v>
      </c>
      <c r="Y2721">
        <v>5.1636944370508395</v>
      </c>
      <c r="Z2721">
        <v>66.36611658237959</v>
      </c>
      <c r="AA2721">
        <v>0.56923085871002888</v>
      </c>
      <c r="AB2721">
        <v>2.9956016150980855</v>
      </c>
      <c r="AC2721">
        <v>-1.9052528134973048</v>
      </c>
      <c r="AD2721">
        <v>1.9024049066551889</v>
      </c>
      <c r="AE2721">
        <v>1.5559256689950576</v>
      </c>
      <c r="AF2721">
        <v>1213</v>
      </c>
      <c r="AG2721">
        <v>23</v>
      </c>
      <c r="AH2721">
        <v>0</v>
      </c>
      <c r="AI2721">
        <v>511</v>
      </c>
      <c r="AJ2721">
        <v>2335</v>
      </c>
      <c r="AK2721">
        <v>813</v>
      </c>
      <c r="AL2721">
        <v>2441</v>
      </c>
      <c r="AM2721">
        <v>0</v>
      </c>
      <c r="AN2721">
        <v>2553</v>
      </c>
      <c r="AO2721">
        <v>941</v>
      </c>
    </row>
    <row r="2722" spans="1:41">
      <c r="A2722">
        <v>11</v>
      </c>
      <c r="B2722">
        <v>143</v>
      </c>
      <c r="C2722">
        <v>2017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99</v>
      </c>
      <c r="M2722">
        <v>99</v>
      </c>
      <c r="N2722">
        <v>67</v>
      </c>
      <c r="O2722">
        <v>99</v>
      </c>
      <c r="P2722">
        <v>9999</v>
      </c>
      <c r="Q2722">
        <v>1800</v>
      </c>
      <c r="R2722">
        <v>40706</v>
      </c>
      <c r="S2722">
        <v>40701</v>
      </c>
      <c r="T2722">
        <v>16.122635483712475</v>
      </c>
      <c r="U2722">
        <v>61.205424928134448</v>
      </c>
      <c r="V2722">
        <v>73.795174028031852</v>
      </c>
      <c r="W2722">
        <v>68.104582196997725</v>
      </c>
      <c r="X2722">
        <v>2.6261484793396543</v>
      </c>
      <c r="Y2722">
        <v>5.2522969586793087</v>
      </c>
      <c r="Z2722">
        <v>65.609492458114275</v>
      </c>
      <c r="AA2722">
        <v>0.56927971515518194</v>
      </c>
      <c r="AB2722">
        <v>2.9348236576283475</v>
      </c>
      <c r="AC2722">
        <v>-2.6064645380465579</v>
      </c>
      <c r="AD2722">
        <v>2.5765003370477153</v>
      </c>
      <c r="AE2722">
        <v>2.1709560884043606</v>
      </c>
      <c r="AF2722">
        <v>1486</v>
      </c>
      <c r="AG2722">
        <v>26</v>
      </c>
      <c r="AH2722">
        <v>0</v>
      </c>
      <c r="AI2722">
        <v>532</v>
      </c>
      <c r="AJ2722">
        <v>3198</v>
      </c>
      <c r="AK2722">
        <v>1064</v>
      </c>
      <c r="AL2722">
        <v>3355</v>
      </c>
      <c r="AM2722">
        <v>2</v>
      </c>
      <c r="AN2722">
        <v>3248</v>
      </c>
      <c r="AO2722">
        <v>1243</v>
      </c>
    </row>
    <row r="2723" spans="1:41">
      <c r="A2723">
        <v>11</v>
      </c>
      <c r="B2723">
        <v>144</v>
      </c>
      <c r="C2723">
        <v>2017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99</v>
      </c>
      <c r="M2723">
        <v>99</v>
      </c>
      <c r="N2723">
        <v>69</v>
      </c>
      <c r="O2723">
        <v>99</v>
      </c>
      <c r="P2723">
        <v>9999</v>
      </c>
      <c r="Q2723">
        <v>1856</v>
      </c>
      <c r="R2723">
        <v>53491</v>
      </c>
      <c r="S2723">
        <v>53485</v>
      </c>
      <c r="T2723">
        <v>16.031182815800783</v>
      </c>
      <c r="U2723">
        <v>60.950677760119639</v>
      </c>
      <c r="V2723">
        <v>75.953768793931872</v>
      </c>
      <c r="W2723">
        <v>70.097466579414501</v>
      </c>
      <c r="X2723">
        <v>2.4153595932025942</v>
      </c>
      <c r="Y2723">
        <v>4.8307191864051884</v>
      </c>
      <c r="Z2723">
        <v>64.608999644800079</v>
      </c>
      <c r="AA2723">
        <v>0.57516464829174396</v>
      </c>
      <c r="AB2723">
        <v>2.8913835559391554</v>
      </c>
      <c r="AC2723">
        <v>-2.0888722609274795</v>
      </c>
      <c r="AD2723">
        <v>3.3857313302466303</v>
      </c>
      <c r="AE2723">
        <v>2.9363238239850808</v>
      </c>
      <c r="AF2723">
        <v>1713</v>
      </c>
      <c r="AG2723">
        <v>41</v>
      </c>
      <c r="AH2723">
        <v>1</v>
      </c>
      <c r="AI2723">
        <v>594</v>
      </c>
      <c r="AJ2723">
        <v>3961</v>
      </c>
      <c r="AK2723">
        <v>1326</v>
      </c>
      <c r="AL2723">
        <v>4561</v>
      </c>
      <c r="AM2723">
        <v>1</v>
      </c>
      <c r="AN2723">
        <v>4083</v>
      </c>
      <c r="AO2723">
        <v>1495</v>
      </c>
    </row>
    <row r="2724" spans="1:41">
      <c r="A2724">
        <v>11</v>
      </c>
      <c r="B2724">
        <v>145</v>
      </c>
      <c r="C2724">
        <v>2017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99</v>
      </c>
      <c r="M2724">
        <v>99</v>
      </c>
      <c r="N2724">
        <v>71</v>
      </c>
      <c r="O2724">
        <v>99</v>
      </c>
      <c r="P2724">
        <v>9999</v>
      </c>
      <c r="Q2724">
        <v>1895</v>
      </c>
      <c r="R2724">
        <v>72995</v>
      </c>
      <c r="S2724">
        <v>72988</v>
      </c>
      <c r="T2724">
        <v>15.922611137749158</v>
      </c>
      <c r="U2724">
        <v>60.676344056557248</v>
      </c>
      <c r="V2724">
        <v>78.088861696259301</v>
      </c>
      <c r="W2724">
        <v>72.069127801830007</v>
      </c>
      <c r="X2724">
        <v>2.4398931433659841</v>
      </c>
      <c r="Y2724">
        <v>4.8797862867319681</v>
      </c>
      <c r="Z2724">
        <v>64.957873826974435</v>
      </c>
      <c r="AA2724">
        <v>0.58155771222268182</v>
      </c>
      <c r="AB2724">
        <v>2.8642666802340928</v>
      </c>
      <c r="AC2724">
        <v>-1.9162013219359189</v>
      </c>
      <c r="AD2724">
        <v>4.620243750375816</v>
      </c>
      <c r="AE2724">
        <v>4.1197451956438131</v>
      </c>
      <c r="AF2724">
        <v>2067</v>
      </c>
      <c r="AG2724">
        <v>53</v>
      </c>
      <c r="AH2724">
        <v>0</v>
      </c>
      <c r="AI2724">
        <v>713</v>
      </c>
      <c r="AJ2724">
        <v>5248</v>
      </c>
      <c r="AK2724">
        <v>1669</v>
      </c>
      <c r="AL2724">
        <v>5913</v>
      </c>
      <c r="AM2724">
        <v>1</v>
      </c>
      <c r="AN2724">
        <v>5226</v>
      </c>
      <c r="AO2724">
        <v>2065</v>
      </c>
    </row>
    <row r="2725" spans="1:41">
      <c r="A2725">
        <v>11</v>
      </c>
      <c r="B2725">
        <v>146</v>
      </c>
      <c r="C2725">
        <v>2017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99</v>
      </c>
      <c r="M2725">
        <v>99</v>
      </c>
      <c r="N2725">
        <v>73</v>
      </c>
      <c r="O2725">
        <v>99</v>
      </c>
      <c r="P2725">
        <v>9999</v>
      </c>
      <c r="Q2725">
        <v>1913</v>
      </c>
      <c r="R2725">
        <v>90601</v>
      </c>
      <c r="S2725">
        <v>90595</v>
      </c>
      <c r="T2725">
        <v>15.822816525203915</v>
      </c>
      <c r="U2725">
        <v>60.429527015839696</v>
      </c>
      <c r="V2725">
        <v>80.271502287424681</v>
      </c>
      <c r="W2725">
        <v>74.085673602296865</v>
      </c>
      <c r="X2725">
        <v>2.104833279985872</v>
      </c>
      <c r="Y2725">
        <v>4.209666559971744</v>
      </c>
      <c r="Z2725">
        <v>63.201289168993746</v>
      </c>
      <c r="AA2725">
        <v>0.57946914377026382</v>
      </c>
      <c r="AB2725">
        <v>2.809146743730571</v>
      </c>
      <c r="AC2725">
        <v>-2.2675636772858745</v>
      </c>
      <c r="AD2725">
        <v>5.7346216046003047</v>
      </c>
      <c r="AE2725">
        <v>5.2566382354416881</v>
      </c>
      <c r="AF2725">
        <v>2166</v>
      </c>
      <c r="AG2725">
        <v>67</v>
      </c>
      <c r="AH2725">
        <v>0</v>
      </c>
      <c r="AI2725">
        <v>658</v>
      </c>
      <c r="AJ2725">
        <v>6365</v>
      </c>
      <c r="AK2725">
        <v>2020</v>
      </c>
      <c r="AL2725">
        <v>7098</v>
      </c>
      <c r="AM2725">
        <v>3</v>
      </c>
      <c r="AN2725">
        <v>6145</v>
      </c>
      <c r="AO2725">
        <v>2395</v>
      </c>
    </row>
    <row r="2726" spans="1:41">
      <c r="A2726">
        <v>11</v>
      </c>
      <c r="B2726">
        <v>147</v>
      </c>
      <c r="C2726">
        <v>2017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99</v>
      </c>
      <c r="M2726">
        <v>99</v>
      </c>
      <c r="N2726">
        <v>75</v>
      </c>
      <c r="O2726">
        <v>99</v>
      </c>
      <c r="P2726">
        <v>9999</v>
      </c>
      <c r="Q2726">
        <v>1934</v>
      </c>
      <c r="R2726">
        <v>116052</v>
      </c>
      <c r="S2726">
        <v>116046</v>
      </c>
      <c r="T2726">
        <v>15.747001344225001</v>
      </c>
      <c r="U2726">
        <v>60.246557399651856</v>
      </c>
      <c r="V2726">
        <v>82.42790167138125</v>
      </c>
      <c r="W2726">
        <v>76.077027213346</v>
      </c>
      <c r="X2726">
        <v>2.147313273360218</v>
      </c>
      <c r="Y2726">
        <v>4.2946265467204361</v>
      </c>
      <c r="Z2726">
        <v>63.191500361906712</v>
      </c>
      <c r="AA2726">
        <v>0.57110301305553091</v>
      </c>
      <c r="AB2726">
        <v>2.7602864315181792</v>
      </c>
      <c r="AC2726">
        <v>-1.7537858011616096</v>
      </c>
      <c r="AD2726">
        <v>7.3455514448744994</v>
      </c>
      <c r="AE2726">
        <v>6.9143814601036402</v>
      </c>
      <c r="AF2726">
        <v>2530</v>
      </c>
      <c r="AG2726">
        <v>105</v>
      </c>
      <c r="AH2726">
        <v>0</v>
      </c>
      <c r="AI2726">
        <v>684</v>
      </c>
      <c r="AJ2726">
        <v>7567</v>
      </c>
      <c r="AK2726">
        <v>2368</v>
      </c>
      <c r="AL2726">
        <v>8951</v>
      </c>
      <c r="AM2726">
        <v>3</v>
      </c>
      <c r="AN2726">
        <v>7784</v>
      </c>
      <c r="AO2726">
        <v>2913</v>
      </c>
    </row>
    <row r="2727" spans="1:41">
      <c r="A2727">
        <v>11</v>
      </c>
      <c r="B2727">
        <v>148</v>
      </c>
      <c r="C2727">
        <v>2017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99</v>
      </c>
      <c r="M2727">
        <v>99</v>
      </c>
      <c r="N2727">
        <v>77</v>
      </c>
      <c r="O2727">
        <v>99</v>
      </c>
      <c r="P2727">
        <v>9999</v>
      </c>
      <c r="Q2727">
        <v>1939</v>
      </c>
      <c r="R2727">
        <v>131843</v>
      </c>
      <c r="S2727">
        <v>131840</v>
      </c>
      <c r="T2727">
        <v>15.659837837427853</v>
      </c>
      <c r="U2727">
        <v>60.048877427184486</v>
      </c>
      <c r="V2727">
        <v>84.594859227244385</v>
      </c>
      <c r="W2727">
        <v>78.079282463593316</v>
      </c>
      <c r="X2727">
        <v>1.9788688060799589</v>
      </c>
      <c r="Y2727">
        <v>3.9577376121599177</v>
      </c>
      <c r="Z2727">
        <v>62.044249599902926</v>
      </c>
      <c r="AA2727">
        <v>0.57754037386355517</v>
      </c>
      <c r="AB2727">
        <v>2.7099788542193339</v>
      </c>
      <c r="AC2727">
        <v>-1.3106142077158605</v>
      </c>
      <c r="AD2727">
        <v>8.3450482468771643</v>
      </c>
      <c r="AE2727">
        <v>8.0621826761947055</v>
      </c>
      <c r="AF2727">
        <v>2589</v>
      </c>
      <c r="AG2727">
        <v>138</v>
      </c>
      <c r="AH2727">
        <v>0</v>
      </c>
      <c r="AI2727">
        <v>647</v>
      </c>
      <c r="AJ2727">
        <v>8352</v>
      </c>
      <c r="AK2727">
        <v>2568</v>
      </c>
      <c r="AL2727">
        <v>9611</v>
      </c>
      <c r="AM2727">
        <v>3</v>
      </c>
      <c r="AN2727">
        <v>8630</v>
      </c>
      <c r="AO2727">
        <v>3332</v>
      </c>
    </row>
    <row r="2728" spans="1:41">
      <c r="A2728">
        <v>11</v>
      </c>
      <c r="B2728">
        <v>149</v>
      </c>
      <c r="C2728">
        <v>2017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99</v>
      </c>
      <c r="M2728">
        <v>99</v>
      </c>
      <c r="N2728">
        <v>79</v>
      </c>
      <c r="O2728">
        <v>99</v>
      </c>
      <c r="P2728">
        <v>9999</v>
      </c>
      <c r="Q2728">
        <v>1946</v>
      </c>
      <c r="R2728">
        <v>148146</v>
      </c>
      <c r="S2728">
        <v>148142</v>
      </c>
      <c r="T2728">
        <v>15.576748612854885</v>
      </c>
      <c r="U2728">
        <v>59.874168027973163</v>
      </c>
      <c r="V2728">
        <v>86.765245719785653</v>
      </c>
      <c r="W2728">
        <v>80.082166434908814</v>
      </c>
      <c r="X2728">
        <v>1.7462503206296496</v>
      </c>
      <c r="Y2728">
        <v>3.4925006412592992</v>
      </c>
      <c r="Z2728">
        <v>60.942583667463154</v>
      </c>
      <c r="AA2728">
        <v>0.58218220858991621</v>
      </c>
      <c r="AB2728">
        <v>2.6453932870742607</v>
      </c>
      <c r="AC2728">
        <v>-2.2091848980751312</v>
      </c>
      <c r="AD2728">
        <v>9.3769522658151327</v>
      </c>
      <c r="AE2728">
        <v>9.2914531934480902</v>
      </c>
      <c r="AF2728">
        <v>2570</v>
      </c>
      <c r="AG2728">
        <v>173</v>
      </c>
      <c r="AH2728">
        <v>1</v>
      </c>
      <c r="AI2728">
        <v>652</v>
      </c>
      <c r="AJ2728">
        <v>9237</v>
      </c>
      <c r="AK2728">
        <v>2705</v>
      </c>
      <c r="AL2728">
        <v>10827</v>
      </c>
      <c r="AM2728">
        <v>7</v>
      </c>
      <c r="AN2728">
        <v>9100</v>
      </c>
      <c r="AO2728">
        <v>3439</v>
      </c>
    </row>
    <row r="2729" spans="1:41">
      <c r="A2729">
        <v>11</v>
      </c>
      <c r="B2729">
        <v>150</v>
      </c>
      <c r="C2729">
        <v>2017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99</v>
      </c>
      <c r="M2729">
        <v>99</v>
      </c>
      <c r="N2729">
        <v>81</v>
      </c>
      <c r="O2729">
        <v>99</v>
      </c>
      <c r="P2729">
        <v>9999</v>
      </c>
      <c r="Q2729">
        <v>1930</v>
      </c>
      <c r="R2729">
        <v>149051</v>
      </c>
      <c r="S2729">
        <v>149049</v>
      </c>
      <c r="T2729">
        <v>15.540445887649197</v>
      </c>
      <c r="U2729">
        <v>59.781508094653425</v>
      </c>
      <c r="V2729">
        <v>88.895513772558118</v>
      </c>
      <c r="W2729">
        <v>82.049449509893307</v>
      </c>
      <c r="X2729">
        <v>1.8718425236999421</v>
      </c>
      <c r="Y2729">
        <v>3.7436850473998842</v>
      </c>
      <c r="Z2729">
        <v>58.537681733098061</v>
      </c>
      <c r="AA2729">
        <v>0.57266812169374226</v>
      </c>
      <c r="AB2729">
        <v>2.5896904200503266</v>
      </c>
      <c r="AC2729">
        <v>-1.4986691121545701</v>
      </c>
      <c r="AD2729">
        <v>9.4342345535621064</v>
      </c>
      <c r="AE2729">
        <v>9.5779896770791755</v>
      </c>
      <c r="AF2729">
        <v>2270</v>
      </c>
      <c r="AG2729">
        <v>187</v>
      </c>
      <c r="AH2729">
        <v>1</v>
      </c>
      <c r="AI2729">
        <v>494</v>
      </c>
      <c r="AJ2729">
        <v>8717</v>
      </c>
      <c r="AK2729">
        <v>2667</v>
      </c>
      <c r="AL2729">
        <v>10520</v>
      </c>
      <c r="AM2729">
        <v>1</v>
      </c>
      <c r="AN2729">
        <v>9245</v>
      </c>
      <c r="AO2729">
        <v>3266</v>
      </c>
    </row>
    <row r="2730" spans="1:41">
      <c r="A2730">
        <v>11</v>
      </c>
      <c r="B2730">
        <v>151</v>
      </c>
      <c r="C2730">
        <v>2017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99</v>
      </c>
      <c r="M2730">
        <v>99</v>
      </c>
      <c r="N2730">
        <v>83</v>
      </c>
      <c r="O2730">
        <v>99</v>
      </c>
      <c r="P2730">
        <v>9999</v>
      </c>
      <c r="Q2730">
        <v>1962</v>
      </c>
      <c r="R2730">
        <v>143592</v>
      </c>
      <c r="S2730">
        <v>143589</v>
      </c>
      <c r="T2730">
        <v>15.488947852248039</v>
      </c>
      <c r="U2730">
        <v>59.67916065993915</v>
      </c>
      <c r="V2730">
        <v>91.04762127025576</v>
      </c>
      <c r="W2730">
        <v>84.035209173403913</v>
      </c>
      <c r="X2730">
        <v>1.7932753913867066</v>
      </c>
      <c r="Y2730">
        <v>3.5865507827734131</v>
      </c>
      <c r="Z2730">
        <v>55.390968856203699</v>
      </c>
      <c r="AA2730">
        <v>0.58362499471748563</v>
      </c>
      <c r="AB2730">
        <v>2.5460023225137842</v>
      </c>
      <c r="AC2730">
        <v>-1.204604223025836</v>
      </c>
      <c r="AD2730">
        <v>9.0887052620585571</v>
      </c>
      <c r="AE2730">
        <v>9.4504411669390844</v>
      </c>
      <c r="AF2730">
        <v>2085</v>
      </c>
      <c r="AG2730">
        <v>203</v>
      </c>
      <c r="AH2730">
        <v>0</v>
      </c>
      <c r="AI2730">
        <v>425</v>
      </c>
      <c r="AJ2730">
        <v>8593</v>
      </c>
      <c r="AK2730">
        <v>2483</v>
      </c>
      <c r="AL2730">
        <v>10249</v>
      </c>
      <c r="AM2730">
        <v>1</v>
      </c>
      <c r="AN2730">
        <v>9004</v>
      </c>
      <c r="AO2730">
        <v>3101</v>
      </c>
    </row>
    <row r="2731" spans="1:41">
      <c r="A2731">
        <v>11</v>
      </c>
      <c r="B2731">
        <v>152</v>
      </c>
      <c r="C2731">
        <v>2017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99</v>
      </c>
      <c r="M2731">
        <v>99</v>
      </c>
      <c r="N2731">
        <v>85</v>
      </c>
      <c r="O2731">
        <v>99</v>
      </c>
      <c r="P2731">
        <v>9999</v>
      </c>
      <c r="Q2731">
        <v>1945</v>
      </c>
      <c r="R2731">
        <v>131698</v>
      </c>
      <c r="S2731">
        <v>131697</v>
      </c>
      <c r="T2731">
        <v>15.441775881182704</v>
      </c>
      <c r="U2731">
        <v>59.587257112918287</v>
      </c>
      <c r="V2731">
        <v>93.196987000206875</v>
      </c>
      <c r="W2731">
        <v>86.020166746394821</v>
      </c>
      <c r="X2731">
        <v>1.8026089993773633</v>
      </c>
      <c r="Y2731">
        <v>3.6052179987547266</v>
      </c>
      <c r="Z2731">
        <v>54.473112727604061</v>
      </c>
      <c r="AA2731">
        <v>0.5656846812268882</v>
      </c>
      <c r="AB2731">
        <v>2.4942640331707078</v>
      </c>
      <c r="AC2731">
        <v>-0.15713915734082495</v>
      </c>
      <c r="AD2731">
        <v>8.3358704217685311</v>
      </c>
      <c r="AE2731">
        <v>8.8724955159637933</v>
      </c>
      <c r="AF2731">
        <v>1728</v>
      </c>
      <c r="AG2731">
        <v>183</v>
      </c>
      <c r="AH2731">
        <v>0</v>
      </c>
      <c r="AI2731">
        <v>369</v>
      </c>
      <c r="AJ2731">
        <v>7941</v>
      </c>
      <c r="AK2731">
        <v>2142</v>
      </c>
      <c r="AL2731">
        <v>9205</v>
      </c>
      <c r="AM2731">
        <v>4</v>
      </c>
      <c r="AN2731">
        <v>8520</v>
      </c>
      <c r="AO2731">
        <v>2887</v>
      </c>
    </row>
    <row r="2732" spans="1:41">
      <c r="A2732">
        <v>11</v>
      </c>
      <c r="B2732">
        <v>153</v>
      </c>
      <c r="C2732">
        <v>2017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99</v>
      </c>
      <c r="M2732">
        <v>99</v>
      </c>
      <c r="N2732">
        <v>87</v>
      </c>
      <c r="O2732">
        <v>99</v>
      </c>
      <c r="P2732">
        <v>9999</v>
      </c>
      <c r="Q2732">
        <v>2002</v>
      </c>
      <c r="R2732">
        <v>150175</v>
      </c>
      <c r="S2732">
        <v>150171</v>
      </c>
      <c r="T2732">
        <v>15.401844514732812</v>
      </c>
      <c r="U2732">
        <v>59.509132921802482</v>
      </c>
      <c r="V2732">
        <v>95.852359224173441</v>
      </c>
      <c r="W2732">
        <v>88.469371583061346</v>
      </c>
      <c r="X2732">
        <v>1.9257532878308641</v>
      </c>
      <c r="Y2732">
        <v>3.8515065756617282</v>
      </c>
      <c r="Z2732">
        <v>50.881305143998681</v>
      </c>
      <c r="AA2732">
        <v>0.86153557062804575</v>
      </c>
      <c r="AB2732">
        <v>2.4391977205274062</v>
      </c>
      <c r="AC2732">
        <v>-1.4020139196084791</v>
      </c>
      <c r="AD2732">
        <v>9.5053785219903872</v>
      </c>
      <c r="AE2732">
        <v>10.405157097347779</v>
      </c>
      <c r="AF2732">
        <v>1862</v>
      </c>
      <c r="AG2732">
        <v>217</v>
      </c>
      <c r="AH2732">
        <v>1</v>
      </c>
      <c r="AI2732">
        <v>336</v>
      </c>
      <c r="AJ2732">
        <v>8879</v>
      </c>
      <c r="AK2732">
        <v>2450</v>
      </c>
      <c r="AL2732">
        <v>10543</v>
      </c>
      <c r="AM2732">
        <v>1</v>
      </c>
      <c r="AN2732">
        <v>9936</v>
      </c>
      <c r="AO2732">
        <v>3348</v>
      </c>
    </row>
    <row r="2733" spans="1:41">
      <c r="A2733">
        <v>11</v>
      </c>
      <c r="B2733">
        <v>154</v>
      </c>
      <c r="C2733">
        <v>2017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99</v>
      </c>
      <c r="M2733">
        <v>99</v>
      </c>
      <c r="N2733">
        <v>90</v>
      </c>
      <c r="O2733">
        <v>99</v>
      </c>
      <c r="P2733">
        <v>9999</v>
      </c>
      <c r="Q2733">
        <v>2089</v>
      </c>
      <c r="R2733">
        <v>142758</v>
      </c>
      <c r="S2733">
        <v>142751</v>
      </c>
      <c r="T2733">
        <v>15.350691379817595</v>
      </c>
      <c r="U2733">
        <v>59.414070654496278</v>
      </c>
      <c r="V2733">
        <v>99.889307137651741</v>
      </c>
      <c r="W2733">
        <v>92.193284810612553</v>
      </c>
      <c r="X2733">
        <v>2.393561131425209</v>
      </c>
      <c r="Y2733">
        <v>4.787122262850418</v>
      </c>
      <c r="Z2733">
        <v>48.225668614018126</v>
      </c>
      <c r="AA2733">
        <v>1.4134535094616969</v>
      </c>
      <c r="AB2733">
        <v>2.3771858543528439</v>
      </c>
      <c r="AC2733">
        <v>-1.388779615136291</v>
      </c>
      <c r="AD2733">
        <v>9.0359169438475355</v>
      </c>
      <c r="AE2733">
        <v>10.30737495131825</v>
      </c>
      <c r="AF2733">
        <v>1788</v>
      </c>
      <c r="AG2733">
        <v>210</v>
      </c>
      <c r="AH2733">
        <v>0</v>
      </c>
      <c r="AI2733">
        <v>350</v>
      </c>
      <c r="AJ2733">
        <v>8554</v>
      </c>
      <c r="AK2733">
        <v>2129</v>
      </c>
      <c r="AL2733">
        <v>10160</v>
      </c>
      <c r="AM2733">
        <v>1</v>
      </c>
      <c r="AN2733">
        <v>9872</v>
      </c>
      <c r="AO2733">
        <v>3326</v>
      </c>
    </row>
    <row r="2734" spans="1:41">
      <c r="A2734">
        <v>11</v>
      </c>
      <c r="B2734">
        <v>155</v>
      </c>
      <c r="C2734">
        <v>2017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99</v>
      </c>
      <c r="M2734">
        <v>99</v>
      </c>
      <c r="N2734">
        <v>95</v>
      </c>
      <c r="O2734">
        <v>99</v>
      </c>
      <c r="P2734">
        <v>9999</v>
      </c>
      <c r="Q2734">
        <v>1919</v>
      </c>
      <c r="R2734">
        <v>57038</v>
      </c>
      <c r="S2734">
        <v>57036</v>
      </c>
      <c r="T2734">
        <v>15.28409130754935</v>
      </c>
      <c r="U2734">
        <v>59.300301563924563</v>
      </c>
      <c r="V2734">
        <v>105.22142142534904</v>
      </c>
      <c r="W2734">
        <v>97.115974121607522</v>
      </c>
      <c r="X2734">
        <v>3.5099407412602126</v>
      </c>
      <c r="Y2734">
        <v>7.0198814825204252</v>
      </c>
      <c r="Z2734">
        <v>46.041235667449762</v>
      </c>
      <c r="AA2734">
        <v>1.4025774265222311</v>
      </c>
      <c r="AB2734">
        <v>2.3229449554900783</v>
      </c>
      <c r="AC2734">
        <v>-0.69230357174485646</v>
      </c>
      <c r="AD2734">
        <v>3.6102399210074072</v>
      </c>
      <c r="AE2734">
        <v>4.3381978769142515</v>
      </c>
      <c r="AF2734">
        <v>730</v>
      </c>
      <c r="AG2734">
        <v>76</v>
      </c>
      <c r="AH2734">
        <v>0</v>
      </c>
      <c r="AI2734">
        <v>153</v>
      </c>
      <c r="AJ2734">
        <v>3423</v>
      </c>
      <c r="AK2734">
        <v>834</v>
      </c>
      <c r="AL2734">
        <v>4188</v>
      </c>
      <c r="AM2734">
        <v>2</v>
      </c>
      <c r="AN2734">
        <v>4528</v>
      </c>
      <c r="AO2734">
        <v>1402</v>
      </c>
    </row>
    <row r="2735" spans="1:41">
      <c r="A2735">
        <v>11</v>
      </c>
      <c r="B2735">
        <v>156</v>
      </c>
      <c r="C2735">
        <v>2017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99</v>
      </c>
      <c r="M2735">
        <v>99</v>
      </c>
      <c r="N2735">
        <v>100</v>
      </c>
      <c r="O2735">
        <v>99</v>
      </c>
      <c r="P2735">
        <v>9999</v>
      </c>
      <c r="Q2735">
        <v>1689</v>
      </c>
      <c r="R2735">
        <v>20683</v>
      </c>
      <c r="S2735">
        <v>20682</v>
      </c>
      <c r="T2735">
        <v>15.250737320504761</v>
      </c>
      <c r="U2735">
        <v>59.225800212745369</v>
      </c>
      <c r="V2735">
        <v>110.65362367536093</v>
      </c>
      <c r="W2735">
        <v>102.12835315733508</v>
      </c>
      <c r="X2735">
        <v>4.9509258811584393</v>
      </c>
      <c r="Y2735">
        <v>9.9018517623168787</v>
      </c>
      <c r="Z2735">
        <v>43.499492336701636</v>
      </c>
      <c r="AA2735">
        <v>1.4197934521778051</v>
      </c>
      <c r="AB2735">
        <v>2.3258356163967169</v>
      </c>
      <c r="AC2735">
        <v>0.17408099791536219</v>
      </c>
      <c r="AD2735">
        <v>1.3091376325641897</v>
      </c>
      <c r="AE2735">
        <v>1.6542779806171271</v>
      </c>
      <c r="AF2735">
        <v>314</v>
      </c>
      <c r="AG2735">
        <v>26</v>
      </c>
      <c r="AH2735">
        <v>0</v>
      </c>
      <c r="AI2735">
        <v>78</v>
      </c>
      <c r="AJ2735">
        <v>1284</v>
      </c>
      <c r="AK2735">
        <v>334</v>
      </c>
      <c r="AL2735">
        <v>1514</v>
      </c>
      <c r="AM2735">
        <v>1</v>
      </c>
      <c r="AN2735">
        <v>1791</v>
      </c>
      <c r="AO2735">
        <v>608</v>
      </c>
    </row>
    <row r="2736" spans="1:41">
      <c r="A2736">
        <v>11</v>
      </c>
      <c r="B2736">
        <v>157</v>
      </c>
      <c r="C2736">
        <v>2017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99</v>
      </c>
      <c r="M2736">
        <v>99</v>
      </c>
      <c r="N2736">
        <v>105</v>
      </c>
      <c r="O2736">
        <v>99</v>
      </c>
      <c r="P2736">
        <v>9999</v>
      </c>
      <c r="Q2736">
        <v>1272</v>
      </c>
      <c r="R2736">
        <v>8534</v>
      </c>
      <c r="S2736">
        <v>8534</v>
      </c>
      <c r="T2736">
        <v>14.408483712209984</v>
      </c>
      <c r="U2736">
        <v>57.721467072884941</v>
      </c>
      <c r="V2736">
        <v>116.13853044897655</v>
      </c>
      <c r="W2736">
        <v>107.19586360440606</v>
      </c>
      <c r="X2736">
        <v>5.5073822357628321</v>
      </c>
      <c r="Y2736">
        <v>11.014764471525664</v>
      </c>
      <c r="Z2736">
        <v>44.352003749707038</v>
      </c>
      <c r="AA2736">
        <v>1.4293208346628303</v>
      </c>
      <c r="AB2736">
        <v>2.9965007173969727</v>
      </c>
      <c r="AC2736">
        <v>-23.866604798360168</v>
      </c>
      <c r="AD2736">
        <v>0.54016247915209537</v>
      </c>
      <c r="AE2736">
        <v>0.71647376474639635</v>
      </c>
      <c r="AF2736">
        <v>146</v>
      </c>
      <c r="AG2736">
        <v>9</v>
      </c>
      <c r="AH2736">
        <v>0</v>
      </c>
      <c r="AI2736">
        <v>38</v>
      </c>
      <c r="AJ2736">
        <v>569</v>
      </c>
      <c r="AK2736">
        <v>130</v>
      </c>
      <c r="AL2736">
        <v>667</v>
      </c>
      <c r="AM2736">
        <v>0</v>
      </c>
      <c r="AN2736">
        <v>768</v>
      </c>
      <c r="AO2736">
        <v>244</v>
      </c>
    </row>
    <row r="2737" spans="1:41">
      <c r="A2737">
        <v>11</v>
      </c>
      <c r="B2737">
        <v>158</v>
      </c>
      <c r="C2737">
        <v>2017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99</v>
      </c>
      <c r="M2737">
        <v>99</v>
      </c>
      <c r="N2737">
        <v>110</v>
      </c>
      <c r="O2737">
        <v>99</v>
      </c>
      <c r="P2737">
        <v>9999</v>
      </c>
      <c r="Q2737">
        <v>873</v>
      </c>
      <c r="R2737">
        <v>4493</v>
      </c>
      <c r="S2737">
        <v>4493</v>
      </c>
      <c r="T2737">
        <v>13.993322946806147</v>
      </c>
      <c r="U2737">
        <v>56.966614734030721</v>
      </c>
      <c r="V2737">
        <v>121.670112096848</v>
      </c>
      <c r="W2737">
        <v>112.30151346539036</v>
      </c>
      <c r="X2737">
        <v>4.807478299577121</v>
      </c>
      <c r="Y2737">
        <v>9.6149565991542421</v>
      </c>
      <c r="Z2737">
        <v>45.604273314044065</v>
      </c>
      <c r="AA2737">
        <v>1.4636655603678079</v>
      </c>
      <c r="AB2737">
        <v>3.151172671828653</v>
      </c>
      <c r="AC2737">
        <v>-1.2014390496939069</v>
      </c>
      <c r="AD2737">
        <v>0.28438598767639622</v>
      </c>
      <c r="AE2737">
        <v>0.39517699478385743</v>
      </c>
      <c r="AF2737">
        <v>90</v>
      </c>
      <c r="AG2737">
        <v>2</v>
      </c>
      <c r="AH2737">
        <v>0</v>
      </c>
      <c r="AI2737">
        <v>22</v>
      </c>
      <c r="AJ2737">
        <v>285</v>
      </c>
      <c r="AK2737">
        <v>59</v>
      </c>
      <c r="AL2737">
        <v>294</v>
      </c>
      <c r="AM2737">
        <v>0</v>
      </c>
      <c r="AN2737">
        <v>326</v>
      </c>
      <c r="AO2737">
        <v>134</v>
      </c>
    </row>
    <row r="2738" spans="1:41">
      <c r="A2738">
        <v>11</v>
      </c>
      <c r="B2738">
        <v>159</v>
      </c>
      <c r="C2738">
        <v>2017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99</v>
      </c>
      <c r="M2738">
        <v>99</v>
      </c>
      <c r="N2738">
        <v>115</v>
      </c>
      <c r="O2738">
        <v>99</v>
      </c>
      <c r="P2738">
        <v>9999</v>
      </c>
      <c r="Q2738">
        <v>596</v>
      </c>
      <c r="R2738">
        <v>2413</v>
      </c>
      <c r="S2738">
        <v>2413</v>
      </c>
      <c r="T2738">
        <v>13.982594280978031</v>
      </c>
      <c r="U2738">
        <v>56.950269374222962</v>
      </c>
      <c r="V2738">
        <v>127.04783003225133</v>
      </c>
      <c r="W2738">
        <v>117.2651471197678</v>
      </c>
      <c r="X2738">
        <v>3.8126813095731449</v>
      </c>
      <c r="Y2738">
        <v>7.6253626191462898</v>
      </c>
      <c r="Z2738">
        <v>36.966431827600488</v>
      </c>
      <c r="AA2738">
        <v>1.4525537870468372</v>
      </c>
      <c r="AB2738">
        <v>3.2045885257092697</v>
      </c>
      <c r="AC2738">
        <v>4.2691634538778498</v>
      </c>
      <c r="AD2738">
        <v>0.15273166887672912</v>
      </c>
      <c r="AE2738">
        <v>0.22161334097607399</v>
      </c>
      <c r="AF2738">
        <v>39</v>
      </c>
      <c r="AG2738">
        <v>1</v>
      </c>
      <c r="AH2738">
        <v>0</v>
      </c>
      <c r="AI2738">
        <v>14</v>
      </c>
      <c r="AJ2738">
        <v>118</v>
      </c>
      <c r="AK2738">
        <v>27</v>
      </c>
      <c r="AL2738">
        <v>143</v>
      </c>
      <c r="AM2738">
        <v>1</v>
      </c>
      <c r="AN2738">
        <v>188</v>
      </c>
      <c r="AO2738">
        <v>54</v>
      </c>
    </row>
    <row r="2739" spans="1:41">
      <c r="A2739">
        <v>11</v>
      </c>
      <c r="B2739">
        <v>160</v>
      </c>
      <c r="C2739">
        <v>2017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99</v>
      </c>
      <c r="M2739">
        <v>99</v>
      </c>
      <c r="N2739">
        <v>120</v>
      </c>
      <c r="O2739">
        <v>99</v>
      </c>
      <c r="P2739">
        <v>9999</v>
      </c>
      <c r="Q2739">
        <v>466</v>
      </c>
      <c r="R2739">
        <v>1367</v>
      </c>
      <c r="S2739">
        <v>1367</v>
      </c>
      <c r="T2739">
        <v>14.06144842721287</v>
      </c>
      <c r="U2739">
        <v>57.076079005120704</v>
      </c>
      <c r="V2739">
        <v>132.47378027661779</v>
      </c>
      <c r="W2739">
        <v>122.2732991953183</v>
      </c>
      <c r="X2739">
        <v>4.6086320409656176</v>
      </c>
      <c r="Y2739">
        <v>9.2172640819312353</v>
      </c>
      <c r="Z2739">
        <v>24.579370885149956</v>
      </c>
      <c r="AA2739">
        <v>1.4519505888589312</v>
      </c>
      <c r="AB2739">
        <v>3.4301566975310944</v>
      </c>
      <c r="AC2739">
        <v>-0.31907135447013241</v>
      </c>
      <c r="AD2739">
        <v>8.6524737403435054E-2</v>
      </c>
      <c r="AE2739">
        <v>0.13090908024055797</v>
      </c>
      <c r="AF2739">
        <v>29</v>
      </c>
      <c r="AG2739">
        <v>0</v>
      </c>
      <c r="AH2739">
        <v>0</v>
      </c>
      <c r="AI2739">
        <v>8</v>
      </c>
      <c r="AJ2739">
        <v>70</v>
      </c>
      <c r="AK2739">
        <v>20</v>
      </c>
      <c r="AL2739">
        <v>83</v>
      </c>
      <c r="AM2739">
        <v>0</v>
      </c>
      <c r="AN2739">
        <v>82</v>
      </c>
      <c r="AO2739">
        <v>37</v>
      </c>
    </row>
    <row r="2740" spans="1:41">
      <c r="A2740">
        <v>11</v>
      </c>
      <c r="B2740">
        <v>161</v>
      </c>
      <c r="C2740">
        <v>2017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99</v>
      </c>
      <c r="M2740">
        <v>99</v>
      </c>
      <c r="N2740">
        <v>125</v>
      </c>
      <c r="O2740">
        <v>99</v>
      </c>
      <c r="P2740">
        <v>9999</v>
      </c>
      <c r="Q2740">
        <v>6</v>
      </c>
      <c r="R2740">
        <v>3</v>
      </c>
      <c r="S2740">
        <v>3</v>
      </c>
      <c r="T2740">
        <v>13</v>
      </c>
      <c r="U2740">
        <v>56.33333333333335</v>
      </c>
      <c r="V2740">
        <v>156.1213434452871</v>
      </c>
      <c r="W2740">
        <v>144.10000000000002</v>
      </c>
      <c r="X2740">
        <v>0</v>
      </c>
      <c r="Y2740">
        <v>0</v>
      </c>
      <c r="Z2740">
        <v>66.666666666666686</v>
      </c>
      <c r="AA2740">
        <v>6.9756720106378447</v>
      </c>
      <c r="AB2740">
        <v>2.4944382578492541</v>
      </c>
      <c r="AC2740">
        <v>-78.159198521654716</v>
      </c>
      <c r="AD2740">
        <v>1.8988603673028903E-4</v>
      </c>
      <c r="AE2740">
        <v>3.3857498036461882E-4</v>
      </c>
      <c r="AF2740">
        <v>1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1</v>
      </c>
      <c r="AO2740">
        <v>0</v>
      </c>
    </row>
    <row r="2741" spans="1:41">
      <c r="A2741">
        <v>11</v>
      </c>
      <c r="B2741">
        <v>162</v>
      </c>
      <c r="C2741">
        <v>2016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99</v>
      </c>
      <c r="M2741">
        <v>99</v>
      </c>
      <c r="N2741">
        <v>40</v>
      </c>
      <c r="O2741">
        <v>99</v>
      </c>
      <c r="P2741">
        <v>9999</v>
      </c>
      <c r="Q2741">
        <v>1536</v>
      </c>
      <c r="R2741">
        <v>18742</v>
      </c>
      <c r="S2741">
        <v>18597</v>
      </c>
      <c r="T2741">
        <v>16.48479351189841</v>
      </c>
      <c r="U2741">
        <v>63.222509006829043</v>
      </c>
      <c r="V2741">
        <v>54.282045864059775</v>
      </c>
      <c r="W2741">
        <v>49.761698123353312</v>
      </c>
      <c r="X2741">
        <v>2.987941521715932</v>
      </c>
      <c r="Y2741">
        <v>5.9758830434318639</v>
      </c>
      <c r="Z2741">
        <v>64.93437199871947</v>
      </c>
      <c r="AA2741">
        <v>4.0472971826598236</v>
      </c>
      <c r="AB2741">
        <v>3.1897330332909055</v>
      </c>
      <c r="AC2741">
        <v>-5.8706269162879758</v>
      </c>
      <c r="AD2741">
        <v>1.1851437782006768</v>
      </c>
      <c r="AE2741">
        <v>0.72378499499488769</v>
      </c>
      <c r="AF2741">
        <v>1174</v>
      </c>
      <c r="AG2741">
        <v>9</v>
      </c>
      <c r="AH2741">
        <v>0</v>
      </c>
      <c r="AI2741">
        <v>763</v>
      </c>
      <c r="AJ2741">
        <v>2172</v>
      </c>
      <c r="AK2741">
        <v>802</v>
      </c>
      <c r="AL2741">
        <v>1522</v>
      </c>
      <c r="AM2741">
        <v>2</v>
      </c>
      <c r="AN2741">
        <v>1384</v>
      </c>
      <c r="AO2741">
        <v>619</v>
      </c>
    </row>
    <row r="2742" spans="1:41">
      <c r="A2742">
        <v>11</v>
      </c>
      <c r="B2742">
        <v>163</v>
      </c>
      <c r="C2742">
        <v>2016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99</v>
      </c>
      <c r="M2742">
        <v>99</v>
      </c>
      <c r="N2742">
        <v>55</v>
      </c>
      <c r="O2742">
        <v>99</v>
      </c>
      <c r="P2742">
        <v>9999</v>
      </c>
      <c r="Q2742">
        <v>1822</v>
      </c>
      <c r="R2742">
        <v>43672.5</v>
      </c>
      <c r="S2742">
        <v>43663.5</v>
      </c>
      <c r="T2742">
        <v>16.429526589959355</v>
      </c>
      <c r="U2742">
        <v>62.356705257251477</v>
      </c>
      <c r="V2742">
        <v>64.871263004555217</v>
      </c>
      <c r="W2742">
        <v>59.863845088002009</v>
      </c>
      <c r="X2742">
        <v>3.9727517316389025</v>
      </c>
      <c r="Y2742">
        <v>7.945503463277805</v>
      </c>
      <c r="Z2742">
        <v>65.78624992844469</v>
      </c>
      <c r="AA2742">
        <v>2.2262747819066999</v>
      </c>
      <c r="AB2742">
        <v>3.1420440362144344</v>
      </c>
      <c r="AC2742">
        <v>-8.4340806594597382</v>
      </c>
      <c r="AD2742">
        <v>2.7616151773273434</v>
      </c>
      <c r="AE2742">
        <v>2.0443471519228562</v>
      </c>
      <c r="AF2742">
        <v>2215</v>
      </c>
      <c r="AG2742">
        <v>24</v>
      </c>
      <c r="AH2742">
        <v>0</v>
      </c>
      <c r="AI2742">
        <v>1239</v>
      </c>
      <c r="AJ2742">
        <v>4796</v>
      </c>
      <c r="AK2742">
        <v>1433</v>
      </c>
      <c r="AL2742">
        <v>3836</v>
      </c>
      <c r="AM2742">
        <v>3</v>
      </c>
      <c r="AN2742">
        <v>3190</v>
      </c>
      <c r="AO2742">
        <v>1561</v>
      </c>
    </row>
    <row r="2743" spans="1:41">
      <c r="A2743">
        <v>11</v>
      </c>
      <c r="B2743">
        <v>164</v>
      </c>
      <c r="C2743">
        <v>2016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99</v>
      </c>
      <c r="M2743">
        <v>99</v>
      </c>
      <c r="N2743">
        <v>63</v>
      </c>
      <c r="O2743">
        <v>99</v>
      </c>
      <c r="P2743">
        <v>9999</v>
      </c>
      <c r="Q2743">
        <v>1670</v>
      </c>
      <c r="R2743">
        <v>22149</v>
      </c>
      <c r="S2743">
        <v>22147</v>
      </c>
      <c r="T2743">
        <v>16.321143166734391</v>
      </c>
      <c r="U2743">
        <v>61.899218855826959</v>
      </c>
      <c r="V2743">
        <v>69.462648399610231</v>
      </c>
      <c r="W2743">
        <v>64.108308122996462</v>
      </c>
      <c r="X2743">
        <v>3.7473475100456008</v>
      </c>
      <c r="Y2743">
        <v>7.4946950200912017</v>
      </c>
      <c r="Z2743">
        <v>65.248995439974721</v>
      </c>
      <c r="AA2743">
        <v>0.57520725067927259</v>
      </c>
      <c r="AB2743">
        <v>3.0648611898832474</v>
      </c>
      <c r="AC2743">
        <v>-2.9903894593239162</v>
      </c>
      <c r="AD2743">
        <v>1.4005842249155265</v>
      </c>
      <c r="AE2743">
        <v>1.110454359129496</v>
      </c>
      <c r="AF2743">
        <v>956</v>
      </c>
      <c r="AG2743">
        <v>10</v>
      </c>
      <c r="AH2743">
        <v>0</v>
      </c>
      <c r="AI2743">
        <v>444</v>
      </c>
      <c r="AJ2743">
        <v>2348</v>
      </c>
      <c r="AK2743">
        <v>600</v>
      </c>
      <c r="AL2743">
        <v>1912</v>
      </c>
      <c r="AM2743">
        <v>2</v>
      </c>
      <c r="AN2743">
        <v>1546</v>
      </c>
      <c r="AO2743">
        <v>762</v>
      </c>
    </row>
    <row r="2744" spans="1:41">
      <c r="A2744">
        <v>11</v>
      </c>
      <c r="B2744">
        <v>165</v>
      </c>
      <c r="C2744">
        <v>2016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99</v>
      </c>
      <c r="M2744">
        <v>99</v>
      </c>
      <c r="N2744">
        <v>65</v>
      </c>
      <c r="O2744">
        <v>99</v>
      </c>
      <c r="P2744">
        <v>9999</v>
      </c>
      <c r="Q2744">
        <v>1728</v>
      </c>
      <c r="R2744">
        <v>30711</v>
      </c>
      <c r="S2744">
        <v>30707</v>
      </c>
      <c r="T2744">
        <v>16.239067435120965</v>
      </c>
      <c r="U2744">
        <v>61.614094506138649</v>
      </c>
      <c r="V2744">
        <v>71.632235350929633</v>
      </c>
      <c r="W2744">
        <v>66.107962353860657</v>
      </c>
      <c r="X2744">
        <v>3.5589853798313302</v>
      </c>
      <c r="Y2744">
        <v>7.1179707596626605</v>
      </c>
      <c r="Z2744">
        <v>65.670281006805382</v>
      </c>
      <c r="AA2744">
        <v>0.5663086444182226</v>
      </c>
      <c r="AB2744">
        <v>3.0508175199816994</v>
      </c>
      <c r="AC2744">
        <v>-3.8121514483329424</v>
      </c>
      <c r="AD2744">
        <v>1.9419992835514353</v>
      </c>
      <c r="AE2744">
        <v>1.5876788232324053</v>
      </c>
      <c r="AF2744">
        <v>1108</v>
      </c>
      <c r="AG2744">
        <v>16</v>
      </c>
      <c r="AH2744">
        <v>0</v>
      </c>
      <c r="AI2744">
        <v>512</v>
      </c>
      <c r="AJ2744">
        <v>3127</v>
      </c>
      <c r="AK2744">
        <v>818</v>
      </c>
      <c r="AL2744">
        <v>2689</v>
      </c>
      <c r="AM2744">
        <v>2</v>
      </c>
      <c r="AN2744">
        <v>2113</v>
      </c>
      <c r="AO2744">
        <v>957</v>
      </c>
    </row>
    <row r="2745" spans="1:41">
      <c r="A2745">
        <v>11</v>
      </c>
      <c r="B2745">
        <v>166</v>
      </c>
      <c r="C2745">
        <v>2016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99</v>
      </c>
      <c r="M2745">
        <v>99</v>
      </c>
      <c r="N2745">
        <v>67</v>
      </c>
      <c r="O2745">
        <v>99</v>
      </c>
      <c r="P2745">
        <v>9999</v>
      </c>
      <c r="Q2745">
        <v>1795</v>
      </c>
      <c r="R2745">
        <v>41011</v>
      </c>
      <c r="S2745">
        <v>41004</v>
      </c>
      <c r="T2745">
        <v>16.155689936846215</v>
      </c>
      <c r="U2745">
        <v>61.362184177153445</v>
      </c>
      <c r="V2745">
        <v>73.794718967778905</v>
      </c>
      <c r="W2745">
        <v>68.100877963126166</v>
      </c>
      <c r="X2745">
        <v>3.3454439052937013</v>
      </c>
      <c r="Y2745">
        <v>6.6908878105874026</v>
      </c>
      <c r="Z2745">
        <v>65.014264465631186</v>
      </c>
      <c r="AA2745">
        <v>0.5737959062675102</v>
      </c>
      <c r="AB2745">
        <v>3.0236451634989554</v>
      </c>
      <c r="AC2745">
        <v>-3.2415452206114983</v>
      </c>
      <c r="AD2745">
        <v>2.5933161609106805</v>
      </c>
      <c r="AE2745">
        <v>2.1839889051445125</v>
      </c>
      <c r="AF2745">
        <v>1424</v>
      </c>
      <c r="AG2745">
        <v>14</v>
      </c>
      <c r="AH2745">
        <v>0</v>
      </c>
      <c r="AI2745">
        <v>630</v>
      </c>
      <c r="AJ2745">
        <v>3900</v>
      </c>
      <c r="AK2745">
        <v>987</v>
      </c>
      <c r="AL2745">
        <v>3386</v>
      </c>
      <c r="AM2745">
        <v>2</v>
      </c>
      <c r="AN2745">
        <v>2607</v>
      </c>
      <c r="AO2745">
        <v>1305</v>
      </c>
    </row>
    <row r="2746" spans="1:41">
      <c r="A2746">
        <v>11</v>
      </c>
      <c r="B2746">
        <v>167</v>
      </c>
      <c r="C2746">
        <v>2016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99</v>
      </c>
      <c r="M2746">
        <v>99</v>
      </c>
      <c r="N2746">
        <v>69</v>
      </c>
      <c r="O2746">
        <v>99</v>
      </c>
      <c r="P2746">
        <v>9999</v>
      </c>
      <c r="Q2746">
        <v>1815</v>
      </c>
      <c r="R2746">
        <v>53486</v>
      </c>
      <c r="S2746">
        <v>53483</v>
      </c>
      <c r="T2746">
        <v>16.061735781325957</v>
      </c>
      <c r="U2746">
        <v>61.088458014696258</v>
      </c>
      <c r="V2746">
        <v>75.951190249714998</v>
      </c>
      <c r="W2746">
        <v>70.099022119178002</v>
      </c>
      <c r="X2746">
        <v>3.3017986015031977</v>
      </c>
      <c r="Y2746">
        <v>6.6035972030063954</v>
      </c>
      <c r="Z2746">
        <v>64.80013461466551</v>
      </c>
      <c r="AA2746">
        <v>0.57367732720325604</v>
      </c>
      <c r="AB2746">
        <v>2.9824775596312394</v>
      </c>
      <c r="AC2746">
        <v>-1.6829873767183028</v>
      </c>
      <c r="AD2746">
        <v>3.3821683982948154</v>
      </c>
      <c r="AE2746">
        <v>2.9322379592507479</v>
      </c>
      <c r="AF2746">
        <v>1612</v>
      </c>
      <c r="AG2746">
        <v>22</v>
      </c>
      <c r="AH2746">
        <v>1</v>
      </c>
      <c r="AI2746">
        <v>569</v>
      </c>
      <c r="AJ2746">
        <v>5065</v>
      </c>
      <c r="AK2746">
        <v>1350</v>
      </c>
      <c r="AL2746">
        <v>4556</v>
      </c>
      <c r="AM2746">
        <v>3</v>
      </c>
      <c r="AN2746">
        <v>3307</v>
      </c>
      <c r="AO2746">
        <v>1664</v>
      </c>
    </row>
    <row r="2747" spans="1:41">
      <c r="A2747">
        <v>11</v>
      </c>
      <c r="B2747">
        <v>168</v>
      </c>
      <c r="C2747">
        <v>2016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99</v>
      </c>
      <c r="M2747">
        <v>99</v>
      </c>
      <c r="N2747">
        <v>71</v>
      </c>
      <c r="O2747">
        <v>99</v>
      </c>
      <c r="P2747">
        <v>9999</v>
      </c>
      <c r="Q2747">
        <v>1840</v>
      </c>
      <c r="R2747">
        <v>71455</v>
      </c>
      <c r="S2747">
        <v>71454</v>
      </c>
      <c r="T2747">
        <v>15.96298369603247</v>
      </c>
      <c r="U2747">
        <v>60.820122036554991</v>
      </c>
      <c r="V2747">
        <v>78.070829103367956</v>
      </c>
      <c r="W2747">
        <v>72.058356425112194</v>
      </c>
      <c r="X2747">
        <v>3.1320411447764327</v>
      </c>
      <c r="Y2747">
        <v>6.2640822895528654</v>
      </c>
      <c r="Z2747">
        <v>65.257854593800303</v>
      </c>
      <c r="AA2747">
        <v>0.58237621328111988</v>
      </c>
      <c r="AB2747">
        <v>2.9543058844375052</v>
      </c>
      <c r="AC2747">
        <v>-2.2852561166247969</v>
      </c>
      <c r="AD2747">
        <v>4.5184317933694063</v>
      </c>
      <c r="AE2747">
        <v>4.0270070485988434</v>
      </c>
      <c r="AF2747">
        <v>1895</v>
      </c>
      <c r="AG2747">
        <v>33</v>
      </c>
      <c r="AH2747">
        <v>0</v>
      </c>
      <c r="AI2747">
        <v>642</v>
      </c>
      <c r="AJ2747">
        <v>6370</v>
      </c>
      <c r="AK2747">
        <v>1778</v>
      </c>
      <c r="AL2747">
        <v>5855</v>
      </c>
      <c r="AM2747">
        <v>5</v>
      </c>
      <c r="AN2747">
        <v>4179</v>
      </c>
      <c r="AO2747">
        <v>2081</v>
      </c>
    </row>
    <row r="2748" spans="1:41">
      <c r="A2748">
        <v>11</v>
      </c>
      <c r="B2748">
        <v>169</v>
      </c>
      <c r="C2748">
        <v>2016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99</v>
      </c>
      <c r="M2748">
        <v>99</v>
      </c>
      <c r="N2748">
        <v>73</v>
      </c>
      <c r="O2748">
        <v>99</v>
      </c>
      <c r="P2748">
        <v>9999</v>
      </c>
      <c r="Q2748">
        <v>1879</v>
      </c>
      <c r="R2748">
        <v>87368</v>
      </c>
      <c r="S2748">
        <v>87365</v>
      </c>
      <c r="T2748">
        <v>15.883767512132597</v>
      </c>
      <c r="U2748">
        <v>60.624323241572718</v>
      </c>
      <c r="V2748">
        <v>80.261879355854262</v>
      </c>
      <c r="W2748">
        <v>74.079154123505361</v>
      </c>
      <c r="X2748">
        <v>2.9209779324237704</v>
      </c>
      <c r="Y2748">
        <v>5.8419558648475407</v>
      </c>
      <c r="Z2748">
        <v>63.620547568903923</v>
      </c>
      <c r="AA2748">
        <v>0.57577426264562803</v>
      </c>
      <c r="AB2748">
        <v>2.9078384882297046</v>
      </c>
      <c r="AC2748">
        <v>-1.9506743163658939</v>
      </c>
      <c r="AD2748">
        <v>5.5246847515652968</v>
      </c>
      <c r="AE2748">
        <v>5.0618000755634611</v>
      </c>
      <c r="AF2748">
        <v>2048</v>
      </c>
      <c r="AG2748">
        <v>34</v>
      </c>
      <c r="AH2748">
        <v>0</v>
      </c>
      <c r="AI2748">
        <v>680</v>
      </c>
      <c r="AJ2748">
        <v>7835</v>
      </c>
      <c r="AK2748">
        <v>2083</v>
      </c>
      <c r="AL2748">
        <v>7124</v>
      </c>
      <c r="AM2748">
        <v>5</v>
      </c>
      <c r="AN2748">
        <v>5039</v>
      </c>
      <c r="AO2748">
        <v>2411</v>
      </c>
    </row>
    <row r="2749" spans="1:41">
      <c r="A2749">
        <v>11</v>
      </c>
      <c r="B2749">
        <v>170</v>
      </c>
      <c r="C2749">
        <v>2016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99</v>
      </c>
      <c r="M2749">
        <v>99</v>
      </c>
      <c r="N2749">
        <v>75</v>
      </c>
      <c r="O2749">
        <v>99</v>
      </c>
      <c r="P2749">
        <v>9999</v>
      </c>
      <c r="Q2749">
        <v>1871</v>
      </c>
      <c r="R2749">
        <v>111719</v>
      </c>
      <c r="S2749">
        <v>111717</v>
      </c>
      <c r="T2749">
        <v>15.798431779733082</v>
      </c>
      <c r="U2749">
        <v>60.397629725108992</v>
      </c>
      <c r="V2749">
        <v>82.419620091171808</v>
      </c>
      <c r="W2749">
        <v>76.07196219017635</v>
      </c>
      <c r="X2749">
        <v>2.8786509009210604</v>
      </c>
      <c r="Y2749">
        <v>5.7573018018421207</v>
      </c>
      <c r="Z2749">
        <v>63.309732453745561</v>
      </c>
      <c r="AA2749">
        <v>0.57441650728549953</v>
      </c>
      <c r="AB2749">
        <v>2.8518166064324033</v>
      </c>
      <c r="AC2749">
        <v>-1.5905424103150845</v>
      </c>
      <c r="AD2749">
        <v>7.0645116720094681</v>
      </c>
      <c r="AE2749">
        <v>6.6468423055961088</v>
      </c>
      <c r="AF2749">
        <v>2255</v>
      </c>
      <c r="AG2749">
        <v>84</v>
      </c>
      <c r="AH2749">
        <v>1</v>
      </c>
      <c r="AI2749">
        <v>699</v>
      </c>
      <c r="AJ2749">
        <v>9597</v>
      </c>
      <c r="AK2749">
        <v>2513</v>
      </c>
      <c r="AL2749">
        <v>8630</v>
      </c>
      <c r="AM2749">
        <v>8</v>
      </c>
      <c r="AN2749">
        <v>6184</v>
      </c>
      <c r="AO2749">
        <v>2972</v>
      </c>
    </row>
    <row r="2750" spans="1:41">
      <c r="A2750">
        <v>11</v>
      </c>
      <c r="B2750">
        <v>171</v>
      </c>
      <c r="C2750">
        <v>2016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99</v>
      </c>
      <c r="M2750">
        <v>99</v>
      </c>
      <c r="N2750">
        <v>77</v>
      </c>
      <c r="O2750">
        <v>99</v>
      </c>
      <c r="P2750">
        <v>9999</v>
      </c>
      <c r="Q2750">
        <v>1892</v>
      </c>
      <c r="R2750">
        <v>124956</v>
      </c>
      <c r="S2750">
        <v>124955</v>
      </c>
      <c r="T2750">
        <v>15.7288965715932</v>
      </c>
      <c r="U2750">
        <v>60.232139570245273</v>
      </c>
      <c r="V2750">
        <v>84.596045042087056</v>
      </c>
      <c r="W2750">
        <v>78.081518146533242</v>
      </c>
      <c r="X2750">
        <v>2.7873811581676757</v>
      </c>
      <c r="Y2750">
        <v>5.5747623163353515</v>
      </c>
      <c r="Z2750">
        <v>62.289125772271845</v>
      </c>
      <c r="AA2750">
        <v>0.57616925801645757</v>
      </c>
      <c r="AB2750">
        <v>2.7929258451320997</v>
      </c>
      <c r="AC2750">
        <v>-1.4003054301001188</v>
      </c>
      <c r="AD2750">
        <v>7.9015487113885294</v>
      </c>
      <c r="AE2750">
        <v>7.630858134321822</v>
      </c>
      <c r="AF2750">
        <v>2256</v>
      </c>
      <c r="AG2750">
        <v>71</v>
      </c>
      <c r="AH2750">
        <v>1</v>
      </c>
      <c r="AI2750">
        <v>684</v>
      </c>
      <c r="AJ2750">
        <v>10364</v>
      </c>
      <c r="AK2750">
        <v>2795</v>
      </c>
      <c r="AL2750">
        <v>9420</v>
      </c>
      <c r="AM2750">
        <v>7</v>
      </c>
      <c r="AN2750">
        <v>6767</v>
      </c>
      <c r="AO2750">
        <v>3201</v>
      </c>
    </row>
    <row r="2751" spans="1:41">
      <c r="A2751">
        <v>11</v>
      </c>
      <c r="B2751">
        <v>172</v>
      </c>
      <c r="C2751">
        <v>2016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99</v>
      </c>
      <c r="M2751">
        <v>99</v>
      </c>
      <c r="N2751">
        <v>79</v>
      </c>
      <c r="O2751">
        <v>99</v>
      </c>
      <c r="P2751">
        <v>9999</v>
      </c>
      <c r="Q2751">
        <v>1920</v>
      </c>
      <c r="R2751">
        <v>139855</v>
      </c>
      <c r="S2751">
        <v>139854</v>
      </c>
      <c r="T2751">
        <v>15.65417754102463</v>
      </c>
      <c r="U2751">
        <v>60.056551832625431</v>
      </c>
      <c r="V2751">
        <v>86.76518807627113</v>
      </c>
      <c r="W2751">
        <v>80.083692279091366</v>
      </c>
      <c r="X2751">
        <v>2.5912552286296524</v>
      </c>
      <c r="Y2751">
        <v>5.1825104572593048</v>
      </c>
      <c r="Z2751">
        <v>61.390726109184513</v>
      </c>
      <c r="AA2751">
        <v>0.58135347431213613</v>
      </c>
      <c r="AB2751">
        <v>2.7418702402456394</v>
      </c>
      <c r="AC2751">
        <v>-1.6958141191813103</v>
      </c>
      <c r="AD2751">
        <v>8.8436817362210913</v>
      </c>
      <c r="AE2751">
        <v>8.7597250037438581</v>
      </c>
      <c r="AF2751">
        <v>2230</v>
      </c>
      <c r="AG2751">
        <v>89</v>
      </c>
      <c r="AH2751">
        <v>1</v>
      </c>
      <c r="AI2751">
        <v>626</v>
      </c>
      <c r="AJ2751">
        <v>11352</v>
      </c>
      <c r="AK2751">
        <v>2960</v>
      </c>
      <c r="AL2751">
        <v>10439</v>
      </c>
      <c r="AM2751">
        <v>14</v>
      </c>
      <c r="AN2751">
        <v>7419</v>
      </c>
      <c r="AO2751">
        <v>3325</v>
      </c>
    </row>
    <row r="2752" spans="1:41">
      <c r="A2752">
        <v>11</v>
      </c>
      <c r="B2752">
        <v>173</v>
      </c>
      <c r="C2752">
        <v>2016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99</v>
      </c>
      <c r="M2752">
        <v>99</v>
      </c>
      <c r="N2752">
        <v>81</v>
      </c>
      <c r="O2752">
        <v>99</v>
      </c>
      <c r="P2752">
        <v>9999</v>
      </c>
      <c r="Q2752">
        <v>1902</v>
      </c>
      <c r="R2752">
        <v>141614</v>
      </c>
      <c r="S2752">
        <v>141613</v>
      </c>
      <c r="T2752">
        <v>15.601896705128025</v>
      </c>
      <c r="U2752">
        <v>59.941707329129393</v>
      </c>
      <c r="V2752">
        <v>88.895681766611744</v>
      </c>
      <c r="W2752">
        <v>82.050128166199002</v>
      </c>
      <c r="X2752">
        <v>2.5548321493637638</v>
      </c>
      <c r="Y2752">
        <v>5.1096642987275276</v>
      </c>
      <c r="Z2752">
        <v>59.725733331450279</v>
      </c>
      <c r="AA2752">
        <v>0.57214381937576642</v>
      </c>
      <c r="AB2752">
        <v>2.696706579799875</v>
      </c>
      <c r="AC2752">
        <v>-1.3494077262193922</v>
      </c>
      <c r="AD2752">
        <v>8.9549114825584599</v>
      </c>
      <c r="AE2752">
        <v>9.0876978482181698</v>
      </c>
      <c r="AF2752">
        <v>2135</v>
      </c>
      <c r="AG2752">
        <v>83</v>
      </c>
      <c r="AH2752">
        <v>0</v>
      </c>
      <c r="AI2752">
        <v>562</v>
      </c>
      <c r="AJ2752">
        <v>11383</v>
      </c>
      <c r="AK2752">
        <v>2974</v>
      </c>
      <c r="AL2752">
        <v>10493</v>
      </c>
      <c r="AM2752">
        <v>14</v>
      </c>
      <c r="AN2752">
        <v>7382</v>
      </c>
      <c r="AO2752">
        <v>3373</v>
      </c>
    </row>
    <row r="2753" spans="1:41">
      <c r="A2753">
        <v>11</v>
      </c>
      <c r="B2753">
        <v>174</v>
      </c>
      <c r="C2753">
        <v>2016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99</v>
      </c>
      <c r="M2753">
        <v>99</v>
      </c>
      <c r="N2753">
        <v>83</v>
      </c>
      <c r="O2753">
        <v>99</v>
      </c>
      <c r="P2753">
        <v>9999</v>
      </c>
      <c r="Q2753">
        <v>1905</v>
      </c>
      <c r="R2753">
        <v>138552</v>
      </c>
      <c r="S2753">
        <v>138550</v>
      </c>
      <c r="T2753">
        <v>15.560908539754028</v>
      </c>
      <c r="U2753">
        <v>59.847383616023087</v>
      </c>
      <c r="V2753">
        <v>91.054278702225702</v>
      </c>
      <c r="W2753">
        <v>84.041890292314065</v>
      </c>
      <c r="X2753">
        <v>2.5593279057682312</v>
      </c>
      <c r="Y2753">
        <v>5.1186558115364624</v>
      </c>
      <c r="Z2753">
        <v>57.008199087707133</v>
      </c>
      <c r="AA2753">
        <v>0.581476132597466</v>
      </c>
      <c r="AB2753">
        <v>2.6437644805033456</v>
      </c>
      <c r="AC2753">
        <v>-1.437868377315231</v>
      </c>
      <c r="AD2753">
        <v>8.7612869895027323</v>
      </c>
      <c r="AE2753">
        <v>9.106968496821402</v>
      </c>
      <c r="AF2753">
        <v>1972</v>
      </c>
      <c r="AG2753">
        <v>87</v>
      </c>
      <c r="AH2753">
        <v>0</v>
      </c>
      <c r="AI2753">
        <v>487</v>
      </c>
      <c r="AJ2753">
        <v>11145</v>
      </c>
      <c r="AK2753">
        <v>2914</v>
      </c>
      <c r="AL2753">
        <v>10031</v>
      </c>
      <c r="AM2753">
        <v>15</v>
      </c>
      <c r="AN2753">
        <v>7251</v>
      </c>
      <c r="AO2753">
        <v>3239</v>
      </c>
    </row>
    <row r="2754" spans="1:41">
      <c r="A2754">
        <v>11</v>
      </c>
      <c r="B2754">
        <v>175</v>
      </c>
      <c r="C2754">
        <v>2016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99</v>
      </c>
      <c r="M2754">
        <v>99</v>
      </c>
      <c r="N2754">
        <v>85</v>
      </c>
      <c r="O2754">
        <v>99</v>
      </c>
      <c r="P2754">
        <v>9999</v>
      </c>
      <c r="Q2754">
        <v>1901</v>
      </c>
      <c r="R2754">
        <v>128960</v>
      </c>
      <c r="S2754">
        <v>128958</v>
      </c>
      <c r="T2754">
        <v>15.509933312655077</v>
      </c>
      <c r="U2754">
        <v>59.742272677926145</v>
      </c>
      <c r="V2754">
        <v>93.204771903108451</v>
      </c>
      <c r="W2754">
        <v>86.026674576218085</v>
      </c>
      <c r="X2754">
        <v>2.6000310173697265</v>
      </c>
      <c r="Y2754">
        <v>5.2000620347394531</v>
      </c>
      <c r="Z2754">
        <v>56.256203473945426</v>
      </c>
      <c r="AA2754">
        <v>0.56566247827744309</v>
      </c>
      <c r="AB2754">
        <v>2.5997853934321169</v>
      </c>
      <c r="AC2754">
        <v>-0.74061434377178303</v>
      </c>
      <c r="AD2754">
        <v>8.1547402431308988</v>
      </c>
      <c r="AE2754">
        <v>8.6766667258207217</v>
      </c>
      <c r="AF2754">
        <v>1689</v>
      </c>
      <c r="AG2754">
        <v>83</v>
      </c>
      <c r="AH2754">
        <v>1</v>
      </c>
      <c r="AI2754">
        <v>429</v>
      </c>
      <c r="AJ2754">
        <v>10580</v>
      </c>
      <c r="AK2754">
        <v>2557</v>
      </c>
      <c r="AL2754">
        <v>9388</v>
      </c>
      <c r="AM2754">
        <v>10</v>
      </c>
      <c r="AN2754">
        <v>6959</v>
      </c>
      <c r="AO2754">
        <v>3067</v>
      </c>
    </row>
    <row r="2755" spans="1:41">
      <c r="A2755">
        <v>11</v>
      </c>
      <c r="B2755">
        <v>176</v>
      </c>
      <c r="C2755">
        <v>2016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99</v>
      </c>
      <c r="M2755">
        <v>99</v>
      </c>
      <c r="N2755">
        <v>87</v>
      </c>
      <c r="O2755">
        <v>99</v>
      </c>
      <c r="P2755">
        <v>9999</v>
      </c>
      <c r="Q2755">
        <v>1958</v>
      </c>
      <c r="R2755">
        <v>153408</v>
      </c>
      <c r="S2755">
        <v>153403</v>
      </c>
      <c r="T2755">
        <v>15.493038172715901</v>
      </c>
      <c r="U2755">
        <v>59.702769828490986</v>
      </c>
      <c r="V2755">
        <v>95.871610286106318</v>
      </c>
      <c r="W2755">
        <v>88.486604564447376</v>
      </c>
      <c r="X2755">
        <v>2.6908635794743434</v>
      </c>
      <c r="Y2755">
        <v>5.3817271589486868</v>
      </c>
      <c r="Z2755">
        <v>52.318653525239853</v>
      </c>
      <c r="AA2755">
        <v>0.86372282377429377</v>
      </c>
      <c r="AB2755">
        <v>2.5501284366187562</v>
      </c>
      <c r="AC2755">
        <v>-1.0516201942713319</v>
      </c>
      <c r="AD2755">
        <v>9.7007009244589408</v>
      </c>
      <c r="AE2755">
        <v>10.616536946244716</v>
      </c>
      <c r="AF2755">
        <v>1909</v>
      </c>
      <c r="AG2755">
        <v>91</v>
      </c>
      <c r="AH2755">
        <v>1</v>
      </c>
      <c r="AI2755">
        <v>490</v>
      </c>
      <c r="AJ2755">
        <v>12965</v>
      </c>
      <c r="AK2755">
        <v>2986</v>
      </c>
      <c r="AL2755">
        <v>11300</v>
      </c>
      <c r="AM2755">
        <v>18</v>
      </c>
      <c r="AN2755">
        <v>8457</v>
      </c>
      <c r="AO2755">
        <v>3627</v>
      </c>
    </row>
    <row r="2756" spans="1:41">
      <c r="A2756">
        <v>11</v>
      </c>
      <c r="B2756">
        <v>177</v>
      </c>
      <c r="C2756">
        <v>2016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99</v>
      </c>
      <c r="M2756">
        <v>99</v>
      </c>
      <c r="N2756">
        <v>90</v>
      </c>
      <c r="O2756">
        <v>99</v>
      </c>
      <c r="P2756">
        <v>9999</v>
      </c>
      <c r="Q2756">
        <v>2028</v>
      </c>
      <c r="R2756">
        <v>155607</v>
      </c>
      <c r="S2756">
        <v>155604</v>
      </c>
      <c r="T2756">
        <v>15.446091756797575</v>
      </c>
      <c r="U2756">
        <v>59.60492660857048</v>
      </c>
      <c r="V2756">
        <v>99.91301362463561</v>
      </c>
      <c r="W2756">
        <v>92.217913421246806</v>
      </c>
      <c r="X2756">
        <v>3.1894452049072339</v>
      </c>
      <c r="Y2756">
        <v>6.3788904098144679</v>
      </c>
      <c r="Z2756">
        <v>48.966306143039837</v>
      </c>
      <c r="AA2756">
        <v>1.4170304504510238</v>
      </c>
      <c r="AB2756">
        <v>2.4958744181584578</v>
      </c>
      <c r="AC2756">
        <v>-0.55680701989869164</v>
      </c>
      <c r="AD2756">
        <v>9.8397539160427225</v>
      </c>
      <c r="AE2756">
        <v>11.222963236836806</v>
      </c>
      <c r="AF2756">
        <v>1767</v>
      </c>
      <c r="AG2756">
        <v>97</v>
      </c>
      <c r="AH2756">
        <v>0</v>
      </c>
      <c r="AI2756">
        <v>445</v>
      </c>
      <c r="AJ2756">
        <v>13430</v>
      </c>
      <c r="AK2756">
        <v>2884</v>
      </c>
      <c r="AL2756">
        <v>11754</v>
      </c>
      <c r="AM2756">
        <v>19</v>
      </c>
      <c r="AN2756">
        <v>8875</v>
      </c>
      <c r="AO2756">
        <v>3920</v>
      </c>
    </row>
    <row r="2757" spans="1:41">
      <c r="A2757">
        <v>11</v>
      </c>
      <c r="B2757">
        <v>178</v>
      </c>
      <c r="C2757">
        <v>2016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99</v>
      </c>
      <c r="M2757">
        <v>99</v>
      </c>
      <c r="N2757">
        <v>95</v>
      </c>
      <c r="O2757">
        <v>99</v>
      </c>
      <c r="P2757">
        <v>9999</v>
      </c>
      <c r="Q2757">
        <v>1934</v>
      </c>
      <c r="R2757">
        <v>65217</v>
      </c>
      <c r="S2757">
        <v>65214</v>
      </c>
      <c r="T2757">
        <v>15.387828326969965</v>
      </c>
      <c r="U2757">
        <v>59.499877326954355</v>
      </c>
      <c r="V2757">
        <v>105.24826323110683</v>
      </c>
      <c r="W2757">
        <v>97.139687797098432</v>
      </c>
      <c r="X2757">
        <v>4.0342242053452324</v>
      </c>
      <c r="Y2757">
        <v>8.0684484106904648</v>
      </c>
      <c r="Z2757">
        <v>46.276277657665936</v>
      </c>
      <c r="AA2757">
        <v>1.4132049247079443</v>
      </c>
      <c r="AB2757">
        <v>2.4381309982694623</v>
      </c>
      <c r="AC2757">
        <v>-0.72286724655679979</v>
      </c>
      <c r="AD2757">
        <v>4.1239740573531956</v>
      </c>
      <c r="AE2757">
        <v>4.9546049761056716</v>
      </c>
      <c r="AF2757">
        <v>750</v>
      </c>
      <c r="AG2757">
        <v>30</v>
      </c>
      <c r="AH2757">
        <v>0</v>
      </c>
      <c r="AI2757">
        <v>199</v>
      </c>
      <c r="AJ2757">
        <v>5557</v>
      </c>
      <c r="AK2757">
        <v>1216</v>
      </c>
      <c r="AL2757">
        <v>5019</v>
      </c>
      <c r="AM2757">
        <v>8</v>
      </c>
      <c r="AN2757">
        <v>4048</v>
      </c>
      <c r="AO2757">
        <v>1699</v>
      </c>
    </row>
    <row r="2758" spans="1:41">
      <c r="A2758">
        <v>11</v>
      </c>
      <c r="B2758">
        <v>179</v>
      </c>
      <c r="C2758">
        <v>2016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99</v>
      </c>
      <c r="M2758">
        <v>99</v>
      </c>
      <c r="N2758">
        <v>100</v>
      </c>
      <c r="O2758">
        <v>99</v>
      </c>
      <c r="P2758">
        <v>9999</v>
      </c>
      <c r="Q2758">
        <v>1709</v>
      </c>
      <c r="R2758">
        <v>24535</v>
      </c>
      <c r="S2758">
        <v>24533</v>
      </c>
      <c r="T2758">
        <v>15.338169961279812</v>
      </c>
      <c r="U2758">
        <v>59.42611992010761</v>
      </c>
      <c r="V2758">
        <v>110.64747114230478</v>
      </c>
      <c r="W2758">
        <v>102.11928015326281</v>
      </c>
      <c r="X2758">
        <v>5.4778887303851649</v>
      </c>
      <c r="Y2758">
        <v>10.95577746077033</v>
      </c>
      <c r="Z2758">
        <v>42.465865090686762</v>
      </c>
      <c r="AA2758">
        <v>1.4169680643821729</v>
      </c>
      <c r="AB2758">
        <v>2.4092660562369881</v>
      </c>
      <c r="AC2758">
        <v>-0.68219783614780516</v>
      </c>
      <c r="AD2758">
        <v>1.5514620957290373</v>
      </c>
      <c r="AE2758">
        <v>1.9594306432196391</v>
      </c>
      <c r="AF2758">
        <v>324</v>
      </c>
      <c r="AG2758">
        <v>11</v>
      </c>
      <c r="AH2758">
        <v>0</v>
      </c>
      <c r="AI2758">
        <v>104</v>
      </c>
      <c r="AJ2758">
        <v>2130</v>
      </c>
      <c r="AK2758">
        <v>482</v>
      </c>
      <c r="AL2758">
        <v>1897</v>
      </c>
      <c r="AM2758">
        <v>5</v>
      </c>
      <c r="AN2758">
        <v>1609</v>
      </c>
      <c r="AO2758">
        <v>685</v>
      </c>
    </row>
    <row r="2759" spans="1:41">
      <c r="A2759">
        <v>11</v>
      </c>
      <c r="B2759">
        <v>180</v>
      </c>
      <c r="C2759">
        <v>2016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99</v>
      </c>
      <c r="M2759">
        <v>99</v>
      </c>
      <c r="N2759">
        <v>105</v>
      </c>
      <c r="O2759">
        <v>99</v>
      </c>
      <c r="P2759">
        <v>9999</v>
      </c>
      <c r="Q2759">
        <v>1316</v>
      </c>
      <c r="R2759">
        <v>9852</v>
      </c>
      <c r="S2759">
        <v>9852</v>
      </c>
      <c r="T2759">
        <v>14.674177831912305</v>
      </c>
      <c r="U2759">
        <v>58.172756800649616</v>
      </c>
      <c r="V2759">
        <v>116.13627076177002</v>
      </c>
      <c r="W2759">
        <v>107.1937779131142</v>
      </c>
      <c r="X2759">
        <v>5.1055623223710924</v>
      </c>
      <c r="Y2759">
        <v>10.211124644742187</v>
      </c>
      <c r="Z2759">
        <v>41.301258627689805</v>
      </c>
      <c r="AA2759">
        <v>1.4442933957780935</v>
      </c>
      <c r="AB2759">
        <v>2.9965802664486643</v>
      </c>
      <c r="AC2759">
        <v>-19.493736385005711</v>
      </c>
      <c r="AD2759">
        <v>0.62298775492653236</v>
      </c>
      <c r="AE2759">
        <v>0.82597228020856628</v>
      </c>
      <c r="AF2759">
        <v>138</v>
      </c>
      <c r="AG2759">
        <v>3</v>
      </c>
      <c r="AH2759">
        <v>0</v>
      </c>
      <c r="AI2759">
        <v>50</v>
      </c>
      <c r="AJ2759">
        <v>809</v>
      </c>
      <c r="AK2759">
        <v>172</v>
      </c>
      <c r="AL2759">
        <v>695</v>
      </c>
      <c r="AM2759">
        <v>2</v>
      </c>
      <c r="AN2759">
        <v>610</v>
      </c>
      <c r="AO2759">
        <v>266</v>
      </c>
    </row>
    <row r="2760" spans="1:41">
      <c r="A2760">
        <v>11</v>
      </c>
      <c r="B2760">
        <v>181</v>
      </c>
      <c r="C2760">
        <v>2016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99</v>
      </c>
      <c r="M2760">
        <v>99</v>
      </c>
      <c r="N2760">
        <v>110</v>
      </c>
      <c r="O2760">
        <v>99</v>
      </c>
      <c r="P2760">
        <v>9999</v>
      </c>
      <c r="Q2760">
        <v>900</v>
      </c>
      <c r="R2760">
        <v>5074</v>
      </c>
      <c r="S2760">
        <v>5074</v>
      </c>
      <c r="T2760">
        <v>14.28616476152936</v>
      </c>
      <c r="U2760">
        <v>57.497240835632638</v>
      </c>
      <c r="V2760">
        <v>121.64635122825749</v>
      </c>
      <c r="W2760">
        <v>112.27958218368121</v>
      </c>
      <c r="X2760">
        <v>3.9219550650374448</v>
      </c>
      <c r="Y2760">
        <v>7.8439101300748897</v>
      </c>
      <c r="Z2760">
        <v>41.407173827355152</v>
      </c>
      <c r="AA2760">
        <v>1.440277690403257</v>
      </c>
      <c r="AB2760">
        <v>3.2554632947765918</v>
      </c>
      <c r="AC2760">
        <v>-3.5988069138404426</v>
      </c>
      <c r="AD2760">
        <v>0.32085260540978744</v>
      </c>
      <c r="AE2760">
        <v>0.44557697705951199</v>
      </c>
      <c r="AF2760">
        <v>65</v>
      </c>
      <c r="AG2760">
        <v>1</v>
      </c>
      <c r="AH2760">
        <v>0</v>
      </c>
      <c r="AI2760">
        <v>28</v>
      </c>
      <c r="AJ2760">
        <v>345</v>
      </c>
      <c r="AK2760">
        <v>85</v>
      </c>
      <c r="AL2760">
        <v>350</v>
      </c>
      <c r="AM2760">
        <v>1</v>
      </c>
      <c r="AN2760">
        <v>297</v>
      </c>
      <c r="AO2760">
        <v>111</v>
      </c>
    </row>
    <row r="2761" spans="1:41">
      <c r="A2761">
        <v>11</v>
      </c>
      <c r="B2761">
        <v>182</v>
      </c>
      <c r="C2761">
        <v>2016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99</v>
      </c>
      <c r="M2761">
        <v>99</v>
      </c>
      <c r="N2761">
        <v>115</v>
      </c>
      <c r="O2761">
        <v>99</v>
      </c>
      <c r="P2761">
        <v>9999</v>
      </c>
      <c r="Q2761">
        <v>605</v>
      </c>
      <c r="R2761">
        <v>2754</v>
      </c>
      <c r="S2761">
        <v>2754</v>
      </c>
      <c r="T2761">
        <v>14.237472766884528</v>
      </c>
      <c r="U2761">
        <v>57.446259985475685</v>
      </c>
      <c r="V2761">
        <v>127.00844472454548</v>
      </c>
      <c r="W2761">
        <v>117.22879448075535</v>
      </c>
      <c r="X2761">
        <v>2.541757443718228</v>
      </c>
      <c r="Y2761">
        <v>5.083514887436456</v>
      </c>
      <c r="Z2761">
        <v>38.053740014524323</v>
      </c>
      <c r="AA2761">
        <v>1.4477496871777733</v>
      </c>
      <c r="AB2761">
        <v>3.315340681384368</v>
      </c>
      <c r="AC2761">
        <v>5.4741908166824098</v>
      </c>
      <c r="AD2761">
        <v>0.17414822138323899</v>
      </c>
      <c r="AE2761">
        <v>0.25250485152779967</v>
      </c>
      <c r="AF2761">
        <v>45</v>
      </c>
      <c r="AG2761">
        <v>0</v>
      </c>
      <c r="AH2761">
        <v>0</v>
      </c>
      <c r="AI2761">
        <v>12</v>
      </c>
      <c r="AJ2761">
        <v>161</v>
      </c>
      <c r="AK2761">
        <v>41</v>
      </c>
      <c r="AL2761">
        <v>168</v>
      </c>
      <c r="AM2761">
        <v>0</v>
      </c>
      <c r="AN2761">
        <v>138</v>
      </c>
      <c r="AO2761">
        <v>65</v>
      </c>
    </row>
    <row r="2762" spans="1:41">
      <c r="A2762">
        <v>11</v>
      </c>
      <c r="B2762">
        <v>183</v>
      </c>
      <c r="C2762">
        <v>2016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99</v>
      </c>
      <c r="M2762">
        <v>99</v>
      </c>
      <c r="N2762">
        <v>120</v>
      </c>
      <c r="O2762">
        <v>99</v>
      </c>
      <c r="P2762">
        <v>9999</v>
      </c>
      <c r="Q2762">
        <v>454</v>
      </c>
      <c r="R2762">
        <v>1467</v>
      </c>
      <c r="S2762">
        <v>1467</v>
      </c>
      <c r="T2762">
        <v>14.239263803680981</v>
      </c>
      <c r="U2762">
        <v>57.414451261077026</v>
      </c>
      <c r="V2762">
        <v>132.52486446126835</v>
      </c>
      <c r="W2762">
        <v>122.32044989775071</v>
      </c>
      <c r="X2762">
        <v>2.2494887525562377</v>
      </c>
      <c r="Y2762">
        <v>4.4989775051124754</v>
      </c>
      <c r="Z2762">
        <v>27.334696659850032</v>
      </c>
      <c r="AA2762">
        <v>1.4641423021601296</v>
      </c>
      <c r="AB2762">
        <v>3.4735355138673336</v>
      </c>
      <c r="AC2762">
        <v>-5.0682736098454653</v>
      </c>
      <c r="AD2762">
        <v>9.2765229037476957E-2</v>
      </c>
      <c r="AE2762">
        <v>0.14034620562437772</v>
      </c>
      <c r="AF2762">
        <v>20</v>
      </c>
      <c r="AG2762">
        <v>0</v>
      </c>
      <c r="AH2762">
        <v>0</v>
      </c>
      <c r="AI2762">
        <v>10</v>
      </c>
      <c r="AJ2762">
        <v>88</v>
      </c>
      <c r="AK2762">
        <v>32</v>
      </c>
      <c r="AL2762">
        <v>89</v>
      </c>
      <c r="AM2762">
        <v>0</v>
      </c>
      <c r="AN2762">
        <v>60</v>
      </c>
      <c r="AO2762">
        <v>24</v>
      </c>
    </row>
    <row r="2763" spans="1:41">
      <c r="A2763">
        <v>11</v>
      </c>
      <c r="B2763">
        <v>184</v>
      </c>
      <c r="C2763">
        <v>2016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99</v>
      </c>
      <c r="M2763">
        <v>99</v>
      </c>
      <c r="N2763">
        <v>125</v>
      </c>
      <c r="O2763">
        <v>99</v>
      </c>
      <c r="P2763">
        <v>9999</v>
      </c>
      <c r="Q2763">
        <v>4</v>
      </c>
      <c r="R2763">
        <v>3</v>
      </c>
      <c r="S2763">
        <v>3</v>
      </c>
      <c r="T2763">
        <v>17</v>
      </c>
      <c r="U2763">
        <v>63.66666666666665</v>
      </c>
      <c r="V2763">
        <v>148.89851932105447</v>
      </c>
      <c r="W2763">
        <v>137.43333333333339</v>
      </c>
      <c r="X2763">
        <v>0</v>
      </c>
      <c r="Y2763">
        <v>0</v>
      </c>
      <c r="Z2763">
        <v>66.666666666666686</v>
      </c>
      <c r="AA2763">
        <v>7.5825823804001393</v>
      </c>
      <c r="AB2763">
        <v>1.2472191289248089</v>
      </c>
      <c r="AC2763">
        <v>48.405510657569131</v>
      </c>
      <c r="AD2763">
        <v>1.8970394486191611E-4</v>
      </c>
      <c r="AE2763">
        <v>3.224666655461555E-4</v>
      </c>
      <c r="AF2763">
        <v>1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</row>
    <row r="2764" spans="1:41">
      <c r="A2764">
        <v>11</v>
      </c>
      <c r="B2764">
        <v>185</v>
      </c>
      <c r="C2764">
        <v>2015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99</v>
      </c>
      <c r="M2764">
        <v>99</v>
      </c>
      <c r="N2764">
        <v>40</v>
      </c>
      <c r="O2764">
        <v>99</v>
      </c>
      <c r="P2764">
        <v>9999</v>
      </c>
      <c r="Q2764">
        <v>1515</v>
      </c>
      <c r="R2764">
        <v>15629</v>
      </c>
      <c r="S2764">
        <v>15467</v>
      </c>
      <c r="T2764">
        <v>16.532279736387483</v>
      </c>
      <c r="U2764">
        <v>63.746233917372464</v>
      </c>
      <c r="V2764">
        <v>54.663656401659757</v>
      </c>
      <c r="W2764">
        <v>49.99663153811359</v>
      </c>
      <c r="X2764">
        <v>2.6745153240770367</v>
      </c>
      <c r="Y2764">
        <v>5.3490306481540735</v>
      </c>
      <c r="AA2764">
        <v>3.9470047151178953</v>
      </c>
      <c r="AB2764">
        <v>3.1287843123808554</v>
      </c>
      <c r="AC2764">
        <v>-5.0127061372387276</v>
      </c>
      <c r="AD2764">
        <v>1.0275625288465713</v>
      </c>
      <c r="AE2764">
        <v>0.62693124330701844</v>
      </c>
      <c r="AF2764">
        <v>11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4</v>
      </c>
      <c r="AM2764">
        <v>0</v>
      </c>
      <c r="AN2764">
        <v>856</v>
      </c>
      <c r="AO2764">
        <v>298</v>
      </c>
    </row>
    <row r="2765" spans="1:41">
      <c r="A2765">
        <v>11</v>
      </c>
      <c r="B2765">
        <v>186</v>
      </c>
      <c r="C2765">
        <v>2015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99</v>
      </c>
      <c r="M2765">
        <v>99</v>
      </c>
      <c r="N2765">
        <v>55</v>
      </c>
      <c r="O2765">
        <v>99</v>
      </c>
      <c r="P2765">
        <v>9999</v>
      </c>
      <c r="Q2765">
        <v>1778</v>
      </c>
      <c r="R2765">
        <v>40481</v>
      </c>
      <c r="S2765">
        <v>40473</v>
      </c>
      <c r="T2765">
        <v>16.565351646451418</v>
      </c>
      <c r="U2765">
        <v>62.862377387394062</v>
      </c>
      <c r="V2765">
        <v>64.850932950794004</v>
      </c>
      <c r="W2765">
        <v>59.845837966051711</v>
      </c>
      <c r="X2765">
        <v>3.2138534127121376</v>
      </c>
      <c r="Y2765">
        <v>6.4277068254242753</v>
      </c>
      <c r="AA2765">
        <v>2.2296540619090406</v>
      </c>
      <c r="AB2765">
        <v>3.030908575145876</v>
      </c>
      <c r="AC2765">
        <v>-8.1405629949853022</v>
      </c>
      <c r="AD2765">
        <v>2.6615112118649966</v>
      </c>
      <c r="AE2765">
        <v>1.9636877558084784</v>
      </c>
      <c r="AF2765">
        <v>29</v>
      </c>
      <c r="AG2765">
        <v>0</v>
      </c>
      <c r="AH2765">
        <v>0</v>
      </c>
      <c r="AI2765">
        <v>0</v>
      </c>
      <c r="AJ2765">
        <v>3</v>
      </c>
      <c r="AK2765">
        <v>0</v>
      </c>
      <c r="AL2765">
        <v>6</v>
      </c>
      <c r="AM2765">
        <v>0</v>
      </c>
      <c r="AN2765">
        <v>1668</v>
      </c>
      <c r="AO2765">
        <v>602</v>
      </c>
    </row>
    <row r="2766" spans="1:41">
      <c r="A2766">
        <v>11</v>
      </c>
      <c r="B2766">
        <v>187</v>
      </c>
      <c r="C2766">
        <v>2015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99</v>
      </c>
      <c r="M2766">
        <v>99</v>
      </c>
      <c r="N2766">
        <v>63</v>
      </c>
      <c r="O2766">
        <v>99</v>
      </c>
      <c r="P2766">
        <v>9999</v>
      </c>
      <c r="Q2766">
        <v>1626</v>
      </c>
      <c r="R2766">
        <v>20968</v>
      </c>
      <c r="S2766">
        <v>20968</v>
      </c>
      <c r="T2766">
        <v>16.440003815337661</v>
      </c>
      <c r="U2766">
        <v>62.325495993895451</v>
      </c>
      <c r="V2766">
        <v>69.453602724555722</v>
      </c>
      <c r="W2766">
        <v>64.105675314765548</v>
      </c>
      <c r="X2766">
        <v>3.3050362457077447</v>
      </c>
      <c r="Y2766">
        <v>6.6100724914154894</v>
      </c>
      <c r="AA2766">
        <v>0.57438920647783676</v>
      </c>
      <c r="AB2766">
        <v>3.0460935779360425</v>
      </c>
      <c r="AC2766">
        <v>-3.5806994449415304</v>
      </c>
      <c r="AD2766">
        <v>1.3785866725225477</v>
      </c>
      <c r="AE2766">
        <v>1.0897492286830976</v>
      </c>
      <c r="AF2766">
        <v>11</v>
      </c>
      <c r="AG2766">
        <v>0</v>
      </c>
      <c r="AH2766">
        <v>0</v>
      </c>
      <c r="AI2766">
        <v>0</v>
      </c>
      <c r="AJ2766">
        <v>1</v>
      </c>
      <c r="AK2766">
        <v>0</v>
      </c>
      <c r="AL2766">
        <v>4</v>
      </c>
      <c r="AM2766">
        <v>0</v>
      </c>
      <c r="AN2766">
        <v>696</v>
      </c>
      <c r="AO2766">
        <v>280</v>
      </c>
    </row>
    <row r="2767" spans="1:41">
      <c r="A2767">
        <v>11</v>
      </c>
      <c r="B2767">
        <v>188</v>
      </c>
      <c r="C2767">
        <v>2015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99</v>
      </c>
      <c r="M2767">
        <v>99</v>
      </c>
      <c r="N2767">
        <v>65</v>
      </c>
      <c r="O2767">
        <v>99</v>
      </c>
      <c r="P2767">
        <v>9999</v>
      </c>
      <c r="Q2767">
        <v>1701</v>
      </c>
      <c r="R2767">
        <v>28745</v>
      </c>
      <c r="S2767">
        <v>28743</v>
      </c>
      <c r="T2767">
        <v>16.385945381805541</v>
      </c>
      <c r="U2767">
        <v>62.079114914935793</v>
      </c>
      <c r="V2767">
        <v>71.619367195120844</v>
      </c>
      <c r="W2767">
        <v>66.100080019482803</v>
      </c>
      <c r="X2767">
        <v>3.0787963124021558</v>
      </c>
      <c r="Y2767">
        <v>6.1575926248043116</v>
      </c>
      <c r="AA2767">
        <v>0.56777847538088355</v>
      </c>
      <c r="AB2767">
        <v>2.979712524742351</v>
      </c>
      <c r="AC2767">
        <v>-3.2193091401476845</v>
      </c>
      <c r="AD2767">
        <v>1.8899024180494393</v>
      </c>
      <c r="AE2767">
        <v>1.5403065524361936</v>
      </c>
      <c r="AF2767">
        <v>11</v>
      </c>
      <c r="AG2767">
        <v>0</v>
      </c>
      <c r="AH2767">
        <v>0</v>
      </c>
      <c r="AI2767">
        <v>0</v>
      </c>
      <c r="AJ2767">
        <v>1</v>
      </c>
      <c r="AK2767">
        <v>0</v>
      </c>
      <c r="AL2767">
        <v>11</v>
      </c>
      <c r="AM2767">
        <v>0</v>
      </c>
      <c r="AN2767">
        <v>841</v>
      </c>
      <c r="AO2767">
        <v>411</v>
      </c>
    </row>
    <row r="2768" spans="1:41">
      <c r="A2768">
        <v>11</v>
      </c>
      <c r="B2768">
        <v>189</v>
      </c>
      <c r="C2768">
        <v>2015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99</v>
      </c>
      <c r="M2768">
        <v>99</v>
      </c>
      <c r="N2768">
        <v>67</v>
      </c>
      <c r="O2768">
        <v>99</v>
      </c>
      <c r="P2768">
        <v>9999</v>
      </c>
      <c r="Q2768">
        <v>1753</v>
      </c>
      <c r="R2768">
        <v>37884</v>
      </c>
      <c r="S2768">
        <v>37882</v>
      </c>
      <c r="T2768">
        <v>16.304323725055436</v>
      </c>
      <c r="U2768">
        <v>61.811757562958682</v>
      </c>
      <c r="V2768">
        <v>73.784966523463552</v>
      </c>
      <c r="W2768">
        <v>68.099957763581756</v>
      </c>
      <c r="X2768">
        <v>3.112131770668356</v>
      </c>
      <c r="Y2768">
        <v>6.224263541336712</v>
      </c>
      <c r="AA2768">
        <v>0.57400942996849902</v>
      </c>
      <c r="AB2768">
        <v>2.9968246186204981</v>
      </c>
      <c r="AC2768">
        <v>-1.8732516032451856</v>
      </c>
      <c r="AD2768">
        <v>2.4907658098933712</v>
      </c>
      <c r="AE2768">
        <v>2.0914757097555072</v>
      </c>
      <c r="AF2768">
        <v>16</v>
      </c>
      <c r="AG2768">
        <v>0</v>
      </c>
      <c r="AH2768">
        <v>0</v>
      </c>
      <c r="AI2768">
        <v>0</v>
      </c>
      <c r="AJ2768">
        <v>1</v>
      </c>
      <c r="AK2768">
        <v>0</v>
      </c>
      <c r="AL2768">
        <v>1</v>
      </c>
      <c r="AM2768">
        <v>0</v>
      </c>
      <c r="AN2768">
        <v>1070</v>
      </c>
      <c r="AO2768">
        <v>459</v>
      </c>
    </row>
    <row r="2769" spans="1:41">
      <c r="A2769">
        <v>11</v>
      </c>
      <c r="B2769">
        <v>190</v>
      </c>
      <c r="C2769">
        <v>2015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99</v>
      </c>
      <c r="M2769">
        <v>99</v>
      </c>
      <c r="N2769">
        <v>69</v>
      </c>
      <c r="O2769">
        <v>99</v>
      </c>
      <c r="P2769">
        <v>9999</v>
      </c>
      <c r="Q2769">
        <v>1788</v>
      </c>
      <c r="R2769">
        <v>49364</v>
      </c>
      <c r="S2769">
        <v>49362</v>
      </c>
      <c r="T2769">
        <v>16.228607892391214</v>
      </c>
      <c r="U2769">
        <v>61.541003200842752</v>
      </c>
      <c r="V2769">
        <v>75.952675094110475</v>
      </c>
      <c r="W2769">
        <v>70.101460637736622</v>
      </c>
      <c r="X2769">
        <v>3.121708127380276</v>
      </c>
      <c r="Y2769">
        <v>6.2434162547605521</v>
      </c>
      <c r="AA2769">
        <v>0.5742320149223028</v>
      </c>
      <c r="AB2769">
        <v>2.9572385267774055</v>
      </c>
      <c r="AC2769">
        <v>-2.4946499329105483</v>
      </c>
      <c r="AD2769">
        <v>3.2455433280428778</v>
      </c>
      <c r="AE2769">
        <v>2.8053877580610158</v>
      </c>
      <c r="AF2769">
        <v>15</v>
      </c>
      <c r="AG2769">
        <v>0</v>
      </c>
      <c r="AH2769">
        <v>0</v>
      </c>
      <c r="AI2769">
        <v>0</v>
      </c>
      <c r="AJ2769">
        <v>4</v>
      </c>
      <c r="AK2769">
        <v>0</v>
      </c>
      <c r="AL2769">
        <v>10</v>
      </c>
      <c r="AM2769">
        <v>0</v>
      </c>
      <c r="AN2769">
        <v>1141</v>
      </c>
      <c r="AO2769">
        <v>615</v>
      </c>
    </row>
    <row r="2770" spans="1:41">
      <c r="A2770">
        <v>11</v>
      </c>
      <c r="B2770">
        <v>191</v>
      </c>
      <c r="C2770">
        <v>2015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99</v>
      </c>
      <c r="M2770">
        <v>99</v>
      </c>
      <c r="N2770">
        <v>71</v>
      </c>
      <c r="O2770">
        <v>99</v>
      </c>
      <c r="P2770">
        <v>9999</v>
      </c>
      <c r="Q2770">
        <v>1820</v>
      </c>
      <c r="R2770">
        <v>65772</v>
      </c>
      <c r="S2770">
        <v>65771</v>
      </c>
      <c r="T2770">
        <v>16.153499969591923</v>
      </c>
      <c r="U2770">
        <v>61.281233370330391</v>
      </c>
      <c r="V2770">
        <v>78.075662670999137</v>
      </c>
      <c r="W2770">
        <v>72.062741937935613</v>
      </c>
      <c r="X2770">
        <v>2.8629203916560231</v>
      </c>
      <c r="Y2770">
        <v>5.7258407833120462</v>
      </c>
      <c r="AA2770">
        <v>0.57938133775026046</v>
      </c>
      <c r="AB2770">
        <v>2.9211587622420074</v>
      </c>
      <c r="AC2770">
        <v>-2.1367608466994312</v>
      </c>
      <c r="AD2770">
        <v>4.3243229027638801</v>
      </c>
      <c r="AE2770">
        <v>3.8425392340052942</v>
      </c>
      <c r="AF2770">
        <v>12</v>
      </c>
      <c r="AG2770">
        <v>0</v>
      </c>
      <c r="AH2770">
        <v>0</v>
      </c>
      <c r="AI2770">
        <v>1</v>
      </c>
      <c r="AJ2770">
        <v>3</v>
      </c>
      <c r="AK2770">
        <v>0</v>
      </c>
      <c r="AL2770">
        <v>8</v>
      </c>
      <c r="AM2770">
        <v>0</v>
      </c>
      <c r="AN2770">
        <v>1342</v>
      </c>
      <c r="AO2770">
        <v>765</v>
      </c>
    </row>
    <row r="2771" spans="1:41">
      <c r="A2771">
        <v>11</v>
      </c>
      <c r="B2771">
        <v>192</v>
      </c>
      <c r="C2771">
        <v>2015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99</v>
      </c>
      <c r="M2771">
        <v>99</v>
      </c>
      <c r="N2771">
        <v>73</v>
      </c>
      <c r="O2771">
        <v>99</v>
      </c>
      <c r="P2771">
        <v>9999</v>
      </c>
      <c r="Q2771">
        <v>1838</v>
      </c>
      <c r="R2771">
        <v>80737</v>
      </c>
      <c r="S2771">
        <v>80736</v>
      </c>
      <c r="T2771">
        <v>16.058795843293659</v>
      </c>
      <c r="U2771">
        <v>61.036984740388419</v>
      </c>
      <c r="V2771">
        <v>80.264605982492498</v>
      </c>
      <c r="W2771">
        <v>74.083314754261437</v>
      </c>
      <c r="X2771">
        <v>2.7360441928731558</v>
      </c>
      <c r="Y2771">
        <v>5.4720883857463116</v>
      </c>
      <c r="AA2771">
        <v>0.57705900287449452</v>
      </c>
      <c r="AB2771">
        <v>2.8906137041754101</v>
      </c>
      <c r="AC2771">
        <v>-2.3738241106828903</v>
      </c>
      <c r="AD2771">
        <v>5.3082293103516287</v>
      </c>
      <c r="AE2771">
        <v>4.8490952796084752</v>
      </c>
      <c r="AF2771">
        <v>21</v>
      </c>
      <c r="AG2771">
        <v>0</v>
      </c>
      <c r="AH2771">
        <v>0</v>
      </c>
      <c r="AI2771">
        <v>1</v>
      </c>
      <c r="AJ2771">
        <v>2</v>
      </c>
      <c r="AK2771">
        <v>1</v>
      </c>
      <c r="AL2771">
        <v>13</v>
      </c>
      <c r="AM2771">
        <v>0</v>
      </c>
      <c r="AN2771">
        <v>1573</v>
      </c>
      <c r="AO2771">
        <v>785</v>
      </c>
    </row>
    <row r="2772" spans="1:41">
      <c r="A2772">
        <v>11</v>
      </c>
      <c r="B2772">
        <v>193</v>
      </c>
      <c r="C2772">
        <v>2015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99</v>
      </c>
      <c r="M2772">
        <v>99</v>
      </c>
      <c r="N2772">
        <v>75</v>
      </c>
      <c r="O2772">
        <v>99</v>
      </c>
      <c r="P2772">
        <v>9999</v>
      </c>
      <c r="Q2772">
        <v>1877</v>
      </c>
      <c r="R2772">
        <v>103038</v>
      </c>
      <c r="S2772">
        <v>103038</v>
      </c>
      <c r="T2772">
        <v>15.980667326617365</v>
      </c>
      <c r="U2772">
        <v>60.816941322618817</v>
      </c>
      <c r="V2772">
        <v>82.419317809671099</v>
      </c>
      <c r="W2772">
        <v>76.073030338321885</v>
      </c>
      <c r="X2772">
        <v>2.7290902385527658</v>
      </c>
      <c r="Y2772">
        <v>5.4581804771055316</v>
      </c>
      <c r="AA2772">
        <v>0.57635985895824715</v>
      </c>
      <c r="AB2772">
        <v>2.85560473769312</v>
      </c>
      <c r="AC2772">
        <v>-1.8137741999211483</v>
      </c>
      <c r="AD2772">
        <v>6.7744569612446721</v>
      </c>
      <c r="AE2772">
        <v>6.3547902366613993</v>
      </c>
      <c r="AF2772">
        <v>32</v>
      </c>
      <c r="AG2772">
        <v>0</v>
      </c>
      <c r="AH2772">
        <v>0</v>
      </c>
      <c r="AI2772">
        <v>0</v>
      </c>
      <c r="AJ2772">
        <v>4</v>
      </c>
      <c r="AK2772">
        <v>0</v>
      </c>
      <c r="AL2772">
        <v>6</v>
      </c>
      <c r="AM2772">
        <v>0</v>
      </c>
      <c r="AN2772">
        <v>1697</v>
      </c>
      <c r="AO2772">
        <v>1005</v>
      </c>
    </row>
    <row r="2773" spans="1:41">
      <c r="A2773">
        <v>11</v>
      </c>
      <c r="B2773">
        <v>194</v>
      </c>
      <c r="C2773">
        <v>2015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99</v>
      </c>
      <c r="M2773">
        <v>99</v>
      </c>
      <c r="N2773">
        <v>77</v>
      </c>
      <c r="O2773">
        <v>99</v>
      </c>
      <c r="P2773">
        <v>9999</v>
      </c>
      <c r="Q2773">
        <v>1852</v>
      </c>
      <c r="R2773">
        <v>115670</v>
      </c>
      <c r="S2773">
        <v>115667</v>
      </c>
      <c r="T2773">
        <v>15.897172992132788</v>
      </c>
      <c r="U2773">
        <v>60.602972325728153</v>
      </c>
      <c r="V2773">
        <v>84.597879194073187</v>
      </c>
      <c r="W2773">
        <v>78.081830686367809</v>
      </c>
      <c r="X2773">
        <v>2.4751448085069598</v>
      </c>
      <c r="Y2773">
        <v>4.9502896170139197</v>
      </c>
      <c r="AA2773">
        <v>0.57663853619147565</v>
      </c>
      <c r="AB2773">
        <v>2.8104185520533602</v>
      </c>
      <c r="AC2773">
        <v>-1.7738593750609575</v>
      </c>
      <c r="AD2773">
        <v>7.6049752198914113</v>
      </c>
      <c r="AE2773">
        <v>7.3220474936096815</v>
      </c>
      <c r="AF2773">
        <v>31</v>
      </c>
      <c r="AG2773">
        <v>0</v>
      </c>
      <c r="AH2773">
        <v>0</v>
      </c>
      <c r="AI2773">
        <v>0</v>
      </c>
      <c r="AJ2773">
        <v>3</v>
      </c>
      <c r="AK2773">
        <v>0</v>
      </c>
      <c r="AL2773">
        <v>9</v>
      </c>
      <c r="AM2773">
        <v>0</v>
      </c>
      <c r="AN2773">
        <v>1760</v>
      </c>
      <c r="AO2773">
        <v>1163</v>
      </c>
    </row>
    <row r="2774" spans="1:41">
      <c r="A2774">
        <v>11</v>
      </c>
      <c r="B2774">
        <v>195</v>
      </c>
      <c r="C2774">
        <v>2015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99</v>
      </c>
      <c r="M2774">
        <v>99</v>
      </c>
      <c r="N2774">
        <v>79</v>
      </c>
      <c r="O2774">
        <v>99</v>
      </c>
      <c r="P2774">
        <v>9999</v>
      </c>
      <c r="Q2774">
        <v>1876</v>
      </c>
      <c r="R2774">
        <v>131061</v>
      </c>
      <c r="S2774">
        <v>131059</v>
      </c>
      <c r="T2774">
        <v>15.835389627730597</v>
      </c>
      <c r="U2774">
        <v>60.445364301574081</v>
      </c>
      <c r="V2774">
        <v>86.76530498612361</v>
      </c>
      <c r="W2774">
        <v>80.083161019084145</v>
      </c>
      <c r="X2774">
        <v>2.3943049419735849</v>
      </c>
      <c r="Y2774">
        <v>4.7886098839471698</v>
      </c>
      <c r="AA2774">
        <v>0.5819644645678258</v>
      </c>
      <c r="AB2774">
        <v>2.7725315713259033</v>
      </c>
      <c r="AC2774">
        <v>-2.8612333662402354</v>
      </c>
      <c r="AD2774">
        <v>8.6168899221422013</v>
      </c>
      <c r="AE2774">
        <v>8.5090512581850248</v>
      </c>
      <c r="AF2774">
        <v>30</v>
      </c>
      <c r="AG2774">
        <v>0</v>
      </c>
      <c r="AH2774">
        <v>0</v>
      </c>
      <c r="AI2774">
        <v>2</v>
      </c>
      <c r="AJ2774">
        <v>3</v>
      </c>
      <c r="AK2774">
        <v>0</v>
      </c>
      <c r="AL2774">
        <v>6</v>
      </c>
      <c r="AM2774">
        <v>0</v>
      </c>
      <c r="AN2774">
        <v>1746</v>
      </c>
      <c r="AO2774">
        <v>1247</v>
      </c>
    </row>
    <row r="2775" spans="1:41">
      <c r="A2775">
        <v>11</v>
      </c>
      <c r="B2775">
        <v>196</v>
      </c>
      <c r="C2775">
        <v>2015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99</v>
      </c>
      <c r="M2775">
        <v>99</v>
      </c>
      <c r="N2775">
        <v>81</v>
      </c>
      <c r="O2775">
        <v>99</v>
      </c>
      <c r="P2775">
        <v>9999</v>
      </c>
      <c r="Q2775">
        <v>1864</v>
      </c>
      <c r="R2775">
        <v>136111</v>
      </c>
      <c r="S2775">
        <v>136108</v>
      </c>
      <c r="T2775">
        <v>15.769563077194348</v>
      </c>
      <c r="U2775">
        <v>60.289615599376958</v>
      </c>
      <c r="V2775">
        <v>88.898405545706183</v>
      </c>
      <c r="W2775">
        <v>82.051426808123338</v>
      </c>
      <c r="X2775">
        <v>2.3135529090227833</v>
      </c>
      <c r="Y2775">
        <v>4.6271058180455666</v>
      </c>
      <c r="AA2775">
        <v>0.57204516666205318</v>
      </c>
      <c r="AB2775">
        <v>2.7295846139681097</v>
      </c>
      <c r="AC2775">
        <v>-1.4365791209861003</v>
      </c>
      <c r="AD2775">
        <v>8.9489131335232983</v>
      </c>
      <c r="AE2775">
        <v>9.0540496700964219</v>
      </c>
      <c r="AF2775">
        <v>29</v>
      </c>
      <c r="AG2775">
        <v>0</v>
      </c>
      <c r="AH2775">
        <v>0</v>
      </c>
      <c r="AI2775">
        <v>0</v>
      </c>
      <c r="AJ2775">
        <v>5</v>
      </c>
      <c r="AK2775">
        <v>1</v>
      </c>
      <c r="AL2775">
        <v>3</v>
      </c>
      <c r="AM2775">
        <v>0</v>
      </c>
      <c r="AN2775">
        <v>1636</v>
      </c>
      <c r="AO2775">
        <v>1207</v>
      </c>
    </row>
    <row r="2776" spans="1:41">
      <c r="A2776">
        <v>11</v>
      </c>
      <c r="B2776">
        <v>197</v>
      </c>
      <c r="C2776">
        <v>2015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99</v>
      </c>
      <c r="M2776">
        <v>99</v>
      </c>
      <c r="N2776">
        <v>83</v>
      </c>
      <c r="O2776">
        <v>99</v>
      </c>
      <c r="P2776">
        <v>9999</v>
      </c>
      <c r="Q2776">
        <v>1877</v>
      </c>
      <c r="R2776">
        <v>136237</v>
      </c>
      <c r="S2776">
        <v>136237</v>
      </c>
      <c r="T2776">
        <v>15.723144226605104</v>
      </c>
      <c r="U2776">
        <v>60.180046536550286</v>
      </c>
      <c r="V2776">
        <v>91.051140557902528</v>
      </c>
      <c r="W2776">
        <v>84.040202734939868</v>
      </c>
      <c r="X2776">
        <v>2.1638761863517257</v>
      </c>
      <c r="Y2776">
        <v>4.3277523727034515</v>
      </c>
      <c r="AA2776">
        <v>0.58231076398113879</v>
      </c>
      <c r="AB2776">
        <v>2.6763548480235566</v>
      </c>
      <c r="AC2776">
        <v>-1.3333248976175203</v>
      </c>
      <c r="AD2776">
        <v>8.9571972770151849</v>
      </c>
      <c r="AE2776">
        <v>9.2822924203516237</v>
      </c>
      <c r="AF2776">
        <v>19</v>
      </c>
      <c r="AG2776">
        <v>0</v>
      </c>
      <c r="AH2776">
        <v>0</v>
      </c>
      <c r="AI2776">
        <v>1</v>
      </c>
      <c r="AJ2776">
        <v>2</v>
      </c>
      <c r="AK2776">
        <v>0</v>
      </c>
      <c r="AL2776">
        <v>3</v>
      </c>
      <c r="AM2776">
        <v>0</v>
      </c>
      <c r="AN2776">
        <v>1487</v>
      </c>
      <c r="AO2776">
        <v>1283</v>
      </c>
    </row>
    <row r="2777" spans="1:41">
      <c r="A2777">
        <v>11</v>
      </c>
      <c r="B2777">
        <v>198</v>
      </c>
      <c r="C2777">
        <v>2015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99</v>
      </c>
      <c r="M2777">
        <v>99</v>
      </c>
      <c r="N2777">
        <v>85</v>
      </c>
      <c r="O2777">
        <v>99</v>
      </c>
      <c r="P2777">
        <v>9999</v>
      </c>
      <c r="Q2777">
        <v>1871</v>
      </c>
      <c r="R2777">
        <v>129976</v>
      </c>
      <c r="S2777">
        <v>129975</v>
      </c>
      <c r="T2777">
        <v>15.682941466116819</v>
      </c>
      <c r="U2777">
        <v>60.086316599346006</v>
      </c>
      <c r="V2777">
        <v>93.204940611754182</v>
      </c>
      <c r="W2777">
        <v>86.027496980188261</v>
      </c>
      <c r="X2777">
        <v>2.1203914568843478</v>
      </c>
      <c r="Y2777">
        <v>4.2407829137686956</v>
      </c>
      <c r="AA2777">
        <v>0.56890808934037196</v>
      </c>
      <c r="AB2777">
        <v>2.6394795311208696</v>
      </c>
      <c r="AC2777">
        <v>-0.56907838291427748</v>
      </c>
      <c r="AD2777">
        <v>8.5455542420731945</v>
      </c>
      <c r="AE2777">
        <v>9.0650498341045438</v>
      </c>
      <c r="AF2777">
        <v>29</v>
      </c>
      <c r="AG2777">
        <v>0</v>
      </c>
      <c r="AH2777">
        <v>0</v>
      </c>
      <c r="AI2777">
        <v>1</v>
      </c>
      <c r="AJ2777">
        <v>6</v>
      </c>
      <c r="AK2777">
        <v>0</v>
      </c>
      <c r="AL2777">
        <v>2</v>
      </c>
      <c r="AM2777">
        <v>0</v>
      </c>
      <c r="AN2777">
        <v>1332</v>
      </c>
      <c r="AO2777">
        <v>1173</v>
      </c>
    </row>
    <row r="2778" spans="1:41">
      <c r="A2778">
        <v>11</v>
      </c>
      <c r="B2778">
        <v>199</v>
      </c>
      <c r="C2778">
        <v>2015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99</v>
      </c>
      <c r="M2778">
        <v>99</v>
      </c>
      <c r="N2778">
        <v>87</v>
      </c>
      <c r="O2778">
        <v>99</v>
      </c>
      <c r="P2778">
        <v>9999</v>
      </c>
      <c r="Q2778">
        <v>1896</v>
      </c>
      <c r="R2778">
        <v>158027</v>
      </c>
      <c r="S2778">
        <v>158024</v>
      </c>
      <c r="T2778">
        <v>15.632119827624395</v>
      </c>
      <c r="U2778">
        <v>59.982376094770416</v>
      </c>
      <c r="V2778">
        <v>95.878202861131854</v>
      </c>
      <c r="W2778">
        <v>88.493903647545466</v>
      </c>
      <c r="X2778">
        <v>2.1825384269776689</v>
      </c>
      <c r="Y2778">
        <v>4.3650768539553377</v>
      </c>
      <c r="AA2778">
        <v>0.86390313853265766</v>
      </c>
      <c r="AB2778">
        <v>2.6032638591771518</v>
      </c>
      <c r="AC2778">
        <v>-0.67749016220280345</v>
      </c>
      <c r="AD2778">
        <v>10.389828123746696</v>
      </c>
      <c r="AE2778">
        <v>11.337296028310377</v>
      </c>
      <c r="AF2778">
        <v>24</v>
      </c>
      <c r="AG2778">
        <v>0</v>
      </c>
      <c r="AH2778">
        <v>0</v>
      </c>
      <c r="AI2778">
        <v>0</v>
      </c>
      <c r="AJ2778">
        <v>1</v>
      </c>
      <c r="AK2778">
        <v>0</v>
      </c>
      <c r="AL2778">
        <v>3</v>
      </c>
      <c r="AM2778">
        <v>0</v>
      </c>
      <c r="AN2778">
        <v>1537</v>
      </c>
      <c r="AO2778">
        <v>1358</v>
      </c>
    </row>
    <row r="2779" spans="1:41">
      <c r="A2779">
        <v>11</v>
      </c>
      <c r="B2779">
        <v>200</v>
      </c>
      <c r="C2779">
        <v>2015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99</v>
      </c>
      <c r="M2779">
        <v>99</v>
      </c>
      <c r="N2779">
        <v>90</v>
      </c>
      <c r="O2779">
        <v>99</v>
      </c>
      <c r="P2779">
        <v>9999</v>
      </c>
      <c r="Q2779">
        <v>1958</v>
      </c>
      <c r="R2779">
        <v>166638</v>
      </c>
      <c r="S2779">
        <v>166628</v>
      </c>
      <c r="T2779">
        <v>15.575733026080487</v>
      </c>
      <c r="U2779">
        <v>59.866246969296881</v>
      </c>
      <c r="V2779">
        <v>99.933585458565361</v>
      </c>
      <c r="W2779">
        <v>92.23313128645681</v>
      </c>
      <c r="X2779">
        <v>2.2785919178098633</v>
      </c>
      <c r="Y2779">
        <v>4.5571838356197265</v>
      </c>
      <c r="AA2779">
        <v>1.4143575741364991</v>
      </c>
      <c r="AB2779">
        <v>2.5450216055157071</v>
      </c>
      <c r="AC2779">
        <v>-1.023209907390886</v>
      </c>
      <c r="AD2779">
        <v>10.955977009529398</v>
      </c>
      <c r="AE2779">
        <v>12.459712387375729</v>
      </c>
      <c r="AF2779">
        <v>21</v>
      </c>
      <c r="AG2779">
        <v>0</v>
      </c>
      <c r="AH2779">
        <v>0</v>
      </c>
      <c r="AI2779">
        <v>0</v>
      </c>
      <c r="AJ2779">
        <v>2</v>
      </c>
      <c r="AK2779">
        <v>0</v>
      </c>
      <c r="AL2779">
        <v>1</v>
      </c>
      <c r="AM2779">
        <v>0</v>
      </c>
      <c r="AN2779">
        <v>1515</v>
      </c>
      <c r="AO2779">
        <v>1420</v>
      </c>
    </row>
    <row r="2780" spans="1:41">
      <c r="A2780">
        <v>11</v>
      </c>
      <c r="B2780">
        <v>201</v>
      </c>
      <c r="C2780">
        <v>2015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99</v>
      </c>
      <c r="M2780">
        <v>99</v>
      </c>
      <c r="N2780">
        <v>95</v>
      </c>
      <c r="O2780">
        <v>99</v>
      </c>
      <c r="P2780">
        <v>9999</v>
      </c>
      <c r="Q2780">
        <v>1885</v>
      </c>
      <c r="R2780">
        <v>70113</v>
      </c>
      <c r="S2780">
        <v>70113</v>
      </c>
      <c r="T2780">
        <v>15.497539685935564</v>
      </c>
      <c r="U2780">
        <v>59.710110821103086</v>
      </c>
      <c r="V2780">
        <v>105.2098316015171</v>
      </c>
      <c r="W2780">
        <v>97.108674568196079</v>
      </c>
      <c r="X2780">
        <v>2.8026186299259765</v>
      </c>
      <c r="Y2780">
        <v>5.6052372598519531</v>
      </c>
      <c r="AA2780">
        <v>1.4069463431552203</v>
      </c>
      <c r="AB2780">
        <v>2.4869949772050544</v>
      </c>
      <c r="AC2780">
        <v>-2.2468451282087076</v>
      </c>
      <c r="AD2780">
        <v>4.6097313702104836</v>
      </c>
      <c r="AE2780">
        <v>5.5198802919558707</v>
      </c>
      <c r="AF2780">
        <v>8</v>
      </c>
      <c r="AG2780">
        <v>0</v>
      </c>
      <c r="AH2780">
        <v>0</v>
      </c>
      <c r="AI2780">
        <v>0</v>
      </c>
      <c r="AJ2780">
        <v>1</v>
      </c>
      <c r="AK2780">
        <v>0</v>
      </c>
      <c r="AL2780">
        <v>0</v>
      </c>
      <c r="AM2780">
        <v>0</v>
      </c>
      <c r="AN2780">
        <v>612</v>
      </c>
      <c r="AO2780">
        <v>667</v>
      </c>
    </row>
    <row r="2781" spans="1:41">
      <c r="A2781">
        <v>11</v>
      </c>
      <c r="B2781">
        <v>202</v>
      </c>
      <c r="C2781">
        <v>2015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99</v>
      </c>
      <c r="M2781">
        <v>99</v>
      </c>
      <c r="N2781">
        <v>100</v>
      </c>
      <c r="O2781">
        <v>99</v>
      </c>
      <c r="P2781">
        <v>9999</v>
      </c>
      <c r="Q2781">
        <v>1652</v>
      </c>
      <c r="R2781">
        <v>24676</v>
      </c>
      <c r="S2781">
        <v>24676</v>
      </c>
      <c r="T2781">
        <v>15.404319987031936</v>
      </c>
      <c r="U2781">
        <v>59.542551467012494</v>
      </c>
      <c r="V2781">
        <v>110.62301336480232</v>
      </c>
      <c r="W2781">
        <v>102.10504133571142</v>
      </c>
      <c r="X2781">
        <v>3.3595396336521319</v>
      </c>
      <c r="Y2781">
        <v>6.7190792673042639</v>
      </c>
      <c r="AA2781">
        <v>1.4077914753116456</v>
      </c>
      <c r="AB2781">
        <v>2.4505675432079119</v>
      </c>
      <c r="AC2781">
        <v>-2.5474071445606778</v>
      </c>
      <c r="AD2781">
        <v>1.6223771809980154</v>
      </c>
      <c r="AE2781">
        <v>2.0426550395219518</v>
      </c>
      <c r="AF2781">
        <v>3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218</v>
      </c>
      <c r="AO2781">
        <v>288</v>
      </c>
    </row>
    <row r="2782" spans="1:41">
      <c r="A2782">
        <v>11</v>
      </c>
      <c r="B2782">
        <v>203</v>
      </c>
      <c r="C2782">
        <v>2014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99</v>
      </c>
      <c r="M2782">
        <v>99</v>
      </c>
      <c r="N2782">
        <v>40</v>
      </c>
      <c r="O2782">
        <v>99</v>
      </c>
      <c r="P2782">
        <v>9999</v>
      </c>
      <c r="Q2782">
        <v>1612</v>
      </c>
      <c r="R2782">
        <v>18321</v>
      </c>
      <c r="S2782">
        <v>18318</v>
      </c>
      <c r="T2782">
        <v>16.755526445063037</v>
      </c>
      <c r="U2782">
        <v>64.047439676820602</v>
      </c>
      <c r="V2782">
        <v>54.58583089152004</v>
      </c>
      <c r="W2782">
        <v>50.374691560214202</v>
      </c>
      <c r="X2782">
        <v>0</v>
      </c>
      <c r="Y2782">
        <v>0</v>
      </c>
      <c r="AA2782">
        <v>3.7942334393124129</v>
      </c>
      <c r="AB2782">
        <v>3.0437162642897078</v>
      </c>
      <c r="AC2782">
        <v>-5.5912508402508596</v>
      </c>
      <c r="AD2782">
        <v>1.2190764403047796</v>
      </c>
      <c r="AE2782">
        <v>0.78243499076871004</v>
      </c>
    </row>
    <row r="2783" spans="1:41">
      <c r="A2783">
        <v>11</v>
      </c>
      <c r="B2783">
        <v>204</v>
      </c>
      <c r="C2783">
        <v>2014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99</v>
      </c>
      <c r="M2783">
        <v>99</v>
      </c>
      <c r="N2783">
        <v>55</v>
      </c>
      <c r="O2783">
        <v>99</v>
      </c>
      <c r="P2783">
        <v>9999</v>
      </c>
      <c r="Q2783">
        <v>1875</v>
      </c>
      <c r="R2783">
        <v>60101</v>
      </c>
      <c r="S2783">
        <v>60101</v>
      </c>
      <c r="T2783">
        <v>16.620888171577842</v>
      </c>
      <c r="U2783">
        <v>63.051962529741594</v>
      </c>
      <c r="V2783">
        <v>64.943381782594486</v>
      </c>
      <c r="W2783">
        <v>59.942741385334415</v>
      </c>
      <c r="X2783">
        <v>0</v>
      </c>
      <c r="Y2783">
        <v>0</v>
      </c>
      <c r="AA2783">
        <v>2.1923255935381163</v>
      </c>
      <c r="AB2783">
        <v>2.9724130540798419</v>
      </c>
      <c r="AC2783">
        <v>-10.789632898356702</v>
      </c>
      <c r="AD2783">
        <v>3.9991110277145094</v>
      </c>
      <c r="AE2783">
        <v>3.0547530583972531</v>
      </c>
    </row>
    <row r="2784" spans="1:41">
      <c r="A2784">
        <v>11</v>
      </c>
      <c r="B2784">
        <v>205</v>
      </c>
      <c r="C2784">
        <v>2014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99</v>
      </c>
      <c r="M2784">
        <v>99</v>
      </c>
      <c r="N2784">
        <v>63</v>
      </c>
      <c r="O2784">
        <v>99</v>
      </c>
      <c r="P2784">
        <v>9999</v>
      </c>
      <c r="Q2784">
        <v>1726</v>
      </c>
      <c r="R2784">
        <v>31940</v>
      </c>
      <c r="S2784">
        <v>31937</v>
      </c>
      <c r="T2784">
        <v>16.509893550407011</v>
      </c>
      <c r="U2784">
        <v>62.522904468171696</v>
      </c>
      <c r="V2784">
        <v>69.462733222987509</v>
      </c>
      <c r="W2784">
        <v>64.108119109496982</v>
      </c>
      <c r="X2784">
        <v>0</v>
      </c>
      <c r="Y2784">
        <v>0</v>
      </c>
      <c r="AA2784">
        <v>0.57537110253052559</v>
      </c>
      <c r="AB2784">
        <v>2.9605303261710003</v>
      </c>
      <c r="AC2784">
        <v>-2.5129575423831594</v>
      </c>
      <c r="AD2784">
        <v>2.1252825448029395</v>
      </c>
      <c r="AE2784">
        <v>1.7360609274516912</v>
      </c>
    </row>
    <row r="2785" spans="1:31">
      <c r="A2785">
        <v>11</v>
      </c>
      <c r="B2785">
        <v>206</v>
      </c>
      <c r="C2785">
        <v>2014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99</v>
      </c>
      <c r="M2785">
        <v>99</v>
      </c>
      <c r="N2785">
        <v>65</v>
      </c>
      <c r="O2785">
        <v>99</v>
      </c>
      <c r="P2785">
        <v>9999</v>
      </c>
      <c r="Q2785">
        <v>1793</v>
      </c>
      <c r="R2785">
        <v>44443</v>
      </c>
      <c r="S2785">
        <v>44443</v>
      </c>
      <c r="T2785">
        <v>16.422653736246435</v>
      </c>
      <c r="U2785">
        <v>62.160430213981954</v>
      </c>
      <c r="V2785">
        <v>71.622124035391806</v>
      </c>
      <c r="W2785">
        <v>66.107220484665589</v>
      </c>
      <c r="X2785">
        <v>0</v>
      </c>
      <c r="Y2785">
        <v>0</v>
      </c>
      <c r="AA2785">
        <v>0.57176303317244448</v>
      </c>
      <c r="AB2785">
        <v>2.9514066280262741</v>
      </c>
      <c r="AC2785">
        <v>-2.5817853517828442</v>
      </c>
      <c r="AD2785">
        <v>2.9572301859322803</v>
      </c>
      <c r="AE2785">
        <v>2.4912084814251738</v>
      </c>
    </row>
    <row r="2786" spans="1:31">
      <c r="A2786">
        <v>11</v>
      </c>
      <c r="B2786">
        <v>207</v>
      </c>
      <c r="C2786">
        <v>2014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99</v>
      </c>
      <c r="M2786">
        <v>99</v>
      </c>
      <c r="N2786">
        <v>67</v>
      </c>
      <c r="O2786">
        <v>99</v>
      </c>
      <c r="P2786">
        <v>9999</v>
      </c>
      <c r="Q2786">
        <v>1848</v>
      </c>
      <c r="R2786">
        <v>59032</v>
      </c>
      <c r="S2786">
        <v>59032</v>
      </c>
      <c r="T2786">
        <v>16.36210868681394</v>
      </c>
      <c r="U2786">
        <v>61.923668518769489</v>
      </c>
      <c r="V2786">
        <v>73.779801307246743</v>
      </c>
      <c r="W2786">
        <v>68.098756606587386</v>
      </c>
      <c r="X2786">
        <v>0</v>
      </c>
      <c r="Y2786">
        <v>0</v>
      </c>
      <c r="AA2786">
        <v>0.57324283144639188</v>
      </c>
      <c r="AB2786">
        <v>2.9350494058299468</v>
      </c>
      <c r="AC2786">
        <v>-2.5222259811879737</v>
      </c>
      <c r="AD2786">
        <v>3.9279799369069215</v>
      </c>
      <c r="AE2786">
        <v>3.4086663160675177</v>
      </c>
    </row>
    <row r="2787" spans="1:31">
      <c r="A2787">
        <v>11</v>
      </c>
      <c r="B2787">
        <v>208</v>
      </c>
      <c r="C2787">
        <v>2014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99</v>
      </c>
      <c r="M2787">
        <v>99</v>
      </c>
      <c r="N2787">
        <v>69</v>
      </c>
      <c r="O2787">
        <v>99</v>
      </c>
      <c r="P2787">
        <v>9999</v>
      </c>
      <c r="Q2787">
        <v>1860</v>
      </c>
      <c r="R2787">
        <v>75712</v>
      </c>
      <c r="S2787">
        <v>75710</v>
      </c>
      <c r="T2787">
        <v>16.28189718934912</v>
      </c>
      <c r="U2787">
        <v>61.648170651168947</v>
      </c>
      <c r="V2787">
        <v>75.947848271467393</v>
      </c>
      <c r="W2787">
        <v>70.098010830801982</v>
      </c>
      <c r="X2787">
        <v>0</v>
      </c>
      <c r="Y2787">
        <v>0</v>
      </c>
      <c r="AA2787">
        <v>0.57178012530627675</v>
      </c>
      <c r="AB2787">
        <v>2.8971889637419928</v>
      </c>
      <c r="AC2787">
        <v>-2.5336801477243198</v>
      </c>
      <c r="AD2787">
        <v>5.0378644969355086</v>
      </c>
      <c r="AE2787">
        <v>4.5000438911790948</v>
      </c>
    </row>
    <row r="2788" spans="1:31">
      <c r="A2788">
        <v>11</v>
      </c>
      <c r="B2788">
        <v>209</v>
      </c>
      <c r="C2788">
        <v>2014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99</v>
      </c>
      <c r="M2788">
        <v>99</v>
      </c>
      <c r="N2788">
        <v>71</v>
      </c>
      <c r="O2788">
        <v>99</v>
      </c>
      <c r="P2788">
        <v>9999</v>
      </c>
      <c r="Q2788">
        <v>1877</v>
      </c>
      <c r="R2788">
        <v>96652</v>
      </c>
      <c r="S2788">
        <v>96652</v>
      </c>
      <c r="T2788">
        <v>16.201765095393782</v>
      </c>
      <c r="U2788">
        <v>61.402764557381133</v>
      </c>
      <c r="V2788">
        <v>78.072728694505614</v>
      </c>
      <c r="W2788">
        <v>72.061128585026736</v>
      </c>
      <c r="X2788">
        <v>0</v>
      </c>
      <c r="Y2788">
        <v>0</v>
      </c>
      <c r="AA2788">
        <v>0.57335745843656005</v>
      </c>
      <c r="AB2788">
        <v>2.8767987995936206</v>
      </c>
      <c r="AC2788">
        <v>-1.5087172062055147</v>
      </c>
      <c r="AD2788">
        <v>6.431208782726789</v>
      </c>
      <c r="AE2788">
        <v>5.9056773227860484</v>
      </c>
    </row>
    <row r="2789" spans="1:31">
      <c r="A2789">
        <v>11</v>
      </c>
      <c r="B2789">
        <v>210</v>
      </c>
      <c r="C2789">
        <v>2014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99</v>
      </c>
      <c r="M2789">
        <v>99</v>
      </c>
      <c r="N2789">
        <v>73</v>
      </c>
      <c r="O2789">
        <v>99</v>
      </c>
      <c r="P2789">
        <v>9999</v>
      </c>
      <c r="Q2789">
        <v>1885</v>
      </c>
      <c r="R2789">
        <v>112282</v>
      </c>
      <c r="S2789">
        <v>112280</v>
      </c>
      <c r="T2789">
        <v>16.12855132612529</v>
      </c>
      <c r="U2789">
        <v>61.180860349127194</v>
      </c>
      <c r="V2789">
        <v>80.242834331909052</v>
      </c>
      <c r="W2789">
        <v>74.062805486285086</v>
      </c>
      <c r="X2789">
        <v>0</v>
      </c>
      <c r="Y2789">
        <v>0</v>
      </c>
      <c r="AA2789">
        <v>0.57340637648074244</v>
      </c>
      <c r="AB2789">
        <v>2.8473580853756881</v>
      </c>
      <c r="AC2789">
        <v>-2.1106896688084795</v>
      </c>
      <c r="AD2789">
        <v>7.4712265089406253</v>
      </c>
      <c r="AE2789">
        <v>7.0511567985210322</v>
      </c>
    </row>
    <row r="2790" spans="1:31">
      <c r="A2790">
        <v>11</v>
      </c>
      <c r="B2790">
        <v>211</v>
      </c>
      <c r="C2790">
        <v>2014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99</v>
      </c>
      <c r="M2790">
        <v>99</v>
      </c>
      <c r="N2790">
        <v>75</v>
      </c>
      <c r="O2790">
        <v>99</v>
      </c>
      <c r="P2790">
        <v>9999</v>
      </c>
      <c r="Q2790">
        <v>1898</v>
      </c>
      <c r="R2790">
        <v>133100</v>
      </c>
      <c r="S2790">
        <v>133099</v>
      </c>
      <c r="T2790">
        <v>16.057558226897068</v>
      </c>
      <c r="U2790">
        <v>60.967790892493582</v>
      </c>
      <c r="V2790">
        <v>82.395523295793311</v>
      </c>
      <c r="W2790">
        <v>76.05049549583569</v>
      </c>
      <c r="X2790">
        <v>0</v>
      </c>
      <c r="Y2790">
        <v>0</v>
      </c>
      <c r="AA2790">
        <v>0.58118620506686292</v>
      </c>
      <c r="AB2790">
        <v>2.806503122165418</v>
      </c>
      <c r="AC2790">
        <v>-1.976585607466532</v>
      </c>
      <c r="AD2790">
        <v>8.8564529340410534</v>
      </c>
      <c r="AE2790">
        <v>8.582911804161192</v>
      </c>
    </row>
    <row r="2791" spans="1:31">
      <c r="A2791">
        <v>11</v>
      </c>
      <c r="B2791">
        <v>212</v>
      </c>
      <c r="C2791">
        <v>2014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99</v>
      </c>
      <c r="M2791">
        <v>99</v>
      </c>
      <c r="N2791">
        <v>77</v>
      </c>
      <c r="O2791">
        <v>99</v>
      </c>
      <c r="P2791">
        <v>9999</v>
      </c>
      <c r="Q2791">
        <v>1916</v>
      </c>
      <c r="R2791">
        <v>137866</v>
      </c>
      <c r="S2791">
        <v>137866</v>
      </c>
      <c r="T2791">
        <v>15.977028418899515</v>
      </c>
      <c r="U2791">
        <v>60.768782731057691</v>
      </c>
      <c r="V2791">
        <v>84.573854660226729</v>
      </c>
      <c r="W2791">
        <v>78.061667851392983</v>
      </c>
      <c r="X2791">
        <v>0</v>
      </c>
      <c r="Y2791">
        <v>0</v>
      </c>
      <c r="AA2791">
        <v>0.57582283126120115</v>
      </c>
      <c r="AB2791">
        <v>2.7752902795822352</v>
      </c>
      <c r="AC2791">
        <v>-1.751683481824295</v>
      </c>
      <c r="AD2791">
        <v>9.1735818197182812</v>
      </c>
      <c r="AE2791">
        <v>9.125418920034317</v>
      </c>
    </row>
    <row r="2792" spans="1:31">
      <c r="A2792">
        <v>11</v>
      </c>
      <c r="B2792">
        <v>213</v>
      </c>
      <c r="C2792">
        <v>2014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99</v>
      </c>
      <c r="M2792">
        <v>99</v>
      </c>
      <c r="N2792">
        <v>79</v>
      </c>
      <c r="O2792">
        <v>99</v>
      </c>
      <c r="P2792">
        <v>9999</v>
      </c>
      <c r="Q2792">
        <v>1907</v>
      </c>
      <c r="R2792">
        <v>140800</v>
      </c>
      <c r="S2792">
        <v>140798</v>
      </c>
      <c r="T2792">
        <v>15.915312500000004</v>
      </c>
      <c r="U2792">
        <v>60.608616599667599</v>
      </c>
      <c r="V2792">
        <v>86.740845713724084</v>
      </c>
      <c r="W2792">
        <v>80.06065782184362</v>
      </c>
      <c r="X2792">
        <v>0</v>
      </c>
      <c r="Y2792">
        <v>0</v>
      </c>
      <c r="AA2792">
        <v>0.58323416247887261</v>
      </c>
      <c r="AB2792">
        <v>2.7253274422231248</v>
      </c>
      <c r="AC2792">
        <v>-2.1052775895028031</v>
      </c>
      <c r="AD2792">
        <v>9.3688097153492134</v>
      </c>
      <c r="AE2792">
        <v>9.558141361946662</v>
      </c>
    </row>
    <row r="2793" spans="1:31">
      <c r="A2793">
        <v>11</v>
      </c>
      <c r="B2793">
        <v>214</v>
      </c>
      <c r="C2793">
        <v>2014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99</v>
      </c>
      <c r="M2793">
        <v>99</v>
      </c>
      <c r="N2793">
        <v>81</v>
      </c>
      <c r="O2793">
        <v>99</v>
      </c>
      <c r="P2793">
        <v>9999</v>
      </c>
      <c r="Q2793">
        <v>1888</v>
      </c>
      <c r="R2793">
        <v>129152</v>
      </c>
      <c r="S2793">
        <v>129151</v>
      </c>
      <c r="T2793">
        <v>15.857369611000996</v>
      </c>
      <c r="U2793">
        <v>60.4710919776076</v>
      </c>
      <c r="V2793">
        <v>88.88100890377595</v>
      </c>
      <c r="W2793">
        <v>82.036528559593933</v>
      </c>
      <c r="X2793">
        <v>0</v>
      </c>
      <c r="Y2793">
        <v>0</v>
      </c>
      <c r="AA2793">
        <v>0.57127275276712852</v>
      </c>
      <c r="AB2793">
        <v>2.6935701051881913</v>
      </c>
      <c r="AC2793">
        <v>-1.1933463161545483</v>
      </c>
      <c r="AD2793">
        <v>8.5937536388975957</v>
      </c>
      <c r="AE2793">
        <v>8.9838575513415613</v>
      </c>
    </row>
    <row r="2794" spans="1:31">
      <c r="A2794">
        <v>11</v>
      </c>
      <c r="B2794">
        <v>215</v>
      </c>
      <c r="C2794">
        <v>2014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99</v>
      </c>
      <c r="M2794">
        <v>99</v>
      </c>
      <c r="N2794">
        <v>83</v>
      </c>
      <c r="O2794">
        <v>99</v>
      </c>
      <c r="P2794">
        <v>9999</v>
      </c>
      <c r="Q2794">
        <v>1900</v>
      </c>
      <c r="R2794">
        <v>116025</v>
      </c>
      <c r="S2794">
        <v>116025</v>
      </c>
      <c r="T2794">
        <v>15.825080801551396</v>
      </c>
      <c r="U2794">
        <v>60.391846584787778</v>
      </c>
      <c r="V2794">
        <v>91.033551582150494</v>
      </c>
      <c r="W2794">
        <v>84.023968110320453</v>
      </c>
      <c r="X2794">
        <v>0</v>
      </c>
      <c r="Y2794">
        <v>0</v>
      </c>
      <c r="AA2794">
        <v>0.58349235110286246</v>
      </c>
      <c r="AB2794">
        <v>2.6557075284727287</v>
      </c>
      <c r="AC2794">
        <v>-1.2711377151519061</v>
      </c>
      <c r="AD2794">
        <v>7.7202851365297747</v>
      </c>
      <c r="AE2794">
        <v>8.2663268652953672</v>
      </c>
    </row>
    <row r="2795" spans="1:31">
      <c r="A2795">
        <v>11</v>
      </c>
      <c r="B2795">
        <v>216</v>
      </c>
      <c r="C2795">
        <v>2014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99</v>
      </c>
      <c r="M2795">
        <v>99</v>
      </c>
      <c r="N2795">
        <v>85</v>
      </c>
      <c r="O2795">
        <v>99</v>
      </c>
      <c r="P2795">
        <v>9999</v>
      </c>
      <c r="Q2795">
        <v>1888</v>
      </c>
      <c r="R2795">
        <v>98217</v>
      </c>
      <c r="S2795">
        <v>98217</v>
      </c>
      <c r="T2795">
        <v>15.76505085677632</v>
      </c>
      <c r="U2795">
        <v>60.247452070415513</v>
      </c>
      <c r="V2795">
        <v>93.198720179721121</v>
      </c>
      <c r="W2795">
        <v>86.022418725881849</v>
      </c>
      <c r="X2795">
        <v>0</v>
      </c>
      <c r="Y2795">
        <v>0</v>
      </c>
      <c r="AA2795">
        <v>0.56956723595132308</v>
      </c>
      <c r="AB2795">
        <v>2.6317971387413377</v>
      </c>
      <c r="AC2795">
        <v>-0.78781321318565989</v>
      </c>
      <c r="AD2795">
        <v>6.5353436350316301</v>
      </c>
      <c r="AE2795">
        <v>7.1640090133621612</v>
      </c>
    </row>
    <row r="2796" spans="1:31">
      <c r="A2796">
        <v>11</v>
      </c>
      <c r="B2796">
        <v>217</v>
      </c>
      <c r="C2796">
        <v>2014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99</v>
      </c>
      <c r="M2796">
        <v>99</v>
      </c>
      <c r="N2796">
        <v>87</v>
      </c>
      <c r="O2796">
        <v>99</v>
      </c>
      <c r="P2796">
        <v>9999</v>
      </c>
      <c r="Q2796">
        <v>1907</v>
      </c>
      <c r="R2796">
        <v>107510</v>
      </c>
      <c r="S2796">
        <v>107510</v>
      </c>
      <c r="T2796">
        <v>15.724741884475861</v>
      </c>
      <c r="U2796">
        <v>60.152739280066967</v>
      </c>
      <c r="V2796">
        <v>95.846255023470306</v>
      </c>
      <c r="W2796">
        <v>88.466093386660489</v>
      </c>
      <c r="X2796">
        <v>0</v>
      </c>
      <c r="Y2796">
        <v>0</v>
      </c>
      <c r="AA2796">
        <v>0.86252280465231346</v>
      </c>
      <c r="AB2796">
        <v>2.5840082390542647</v>
      </c>
      <c r="AC2796">
        <v>-1.3393670535270561</v>
      </c>
      <c r="AD2796">
        <v>7.1536983842130244</v>
      </c>
      <c r="AE2796">
        <v>8.0646127980348048</v>
      </c>
    </row>
    <row r="2797" spans="1:31">
      <c r="A2797">
        <v>11</v>
      </c>
      <c r="B2797">
        <v>218</v>
      </c>
      <c r="C2797">
        <v>2014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99</v>
      </c>
      <c r="M2797">
        <v>99</v>
      </c>
      <c r="N2797">
        <v>90</v>
      </c>
      <c r="O2797">
        <v>99</v>
      </c>
      <c r="P2797">
        <v>9999</v>
      </c>
      <c r="Q2797">
        <v>1938</v>
      </c>
      <c r="R2797">
        <v>94615</v>
      </c>
      <c r="S2797">
        <v>94613</v>
      </c>
      <c r="T2797">
        <v>15.630555408761824</v>
      </c>
      <c r="U2797">
        <v>59.967224377199763</v>
      </c>
      <c r="V2797">
        <v>99.852018484973442</v>
      </c>
      <c r="W2797">
        <v>92.161466183293314</v>
      </c>
      <c r="X2797">
        <v>0</v>
      </c>
      <c r="Y2797">
        <v>0</v>
      </c>
      <c r="AA2797">
        <v>1.3972113378151003</v>
      </c>
      <c r="AB2797">
        <v>2.530277819477476</v>
      </c>
      <c r="AC2797">
        <v>-1.1869747330890077</v>
      </c>
      <c r="AD2797">
        <v>6.295667125126176</v>
      </c>
      <c r="AE2797">
        <v>7.3936348451261997</v>
      </c>
    </row>
    <row r="2798" spans="1:31">
      <c r="A2798">
        <v>11</v>
      </c>
      <c r="B2798">
        <v>219</v>
      </c>
      <c r="C2798">
        <v>2014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99</v>
      </c>
      <c r="M2798">
        <v>99</v>
      </c>
      <c r="N2798">
        <v>95</v>
      </c>
      <c r="O2798">
        <v>99</v>
      </c>
      <c r="P2798">
        <v>9999</v>
      </c>
      <c r="Q2798">
        <v>1742</v>
      </c>
      <c r="R2798">
        <v>34105</v>
      </c>
      <c r="S2798">
        <v>34103</v>
      </c>
      <c r="T2798">
        <v>15.554053657821436</v>
      </c>
      <c r="U2798">
        <v>59.816555728235059</v>
      </c>
      <c r="V2798">
        <v>105.20280652560402</v>
      </c>
      <c r="W2798">
        <v>97.096513503211654</v>
      </c>
      <c r="X2798">
        <v>0</v>
      </c>
      <c r="Y2798">
        <v>0</v>
      </c>
      <c r="AA2798">
        <v>1.4023070230366517</v>
      </c>
      <c r="AB2798">
        <v>2.4776772065126265</v>
      </c>
      <c r="AC2798">
        <v>-0.53347403746756761</v>
      </c>
      <c r="AD2798">
        <v>2.2693413021447779</v>
      </c>
      <c r="AE2798">
        <v>2.8077215161896314</v>
      </c>
    </row>
    <row r="2799" spans="1:31">
      <c r="A2799">
        <v>11</v>
      </c>
      <c r="B2799">
        <v>220</v>
      </c>
      <c r="C2799">
        <v>2014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99</v>
      </c>
      <c r="M2799">
        <v>99</v>
      </c>
      <c r="N2799">
        <v>100</v>
      </c>
      <c r="O2799">
        <v>99</v>
      </c>
      <c r="P2799">
        <v>9999</v>
      </c>
      <c r="Q2799">
        <v>1413</v>
      </c>
      <c r="R2799">
        <v>12923</v>
      </c>
      <c r="S2799">
        <v>12923</v>
      </c>
      <c r="T2799">
        <v>15.485026696587479</v>
      </c>
      <c r="U2799">
        <v>59.687533854368191</v>
      </c>
      <c r="V2799">
        <v>111.07017823463156</v>
      </c>
      <c r="W2799">
        <v>102.51777451056242</v>
      </c>
      <c r="X2799">
        <v>0</v>
      </c>
      <c r="Y2799">
        <v>0</v>
      </c>
      <c r="AA2799">
        <v>1.7090042252419604</v>
      </c>
      <c r="AB2799">
        <v>2.4612175893814205</v>
      </c>
      <c r="AC2799">
        <v>-2.1756604902499466</v>
      </c>
      <c r="AD2799">
        <v>0.85989437465524066</v>
      </c>
      <c r="AE2799">
        <v>1.1233635379115938</v>
      </c>
    </row>
    <row r="2800" spans="1:31">
      <c r="A2800">
        <v>11</v>
      </c>
      <c r="B2800">
        <v>221</v>
      </c>
      <c r="C2800">
        <v>2013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99</v>
      </c>
      <c r="M2800">
        <v>99</v>
      </c>
      <c r="N2800">
        <v>40</v>
      </c>
      <c r="O2800">
        <v>99</v>
      </c>
      <c r="P2800">
        <v>9999</v>
      </c>
      <c r="Q2800">
        <v>1754</v>
      </c>
      <c r="R2800">
        <v>24583</v>
      </c>
      <c r="S2800">
        <v>24578</v>
      </c>
      <c r="T2800">
        <v>16.665012406947898</v>
      </c>
      <c r="U2800">
        <v>63.043372121409405</v>
      </c>
      <c r="V2800">
        <v>54.600490516098226</v>
      </c>
      <c r="W2800">
        <v>50.386732036780629</v>
      </c>
      <c r="X2800">
        <v>0</v>
      </c>
      <c r="Y2800">
        <v>0</v>
      </c>
      <c r="AA2800">
        <v>3.7854793174079449</v>
      </c>
      <c r="AB2800">
        <v>2.8756171988803381</v>
      </c>
      <c r="AC2800">
        <v>13.984077977781247</v>
      </c>
      <c r="AD2800">
        <v>1.6184717644719675</v>
      </c>
      <c r="AE2800">
        <v>1.0633044403902585</v>
      </c>
    </row>
    <row r="2801" spans="1:31">
      <c r="A2801">
        <v>11</v>
      </c>
      <c r="B2801">
        <v>222</v>
      </c>
      <c r="C2801">
        <v>2013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99</v>
      </c>
      <c r="M2801">
        <v>99</v>
      </c>
      <c r="N2801">
        <v>55</v>
      </c>
      <c r="O2801">
        <v>99</v>
      </c>
      <c r="P2801">
        <v>9999</v>
      </c>
      <c r="Q2801">
        <v>1972</v>
      </c>
      <c r="R2801">
        <v>82044</v>
      </c>
      <c r="S2801">
        <v>82033</v>
      </c>
      <c r="T2801">
        <v>16.696321486031884</v>
      </c>
      <c r="U2801">
        <v>63.240464203430321</v>
      </c>
      <c r="V2801">
        <v>64.957702261272345</v>
      </c>
      <c r="W2801">
        <v>59.948008728194239</v>
      </c>
      <c r="X2801">
        <v>0</v>
      </c>
      <c r="Y2801">
        <v>0</v>
      </c>
      <c r="AA2801">
        <v>2.1938535215106554</v>
      </c>
      <c r="AB2801">
        <v>2.7952676841057302</v>
      </c>
      <c r="AC2801">
        <v>-3.0247934278541142</v>
      </c>
      <c r="AD2801">
        <v>5.4015334761558007</v>
      </c>
      <c r="AE2801">
        <v>4.2223891003628449</v>
      </c>
    </row>
    <row r="2802" spans="1:31">
      <c r="A2802">
        <v>11</v>
      </c>
      <c r="B2802">
        <v>223</v>
      </c>
      <c r="C2802">
        <v>2013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99</v>
      </c>
      <c r="M2802">
        <v>99</v>
      </c>
      <c r="N2802">
        <v>63</v>
      </c>
      <c r="O2802">
        <v>99</v>
      </c>
      <c r="P2802">
        <v>9999</v>
      </c>
      <c r="Q2802">
        <v>1851</v>
      </c>
      <c r="R2802">
        <v>42722</v>
      </c>
      <c r="S2802">
        <v>42718</v>
      </c>
      <c r="T2802">
        <v>16.645171106221621</v>
      </c>
      <c r="U2802">
        <v>62.966220328667085</v>
      </c>
      <c r="V2802">
        <v>69.456348487552361</v>
      </c>
      <c r="W2802">
        <v>64.102259000889489</v>
      </c>
      <c r="X2802">
        <v>0</v>
      </c>
      <c r="Y2802">
        <v>0</v>
      </c>
      <c r="AA2802">
        <v>0.57496647802515988</v>
      </c>
      <c r="AB2802">
        <v>2.8234662397752879</v>
      </c>
      <c r="AC2802">
        <v>-1.4413327567659482</v>
      </c>
      <c r="AD2802">
        <v>2.8126896929492484</v>
      </c>
      <c r="AE2802">
        <v>2.3511435266221001</v>
      </c>
    </row>
    <row r="2803" spans="1:31">
      <c r="A2803">
        <v>11</v>
      </c>
      <c r="B2803">
        <v>224</v>
      </c>
      <c r="C2803">
        <v>2013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99</v>
      </c>
      <c r="M2803">
        <v>99</v>
      </c>
      <c r="N2803">
        <v>65</v>
      </c>
      <c r="O2803">
        <v>99</v>
      </c>
      <c r="P2803">
        <v>9999</v>
      </c>
      <c r="Q2803">
        <v>1894</v>
      </c>
      <c r="R2803">
        <v>59778</v>
      </c>
      <c r="S2803">
        <v>59777</v>
      </c>
      <c r="T2803">
        <v>16.597811904044971</v>
      </c>
      <c r="U2803">
        <v>62.77449520718671</v>
      </c>
      <c r="V2803">
        <v>71.617579899841388</v>
      </c>
      <c r="W2803">
        <v>66.101927162621777</v>
      </c>
      <c r="X2803">
        <v>0</v>
      </c>
      <c r="Y2803">
        <v>0</v>
      </c>
      <c r="AA2803">
        <v>0.56897055033080091</v>
      </c>
      <c r="AB2803">
        <v>2.8328778485923158</v>
      </c>
      <c r="AC2803">
        <v>-2.3662913076767089</v>
      </c>
      <c r="AD2803">
        <v>3.9356061154702551</v>
      </c>
      <c r="AE2803">
        <v>3.3926818266629208</v>
      </c>
    </row>
    <row r="2804" spans="1:31">
      <c r="A2804">
        <v>11</v>
      </c>
      <c r="B2804">
        <v>225</v>
      </c>
      <c r="C2804">
        <v>2013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99</v>
      </c>
      <c r="M2804">
        <v>99</v>
      </c>
      <c r="N2804">
        <v>67</v>
      </c>
      <c r="O2804">
        <v>99</v>
      </c>
      <c r="P2804">
        <v>9999</v>
      </c>
      <c r="Q2804">
        <v>1928</v>
      </c>
      <c r="R2804">
        <v>76291</v>
      </c>
      <c r="S2804">
        <v>76290</v>
      </c>
      <c r="T2804">
        <v>16.55753627557641</v>
      </c>
      <c r="U2804">
        <v>62.572932232271597</v>
      </c>
      <c r="V2804">
        <v>73.775215232634096</v>
      </c>
      <c r="W2804">
        <v>68.093621837724271</v>
      </c>
      <c r="X2804">
        <v>0</v>
      </c>
      <c r="Y2804">
        <v>0</v>
      </c>
      <c r="AA2804">
        <v>0.57539159016885699</v>
      </c>
      <c r="AB2804">
        <v>2.8416474248740049</v>
      </c>
      <c r="AC2804">
        <v>-2.4349429486464982</v>
      </c>
      <c r="AD2804">
        <v>5.0227730294647044</v>
      </c>
      <c r="AE2804">
        <v>4.4603500645866578</v>
      </c>
    </row>
    <row r="2805" spans="1:31">
      <c r="A2805">
        <v>11</v>
      </c>
      <c r="B2805">
        <v>226</v>
      </c>
      <c r="C2805">
        <v>2013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99</v>
      </c>
      <c r="M2805">
        <v>99</v>
      </c>
      <c r="N2805">
        <v>69</v>
      </c>
      <c r="O2805">
        <v>99</v>
      </c>
      <c r="P2805">
        <v>9999</v>
      </c>
      <c r="Q2805">
        <v>1947</v>
      </c>
      <c r="R2805">
        <v>95801</v>
      </c>
      <c r="S2805">
        <v>95799</v>
      </c>
      <c r="T2805">
        <v>16.49971294662895</v>
      </c>
      <c r="U2805">
        <v>62.331704923850985</v>
      </c>
      <c r="V2805">
        <v>75.938876944151062</v>
      </c>
      <c r="W2805">
        <v>70.090122026325901</v>
      </c>
      <c r="X2805">
        <v>0</v>
      </c>
      <c r="Y2805">
        <v>0</v>
      </c>
      <c r="AA2805">
        <v>0.57413702291553281</v>
      </c>
      <c r="AB2805">
        <v>2.8489871645745946</v>
      </c>
      <c r="AC2805">
        <v>-2.4631941172981056</v>
      </c>
      <c r="AD2805">
        <v>6.3072535291941145</v>
      </c>
      <c r="AE2805">
        <v>5.765177558751029</v>
      </c>
    </row>
    <row r="2806" spans="1:31">
      <c r="A2806">
        <v>11</v>
      </c>
      <c r="B2806">
        <v>227</v>
      </c>
      <c r="C2806">
        <v>2013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99</v>
      </c>
      <c r="M2806">
        <v>99</v>
      </c>
      <c r="N2806">
        <v>71</v>
      </c>
      <c r="O2806">
        <v>99</v>
      </c>
      <c r="P2806">
        <v>9999</v>
      </c>
      <c r="Q2806">
        <v>1960</v>
      </c>
      <c r="R2806">
        <v>117018</v>
      </c>
      <c r="S2806">
        <v>117017</v>
      </c>
      <c r="T2806">
        <v>16.443931702814943</v>
      </c>
      <c r="U2806">
        <v>62.099156532811477</v>
      </c>
      <c r="V2806">
        <v>78.057689962929828</v>
      </c>
      <c r="W2806">
        <v>72.04662399480344</v>
      </c>
      <c r="X2806">
        <v>0</v>
      </c>
      <c r="Y2806">
        <v>0</v>
      </c>
      <c r="AA2806">
        <v>0.579099712031236</v>
      </c>
      <c r="AB2806">
        <v>2.8467145891940486</v>
      </c>
      <c r="AC2806">
        <v>-2.0363667711498352</v>
      </c>
      <c r="AD2806">
        <v>7.7041178430208115</v>
      </c>
      <c r="AE2806">
        <v>7.2386485382274381</v>
      </c>
    </row>
    <row r="2807" spans="1:31">
      <c r="A2807">
        <v>11</v>
      </c>
      <c r="B2807">
        <v>228</v>
      </c>
      <c r="C2807">
        <v>2013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99</v>
      </c>
      <c r="M2807">
        <v>99</v>
      </c>
      <c r="N2807">
        <v>73</v>
      </c>
      <c r="O2807">
        <v>99</v>
      </c>
      <c r="P2807">
        <v>9999</v>
      </c>
      <c r="Q2807">
        <v>1969</v>
      </c>
      <c r="R2807">
        <v>131466</v>
      </c>
      <c r="S2807">
        <v>131463</v>
      </c>
      <c r="T2807">
        <v>16.379535393181499</v>
      </c>
      <c r="U2807">
        <v>61.859755216296598</v>
      </c>
      <c r="V2807">
        <v>80.232513753524998</v>
      </c>
      <c r="W2807">
        <v>74.052916942410178</v>
      </c>
      <c r="X2807">
        <v>0</v>
      </c>
      <c r="Y2807">
        <v>0</v>
      </c>
      <c r="AA2807">
        <v>0.5756198371105864</v>
      </c>
      <c r="AB2807">
        <v>2.8494515832470486</v>
      </c>
      <c r="AC2807">
        <v>-2.7711305483971831</v>
      </c>
      <c r="AD2807">
        <v>8.6553312853627151</v>
      </c>
      <c r="AE2807">
        <v>8.3587359151024536</v>
      </c>
    </row>
    <row r="2808" spans="1:31">
      <c r="A2808">
        <v>11</v>
      </c>
      <c r="B2808">
        <v>229</v>
      </c>
      <c r="C2808">
        <v>2013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99</v>
      </c>
      <c r="M2808">
        <v>99</v>
      </c>
      <c r="N2808">
        <v>75</v>
      </c>
      <c r="O2808">
        <v>99</v>
      </c>
      <c r="P2808">
        <v>9999</v>
      </c>
      <c r="Q2808">
        <v>1994</v>
      </c>
      <c r="R2808">
        <v>145608</v>
      </c>
      <c r="S2808">
        <v>145608</v>
      </c>
      <c r="T2808">
        <v>16.299509642327344</v>
      </c>
      <c r="U2808">
        <v>61.607281193341031</v>
      </c>
      <c r="V2808">
        <v>82.389565465644822</v>
      </c>
      <c r="W2808">
        <v>76.045568924784561</v>
      </c>
      <c r="X2808">
        <v>0</v>
      </c>
      <c r="Y2808">
        <v>0</v>
      </c>
      <c r="AA2808">
        <v>0.57489294918645317</v>
      </c>
      <c r="AB2808">
        <v>2.8616335831925546</v>
      </c>
      <c r="AC2808">
        <v>-2.4739168050341545</v>
      </c>
      <c r="AD2808">
        <v>9.5863985958277755</v>
      </c>
      <c r="AE2808">
        <v>9.5072309879095016</v>
      </c>
    </row>
    <row r="2809" spans="1:31">
      <c r="A2809">
        <v>11</v>
      </c>
      <c r="B2809">
        <v>230</v>
      </c>
      <c r="C2809">
        <v>2013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99</v>
      </c>
      <c r="M2809">
        <v>99</v>
      </c>
      <c r="N2809">
        <v>77</v>
      </c>
      <c r="O2809">
        <v>99</v>
      </c>
      <c r="P2809">
        <v>9999</v>
      </c>
      <c r="Q2809">
        <v>1972</v>
      </c>
      <c r="R2809">
        <v>140304</v>
      </c>
      <c r="S2809">
        <v>140304</v>
      </c>
      <c r="T2809">
        <v>16.214484262743749</v>
      </c>
      <c r="U2809">
        <v>61.359034667578989</v>
      </c>
      <c r="V2809">
        <v>84.549460592422221</v>
      </c>
      <c r="W2809">
        <v>78.039152126811587</v>
      </c>
      <c r="X2809">
        <v>0</v>
      </c>
      <c r="Y2809">
        <v>0</v>
      </c>
      <c r="AA2809">
        <v>0.57423096530698947</v>
      </c>
      <c r="AB2809">
        <v>2.870509016288938</v>
      </c>
      <c r="AC2809">
        <v>-2.090842178900282</v>
      </c>
      <c r="AD2809">
        <v>9.237198976629168</v>
      </c>
      <c r="AE2809">
        <v>9.4010744205626562</v>
      </c>
    </row>
    <row r="2810" spans="1:31">
      <c r="A2810">
        <v>11</v>
      </c>
      <c r="B2810">
        <v>231</v>
      </c>
      <c r="C2810">
        <v>2013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99</v>
      </c>
      <c r="M2810">
        <v>99</v>
      </c>
      <c r="N2810">
        <v>79</v>
      </c>
      <c r="O2810">
        <v>99</v>
      </c>
      <c r="P2810">
        <v>9999</v>
      </c>
      <c r="Q2810">
        <v>1979</v>
      </c>
      <c r="R2810">
        <v>135012</v>
      </c>
      <c r="S2810">
        <v>135012</v>
      </c>
      <c r="T2810">
        <v>16.124522264687588</v>
      </c>
      <c r="U2810">
        <v>61.114456492756197</v>
      </c>
      <c r="V2810">
        <v>86.727983635121177</v>
      </c>
      <c r="W2810">
        <v>80.049928895208993</v>
      </c>
      <c r="X2810">
        <v>0</v>
      </c>
      <c r="Y2810">
        <v>0</v>
      </c>
      <c r="AA2810">
        <v>0.5889477548575528</v>
      </c>
      <c r="AB2810">
        <v>2.8756797192126542</v>
      </c>
      <c r="AC2810">
        <v>-2.9829265061393642</v>
      </c>
      <c r="AD2810">
        <v>8.8887894018178919</v>
      </c>
      <c r="AE2810">
        <v>9.2795777922024385</v>
      </c>
    </row>
    <row r="2811" spans="1:31">
      <c r="A2811">
        <v>11</v>
      </c>
      <c r="B2811">
        <v>232</v>
      </c>
      <c r="C2811">
        <v>2013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99</v>
      </c>
      <c r="M2811">
        <v>99</v>
      </c>
      <c r="N2811">
        <v>81</v>
      </c>
      <c r="O2811">
        <v>99</v>
      </c>
      <c r="P2811">
        <v>9999</v>
      </c>
      <c r="Q2811">
        <v>1967</v>
      </c>
      <c r="R2811">
        <v>112498</v>
      </c>
      <c r="S2811">
        <v>112497</v>
      </c>
      <c r="T2811">
        <v>16.026489359810842</v>
      </c>
      <c r="U2811">
        <v>60.859960710063376</v>
      </c>
      <c r="V2811">
        <v>88.867358841617602</v>
      </c>
      <c r="W2811">
        <v>82.023851302702894</v>
      </c>
      <c r="X2811">
        <v>0</v>
      </c>
      <c r="Y2811">
        <v>0</v>
      </c>
      <c r="AA2811">
        <v>0.57314592037728573</v>
      </c>
      <c r="AB2811">
        <v>2.8858625602671082</v>
      </c>
      <c r="AC2811">
        <v>-2.9781142924469242</v>
      </c>
      <c r="AD2811">
        <v>7.4065344571275809</v>
      </c>
      <c r="AE2811">
        <v>7.9227507607829457</v>
      </c>
    </row>
    <row r="2812" spans="1:31">
      <c r="A2812">
        <v>11</v>
      </c>
      <c r="B2812">
        <v>233</v>
      </c>
      <c r="C2812">
        <v>2013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99</v>
      </c>
      <c r="M2812">
        <v>99</v>
      </c>
      <c r="N2812">
        <v>83</v>
      </c>
      <c r="O2812">
        <v>99</v>
      </c>
      <c r="P2812">
        <v>9999</v>
      </c>
      <c r="Q2812">
        <v>1956</v>
      </c>
      <c r="R2812">
        <v>94608</v>
      </c>
      <c r="S2812">
        <v>94608</v>
      </c>
      <c r="T2812">
        <v>15.924942922374427</v>
      </c>
      <c r="U2812">
        <v>60.609145104008114</v>
      </c>
      <c r="V2812">
        <v>91.027008360121982</v>
      </c>
      <c r="W2812">
        <v>84.017928716386706</v>
      </c>
      <c r="X2812">
        <v>0</v>
      </c>
      <c r="Y2812">
        <v>0</v>
      </c>
      <c r="AA2812">
        <v>0.58268055590108492</v>
      </c>
      <c r="AB2812">
        <v>2.9107535327839873</v>
      </c>
      <c r="AC2812">
        <v>-2.6543443941705234</v>
      </c>
      <c r="AD2812">
        <v>6.2287099496873388</v>
      </c>
      <c r="AE2812">
        <v>6.8248754165279388</v>
      </c>
    </row>
    <row r="2813" spans="1:31">
      <c r="A2813">
        <v>11</v>
      </c>
      <c r="B2813">
        <v>234</v>
      </c>
      <c r="C2813">
        <v>2013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99</v>
      </c>
      <c r="M2813">
        <v>99</v>
      </c>
      <c r="N2813">
        <v>85</v>
      </c>
      <c r="O2813">
        <v>99</v>
      </c>
      <c r="P2813">
        <v>9999</v>
      </c>
      <c r="Q2813">
        <v>1939</v>
      </c>
      <c r="R2813">
        <v>75823</v>
      </c>
      <c r="S2813">
        <v>75823</v>
      </c>
      <c r="T2813">
        <v>15.796723949197473</v>
      </c>
      <c r="U2813">
        <v>60.318293921369509</v>
      </c>
      <c r="V2813">
        <v>93.191890750751966</v>
      </c>
      <c r="W2813">
        <v>86.01611516294362</v>
      </c>
      <c r="X2813">
        <v>0</v>
      </c>
      <c r="Y2813">
        <v>0</v>
      </c>
      <c r="AA2813">
        <v>0.56984456378032244</v>
      </c>
      <c r="AB2813">
        <v>2.9364688309018456</v>
      </c>
      <c r="AC2813">
        <v>-2.1416995708583224</v>
      </c>
      <c r="AD2813">
        <v>4.9919612983589472</v>
      </c>
      <c r="AE2813">
        <v>5.5998408387487411</v>
      </c>
    </row>
    <row r="2814" spans="1:31">
      <c r="A2814">
        <v>11</v>
      </c>
      <c r="B2814">
        <v>235</v>
      </c>
      <c r="C2814">
        <v>2013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99</v>
      </c>
      <c r="M2814">
        <v>99</v>
      </c>
      <c r="N2814">
        <v>87</v>
      </c>
      <c r="O2814">
        <v>99</v>
      </c>
      <c r="P2814">
        <v>9999</v>
      </c>
      <c r="Q2814">
        <v>1956</v>
      </c>
      <c r="R2814">
        <v>79706</v>
      </c>
      <c r="S2814">
        <v>79706</v>
      </c>
      <c r="T2814">
        <v>15.610054450104132</v>
      </c>
      <c r="U2814">
        <v>59.929917446616301</v>
      </c>
      <c r="V2814">
        <v>95.846712562488619</v>
      </c>
      <c r="W2814">
        <v>88.466515695179339</v>
      </c>
      <c r="X2814">
        <v>0</v>
      </c>
      <c r="Y2814">
        <v>0</v>
      </c>
      <c r="AA2814">
        <v>0.85957351730165776</v>
      </c>
      <c r="AB2814">
        <v>2.9946851918018345</v>
      </c>
      <c r="AC2814">
        <v>-4.4330094321460223</v>
      </c>
      <c r="AD2814">
        <v>5.247606494691559</v>
      </c>
      <c r="AE2814">
        <v>6.0543124915325004</v>
      </c>
    </row>
    <row r="2815" spans="1:31">
      <c r="A2815">
        <v>11</v>
      </c>
      <c r="B2815">
        <v>236</v>
      </c>
      <c r="C2815">
        <v>2013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99</v>
      </c>
      <c r="M2815">
        <v>99</v>
      </c>
      <c r="N2815">
        <v>90</v>
      </c>
      <c r="O2815">
        <v>99</v>
      </c>
      <c r="P2815">
        <v>9999</v>
      </c>
      <c r="Q2815">
        <v>1983</v>
      </c>
      <c r="R2815">
        <v>69349</v>
      </c>
      <c r="S2815">
        <v>69346</v>
      </c>
      <c r="T2815">
        <v>15.318591472119277</v>
      </c>
      <c r="U2815">
        <v>59.355608110056814</v>
      </c>
      <c r="V2815">
        <v>99.860096711018784</v>
      </c>
      <c r="W2815">
        <v>92.166847402878844</v>
      </c>
      <c r="X2815">
        <v>0</v>
      </c>
      <c r="Y2815">
        <v>0</v>
      </c>
      <c r="AA2815">
        <v>1.4044780191209598</v>
      </c>
      <c r="AB2815">
        <v>3.0357912279202344</v>
      </c>
      <c r="AC2815">
        <v>-7.462882954569837</v>
      </c>
      <c r="AD2815">
        <v>4.5657323513959405</v>
      </c>
      <c r="AE2815">
        <v>5.4877086177860006</v>
      </c>
    </row>
    <row r="2816" spans="1:31">
      <c r="A2816">
        <v>11</v>
      </c>
      <c r="B2816">
        <v>237</v>
      </c>
      <c r="C2816">
        <v>2013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99</v>
      </c>
      <c r="M2816">
        <v>99</v>
      </c>
      <c r="N2816">
        <v>95</v>
      </c>
      <c r="O2816">
        <v>99</v>
      </c>
      <c r="P2816">
        <v>9999</v>
      </c>
      <c r="Q2816">
        <v>1656</v>
      </c>
      <c r="R2816">
        <v>25663</v>
      </c>
      <c r="S2816">
        <v>25660</v>
      </c>
      <c r="T2816">
        <v>14.858161555546896</v>
      </c>
      <c r="U2816">
        <v>58.489088074824622</v>
      </c>
      <c r="V2816">
        <v>105.2242129556553</v>
      </c>
      <c r="W2816">
        <v>97.110565081839297</v>
      </c>
      <c r="X2816">
        <v>0</v>
      </c>
      <c r="Y2816">
        <v>0</v>
      </c>
      <c r="AA2816">
        <v>1.4118166520620676</v>
      </c>
      <c r="AB2816">
        <v>3.1109513188696361</v>
      </c>
      <c r="AC2816">
        <v>-8.7455149045251233</v>
      </c>
      <c r="AD2816">
        <v>1.6895757593314118</v>
      </c>
      <c r="AE2816">
        <v>2.1395282684543204</v>
      </c>
    </row>
    <row r="2817" spans="1:31">
      <c r="A2817">
        <v>11</v>
      </c>
      <c r="B2817">
        <v>238</v>
      </c>
      <c r="C2817">
        <v>2013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99</v>
      </c>
      <c r="M2817">
        <v>99</v>
      </c>
      <c r="N2817">
        <v>100</v>
      </c>
      <c r="O2817">
        <v>99</v>
      </c>
      <c r="P2817">
        <v>9999</v>
      </c>
      <c r="Q2817">
        <v>1222</v>
      </c>
      <c r="R2817">
        <v>10565</v>
      </c>
      <c r="S2817">
        <v>10565</v>
      </c>
      <c r="T2817">
        <v>14.26947468054898</v>
      </c>
      <c r="U2817">
        <v>57.461807856128736</v>
      </c>
      <c r="V2817">
        <v>111.15508955293753</v>
      </c>
      <c r="W2817">
        <v>102.59614765735898</v>
      </c>
      <c r="X2817">
        <v>0</v>
      </c>
      <c r="Y2817">
        <v>0</v>
      </c>
      <c r="AA2817">
        <v>1.7183465679758421</v>
      </c>
      <c r="AB2817">
        <v>3.2567355587702154</v>
      </c>
      <c r="AC2817">
        <v>-10.456700126049864</v>
      </c>
      <c r="AD2817">
        <v>0.69556824600928813</v>
      </c>
      <c r="AE2817">
        <v>0.9306694347872656</v>
      </c>
    </row>
    <row r="2818" spans="1:31">
      <c r="A2818">
        <v>11</v>
      </c>
      <c r="B2818">
        <v>239</v>
      </c>
      <c r="C2818">
        <v>2012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99</v>
      </c>
      <c r="M2818">
        <v>99</v>
      </c>
      <c r="N2818">
        <v>40</v>
      </c>
      <c r="O2818">
        <v>99</v>
      </c>
      <c r="P2818">
        <v>9999</v>
      </c>
      <c r="Q2818">
        <v>1634</v>
      </c>
      <c r="R2818">
        <v>14479</v>
      </c>
      <c r="S2818">
        <v>14474</v>
      </c>
      <c r="T2818">
        <v>16.690310104288969</v>
      </c>
      <c r="U2818">
        <v>63.223366035650152</v>
      </c>
      <c r="V2818">
        <v>54.536935583377549</v>
      </c>
      <c r="W2818">
        <v>50.320671548984315</v>
      </c>
      <c r="X2818">
        <v>0</v>
      </c>
      <c r="Y2818">
        <v>0</v>
      </c>
      <c r="AA2818">
        <v>3.8567441282790194</v>
      </c>
      <c r="AB2818">
        <v>2.8943066574111671</v>
      </c>
      <c r="AC2818">
        <v>14.326997947272671</v>
      </c>
      <c r="AD2818">
        <v>0.95588150343873746</v>
      </c>
      <c r="AE2818">
        <v>0.60386996545816596</v>
      </c>
    </row>
    <row r="2819" spans="1:31">
      <c r="A2819">
        <v>11</v>
      </c>
      <c r="B2819">
        <v>240</v>
      </c>
      <c r="C2819">
        <v>2012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99</v>
      </c>
      <c r="M2819">
        <v>99</v>
      </c>
      <c r="N2819">
        <v>55</v>
      </c>
      <c r="O2819">
        <v>99</v>
      </c>
      <c r="P2819">
        <v>9999</v>
      </c>
      <c r="Q2819">
        <v>2012</v>
      </c>
      <c r="R2819">
        <v>48092</v>
      </c>
      <c r="S2819">
        <v>48076</v>
      </c>
      <c r="T2819">
        <v>16.72513099891874</v>
      </c>
      <c r="U2819">
        <v>63.481238039770354</v>
      </c>
      <c r="V2819">
        <v>65.024520583471855</v>
      </c>
      <c r="W2819">
        <v>59.997582993592509</v>
      </c>
      <c r="X2819">
        <v>0</v>
      </c>
      <c r="Y2819">
        <v>0</v>
      </c>
      <c r="AA2819">
        <v>2.1909900060605838</v>
      </c>
      <c r="AB2819">
        <v>2.8046399809799998</v>
      </c>
      <c r="AC2819">
        <v>-3.3419351684608758</v>
      </c>
      <c r="AD2819">
        <v>3.1749605126994802</v>
      </c>
      <c r="AE2819">
        <v>2.3915007136378557</v>
      </c>
    </row>
    <row r="2820" spans="1:31">
      <c r="A2820">
        <v>11</v>
      </c>
      <c r="B2820">
        <v>241</v>
      </c>
      <c r="C2820">
        <v>2012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99</v>
      </c>
      <c r="M2820">
        <v>99</v>
      </c>
      <c r="N2820">
        <v>63</v>
      </c>
      <c r="O2820">
        <v>99</v>
      </c>
      <c r="P2820">
        <v>9999</v>
      </c>
      <c r="Q2820">
        <v>1838</v>
      </c>
      <c r="R2820">
        <v>26141</v>
      </c>
      <c r="S2820">
        <v>26140</v>
      </c>
      <c r="T2820">
        <v>16.67728855055277</v>
      </c>
      <c r="U2820">
        <v>63.211132364192792</v>
      </c>
      <c r="V2820">
        <v>69.455478086574757</v>
      </c>
      <c r="W2820">
        <v>64.104961744452822</v>
      </c>
      <c r="X2820">
        <v>0</v>
      </c>
      <c r="Y2820">
        <v>0</v>
      </c>
      <c r="AA2820">
        <v>0.5746429136575838</v>
      </c>
      <c r="AB2820">
        <v>2.827708568633025</v>
      </c>
      <c r="AC2820">
        <v>-2.3321311210952143</v>
      </c>
      <c r="AD2820">
        <v>1.7257889620410276</v>
      </c>
      <c r="AE2820">
        <v>1.3893307938243242</v>
      </c>
    </row>
    <row r="2821" spans="1:31">
      <c r="A2821">
        <v>11</v>
      </c>
      <c r="B2821">
        <v>242</v>
      </c>
      <c r="C2821">
        <v>2012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99</v>
      </c>
      <c r="M2821">
        <v>99</v>
      </c>
      <c r="N2821">
        <v>65</v>
      </c>
      <c r="O2821">
        <v>99</v>
      </c>
      <c r="P2821">
        <v>9999</v>
      </c>
      <c r="Q2821">
        <v>1930</v>
      </c>
      <c r="R2821">
        <v>37578</v>
      </c>
      <c r="S2821">
        <v>37575</v>
      </c>
      <c r="T2821">
        <v>16.640800468359142</v>
      </c>
      <c r="U2821">
        <v>63.019374584164993</v>
      </c>
      <c r="V2821">
        <v>71.629888651733751</v>
      </c>
      <c r="W2821">
        <v>66.109101796407316</v>
      </c>
      <c r="X2821">
        <v>0</v>
      </c>
      <c r="Y2821">
        <v>0</v>
      </c>
      <c r="AA2821">
        <v>0.5688963340408898</v>
      </c>
      <c r="AB2821">
        <v>2.8596530053111175</v>
      </c>
      <c r="AC2821">
        <v>-1.7015336201851845</v>
      </c>
      <c r="AD2821">
        <v>2.4808422637074981</v>
      </c>
      <c r="AE2821">
        <v>2.0595326391735784</v>
      </c>
    </row>
    <row r="2822" spans="1:31">
      <c r="A2822">
        <v>11</v>
      </c>
      <c r="B2822">
        <v>243</v>
      </c>
      <c r="C2822">
        <v>2012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99</v>
      </c>
      <c r="M2822">
        <v>99</v>
      </c>
      <c r="N2822">
        <v>67</v>
      </c>
      <c r="O2822">
        <v>99</v>
      </c>
      <c r="P2822">
        <v>9999</v>
      </c>
      <c r="Q2822">
        <v>2013</v>
      </c>
      <c r="R2822">
        <v>49333</v>
      </c>
      <c r="S2822">
        <v>49328</v>
      </c>
      <c r="T2822">
        <v>16.601341900958786</v>
      </c>
      <c r="U2822">
        <v>62.849172883554992</v>
      </c>
      <c r="V2822">
        <v>73.786388959271349</v>
      </c>
      <c r="W2822">
        <v>68.09792612714881</v>
      </c>
      <c r="X2822">
        <v>0</v>
      </c>
      <c r="Y2822">
        <v>0</v>
      </c>
      <c r="AA2822">
        <v>0.57669945585567484</v>
      </c>
      <c r="AB2822">
        <v>2.8754974123488433</v>
      </c>
      <c r="AC2822">
        <v>-3.3651740005040907</v>
      </c>
      <c r="AD2822">
        <v>3.2568894405099278</v>
      </c>
      <c r="AE2822">
        <v>2.7850681486516282</v>
      </c>
    </row>
    <row r="2823" spans="1:31">
      <c r="A2823">
        <v>11</v>
      </c>
      <c r="B2823">
        <v>244</v>
      </c>
      <c r="C2823">
        <v>2012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99</v>
      </c>
      <c r="M2823">
        <v>99</v>
      </c>
      <c r="N2823">
        <v>69</v>
      </c>
      <c r="O2823">
        <v>99</v>
      </c>
      <c r="P2823">
        <v>9999</v>
      </c>
      <c r="Q2823">
        <v>2036</v>
      </c>
      <c r="R2823">
        <v>65076</v>
      </c>
      <c r="S2823">
        <v>65072</v>
      </c>
      <c r="T2823">
        <v>16.554582334501202</v>
      </c>
      <c r="U2823">
        <v>62.59278952544873</v>
      </c>
      <c r="V2823">
        <v>75.955426388598681</v>
      </c>
      <c r="W2823">
        <v>70.102561777722414</v>
      </c>
      <c r="X2823">
        <v>0</v>
      </c>
      <c r="Y2823">
        <v>0</v>
      </c>
      <c r="AA2823">
        <v>0.57219643680223986</v>
      </c>
      <c r="AB2823">
        <v>2.8681418475113505</v>
      </c>
      <c r="AC2823">
        <v>-2.3740644874019021</v>
      </c>
      <c r="AD2823">
        <v>4.2962182966903297</v>
      </c>
      <c r="AE2823">
        <v>3.7821302142415778</v>
      </c>
    </row>
    <row r="2824" spans="1:31">
      <c r="A2824">
        <v>11</v>
      </c>
      <c r="B2824">
        <v>245</v>
      </c>
      <c r="C2824">
        <v>2012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99</v>
      </c>
      <c r="M2824">
        <v>99</v>
      </c>
      <c r="N2824">
        <v>71</v>
      </c>
      <c r="O2824">
        <v>99</v>
      </c>
      <c r="P2824">
        <v>9999</v>
      </c>
      <c r="Q2824">
        <v>2080</v>
      </c>
      <c r="R2824">
        <v>84200</v>
      </c>
      <c r="S2824">
        <v>84198</v>
      </c>
      <c r="T2824">
        <v>16.477731591448933</v>
      </c>
      <c r="U2824">
        <v>62.310446803962094</v>
      </c>
      <c r="V2824">
        <v>78.071943713546318</v>
      </c>
      <c r="W2824">
        <v>72.058696168554306</v>
      </c>
      <c r="X2824">
        <v>0</v>
      </c>
      <c r="Y2824">
        <v>0</v>
      </c>
      <c r="AA2824">
        <v>0.58058372036801087</v>
      </c>
      <c r="AB2824">
        <v>2.9007023867640394</v>
      </c>
      <c r="AC2824">
        <v>-1.4688222702107396</v>
      </c>
      <c r="AD2824">
        <v>5.5587556177596307</v>
      </c>
      <c r="AE2824">
        <v>5.0303315273233364</v>
      </c>
    </row>
    <row r="2825" spans="1:31">
      <c r="A2825">
        <v>11</v>
      </c>
      <c r="B2825">
        <v>246</v>
      </c>
      <c r="C2825">
        <v>2012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99</v>
      </c>
      <c r="M2825">
        <v>99</v>
      </c>
      <c r="N2825">
        <v>73</v>
      </c>
      <c r="O2825">
        <v>99</v>
      </c>
      <c r="P2825">
        <v>9999</v>
      </c>
      <c r="Q2825">
        <v>2102</v>
      </c>
      <c r="R2825">
        <v>101966.5</v>
      </c>
      <c r="S2825">
        <v>101958.5</v>
      </c>
      <c r="T2825">
        <v>16.409183408276249</v>
      </c>
      <c r="U2825">
        <v>62.057798025667303</v>
      </c>
      <c r="V2825">
        <v>80.254074439641101</v>
      </c>
      <c r="W2825">
        <v>74.068692654364924</v>
      </c>
      <c r="X2825">
        <v>0</v>
      </c>
      <c r="Y2825">
        <v>0</v>
      </c>
      <c r="AA2825">
        <v>0.57464707397061698</v>
      </c>
      <c r="AB2825">
        <v>2.9163255013525342</v>
      </c>
      <c r="AC2825">
        <v>-3.2714768991145196</v>
      </c>
      <c r="AD2825">
        <v>6.7316728586494925</v>
      </c>
      <c r="AE2825">
        <v>6.2613293698235983</v>
      </c>
    </row>
    <row r="2826" spans="1:31">
      <c r="A2826">
        <v>11</v>
      </c>
      <c r="B2826">
        <v>247</v>
      </c>
      <c r="C2826">
        <v>2012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99</v>
      </c>
      <c r="M2826">
        <v>99</v>
      </c>
      <c r="N2826">
        <v>75</v>
      </c>
      <c r="O2826">
        <v>99</v>
      </c>
      <c r="P2826">
        <v>9999</v>
      </c>
      <c r="Q2826">
        <v>2101</v>
      </c>
      <c r="R2826">
        <v>125646</v>
      </c>
      <c r="S2826">
        <v>125643</v>
      </c>
      <c r="T2826">
        <v>16.337567451411111</v>
      </c>
      <c r="U2826">
        <v>61.786999673678608</v>
      </c>
      <c r="V2826">
        <v>82.41198089595494</v>
      </c>
      <c r="W2826">
        <v>76.064446885221102</v>
      </c>
      <c r="X2826">
        <v>0</v>
      </c>
      <c r="Y2826">
        <v>0</v>
      </c>
      <c r="AA2826">
        <v>0.5737453035898914</v>
      </c>
      <c r="AB2826">
        <v>2.9133761244335563</v>
      </c>
      <c r="AC2826">
        <v>-2.6693926162213062</v>
      </c>
      <c r="AD2826">
        <v>8.2949573438126656</v>
      </c>
      <c r="AE2826">
        <v>7.9237076261157187</v>
      </c>
    </row>
    <row r="2827" spans="1:31">
      <c r="A2827">
        <v>11</v>
      </c>
      <c r="B2827">
        <v>248</v>
      </c>
      <c r="C2827">
        <v>2012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99</v>
      </c>
      <c r="M2827">
        <v>99</v>
      </c>
      <c r="N2827">
        <v>77</v>
      </c>
      <c r="O2827">
        <v>99</v>
      </c>
      <c r="P2827">
        <v>9999</v>
      </c>
      <c r="Q2827">
        <v>2141</v>
      </c>
      <c r="R2827">
        <v>135283</v>
      </c>
      <c r="S2827">
        <v>135279</v>
      </c>
      <c r="T2827">
        <v>16.251568933273212</v>
      </c>
      <c r="U2827">
        <v>61.50055071371019</v>
      </c>
      <c r="V2827">
        <v>84.569090498146991</v>
      </c>
      <c r="W2827">
        <v>78.054956792997814</v>
      </c>
      <c r="X2827">
        <v>0</v>
      </c>
      <c r="Y2827">
        <v>0</v>
      </c>
      <c r="AA2827">
        <v>0.57366590448740884</v>
      </c>
      <c r="AB2827">
        <v>2.9188565823776118</v>
      </c>
      <c r="AC2827">
        <v>-2.2757797084151505</v>
      </c>
      <c r="AD2827">
        <v>8.9311773899925893</v>
      </c>
      <c r="AE2827">
        <v>8.7546604184808974</v>
      </c>
    </row>
    <row r="2828" spans="1:31">
      <c r="A2828">
        <v>11</v>
      </c>
      <c r="B2828">
        <v>249</v>
      </c>
      <c r="C2828">
        <v>2012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99</v>
      </c>
      <c r="M2828">
        <v>99</v>
      </c>
      <c r="N2828">
        <v>79</v>
      </c>
      <c r="O2828">
        <v>99</v>
      </c>
      <c r="P2828">
        <v>9999</v>
      </c>
      <c r="Q2828">
        <v>2116</v>
      </c>
      <c r="R2828">
        <v>148617</v>
      </c>
      <c r="S2828">
        <v>148609</v>
      </c>
      <c r="T2828">
        <v>16.151705390365841</v>
      </c>
      <c r="U2828">
        <v>61.212302081300592</v>
      </c>
      <c r="V2828">
        <v>86.757293476302621</v>
      </c>
      <c r="W2828">
        <v>80.072665854692318</v>
      </c>
      <c r="X2828">
        <v>0</v>
      </c>
      <c r="Y2828">
        <v>0</v>
      </c>
      <c r="AA2828">
        <v>0.58992519344319339</v>
      </c>
      <c r="AB2828">
        <v>2.9274272013628537</v>
      </c>
      <c r="AC2828">
        <v>-3.4085220220758914</v>
      </c>
      <c r="AD2828">
        <v>9.8114677392468295</v>
      </c>
      <c r="AE2828">
        <v>9.8659255216369566</v>
      </c>
    </row>
    <row r="2829" spans="1:31">
      <c r="A2829">
        <v>11</v>
      </c>
      <c r="B2829">
        <v>250</v>
      </c>
      <c r="C2829">
        <v>2012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99</v>
      </c>
      <c r="M2829">
        <v>99</v>
      </c>
      <c r="N2829">
        <v>81</v>
      </c>
      <c r="O2829">
        <v>99</v>
      </c>
      <c r="P2829">
        <v>9999</v>
      </c>
      <c r="Q2829">
        <v>2124</v>
      </c>
      <c r="R2829">
        <v>139280</v>
      </c>
      <c r="S2829">
        <v>139272</v>
      </c>
      <c r="T2829">
        <v>16.056856691556579</v>
      </c>
      <c r="U2829">
        <v>60.956200815670066</v>
      </c>
      <c r="V2829">
        <v>88.896206256126391</v>
      </c>
      <c r="W2829">
        <v>82.046483140904812</v>
      </c>
      <c r="X2829">
        <v>0</v>
      </c>
      <c r="Y2829">
        <v>0</v>
      </c>
      <c r="AA2829">
        <v>0.57438999966432003</v>
      </c>
      <c r="AB2829">
        <v>2.9216053208385504</v>
      </c>
      <c r="AC2829">
        <v>-3.3297613514625697</v>
      </c>
      <c r="AD2829">
        <v>9.1950532356479986</v>
      </c>
      <c r="AE2829">
        <v>9.4739745885435127</v>
      </c>
    </row>
    <row r="2830" spans="1:31">
      <c r="A2830">
        <v>11</v>
      </c>
      <c r="B2830">
        <v>251</v>
      </c>
      <c r="C2830">
        <v>2012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99</v>
      </c>
      <c r="M2830">
        <v>99</v>
      </c>
      <c r="N2830">
        <v>83</v>
      </c>
      <c r="O2830">
        <v>99</v>
      </c>
      <c r="P2830">
        <v>9999</v>
      </c>
      <c r="Q2830">
        <v>2094</v>
      </c>
      <c r="R2830">
        <v>129039</v>
      </c>
      <c r="S2830">
        <v>129030</v>
      </c>
      <c r="T2830">
        <v>15.9457528344144</v>
      </c>
      <c r="U2830">
        <v>60.677671859257515</v>
      </c>
      <c r="V2830">
        <v>91.05126769296281</v>
      </c>
      <c r="W2830">
        <v>84.034453227929774</v>
      </c>
      <c r="X2830">
        <v>0</v>
      </c>
      <c r="Y2830">
        <v>0</v>
      </c>
      <c r="AA2830">
        <v>0.58040631405776488</v>
      </c>
      <c r="AB2830">
        <v>2.934359482238535</v>
      </c>
      <c r="AC2830">
        <v>-3.1184417256628638</v>
      </c>
      <c r="AD2830">
        <v>8.5189580304048071</v>
      </c>
      <c r="AE2830">
        <v>8.9899341187373984</v>
      </c>
    </row>
    <row r="2831" spans="1:31">
      <c r="A2831">
        <v>11</v>
      </c>
      <c r="B2831">
        <v>252</v>
      </c>
      <c r="C2831">
        <v>2012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99</v>
      </c>
      <c r="M2831">
        <v>99</v>
      </c>
      <c r="N2831">
        <v>85</v>
      </c>
      <c r="O2831">
        <v>99</v>
      </c>
      <c r="P2831">
        <v>9999</v>
      </c>
      <c r="Q2831">
        <v>2095</v>
      </c>
      <c r="R2831">
        <v>112077</v>
      </c>
      <c r="S2831">
        <v>112071</v>
      </c>
      <c r="T2831">
        <v>15.820150432292079</v>
      </c>
      <c r="U2831">
        <v>60.380544476269485</v>
      </c>
      <c r="V2831">
        <v>93.20411367066562</v>
      </c>
      <c r="W2831">
        <v>86.022776632670656</v>
      </c>
      <c r="X2831">
        <v>0</v>
      </c>
      <c r="Y2831">
        <v>0</v>
      </c>
      <c r="AA2831">
        <v>0.56993669458577878</v>
      </c>
      <c r="AB2831">
        <v>2.9409674665643162</v>
      </c>
      <c r="AC2831">
        <v>-2.1821604094333988</v>
      </c>
      <c r="AD2831">
        <v>7.3991526528699074</v>
      </c>
      <c r="AE2831">
        <v>7.9930979836873153</v>
      </c>
    </row>
    <row r="2832" spans="1:31">
      <c r="A2832">
        <v>11</v>
      </c>
      <c r="B2832">
        <v>253</v>
      </c>
      <c r="C2832">
        <v>2012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99</v>
      </c>
      <c r="M2832">
        <v>99</v>
      </c>
      <c r="N2832">
        <v>87</v>
      </c>
      <c r="O2832">
        <v>99</v>
      </c>
      <c r="P2832">
        <v>9999</v>
      </c>
      <c r="Q2832">
        <v>2127</v>
      </c>
      <c r="R2832">
        <v>123990</v>
      </c>
      <c r="S2832">
        <v>123985</v>
      </c>
      <c r="T2832">
        <v>15.63520445197193</v>
      </c>
      <c r="U2832">
        <v>59.981868774448529</v>
      </c>
      <c r="V2832">
        <v>95.854248087103358</v>
      </c>
      <c r="W2832">
        <v>88.469924587650297</v>
      </c>
      <c r="X2832">
        <v>0</v>
      </c>
      <c r="Y2832">
        <v>0</v>
      </c>
      <c r="AA2832">
        <v>0.85548137514164302</v>
      </c>
      <c r="AB2832">
        <v>2.9725569834064904</v>
      </c>
      <c r="AC2832">
        <v>-4.5901295971267375</v>
      </c>
      <c r="AD2832">
        <v>8.1856307487650408</v>
      </c>
      <c r="AE2832">
        <v>9.0943829265293417</v>
      </c>
    </row>
    <row r="2833" spans="1:31">
      <c r="A2833">
        <v>11</v>
      </c>
      <c r="B2833">
        <v>254</v>
      </c>
      <c r="C2833">
        <v>2012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99</v>
      </c>
      <c r="M2833">
        <v>99</v>
      </c>
      <c r="N2833">
        <v>90</v>
      </c>
      <c r="O2833">
        <v>99</v>
      </c>
      <c r="P2833">
        <v>9999</v>
      </c>
      <c r="Q2833">
        <v>2121</v>
      </c>
      <c r="R2833">
        <v>114575</v>
      </c>
      <c r="S2833">
        <v>114556</v>
      </c>
      <c r="T2833">
        <v>15.318306785948071</v>
      </c>
      <c r="U2833">
        <v>59.349409895596914</v>
      </c>
      <c r="V2833">
        <v>99.875163602110007</v>
      </c>
      <c r="W2833">
        <v>92.169436782010479</v>
      </c>
      <c r="X2833">
        <v>0</v>
      </c>
      <c r="Y2833">
        <v>0</v>
      </c>
      <c r="AA2833">
        <v>1.4036837800896522</v>
      </c>
      <c r="AB2833">
        <v>3.0275386325688629</v>
      </c>
      <c r="AC2833">
        <v>-8.2936331236670942</v>
      </c>
      <c r="AD2833">
        <v>7.5640668040951251</v>
      </c>
      <c r="AE2833">
        <v>8.7541343526921622</v>
      </c>
    </row>
    <row r="2834" spans="1:31">
      <c r="A2834">
        <v>11</v>
      </c>
      <c r="B2834">
        <v>255</v>
      </c>
      <c r="C2834">
        <v>2012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99</v>
      </c>
      <c r="M2834">
        <v>99</v>
      </c>
      <c r="N2834">
        <v>95</v>
      </c>
      <c r="O2834">
        <v>99</v>
      </c>
      <c r="P2834">
        <v>9999</v>
      </c>
      <c r="Q2834">
        <v>1967</v>
      </c>
      <c r="R2834">
        <v>42555</v>
      </c>
      <c r="S2834">
        <v>42545</v>
      </c>
      <c r="T2834">
        <v>14.811232522617797</v>
      </c>
      <c r="U2834">
        <v>58.417463861793387</v>
      </c>
      <c r="V2834">
        <v>105.22144992868036</v>
      </c>
      <c r="W2834">
        <v>97.096624750265278</v>
      </c>
      <c r="X2834">
        <v>0</v>
      </c>
      <c r="Y2834">
        <v>0</v>
      </c>
      <c r="AA2834">
        <v>1.405722529657669</v>
      </c>
      <c r="AB2834">
        <v>3.1515056528441354</v>
      </c>
      <c r="AC2834">
        <v>-8.2031082045548569</v>
      </c>
      <c r="AD2834">
        <v>2.8094162151278042</v>
      </c>
      <c r="AE2834">
        <v>3.4250040901719192</v>
      </c>
    </row>
    <row r="2835" spans="1:31">
      <c r="A2835">
        <v>11</v>
      </c>
      <c r="B2835">
        <v>256</v>
      </c>
      <c r="C2835">
        <v>2012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99</v>
      </c>
      <c r="M2835">
        <v>99</v>
      </c>
      <c r="N2835">
        <v>100</v>
      </c>
      <c r="O2835">
        <v>99</v>
      </c>
      <c r="P2835">
        <v>9999</v>
      </c>
      <c r="Q2835">
        <v>1597</v>
      </c>
      <c r="R2835">
        <v>16748</v>
      </c>
      <c r="S2835">
        <v>16721</v>
      </c>
      <c r="T2835">
        <v>14.191187007403871</v>
      </c>
      <c r="U2835">
        <v>57.342144608576014</v>
      </c>
      <c r="V2835">
        <v>111.31500258237602</v>
      </c>
      <c r="W2835">
        <v>102.57815322050116</v>
      </c>
      <c r="X2835">
        <v>0</v>
      </c>
      <c r="Y2835">
        <v>0</v>
      </c>
      <c r="AA2835">
        <v>1.7542673861224412</v>
      </c>
      <c r="AB2835">
        <v>3.2446409902258071</v>
      </c>
      <c r="AC2835">
        <v>-11.53881694390458</v>
      </c>
      <c r="AD2835">
        <v>1.1056774238270577</v>
      </c>
      <c r="AE2835">
        <v>1.4220850012707309</v>
      </c>
    </row>
    <row r="2836" spans="1:31">
      <c r="A2836">
        <v>11</v>
      </c>
      <c r="B2836">
        <v>257</v>
      </c>
      <c r="C2836">
        <v>2011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99</v>
      </c>
      <c r="M2836">
        <v>99</v>
      </c>
      <c r="N2836">
        <v>40</v>
      </c>
      <c r="O2836">
        <v>99</v>
      </c>
      <c r="P2836">
        <v>9999</v>
      </c>
      <c r="Q2836">
        <v>1635</v>
      </c>
      <c r="R2836">
        <v>12893</v>
      </c>
      <c r="S2836">
        <v>12877</v>
      </c>
      <c r="T2836">
        <v>16.636934770805862</v>
      </c>
      <c r="U2836">
        <v>63.028733400636817</v>
      </c>
      <c r="V2836">
        <v>54.527815515262589</v>
      </c>
      <c r="W2836">
        <v>50.269439310398191</v>
      </c>
      <c r="X2836">
        <v>0</v>
      </c>
      <c r="Y2836">
        <v>0</v>
      </c>
      <c r="AA2836">
        <v>3.8295028060105714</v>
      </c>
      <c r="AB2836">
        <v>2.9036903978682185</v>
      </c>
      <c r="AC2836">
        <v>14.34266202079575</v>
      </c>
      <c r="AD2836">
        <v>0.86181513253256847</v>
      </c>
      <c r="AE2836">
        <v>0.53978068336367824</v>
      </c>
    </row>
    <row r="2837" spans="1:31">
      <c r="A2837">
        <v>11</v>
      </c>
      <c r="B2837">
        <v>258</v>
      </c>
      <c r="C2837">
        <v>2011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99</v>
      </c>
      <c r="M2837">
        <v>99</v>
      </c>
      <c r="N2837">
        <v>55</v>
      </c>
      <c r="O2837">
        <v>99</v>
      </c>
      <c r="P2837">
        <v>9999</v>
      </c>
      <c r="Q2837">
        <v>2024</v>
      </c>
      <c r="R2837">
        <v>41761</v>
      </c>
      <c r="S2837">
        <v>41742</v>
      </c>
      <c r="T2837">
        <v>16.700557936831022</v>
      </c>
      <c r="U2837">
        <v>63.385415169373758</v>
      </c>
      <c r="V2837">
        <v>65.020358511422486</v>
      </c>
      <c r="W2837">
        <v>59.986798907574851</v>
      </c>
      <c r="X2837">
        <v>0</v>
      </c>
      <c r="Y2837">
        <v>0</v>
      </c>
      <c r="AA2837">
        <v>2.19989251826226</v>
      </c>
      <c r="AB2837">
        <v>2.83711008528558</v>
      </c>
      <c r="AC2837">
        <v>-2.4041182994250407</v>
      </c>
      <c r="AD2837">
        <v>2.7914575156823545</v>
      </c>
      <c r="AE2837">
        <v>2.0879858094669341</v>
      </c>
    </row>
    <row r="2838" spans="1:31">
      <c r="A2838">
        <v>11</v>
      </c>
      <c r="B2838">
        <v>259</v>
      </c>
      <c r="C2838">
        <v>2011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99</v>
      </c>
      <c r="M2838">
        <v>99</v>
      </c>
      <c r="N2838">
        <v>63</v>
      </c>
      <c r="O2838">
        <v>99</v>
      </c>
      <c r="P2838">
        <v>9999</v>
      </c>
      <c r="Q2838">
        <v>1910</v>
      </c>
      <c r="R2838">
        <v>22817</v>
      </c>
      <c r="S2838">
        <v>22809</v>
      </c>
      <c r="T2838">
        <v>16.654599640618837</v>
      </c>
      <c r="U2838">
        <v>63.140295497391357</v>
      </c>
      <c r="V2838">
        <v>69.469679124873878</v>
      </c>
      <c r="W2838">
        <v>64.097935025647274</v>
      </c>
      <c r="X2838">
        <v>0</v>
      </c>
      <c r="Y2838">
        <v>0</v>
      </c>
      <c r="AA2838">
        <v>0.57716999433469973</v>
      </c>
      <c r="AB2838">
        <v>2.8685759338878793</v>
      </c>
      <c r="AC2838">
        <v>-1.4553388596692256</v>
      </c>
      <c r="AD2838">
        <v>1.5251714790192836</v>
      </c>
      <c r="AE2838">
        <v>1.2191268200471552</v>
      </c>
    </row>
    <row r="2839" spans="1:31">
      <c r="A2839">
        <v>11</v>
      </c>
      <c r="B2839">
        <v>260</v>
      </c>
      <c r="C2839">
        <v>2011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99</v>
      </c>
      <c r="M2839">
        <v>99</v>
      </c>
      <c r="N2839">
        <v>65</v>
      </c>
      <c r="O2839">
        <v>99</v>
      </c>
      <c r="P2839">
        <v>9999</v>
      </c>
      <c r="Q2839">
        <v>1996</v>
      </c>
      <c r="R2839">
        <v>32995</v>
      </c>
      <c r="S2839">
        <v>32984</v>
      </c>
      <c r="T2839">
        <v>16.63030762236702</v>
      </c>
      <c r="U2839">
        <v>62.993845500848899</v>
      </c>
      <c r="V2839">
        <v>71.651676087610326</v>
      </c>
      <c r="W2839">
        <v>66.112389340285645</v>
      </c>
      <c r="X2839">
        <v>0</v>
      </c>
      <c r="Y2839">
        <v>0</v>
      </c>
      <c r="AA2839">
        <v>0.57185879684933005</v>
      </c>
      <c r="AB2839">
        <v>2.8722905624830175</v>
      </c>
      <c r="AC2839">
        <v>-2.7645787585494874</v>
      </c>
      <c r="AD2839">
        <v>2.2055061116816956</v>
      </c>
      <c r="AE2839">
        <v>1.8183805472569243</v>
      </c>
    </row>
    <row r="2840" spans="1:31">
      <c r="A2840">
        <v>11</v>
      </c>
      <c r="B2840">
        <v>261</v>
      </c>
      <c r="C2840">
        <v>2011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99</v>
      </c>
      <c r="M2840">
        <v>99</v>
      </c>
      <c r="N2840">
        <v>67</v>
      </c>
      <c r="O2840">
        <v>99</v>
      </c>
      <c r="P2840">
        <v>9999</v>
      </c>
      <c r="Q2840">
        <v>2052</v>
      </c>
      <c r="R2840">
        <v>43994</v>
      </c>
      <c r="S2840">
        <v>43968</v>
      </c>
      <c r="T2840">
        <v>16.575851252443503</v>
      </c>
      <c r="U2840">
        <v>62.783569868995606</v>
      </c>
      <c r="V2840">
        <v>73.83382142592589</v>
      </c>
      <c r="W2840">
        <v>68.108369723434919</v>
      </c>
      <c r="X2840">
        <v>0</v>
      </c>
      <c r="Y2840">
        <v>0</v>
      </c>
      <c r="AA2840">
        <v>0.5727878134889629</v>
      </c>
      <c r="AB2840">
        <v>2.9136594923572008</v>
      </c>
      <c r="AC2840">
        <v>-2.0291395697737684</v>
      </c>
      <c r="AD2840">
        <v>2.9407193780065017</v>
      </c>
      <c r="AE2840">
        <v>2.4970992130783518</v>
      </c>
    </row>
    <row r="2841" spans="1:31">
      <c r="A2841">
        <v>11</v>
      </c>
      <c r="B2841">
        <v>262</v>
      </c>
      <c r="C2841">
        <v>2011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99</v>
      </c>
      <c r="M2841">
        <v>99</v>
      </c>
      <c r="N2841">
        <v>69</v>
      </c>
      <c r="O2841">
        <v>99</v>
      </c>
      <c r="P2841">
        <v>9999</v>
      </c>
      <c r="Q2841">
        <v>2096</v>
      </c>
      <c r="R2841">
        <v>58126</v>
      </c>
      <c r="S2841">
        <v>58091</v>
      </c>
      <c r="T2841">
        <v>16.519526545779851</v>
      </c>
      <c r="U2841">
        <v>62.528618891050243</v>
      </c>
      <c r="V2841">
        <v>75.996430899605215</v>
      </c>
      <c r="W2841">
        <v>70.102408290440309</v>
      </c>
      <c r="X2841">
        <v>0</v>
      </c>
      <c r="Y2841">
        <v>0</v>
      </c>
      <c r="AA2841">
        <v>0.57327472045897154</v>
      </c>
      <c r="AB2841">
        <v>2.9255718708673486</v>
      </c>
      <c r="AC2841">
        <v>-2.7800656235690488</v>
      </c>
      <c r="AD2841">
        <v>3.8853537883803697</v>
      </c>
      <c r="AE2841">
        <v>3.3957866169485378</v>
      </c>
    </row>
    <row r="2842" spans="1:31">
      <c r="A2842">
        <v>11</v>
      </c>
      <c r="B2842">
        <v>263</v>
      </c>
      <c r="C2842">
        <v>2011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99</v>
      </c>
      <c r="M2842">
        <v>99</v>
      </c>
      <c r="N2842">
        <v>71</v>
      </c>
      <c r="O2842">
        <v>99</v>
      </c>
      <c r="P2842">
        <v>9999</v>
      </c>
      <c r="Q2842">
        <v>2149</v>
      </c>
      <c r="R2842">
        <v>77342</v>
      </c>
      <c r="S2842">
        <v>77295</v>
      </c>
      <c r="T2842">
        <v>16.467611388378884</v>
      </c>
      <c r="U2842">
        <v>62.300472216831643</v>
      </c>
      <c r="V2842">
        <v>78.122988028936092</v>
      </c>
      <c r="W2842">
        <v>72.063656122646748</v>
      </c>
      <c r="X2842">
        <v>0</v>
      </c>
      <c r="Y2842">
        <v>0</v>
      </c>
      <c r="AA2842">
        <v>0.58088447873299609</v>
      </c>
      <c r="AB2842">
        <v>2.93398160298042</v>
      </c>
      <c r="AC2842">
        <v>-2.361128159092297</v>
      </c>
      <c r="AD2842">
        <v>5.1698212968536383</v>
      </c>
      <c r="AE2842">
        <v>4.6447922672556201</v>
      </c>
    </row>
    <row r="2843" spans="1:31">
      <c r="A2843">
        <v>11</v>
      </c>
      <c r="B2843">
        <v>264</v>
      </c>
      <c r="C2843">
        <v>2011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99</v>
      </c>
      <c r="M2843">
        <v>99</v>
      </c>
      <c r="N2843">
        <v>73</v>
      </c>
      <c r="O2843">
        <v>99</v>
      </c>
      <c r="P2843">
        <v>9999</v>
      </c>
      <c r="Q2843">
        <v>2162</v>
      </c>
      <c r="R2843">
        <v>95462</v>
      </c>
      <c r="S2843">
        <v>95412</v>
      </c>
      <c r="T2843">
        <v>16.394376820095953</v>
      </c>
      <c r="U2843">
        <v>62.030121997233046</v>
      </c>
      <c r="V2843">
        <v>80.297101436439803</v>
      </c>
      <c r="W2843">
        <v>74.075444388546316</v>
      </c>
      <c r="X2843">
        <v>0</v>
      </c>
      <c r="Y2843">
        <v>0</v>
      </c>
      <c r="AA2843">
        <v>0.57630767432366803</v>
      </c>
      <c r="AB2843">
        <v>2.9477119743532696</v>
      </c>
      <c r="AC2843">
        <v>-2.4677981593739204</v>
      </c>
      <c r="AD2843">
        <v>6.3810281689152317</v>
      </c>
      <c r="AE2843">
        <v>5.8935349981989757</v>
      </c>
    </row>
    <row r="2844" spans="1:31">
      <c r="A2844">
        <v>11</v>
      </c>
      <c r="B2844">
        <v>265</v>
      </c>
      <c r="C2844">
        <v>2011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99</v>
      </c>
      <c r="M2844">
        <v>99</v>
      </c>
      <c r="N2844">
        <v>75</v>
      </c>
      <c r="O2844">
        <v>99</v>
      </c>
      <c r="P2844">
        <v>9999</v>
      </c>
      <c r="Q2844">
        <v>2189</v>
      </c>
      <c r="R2844">
        <v>118640</v>
      </c>
      <c r="S2844">
        <v>118586</v>
      </c>
      <c r="T2844">
        <v>16.321788604180711</v>
      </c>
      <c r="U2844">
        <v>61.752407535459483</v>
      </c>
      <c r="V2844">
        <v>82.451977151723923</v>
      </c>
      <c r="W2844">
        <v>76.068554466800634</v>
      </c>
      <c r="X2844">
        <v>0</v>
      </c>
      <c r="Y2844">
        <v>0</v>
      </c>
      <c r="AA2844">
        <v>0.56955132382756046</v>
      </c>
      <c r="AB2844">
        <v>2.9418687805347465</v>
      </c>
      <c r="AC2844">
        <v>-2.5693858486086945</v>
      </c>
      <c r="AD2844">
        <v>7.9303302042708399</v>
      </c>
      <c r="AE2844">
        <v>7.5220667930111489</v>
      </c>
    </row>
    <row r="2845" spans="1:31">
      <c r="A2845">
        <v>11</v>
      </c>
      <c r="B2845">
        <v>266</v>
      </c>
      <c r="C2845">
        <v>2011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99</v>
      </c>
      <c r="M2845">
        <v>99</v>
      </c>
      <c r="N2845">
        <v>77</v>
      </c>
      <c r="O2845">
        <v>99</v>
      </c>
      <c r="P2845">
        <v>9999</v>
      </c>
      <c r="Q2845">
        <v>2206</v>
      </c>
      <c r="R2845">
        <v>132726.5</v>
      </c>
      <c r="S2845">
        <v>132652.5</v>
      </c>
      <c r="T2845">
        <v>16.222276636542059</v>
      </c>
      <c r="U2845">
        <v>61.450654906616911</v>
      </c>
      <c r="V2845">
        <v>84.619717819812891</v>
      </c>
      <c r="W2845">
        <v>78.060480578956785</v>
      </c>
      <c r="X2845">
        <v>0</v>
      </c>
      <c r="Y2845">
        <v>0</v>
      </c>
      <c r="AA2845">
        <v>0.57589872236743445</v>
      </c>
      <c r="AB2845">
        <v>2.9537869311983962</v>
      </c>
      <c r="AC2845">
        <v>-2.2052282721359968</v>
      </c>
      <c r="AD2845">
        <v>8.8719232287352821</v>
      </c>
      <c r="AE2845">
        <v>8.634660404654289</v>
      </c>
    </row>
    <row r="2846" spans="1:31">
      <c r="A2846">
        <v>11</v>
      </c>
      <c r="B2846">
        <v>267</v>
      </c>
      <c r="C2846">
        <v>2011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99</v>
      </c>
      <c r="M2846">
        <v>99</v>
      </c>
      <c r="N2846">
        <v>79</v>
      </c>
      <c r="O2846">
        <v>99</v>
      </c>
      <c r="P2846">
        <v>9999</v>
      </c>
      <c r="Q2846">
        <v>2207</v>
      </c>
      <c r="R2846">
        <v>148117</v>
      </c>
      <c r="S2846">
        <v>148047</v>
      </c>
      <c r="T2846">
        <v>16.125407616951463</v>
      </c>
      <c r="U2846">
        <v>61.15745675359851</v>
      </c>
      <c r="V2846">
        <v>86.79634225848072</v>
      </c>
      <c r="W2846">
        <v>80.075123102798145</v>
      </c>
      <c r="X2846">
        <v>0</v>
      </c>
      <c r="Y2846">
        <v>0</v>
      </c>
      <c r="AA2846">
        <v>0.59033575298872309</v>
      </c>
      <c r="AB2846">
        <v>2.9494338269124181</v>
      </c>
      <c r="AC2846">
        <v>-2.7246049045369962</v>
      </c>
      <c r="AD2846">
        <v>9.9006803680544877</v>
      </c>
      <c r="AE2846">
        <v>9.8854359867578232</v>
      </c>
    </row>
    <row r="2847" spans="1:31">
      <c r="A2847">
        <v>11</v>
      </c>
      <c r="B2847">
        <v>268</v>
      </c>
      <c r="C2847">
        <v>2011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99</v>
      </c>
      <c r="M2847">
        <v>99</v>
      </c>
      <c r="N2847">
        <v>81</v>
      </c>
      <c r="O2847">
        <v>99</v>
      </c>
      <c r="P2847">
        <v>9999</v>
      </c>
      <c r="Q2847">
        <v>2196</v>
      </c>
      <c r="R2847">
        <v>141751</v>
      </c>
      <c r="S2847">
        <v>141701</v>
      </c>
      <c r="T2847">
        <v>16.020084514394963</v>
      </c>
      <c r="U2847">
        <v>60.867552099138322</v>
      </c>
      <c r="V2847">
        <v>88.92781676473939</v>
      </c>
      <c r="W2847">
        <v>82.05144988391055</v>
      </c>
      <c r="X2847">
        <v>0</v>
      </c>
      <c r="Y2847">
        <v>0</v>
      </c>
      <c r="AA2847">
        <v>0.5762919120957215</v>
      </c>
      <c r="AB2847">
        <v>2.9520246551993301</v>
      </c>
      <c r="AC2847">
        <v>-3.5417268431938425</v>
      </c>
      <c r="AD2847">
        <v>9.4751537153202641</v>
      </c>
      <c r="AE2847">
        <v>9.6952224159761631</v>
      </c>
    </row>
    <row r="2848" spans="1:31">
      <c r="A2848">
        <v>11</v>
      </c>
      <c r="B2848">
        <v>269</v>
      </c>
      <c r="C2848">
        <v>2011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99</v>
      </c>
      <c r="M2848">
        <v>99</v>
      </c>
      <c r="N2848">
        <v>83</v>
      </c>
      <c r="O2848">
        <v>99</v>
      </c>
      <c r="P2848">
        <v>9999</v>
      </c>
      <c r="Q2848">
        <v>2187</v>
      </c>
      <c r="R2848">
        <v>132648</v>
      </c>
      <c r="S2848">
        <v>132610</v>
      </c>
      <c r="T2848">
        <v>15.913915023219348</v>
      </c>
      <c r="U2848">
        <v>60.590875499585259</v>
      </c>
      <c r="V2848">
        <v>91.073820601360325</v>
      </c>
      <c r="W2848">
        <v>84.037086192594941</v>
      </c>
      <c r="X2848">
        <v>0</v>
      </c>
      <c r="Y2848">
        <v>0</v>
      </c>
      <c r="AA2848">
        <v>0.58002877277112552</v>
      </c>
      <c r="AB2848">
        <v>2.9548182012054598</v>
      </c>
      <c r="AC2848">
        <v>-3.0362546106831689</v>
      </c>
      <c r="AD2848">
        <v>8.8666760024959395</v>
      </c>
      <c r="AE2848">
        <v>9.2927844291079182</v>
      </c>
    </row>
    <row r="2849" spans="1:31">
      <c r="A2849">
        <v>11</v>
      </c>
      <c r="B2849">
        <v>270</v>
      </c>
      <c r="C2849">
        <v>2011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99</v>
      </c>
      <c r="M2849">
        <v>99</v>
      </c>
      <c r="N2849">
        <v>85</v>
      </c>
      <c r="O2849">
        <v>99</v>
      </c>
      <c r="P2849">
        <v>9999</v>
      </c>
      <c r="Q2849">
        <v>2173</v>
      </c>
      <c r="R2849">
        <v>116530</v>
      </c>
      <c r="S2849">
        <v>116482</v>
      </c>
      <c r="T2849">
        <v>15.764678623530422</v>
      </c>
      <c r="U2849">
        <v>60.261147645129704</v>
      </c>
      <c r="V2849">
        <v>93.241767782141025</v>
      </c>
      <c r="W2849">
        <v>86.026754777564477</v>
      </c>
      <c r="X2849">
        <v>0</v>
      </c>
      <c r="Y2849">
        <v>0</v>
      </c>
      <c r="AA2849">
        <v>0.56930125391944786</v>
      </c>
      <c r="AB2849">
        <v>2.9820999922057401</v>
      </c>
      <c r="AC2849">
        <v>-3.5467235920577762</v>
      </c>
      <c r="AD2849">
        <v>7.7892901104491008</v>
      </c>
      <c r="AE2849">
        <v>8.3558562668415526</v>
      </c>
    </row>
    <row r="2850" spans="1:31">
      <c r="A2850">
        <v>11</v>
      </c>
      <c r="B2850">
        <v>271</v>
      </c>
      <c r="C2850">
        <v>2011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99</v>
      </c>
      <c r="M2850">
        <v>99</v>
      </c>
      <c r="N2850">
        <v>87</v>
      </c>
      <c r="O2850">
        <v>99</v>
      </c>
      <c r="P2850">
        <v>9999</v>
      </c>
      <c r="Q2850">
        <v>2193</v>
      </c>
      <c r="R2850">
        <v>132225</v>
      </c>
      <c r="S2850">
        <v>132173</v>
      </c>
      <c r="T2850">
        <v>15.585320476460575</v>
      </c>
      <c r="U2850">
        <v>59.876631384624702</v>
      </c>
      <c r="V2850">
        <v>95.890016727563122</v>
      </c>
      <c r="W2850">
        <v>88.471708291403274</v>
      </c>
      <c r="X2850">
        <v>0</v>
      </c>
      <c r="Y2850">
        <v>0</v>
      </c>
      <c r="AA2850">
        <v>0.85612616480989601</v>
      </c>
      <c r="AB2850">
        <v>2.9988590449610251</v>
      </c>
      <c r="AC2850">
        <v>-4.7738751854442087</v>
      </c>
      <c r="AD2850">
        <v>8.8384011400852351</v>
      </c>
      <c r="AE2850">
        <v>9.7509237969116125</v>
      </c>
    </row>
    <row r="2851" spans="1:31">
      <c r="A2851">
        <v>11</v>
      </c>
      <c r="B2851">
        <v>272</v>
      </c>
      <c r="C2851">
        <v>2011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99</v>
      </c>
      <c r="M2851">
        <v>99</v>
      </c>
      <c r="N2851">
        <v>90</v>
      </c>
      <c r="O2851">
        <v>99</v>
      </c>
      <c r="P2851">
        <v>9999</v>
      </c>
      <c r="Q2851">
        <v>2223</v>
      </c>
      <c r="R2851">
        <v>125936</v>
      </c>
      <c r="S2851">
        <v>125876</v>
      </c>
      <c r="T2851">
        <v>15.230442446957184</v>
      </c>
      <c r="U2851">
        <v>59.180193206012262</v>
      </c>
      <c r="V2851">
        <v>99.910262681941575</v>
      </c>
      <c r="W2851">
        <v>92.173162477358431</v>
      </c>
      <c r="X2851">
        <v>0</v>
      </c>
      <c r="Y2851">
        <v>0</v>
      </c>
      <c r="AA2851">
        <v>1.4047439109091389</v>
      </c>
      <c r="AB2851">
        <v>3.0688303119379712</v>
      </c>
      <c r="AC2851">
        <v>-8.3538902225431517</v>
      </c>
      <c r="AD2851">
        <v>8.4180214481208093</v>
      </c>
      <c r="AE2851">
        <v>9.6748897350210381</v>
      </c>
    </row>
    <row r="2852" spans="1:31">
      <c r="A2852">
        <v>11</v>
      </c>
      <c r="B2852">
        <v>273</v>
      </c>
      <c r="C2852">
        <v>2011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99</v>
      </c>
      <c r="M2852">
        <v>99</v>
      </c>
      <c r="N2852">
        <v>95</v>
      </c>
      <c r="O2852">
        <v>99</v>
      </c>
      <c r="P2852">
        <v>9999</v>
      </c>
      <c r="Q2852">
        <v>2070</v>
      </c>
      <c r="R2852">
        <v>45446</v>
      </c>
      <c r="S2852">
        <v>45414</v>
      </c>
      <c r="T2852">
        <v>14.72298992210535</v>
      </c>
      <c r="U2852">
        <v>58.266591799885504</v>
      </c>
      <c r="V2852">
        <v>105.24957319350617</v>
      </c>
      <c r="W2852">
        <v>97.076844144977514</v>
      </c>
      <c r="X2852">
        <v>0</v>
      </c>
      <c r="Y2852">
        <v>0</v>
      </c>
      <c r="AA2852">
        <v>1.4072324595128904</v>
      </c>
      <c r="AB2852">
        <v>3.1567418337085513</v>
      </c>
      <c r="AC2852">
        <v>-8.4992304373820105</v>
      </c>
      <c r="AD2852">
        <v>3.0377763525226955</v>
      </c>
      <c r="AE2852">
        <v>3.6762412763046721</v>
      </c>
    </row>
    <row r="2853" spans="1:31">
      <c r="A2853">
        <v>11</v>
      </c>
      <c r="B2853">
        <v>274</v>
      </c>
      <c r="C2853">
        <v>2011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99</v>
      </c>
      <c r="M2853">
        <v>99</v>
      </c>
      <c r="N2853">
        <v>100</v>
      </c>
      <c r="O2853">
        <v>99</v>
      </c>
      <c r="P2853">
        <v>9999</v>
      </c>
      <c r="Q2853">
        <v>1643</v>
      </c>
      <c r="R2853">
        <v>16580</v>
      </c>
      <c r="S2853">
        <v>16557</v>
      </c>
      <c r="T2853">
        <v>14.090651387213503</v>
      </c>
      <c r="U2853">
        <v>57.194721265929843</v>
      </c>
      <c r="V2853">
        <v>111.22762424641878</v>
      </c>
      <c r="W2853">
        <v>102.52003382255222</v>
      </c>
      <c r="X2853">
        <v>0</v>
      </c>
      <c r="Y2853">
        <v>0</v>
      </c>
      <c r="AA2853">
        <v>1.7151909095882298</v>
      </c>
      <c r="AB2853">
        <v>3.322185429166729</v>
      </c>
      <c r="AC2853">
        <v>-10.734548878274</v>
      </c>
      <c r="AD2853">
        <v>1.1082676566656318</v>
      </c>
      <c r="AE2853">
        <v>1.4154319397975978</v>
      </c>
    </row>
    <row r="2854" spans="1:31">
      <c r="A2854">
        <v>11</v>
      </c>
      <c r="B2854">
        <v>275</v>
      </c>
      <c r="C2854">
        <v>2010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99</v>
      </c>
      <c r="M2854">
        <v>99</v>
      </c>
      <c r="N2854">
        <v>40</v>
      </c>
      <c r="O2854">
        <v>99</v>
      </c>
      <c r="P2854">
        <v>9999</v>
      </c>
      <c r="Q2854">
        <v>1684</v>
      </c>
      <c r="R2854">
        <v>13264.75</v>
      </c>
      <c r="S2854">
        <v>13230.75</v>
      </c>
      <c r="T2854">
        <v>16.674042104072822</v>
      </c>
      <c r="U2854">
        <v>62.824783175556945</v>
      </c>
      <c r="V2854">
        <v>54.578829739127407</v>
      </c>
      <c r="W2854">
        <v>50.248035825633529</v>
      </c>
      <c r="X2854">
        <v>0</v>
      </c>
      <c r="Y2854">
        <v>0</v>
      </c>
      <c r="AA2854">
        <v>3.8475310202270654</v>
      </c>
      <c r="AB2854">
        <v>2.8362799168515513</v>
      </c>
      <c r="AC2854">
        <v>16.850342658945113</v>
      </c>
      <c r="AD2854">
        <v>0.89562966348942252</v>
      </c>
      <c r="AE2854">
        <v>0.56345287554162737</v>
      </c>
    </row>
    <row r="2855" spans="1:31">
      <c r="A2855">
        <v>11</v>
      </c>
      <c r="B2855">
        <v>276</v>
      </c>
      <c r="C2855">
        <v>2010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99</v>
      </c>
      <c r="M2855">
        <v>99</v>
      </c>
      <c r="N2855">
        <v>55</v>
      </c>
      <c r="O2855">
        <v>99</v>
      </c>
      <c r="P2855">
        <v>9999</v>
      </c>
      <c r="Q2855">
        <v>2148</v>
      </c>
      <c r="R2855">
        <v>43465.5</v>
      </c>
      <c r="S2855">
        <v>43430.5</v>
      </c>
      <c r="T2855">
        <v>16.686820581840774</v>
      </c>
      <c r="U2855">
        <v>63.169316494168847</v>
      </c>
      <c r="V2855">
        <v>65.040215495791813</v>
      </c>
      <c r="W2855">
        <v>59.983954594120881</v>
      </c>
      <c r="X2855">
        <v>0</v>
      </c>
      <c r="Y2855">
        <v>0</v>
      </c>
      <c r="AA2855">
        <v>2.1881129904976078</v>
      </c>
      <c r="AB2855">
        <v>2.843279172086977</v>
      </c>
      <c r="AC2855">
        <v>-2.297693642154389</v>
      </c>
      <c r="AD2855">
        <v>2.9347700588702774</v>
      </c>
      <c r="AE2855">
        <v>2.2079232352221005</v>
      </c>
    </row>
    <row r="2856" spans="1:31">
      <c r="A2856">
        <v>11</v>
      </c>
      <c r="B2856">
        <v>277</v>
      </c>
      <c r="C2856">
        <v>2010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99</v>
      </c>
      <c r="M2856">
        <v>99</v>
      </c>
      <c r="N2856">
        <v>63</v>
      </c>
      <c r="O2856">
        <v>99</v>
      </c>
      <c r="P2856">
        <v>9999</v>
      </c>
      <c r="Q2856">
        <v>1978</v>
      </c>
      <c r="R2856">
        <v>24161.5</v>
      </c>
      <c r="S2856">
        <v>24140.5</v>
      </c>
      <c r="T2856">
        <v>16.63539101463072</v>
      </c>
      <c r="U2856">
        <v>62.953459953190681</v>
      </c>
      <c r="V2856">
        <v>69.511252999464404</v>
      </c>
      <c r="W2856">
        <v>64.103237298315506</v>
      </c>
      <c r="X2856">
        <v>0</v>
      </c>
      <c r="Y2856">
        <v>0</v>
      </c>
      <c r="AA2856">
        <v>0.57464181052345653</v>
      </c>
      <c r="AB2856">
        <v>2.8536967148862913</v>
      </c>
      <c r="AC2856">
        <v>-0.99430132634598878</v>
      </c>
      <c r="AD2856">
        <v>1.6313730838801856</v>
      </c>
      <c r="AE2856">
        <v>1.3115361625314452</v>
      </c>
    </row>
    <row r="2857" spans="1:31">
      <c r="A2857">
        <v>11</v>
      </c>
      <c r="B2857">
        <v>278</v>
      </c>
      <c r="C2857">
        <v>2010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99</v>
      </c>
      <c r="M2857">
        <v>99</v>
      </c>
      <c r="N2857">
        <v>65</v>
      </c>
      <c r="O2857">
        <v>99</v>
      </c>
      <c r="P2857">
        <v>9999</v>
      </c>
      <c r="Q2857">
        <v>2074</v>
      </c>
      <c r="R2857">
        <v>35203</v>
      </c>
      <c r="S2857">
        <v>35187</v>
      </c>
      <c r="T2857">
        <v>16.603499701729962</v>
      </c>
      <c r="U2857">
        <v>62.800352402876079</v>
      </c>
      <c r="V2857">
        <v>71.659021243596683</v>
      </c>
      <c r="W2857">
        <v>66.111225736777641</v>
      </c>
      <c r="X2857">
        <v>0</v>
      </c>
      <c r="Y2857">
        <v>0</v>
      </c>
      <c r="AA2857">
        <v>0.57171032576385405</v>
      </c>
      <c r="AB2857">
        <v>2.8744509738591049</v>
      </c>
      <c r="AC2857">
        <v>-1.6080319275448001</v>
      </c>
      <c r="AD2857">
        <v>2.3768899559975236</v>
      </c>
      <c r="AE2857">
        <v>1.9715668010341705</v>
      </c>
    </row>
    <row r="2858" spans="1:31">
      <c r="A2858">
        <v>11</v>
      </c>
      <c r="B2858">
        <v>279</v>
      </c>
      <c r="C2858">
        <v>2010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99</v>
      </c>
      <c r="M2858">
        <v>99</v>
      </c>
      <c r="N2858">
        <v>67</v>
      </c>
      <c r="O2858">
        <v>99</v>
      </c>
      <c r="P2858">
        <v>9999</v>
      </c>
      <c r="Q2858">
        <v>2150</v>
      </c>
      <c r="R2858">
        <v>47096</v>
      </c>
      <c r="S2858">
        <v>47062</v>
      </c>
      <c r="T2858">
        <v>16.56834975369458</v>
      </c>
      <c r="U2858">
        <v>62.630699927754897</v>
      </c>
      <c r="V2858">
        <v>73.842640120709802</v>
      </c>
      <c r="W2858">
        <v>68.107445284942443</v>
      </c>
      <c r="X2858">
        <v>0</v>
      </c>
      <c r="Y2858">
        <v>0</v>
      </c>
      <c r="AA2858">
        <v>0.57379610040408313</v>
      </c>
      <c r="AB2858">
        <v>2.8674244990057289</v>
      </c>
      <c r="AC2858">
        <v>-2.1770365463951258</v>
      </c>
      <c r="AD2858">
        <v>3.17989970649261</v>
      </c>
      <c r="AE2858">
        <v>2.7165582127144274</v>
      </c>
    </row>
    <row r="2859" spans="1:31">
      <c r="A2859">
        <v>11</v>
      </c>
      <c r="B2859">
        <v>280</v>
      </c>
      <c r="C2859">
        <v>2010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99</v>
      </c>
      <c r="M2859">
        <v>99</v>
      </c>
      <c r="N2859">
        <v>69</v>
      </c>
      <c r="O2859">
        <v>99</v>
      </c>
      <c r="P2859">
        <v>9999</v>
      </c>
      <c r="Q2859">
        <v>2182</v>
      </c>
      <c r="R2859">
        <v>61709.5</v>
      </c>
      <c r="S2859">
        <v>61683.5</v>
      </c>
      <c r="T2859">
        <v>16.510342815935957</v>
      </c>
      <c r="U2859">
        <v>62.386456669936045</v>
      </c>
      <c r="V2859">
        <v>75.981907817070649</v>
      </c>
      <c r="W2859">
        <v>70.101670625045486</v>
      </c>
      <c r="X2859">
        <v>0</v>
      </c>
      <c r="Y2859">
        <v>0</v>
      </c>
      <c r="AA2859">
        <v>0.56870277102978317</v>
      </c>
      <c r="AB2859">
        <v>2.8570970960554698</v>
      </c>
      <c r="AC2859">
        <v>-2.893791375014334</v>
      </c>
      <c r="AD2859">
        <v>4.1665963338246508</v>
      </c>
      <c r="AE2859">
        <v>3.6648096501375136</v>
      </c>
    </row>
    <row r="2860" spans="1:31">
      <c r="A2860">
        <v>11</v>
      </c>
      <c r="B2860">
        <v>281</v>
      </c>
      <c r="C2860">
        <v>2010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99</v>
      </c>
      <c r="M2860">
        <v>99</v>
      </c>
      <c r="N2860">
        <v>71</v>
      </c>
      <c r="O2860">
        <v>99</v>
      </c>
      <c r="P2860">
        <v>9999</v>
      </c>
      <c r="Q2860">
        <v>2255</v>
      </c>
      <c r="R2860">
        <v>83253.5</v>
      </c>
      <c r="S2860">
        <v>83206.5</v>
      </c>
      <c r="T2860">
        <v>16.443729092470587</v>
      </c>
      <c r="U2860">
        <v>62.126949216707821</v>
      </c>
      <c r="V2860">
        <v>78.113417114890908</v>
      </c>
      <c r="W2860">
        <v>72.057927565755605</v>
      </c>
      <c r="X2860">
        <v>0</v>
      </c>
      <c r="Y2860">
        <v>0</v>
      </c>
      <c r="AA2860">
        <v>0.58585360114427032</v>
      </c>
      <c r="AB2860">
        <v>2.8867691134812206</v>
      </c>
      <c r="AC2860">
        <v>-2.0422980356223723</v>
      </c>
      <c r="AD2860">
        <v>5.621237052286447</v>
      </c>
      <c r="AE2860">
        <v>5.0815133141127777</v>
      </c>
    </row>
    <row r="2861" spans="1:31">
      <c r="A2861">
        <v>11</v>
      </c>
      <c r="B2861">
        <v>282</v>
      </c>
      <c r="C2861">
        <v>2010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99</v>
      </c>
      <c r="M2861">
        <v>99</v>
      </c>
      <c r="N2861">
        <v>73</v>
      </c>
      <c r="O2861">
        <v>99</v>
      </c>
      <c r="P2861">
        <v>9999</v>
      </c>
      <c r="Q2861">
        <v>2267</v>
      </c>
      <c r="R2861">
        <v>101511.5</v>
      </c>
      <c r="S2861">
        <v>101452.5</v>
      </c>
      <c r="T2861">
        <v>16.367652926023155</v>
      </c>
      <c r="U2861">
        <v>61.858041940809755</v>
      </c>
      <c r="V2861">
        <v>80.298483060097425</v>
      </c>
      <c r="W2861">
        <v>74.072437347527952</v>
      </c>
      <c r="X2861">
        <v>0</v>
      </c>
      <c r="Y2861">
        <v>0</v>
      </c>
      <c r="AA2861">
        <v>0.57823739371516736</v>
      </c>
      <c r="AB2861">
        <v>2.8743762945445699</v>
      </c>
      <c r="AC2861">
        <v>-2.5342623848627044</v>
      </c>
      <c r="AD2861">
        <v>6.8540086006375196</v>
      </c>
      <c r="AE2861">
        <v>6.3690320591604221</v>
      </c>
    </row>
    <row r="2862" spans="1:31">
      <c r="A2862">
        <v>11</v>
      </c>
      <c r="B2862">
        <v>283</v>
      </c>
      <c r="C2862">
        <v>2010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99</v>
      </c>
      <c r="M2862">
        <v>99</v>
      </c>
      <c r="N2862">
        <v>75</v>
      </c>
      <c r="O2862">
        <v>99</v>
      </c>
      <c r="P2862">
        <v>9999</v>
      </c>
      <c r="Q2862">
        <v>2266</v>
      </c>
      <c r="R2862">
        <v>123709.5</v>
      </c>
      <c r="S2862">
        <v>123652.5</v>
      </c>
      <c r="T2862">
        <v>16.281077847699652</v>
      </c>
      <c r="U2862">
        <v>61.572624896382997</v>
      </c>
      <c r="V2862">
        <v>82.447982315457509</v>
      </c>
      <c r="W2862">
        <v>76.064380420936573</v>
      </c>
      <c r="X2862">
        <v>0</v>
      </c>
      <c r="Y2862">
        <v>0</v>
      </c>
      <c r="AA2862">
        <v>0.56930331864011186</v>
      </c>
      <c r="AB2862">
        <v>2.8967471437237364</v>
      </c>
      <c r="AC2862">
        <v>-2.6426955438488391</v>
      </c>
      <c r="AD2862">
        <v>8.3528070906307903</v>
      </c>
      <c r="AE2862">
        <v>7.971467497197386</v>
      </c>
    </row>
    <row r="2863" spans="1:31">
      <c r="A2863">
        <v>11</v>
      </c>
      <c r="B2863">
        <v>284</v>
      </c>
      <c r="C2863">
        <v>2010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99</v>
      </c>
      <c r="M2863">
        <v>99</v>
      </c>
      <c r="N2863">
        <v>77</v>
      </c>
      <c r="O2863">
        <v>99</v>
      </c>
      <c r="P2863">
        <v>9999</v>
      </c>
      <c r="Q2863">
        <v>2290</v>
      </c>
      <c r="R2863">
        <v>136553</v>
      </c>
      <c r="S2863">
        <v>136498</v>
      </c>
      <c r="T2863">
        <v>16.180479374308881</v>
      </c>
      <c r="U2863">
        <v>61.287425456783247</v>
      </c>
      <c r="V2863">
        <v>84.598092524206379</v>
      </c>
      <c r="W2863">
        <v>78.052560550337674</v>
      </c>
      <c r="X2863">
        <v>0</v>
      </c>
      <c r="Y2863">
        <v>0</v>
      </c>
      <c r="AA2863">
        <v>0.57578883412364645</v>
      </c>
      <c r="AB2863">
        <v>2.9147288319294433</v>
      </c>
      <c r="AC2863">
        <v>-2.8909683547291194</v>
      </c>
      <c r="AD2863">
        <v>9.2199941528088445</v>
      </c>
      <c r="AE2863">
        <v>9.0295787323650138</v>
      </c>
    </row>
    <row r="2864" spans="1:31">
      <c r="A2864">
        <v>11</v>
      </c>
      <c r="B2864">
        <v>285</v>
      </c>
      <c r="C2864">
        <v>2010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99</v>
      </c>
      <c r="M2864">
        <v>99</v>
      </c>
      <c r="N2864">
        <v>79</v>
      </c>
      <c r="O2864">
        <v>99</v>
      </c>
      <c r="P2864">
        <v>9999</v>
      </c>
      <c r="Q2864">
        <v>2297</v>
      </c>
      <c r="R2864">
        <v>148099.5</v>
      </c>
      <c r="S2864">
        <v>148039.5</v>
      </c>
      <c r="T2864">
        <v>16.078892906458154</v>
      </c>
      <c r="U2864">
        <v>60.980123548107088</v>
      </c>
      <c r="V2864">
        <v>86.784514851442211</v>
      </c>
      <c r="W2864">
        <v>80.069673296654244</v>
      </c>
      <c r="X2864">
        <v>0</v>
      </c>
      <c r="Y2864">
        <v>0</v>
      </c>
      <c r="AA2864">
        <v>0.58893393847352149</v>
      </c>
      <c r="AB2864">
        <v>2.8948218026262751</v>
      </c>
      <c r="AC2864">
        <v>-3.2499313977997772</v>
      </c>
      <c r="AD2864">
        <v>9.9996083867356553</v>
      </c>
      <c r="AE2864">
        <v>10.046151248097352</v>
      </c>
    </row>
    <row r="2865" spans="1:31">
      <c r="A2865">
        <v>11</v>
      </c>
      <c r="B2865">
        <v>286</v>
      </c>
      <c r="C2865">
        <v>2010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99</v>
      </c>
      <c r="M2865">
        <v>99</v>
      </c>
      <c r="N2865">
        <v>81</v>
      </c>
      <c r="O2865">
        <v>99</v>
      </c>
      <c r="P2865">
        <v>9999</v>
      </c>
      <c r="Q2865">
        <v>2265</v>
      </c>
      <c r="R2865">
        <v>138645.5</v>
      </c>
      <c r="S2865">
        <v>138598.5</v>
      </c>
      <c r="T2865">
        <v>15.969851167185372</v>
      </c>
      <c r="U2865">
        <v>60.711104377031504</v>
      </c>
      <c r="V2865">
        <v>88.920223829770492</v>
      </c>
      <c r="W2865">
        <v>82.045529352770942</v>
      </c>
      <c r="X2865">
        <v>0</v>
      </c>
      <c r="Y2865">
        <v>0</v>
      </c>
      <c r="AA2865">
        <v>0.57784384890935148</v>
      </c>
      <c r="AB2865">
        <v>2.8941119738416141</v>
      </c>
      <c r="AC2865">
        <v>-3.35931979648787</v>
      </c>
      <c r="AD2865">
        <v>9.3612787658510559</v>
      </c>
      <c r="AE2865">
        <v>9.6375689406722067</v>
      </c>
    </row>
    <row r="2866" spans="1:31">
      <c r="A2866">
        <v>11</v>
      </c>
      <c r="B2866">
        <v>287</v>
      </c>
      <c r="C2866">
        <v>2010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99</v>
      </c>
      <c r="M2866">
        <v>99</v>
      </c>
      <c r="N2866">
        <v>83</v>
      </c>
      <c r="O2866">
        <v>99</v>
      </c>
      <c r="P2866">
        <v>9999</v>
      </c>
      <c r="Q2866">
        <v>2267</v>
      </c>
      <c r="R2866">
        <v>126480.5</v>
      </c>
      <c r="S2866">
        <v>126423.5</v>
      </c>
      <c r="T2866">
        <v>15.857527444942106</v>
      </c>
      <c r="U2866">
        <v>60.433432075523953</v>
      </c>
      <c r="V2866">
        <v>91.08588139331421</v>
      </c>
      <c r="W2866">
        <v>84.034368926661557</v>
      </c>
      <c r="X2866">
        <v>0</v>
      </c>
      <c r="Y2866">
        <v>0</v>
      </c>
      <c r="AA2866">
        <v>0.58111570914441446</v>
      </c>
      <c r="AB2866">
        <v>2.900465040189903</v>
      </c>
      <c r="AC2866">
        <v>-3.1905477104012041</v>
      </c>
      <c r="AD2866">
        <v>8.5399037036486902</v>
      </c>
      <c r="AE2866">
        <v>9.0040686740234381</v>
      </c>
    </row>
    <row r="2867" spans="1:31">
      <c r="A2867">
        <v>11</v>
      </c>
      <c r="B2867">
        <v>288</v>
      </c>
      <c r="C2867">
        <v>2010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99</v>
      </c>
      <c r="M2867">
        <v>99</v>
      </c>
      <c r="N2867">
        <v>85</v>
      </c>
      <c r="O2867">
        <v>99</v>
      </c>
      <c r="P2867">
        <v>9999</v>
      </c>
      <c r="Q2867">
        <v>2258</v>
      </c>
      <c r="R2867">
        <v>108179.5</v>
      </c>
      <c r="S2867">
        <v>108122.5</v>
      </c>
      <c r="T2867">
        <v>15.717774624582288</v>
      </c>
      <c r="U2867">
        <v>60.113112441906189</v>
      </c>
      <c r="V2867">
        <v>93.247308093495334</v>
      </c>
      <c r="W2867">
        <v>86.021921431709472</v>
      </c>
      <c r="X2867">
        <v>0</v>
      </c>
      <c r="Y2867">
        <v>0</v>
      </c>
      <c r="AA2867">
        <v>0.56548095046531444</v>
      </c>
      <c r="AB2867">
        <v>2.9095398971091702</v>
      </c>
      <c r="AC2867">
        <v>-3.0070351647324558</v>
      </c>
      <c r="AD2867">
        <v>7.3042288155791875</v>
      </c>
      <c r="AE2867">
        <v>7.8827774229144882</v>
      </c>
    </row>
    <row r="2868" spans="1:31">
      <c r="A2868">
        <v>11</v>
      </c>
      <c r="B2868">
        <v>289</v>
      </c>
      <c r="C2868">
        <v>2010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99</v>
      </c>
      <c r="M2868">
        <v>99</v>
      </c>
      <c r="N2868">
        <v>87</v>
      </c>
      <c r="O2868">
        <v>99</v>
      </c>
      <c r="P2868">
        <v>9999</v>
      </c>
      <c r="Q2868">
        <v>2261</v>
      </c>
      <c r="R2868">
        <v>120138</v>
      </c>
      <c r="S2868">
        <v>120080</v>
      </c>
      <c r="T2868">
        <v>15.532021508598438</v>
      </c>
      <c r="U2868">
        <v>59.73720019986677</v>
      </c>
      <c r="V2868">
        <v>95.889842849442786</v>
      </c>
      <c r="W2868">
        <v>88.463620086606682</v>
      </c>
      <c r="X2868">
        <v>0</v>
      </c>
      <c r="Y2868">
        <v>0</v>
      </c>
      <c r="AA2868">
        <v>0.85497863181810529</v>
      </c>
      <c r="AB2868">
        <v>2.9521286410911758</v>
      </c>
      <c r="AC2868">
        <v>-4.8846860963617091</v>
      </c>
      <c r="AD2868">
        <v>8.111661095180251</v>
      </c>
      <c r="AE2868">
        <v>9.0030452500829607</v>
      </c>
    </row>
    <row r="2869" spans="1:31">
      <c r="A2869">
        <v>11</v>
      </c>
      <c r="B2869">
        <v>290</v>
      </c>
      <c r="C2869">
        <v>2010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99</v>
      </c>
      <c r="M2869">
        <v>99</v>
      </c>
      <c r="N2869">
        <v>90</v>
      </c>
      <c r="O2869">
        <v>99</v>
      </c>
      <c r="P2869">
        <v>9999</v>
      </c>
      <c r="Q2869">
        <v>2288</v>
      </c>
      <c r="R2869">
        <v>112803</v>
      </c>
      <c r="S2869">
        <v>112727</v>
      </c>
      <c r="T2869">
        <v>15.195890180225701</v>
      </c>
      <c r="U2869">
        <v>59.079084868753711</v>
      </c>
      <c r="V2869">
        <v>99.918718480176452</v>
      </c>
      <c r="W2869">
        <v>92.162763135713817</v>
      </c>
      <c r="X2869">
        <v>0</v>
      </c>
      <c r="Y2869">
        <v>0</v>
      </c>
      <c r="AA2869">
        <v>1.406097643211067</v>
      </c>
      <c r="AB2869">
        <v>3.0211037188883001</v>
      </c>
      <c r="AC2869">
        <v>-7.857263015267872</v>
      </c>
      <c r="AD2869">
        <v>7.6164053548387507</v>
      </c>
      <c r="AE2869">
        <v>8.8051646709034408</v>
      </c>
    </row>
    <row r="2870" spans="1:31">
      <c r="A2870">
        <v>11</v>
      </c>
      <c r="B2870">
        <v>291</v>
      </c>
      <c r="C2870">
        <v>2010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99</v>
      </c>
      <c r="M2870">
        <v>99</v>
      </c>
      <c r="N2870">
        <v>95</v>
      </c>
      <c r="O2870">
        <v>99</v>
      </c>
      <c r="P2870">
        <v>9999</v>
      </c>
      <c r="Q2870">
        <v>2069</v>
      </c>
      <c r="R2870">
        <v>41444</v>
      </c>
      <c r="S2870">
        <v>41404</v>
      </c>
      <c r="T2870">
        <v>14.725629765466651</v>
      </c>
      <c r="U2870">
        <v>58.208313206453482</v>
      </c>
      <c r="V2870">
        <v>105.29173308319352</v>
      </c>
      <c r="W2870">
        <v>97.090498502560635</v>
      </c>
      <c r="X2870">
        <v>0</v>
      </c>
      <c r="Y2870">
        <v>0</v>
      </c>
      <c r="AA2870">
        <v>1.401895894104044</v>
      </c>
      <c r="AB2870">
        <v>3.1115166023139897</v>
      </c>
      <c r="AC2870">
        <v>-7.8803111350982178</v>
      </c>
      <c r="AD2870">
        <v>2.7982793323398965</v>
      </c>
      <c r="AE2870">
        <v>3.4070074017724523</v>
      </c>
    </row>
    <row r="2871" spans="1:31">
      <c r="A2871">
        <v>11</v>
      </c>
      <c r="B2871">
        <v>292</v>
      </c>
      <c r="C2871">
        <v>2010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99</v>
      </c>
      <c r="M2871">
        <v>99</v>
      </c>
      <c r="N2871">
        <v>100</v>
      </c>
      <c r="O2871">
        <v>99</v>
      </c>
      <c r="P2871">
        <v>9999</v>
      </c>
      <c r="Q2871">
        <v>1633</v>
      </c>
      <c r="R2871">
        <v>15298.25</v>
      </c>
      <c r="S2871">
        <v>15281.25</v>
      </c>
      <c r="T2871">
        <v>14.197571617668689</v>
      </c>
      <c r="U2871">
        <v>57.203566462167693</v>
      </c>
      <c r="V2871">
        <v>111.11287767505158</v>
      </c>
      <c r="W2871">
        <v>102.44370715746388</v>
      </c>
      <c r="X2871">
        <v>0</v>
      </c>
      <c r="Y2871">
        <v>0</v>
      </c>
      <c r="AA2871">
        <v>1.6864010490804795</v>
      </c>
      <c r="AB2871">
        <v>3.1959893642727208</v>
      </c>
      <c r="AC2871">
        <v>-9.3645057892447223</v>
      </c>
      <c r="AD2871">
        <v>1.0329306243598304</v>
      </c>
      <c r="AE2871">
        <v>1.3267778515167861</v>
      </c>
    </row>
    <row r="2872" spans="1:31">
      <c r="A2872">
        <v>11</v>
      </c>
      <c r="B2872">
        <v>293</v>
      </c>
      <c r="C2872">
        <v>2009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99</v>
      </c>
      <c r="M2872">
        <v>99</v>
      </c>
      <c r="N2872">
        <v>40</v>
      </c>
      <c r="O2872">
        <v>99</v>
      </c>
      <c r="P2872">
        <v>9999</v>
      </c>
      <c r="Q2872">
        <v>1694</v>
      </c>
      <c r="R2872">
        <v>13107</v>
      </c>
      <c r="S2872">
        <v>13046</v>
      </c>
      <c r="T2872">
        <v>15.982375829709316</v>
      </c>
      <c r="U2872">
        <v>61.10838571209564</v>
      </c>
      <c r="V2872">
        <v>54.725565625026597</v>
      </c>
      <c r="W2872">
        <v>50.290648474628277</v>
      </c>
      <c r="X2872">
        <v>0</v>
      </c>
      <c r="Y2872">
        <v>0</v>
      </c>
      <c r="AA2872">
        <v>3.8628749375974945</v>
      </c>
      <c r="AB2872">
        <v>3.160007337745395</v>
      </c>
      <c r="AC2872">
        <v>11.809210148688944</v>
      </c>
      <c r="AD2872">
        <v>0.91711920870392094</v>
      </c>
      <c r="AE2872">
        <v>0.58158150236959982</v>
      </c>
    </row>
    <row r="2873" spans="1:31">
      <c r="A2873">
        <v>11</v>
      </c>
      <c r="B2873">
        <v>294</v>
      </c>
      <c r="C2873">
        <v>2009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99</v>
      </c>
      <c r="M2873">
        <v>99</v>
      </c>
      <c r="N2873">
        <v>55</v>
      </c>
      <c r="O2873">
        <v>99</v>
      </c>
      <c r="P2873">
        <v>9999</v>
      </c>
      <c r="Q2873">
        <v>2201</v>
      </c>
      <c r="R2873">
        <v>43888</v>
      </c>
      <c r="S2873">
        <v>43844</v>
      </c>
      <c r="T2873">
        <v>16.051882063434203</v>
      </c>
      <c r="U2873">
        <v>61.338358726393558</v>
      </c>
      <c r="V2873">
        <v>65.060396344650684</v>
      </c>
      <c r="W2873">
        <v>59.991451509898752</v>
      </c>
      <c r="X2873">
        <v>0</v>
      </c>
      <c r="Y2873">
        <v>0</v>
      </c>
      <c r="AA2873">
        <v>2.187846267374725</v>
      </c>
      <c r="AB2873">
        <v>3.2777050276787896</v>
      </c>
      <c r="AC2873">
        <v>-2.0914970128124803</v>
      </c>
      <c r="AD2873">
        <v>3.0709184276796897</v>
      </c>
      <c r="AE2873">
        <v>2.3315541920299498</v>
      </c>
    </row>
    <row r="2874" spans="1:31">
      <c r="A2874">
        <v>11</v>
      </c>
      <c r="B2874">
        <v>295</v>
      </c>
      <c r="C2874">
        <v>2009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99</v>
      </c>
      <c r="M2874">
        <v>99</v>
      </c>
      <c r="N2874">
        <v>63</v>
      </c>
      <c r="O2874">
        <v>99</v>
      </c>
      <c r="P2874">
        <v>9999</v>
      </c>
      <c r="Q2874">
        <v>2023</v>
      </c>
      <c r="R2874">
        <v>24820</v>
      </c>
      <c r="S2874">
        <v>24806</v>
      </c>
      <c r="T2874">
        <v>15.988517324738108</v>
      </c>
      <c r="U2874">
        <v>61.170845763121839</v>
      </c>
      <c r="V2874">
        <v>69.482813938436479</v>
      </c>
      <c r="W2874">
        <v>64.096476658872405</v>
      </c>
      <c r="X2874">
        <v>0</v>
      </c>
      <c r="Y2874">
        <v>0</v>
      </c>
      <c r="AA2874">
        <v>0.57671121542003201</v>
      </c>
      <c r="AB2874">
        <v>3.2900326609224746</v>
      </c>
      <c r="AC2874">
        <v>-1.2691900736510069</v>
      </c>
      <c r="AD2874">
        <v>1.7366978530580079</v>
      </c>
      <c r="AE2874">
        <v>1.4094084527643889</v>
      </c>
    </row>
    <row r="2875" spans="1:31">
      <c r="A2875">
        <v>11</v>
      </c>
      <c r="B2875">
        <v>296</v>
      </c>
      <c r="C2875">
        <v>2009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99</v>
      </c>
      <c r="M2875">
        <v>99</v>
      </c>
      <c r="N2875">
        <v>65</v>
      </c>
      <c r="O2875">
        <v>99</v>
      </c>
      <c r="P2875">
        <v>9999</v>
      </c>
      <c r="Q2875">
        <v>2152</v>
      </c>
      <c r="R2875">
        <v>36357</v>
      </c>
      <c r="S2875">
        <v>36351</v>
      </c>
      <c r="T2875">
        <v>15.924993811370577</v>
      </c>
      <c r="U2875">
        <v>60.982338862754801</v>
      </c>
      <c r="V2875">
        <v>71.634672572013557</v>
      </c>
      <c r="W2875">
        <v>66.107867734037825</v>
      </c>
      <c r="X2875">
        <v>0</v>
      </c>
      <c r="Y2875">
        <v>0</v>
      </c>
      <c r="AA2875">
        <v>0.57169270118381887</v>
      </c>
      <c r="AB2875">
        <v>3.2949204583205658</v>
      </c>
      <c r="AC2875">
        <v>-0.64323786177218667</v>
      </c>
      <c r="AD2875">
        <v>2.5439614763751015</v>
      </c>
      <c r="AE2875">
        <v>2.1301759996741452</v>
      </c>
    </row>
    <row r="2876" spans="1:31">
      <c r="A2876">
        <v>11</v>
      </c>
      <c r="B2876">
        <v>297</v>
      </c>
      <c r="C2876">
        <v>2009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99</v>
      </c>
      <c r="M2876">
        <v>99</v>
      </c>
      <c r="N2876">
        <v>67</v>
      </c>
      <c r="O2876">
        <v>99</v>
      </c>
      <c r="P2876">
        <v>9999</v>
      </c>
      <c r="Q2876">
        <v>2212</v>
      </c>
      <c r="R2876">
        <v>48565</v>
      </c>
      <c r="S2876">
        <v>48554</v>
      </c>
      <c r="T2876">
        <v>15.850530217234629</v>
      </c>
      <c r="U2876">
        <v>60.796309263912342</v>
      </c>
      <c r="V2876">
        <v>73.807614811911009</v>
      </c>
      <c r="W2876">
        <v>68.109055896527209</v>
      </c>
      <c r="X2876">
        <v>0</v>
      </c>
      <c r="Y2876">
        <v>0</v>
      </c>
      <c r="AA2876">
        <v>0.57268759919617562</v>
      </c>
      <c r="AB2876">
        <v>3.318578749679745</v>
      </c>
      <c r="AC2876">
        <v>-1.3206249673735944</v>
      </c>
      <c r="AD2876">
        <v>3.3981761173957366</v>
      </c>
      <c r="AE2876">
        <v>2.9314051696802612</v>
      </c>
    </row>
    <row r="2877" spans="1:31">
      <c r="A2877">
        <v>11</v>
      </c>
      <c r="B2877">
        <v>298</v>
      </c>
      <c r="C2877">
        <v>2009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99</v>
      </c>
      <c r="M2877">
        <v>99</v>
      </c>
      <c r="N2877">
        <v>69</v>
      </c>
      <c r="O2877">
        <v>99</v>
      </c>
      <c r="P2877">
        <v>9999</v>
      </c>
      <c r="Q2877">
        <v>2289</v>
      </c>
      <c r="R2877">
        <v>64887</v>
      </c>
      <c r="S2877">
        <v>64873</v>
      </c>
      <c r="T2877">
        <v>15.772712561838272</v>
      </c>
      <c r="U2877">
        <v>60.575478242103806</v>
      </c>
      <c r="V2877">
        <v>75.966484996045253</v>
      </c>
      <c r="W2877">
        <v>70.101899095155474</v>
      </c>
      <c r="X2877">
        <v>0</v>
      </c>
      <c r="Y2877">
        <v>0</v>
      </c>
      <c r="AA2877">
        <v>0.56753600202240717</v>
      </c>
      <c r="AB2877">
        <v>3.3068400907897706</v>
      </c>
      <c r="AC2877">
        <v>-2.3640970571498943</v>
      </c>
      <c r="AD2877">
        <v>4.5402543751561248</v>
      </c>
      <c r="AE2877">
        <v>4.0312500792526871</v>
      </c>
    </row>
    <row r="2878" spans="1:31">
      <c r="A2878">
        <v>11</v>
      </c>
      <c r="B2878">
        <v>299</v>
      </c>
      <c r="C2878">
        <v>2009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99</v>
      </c>
      <c r="M2878">
        <v>99</v>
      </c>
      <c r="N2878">
        <v>71</v>
      </c>
      <c r="O2878">
        <v>99</v>
      </c>
      <c r="P2878">
        <v>9999</v>
      </c>
      <c r="Q2878">
        <v>2319</v>
      </c>
      <c r="R2878">
        <v>87709</v>
      </c>
      <c r="S2878">
        <v>87690</v>
      </c>
      <c r="T2878">
        <v>15.66785620631862</v>
      </c>
      <c r="U2878">
        <v>60.328942866917586</v>
      </c>
      <c r="V2878">
        <v>78.087334149021345</v>
      </c>
      <c r="W2878">
        <v>72.05902155319751</v>
      </c>
      <c r="X2878">
        <v>0</v>
      </c>
      <c r="Y2878">
        <v>0</v>
      </c>
      <c r="AA2878">
        <v>0.58309957106673049</v>
      </c>
      <c r="AB2878">
        <v>3.3223767523861598</v>
      </c>
      <c r="AC2878">
        <v>-2.0117031221636577</v>
      </c>
      <c r="AD2878">
        <v>6.1371487507600708</v>
      </c>
      <c r="AE2878">
        <v>5.6012428948273607</v>
      </c>
    </row>
    <row r="2879" spans="1:31">
      <c r="A2879">
        <v>11</v>
      </c>
      <c r="B2879">
        <v>300</v>
      </c>
      <c r="C2879">
        <v>2009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99</v>
      </c>
      <c r="M2879">
        <v>99</v>
      </c>
      <c r="N2879">
        <v>73</v>
      </c>
      <c r="O2879">
        <v>99</v>
      </c>
      <c r="P2879">
        <v>9999</v>
      </c>
      <c r="Q2879">
        <v>2368</v>
      </c>
      <c r="R2879">
        <v>108396</v>
      </c>
      <c r="S2879">
        <v>108383</v>
      </c>
      <c r="T2879">
        <v>15.573065426768515</v>
      </c>
      <c r="U2879">
        <v>60.08676637480049</v>
      </c>
      <c r="V2879">
        <v>80.262536325251702</v>
      </c>
      <c r="W2879">
        <v>74.073439561555674</v>
      </c>
      <c r="X2879">
        <v>0</v>
      </c>
      <c r="Y2879">
        <v>0</v>
      </c>
      <c r="AA2879">
        <v>0.57811607272247656</v>
      </c>
      <c r="AB2879">
        <v>3.3109992460325568</v>
      </c>
      <c r="AC2879">
        <v>-1.6543518603409499</v>
      </c>
      <c r="AD2879">
        <v>7.5846535245800144</v>
      </c>
      <c r="AE2879">
        <v>7.1165524489169236</v>
      </c>
    </row>
    <row r="2880" spans="1:31">
      <c r="A2880">
        <v>11</v>
      </c>
      <c r="B2880">
        <v>301</v>
      </c>
      <c r="C2880">
        <v>2009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99</v>
      </c>
      <c r="M2880">
        <v>99</v>
      </c>
      <c r="N2880">
        <v>75</v>
      </c>
      <c r="O2880">
        <v>99</v>
      </c>
      <c r="P2880">
        <v>9999</v>
      </c>
      <c r="Q2880">
        <v>2347</v>
      </c>
      <c r="R2880">
        <v>132085</v>
      </c>
      <c r="S2880">
        <v>132051</v>
      </c>
      <c r="T2880">
        <v>15.453632130824849</v>
      </c>
      <c r="U2880">
        <v>59.805984051616399</v>
      </c>
      <c r="V2880">
        <v>82.428830786052927</v>
      </c>
      <c r="W2880">
        <v>76.062261550460775</v>
      </c>
      <c r="X2880">
        <v>0</v>
      </c>
      <c r="Y2880">
        <v>0</v>
      </c>
      <c r="AA2880">
        <v>0.56878189284264813</v>
      </c>
      <c r="AB2880">
        <v>3.2944533124085433</v>
      </c>
      <c r="AC2880">
        <v>-2.103802214534467</v>
      </c>
      <c r="AD2880">
        <v>9.2422133731332412</v>
      </c>
      <c r="AE2880">
        <v>8.9034208784700226</v>
      </c>
    </row>
    <row r="2881" spans="1:31">
      <c r="A2881">
        <v>11</v>
      </c>
      <c r="B2881">
        <v>302</v>
      </c>
      <c r="C2881">
        <v>2009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99</v>
      </c>
      <c r="M2881">
        <v>99</v>
      </c>
      <c r="N2881">
        <v>77</v>
      </c>
      <c r="O2881">
        <v>99</v>
      </c>
      <c r="P2881">
        <v>9999</v>
      </c>
      <c r="Q2881">
        <v>2374</v>
      </c>
      <c r="R2881">
        <v>142763</v>
      </c>
      <c r="S2881">
        <v>142726</v>
      </c>
      <c r="T2881">
        <v>15.35434251171522</v>
      </c>
      <c r="U2881">
        <v>59.578317895828377</v>
      </c>
      <c r="V2881">
        <v>84.584166141002783</v>
      </c>
      <c r="W2881">
        <v>78.0509346580168</v>
      </c>
      <c r="X2881">
        <v>0</v>
      </c>
      <c r="Y2881">
        <v>0</v>
      </c>
      <c r="AA2881">
        <v>0.57617433758823611</v>
      </c>
      <c r="AB2881">
        <v>3.2867566658050777</v>
      </c>
      <c r="AC2881">
        <v>-2.3448062140984174</v>
      </c>
      <c r="AD2881">
        <v>9.9893712971845474</v>
      </c>
      <c r="AE2881">
        <v>9.8747742931853573</v>
      </c>
    </row>
    <row r="2882" spans="1:31">
      <c r="A2882">
        <v>11</v>
      </c>
      <c r="B2882">
        <v>303</v>
      </c>
      <c r="C2882">
        <v>2009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99</v>
      </c>
      <c r="M2882">
        <v>99</v>
      </c>
      <c r="N2882">
        <v>79</v>
      </c>
      <c r="O2882">
        <v>99</v>
      </c>
      <c r="P2882">
        <v>9999</v>
      </c>
      <c r="Q2882">
        <v>2366</v>
      </c>
      <c r="R2882">
        <v>150051</v>
      </c>
      <c r="S2882">
        <v>150016</v>
      </c>
      <c r="T2882">
        <v>15.24939520563008</v>
      </c>
      <c r="U2882">
        <v>59.341963523890797</v>
      </c>
      <c r="V2882">
        <v>86.761394060915393</v>
      </c>
      <c r="W2882">
        <v>80.062077378413676</v>
      </c>
      <c r="X2882">
        <v>0</v>
      </c>
      <c r="Y2882">
        <v>0</v>
      </c>
      <c r="AA2882">
        <v>0.58926622275880014</v>
      </c>
      <c r="AB2882">
        <v>3.2694650335070135</v>
      </c>
      <c r="AC2882">
        <v>-2.1579126895367895</v>
      </c>
      <c r="AD2882">
        <v>10.499325122852831</v>
      </c>
      <c r="AE2882">
        <v>10.646587091405889</v>
      </c>
    </row>
    <row r="2883" spans="1:31">
      <c r="A2883">
        <v>11</v>
      </c>
      <c r="B2883">
        <v>304</v>
      </c>
      <c r="C2883">
        <v>2009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99</v>
      </c>
      <c r="M2883">
        <v>99</v>
      </c>
      <c r="N2883">
        <v>81</v>
      </c>
      <c r="O2883">
        <v>99</v>
      </c>
      <c r="P2883">
        <v>9999</v>
      </c>
      <c r="Q2883">
        <v>2346</v>
      </c>
      <c r="R2883">
        <v>133676</v>
      </c>
      <c r="S2883">
        <v>133631</v>
      </c>
      <c r="T2883">
        <v>15.163612017116012</v>
      </c>
      <c r="U2883">
        <v>59.147727697914405</v>
      </c>
      <c r="V2883">
        <v>88.915490209279767</v>
      </c>
      <c r="W2883">
        <v>82.041391593268685</v>
      </c>
      <c r="X2883">
        <v>0</v>
      </c>
      <c r="Y2883">
        <v>0</v>
      </c>
      <c r="AA2883">
        <v>0.57783902088466443</v>
      </c>
      <c r="AB2883">
        <v>3.2528024594789642</v>
      </c>
      <c r="AC2883">
        <v>-2.4159953181422114</v>
      </c>
      <c r="AD2883">
        <v>9.3535383644392578</v>
      </c>
      <c r="AE2883">
        <v>9.7182084862886811</v>
      </c>
    </row>
    <row r="2884" spans="1:31">
      <c r="A2884">
        <v>11</v>
      </c>
      <c r="B2884">
        <v>305</v>
      </c>
      <c r="C2884">
        <v>2009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99</v>
      </c>
      <c r="M2884">
        <v>99</v>
      </c>
      <c r="N2884">
        <v>83</v>
      </c>
      <c r="O2884">
        <v>99</v>
      </c>
      <c r="P2884">
        <v>9999</v>
      </c>
      <c r="Q2884">
        <v>2368</v>
      </c>
      <c r="R2884">
        <v>115887</v>
      </c>
      <c r="S2884">
        <v>115852</v>
      </c>
      <c r="T2884">
        <v>15.060990447591189</v>
      </c>
      <c r="U2884">
        <v>58.937152573973677</v>
      </c>
      <c r="V2884">
        <v>91.06301576760994</v>
      </c>
      <c r="W2884">
        <v>84.025754410798555</v>
      </c>
      <c r="X2884">
        <v>0</v>
      </c>
      <c r="Y2884">
        <v>0</v>
      </c>
      <c r="AA2884">
        <v>0.58131672892979613</v>
      </c>
      <c r="AB2884">
        <v>3.226926770371588</v>
      </c>
      <c r="AC2884">
        <v>-1.5132240158684362</v>
      </c>
      <c r="AD2884">
        <v>8.1088116074670999</v>
      </c>
      <c r="AE2884">
        <v>8.6290290513925694</v>
      </c>
    </row>
    <row r="2885" spans="1:31">
      <c r="A2885">
        <v>11</v>
      </c>
      <c r="B2885">
        <v>306</v>
      </c>
      <c r="C2885">
        <v>2009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99</v>
      </c>
      <c r="M2885">
        <v>99</v>
      </c>
      <c r="N2885">
        <v>85</v>
      </c>
      <c r="O2885">
        <v>99</v>
      </c>
      <c r="P2885">
        <v>9999</v>
      </c>
      <c r="Q2885">
        <v>2318</v>
      </c>
      <c r="R2885">
        <v>94087</v>
      </c>
      <c r="S2885">
        <v>94056</v>
      </c>
      <c r="T2885">
        <v>14.933221380211929</v>
      </c>
      <c r="U2885">
        <v>58.706313260185446</v>
      </c>
      <c r="V2885">
        <v>93.217575320609612</v>
      </c>
      <c r="W2885">
        <v>86.011517606529978</v>
      </c>
      <c r="X2885">
        <v>0</v>
      </c>
      <c r="Y2885">
        <v>0</v>
      </c>
      <c r="AA2885">
        <v>0.56364299677045748</v>
      </c>
      <c r="AB2885">
        <v>3.2397706590856088</v>
      </c>
      <c r="AC2885">
        <v>-1.4645135223522538</v>
      </c>
      <c r="AD2885">
        <v>6.5834283199302508</v>
      </c>
      <c r="AE2885">
        <v>7.1711546904147356</v>
      </c>
    </row>
    <row r="2886" spans="1:31">
      <c r="A2886">
        <v>11</v>
      </c>
      <c r="B2886">
        <v>307</v>
      </c>
      <c r="C2886">
        <v>2009</v>
      </c>
      <c r="D2886">
        <v>99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999</v>
      </c>
      <c r="K2886">
        <v>99</v>
      </c>
      <c r="L2886">
        <v>99</v>
      </c>
      <c r="M2886">
        <v>99</v>
      </c>
      <c r="N2886">
        <v>87</v>
      </c>
      <c r="O2886">
        <v>99</v>
      </c>
      <c r="P2886">
        <v>9999</v>
      </c>
      <c r="Q2886">
        <v>2342</v>
      </c>
      <c r="R2886">
        <v>100281</v>
      </c>
      <c r="S2886">
        <v>100232</v>
      </c>
      <c r="T2886">
        <v>14.815299009782501</v>
      </c>
      <c r="U2886">
        <v>58.462147817064398</v>
      </c>
      <c r="V2886">
        <v>95.877290579679595</v>
      </c>
      <c r="W2886">
        <v>88.451494532682588</v>
      </c>
      <c r="X2886">
        <v>0</v>
      </c>
      <c r="Y2886">
        <v>0</v>
      </c>
      <c r="AA2886">
        <v>0.85514968832436133</v>
      </c>
      <c r="AB2886">
        <v>3.2288476006676632</v>
      </c>
      <c r="AC2886">
        <v>-2.996483568137629</v>
      </c>
      <c r="AD2886">
        <v>7.016833094379944</v>
      </c>
      <c r="AE2886">
        <v>7.8588237109948578</v>
      </c>
    </row>
    <row r="2887" spans="1:31">
      <c r="A2887">
        <v>11</v>
      </c>
      <c r="B2887">
        <v>308</v>
      </c>
      <c r="C2887">
        <v>2009</v>
      </c>
      <c r="D2887">
        <v>99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999</v>
      </c>
      <c r="K2887">
        <v>99</v>
      </c>
      <c r="L2887">
        <v>99</v>
      </c>
      <c r="M2887">
        <v>99</v>
      </c>
      <c r="N2887">
        <v>90</v>
      </c>
      <c r="O2887">
        <v>99</v>
      </c>
      <c r="P2887">
        <v>9999</v>
      </c>
      <c r="Q2887">
        <v>2314</v>
      </c>
      <c r="R2887">
        <v>89465</v>
      </c>
      <c r="S2887">
        <v>89406</v>
      </c>
      <c r="T2887">
        <v>14.556575197004411</v>
      </c>
      <c r="U2887">
        <v>57.995581951994289</v>
      </c>
      <c r="V2887">
        <v>99.896990778356866</v>
      </c>
      <c r="W2887">
        <v>92.144155873208788</v>
      </c>
      <c r="X2887">
        <v>0</v>
      </c>
      <c r="Y2887">
        <v>0</v>
      </c>
      <c r="AA2887">
        <v>1.3981193544135477</v>
      </c>
      <c r="AB2887">
        <v>3.2354967120320373</v>
      </c>
      <c r="AC2887">
        <v>-5.3197183051233932</v>
      </c>
      <c r="AD2887">
        <v>6.2600190742882651</v>
      </c>
      <c r="AE2887">
        <v>7.3026491547585133</v>
      </c>
    </row>
    <row r="2888" spans="1:31">
      <c r="A2888">
        <v>11</v>
      </c>
      <c r="B2888">
        <v>309</v>
      </c>
      <c r="C2888">
        <v>2009</v>
      </c>
      <c r="D2888">
        <v>99</v>
      </c>
      <c r="E2888">
        <v>99</v>
      </c>
      <c r="F2888">
        <v>99</v>
      </c>
      <c r="G2888">
        <v>99</v>
      </c>
      <c r="H2888">
        <v>99</v>
      </c>
      <c r="I2888">
        <v>99</v>
      </c>
      <c r="J2888">
        <v>999</v>
      </c>
      <c r="K2888">
        <v>99</v>
      </c>
      <c r="L2888">
        <v>99</v>
      </c>
      <c r="M2888">
        <v>99</v>
      </c>
      <c r="N2888">
        <v>95</v>
      </c>
      <c r="O2888">
        <v>99</v>
      </c>
      <c r="P2888">
        <v>9999</v>
      </c>
      <c r="Q2888">
        <v>1986</v>
      </c>
      <c r="R2888">
        <v>31468</v>
      </c>
      <c r="S2888">
        <v>31449</v>
      </c>
      <c r="T2888">
        <v>14.17436761154188</v>
      </c>
      <c r="U2888">
        <v>57.323794079302992</v>
      </c>
      <c r="V2888">
        <v>105.25365889302414</v>
      </c>
      <c r="W2888">
        <v>97.090292219149404</v>
      </c>
      <c r="X2888">
        <v>0</v>
      </c>
      <c r="Y2888">
        <v>0</v>
      </c>
      <c r="AA2888">
        <v>1.4032888399625141</v>
      </c>
      <c r="AB2888">
        <v>3.2581677751643467</v>
      </c>
      <c r="AC2888">
        <v>-5.1524225057591604</v>
      </c>
      <c r="AD2888">
        <v>2.2018697840463095</v>
      </c>
      <c r="AE2888">
        <v>2.7066283340719006</v>
      </c>
    </row>
    <row r="2889" spans="1:31">
      <c r="A2889">
        <v>11</v>
      </c>
      <c r="B2889">
        <v>310</v>
      </c>
      <c r="C2889">
        <v>2009</v>
      </c>
      <c r="D2889">
        <v>99</v>
      </c>
      <c r="E2889">
        <v>99</v>
      </c>
      <c r="F2889">
        <v>99</v>
      </c>
      <c r="G2889">
        <v>99</v>
      </c>
      <c r="H2889">
        <v>99</v>
      </c>
      <c r="I2889">
        <v>99</v>
      </c>
      <c r="J2889">
        <v>999</v>
      </c>
      <c r="K2889">
        <v>99</v>
      </c>
      <c r="L2889">
        <v>99</v>
      </c>
      <c r="M2889">
        <v>99</v>
      </c>
      <c r="N2889">
        <v>100</v>
      </c>
      <c r="O2889">
        <v>99</v>
      </c>
      <c r="P2889">
        <v>9999</v>
      </c>
      <c r="Q2889">
        <v>1478</v>
      </c>
      <c r="R2889">
        <v>11629</v>
      </c>
      <c r="S2889">
        <v>11620</v>
      </c>
      <c r="T2889">
        <v>13.747441740476399</v>
      </c>
      <c r="U2889">
        <v>56.601979345955264</v>
      </c>
      <c r="V2889">
        <v>111.11237396576195</v>
      </c>
      <c r="W2889">
        <v>102.47741824440585</v>
      </c>
      <c r="X2889">
        <v>0</v>
      </c>
      <c r="Y2889">
        <v>0</v>
      </c>
      <c r="AA2889">
        <v>1.6942972727891856</v>
      </c>
      <c r="AB2889">
        <v>3.3394599323616094</v>
      </c>
      <c r="AC2889">
        <v>-6.8308540500313644</v>
      </c>
      <c r="AD2889">
        <v>0.81370102067733996</v>
      </c>
      <c r="AE2889">
        <v>1.055553569502145</v>
      </c>
    </row>
    <row r="2890" spans="1:31">
      <c r="A2890">
        <v>11</v>
      </c>
      <c r="B2890">
        <v>311</v>
      </c>
      <c r="C2890">
        <v>2008</v>
      </c>
      <c r="D2890">
        <v>99</v>
      </c>
      <c r="E2890">
        <v>99</v>
      </c>
      <c r="F2890">
        <v>99</v>
      </c>
      <c r="G2890">
        <v>99</v>
      </c>
      <c r="H2890">
        <v>99</v>
      </c>
      <c r="I2890">
        <v>99</v>
      </c>
      <c r="J2890">
        <v>999</v>
      </c>
      <c r="K2890">
        <v>99</v>
      </c>
      <c r="L2890">
        <v>99</v>
      </c>
      <c r="M2890">
        <v>99</v>
      </c>
      <c r="N2890">
        <v>40</v>
      </c>
      <c r="O2890">
        <v>99</v>
      </c>
      <c r="P2890">
        <v>9999</v>
      </c>
      <c r="Q2890">
        <v>1753</v>
      </c>
      <c r="R2890">
        <v>12243</v>
      </c>
      <c r="S2890">
        <v>12222</v>
      </c>
      <c r="T2890">
        <v>14.471943151188436</v>
      </c>
      <c r="U2890">
        <v>57.963426607756496</v>
      </c>
      <c r="V2890">
        <v>54.501172157626208</v>
      </c>
      <c r="W2890">
        <v>50.224308623793299</v>
      </c>
      <c r="X2890">
        <v>0</v>
      </c>
      <c r="Y2890">
        <v>0</v>
      </c>
      <c r="AA2890">
        <v>3.8789987513557502</v>
      </c>
      <c r="AB2890">
        <v>2.1867980523930237</v>
      </c>
      <c r="AC2890">
        <v>3.8140316699864742</v>
      </c>
      <c r="AD2890">
        <v>0.86549758865288351</v>
      </c>
      <c r="AE2890">
        <v>0.54739151858508361</v>
      </c>
    </row>
    <row r="2891" spans="1:31">
      <c r="A2891">
        <v>11</v>
      </c>
      <c r="B2891">
        <v>312</v>
      </c>
      <c r="C2891">
        <v>2008</v>
      </c>
      <c r="D2891">
        <v>99</v>
      </c>
      <c r="E2891">
        <v>99</v>
      </c>
      <c r="F2891">
        <v>99</v>
      </c>
      <c r="G2891">
        <v>99</v>
      </c>
      <c r="H2891">
        <v>99</v>
      </c>
      <c r="I2891">
        <v>99</v>
      </c>
      <c r="J2891">
        <v>999</v>
      </c>
      <c r="K2891">
        <v>99</v>
      </c>
      <c r="L2891">
        <v>99</v>
      </c>
      <c r="M2891">
        <v>99</v>
      </c>
      <c r="N2891">
        <v>55</v>
      </c>
      <c r="O2891">
        <v>99</v>
      </c>
      <c r="P2891">
        <v>9999</v>
      </c>
      <c r="Q2891">
        <v>2315</v>
      </c>
      <c r="R2891">
        <v>40472</v>
      </c>
      <c r="S2891">
        <v>40447</v>
      </c>
      <c r="T2891">
        <v>14.46387626013046</v>
      </c>
      <c r="U2891">
        <v>57.88399634089054</v>
      </c>
      <c r="V2891">
        <v>65.035760586712655</v>
      </c>
      <c r="W2891">
        <v>59.990970900189886</v>
      </c>
      <c r="X2891">
        <v>0</v>
      </c>
      <c r="Y2891">
        <v>0</v>
      </c>
      <c r="AA2891">
        <v>2.195147354010007</v>
      </c>
      <c r="AB2891">
        <v>2.1581001752449196</v>
      </c>
      <c r="AC2891">
        <v>-2.4074569076099395</v>
      </c>
      <c r="AD2891">
        <v>2.8610976401175776</v>
      </c>
      <c r="AE2891">
        <v>2.1637845889371303</v>
      </c>
    </row>
    <row r="2892" spans="1:31">
      <c r="A2892">
        <v>11</v>
      </c>
      <c r="B2892">
        <v>313</v>
      </c>
      <c r="C2892">
        <v>2008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99</v>
      </c>
      <c r="N2892">
        <v>63</v>
      </c>
      <c r="O2892">
        <v>99</v>
      </c>
      <c r="P2892">
        <v>9999</v>
      </c>
      <c r="Q2892">
        <v>2127</v>
      </c>
      <c r="R2892">
        <v>23016</v>
      </c>
      <c r="S2892">
        <v>23005</v>
      </c>
      <c r="T2892">
        <v>14.407586027111575</v>
      </c>
      <c r="U2892">
        <v>57.768398174309915</v>
      </c>
      <c r="V2892">
        <v>69.477076795448639</v>
      </c>
      <c r="W2892">
        <v>64.096726798522255</v>
      </c>
      <c r="X2892">
        <v>0</v>
      </c>
      <c r="Y2892">
        <v>0</v>
      </c>
      <c r="AA2892">
        <v>0.57821358591511252</v>
      </c>
      <c r="AB2892">
        <v>2.2235625969583279</v>
      </c>
      <c r="AC2892">
        <v>-2.3343491496747704</v>
      </c>
      <c r="AD2892">
        <v>1.6270760843285763</v>
      </c>
      <c r="AE2892">
        <v>1.3149217448646697</v>
      </c>
    </row>
    <row r="2893" spans="1:31">
      <c r="A2893">
        <v>11</v>
      </c>
      <c r="B2893">
        <v>314</v>
      </c>
      <c r="C2893">
        <v>2008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99</v>
      </c>
      <c r="N2893">
        <v>65</v>
      </c>
      <c r="O2893">
        <v>99</v>
      </c>
      <c r="P2893">
        <v>9999</v>
      </c>
      <c r="Q2893">
        <v>2266</v>
      </c>
      <c r="R2893">
        <v>33923</v>
      </c>
      <c r="S2893">
        <v>33906</v>
      </c>
      <c r="T2893">
        <v>14.355157267930313</v>
      </c>
      <c r="U2893">
        <v>57.677372736388818</v>
      </c>
      <c r="V2893">
        <v>71.663682506586596</v>
      </c>
      <c r="W2893">
        <v>66.112466820031472</v>
      </c>
      <c r="X2893">
        <v>0</v>
      </c>
      <c r="Y2893">
        <v>0</v>
      </c>
      <c r="AA2893">
        <v>0.56883306646735154</v>
      </c>
      <c r="AB2893">
        <v>2.2427700967106361</v>
      </c>
      <c r="AC2893">
        <v>-1.3612579436779764</v>
      </c>
      <c r="AD2893">
        <v>2.3981274769151155</v>
      </c>
      <c r="AE2893">
        <v>1.9989491078746484</v>
      </c>
    </row>
    <row r="2894" spans="1:31">
      <c r="A2894">
        <v>11</v>
      </c>
      <c r="B2894">
        <v>315</v>
      </c>
      <c r="C2894">
        <v>2008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99</v>
      </c>
      <c r="N2894">
        <v>67</v>
      </c>
      <c r="O2894">
        <v>99</v>
      </c>
      <c r="P2894">
        <v>9999</v>
      </c>
      <c r="Q2894">
        <v>2329</v>
      </c>
      <c r="R2894">
        <v>45544</v>
      </c>
      <c r="S2894">
        <v>45515</v>
      </c>
      <c r="T2894">
        <v>14.294704022483751</v>
      </c>
      <c r="U2894">
        <v>57.566758211578602</v>
      </c>
      <c r="V2894">
        <v>73.836089658394357</v>
      </c>
      <c r="W2894">
        <v>68.107397561243062</v>
      </c>
      <c r="X2894">
        <v>0</v>
      </c>
      <c r="Y2894">
        <v>0</v>
      </c>
      <c r="AA2894">
        <v>0.57466025751800043</v>
      </c>
      <c r="AB2894">
        <v>2.2814677594254391</v>
      </c>
      <c r="AC2894">
        <v>-0.83844449561157652</v>
      </c>
      <c r="AD2894">
        <v>3.2196538575191478</v>
      </c>
      <c r="AE2894">
        <v>2.7643348601753654</v>
      </c>
    </row>
    <row r="2895" spans="1:31">
      <c r="A2895">
        <v>11</v>
      </c>
      <c r="B2895">
        <v>316</v>
      </c>
      <c r="C2895">
        <v>2008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99</v>
      </c>
      <c r="N2895">
        <v>69</v>
      </c>
      <c r="O2895">
        <v>99</v>
      </c>
      <c r="P2895">
        <v>9999</v>
      </c>
      <c r="Q2895">
        <v>2373</v>
      </c>
      <c r="R2895">
        <v>61930</v>
      </c>
      <c r="S2895">
        <v>61884</v>
      </c>
      <c r="T2895">
        <v>14.224188600032296</v>
      </c>
      <c r="U2895">
        <v>57.431549350397511</v>
      </c>
      <c r="V2895">
        <v>76.00047038694774</v>
      </c>
      <c r="W2895">
        <v>70.09633023075439</v>
      </c>
      <c r="X2895">
        <v>0</v>
      </c>
      <c r="Y2895">
        <v>0</v>
      </c>
      <c r="AA2895">
        <v>0.57269089928917805</v>
      </c>
      <c r="AB2895">
        <v>2.3284702468066714</v>
      </c>
      <c r="AC2895">
        <v>-2.2717540023777745</v>
      </c>
      <c r="AD2895">
        <v>4.3780336245424385</v>
      </c>
      <c r="AE2895">
        <v>3.8682583966513993</v>
      </c>
    </row>
    <row r="2896" spans="1:31">
      <c r="A2896">
        <v>11</v>
      </c>
      <c r="B2896">
        <v>317</v>
      </c>
      <c r="C2896">
        <v>2008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99</v>
      </c>
      <c r="N2896">
        <v>71</v>
      </c>
      <c r="O2896">
        <v>99</v>
      </c>
      <c r="P2896">
        <v>9999</v>
      </c>
      <c r="Q2896">
        <v>2445</v>
      </c>
      <c r="R2896">
        <v>83695</v>
      </c>
      <c r="S2896">
        <v>83656</v>
      </c>
      <c r="T2896">
        <v>14.148969472489396</v>
      </c>
      <c r="U2896">
        <v>57.30441331165725</v>
      </c>
      <c r="V2896">
        <v>78.107067160763876</v>
      </c>
      <c r="W2896">
        <v>72.059299990437097</v>
      </c>
      <c r="X2896">
        <v>0</v>
      </c>
      <c r="Y2896">
        <v>0</v>
      </c>
      <c r="AA2896">
        <v>0.58383626721705961</v>
      </c>
      <c r="AB2896">
        <v>2.3757188395025328</v>
      </c>
      <c r="AC2896">
        <v>-0.99146716158380976</v>
      </c>
      <c r="AD2896">
        <v>5.9166724399496085</v>
      </c>
      <c r="AE2896">
        <v>5.3756248333090246</v>
      </c>
    </row>
    <row r="2897" spans="1:31">
      <c r="A2897">
        <v>11</v>
      </c>
      <c r="B2897">
        <v>318</v>
      </c>
      <c r="C2897">
        <v>2008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99</v>
      </c>
      <c r="N2897">
        <v>73</v>
      </c>
      <c r="O2897">
        <v>99</v>
      </c>
      <c r="P2897">
        <v>9999</v>
      </c>
      <c r="Q2897">
        <v>2454</v>
      </c>
      <c r="R2897">
        <v>103840</v>
      </c>
      <c r="S2897">
        <v>103788</v>
      </c>
      <c r="T2897">
        <v>14.098025808936825</v>
      </c>
      <c r="U2897">
        <v>57.212895517786258</v>
      </c>
      <c r="V2897">
        <v>80.293950527789775</v>
      </c>
      <c r="W2897">
        <v>74.074232088489097</v>
      </c>
      <c r="X2897">
        <v>0</v>
      </c>
      <c r="Y2897">
        <v>0</v>
      </c>
      <c r="AA2897">
        <v>0.57779622913651352</v>
      </c>
      <c r="AB2897">
        <v>2.4110927436084379</v>
      </c>
      <c r="AC2897">
        <v>-1.0824685168134829</v>
      </c>
      <c r="AD2897">
        <v>7.3407881733002878</v>
      </c>
      <c r="AE2897">
        <v>6.8557680966553685</v>
      </c>
    </row>
    <row r="2898" spans="1:31">
      <c r="A2898">
        <v>11</v>
      </c>
      <c r="B2898">
        <v>319</v>
      </c>
      <c r="C2898">
        <v>2008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99</v>
      </c>
      <c r="N2898">
        <v>75</v>
      </c>
      <c r="O2898">
        <v>99</v>
      </c>
      <c r="P2898">
        <v>9999</v>
      </c>
      <c r="Q2898">
        <v>2473</v>
      </c>
      <c r="R2898">
        <v>128453</v>
      </c>
      <c r="S2898">
        <v>128396</v>
      </c>
      <c r="T2898">
        <v>14.020739103018222</v>
      </c>
      <c r="U2898">
        <v>57.06992429670705</v>
      </c>
      <c r="V2898">
        <v>82.445081959170224</v>
      </c>
      <c r="W2898">
        <v>76.063116452224889</v>
      </c>
      <c r="X2898">
        <v>0</v>
      </c>
      <c r="Y2898">
        <v>0</v>
      </c>
      <c r="AA2898">
        <v>0.56794686032833197</v>
      </c>
      <c r="AB2898">
        <v>2.4428293075632346</v>
      </c>
      <c r="AC2898">
        <v>-0.68462171986734488</v>
      </c>
      <c r="AD2898">
        <v>9.0807613946931998</v>
      </c>
      <c r="AE2898">
        <v>8.7089826837488289</v>
      </c>
    </row>
    <row r="2899" spans="1:31">
      <c r="A2899">
        <v>11</v>
      </c>
      <c r="B2899">
        <v>320</v>
      </c>
      <c r="C2899">
        <v>2008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99</v>
      </c>
      <c r="N2899">
        <v>77</v>
      </c>
      <c r="O2899">
        <v>99</v>
      </c>
      <c r="P2899">
        <v>9999</v>
      </c>
      <c r="Q2899">
        <v>2483</v>
      </c>
      <c r="R2899">
        <v>138801</v>
      </c>
      <c r="S2899">
        <v>138738</v>
      </c>
      <c r="T2899">
        <v>13.97373938228111</v>
      </c>
      <c r="U2899">
        <v>56.982636336115554</v>
      </c>
      <c r="V2899">
        <v>84.604918814133413</v>
      </c>
      <c r="W2899">
        <v>78.054915019677821</v>
      </c>
      <c r="X2899">
        <v>0</v>
      </c>
      <c r="Y2899">
        <v>0</v>
      </c>
      <c r="AA2899">
        <v>0.57569868647657252</v>
      </c>
      <c r="AB2899">
        <v>2.4837565264779378</v>
      </c>
      <c r="AC2899">
        <v>-0.83199055758796747</v>
      </c>
      <c r="AD2899">
        <v>9.8122952546441944</v>
      </c>
      <c r="AE2899">
        <v>9.6568948465157316</v>
      </c>
    </row>
    <row r="2900" spans="1:31">
      <c r="A2900">
        <v>11</v>
      </c>
      <c r="B2900">
        <v>321</v>
      </c>
      <c r="C2900">
        <v>2008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99</v>
      </c>
      <c r="N2900">
        <v>79</v>
      </c>
      <c r="O2900">
        <v>99</v>
      </c>
      <c r="P2900">
        <v>9999</v>
      </c>
      <c r="Q2900">
        <v>2473</v>
      </c>
      <c r="R2900">
        <v>148181</v>
      </c>
      <c r="S2900">
        <v>148135</v>
      </c>
      <c r="T2900">
        <v>13.917722245092151</v>
      </c>
      <c r="U2900">
        <v>56.881297465150048</v>
      </c>
      <c r="V2900">
        <v>86.774670889102779</v>
      </c>
      <c r="W2900">
        <v>80.068136497114807</v>
      </c>
      <c r="X2900">
        <v>0</v>
      </c>
      <c r="Y2900">
        <v>0</v>
      </c>
      <c r="AA2900">
        <v>0.58954580359554987</v>
      </c>
      <c r="AB2900">
        <v>2.5199413744193726</v>
      </c>
      <c r="AC2900">
        <v>-1.0584641008322877</v>
      </c>
      <c r="AD2900">
        <v>10.475398038403409</v>
      </c>
      <c r="AE2900">
        <v>10.576920019258774</v>
      </c>
    </row>
    <row r="2901" spans="1:31">
      <c r="A2901">
        <v>11</v>
      </c>
      <c r="B2901">
        <v>322</v>
      </c>
      <c r="C2901">
        <v>2008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99</v>
      </c>
      <c r="N2901">
        <v>81</v>
      </c>
      <c r="O2901">
        <v>99</v>
      </c>
      <c r="P2901">
        <v>9999</v>
      </c>
      <c r="Q2901">
        <v>2479</v>
      </c>
      <c r="R2901">
        <v>134401</v>
      </c>
      <c r="S2901">
        <v>134353</v>
      </c>
      <c r="T2901">
        <v>13.878081264276309</v>
      </c>
      <c r="U2901">
        <v>56.816766279874649</v>
      </c>
      <c r="V2901">
        <v>88.918148782216377</v>
      </c>
      <c r="W2901">
        <v>82.042134526210589</v>
      </c>
      <c r="X2901">
        <v>0</v>
      </c>
      <c r="Y2901">
        <v>0</v>
      </c>
      <c r="AA2901">
        <v>0.57737345683815477</v>
      </c>
      <c r="AB2901">
        <v>2.5591731780471361</v>
      </c>
      <c r="AC2901">
        <v>-0.98722248038312899</v>
      </c>
      <c r="AD2901">
        <v>9.5012449083179078</v>
      </c>
      <c r="AE2901">
        <v>9.829380271222119</v>
      </c>
    </row>
    <row r="2902" spans="1:31">
      <c r="A2902">
        <v>11</v>
      </c>
      <c r="B2902">
        <v>323</v>
      </c>
      <c r="C2902">
        <v>2008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99</v>
      </c>
      <c r="N2902">
        <v>83</v>
      </c>
      <c r="O2902">
        <v>99</v>
      </c>
      <c r="P2902">
        <v>9999</v>
      </c>
      <c r="Q2902">
        <v>2451</v>
      </c>
      <c r="R2902">
        <v>117628</v>
      </c>
      <c r="S2902">
        <v>117586</v>
      </c>
      <c r="T2902">
        <v>13.843302615023635</v>
      </c>
      <c r="U2902">
        <v>56.756391066963758</v>
      </c>
      <c r="V2902">
        <v>91.075574127635278</v>
      </c>
      <c r="W2902">
        <v>84.032683312638412</v>
      </c>
      <c r="X2902">
        <v>0</v>
      </c>
      <c r="Y2902">
        <v>0</v>
      </c>
      <c r="AA2902">
        <v>0.580012569052201</v>
      </c>
      <c r="AB2902">
        <v>2.5882857038278182</v>
      </c>
      <c r="AC2902">
        <v>-0.61565725615047917</v>
      </c>
      <c r="AD2902">
        <v>8.3155068494700153</v>
      </c>
      <c r="AE2902">
        <v>8.8114152026378783</v>
      </c>
    </row>
    <row r="2903" spans="1:31">
      <c r="A2903">
        <v>11</v>
      </c>
      <c r="B2903">
        <v>324</v>
      </c>
      <c r="C2903">
        <v>2008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99</v>
      </c>
      <c r="N2903">
        <v>85</v>
      </c>
      <c r="O2903">
        <v>99</v>
      </c>
      <c r="P2903">
        <v>9999</v>
      </c>
      <c r="Q2903">
        <v>2445</v>
      </c>
      <c r="R2903">
        <v>97441</v>
      </c>
      <c r="S2903">
        <v>97408</v>
      </c>
      <c r="T2903">
        <v>13.794521813199783</v>
      </c>
      <c r="U2903">
        <v>56.666926741130077</v>
      </c>
      <c r="V2903">
        <v>93.225513656332637</v>
      </c>
      <c r="W2903">
        <v>86.018036506240151</v>
      </c>
      <c r="X2903">
        <v>0</v>
      </c>
      <c r="Y2903">
        <v>0</v>
      </c>
      <c r="AA2903">
        <v>0.56737033852774699</v>
      </c>
      <c r="AB2903">
        <v>2.637329024897348</v>
      </c>
      <c r="AC2903">
        <v>-0.42037707820535153</v>
      </c>
      <c r="AD2903">
        <v>6.8884219991771287</v>
      </c>
      <c r="AE2903">
        <v>7.4718125669244975</v>
      </c>
    </row>
    <row r="2904" spans="1:31">
      <c r="A2904">
        <v>11</v>
      </c>
      <c r="B2904">
        <v>325</v>
      </c>
      <c r="C2904">
        <v>2008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99</v>
      </c>
      <c r="N2904">
        <v>87</v>
      </c>
      <c r="O2904">
        <v>99</v>
      </c>
      <c r="P2904">
        <v>9999</v>
      </c>
      <c r="Q2904">
        <v>2453</v>
      </c>
      <c r="R2904">
        <v>103542</v>
      </c>
      <c r="S2904">
        <v>103508</v>
      </c>
      <c r="T2904">
        <v>13.743031813177257</v>
      </c>
      <c r="U2904">
        <v>56.579955172547045</v>
      </c>
      <c r="V2904">
        <v>95.858632372473622</v>
      </c>
      <c r="W2904">
        <v>88.448432005255341</v>
      </c>
      <c r="X2904">
        <v>0</v>
      </c>
      <c r="Y2904">
        <v>0</v>
      </c>
      <c r="AA2904">
        <v>0.85097353889389182</v>
      </c>
      <c r="AB2904">
        <v>2.7121135429201457</v>
      </c>
      <c r="AC2904">
        <v>-1.2100858718928498</v>
      </c>
      <c r="AD2904">
        <v>7.3197215816627361</v>
      </c>
      <c r="AE2904">
        <v>8.1640540821141911</v>
      </c>
    </row>
    <row r="2905" spans="1:31">
      <c r="A2905">
        <v>11</v>
      </c>
      <c r="B2905">
        <v>326</v>
      </c>
      <c r="C2905">
        <v>2008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99</v>
      </c>
      <c r="N2905">
        <v>90</v>
      </c>
      <c r="O2905">
        <v>99</v>
      </c>
      <c r="P2905">
        <v>9999</v>
      </c>
      <c r="Q2905">
        <v>2460</v>
      </c>
      <c r="R2905">
        <v>93683</v>
      </c>
      <c r="S2905">
        <v>93648</v>
      </c>
      <c r="T2905">
        <v>13.632153112090773</v>
      </c>
      <c r="U2905">
        <v>56.387931402699458</v>
      </c>
      <c r="V2905">
        <v>99.882891726683326</v>
      </c>
      <c r="W2905">
        <v>92.157514308902236</v>
      </c>
      <c r="X2905">
        <v>0</v>
      </c>
      <c r="Y2905">
        <v>0</v>
      </c>
      <c r="AA2905">
        <v>1.4047896827172852</v>
      </c>
      <c r="AB2905">
        <v>2.8094714840260195</v>
      </c>
      <c r="AC2905">
        <v>-2.4338165399215046</v>
      </c>
      <c r="AD2905">
        <v>6.622756726110274</v>
      </c>
      <c r="AE2905">
        <v>7.6961066388269135</v>
      </c>
    </row>
    <row r="2906" spans="1:31">
      <c r="A2906">
        <v>11</v>
      </c>
      <c r="B2906">
        <v>327</v>
      </c>
      <c r="C2906">
        <v>2008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99</v>
      </c>
      <c r="N2906">
        <v>95</v>
      </c>
      <c r="O2906">
        <v>99</v>
      </c>
      <c r="P2906">
        <v>9999</v>
      </c>
      <c r="Q2906">
        <v>2119</v>
      </c>
      <c r="R2906">
        <v>34500</v>
      </c>
      <c r="S2906">
        <v>34490</v>
      </c>
      <c r="T2906">
        <v>13.48608695652174</v>
      </c>
      <c r="U2906">
        <v>56.141142360104382</v>
      </c>
      <c r="V2906">
        <v>105.24982353922924</v>
      </c>
      <c r="W2906">
        <v>97.117271672949613</v>
      </c>
      <c r="X2906">
        <v>0</v>
      </c>
      <c r="Y2906">
        <v>0</v>
      </c>
      <c r="AA2906">
        <v>1.4055991382870741</v>
      </c>
      <c r="AB2906">
        <v>2.9363742896651233</v>
      </c>
      <c r="AC2906">
        <v>-2.846152517679486</v>
      </c>
      <c r="AD2906">
        <v>2.4389174882401758</v>
      </c>
      <c r="AE2906">
        <v>2.9869742949070552</v>
      </c>
    </row>
    <row r="2907" spans="1:31">
      <c r="A2907">
        <v>11</v>
      </c>
      <c r="B2907">
        <v>328</v>
      </c>
      <c r="C2907">
        <v>2008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99</v>
      </c>
      <c r="N2907">
        <v>100</v>
      </c>
      <c r="O2907">
        <v>99</v>
      </c>
      <c r="P2907">
        <v>9999</v>
      </c>
      <c r="Q2907">
        <v>1588</v>
      </c>
      <c r="R2907">
        <v>13229</v>
      </c>
      <c r="S2907">
        <v>13225</v>
      </c>
      <c r="T2907">
        <v>13.260034772091618</v>
      </c>
      <c r="U2907">
        <v>55.77391304347826</v>
      </c>
      <c r="V2907">
        <v>111.04880731239578</v>
      </c>
      <c r="W2907">
        <v>102.46667674858156</v>
      </c>
      <c r="X2907">
        <v>0</v>
      </c>
      <c r="Y2907">
        <v>0</v>
      </c>
      <c r="AA2907">
        <v>1.6870296811893697</v>
      </c>
      <c r="AB2907">
        <v>3.1465767398212492</v>
      </c>
      <c r="AC2907">
        <v>-2.7046306899070598</v>
      </c>
      <c r="AD2907">
        <v>0.93520114353418204</v>
      </c>
      <c r="AE2907">
        <v>1.2084262467913056</v>
      </c>
    </row>
    <row r="2908" spans="1:31">
      <c r="A2908">
        <v>11</v>
      </c>
      <c r="B2908">
        <v>329</v>
      </c>
      <c r="C2908">
        <v>2007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99</v>
      </c>
      <c r="N2908">
        <v>40</v>
      </c>
      <c r="O2908">
        <v>99</v>
      </c>
      <c r="P2908">
        <v>9999</v>
      </c>
      <c r="Q2908">
        <v>1936</v>
      </c>
      <c r="R2908">
        <v>14825</v>
      </c>
      <c r="S2908">
        <v>14786</v>
      </c>
      <c r="T2908">
        <v>14.517841483979764</v>
      </c>
      <c r="U2908">
        <v>57.997430001352654</v>
      </c>
      <c r="V2908">
        <v>54.673017241720849</v>
      </c>
      <c r="W2908">
        <v>50.33855674286491</v>
      </c>
      <c r="X2908">
        <v>0</v>
      </c>
      <c r="Y2908">
        <v>0</v>
      </c>
      <c r="AA2908">
        <v>3.8753844557871409</v>
      </c>
      <c r="AB2908">
        <v>2.0872018657932312</v>
      </c>
      <c r="AC2908">
        <v>2.8743937261742158</v>
      </c>
      <c r="AD2908">
        <v>1.0688844667474189</v>
      </c>
      <c r="AE2908">
        <v>0.69210370597972204</v>
      </c>
    </row>
    <row r="2909" spans="1:31">
      <c r="A2909">
        <v>11</v>
      </c>
      <c r="B2909">
        <v>330</v>
      </c>
      <c r="C2909">
        <v>2007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99</v>
      </c>
      <c r="N2909">
        <v>55</v>
      </c>
      <c r="O2909">
        <v>99</v>
      </c>
      <c r="P2909">
        <v>9999</v>
      </c>
      <c r="Q2909">
        <v>2505</v>
      </c>
      <c r="R2909">
        <v>54028</v>
      </c>
      <c r="S2909">
        <v>53970</v>
      </c>
      <c r="T2909">
        <v>14.485192862959948</v>
      </c>
      <c r="U2909">
        <v>57.899203261070951</v>
      </c>
      <c r="V2909">
        <v>65.116961371140974</v>
      </c>
      <c r="W2909">
        <v>60.038804891606333</v>
      </c>
      <c r="X2909">
        <v>0</v>
      </c>
      <c r="Y2909">
        <v>0</v>
      </c>
      <c r="AA2909">
        <v>2.1822304458072423</v>
      </c>
      <c r="AB2909">
        <v>2.1158833835706816</v>
      </c>
      <c r="AC2909">
        <v>-3.8330953290050895</v>
      </c>
      <c r="AD2909">
        <v>3.8954259675837823</v>
      </c>
      <c r="AE2909">
        <v>3.0130349544387083</v>
      </c>
    </row>
    <row r="2910" spans="1:31">
      <c r="A2910">
        <v>11</v>
      </c>
      <c r="B2910">
        <v>331</v>
      </c>
      <c r="C2910">
        <v>2007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99</v>
      </c>
      <c r="N2910">
        <v>63</v>
      </c>
      <c r="O2910">
        <v>99</v>
      </c>
      <c r="P2910">
        <v>9999</v>
      </c>
      <c r="Q2910">
        <v>2325</v>
      </c>
      <c r="R2910">
        <v>31412</v>
      </c>
      <c r="S2910">
        <v>31389</v>
      </c>
      <c r="T2910">
        <v>14.390710556475236</v>
      </c>
      <c r="U2910">
        <v>57.711714294816659</v>
      </c>
      <c r="V2910">
        <v>69.496936132955142</v>
      </c>
      <c r="W2910">
        <v>64.098786198986346</v>
      </c>
      <c r="X2910">
        <v>0</v>
      </c>
      <c r="Y2910">
        <v>0</v>
      </c>
      <c r="AA2910">
        <v>0.57477211620403901</v>
      </c>
      <c r="AB2910">
        <v>2.1799796796752888</v>
      </c>
      <c r="AC2910">
        <v>-0.80443038008507739</v>
      </c>
      <c r="AD2910">
        <v>2.2648093672492351</v>
      </c>
      <c r="AE2910">
        <v>1.8708845942230588</v>
      </c>
    </row>
    <row r="2911" spans="1:31">
      <c r="A2911">
        <v>11</v>
      </c>
      <c r="B2911">
        <v>332</v>
      </c>
      <c r="C2911">
        <v>2007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99</v>
      </c>
      <c r="N2911">
        <v>65</v>
      </c>
      <c r="O2911">
        <v>99</v>
      </c>
      <c r="P2911">
        <v>9999</v>
      </c>
      <c r="Q2911">
        <v>2432</v>
      </c>
      <c r="R2911">
        <v>46290</v>
      </c>
      <c r="S2911">
        <v>46259</v>
      </c>
      <c r="T2911">
        <v>14.307841866493844</v>
      </c>
      <c r="U2911">
        <v>57.586999286625293</v>
      </c>
      <c r="V2911">
        <v>71.682577560323438</v>
      </c>
      <c r="W2911">
        <v>66.118653667395193</v>
      </c>
      <c r="X2911">
        <v>0</v>
      </c>
      <c r="Y2911">
        <v>0</v>
      </c>
      <c r="AA2911">
        <v>0.57264002188181051</v>
      </c>
      <c r="AB2911">
        <v>2.2375448026812665</v>
      </c>
      <c r="AC2911">
        <v>-2.2452783640182781</v>
      </c>
      <c r="AD2911">
        <v>3.3375151410278594</v>
      </c>
      <c r="AE2911">
        <v>2.8440678636644638</v>
      </c>
    </row>
    <row r="2912" spans="1:31">
      <c r="A2912">
        <v>11</v>
      </c>
      <c r="B2912">
        <v>333</v>
      </c>
      <c r="C2912">
        <v>2007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99</v>
      </c>
      <c r="N2912">
        <v>67</v>
      </c>
      <c r="O2912">
        <v>99</v>
      </c>
      <c r="P2912">
        <v>9999</v>
      </c>
      <c r="Q2912">
        <v>2506</v>
      </c>
      <c r="R2912">
        <v>62005</v>
      </c>
      <c r="S2912">
        <v>61982</v>
      </c>
      <c r="T2912">
        <v>14.24772195790662</v>
      </c>
      <c r="U2912">
        <v>57.471717595430917</v>
      </c>
      <c r="V2912">
        <v>73.814739070964663</v>
      </c>
      <c r="W2912">
        <v>68.105793617501973</v>
      </c>
      <c r="X2912">
        <v>0</v>
      </c>
      <c r="Y2912">
        <v>0</v>
      </c>
      <c r="AA2912">
        <v>0.57277162458891206</v>
      </c>
      <c r="AB2912">
        <v>2.2796769211827757</v>
      </c>
      <c r="AC2912">
        <v>-0.93324469570352719</v>
      </c>
      <c r="AD2912">
        <v>4.4705687258464568</v>
      </c>
      <c r="AE2912">
        <v>3.9252683891201343</v>
      </c>
    </row>
    <row r="2913" spans="1:31">
      <c r="A2913">
        <v>11</v>
      </c>
      <c r="B2913">
        <v>334</v>
      </c>
      <c r="C2913">
        <v>2007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99</v>
      </c>
      <c r="N2913">
        <v>69</v>
      </c>
      <c r="O2913">
        <v>99</v>
      </c>
      <c r="P2913">
        <v>9999</v>
      </c>
      <c r="Q2913">
        <v>2528</v>
      </c>
      <c r="R2913">
        <v>81099</v>
      </c>
      <c r="S2913">
        <v>81064</v>
      </c>
      <c r="T2913">
        <v>14.179521325787</v>
      </c>
      <c r="U2913">
        <v>57.355472219480895</v>
      </c>
      <c r="V2913">
        <v>75.973437356829479</v>
      </c>
      <c r="W2913">
        <v>70.093186864699646</v>
      </c>
      <c r="X2913">
        <v>0</v>
      </c>
      <c r="Y2913">
        <v>0</v>
      </c>
      <c r="AA2913">
        <v>0.57058612661430275</v>
      </c>
      <c r="AB2913">
        <v>2.3080529381460471</v>
      </c>
      <c r="AC2913">
        <v>-1.5895707096485587</v>
      </c>
      <c r="AD2913">
        <v>5.8472486589375308</v>
      </c>
      <c r="AE2913">
        <v>5.2835223503040352</v>
      </c>
    </row>
    <row r="2914" spans="1:31">
      <c r="A2914">
        <v>11</v>
      </c>
      <c r="B2914">
        <v>335</v>
      </c>
      <c r="C2914">
        <v>2007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99</v>
      </c>
      <c r="N2914">
        <v>71</v>
      </c>
      <c r="O2914">
        <v>99</v>
      </c>
      <c r="P2914">
        <v>9999</v>
      </c>
      <c r="Q2914">
        <v>2574</v>
      </c>
      <c r="R2914">
        <v>105018</v>
      </c>
      <c r="S2914">
        <v>104986</v>
      </c>
      <c r="T2914">
        <v>14.128063760498202</v>
      </c>
      <c r="U2914">
        <v>57.250795344141117</v>
      </c>
      <c r="V2914">
        <v>78.083460707625562</v>
      </c>
      <c r="W2914">
        <v>72.049067494712304</v>
      </c>
      <c r="X2914">
        <v>0</v>
      </c>
      <c r="Y2914">
        <v>0</v>
      </c>
      <c r="AA2914">
        <v>0.58319020249963749</v>
      </c>
      <c r="AB2914">
        <v>2.3394243884612655</v>
      </c>
      <c r="AC2914">
        <v>-1.1759984822467855</v>
      </c>
      <c r="AD2914">
        <v>7.5718117321335887</v>
      </c>
      <c r="AE2914">
        <v>7.0336291566437348</v>
      </c>
    </row>
    <row r="2915" spans="1:31">
      <c r="A2915">
        <v>11</v>
      </c>
      <c r="B2915">
        <v>336</v>
      </c>
      <c r="C2915">
        <v>2007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99</v>
      </c>
      <c r="N2915">
        <v>73</v>
      </c>
      <c r="O2915">
        <v>99</v>
      </c>
      <c r="P2915">
        <v>9999</v>
      </c>
      <c r="Q2915">
        <v>2581</v>
      </c>
      <c r="R2915">
        <v>121981</v>
      </c>
      <c r="S2915">
        <v>121934</v>
      </c>
      <c r="T2915">
        <v>14.064534640640751</v>
      </c>
      <c r="U2915">
        <v>57.139632916167749</v>
      </c>
      <c r="V2915">
        <v>80.271720802515802</v>
      </c>
      <c r="W2915">
        <v>74.062273853069613</v>
      </c>
      <c r="X2915">
        <v>0</v>
      </c>
      <c r="Y2915">
        <v>0</v>
      </c>
      <c r="AA2915">
        <v>0.57769902930818284</v>
      </c>
      <c r="AB2915">
        <v>2.376920265057465</v>
      </c>
      <c r="AC2915">
        <v>-0.11555346025739235</v>
      </c>
      <c r="AD2915">
        <v>8.7948462825171578</v>
      </c>
      <c r="AE2915">
        <v>8.3973368666776249</v>
      </c>
    </row>
    <row r="2916" spans="1:31">
      <c r="A2916">
        <v>11</v>
      </c>
      <c r="B2916">
        <v>337</v>
      </c>
      <c r="C2916">
        <v>2007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99</v>
      </c>
      <c r="N2916">
        <v>75</v>
      </c>
      <c r="O2916">
        <v>99</v>
      </c>
      <c r="P2916">
        <v>9999</v>
      </c>
      <c r="Q2916">
        <v>2615</v>
      </c>
      <c r="R2916">
        <v>136626</v>
      </c>
      <c r="S2916">
        <v>136575</v>
      </c>
      <c r="T2916">
        <v>14.001910324535595</v>
      </c>
      <c r="U2916">
        <v>57.038799194581742</v>
      </c>
      <c r="V2916">
        <v>82.423773523023385</v>
      </c>
      <c r="W2916">
        <v>76.04876221856135</v>
      </c>
      <c r="X2916">
        <v>0</v>
      </c>
      <c r="Y2916">
        <v>0</v>
      </c>
      <c r="AA2916">
        <v>0.56817925377103085</v>
      </c>
      <c r="AB2916">
        <v>2.4179864836154485</v>
      </c>
      <c r="AC2916">
        <v>-0.26460675557769625</v>
      </c>
      <c r="AD2916">
        <v>9.8507527253850107</v>
      </c>
      <c r="AE2916">
        <v>9.6579081799679916</v>
      </c>
    </row>
    <row r="2917" spans="1:31">
      <c r="A2917">
        <v>11</v>
      </c>
      <c r="B2917">
        <v>338</v>
      </c>
      <c r="C2917">
        <v>2007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99</v>
      </c>
      <c r="N2917">
        <v>77</v>
      </c>
      <c r="O2917">
        <v>99</v>
      </c>
      <c r="P2917">
        <v>9999</v>
      </c>
      <c r="Q2917">
        <v>2574</v>
      </c>
      <c r="R2917">
        <v>135421</v>
      </c>
      <c r="S2917">
        <v>135370</v>
      </c>
      <c r="T2917">
        <v>13.961342775492723</v>
      </c>
      <c r="U2917">
        <v>56.959496195612019</v>
      </c>
      <c r="V2917">
        <v>84.581751823237511</v>
      </c>
      <c r="W2917">
        <v>78.03956415749505</v>
      </c>
      <c r="X2917">
        <v>0</v>
      </c>
      <c r="Y2917">
        <v>0</v>
      </c>
      <c r="AA2917">
        <v>0.57671534863725005</v>
      </c>
      <c r="AB2917">
        <v>2.4633187192003607</v>
      </c>
      <c r="AC2917">
        <v>-0.1430856581678458</v>
      </c>
      <c r="AD2917">
        <v>9.7638720655246001</v>
      </c>
      <c r="AE2917">
        <v>9.8232902707738887</v>
      </c>
    </row>
    <row r="2918" spans="1:31">
      <c r="A2918">
        <v>11</v>
      </c>
      <c r="B2918">
        <v>339</v>
      </c>
      <c r="C2918">
        <v>2007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99</v>
      </c>
      <c r="N2918">
        <v>79</v>
      </c>
      <c r="O2918">
        <v>99</v>
      </c>
      <c r="P2918">
        <v>9999</v>
      </c>
      <c r="Q2918">
        <v>2577</v>
      </c>
      <c r="R2918">
        <v>133246</v>
      </c>
      <c r="S2918">
        <v>133202</v>
      </c>
      <c r="T2918">
        <v>13.912192486078382</v>
      </c>
      <c r="U2918">
        <v>56.877712046365666</v>
      </c>
      <c r="V2918">
        <v>86.760428686402321</v>
      </c>
      <c r="W2918">
        <v>80.053403852795611</v>
      </c>
      <c r="X2918">
        <v>0</v>
      </c>
      <c r="Y2918">
        <v>0</v>
      </c>
      <c r="AA2918">
        <v>0.58708224021055211</v>
      </c>
      <c r="AB2918">
        <v>2.5083650857473696</v>
      </c>
      <c r="AC2918">
        <v>-1.4802057573515603</v>
      </c>
      <c r="AD2918">
        <v>9.6070542769798646</v>
      </c>
      <c r="AE2918">
        <v>9.9154005190949182</v>
      </c>
    </row>
    <row r="2919" spans="1:31">
      <c r="A2919">
        <v>11</v>
      </c>
      <c r="B2919">
        <v>340</v>
      </c>
      <c r="C2919">
        <v>2007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99</v>
      </c>
      <c r="N2919">
        <v>81</v>
      </c>
      <c r="O2919">
        <v>99</v>
      </c>
      <c r="P2919">
        <v>9999</v>
      </c>
      <c r="Q2919">
        <v>2537</v>
      </c>
      <c r="R2919">
        <v>113283</v>
      </c>
      <c r="S2919">
        <v>113241</v>
      </c>
      <c r="T2919">
        <v>13.876592251264537</v>
      </c>
      <c r="U2919">
        <v>56.806889730751237</v>
      </c>
      <c r="V2919">
        <v>88.901431450770602</v>
      </c>
      <c r="W2919">
        <v>82.0255746593553</v>
      </c>
      <c r="X2919">
        <v>0</v>
      </c>
      <c r="Y2919">
        <v>0</v>
      </c>
      <c r="AA2919">
        <v>0.577810650746029</v>
      </c>
      <c r="AB2919">
        <v>2.5517126928501619</v>
      </c>
      <c r="AC2919">
        <v>-1.3097689083311257</v>
      </c>
      <c r="AD2919">
        <v>8.1677193286035656</v>
      </c>
      <c r="AE2919">
        <v>8.637194323716356</v>
      </c>
    </row>
    <row r="2920" spans="1:31">
      <c r="A2920">
        <v>11</v>
      </c>
      <c r="B2920">
        <v>341</v>
      </c>
      <c r="C2920">
        <v>2007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99</v>
      </c>
      <c r="N2920">
        <v>83</v>
      </c>
      <c r="O2920">
        <v>99</v>
      </c>
      <c r="P2920">
        <v>9999</v>
      </c>
      <c r="Q2920">
        <v>2521</v>
      </c>
      <c r="R2920">
        <v>94760</v>
      </c>
      <c r="S2920">
        <v>94728</v>
      </c>
      <c r="T2920">
        <v>13.841293794850149</v>
      </c>
      <c r="U2920">
        <v>56.74453171184868</v>
      </c>
      <c r="V2920">
        <v>91.060790989829897</v>
      </c>
      <c r="W2920">
        <v>84.020734101848973</v>
      </c>
      <c r="X2920">
        <v>0</v>
      </c>
      <c r="Y2920">
        <v>0</v>
      </c>
      <c r="AA2920">
        <v>0.57991050811845724</v>
      </c>
      <c r="AB2920">
        <v>2.5981649248986689</v>
      </c>
      <c r="AC2920">
        <v>-0.78817247574957316</v>
      </c>
      <c r="AD2920">
        <v>6.8322085712637719</v>
      </c>
      <c r="AE2920">
        <v>7.4009002872781631</v>
      </c>
    </row>
    <row r="2921" spans="1:31">
      <c r="A2921">
        <v>11</v>
      </c>
      <c r="B2921">
        <v>342</v>
      </c>
      <c r="C2921">
        <v>2007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99</v>
      </c>
      <c r="N2921">
        <v>85</v>
      </c>
      <c r="O2921">
        <v>99</v>
      </c>
      <c r="P2921">
        <v>9999</v>
      </c>
      <c r="Q2921">
        <v>2470</v>
      </c>
      <c r="R2921">
        <v>75506</v>
      </c>
      <c r="S2921">
        <v>75479</v>
      </c>
      <c r="T2921">
        <v>13.788784997218762</v>
      </c>
      <c r="U2921">
        <v>56.660117383643154</v>
      </c>
      <c r="V2921">
        <v>93.222785435485306</v>
      </c>
      <c r="W2921">
        <v>86.013883331785919</v>
      </c>
      <c r="X2921">
        <v>0</v>
      </c>
      <c r="Y2921">
        <v>0</v>
      </c>
      <c r="AA2921">
        <v>0.56675826382868111</v>
      </c>
      <c r="AB2921">
        <v>2.6513529583411479</v>
      </c>
      <c r="AC2921">
        <v>-1.0576897759635038</v>
      </c>
      <c r="AD2921">
        <v>5.4439926169464163</v>
      </c>
      <c r="AE2921">
        <v>6.0369058999891507</v>
      </c>
    </row>
    <row r="2922" spans="1:31">
      <c r="A2922">
        <v>11</v>
      </c>
      <c r="B2922">
        <v>343</v>
      </c>
      <c r="C2922">
        <v>2007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99</v>
      </c>
      <c r="N2922">
        <v>87</v>
      </c>
      <c r="O2922">
        <v>99</v>
      </c>
      <c r="P2922">
        <v>9999</v>
      </c>
      <c r="Q2922">
        <v>2472</v>
      </c>
      <c r="R2922">
        <v>78600</v>
      </c>
      <c r="S2922">
        <v>78558</v>
      </c>
      <c r="T2922">
        <v>13.720725190839696</v>
      </c>
      <c r="U2922">
        <v>56.541727131546146</v>
      </c>
      <c r="V2922">
        <v>95.865742743169989</v>
      </c>
      <c r="W2922">
        <v>88.436886122355489</v>
      </c>
      <c r="X2922">
        <v>0</v>
      </c>
      <c r="Y2922">
        <v>0</v>
      </c>
      <c r="AA2922">
        <v>0.85289700357375675</v>
      </c>
      <c r="AB2922">
        <v>2.7058748457772661</v>
      </c>
      <c r="AC2922">
        <v>-1.9167608644402636</v>
      </c>
      <c r="AD2922">
        <v>5.6670704274095884</v>
      </c>
      <c r="AE2922">
        <v>6.4601644569871057</v>
      </c>
    </row>
    <row r="2923" spans="1:31">
      <c r="A2923">
        <v>11</v>
      </c>
      <c r="B2923">
        <v>344</v>
      </c>
      <c r="C2923">
        <v>2007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99</v>
      </c>
      <c r="N2923">
        <v>90</v>
      </c>
      <c r="O2923">
        <v>99</v>
      </c>
      <c r="P2923">
        <v>9999</v>
      </c>
      <c r="Q2923">
        <v>2430</v>
      </c>
      <c r="R2923">
        <v>68436</v>
      </c>
      <c r="S2923">
        <v>68404</v>
      </c>
      <c r="T2923">
        <v>13.601394003156235</v>
      </c>
      <c r="U2923">
        <v>56.334673410911641</v>
      </c>
      <c r="V2923">
        <v>99.872987096039068</v>
      </c>
      <c r="W2923">
        <v>92.139699432782479</v>
      </c>
      <c r="X2923">
        <v>0</v>
      </c>
      <c r="Y2923">
        <v>0</v>
      </c>
      <c r="AA2923">
        <v>1.4065377778900356</v>
      </c>
      <c r="AB2923">
        <v>2.7832317874303278</v>
      </c>
      <c r="AC2923">
        <v>-3.2213223247986824</v>
      </c>
      <c r="AD2923">
        <v>4.9342446790102112</v>
      </c>
      <c r="AE2923">
        <v>5.860679914222592</v>
      </c>
    </row>
    <row r="2924" spans="1:31">
      <c r="A2924">
        <v>11</v>
      </c>
      <c r="B2924">
        <v>345</v>
      </c>
      <c r="C2924">
        <v>2007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99</v>
      </c>
      <c r="N2924">
        <v>95</v>
      </c>
      <c r="O2924">
        <v>99</v>
      </c>
      <c r="P2924">
        <v>9999</v>
      </c>
      <c r="Q2924">
        <v>2002</v>
      </c>
      <c r="R2924">
        <v>25097</v>
      </c>
      <c r="S2924">
        <v>25084</v>
      </c>
      <c r="T2924">
        <v>13.388213730724789</v>
      </c>
      <c r="U2924">
        <v>55.964598947536281</v>
      </c>
      <c r="V2924">
        <v>105.2665945996781</v>
      </c>
      <c r="W2924">
        <v>97.110719980865142</v>
      </c>
      <c r="X2924">
        <v>0</v>
      </c>
      <c r="Y2924">
        <v>0</v>
      </c>
      <c r="AA2924">
        <v>1.408901233816805</v>
      </c>
      <c r="AB2924">
        <v>2.9354709111141162</v>
      </c>
      <c r="AC2924">
        <v>-2.13845701073011</v>
      </c>
      <c r="AD2924">
        <v>1.8094970294745347</v>
      </c>
      <c r="AE2924">
        <v>2.2650806981642626</v>
      </c>
    </row>
    <row r="2925" spans="1:31">
      <c r="A2925">
        <v>11</v>
      </c>
      <c r="B2925">
        <v>346</v>
      </c>
      <c r="C2925">
        <v>2007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99</v>
      </c>
      <c r="N2925">
        <v>100</v>
      </c>
      <c r="O2925">
        <v>99</v>
      </c>
      <c r="P2925">
        <v>9999</v>
      </c>
      <c r="Q2925">
        <v>1435</v>
      </c>
      <c r="R2925">
        <v>9275</v>
      </c>
      <c r="S2925">
        <v>9269</v>
      </c>
      <c r="T2925">
        <v>13.095956873315368</v>
      </c>
      <c r="U2925">
        <v>55.485057719279311</v>
      </c>
      <c r="V2925">
        <v>111.02024981745225</v>
      </c>
      <c r="W2925">
        <v>102.40587981443494</v>
      </c>
      <c r="X2925">
        <v>0</v>
      </c>
      <c r="Y2925">
        <v>0</v>
      </c>
      <c r="AA2925">
        <v>1.6591735250253639</v>
      </c>
      <c r="AB2925">
        <v>3.14766207088278</v>
      </c>
      <c r="AC2925">
        <v>-2.7064715775548764</v>
      </c>
      <c r="AD2925">
        <v>0.66872873046086412</v>
      </c>
      <c r="AE2925">
        <v>0.88262756875408399</v>
      </c>
    </row>
    <row r="2926" spans="1:31">
      <c r="A2926">
        <v>11</v>
      </c>
      <c r="B2926">
        <v>347</v>
      </c>
      <c r="C2926">
        <v>2006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99</v>
      </c>
      <c r="N2926">
        <v>40</v>
      </c>
      <c r="O2926">
        <v>99</v>
      </c>
      <c r="P2926">
        <v>9999</v>
      </c>
      <c r="Q2926">
        <v>2224</v>
      </c>
      <c r="R2926">
        <v>20220</v>
      </c>
      <c r="S2926">
        <v>20132</v>
      </c>
      <c r="T2926">
        <v>14.48180019782394</v>
      </c>
      <c r="U2926">
        <v>57.989767534273795</v>
      </c>
      <c r="V2926">
        <v>54.749589868299687</v>
      </c>
      <c r="W2926">
        <v>50.321180210609889</v>
      </c>
      <c r="X2926">
        <v>0</v>
      </c>
      <c r="Y2926">
        <v>0</v>
      </c>
      <c r="AA2926">
        <v>3.8888013726023742</v>
      </c>
      <c r="AB2926">
        <v>2.0010415044983656</v>
      </c>
      <c r="AC2926">
        <v>4.2515977530524145</v>
      </c>
      <c r="AD2926">
        <v>1.4442114405544852</v>
      </c>
      <c r="AE2926">
        <v>0.96863701831514482</v>
      </c>
    </row>
    <row r="2927" spans="1:31">
      <c r="A2927">
        <v>11</v>
      </c>
      <c r="B2927">
        <v>348</v>
      </c>
      <c r="C2927">
        <v>2006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99</v>
      </c>
      <c r="N2927">
        <v>55</v>
      </c>
      <c r="O2927">
        <v>99</v>
      </c>
      <c r="P2927">
        <v>9999</v>
      </c>
      <c r="Q2927">
        <v>2767</v>
      </c>
      <c r="R2927">
        <v>76085</v>
      </c>
      <c r="S2927">
        <v>75841</v>
      </c>
      <c r="T2927">
        <v>14.445199447985802</v>
      </c>
      <c r="U2927">
        <v>57.825912105589296</v>
      </c>
      <c r="V2927">
        <v>65.276348021418187</v>
      </c>
      <c r="W2927">
        <v>60.057282999960243</v>
      </c>
      <c r="X2927">
        <v>0</v>
      </c>
      <c r="Y2927">
        <v>0</v>
      </c>
      <c r="AA2927">
        <v>2.1746194643871859</v>
      </c>
      <c r="AB2927">
        <v>2.1357044741621274</v>
      </c>
      <c r="AC2927">
        <v>-4.8155492469126804</v>
      </c>
      <c r="AD2927">
        <v>5.4343633755978278</v>
      </c>
      <c r="AE2927">
        <v>4.3550490817229051</v>
      </c>
    </row>
    <row r="2928" spans="1:31">
      <c r="A2928">
        <v>11</v>
      </c>
      <c r="B2928">
        <v>349</v>
      </c>
      <c r="C2928">
        <v>2006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99</v>
      </c>
      <c r="N2928">
        <v>63</v>
      </c>
      <c r="O2928">
        <v>99</v>
      </c>
      <c r="P2928">
        <v>9999</v>
      </c>
      <c r="Q2928">
        <v>2594</v>
      </c>
      <c r="R2928">
        <v>45194</v>
      </c>
      <c r="S2928">
        <v>45053</v>
      </c>
      <c r="T2928">
        <v>14.339337080143379</v>
      </c>
      <c r="U2928">
        <v>57.63869220695625</v>
      </c>
      <c r="V2928">
        <v>69.672389463823251</v>
      </c>
      <c r="W2928">
        <v>64.106965129958127</v>
      </c>
      <c r="X2928">
        <v>0</v>
      </c>
      <c r="Y2928">
        <v>0</v>
      </c>
      <c r="AA2928">
        <v>0.57653173254680012</v>
      </c>
      <c r="AB2928">
        <v>2.17960671995771</v>
      </c>
      <c r="AC2928">
        <v>-0.61384221538021588</v>
      </c>
      <c r="AD2928">
        <v>3.2279768469050163</v>
      </c>
      <c r="AE2928">
        <v>2.7615458303493656</v>
      </c>
    </row>
    <row r="2929" spans="1:31">
      <c r="A2929">
        <v>11</v>
      </c>
      <c r="B2929">
        <v>350</v>
      </c>
      <c r="C2929">
        <v>2006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99</v>
      </c>
      <c r="N2929">
        <v>65</v>
      </c>
      <c r="O2929">
        <v>99</v>
      </c>
      <c r="P2929">
        <v>9999</v>
      </c>
      <c r="Q2929">
        <v>2654</v>
      </c>
      <c r="R2929">
        <v>66674</v>
      </c>
      <c r="S2929">
        <v>66500</v>
      </c>
      <c r="T2929">
        <v>14.257686654468012</v>
      </c>
      <c r="U2929">
        <v>57.501218045112786</v>
      </c>
      <c r="V2929">
        <v>71.812729005613207</v>
      </c>
      <c r="W2929">
        <v>66.11013984962355</v>
      </c>
      <c r="X2929">
        <v>0</v>
      </c>
      <c r="Y2929">
        <v>0</v>
      </c>
      <c r="AA2929">
        <v>0.5705358608208676</v>
      </c>
      <c r="AB2929">
        <v>2.223317650159172</v>
      </c>
      <c r="AC2929">
        <v>-1.7032623408332348</v>
      </c>
      <c r="AD2929">
        <v>4.7621836591261024</v>
      </c>
      <c r="AE2929">
        <v>4.2035192786041495</v>
      </c>
    </row>
    <row r="2930" spans="1:31">
      <c r="A2930">
        <v>11</v>
      </c>
      <c r="B2930">
        <v>351</v>
      </c>
      <c r="C2930">
        <v>2006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99</v>
      </c>
      <c r="N2930">
        <v>67</v>
      </c>
      <c r="O2930">
        <v>99</v>
      </c>
      <c r="P2930">
        <v>9999</v>
      </c>
      <c r="Q2930">
        <v>2725</v>
      </c>
      <c r="R2930">
        <v>88109</v>
      </c>
      <c r="S2930">
        <v>87891</v>
      </c>
      <c r="T2930">
        <v>14.199968221180589</v>
      </c>
      <c r="U2930">
        <v>57.38527266728105</v>
      </c>
      <c r="V2930">
        <v>73.972355914651743</v>
      </c>
      <c r="W2930">
        <v>68.107657211772732</v>
      </c>
      <c r="X2930">
        <v>0</v>
      </c>
      <c r="Y2930">
        <v>0</v>
      </c>
      <c r="AA2930">
        <v>0.57327437517692892</v>
      </c>
      <c r="AB2930">
        <v>2.2585139256875277</v>
      </c>
      <c r="AC2930">
        <v>-0.94869921325601403</v>
      </c>
      <c r="AD2930">
        <v>6.2931763509305236</v>
      </c>
      <c r="AE2930">
        <v>5.7235261279610636</v>
      </c>
    </row>
    <row r="2931" spans="1:31">
      <c r="A2931">
        <v>11</v>
      </c>
      <c r="B2931">
        <v>352</v>
      </c>
      <c r="C2931">
        <v>2006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99</v>
      </c>
      <c r="N2931">
        <v>69</v>
      </c>
      <c r="O2931">
        <v>99</v>
      </c>
      <c r="P2931">
        <v>9999</v>
      </c>
      <c r="Q2931">
        <v>2775</v>
      </c>
      <c r="R2931">
        <v>114498</v>
      </c>
      <c r="S2931">
        <v>114252</v>
      </c>
      <c r="T2931">
        <v>14.127810092752716</v>
      </c>
      <c r="U2931">
        <v>57.276817911283842</v>
      </c>
      <c r="V2931">
        <v>76.098703180279003</v>
      </c>
      <c r="W2931">
        <v>70.088188390574956</v>
      </c>
      <c r="X2931">
        <v>0</v>
      </c>
      <c r="Y2931">
        <v>0</v>
      </c>
      <c r="AA2931">
        <v>0.56936527979901053</v>
      </c>
      <c r="AB2931">
        <v>2.288782659949915</v>
      </c>
      <c r="AC2931">
        <v>-1.452525371811912</v>
      </c>
      <c r="AD2931">
        <v>8.1780079881606103</v>
      </c>
      <c r="AE2931">
        <v>7.6565296428498755</v>
      </c>
    </row>
    <row r="2932" spans="1:31">
      <c r="A2932">
        <v>11</v>
      </c>
      <c r="B2932">
        <v>353</v>
      </c>
      <c r="C2932">
        <v>2006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99</v>
      </c>
      <c r="N2932">
        <v>71</v>
      </c>
      <c r="O2932">
        <v>99</v>
      </c>
      <c r="P2932">
        <v>9999</v>
      </c>
      <c r="Q2932">
        <v>2818</v>
      </c>
      <c r="R2932">
        <v>142823</v>
      </c>
      <c r="S2932">
        <v>142545</v>
      </c>
      <c r="T2932">
        <v>14.074651841790184</v>
      </c>
      <c r="U2932">
        <v>57.17757199480868</v>
      </c>
      <c r="V2932">
        <v>78.204664190170917</v>
      </c>
      <c r="W2932">
        <v>72.042273667962945</v>
      </c>
      <c r="X2932">
        <v>0</v>
      </c>
      <c r="Y2932">
        <v>0</v>
      </c>
      <c r="AA2932">
        <v>0.58218536170681612</v>
      </c>
      <c r="AB2932">
        <v>2.3108971245239758</v>
      </c>
      <c r="AC2932">
        <v>-0.82123541601023453</v>
      </c>
      <c r="AD2932">
        <v>10.201118228205406</v>
      </c>
      <c r="AE2932">
        <v>9.8188973883845598</v>
      </c>
    </row>
    <row r="2933" spans="1:31">
      <c r="A2933">
        <v>11</v>
      </c>
      <c r="B2933">
        <v>354</v>
      </c>
      <c r="C2933">
        <v>2006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99</v>
      </c>
      <c r="N2933">
        <v>73</v>
      </c>
      <c r="O2933">
        <v>99</v>
      </c>
      <c r="P2933">
        <v>9999</v>
      </c>
      <c r="Q2933">
        <v>2827</v>
      </c>
      <c r="R2933">
        <v>155656</v>
      </c>
      <c r="S2933">
        <v>155345</v>
      </c>
      <c r="T2933">
        <v>14.037640694865601</v>
      </c>
      <c r="U2933">
        <v>57.10624094756831</v>
      </c>
      <c r="V2933">
        <v>80.387809791279679</v>
      </c>
      <c r="W2933">
        <v>74.049728024720395</v>
      </c>
      <c r="X2933">
        <v>0</v>
      </c>
      <c r="Y2933">
        <v>0</v>
      </c>
      <c r="AA2933">
        <v>0.57766852990366513</v>
      </c>
      <c r="AB2933">
        <v>2.3349623778012303</v>
      </c>
      <c r="AC2933">
        <v>-0.66595728130935861</v>
      </c>
      <c r="AD2933">
        <v>11.117713946139911</v>
      </c>
      <c r="AE2933">
        <v>10.998768712126337</v>
      </c>
    </row>
    <row r="2934" spans="1:31">
      <c r="A2934">
        <v>11</v>
      </c>
      <c r="B2934">
        <v>355</v>
      </c>
      <c r="C2934">
        <v>2006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99</v>
      </c>
      <c r="N2934">
        <v>75</v>
      </c>
      <c r="O2934">
        <v>99</v>
      </c>
      <c r="P2934">
        <v>9999</v>
      </c>
      <c r="Q2934">
        <v>2829</v>
      </c>
      <c r="R2934">
        <v>157426</v>
      </c>
      <c r="S2934">
        <v>157044</v>
      </c>
      <c r="T2934">
        <v>14.001524525808955</v>
      </c>
      <c r="U2934">
        <v>57.038135809072642</v>
      </c>
      <c r="V2934">
        <v>82.570096564372179</v>
      </c>
      <c r="W2934">
        <v>76.027183464506237</v>
      </c>
      <c r="X2934">
        <v>0</v>
      </c>
      <c r="Y2934">
        <v>0</v>
      </c>
      <c r="AA2934">
        <v>0.56956235397026755</v>
      </c>
      <c r="AB2934">
        <v>2.3653448476241756</v>
      </c>
      <c r="AC2934">
        <v>2.0323270578307271E-2</v>
      </c>
      <c r="AD2934">
        <v>11.24413601586204</v>
      </c>
      <c r="AE2934">
        <v>11.41598981325666</v>
      </c>
    </row>
    <row r="2935" spans="1:31">
      <c r="A2935">
        <v>11</v>
      </c>
      <c r="B2935">
        <v>356</v>
      </c>
      <c r="C2935">
        <v>2006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99</v>
      </c>
      <c r="N2935">
        <v>77</v>
      </c>
      <c r="O2935">
        <v>99</v>
      </c>
      <c r="P2935">
        <v>9999</v>
      </c>
      <c r="Q2935">
        <v>2810</v>
      </c>
      <c r="R2935">
        <v>135608</v>
      </c>
      <c r="S2935">
        <v>135225</v>
      </c>
      <c r="T2935">
        <v>13.962612825202051</v>
      </c>
      <c r="U2935">
        <v>56.964673691994847</v>
      </c>
      <c r="V2935">
        <v>84.759100788438971</v>
      </c>
      <c r="W2935">
        <v>78.011532630799607</v>
      </c>
      <c r="X2935">
        <v>0</v>
      </c>
      <c r="Y2935">
        <v>0</v>
      </c>
      <c r="AA2935">
        <v>0.57569548433471951</v>
      </c>
      <c r="AB2935">
        <v>2.4028273329380703</v>
      </c>
      <c r="AC2935">
        <v>-7.1694247085589399E-2</v>
      </c>
      <c r="AD2935">
        <v>9.6857875880668995</v>
      </c>
      <c r="AE2935">
        <v>10.086468178736489</v>
      </c>
    </row>
    <row r="2936" spans="1:31">
      <c r="A2936">
        <v>11</v>
      </c>
      <c r="B2936">
        <v>357</v>
      </c>
      <c r="C2936">
        <v>2006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99</v>
      </c>
      <c r="N2936">
        <v>79</v>
      </c>
      <c r="O2936">
        <v>99</v>
      </c>
      <c r="P2936">
        <v>9999</v>
      </c>
      <c r="Q2936">
        <v>2797</v>
      </c>
      <c r="R2936">
        <v>112221</v>
      </c>
      <c r="S2936">
        <v>111842</v>
      </c>
      <c r="T2936">
        <v>13.918090197021945</v>
      </c>
      <c r="U2936">
        <v>56.894145312136757</v>
      </c>
      <c r="V2936">
        <v>86.992042616697674</v>
      </c>
      <c r="W2936">
        <v>80.022271597431612</v>
      </c>
      <c r="X2936">
        <v>0</v>
      </c>
      <c r="Y2936">
        <v>0</v>
      </c>
      <c r="AA2936">
        <v>0.58530900148379505</v>
      </c>
      <c r="AB2936">
        <v>2.448777455714112</v>
      </c>
      <c r="AC2936">
        <v>-0.90131431685241059</v>
      </c>
      <c r="AD2936">
        <v>8.015373495077398</v>
      </c>
      <c r="AE2936">
        <v>8.5573465994723694</v>
      </c>
    </row>
    <row r="2937" spans="1:31">
      <c r="A2937">
        <v>11</v>
      </c>
      <c r="B2937">
        <v>358</v>
      </c>
      <c r="C2937">
        <v>2006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99</v>
      </c>
      <c r="N2937">
        <v>81</v>
      </c>
      <c r="O2937">
        <v>99</v>
      </c>
      <c r="P2937">
        <v>9999</v>
      </c>
      <c r="Q2937">
        <v>2737</v>
      </c>
      <c r="R2937">
        <v>82361</v>
      </c>
      <c r="S2937">
        <v>81978</v>
      </c>
      <c r="T2937">
        <v>13.89790070543097</v>
      </c>
      <c r="U2937">
        <v>56.840469394227718</v>
      </c>
      <c r="V2937">
        <v>89.257932399325995</v>
      </c>
      <c r="W2937">
        <v>82.001954182829522</v>
      </c>
      <c r="X2937">
        <v>0</v>
      </c>
      <c r="Y2937">
        <v>0</v>
      </c>
      <c r="AA2937">
        <v>0.5758637474119952</v>
      </c>
      <c r="AB2937">
        <v>2.5060848604725634</v>
      </c>
      <c r="AC2937">
        <v>-1.7640813446311296</v>
      </c>
      <c r="AD2937">
        <v>5.8826260363752727</v>
      </c>
      <c r="AE2937">
        <v>6.4275408173014759</v>
      </c>
    </row>
    <row r="2938" spans="1:31">
      <c r="A2938">
        <v>11</v>
      </c>
      <c r="B2938">
        <v>359</v>
      </c>
      <c r="C2938">
        <v>2006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99</v>
      </c>
      <c r="N2938">
        <v>83</v>
      </c>
      <c r="O2938">
        <v>99</v>
      </c>
      <c r="P2938">
        <v>9999</v>
      </c>
      <c r="Q2938">
        <v>2666</v>
      </c>
      <c r="R2938">
        <v>61271</v>
      </c>
      <c r="S2938">
        <v>60999</v>
      </c>
      <c r="T2938">
        <v>13.858791271564041</v>
      </c>
      <c r="U2938">
        <v>56.777947179461961</v>
      </c>
      <c r="V2938">
        <v>91.413460643741146</v>
      </c>
      <c r="W2938">
        <v>84.000124592205339</v>
      </c>
      <c r="X2938">
        <v>0</v>
      </c>
      <c r="Y2938">
        <v>0</v>
      </c>
      <c r="AA2938">
        <v>0.58203624784020225</v>
      </c>
      <c r="AB2938">
        <v>2.5622219466164529</v>
      </c>
      <c r="AC2938">
        <v>-1.7909695845298672</v>
      </c>
      <c r="AD2938">
        <v>4.3762749344319447</v>
      </c>
      <c r="AE2938">
        <v>4.8992090130144996</v>
      </c>
    </row>
    <row r="2939" spans="1:31">
      <c r="A2939">
        <v>11</v>
      </c>
      <c r="B2939">
        <v>360</v>
      </c>
      <c r="C2939">
        <v>2006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99</v>
      </c>
      <c r="N2939">
        <v>85</v>
      </c>
      <c r="O2939">
        <v>99</v>
      </c>
      <c r="P2939">
        <v>9999</v>
      </c>
      <c r="Q2939">
        <v>2601</v>
      </c>
      <c r="R2939">
        <v>43656</v>
      </c>
      <c r="S2939">
        <v>43374</v>
      </c>
      <c r="T2939">
        <v>13.813290269378779</v>
      </c>
      <c r="U2939">
        <v>56.695209111449266</v>
      </c>
      <c r="V2939">
        <v>93.77595936594048</v>
      </c>
      <c r="W2939">
        <v>85.995889242402939</v>
      </c>
      <c r="X2939">
        <v>0</v>
      </c>
      <c r="Y2939">
        <v>0</v>
      </c>
      <c r="AA2939">
        <v>0.56684898519169136</v>
      </c>
      <c r="AB2939">
        <v>2.6200095866405846</v>
      </c>
      <c r="AC2939">
        <v>-0.97186351069922372</v>
      </c>
      <c r="AD2939">
        <v>3.1181253535532458</v>
      </c>
      <c r="AE2939">
        <v>3.5664035974024566</v>
      </c>
    </row>
    <row r="2940" spans="1:31">
      <c r="A2940">
        <v>11</v>
      </c>
      <c r="B2940">
        <v>361</v>
      </c>
      <c r="C2940">
        <v>2006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99</v>
      </c>
      <c r="N2940">
        <v>87</v>
      </c>
      <c r="O2940">
        <v>99</v>
      </c>
      <c r="P2940">
        <v>9999</v>
      </c>
      <c r="Q2940">
        <v>2502</v>
      </c>
      <c r="R2940">
        <v>42438</v>
      </c>
      <c r="S2940">
        <v>42082</v>
      </c>
      <c r="T2940">
        <v>13.759720062208398</v>
      </c>
      <c r="U2940">
        <v>56.6069340810798</v>
      </c>
      <c r="V2940">
        <v>96.59779959088371</v>
      </c>
      <c r="W2940">
        <v>88.411104510242993</v>
      </c>
      <c r="X2940">
        <v>0</v>
      </c>
      <c r="Y2940">
        <v>0</v>
      </c>
      <c r="AA2940">
        <v>0.85256751428400945</v>
      </c>
      <c r="AB2940">
        <v>2.7035160471210529</v>
      </c>
      <c r="AC2940">
        <v>-0.71901918705484757</v>
      </c>
      <c r="AD2940">
        <v>3.0311298276088658</v>
      </c>
      <c r="AE2940">
        <v>3.5573492957986361</v>
      </c>
    </row>
    <row r="2941" spans="1:31">
      <c r="A2941">
        <v>11</v>
      </c>
      <c r="B2941">
        <v>362</v>
      </c>
      <c r="C2941">
        <v>2006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99</v>
      </c>
      <c r="N2941">
        <v>90</v>
      </c>
      <c r="O2941">
        <v>99</v>
      </c>
      <c r="P2941">
        <v>9999</v>
      </c>
      <c r="Q2941">
        <v>2323</v>
      </c>
      <c r="R2941">
        <v>35104</v>
      </c>
      <c r="S2941">
        <v>34818</v>
      </c>
      <c r="T2941">
        <v>13.609873518687325</v>
      </c>
      <c r="U2941">
        <v>56.36122120742148</v>
      </c>
      <c r="V2941">
        <v>100.67711953574782</v>
      </c>
      <c r="W2941">
        <v>92.167844218508307</v>
      </c>
      <c r="X2941">
        <v>0</v>
      </c>
      <c r="Y2941">
        <v>0</v>
      </c>
      <c r="AA2941">
        <v>1.415955362239671</v>
      </c>
      <c r="AB2941">
        <v>2.7975823124924655</v>
      </c>
      <c r="AC2941">
        <v>-2.0409065753916518</v>
      </c>
      <c r="AD2941">
        <v>2.5072996245907344</v>
      </c>
      <c r="AE2941">
        <v>3.0683618396779253</v>
      </c>
    </row>
    <row r="2942" spans="1:31">
      <c r="A2942">
        <v>11</v>
      </c>
      <c r="B2942">
        <v>363</v>
      </c>
      <c r="C2942">
        <v>2006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99</v>
      </c>
      <c r="N2942">
        <v>95</v>
      </c>
      <c r="O2942">
        <v>99</v>
      </c>
      <c r="P2942">
        <v>9999</v>
      </c>
      <c r="Q2942">
        <v>1620</v>
      </c>
      <c r="R2942">
        <v>14178</v>
      </c>
      <c r="S2942">
        <v>14049</v>
      </c>
      <c r="T2942">
        <v>13.399915361828189</v>
      </c>
      <c r="U2942">
        <v>55.996939283934786</v>
      </c>
      <c r="V2942">
        <v>106.25438268335915</v>
      </c>
      <c r="W2942">
        <v>97.180866965621306</v>
      </c>
      <c r="X2942">
        <v>0</v>
      </c>
      <c r="Y2942">
        <v>0</v>
      </c>
      <c r="AA2942">
        <v>1.4196097987738963</v>
      </c>
      <c r="AB2942">
        <v>2.9690896777943241</v>
      </c>
      <c r="AC2942">
        <v>-1.5177072389449751</v>
      </c>
      <c r="AD2942">
        <v>1.0126622059436945</v>
      </c>
      <c r="AE2942">
        <v>1.305417721336589</v>
      </c>
    </row>
    <row r="2943" spans="1:31">
      <c r="A2943">
        <v>11</v>
      </c>
      <c r="B2943">
        <v>364</v>
      </c>
      <c r="C2943">
        <v>2006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99</v>
      </c>
      <c r="N2943">
        <v>100</v>
      </c>
      <c r="O2943">
        <v>99</v>
      </c>
      <c r="P2943">
        <v>9999</v>
      </c>
      <c r="Q2943">
        <v>1081</v>
      </c>
      <c r="R2943">
        <v>6479</v>
      </c>
      <c r="S2943">
        <v>6421</v>
      </c>
      <c r="T2943">
        <v>13.21932396974842</v>
      </c>
      <c r="U2943">
        <v>55.70098115558325</v>
      </c>
      <c r="V2943">
        <v>112.08018178434423</v>
      </c>
      <c r="W2943">
        <v>102.52466905466407</v>
      </c>
      <c r="X2943">
        <v>0</v>
      </c>
      <c r="Y2943">
        <v>0</v>
      </c>
      <c r="AA2943">
        <v>1.6691812614203037</v>
      </c>
      <c r="AB2943">
        <v>3.1874394270371513</v>
      </c>
      <c r="AC2943">
        <v>-5.7581920601057028</v>
      </c>
      <c r="AD2943">
        <v>0.46276191510150894</v>
      </c>
      <c r="AE2943">
        <v>0.62944004368951123</v>
      </c>
    </row>
    <row r="2944" spans="1:31">
      <c r="A2944">
        <v>11</v>
      </c>
      <c r="B2944">
        <v>365</v>
      </c>
      <c r="C2944">
        <v>2005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99</v>
      </c>
      <c r="N2944">
        <v>40</v>
      </c>
      <c r="O2944">
        <v>99</v>
      </c>
      <c r="P2944">
        <v>9999</v>
      </c>
      <c r="Q2944">
        <v>2316</v>
      </c>
      <c r="R2944">
        <v>18260</v>
      </c>
      <c r="S2944">
        <v>18225</v>
      </c>
      <c r="T2944">
        <v>14.450492880613361</v>
      </c>
      <c r="U2944">
        <v>57.901234567901234</v>
      </c>
      <c r="V2944">
        <v>54.830853645669031</v>
      </c>
      <c r="W2944">
        <v>50.51847462277091</v>
      </c>
      <c r="X2944">
        <v>0</v>
      </c>
      <c r="Y2944">
        <v>0</v>
      </c>
      <c r="AA2944">
        <v>3.741133016427272</v>
      </c>
      <c r="AB2944">
        <v>2.1583184815698728</v>
      </c>
      <c r="AC2944">
        <v>3.3489363618413752</v>
      </c>
      <c r="AD2944">
        <v>1.3373096201337602</v>
      </c>
      <c r="AE2944">
        <v>0.90167063947417603</v>
      </c>
    </row>
    <row r="2945" spans="1:31">
      <c r="A2945">
        <v>11</v>
      </c>
      <c r="B2945">
        <v>366</v>
      </c>
      <c r="C2945">
        <v>2005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99</v>
      </c>
      <c r="N2945">
        <v>55</v>
      </c>
      <c r="O2945">
        <v>99</v>
      </c>
      <c r="P2945">
        <v>9999</v>
      </c>
      <c r="Q2945">
        <v>2968</v>
      </c>
      <c r="R2945">
        <v>73032</v>
      </c>
      <c r="S2945">
        <v>73011</v>
      </c>
      <c r="T2945">
        <v>14.3942929126958</v>
      </c>
      <c r="U2945">
        <v>57.739984385914447</v>
      </c>
      <c r="V2945">
        <v>65.108997586003909</v>
      </c>
      <c r="W2945">
        <v>60.078369012888217</v>
      </c>
      <c r="X2945">
        <v>0</v>
      </c>
      <c r="Y2945">
        <v>0</v>
      </c>
      <c r="AA2945">
        <v>2.1650394245684446</v>
      </c>
      <c r="AB2945">
        <v>2.1784362311216032</v>
      </c>
      <c r="AC2945">
        <v>-4.9756605888537022</v>
      </c>
      <c r="AD2945">
        <v>5.3486525836587511</v>
      </c>
      <c r="AE2945">
        <v>4.2957262074126623</v>
      </c>
    </row>
    <row r="2946" spans="1:31">
      <c r="A2946">
        <v>11</v>
      </c>
      <c r="B2946">
        <v>367</v>
      </c>
      <c r="C2946">
        <v>2005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99</v>
      </c>
      <c r="N2946">
        <v>63</v>
      </c>
      <c r="O2946">
        <v>99</v>
      </c>
      <c r="P2946">
        <v>9999</v>
      </c>
      <c r="Q2946">
        <v>2781</v>
      </c>
      <c r="R2946">
        <v>44629</v>
      </c>
      <c r="S2946">
        <v>44618</v>
      </c>
      <c r="T2946">
        <v>14.270227878733555</v>
      </c>
      <c r="U2946">
        <v>57.52117979290869</v>
      </c>
      <c r="V2946">
        <v>69.471223809270441</v>
      </c>
      <c r="W2946">
        <v>64.106190326773117</v>
      </c>
      <c r="X2946">
        <v>0</v>
      </c>
      <c r="Y2946">
        <v>0</v>
      </c>
      <c r="AA2946">
        <v>0.57828552042667758</v>
      </c>
      <c r="AB2946">
        <v>2.230791999270016</v>
      </c>
      <c r="AC2946">
        <v>-1.1806191670846196</v>
      </c>
      <c r="AD2946">
        <v>3.2684989614977868</v>
      </c>
      <c r="AE2946">
        <v>2.8011749259492764</v>
      </c>
    </row>
    <row r="2947" spans="1:31">
      <c r="A2947">
        <v>11</v>
      </c>
      <c r="B2947">
        <v>368</v>
      </c>
      <c r="C2947">
        <v>2005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99</v>
      </c>
      <c r="N2947">
        <v>65</v>
      </c>
      <c r="O2947">
        <v>99</v>
      </c>
      <c r="P2947">
        <v>9999</v>
      </c>
      <c r="Q2947">
        <v>2885</v>
      </c>
      <c r="R2947">
        <v>67678</v>
      </c>
      <c r="S2947">
        <v>67662</v>
      </c>
      <c r="T2947">
        <v>14.189500280741155</v>
      </c>
      <c r="U2947">
        <v>57.387144926251047</v>
      </c>
      <c r="V2947">
        <v>71.649941348579986</v>
      </c>
      <c r="W2947">
        <v>66.117213502408347</v>
      </c>
      <c r="X2947">
        <v>0</v>
      </c>
      <c r="Y2947">
        <v>0</v>
      </c>
      <c r="AA2947">
        <v>0.57216195085654253</v>
      </c>
      <c r="AB2947">
        <v>2.2517428398483319</v>
      </c>
      <c r="AC2947">
        <v>-1.9841066523466495</v>
      </c>
      <c r="AD2947">
        <v>4.9565410992011296</v>
      </c>
      <c r="AE2947">
        <v>4.3811642510488493</v>
      </c>
    </row>
    <row r="2948" spans="1:31">
      <c r="A2948">
        <v>11</v>
      </c>
      <c r="B2948">
        <v>369</v>
      </c>
      <c r="C2948">
        <v>2005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99</v>
      </c>
      <c r="N2948">
        <v>67</v>
      </c>
      <c r="O2948">
        <v>99</v>
      </c>
      <c r="P2948">
        <v>9999</v>
      </c>
      <c r="Q2948">
        <v>2948</v>
      </c>
      <c r="R2948">
        <v>92464</v>
      </c>
      <c r="S2948">
        <v>92438</v>
      </c>
      <c r="T2948">
        <v>14.121701418930604</v>
      </c>
      <c r="U2948">
        <v>57.270018823427591</v>
      </c>
      <c r="V2948">
        <v>73.816285446998975</v>
      </c>
      <c r="W2948">
        <v>68.113307297864722</v>
      </c>
      <c r="X2948">
        <v>0</v>
      </c>
      <c r="Y2948">
        <v>0</v>
      </c>
      <c r="AA2948">
        <v>0.57114191204709552</v>
      </c>
      <c r="AB2948">
        <v>2.2809549944488796</v>
      </c>
      <c r="AC2948">
        <v>-1.5507355088537893</v>
      </c>
      <c r="AD2948">
        <v>6.7717960961691137</v>
      </c>
      <c r="AE2948">
        <v>6.1661299227666921</v>
      </c>
    </row>
    <row r="2949" spans="1:31">
      <c r="A2949">
        <v>11</v>
      </c>
      <c r="B2949">
        <v>370</v>
      </c>
      <c r="C2949">
        <v>2005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99</v>
      </c>
      <c r="N2949">
        <v>69</v>
      </c>
      <c r="O2949">
        <v>99</v>
      </c>
      <c r="P2949">
        <v>9999</v>
      </c>
      <c r="Q2949">
        <v>3011</v>
      </c>
      <c r="R2949">
        <v>119987</v>
      </c>
      <c r="S2949">
        <v>119964</v>
      </c>
      <c r="T2949">
        <v>14.063881920541396</v>
      </c>
      <c r="U2949">
        <v>57.164090893934848</v>
      </c>
      <c r="V2949">
        <v>75.956090366295342</v>
      </c>
      <c r="W2949">
        <v>70.093999866626262</v>
      </c>
      <c r="X2949">
        <v>0</v>
      </c>
      <c r="Y2949">
        <v>0</v>
      </c>
      <c r="AA2949">
        <v>0.57036532507754789</v>
      </c>
      <c r="AB2949">
        <v>2.3055733828112368</v>
      </c>
      <c r="AC2949">
        <v>-1.9934634808517653</v>
      </c>
      <c r="AD2949">
        <v>8.7875010619380873</v>
      </c>
      <c r="AE2949">
        <v>8.2349685333762199</v>
      </c>
    </row>
    <row r="2950" spans="1:31">
      <c r="A2950">
        <v>11</v>
      </c>
      <c r="B2950">
        <v>371</v>
      </c>
      <c r="C2950">
        <v>2005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99</v>
      </c>
      <c r="N2950">
        <v>71</v>
      </c>
      <c r="O2950">
        <v>99</v>
      </c>
      <c r="P2950">
        <v>9999</v>
      </c>
      <c r="Q2950">
        <v>3018</v>
      </c>
      <c r="R2950">
        <v>146449</v>
      </c>
      <c r="S2950">
        <v>146409</v>
      </c>
      <c r="T2950">
        <v>14.009477702135218</v>
      </c>
      <c r="U2950">
        <v>57.065392154853853</v>
      </c>
      <c r="V2950">
        <v>78.074351694997006</v>
      </c>
      <c r="W2950">
        <v>72.042981647301772</v>
      </c>
      <c r="X2950">
        <v>0</v>
      </c>
      <c r="Y2950">
        <v>0</v>
      </c>
      <c r="AA2950">
        <v>0.58428707151632742</v>
      </c>
      <c r="AB2950">
        <v>2.3271725760898638</v>
      </c>
      <c r="AC2950">
        <v>-1.0132255681487632</v>
      </c>
      <c r="AD2950">
        <v>10.725501454488992</v>
      </c>
      <c r="AE2950">
        <v>10.329745352565478</v>
      </c>
    </row>
    <row r="2951" spans="1:31">
      <c r="A2951">
        <v>11</v>
      </c>
      <c r="B2951">
        <v>372</v>
      </c>
      <c r="C2951">
        <v>2005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99</v>
      </c>
      <c r="N2951">
        <v>73</v>
      </c>
      <c r="O2951">
        <v>99</v>
      </c>
      <c r="P2951">
        <v>9999</v>
      </c>
      <c r="Q2951">
        <v>3024</v>
      </c>
      <c r="R2951">
        <v>153454</v>
      </c>
      <c r="S2951">
        <v>153412</v>
      </c>
      <c r="T2951">
        <v>13.970303804397403</v>
      </c>
      <c r="U2951">
        <v>56.988390738664521</v>
      </c>
      <c r="V2951">
        <v>80.246975980303446</v>
      </c>
      <c r="W2951">
        <v>74.04768466612974</v>
      </c>
      <c r="X2951">
        <v>0</v>
      </c>
      <c r="Y2951">
        <v>0</v>
      </c>
      <c r="AA2951">
        <v>0.57746606255510635</v>
      </c>
      <c r="AB2951">
        <v>2.3703691559552325</v>
      </c>
      <c r="AC2951">
        <v>-0.91502433038249764</v>
      </c>
      <c r="AD2951">
        <v>11.238527406791132</v>
      </c>
      <c r="AE2951">
        <v>11.125024542194883</v>
      </c>
    </row>
    <row r="2952" spans="1:31">
      <c r="A2952">
        <v>11</v>
      </c>
      <c r="B2952">
        <v>373</v>
      </c>
      <c r="C2952">
        <v>2005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99</v>
      </c>
      <c r="N2952">
        <v>75</v>
      </c>
      <c r="O2952">
        <v>99</v>
      </c>
      <c r="P2952">
        <v>9999</v>
      </c>
      <c r="Q2952">
        <v>3017</v>
      </c>
      <c r="R2952">
        <v>150732</v>
      </c>
      <c r="S2952">
        <v>150694</v>
      </c>
      <c r="T2952">
        <v>13.922120054135821</v>
      </c>
      <c r="U2952">
        <v>56.906233824837109</v>
      </c>
      <c r="V2952">
        <v>82.396840124935068</v>
      </c>
      <c r="W2952">
        <v>76.033070327949957</v>
      </c>
      <c r="X2952">
        <v>0</v>
      </c>
      <c r="Y2952">
        <v>0</v>
      </c>
      <c r="AA2952">
        <v>0.56871515320725075</v>
      </c>
      <c r="AB2952">
        <v>2.4053327693377322</v>
      </c>
      <c r="AC2952">
        <v>-5.3078174478151191E-2</v>
      </c>
      <c r="AD2952">
        <v>11.039175994633187</v>
      </c>
      <c r="AE2952">
        <v>11.220924794814568</v>
      </c>
    </row>
    <row r="2953" spans="1:31">
      <c r="A2953">
        <v>11</v>
      </c>
      <c r="B2953">
        <v>374</v>
      </c>
      <c r="C2953">
        <v>2005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99</v>
      </c>
      <c r="N2953">
        <v>77</v>
      </c>
      <c r="O2953">
        <v>99</v>
      </c>
      <c r="P2953">
        <v>9999</v>
      </c>
      <c r="Q2953">
        <v>3002</v>
      </c>
      <c r="R2953">
        <v>126622</v>
      </c>
      <c r="S2953">
        <v>126581</v>
      </c>
      <c r="T2953">
        <v>13.89103789230939</v>
      </c>
      <c r="U2953">
        <v>56.842409208333009</v>
      </c>
      <c r="V2953">
        <v>84.5522267727209</v>
      </c>
      <c r="W2953">
        <v>78.0164479661249</v>
      </c>
      <c r="X2953">
        <v>0</v>
      </c>
      <c r="Y2953">
        <v>0</v>
      </c>
      <c r="AA2953">
        <v>0.57650037821451183</v>
      </c>
      <c r="AB2953">
        <v>2.4582054481331546</v>
      </c>
      <c r="AC2953">
        <v>-0.50076406653660122</v>
      </c>
      <c r="AD2953">
        <v>9.2734292837117778</v>
      </c>
      <c r="AE2953">
        <v>9.6713000652800947</v>
      </c>
    </row>
    <row r="2954" spans="1:31">
      <c r="A2954">
        <v>11</v>
      </c>
      <c r="B2954">
        <v>375</v>
      </c>
      <c r="C2954">
        <v>2005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99</v>
      </c>
      <c r="N2954">
        <v>79</v>
      </c>
      <c r="O2954">
        <v>99</v>
      </c>
      <c r="P2954">
        <v>9999</v>
      </c>
      <c r="Q2954">
        <v>2962</v>
      </c>
      <c r="R2954">
        <v>103197</v>
      </c>
      <c r="S2954">
        <v>103168</v>
      </c>
      <c r="T2954">
        <v>13.850722404721065</v>
      </c>
      <c r="U2954">
        <v>56.767001395781641</v>
      </c>
      <c r="V2954">
        <v>86.727930452544186</v>
      </c>
      <c r="W2954">
        <v>80.02743874069472</v>
      </c>
      <c r="X2954">
        <v>0</v>
      </c>
      <c r="Y2954">
        <v>0</v>
      </c>
      <c r="AA2954">
        <v>0.58441728530884252</v>
      </c>
      <c r="AB2954">
        <v>2.5008008556585044</v>
      </c>
      <c r="AC2954">
        <v>-1.4110695893131771</v>
      </c>
      <c r="AD2954">
        <v>7.5578499928227645</v>
      </c>
      <c r="AE2954">
        <v>8.0856342352724599</v>
      </c>
    </row>
    <row r="2955" spans="1:31">
      <c r="A2955">
        <v>11</v>
      </c>
      <c r="B2955">
        <v>376</v>
      </c>
      <c r="C2955">
        <v>2005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99</v>
      </c>
      <c r="N2955">
        <v>81</v>
      </c>
      <c r="O2955">
        <v>99</v>
      </c>
      <c r="P2955">
        <v>9999</v>
      </c>
      <c r="Q2955">
        <v>2914</v>
      </c>
      <c r="R2955">
        <v>75989</v>
      </c>
      <c r="S2955">
        <v>75959</v>
      </c>
      <c r="T2955">
        <v>13.827672426272223</v>
      </c>
      <c r="U2955">
        <v>56.720401795705563</v>
      </c>
      <c r="V2955">
        <v>88.87821061362186</v>
      </c>
      <c r="W2955">
        <v>82.002163008991701</v>
      </c>
      <c r="X2955">
        <v>0</v>
      </c>
      <c r="Y2955">
        <v>0</v>
      </c>
      <c r="AA2955">
        <v>0.57560104281043212</v>
      </c>
      <c r="AB2955">
        <v>2.56250575661248</v>
      </c>
      <c r="AC2955">
        <v>-1.8422861243756139</v>
      </c>
      <c r="AD2955">
        <v>5.5652147165577404</v>
      </c>
      <c r="AE2955">
        <v>6.1000684620983909</v>
      </c>
    </row>
    <row r="2956" spans="1:31">
      <c r="A2956">
        <v>11</v>
      </c>
      <c r="B2956">
        <v>377</v>
      </c>
      <c r="C2956">
        <v>2005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99</v>
      </c>
      <c r="N2956">
        <v>83</v>
      </c>
      <c r="O2956">
        <v>99</v>
      </c>
      <c r="P2956">
        <v>9999</v>
      </c>
      <c r="Q2956">
        <v>2856</v>
      </c>
      <c r="R2956">
        <v>57158</v>
      </c>
      <c r="S2956">
        <v>57136</v>
      </c>
      <c r="T2956">
        <v>13.777668917736801</v>
      </c>
      <c r="U2956">
        <v>56.634048585830314</v>
      </c>
      <c r="V2956">
        <v>91.038981557532352</v>
      </c>
      <c r="W2956">
        <v>83.996601092129808</v>
      </c>
      <c r="X2956">
        <v>0</v>
      </c>
      <c r="Y2956">
        <v>0</v>
      </c>
      <c r="AA2956">
        <v>0.58350986026855356</v>
      </c>
      <c r="AB2956">
        <v>2.6266016099213809</v>
      </c>
      <c r="AC2956">
        <v>-0.81348962547223347</v>
      </c>
      <c r="AD2956">
        <v>4.1860867068787222</v>
      </c>
      <c r="AE2956">
        <v>4.7000416669738172</v>
      </c>
    </row>
    <row r="2957" spans="1:31">
      <c r="A2957">
        <v>11</v>
      </c>
      <c r="B2957">
        <v>378</v>
      </c>
      <c r="C2957">
        <v>2005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99</v>
      </c>
      <c r="N2957">
        <v>85</v>
      </c>
      <c r="O2957">
        <v>99</v>
      </c>
      <c r="P2957">
        <v>9999</v>
      </c>
      <c r="Q2957">
        <v>2693</v>
      </c>
      <c r="R2957">
        <v>41102</v>
      </c>
      <c r="S2957">
        <v>41081</v>
      </c>
      <c r="T2957">
        <v>13.728042431025251</v>
      </c>
      <c r="U2957">
        <v>56.554124777877846</v>
      </c>
      <c r="V2957">
        <v>93.219199138934087</v>
      </c>
      <c r="W2957">
        <v>85.997417297533815</v>
      </c>
      <c r="X2957">
        <v>0</v>
      </c>
      <c r="Y2957">
        <v>0</v>
      </c>
      <c r="AA2957">
        <v>0.56573439173371887</v>
      </c>
      <c r="AB2957">
        <v>2.6810158614644752</v>
      </c>
      <c r="AC2957">
        <v>0.13463900287896102</v>
      </c>
      <c r="AD2957">
        <v>3.0101916761630778</v>
      </c>
      <c r="AE2957">
        <v>3.4598444803749846</v>
      </c>
    </row>
    <row r="2958" spans="1:31">
      <c r="A2958">
        <v>11</v>
      </c>
      <c r="B2958">
        <v>379</v>
      </c>
      <c r="C2958">
        <v>2005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99</v>
      </c>
      <c r="N2958">
        <v>87</v>
      </c>
      <c r="O2958">
        <v>99</v>
      </c>
      <c r="P2958">
        <v>9999</v>
      </c>
      <c r="Q2958">
        <v>2582</v>
      </c>
      <c r="R2958">
        <v>40204</v>
      </c>
      <c r="S2958">
        <v>40189</v>
      </c>
      <c r="T2958">
        <v>13.668615063177796</v>
      </c>
      <c r="U2958">
        <v>56.445942919704393</v>
      </c>
      <c r="V2958">
        <v>95.830092843816288</v>
      </c>
      <c r="W2958">
        <v>88.418059668068821</v>
      </c>
      <c r="X2958">
        <v>0</v>
      </c>
      <c r="Y2958">
        <v>0</v>
      </c>
      <c r="AA2958">
        <v>0.85565031265546898</v>
      </c>
      <c r="AB2958">
        <v>2.7805957870978122</v>
      </c>
      <c r="AC2958">
        <v>-2.2394914138338899</v>
      </c>
      <c r="AD2958">
        <v>2.9444247517994362</v>
      </c>
      <c r="AE2958">
        <v>3.4799927773445578</v>
      </c>
    </row>
    <row r="2959" spans="1:31">
      <c r="A2959">
        <v>11</v>
      </c>
      <c r="B2959">
        <v>380</v>
      </c>
      <c r="C2959">
        <v>2005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99</v>
      </c>
      <c r="N2959">
        <v>90</v>
      </c>
      <c r="O2959">
        <v>99</v>
      </c>
      <c r="P2959">
        <v>9999</v>
      </c>
      <c r="Q2959">
        <v>2394</v>
      </c>
      <c r="R2959">
        <v>33913</v>
      </c>
      <c r="S2959">
        <v>33899</v>
      </c>
      <c r="T2959">
        <v>13.508241677232922</v>
      </c>
      <c r="U2959">
        <v>56.185551196200478</v>
      </c>
      <c r="V2959">
        <v>99.896697784000864</v>
      </c>
      <c r="W2959">
        <v>92.166565385410891</v>
      </c>
      <c r="X2959">
        <v>0</v>
      </c>
      <c r="Y2959">
        <v>0</v>
      </c>
      <c r="AA2959">
        <v>1.4139282336936625</v>
      </c>
      <c r="AB2959">
        <v>2.8808757191466254</v>
      </c>
      <c r="AC2959">
        <v>-3.9521261377219346</v>
      </c>
      <c r="AD2959">
        <v>2.4836900957062542</v>
      </c>
      <c r="AE2959">
        <v>3.059781772148813</v>
      </c>
    </row>
    <row r="2960" spans="1:31">
      <c r="A2960">
        <v>11</v>
      </c>
      <c r="B2960">
        <v>381</v>
      </c>
      <c r="C2960">
        <v>2005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99</v>
      </c>
      <c r="N2960">
        <v>95</v>
      </c>
      <c r="O2960">
        <v>99</v>
      </c>
      <c r="P2960">
        <v>9999</v>
      </c>
      <c r="Q2960">
        <v>1622</v>
      </c>
      <c r="R2960">
        <v>13723</v>
      </c>
      <c r="S2960">
        <v>13715</v>
      </c>
      <c r="T2960">
        <v>13.28076951103986</v>
      </c>
      <c r="U2960">
        <v>55.79788552679549</v>
      </c>
      <c r="V2960">
        <v>105.35223116934212</v>
      </c>
      <c r="W2960">
        <v>97.183514400292182</v>
      </c>
      <c r="X2960">
        <v>0</v>
      </c>
      <c r="Y2960">
        <v>0</v>
      </c>
      <c r="AA2960">
        <v>1.4145652057920397</v>
      </c>
      <c r="AB2960">
        <v>3.0454299736505654</v>
      </c>
      <c r="AC2960">
        <v>-4.5311986689770594</v>
      </c>
      <c r="AD2960">
        <v>1.0050328541673377</v>
      </c>
      <c r="AE2960">
        <v>1.3053247558053345</v>
      </c>
    </row>
    <row r="2961" spans="1:31">
      <c r="A2961">
        <v>11</v>
      </c>
      <c r="B2961">
        <v>382</v>
      </c>
      <c r="C2961">
        <v>2005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99</v>
      </c>
      <c r="N2961">
        <v>100</v>
      </c>
      <c r="O2961">
        <v>99</v>
      </c>
      <c r="P2961">
        <v>9999</v>
      </c>
      <c r="Q2961">
        <v>1143</v>
      </c>
      <c r="R2961">
        <v>6782</v>
      </c>
      <c r="S2961">
        <v>6780</v>
      </c>
      <c r="T2961">
        <v>13.126363904452964</v>
      </c>
      <c r="U2961">
        <v>55.526696165191751</v>
      </c>
      <c r="V2961">
        <v>111.23045283272209</v>
      </c>
      <c r="W2961">
        <v>102.63486725663716</v>
      </c>
      <c r="X2961">
        <v>0</v>
      </c>
      <c r="Y2961">
        <v>0</v>
      </c>
      <c r="AA2961">
        <v>1.7097929535558796</v>
      </c>
      <c r="AB2961">
        <v>3.2164347508545958</v>
      </c>
      <c r="AC2961">
        <v>-1.0674488744944861</v>
      </c>
      <c r="AD2961">
        <v>0.49669407687552919</v>
      </c>
      <c r="AE2961">
        <v>0.68148261509873587</v>
      </c>
    </row>
    <row r="2962" spans="1:31">
      <c r="A2962">
        <v>11</v>
      </c>
      <c r="B2962">
        <v>383</v>
      </c>
      <c r="C2962">
        <v>2004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99</v>
      </c>
      <c r="N2962">
        <v>40</v>
      </c>
      <c r="O2962">
        <v>99</v>
      </c>
      <c r="P2962">
        <v>9999</v>
      </c>
      <c r="Q2962">
        <v>2450</v>
      </c>
      <c r="R2962">
        <v>17688</v>
      </c>
      <c r="S2962">
        <v>17656</v>
      </c>
      <c r="T2962">
        <v>14.300995024875622</v>
      </c>
      <c r="U2962">
        <v>57.657623470774801</v>
      </c>
      <c r="V2962">
        <v>54.791940447537243</v>
      </c>
      <c r="W2962">
        <v>50.484894653375747</v>
      </c>
      <c r="X2962">
        <v>0</v>
      </c>
      <c r="Y2962">
        <v>0</v>
      </c>
      <c r="AA2962">
        <v>3.7766292196297746</v>
      </c>
      <c r="AB2962">
        <v>2.1484250704264976</v>
      </c>
      <c r="AC2962">
        <v>2.1892687634280605</v>
      </c>
      <c r="AD2962">
        <v>1.291673786645986</v>
      </c>
      <c r="AE2962">
        <v>0.86860319701269906</v>
      </c>
    </row>
    <row r="2963" spans="1:31">
      <c r="A2963">
        <v>11</v>
      </c>
      <c r="B2963">
        <v>384</v>
      </c>
      <c r="C2963">
        <v>2004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99</v>
      </c>
      <c r="N2963">
        <v>55</v>
      </c>
      <c r="O2963">
        <v>99</v>
      </c>
      <c r="P2963">
        <v>9999</v>
      </c>
      <c r="Q2963">
        <v>3265</v>
      </c>
      <c r="R2963">
        <v>73425</v>
      </c>
      <c r="S2963">
        <v>73359</v>
      </c>
      <c r="T2963">
        <v>14.202669390534563</v>
      </c>
      <c r="U2963">
        <v>57.429163429163403</v>
      </c>
      <c r="V2963">
        <v>65.171843651628521</v>
      </c>
      <c r="W2963">
        <v>60.09964012595556</v>
      </c>
      <c r="X2963">
        <v>0</v>
      </c>
      <c r="Y2963">
        <v>0</v>
      </c>
      <c r="AA2963">
        <v>2.1638349935900831</v>
      </c>
      <c r="AB2963">
        <v>2.2011958093361934</v>
      </c>
      <c r="AC2963">
        <v>-4.5212609037677396</v>
      </c>
      <c r="AD2963">
        <v>5.3618921180733583</v>
      </c>
      <c r="AE2963">
        <v>4.2962834159928276</v>
      </c>
    </row>
    <row r="2964" spans="1:31">
      <c r="A2964">
        <v>11</v>
      </c>
      <c r="B2964">
        <v>385</v>
      </c>
      <c r="C2964">
        <v>2004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99</v>
      </c>
      <c r="N2964">
        <v>63</v>
      </c>
      <c r="O2964">
        <v>99</v>
      </c>
      <c r="P2964">
        <v>9999</v>
      </c>
      <c r="Q2964">
        <v>3040</v>
      </c>
      <c r="R2964">
        <v>45040</v>
      </c>
      <c r="S2964">
        <v>45017</v>
      </c>
      <c r="T2964">
        <v>14.079462699822381</v>
      </c>
      <c r="U2964">
        <v>57.213119488193357</v>
      </c>
      <c r="V2964">
        <v>69.493070524387988</v>
      </c>
      <c r="W2964">
        <v>64.109454206188914</v>
      </c>
      <c r="X2964">
        <v>0</v>
      </c>
      <c r="Y2964">
        <v>0</v>
      </c>
      <c r="AA2964">
        <v>0.57483908492026892</v>
      </c>
      <c r="AB2964">
        <v>2.2527073188389002</v>
      </c>
      <c r="AC2964">
        <v>-2.1165008316573717</v>
      </c>
      <c r="AD2964">
        <v>3.2890653183251475</v>
      </c>
      <c r="AE2964">
        <v>2.8123299903277874</v>
      </c>
    </row>
    <row r="2965" spans="1:31">
      <c r="A2965">
        <v>11</v>
      </c>
      <c r="B2965">
        <v>386</v>
      </c>
      <c r="C2965">
        <v>2004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99</v>
      </c>
      <c r="N2965">
        <v>65</v>
      </c>
      <c r="O2965">
        <v>99</v>
      </c>
      <c r="P2965">
        <v>9999</v>
      </c>
      <c r="Q2965">
        <v>3175</v>
      </c>
      <c r="R2965">
        <v>66887</v>
      </c>
      <c r="S2965">
        <v>66848</v>
      </c>
      <c r="T2965">
        <v>14.012962160060997</v>
      </c>
      <c r="U2965">
        <v>57.091820248922922</v>
      </c>
      <c r="V2965">
        <v>71.677253471857611</v>
      </c>
      <c r="W2965">
        <v>66.119680469122741</v>
      </c>
      <c r="X2965">
        <v>0</v>
      </c>
      <c r="Y2965">
        <v>0</v>
      </c>
      <c r="AA2965">
        <v>0.56994453238451759</v>
      </c>
      <c r="AB2965">
        <v>2.2921442870171722</v>
      </c>
      <c r="AC2965">
        <v>-1.8953402194346221</v>
      </c>
      <c r="AD2965">
        <v>4.8844518638280228</v>
      </c>
      <c r="AE2965">
        <v>4.3071184299060592</v>
      </c>
    </row>
    <row r="2966" spans="1:31">
      <c r="A2966">
        <v>11</v>
      </c>
      <c r="B2966">
        <v>387</v>
      </c>
      <c r="C2966">
        <v>2004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99</v>
      </c>
      <c r="N2966">
        <v>67</v>
      </c>
      <c r="O2966">
        <v>99</v>
      </c>
      <c r="P2966">
        <v>9999</v>
      </c>
      <c r="Q2966">
        <v>3246</v>
      </c>
      <c r="R2966">
        <v>88358</v>
      </c>
      <c r="S2966">
        <v>88318</v>
      </c>
      <c r="T2966">
        <v>13.953620498426856</v>
      </c>
      <c r="U2966">
        <v>56.965046762834305</v>
      </c>
      <c r="V2966">
        <v>73.825754794242144</v>
      </c>
      <c r="W2966">
        <v>68.110352363051177</v>
      </c>
      <c r="X2966">
        <v>0</v>
      </c>
      <c r="Y2966">
        <v>0</v>
      </c>
      <c r="AA2966">
        <v>0.5739814913386444</v>
      </c>
      <c r="AB2966">
        <v>2.3185263488513677</v>
      </c>
      <c r="AC2966">
        <v>-1.2463261543732249</v>
      </c>
      <c r="AD2966">
        <v>6.45238084805891</v>
      </c>
      <c r="AE2966">
        <v>5.8617865730479295</v>
      </c>
    </row>
    <row r="2967" spans="1:31">
      <c r="A2967">
        <v>11</v>
      </c>
      <c r="B2967">
        <v>388</v>
      </c>
      <c r="C2967">
        <v>2004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99</v>
      </c>
      <c r="N2967">
        <v>69</v>
      </c>
      <c r="O2967">
        <v>99</v>
      </c>
      <c r="P2967">
        <v>9999</v>
      </c>
      <c r="Q2967">
        <v>3328</v>
      </c>
      <c r="R2967">
        <v>114743</v>
      </c>
      <c r="S2967">
        <v>114695</v>
      </c>
      <c r="T2967">
        <v>13.888045458110739</v>
      </c>
      <c r="U2967">
        <v>56.860333929116358</v>
      </c>
      <c r="V2967">
        <v>75.972361008140865</v>
      </c>
      <c r="W2967">
        <v>70.093185404768846</v>
      </c>
      <c r="X2967">
        <v>0</v>
      </c>
      <c r="Y2967">
        <v>0</v>
      </c>
      <c r="AA2967">
        <v>0.56945679263521387</v>
      </c>
      <c r="AB2967">
        <v>2.3531932649726244</v>
      </c>
      <c r="AC2967">
        <v>-1.349847484878844</v>
      </c>
      <c r="AD2967">
        <v>8.379156789977408</v>
      </c>
      <c r="AE2967">
        <v>7.8340787308191517</v>
      </c>
    </row>
    <row r="2968" spans="1:31">
      <c r="A2968">
        <v>11</v>
      </c>
      <c r="B2968">
        <v>389</v>
      </c>
      <c r="C2968">
        <v>2004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99</v>
      </c>
      <c r="N2968">
        <v>71</v>
      </c>
      <c r="O2968">
        <v>99</v>
      </c>
      <c r="P2968">
        <v>9999</v>
      </c>
      <c r="Q2968">
        <v>3354</v>
      </c>
      <c r="R2968">
        <v>140464</v>
      </c>
      <c r="S2968">
        <v>140414</v>
      </c>
      <c r="T2968">
        <v>13.838684645175992</v>
      </c>
      <c r="U2968">
        <v>56.761469654023117</v>
      </c>
      <c r="V2968">
        <v>78.089711370621316</v>
      </c>
      <c r="W2968">
        <v>72.05112025866174</v>
      </c>
      <c r="X2968">
        <v>0</v>
      </c>
      <c r="Y2968">
        <v>0</v>
      </c>
      <c r="AA2968">
        <v>0.58508811913877057</v>
      </c>
      <c r="AB2968">
        <v>2.3833592992137911</v>
      </c>
      <c r="AC2968">
        <v>-0.67262682213716285</v>
      </c>
      <c r="AD2968">
        <v>10.257443847096438</v>
      </c>
      <c r="AE2968">
        <v>9.8586806312237911</v>
      </c>
    </row>
    <row r="2969" spans="1:31">
      <c r="A2969">
        <v>11</v>
      </c>
      <c r="B2969">
        <v>390</v>
      </c>
      <c r="C2969">
        <v>2004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99</v>
      </c>
      <c r="N2969">
        <v>73</v>
      </c>
      <c r="O2969">
        <v>99</v>
      </c>
      <c r="P2969">
        <v>9999</v>
      </c>
      <c r="Q2969">
        <v>3361</v>
      </c>
      <c r="R2969">
        <v>149890</v>
      </c>
      <c r="S2969">
        <v>149818</v>
      </c>
      <c r="T2969">
        <v>13.803996263926878</v>
      </c>
      <c r="U2969">
        <v>56.695850965838552</v>
      </c>
      <c r="V2969">
        <v>80.277590547673881</v>
      </c>
      <c r="W2969">
        <v>74.060657597886532</v>
      </c>
      <c r="X2969">
        <v>0</v>
      </c>
      <c r="Y2969">
        <v>0</v>
      </c>
      <c r="AA2969">
        <v>0.57711411390865808</v>
      </c>
      <c r="AB2969">
        <v>2.4204601644432793</v>
      </c>
      <c r="AC2969">
        <v>-0.87754805576939487</v>
      </c>
      <c r="AD2969">
        <v>10.945781540047873</v>
      </c>
      <c r="AE2969">
        <v>10.812327904966129</v>
      </c>
    </row>
    <row r="2970" spans="1:31">
      <c r="A2970">
        <v>11</v>
      </c>
      <c r="B2970">
        <v>391</v>
      </c>
      <c r="C2970">
        <v>2004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99</v>
      </c>
      <c r="N2970">
        <v>75</v>
      </c>
      <c r="O2970">
        <v>99</v>
      </c>
      <c r="P2970">
        <v>9999</v>
      </c>
      <c r="Q2970">
        <v>3385</v>
      </c>
      <c r="R2970">
        <v>150776</v>
      </c>
      <c r="S2970">
        <v>150715</v>
      </c>
      <c r="T2970">
        <v>13.743526821244759</v>
      </c>
      <c r="U2970">
        <v>56.599356401154509</v>
      </c>
      <c r="V2970">
        <v>82.420663023055212</v>
      </c>
      <c r="W2970">
        <v>76.043499319908022</v>
      </c>
      <c r="X2970">
        <v>0</v>
      </c>
      <c r="Y2970">
        <v>0</v>
      </c>
      <c r="AA2970">
        <v>0.56776762286287197</v>
      </c>
      <c r="AB2970">
        <v>2.458759047288293</v>
      </c>
      <c r="AC2970">
        <v>-1.0165844451362749</v>
      </c>
      <c r="AD2970">
        <v>11.010482070066439</v>
      </c>
      <c r="AE2970">
        <v>11.168278122720801</v>
      </c>
    </row>
    <row r="2971" spans="1:31">
      <c r="A2971">
        <v>11</v>
      </c>
      <c r="B2971">
        <v>392</v>
      </c>
      <c r="C2971">
        <v>2004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99</v>
      </c>
      <c r="N2971">
        <v>77</v>
      </c>
      <c r="O2971">
        <v>99</v>
      </c>
      <c r="P2971">
        <v>9999</v>
      </c>
      <c r="Q2971">
        <v>3345</v>
      </c>
      <c r="R2971">
        <v>130885</v>
      </c>
      <c r="S2971">
        <v>130837</v>
      </c>
      <c r="T2971">
        <v>13.722153035107159</v>
      </c>
      <c r="U2971">
        <v>56.554522038872811</v>
      </c>
      <c r="V2971">
        <v>84.569233718816889</v>
      </c>
      <c r="W2971">
        <v>78.028809128915427</v>
      </c>
      <c r="X2971">
        <v>0</v>
      </c>
      <c r="Y2971">
        <v>0</v>
      </c>
      <c r="AA2971">
        <v>0.57582311513674334</v>
      </c>
      <c r="AB2971">
        <v>2.4992922514249472</v>
      </c>
      <c r="AC2971">
        <v>-0.70616121441616153</v>
      </c>
      <c r="AD2971">
        <v>9.5579332635210239</v>
      </c>
      <c r="AE2971">
        <v>9.948399231668839</v>
      </c>
    </row>
    <row r="2972" spans="1:31">
      <c r="A2972">
        <v>11</v>
      </c>
      <c r="B2972">
        <v>393</v>
      </c>
      <c r="C2972">
        <v>2004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99</v>
      </c>
      <c r="N2972">
        <v>79</v>
      </c>
      <c r="O2972">
        <v>99</v>
      </c>
      <c r="P2972">
        <v>9999</v>
      </c>
      <c r="Q2972">
        <v>3347</v>
      </c>
      <c r="R2972">
        <v>109798</v>
      </c>
      <c r="S2972">
        <v>109755</v>
      </c>
      <c r="T2972">
        <v>13.66406491921529</v>
      </c>
      <c r="U2972">
        <v>56.462010842330642</v>
      </c>
      <c r="V2972">
        <v>86.748941908591505</v>
      </c>
      <c r="W2972">
        <v>80.037857956358224</v>
      </c>
      <c r="X2972">
        <v>0</v>
      </c>
      <c r="Y2972">
        <v>0</v>
      </c>
      <c r="AA2972">
        <v>0.58413310378801109</v>
      </c>
      <c r="AB2972">
        <v>2.5492253706758397</v>
      </c>
      <c r="AC2972">
        <v>-0.74311085096514395</v>
      </c>
      <c r="AD2972">
        <v>8.0180460439934382</v>
      </c>
      <c r="AE2972">
        <v>8.5602691570682694</v>
      </c>
    </row>
    <row r="2973" spans="1:31">
      <c r="A2973">
        <v>11</v>
      </c>
      <c r="B2973">
        <v>394</v>
      </c>
      <c r="C2973">
        <v>2004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99</v>
      </c>
      <c r="N2973">
        <v>81</v>
      </c>
      <c r="O2973">
        <v>99</v>
      </c>
      <c r="P2973">
        <v>9999</v>
      </c>
      <c r="Q2973">
        <v>3253</v>
      </c>
      <c r="R2973">
        <v>81480</v>
      </c>
      <c r="S2973">
        <v>81443</v>
      </c>
      <c r="T2973">
        <v>13.629565537555228</v>
      </c>
      <c r="U2973">
        <v>56.390211559004449</v>
      </c>
      <c r="V2973">
        <v>88.881661600920197</v>
      </c>
      <c r="W2973">
        <v>82.000481318221475</v>
      </c>
      <c r="X2973">
        <v>0</v>
      </c>
      <c r="Y2973">
        <v>0</v>
      </c>
      <c r="AA2973">
        <v>0.57082712814411152</v>
      </c>
      <c r="AB2973">
        <v>2.6109012489961243</v>
      </c>
      <c r="AC2973">
        <v>-1.5718313628653962</v>
      </c>
      <c r="AD2973">
        <v>5.9501119479825277</v>
      </c>
      <c r="AE2973">
        <v>6.5078541816189039</v>
      </c>
    </row>
    <row r="2974" spans="1:31">
      <c r="A2974">
        <v>11</v>
      </c>
      <c r="B2974">
        <v>395</v>
      </c>
      <c r="C2974">
        <v>2004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99</v>
      </c>
      <c r="N2974">
        <v>83</v>
      </c>
      <c r="O2974">
        <v>99</v>
      </c>
      <c r="P2974">
        <v>9999</v>
      </c>
      <c r="Q2974">
        <v>3194</v>
      </c>
      <c r="R2974">
        <v>61397</v>
      </c>
      <c r="S2974">
        <v>61376</v>
      </c>
      <c r="T2974">
        <v>13.578415883512228</v>
      </c>
      <c r="U2974">
        <v>56.299791449426486</v>
      </c>
      <c r="V2974">
        <v>91.023594543121931</v>
      </c>
      <c r="W2974">
        <v>83.986071102711861</v>
      </c>
      <c r="X2974">
        <v>0</v>
      </c>
      <c r="Y2974">
        <v>0</v>
      </c>
      <c r="AA2974">
        <v>0.58178745149458544</v>
      </c>
      <c r="AB2974">
        <v>2.6722948974751621</v>
      </c>
      <c r="AC2974">
        <v>-1.0763881820187513</v>
      </c>
      <c r="AD2974">
        <v>4.4835422590854579</v>
      </c>
      <c r="AE2974">
        <v>5.023119329944457</v>
      </c>
    </row>
    <row r="2975" spans="1:31">
      <c r="A2975">
        <v>11</v>
      </c>
      <c r="B2975">
        <v>396</v>
      </c>
      <c r="C2975">
        <v>2004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99</v>
      </c>
      <c r="N2975">
        <v>85</v>
      </c>
      <c r="O2975">
        <v>99</v>
      </c>
      <c r="P2975">
        <v>9999</v>
      </c>
      <c r="Q2975">
        <v>3077</v>
      </c>
      <c r="R2975">
        <v>44495</v>
      </c>
      <c r="S2975">
        <v>44470</v>
      </c>
      <c r="T2975">
        <v>13.513473423980225</v>
      </c>
      <c r="U2975">
        <v>56.1992354396222</v>
      </c>
      <c r="V2975">
        <v>93.208685612485723</v>
      </c>
      <c r="W2975">
        <v>85.983359568248716</v>
      </c>
      <c r="X2975">
        <v>0</v>
      </c>
      <c r="Y2975">
        <v>0</v>
      </c>
      <c r="AA2975">
        <v>0.56726268974800487</v>
      </c>
      <c r="AB2975">
        <v>2.7302071985633551</v>
      </c>
      <c r="AC2975">
        <v>-0.26144733393428538</v>
      </c>
      <c r="AD2975">
        <v>3.2492664595665506</v>
      </c>
      <c r="AE2975">
        <v>3.7260543758782503</v>
      </c>
    </row>
    <row r="2976" spans="1:31">
      <c r="A2976">
        <v>11</v>
      </c>
      <c r="B2976">
        <v>397</v>
      </c>
      <c r="C2976">
        <v>2004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99</v>
      </c>
      <c r="N2976">
        <v>87</v>
      </c>
      <c r="O2976">
        <v>99</v>
      </c>
      <c r="P2976">
        <v>9999</v>
      </c>
      <c r="Q2976">
        <v>2997</v>
      </c>
      <c r="R2976">
        <v>41782</v>
      </c>
      <c r="S2976">
        <v>41755</v>
      </c>
      <c r="T2976">
        <v>13.417691829017279</v>
      </c>
      <c r="U2976">
        <v>56.045431684828174</v>
      </c>
      <c r="V2976">
        <v>95.842935620039555</v>
      </c>
      <c r="W2976">
        <v>88.4060232307517</v>
      </c>
      <c r="X2976">
        <v>0</v>
      </c>
      <c r="Y2976">
        <v>0</v>
      </c>
      <c r="AA2976">
        <v>0.85605628258647803</v>
      </c>
      <c r="AB2976">
        <v>2.8234813346181675</v>
      </c>
      <c r="AC2976">
        <v>-1.856764077023606</v>
      </c>
      <c r="AD2976">
        <v>3.0511484709205439</v>
      </c>
      <c r="AE2976">
        <v>3.5971453949503092</v>
      </c>
    </row>
    <row r="2977" spans="1:31">
      <c r="A2977">
        <v>11</v>
      </c>
      <c r="B2977">
        <v>398</v>
      </c>
      <c r="C2977">
        <v>2004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99</v>
      </c>
      <c r="N2977">
        <v>90</v>
      </c>
      <c r="O2977">
        <v>99</v>
      </c>
      <c r="P2977">
        <v>9999</v>
      </c>
      <c r="Q2977">
        <v>2728</v>
      </c>
      <c r="R2977">
        <v>32846</v>
      </c>
      <c r="S2977">
        <v>32821</v>
      </c>
      <c r="T2977">
        <v>13.226389819156063</v>
      </c>
      <c r="U2977">
        <v>55.71481673318911</v>
      </c>
      <c r="V2977">
        <v>99.916600049586407</v>
      </c>
      <c r="W2977">
        <v>92.152771091678588</v>
      </c>
      <c r="X2977">
        <v>0</v>
      </c>
      <c r="Y2977">
        <v>0</v>
      </c>
      <c r="AA2977">
        <v>1.4043972918136658</v>
      </c>
      <c r="AB2977">
        <v>2.99080318788813</v>
      </c>
      <c r="AC2977">
        <v>-4.0030265887014886</v>
      </c>
      <c r="AD2977">
        <v>2.398593238137384</v>
      </c>
      <c r="AE2977">
        <v>2.9473238427249075</v>
      </c>
    </row>
    <row r="2978" spans="1:31">
      <c r="A2978">
        <v>11</v>
      </c>
      <c r="B2978">
        <v>399</v>
      </c>
      <c r="C2978">
        <v>2004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99</v>
      </c>
      <c r="N2978">
        <v>95</v>
      </c>
      <c r="O2978">
        <v>99</v>
      </c>
      <c r="P2978">
        <v>9999</v>
      </c>
      <c r="Q2978">
        <v>1850</v>
      </c>
      <c r="R2978">
        <v>13061</v>
      </c>
      <c r="S2978">
        <v>13047</v>
      </c>
      <c r="T2978">
        <v>12.995559298675444</v>
      </c>
      <c r="U2978">
        <v>55.321223269717187</v>
      </c>
      <c r="V2978">
        <v>105.41382970693168</v>
      </c>
      <c r="W2978">
        <v>97.192205104621891</v>
      </c>
      <c r="X2978">
        <v>0</v>
      </c>
      <c r="Y2978">
        <v>0</v>
      </c>
      <c r="AA2978">
        <v>1.4304744552483439</v>
      </c>
      <c r="AB2978">
        <v>3.1943360389711959</v>
      </c>
      <c r="AC2978">
        <v>-2.4149612393222046</v>
      </c>
      <c r="AD2978">
        <v>0.95378512705694363</v>
      </c>
      <c r="AE2978">
        <v>1.2356906112542041</v>
      </c>
    </row>
    <row r="2979" spans="1:31">
      <c r="A2979">
        <v>11</v>
      </c>
      <c r="B2979">
        <v>400</v>
      </c>
      <c r="C2979">
        <v>2004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99</v>
      </c>
      <c r="N2979">
        <v>100</v>
      </c>
      <c r="O2979">
        <v>99</v>
      </c>
      <c r="P2979">
        <v>9999</v>
      </c>
      <c r="Q2979">
        <v>1225</v>
      </c>
      <c r="R2979">
        <v>6338</v>
      </c>
      <c r="S2979">
        <v>6349</v>
      </c>
      <c r="T2979">
        <v>12.807194698643103</v>
      </c>
      <c r="U2979">
        <v>55.015277996534877</v>
      </c>
      <c r="V2979">
        <v>110.94426793139482</v>
      </c>
      <c r="W2979">
        <v>102.5807843754919</v>
      </c>
      <c r="X2979">
        <v>0</v>
      </c>
      <c r="Y2979">
        <v>0</v>
      </c>
      <c r="AA2979">
        <v>1.6945641318911815</v>
      </c>
      <c r="AB2979">
        <v>3.4637268954175049</v>
      </c>
      <c r="AC2979">
        <v>-2.7610954445476046</v>
      </c>
      <c r="AD2979">
        <v>0.462835168462362</v>
      </c>
      <c r="AE2979">
        <v>0.63465687887469591</v>
      </c>
    </row>
    <row r="2980" spans="1:31">
      <c r="A2980">
        <v>11</v>
      </c>
      <c r="B2980">
        <v>401</v>
      </c>
      <c r="C2980">
        <v>2003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99</v>
      </c>
      <c r="N2980">
        <v>40</v>
      </c>
      <c r="O2980">
        <v>99</v>
      </c>
      <c r="P2980">
        <v>9999</v>
      </c>
      <c r="Q2980">
        <v>2217</v>
      </c>
      <c r="R2980">
        <v>11135</v>
      </c>
      <c r="S2980">
        <v>11095</v>
      </c>
      <c r="T2980">
        <v>14.266277503367755</v>
      </c>
      <c r="U2980">
        <v>57.593780982424512</v>
      </c>
      <c r="V2980">
        <v>54.565373312429685</v>
      </c>
      <c r="W2980">
        <v>50.190680486705695</v>
      </c>
      <c r="X2980">
        <v>0</v>
      </c>
      <c r="Y2980">
        <v>0</v>
      </c>
      <c r="AA2980">
        <v>3.9014261886835762</v>
      </c>
      <c r="AB2980">
        <v>2.3200863002353902</v>
      </c>
      <c r="AC2980">
        <v>0.96894978764281259</v>
      </c>
      <c r="AD2980">
        <v>0.87863200114257634</v>
      </c>
      <c r="AE2980">
        <v>0.57304620602318523</v>
      </c>
    </row>
    <row r="2981" spans="1:31">
      <c r="A2981">
        <v>11</v>
      </c>
      <c r="B2981">
        <v>402</v>
      </c>
      <c r="C2981">
        <v>2003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99</v>
      </c>
      <c r="N2981">
        <v>55</v>
      </c>
      <c r="O2981">
        <v>99</v>
      </c>
      <c r="P2981">
        <v>9999</v>
      </c>
      <c r="Q2981">
        <v>3153</v>
      </c>
      <c r="R2981">
        <v>41156</v>
      </c>
      <c r="S2981">
        <v>41104</v>
      </c>
      <c r="T2981">
        <v>14.13827874429002</v>
      </c>
      <c r="U2981">
        <v>57.313740755157639</v>
      </c>
      <c r="V2981">
        <v>65.190395675246108</v>
      </c>
      <c r="W2981">
        <v>60.095487057220112</v>
      </c>
      <c r="X2981">
        <v>0</v>
      </c>
      <c r="Y2981">
        <v>0</v>
      </c>
      <c r="AA2981">
        <v>2.1709210781343358</v>
      </c>
      <c r="AB2981">
        <v>2.3390065654571912</v>
      </c>
      <c r="AC2981">
        <v>-5.0550548507762718</v>
      </c>
      <c r="AD2981">
        <v>3.2475059397417065</v>
      </c>
      <c r="AE2981">
        <v>2.5419394270298405</v>
      </c>
    </row>
    <row r="2982" spans="1:31">
      <c r="A2982">
        <v>11</v>
      </c>
      <c r="B2982">
        <v>403</v>
      </c>
      <c r="C2982">
        <v>2003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99</v>
      </c>
      <c r="N2982">
        <v>63</v>
      </c>
      <c r="O2982">
        <v>99</v>
      </c>
      <c r="P2982">
        <v>9999</v>
      </c>
      <c r="Q2982">
        <v>2917</v>
      </c>
      <c r="R2982">
        <v>25848</v>
      </c>
      <c r="S2982">
        <v>25823</v>
      </c>
      <c r="T2982">
        <v>14.019846796657381</v>
      </c>
      <c r="U2982">
        <v>57.112341710877907</v>
      </c>
      <c r="V2982">
        <v>69.528852326587028</v>
      </c>
      <c r="W2982">
        <v>64.113015528792033</v>
      </c>
      <c r="X2982">
        <v>0</v>
      </c>
      <c r="Y2982">
        <v>0</v>
      </c>
      <c r="AA2982">
        <v>0.57851178805492565</v>
      </c>
      <c r="AB2982">
        <v>2.3624052800542139</v>
      </c>
      <c r="AC2982">
        <v>-1.8071018724850656</v>
      </c>
      <c r="AD2982">
        <v>2.0395940696482548</v>
      </c>
      <c r="AE2982">
        <v>1.7036961835107185</v>
      </c>
    </row>
    <row r="2983" spans="1:31">
      <c r="A2983">
        <v>11</v>
      </c>
      <c r="B2983">
        <v>404</v>
      </c>
      <c r="C2983">
        <v>2003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99</v>
      </c>
      <c r="N2983">
        <v>65</v>
      </c>
      <c r="O2983">
        <v>99</v>
      </c>
      <c r="P2983">
        <v>9999</v>
      </c>
      <c r="Q2983">
        <v>3144</v>
      </c>
      <c r="R2983">
        <v>41061</v>
      </c>
      <c r="S2983">
        <v>41025</v>
      </c>
      <c r="T2983">
        <v>13.963103675020095</v>
      </c>
      <c r="U2983">
        <v>56.987666057282155</v>
      </c>
      <c r="V2983">
        <v>71.702166120995358</v>
      </c>
      <c r="W2983">
        <v>66.122976234003261</v>
      </c>
      <c r="X2983">
        <v>0</v>
      </c>
      <c r="Y2983">
        <v>0</v>
      </c>
      <c r="AA2983">
        <v>0.57170842262934152</v>
      </c>
      <c r="AB2983">
        <v>2.3906264188676833</v>
      </c>
      <c r="AC2983">
        <v>-1.5795704964114745</v>
      </c>
      <c r="AD2983">
        <v>3.2400097529335734</v>
      </c>
      <c r="AE2983">
        <v>2.7915167235194209</v>
      </c>
    </row>
    <row r="2984" spans="1:31">
      <c r="A2984">
        <v>11</v>
      </c>
      <c r="B2984">
        <v>405</v>
      </c>
      <c r="C2984">
        <v>2003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99</v>
      </c>
      <c r="N2984">
        <v>67</v>
      </c>
      <c r="O2984">
        <v>99</v>
      </c>
      <c r="P2984">
        <v>9999</v>
      </c>
      <c r="Q2984">
        <v>3300</v>
      </c>
      <c r="R2984">
        <v>57094</v>
      </c>
      <c r="S2984">
        <v>57064</v>
      </c>
      <c r="T2984">
        <v>13.893071075769784</v>
      </c>
      <c r="U2984">
        <v>56.873282630029443</v>
      </c>
      <c r="V2984">
        <v>73.84444433643408</v>
      </c>
      <c r="W2984">
        <v>68.122688560212893</v>
      </c>
      <c r="X2984">
        <v>0</v>
      </c>
      <c r="Y2984">
        <v>0</v>
      </c>
      <c r="AA2984">
        <v>0.57432744172271133</v>
      </c>
      <c r="AB2984">
        <v>2.4119090464719393</v>
      </c>
      <c r="AC2984">
        <v>-1.8964012474401477</v>
      </c>
      <c r="AD2984">
        <v>4.5051293644575008</v>
      </c>
      <c r="AE2984">
        <v>4.000306259584832</v>
      </c>
    </row>
    <row r="2985" spans="1:31">
      <c r="A2985">
        <v>11</v>
      </c>
      <c r="B2985">
        <v>406</v>
      </c>
      <c r="C2985">
        <v>2003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99</v>
      </c>
      <c r="N2985">
        <v>69</v>
      </c>
      <c r="O2985">
        <v>99</v>
      </c>
      <c r="P2985">
        <v>9999</v>
      </c>
      <c r="Q2985">
        <v>3373</v>
      </c>
      <c r="R2985">
        <v>80787</v>
      </c>
      <c r="S2985">
        <v>80745</v>
      </c>
      <c r="T2985">
        <v>13.80857068587768</v>
      </c>
      <c r="U2985">
        <v>56.71892996470369</v>
      </c>
      <c r="V2985">
        <v>76.00003005596426</v>
      </c>
      <c r="W2985">
        <v>70.111600718311266</v>
      </c>
      <c r="X2985">
        <v>0</v>
      </c>
      <c r="Y2985">
        <v>0</v>
      </c>
      <c r="AA2985">
        <v>0.56922329018017848</v>
      </c>
      <c r="AB2985">
        <v>2.4449607104627904</v>
      </c>
      <c r="AC2985">
        <v>-2.0505620919474841</v>
      </c>
      <c r="AD2985">
        <v>6.3746783544055088</v>
      </c>
      <c r="AE2985">
        <v>5.8256551443394793</v>
      </c>
    </row>
    <row r="2986" spans="1:31">
      <c r="A2986">
        <v>11</v>
      </c>
      <c r="B2986">
        <v>407</v>
      </c>
      <c r="C2986">
        <v>2003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99</v>
      </c>
      <c r="N2986">
        <v>71</v>
      </c>
      <c r="O2986">
        <v>99</v>
      </c>
      <c r="P2986">
        <v>9999</v>
      </c>
      <c r="Q2986">
        <v>3416</v>
      </c>
      <c r="R2986">
        <v>110695</v>
      </c>
      <c r="S2986">
        <v>110631</v>
      </c>
      <c r="T2986">
        <v>13.740584488910972</v>
      </c>
      <c r="U2986">
        <v>56.608455134636763</v>
      </c>
      <c r="V2986">
        <v>78.128483752511428</v>
      </c>
      <c r="W2986">
        <v>72.070908696475612</v>
      </c>
      <c r="X2986">
        <v>0</v>
      </c>
      <c r="Y2986">
        <v>0</v>
      </c>
      <c r="AA2986">
        <v>0.58574226617300973</v>
      </c>
      <c r="AB2986">
        <v>2.468883191808787</v>
      </c>
      <c r="AC2986">
        <v>-1.5847239888923741</v>
      </c>
      <c r="AD2986">
        <v>8.7346357760644384</v>
      </c>
      <c r="AE2986">
        <v>8.2049527974217593</v>
      </c>
    </row>
    <row r="2987" spans="1:31">
      <c r="A2987">
        <v>11</v>
      </c>
      <c r="B2987">
        <v>408</v>
      </c>
      <c r="C2987">
        <v>2003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99</v>
      </c>
      <c r="N2987">
        <v>73</v>
      </c>
      <c r="O2987">
        <v>99</v>
      </c>
      <c r="P2987">
        <v>9999</v>
      </c>
      <c r="Q2987">
        <v>3470</v>
      </c>
      <c r="R2987">
        <v>134594</v>
      </c>
      <c r="S2987">
        <v>134552</v>
      </c>
      <c r="T2987">
        <v>13.69512756883665</v>
      </c>
      <c r="U2987">
        <v>56.520014566858897</v>
      </c>
      <c r="V2987">
        <v>80.288309756730868</v>
      </c>
      <c r="W2987">
        <v>74.082934478864757</v>
      </c>
      <c r="X2987">
        <v>0</v>
      </c>
      <c r="Y2987">
        <v>0</v>
      </c>
      <c r="AA2987">
        <v>0.57580842312723612</v>
      </c>
      <c r="AB2987">
        <v>2.4799932271736762</v>
      </c>
      <c r="AC2987">
        <v>-1.4012892246077184</v>
      </c>
      <c r="AD2987">
        <v>10.620439655301656</v>
      </c>
      <c r="AE2987">
        <v>10.257643124234423</v>
      </c>
    </row>
    <row r="2988" spans="1:31">
      <c r="A2988">
        <v>11</v>
      </c>
      <c r="B2988">
        <v>409</v>
      </c>
      <c r="C2988">
        <v>2003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99</v>
      </c>
      <c r="N2988">
        <v>75</v>
      </c>
      <c r="O2988">
        <v>99</v>
      </c>
      <c r="P2988">
        <v>9999</v>
      </c>
      <c r="Q2988">
        <v>3473</v>
      </c>
      <c r="R2988">
        <v>153828</v>
      </c>
      <c r="S2988">
        <v>153777</v>
      </c>
      <c r="T2988">
        <v>13.64254231999376</v>
      </c>
      <c r="U2988">
        <v>56.41566033932255</v>
      </c>
      <c r="V2988">
        <v>82.434545877673514</v>
      </c>
      <c r="W2988">
        <v>76.061819387815007</v>
      </c>
      <c r="X2988">
        <v>0</v>
      </c>
      <c r="Y2988">
        <v>0</v>
      </c>
      <c r="AA2988">
        <v>0.56740532008990852</v>
      </c>
      <c r="AB2988">
        <v>2.5178429784664158</v>
      </c>
      <c r="AC2988">
        <v>-0.8426055187535082</v>
      </c>
      <c r="AD2988">
        <v>12.138141308644844</v>
      </c>
      <c r="AE2988">
        <v>12.036420304376204</v>
      </c>
    </row>
    <row r="2989" spans="1:31">
      <c r="A2989">
        <v>11</v>
      </c>
      <c r="B2989">
        <v>410</v>
      </c>
      <c r="C2989">
        <v>2003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99</v>
      </c>
      <c r="N2989">
        <v>77</v>
      </c>
      <c r="O2989">
        <v>99</v>
      </c>
      <c r="P2989">
        <v>9999</v>
      </c>
      <c r="Q2989">
        <v>3466</v>
      </c>
      <c r="R2989">
        <v>146177</v>
      </c>
      <c r="S2989">
        <v>146135</v>
      </c>
      <c r="T2989">
        <v>13.591591016370563</v>
      </c>
      <c r="U2989">
        <v>56.346084100318194</v>
      </c>
      <c r="V2989">
        <v>84.579249488838187</v>
      </c>
      <c r="W2989">
        <v>78.04416532658098</v>
      </c>
      <c r="X2989">
        <v>0</v>
      </c>
      <c r="Y2989">
        <v>0</v>
      </c>
      <c r="AA2989">
        <v>0.57546120048373772</v>
      </c>
      <c r="AB2989">
        <v>2.5533052470975162</v>
      </c>
      <c r="AC2989">
        <v>-1.2152376101982878</v>
      </c>
      <c r="AD2989">
        <v>11.534422095286796</v>
      </c>
      <c r="AE2989">
        <v>11.736373854408868</v>
      </c>
    </row>
    <row r="2990" spans="1:31">
      <c r="A2990">
        <v>11</v>
      </c>
      <c r="B2990">
        <v>411</v>
      </c>
      <c r="C2990">
        <v>2003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99</v>
      </c>
      <c r="N2990">
        <v>79</v>
      </c>
      <c r="O2990">
        <v>99</v>
      </c>
      <c r="P2990">
        <v>9999</v>
      </c>
      <c r="Q2990">
        <v>3432</v>
      </c>
      <c r="R2990">
        <v>130093</v>
      </c>
      <c r="S2990">
        <v>130043</v>
      </c>
      <c r="T2990">
        <v>13.54398007579193</v>
      </c>
      <c r="U2990">
        <v>56.254700368339698</v>
      </c>
      <c r="V2990">
        <v>86.759293361171018</v>
      </c>
      <c r="W2990">
        <v>80.048028728959508</v>
      </c>
      <c r="X2990">
        <v>0</v>
      </c>
      <c r="Y2990">
        <v>0</v>
      </c>
      <c r="AA2990">
        <v>0.5857104203998349</v>
      </c>
      <c r="AB2990">
        <v>2.5967670089602821</v>
      </c>
      <c r="AC2990">
        <v>-1.3441105348948299</v>
      </c>
      <c r="AD2990">
        <v>10.265278215055339</v>
      </c>
      <c r="AE2990">
        <v>10.712155596581072</v>
      </c>
    </row>
    <row r="2991" spans="1:31">
      <c r="A2991">
        <v>11</v>
      </c>
      <c r="B2991">
        <v>412</v>
      </c>
      <c r="C2991">
        <v>2003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99</v>
      </c>
      <c r="N2991">
        <v>81</v>
      </c>
      <c r="O2991">
        <v>99</v>
      </c>
      <c r="P2991">
        <v>9999</v>
      </c>
      <c r="Q2991">
        <v>3423</v>
      </c>
      <c r="R2991">
        <v>100293</v>
      </c>
      <c r="S2991">
        <v>100259</v>
      </c>
      <c r="T2991">
        <v>13.493942747749092</v>
      </c>
      <c r="U2991">
        <v>56.169291534924554</v>
      </c>
      <c r="V2991">
        <v>88.876856612013441</v>
      </c>
      <c r="W2991">
        <v>82.005504742715345</v>
      </c>
      <c r="X2991">
        <v>0</v>
      </c>
      <c r="Y2991">
        <v>0</v>
      </c>
      <c r="AA2991">
        <v>0.57263742753016578</v>
      </c>
      <c r="AB2991">
        <v>2.6426404894533242</v>
      </c>
      <c r="AC2991">
        <v>-1.5989594053885119</v>
      </c>
      <c r="AD2991">
        <v>7.9138427741888142</v>
      </c>
      <c r="AE2991">
        <v>8.4606869393884061</v>
      </c>
    </row>
    <row r="2992" spans="1:31">
      <c r="A2992">
        <v>11</v>
      </c>
      <c r="B2992">
        <v>413</v>
      </c>
      <c r="C2992">
        <v>2003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99</v>
      </c>
      <c r="N2992">
        <v>83</v>
      </c>
      <c r="O2992">
        <v>99</v>
      </c>
      <c r="P2992">
        <v>9999</v>
      </c>
      <c r="Q2992">
        <v>3332</v>
      </c>
      <c r="R2992">
        <v>75662</v>
      </c>
      <c r="S2992">
        <v>75623</v>
      </c>
      <c r="T2992">
        <v>13.436097380455184</v>
      </c>
      <c r="U2992">
        <v>56.062295862369915</v>
      </c>
      <c r="V2992">
        <v>91.045053863809841</v>
      </c>
      <c r="W2992">
        <v>83.991342580959738</v>
      </c>
      <c r="X2992">
        <v>0</v>
      </c>
      <c r="Y2992">
        <v>0</v>
      </c>
      <c r="AA2992">
        <v>0.58111204162258479</v>
      </c>
      <c r="AB2992">
        <v>2.7016251533868014</v>
      </c>
      <c r="AC2992">
        <v>-1.8170826172469403</v>
      </c>
      <c r="AD2992">
        <v>5.9702788029142004</v>
      </c>
      <c r="AE2992">
        <v>6.5362352758880151</v>
      </c>
    </row>
    <row r="2993" spans="1:31">
      <c r="A2993">
        <v>11</v>
      </c>
      <c r="B2993">
        <v>414</v>
      </c>
      <c r="C2993">
        <v>2003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99</v>
      </c>
      <c r="N2993">
        <v>85</v>
      </c>
      <c r="O2993">
        <v>99</v>
      </c>
      <c r="P2993">
        <v>9999</v>
      </c>
      <c r="Q2993">
        <v>3237</v>
      </c>
      <c r="R2993">
        <v>55025</v>
      </c>
      <c r="S2993">
        <v>54987</v>
      </c>
      <c r="T2993">
        <v>13.360854157201272</v>
      </c>
      <c r="U2993">
        <v>55.944332296724689</v>
      </c>
      <c r="V2993">
        <v>93.225226228490939</v>
      </c>
      <c r="W2993">
        <v>85.987335188317601</v>
      </c>
      <c r="X2993">
        <v>0</v>
      </c>
      <c r="Y2993">
        <v>0</v>
      </c>
      <c r="AA2993">
        <v>0.56467022229363317</v>
      </c>
      <c r="AB2993">
        <v>2.7507121874105178</v>
      </c>
      <c r="AC2993">
        <v>-0.62132955189199901</v>
      </c>
      <c r="AD2993">
        <v>4.3418703064993514</v>
      </c>
      <c r="AE2993">
        <v>4.8655704706009342</v>
      </c>
    </row>
    <row r="2994" spans="1:31">
      <c r="A2994">
        <v>11</v>
      </c>
      <c r="B2994">
        <v>415</v>
      </c>
      <c r="C2994">
        <v>2003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99</v>
      </c>
      <c r="N2994">
        <v>87</v>
      </c>
      <c r="O2994">
        <v>99</v>
      </c>
      <c r="P2994">
        <v>9999</v>
      </c>
      <c r="Q2994">
        <v>3165</v>
      </c>
      <c r="R2994">
        <v>49769</v>
      </c>
      <c r="S2994">
        <v>49738</v>
      </c>
      <c r="T2994">
        <v>13.269304185336249</v>
      </c>
      <c r="U2994">
        <v>55.773955526961281</v>
      </c>
      <c r="V2994">
        <v>95.827697263671595</v>
      </c>
      <c r="W2994">
        <v>88.393928183682817</v>
      </c>
      <c r="X2994">
        <v>0</v>
      </c>
      <c r="Y2994">
        <v>0</v>
      </c>
      <c r="AA2994">
        <v>0.85456421250458381</v>
      </c>
      <c r="AB2994">
        <v>2.8371199671963505</v>
      </c>
      <c r="AC2994">
        <v>-1.6806270146781723</v>
      </c>
      <c r="AD2994">
        <v>3.9271339079357799</v>
      </c>
      <c r="AE2994">
        <v>4.5242855046169286</v>
      </c>
    </row>
    <row r="2995" spans="1:31">
      <c r="A2995">
        <v>11</v>
      </c>
      <c r="B2995">
        <v>416</v>
      </c>
      <c r="C2995">
        <v>2003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99</v>
      </c>
      <c r="N2995">
        <v>90</v>
      </c>
      <c r="O2995">
        <v>99</v>
      </c>
      <c r="P2995">
        <v>9999</v>
      </c>
      <c r="Q2995">
        <v>3007</v>
      </c>
      <c r="R2995">
        <v>36934</v>
      </c>
      <c r="S2995">
        <v>36906</v>
      </c>
      <c r="T2995">
        <v>13.13250663345427</v>
      </c>
      <c r="U2995">
        <v>55.544193356093857</v>
      </c>
      <c r="V2995">
        <v>99.835821954976069</v>
      </c>
      <c r="W2995">
        <v>92.078529236438413</v>
      </c>
      <c r="X2995">
        <v>0</v>
      </c>
      <c r="Y2995">
        <v>0</v>
      </c>
      <c r="AA2995">
        <v>1.3936152668086639</v>
      </c>
      <c r="AB2995">
        <v>2.9695633560619306</v>
      </c>
      <c r="AC2995">
        <v>-2.8814895151781559</v>
      </c>
      <c r="AD2995">
        <v>2.9143596165424266</v>
      </c>
      <c r="AE2995">
        <v>3.4969917054088628</v>
      </c>
    </row>
    <row r="2996" spans="1:31">
      <c r="A2996">
        <v>11</v>
      </c>
      <c r="B2996">
        <v>417</v>
      </c>
      <c r="C2996">
        <v>2003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99</v>
      </c>
      <c r="N2996">
        <v>95</v>
      </c>
      <c r="O2996">
        <v>99</v>
      </c>
      <c r="P2996">
        <v>9999</v>
      </c>
      <c r="Q2996">
        <v>2142</v>
      </c>
      <c r="R2996">
        <v>12149</v>
      </c>
      <c r="S2996">
        <v>12138</v>
      </c>
      <c r="T2996">
        <v>12.918429500370401</v>
      </c>
      <c r="U2996">
        <v>55.208683473389357</v>
      </c>
      <c r="V2996">
        <v>105.27874013667611</v>
      </c>
      <c r="W2996">
        <v>97.084923381117108</v>
      </c>
      <c r="X2996">
        <v>0</v>
      </c>
      <c r="Y2996">
        <v>0</v>
      </c>
      <c r="AA2996">
        <v>1.4028512082620488</v>
      </c>
      <c r="AB2996">
        <v>3.2161696632551209</v>
      </c>
      <c r="AC2996">
        <v>-1.9987665990186632</v>
      </c>
      <c r="AD2996">
        <v>0.95864393191568609</v>
      </c>
      <c r="AE2996">
        <v>1.2126575539124391</v>
      </c>
    </row>
    <row r="2997" spans="1:31">
      <c r="A2997">
        <v>11</v>
      </c>
      <c r="B2997">
        <v>418</v>
      </c>
      <c r="C2997">
        <v>2003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99</v>
      </c>
      <c r="N2997">
        <v>100</v>
      </c>
      <c r="O2997">
        <v>99</v>
      </c>
      <c r="P2997">
        <v>9999</v>
      </c>
      <c r="Q2997">
        <v>1370</v>
      </c>
      <c r="R2997">
        <v>4932</v>
      </c>
      <c r="S2997">
        <v>4926</v>
      </c>
      <c r="T2997">
        <v>12.80271695052717</v>
      </c>
      <c r="U2997">
        <v>54.998984977669529</v>
      </c>
      <c r="V2997">
        <v>111.24919666975914</v>
      </c>
      <c r="W2997">
        <v>102.55539991879829</v>
      </c>
      <c r="X2997">
        <v>0</v>
      </c>
      <c r="Y2997">
        <v>0</v>
      </c>
      <c r="AA2997">
        <v>1.7122976755415855</v>
      </c>
      <c r="AB2997">
        <v>3.4325764647766777</v>
      </c>
      <c r="AC2997">
        <v>-2.8194742859721527</v>
      </c>
      <c r="AD2997">
        <v>0.38917045618636625</v>
      </c>
      <c r="AE2997">
        <v>0.51986692915457644</v>
      </c>
    </row>
    <row r="2998" spans="1:31">
      <c r="A2998">
        <v>11</v>
      </c>
      <c r="B2998">
        <v>419</v>
      </c>
      <c r="C2998">
        <v>2002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99</v>
      </c>
      <c r="N2998">
        <v>40</v>
      </c>
      <c r="O2998">
        <v>99</v>
      </c>
      <c r="P2998">
        <v>9999</v>
      </c>
      <c r="Q2998">
        <v>2348</v>
      </c>
      <c r="R2998">
        <v>11342</v>
      </c>
      <c r="S2998">
        <v>11300</v>
      </c>
      <c r="T2998">
        <v>13.757626520895791</v>
      </c>
      <c r="U2998">
        <v>56.675486725663717</v>
      </c>
      <c r="V2998">
        <v>54.59993863795453</v>
      </c>
      <c r="W2998">
        <v>50.213097345133122</v>
      </c>
      <c r="X2998">
        <v>0</v>
      </c>
      <c r="Y2998">
        <v>0</v>
      </c>
      <c r="AA2998">
        <v>3.9145856322112058</v>
      </c>
      <c r="AB2998">
        <v>2.6374600583816155</v>
      </c>
      <c r="AC2998">
        <v>6.6349443245593358</v>
      </c>
      <c r="AD2998">
        <v>0.91774074916192017</v>
      </c>
      <c r="AE2998">
        <v>0.60663623593129756</v>
      </c>
    </row>
    <row r="2999" spans="1:31">
      <c r="A2999">
        <v>11</v>
      </c>
      <c r="B2999">
        <v>420</v>
      </c>
      <c r="C2999">
        <v>2002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99</v>
      </c>
      <c r="N2999">
        <v>55</v>
      </c>
      <c r="O2999">
        <v>99</v>
      </c>
      <c r="P2999">
        <v>9999</v>
      </c>
      <c r="Q2999">
        <v>3355</v>
      </c>
      <c r="R2999">
        <v>44560</v>
      </c>
      <c r="S2999">
        <v>44455</v>
      </c>
      <c r="T2999">
        <v>13.743402154398561</v>
      </c>
      <c r="U2999">
        <v>56.62011022382184</v>
      </c>
      <c r="V2999">
        <v>65.29818398899522</v>
      </c>
      <c r="W2999">
        <v>60.128993364075789</v>
      </c>
      <c r="X2999">
        <v>0</v>
      </c>
      <c r="Y2999">
        <v>0</v>
      </c>
      <c r="AA2999">
        <v>2.1579311276913016</v>
      </c>
      <c r="AB2999">
        <v>2.4933176758092497</v>
      </c>
      <c r="AC2999">
        <v>-3.1878367114246777</v>
      </c>
      <c r="AD2999">
        <v>3.605583475811601</v>
      </c>
      <c r="AE2999">
        <v>2.8578369126463778</v>
      </c>
    </row>
    <row r="3000" spans="1:31">
      <c r="A3000">
        <v>11</v>
      </c>
      <c r="B3000">
        <v>421</v>
      </c>
      <c r="C3000">
        <v>2002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99</v>
      </c>
      <c r="N3000">
        <v>63</v>
      </c>
      <c r="O3000">
        <v>99</v>
      </c>
      <c r="P3000">
        <v>9999</v>
      </c>
      <c r="Q3000">
        <v>3126</v>
      </c>
      <c r="R3000">
        <v>29164</v>
      </c>
      <c r="S3000">
        <v>29102</v>
      </c>
      <c r="T3000">
        <v>13.620525305170752</v>
      </c>
      <c r="U3000">
        <v>56.40832245206515</v>
      </c>
      <c r="V3000">
        <v>69.618902335737118</v>
      </c>
      <c r="W3000">
        <v>64.121476187203214</v>
      </c>
      <c r="X3000">
        <v>0</v>
      </c>
      <c r="Y3000">
        <v>0</v>
      </c>
      <c r="AA3000">
        <v>0.5775529087808926</v>
      </c>
      <c r="AB3000">
        <v>2.517077294821648</v>
      </c>
      <c r="AC3000">
        <v>-1.2031171721625604</v>
      </c>
      <c r="AD3000">
        <v>2.3598123089894409</v>
      </c>
      <c r="AE3000">
        <v>1.9950750705980465</v>
      </c>
    </row>
    <row r="3001" spans="1:31">
      <c r="A3001">
        <v>11</v>
      </c>
      <c r="B3001">
        <v>422</v>
      </c>
      <c r="C3001">
        <v>2002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99</v>
      </c>
      <c r="N3001">
        <v>65</v>
      </c>
      <c r="O3001">
        <v>99</v>
      </c>
      <c r="P3001">
        <v>9999</v>
      </c>
      <c r="Q3001">
        <v>3367</v>
      </c>
      <c r="R3001">
        <v>46179.5</v>
      </c>
      <c r="S3001">
        <v>46120.5</v>
      </c>
      <c r="T3001">
        <v>13.573901839560842</v>
      </c>
      <c r="U3001">
        <v>56.311943712665744</v>
      </c>
      <c r="V3001">
        <v>71.741109947243885</v>
      </c>
      <c r="W3001">
        <v>66.132578788174385</v>
      </c>
      <c r="X3001">
        <v>0</v>
      </c>
      <c r="Y3001">
        <v>0</v>
      </c>
      <c r="AA3001">
        <v>0.56827427551141052</v>
      </c>
      <c r="AB3001">
        <v>2.5393385515514328</v>
      </c>
      <c r="AC3001">
        <v>-0.56752768518791252</v>
      </c>
      <c r="AD3001">
        <v>3.7366257208537199</v>
      </c>
      <c r="AE3001">
        <v>3.2609366244395406</v>
      </c>
    </row>
    <row r="3002" spans="1:31">
      <c r="A3002">
        <v>11</v>
      </c>
      <c r="B3002">
        <v>423</v>
      </c>
      <c r="C3002">
        <v>2002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99</v>
      </c>
      <c r="N3002">
        <v>67</v>
      </c>
      <c r="O3002">
        <v>99</v>
      </c>
      <c r="P3002">
        <v>9999</v>
      </c>
      <c r="Q3002">
        <v>3481</v>
      </c>
      <c r="R3002">
        <v>66788</v>
      </c>
      <c r="S3002">
        <v>66728</v>
      </c>
      <c r="T3002">
        <v>13.495747739114815</v>
      </c>
      <c r="U3002">
        <v>56.188106941613718</v>
      </c>
      <c r="V3002">
        <v>73.876577968637562</v>
      </c>
      <c r="W3002">
        <v>68.126852295886707</v>
      </c>
      <c r="X3002">
        <v>0</v>
      </c>
      <c r="Y3002">
        <v>0</v>
      </c>
      <c r="AA3002">
        <v>0.56984826221850116</v>
      </c>
      <c r="AB3002">
        <v>2.5546563482197833</v>
      </c>
      <c r="AC3002">
        <v>-2.010440869126469</v>
      </c>
      <c r="AD3002">
        <v>5.4041676207923048</v>
      </c>
      <c r="AE3002">
        <v>4.8602580156885473</v>
      </c>
    </row>
    <row r="3003" spans="1:31">
      <c r="A3003">
        <v>11</v>
      </c>
      <c r="B3003">
        <v>424</v>
      </c>
      <c r="C3003">
        <v>2002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99</v>
      </c>
      <c r="N3003">
        <v>69</v>
      </c>
      <c r="O3003">
        <v>99</v>
      </c>
      <c r="P3003">
        <v>9999</v>
      </c>
      <c r="Q3003">
        <v>3569</v>
      </c>
      <c r="R3003">
        <v>94244</v>
      </c>
      <c r="S3003">
        <v>94188</v>
      </c>
      <c r="T3003">
        <v>13.457641865795171</v>
      </c>
      <c r="U3003">
        <v>56.110597953030087</v>
      </c>
      <c r="V3003">
        <v>76.000630076144972</v>
      </c>
      <c r="W3003">
        <v>70.107016817428217</v>
      </c>
      <c r="X3003">
        <v>0</v>
      </c>
      <c r="Y3003">
        <v>0</v>
      </c>
      <c r="AA3003">
        <v>0.57050428690774391</v>
      </c>
      <c r="AB3003">
        <v>2.5718430313576475</v>
      </c>
      <c r="AC3003">
        <v>-0.46708227437175281</v>
      </c>
      <c r="AD3003">
        <v>7.6257766852421103</v>
      </c>
      <c r="AE3003">
        <v>7.0597603075036623</v>
      </c>
    </row>
    <row r="3004" spans="1:31">
      <c r="A3004">
        <v>11</v>
      </c>
      <c r="B3004">
        <v>425</v>
      </c>
      <c r="C3004">
        <v>2002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99</v>
      </c>
      <c r="N3004">
        <v>71</v>
      </c>
      <c r="O3004">
        <v>99</v>
      </c>
      <c r="P3004">
        <v>9999</v>
      </c>
      <c r="Q3004">
        <v>3621</v>
      </c>
      <c r="R3004">
        <v>126739</v>
      </c>
      <c r="S3004">
        <v>126677</v>
      </c>
      <c r="T3004">
        <v>13.417085506434482</v>
      </c>
      <c r="U3004">
        <v>56.042541266370392</v>
      </c>
      <c r="V3004">
        <v>78.121579823335807</v>
      </c>
      <c r="W3004">
        <v>72.070957632402113</v>
      </c>
      <c r="X3004">
        <v>0</v>
      </c>
      <c r="Y3004">
        <v>0</v>
      </c>
      <c r="AA3004">
        <v>0.58169441708658987</v>
      </c>
      <c r="AB3004">
        <v>2.5892527901104643</v>
      </c>
      <c r="AC3004">
        <v>-0.82197657212319153</v>
      </c>
      <c r="AD3004">
        <v>10.255117687183263</v>
      </c>
      <c r="AE3004">
        <v>9.7609245554992565</v>
      </c>
    </row>
    <row r="3005" spans="1:31">
      <c r="A3005">
        <v>11</v>
      </c>
      <c r="B3005">
        <v>426</v>
      </c>
      <c r="C3005">
        <v>2002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99</v>
      </c>
      <c r="N3005">
        <v>73</v>
      </c>
      <c r="O3005">
        <v>99</v>
      </c>
      <c r="P3005">
        <v>9999</v>
      </c>
      <c r="Q3005">
        <v>3645</v>
      </c>
      <c r="R3005">
        <v>146669.5</v>
      </c>
      <c r="S3005">
        <v>146611.5</v>
      </c>
      <c r="T3005">
        <v>13.375030255097348</v>
      </c>
      <c r="U3005">
        <v>55.967035328060895</v>
      </c>
      <c r="V3005">
        <v>80.279996777618706</v>
      </c>
      <c r="W3005">
        <v>74.06917874791769</v>
      </c>
      <c r="X3005">
        <v>0</v>
      </c>
      <c r="Y3005">
        <v>0</v>
      </c>
      <c r="AA3005">
        <v>0.5768473189257235</v>
      </c>
      <c r="AB3005">
        <v>2.6143246942277205</v>
      </c>
      <c r="AC3005">
        <v>-0.28225217626050497</v>
      </c>
      <c r="AD3005">
        <v>11.867799048598508</v>
      </c>
      <c r="AE3005">
        <v>11.610166822944564</v>
      </c>
    </row>
    <row r="3006" spans="1:31">
      <c r="A3006">
        <v>11</v>
      </c>
      <c r="B3006">
        <v>427</v>
      </c>
      <c r="C3006">
        <v>2002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99</v>
      </c>
      <c r="N3006">
        <v>75</v>
      </c>
      <c r="O3006">
        <v>99</v>
      </c>
      <c r="P3006">
        <v>9999</v>
      </c>
      <c r="Q3006">
        <v>3627</v>
      </c>
      <c r="R3006">
        <v>155475</v>
      </c>
      <c r="S3006">
        <v>155425</v>
      </c>
      <c r="T3006">
        <v>13.361003376748672</v>
      </c>
      <c r="U3006">
        <v>55.939231140421441</v>
      </c>
      <c r="V3006">
        <v>82.419518285153984</v>
      </c>
      <c r="W3006">
        <v>76.048764355798525</v>
      </c>
      <c r="X3006">
        <v>0</v>
      </c>
      <c r="Y3006">
        <v>0</v>
      </c>
      <c r="AA3006">
        <v>0.56823935466511155</v>
      </c>
      <c r="AB3006">
        <v>2.6287592175974344</v>
      </c>
      <c r="AC3006">
        <v>1.5066369195526438E-2</v>
      </c>
      <c r="AD3006">
        <v>12.580298269789237</v>
      </c>
      <c r="AE3006">
        <v>12.637056627771512</v>
      </c>
    </row>
    <row r="3007" spans="1:31">
      <c r="A3007">
        <v>11</v>
      </c>
      <c r="B3007">
        <v>428</v>
      </c>
      <c r="C3007">
        <v>2002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99</v>
      </c>
      <c r="N3007">
        <v>77</v>
      </c>
      <c r="O3007">
        <v>99</v>
      </c>
      <c r="P3007">
        <v>9999</v>
      </c>
      <c r="Q3007">
        <v>3596</v>
      </c>
      <c r="R3007">
        <v>137892</v>
      </c>
      <c r="S3007">
        <v>137833</v>
      </c>
      <c r="T3007">
        <v>13.341789226351052</v>
      </c>
      <c r="U3007">
        <v>55.914599551631319</v>
      </c>
      <c r="V3007">
        <v>84.57445154061601</v>
      </c>
      <c r="W3007">
        <v>78.028836345432623</v>
      </c>
      <c r="X3007">
        <v>0</v>
      </c>
      <c r="Y3007">
        <v>0</v>
      </c>
      <c r="AA3007">
        <v>0.57645405977338093</v>
      </c>
      <c r="AB3007">
        <v>2.6658965659858609</v>
      </c>
      <c r="AC3007">
        <v>-0.50230454411529524</v>
      </c>
      <c r="AD3007">
        <v>11.157565454367443</v>
      </c>
      <c r="AE3007">
        <v>11.49850114263201</v>
      </c>
    </row>
    <row r="3008" spans="1:31">
      <c r="A3008">
        <v>11</v>
      </c>
      <c r="B3008">
        <v>429</v>
      </c>
      <c r="C3008">
        <v>2002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99</v>
      </c>
      <c r="N3008">
        <v>79</v>
      </c>
      <c r="O3008">
        <v>99</v>
      </c>
      <c r="P3008">
        <v>9999</v>
      </c>
      <c r="Q3008">
        <v>3580</v>
      </c>
      <c r="R3008">
        <v>114575</v>
      </c>
      <c r="S3008">
        <v>114529</v>
      </c>
      <c r="T3008">
        <v>13.316290639319227</v>
      </c>
      <c r="U3008">
        <v>55.867701630154805</v>
      </c>
      <c r="V3008">
        <v>86.742982117345463</v>
      </c>
      <c r="W3008">
        <v>80.031616446490091</v>
      </c>
      <c r="X3008">
        <v>0</v>
      </c>
      <c r="Y3008">
        <v>0</v>
      </c>
      <c r="AA3008">
        <v>0.58501857985284811</v>
      </c>
      <c r="AB3008">
        <v>2.7152643207330316</v>
      </c>
      <c r="AC3008">
        <v>-0.74142230201100301</v>
      </c>
      <c r="AD3008">
        <v>9.2708646037054372</v>
      </c>
      <c r="AE3008">
        <v>9.7996361471962885</v>
      </c>
    </row>
    <row r="3009" spans="1:31">
      <c r="A3009">
        <v>11</v>
      </c>
      <c r="B3009">
        <v>430</v>
      </c>
      <c r="C3009">
        <v>2002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99</v>
      </c>
      <c r="N3009">
        <v>81</v>
      </c>
      <c r="O3009">
        <v>99</v>
      </c>
      <c r="P3009">
        <v>9999</v>
      </c>
      <c r="Q3009">
        <v>3525</v>
      </c>
      <c r="R3009">
        <v>83128</v>
      </c>
      <c r="S3009">
        <v>83103</v>
      </c>
      <c r="T3009">
        <v>13.279520739101143</v>
      </c>
      <c r="U3009">
        <v>55.798575262024222</v>
      </c>
      <c r="V3009">
        <v>88.869806893816659</v>
      </c>
      <c r="W3009">
        <v>82.002138310289084</v>
      </c>
      <c r="X3009">
        <v>0</v>
      </c>
      <c r="Y3009">
        <v>0</v>
      </c>
      <c r="AA3009">
        <v>0.57127436838797852</v>
      </c>
      <c r="AB3009">
        <v>2.7543349319405159</v>
      </c>
      <c r="AC3009">
        <v>-1.5911525773421287</v>
      </c>
      <c r="AD3009">
        <v>6.7263227822546385</v>
      </c>
      <c r="AE3009">
        <v>7.285758520599205</v>
      </c>
    </row>
    <row r="3010" spans="1:31">
      <c r="A3010">
        <v>11</v>
      </c>
      <c r="B3010">
        <v>431</v>
      </c>
      <c r="C3010">
        <v>2002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99</v>
      </c>
      <c r="N3010">
        <v>83</v>
      </c>
      <c r="O3010">
        <v>99</v>
      </c>
      <c r="P3010">
        <v>9999</v>
      </c>
      <c r="Q3010">
        <v>3448</v>
      </c>
      <c r="R3010">
        <v>60927</v>
      </c>
      <c r="S3010">
        <v>60909</v>
      </c>
      <c r="T3010">
        <v>13.22994731399872</v>
      </c>
      <c r="U3010">
        <v>55.727298100444926</v>
      </c>
      <c r="V3010">
        <v>91.020752109696772</v>
      </c>
      <c r="W3010">
        <v>83.987343413944942</v>
      </c>
      <c r="X3010">
        <v>0</v>
      </c>
      <c r="Y3010">
        <v>0</v>
      </c>
      <c r="AA3010">
        <v>0.58010933083394844</v>
      </c>
      <c r="AB3010">
        <v>2.7955632362049823</v>
      </c>
      <c r="AC3010">
        <v>-0.90204807221483518</v>
      </c>
      <c r="AD3010">
        <v>4.9299233489850396</v>
      </c>
      <c r="AE3010">
        <v>5.4692554381506628</v>
      </c>
    </row>
    <row r="3011" spans="1:31">
      <c r="A3011">
        <v>11</v>
      </c>
      <c r="B3011">
        <v>432</v>
      </c>
      <c r="C3011">
        <v>2002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99</v>
      </c>
      <c r="N3011">
        <v>85</v>
      </c>
      <c r="O3011">
        <v>99</v>
      </c>
      <c r="P3011">
        <v>9999</v>
      </c>
      <c r="Q3011">
        <v>3210</v>
      </c>
      <c r="R3011">
        <v>41672</v>
      </c>
      <c r="S3011">
        <v>41657</v>
      </c>
      <c r="T3011">
        <v>13.171386062583988</v>
      </c>
      <c r="U3011">
        <v>55.629906138224072</v>
      </c>
      <c r="V3011">
        <v>93.186954151258561</v>
      </c>
      <c r="W3011">
        <v>85.980478671052495</v>
      </c>
      <c r="X3011">
        <v>0</v>
      </c>
      <c r="Y3011">
        <v>0</v>
      </c>
      <c r="AA3011">
        <v>0.56500912248075952</v>
      </c>
      <c r="AB3011">
        <v>2.8765531470580958</v>
      </c>
      <c r="AC3011">
        <v>-0.64244180964089392</v>
      </c>
      <c r="AD3011">
        <v>3.3719002379717451</v>
      </c>
      <c r="AE3011">
        <v>3.8293119094360488</v>
      </c>
    </row>
    <row r="3012" spans="1:31">
      <c r="A3012">
        <v>11</v>
      </c>
      <c r="B3012">
        <v>433</v>
      </c>
      <c r="C3012">
        <v>2002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99</v>
      </c>
      <c r="N3012">
        <v>87</v>
      </c>
      <c r="O3012">
        <v>99</v>
      </c>
      <c r="P3012">
        <v>9999</v>
      </c>
      <c r="Q3012">
        <v>3106</v>
      </c>
      <c r="R3012">
        <v>36966</v>
      </c>
      <c r="S3012">
        <v>36941</v>
      </c>
      <c r="T3012">
        <v>13.05924362928096</v>
      </c>
      <c r="U3012">
        <v>55.424947889878474</v>
      </c>
      <c r="V3012">
        <v>95.824913980282787</v>
      </c>
      <c r="W3012">
        <v>88.386602961479852</v>
      </c>
      <c r="X3012">
        <v>0</v>
      </c>
      <c r="Y3012">
        <v>0</v>
      </c>
      <c r="AA3012">
        <v>0.85386903616090437</v>
      </c>
      <c r="AB3012">
        <v>2.9727617947740441</v>
      </c>
      <c r="AC3012">
        <v>-1.96065881262662</v>
      </c>
      <c r="AD3012">
        <v>2.9911130782507085</v>
      </c>
      <c r="AE3012">
        <v>3.4908242468537716</v>
      </c>
    </row>
    <row r="3013" spans="1:31">
      <c r="A3013">
        <v>11</v>
      </c>
      <c r="B3013">
        <v>434</v>
      </c>
      <c r="C3013">
        <v>2002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99</v>
      </c>
      <c r="N3013">
        <v>90</v>
      </c>
      <c r="O3013">
        <v>99</v>
      </c>
      <c r="P3013">
        <v>9999</v>
      </c>
      <c r="Q3013">
        <v>2781</v>
      </c>
      <c r="R3013">
        <v>26577</v>
      </c>
      <c r="S3013">
        <v>26561</v>
      </c>
      <c r="T3013">
        <v>12.876396884524215</v>
      </c>
      <c r="U3013">
        <v>55.128044877828401</v>
      </c>
      <c r="V3013">
        <v>99.826744406452121</v>
      </c>
      <c r="W3013">
        <v>92.08503068408632</v>
      </c>
      <c r="X3013">
        <v>0</v>
      </c>
      <c r="Y3013">
        <v>0</v>
      </c>
      <c r="AA3013">
        <v>1.3912526942460517</v>
      </c>
      <c r="AB3013">
        <v>3.1330420822140299</v>
      </c>
      <c r="AC3013">
        <v>-4.3420147785702641</v>
      </c>
      <c r="AD3013">
        <v>2.1504845609659986</v>
      </c>
      <c r="AE3013">
        <v>2.6149678427082446</v>
      </c>
    </row>
    <row r="3014" spans="1:31">
      <c r="A3014">
        <v>11</v>
      </c>
      <c r="B3014">
        <v>435</v>
      </c>
      <c r="C3014">
        <v>2002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99</v>
      </c>
      <c r="N3014">
        <v>95</v>
      </c>
      <c r="O3014">
        <v>99</v>
      </c>
      <c r="P3014">
        <v>9999</v>
      </c>
      <c r="Q3014">
        <v>1852</v>
      </c>
      <c r="R3014">
        <v>8899</v>
      </c>
      <c r="S3014">
        <v>8895</v>
      </c>
      <c r="T3014">
        <v>12.712551972131701</v>
      </c>
      <c r="U3014">
        <v>54.868577852726247</v>
      </c>
      <c r="V3014">
        <v>105.27381872416665</v>
      </c>
      <c r="W3014">
        <v>97.124294547498138</v>
      </c>
      <c r="X3014">
        <v>0</v>
      </c>
      <c r="Y3014">
        <v>0</v>
      </c>
      <c r="AA3014">
        <v>1.4153681493563719</v>
      </c>
      <c r="AB3014">
        <v>3.3011039002235161</v>
      </c>
      <c r="AC3014">
        <v>-0.44513977099829954</v>
      </c>
      <c r="AD3014">
        <v>0.72006479693104641</v>
      </c>
      <c r="AE3014">
        <v>0.92364848738033611</v>
      </c>
    </row>
    <row r="3015" spans="1:31">
      <c r="A3015">
        <v>11</v>
      </c>
      <c r="B3015">
        <v>436</v>
      </c>
      <c r="C3015">
        <v>2002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99</v>
      </c>
      <c r="N3015">
        <v>100</v>
      </c>
      <c r="O3015">
        <v>99</v>
      </c>
      <c r="P3015">
        <v>9999</v>
      </c>
      <c r="Q3015">
        <v>1163</v>
      </c>
      <c r="R3015">
        <v>4010</v>
      </c>
      <c r="S3015">
        <v>4007</v>
      </c>
      <c r="T3015">
        <v>12.544887780548629</v>
      </c>
      <c r="U3015">
        <v>54.596206638382817</v>
      </c>
      <c r="V3015">
        <v>111.2182607846886</v>
      </c>
      <c r="W3015">
        <v>102.57756426254102</v>
      </c>
      <c r="X3015">
        <v>0</v>
      </c>
      <c r="Y3015">
        <v>0</v>
      </c>
      <c r="AA3015">
        <v>1.7212621693495238</v>
      </c>
      <c r="AB3015">
        <v>3.5205079359381077</v>
      </c>
      <c r="AC3015">
        <v>-4.0500367315486816</v>
      </c>
      <c r="AD3015">
        <v>0.32447014672362023</v>
      </c>
      <c r="AE3015">
        <v>0.43944509202062626</v>
      </c>
    </row>
    <row r="3016" spans="1:31">
      <c r="A3016">
        <v>11</v>
      </c>
      <c r="B3016">
        <v>437</v>
      </c>
      <c r="C3016">
        <v>2001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99</v>
      </c>
      <c r="N3016">
        <v>40</v>
      </c>
      <c r="O3016">
        <v>99</v>
      </c>
      <c r="P3016">
        <v>9999</v>
      </c>
      <c r="Q3016">
        <v>2552</v>
      </c>
      <c r="R3016">
        <v>12683</v>
      </c>
      <c r="S3016">
        <v>12622</v>
      </c>
      <c r="T3016">
        <v>13.236773633998261</v>
      </c>
      <c r="U3016">
        <v>55.709317065441297</v>
      </c>
      <c r="V3016">
        <v>55.124702899698782</v>
      </c>
      <c r="W3016">
        <v>50.653950419901882</v>
      </c>
      <c r="X3016">
        <v>0</v>
      </c>
      <c r="Y3016">
        <v>0</v>
      </c>
      <c r="AA3016">
        <v>3.4718823834624746</v>
      </c>
      <c r="AB3016">
        <v>2.7061273149305478</v>
      </c>
      <c r="AC3016">
        <v>6.7740389217783514</v>
      </c>
      <c r="AD3016">
        <v>1.0338547277191183</v>
      </c>
      <c r="AE3016">
        <v>0.7072447977205899</v>
      </c>
    </row>
    <row r="3017" spans="1:31">
      <c r="A3017">
        <v>11</v>
      </c>
      <c r="B3017">
        <v>438</v>
      </c>
      <c r="C3017">
        <v>2001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99</v>
      </c>
      <c r="N3017">
        <v>55</v>
      </c>
      <c r="O3017">
        <v>99</v>
      </c>
      <c r="P3017">
        <v>9999</v>
      </c>
      <c r="Q3017">
        <v>3659</v>
      </c>
      <c r="R3017">
        <v>59566</v>
      </c>
      <c r="S3017">
        <v>59440</v>
      </c>
      <c r="T3017">
        <v>13.23523486552731</v>
      </c>
      <c r="U3017">
        <v>55.73329407806191</v>
      </c>
      <c r="V3017">
        <v>65.319037685061204</v>
      </c>
      <c r="W3017">
        <v>60.162480089164518</v>
      </c>
      <c r="X3017">
        <v>0</v>
      </c>
      <c r="Y3017">
        <v>0</v>
      </c>
      <c r="AA3017">
        <v>2.1571015621184166</v>
      </c>
      <c r="AB3017">
        <v>2.6557820279544062</v>
      </c>
      <c r="AC3017">
        <v>-2.4640511445138409</v>
      </c>
      <c r="AD3017">
        <v>4.855522408839942</v>
      </c>
      <c r="AE3017">
        <v>3.9557860675605823</v>
      </c>
    </row>
    <row r="3018" spans="1:31">
      <c r="A3018">
        <v>11</v>
      </c>
      <c r="B3018">
        <v>439</v>
      </c>
      <c r="C3018">
        <v>2001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99</v>
      </c>
      <c r="N3018">
        <v>63</v>
      </c>
      <c r="O3018">
        <v>99</v>
      </c>
      <c r="P3018">
        <v>9999</v>
      </c>
      <c r="Q3018">
        <v>3488</v>
      </c>
      <c r="R3018">
        <v>41131</v>
      </c>
      <c r="S3018">
        <v>41075</v>
      </c>
      <c r="T3018">
        <v>13.166030487953128</v>
      </c>
      <c r="U3018">
        <v>55.624345709068791</v>
      </c>
      <c r="V3018">
        <v>69.541309799145708</v>
      </c>
      <c r="W3018">
        <v>64.099373704198001</v>
      </c>
      <c r="X3018">
        <v>0</v>
      </c>
      <c r="Y3018">
        <v>0</v>
      </c>
      <c r="AA3018">
        <v>0.58222631666803348</v>
      </c>
      <c r="AB3018">
        <v>2.6859643041627081</v>
      </c>
      <c r="AC3018">
        <v>-0.89283692607571397</v>
      </c>
      <c r="AD3018">
        <v>3.3527934089580578</v>
      </c>
      <c r="AE3018">
        <v>2.912457677453637</v>
      </c>
    </row>
    <row r="3019" spans="1:31">
      <c r="A3019">
        <v>11</v>
      </c>
      <c r="B3019">
        <v>440</v>
      </c>
      <c r="C3019">
        <v>2001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99</v>
      </c>
      <c r="N3019">
        <v>65</v>
      </c>
      <c r="O3019">
        <v>99</v>
      </c>
      <c r="P3019">
        <v>9999</v>
      </c>
      <c r="Q3019">
        <v>3620</v>
      </c>
      <c r="R3019">
        <v>61169</v>
      </c>
      <c r="S3019">
        <v>61073</v>
      </c>
      <c r="T3019">
        <v>13.135395380012749</v>
      </c>
      <c r="U3019">
        <v>55.558053476986579</v>
      </c>
      <c r="V3019">
        <v>71.670047320419116</v>
      </c>
      <c r="W3019">
        <v>66.04767530660088</v>
      </c>
      <c r="X3019">
        <v>0</v>
      </c>
      <c r="Y3019">
        <v>0</v>
      </c>
      <c r="AA3019">
        <v>0.55359372275514407</v>
      </c>
      <c r="AB3019">
        <v>2.7043575409550522</v>
      </c>
      <c r="AC3019">
        <v>-0.35332881616219369</v>
      </c>
      <c r="AD3019">
        <v>4.9861909516558196</v>
      </c>
      <c r="AE3019">
        <v>4.4620563938008431</v>
      </c>
    </row>
    <row r="3020" spans="1:31">
      <c r="A3020">
        <v>11</v>
      </c>
      <c r="B3020">
        <v>441</v>
      </c>
      <c r="C3020">
        <v>2001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99</v>
      </c>
      <c r="N3020">
        <v>67</v>
      </c>
      <c r="O3020">
        <v>99</v>
      </c>
      <c r="P3020">
        <v>9999</v>
      </c>
      <c r="Q3020">
        <v>3753</v>
      </c>
      <c r="R3020">
        <v>93986</v>
      </c>
      <c r="S3020">
        <v>93911</v>
      </c>
      <c r="T3020">
        <v>13.091790266635453</v>
      </c>
      <c r="U3020">
        <v>55.494276495831159</v>
      </c>
      <c r="V3020">
        <v>73.763658144414308</v>
      </c>
      <c r="W3020">
        <v>68.029565066924079</v>
      </c>
      <c r="X3020">
        <v>0</v>
      </c>
      <c r="Y3020">
        <v>0</v>
      </c>
      <c r="AA3020">
        <v>0.58077330207409239</v>
      </c>
      <c r="AB3020">
        <v>2.7205627619321779</v>
      </c>
      <c r="AC3020">
        <v>-0.97900098186944517</v>
      </c>
      <c r="AD3020">
        <v>7.6612686619418948</v>
      </c>
      <c r="AE3020">
        <v>7.0671193263819028</v>
      </c>
    </row>
    <row r="3021" spans="1:31">
      <c r="A3021">
        <v>11</v>
      </c>
      <c r="B3021">
        <v>442</v>
      </c>
      <c r="C3021">
        <v>2001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99</v>
      </c>
      <c r="N3021">
        <v>69</v>
      </c>
      <c r="O3021">
        <v>99</v>
      </c>
      <c r="P3021">
        <v>9999</v>
      </c>
      <c r="Q3021">
        <v>3804</v>
      </c>
      <c r="R3021">
        <v>129939</v>
      </c>
      <c r="S3021">
        <v>129851</v>
      </c>
      <c r="T3021">
        <v>13.085463178876243</v>
      </c>
      <c r="U3021">
        <v>55.471294021609367</v>
      </c>
      <c r="V3021">
        <v>75.95479049064339</v>
      </c>
      <c r="W3021">
        <v>70.058782092551098</v>
      </c>
      <c r="X3021">
        <v>0</v>
      </c>
      <c r="Y3021">
        <v>0</v>
      </c>
      <c r="AA3021">
        <v>0.57807613758108523</v>
      </c>
      <c r="AB3021">
        <v>2.7303966368233303</v>
      </c>
      <c r="AC3021">
        <v>-0.35124821690882801</v>
      </c>
      <c r="AD3021">
        <v>10.591977407955095</v>
      </c>
      <c r="AE3021">
        <v>10.063200984321911</v>
      </c>
    </row>
    <row r="3022" spans="1:31">
      <c r="A3022">
        <v>11</v>
      </c>
      <c r="B3022">
        <v>443</v>
      </c>
      <c r="C3022">
        <v>2001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99</v>
      </c>
      <c r="N3022">
        <v>71</v>
      </c>
      <c r="O3022">
        <v>99</v>
      </c>
      <c r="P3022">
        <v>9999</v>
      </c>
      <c r="Q3022">
        <v>3787</v>
      </c>
      <c r="R3022">
        <v>145984</v>
      </c>
      <c r="S3022">
        <v>145908</v>
      </c>
      <c r="T3022">
        <v>13.07162428759316</v>
      </c>
      <c r="U3022">
        <v>55.447912383145528</v>
      </c>
      <c r="V3022">
        <v>78.070728815418249</v>
      </c>
      <c r="W3022">
        <v>72.021812469506415</v>
      </c>
      <c r="X3022">
        <v>0</v>
      </c>
      <c r="Y3022">
        <v>0</v>
      </c>
      <c r="AA3022">
        <v>0.55428708323336251</v>
      </c>
      <c r="AB3022">
        <v>2.7631250191351455</v>
      </c>
      <c r="AC3022">
        <v>0.12915964933443372</v>
      </c>
      <c r="AD3022">
        <v>11.899885561093409</v>
      </c>
      <c r="AE3022">
        <v>11.624423286115359</v>
      </c>
    </row>
    <row r="3023" spans="1:31">
      <c r="A3023">
        <v>11</v>
      </c>
      <c r="B3023">
        <v>444</v>
      </c>
      <c r="C3023">
        <v>2001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99</v>
      </c>
      <c r="N3023">
        <v>73</v>
      </c>
      <c r="O3023">
        <v>99</v>
      </c>
      <c r="P3023">
        <v>9999</v>
      </c>
      <c r="Q3023">
        <v>3813</v>
      </c>
      <c r="R3023">
        <v>167448</v>
      </c>
      <c r="S3023">
        <v>167371</v>
      </c>
      <c r="T3023">
        <v>13.048319478285798</v>
      </c>
      <c r="U3023">
        <v>55.419313979124205</v>
      </c>
      <c r="V3023">
        <v>80.199266300609253</v>
      </c>
      <c r="W3023">
        <v>73.989876723568898</v>
      </c>
      <c r="X3023">
        <v>0</v>
      </c>
      <c r="Y3023">
        <v>0</v>
      </c>
      <c r="AA3023">
        <v>0.5864338093849355</v>
      </c>
      <c r="AB3023">
        <v>2.7897885463424608</v>
      </c>
      <c r="AC3023">
        <v>2.309341086761528E-2</v>
      </c>
      <c r="AD3023">
        <v>13.649523491848212</v>
      </c>
      <c r="AE3023">
        <v>13.698744939063436</v>
      </c>
    </row>
    <row r="3024" spans="1:31">
      <c r="A3024">
        <v>11</v>
      </c>
      <c r="B3024">
        <v>445</v>
      </c>
      <c r="C3024">
        <v>2001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99</v>
      </c>
      <c r="N3024">
        <v>75</v>
      </c>
      <c r="O3024">
        <v>99</v>
      </c>
      <c r="P3024">
        <v>9999</v>
      </c>
      <c r="Q3024">
        <v>3760</v>
      </c>
      <c r="R3024">
        <v>149800</v>
      </c>
      <c r="S3024">
        <v>149742</v>
      </c>
      <c r="T3024">
        <v>13.052736982643529</v>
      </c>
      <c r="U3024">
        <v>55.41934794513228</v>
      </c>
      <c r="V3024">
        <v>82.354332117913614</v>
      </c>
      <c r="W3024">
        <v>75.983620684915394</v>
      </c>
      <c r="X3024">
        <v>0</v>
      </c>
      <c r="Y3024">
        <v>0</v>
      </c>
      <c r="AA3024">
        <v>0.5876032834083702</v>
      </c>
      <c r="AB3024">
        <v>2.8283178813553609</v>
      </c>
      <c r="AC3024">
        <v>-0.46171411130018158</v>
      </c>
      <c r="AD3024">
        <v>12.210946795894023</v>
      </c>
      <c r="AE3024">
        <v>12.586120298714876</v>
      </c>
    </row>
    <row r="3025" spans="1:31">
      <c r="A3025">
        <v>11</v>
      </c>
      <c r="B3025">
        <v>446</v>
      </c>
      <c r="C3025">
        <v>2001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99</v>
      </c>
      <c r="N3025">
        <v>77</v>
      </c>
      <c r="O3025">
        <v>99</v>
      </c>
      <c r="P3025">
        <v>9999</v>
      </c>
      <c r="Q3025">
        <v>3726</v>
      </c>
      <c r="R3025">
        <v>115241</v>
      </c>
      <c r="S3025">
        <v>115189</v>
      </c>
      <c r="T3025">
        <v>13.040775418470858</v>
      </c>
      <c r="U3025">
        <v>55.404266032346875</v>
      </c>
      <c r="V3025">
        <v>84.489985154832127</v>
      </c>
      <c r="W3025">
        <v>77.949031510817989</v>
      </c>
      <c r="X3025">
        <v>0</v>
      </c>
      <c r="Y3025">
        <v>0</v>
      </c>
      <c r="AA3025">
        <v>0.5528134676043559</v>
      </c>
      <c r="AB3025">
        <v>2.8793245544028658</v>
      </c>
      <c r="AC3025">
        <v>0.46389933513577042</v>
      </c>
      <c r="AD3025">
        <v>9.3938699579814617</v>
      </c>
      <c r="AE3025">
        <v>9.9323038356793365</v>
      </c>
    </row>
    <row r="3026" spans="1:31">
      <c r="A3026">
        <v>11</v>
      </c>
      <c r="B3026">
        <v>447</v>
      </c>
      <c r="C3026">
        <v>2001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99</v>
      </c>
      <c r="N3026">
        <v>79</v>
      </c>
      <c r="O3026">
        <v>99</v>
      </c>
      <c r="P3026">
        <v>9999</v>
      </c>
      <c r="Q3026">
        <v>3621</v>
      </c>
      <c r="R3026">
        <v>91606</v>
      </c>
      <c r="S3026">
        <v>91580</v>
      </c>
      <c r="T3026">
        <v>13.007739667707352</v>
      </c>
      <c r="U3026">
        <v>55.349661498143689</v>
      </c>
      <c r="V3026">
        <v>86.591232801920114</v>
      </c>
      <c r="W3026">
        <v>79.900993690760359</v>
      </c>
      <c r="X3026">
        <v>0</v>
      </c>
      <c r="Y3026">
        <v>0</v>
      </c>
      <c r="AA3026">
        <v>0.58397427213205588</v>
      </c>
      <c r="AB3026">
        <v>2.9357633557123046</v>
      </c>
      <c r="AC3026">
        <v>0.32890258015576973</v>
      </c>
      <c r="AD3026">
        <v>7.4672629651847009</v>
      </c>
      <c r="AE3026">
        <v>8.0943333209679498</v>
      </c>
    </row>
    <row r="3027" spans="1:31">
      <c r="A3027">
        <v>11</v>
      </c>
      <c r="B3027">
        <v>448</v>
      </c>
      <c r="C3027">
        <v>2001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99</v>
      </c>
      <c r="N3027">
        <v>81</v>
      </c>
      <c r="O3027">
        <v>99</v>
      </c>
      <c r="P3027">
        <v>9999</v>
      </c>
      <c r="Q3027">
        <v>3518</v>
      </c>
      <c r="R3027">
        <v>58680</v>
      </c>
      <c r="S3027">
        <v>58654</v>
      </c>
      <c r="T3027">
        <v>12.993762781186096</v>
      </c>
      <c r="U3027">
        <v>55.335220104340706</v>
      </c>
      <c r="V3027">
        <v>88.806250213111909</v>
      </c>
      <c r="W3027">
        <v>81.931841577729799</v>
      </c>
      <c r="X3027">
        <v>0</v>
      </c>
      <c r="Y3027">
        <v>0</v>
      </c>
      <c r="AA3027">
        <v>0.58501879167064652</v>
      </c>
      <c r="AB3027">
        <v>2.9965623520114137</v>
      </c>
      <c r="AC3027">
        <v>2.7884758448104632E-2</v>
      </c>
      <c r="AD3027">
        <v>4.7833001200471372</v>
      </c>
      <c r="AE3027">
        <v>5.3159221993865282</v>
      </c>
    </row>
    <row r="3028" spans="1:31">
      <c r="A3028">
        <v>11</v>
      </c>
      <c r="B3028">
        <v>449</v>
      </c>
      <c r="C3028">
        <v>2001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99</v>
      </c>
      <c r="N3028">
        <v>83</v>
      </c>
      <c r="O3028">
        <v>99</v>
      </c>
      <c r="P3028">
        <v>9999</v>
      </c>
      <c r="Q3028">
        <v>3286</v>
      </c>
      <c r="R3028">
        <v>36833</v>
      </c>
      <c r="S3028">
        <v>36816</v>
      </c>
      <c r="T3028">
        <v>12.925691635218421</v>
      </c>
      <c r="U3028">
        <v>55.217812907431558</v>
      </c>
      <c r="V3028">
        <v>90.961380921339114</v>
      </c>
      <c r="W3028">
        <v>83.918617973160067</v>
      </c>
      <c r="X3028">
        <v>0</v>
      </c>
      <c r="Y3028">
        <v>0</v>
      </c>
      <c r="AA3028">
        <v>0.55643192197981206</v>
      </c>
      <c r="AB3028">
        <v>3.0800399310991078</v>
      </c>
      <c r="AC3028">
        <v>-1.1051327276678264</v>
      </c>
      <c r="AD3028">
        <v>3.0024419448141817</v>
      </c>
      <c r="AE3028">
        <v>3.4176154091731528</v>
      </c>
    </row>
    <row r="3029" spans="1:31">
      <c r="A3029">
        <v>11</v>
      </c>
      <c r="B3029">
        <v>450</v>
      </c>
      <c r="C3029">
        <v>2001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99</v>
      </c>
      <c r="N3029">
        <v>85</v>
      </c>
      <c r="O3029">
        <v>99</v>
      </c>
      <c r="P3029">
        <v>9999</v>
      </c>
      <c r="Q3029">
        <v>2971</v>
      </c>
      <c r="R3029">
        <v>23722.5</v>
      </c>
      <c r="S3029">
        <v>23708</v>
      </c>
      <c r="T3029">
        <v>12.883001370007378</v>
      </c>
      <c r="U3029">
        <v>55.130167032225401</v>
      </c>
      <c r="V3029">
        <v>93.110625105451518</v>
      </c>
      <c r="W3029">
        <v>85.888626628144976</v>
      </c>
      <c r="X3029">
        <v>0</v>
      </c>
      <c r="Y3029">
        <v>0</v>
      </c>
      <c r="AA3029">
        <v>0.5823899432954176</v>
      </c>
      <c r="AB3029">
        <v>3.1223186879801448</v>
      </c>
      <c r="AC3029">
        <v>-0.79907061017526704</v>
      </c>
      <c r="AD3029">
        <v>1.9337395551775425</v>
      </c>
      <c r="AE3029">
        <v>2.2524690991243044</v>
      </c>
    </row>
    <row r="3030" spans="1:31">
      <c r="A3030">
        <v>11</v>
      </c>
      <c r="B3030">
        <v>451</v>
      </c>
      <c r="C3030">
        <v>2001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99</v>
      </c>
      <c r="N3030">
        <v>87</v>
      </c>
      <c r="O3030">
        <v>99</v>
      </c>
      <c r="P3030">
        <v>9999</v>
      </c>
      <c r="Q3030">
        <v>2750</v>
      </c>
      <c r="R3030">
        <v>19444</v>
      </c>
      <c r="S3030">
        <v>19441</v>
      </c>
      <c r="T3030">
        <v>12.804412672289653</v>
      </c>
      <c r="U3030">
        <v>55.005400956740914</v>
      </c>
      <c r="V3030">
        <v>95.727848361710144</v>
      </c>
      <c r="W3030">
        <v>88.343173396428682</v>
      </c>
      <c r="X3030">
        <v>0</v>
      </c>
      <c r="Y3030">
        <v>0</v>
      </c>
      <c r="AA3030">
        <v>0.85275602312560395</v>
      </c>
      <c r="AB3030">
        <v>3.2145510502695114</v>
      </c>
      <c r="AC3030">
        <v>-2.1268015045674926</v>
      </c>
      <c r="AD3030">
        <v>1.5849776335070989</v>
      </c>
      <c r="AE3030">
        <v>1.8998523950448123</v>
      </c>
    </row>
    <row r="3031" spans="1:31">
      <c r="A3031">
        <v>11</v>
      </c>
      <c r="B3031">
        <v>452</v>
      </c>
      <c r="C3031">
        <v>2001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99</v>
      </c>
      <c r="N3031">
        <v>90</v>
      </c>
      <c r="O3031">
        <v>99</v>
      </c>
      <c r="P3031">
        <v>9999</v>
      </c>
      <c r="Q3031">
        <v>2298</v>
      </c>
      <c r="R3031">
        <v>12494</v>
      </c>
      <c r="S3031">
        <v>12493</v>
      </c>
      <c r="T3031">
        <v>12.742036177365136</v>
      </c>
      <c r="U3031">
        <v>54.916113023293029</v>
      </c>
      <c r="V3031">
        <v>99.753085728007676</v>
      </c>
      <c r="W3031">
        <v>92.064724765868903</v>
      </c>
      <c r="X3031">
        <v>0</v>
      </c>
      <c r="Y3031">
        <v>0</v>
      </c>
      <c r="AA3031">
        <v>1.3913839531640335</v>
      </c>
      <c r="AB3031">
        <v>3.3413558812229609</v>
      </c>
      <c r="AC3031">
        <v>-1.5013317063760403</v>
      </c>
      <c r="AD3031">
        <v>1.0184483929766353</v>
      </c>
      <c r="AE3031">
        <v>1.272296299238002</v>
      </c>
    </row>
    <row r="3032" spans="1:31">
      <c r="A3032">
        <v>11</v>
      </c>
      <c r="B3032">
        <v>453</v>
      </c>
      <c r="C3032">
        <v>2001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99</v>
      </c>
      <c r="N3032">
        <v>95</v>
      </c>
      <c r="O3032">
        <v>99</v>
      </c>
      <c r="P3032">
        <v>9999</v>
      </c>
      <c r="Q3032">
        <v>1379</v>
      </c>
      <c r="R3032">
        <v>4463</v>
      </c>
      <c r="S3032">
        <v>4462</v>
      </c>
      <c r="T3032">
        <v>12.742325789827465</v>
      </c>
      <c r="U3032">
        <v>54.937696100403407</v>
      </c>
      <c r="V3032">
        <v>105.28112953832375</v>
      </c>
      <c r="W3032">
        <v>97.152617682653357</v>
      </c>
      <c r="X3032">
        <v>0</v>
      </c>
      <c r="Y3032">
        <v>0</v>
      </c>
      <c r="AA3032">
        <v>1.392138735940833</v>
      </c>
      <c r="AB3032">
        <v>3.4897133690972586</v>
      </c>
      <c r="AC3032">
        <v>-0.75634487560483932</v>
      </c>
      <c r="AD3032">
        <v>0.36380143891905903</v>
      </c>
      <c r="AE3032">
        <v>0.47952619633968879</v>
      </c>
    </row>
    <row r="3033" spans="1:31">
      <c r="A3033">
        <v>11</v>
      </c>
      <c r="B3033">
        <v>454</v>
      </c>
      <c r="C3033">
        <v>2001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99</v>
      </c>
      <c r="N3033">
        <v>100</v>
      </c>
      <c r="O3033">
        <v>99</v>
      </c>
      <c r="P3033">
        <v>9999</v>
      </c>
      <c r="Q3033">
        <v>959</v>
      </c>
      <c r="R3033">
        <v>2278</v>
      </c>
      <c r="S3033">
        <v>2277</v>
      </c>
      <c r="T3033">
        <v>12.66461808604039</v>
      </c>
      <c r="U3033">
        <v>54.823891084760653</v>
      </c>
      <c r="V3033">
        <v>111.25015371102327</v>
      </c>
      <c r="W3033">
        <v>102.63970786122071</v>
      </c>
      <c r="X3033">
        <v>0</v>
      </c>
      <c r="Y3033">
        <v>0</v>
      </c>
      <c r="AA3033">
        <v>1.6767359866533045</v>
      </c>
      <c r="AB3033">
        <v>3.6245866800539743</v>
      </c>
      <c r="AC3033">
        <v>-1.3091846707441337</v>
      </c>
      <c r="AD3033">
        <v>0.18569116689617221</v>
      </c>
      <c r="AE3033">
        <v>0.25852747391308079</v>
      </c>
    </row>
    <row r="3034" spans="1:31">
      <c r="A3034">
        <v>11</v>
      </c>
      <c r="B3034">
        <v>455</v>
      </c>
      <c r="C3034">
        <v>2000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99</v>
      </c>
      <c r="N3034">
        <v>40</v>
      </c>
      <c r="O3034">
        <v>99</v>
      </c>
      <c r="P3034">
        <v>9999</v>
      </c>
      <c r="Q3034">
        <v>3939</v>
      </c>
      <c r="R3034">
        <v>34189.5</v>
      </c>
      <c r="S3034">
        <v>34022</v>
      </c>
      <c r="T3034">
        <v>12.913730823790935</v>
      </c>
      <c r="U3034">
        <v>55.173387807889007</v>
      </c>
      <c r="V3034">
        <v>55.619663746986809</v>
      </c>
      <c r="W3034">
        <v>51.095958250542978</v>
      </c>
      <c r="X3034">
        <v>0</v>
      </c>
      <c r="Y3034">
        <v>0</v>
      </c>
      <c r="AA3034">
        <v>3.2688583220895433</v>
      </c>
      <c r="AB3034">
        <v>2.6763375111765</v>
      </c>
      <c r="AC3034">
        <v>2.4508332233261081</v>
      </c>
      <c r="AD3034">
        <v>2.7489332551817633</v>
      </c>
      <c r="AE3034">
        <v>2.0517810287972913</v>
      </c>
    </row>
    <row r="3035" spans="1:31">
      <c r="A3035">
        <v>11</v>
      </c>
      <c r="B3035">
        <v>456</v>
      </c>
      <c r="C3035">
        <v>2000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99</v>
      </c>
      <c r="N3035">
        <v>55</v>
      </c>
      <c r="O3035">
        <v>99</v>
      </c>
      <c r="P3035">
        <v>9999</v>
      </c>
      <c r="Q3035">
        <v>4922</v>
      </c>
      <c r="R3035">
        <v>202403</v>
      </c>
      <c r="S3035">
        <v>202050</v>
      </c>
      <c r="T3035">
        <v>12.799642297792028</v>
      </c>
      <c r="U3035">
        <v>54.988586983419935</v>
      </c>
      <c r="V3035">
        <v>65.325594159860145</v>
      </c>
      <c r="W3035">
        <v>60.191155201684879</v>
      </c>
      <c r="X3035">
        <v>0</v>
      </c>
      <c r="Y3035">
        <v>0</v>
      </c>
      <c r="AA3035">
        <v>2.1165255925754596</v>
      </c>
      <c r="AB3035">
        <v>2.7243879929398158</v>
      </c>
      <c r="AC3035">
        <v>-3.2173050332637576</v>
      </c>
      <c r="AD3035">
        <v>16.273778137982543</v>
      </c>
      <c r="AE3035">
        <v>14.354106185708044</v>
      </c>
    </row>
    <row r="3036" spans="1:31">
      <c r="A3036">
        <v>11</v>
      </c>
      <c r="B3036">
        <v>457</v>
      </c>
      <c r="C3036">
        <v>2000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99</v>
      </c>
      <c r="N3036">
        <v>63</v>
      </c>
      <c r="O3036">
        <v>99</v>
      </c>
      <c r="P3036">
        <v>9999</v>
      </c>
      <c r="Q3036">
        <v>4578</v>
      </c>
      <c r="R3036">
        <v>128173</v>
      </c>
      <c r="S3036">
        <v>128018</v>
      </c>
      <c r="T3036">
        <v>12.74521155001443</v>
      </c>
      <c r="U3036">
        <v>54.903365151775525</v>
      </c>
      <c r="V3036">
        <v>69.503176115861692</v>
      </c>
      <c r="W3036">
        <v>64.073885221614759</v>
      </c>
      <c r="X3036">
        <v>0</v>
      </c>
      <c r="Y3036">
        <v>0</v>
      </c>
      <c r="AA3036">
        <v>0.58272905311336431</v>
      </c>
      <c r="AB3036">
        <v>2.7320396134981153</v>
      </c>
      <c r="AC3036">
        <v>0.34098463205430973</v>
      </c>
      <c r="AD3036">
        <v>10.305474549683735</v>
      </c>
      <c r="AE3036">
        <v>9.6813677736949622</v>
      </c>
    </row>
    <row r="3037" spans="1:31">
      <c r="A3037">
        <v>11</v>
      </c>
      <c r="B3037">
        <v>458</v>
      </c>
      <c r="C3037">
        <v>2000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99</v>
      </c>
      <c r="N3037">
        <v>65</v>
      </c>
      <c r="O3037">
        <v>99</v>
      </c>
      <c r="P3037">
        <v>9999</v>
      </c>
      <c r="Q3037">
        <v>4654</v>
      </c>
      <c r="R3037">
        <v>157111</v>
      </c>
      <c r="S3037">
        <v>156934</v>
      </c>
      <c r="T3037">
        <v>12.747388788818101</v>
      </c>
      <c r="U3037">
        <v>54.902296506811759</v>
      </c>
      <c r="V3037">
        <v>71.598986198018494</v>
      </c>
      <c r="W3037">
        <v>66.011472698079118</v>
      </c>
      <c r="X3037">
        <v>0</v>
      </c>
      <c r="Y3037">
        <v>0</v>
      </c>
      <c r="AA3037">
        <v>0.5536194303200066</v>
      </c>
      <c r="AB3037">
        <v>2.7511415717606438</v>
      </c>
      <c r="AC3037">
        <v>0.24032391431294736</v>
      </c>
      <c r="AD3037">
        <v>12.632172235770103</v>
      </c>
      <c r="AE3037">
        <v>12.227033091790751</v>
      </c>
    </row>
    <row r="3038" spans="1:31">
      <c r="A3038">
        <v>11</v>
      </c>
      <c r="B3038">
        <v>459</v>
      </c>
      <c r="C3038">
        <v>2000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99</v>
      </c>
      <c r="N3038">
        <v>67</v>
      </c>
      <c r="O3038">
        <v>99</v>
      </c>
      <c r="P3038">
        <v>9999</v>
      </c>
      <c r="Q3038">
        <v>4676</v>
      </c>
      <c r="R3038">
        <v>174949.25</v>
      </c>
      <c r="S3038">
        <v>174767.25</v>
      </c>
      <c r="T3038">
        <v>12.753704288529391</v>
      </c>
      <c r="U3038">
        <v>54.921067877419809</v>
      </c>
      <c r="V3038">
        <v>73.718608606581483</v>
      </c>
      <c r="W3038">
        <v>67.971443872343116</v>
      </c>
      <c r="X3038">
        <v>0</v>
      </c>
      <c r="Y3038">
        <v>0</v>
      </c>
      <c r="AA3038">
        <v>0.57924681205070083</v>
      </c>
      <c r="AB3038">
        <v>2.7624456462775475</v>
      </c>
      <c r="AC3038">
        <v>-7.1339632221148946E-2</v>
      </c>
      <c r="AD3038">
        <v>14.066418382664502</v>
      </c>
      <c r="AE3038">
        <v>14.020747540224852</v>
      </c>
    </row>
    <row r="3039" spans="1:31">
      <c r="A3039">
        <v>11</v>
      </c>
      <c r="B3039">
        <v>460</v>
      </c>
      <c r="C3039">
        <v>2000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99</v>
      </c>
      <c r="N3039">
        <v>69</v>
      </c>
      <c r="O3039">
        <v>99</v>
      </c>
      <c r="P3039">
        <v>9999</v>
      </c>
      <c r="Q3039">
        <v>4673</v>
      </c>
      <c r="R3039">
        <v>162826.75</v>
      </c>
      <c r="S3039">
        <v>162679.75</v>
      </c>
      <c r="T3039">
        <v>12.764315445711469</v>
      </c>
      <c r="U3039">
        <v>54.942019519946399</v>
      </c>
      <c r="V3039">
        <v>75.893052454289673</v>
      </c>
      <c r="W3039">
        <v>69.986034470794507</v>
      </c>
      <c r="X3039">
        <v>0</v>
      </c>
      <c r="Y3039">
        <v>0</v>
      </c>
      <c r="AA3039">
        <v>0.57747167232322316</v>
      </c>
      <c r="AB3039">
        <v>2.7939781531255683</v>
      </c>
      <c r="AC3039">
        <v>0.36011193412318426</v>
      </c>
      <c r="AD3039">
        <v>13.091734828183128</v>
      </c>
      <c r="AE3039">
        <v>13.437841183936662</v>
      </c>
    </row>
    <row r="3040" spans="1:31">
      <c r="A3040">
        <v>11</v>
      </c>
      <c r="B3040">
        <v>461</v>
      </c>
      <c r="C3040">
        <v>2000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99</v>
      </c>
      <c r="N3040">
        <v>71</v>
      </c>
      <c r="O3040">
        <v>99</v>
      </c>
      <c r="P3040">
        <v>9999</v>
      </c>
      <c r="Q3040">
        <v>4586</v>
      </c>
      <c r="R3040">
        <v>122923.75</v>
      </c>
      <c r="S3040">
        <v>122812.75</v>
      </c>
      <c r="T3040">
        <v>12.75384130406044</v>
      </c>
      <c r="U3040">
        <v>54.920071409523857</v>
      </c>
      <c r="V3040">
        <v>78.030187419464767</v>
      </c>
      <c r="W3040">
        <v>71.956826051047429</v>
      </c>
      <c r="X3040">
        <v>0</v>
      </c>
      <c r="Y3040">
        <v>0</v>
      </c>
      <c r="AA3040">
        <v>0.55920958867782444</v>
      </c>
      <c r="AB3040">
        <v>2.843387765110589</v>
      </c>
      <c r="AC3040">
        <v>-9.5548321100382388E-2</v>
      </c>
      <c r="AD3040">
        <v>9.8834198870018373</v>
      </c>
      <c r="AE3040">
        <v>10.430378686673299</v>
      </c>
    </row>
    <row r="3041" spans="1:31">
      <c r="A3041">
        <v>11</v>
      </c>
      <c r="B3041">
        <v>462</v>
      </c>
      <c r="C3041">
        <v>2000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99</v>
      </c>
      <c r="N3041">
        <v>73</v>
      </c>
      <c r="O3041">
        <v>99</v>
      </c>
      <c r="P3041">
        <v>9999</v>
      </c>
      <c r="Q3041">
        <v>4520</v>
      </c>
      <c r="R3041">
        <v>97131.75</v>
      </c>
      <c r="S3041">
        <v>97054.75</v>
      </c>
      <c r="T3041">
        <v>12.755880543694516</v>
      </c>
      <c r="U3041">
        <v>54.917013335256648</v>
      </c>
      <c r="V3041">
        <v>80.162228020783715</v>
      </c>
      <c r="W3041">
        <v>73.93104870910274</v>
      </c>
      <c r="X3041">
        <v>0</v>
      </c>
      <c r="Y3041">
        <v>0</v>
      </c>
      <c r="AA3041">
        <v>0.58351523503951885</v>
      </c>
      <c r="AB3041">
        <v>2.873154078169335</v>
      </c>
      <c r="AC3041">
        <v>-1.7240945633471789E-2</v>
      </c>
      <c r="AD3041">
        <v>7.8096695684055391</v>
      </c>
      <c r="AE3041">
        <v>8.4689249318546889</v>
      </c>
    </row>
    <row r="3042" spans="1:31">
      <c r="A3042">
        <v>11</v>
      </c>
      <c r="B3042">
        <v>463</v>
      </c>
      <c r="C3042">
        <v>2000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99</v>
      </c>
      <c r="N3042">
        <v>75</v>
      </c>
      <c r="O3042">
        <v>99</v>
      </c>
      <c r="P3042">
        <v>9999</v>
      </c>
      <c r="Q3042">
        <v>4313</v>
      </c>
      <c r="R3042">
        <v>62016.5</v>
      </c>
      <c r="S3042">
        <v>61983.5</v>
      </c>
      <c r="T3042">
        <v>12.734675449275597</v>
      </c>
      <c r="U3042">
        <v>54.891027450853841</v>
      </c>
      <c r="V3042">
        <v>82.308811215886692</v>
      </c>
      <c r="W3042">
        <v>75.930749457520506</v>
      </c>
      <c r="X3042">
        <v>0</v>
      </c>
      <c r="Y3042">
        <v>0</v>
      </c>
      <c r="AA3042">
        <v>0.58208992298644091</v>
      </c>
      <c r="AB3042">
        <v>2.9070628305646902</v>
      </c>
      <c r="AC3042">
        <v>-0.39795849843866338</v>
      </c>
      <c r="AD3042">
        <v>4.9863033744272309</v>
      </c>
      <c r="AE3042">
        <v>5.5549276087551451</v>
      </c>
    </row>
    <row r="3043" spans="1:31">
      <c r="A3043">
        <v>11</v>
      </c>
      <c r="B3043">
        <v>464</v>
      </c>
      <c r="C3043">
        <v>2000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99</v>
      </c>
      <c r="N3043">
        <v>77</v>
      </c>
      <c r="O3043">
        <v>99</v>
      </c>
      <c r="P3043">
        <v>9999</v>
      </c>
      <c r="Q3043">
        <v>4029</v>
      </c>
      <c r="R3043">
        <v>38282</v>
      </c>
      <c r="S3043">
        <v>38248</v>
      </c>
      <c r="T3043">
        <v>12.692335823624678</v>
      </c>
      <c r="U3043">
        <v>54.825167329010654</v>
      </c>
      <c r="V3043">
        <v>84.491586488183358</v>
      </c>
      <c r="W3043">
        <v>77.916497262602149</v>
      </c>
      <c r="X3043">
        <v>0</v>
      </c>
      <c r="Y3043">
        <v>0</v>
      </c>
      <c r="AA3043">
        <v>0.55101367226462972</v>
      </c>
      <c r="AB3043">
        <v>2.9992673839171786</v>
      </c>
      <c r="AC3043">
        <v>-0.55980603541637641</v>
      </c>
      <c r="AD3043">
        <v>3.0779819206150503</v>
      </c>
      <c r="AE3043">
        <v>3.517408207745246</v>
      </c>
    </row>
    <row r="3044" spans="1:31">
      <c r="A3044">
        <v>11</v>
      </c>
      <c r="B3044">
        <v>465</v>
      </c>
      <c r="C3044">
        <v>2000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99</v>
      </c>
      <c r="N3044">
        <v>79</v>
      </c>
      <c r="O3044">
        <v>99</v>
      </c>
      <c r="P3044">
        <v>9999</v>
      </c>
      <c r="Q3044">
        <v>3656</v>
      </c>
      <c r="R3044">
        <v>25049.25</v>
      </c>
      <c r="S3044">
        <v>25026.25</v>
      </c>
      <c r="T3044">
        <v>12.676786730141622</v>
      </c>
      <c r="U3044">
        <v>54.796064132660689</v>
      </c>
      <c r="V3044">
        <v>86.622730133360889</v>
      </c>
      <c r="W3044">
        <v>79.879548454123977</v>
      </c>
      <c r="X3044">
        <v>0</v>
      </c>
      <c r="Y3044">
        <v>0</v>
      </c>
      <c r="AA3044">
        <v>0.58204680728344882</v>
      </c>
      <c r="AB3044">
        <v>3.0544056643406008</v>
      </c>
      <c r="AC3044">
        <v>0.16905515147756137</v>
      </c>
      <c r="AD3044">
        <v>2.0140311014306076</v>
      </c>
      <c r="AE3044">
        <v>2.3594783745334862</v>
      </c>
    </row>
    <row r="3045" spans="1:31">
      <c r="A3045">
        <v>11</v>
      </c>
      <c r="B3045">
        <v>466</v>
      </c>
      <c r="C3045">
        <v>2000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99</v>
      </c>
      <c r="N3045">
        <v>81</v>
      </c>
      <c r="O3045">
        <v>99</v>
      </c>
      <c r="P3045">
        <v>9999</v>
      </c>
      <c r="Q3045">
        <v>3034</v>
      </c>
      <c r="R3045">
        <v>14202</v>
      </c>
      <c r="S3045">
        <v>14182</v>
      </c>
      <c r="T3045">
        <v>12.610759048021407</v>
      </c>
      <c r="U3045">
        <v>54.700465378648992</v>
      </c>
      <c r="V3045">
        <v>88.882604710196901</v>
      </c>
      <c r="W3045">
        <v>81.923051121139892</v>
      </c>
      <c r="X3045">
        <v>0</v>
      </c>
      <c r="Y3045">
        <v>0</v>
      </c>
      <c r="AA3045">
        <v>0.58241845053097752</v>
      </c>
      <c r="AB3045">
        <v>3.1911395555929678</v>
      </c>
      <c r="AC3045">
        <v>-1.1286044548233003</v>
      </c>
      <c r="AD3045">
        <v>1.1418812819752089</v>
      </c>
      <c r="AE3045">
        <v>1.3712865650575805</v>
      </c>
    </row>
    <row r="3046" spans="1:31">
      <c r="A3046">
        <v>11</v>
      </c>
      <c r="B3046">
        <v>467</v>
      </c>
      <c r="C3046">
        <v>2000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99</v>
      </c>
      <c r="N3046">
        <v>83</v>
      </c>
      <c r="O3046">
        <v>99</v>
      </c>
      <c r="P3046">
        <v>9999</v>
      </c>
      <c r="Q3046">
        <v>2450</v>
      </c>
      <c r="R3046">
        <v>8275</v>
      </c>
      <c r="S3046">
        <v>8263</v>
      </c>
      <c r="T3046">
        <v>12.622960725075529</v>
      </c>
      <c r="U3046">
        <v>54.710758804308362</v>
      </c>
      <c r="V3046">
        <v>91.041510347331055</v>
      </c>
      <c r="W3046">
        <v>83.90928994311912</v>
      </c>
      <c r="X3046">
        <v>0</v>
      </c>
      <c r="Y3046">
        <v>0</v>
      </c>
      <c r="AA3046">
        <v>0.55035763654933589</v>
      </c>
      <c r="AB3046">
        <v>3.2931468037467084</v>
      </c>
      <c r="AC3046">
        <v>-7.24631778634095E-2</v>
      </c>
      <c r="AD3046">
        <v>0.66533358740634063</v>
      </c>
      <c r="AE3046">
        <v>0.81833743810089787</v>
      </c>
    </row>
    <row r="3047" spans="1:31">
      <c r="A3047">
        <v>11</v>
      </c>
      <c r="B3047">
        <v>468</v>
      </c>
      <c r="C3047">
        <v>2000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99</v>
      </c>
      <c r="N3047">
        <v>85</v>
      </c>
      <c r="O3047">
        <v>99</v>
      </c>
      <c r="P3047">
        <v>9999</v>
      </c>
      <c r="Q3047">
        <v>1880</v>
      </c>
      <c r="R3047">
        <v>5183.5</v>
      </c>
      <c r="S3047">
        <v>5177.5</v>
      </c>
      <c r="T3047">
        <v>12.549821549146328</v>
      </c>
      <c r="U3047">
        <v>54.635248672139056</v>
      </c>
      <c r="V3047">
        <v>93.157431192660638</v>
      </c>
      <c r="W3047">
        <v>85.884530507001486</v>
      </c>
      <c r="X3047">
        <v>0</v>
      </c>
      <c r="Y3047">
        <v>0</v>
      </c>
      <c r="AA3047">
        <v>0.58500682748265675</v>
      </c>
      <c r="AB3047">
        <v>3.3464284994668634</v>
      </c>
      <c r="AC3047">
        <v>-0.96746983755383331</v>
      </c>
      <c r="AD3047">
        <v>0.41676817526534943</v>
      </c>
      <c r="AE3047">
        <v>0.52483123614261973</v>
      </c>
    </row>
    <row r="3048" spans="1:31">
      <c r="A3048">
        <v>11</v>
      </c>
      <c r="B3048">
        <v>469</v>
      </c>
      <c r="C3048">
        <v>2000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99</v>
      </c>
      <c r="N3048">
        <v>87</v>
      </c>
      <c r="O3048">
        <v>99</v>
      </c>
      <c r="P3048">
        <v>9999</v>
      </c>
      <c r="Q3048">
        <v>1713</v>
      </c>
      <c r="R3048">
        <v>4331.5</v>
      </c>
      <c r="S3048">
        <v>4320.5</v>
      </c>
      <c r="T3048">
        <v>12.521297472007388</v>
      </c>
      <c r="U3048">
        <v>54.60155074644139</v>
      </c>
      <c r="V3048">
        <v>95.958801064691556</v>
      </c>
      <c r="W3048">
        <v>88.345445434556183</v>
      </c>
      <c r="X3048">
        <v>0</v>
      </c>
      <c r="Y3048">
        <v>0</v>
      </c>
      <c r="AA3048">
        <v>0.84648772532329408</v>
      </c>
      <c r="AB3048">
        <v>3.6082486479941438</v>
      </c>
      <c r="AC3048">
        <v>-0.41682530041228055</v>
      </c>
      <c r="AD3048">
        <v>0.34826494668889002</v>
      </c>
      <c r="AE3048">
        <v>0.45050829892294064</v>
      </c>
    </row>
    <row r="3049" spans="1:31">
      <c r="A3049">
        <v>11</v>
      </c>
      <c r="B3049">
        <v>470</v>
      </c>
      <c r="C3049">
        <v>2000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99</v>
      </c>
      <c r="N3049">
        <v>90</v>
      </c>
      <c r="O3049">
        <v>99</v>
      </c>
      <c r="P3049">
        <v>9999</v>
      </c>
      <c r="Q3049">
        <v>1438</v>
      </c>
      <c r="R3049">
        <v>3259.5</v>
      </c>
      <c r="S3049">
        <v>3249.5</v>
      </c>
      <c r="T3049">
        <v>12.736309249884952</v>
      </c>
      <c r="U3049">
        <v>54.910293891367914</v>
      </c>
      <c r="V3049">
        <v>100.18673642098803</v>
      </c>
      <c r="W3049">
        <v>92.187121034005443</v>
      </c>
      <c r="X3049">
        <v>0</v>
      </c>
      <c r="Y3049">
        <v>0</v>
      </c>
      <c r="AA3049">
        <v>1.4219147284774043</v>
      </c>
      <c r="AB3049">
        <v>3.7131468884427039</v>
      </c>
      <c r="AC3049">
        <v>2.8817163383431592</v>
      </c>
      <c r="AD3049">
        <v>0.26207309101522258</v>
      </c>
      <c r="AE3049">
        <v>0.35356674881212641</v>
      </c>
    </row>
    <row r="3050" spans="1:31">
      <c r="A3050">
        <v>11</v>
      </c>
      <c r="B3050">
        <v>471</v>
      </c>
      <c r="C3050">
        <v>2000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99</v>
      </c>
      <c r="N3050">
        <v>95</v>
      </c>
      <c r="O3050">
        <v>99</v>
      </c>
      <c r="P3050">
        <v>9999</v>
      </c>
      <c r="Q3050">
        <v>980</v>
      </c>
      <c r="R3050">
        <v>1790</v>
      </c>
      <c r="S3050">
        <v>1783</v>
      </c>
      <c r="T3050">
        <v>12.756424581005584</v>
      </c>
      <c r="U3050">
        <v>55.022994952327537</v>
      </c>
      <c r="V3050">
        <v>105.87560291643298</v>
      </c>
      <c r="W3050">
        <v>97.340988053841883</v>
      </c>
      <c r="X3050">
        <v>0</v>
      </c>
      <c r="Y3050">
        <v>0</v>
      </c>
      <c r="AA3050">
        <v>1.4099578615814998</v>
      </c>
      <c r="AB3050">
        <v>3.746604909699681</v>
      </c>
      <c r="AC3050">
        <v>1.743119777834518</v>
      </c>
      <c r="AD3050">
        <v>0.1439211022909184</v>
      </c>
      <c r="AE3050">
        <v>0.20484799368872597</v>
      </c>
    </row>
    <row r="3051" spans="1:31">
      <c r="A3051">
        <v>11</v>
      </c>
      <c r="B3051">
        <v>472</v>
      </c>
      <c r="C3051">
        <v>2000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99</v>
      </c>
      <c r="N3051">
        <v>100</v>
      </c>
      <c r="O3051">
        <v>99</v>
      </c>
      <c r="P3051">
        <v>9999</v>
      </c>
      <c r="Q3051">
        <v>806</v>
      </c>
      <c r="R3051">
        <v>1423.75</v>
      </c>
      <c r="S3051">
        <v>1423.75</v>
      </c>
      <c r="T3051">
        <v>12.68129938542581</v>
      </c>
      <c r="U3051">
        <v>54.841088674275689</v>
      </c>
      <c r="V3051">
        <v>111.29840210711151</v>
      </c>
      <c r="W3051">
        <v>102.72842514486378</v>
      </c>
      <c r="X3051">
        <v>0</v>
      </c>
      <c r="Y3051">
        <v>0</v>
      </c>
      <c r="AA3051">
        <v>1.7371640034822464</v>
      </c>
      <c r="AB3051">
        <v>3.8266012503393942</v>
      </c>
      <c r="AC3051">
        <v>-9.1169506681718744</v>
      </c>
      <c r="AD3051">
        <v>0.11447355831658944</v>
      </c>
      <c r="AE3051">
        <v>0.17262710556067962</v>
      </c>
    </row>
    <row r="3052" spans="1:31">
      <c r="A3052">
        <v>11</v>
      </c>
      <c r="B3052">
        <v>473</v>
      </c>
      <c r="C3052">
        <v>1999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99</v>
      </c>
      <c r="N3052">
        <v>40</v>
      </c>
      <c r="O3052">
        <v>99</v>
      </c>
      <c r="P3052">
        <v>9999</v>
      </c>
      <c r="Q3052">
        <v>5088</v>
      </c>
      <c r="R3052">
        <v>28960.25</v>
      </c>
      <c r="S3052">
        <v>28864.25</v>
      </c>
      <c r="T3052">
        <v>12.779378631054639</v>
      </c>
      <c r="U3052">
        <v>54.942013043817184</v>
      </c>
      <c r="V3052">
        <v>56.285602432074313</v>
      </c>
      <c r="W3052">
        <v>51.780158500567218</v>
      </c>
      <c r="X3052">
        <v>0</v>
      </c>
      <c r="Y3052">
        <v>0</v>
      </c>
      <c r="AA3052">
        <v>2.3920962509917714</v>
      </c>
      <c r="AB3052">
        <v>2.7440049546002681</v>
      </c>
      <c r="AC3052">
        <v>0.47772494945454191</v>
      </c>
      <c r="AD3052">
        <v>2.2307629648016598</v>
      </c>
      <c r="AE3052">
        <v>1.6644543753055872</v>
      </c>
    </row>
    <row r="3053" spans="1:31">
      <c r="A3053">
        <v>11</v>
      </c>
      <c r="B3053">
        <v>474</v>
      </c>
      <c r="C3053">
        <v>1999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99</v>
      </c>
      <c r="N3053">
        <v>55</v>
      </c>
      <c r="O3053">
        <v>99</v>
      </c>
      <c r="P3053">
        <v>9999</v>
      </c>
      <c r="Q3053">
        <v>7466</v>
      </c>
      <c r="R3053">
        <v>167348.5</v>
      </c>
      <c r="S3053">
        <v>167098.5</v>
      </c>
      <c r="T3053">
        <v>12.61780655339008</v>
      </c>
      <c r="U3053">
        <v>54.682292180959131</v>
      </c>
      <c r="V3053">
        <v>65.260286597425505</v>
      </c>
      <c r="W3053">
        <v>60.145923730613902</v>
      </c>
      <c r="X3053">
        <v>0</v>
      </c>
      <c r="Y3053">
        <v>0</v>
      </c>
      <c r="AA3053">
        <v>2.1405664793177515</v>
      </c>
      <c r="AB3053">
        <v>2.8111481095935558</v>
      </c>
      <c r="AC3053">
        <v>-2.5620094554933623</v>
      </c>
      <c r="AD3053">
        <v>12.890594384202853</v>
      </c>
      <c r="AE3053">
        <v>11.192497159216767</v>
      </c>
    </row>
    <row r="3054" spans="1:31">
      <c r="A3054">
        <v>11</v>
      </c>
      <c r="B3054">
        <v>475</v>
      </c>
      <c r="C3054">
        <v>1999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99</v>
      </c>
      <c r="N3054">
        <v>63</v>
      </c>
      <c r="O3054">
        <v>99</v>
      </c>
      <c r="P3054">
        <v>9999</v>
      </c>
      <c r="Q3054">
        <v>6974</v>
      </c>
      <c r="R3054">
        <v>107432.5</v>
      </c>
      <c r="S3054">
        <v>107293.5</v>
      </c>
      <c r="T3054">
        <v>12.559020780490076</v>
      </c>
      <c r="U3054">
        <v>54.591424457213137</v>
      </c>
      <c r="V3054">
        <v>69.517751774340226</v>
      </c>
      <c r="W3054">
        <v>64.081906204013421</v>
      </c>
      <c r="X3054">
        <v>0</v>
      </c>
      <c r="Y3054">
        <v>0</v>
      </c>
      <c r="AA3054">
        <v>0.58444760895490644</v>
      </c>
      <c r="AB3054">
        <v>2.8126246315401526</v>
      </c>
      <c r="AC3054">
        <v>0.29772204087756621</v>
      </c>
      <c r="AD3054">
        <v>8.2753581967025287</v>
      </c>
      <c r="AE3054">
        <v>7.6569723132714973</v>
      </c>
    </row>
    <row r="3055" spans="1:31">
      <c r="A3055">
        <v>11</v>
      </c>
      <c r="B3055">
        <v>476</v>
      </c>
      <c r="C3055">
        <v>1999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99</v>
      </c>
      <c r="N3055">
        <v>65</v>
      </c>
      <c r="O3055">
        <v>99</v>
      </c>
      <c r="P3055">
        <v>9999</v>
      </c>
      <c r="Q3055">
        <v>7059</v>
      </c>
      <c r="R3055">
        <v>142690</v>
      </c>
      <c r="S3055">
        <v>142536</v>
      </c>
      <c r="T3055">
        <v>12.550262807484758</v>
      </c>
      <c r="U3055">
        <v>54.578829208059688</v>
      </c>
      <c r="V3055">
        <v>71.616761379579444</v>
      </c>
      <c r="W3055">
        <v>66.030925655975338</v>
      </c>
      <c r="X3055">
        <v>0</v>
      </c>
      <c r="Y3055">
        <v>0</v>
      </c>
      <c r="AA3055">
        <v>0.55290895935612416</v>
      </c>
      <c r="AB3055">
        <v>2.8282430797420903</v>
      </c>
      <c r="AC3055">
        <v>4.9482850552360527E-2</v>
      </c>
      <c r="AD3055">
        <v>10.991188523840398</v>
      </c>
      <c r="AE3055">
        <v>10.48142170857639</v>
      </c>
    </row>
    <row r="3056" spans="1:31">
      <c r="A3056">
        <v>11</v>
      </c>
      <c r="B3056">
        <v>477</v>
      </c>
      <c r="C3056">
        <v>1999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99</v>
      </c>
      <c r="N3056">
        <v>67</v>
      </c>
      <c r="O3056">
        <v>99</v>
      </c>
      <c r="P3056">
        <v>9999</v>
      </c>
      <c r="Q3056">
        <v>7124</v>
      </c>
      <c r="R3056">
        <v>180427</v>
      </c>
      <c r="S3056">
        <v>180251</v>
      </c>
      <c r="T3056">
        <v>12.571056438337941</v>
      </c>
      <c r="U3056">
        <v>54.610465406571961</v>
      </c>
      <c r="V3056">
        <v>73.738527941586014</v>
      </c>
      <c r="W3056">
        <v>67.994328554064793</v>
      </c>
      <c r="X3056">
        <v>0</v>
      </c>
      <c r="Y3056">
        <v>0</v>
      </c>
      <c r="AA3056">
        <v>0.5816983132796798</v>
      </c>
      <c r="AB3056">
        <v>2.8456776676104805</v>
      </c>
      <c r="AC3056">
        <v>-0.13986337304034235</v>
      </c>
      <c r="AD3056">
        <v>13.898010875260717</v>
      </c>
      <c r="AE3056">
        <v>13.648930252505203</v>
      </c>
    </row>
    <row r="3057" spans="1:31">
      <c r="A3057">
        <v>11</v>
      </c>
      <c r="B3057">
        <v>478</v>
      </c>
      <c r="C3057">
        <v>1999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99</v>
      </c>
      <c r="N3057">
        <v>69</v>
      </c>
      <c r="O3057">
        <v>99</v>
      </c>
      <c r="P3057">
        <v>9999</v>
      </c>
      <c r="Q3057">
        <v>7035</v>
      </c>
      <c r="R3057">
        <v>187062.5</v>
      </c>
      <c r="S3057">
        <v>186938.5</v>
      </c>
      <c r="T3057">
        <v>12.585472769796191</v>
      </c>
      <c r="U3057">
        <v>54.634786306726561</v>
      </c>
      <c r="V3057">
        <v>75.891118736918557</v>
      </c>
      <c r="W3057">
        <v>70.001100907518577</v>
      </c>
      <c r="X3057">
        <v>0</v>
      </c>
      <c r="Y3057">
        <v>0</v>
      </c>
      <c r="AA3057">
        <v>0.57617828201550148</v>
      </c>
      <c r="AB3057">
        <v>2.8667799310806181</v>
      </c>
      <c r="AC3057">
        <v>0.65617291727250671</v>
      </c>
      <c r="AD3057">
        <v>14.40913310842312</v>
      </c>
      <c r="AE3057">
        <v>14.573097349142246</v>
      </c>
    </row>
    <row r="3058" spans="1:31">
      <c r="A3058">
        <v>11</v>
      </c>
      <c r="B3058">
        <v>479</v>
      </c>
      <c r="C3058">
        <v>1999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99</v>
      </c>
      <c r="N3058">
        <v>71</v>
      </c>
      <c r="O3058">
        <v>99</v>
      </c>
      <c r="P3058">
        <v>9999</v>
      </c>
      <c r="Q3058">
        <v>6719</v>
      </c>
      <c r="R3058">
        <v>150536.25</v>
      </c>
      <c r="S3058">
        <v>150409.25</v>
      </c>
      <c r="T3058">
        <v>12.593438457514385</v>
      </c>
      <c r="U3058">
        <v>54.654125328063266</v>
      </c>
      <c r="V3058">
        <v>78.033467356562113</v>
      </c>
      <c r="W3058">
        <v>71.96418414692441</v>
      </c>
      <c r="X3058">
        <v>0</v>
      </c>
      <c r="Y3058">
        <v>0</v>
      </c>
      <c r="AA3058">
        <v>0.55826063048258945</v>
      </c>
      <c r="AB3058">
        <v>2.9300679156421068</v>
      </c>
      <c r="AC3058">
        <v>0.11822383211946157</v>
      </c>
      <c r="AD3058">
        <v>11.595572944298619</v>
      </c>
      <c r="AE3058">
        <v>12.054222238862236</v>
      </c>
    </row>
    <row r="3059" spans="1:31">
      <c r="A3059">
        <v>11</v>
      </c>
      <c r="B3059">
        <v>480</v>
      </c>
      <c r="C3059">
        <v>1999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99</v>
      </c>
      <c r="N3059">
        <v>73</v>
      </c>
      <c r="O3059">
        <v>99</v>
      </c>
      <c r="P3059">
        <v>9999</v>
      </c>
      <c r="Q3059">
        <v>6479</v>
      </c>
      <c r="R3059">
        <v>121851</v>
      </c>
      <c r="S3059">
        <v>121741.5</v>
      </c>
      <c r="T3059">
        <v>12.59185398560537</v>
      </c>
      <c r="U3059">
        <v>54.654756184209965</v>
      </c>
      <c r="V3059">
        <v>80.172936098205952</v>
      </c>
      <c r="W3059">
        <v>73.933104790886645</v>
      </c>
      <c r="X3059">
        <v>0</v>
      </c>
      <c r="Y3059">
        <v>0</v>
      </c>
      <c r="AA3059">
        <v>0.58373934847004338</v>
      </c>
      <c r="AB3059">
        <v>2.9460750176575097</v>
      </c>
      <c r="AC3059">
        <v>-0.17455204680176267</v>
      </c>
      <c r="AD3059">
        <v>9.3859928013068679</v>
      </c>
      <c r="AE3059">
        <v>10.023648649749157</v>
      </c>
    </row>
    <row r="3060" spans="1:31">
      <c r="A3060">
        <v>11</v>
      </c>
      <c r="B3060">
        <v>481</v>
      </c>
      <c r="C3060">
        <v>1999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99</v>
      </c>
      <c r="N3060">
        <v>75</v>
      </c>
      <c r="O3060">
        <v>99</v>
      </c>
      <c r="P3060">
        <v>9999</v>
      </c>
      <c r="Q3060">
        <v>6060</v>
      </c>
      <c r="R3060">
        <v>79609.75</v>
      </c>
      <c r="S3060">
        <v>79536.75</v>
      </c>
      <c r="T3060">
        <v>12.576964504975837</v>
      </c>
      <c r="U3060">
        <v>54.629363156025349</v>
      </c>
      <c r="V3060">
        <v>82.344565248140313</v>
      </c>
      <c r="W3060">
        <v>75.934306893358382</v>
      </c>
      <c r="X3060">
        <v>0</v>
      </c>
      <c r="Y3060">
        <v>0</v>
      </c>
      <c r="AA3060">
        <v>0.58222415848365805</v>
      </c>
      <c r="AB3060">
        <v>3.0264516149516161</v>
      </c>
      <c r="AC3060">
        <v>-0.11034305398726532</v>
      </c>
      <c r="AD3060">
        <v>6.1322150857509516</v>
      </c>
      <c r="AE3060">
        <v>6.7259574641763988</v>
      </c>
    </row>
    <row r="3061" spans="1:31">
      <c r="A3061">
        <v>11</v>
      </c>
      <c r="B3061">
        <v>482</v>
      </c>
      <c r="C3061">
        <v>1999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99</v>
      </c>
      <c r="N3061">
        <v>77</v>
      </c>
      <c r="O3061">
        <v>99</v>
      </c>
      <c r="P3061">
        <v>9999</v>
      </c>
      <c r="Q3061">
        <v>5447</v>
      </c>
      <c r="R3061">
        <v>49211.75</v>
      </c>
      <c r="S3061">
        <v>49147.75</v>
      </c>
      <c r="T3061">
        <v>12.552550965978652</v>
      </c>
      <c r="U3061">
        <v>54.596293828303438</v>
      </c>
      <c r="V3061">
        <v>84.5309500434917</v>
      </c>
      <c r="W3061">
        <v>77.920455243627003</v>
      </c>
      <c r="X3061">
        <v>0</v>
      </c>
      <c r="Y3061">
        <v>0</v>
      </c>
      <c r="AA3061">
        <v>0.55556508289695827</v>
      </c>
      <c r="AB3061">
        <v>3.1208971870824844</v>
      </c>
      <c r="AC3061">
        <v>4.8401752286691843E-2</v>
      </c>
      <c r="AD3061">
        <v>3.7907044771049314</v>
      </c>
      <c r="AE3061">
        <v>4.2648460995567437</v>
      </c>
    </row>
    <row r="3062" spans="1:31">
      <c r="A3062">
        <v>11</v>
      </c>
      <c r="B3062">
        <v>483</v>
      </c>
      <c r="C3062">
        <v>1999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99</v>
      </c>
      <c r="N3062">
        <v>79</v>
      </c>
      <c r="O3062">
        <v>99</v>
      </c>
      <c r="P3062">
        <v>9999</v>
      </c>
      <c r="Q3062">
        <v>4896</v>
      </c>
      <c r="R3062">
        <v>32441.5</v>
      </c>
      <c r="S3062">
        <v>32394.5</v>
      </c>
      <c r="T3062">
        <v>12.518101814034493</v>
      </c>
      <c r="U3062">
        <v>54.538270385404928</v>
      </c>
      <c r="V3062">
        <v>86.654731513067802</v>
      </c>
      <c r="W3062">
        <v>79.866700356543461</v>
      </c>
      <c r="X3062">
        <v>0</v>
      </c>
      <c r="Y3062">
        <v>0</v>
      </c>
      <c r="AA3062">
        <v>0.57958023907179179</v>
      </c>
      <c r="AB3062">
        <v>3.169479404267296</v>
      </c>
      <c r="AC3062">
        <v>-1.7455018923151493</v>
      </c>
      <c r="AD3062">
        <v>2.4989182318043888</v>
      </c>
      <c r="AE3062">
        <v>2.8812786790622158</v>
      </c>
    </row>
    <row r="3063" spans="1:31">
      <c r="A3063">
        <v>11</v>
      </c>
      <c r="B3063">
        <v>484</v>
      </c>
      <c r="C3063">
        <v>1999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99</v>
      </c>
      <c r="N3063">
        <v>81</v>
      </c>
      <c r="O3063">
        <v>99</v>
      </c>
      <c r="P3063">
        <v>9999</v>
      </c>
      <c r="Q3063">
        <v>4123</v>
      </c>
      <c r="R3063">
        <v>18695.75</v>
      </c>
      <c r="S3063">
        <v>18663.75</v>
      </c>
      <c r="T3063">
        <v>12.489897436583179</v>
      </c>
      <c r="U3063">
        <v>54.480208961221607</v>
      </c>
      <c r="V3063">
        <v>88.90737927801257</v>
      </c>
      <c r="W3063">
        <v>81.920794218739061</v>
      </c>
      <c r="X3063">
        <v>0</v>
      </c>
      <c r="Y3063">
        <v>0</v>
      </c>
      <c r="AA3063">
        <v>0.58311453489258547</v>
      </c>
      <c r="AB3063">
        <v>3.2810837162512327</v>
      </c>
      <c r="AC3063">
        <v>-0.39375595328494506</v>
      </c>
      <c r="AD3063">
        <v>1.4401045121913878</v>
      </c>
      <c r="AE3063">
        <v>1.7027124236434603</v>
      </c>
    </row>
    <row r="3064" spans="1:31">
      <c r="A3064">
        <v>11</v>
      </c>
      <c r="B3064">
        <v>485</v>
      </c>
      <c r="C3064">
        <v>1999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99</v>
      </c>
      <c r="N3064">
        <v>83</v>
      </c>
      <c r="O3064">
        <v>99</v>
      </c>
      <c r="P3064">
        <v>9999</v>
      </c>
      <c r="Q3064">
        <v>3318</v>
      </c>
      <c r="R3064">
        <v>11031.5</v>
      </c>
      <c r="S3064">
        <v>11013.5</v>
      </c>
      <c r="T3064">
        <v>12.392693650002265</v>
      </c>
      <c r="U3064">
        <v>54.320969718981267</v>
      </c>
      <c r="V3064">
        <v>91.050438098696404</v>
      </c>
      <c r="W3064">
        <v>83.902690398144998</v>
      </c>
      <c r="X3064">
        <v>0</v>
      </c>
      <c r="Y3064">
        <v>0</v>
      </c>
      <c r="AA3064">
        <v>0.55160017212006318</v>
      </c>
      <c r="AB3064">
        <v>3.4030205117493058</v>
      </c>
      <c r="AC3064">
        <v>0.56512182813144396</v>
      </c>
      <c r="AD3064">
        <v>0.84973926834918612</v>
      </c>
      <c r="AE3064">
        <v>1.0290808234808524</v>
      </c>
    </row>
    <row r="3065" spans="1:31">
      <c r="A3065">
        <v>11</v>
      </c>
      <c r="B3065">
        <v>486</v>
      </c>
      <c r="C3065">
        <v>1999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99</v>
      </c>
      <c r="N3065">
        <v>85</v>
      </c>
      <c r="O3065">
        <v>99</v>
      </c>
      <c r="P3065">
        <v>9999</v>
      </c>
      <c r="Q3065">
        <v>2627</v>
      </c>
      <c r="R3065">
        <v>6857</v>
      </c>
      <c r="S3065">
        <v>6836</v>
      </c>
      <c r="T3065">
        <v>12.374216129502697</v>
      </c>
      <c r="U3065">
        <v>54.334844938560558</v>
      </c>
      <c r="V3065">
        <v>93.327472205967808</v>
      </c>
      <c r="W3065">
        <v>85.877129783498873</v>
      </c>
      <c r="X3065">
        <v>0</v>
      </c>
      <c r="Y3065">
        <v>0</v>
      </c>
      <c r="AA3065">
        <v>0.58357324078101458</v>
      </c>
      <c r="AB3065">
        <v>3.5654365251573208</v>
      </c>
      <c r="AC3065">
        <v>-0.19376905861404373</v>
      </c>
      <c r="AD3065">
        <v>0.52818403327474683</v>
      </c>
      <c r="AE3065">
        <v>0.65377425899619723</v>
      </c>
    </row>
    <row r="3066" spans="1:31">
      <c r="A3066">
        <v>11</v>
      </c>
      <c r="B3066">
        <v>487</v>
      </c>
      <c r="C3066">
        <v>1999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99</v>
      </c>
      <c r="N3066">
        <v>87</v>
      </c>
      <c r="O3066">
        <v>99</v>
      </c>
      <c r="P3066">
        <v>9999</v>
      </c>
      <c r="Q3066">
        <v>2384</v>
      </c>
      <c r="R3066">
        <v>5850.75</v>
      </c>
      <c r="S3066">
        <v>5825.75</v>
      </c>
      <c r="T3066">
        <v>12.34730590095287</v>
      </c>
      <c r="U3066">
        <v>54.28502767883964</v>
      </c>
      <c r="V3066">
        <v>96.115401450456972</v>
      </c>
      <c r="W3066">
        <v>88.33428849504331</v>
      </c>
      <c r="X3066">
        <v>0</v>
      </c>
      <c r="Y3066">
        <v>0</v>
      </c>
      <c r="AA3066">
        <v>0.86124814837383556</v>
      </c>
      <c r="AB3066">
        <v>3.9499879879310695</v>
      </c>
      <c r="AC3066">
        <v>0.16539529313433471</v>
      </c>
      <c r="AD3066">
        <v>0.45067416256121107</v>
      </c>
      <c r="AE3066">
        <v>0.57309867101867951</v>
      </c>
    </row>
    <row r="3067" spans="1:31">
      <c r="A3067">
        <v>11</v>
      </c>
      <c r="B3067">
        <v>488</v>
      </c>
      <c r="C3067">
        <v>1999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99</v>
      </c>
      <c r="N3067">
        <v>90</v>
      </c>
      <c r="O3067">
        <v>99</v>
      </c>
      <c r="P3067">
        <v>9999</v>
      </c>
      <c r="Q3067">
        <v>1890</v>
      </c>
      <c r="R3067">
        <v>4313.75</v>
      </c>
      <c r="S3067">
        <v>4286.75</v>
      </c>
      <c r="T3067">
        <v>12.330570849029264</v>
      </c>
      <c r="U3067">
        <v>54.242024843996035</v>
      </c>
      <c r="V3067">
        <v>100.47562838980592</v>
      </c>
      <c r="W3067">
        <v>92.155351630022849</v>
      </c>
      <c r="X3067">
        <v>0</v>
      </c>
      <c r="Y3067">
        <v>0</v>
      </c>
      <c r="AA3067">
        <v>1.4392486690165478</v>
      </c>
      <c r="AB3067">
        <v>4.0025720009338492</v>
      </c>
      <c r="AC3067">
        <v>1.6774282097858639</v>
      </c>
      <c r="AD3067">
        <v>0.33228144575454838</v>
      </c>
      <c r="AE3067">
        <v>0.43994355447161343</v>
      </c>
    </row>
    <row r="3068" spans="1:31">
      <c r="A3068">
        <v>11</v>
      </c>
      <c r="B3068">
        <v>489</v>
      </c>
      <c r="C3068">
        <v>1999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99</v>
      </c>
      <c r="N3068">
        <v>95</v>
      </c>
      <c r="O3068">
        <v>99</v>
      </c>
      <c r="P3068">
        <v>9999</v>
      </c>
      <c r="Q3068">
        <v>1216</v>
      </c>
      <c r="R3068">
        <v>2221</v>
      </c>
      <c r="S3068">
        <v>2213</v>
      </c>
      <c r="T3068">
        <v>12.461053579468704</v>
      </c>
      <c r="U3068">
        <v>54.492544057840043</v>
      </c>
      <c r="V3068">
        <v>105.76904654315412</v>
      </c>
      <c r="W3068">
        <v>97.274440307274915</v>
      </c>
      <c r="X3068">
        <v>0</v>
      </c>
      <c r="Y3068">
        <v>0</v>
      </c>
      <c r="AA3068">
        <v>1.4186727051770205</v>
      </c>
      <c r="AB3068">
        <v>4.1153788358941847</v>
      </c>
      <c r="AC3068">
        <v>1.7454085756320838</v>
      </c>
      <c r="AD3068">
        <v>0.17108017178113061</v>
      </c>
      <c r="AE3068">
        <v>0.23973331832575015</v>
      </c>
    </row>
    <row r="3069" spans="1:31">
      <c r="A3069">
        <v>11</v>
      </c>
      <c r="B3069">
        <v>490</v>
      </c>
      <c r="C3069">
        <v>1999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99</v>
      </c>
      <c r="N3069">
        <v>100</v>
      </c>
      <c r="O3069">
        <v>99</v>
      </c>
      <c r="P3069">
        <v>9999</v>
      </c>
      <c r="Q3069">
        <v>953</v>
      </c>
      <c r="R3069">
        <v>1706</v>
      </c>
      <c r="S3069">
        <v>1698</v>
      </c>
      <c r="T3069">
        <v>12.495896834701052</v>
      </c>
      <c r="U3069">
        <v>54.47820965842169</v>
      </c>
      <c r="V3069">
        <v>111.86760895170794</v>
      </c>
      <c r="W3069">
        <v>102.76740706713773</v>
      </c>
      <c r="X3069">
        <v>0</v>
      </c>
      <c r="Y3069">
        <v>0</v>
      </c>
      <c r="AA3069">
        <v>1.7296339299969081</v>
      </c>
      <c r="AB3069">
        <v>4.2263471766774749</v>
      </c>
      <c r="AC3069">
        <v>1.1317992048318528</v>
      </c>
      <c r="AD3069">
        <v>0.13141052366438941</v>
      </c>
      <c r="AE3069">
        <v>0.1943306606390022</v>
      </c>
    </row>
    <row r="3070" spans="1:31">
      <c r="A3070">
        <v>11</v>
      </c>
      <c r="B3070">
        <v>491</v>
      </c>
      <c r="C3070">
        <v>1998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99</v>
      </c>
      <c r="N3070">
        <v>40</v>
      </c>
      <c r="O3070">
        <v>99</v>
      </c>
      <c r="P3070">
        <v>9999</v>
      </c>
      <c r="Q3070">
        <v>3569</v>
      </c>
      <c r="R3070">
        <v>17978</v>
      </c>
      <c r="S3070">
        <v>17637</v>
      </c>
      <c r="T3070">
        <v>12.703304038268998</v>
      </c>
      <c r="U3070">
        <v>54.805068889266877</v>
      </c>
      <c r="V3070">
        <v>57.176985881952973</v>
      </c>
      <c r="W3070">
        <v>51.774925384135905</v>
      </c>
      <c r="X3070">
        <v>0</v>
      </c>
      <c r="Y3070">
        <v>0</v>
      </c>
      <c r="AA3070">
        <v>2.4062252775474686</v>
      </c>
      <c r="AB3070">
        <v>2.796066243840468</v>
      </c>
      <c r="AC3070">
        <v>1.206111848216336</v>
      </c>
      <c r="AD3070">
        <v>1.4630777938596795</v>
      </c>
      <c r="AE3070">
        <v>1.0626623376595461</v>
      </c>
    </row>
    <row r="3071" spans="1:31">
      <c r="A3071">
        <v>11</v>
      </c>
      <c r="B3071">
        <v>492</v>
      </c>
      <c r="C3071">
        <v>1998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99</v>
      </c>
      <c r="N3071">
        <v>55</v>
      </c>
      <c r="O3071">
        <v>99</v>
      </c>
      <c r="P3071">
        <v>9999</v>
      </c>
      <c r="Q3071">
        <v>5246</v>
      </c>
      <c r="R3071">
        <v>101802.25</v>
      </c>
      <c r="S3071">
        <v>100096.25</v>
      </c>
      <c r="T3071">
        <v>12.591588103406359</v>
      </c>
      <c r="U3071">
        <v>54.629848770558354</v>
      </c>
      <c r="V3071">
        <v>66.266269715399915</v>
      </c>
      <c r="W3071">
        <v>60.140192601619695</v>
      </c>
      <c r="X3071">
        <v>0</v>
      </c>
      <c r="Y3071">
        <v>0</v>
      </c>
      <c r="AA3071">
        <v>2.1472192485629122</v>
      </c>
      <c r="AB3071">
        <v>2.8176179242983399</v>
      </c>
      <c r="AC3071">
        <v>-2.8866147467102805</v>
      </c>
      <c r="AD3071">
        <v>8.2848265290884147</v>
      </c>
      <c r="AE3071">
        <v>7.0054125206314009</v>
      </c>
    </row>
    <row r="3072" spans="1:31">
      <c r="A3072">
        <v>11</v>
      </c>
      <c r="B3072">
        <v>493</v>
      </c>
      <c r="C3072">
        <v>1998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99</v>
      </c>
      <c r="N3072">
        <v>63</v>
      </c>
      <c r="O3072">
        <v>99</v>
      </c>
      <c r="P3072">
        <v>9999</v>
      </c>
      <c r="Q3072">
        <v>4886</v>
      </c>
      <c r="R3072">
        <v>66668</v>
      </c>
      <c r="S3072">
        <v>65485</v>
      </c>
      <c r="T3072">
        <v>12.501424971500571</v>
      </c>
      <c r="U3072">
        <v>54.491776742765509</v>
      </c>
      <c r="V3072">
        <v>70.691069710618279</v>
      </c>
      <c r="W3072">
        <v>64.089897921658192</v>
      </c>
      <c r="X3072">
        <v>0</v>
      </c>
      <c r="Y3072">
        <v>0</v>
      </c>
      <c r="AA3072">
        <v>0.58319708041225904</v>
      </c>
      <c r="AB3072">
        <v>2.8283969489801581</v>
      </c>
      <c r="AC3072">
        <v>-0.34293865000466101</v>
      </c>
      <c r="AD3072">
        <v>5.4255462432438044</v>
      </c>
      <c r="AE3072">
        <v>4.8840770194889913</v>
      </c>
    </row>
    <row r="3073" spans="1:31">
      <c r="A3073">
        <v>11</v>
      </c>
      <c r="B3073">
        <v>494</v>
      </c>
      <c r="C3073">
        <v>1998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99</v>
      </c>
      <c r="N3073">
        <v>65</v>
      </c>
      <c r="O3073">
        <v>99</v>
      </c>
      <c r="P3073">
        <v>9999</v>
      </c>
      <c r="Q3073">
        <v>5041</v>
      </c>
      <c r="R3073">
        <v>95444.75</v>
      </c>
      <c r="S3073">
        <v>93644.75</v>
      </c>
      <c r="T3073">
        <v>12.462445550960112</v>
      </c>
      <c r="U3073">
        <v>54.419377487792957</v>
      </c>
      <c r="V3073">
        <v>72.928653234695332</v>
      </c>
      <c r="W3073">
        <v>66.043534351898955</v>
      </c>
      <c r="X3073">
        <v>0</v>
      </c>
      <c r="Y3073">
        <v>0</v>
      </c>
      <c r="AA3073">
        <v>0.55248664420267346</v>
      </c>
      <c r="AB3073">
        <v>2.8677403882422223</v>
      </c>
      <c r="AC3073">
        <v>-0.46922580392995938</v>
      </c>
      <c r="AD3073">
        <v>7.7674432231331982</v>
      </c>
      <c r="AE3073">
        <v>7.1972209173573489</v>
      </c>
    </row>
    <row r="3074" spans="1:31">
      <c r="A3074">
        <v>11</v>
      </c>
      <c r="B3074">
        <v>495</v>
      </c>
      <c r="C3074">
        <v>1998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99</v>
      </c>
      <c r="N3074">
        <v>67</v>
      </c>
      <c r="O3074">
        <v>99</v>
      </c>
      <c r="P3074">
        <v>9999</v>
      </c>
      <c r="Q3074">
        <v>5159</v>
      </c>
      <c r="R3074">
        <v>133883.75</v>
      </c>
      <c r="S3074">
        <v>131360.75</v>
      </c>
      <c r="T3074">
        <v>12.446738308420557</v>
      </c>
      <c r="U3074">
        <v>54.395685164708631</v>
      </c>
      <c r="V3074">
        <v>75.110506753345916</v>
      </c>
      <c r="W3074">
        <v>68.020634865432157</v>
      </c>
      <c r="X3074">
        <v>0</v>
      </c>
      <c r="Y3074">
        <v>0</v>
      </c>
      <c r="AA3074">
        <v>0.57928405615766443</v>
      </c>
      <c r="AB3074">
        <v>2.850815790675274</v>
      </c>
      <c r="AC3074">
        <v>-9.2697907432107013E-2</v>
      </c>
      <c r="AD3074">
        <v>10.895669239273602</v>
      </c>
      <c r="AE3074">
        <v>10.398181473634518</v>
      </c>
    </row>
    <row r="3075" spans="1:31">
      <c r="A3075">
        <v>11</v>
      </c>
      <c r="B3075">
        <v>496</v>
      </c>
      <c r="C3075">
        <v>1998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99</v>
      </c>
      <c r="N3075">
        <v>69</v>
      </c>
      <c r="O3075">
        <v>99</v>
      </c>
      <c r="P3075">
        <v>9999</v>
      </c>
      <c r="Q3075">
        <v>5241</v>
      </c>
      <c r="R3075">
        <v>163908.75</v>
      </c>
      <c r="S3075">
        <v>160685.5</v>
      </c>
      <c r="T3075">
        <v>12.448060277440955</v>
      </c>
      <c r="U3075">
        <v>54.402705906880193</v>
      </c>
      <c r="V3075">
        <v>77.397228748088395</v>
      </c>
      <c r="W3075">
        <v>70.032188947976891</v>
      </c>
      <c r="X3075">
        <v>0</v>
      </c>
      <c r="Y3075">
        <v>0</v>
      </c>
      <c r="AA3075">
        <v>0.57707238951941653</v>
      </c>
      <c r="AB3075">
        <v>2.8681919615155955</v>
      </c>
      <c r="AC3075">
        <v>-6.9167809289765778E-2</v>
      </c>
      <c r="AD3075">
        <v>13.33915075894414</v>
      </c>
      <c r="AE3075">
        <v>13.095602426504129</v>
      </c>
    </row>
    <row r="3076" spans="1:31">
      <c r="A3076">
        <v>11</v>
      </c>
      <c r="B3076">
        <v>497</v>
      </c>
      <c r="C3076">
        <v>1998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99</v>
      </c>
      <c r="N3076">
        <v>71</v>
      </c>
      <c r="O3076">
        <v>99</v>
      </c>
      <c r="P3076">
        <v>9999</v>
      </c>
      <c r="Q3076">
        <v>5176</v>
      </c>
      <c r="R3076">
        <v>161392.5</v>
      </c>
      <c r="S3076">
        <v>158118.5</v>
      </c>
      <c r="T3076">
        <v>12.449971343154109</v>
      </c>
      <c r="U3076">
        <v>54.405196102922808</v>
      </c>
      <c r="V3076">
        <v>79.614430316503018</v>
      </c>
      <c r="W3076">
        <v>71.993184516048146</v>
      </c>
      <c r="X3076">
        <v>0</v>
      </c>
      <c r="Y3076">
        <v>0</v>
      </c>
      <c r="AA3076">
        <v>0.55855747924057619</v>
      </c>
      <c r="AB3076">
        <v>2.8990718110012725</v>
      </c>
      <c r="AC3076">
        <v>0.21625954657681287</v>
      </c>
      <c r="AD3076">
        <v>13.134374393453019</v>
      </c>
      <c r="AE3076">
        <v>13.247232613665449</v>
      </c>
    </row>
    <row r="3077" spans="1:31">
      <c r="A3077">
        <v>11</v>
      </c>
      <c r="B3077">
        <v>498</v>
      </c>
      <c r="C3077">
        <v>1998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99</v>
      </c>
      <c r="N3077">
        <v>73</v>
      </c>
      <c r="O3077">
        <v>99</v>
      </c>
      <c r="P3077">
        <v>9999</v>
      </c>
      <c r="Q3077">
        <v>5167</v>
      </c>
      <c r="R3077">
        <v>158070</v>
      </c>
      <c r="S3077">
        <v>154729</v>
      </c>
      <c r="T3077">
        <v>12.450439678623397</v>
      </c>
      <c r="U3077">
        <v>54.406342702402256</v>
      </c>
      <c r="V3077">
        <v>81.866395439765398</v>
      </c>
      <c r="W3077">
        <v>73.965441837667598</v>
      </c>
      <c r="X3077">
        <v>0</v>
      </c>
      <c r="Y3077">
        <v>0</v>
      </c>
      <c r="AA3077">
        <v>0.58359653050454352</v>
      </c>
      <c r="AB3077">
        <v>2.927150252528516</v>
      </c>
      <c r="AC3077">
        <v>-0.1462997486395326</v>
      </c>
      <c r="AD3077">
        <v>12.863984140360415</v>
      </c>
      <c r="AE3077">
        <v>13.31838812108596</v>
      </c>
    </row>
    <row r="3078" spans="1:31">
      <c r="A3078">
        <v>11</v>
      </c>
      <c r="B3078">
        <v>499</v>
      </c>
      <c r="C3078">
        <v>1998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99</v>
      </c>
      <c r="N3078">
        <v>75</v>
      </c>
      <c r="O3078">
        <v>99</v>
      </c>
      <c r="P3078">
        <v>9999</v>
      </c>
      <c r="Q3078">
        <v>5087</v>
      </c>
      <c r="R3078">
        <v>117938.75</v>
      </c>
      <c r="S3078">
        <v>115374.75</v>
      </c>
      <c r="T3078">
        <v>12.447528908013696</v>
      </c>
      <c r="U3078">
        <v>54.40357617242941</v>
      </c>
      <c r="V3078">
        <v>84.122007631656018</v>
      </c>
      <c r="W3078">
        <v>75.957017387255291</v>
      </c>
      <c r="X3078">
        <v>0</v>
      </c>
      <c r="Y3078">
        <v>0</v>
      </c>
      <c r="AA3078">
        <v>0.58428598992122738</v>
      </c>
      <c r="AB3078">
        <v>2.979298799700588</v>
      </c>
      <c r="AC3078">
        <v>-0.31426464969070567</v>
      </c>
      <c r="AD3078">
        <v>9.5980401691271684</v>
      </c>
      <c r="AE3078">
        <v>10.198346607981312</v>
      </c>
    </row>
    <row r="3079" spans="1:31">
      <c r="A3079">
        <v>11</v>
      </c>
      <c r="B3079">
        <v>500</v>
      </c>
      <c r="C3079">
        <v>1998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99</v>
      </c>
      <c r="N3079">
        <v>77</v>
      </c>
      <c r="O3079">
        <v>99</v>
      </c>
      <c r="P3079">
        <v>9999</v>
      </c>
      <c r="Q3079">
        <v>4959</v>
      </c>
      <c r="R3079">
        <v>78649</v>
      </c>
      <c r="S3079">
        <v>76905.5</v>
      </c>
      <c r="T3079">
        <v>12.433279507686049</v>
      </c>
      <c r="U3079">
        <v>54.36898531314403</v>
      </c>
      <c r="V3079">
        <v>86.344108028683777</v>
      </c>
      <c r="W3079">
        <v>77.928593977022643</v>
      </c>
      <c r="X3079">
        <v>0</v>
      </c>
      <c r="Y3079">
        <v>0</v>
      </c>
      <c r="AA3079">
        <v>0.55337100826480246</v>
      </c>
      <c r="AB3079">
        <v>3.0313234652533194</v>
      </c>
      <c r="AC3079">
        <v>0.31024820613532794</v>
      </c>
      <c r="AD3079">
        <v>6.400578785697518</v>
      </c>
      <c r="AE3079">
        <v>6.9743756091171818</v>
      </c>
    </row>
    <row r="3080" spans="1:31">
      <c r="A3080">
        <v>11</v>
      </c>
      <c r="B3080">
        <v>501</v>
      </c>
      <c r="C3080">
        <v>1998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99</v>
      </c>
      <c r="N3080">
        <v>79</v>
      </c>
      <c r="O3080">
        <v>99</v>
      </c>
      <c r="P3080">
        <v>9999</v>
      </c>
      <c r="Q3080">
        <v>4762</v>
      </c>
      <c r="R3080">
        <v>54032.25</v>
      </c>
      <c r="S3080">
        <v>52933.25</v>
      </c>
      <c r="T3080">
        <v>12.414160061814938</v>
      </c>
      <c r="U3080">
        <v>54.356949554391619</v>
      </c>
      <c r="V3080">
        <v>88.331621428876346</v>
      </c>
      <c r="W3080">
        <v>79.871972591897261</v>
      </c>
      <c r="X3080">
        <v>0</v>
      </c>
      <c r="Y3080">
        <v>0</v>
      </c>
      <c r="AA3080">
        <v>0.57933596325377046</v>
      </c>
      <c r="AB3080">
        <v>3.1199652474564159</v>
      </c>
      <c r="AC3080">
        <v>-0.12703981576277382</v>
      </c>
      <c r="AD3080">
        <v>4.3972291204402438</v>
      </c>
      <c r="AE3080">
        <v>4.9201014996975028</v>
      </c>
    </row>
    <row r="3081" spans="1:31">
      <c r="A3081">
        <v>11</v>
      </c>
      <c r="B3081">
        <v>502</v>
      </c>
      <c r="C3081">
        <v>1998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99</v>
      </c>
      <c r="N3081">
        <v>81</v>
      </c>
      <c r="O3081">
        <v>99</v>
      </c>
      <c r="P3081">
        <v>9999</v>
      </c>
      <c r="Q3081">
        <v>4461</v>
      </c>
      <c r="R3081">
        <v>31174.75</v>
      </c>
      <c r="S3081">
        <v>30536.75</v>
      </c>
      <c r="T3081">
        <v>12.360387813855764</v>
      </c>
      <c r="U3081">
        <v>54.277911041613777</v>
      </c>
      <c r="V3081">
        <v>90.615500994701563</v>
      </c>
      <c r="W3081">
        <v>81.926872506079008</v>
      </c>
      <c r="X3081">
        <v>0</v>
      </c>
      <c r="Y3081">
        <v>0</v>
      </c>
      <c r="AA3081">
        <v>0.58298867655917141</v>
      </c>
      <c r="AB3081">
        <v>3.2418554315907042</v>
      </c>
      <c r="AC3081">
        <v>-0.57138628735220509</v>
      </c>
      <c r="AD3081">
        <v>2.5370499751989688</v>
      </c>
      <c r="AE3081">
        <v>2.9113893039837375</v>
      </c>
    </row>
    <row r="3082" spans="1:31">
      <c r="A3082">
        <v>11</v>
      </c>
      <c r="B3082">
        <v>503</v>
      </c>
      <c r="C3082">
        <v>1998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99</v>
      </c>
      <c r="N3082">
        <v>83</v>
      </c>
      <c r="O3082">
        <v>99</v>
      </c>
      <c r="P3082">
        <v>9999</v>
      </c>
      <c r="Q3082">
        <v>3803</v>
      </c>
      <c r="R3082">
        <v>18217.25</v>
      </c>
      <c r="S3082">
        <v>17872.25</v>
      </c>
      <c r="T3082">
        <v>12.298124030794989</v>
      </c>
      <c r="U3082">
        <v>54.171970512946032</v>
      </c>
      <c r="V3082">
        <v>92.6529340178203</v>
      </c>
      <c r="W3082">
        <v>83.899862071087881</v>
      </c>
      <c r="X3082">
        <v>0</v>
      </c>
      <c r="Y3082">
        <v>0</v>
      </c>
      <c r="AA3082">
        <v>0.54702069230181405</v>
      </c>
      <c r="AB3082">
        <v>3.4044040121658745</v>
      </c>
      <c r="AC3082">
        <v>3.8011630738387446E-2</v>
      </c>
      <c r="AD3082">
        <v>1.4825483335293275</v>
      </c>
      <c r="AE3082">
        <v>1.744984484852522</v>
      </c>
    </row>
    <row r="3083" spans="1:31">
      <c r="A3083">
        <v>11</v>
      </c>
      <c r="B3083">
        <v>504</v>
      </c>
      <c r="C3083">
        <v>1998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99</v>
      </c>
      <c r="N3083">
        <v>85</v>
      </c>
      <c r="O3083">
        <v>99</v>
      </c>
      <c r="P3083">
        <v>9999</v>
      </c>
      <c r="Q3083">
        <v>3253</v>
      </c>
      <c r="R3083">
        <v>11068</v>
      </c>
      <c r="S3083">
        <v>10865.25</v>
      </c>
      <c r="T3083">
        <v>12.243404409107336</v>
      </c>
      <c r="U3083">
        <v>54.082234647154912</v>
      </c>
      <c r="V3083">
        <v>94.775766779410091</v>
      </c>
      <c r="W3083">
        <v>85.876484066174015</v>
      </c>
      <c r="X3083">
        <v>0</v>
      </c>
      <c r="Y3083">
        <v>0</v>
      </c>
      <c r="AA3083">
        <v>0.58653894626782577</v>
      </c>
      <c r="AB3083">
        <v>3.4286886573217497</v>
      </c>
      <c r="AC3083">
        <v>0.72238486892671372</v>
      </c>
      <c r="AD3083">
        <v>0.90073117267988301</v>
      </c>
      <c r="AE3083">
        <v>1.0858380873095657</v>
      </c>
    </row>
    <row r="3084" spans="1:31">
      <c r="A3084">
        <v>11</v>
      </c>
      <c r="B3084">
        <v>505</v>
      </c>
      <c r="C3084">
        <v>1998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99</v>
      </c>
      <c r="N3084">
        <v>87</v>
      </c>
      <c r="O3084">
        <v>99</v>
      </c>
      <c r="P3084">
        <v>9999</v>
      </c>
      <c r="Q3084">
        <v>2839</v>
      </c>
      <c r="R3084">
        <v>8680.5</v>
      </c>
      <c r="S3084">
        <v>8514.5</v>
      </c>
      <c r="T3084">
        <v>12.217498991993549</v>
      </c>
      <c r="U3084">
        <v>54.048270597216487</v>
      </c>
      <c r="V3084">
        <v>97.543836983969101</v>
      </c>
      <c r="W3084">
        <v>88.311636185331551</v>
      </c>
      <c r="X3084">
        <v>0</v>
      </c>
      <c r="Y3084">
        <v>0</v>
      </c>
      <c r="AA3084">
        <v>0.86030188932401985</v>
      </c>
      <c r="AB3084">
        <v>3.5635962577923777</v>
      </c>
      <c r="AC3084">
        <v>0.61454508417525877</v>
      </c>
      <c r="AD3084">
        <v>0.70643268381349122</v>
      </c>
      <c r="AE3084">
        <v>0.87504053836199391</v>
      </c>
    </row>
    <row r="3085" spans="1:31">
      <c r="A3085">
        <v>11</v>
      </c>
      <c r="B3085">
        <v>506</v>
      </c>
      <c r="C3085">
        <v>1998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99</v>
      </c>
      <c r="N3085">
        <v>90</v>
      </c>
      <c r="O3085">
        <v>99</v>
      </c>
      <c r="P3085">
        <v>9999</v>
      </c>
      <c r="Q3085">
        <v>2237</v>
      </c>
      <c r="R3085">
        <v>5722.25</v>
      </c>
      <c r="S3085">
        <v>5607.25</v>
      </c>
      <c r="T3085">
        <v>12.20044562890471</v>
      </c>
      <c r="U3085">
        <v>53.999019127023047</v>
      </c>
      <c r="V3085">
        <v>101.84539658477848</v>
      </c>
      <c r="W3085">
        <v>92.11549053457594</v>
      </c>
      <c r="X3085">
        <v>0</v>
      </c>
      <c r="Y3085">
        <v>0</v>
      </c>
      <c r="AA3085">
        <v>1.428834181756909</v>
      </c>
      <c r="AB3085">
        <v>3.8431041233837777</v>
      </c>
      <c r="AC3085">
        <v>-0.39039851500069528</v>
      </c>
      <c r="AD3085">
        <v>0.46568566614270512</v>
      </c>
      <c r="AE3085">
        <v>0.60108194214674382</v>
      </c>
    </row>
    <row r="3086" spans="1:31">
      <c r="A3086">
        <v>11</v>
      </c>
      <c r="B3086">
        <v>507</v>
      </c>
      <c r="C3086">
        <v>1998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99</v>
      </c>
      <c r="N3086">
        <v>95</v>
      </c>
      <c r="O3086">
        <v>99</v>
      </c>
      <c r="P3086">
        <v>9999</v>
      </c>
      <c r="Q3086">
        <v>1321</v>
      </c>
      <c r="R3086">
        <v>2403.75</v>
      </c>
      <c r="S3086">
        <v>2364.75</v>
      </c>
      <c r="T3086">
        <v>12.319084763390538</v>
      </c>
      <c r="U3086">
        <v>54.279733587059951</v>
      </c>
      <c r="V3086">
        <v>107.08984036367463</v>
      </c>
      <c r="W3086">
        <v>97.23543000317126</v>
      </c>
      <c r="X3086">
        <v>0</v>
      </c>
      <c r="Y3086">
        <v>0</v>
      </c>
      <c r="AA3086">
        <v>1.4187558416459276</v>
      </c>
      <c r="AB3086">
        <v>4.3358474038874757</v>
      </c>
      <c r="AC3086">
        <v>7.0902895117374287</v>
      </c>
      <c r="AD3086">
        <v>0.19562093931417313</v>
      </c>
      <c r="AE3086">
        <v>0.2675844460450047</v>
      </c>
    </row>
    <row r="3087" spans="1:31">
      <c r="A3087">
        <v>11</v>
      </c>
      <c r="B3087">
        <v>508</v>
      </c>
      <c r="C3087">
        <v>1998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99</v>
      </c>
      <c r="N3087">
        <v>100</v>
      </c>
      <c r="O3087">
        <v>99</v>
      </c>
      <c r="P3087">
        <v>9999</v>
      </c>
      <c r="Q3087">
        <v>1010</v>
      </c>
      <c r="R3087">
        <v>1807</v>
      </c>
      <c r="S3087">
        <v>1777</v>
      </c>
      <c r="T3087">
        <v>12.355285002767015</v>
      </c>
      <c r="U3087">
        <v>54.352279122115938</v>
      </c>
      <c r="V3087">
        <v>113.20039392234096</v>
      </c>
      <c r="W3087">
        <v>102.74948193584686</v>
      </c>
      <c r="X3087">
        <v>0</v>
      </c>
      <c r="Y3087">
        <v>0</v>
      </c>
      <c r="AA3087">
        <v>1.757528578741858</v>
      </c>
      <c r="AB3087">
        <v>4.3231505210248109</v>
      </c>
      <c r="AC3087">
        <v>-4.3818411023392905</v>
      </c>
      <c r="AD3087">
        <v>0.14705648979332742</v>
      </c>
      <c r="AE3087">
        <v>0.21248005047710672</v>
      </c>
    </row>
    <row r="3088" spans="1:31">
      <c r="A3088">
        <v>11</v>
      </c>
      <c r="B3088">
        <v>509</v>
      </c>
      <c r="C3088">
        <v>1997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99</v>
      </c>
      <c r="N3088">
        <v>40</v>
      </c>
      <c r="O3088">
        <v>99</v>
      </c>
      <c r="P3088">
        <v>9999</v>
      </c>
      <c r="Q3088">
        <v>3975</v>
      </c>
      <c r="R3088">
        <v>21634.5</v>
      </c>
      <c r="S3088">
        <v>21530.5</v>
      </c>
      <c r="T3088">
        <v>12.54297534031293</v>
      </c>
      <c r="U3088">
        <v>54.56101809061564</v>
      </c>
      <c r="V3088">
        <v>56.409275214230895</v>
      </c>
      <c r="W3088">
        <v>51.822519946122469</v>
      </c>
      <c r="X3088">
        <v>0</v>
      </c>
      <c r="Y3088">
        <v>0</v>
      </c>
      <c r="AA3088">
        <v>2.3834128287441159</v>
      </c>
      <c r="AB3088">
        <v>2.791397162802383</v>
      </c>
      <c r="AC3088">
        <v>-1.0809856530505031</v>
      </c>
      <c r="AD3088">
        <v>1.7066289493083595</v>
      </c>
      <c r="AE3088">
        <v>1.2576666360858872</v>
      </c>
    </row>
    <row r="3089" spans="1:31">
      <c r="A3089">
        <v>11</v>
      </c>
      <c r="B3089">
        <v>510</v>
      </c>
      <c r="C3089">
        <v>1997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99</v>
      </c>
      <c r="N3089">
        <v>55</v>
      </c>
      <c r="O3089">
        <v>99</v>
      </c>
      <c r="P3089">
        <v>9999</v>
      </c>
      <c r="Q3089">
        <v>5623</v>
      </c>
      <c r="R3089">
        <v>135339.25</v>
      </c>
      <c r="S3089">
        <v>135048.25</v>
      </c>
      <c r="T3089">
        <v>12.419316643176316</v>
      </c>
      <c r="U3089">
        <v>54.345132202749753</v>
      </c>
      <c r="V3089">
        <v>65.323469945001136</v>
      </c>
      <c r="W3089">
        <v>60.165079220944101</v>
      </c>
      <c r="X3089">
        <v>0</v>
      </c>
      <c r="Y3089">
        <v>0</v>
      </c>
      <c r="AA3089">
        <v>2.1310887700360581</v>
      </c>
      <c r="AB3089">
        <v>2.8333362346715569</v>
      </c>
      <c r="AC3089">
        <v>-2.5678503628110199</v>
      </c>
      <c r="AD3089">
        <v>10.676183042255722</v>
      </c>
      <c r="AE3089">
        <v>9.1585421977799992</v>
      </c>
    </row>
    <row r="3090" spans="1:31">
      <c r="A3090">
        <v>11</v>
      </c>
      <c r="B3090">
        <v>511</v>
      </c>
      <c r="C3090">
        <v>1997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99</v>
      </c>
      <c r="N3090">
        <v>63</v>
      </c>
      <c r="O3090">
        <v>99</v>
      </c>
      <c r="P3090">
        <v>9999</v>
      </c>
      <c r="Q3090">
        <v>5284</v>
      </c>
      <c r="R3090">
        <v>89702.25</v>
      </c>
      <c r="S3090">
        <v>89586.25</v>
      </c>
      <c r="T3090">
        <v>12.349567597245329</v>
      </c>
      <c r="U3090">
        <v>54.245512006585841</v>
      </c>
      <c r="V3090">
        <v>69.522148767249277</v>
      </c>
      <c r="W3090">
        <v>64.086046014875777</v>
      </c>
      <c r="X3090">
        <v>0</v>
      </c>
      <c r="Y3090">
        <v>0</v>
      </c>
      <c r="AA3090">
        <v>0.5825242657272266</v>
      </c>
      <c r="AB3090">
        <v>2.8480934670415161</v>
      </c>
      <c r="AC3090">
        <v>6.8427145203875855E-2</v>
      </c>
      <c r="AD3090">
        <v>7.0761264031105764</v>
      </c>
      <c r="AE3090">
        <v>6.471392363892094</v>
      </c>
    </row>
    <row r="3091" spans="1:31">
      <c r="A3091">
        <v>11</v>
      </c>
      <c r="B3091">
        <v>512</v>
      </c>
      <c r="C3091">
        <v>1997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99</v>
      </c>
      <c r="N3091">
        <v>65</v>
      </c>
      <c r="O3091">
        <v>99</v>
      </c>
      <c r="P3091">
        <v>9999</v>
      </c>
      <c r="Q3091">
        <v>5404</v>
      </c>
      <c r="R3091">
        <v>124307.5</v>
      </c>
      <c r="S3091">
        <v>124165.5</v>
      </c>
      <c r="T3091">
        <v>12.337485670615203</v>
      </c>
      <c r="U3091">
        <v>54.217902718549027</v>
      </c>
      <c r="V3091">
        <v>71.6289581244353</v>
      </c>
      <c r="W3091">
        <v>66.038082239429073</v>
      </c>
      <c r="X3091">
        <v>0</v>
      </c>
      <c r="Y3091">
        <v>0</v>
      </c>
      <c r="AA3091">
        <v>0.55269551824001362</v>
      </c>
      <c r="AB3091">
        <v>2.8404567695927243</v>
      </c>
      <c r="AC3091">
        <v>0.64641745092300973</v>
      </c>
      <c r="AD3091">
        <v>9.8059478202014816</v>
      </c>
      <c r="AE3091">
        <v>9.2424751493107529</v>
      </c>
    </row>
    <row r="3092" spans="1:31">
      <c r="A3092">
        <v>11</v>
      </c>
      <c r="B3092">
        <v>513</v>
      </c>
      <c r="C3092">
        <v>1997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99</v>
      </c>
      <c r="N3092">
        <v>67</v>
      </c>
      <c r="O3092">
        <v>99</v>
      </c>
      <c r="P3092">
        <v>9999</v>
      </c>
      <c r="Q3092">
        <v>5548</v>
      </c>
      <c r="R3092">
        <v>165906.25</v>
      </c>
      <c r="S3092">
        <v>165766.25</v>
      </c>
      <c r="T3092">
        <v>12.341144471651916</v>
      </c>
      <c r="U3092">
        <v>54.22495833741791</v>
      </c>
      <c r="V3092">
        <v>73.737468272334269</v>
      </c>
      <c r="W3092">
        <v>68.002304134881896</v>
      </c>
      <c r="X3092">
        <v>0</v>
      </c>
      <c r="Y3092">
        <v>0</v>
      </c>
      <c r="AA3092">
        <v>0.57990282683814542</v>
      </c>
      <c r="AB3092">
        <v>2.8637632242391056</v>
      </c>
      <c r="AC3092">
        <v>-0.1502626561435666</v>
      </c>
      <c r="AD3092">
        <v>13.087448710217016</v>
      </c>
      <c r="AE3092">
        <v>12.706110800215248</v>
      </c>
    </row>
    <row r="3093" spans="1:31">
      <c r="A3093">
        <v>11</v>
      </c>
      <c r="B3093">
        <v>514</v>
      </c>
      <c r="C3093">
        <v>1997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99</v>
      </c>
      <c r="N3093">
        <v>69</v>
      </c>
      <c r="O3093">
        <v>99</v>
      </c>
      <c r="P3093">
        <v>9999</v>
      </c>
      <c r="Q3093">
        <v>5561</v>
      </c>
      <c r="R3093">
        <v>185112.25</v>
      </c>
      <c r="S3093">
        <v>184963.25</v>
      </c>
      <c r="T3093">
        <v>12.368036151038089</v>
      </c>
      <c r="U3093">
        <v>54.271116018992963</v>
      </c>
      <c r="V3093">
        <v>75.916192540956644</v>
      </c>
      <c r="W3093">
        <v>70.014206774049413</v>
      </c>
      <c r="X3093">
        <v>0</v>
      </c>
      <c r="Y3093">
        <v>0</v>
      </c>
      <c r="AA3093">
        <v>0.57627860757080085</v>
      </c>
      <c r="AB3093">
        <v>2.874270848277706</v>
      </c>
      <c r="AC3093">
        <v>-0.17477499636841748</v>
      </c>
      <c r="AD3093">
        <v>14.602506400499498</v>
      </c>
      <c r="AE3093">
        <v>14.597030575173671</v>
      </c>
    </row>
    <row r="3094" spans="1:31">
      <c r="A3094">
        <v>11</v>
      </c>
      <c r="B3094">
        <v>515</v>
      </c>
      <c r="C3094">
        <v>1997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99</v>
      </c>
      <c r="N3094">
        <v>71</v>
      </c>
      <c r="O3094">
        <v>99</v>
      </c>
      <c r="P3094">
        <v>9999</v>
      </c>
      <c r="Q3094">
        <v>5502</v>
      </c>
      <c r="R3094">
        <v>159787</v>
      </c>
      <c r="S3094">
        <v>159645</v>
      </c>
      <c r="T3094">
        <v>12.366844611889579</v>
      </c>
      <c r="U3094">
        <v>54.269729712800306</v>
      </c>
      <c r="V3094">
        <v>78.046600269346868</v>
      </c>
      <c r="W3094">
        <v>71.972956791009778</v>
      </c>
      <c r="X3094">
        <v>0</v>
      </c>
      <c r="Y3094">
        <v>0</v>
      </c>
      <c r="AA3094">
        <v>0.55910354671707851</v>
      </c>
      <c r="AB3094">
        <v>2.9014134088928181</v>
      </c>
      <c r="AC3094">
        <v>3.5878830017995307E-2</v>
      </c>
      <c r="AD3094">
        <v>12.604734101695662</v>
      </c>
      <c r="AE3094">
        <v>12.95142523951521</v>
      </c>
    </row>
    <row r="3095" spans="1:31">
      <c r="A3095">
        <v>11</v>
      </c>
      <c r="B3095">
        <v>516</v>
      </c>
      <c r="C3095">
        <v>1997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99</v>
      </c>
      <c r="N3095">
        <v>73</v>
      </c>
      <c r="O3095">
        <v>99</v>
      </c>
      <c r="P3095">
        <v>9999</v>
      </c>
      <c r="Q3095">
        <v>5484</v>
      </c>
      <c r="R3095">
        <v>136904.5</v>
      </c>
      <c r="S3095">
        <v>136780.5</v>
      </c>
      <c r="T3095">
        <v>12.384538126942502</v>
      </c>
      <c r="U3095">
        <v>54.301234459590333</v>
      </c>
      <c r="V3095">
        <v>80.186974020419029</v>
      </c>
      <c r="W3095">
        <v>73.94549747515282</v>
      </c>
      <c r="X3095">
        <v>0</v>
      </c>
      <c r="Y3095">
        <v>0</v>
      </c>
      <c r="AA3095">
        <v>0.5840360785847486</v>
      </c>
      <c r="AB3095">
        <v>2.9348827985012647</v>
      </c>
      <c r="AC3095">
        <v>8.2500560845992055E-2</v>
      </c>
      <c r="AD3095">
        <v>10.799657167514217</v>
      </c>
      <c r="AE3095">
        <v>11.400629157138408</v>
      </c>
    </row>
    <row r="3096" spans="1:31">
      <c r="A3096">
        <v>11</v>
      </c>
      <c r="B3096">
        <v>517</v>
      </c>
      <c r="C3096">
        <v>1997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99</v>
      </c>
      <c r="N3096">
        <v>75</v>
      </c>
      <c r="O3096">
        <v>99</v>
      </c>
      <c r="P3096">
        <v>9999</v>
      </c>
      <c r="Q3096">
        <v>5374</v>
      </c>
      <c r="R3096">
        <v>93222</v>
      </c>
      <c r="S3096">
        <v>93113</v>
      </c>
      <c r="T3096">
        <v>12.372229731179337</v>
      </c>
      <c r="U3096">
        <v>54.280669723883882</v>
      </c>
      <c r="V3096">
        <v>82.373440872917499</v>
      </c>
      <c r="W3096">
        <v>75.941746326509701</v>
      </c>
      <c r="X3096">
        <v>0</v>
      </c>
      <c r="Y3096">
        <v>0</v>
      </c>
      <c r="AA3096">
        <v>0.58167929975332888</v>
      </c>
      <c r="AB3096">
        <v>2.9881558162444808</v>
      </c>
      <c r="AC3096">
        <v>-0.41524651555580816</v>
      </c>
      <c r="AD3096">
        <v>7.3537804854479596</v>
      </c>
      <c r="AE3096">
        <v>7.9704675172292818</v>
      </c>
    </row>
    <row r="3097" spans="1:31">
      <c r="A3097">
        <v>11</v>
      </c>
      <c r="B3097">
        <v>518</v>
      </c>
      <c r="C3097">
        <v>1997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99</v>
      </c>
      <c r="N3097">
        <v>77</v>
      </c>
      <c r="O3097">
        <v>99</v>
      </c>
      <c r="P3097">
        <v>9999</v>
      </c>
      <c r="Q3097">
        <v>5137</v>
      </c>
      <c r="R3097">
        <v>58334.5</v>
      </c>
      <c r="S3097">
        <v>58248.5</v>
      </c>
      <c r="T3097">
        <v>12.350495847225917</v>
      </c>
      <c r="U3097">
        <v>54.254959355176553</v>
      </c>
      <c r="V3097">
        <v>84.548548031278912</v>
      </c>
      <c r="W3097">
        <v>77.923064175042995</v>
      </c>
      <c r="X3097">
        <v>0</v>
      </c>
      <c r="Y3097">
        <v>0</v>
      </c>
      <c r="AA3097">
        <v>0.55609218637518687</v>
      </c>
      <c r="AB3097">
        <v>3.053290865147305</v>
      </c>
      <c r="AC3097">
        <v>0.11871710203273377</v>
      </c>
      <c r="AD3097">
        <v>4.6016938890858814</v>
      </c>
      <c r="AE3097">
        <v>5.1161546652203045</v>
      </c>
    </row>
    <row r="3098" spans="1:31">
      <c r="A3098">
        <v>11</v>
      </c>
      <c r="B3098">
        <v>519</v>
      </c>
      <c r="C3098">
        <v>1997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99</v>
      </c>
      <c r="N3098">
        <v>79</v>
      </c>
      <c r="O3098">
        <v>99</v>
      </c>
      <c r="P3098">
        <v>9999</v>
      </c>
      <c r="Q3098">
        <v>4877</v>
      </c>
      <c r="R3098">
        <v>39258.25</v>
      </c>
      <c r="S3098">
        <v>39196.25</v>
      </c>
      <c r="T3098">
        <v>12.315424146516976</v>
      </c>
      <c r="U3098">
        <v>54.185897885639569</v>
      </c>
      <c r="V3098">
        <v>86.676044264440989</v>
      </c>
      <c r="W3098">
        <v>79.875499855216731</v>
      </c>
      <c r="X3098">
        <v>0</v>
      </c>
      <c r="Y3098">
        <v>0</v>
      </c>
      <c r="AA3098">
        <v>0.58002088018731046</v>
      </c>
      <c r="AB3098">
        <v>3.1822240768551278</v>
      </c>
      <c r="AC3098">
        <v>0.14312861294782503</v>
      </c>
      <c r="AD3098">
        <v>3.0968714760768639</v>
      </c>
      <c r="AE3098">
        <v>3.5289946909995904</v>
      </c>
    </row>
    <row r="3099" spans="1:31">
      <c r="A3099">
        <v>11</v>
      </c>
      <c r="B3099">
        <v>520</v>
      </c>
      <c r="C3099">
        <v>1997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99</v>
      </c>
      <c r="N3099">
        <v>81</v>
      </c>
      <c r="O3099">
        <v>99</v>
      </c>
      <c r="P3099">
        <v>9999</v>
      </c>
      <c r="Q3099">
        <v>4254</v>
      </c>
      <c r="R3099">
        <v>22173</v>
      </c>
      <c r="S3099">
        <v>22129</v>
      </c>
      <c r="T3099">
        <v>12.239435349298695</v>
      </c>
      <c r="U3099">
        <v>54.078539473089606</v>
      </c>
      <c r="V3099">
        <v>88.930810248995229</v>
      </c>
      <c r="W3099">
        <v>81.920335491887499</v>
      </c>
      <c r="X3099">
        <v>0</v>
      </c>
      <c r="Y3099">
        <v>0</v>
      </c>
      <c r="AA3099">
        <v>0.58142949021704171</v>
      </c>
      <c r="AB3099">
        <v>3.2966091889479858</v>
      </c>
      <c r="AC3099">
        <v>-1.0762025944409483</v>
      </c>
      <c r="AD3099">
        <v>1.7491083081658576</v>
      </c>
      <c r="AE3099">
        <v>2.0433671539975298</v>
      </c>
    </row>
    <row r="3100" spans="1:31">
      <c r="A3100">
        <v>11</v>
      </c>
      <c r="B3100">
        <v>521</v>
      </c>
      <c r="C3100">
        <v>1997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99</v>
      </c>
      <c r="N3100">
        <v>83</v>
      </c>
      <c r="O3100">
        <v>99</v>
      </c>
      <c r="P3100">
        <v>9999</v>
      </c>
      <c r="Q3100">
        <v>3579</v>
      </c>
      <c r="R3100">
        <v>13038.5</v>
      </c>
      <c r="S3100">
        <v>12995</v>
      </c>
      <c r="T3100">
        <v>12.223568662039339</v>
      </c>
      <c r="U3100">
        <v>54.03886110042324</v>
      </c>
      <c r="V3100">
        <v>91.198645632935325</v>
      </c>
      <c r="W3100">
        <v>83.895479492109487</v>
      </c>
      <c r="X3100">
        <v>0</v>
      </c>
      <c r="Y3100">
        <v>0</v>
      </c>
      <c r="AA3100">
        <v>0.54836545027028738</v>
      </c>
      <c r="AB3100">
        <v>3.420986034998803</v>
      </c>
      <c r="AC3100">
        <v>-1.8694144930101684</v>
      </c>
      <c r="AD3100">
        <v>1.0285368996536572</v>
      </c>
      <c r="AE3100">
        <v>1.2288750914229871</v>
      </c>
    </row>
    <row r="3101" spans="1:31">
      <c r="A3101">
        <v>11</v>
      </c>
      <c r="B3101">
        <v>522</v>
      </c>
      <c r="C3101">
        <v>1997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99</v>
      </c>
      <c r="N3101">
        <v>85</v>
      </c>
      <c r="O3101">
        <v>99</v>
      </c>
      <c r="P3101">
        <v>9999</v>
      </c>
      <c r="Q3101">
        <v>2792</v>
      </c>
      <c r="R3101">
        <v>7851.25</v>
      </c>
      <c r="S3101">
        <v>7815.25</v>
      </c>
      <c r="T3101">
        <v>12.179716605636044</v>
      </c>
      <c r="U3101">
        <v>53.986372796775555</v>
      </c>
      <c r="V3101">
        <v>93.477240011515022</v>
      </c>
      <c r="W3101">
        <v>85.883943878954383</v>
      </c>
      <c r="X3101">
        <v>0</v>
      </c>
      <c r="Y3101">
        <v>0</v>
      </c>
      <c r="AA3101">
        <v>0.58318193846159194</v>
      </c>
      <c r="AB3101">
        <v>3.6177616267315438</v>
      </c>
      <c r="AC3101">
        <v>5.3099480688923312E-2</v>
      </c>
      <c r="AD3101">
        <v>0.6193427413740672</v>
      </c>
      <c r="AE3101">
        <v>0.75656762252467424</v>
      </c>
    </row>
    <row r="3102" spans="1:31">
      <c r="A3102">
        <v>11</v>
      </c>
      <c r="B3102">
        <v>523</v>
      </c>
      <c r="C3102">
        <v>1997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99</v>
      </c>
      <c r="N3102">
        <v>87</v>
      </c>
      <c r="O3102">
        <v>99</v>
      </c>
      <c r="P3102">
        <v>9999</v>
      </c>
      <c r="Q3102">
        <v>2502</v>
      </c>
      <c r="R3102">
        <v>6474.25</v>
      </c>
      <c r="S3102">
        <v>6457.25</v>
      </c>
      <c r="T3102">
        <v>12.10564930300807</v>
      </c>
      <c r="U3102">
        <v>53.884238646482643</v>
      </c>
      <c r="V3102">
        <v>95.955151186650752</v>
      </c>
      <c r="W3102">
        <v>88.333726524449148</v>
      </c>
      <c r="X3102">
        <v>0</v>
      </c>
      <c r="Y3102">
        <v>0</v>
      </c>
      <c r="AA3102">
        <v>0.85759254788282524</v>
      </c>
      <c r="AB3102">
        <v>3.7806356050895409</v>
      </c>
      <c r="AC3102">
        <v>-0.30826741484052089</v>
      </c>
      <c r="AD3102">
        <v>0.51071864267996236</v>
      </c>
      <c r="AE3102">
        <v>0.64293497318540116</v>
      </c>
    </row>
    <row r="3103" spans="1:31">
      <c r="A3103">
        <v>11</v>
      </c>
      <c r="B3103">
        <v>524</v>
      </c>
      <c r="C3103">
        <v>1997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99</v>
      </c>
      <c r="N3103">
        <v>90</v>
      </c>
      <c r="O3103">
        <v>99</v>
      </c>
      <c r="P3103">
        <v>9999</v>
      </c>
      <c r="Q3103">
        <v>1990</v>
      </c>
      <c r="R3103">
        <v>4610.25</v>
      </c>
      <c r="S3103">
        <v>4583.25</v>
      </c>
      <c r="T3103">
        <v>12.140556368960469</v>
      </c>
      <c r="U3103">
        <v>53.950362733867891</v>
      </c>
      <c r="V3103">
        <v>100.417673048601</v>
      </c>
      <c r="W3103">
        <v>92.142536693394646</v>
      </c>
      <c r="X3103">
        <v>0</v>
      </c>
      <c r="Y3103">
        <v>0</v>
      </c>
      <c r="AA3103">
        <v>1.4153547663468873</v>
      </c>
      <c r="AB3103">
        <v>3.9531164170995847</v>
      </c>
      <c r="AC3103">
        <v>0.62108567292452199</v>
      </c>
      <c r="AD3103">
        <v>0.36367774219643928</v>
      </c>
      <c r="AE3103">
        <v>0.47602154372307953</v>
      </c>
    </row>
    <row r="3104" spans="1:31">
      <c r="A3104">
        <v>11</v>
      </c>
      <c r="B3104">
        <v>525</v>
      </c>
      <c r="C3104">
        <v>1997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99</v>
      </c>
      <c r="N3104">
        <v>95</v>
      </c>
      <c r="O3104">
        <v>99</v>
      </c>
      <c r="P3104">
        <v>9999</v>
      </c>
      <c r="Q3104">
        <v>1254</v>
      </c>
      <c r="R3104">
        <v>2254</v>
      </c>
      <c r="S3104">
        <v>2249</v>
      </c>
      <c r="T3104">
        <v>12.195208518189888</v>
      </c>
      <c r="U3104">
        <v>54.032458870609183</v>
      </c>
      <c r="V3104">
        <v>105.63063583815033</v>
      </c>
      <c r="W3104">
        <v>97.281737572254244</v>
      </c>
      <c r="X3104">
        <v>0</v>
      </c>
      <c r="Y3104">
        <v>0</v>
      </c>
      <c r="AA3104">
        <v>1.4422638446150378</v>
      </c>
      <c r="AB3104">
        <v>4.3934260331521822</v>
      </c>
      <c r="AC3104">
        <v>2.4028794190137965</v>
      </c>
      <c r="AD3104">
        <v>0.17780589575636324</v>
      </c>
      <c r="AE3104">
        <v>0.24661169689578369</v>
      </c>
    </row>
    <row r="3105" spans="1:31">
      <c r="A3105">
        <v>11</v>
      </c>
      <c r="B3105">
        <v>526</v>
      </c>
      <c r="C3105">
        <v>1997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99</v>
      </c>
      <c r="N3105">
        <v>100</v>
      </c>
      <c r="O3105">
        <v>99</v>
      </c>
      <c r="P3105">
        <v>9999</v>
      </c>
      <c r="Q3105">
        <v>1002</v>
      </c>
      <c r="R3105">
        <v>1772</v>
      </c>
      <c r="S3105">
        <v>1768</v>
      </c>
      <c r="T3105">
        <v>12.101015801354404</v>
      </c>
      <c r="U3105">
        <v>53.923642533936643</v>
      </c>
      <c r="V3105">
        <v>111.55593891402718</v>
      </c>
      <c r="W3105">
        <v>102.73360661764696</v>
      </c>
      <c r="X3105">
        <v>0</v>
      </c>
      <c r="Y3105">
        <v>0</v>
      </c>
      <c r="AA3105">
        <v>1.6949972338757562</v>
      </c>
      <c r="AB3105">
        <v>4.295879045922411</v>
      </c>
      <c r="AC3105">
        <v>-4.3294539697094052</v>
      </c>
      <c r="AD3105">
        <v>0.13978351698326344</v>
      </c>
      <c r="AE3105">
        <v>0.20473292569009952</v>
      </c>
    </row>
    <row r="3106" spans="1:31">
      <c r="A3106">
        <v>11</v>
      </c>
      <c r="B3106">
        <v>527</v>
      </c>
      <c r="C3106">
        <v>1996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99</v>
      </c>
      <c r="N3106">
        <v>40</v>
      </c>
      <c r="O3106">
        <v>99</v>
      </c>
      <c r="P3106">
        <v>9999</v>
      </c>
      <c r="Q3106">
        <v>3603</v>
      </c>
      <c r="R3106">
        <v>16666.5</v>
      </c>
      <c r="S3106">
        <v>16532.5</v>
      </c>
      <c r="T3106">
        <v>12.57540575405754</v>
      </c>
      <c r="U3106">
        <v>54.615333434144866</v>
      </c>
      <c r="V3106">
        <v>56.4488008468172</v>
      </c>
      <c r="W3106">
        <v>51.702878542265083</v>
      </c>
      <c r="X3106">
        <v>0</v>
      </c>
      <c r="Y3106">
        <v>0</v>
      </c>
      <c r="AA3106">
        <v>2.4423781306806984</v>
      </c>
      <c r="AB3106">
        <v>2.8541777696792359</v>
      </c>
      <c r="AC3106">
        <v>-7.6393344893075865E-2</v>
      </c>
      <c r="AD3106">
        <v>1.384279193078978</v>
      </c>
      <c r="AE3106">
        <v>0.98203351395952976</v>
      </c>
    </row>
    <row r="3107" spans="1:31">
      <c r="A3107">
        <v>11</v>
      </c>
      <c r="B3107">
        <v>528</v>
      </c>
      <c r="C3107">
        <v>1996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99</v>
      </c>
      <c r="N3107">
        <v>55</v>
      </c>
      <c r="O3107">
        <v>99</v>
      </c>
      <c r="P3107">
        <v>9999</v>
      </c>
      <c r="Q3107">
        <v>5426</v>
      </c>
      <c r="R3107">
        <v>88581</v>
      </c>
      <c r="S3107">
        <v>88383</v>
      </c>
      <c r="T3107">
        <v>12.447454871812239</v>
      </c>
      <c r="U3107">
        <v>54.385085367095485</v>
      </c>
      <c r="V3107">
        <v>65.244670355159371</v>
      </c>
      <c r="W3107">
        <v>60.087674910332339</v>
      </c>
      <c r="X3107">
        <v>0</v>
      </c>
      <c r="Y3107">
        <v>0</v>
      </c>
      <c r="AA3107">
        <v>2.1581658786523903</v>
      </c>
      <c r="AB3107">
        <v>2.9283945694258247</v>
      </c>
      <c r="AC3107">
        <v>-2.8138096673690436</v>
      </c>
      <c r="AD3107">
        <v>7.35732368536459</v>
      </c>
      <c r="AE3107">
        <v>6.1013676216941164</v>
      </c>
    </row>
    <row r="3108" spans="1:31">
      <c r="A3108">
        <v>11</v>
      </c>
      <c r="B3108">
        <v>529</v>
      </c>
      <c r="C3108">
        <v>1996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99</v>
      </c>
      <c r="N3108">
        <v>63</v>
      </c>
      <c r="O3108">
        <v>99</v>
      </c>
      <c r="P3108">
        <v>9999</v>
      </c>
      <c r="Q3108">
        <v>5106</v>
      </c>
      <c r="R3108">
        <v>56003</v>
      </c>
      <c r="S3108">
        <v>55914</v>
      </c>
      <c r="T3108">
        <v>12.346392157562988</v>
      </c>
      <c r="U3108">
        <v>54.231480487892142</v>
      </c>
      <c r="V3108">
        <v>69.540984368849365</v>
      </c>
      <c r="W3108">
        <v>64.084317213933204</v>
      </c>
      <c r="X3108">
        <v>0</v>
      </c>
      <c r="Y3108">
        <v>0</v>
      </c>
      <c r="AA3108">
        <v>0.5835262378747631</v>
      </c>
      <c r="AB3108">
        <v>2.9930749801451095</v>
      </c>
      <c r="AC3108">
        <v>-0.73474546647533601</v>
      </c>
      <c r="AD3108">
        <v>4.6514737737378562</v>
      </c>
      <c r="AE3108">
        <v>4.1166635919126255</v>
      </c>
    </row>
    <row r="3109" spans="1:31">
      <c r="A3109">
        <v>11</v>
      </c>
      <c r="B3109">
        <v>530</v>
      </c>
      <c r="C3109">
        <v>1996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99</v>
      </c>
      <c r="N3109">
        <v>65</v>
      </c>
      <c r="O3109">
        <v>99</v>
      </c>
      <c r="P3109">
        <v>9999</v>
      </c>
      <c r="Q3109">
        <v>5273</v>
      </c>
      <c r="R3109">
        <v>79020.25</v>
      </c>
      <c r="S3109">
        <v>78917.25</v>
      </c>
      <c r="T3109">
        <v>12.31409670306029</v>
      </c>
      <c r="U3109">
        <v>54.170881524634972</v>
      </c>
      <c r="V3109">
        <v>71.646074844218802</v>
      </c>
      <c r="W3109">
        <v>66.043206262256149</v>
      </c>
      <c r="X3109">
        <v>0</v>
      </c>
      <c r="Y3109">
        <v>0</v>
      </c>
      <c r="AA3109">
        <v>0.55217372702775613</v>
      </c>
      <c r="AB3109">
        <v>2.9657975264698342</v>
      </c>
      <c r="AC3109">
        <v>-0.80865593277490322</v>
      </c>
      <c r="AD3109">
        <v>6.5632309067230103</v>
      </c>
      <c r="AE3109">
        <v>5.9878808129449022</v>
      </c>
    </row>
    <row r="3110" spans="1:31">
      <c r="A3110">
        <v>11</v>
      </c>
      <c r="B3110">
        <v>531</v>
      </c>
      <c r="C3110">
        <v>1996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99</v>
      </c>
      <c r="N3110">
        <v>67</v>
      </c>
      <c r="O3110">
        <v>99</v>
      </c>
      <c r="P3110">
        <v>9999</v>
      </c>
      <c r="Q3110">
        <v>5442</v>
      </c>
      <c r="R3110">
        <v>111466.25</v>
      </c>
      <c r="S3110">
        <v>111356.25</v>
      </c>
      <c r="T3110">
        <v>12.282300696399139</v>
      </c>
      <c r="U3110">
        <v>54.124820115619912</v>
      </c>
      <c r="V3110">
        <v>73.767753493853775</v>
      </c>
      <c r="W3110">
        <v>68.020468888811351</v>
      </c>
      <c r="X3110">
        <v>0</v>
      </c>
      <c r="Y3110">
        <v>0</v>
      </c>
      <c r="AA3110">
        <v>0.58037761498758644</v>
      </c>
      <c r="AB3110">
        <v>2.9705631744553385</v>
      </c>
      <c r="AC3110">
        <v>-0.15673586079035087</v>
      </c>
      <c r="AD3110">
        <v>9.2581172175045481</v>
      </c>
      <c r="AE3110">
        <v>8.7021641981103244</v>
      </c>
    </row>
    <row r="3111" spans="1:31">
      <c r="A3111">
        <v>11</v>
      </c>
      <c r="B3111">
        <v>532</v>
      </c>
      <c r="C3111">
        <v>1996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99</v>
      </c>
      <c r="N3111">
        <v>69</v>
      </c>
      <c r="O3111">
        <v>99</v>
      </c>
      <c r="P3111">
        <v>9999</v>
      </c>
      <c r="Q3111">
        <v>5494</v>
      </c>
      <c r="R3111">
        <v>140456.5</v>
      </c>
      <c r="S3111">
        <v>140325.5</v>
      </c>
      <c r="T3111">
        <v>12.285383730906007</v>
      </c>
      <c r="U3111">
        <v>54.129954997487985</v>
      </c>
      <c r="V3111">
        <v>75.958902694098143</v>
      </c>
      <c r="W3111">
        <v>70.044703299114474</v>
      </c>
      <c r="X3111">
        <v>0</v>
      </c>
      <c r="Y3111">
        <v>0</v>
      </c>
      <c r="AA3111">
        <v>0.5756605991250725</v>
      </c>
      <c r="AB3111">
        <v>2.9723756044126048</v>
      </c>
      <c r="AC3111">
        <v>0.4472478951326973</v>
      </c>
      <c r="AD3111">
        <v>11.665977288734737</v>
      </c>
      <c r="AE3111">
        <v>11.292366195253916</v>
      </c>
    </row>
    <row r="3112" spans="1:31">
      <c r="A3112">
        <v>11</v>
      </c>
      <c r="B3112">
        <v>533</v>
      </c>
      <c r="C3112">
        <v>1996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99</v>
      </c>
      <c r="N3112">
        <v>71</v>
      </c>
      <c r="O3112">
        <v>99</v>
      </c>
      <c r="P3112">
        <v>9999</v>
      </c>
      <c r="Q3112">
        <v>5520</v>
      </c>
      <c r="R3112">
        <v>144201.75</v>
      </c>
      <c r="S3112">
        <v>144071.75</v>
      </c>
      <c r="T3112">
        <v>12.26766665453089</v>
      </c>
      <c r="U3112">
        <v>54.101543154712843</v>
      </c>
      <c r="V3112">
        <v>78.07998514629088</v>
      </c>
      <c r="W3112">
        <v>72.002789118622985</v>
      </c>
      <c r="X3112">
        <v>0</v>
      </c>
      <c r="Y3112">
        <v>0</v>
      </c>
      <c r="AA3112">
        <v>0.55876315882334759</v>
      </c>
      <c r="AB3112">
        <v>2.9866145913829225</v>
      </c>
      <c r="AC3112">
        <v>-0.17960302681116389</v>
      </c>
      <c r="AD3112">
        <v>11.977048698321571</v>
      </c>
      <c r="AE3112">
        <v>11.91794031241486</v>
      </c>
    </row>
    <row r="3113" spans="1:31">
      <c r="A3113">
        <v>11</v>
      </c>
      <c r="B3113">
        <v>534</v>
      </c>
      <c r="C3113">
        <v>1996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99</v>
      </c>
      <c r="N3113">
        <v>73</v>
      </c>
      <c r="O3113">
        <v>99</v>
      </c>
      <c r="P3113">
        <v>9999</v>
      </c>
      <c r="Q3113">
        <v>5579</v>
      </c>
      <c r="R3113">
        <v>153825.25</v>
      </c>
      <c r="S3113">
        <v>153684.25</v>
      </c>
      <c r="T3113">
        <v>12.26924708394753</v>
      </c>
      <c r="U3113">
        <v>54.102362473708254</v>
      </c>
      <c r="V3113">
        <v>80.228642817982944</v>
      </c>
      <c r="W3113">
        <v>73.983214792669301</v>
      </c>
      <c r="X3113">
        <v>0</v>
      </c>
      <c r="Y3113">
        <v>0</v>
      </c>
      <c r="AA3113">
        <v>0.58399024915515185</v>
      </c>
      <c r="AB3113">
        <v>3.0366937508264922</v>
      </c>
      <c r="AC3113">
        <v>0.10162025324298982</v>
      </c>
      <c r="AD3113">
        <v>12.776353340243729</v>
      </c>
      <c r="AE3113">
        <v>13.062780092996729</v>
      </c>
    </row>
    <row r="3114" spans="1:31">
      <c r="A3114">
        <v>11</v>
      </c>
      <c r="B3114">
        <v>535</v>
      </c>
      <c r="C3114">
        <v>1996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99</v>
      </c>
      <c r="N3114">
        <v>75</v>
      </c>
      <c r="O3114">
        <v>99</v>
      </c>
      <c r="P3114">
        <v>9999</v>
      </c>
      <c r="Q3114">
        <v>5491</v>
      </c>
      <c r="R3114">
        <v>128775.25</v>
      </c>
      <c r="S3114">
        <v>128651.25</v>
      </c>
      <c r="T3114">
        <v>12.250956608509789</v>
      </c>
      <c r="U3114">
        <v>54.084029498353118</v>
      </c>
      <c r="V3114">
        <v>82.392487441827186</v>
      </c>
      <c r="W3114">
        <v>75.974951077432067</v>
      </c>
      <c r="X3114">
        <v>0</v>
      </c>
      <c r="Y3114">
        <v>0</v>
      </c>
      <c r="AA3114">
        <v>0.58390523763297553</v>
      </c>
      <c r="AB3114">
        <v>3.0552335611702923</v>
      </c>
      <c r="AC3114">
        <v>-0.16129230101232422</v>
      </c>
      <c r="AD3114">
        <v>10.695760907121688</v>
      </c>
      <c r="AE3114">
        <v>11.229424362872223</v>
      </c>
    </row>
    <row r="3115" spans="1:31">
      <c r="A3115">
        <v>11</v>
      </c>
      <c r="B3115">
        <v>536</v>
      </c>
      <c r="C3115">
        <v>1996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99</v>
      </c>
      <c r="N3115">
        <v>77</v>
      </c>
      <c r="O3115">
        <v>99</v>
      </c>
      <c r="P3115">
        <v>9999</v>
      </c>
      <c r="Q3115">
        <v>5358</v>
      </c>
      <c r="R3115">
        <v>96869.5</v>
      </c>
      <c r="S3115">
        <v>96771.5</v>
      </c>
      <c r="T3115">
        <v>12.265367324080335</v>
      </c>
      <c r="U3115">
        <v>54.099264762869247</v>
      </c>
      <c r="V3115">
        <v>84.536240525360242</v>
      </c>
      <c r="W3115">
        <v>77.947989279900995</v>
      </c>
      <c r="X3115">
        <v>0</v>
      </c>
      <c r="Y3115">
        <v>0</v>
      </c>
      <c r="AA3115">
        <v>0.55518795574941204</v>
      </c>
      <c r="AB3115">
        <v>3.1105977600327246</v>
      </c>
      <c r="AC3115">
        <v>3.0125844436647113E-2</v>
      </c>
      <c r="AD3115">
        <v>8.0457464551023907</v>
      </c>
      <c r="AE3115">
        <v>8.6661348875723885</v>
      </c>
    </row>
    <row r="3116" spans="1:31">
      <c r="A3116">
        <v>11</v>
      </c>
      <c r="B3116">
        <v>537</v>
      </c>
      <c r="C3116">
        <v>1996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99</v>
      </c>
      <c r="N3116">
        <v>79</v>
      </c>
      <c r="O3116">
        <v>99</v>
      </c>
      <c r="P3116">
        <v>9999</v>
      </c>
      <c r="Q3116">
        <v>5244</v>
      </c>
      <c r="R3116">
        <v>73115.25</v>
      </c>
      <c r="S3116">
        <v>73034.25</v>
      </c>
      <c r="T3116">
        <v>12.251548069657151</v>
      </c>
      <c r="U3116">
        <v>54.087157737636801</v>
      </c>
      <c r="V3116">
        <v>86.647070381361999</v>
      </c>
      <c r="W3116">
        <v>79.886694680918453</v>
      </c>
      <c r="X3116">
        <v>0</v>
      </c>
      <c r="Y3116">
        <v>0</v>
      </c>
      <c r="AA3116">
        <v>0.58249281089848404</v>
      </c>
      <c r="AB3116">
        <v>3.188489563763953</v>
      </c>
      <c r="AC3116">
        <v>-0.99920063930851932</v>
      </c>
      <c r="AD3116">
        <v>6.0727758840649022</v>
      </c>
      <c r="AE3116">
        <v>6.7030750392542364</v>
      </c>
    </row>
    <row r="3117" spans="1:31">
      <c r="A3117">
        <v>11</v>
      </c>
      <c r="B3117">
        <v>538</v>
      </c>
      <c r="C3117">
        <v>1996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99</v>
      </c>
      <c r="N3117">
        <v>81</v>
      </c>
      <c r="O3117">
        <v>99</v>
      </c>
      <c r="P3117">
        <v>9999</v>
      </c>
      <c r="Q3117">
        <v>4896</v>
      </c>
      <c r="R3117">
        <v>44441</v>
      </c>
      <c r="S3117">
        <v>44368</v>
      </c>
      <c r="T3117">
        <v>12.211921423910352</v>
      </c>
      <c r="U3117">
        <v>54.025851965380461</v>
      </c>
      <c r="V3117">
        <v>88.913764424807596</v>
      </c>
      <c r="W3117">
        <v>81.932620102329906</v>
      </c>
      <c r="X3117">
        <v>0</v>
      </c>
      <c r="Y3117">
        <v>0</v>
      </c>
      <c r="AA3117">
        <v>0.58186892267685397</v>
      </c>
      <c r="AB3117">
        <v>3.2506091176851122</v>
      </c>
      <c r="AC3117">
        <v>-1.843340205400152E-2</v>
      </c>
      <c r="AD3117">
        <v>3.6911620087974599</v>
      </c>
      <c r="AE3117">
        <v>4.1763775292591072</v>
      </c>
    </row>
    <row r="3118" spans="1:31">
      <c r="A3118">
        <v>11</v>
      </c>
      <c r="B3118">
        <v>539</v>
      </c>
      <c r="C3118">
        <v>1996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99</v>
      </c>
      <c r="N3118">
        <v>83</v>
      </c>
      <c r="O3118">
        <v>99</v>
      </c>
      <c r="P3118">
        <v>9999</v>
      </c>
      <c r="Q3118">
        <v>4426</v>
      </c>
      <c r="R3118">
        <v>27066</v>
      </c>
      <c r="S3118">
        <v>27033</v>
      </c>
      <c r="T3118">
        <v>12.174979679302444</v>
      </c>
      <c r="U3118">
        <v>53.958051270669181</v>
      </c>
      <c r="V3118">
        <v>91.012333074391009</v>
      </c>
      <c r="W3118">
        <v>83.901959893463186</v>
      </c>
      <c r="X3118">
        <v>0</v>
      </c>
      <c r="Y3118">
        <v>0</v>
      </c>
      <c r="AA3118">
        <v>0.55066747842301078</v>
      </c>
      <c r="AB3118">
        <v>3.3611356553123946</v>
      </c>
      <c r="AC3118">
        <v>-1.2157708588674032</v>
      </c>
      <c r="AD3118">
        <v>2.2480365187577243</v>
      </c>
      <c r="AE3118">
        <v>2.6057899518882524</v>
      </c>
    </row>
    <row r="3119" spans="1:31">
      <c r="A3119">
        <v>11</v>
      </c>
      <c r="B3119">
        <v>540</v>
      </c>
      <c r="C3119">
        <v>1996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99</v>
      </c>
      <c r="N3119">
        <v>85</v>
      </c>
      <c r="O3119">
        <v>99</v>
      </c>
      <c r="P3119">
        <v>9999</v>
      </c>
      <c r="Q3119">
        <v>3872</v>
      </c>
      <c r="R3119">
        <v>16482.5</v>
      </c>
      <c r="S3119">
        <v>16461.5</v>
      </c>
      <c r="T3119">
        <v>12.132079478234491</v>
      </c>
      <c r="U3119">
        <v>53.876074476809514</v>
      </c>
      <c r="V3119">
        <v>93.165015338820879</v>
      </c>
      <c r="W3119">
        <v>85.882078753456298</v>
      </c>
      <c r="X3119">
        <v>0</v>
      </c>
      <c r="Y3119">
        <v>0</v>
      </c>
      <c r="AA3119">
        <v>0.58072195918326364</v>
      </c>
      <c r="AB3119">
        <v>3.448716029493339</v>
      </c>
      <c r="AC3119">
        <v>-1.2810947702841935</v>
      </c>
      <c r="AD3119">
        <v>1.3689965979614345</v>
      </c>
      <c r="AE3119">
        <v>1.6242205803917549</v>
      </c>
    </row>
    <row r="3120" spans="1:31">
      <c r="A3120">
        <v>11</v>
      </c>
      <c r="B3120">
        <v>541</v>
      </c>
      <c r="C3120">
        <v>1996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99</v>
      </c>
      <c r="N3120">
        <v>87</v>
      </c>
      <c r="O3120">
        <v>99</v>
      </c>
      <c r="P3120">
        <v>9999</v>
      </c>
      <c r="Q3120">
        <v>3495</v>
      </c>
      <c r="R3120">
        <v>13037.5</v>
      </c>
      <c r="S3120">
        <v>13003.5</v>
      </c>
      <c r="T3120">
        <v>12.082301054650047</v>
      </c>
      <c r="U3120">
        <v>53.815434306148354</v>
      </c>
      <c r="V3120">
        <v>95.92203637482298</v>
      </c>
      <c r="W3120">
        <v>88.305458153574307</v>
      </c>
      <c r="X3120">
        <v>0</v>
      </c>
      <c r="Y3120">
        <v>0</v>
      </c>
      <c r="AA3120">
        <v>0.84901056903199645</v>
      </c>
      <c r="AB3120">
        <v>3.6797852097390553</v>
      </c>
      <c r="AC3120">
        <v>-2.0533637352182925</v>
      </c>
      <c r="AD3120">
        <v>1.0828632274183043</v>
      </c>
      <c r="AE3120">
        <v>1.3192310515655299</v>
      </c>
    </row>
    <row r="3121" spans="1:42">
      <c r="A3121">
        <v>11</v>
      </c>
      <c r="B3121">
        <v>542</v>
      </c>
      <c r="C3121">
        <v>1996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99</v>
      </c>
      <c r="N3121">
        <v>90</v>
      </c>
      <c r="O3121">
        <v>99</v>
      </c>
      <c r="P3121">
        <v>9999</v>
      </c>
      <c r="Q3121">
        <v>2840</v>
      </c>
      <c r="R3121">
        <v>8425.5</v>
      </c>
      <c r="S3121">
        <v>8412.5</v>
      </c>
      <c r="T3121">
        <v>12.079283128597703</v>
      </c>
      <c r="U3121">
        <v>53.831441307578011</v>
      </c>
      <c r="V3121">
        <v>99.892600297176614</v>
      </c>
      <c r="W3121">
        <v>92.058544297176354</v>
      </c>
      <c r="X3121">
        <v>0</v>
      </c>
      <c r="Y3121">
        <v>0</v>
      </c>
      <c r="AA3121">
        <v>1.4002036248389358</v>
      </c>
      <c r="AB3121">
        <v>4.083380352043207</v>
      </c>
      <c r="AC3121">
        <v>0.18125117136652888</v>
      </c>
      <c r="AD3121">
        <v>0.69980165849380083</v>
      </c>
      <c r="AE3121">
        <v>0.88973819666335918</v>
      </c>
    </row>
    <row r="3122" spans="1:42">
      <c r="A3122">
        <v>11</v>
      </c>
      <c r="B3122">
        <v>543</v>
      </c>
      <c r="C3122">
        <v>1996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99</v>
      </c>
      <c r="N3122">
        <v>95</v>
      </c>
      <c r="O3122">
        <v>99</v>
      </c>
      <c r="P3122">
        <v>9999</v>
      </c>
      <c r="Q3122">
        <v>1635</v>
      </c>
      <c r="R3122">
        <v>3241</v>
      </c>
      <c r="S3122">
        <v>3233</v>
      </c>
      <c r="T3122">
        <v>12.096883677877198</v>
      </c>
      <c r="U3122">
        <v>53.838230745437691</v>
      </c>
      <c r="V3122">
        <v>105.62953912774556</v>
      </c>
      <c r="W3122">
        <v>97.253338168883033</v>
      </c>
      <c r="X3122">
        <v>0</v>
      </c>
      <c r="Y3122">
        <v>0</v>
      </c>
      <c r="AA3122">
        <v>1.4229664513014522</v>
      </c>
      <c r="AB3122">
        <v>4.1181662335418343</v>
      </c>
      <c r="AC3122">
        <v>-0.25376337662079662</v>
      </c>
      <c r="AD3122">
        <v>0.26918962378237582</v>
      </c>
      <c r="AE3122">
        <v>0.36122955548284674</v>
      </c>
    </row>
    <row r="3123" spans="1:42">
      <c r="A3123">
        <v>11</v>
      </c>
      <c r="B3123">
        <v>544</v>
      </c>
      <c r="C3123">
        <v>1996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99</v>
      </c>
      <c r="N3123">
        <v>100</v>
      </c>
      <c r="O3123">
        <v>99</v>
      </c>
      <c r="P3123">
        <v>9999</v>
      </c>
      <c r="Q3123">
        <v>1235</v>
      </c>
      <c r="R3123">
        <v>2225.5</v>
      </c>
      <c r="S3123">
        <v>2216.5</v>
      </c>
      <c r="T3123">
        <v>12.193664345090992</v>
      </c>
      <c r="U3123">
        <v>53.996390706068119</v>
      </c>
      <c r="V3123">
        <v>111.74937965260528</v>
      </c>
      <c r="W3123">
        <v>102.72304985337259</v>
      </c>
      <c r="X3123">
        <v>0</v>
      </c>
      <c r="Y3123">
        <v>0</v>
      </c>
      <c r="AA3123">
        <v>1.7179974372333591</v>
      </c>
      <c r="AB3123">
        <v>4.0183973002258755</v>
      </c>
      <c r="AC3123">
        <v>-1.4522513330296063</v>
      </c>
      <c r="AD3123">
        <v>0.18484464909832687</v>
      </c>
      <c r="AE3123">
        <v>0.26158250576327147</v>
      </c>
    </row>
    <row r="3124" spans="1:42">
      <c r="A3124">
        <v>12</v>
      </c>
      <c r="B3124">
        <v>1</v>
      </c>
      <c r="C3124">
        <v>2023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0</v>
      </c>
      <c r="L3124">
        <v>99</v>
      </c>
      <c r="M3124">
        <v>99</v>
      </c>
      <c r="N3124">
        <v>99</v>
      </c>
      <c r="O3124">
        <v>99</v>
      </c>
      <c r="P3124">
        <v>9999</v>
      </c>
      <c r="Q3124">
        <v>1273</v>
      </c>
      <c r="R3124">
        <v>523214</v>
      </c>
      <c r="S3124">
        <v>519908</v>
      </c>
      <c r="T3124">
        <v>4.1408429438050227</v>
      </c>
      <c r="U3124">
        <v>60.605493664263683</v>
      </c>
      <c r="V3124">
        <v>91.584391512190635</v>
      </c>
      <c r="W3124">
        <v>84.368178543125396</v>
      </c>
      <c r="X3124">
        <v>1.1593726467563938</v>
      </c>
      <c r="Y3124">
        <v>2.3187452935127877</v>
      </c>
      <c r="Z3124">
        <v>0</v>
      </c>
      <c r="AA3124">
        <v>9.3198932319384884</v>
      </c>
      <c r="AB3124">
        <v>2.5892847963385082</v>
      </c>
      <c r="AC3124">
        <v>-32.790832085931491</v>
      </c>
      <c r="AD3124">
        <v>35.370197485078599</v>
      </c>
      <c r="AE3124">
        <v>35.44060282276196</v>
      </c>
      <c r="AF3124">
        <v>6695</v>
      </c>
      <c r="AG3124">
        <v>7</v>
      </c>
      <c r="AH3124">
        <v>1</v>
      </c>
      <c r="AI3124">
        <v>2147</v>
      </c>
      <c r="AJ3124">
        <v>28511</v>
      </c>
      <c r="AK3124">
        <v>7495</v>
      </c>
      <c r="AL3124">
        <v>48295</v>
      </c>
      <c r="AM3124">
        <v>17</v>
      </c>
      <c r="AN3124">
        <v>8289</v>
      </c>
      <c r="AO3124">
        <v>4442</v>
      </c>
      <c r="AP3124">
        <v>463</v>
      </c>
    </row>
    <row r="3125" spans="1:42">
      <c r="A3125">
        <v>12</v>
      </c>
      <c r="B3125">
        <v>2</v>
      </c>
      <c r="C3125">
        <v>2023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1</v>
      </c>
      <c r="L3125">
        <v>99</v>
      </c>
      <c r="M3125">
        <v>99</v>
      </c>
      <c r="N3125">
        <v>99</v>
      </c>
      <c r="O3125">
        <v>99</v>
      </c>
      <c r="P3125">
        <v>9999</v>
      </c>
      <c r="Q3125">
        <v>322</v>
      </c>
      <c r="R3125">
        <v>83487</v>
      </c>
      <c r="S3125">
        <v>83414</v>
      </c>
      <c r="T3125">
        <v>3.8447782289458248</v>
      </c>
      <c r="U3125">
        <v>60.851583667010317</v>
      </c>
      <c r="V3125">
        <v>91.491684456812678</v>
      </c>
      <c r="W3125">
        <v>84.418744335483126</v>
      </c>
      <c r="X3125">
        <v>2.395582545785572E-3</v>
      </c>
      <c r="Y3125">
        <v>4.7911650915711439E-3</v>
      </c>
      <c r="Z3125">
        <v>0</v>
      </c>
      <c r="AA3125">
        <v>8.5906144796342296</v>
      </c>
      <c r="AB3125">
        <v>2.7108975397449342</v>
      </c>
      <c r="AC3125">
        <v>-31.337860728024904</v>
      </c>
      <c r="AD3125">
        <v>5.6438697692278064</v>
      </c>
      <c r="AE3125">
        <v>5.689495560973886</v>
      </c>
      <c r="AF3125">
        <v>1480</v>
      </c>
      <c r="AG3125">
        <v>0</v>
      </c>
      <c r="AH3125">
        <v>0</v>
      </c>
      <c r="AI3125">
        <v>544</v>
      </c>
      <c r="AJ3125">
        <v>5392</v>
      </c>
      <c r="AK3125">
        <v>1383</v>
      </c>
      <c r="AL3125">
        <v>7839</v>
      </c>
      <c r="AM3125">
        <v>2</v>
      </c>
      <c r="AN3125">
        <v>1996</v>
      </c>
      <c r="AO3125">
        <v>809</v>
      </c>
      <c r="AP3125">
        <v>157</v>
      </c>
    </row>
    <row r="3126" spans="1:42">
      <c r="A3126">
        <v>12</v>
      </c>
      <c r="B3126">
        <v>3</v>
      </c>
      <c r="C3126">
        <v>2023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3</v>
      </c>
      <c r="L3126">
        <v>99</v>
      </c>
      <c r="M3126">
        <v>99</v>
      </c>
      <c r="N3126">
        <v>99</v>
      </c>
      <c r="O3126">
        <v>99</v>
      </c>
      <c r="P3126">
        <v>9999</v>
      </c>
      <c r="Q3126">
        <v>205</v>
      </c>
      <c r="R3126">
        <v>30107</v>
      </c>
      <c r="S3126">
        <v>29816</v>
      </c>
      <c r="T3126">
        <v>4.208390075397749</v>
      </c>
      <c r="U3126">
        <v>60.550409176281192</v>
      </c>
      <c r="V3126">
        <v>91.969829181275173</v>
      </c>
      <c r="W3126">
        <v>84.718622551650085</v>
      </c>
      <c r="X3126">
        <v>9.9644600923373308E-2</v>
      </c>
      <c r="Y3126">
        <v>0.19928920184674664</v>
      </c>
      <c r="Z3126">
        <v>100</v>
      </c>
      <c r="AA3126">
        <v>8.8618780226192015</v>
      </c>
      <c r="AB3126">
        <v>2.5209095730305968</v>
      </c>
      <c r="AC3126">
        <v>-33.287178784582458</v>
      </c>
      <c r="AD3126">
        <v>2.0352867768891154</v>
      </c>
      <c r="AE3126">
        <v>2.0409115940952658</v>
      </c>
      <c r="AF3126">
        <v>310</v>
      </c>
      <c r="AG3126">
        <v>1</v>
      </c>
      <c r="AH3126">
        <v>0</v>
      </c>
      <c r="AI3126">
        <v>131</v>
      </c>
      <c r="AJ3126">
        <v>1203</v>
      </c>
      <c r="AK3126">
        <v>384</v>
      </c>
      <c r="AL3126">
        <v>2647</v>
      </c>
      <c r="AM3126">
        <v>1</v>
      </c>
      <c r="AN3126">
        <v>552</v>
      </c>
      <c r="AO3126">
        <v>182</v>
      </c>
      <c r="AP3126">
        <v>93</v>
      </c>
    </row>
    <row r="3127" spans="1:42">
      <c r="A3127">
        <v>12</v>
      </c>
      <c r="B3127">
        <v>4</v>
      </c>
      <c r="C3127">
        <v>2023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6</v>
      </c>
      <c r="L3127">
        <v>99</v>
      </c>
      <c r="M3127">
        <v>99</v>
      </c>
      <c r="N3127">
        <v>99</v>
      </c>
      <c r="O3127">
        <v>99</v>
      </c>
      <c r="P3127">
        <v>9999</v>
      </c>
      <c r="Q3127">
        <v>136</v>
      </c>
      <c r="R3127">
        <v>71448</v>
      </c>
      <c r="S3127">
        <v>71396</v>
      </c>
      <c r="T3127">
        <v>4.034234688164819</v>
      </c>
      <c r="U3127">
        <v>60.691481315479855</v>
      </c>
      <c r="V3127">
        <v>91.79847015656253</v>
      </c>
      <c r="W3127">
        <v>84.704070536164082</v>
      </c>
      <c r="X3127">
        <v>2.7992386070988698E-3</v>
      </c>
      <c r="Y3127">
        <v>5.5984772141977395E-3</v>
      </c>
      <c r="Z3127">
        <v>100</v>
      </c>
      <c r="AA3127">
        <v>9.226623834955662</v>
      </c>
      <c r="AB3127">
        <v>2.5603732028929764</v>
      </c>
      <c r="AC3127">
        <v>-33.401211056479006</v>
      </c>
      <c r="AD3127">
        <v>4.830011945234447</v>
      </c>
      <c r="AE3127">
        <v>4.8862320646300468</v>
      </c>
      <c r="AF3127">
        <v>1041</v>
      </c>
      <c r="AG3127">
        <v>0</v>
      </c>
      <c r="AH3127">
        <v>0</v>
      </c>
      <c r="AI3127">
        <v>453</v>
      </c>
      <c r="AJ3127">
        <v>1662</v>
      </c>
      <c r="AK3127">
        <v>294</v>
      </c>
      <c r="AL3127">
        <v>1927</v>
      </c>
      <c r="AM3127">
        <v>0</v>
      </c>
      <c r="AN3127">
        <v>1236</v>
      </c>
      <c r="AO3127">
        <v>919</v>
      </c>
      <c r="AP3127">
        <v>58</v>
      </c>
    </row>
    <row r="3128" spans="1:42">
      <c r="A3128">
        <v>12</v>
      </c>
      <c r="B3128">
        <v>5</v>
      </c>
      <c r="C3128">
        <v>2023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7</v>
      </c>
      <c r="L3128">
        <v>99</v>
      </c>
      <c r="M3128">
        <v>99</v>
      </c>
      <c r="N3128">
        <v>99</v>
      </c>
      <c r="O3128">
        <v>99</v>
      </c>
      <c r="P3128">
        <v>9999</v>
      </c>
    </row>
    <row r="3129" spans="1:42">
      <c r="A3129">
        <v>12</v>
      </c>
      <c r="B3129">
        <v>6</v>
      </c>
      <c r="C3129">
        <v>2023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8</v>
      </c>
      <c r="L3129">
        <v>99</v>
      </c>
      <c r="M3129">
        <v>99</v>
      </c>
      <c r="N3129">
        <v>99</v>
      </c>
      <c r="O3129">
        <v>99</v>
      </c>
      <c r="P3129">
        <v>9999</v>
      </c>
      <c r="Q3129">
        <v>24</v>
      </c>
      <c r="R3129">
        <v>3592</v>
      </c>
      <c r="S3129">
        <v>3592</v>
      </c>
      <c r="T3129">
        <v>7.4991648106904227</v>
      </c>
      <c r="U3129">
        <v>58.746659242761702</v>
      </c>
      <c r="V3129">
        <v>97.741942489268254</v>
      </c>
      <c r="W3129">
        <v>90.215812917594533</v>
      </c>
      <c r="X3129">
        <v>0</v>
      </c>
      <c r="Y3129">
        <v>0</v>
      </c>
      <c r="Z3129">
        <v>0</v>
      </c>
      <c r="AA3129">
        <v>11.473045561251585</v>
      </c>
      <c r="AB3129">
        <v>3.0652454018988493</v>
      </c>
      <c r="AC3129">
        <v>-35.131629577253705</v>
      </c>
      <c r="AD3129">
        <v>0.24282559214088753</v>
      </c>
      <c r="AE3129">
        <v>0.26182729683431527</v>
      </c>
      <c r="AF3129">
        <v>28</v>
      </c>
      <c r="AG3129">
        <v>0</v>
      </c>
      <c r="AH3129">
        <v>0</v>
      </c>
      <c r="AI3129">
        <v>13</v>
      </c>
      <c r="AJ3129">
        <v>137</v>
      </c>
      <c r="AK3129">
        <v>26</v>
      </c>
      <c r="AL3129">
        <v>501</v>
      </c>
      <c r="AM3129">
        <v>0</v>
      </c>
      <c r="AN3129">
        <v>55</v>
      </c>
      <c r="AO3129">
        <v>34</v>
      </c>
      <c r="AP3129">
        <v>15</v>
      </c>
    </row>
    <row r="3130" spans="1:42">
      <c r="A3130">
        <v>12</v>
      </c>
      <c r="B3130">
        <v>7</v>
      </c>
      <c r="C3130">
        <v>2023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</v>
      </c>
      <c r="L3130">
        <v>99</v>
      </c>
      <c r="M3130">
        <v>99</v>
      </c>
      <c r="N3130">
        <v>99</v>
      </c>
      <c r="O3130">
        <v>99</v>
      </c>
      <c r="P3130">
        <v>9999</v>
      </c>
      <c r="Q3130">
        <v>795</v>
      </c>
      <c r="R3130">
        <v>767403</v>
      </c>
      <c r="S3130">
        <v>766323</v>
      </c>
      <c r="T3130">
        <v>4.2256454561684027</v>
      </c>
      <c r="U3130">
        <v>60.546029546287897</v>
      </c>
      <c r="V3130">
        <v>90.478766955989514</v>
      </c>
      <c r="W3130">
        <v>83.468486395420499</v>
      </c>
      <c r="X3130">
        <v>2.8963921173099405</v>
      </c>
      <c r="Y3130">
        <v>5.792784234619881</v>
      </c>
      <c r="Z3130">
        <v>100</v>
      </c>
      <c r="AA3130">
        <v>9.785732824595117</v>
      </c>
      <c r="AB3130">
        <v>2.5446533354119496</v>
      </c>
      <c r="AC3130">
        <v>-29.894562545433143</v>
      </c>
      <c r="AD3130">
        <v>51.877808431429138</v>
      </c>
      <c r="AE3130">
        <v>51.680930660704526</v>
      </c>
      <c r="AF3130">
        <v>12442</v>
      </c>
      <c r="AG3130">
        <v>4</v>
      </c>
      <c r="AH3130">
        <v>0</v>
      </c>
      <c r="AI3130">
        <v>4281</v>
      </c>
      <c r="AJ3130">
        <v>37703</v>
      </c>
      <c r="AK3130">
        <v>9143</v>
      </c>
      <c r="AL3130">
        <v>39330</v>
      </c>
      <c r="AM3130">
        <v>29</v>
      </c>
      <c r="AN3130">
        <v>9272</v>
      </c>
      <c r="AO3130">
        <v>7199</v>
      </c>
      <c r="AP3130">
        <v>446</v>
      </c>
    </row>
    <row r="3131" spans="1:42">
      <c r="A3131">
        <v>12</v>
      </c>
      <c r="B3131">
        <v>8</v>
      </c>
      <c r="C3131">
        <v>2022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0</v>
      </c>
      <c r="L3131">
        <v>99</v>
      </c>
      <c r="M3131">
        <v>99</v>
      </c>
      <c r="N3131">
        <v>99</v>
      </c>
      <c r="O3131">
        <v>99</v>
      </c>
      <c r="P3131">
        <v>9999</v>
      </c>
      <c r="Q3131">
        <v>1337</v>
      </c>
      <c r="R3131">
        <v>483628.85</v>
      </c>
      <c r="S3131">
        <v>481135.85</v>
      </c>
      <c r="T3131">
        <v>15.999203997032019</v>
      </c>
      <c r="U3131">
        <v>60.711632566976654</v>
      </c>
      <c r="V3131">
        <v>92.656853023554703</v>
      </c>
      <c r="W3131">
        <v>85.371484436255386</v>
      </c>
      <c r="X3131">
        <v>0.90854794952782525</v>
      </c>
      <c r="Y3131">
        <v>1.8170958990556505</v>
      </c>
      <c r="Z3131">
        <v>0</v>
      </c>
      <c r="AA3131">
        <v>9.362229384576624</v>
      </c>
      <c r="AB3131">
        <v>2.5744861198915725</v>
      </c>
      <c r="AC3131">
        <v>-33.559121022922845</v>
      </c>
      <c r="AD3131">
        <v>32.864400270496745</v>
      </c>
      <c r="AE3131">
        <v>32.884490654977562</v>
      </c>
      <c r="AF3131">
        <v>6333.85</v>
      </c>
      <c r="AG3131">
        <v>8</v>
      </c>
      <c r="AH3131">
        <v>0</v>
      </c>
      <c r="AI3131">
        <v>2570</v>
      </c>
      <c r="AJ3131">
        <v>30544</v>
      </c>
      <c r="AK3131">
        <v>7862</v>
      </c>
      <c r="AL3131">
        <v>50489.94</v>
      </c>
      <c r="AM3131">
        <v>15</v>
      </c>
      <c r="AN3131">
        <v>7881</v>
      </c>
      <c r="AO3131">
        <v>4576.9400000000005</v>
      </c>
      <c r="AP3131">
        <v>473</v>
      </c>
    </row>
    <row r="3132" spans="1:42">
      <c r="A3132">
        <v>12</v>
      </c>
      <c r="B3132">
        <v>9</v>
      </c>
      <c r="C3132">
        <v>2022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1</v>
      </c>
      <c r="L3132">
        <v>99</v>
      </c>
      <c r="M3132">
        <v>99</v>
      </c>
      <c r="N3132">
        <v>99</v>
      </c>
      <c r="O3132">
        <v>99</v>
      </c>
      <c r="P3132">
        <v>9999</v>
      </c>
      <c r="Q3132">
        <v>360</v>
      </c>
      <c r="R3132">
        <v>93396</v>
      </c>
      <c r="S3132">
        <v>93324</v>
      </c>
      <c r="T3132">
        <v>16.153828857766932</v>
      </c>
      <c r="U3132">
        <v>61.042229222922302</v>
      </c>
      <c r="V3132">
        <v>92.76696470916329</v>
      </c>
      <c r="W3132">
        <v>85.598113347049619</v>
      </c>
      <c r="X3132">
        <v>9.636386997301816E-3</v>
      </c>
      <c r="Y3132">
        <v>1.9272773994603632E-2</v>
      </c>
      <c r="Z3132">
        <v>0</v>
      </c>
      <c r="AA3132">
        <v>8.9163839902853148</v>
      </c>
      <c r="AB3132">
        <v>2.729588104806036</v>
      </c>
      <c r="AC3132">
        <v>-30.682997117458445</v>
      </c>
      <c r="AD3132">
        <v>6.346609652553429</v>
      </c>
      <c r="AE3132">
        <v>6.3954057960761368</v>
      </c>
      <c r="AF3132">
        <v>1548</v>
      </c>
      <c r="AG3132">
        <v>0</v>
      </c>
      <c r="AH3132">
        <v>0</v>
      </c>
      <c r="AI3132">
        <v>867</v>
      </c>
      <c r="AJ3132">
        <v>6221</v>
      </c>
      <c r="AK3132">
        <v>1385</v>
      </c>
      <c r="AL3132">
        <v>9853</v>
      </c>
      <c r="AM3132">
        <v>1</v>
      </c>
      <c r="AN3132">
        <v>2276</v>
      </c>
      <c r="AO3132">
        <v>1107</v>
      </c>
      <c r="AP3132">
        <v>169</v>
      </c>
    </row>
    <row r="3133" spans="1:42">
      <c r="A3133">
        <v>12</v>
      </c>
      <c r="B3133">
        <v>10</v>
      </c>
      <c r="C3133">
        <v>2022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3</v>
      </c>
      <c r="L3133">
        <v>99</v>
      </c>
      <c r="M3133">
        <v>99</v>
      </c>
      <c r="N3133">
        <v>99</v>
      </c>
      <c r="O3133">
        <v>99</v>
      </c>
      <c r="P3133">
        <v>9999</v>
      </c>
      <c r="Q3133">
        <v>255</v>
      </c>
      <c r="R3133">
        <v>59267</v>
      </c>
      <c r="S3133">
        <v>59250</v>
      </c>
      <c r="T3133">
        <v>16.105708066883764</v>
      </c>
      <c r="U3133">
        <v>60.743105485232078</v>
      </c>
      <c r="V3133">
        <v>93.519660252981723</v>
      </c>
      <c r="W3133">
        <v>86.308295358650327</v>
      </c>
      <c r="X3133">
        <v>0.22440818668061488</v>
      </c>
      <c r="Y3133">
        <v>0.44881637336122976</v>
      </c>
      <c r="Z3133">
        <v>100</v>
      </c>
      <c r="AA3133">
        <v>9.038450198381156</v>
      </c>
      <c r="AB3133">
        <v>2.4894200046069725</v>
      </c>
      <c r="AC3133">
        <v>-31.516108641933684</v>
      </c>
      <c r="AD3133">
        <v>4.0274156738820075</v>
      </c>
      <c r="AE3133">
        <v>4.0940341635726227</v>
      </c>
      <c r="AF3133">
        <v>802</v>
      </c>
      <c r="AG3133">
        <v>0</v>
      </c>
      <c r="AH3133">
        <v>0</v>
      </c>
      <c r="AI3133">
        <v>340</v>
      </c>
      <c r="AJ3133">
        <v>2333</v>
      </c>
      <c r="AK3133">
        <v>563</v>
      </c>
      <c r="AL3133">
        <v>3542</v>
      </c>
      <c r="AM3133">
        <v>2</v>
      </c>
      <c r="AN3133">
        <v>1510</v>
      </c>
      <c r="AO3133">
        <v>659</v>
      </c>
      <c r="AP3133">
        <v>112</v>
      </c>
    </row>
    <row r="3134" spans="1:42">
      <c r="A3134">
        <v>12</v>
      </c>
      <c r="B3134">
        <v>11</v>
      </c>
      <c r="C3134">
        <v>2022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6</v>
      </c>
      <c r="L3134">
        <v>99</v>
      </c>
      <c r="M3134">
        <v>99</v>
      </c>
      <c r="N3134">
        <v>99</v>
      </c>
      <c r="O3134">
        <v>99</v>
      </c>
      <c r="P3134">
        <v>9999</v>
      </c>
      <c r="Q3134">
        <v>225</v>
      </c>
      <c r="R3134">
        <v>58175</v>
      </c>
      <c r="S3134">
        <v>58146</v>
      </c>
      <c r="T3134">
        <v>16.209437043403526</v>
      </c>
      <c r="U3134">
        <v>60.988786846902606</v>
      </c>
      <c r="V3134">
        <v>91.993559828606251</v>
      </c>
      <c r="W3134">
        <v>84.892829601348254</v>
      </c>
      <c r="X3134">
        <v>3.9535883111302114E-2</v>
      </c>
      <c r="Y3134">
        <v>7.9071766222604228E-2</v>
      </c>
      <c r="Z3134">
        <v>100</v>
      </c>
      <c r="AA3134">
        <v>9.0005200229863878</v>
      </c>
      <c r="AB3134">
        <v>2.4458033154663887</v>
      </c>
      <c r="AC3134">
        <v>-31.307561892075039</v>
      </c>
      <c r="AD3134">
        <v>3.9532101646461912</v>
      </c>
      <c r="AE3134">
        <v>3.9518588292350656</v>
      </c>
      <c r="AF3134">
        <v>974</v>
      </c>
      <c r="AG3134">
        <v>0</v>
      </c>
      <c r="AH3134">
        <v>0</v>
      </c>
      <c r="AI3134">
        <v>392</v>
      </c>
      <c r="AJ3134">
        <v>1281</v>
      </c>
      <c r="AK3134">
        <v>241</v>
      </c>
      <c r="AL3134">
        <v>2073</v>
      </c>
      <c r="AM3134">
        <v>0</v>
      </c>
      <c r="AN3134">
        <v>731</v>
      </c>
      <c r="AO3134">
        <v>916</v>
      </c>
      <c r="AP3134">
        <v>131</v>
      </c>
    </row>
    <row r="3135" spans="1:42">
      <c r="A3135">
        <v>12</v>
      </c>
      <c r="B3135">
        <v>12</v>
      </c>
      <c r="C3135">
        <v>2022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7</v>
      </c>
      <c r="L3135">
        <v>99</v>
      </c>
      <c r="M3135">
        <v>99</v>
      </c>
      <c r="N3135">
        <v>99</v>
      </c>
      <c r="O3135">
        <v>99</v>
      </c>
      <c r="P3135">
        <v>9999</v>
      </c>
    </row>
    <row r="3136" spans="1:42">
      <c r="A3136">
        <v>12</v>
      </c>
      <c r="B3136">
        <v>13</v>
      </c>
      <c r="C3136">
        <v>2022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8</v>
      </c>
      <c r="L3136">
        <v>99</v>
      </c>
      <c r="M3136">
        <v>99</v>
      </c>
      <c r="N3136">
        <v>99</v>
      </c>
      <c r="O3136">
        <v>99</v>
      </c>
      <c r="P3136">
        <v>9999</v>
      </c>
      <c r="Q3136">
        <v>39</v>
      </c>
      <c r="R3136">
        <v>4004</v>
      </c>
      <c r="S3136">
        <v>3999</v>
      </c>
      <c r="T3136">
        <v>14.68381618381618</v>
      </c>
      <c r="U3136">
        <v>58.219304826206553</v>
      </c>
      <c r="V3136">
        <v>99.618198157339862</v>
      </c>
      <c r="W3136">
        <v>91.909512378094561</v>
      </c>
      <c r="X3136">
        <v>0</v>
      </c>
      <c r="Y3136">
        <v>0</v>
      </c>
      <c r="Z3136">
        <v>0</v>
      </c>
      <c r="AA3136">
        <v>12.471072963160276</v>
      </c>
      <c r="AB3136">
        <v>3.251355139694124</v>
      </c>
      <c r="AC3136">
        <v>-38.985292743617094</v>
      </c>
      <c r="AD3136">
        <v>0.27208686719799485</v>
      </c>
      <c r="AE3136">
        <v>0.29425404031436275</v>
      </c>
      <c r="AF3136">
        <v>18</v>
      </c>
      <c r="AG3136">
        <v>0</v>
      </c>
      <c r="AH3136">
        <v>0</v>
      </c>
      <c r="AI3136">
        <v>14</v>
      </c>
      <c r="AJ3136">
        <v>107</v>
      </c>
      <c r="AK3136">
        <v>18</v>
      </c>
      <c r="AL3136">
        <v>570</v>
      </c>
      <c r="AM3136">
        <v>0</v>
      </c>
      <c r="AN3136">
        <v>33</v>
      </c>
      <c r="AO3136">
        <v>8</v>
      </c>
      <c r="AP3136">
        <v>27</v>
      </c>
    </row>
    <row r="3137" spans="1:42">
      <c r="A3137">
        <v>12</v>
      </c>
      <c r="B3137">
        <v>14</v>
      </c>
      <c r="C3137">
        <v>2022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</v>
      </c>
      <c r="L3137">
        <v>99</v>
      </c>
      <c r="M3137">
        <v>99</v>
      </c>
      <c r="N3137">
        <v>99</v>
      </c>
      <c r="O3137">
        <v>99</v>
      </c>
      <c r="P3137">
        <v>9999</v>
      </c>
      <c r="Q3137">
        <v>834</v>
      </c>
      <c r="R3137">
        <v>773118</v>
      </c>
      <c r="S3137">
        <v>771924</v>
      </c>
      <c r="T3137">
        <v>16.016095861175135</v>
      </c>
      <c r="U3137">
        <v>60.571724677558898</v>
      </c>
      <c r="V3137">
        <v>91.884469181008981</v>
      </c>
      <c r="W3137">
        <v>84.757867445501148</v>
      </c>
      <c r="X3137">
        <v>3.136131871202068</v>
      </c>
      <c r="Y3137">
        <v>6.2722637424041361</v>
      </c>
      <c r="Z3137">
        <v>100</v>
      </c>
      <c r="AA3137">
        <v>9.9063988559689058</v>
      </c>
      <c r="AB3137">
        <v>2.4994120210365032</v>
      </c>
      <c r="AC3137">
        <v>-33.61216437900179</v>
      </c>
      <c r="AD3137">
        <v>52.536277371223633</v>
      </c>
      <c r="AE3137">
        <v>52.37995651582424</v>
      </c>
      <c r="AF3137">
        <v>13302</v>
      </c>
      <c r="AG3137">
        <v>4</v>
      </c>
      <c r="AH3137">
        <v>0</v>
      </c>
      <c r="AI3137">
        <v>4144</v>
      </c>
      <c r="AJ3137">
        <v>35856</v>
      </c>
      <c r="AK3137">
        <v>7820</v>
      </c>
      <c r="AL3137">
        <v>48890</v>
      </c>
      <c r="AM3137">
        <v>21</v>
      </c>
      <c r="AN3137">
        <v>9305</v>
      </c>
      <c r="AO3137">
        <v>8234</v>
      </c>
      <c r="AP3137">
        <v>495</v>
      </c>
    </row>
    <row r="3138" spans="1:42">
      <c r="A3138">
        <v>12</v>
      </c>
      <c r="B3138">
        <v>15</v>
      </c>
      <c r="C3138">
        <v>2021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0</v>
      </c>
      <c r="L3138">
        <v>99</v>
      </c>
      <c r="M3138">
        <v>99</v>
      </c>
      <c r="N3138">
        <v>99</v>
      </c>
      <c r="O3138">
        <v>99</v>
      </c>
      <c r="P3138">
        <v>9999</v>
      </c>
      <c r="Q3138">
        <v>1393</v>
      </c>
      <c r="R3138">
        <v>457695.43000000005</v>
      </c>
      <c r="S3138">
        <v>453910.43000000005</v>
      </c>
      <c r="T3138">
        <v>15.999993642060179</v>
      </c>
      <c r="U3138">
        <v>60.867049342752466</v>
      </c>
      <c r="V3138">
        <v>91.71169188480377</v>
      </c>
      <c r="W3138">
        <v>84.436629072392947</v>
      </c>
      <c r="X3138">
        <v>1.2040758195903329</v>
      </c>
      <c r="Y3138">
        <v>2.4081516391806659</v>
      </c>
      <c r="Z3138">
        <v>0</v>
      </c>
      <c r="AA3138">
        <v>9.5718635871428823</v>
      </c>
      <c r="AB3138">
        <v>2.6353408904944042</v>
      </c>
      <c r="AC3138">
        <v>-29.604985726731009</v>
      </c>
      <c r="AD3138">
        <v>30.442089870535884</v>
      </c>
      <c r="AE3138">
        <v>30.355670929662008</v>
      </c>
      <c r="AF3138">
        <v>6300.67</v>
      </c>
      <c r="AG3138">
        <v>7</v>
      </c>
      <c r="AH3138">
        <v>1</v>
      </c>
      <c r="AI3138">
        <v>2795.88</v>
      </c>
      <c r="AJ3138">
        <v>35056</v>
      </c>
      <c r="AK3138">
        <v>9051.880000000001</v>
      </c>
      <c r="AL3138">
        <v>46621.4</v>
      </c>
      <c r="AM3138">
        <v>21</v>
      </c>
      <c r="AN3138">
        <v>8343</v>
      </c>
      <c r="AO3138">
        <v>3812.5</v>
      </c>
      <c r="AP3138">
        <v>489</v>
      </c>
    </row>
    <row r="3139" spans="1:42">
      <c r="A3139">
        <v>12</v>
      </c>
      <c r="B3139">
        <v>16</v>
      </c>
      <c r="C3139">
        <v>2021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1</v>
      </c>
      <c r="L3139">
        <v>99</v>
      </c>
      <c r="M3139">
        <v>99</v>
      </c>
      <c r="N3139">
        <v>99</v>
      </c>
      <c r="O3139">
        <v>99</v>
      </c>
      <c r="P3139">
        <v>9999</v>
      </c>
      <c r="Q3139">
        <v>385</v>
      </c>
      <c r="R3139">
        <v>77531</v>
      </c>
      <c r="S3139">
        <v>77473</v>
      </c>
      <c r="T3139">
        <v>16.261856547703498</v>
      </c>
      <c r="U3139">
        <v>61.231641991403478</v>
      </c>
      <c r="V3139">
        <v>91.795609805221105</v>
      </c>
      <c r="W3139">
        <v>84.702962064203007</v>
      </c>
      <c r="X3139">
        <v>3.2245166449549223E-2</v>
      </c>
      <c r="Y3139">
        <v>6.4490332899098446E-2</v>
      </c>
      <c r="Z3139">
        <v>0</v>
      </c>
      <c r="AA3139">
        <v>8.8346379627683369</v>
      </c>
      <c r="AB3139">
        <v>2.5787030873422623</v>
      </c>
      <c r="AC3139">
        <v>-29.009009321621196</v>
      </c>
      <c r="AD3139">
        <v>5.156716705151541</v>
      </c>
      <c r="AE3139">
        <v>5.1974193467577345</v>
      </c>
      <c r="AF3139">
        <v>1125</v>
      </c>
      <c r="AG3139">
        <v>0</v>
      </c>
      <c r="AH3139">
        <v>0</v>
      </c>
      <c r="AI3139">
        <v>669</v>
      </c>
      <c r="AJ3139">
        <v>5269</v>
      </c>
      <c r="AK3139">
        <v>1206</v>
      </c>
      <c r="AL3139">
        <v>7161</v>
      </c>
      <c r="AM3139">
        <v>0</v>
      </c>
      <c r="AN3139">
        <v>2420</v>
      </c>
      <c r="AO3139">
        <v>815</v>
      </c>
      <c r="AP3139">
        <v>174</v>
      </c>
    </row>
    <row r="3140" spans="1:42">
      <c r="A3140">
        <v>12</v>
      </c>
      <c r="B3140">
        <v>17</v>
      </c>
      <c r="C3140">
        <v>2021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3</v>
      </c>
      <c r="L3140">
        <v>99</v>
      </c>
      <c r="M3140">
        <v>99</v>
      </c>
      <c r="N3140">
        <v>99</v>
      </c>
      <c r="O3140">
        <v>99</v>
      </c>
      <c r="P3140">
        <v>9999</v>
      </c>
      <c r="Q3140">
        <v>307</v>
      </c>
      <c r="R3140">
        <v>95470</v>
      </c>
      <c r="S3140">
        <v>95363</v>
      </c>
      <c r="T3140">
        <v>16.09046820990887</v>
      </c>
      <c r="U3140">
        <v>60.833132346926995</v>
      </c>
      <c r="V3140">
        <v>91.685326032936885</v>
      </c>
      <c r="W3140">
        <v>84.585299225066095</v>
      </c>
      <c r="X3140">
        <v>8.6938305226772802E-2</v>
      </c>
      <c r="Y3140">
        <v>0.1738766104535456</v>
      </c>
      <c r="Z3140">
        <v>100</v>
      </c>
      <c r="AA3140">
        <v>9.0164122979362116</v>
      </c>
      <c r="AB3140">
        <v>2.612869771227516</v>
      </c>
      <c r="AC3140">
        <v>-24.691665246254079</v>
      </c>
      <c r="AD3140">
        <v>6.3498696500859992</v>
      </c>
      <c r="AE3140">
        <v>6.3887159929083408</v>
      </c>
      <c r="AF3140">
        <v>1471</v>
      </c>
      <c r="AG3140">
        <v>1</v>
      </c>
      <c r="AH3140">
        <v>1</v>
      </c>
      <c r="AI3140">
        <v>887</v>
      </c>
      <c r="AJ3140">
        <v>3653</v>
      </c>
      <c r="AK3140">
        <v>1159</v>
      </c>
      <c r="AL3140">
        <v>5380</v>
      </c>
      <c r="AM3140">
        <v>2</v>
      </c>
      <c r="AN3140">
        <v>3151</v>
      </c>
      <c r="AO3140">
        <v>1511</v>
      </c>
      <c r="AP3140">
        <v>142</v>
      </c>
    </row>
    <row r="3141" spans="1:42">
      <c r="A3141">
        <v>12</v>
      </c>
      <c r="B3141">
        <v>18</v>
      </c>
      <c r="C3141">
        <v>2021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6</v>
      </c>
      <c r="L3141">
        <v>99</v>
      </c>
      <c r="M3141">
        <v>99</v>
      </c>
      <c r="N3141">
        <v>99</v>
      </c>
      <c r="O3141">
        <v>99</v>
      </c>
      <c r="P3141">
        <v>9999</v>
      </c>
      <c r="Q3141">
        <v>455</v>
      </c>
      <c r="R3141">
        <v>242462</v>
      </c>
      <c r="S3141">
        <v>242234</v>
      </c>
      <c r="T3141">
        <v>15.997348038043068</v>
      </c>
      <c r="U3141">
        <v>60.514490121122542</v>
      </c>
      <c r="V3141">
        <v>91.901047643455229</v>
      </c>
      <c r="W3141">
        <v>84.793651262828348</v>
      </c>
      <c r="X3141">
        <v>2.8870503419092482E-2</v>
      </c>
      <c r="Y3141">
        <v>5.7741006838184963E-2</v>
      </c>
      <c r="Z3141">
        <v>100</v>
      </c>
      <c r="AA3141">
        <v>9.0009626426666021</v>
      </c>
      <c r="AB3141">
        <v>2.5197828043418258</v>
      </c>
      <c r="AC3141">
        <v>-31.723873582576459</v>
      </c>
      <c r="AD3141">
        <v>16.126553839940836</v>
      </c>
      <c r="AE3141">
        <v>16.26811465669298</v>
      </c>
      <c r="AF3141">
        <v>4001</v>
      </c>
      <c r="AG3141">
        <v>0</v>
      </c>
      <c r="AH3141">
        <v>0</v>
      </c>
      <c r="AI3141">
        <v>1466</v>
      </c>
      <c r="AJ3141">
        <v>7011</v>
      </c>
      <c r="AK3141">
        <v>1248</v>
      </c>
      <c r="AL3141">
        <v>10381</v>
      </c>
      <c r="AM3141">
        <v>6</v>
      </c>
      <c r="AN3141">
        <v>1373</v>
      </c>
      <c r="AO3141">
        <v>2525</v>
      </c>
      <c r="AP3141">
        <v>216</v>
      </c>
    </row>
    <row r="3142" spans="1:42">
      <c r="A3142">
        <v>12</v>
      </c>
      <c r="B3142">
        <v>19</v>
      </c>
      <c r="C3142">
        <v>2021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7</v>
      </c>
      <c r="L3142">
        <v>99</v>
      </c>
      <c r="M3142">
        <v>99</v>
      </c>
      <c r="N3142">
        <v>99</v>
      </c>
      <c r="O3142">
        <v>99</v>
      </c>
      <c r="P3142">
        <v>9999</v>
      </c>
    </row>
    <row r="3143" spans="1:42">
      <c r="A3143">
        <v>12</v>
      </c>
      <c r="B3143">
        <v>20</v>
      </c>
      <c r="C3143">
        <v>2021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8</v>
      </c>
      <c r="L3143">
        <v>99</v>
      </c>
      <c r="M3143">
        <v>99</v>
      </c>
      <c r="N3143">
        <v>99</v>
      </c>
      <c r="O3143">
        <v>99</v>
      </c>
      <c r="P3143">
        <v>9999</v>
      </c>
      <c r="Q3143">
        <v>32</v>
      </c>
      <c r="R3143">
        <v>4070</v>
      </c>
      <c r="S3143">
        <v>4059</v>
      </c>
      <c r="T3143">
        <v>14.873218673218677</v>
      </c>
      <c r="U3143">
        <v>58.535599901453523</v>
      </c>
      <c r="V3143">
        <v>99.976465764854481</v>
      </c>
      <c r="W3143">
        <v>92.193823601872182</v>
      </c>
      <c r="X3143">
        <v>0</v>
      </c>
      <c r="Y3143">
        <v>0</v>
      </c>
      <c r="Z3143">
        <v>0</v>
      </c>
      <c r="AA3143">
        <v>12.253986387067355</v>
      </c>
      <c r="AB3143">
        <v>3.1203820104540929</v>
      </c>
      <c r="AC3143">
        <v>-30.134779045109195</v>
      </c>
      <c r="AD3143">
        <v>0.27070251886299379</v>
      </c>
      <c r="AE3143">
        <v>0.29638735130563898</v>
      </c>
      <c r="AF3143">
        <v>45</v>
      </c>
      <c r="AG3143">
        <v>0</v>
      </c>
      <c r="AH3143">
        <v>0</v>
      </c>
      <c r="AI3143">
        <v>70</v>
      </c>
      <c r="AJ3143">
        <v>167</v>
      </c>
      <c r="AK3143">
        <v>19</v>
      </c>
      <c r="AL3143">
        <v>767</v>
      </c>
      <c r="AM3143">
        <v>0</v>
      </c>
      <c r="AN3143">
        <v>32</v>
      </c>
      <c r="AO3143">
        <v>8</v>
      </c>
      <c r="AP3143">
        <v>17</v>
      </c>
    </row>
    <row r="3144" spans="1:42">
      <c r="A3144">
        <v>12</v>
      </c>
      <c r="B3144">
        <v>21</v>
      </c>
      <c r="C3144">
        <v>2021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</v>
      </c>
      <c r="L3144">
        <v>99</v>
      </c>
      <c r="M3144">
        <v>99</v>
      </c>
      <c r="N3144">
        <v>99</v>
      </c>
      <c r="O3144">
        <v>99</v>
      </c>
      <c r="P3144">
        <v>9999</v>
      </c>
      <c r="Q3144">
        <v>875</v>
      </c>
      <c r="R3144">
        <v>626267</v>
      </c>
      <c r="S3144">
        <v>624719</v>
      </c>
      <c r="T3144">
        <v>16.006546728472046</v>
      </c>
      <c r="U3144">
        <v>60.613445405054094</v>
      </c>
      <c r="V3144">
        <v>90.941546352827118</v>
      </c>
      <c r="W3144">
        <v>83.86071755461488</v>
      </c>
      <c r="X3144">
        <v>3.2898108953529399</v>
      </c>
      <c r="Y3144">
        <v>6.5796217907058798</v>
      </c>
      <c r="Z3144">
        <v>100</v>
      </c>
      <c r="AA3144">
        <v>9.9950668402795504</v>
      </c>
      <c r="AB3144">
        <v>2.5874945518656207</v>
      </c>
      <c r="AC3144">
        <v>-32.417019948538183</v>
      </c>
      <c r="AD3144">
        <v>41.65406741542273</v>
      </c>
      <c r="AE3144">
        <v>41.49369172267329</v>
      </c>
      <c r="AF3144">
        <v>11282</v>
      </c>
      <c r="AG3144">
        <v>2</v>
      </c>
      <c r="AH3144">
        <v>0</v>
      </c>
      <c r="AI3144">
        <v>4092</v>
      </c>
      <c r="AJ3144">
        <v>32618</v>
      </c>
      <c r="AK3144">
        <v>6637</v>
      </c>
      <c r="AL3144">
        <v>37253</v>
      </c>
      <c r="AM3144">
        <v>7</v>
      </c>
      <c r="AN3144">
        <v>8423</v>
      </c>
      <c r="AO3144">
        <v>7677</v>
      </c>
      <c r="AP3144">
        <v>474</v>
      </c>
    </row>
    <row r="3145" spans="1:42">
      <c r="A3145">
        <v>12</v>
      </c>
      <c r="B3145">
        <v>22</v>
      </c>
      <c r="C3145">
        <v>2020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0</v>
      </c>
      <c r="L3145">
        <v>99</v>
      </c>
      <c r="M3145">
        <v>99</v>
      </c>
      <c r="N3145">
        <v>99</v>
      </c>
      <c r="O3145">
        <v>99</v>
      </c>
      <c r="P3145">
        <v>9999</v>
      </c>
      <c r="Q3145">
        <v>1707</v>
      </c>
      <c r="R3145">
        <v>653337.36</v>
      </c>
      <c r="S3145">
        <v>653337.36</v>
      </c>
      <c r="T3145">
        <v>16.037071751108801</v>
      </c>
      <c r="U3145">
        <v>60.975257392291162</v>
      </c>
      <c r="V3145">
        <v>88.372029001496557</v>
      </c>
      <c r="W3145">
        <v>81.567382768375595</v>
      </c>
      <c r="X3145">
        <v>2.8727884166917996</v>
      </c>
      <c r="Y3145">
        <v>5.7455768333835993</v>
      </c>
      <c r="Z3145">
        <v>0</v>
      </c>
      <c r="AA3145">
        <v>10.981452841735528</v>
      </c>
      <c r="AB3145">
        <v>3.7177138640382879</v>
      </c>
      <c r="AC3145">
        <v>-3.4410433633659276</v>
      </c>
      <c r="AD3145">
        <v>43.278829106797509</v>
      </c>
      <c r="AE3145">
        <v>43.287638679768627</v>
      </c>
      <c r="AF3145">
        <v>12262.79</v>
      </c>
      <c r="AG3145">
        <v>3</v>
      </c>
      <c r="AH3145">
        <v>0</v>
      </c>
      <c r="AI3145">
        <v>4264</v>
      </c>
      <c r="AJ3145">
        <v>51244.89</v>
      </c>
      <c r="AK3145">
        <v>13247.89</v>
      </c>
      <c r="AL3145">
        <v>67593.39</v>
      </c>
      <c r="AM3145">
        <v>25</v>
      </c>
      <c r="AN3145">
        <v>14385</v>
      </c>
      <c r="AO3145">
        <v>8555</v>
      </c>
      <c r="AP3145">
        <v>628</v>
      </c>
    </row>
    <row r="3146" spans="1:42">
      <c r="A3146">
        <v>12</v>
      </c>
      <c r="B3146">
        <v>23</v>
      </c>
      <c r="C3146">
        <v>2020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1</v>
      </c>
      <c r="L3146">
        <v>99</v>
      </c>
      <c r="M3146">
        <v>99</v>
      </c>
      <c r="N3146">
        <v>99</v>
      </c>
      <c r="O3146">
        <v>99</v>
      </c>
      <c r="P3146">
        <v>9999</v>
      </c>
      <c r="Q3146">
        <v>424</v>
      </c>
      <c r="R3146">
        <v>123425</v>
      </c>
      <c r="S3146">
        <v>123425</v>
      </c>
      <c r="T3146">
        <v>16.251294308284379</v>
      </c>
      <c r="U3146">
        <v>61.294348794814681</v>
      </c>
      <c r="V3146">
        <v>89.211778923649376</v>
      </c>
      <c r="W3146">
        <v>82.342471946526189</v>
      </c>
      <c r="X3146">
        <v>5.6714604010532722E-2</v>
      </c>
      <c r="Y3146">
        <v>0.11342920802106544</v>
      </c>
      <c r="Z3146">
        <v>0</v>
      </c>
      <c r="AA3146">
        <v>9.4214680050672666</v>
      </c>
      <c r="AB3146">
        <v>2.6870296016389155</v>
      </c>
      <c r="AC3146">
        <v>-27.454382237722701</v>
      </c>
      <c r="AD3146">
        <v>8.1760049394794816</v>
      </c>
      <c r="AE3146">
        <v>8.2553770095230448</v>
      </c>
      <c r="AF3146">
        <v>1750</v>
      </c>
      <c r="AG3146">
        <v>2</v>
      </c>
      <c r="AH3146">
        <v>0</v>
      </c>
      <c r="AI3146">
        <v>880</v>
      </c>
      <c r="AJ3146">
        <v>8228</v>
      </c>
      <c r="AK3146">
        <v>2262</v>
      </c>
      <c r="AL3146">
        <v>10661</v>
      </c>
      <c r="AM3146">
        <v>4</v>
      </c>
      <c r="AN3146">
        <v>4027</v>
      </c>
      <c r="AO3146">
        <v>1770</v>
      </c>
      <c r="AP3146">
        <v>185</v>
      </c>
    </row>
    <row r="3147" spans="1:42">
      <c r="A3147">
        <v>12</v>
      </c>
      <c r="B3147">
        <v>24</v>
      </c>
      <c r="C3147">
        <v>2020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3</v>
      </c>
      <c r="L3147">
        <v>99</v>
      </c>
      <c r="M3147">
        <v>99</v>
      </c>
      <c r="N3147">
        <v>99</v>
      </c>
      <c r="O3147">
        <v>99</v>
      </c>
      <c r="P3147">
        <v>9999</v>
      </c>
      <c r="Q3147">
        <v>254</v>
      </c>
      <c r="R3147">
        <v>65524</v>
      </c>
      <c r="S3147">
        <v>65524</v>
      </c>
      <c r="T3147">
        <v>16.075010683108484</v>
      </c>
      <c r="U3147">
        <v>61.030263720163603</v>
      </c>
      <c r="V3147">
        <v>88.840158011459124</v>
      </c>
      <c r="W3147">
        <v>81.999465844575596</v>
      </c>
      <c r="X3147">
        <v>0.39527501373542512</v>
      </c>
      <c r="Y3147">
        <v>0.79055002747085024</v>
      </c>
      <c r="Z3147">
        <v>0</v>
      </c>
      <c r="AA3147">
        <v>9.7279311859027988</v>
      </c>
      <c r="AB3147">
        <v>2.7113348588790944</v>
      </c>
      <c r="AC3147">
        <v>-21.910362206794073</v>
      </c>
      <c r="AD3147">
        <v>4.3404865112777271</v>
      </c>
      <c r="AE3147">
        <v>4.3643673702223724</v>
      </c>
      <c r="AF3147">
        <v>984</v>
      </c>
      <c r="AG3147">
        <v>0</v>
      </c>
      <c r="AH3147">
        <v>0</v>
      </c>
      <c r="AI3147">
        <v>500</v>
      </c>
      <c r="AJ3147">
        <v>2711</v>
      </c>
      <c r="AK3147">
        <v>878</v>
      </c>
      <c r="AL3147">
        <v>3834</v>
      </c>
      <c r="AM3147">
        <v>4</v>
      </c>
      <c r="AN3147">
        <v>2602</v>
      </c>
      <c r="AO3147">
        <v>1233</v>
      </c>
      <c r="AP3147">
        <v>111</v>
      </c>
    </row>
    <row r="3148" spans="1:42">
      <c r="A3148">
        <v>12</v>
      </c>
      <c r="B3148">
        <v>25</v>
      </c>
      <c r="C3148">
        <v>2020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6</v>
      </c>
      <c r="L3148">
        <v>99</v>
      </c>
      <c r="M3148">
        <v>99</v>
      </c>
      <c r="N3148">
        <v>99</v>
      </c>
      <c r="O3148">
        <v>99</v>
      </c>
      <c r="P3148">
        <v>9999</v>
      </c>
      <c r="Q3148">
        <v>425</v>
      </c>
      <c r="R3148">
        <v>214661</v>
      </c>
      <c r="S3148">
        <v>214661</v>
      </c>
      <c r="T3148">
        <v>15.99003545124638</v>
      </c>
      <c r="U3148">
        <v>60.465650490773825</v>
      </c>
      <c r="V3148">
        <v>89.438444359519494</v>
      </c>
      <c r="W3148">
        <v>82.551684143835317</v>
      </c>
      <c r="X3148">
        <v>2.3292540331033592E-3</v>
      </c>
      <c r="Y3148">
        <v>4.6585080662067185E-3</v>
      </c>
      <c r="Z3148">
        <v>100</v>
      </c>
      <c r="AA3148">
        <v>8.8672179448282993</v>
      </c>
      <c r="AB3148">
        <v>3.1651121835471754</v>
      </c>
      <c r="AC3148">
        <v>-11.783104249007163</v>
      </c>
      <c r="AD3148">
        <v>14.219723688990111</v>
      </c>
      <c r="AE3148">
        <v>14.394247343897076</v>
      </c>
      <c r="AF3148">
        <v>3622</v>
      </c>
      <c r="AG3148">
        <v>1</v>
      </c>
      <c r="AH3148">
        <v>0</v>
      </c>
      <c r="AI3148">
        <v>1039</v>
      </c>
      <c r="AJ3148">
        <v>6761</v>
      </c>
      <c r="AK3148">
        <v>1153</v>
      </c>
      <c r="AL3148">
        <v>10612</v>
      </c>
      <c r="AM3148">
        <v>1</v>
      </c>
      <c r="AN3148">
        <v>1464</v>
      </c>
      <c r="AO3148">
        <v>2536</v>
      </c>
      <c r="AP3148">
        <v>195</v>
      </c>
    </row>
    <row r="3149" spans="1:42">
      <c r="A3149">
        <v>12</v>
      </c>
      <c r="B3149">
        <v>26</v>
      </c>
      <c r="C3149">
        <v>2020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7</v>
      </c>
      <c r="L3149">
        <v>99</v>
      </c>
      <c r="M3149">
        <v>99</v>
      </c>
      <c r="N3149">
        <v>99</v>
      </c>
      <c r="O3149">
        <v>99</v>
      </c>
      <c r="P3149">
        <v>9999</v>
      </c>
    </row>
    <row r="3150" spans="1:42">
      <c r="A3150">
        <v>12</v>
      </c>
      <c r="B3150">
        <v>27</v>
      </c>
      <c r="C3150">
        <v>2020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8</v>
      </c>
      <c r="L3150">
        <v>99</v>
      </c>
      <c r="M3150">
        <v>99</v>
      </c>
      <c r="N3150">
        <v>99</v>
      </c>
      <c r="O3150">
        <v>99</v>
      </c>
      <c r="P3150">
        <v>9999</v>
      </c>
      <c r="Q3150">
        <v>68</v>
      </c>
      <c r="R3150">
        <v>2748</v>
      </c>
      <c r="S3150">
        <v>2748</v>
      </c>
      <c r="T3150">
        <v>14.776200873362452</v>
      </c>
      <c r="U3150">
        <v>57.971251819505106</v>
      </c>
      <c r="V3150">
        <v>97.288424872378528</v>
      </c>
      <c r="W3150">
        <v>89.797216157205497</v>
      </c>
      <c r="X3150">
        <v>0</v>
      </c>
      <c r="Y3150">
        <v>0</v>
      </c>
      <c r="Z3150">
        <v>0</v>
      </c>
      <c r="AA3150">
        <v>11.399241148603277</v>
      </c>
      <c r="AB3150">
        <v>5.5205296646179249</v>
      </c>
      <c r="AC3150">
        <v>1.9387881395504296</v>
      </c>
      <c r="AD3150">
        <v>0.182034932742067</v>
      </c>
      <c r="AE3150">
        <v>0.20044234578885495</v>
      </c>
      <c r="AF3150">
        <v>34</v>
      </c>
      <c r="AG3150">
        <v>0</v>
      </c>
      <c r="AH3150">
        <v>1</v>
      </c>
      <c r="AI3150">
        <v>59</v>
      </c>
      <c r="AJ3150">
        <v>111</v>
      </c>
      <c r="AK3150">
        <v>10</v>
      </c>
      <c r="AL3150">
        <v>580</v>
      </c>
      <c r="AM3150">
        <v>0</v>
      </c>
      <c r="AN3150">
        <v>11</v>
      </c>
      <c r="AO3150">
        <v>9</v>
      </c>
      <c r="AP3150">
        <v>34</v>
      </c>
    </row>
    <row r="3151" spans="1:42">
      <c r="A3151">
        <v>12</v>
      </c>
      <c r="B3151">
        <v>28</v>
      </c>
      <c r="C3151">
        <v>2020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</v>
      </c>
      <c r="L3151">
        <v>99</v>
      </c>
      <c r="M3151">
        <v>99</v>
      </c>
      <c r="N3151">
        <v>99</v>
      </c>
      <c r="O3151">
        <v>99</v>
      </c>
      <c r="P3151">
        <v>9999</v>
      </c>
      <c r="Q3151">
        <v>569</v>
      </c>
      <c r="R3151">
        <v>449905</v>
      </c>
      <c r="S3151">
        <v>449905</v>
      </c>
      <c r="T3151">
        <v>15.98290972538647</v>
      </c>
      <c r="U3151">
        <v>60.480788166390681</v>
      </c>
      <c r="V3151">
        <v>87.449857134279398</v>
      </c>
      <c r="W3151">
        <v>80.716218134939254</v>
      </c>
      <c r="X3151">
        <v>0.39452773363265575</v>
      </c>
      <c r="Y3151">
        <v>0.78905546726531151</v>
      </c>
      <c r="Z3151">
        <v>100</v>
      </c>
      <c r="AA3151">
        <v>10.193483015520156</v>
      </c>
      <c r="AB3151">
        <v>4.3750521508617437</v>
      </c>
      <c r="AC3151">
        <v>2.2395350695912275</v>
      </c>
      <c r="AD3151">
        <v>29.802920820713112</v>
      </c>
      <c r="AE3151">
        <v>29.497927250800021</v>
      </c>
      <c r="AF3151">
        <v>9215</v>
      </c>
      <c r="AG3151">
        <v>4</v>
      </c>
      <c r="AH3151">
        <v>0</v>
      </c>
      <c r="AI3151">
        <v>2673</v>
      </c>
      <c r="AJ3151">
        <v>27774</v>
      </c>
      <c r="AK3151">
        <v>7012</v>
      </c>
      <c r="AL3151">
        <v>30524</v>
      </c>
      <c r="AM3151">
        <v>8</v>
      </c>
      <c r="AN3151">
        <v>8449</v>
      </c>
      <c r="AO3151">
        <v>6423</v>
      </c>
      <c r="AP3151">
        <v>292</v>
      </c>
    </row>
    <row r="3152" spans="1:42">
      <c r="A3152">
        <v>12</v>
      </c>
      <c r="B3152">
        <v>29</v>
      </c>
      <c r="C3152">
        <v>2019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0</v>
      </c>
      <c r="L3152">
        <v>99</v>
      </c>
      <c r="M3152">
        <v>99</v>
      </c>
      <c r="N3152">
        <v>99</v>
      </c>
      <c r="O3152">
        <v>99</v>
      </c>
      <c r="P3152">
        <v>9999</v>
      </c>
      <c r="Q3152">
        <v>1286</v>
      </c>
      <c r="R3152">
        <v>429886</v>
      </c>
      <c r="S3152">
        <v>421700</v>
      </c>
      <c r="T3152">
        <v>15.911874310863812</v>
      </c>
      <c r="U3152">
        <v>61.290308276025584</v>
      </c>
      <c r="V3152">
        <v>88.015731069439695</v>
      </c>
      <c r="W3152">
        <v>80.74386611335089</v>
      </c>
      <c r="X3152">
        <v>1.4147936894897717</v>
      </c>
      <c r="Y3152">
        <v>2.8295873789795434</v>
      </c>
      <c r="Z3152">
        <v>0</v>
      </c>
      <c r="AA3152">
        <v>9.5285020221495618</v>
      </c>
      <c r="AB3152">
        <v>2.7453716802307282</v>
      </c>
      <c r="AC3152">
        <v>-30.392178353185678</v>
      </c>
      <c r="AD3152">
        <v>27.557254159364206</v>
      </c>
      <c r="AE3152">
        <v>27.742921163413325</v>
      </c>
      <c r="AF3152">
        <v>7024</v>
      </c>
      <c r="AG3152">
        <v>12</v>
      </c>
      <c r="AH3152">
        <v>1</v>
      </c>
      <c r="AI3152">
        <v>2359</v>
      </c>
      <c r="AJ3152">
        <v>32280.5</v>
      </c>
      <c r="AK3152">
        <v>9042</v>
      </c>
      <c r="AL3152">
        <v>47126.5</v>
      </c>
      <c r="AM3152">
        <v>30</v>
      </c>
      <c r="AN3152">
        <v>10855</v>
      </c>
      <c r="AO3152">
        <v>5294</v>
      </c>
      <c r="AP3152">
        <v>457</v>
      </c>
    </row>
    <row r="3153" spans="1:42">
      <c r="A3153">
        <v>12</v>
      </c>
      <c r="B3153">
        <v>30</v>
      </c>
      <c r="C3153">
        <v>2019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1</v>
      </c>
      <c r="L3153">
        <v>99</v>
      </c>
      <c r="M3153">
        <v>99</v>
      </c>
      <c r="N3153">
        <v>99</v>
      </c>
      <c r="O3153">
        <v>99</v>
      </c>
      <c r="P3153">
        <v>9999</v>
      </c>
      <c r="Q3153">
        <v>483</v>
      </c>
      <c r="R3153">
        <v>171122</v>
      </c>
      <c r="S3153">
        <v>170982</v>
      </c>
      <c r="T3153">
        <v>16.165443367889573</v>
      </c>
      <c r="U3153">
        <v>61.110888865494609</v>
      </c>
      <c r="V3153">
        <v>87.600497770871698</v>
      </c>
      <c r="W3153">
        <v>80.828891754688129</v>
      </c>
      <c r="X3153">
        <v>8.1812975537920316E-2</v>
      </c>
      <c r="Y3153">
        <v>0.16362595107584063</v>
      </c>
      <c r="Z3153">
        <v>0</v>
      </c>
      <c r="AA3153">
        <v>8.7645361446135706</v>
      </c>
      <c r="AB3153">
        <v>2.6175955213878512</v>
      </c>
      <c r="AC3153">
        <v>-32.494994013055489</v>
      </c>
      <c r="AD3153">
        <v>10.969541800055641</v>
      </c>
      <c r="AE3153">
        <v>11.260458221990596</v>
      </c>
      <c r="AF3153">
        <v>2297</v>
      </c>
      <c r="AG3153">
        <v>1</v>
      </c>
      <c r="AH3153">
        <v>11</v>
      </c>
      <c r="AI3153">
        <v>1066</v>
      </c>
      <c r="AJ3153">
        <v>9504</v>
      </c>
      <c r="AK3153">
        <v>3935</v>
      </c>
      <c r="AL3153">
        <v>14735</v>
      </c>
      <c r="AM3153">
        <v>8</v>
      </c>
      <c r="AN3153">
        <v>5101</v>
      </c>
      <c r="AO3153">
        <v>2452</v>
      </c>
      <c r="AP3153">
        <v>216</v>
      </c>
    </row>
    <row r="3154" spans="1:42">
      <c r="A3154">
        <v>12</v>
      </c>
      <c r="B3154">
        <v>31</v>
      </c>
      <c r="C3154">
        <v>2019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3</v>
      </c>
      <c r="L3154">
        <v>99</v>
      </c>
      <c r="M3154">
        <v>99</v>
      </c>
      <c r="N3154">
        <v>99</v>
      </c>
      <c r="O3154">
        <v>99</v>
      </c>
      <c r="P3154">
        <v>9999</v>
      </c>
      <c r="Q3154">
        <v>246</v>
      </c>
      <c r="R3154">
        <v>32111</v>
      </c>
      <c r="S3154">
        <v>32016</v>
      </c>
      <c r="T3154">
        <v>16.003674753199839</v>
      </c>
      <c r="U3154">
        <v>60.841954022988496</v>
      </c>
      <c r="V3154">
        <v>87.69596140445411</v>
      </c>
      <c r="W3154">
        <v>80.84239474013026</v>
      </c>
      <c r="X3154">
        <v>0</v>
      </c>
      <c r="Y3154">
        <v>0</v>
      </c>
      <c r="Z3154">
        <v>100</v>
      </c>
      <c r="AA3154">
        <v>9.9699273208898482</v>
      </c>
      <c r="AB3154">
        <v>2.7152941955893244</v>
      </c>
      <c r="AC3154">
        <v>-38.524342811563258</v>
      </c>
      <c r="AD3154">
        <v>2.0584317430931547</v>
      </c>
      <c r="AE3154">
        <v>2.1088480468871742</v>
      </c>
      <c r="AF3154">
        <v>480</v>
      </c>
      <c r="AG3154">
        <v>0</v>
      </c>
      <c r="AH3154">
        <v>0</v>
      </c>
      <c r="AI3154">
        <v>190</v>
      </c>
      <c r="AJ3154">
        <v>1208</v>
      </c>
      <c r="AK3154">
        <v>486</v>
      </c>
      <c r="AL3154">
        <v>1692</v>
      </c>
      <c r="AM3154">
        <v>2</v>
      </c>
      <c r="AN3154">
        <v>1734</v>
      </c>
      <c r="AO3154">
        <v>751</v>
      </c>
      <c r="AP3154">
        <v>102</v>
      </c>
    </row>
    <row r="3155" spans="1:42">
      <c r="A3155">
        <v>12</v>
      </c>
      <c r="B3155">
        <v>32</v>
      </c>
      <c r="C3155">
        <v>2019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6</v>
      </c>
      <c r="L3155">
        <v>99</v>
      </c>
      <c r="M3155">
        <v>99</v>
      </c>
      <c r="N3155">
        <v>99</v>
      </c>
      <c r="O3155">
        <v>99</v>
      </c>
      <c r="P3155">
        <v>9999</v>
      </c>
      <c r="Q3155">
        <v>333</v>
      </c>
      <c r="R3155">
        <v>341990</v>
      </c>
      <c r="S3155">
        <v>340502</v>
      </c>
      <c r="T3155">
        <v>15.820070762302995</v>
      </c>
      <c r="U3155">
        <v>60.407037256756198</v>
      </c>
      <c r="V3155">
        <v>86.538956728561587</v>
      </c>
      <c r="W3155">
        <v>79.751830767513908</v>
      </c>
      <c r="X3155">
        <v>0.53393374075265354</v>
      </c>
      <c r="Y3155">
        <v>1.0678674815053071</v>
      </c>
      <c r="Z3155">
        <v>100</v>
      </c>
      <c r="AA3155">
        <v>8.8149376711024185</v>
      </c>
      <c r="AB3155">
        <v>2.6299366693051698</v>
      </c>
      <c r="AC3155">
        <v>-25.824244329895919</v>
      </c>
      <c r="AD3155">
        <v>21.922801277457182</v>
      </c>
      <c r="AE3155">
        <v>22.125820012878943</v>
      </c>
      <c r="AF3155">
        <v>7122</v>
      </c>
      <c r="AG3155">
        <v>1</v>
      </c>
      <c r="AH3155">
        <v>0</v>
      </c>
      <c r="AI3155">
        <v>1628</v>
      </c>
      <c r="AJ3155">
        <v>18792</v>
      </c>
      <c r="AK3155">
        <v>3545</v>
      </c>
      <c r="AL3155">
        <v>18639</v>
      </c>
      <c r="AM3155">
        <v>5</v>
      </c>
      <c r="AN3155">
        <v>4366</v>
      </c>
      <c r="AO3155">
        <v>5612</v>
      </c>
      <c r="AP3155">
        <v>168</v>
      </c>
    </row>
    <row r="3156" spans="1:42">
      <c r="A3156">
        <v>12</v>
      </c>
      <c r="B3156">
        <v>33</v>
      </c>
      <c r="C3156">
        <v>2019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7</v>
      </c>
      <c r="L3156">
        <v>99</v>
      </c>
      <c r="M3156">
        <v>99</v>
      </c>
      <c r="N3156">
        <v>99</v>
      </c>
      <c r="O3156">
        <v>99</v>
      </c>
      <c r="P3156">
        <v>9999</v>
      </c>
    </row>
    <row r="3157" spans="1:42">
      <c r="A3157">
        <v>12</v>
      </c>
      <c r="B3157">
        <v>34</v>
      </c>
      <c r="C3157">
        <v>2019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8</v>
      </c>
      <c r="L3157">
        <v>99</v>
      </c>
      <c r="M3157">
        <v>99</v>
      </c>
      <c r="N3157">
        <v>99</v>
      </c>
      <c r="O3157">
        <v>99</v>
      </c>
      <c r="P3157">
        <v>9999</v>
      </c>
      <c r="Q3157">
        <v>35</v>
      </c>
      <c r="R3157">
        <v>472</v>
      </c>
      <c r="S3157">
        <v>457</v>
      </c>
      <c r="T3157">
        <v>14.16949152542373</v>
      </c>
      <c r="U3157">
        <v>58.131291028446384</v>
      </c>
      <c r="V3157">
        <v>93.285855513488158</v>
      </c>
      <c r="W3157">
        <v>84.6932166301969</v>
      </c>
      <c r="X3157">
        <v>0</v>
      </c>
      <c r="Y3157">
        <v>0</v>
      </c>
      <c r="Z3157">
        <v>0</v>
      </c>
      <c r="AA3157">
        <v>14.60541767019015</v>
      </c>
      <c r="AB3157">
        <v>3.1303282936498218</v>
      </c>
      <c r="AC3157">
        <v>-20.719384398120138</v>
      </c>
      <c r="AD3157">
        <v>3.0256914538319225E-2</v>
      </c>
      <c r="AE3157">
        <v>3.1535801571030676E-2</v>
      </c>
      <c r="AF3157">
        <v>3</v>
      </c>
      <c r="AG3157">
        <v>0</v>
      </c>
      <c r="AH3157">
        <v>0</v>
      </c>
      <c r="AI3157">
        <v>6</v>
      </c>
      <c r="AJ3157">
        <v>8</v>
      </c>
      <c r="AK3157">
        <v>16</v>
      </c>
      <c r="AL3157">
        <v>24</v>
      </c>
      <c r="AM3157">
        <v>0</v>
      </c>
      <c r="AN3157">
        <v>3</v>
      </c>
      <c r="AO3157">
        <v>0</v>
      </c>
      <c r="AP3157">
        <v>23</v>
      </c>
    </row>
    <row r="3158" spans="1:42">
      <c r="A3158">
        <v>12</v>
      </c>
      <c r="B3158">
        <v>35</v>
      </c>
      <c r="C3158">
        <v>2019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</v>
      </c>
      <c r="L3158">
        <v>99</v>
      </c>
      <c r="M3158">
        <v>99</v>
      </c>
      <c r="N3158">
        <v>99</v>
      </c>
      <c r="O3158">
        <v>99</v>
      </c>
      <c r="P3158">
        <v>9999</v>
      </c>
      <c r="Q3158">
        <v>772</v>
      </c>
      <c r="R3158">
        <v>584393</v>
      </c>
      <c r="S3158">
        <v>575452</v>
      </c>
      <c r="T3158">
        <v>15.720693095228723</v>
      </c>
      <c r="U3158">
        <v>60.632447189339857</v>
      </c>
      <c r="V3158">
        <v>85.375396026720765</v>
      </c>
      <c r="W3158">
        <v>78.338942657248396</v>
      </c>
      <c r="X3158">
        <v>2.0691555169209752</v>
      </c>
      <c r="Y3158">
        <v>4.1383110338419504</v>
      </c>
      <c r="Z3158">
        <v>100</v>
      </c>
      <c r="AA3158">
        <v>9.615404533140941</v>
      </c>
      <c r="AB3158">
        <v>2.6970220154270206</v>
      </c>
      <c r="AC3158">
        <v>-29.040339121698239</v>
      </c>
      <c r="AD3158">
        <v>37.461714105491495</v>
      </c>
      <c r="AE3158">
        <v>36.730416753258943</v>
      </c>
      <c r="AF3158">
        <v>12418</v>
      </c>
      <c r="AG3158">
        <v>4</v>
      </c>
      <c r="AH3158">
        <v>0</v>
      </c>
      <c r="AI3158">
        <v>3341</v>
      </c>
      <c r="AJ3158">
        <v>38252</v>
      </c>
      <c r="AK3158">
        <v>10197</v>
      </c>
      <c r="AL3158">
        <v>43314</v>
      </c>
      <c r="AM3158">
        <v>11</v>
      </c>
      <c r="AN3158">
        <v>11162</v>
      </c>
      <c r="AO3158">
        <v>9035</v>
      </c>
      <c r="AP3158">
        <v>394</v>
      </c>
    </row>
    <row r="3159" spans="1:42">
      <c r="A3159">
        <v>12</v>
      </c>
      <c r="B3159">
        <v>36</v>
      </c>
      <c r="C3159">
        <v>2018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0</v>
      </c>
      <c r="L3159">
        <v>99</v>
      </c>
      <c r="M3159">
        <v>99</v>
      </c>
      <c r="N3159">
        <v>99</v>
      </c>
      <c r="O3159">
        <v>99</v>
      </c>
      <c r="P3159">
        <v>9999</v>
      </c>
      <c r="Q3159">
        <v>2340</v>
      </c>
      <c r="R3159">
        <v>540352</v>
      </c>
      <c r="S3159">
        <v>520240</v>
      </c>
      <c r="T3159">
        <v>15.347832523984364</v>
      </c>
      <c r="U3159">
        <v>60.732746424727054</v>
      </c>
      <c r="V3159">
        <v>88.439971992258307</v>
      </c>
      <c r="W3159">
        <v>80.676222570350973</v>
      </c>
      <c r="X3159">
        <v>2.3449529195783496</v>
      </c>
      <c r="Y3159">
        <v>4.6899058391566992</v>
      </c>
      <c r="Z3159">
        <v>0</v>
      </c>
      <c r="AA3159">
        <v>9.8089977292126154</v>
      </c>
      <c r="AB3159">
        <v>2.7865965259065404</v>
      </c>
      <c r="AC3159">
        <v>-28.211478891628047</v>
      </c>
      <c r="AD3159">
        <v>33.084281182592591</v>
      </c>
      <c r="AE3159">
        <v>33.13797393393839</v>
      </c>
      <c r="AF3159">
        <v>8379</v>
      </c>
      <c r="AG3159">
        <v>4</v>
      </c>
      <c r="AH3159">
        <v>3</v>
      </c>
      <c r="AI3159">
        <v>2725</v>
      </c>
      <c r="AJ3159">
        <v>45662.5</v>
      </c>
      <c r="AK3159">
        <v>13364</v>
      </c>
      <c r="AL3159">
        <v>59880.5</v>
      </c>
      <c r="AM3159">
        <v>21</v>
      </c>
      <c r="AN3159">
        <v>26149</v>
      </c>
      <c r="AO3159">
        <v>7326</v>
      </c>
    </row>
    <row r="3160" spans="1:42">
      <c r="A3160">
        <v>12</v>
      </c>
      <c r="B3160">
        <v>37</v>
      </c>
      <c r="C3160">
        <v>2018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1</v>
      </c>
      <c r="L3160">
        <v>99</v>
      </c>
      <c r="M3160">
        <v>99</v>
      </c>
      <c r="N3160">
        <v>99</v>
      </c>
      <c r="O3160">
        <v>99</v>
      </c>
      <c r="P3160">
        <v>9999</v>
      </c>
      <c r="Q3160">
        <v>491</v>
      </c>
      <c r="R3160">
        <v>169878</v>
      </c>
      <c r="S3160">
        <v>169630</v>
      </c>
      <c r="T3160">
        <v>15.895260127856464</v>
      </c>
      <c r="U3160">
        <v>60.582933443376753</v>
      </c>
      <c r="V3160">
        <v>87.34730506757856</v>
      </c>
      <c r="W3160">
        <v>80.578886753522511</v>
      </c>
      <c r="X3160">
        <v>1.3397850221923964</v>
      </c>
      <c r="Y3160">
        <v>2.6795700443847927</v>
      </c>
      <c r="Z3160">
        <v>0</v>
      </c>
      <c r="AA3160">
        <v>8.5014844377493883</v>
      </c>
      <c r="AB3160">
        <v>2.6183711408027168</v>
      </c>
      <c r="AC3160">
        <v>-29.9175985867466</v>
      </c>
      <c r="AD3160">
        <v>10.401167236794652</v>
      </c>
      <c r="AE3160">
        <v>10.79196630480525</v>
      </c>
      <c r="AF3160">
        <v>1792</v>
      </c>
      <c r="AG3160">
        <v>1</v>
      </c>
      <c r="AH3160">
        <v>1</v>
      </c>
      <c r="AI3160">
        <v>751</v>
      </c>
      <c r="AJ3160">
        <v>11529</v>
      </c>
      <c r="AK3160">
        <v>4729</v>
      </c>
      <c r="AL3160">
        <v>13431</v>
      </c>
      <c r="AM3160">
        <v>2</v>
      </c>
      <c r="AN3160">
        <v>8476</v>
      </c>
      <c r="AO3160">
        <v>2531</v>
      </c>
    </row>
    <row r="3161" spans="1:42">
      <c r="A3161">
        <v>12</v>
      </c>
      <c r="B3161">
        <v>38</v>
      </c>
      <c r="C3161">
        <v>2018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3</v>
      </c>
      <c r="L3161">
        <v>99</v>
      </c>
      <c r="M3161">
        <v>99</v>
      </c>
      <c r="N3161">
        <v>99</v>
      </c>
      <c r="O3161">
        <v>99</v>
      </c>
      <c r="P3161">
        <v>9999</v>
      </c>
    </row>
    <row r="3162" spans="1:42">
      <c r="A3162">
        <v>12</v>
      </c>
      <c r="B3162">
        <v>39</v>
      </c>
      <c r="C3162">
        <v>2018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6</v>
      </c>
      <c r="L3162">
        <v>99</v>
      </c>
      <c r="M3162">
        <v>99</v>
      </c>
      <c r="N3162">
        <v>99</v>
      </c>
      <c r="O3162">
        <v>99</v>
      </c>
      <c r="P3162">
        <v>9999</v>
      </c>
      <c r="Q3162">
        <v>1514</v>
      </c>
      <c r="R3162">
        <v>918755</v>
      </c>
      <c r="S3162">
        <v>902879</v>
      </c>
      <c r="T3162">
        <v>15.282539958966211</v>
      </c>
      <c r="U3162">
        <v>59.797601893498445</v>
      </c>
      <c r="V3162">
        <v>85.266014961985206</v>
      </c>
      <c r="W3162">
        <v>78.245565529819601</v>
      </c>
      <c r="X3162">
        <v>1.0978987869453773</v>
      </c>
      <c r="Y3162">
        <v>2.1957975738907547</v>
      </c>
      <c r="Z3162">
        <v>100</v>
      </c>
      <c r="AA3162">
        <v>9.3443444842889143</v>
      </c>
      <c r="AB3162">
        <v>2.5652691009395929</v>
      </c>
      <c r="AC3162">
        <v>-27.579884475615504</v>
      </c>
      <c r="AD3162">
        <v>56.252866201870006</v>
      </c>
      <c r="AE3162">
        <v>55.778385729471125</v>
      </c>
      <c r="AF3162">
        <v>18222</v>
      </c>
      <c r="AG3162">
        <v>5</v>
      </c>
      <c r="AH3162">
        <v>0</v>
      </c>
      <c r="AI3162">
        <v>5422</v>
      </c>
      <c r="AJ3162">
        <v>51724</v>
      </c>
      <c r="AK3162">
        <v>12833</v>
      </c>
      <c r="AL3162">
        <v>57306</v>
      </c>
      <c r="AM3162">
        <v>16</v>
      </c>
      <c r="AN3162">
        <v>46695</v>
      </c>
      <c r="AO3162">
        <v>17560</v>
      </c>
    </row>
    <row r="3163" spans="1:42">
      <c r="A3163">
        <v>12</v>
      </c>
      <c r="B3163">
        <v>40</v>
      </c>
      <c r="C3163">
        <v>2018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7</v>
      </c>
      <c r="L3163">
        <v>99</v>
      </c>
      <c r="M3163">
        <v>99</v>
      </c>
      <c r="N3163">
        <v>99</v>
      </c>
      <c r="O3163">
        <v>99</v>
      </c>
      <c r="P3163">
        <v>9999</v>
      </c>
    </row>
    <row r="3164" spans="1:42">
      <c r="A3164">
        <v>12</v>
      </c>
      <c r="B3164">
        <v>41</v>
      </c>
      <c r="C3164">
        <v>2018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8</v>
      </c>
      <c r="L3164">
        <v>99</v>
      </c>
      <c r="M3164">
        <v>99</v>
      </c>
      <c r="N3164">
        <v>99</v>
      </c>
      <c r="O3164">
        <v>99</v>
      </c>
      <c r="P3164">
        <v>9999</v>
      </c>
      <c r="Q3164">
        <v>90</v>
      </c>
      <c r="R3164">
        <v>4274</v>
      </c>
      <c r="S3164">
        <v>4213</v>
      </c>
      <c r="T3164">
        <v>14.480814225549841</v>
      </c>
      <c r="U3164">
        <v>58.062900545929267</v>
      </c>
      <c r="V3164">
        <v>95.962041856205758</v>
      </c>
      <c r="W3164">
        <v>87.685877047234726</v>
      </c>
      <c r="X3164">
        <v>7.019185774450161E-2</v>
      </c>
      <c r="Y3164">
        <v>0.14038371548900322</v>
      </c>
      <c r="Z3164">
        <v>0</v>
      </c>
      <c r="AA3164">
        <v>13.638067087627462</v>
      </c>
      <c r="AB3164">
        <v>2.6461698538905529</v>
      </c>
      <c r="AC3164">
        <v>-36.329144377625887</v>
      </c>
      <c r="AD3164">
        <v>0.26168537874274694</v>
      </c>
      <c r="AE3164">
        <v>0.29167403178522999</v>
      </c>
      <c r="AF3164">
        <v>47</v>
      </c>
      <c r="AG3164">
        <v>0</v>
      </c>
      <c r="AH3164">
        <v>0</v>
      </c>
      <c r="AI3164">
        <v>41</v>
      </c>
      <c r="AJ3164">
        <v>178</v>
      </c>
      <c r="AK3164">
        <v>32</v>
      </c>
      <c r="AL3164">
        <v>300</v>
      </c>
      <c r="AM3164">
        <v>0</v>
      </c>
      <c r="AN3164">
        <v>22</v>
      </c>
      <c r="AO3164">
        <v>20</v>
      </c>
    </row>
    <row r="3165" spans="1:42">
      <c r="A3165">
        <v>12</v>
      </c>
      <c r="B3165">
        <v>42</v>
      </c>
      <c r="C3165">
        <v>2018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</v>
      </c>
      <c r="L3165">
        <v>99</v>
      </c>
      <c r="M3165">
        <v>99</v>
      </c>
      <c r="N3165">
        <v>99</v>
      </c>
      <c r="O3165">
        <v>99</v>
      </c>
      <c r="P3165">
        <v>9999</v>
      </c>
      <c r="Q3165">
        <v>1</v>
      </c>
      <c r="R3165">
        <v>0</v>
      </c>
      <c r="S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</row>
    <row r="3166" spans="1:42">
      <c r="A3166">
        <v>12</v>
      </c>
      <c r="B3166">
        <v>43</v>
      </c>
      <c r="C3166">
        <v>2017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0</v>
      </c>
      <c r="L3166">
        <v>99</v>
      </c>
      <c r="M3166">
        <v>99</v>
      </c>
      <c r="N3166">
        <v>99</v>
      </c>
      <c r="O3166">
        <v>99</v>
      </c>
      <c r="P3166">
        <v>9999</v>
      </c>
      <c r="Q3166">
        <v>2372</v>
      </c>
      <c r="R3166">
        <v>504111</v>
      </c>
      <c r="S3166">
        <v>500965</v>
      </c>
      <c r="T3166">
        <v>15.830301263015484</v>
      </c>
      <c r="U3166">
        <v>60.731907418681963</v>
      </c>
      <c r="V3166">
        <v>89.528926614757978</v>
      </c>
      <c r="W3166">
        <v>82.454933178962889</v>
      </c>
      <c r="X3166">
        <v>3.191360632876489</v>
      </c>
      <c r="Y3166">
        <v>6.3827212657529779</v>
      </c>
      <c r="Z3166">
        <v>0</v>
      </c>
      <c r="AA3166">
        <v>9.949224723160313</v>
      </c>
      <c r="AB3166">
        <v>2.8302539991971569</v>
      </c>
      <c r="AC3166">
        <v>-27.620239570668694</v>
      </c>
      <c r="AD3166">
        <v>31.907879954047576</v>
      </c>
      <c r="AE3166">
        <v>32.35144290351726</v>
      </c>
      <c r="AF3166">
        <v>8900</v>
      </c>
      <c r="AG3166">
        <v>934</v>
      </c>
      <c r="AH3166">
        <v>4</v>
      </c>
      <c r="AI3166">
        <v>2835</v>
      </c>
      <c r="AJ3166">
        <v>38773</v>
      </c>
      <c r="AK3166">
        <v>12453</v>
      </c>
      <c r="AL3166">
        <v>53430</v>
      </c>
      <c r="AM3166">
        <v>21</v>
      </c>
      <c r="AN3166">
        <v>35502</v>
      </c>
      <c r="AO3166">
        <v>9909</v>
      </c>
    </row>
    <row r="3167" spans="1:42">
      <c r="A3167">
        <v>12</v>
      </c>
      <c r="B3167">
        <v>44</v>
      </c>
      <c r="C3167">
        <v>2017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1</v>
      </c>
      <c r="L3167">
        <v>99</v>
      </c>
      <c r="M3167">
        <v>99</v>
      </c>
      <c r="N3167">
        <v>99</v>
      </c>
      <c r="O3167">
        <v>99</v>
      </c>
      <c r="P3167">
        <v>9999</v>
      </c>
      <c r="Q3167">
        <v>466</v>
      </c>
      <c r="R3167">
        <v>160793</v>
      </c>
      <c r="S3167">
        <v>160664</v>
      </c>
      <c r="T3167">
        <v>15.84133015740735</v>
      </c>
      <c r="U3167">
        <v>60.473621968829349</v>
      </c>
      <c r="V3167">
        <v>89.196901520662891</v>
      </c>
      <c r="W3167">
        <v>82.301634466961787</v>
      </c>
      <c r="X3167">
        <v>1.580292674432344</v>
      </c>
      <c r="Y3167">
        <v>3.160585348864688</v>
      </c>
      <c r="Z3167">
        <v>0</v>
      </c>
      <c r="AA3167">
        <v>8.7232908560116655</v>
      </c>
      <c r="AB3167">
        <v>2.6373279077796035</v>
      </c>
      <c r="AC3167">
        <v>-29.076829580273206</v>
      </c>
      <c r="AD3167">
        <v>10.177448501324456</v>
      </c>
      <c r="AE3167">
        <v>10.356110168628661</v>
      </c>
      <c r="AF3167">
        <v>1691</v>
      </c>
      <c r="AG3167">
        <v>870</v>
      </c>
      <c r="AH3167">
        <v>1</v>
      </c>
      <c r="AI3167">
        <v>793</v>
      </c>
      <c r="AJ3167">
        <v>7318</v>
      </c>
      <c r="AK3167">
        <v>4491</v>
      </c>
      <c r="AL3167">
        <v>10655</v>
      </c>
      <c r="AM3167">
        <v>0</v>
      </c>
      <c r="AN3167">
        <v>7474</v>
      </c>
      <c r="AO3167">
        <v>2758</v>
      </c>
    </row>
    <row r="3168" spans="1:42">
      <c r="A3168">
        <v>12</v>
      </c>
      <c r="B3168">
        <v>45</v>
      </c>
      <c r="C3168">
        <v>2017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3</v>
      </c>
      <c r="L3168">
        <v>99</v>
      </c>
      <c r="M3168">
        <v>99</v>
      </c>
      <c r="N3168">
        <v>99</v>
      </c>
      <c r="O3168">
        <v>99</v>
      </c>
      <c r="P3168">
        <v>9999</v>
      </c>
    </row>
    <row r="3169" spans="1:41">
      <c r="A3169">
        <v>12</v>
      </c>
      <c r="B3169">
        <v>46</v>
      </c>
      <c r="C3169">
        <v>2017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6</v>
      </c>
      <c r="L3169">
        <v>99</v>
      </c>
      <c r="M3169">
        <v>99</v>
      </c>
      <c r="N3169">
        <v>99</v>
      </c>
      <c r="O3169">
        <v>99</v>
      </c>
      <c r="P3169">
        <v>9999</v>
      </c>
      <c r="Q3169">
        <v>1534</v>
      </c>
      <c r="R3169">
        <v>911512</v>
      </c>
      <c r="S3169">
        <v>909092</v>
      </c>
      <c r="T3169">
        <v>15.371749357112138</v>
      </c>
      <c r="U3169">
        <v>59.560983926819283</v>
      </c>
      <c r="V3169">
        <v>86.885423825254151</v>
      </c>
      <c r="W3169">
        <v>80.111019511775694</v>
      </c>
      <c r="X3169">
        <v>1.7583970370110324</v>
      </c>
      <c r="Y3169">
        <v>3.5167940740220649</v>
      </c>
      <c r="Z3169">
        <v>100</v>
      </c>
      <c r="AA3169">
        <v>9.4397538802891496</v>
      </c>
      <c r="AB3169">
        <v>2.6385792960769181</v>
      </c>
      <c r="AC3169">
        <v>-30.613144782735699</v>
      </c>
      <c r="AD3169">
        <v>57.694467037366401</v>
      </c>
      <c r="AE3169">
        <v>57.038713449190709</v>
      </c>
      <c r="AF3169">
        <v>21115</v>
      </c>
      <c r="AG3169">
        <v>8</v>
      </c>
      <c r="AH3169">
        <v>0</v>
      </c>
      <c r="AI3169">
        <v>6300</v>
      </c>
      <c r="AJ3169">
        <v>55799</v>
      </c>
      <c r="AK3169">
        <v>13573</v>
      </c>
      <c r="AL3169">
        <v>52790</v>
      </c>
      <c r="AM3169">
        <v>11</v>
      </c>
      <c r="AN3169">
        <v>65278</v>
      </c>
      <c r="AO3169">
        <v>26181</v>
      </c>
    </row>
    <row r="3170" spans="1:41">
      <c r="A3170">
        <v>12</v>
      </c>
      <c r="B3170">
        <v>47</v>
      </c>
      <c r="C3170">
        <v>2017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7</v>
      </c>
      <c r="L3170">
        <v>99</v>
      </c>
      <c r="M3170">
        <v>99</v>
      </c>
      <c r="N3170">
        <v>99</v>
      </c>
      <c r="O3170">
        <v>99</v>
      </c>
      <c r="P3170">
        <v>9999</v>
      </c>
    </row>
    <row r="3171" spans="1:41">
      <c r="A3171">
        <v>12</v>
      </c>
      <c r="B3171">
        <v>48</v>
      </c>
      <c r="C3171">
        <v>2017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8</v>
      </c>
      <c r="L3171">
        <v>99</v>
      </c>
      <c r="M3171">
        <v>99</v>
      </c>
      <c r="N3171">
        <v>99</v>
      </c>
      <c r="O3171">
        <v>99</v>
      </c>
      <c r="P3171">
        <v>9999</v>
      </c>
      <c r="Q3171">
        <v>89</v>
      </c>
      <c r="R3171">
        <v>3479</v>
      </c>
      <c r="S3171">
        <v>3357</v>
      </c>
      <c r="T3171">
        <v>13.947686116700199</v>
      </c>
      <c r="U3171">
        <v>57.238010128090551</v>
      </c>
      <c r="V3171">
        <v>106.61727520089494</v>
      </c>
      <c r="W3171">
        <v>96.506553470360302</v>
      </c>
      <c r="X3171">
        <v>0</v>
      </c>
      <c r="Y3171">
        <v>0</v>
      </c>
      <c r="Z3171">
        <v>0</v>
      </c>
      <c r="AA3171">
        <v>15.063931239024537</v>
      </c>
      <c r="AB3171">
        <v>2.9603088739235641</v>
      </c>
      <c r="AC3171">
        <v>-43.393456520123003</v>
      </c>
      <c r="AD3171">
        <v>0.22020450726155849</v>
      </c>
      <c r="AE3171">
        <v>0.25373347866337687</v>
      </c>
      <c r="AF3171">
        <v>18</v>
      </c>
      <c r="AG3171">
        <v>0</v>
      </c>
      <c r="AH3171">
        <v>0</v>
      </c>
      <c r="AI3171">
        <v>25</v>
      </c>
      <c r="AJ3171">
        <v>128</v>
      </c>
      <c r="AK3171">
        <v>19</v>
      </c>
      <c r="AL3171">
        <v>107</v>
      </c>
      <c r="AM3171">
        <v>0</v>
      </c>
      <c r="AN3171">
        <v>24</v>
      </c>
      <c r="AO3171">
        <v>12</v>
      </c>
    </row>
    <row r="3172" spans="1:41">
      <c r="A3172">
        <v>12</v>
      </c>
      <c r="B3172">
        <v>49</v>
      </c>
      <c r="C3172">
        <v>2017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</v>
      </c>
      <c r="L3172">
        <v>99</v>
      </c>
      <c r="M3172">
        <v>99</v>
      </c>
      <c r="N3172">
        <v>99</v>
      </c>
      <c r="O3172">
        <v>99</v>
      </c>
      <c r="P3172">
        <v>9999</v>
      </c>
    </row>
    <row r="3173" spans="1:41">
      <c r="A3173">
        <v>12</v>
      </c>
      <c r="B3173">
        <v>50</v>
      </c>
      <c r="C3173">
        <v>2016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0</v>
      </c>
      <c r="L3173">
        <v>99</v>
      </c>
      <c r="M3173">
        <v>99</v>
      </c>
      <c r="N3173">
        <v>99</v>
      </c>
      <c r="O3173">
        <v>99</v>
      </c>
      <c r="P3173">
        <v>9999</v>
      </c>
      <c r="Q3173">
        <v>2318</v>
      </c>
      <c r="R3173">
        <v>546104</v>
      </c>
      <c r="S3173">
        <v>539927</v>
      </c>
      <c r="T3173">
        <v>15.855747256932743</v>
      </c>
      <c r="U3173">
        <v>61.045430215566185</v>
      </c>
      <c r="V3173">
        <v>90.057122223907186</v>
      </c>
      <c r="W3173">
        <v>82.819892318775388</v>
      </c>
      <c r="X3173">
        <v>3.9615164877019762</v>
      </c>
      <c r="Y3173">
        <v>7.9230329754039523</v>
      </c>
      <c r="Z3173">
        <v>0</v>
      </c>
      <c r="AA3173">
        <v>10.358178527007709</v>
      </c>
      <c r="AB3173">
        <v>2.9362088174948044</v>
      </c>
      <c r="AC3173">
        <v>-27.898248094746343</v>
      </c>
      <c r="AD3173">
        <v>34.532694368290599</v>
      </c>
      <c r="AE3173">
        <v>34.973669302355191</v>
      </c>
      <c r="AF3173">
        <v>9462</v>
      </c>
      <c r="AG3173">
        <v>601</v>
      </c>
      <c r="AH3173">
        <v>6</v>
      </c>
      <c r="AI3173">
        <v>3728</v>
      </c>
      <c r="AJ3173">
        <v>59881</v>
      </c>
      <c r="AK3173">
        <v>15700</v>
      </c>
      <c r="AL3173">
        <v>54172</v>
      </c>
      <c r="AM3173">
        <v>112</v>
      </c>
      <c r="AN3173">
        <v>33267</v>
      </c>
      <c r="AO3173">
        <v>12153</v>
      </c>
    </row>
    <row r="3174" spans="1:41">
      <c r="A3174">
        <v>12</v>
      </c>
      <c r="B3174">
        <v>51</v>
      </c>
      <c r="C3174">
        <v>2016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1</v>
      </c>
      <c r="L3174">
        <v>99</v>
      </c>
      <c r="M3174">
        <v>99</v>
      </c>
      <c r="N3174">
        <v>99</v>
      </c>
      <c r="O3174">
        <v>99</v>
      </c>
      <c r="P3174">
        <v>9999</v>
      </c>
      <c r="Q3174">
        <v>436</v>
      </c>
      <c r="R3174">
        <v>115467</v>
      </c>
      <c r="S3174">
        <v>115390</v>
      </c>
      <c r="T3174">
        <v>15.917188460772341</v>
      </c>
      <c r="U3174">
        <v>60.622844267267503</v>
      </c>
      <c r="V3174">
        <v>89.15337378152482</v>
      </c>
      <c r="W3174">
        <v>82.267200797295487</v>
      </c>
      <c r="X3174">
        <v>1.8767266838144223</v>
      </c>
      <c r="Y3174">
        <v>3.7534533676288446</v>
      </c>
      <c r="Z3174">
        <v>0</v>
      </c>
      <c r="AA3174">
        <v>9.113445712452064</v>
      </c>
      <c r="AB3174">
        <v>2.6674320121423434</v>
      </c>
      <c r="AC3174">
        <v>-27.502848067894703</v>
      </c>
      <c r="AD3174">
        <v>7.3015151337902884</v>
      </c>
      <c r="AE3174">
        <v>7.4244858817281854</v>
      </c>
      <c r="AF3174">
        <v>1287</v>
      </c>
      <c r="AG3174">
        <v>244</v>
      </c>
      <c r="AH3174">
        <v>0</v>
      </c>
      <c r="AI3174">
        <v>612</v>
      </c>
      <c r="AJ3174">
        <v>5665</v>
      </c>
      <c r="AK3174">
        <v>3720</v>
      </c>
      <c r="AL3174">
        <v>6418</v>
      </c>
      <c r="AM3174">
        <v>14</v>
      </c>
      <c r="AN3174">
        <v>5000</v>
      </c>
      <c r="AO3174">
        <v>2324</v>
      </c>
    </row>
    <row r="3175" spans="1:41">
      <c r="A3175">
        <v>12</v>
      </c>
      <c r="B3175">
        <v>52</v>
      </c>
      <c r="C3175">
        <v>2016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3</v>
      </c>
      <c r="L3175">
        <v>99</v>
      </c>
      <c r="M3175">
        <v>99</v>
      </c>
      <c r="N3175">
        <v>99</v>
      </c>
      <c r="O3175">
        <v>99</v>
      </c>
      <c r="P3175">
        <v>9999</v>
      </c>
    </row>
    <row r="3176" spans="1:41">
      <c r="A3176">
        <v>12</v>
      </c>
      <c r="B3176">
        <v>53</v>
      </c>
      <c r="C3176">
        <v>2016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6</v>
      </c>
      <c r="L3176">
        <v>99</v>
      </c>
      <c r="M3176">
        <v>99</v>
      </c>
      <c r="N3176">
        <v>99</v>
      </c>
      <c r="O3176">
        <v>99</v>
      </c>
      <c r="P3176">
        <v>9999</v>
      </c>
      <c r="Q3176">
        <v>1426</v>
      </c>
      <c r="R3176">
        <v>917369.5</v>
      </c>
      <c r="S3176">
        <v>914299.5</v>
      </c>
      <c r="T3176">
        <v>15.400441697701964</v>
      </c>
      <c r="U3176">
        <v>59.643299597123267</v>
      </c>
      <c r="V3176">
        <v>87.120091288096901</v>
      </c>
      <c r="W3176">
        <v>80.304081758766358</v>
      </c>
      <c r="X3176">
        <v>2.5175242909209432</v>
      </c>
      <c r="Y3176">
        <v>5.0350485818418864</v>
      </c>
      <c r="Z3176">
        <v>100</v>
      </c>
      <c r="AA3176">
        <v>9.7664605957917203</v>
      </c>
      <c r="AB3176">
        <v>2.6811620872405002</v>
      </c>
      <c r="AC3176">
        <v>-31.019548967113877</v>
      </c>
      <c r="AD3176">
        <v>58.009537682001195</v>
      </c>
      <c r="AE3176">
        <v>57.424549233171078</v>
      </c>
      <c r="AF3176">
        <v>19542</v>
      </c>
      <c r="AG3176">
        <v>48</v>
      </c>
      <c r="AH3176">
        <v>0</v>
      </c>
      <c r="AI3176">
        <v>6105</v>
      </c>
      <c r="AJ3176">
        <v>70634</v>
      </c>
      <c r="AK3176">
        <v>15274</v>
      </c>
      <c r="AL3176">
        <v>60243</v>
      </c>
      <c r="AM3176">
        <v>19</v>
      </c>
      <c r="AN3176">
        <v>51504</v>
      </c>
      <c r="AO3176">
        <v>26638</v>
      </c>
    </row>
    <row r="3177" spans="1:41">
      <c r="A3177">
        <v>12</v>
      </c>
      <c r="B3177">
        <v>54</v>
      </c>
      <c r="C3177">
        <v>2016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7</v>
      </c>
      <c r="L3177">
        <v>99</v>
      </c>
      <c r="M3177">
        <v>99</v>
      </c>
      <c r="N3177">
        <v>99</v>
      </c>
      <c r="O3177">
        <v>99</v>
      </c>
      <c r="P3177">
        <v>9999</v>
      </c>
    </row>
    <row r="3178" spans="1:41">
      <c r="A3178">
        <v>12</v>
      </c>
      <c r="B3178">
        <v>55</v>
      </c>
      <c r="C3178">
        <v>2016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8</v>
      </c>
      <c r="L3178">
        <v>99</v>
      </c>
      <c r="M3178">
        <v>99</v>
      </c>
      <c r="N3178">
        <v>99</v>
      </c>
      <c r="O3178">
        <v>99</v>
      </c>
      <c r="P3178">
        <v>9999</v>
      </c>
      <c r="Q3178">
        <v>85</v>
      </c>
      <c r="R3178">
        <v>2471</v>
      </c>
      <c r="S3178">
        <v>2416</v>
      </c>
      <c r="T3178">
        <v>14.476325374342371</v>
      </c>
      <c r="U3178">
        <v>57.987168874172198</v>
      </c>
      <c r="V3178">
        <v>103.25143679191788</v>
      </c>
      <c r="W3178">
        <v>93.827359271523207</v>
      </c>
      <c r="X3178">
        <v>0</v>
      </c>
      <c r="Y3178">
        <v>0</v>
      </c>
      <c r="Z3178">
        <v>0</v>
      </c>
      <c r="AA3178">
        <v>14.86256772958887</v>
      </c>
      <c r="AB3178">
        <v>2.8668436155208648</v>
      </c>
      <c r="AC3178">
        <v>-38.225655715273682</v>
      </c>
      <c r="AD3178">
        <v>0.15625281591793153</v>
      </c>
      <c r="AE3178">
        <v>0.17729558274556231</v>
      </c>
      <c r="AF3178">
        <v>22</v>
      </c>
      <c r="AG3178">
        <v>0</v>
      </c>
      <c r="AH3178">
        <v>0</v>
      </c>
      <c r="AI3178">
        <v>35</v>
      </c>
      <c r="AJ3178">
        <v>75</v>
      </c>
      <c r="AK3178">
        <v>29</v>
      </c>
      <c r="AL3178">
        <v>122</v>
      </c>
      <c r="AM3178">
        <v>0</v>
      </c>
      <c r="AN3178">
        <v>7</v>
      </c>
      <c r="AO3178">
        <v>6</v>
      </c>
    </row>
    <row r="3179" spans="1:41">
      <c r="A3179">
        <v>12</v>
      </c>
      <c r="B3179">
        <v>56</v>
      </c>
      <c r="C3179">
        <v>2016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</v>
      </c>
      <c r="L3179">
        <v>99</v>
      </c>
      <c r="M3179">
        <v>99</v>
      </c>
      <c r="N3179">
        <v>99</v>
      </c>
      <c r="O3179">
        <v>99</v>
      </c>
      <c r="P3179">
        <v>9999</v>
      </c>
    </row>
    <row r="3180" spans="1:41">
      <c r="A3180">
        <v>12</v>
      </c>
      <c r="B3180">
        <v>57</v>
      </c>
      <c r="C3180">
        <v>2015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0</v>
      </c>
      <c r="L3180">
        <v>99</v>
      </c>
      <c r="M3180">
        <v>99</v>
      </c>
      <c r="N3180">
        <v>99</v>
      </c>
      <c r="O3180">
        <v>99</v>
      </c>
      <c r="P3180">
        <v>9999</v>
      </c>
      <c r="Q3180">
        <v>2144</v>
      </c>
      <c r="R3180">
        <v>566371</v>
      </c>
      <c r="S3180">
        <v>561013</v>
      </c>
      <c r="T3180">
        <v>15.990778129529939</v>
      </c>
      <c r="U3180">
        <v>61.314796626816147</v>
      </c>
      <c r="V3180">
        <v>89.842611530847705</v>
      </c>
      <c r="W3180">
        <v>82.659942104729737</v>
      </c>
      <c r="X3180">
        <v>2.8956284838030202</v>
      </c>
      <c r="Y3180">
        <v>5.7912569676060404</v>
      </c>
      <c r="AA3180">
        <v>9.6960367712638682</v>
      </c>
      <c r="AB3180">
        <v>2.9165768027688501</v>
      </c>
      <c r="AC3180">
        <v>-26.617492734028183</v>
      </c>
      <c r="AD3180">
        <v>37.237290743192872</v>
      </c>
      <c r="AE3180">
        <v>37.595953566932117</v>
      </c>
      <c r="AF3180">
        <v>88</v>
      </c>
      <c r="AG3180">
        <v>0</v>
      </c>
      <c r="AH3180">
        <v>0</v>
      </c>
      <c r="AI3180">
        <v>0</v>
      </c>
      <c r="AJ3180">
        <v>4</v>
      </c>
      <c r="AK3180">
        <v>2</v>
      </c>
      <c r="AL3180">
        <v>77</v>
      </c>
      <c r="AM3180">
        <v>0</v>
      </c>
      <c r="AN3180">
        <v>7862</v>
      </c>
      <c r="AO3180">
        <v>7511</v>
      </c>
    </row>
    <row r="3181" spans="1:41">
      <c r="A3181">
        <v>12</v>
      </c>
      <c r="B3181">
        <v>58</v>
      </c>
      <c r="C3181">
        <v>2015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1</v>
      </c>
      <c r="L3181">
        <v>99</v>
      </c>
      <c r="M3181">
        <v>99</v>
      </c>
      <c r="N3181">
        <v>99</v>
      </c>
      <c r="O3181">
        <v>99</v>
      </c>
      <c r="P3181">
        <v>9999</v>
      </c>
      <c r="Q3181">
        <v>377</v>
      </c>
      <c r="R3181">
        <v>76798</v>
      </c>
      <c r="S3181">
        <v>76741</v>
      </c>
      <c r="T3181">
        <v>15.956652516992628</v>
      </c>
      <c r="U3181">
        <v>60.740751358465488</v>
      </c>
      <c r="V3181">
        <v>90.414381262985117</v>
      </c>
      <c r="W3181">
        <v>83.42745077598768</v>
      </c>
      <c r="X3181">
        <v>0.84637620771374245</v>
      </c>
      <c r="Y3181">
        <v>1.6927524154274849</v>
      </c>
      <c r="AA3181">
        <v>9.2383596819388423</v>
      </c>
      <c r="AB3181">
        <v>2.6947617274991682</v>
      </c>
      <c r="AC3181">
        <v>-30.59257375294974</v>
      </c>
      <c r="AD3181">
        <v>5.0492512054743717</v>
      </c>
      <c r="AE3181">
        <v>5.1905037639596863</v>
      </c>
      <c r="AF3181">
        <v>0</v>
      </c>
      <c r="AG3181">
        <v>0</v>
      </c>
      <c r="AH3181">
        <v>0</v>
      </c>
      <c r="AI3181">
        <v>1</v>
      </c>
      <c r="AJ3181">
        <v>0</v>
      </c>
      <c r="AK3181">
        <v>0</v>
      </c>
      <c r="AL3181">
        <v>0</v>
      </c>
      <c r="AM3181">
        <v>0</v>
      </c>
      <c r="AN3181">
        <v>673</v>
      </c>
      <c r="AO3181">
        <v>520</v>
      </c>
    </row>
    <row r="3182" spans="1:41">
      <c r="A3182">
        <v>12</v>
      </c>
      <c r="B3182">
        <v>59</v>
      </c>
      <c r="C3182">
        <v>2015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3</v>
      </c>
      <c r="L3182">
        <v>99</v>
      </c>
      <c r="M3182">
        <v>99</v>
      </c>
      <c r="N3182">
        <v>99</v>
      </c>
      <c r="O3182">
        <v>99</v>
      </c>
      <c r="P3182">
        <v>9999</v>
      </c>
    </row>
    <row r="3183" spans="1:41">
      <c r="A3183">
        <v>12</v>
      </c>
      <c r="B3183">
        <v>60</v>
      </c>
      <c r="C3183">
        <v>2015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6</v>
      </c>
      <c r="L3183">
        <v>99</v>
      </c>
      <c r="M3183">
        <v>99</v>
      </c>
      <c r="N3183">
        <v>99</v>
      </c>
      <c r="O3183">
        <v>99</v>
      </c>
      <c r="P3183">
        <v>9999</v>
      </c>
      <c r="Q3183">
        <v>1329</v>
      </c>
      <c r="R3183">
        <v>875506</v>
      </c>
      <c r="S3183">
        <v>873773</v>
      </c>
      <c r="T3183">
        <v>15.613908985203979</v>
      </c>
      <c r="U3183">
        <v>60.036530082756045</v>
      </c>
      <c r="V3183">
        <v>87.323592214184018</v>
      </c>
      <c r="W3183">
        <v>80.535030562852782</v>
      </c>
      <c r="X3183">
        <v>2.387305169810372</v>
      </c>
      <c r="Y3183">
        <v>4.774610339620744</v>
      </c>
      <c r="AA3183">
        <v>9.2836793314140618</v>
      </c>
      <c r="AB3183">
        <v>2.710635230132334</v>
      </c>
      <c r="AC3183">
        <v>-31.742534415016269</v>
      </c>
      <c r="AD3183">
        <v>57.56204231750889</v>
      </c>
      <c r="AE3183">
        <v>57.050115932344383</v>
      </c>
      <c r="AF3183">
        <v>265</v>
      </c>
      <c r="AG3183">
        <v>0</v>
      </c>
      <c r="AH3183">
        <v>0</v>
      </c>
      <c r="AI3183">
        <v>5</v>
      </c>
      <c r="AJ3183">
        <v>38</v>
      </c>
      <c r="AK3183">
        <v>0</v>
      </c>
      <c r="AL3183">
        <v>13</v>
      </c>
      <c r="AM3183">
        <v>0</v>
      </c>
      <c r="AN3183">
        <v>14415</v>
      </c>
      <c r="AO3183">
        <v>7026</v>
      </c>
    </row>
    <row r="3184" spans="1:41">
      <c r="A3184">
        <v>12</v>
      </c>
      <c r="B3184">
        <v>61</v>
      </c>
      <c r="C3184">
        <v>2015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7</v>
      </c>
      <c r="L3184">
        <v>99</v>
      </c>
      <c r="M3184">
        <v>99</v>
      </c>
      <c r="N3184">
        <v>99</v>
      </c>
      <c r="O3184">
        <v>99</v>
      </c>
      <c r="P3184">
        <v>9999</v>
      </c>
    </row>
    <row r="3185" spans="1:41">
      <c r="A3185">
        <v>12</v>
      </c>
      <c r="B3185">
        <v>62</v>
      </c>
      <c r="C3185">
        <v>2015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8</v>
      </c>
      <c r="L3185">
        <v>99</v>
      </c>
      <c r="M3185">
        <v>99</v>
      </c>
      <c r="N3185">
        <v>99</v>
      </c>
      <c r="O3185">
        <v>99</v>
      </c>
      <c r="P3185">
        <v>9999</v>
      </c>
      <c r="Q3185">
        <v>63</v>
      </c>
      <c r="R3185">
        <v>2299</v>
      </c>
      <c r="S3185">
        <v>2275</v>
      </c>
      <c r="T3185">
        <v>15.100478468899524</v>
      </c>
      <c r="U3185">
        <v>59.087032967032975</v>
      </c>
      <c r="V3185">
        <v>96.636053004416837</v>
      </c>
      <c r="W3185">
        <v>88.482769230769136</v>
      </c>
      <c r="X3185">
        <v>0</v>
      </c>
      <c r="Y3185">
        <v>0</v>
      </c>
      <c r="AA3185">
        <v>12.523224746272618</v>
      </c>
      <c r="AB3185">
        <v>2.5590835818966022</v>
      </c>
      <c r="AC3185">
        <v>-20.487261099796857</v>
      </c>
      <c r="AD3185">
        <v>0.15115274514161281</v>
      </c>
      <c r="AE3185">
        <v>0.16319738291619823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13</v>
      </c>
      <c r="AO3185">
        <v>69</v>
      </c>
    </row>
    <row r="3186" spans="1:41">
      <c r="A3186">
        <v>12</v>
      </c>
      <c r="B3186">
        <v>63</v>
      </c>
      <c r="C3186">
        <v>2015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</v>
      </c>
      <c r="L3186">
        <v>99</v>
      </c>
      <c r="M3186">
        <v>99</v>
      </c>
      <c r="N3186">
        <v>99</v>
      </c>
      <c r="O3186">
        <v>99</v>
      </c>
      <c r="P3186">
        <v>9999</v>
      </c>
    </row>
    <row r="3187" spans="1:41">
      <c r="A3187">
        <v>12</v>
      </c>
      <c r="B3187">
        <v>64</v>
      </c>
      <c r="C3187">
        <v>2014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0</v>
      </c>
      <c r="L3187">
        <v>99</v>
      </c>
      <c r="M3187">
        <v>99</v>
      </c>
      <c r="N3187">
        <v>99</v>
      </c>
      <c r="O3187">
        <v>99</v>
      </c>
      <c r="P3187">
        <v>9999</v>
      </c>
      <c r="Q3187">
        <v>2078</v>
      </c>
      <c r="R3187">
        <v>590270</v>
      </c>
      <c r="S3187">
        <v>590255</v>
      </c>
      <c r="T3187">
        <v>16.23420638013113</v>
      </c>
      <c r="U3187">
        <v>61.561997780620224</v>
      </c>
      <c r="V3187">
        <v>86.935267423442909</v>
      </c>
      <c r="W3187">
        <v>80.240351881814689</v>
      </c>
      <c r="X3187">
        <v>0</v>
      </c>
      <c r="Y3187">
        <v>0</v>
      </c>
      <c r="AA3187">
        <v>9.4069687990451936</v>
      </c>
      <c r="AB3187">
        <v>2.8779559311239513</v>
      </c>
      <c r="AC3187">
        <v>-30.723119082532769</v>
      </c>
      <c r="AD3187">
        <v>39.276472376982809</v>
      </c>
      <c r="AE3187">
        <v>40.159686001438423</v>
      </c>
    </row>
    <row r="3188" spans="1:41">
      <c r="A3188">
        <v>12</v>
      </c>
      <c r="B3188">
        <v>65</v>
      </c>
      <c r="C3188">
        <v>2014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1</v>
      </c>
      <c r="L3188">
        <v>99</v>
      </c>
      <c r="M3188">
        <v>99</v>
      </c>
      <c r="N3188">
        <v>99</v>
      </c>
      <c r="O3188">
        <v>99</v>
      </c>
      <c r="P3188">
        <v>9999</v>
      </c>
      <c r="Q3188">
        <v>203</v>
      </c>
      <c r="R3188">
        <v>36199</v>
      </c>
      <c r="S3188">
        <v>36197</v>
      </c>
      <c r="T3188">
        <v>15.93704245973646</v>
      </c>
      <c r="U3188">
        <v>60.798104815316201</v>
      </c>
      <c r="V3188">
        <v>86.170001877590721</v>
      </c>
      <c r="W3188">
        <v>79.532894991297283</v>
      </c>
      <c r="X3188">
        <v>0</v>
      </c>
      <c r="Y3188">
        <v>0</v>
      </c>
      <c r="AA3188">
        <v>9.0313786312867865</v>
      </c>
      <c r="AB3188">
        <v>2.774527205724084</v>
      </c>
      <c r="AC3188">
        <v>-37.187104216073827</v>
      </c>
      <c r="AD3188">
        <v>2.4086757307239064</v>
      </c>
      <c r="AE3188">
        <v>2.4410528271070318</v>
      </c>
    </row>
    <row r="3189" spans="1:41">
      <c r="A3189">
        <v>12</v>
      </c>
      <c r="B3189">
        <v>66</v>
      </c>
      <c r="C3189">
        <v>2014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3</v>
      </c>
      <c r="L3189">
        <v>99</v>
      </c>
      <c r="M3189">
        <v>99</v>
      </c>
      <c r="N3189">
        <v>99</v>
      </c>
      <c r="O3189">
        <v>99</v>
      </c>
      <c r="P3189">
        <v>9999</v>
      </c>
    </row>
    <row r="3190" spans="1:41">
      <c r="A3190">
        <v>12</v>
      </c>
      <c r="B3190">
        <v>67</v>
      </c>
      <c r="C3190">
        <v>2014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6</v>
      </c>
      <c r="L3190">
        <v>99</v>
      </c>
      <c r="M3190">
        <v>99</v>
      </c>
      <c r="N3190">
        <v>99</v>
      </c>
      <c r="O3190">
        <v>99</v>
      </c>
      <c r="P3190">
        <v>9999</v>
      </c>
      <c r="Q3190">
        <v>1341</v>
      </c>
      <c r="R3190">
        <v>872426</v>
      </c>
      <c r="S3190">
        <v>872390</v>
      </c>
      <c r="T3190">
        <v>15.854346385825275</v>
      </c>
      <c r="U3190">
        <v>60.513042331984551</v>
      </c>
      <c r="V3190">
        <v>83.683010410243824</v>
      </c>
      <c r="W3190">
        <v>77.238027258450657</v>
      </c>
      <c r="X3190">
        <v>0</v>
      </c>
      <c r="Y3190">
        <v>0</v>
      </c>
      <c r="AA3190">
        <v>8.8532746298084994</v>
      </c>
      <c r="AB3190">
        <v>2.7288922693960158</v>
      </c>
      <c r="AC3190">
        <v>-34.84505764450001</v>
      </c>
      <c r="AD3190">
        <v>58.051087959682178</v>
      </c>
      <c r="AE3190">
        <v>57.134661795405449</v>
      </c>
    </row>
    <row r="3191" spans="1:41">
      <c r="A3191">
        <v>12</v>
      </c>
      <c r="B3191">
        <v>68</v>
      </c>
      <c r="C3191">
        <v>2014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7</v>
      </c>
      <c r="L3191">
        <v>99</v>
      </c>
      <c r="M3191">
        <v>99</v>
      </c>
      <c r="N3191">
        <v>99</v>
      </c>
      <c r="O3191">
        <v>99</v>
      </c>
      <c r="P3191">
        <v>9999</v>
      </c>
      <c r="Q3191">
        <v>47</v>
      </c>
      <c r="R3191">
        <v>114</v>
      </c>
      <c r="S3191">
        <v>86</v>
      </c>
      <c r="T3191">
        <v>14.89473684210526</v>
      </c>
      <c r="U3191">
        <v>66.709302325581362</v>
      </c>
      <c r="V3191">
        <v>97.102471717604388</v>
      </c>
      <c r="W3191">
        <v>70.03720930232555</v>
      </c>
      <c r="X3191">
        <v>0</v>
      </c>
      <c r="Y3191">
        <v>0</v>
      </c>
      <c r="AA3191">
        <v>14.641745404530106</v>
      </c>
      <c r="AD3191">
        <v>7.585541957029901E-3</v>
      </c>
      <c r="AE3191">
        <v>5.1072262022451645E-3</v>
      </c>
    </row>
    <row r="3192" spans="1:41">
      <c r="A3192">
        <v>12</v>
      </c>
      <c r="B3192">
        <v>69</v>
      </c>
      <c r="C3192">
        <v>2014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8</v>
      </c>
      <c r="L3192">
        <v>99</v>
      </c>
      <c r="M3192">
        <v>99</v>
      </c>
      <c r="N3192">
        <v>99</v>
      </c>
      <c r="O3192">
        <v>99</v>
      </c>
      <c r="P3192">
        <v>9999</v>
      </c>
      <c r="Q3192">
        <v>11</v>
      </c>
      <c r="R3192">
        <v>3850</v>
      </c>
      <c r="S3192">
        <v>3850</v>
      </c>
      <c r="T3192">
        <v>15.609090909090908</v>
      </c>
      <c r="U3192">
        <v>59.892987012987021</v>
      </c>
      <c r="V3192">
        <v>86.119992683372971</v>
      </c>
      <c r="W3192">
        <v>79.488753246752992</v>
      </c>
      <c r="X3192">
        <v>0</v>
      </c>
      <c r="Y3192">
        <v>0</v>
      </c>
      <c r="AA3192">
        <v>11.930187869496727</v>
      </c>
      <c r="AB3192">
        <v>2.591690550378662</v>
      </c>
      <c r="AC3192">
        <v>-30.625320450157641</v>
      </c>
      <c r="AD3192">
        <v>0.25617839065407999</v>
      </c>
      <c r="AE3192">
        <v>0.25949214984686325</v>
      </c>
    </row>
    <row r="3193" spans="1:41">
      <c r="A3193">
        <v>12</v>
      </c>
      <c r="B3193">
        <v>70</v>
      </c>
      <c r="C3193">
        <v>2014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</v>
      </c>
      <c r="L3193">
        <v>99</v>
      </c>
      <c r="M3193">
        <v>99</v>
      </c>
      <c r="N3193">
        <v>99</v>
      </c>
      <c r="O3193">
        <v>99</v>
      </c>
      <c r="P3193">
        <v>9999</v>
      </c>
    </row>
    <row r="3194" spans="1:41">
      <c r="A3194">
        <v>12</v>
      </c>
      <c r="B3194">
        <v>71</v>
      </c>
      <c r="C3194">
        <v>2013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0</v>
      </c>
      <c r="L3194">
        <v>99</v>
      </c>
      <c r="M3194">
        <v>99</v>
      </c>
      <c r="N3194">
        <v>99</v>
      </c>
      <c r="O3194">
        <v>99</v>
      </c>
      <c r="P3194">
        <v>9999</v>
      </c>
      <c r="Q3194">
        <v>2071</v>
      </c>
      <c r="R3194">
        <v>609123</v>
      </c>
      <c r="S3194">
        <v>609108</v>
      </c>
      <c r="T3194">
        <v>16.27193029979167</v>
      </c>
      <c r="U3194">
        <v>61.78837743060344</v>
      </c>
      <c r="V3194">
        <v>85.328533198303958</v>
      </c>
      <c r="W3194">
        <v>78.757350748962779</v>
      </c>
      <c r="X3194">
        <v>0</v>
      </c>
      <c r="Y3194">
        <v>0</v>
      </c>
      <c r="AA3194">
        <v>9.7809667394623396</v>
      </c>
      <c r="AB3194">
        <v>3.1257859231403802</v>
      </c>
      <c r="AC3194">
        <v>-40.049904794917182</v>
      </c>
      <c r="AD3194">
        <v>40.102850611823555</v>
      </c>
      <c r="AE3194">
        <v>41.188909892355298</v>
      </c>
    </row>
    <row r="3195" spans="1:41">
      <c r="A3195">
        <v>12</v>
      </c>
      <c r="B3195">
        <v>72</v>
      </c>
      <c r="C3195">
        <v>2013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1</v>
      </c>
      <c r="L3195">
        <v>99</v>
      </c>
      <c r="M3195">
        <v>99</v>
      </c>
      <c r="N3195">
        <v>99</v>
      </c>
      <c r="O3195">
        <v>99</v>
      </c>
      <c r="P3195">
        <v>9999</v>
      </c>
      <c r="Q3195">
        <v>96</v>
      </c>
      <c r="R3195">
        <v>23428</v>
      </c>
      <c r="S3195">
        <v>23428</v>
      </c>
      <c r="T3195">
        <v>16.168430937339942</v>
      </c>
      <c r="U3195">
        <v>61.460047806044059</v>
      </c>
      <c r="V3195">
        <v>82.103823873091031</v>
      </c>
      <c r="W3195">
        <v>75.781829434864122</v>
      </c>
      <c r="X3195">
        <v>0</v>
      </c>
      <c r="Y3195">
        <v>0</v>
      </c>
      <c r="AA3195">
        <v>8.9352995984307384</v>
      </c>
      <c r="AB3195">
        <v>3.1717363414924504</v>
      </c>
      <c r="AC3195">
        <v>-41.350634989498992</v>
      </c>
      <c r="AD3195">
        <v>1.5424299921917284</v>
      </c>
      <c r="AE3195">
        <v>1.5243868590762812</v>
      </c>
    </row>
    <row r="3196" spans="1:41">
      <c r="A3196">
        <v>12</v>
      </c>
      <c r="B3196">
        <v>73</v>
      </c>
      <c r="C3196">
        <v>2013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3</v>
      </c>
      <c r="L3196">
        <v>99</v>
      </c>
      <c r="M3196">
        <v>99</v>
      </c>
      <c r="N3196">
        <v>99</v>
      </c>
      <c r="O3196">
        <v>99</v>
      </c>
      <c r="P3196">
        <v>9999</v>
      </c>
    </row>
    <row r="3197" spans="1:41">
      <c r="A3197">
        <v>12</v>
      </c>
      <c r="B3197">
        <v>74</v>
      </c>
      <c r="C3197">
        <v>2013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6</v>
      </c>
      <c r="L3197">
        <v>99</v>
      </c>
      <c r="M3197">
        <v>99</v>
      </c>
      <c r="N3197">
        <v>99</v>
      </c>
      <c r="O3197">
        <v>99</v>
      </c>
      <c r="P3197">
        <v>9999</v>
      </c>
      <c r="Q3197">
        <v>1422</v>
      </c>
      <c r="R3197">
        <v>882387</v>
      </c>
      <c r="S3197">
        <v>882341</v>
      </c>
      <c r="T3197">
        <v>16.12088573381067</v>
      </c>
      <c r="U3197">
        <v>61.203836158582682</v>
      </c>
      <c r="V3197">
        <v>81.545347178054229</v>
      </c>
      <c r="W3197">
        <v>75.264423652532713</v>
      </c>
      <c r="X3197">
        <v>0</v>
      </c>
      <c r="Y3197">
        <v>0</v>
      </c>
      <c r="AA3197">
        <v>8.5945072483313769</v>
      </c>
      <c r="AB3197">
        <v>2.950622681114988</v>
      </c>
      <c r="AC3197">
        <v>-37.762293440809174</v>
      </c>
      <c r="AD3197">
        <v>58.093741400037651</v>
      </c>
      <c r="AE3197">
        <v>57.01919690714589</v>
      </c>
    </row>
    <row r="3198" spans="1:41">
      <c r="A3198">
        <v>12</v>
      </c>
      <c r="B3198">
        <v>75</v>
      </c>
      <c r="C3198">
        <v>2013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7</v>
      </c>
      <c r="L3198">
        <v>99</v>
      </c>
      <c r="M3198">
        <v>99</v>
      </c>
      <c r="N3198">
        <v>99</v>
      </c>
      <c r="O3198">
        <v>99</v>
      </c>
      <c r="P3198">
        <v>9999</v>
      </c>
      <c r="Q3198">
        <v>52</v>
      </c>
      <c r="R3198">
        <v>139</v>
      </c>
      <c r="S3198">
        <v>102</v>
      </c>
      <c r="T3198">
        <v>14.129496402877701</v>
      </c>
      <c r="U3198">
        <v>60.04901960784315</v>
      </c>
      <c r="V3198">
        <v>103.89820066704905</v>
      </c>
      <c r="W3198">
        <v>72.078431372549062</v>
      </c>
      <c r="X3198">
        <v>0</v>
      </c>
      <c r="Y3198">
        <v>0</v>
      </c>
      <c r="AA3198">
        <v>14.478995113618501</v>
      </c>
      <c r="AB3198">
        <v>2.5796239693307057</v>
      </c>
      <c r="AC3198">
        <v>-44.346687245277138</v>
      </c>
      <c r="AD3198">
        <v>9.1513474865396131E-3</v>
      </c>
      <c r="AE3198">
        <v>6.3124855071650735E-3</v>
      </c>
    </row>
    <row r="3199" spans="1:41">
      <c r="A3199">
        <v>12</v>
      </c>
      <c r="B3199">
        <v>76</v>
      </c>
      <c r="C3199">
        <v>2013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8</v>
      </c>
      <c r="L3199">
        <v>99</v>
      </c>
      <c r="M3199">
        <v>99</v>
      </c>
      <c r="N3199">
        <v>99</v>
      </c>
      <c r="O3199">
        <v>99</v>
      </c>
      <c r="P3199">
        <v>9999</v>
      </c>
      <c r="Q3199">
        <v>7</v>
      </c>
      <c r="R3199">
        <v>3825</v>
      </c>
      <c r="S3199">
        <v>3825</v>
      </c>
      <c r="T3199">
        <v>15.514509803921564</v>
      </c>
      <c r="U3199">
        <v>59.722875816993486</v>
      </c>
      <c r="V3199">
        <v>86.165799219651959</v>
      </c>
      <c r="W3199">
        <v>79.53103267973853</v>
      </c>
      <c r="X3199">
        <v>0</v>
      </c>
      <c r="Y3199">
        <v>0</v>
      </c>
      <c r="AA3199">
        <v>11.80498583512747</v>
      </c>
      <c r="AB3199">
        <v>3.3068061468848375</v>
      </c>
      <c r="AC3199">
        <v>-50.276411472751505</v>
      </c>
      <c r="AD3199">
        <v>0.25182664846053265</v>
      </c>
      <c r="AE3199">
        <v>0.26119385591536431</v>
      </c>
    </row>
    <row r="3200" spans="1:41">
      <c r="A3200">
        <v>12</v>
      </c>
      <c r="B3200">
        <v>77</v>
      </c>
      <c r="C3200">
        <v>2013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</v>
      </c>
      <c r="L3200">
        <v>99</v>
      </c>
      <c r="M3200">
        <v>99</v>
      </c>
      <c r="N3200">
        <v>99</v>
      </c>
      <c r="O3200">
        <v>99</v>
      </c>
      <c r="P3200">
        <v>9999</v>
      </c>
    </row>
    <row r="3201" spans="1:31">
      <c r="A3201">
        <v>12</v>
      </c>
      <c r="B3201">
        <v>78</v>
      </c>
      <c r="C3201">
        <v>2012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0</v>
      </c>
      <c r="L3201">
        <v>99</v>
      </c>
      <c r="M3201">
        <v>99</v>
      </c>
      <c r="N3201">
        <v>99</v>
      </c>
      <c r="O3201">
        <v>99</v>
      </c>
      <c r="P3201">
        <v>9999</v>
      </c>
      <c r="Q3201">
        <v>2186</v>
      </c>
      <c r="R3201">
        <v>597683</v>
      </c>
      <c r="S3201">
        <v>597633</v>
      </c>
      <c r="T3201">
        <v>16.136125671969925</v>
      </c>
      <c r="U3201">
        <v>61.429986295937489</v>
      </c>
      <c r="V3201">
        <v>88.296502689748507</v>
      </c>
      <c r="W3201">
        <v>81.49321238954461</v>
      </c>
      <c r="X3201">
        <v>0</v>
      </c>
      <c r="Y3201">
        <v>0</v>
      </c>
      <c r="AA3201">
        <v>9.4451520217595384</v>
      </c>
      <c r="AB3201">
        <v>3.1982464530672265</v>
      </c>
      <c r="AC3201">
        <v>-42.298890357743005</v>
      </c>
      <c r="AD3201">
        <v>39.458120354981347</v>
      </c>
      <c r="AE3201">
        <v>40.379825800673345</v>
      </c>
    </row>
    <row r="3202" spans="1:31">
      <c r="A3202">
        <v>12</v>
      </c>
      <c r="B3202">
        <v>79</v>
      </c>
      <c r="C3202">
        <v>2012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1</v>
      </c>
      <c r="L3202">
        <v>99</v>
      </c>
      <c r="M3202">
        <v>99</v>
      </c>
      <c r="N3202">
        <v>99</v>
      </c>
      <c r="O3202">
        <v>99</v>
      </c>
      <c r="P3202">
        <v>9999</v>
      </c>
      <c r="Q3202">
        <v>95</v>
      </c>
      <c r="R3202">
        <v>26809</v>
      </c>
      <c r="S3202">
        <v>26809</v>
      </c>
      <c r="T3202">
        <v>15.966466485135591</v>
      </c>
      <c r="U3202">
        <v>60.909731806482895</v>
      </c>
      <c r="V3202">
        <v>85.606974453162351</v>
      </c>
      <c r="W3202">
        <v>79.015237420269898</v>
      </c>
      <c r="X3202">
        <v>0</v>
      </c>
      <c r="Y3202">
        <v>0</v>
      </c>
      <c r="AA3202">
        <v>8.1899724014086548</v>
      </c>
      <c r="AB3202">
        <v>3.2236186762668697</v>
      </c>
      <c r="AC3202">
        <v>-42.454617663814197</v>
      </c>
      <c r="AD3202">
        <v>1.7698893035215904</v>
      </c>
      <c r="AE3202">
        <v>1.7563048362956943</v>
      </c>
    </row>
    <row r="3203" spans="1:31">
      <c r="A3203">
        <v>12</v>
      </c>
      <c r="B3203">
        <v>80</v>
      </c>
      <c r="C3203">
        <v>2012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3</v>
      </c>
      <c r="L3203">
        <v>99</v>
      </c>
      <c r="M3203">
        <v>99</v>
      </c>
      <c r="N3203">
        <v>99</v>
      </c>
      <c r="O3203">
        <v>99</v>
      </c>
      <c r="P3203">
        <v>9999</v>
      </c>
    </row>
    <row r="3204" spans="1:31">
      <c r="A3204">
        <v>12</v>
      </c>
      <c r="B3204">
        <v>81</v>
      </c>
      <c r="C3204">
        <v>2012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6</v>
      </c>
      <c r="L3204">
        <v>99</v>
      </c>
      <c r="M3204">
        <v>99</v>
      </c>
      <c r="N3204">
        <v>99</v>
      </c>
      <c r="O3204">
        <v>99</v>
      </c>
      <c r="P3204">
        <v>9999</v>
      </c>
      <c r="Q3204">
        <v>1490</v>
      </c>
      <c r="R3204">
        <v>886314.5</v>
      </c>
      <c r="S3204">
        <v>886273.5</v>
      </c>
      <c r="T3204">
        <v>16.034853316740282</v>
      </c>
      <c r="U3204">
        <v>61.049925333432626</v>
      </c>
      <c r="V3204">
        <v>84.953590305911078</v>
      </c>
      <c r="W3204">
        <v>78.409586656938387</v>
      </c>
      <c r="X3204">
        <v>0</v>
      </c>
      <c r="Y3204">
        <v>0</v>
      </c>
      <c r="AA3204">
        <v>8.6393028225019002</v>
      </c>
      <c r="AB3204">
        <v>3.0982229498986378</v>
      </c>
      <c r="AC3204">
        <v>-39.462054191357225</v>
      </c>
      <c r="AD3204">
        <v>58.513131899962225</v>
      </c>
      <c r="AE3204">
        <v>57.616299486425298</v>
      </c>
    </row>
    <row r="3205" spans="1:31">
      <c r="A3205">
        <v>12</v>
      </c>
      <c r="B3205">
        <v>82</v>
      </c>
      <c r="C3205">
        <v>2012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7</v>
      </c>
      <c r="L3205">
        <v>99</v>
      </c>
      <c r="M3205">
        <v>99</v>
      </c>
      <c r="N3205">
        <v>99</v>
      </c>
      <c r="O3205">
        <v>99</v>
      </c>
      <c r="P3205">
        <v>9999</v>
      </c>
      <c r="Q3205">
        <v>58</v>
      </c>
      <c r="R3205">
        <v>135</v>
      </c>
      <c r="S3205">
        <v>97</v>
      </c>
      <c r="T3205">
        <v>14.288888888888888</v>
      </c>
      <c r="U3205">
        <v>60.721649484536087</v>
      </c>
      <c r="V3205">
        <v>101.1102299762094</v>
      </c>
      <c r="W3205">
        <v>66.195876288659804</v>
      </c>
      <c r="X3205">
        <v>0</v>
      </c>
      <c r="Y3205">
        <v>0</v>
      </c>
      <c r="AA3205">
        <v>14.551762691440272</v>
      </c>
      <c r="AD3205">
        <v>8.9124941614910948E-3</v>
      </c>
      <c r="AE3205">
        <v>5.3236697079239309E-3</v>
      </c>
    </row>
    <row r="3206" spans="1:31">
      <c r="A3206">
        <v>12</v>
      </c>
      <c r="B3206">
        <v>83</v>
      </c>
      <c r="C3206">
        <v>2012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8</v>
      </c>
      <c r="L3206">
        <v>99</v>
      </c>
      <c r="M3206">
        <v>99</v>
      </c>
      <c r="N3206">
        <v>99</v>
      </c>
      <c r="O3206">
        <v>99</v>
      </c>
      <c r="P3206">
        <v>9999</v>
      </c>
      <c r="Q3206">
        <v>13</v>
      </c>
      <c r="R3206">
        <v>3786</v>
      </c>
      <c r="S3206">
        <v>3720</v>
      </c>
      <c r="T3206">
        <v>15.676703645007924</v>
      </c>
      <c r="U3206">
        <v>60.201612903225808</v>
      </c>
      <c r="V3206">
        <v>86.886729808129388</v>
      </c>
      <c r="W3206">
        <v>78.542661290322556</v>
      </c>
      <c r="X3206">
        <v>0</v>
      </c>
      <c r="Y3206">
        <v>0</v>
      </c>
      <c r="AA3206">
        <v>11.558962677781722</v>
      </c>
      <c r="AB3206">
        <v>3.249763859187055</v>
      </c>
      <c r="AC3206">
        <v>-44.545311534482806</v>
      </c>
      <c r="AD3206">
        <v>0.24994594737337245</v>
      </c>
      <c r="AE3206">
        <v>0.24224620689777193</v>
      </c>
    </row>
    <row r="3207" spans="1:31">
      <c r="A3207">
        <v>12</v>
      </c>
      <c r="B3207">
        <v>84</v>
      </c>
      <c r="C3207">
        <v>2012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</v>
      </c>
      <c r="L3207">
        <v>99</v>
      </c>
      <c r="M3207">
        <v>99</v>
      </c>
      <c r="N3207">
        <v>99</v>
      </c>
      <c r="O3207">
        <v>99</v>
      </c>
      <c r="P3207">
        <v>9999</v>
      </c>
    </row>
    <row r="3208" spans="1:31">
      <c r="A3208">
        <v>12</v>
      </c>
      <c r="B3208">
        <v>85</v>
      </c>
      <c r="C3208">
        <v>2011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0</v>
      </c>
      <c r="L3208">
        <v>99</v>
      </c>
      <c r="M3208">
        <v>99</v>
      </c>
      <c r="N3208">
        <v>99</v>
      </c>
      <c r="O3208">
        <v>99</v>
      </c>
      <c r="P3208">
        <v>9999</v>
      </c>
      <c r="Q3208">
        <v>2355</v>
      </c>
      <c r="R3208">
        <v>607656</v>
      </c>
      <c r="S3208">
        <v>607021</v>
      </c>
      <c r="T3208">
        <v>16.071277169977751</v>
      </c>
      <c r="U3208">
        <v>61.260425916072087</v>
      </c>
      <c r="V3208">
        <v>88.603124892918373</v>
      </c>
      <c r="W3208">
        <v>81.697477434882998</v>
      </c>
      <c r="X3208">
        <v>0</v>
      </c>
      <c r="Y3208">
        <v>0</v>
      </c>
      <c r="AA3208">
        <v>9.4090102848323873</v>
      </c>
      <c r="AB3208">
        <v>3.2581055706821198</v>
      </c>
      <c r="AC3208">
        <v>-41.13843059437059</v>
      </c>
      <c r="AD3208">
        <v>40.617942773149025</v>
      </c>
      <c r="AE3208">
        <v>41.353375480136634</v>
      </c>
    </row>
    <row r="3209" spans="1:31">
      <c r="A3209">
        <v>12</v>
      </c>
      <c r="B3209">
        <v>86</v>
      </c>
      <c r="C3209">
        <v>2011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1</v>
      </c>
      <c r="L3209">
        <v>99</v>
      </c>
      <c r="M3209">
        <v>99</v>
      </c>
      <c r="N3209">
        <v>99</v>
      </c>
      <c r="O3209">
        <v>99</v>
      </c>
      <c r="P3209">
        <v>9999</v>
      </c>
      <c r="Q3209">
        <v>87</v>
      </c>
      <c r="R3209">
        <v>24655</v>
      </c>
      <c r="S3209">
        <v>24655</v>
      </c>
      <c r="T3209">
        <v>15.726384100588122</v>
      </c>
      <c r="U3209">
        <v>60.41488541877915</v>
      </c>
      <c r="V3209">
        <v>86.201058903220556</v>
      </c>
      <c r="W3209">
        <v>79.563577367673986</v>
      </c>
      <c r="X3209">
        <v>0</v>
      </c>
      <c r="Y3209">
        <v>0</v>
      </c>
      <c r="AA3209">
        <v>8.4760709198748359</v>
      </c>
      <c r="AB3209">
        <v>3.3600606522427112</v>
      </c>
      <c r="AC3209">
        <v>-42.244556676472655</v>
      </c>
      <c r="AD3209">
        <v>1.6480301010308291</v>
      </c>
      <c r="AE3209">
        <v>1.6357536969159423</v>
      </c>
    </row>
    <row r="3210" spans="1:31">
      <c r="A3210">
        <v>12</v>
      </c>
      <c r="B3210">
        <v>87</v>
      </c>
      <c r="C3210">
        <v>2011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3</v>
      </c>
      <c r="L3210">
        <v>99</v>
      </c>
      <c r="M3210">
        <v>99</v>
      </c>
      <c r="N3210">
        <v>99</v>
      </c>
      <c r="O3210">
        <v>99</v>
      </c>
      <c r="P3210">
        <v>9999</v>
      </c>
    </row>
    <row r="3211" spans="1:31">
      <c r="A3211">
        <v>12</v>
      </c>
      <c r="B3211">
        <v>88</v>
      </c>
      <c r="C3211">
        <v>2011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6</v>
      </c>
      <c r="L3211">
        <v>99</v>
      </c>
      <c r="M3211">
        <v>99</v>
      </c>
      <c r="N3211">
        <v>99</v>
      </c>
      <c r="O3211">
        <v>99</v>
      </c>
      <c r="P3211">
        <v>9999</v>
      </c>
      <c r="Q3211">
        <v>1559</v>
      </c>
      <c r="R3211">
        <v>859484.5</v>
      </c>
      <c r="S3211">
        <v>859435.5</v>
      </c>
      <c r="T3211">
        <v>15.971828462293388</v>
      </c>
      <c r="U3211">
        <v>60.901188047270551</v>
      </c>
      <c r="V3211">
        <v>85.777781662175556</v>
      </c>
      <c r="W3211">
        <v>79.169188298597049</v>
      </c>
      <c r="X3211">
        <v>0</v>
      </c>
      <c r="Y3211">
        <v>0</v>
      </c>
      <c r="AA3211">
        <v>8.5149988366130138</v>
      </c>
      <c r="AB3211">
        <v>3.1443863687503608</v>
      </c>
      <c r="AC3211">
        <v>-39.479745812278409</v>
      </c>
      <c r="AD3211">
        <v>57.451077970773937</v>
      </c>
      <c r="AE3211">
        <v>56.7372239656126</v>
      </c>
    </row>
    <row r="3212" spans="1:31">
      <c r="A3212">
        <v>12</v>
      </c>
      <c r="B3212">
        <v>89</v>
      </c>
      <c r="C3212">
        <v>2011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7</v>
      </c>
      <c r="L3212">
        <v>99</v>
      </c>
      <c r="M3212">
        <v>99</v>
      </c>
      <c r="N3212">
        <v>99</v>
      </c>
      <c r="O3212">
        <v>99</v>
      </c>
      <c r="P3212">
        <v>9999</v>
      </c>
      <c r="Q3212">
        <v>80</v>
      </c>
      <c r="R3212">
        <v>201</v>
      </c>
      <c r="S3212">
        <v>133</v>
      </c>
      <c r="T3212">
        <v>14.253731343283579</v>
      </c>
      <c r="U3212">
        <v>61.187969924812016</v>
      </c>
      <c r="V3212">
        <v>111.63825055596736</v>
      </c>
      <c r="W3212">
        <v>67.608270676691703</v>
      </c>
      <c r="X3212">
        <v>0</v>
      </c>
      <c r="Y3212">
        <v>0</v>
      </c>
      <c r="AA3212">
        <v>14.31745895206377</v>
      </c>
      <c r="AD3212">
        <v>1.3435572918564048E-2</v>
      </c>
      <c r="AE3212">
        <v>7.4980800082066253E-3</v>
      </c>
    </row>
    <row r="3213" spans="1:31">
      <c r="A3213">
        <v>12</v>
      </c>
      <c r="B3213">
        <v>90</v>
      </c>
      <c r="C3213">
        <v>2011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8</v>
      </c>
      <c r="L3213">
        <v>99</v>
      </c>
      <c r="M3213">
        <v>99</v>
      </c>
      <c r="N3213">
        <v>99</v>
      </c>
      <c r="O3213">
        <v>99</v>
      </c>
      <c r="P3213">
        <v>9999</v>
      </c>
      <c r="Q3213">
        <v>11</v>
      </c>
      <c r="R3213">
        <v>4032</v>
      </c>
      <c r="S3213">
        <v>4032</v>
      </c>
      <c r="T3213">
        <v>15.8452380952381</v>
      </c>
      <c r="U3213">
        <v>60.55208333333335</v>
      </c>
      <c r="V3213">
        <v>85.763727665136244</v>
      </c>
      <c r="W3213">
        <v>79.15992063492078</v>
      </c>
      <c r="X3213">
        <v>0</v>
      </c>
      <c r="Y3213">
        <v>0</v>
      </c>
      <c r="AA3213">
        <v>10.945105441639065</v>
      </c>
      <c r="AB3213">
        <v>3.4057994459555254</v>
      </c>
      <c r="AC3213">
        <v>-46.924146297312689</v>
      </c>
      <c r="AD3213">
        <v>0.26951358212761312</v>
      </c>
      <c r="AE3213">
        <v>0.26614877732663123</v>
      </c>
    </row>
    <row r="3214" spans="1:31">
      <c r="A3214">
        <v>12</v>
      </c>
      <c r="B3214">
        <v>91</v>
      </c>
      <c r="C3214">
        <v>2011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</v>
      </c>
      <c r="L3214">
        <v>99</v>
      </c>
      <c r="M3214">
        <v>99</v>
      </c>
      <c r="N3214">
        <v>99</v>
      </c>
      <c r="O3214">
        <v>99</v>
      </c>
      <c r="P3214">
        <v>9999</v>
      </c>
    </row>
    <row r="3215" spans="1:31">
      <c r="A3215">
        <v>12</v>
      </c>
      <c r="B3215">
        <v>92</v>
      </c>
      <c r="C3215">
        <v>2010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0</v>
      </c>
      <c r="L3215">
        <v>99</v>
      </c>
      <c r="M3215">
        <v>99</v>
      </c>
      <c r="N3215">
        <v>99</v>
      </c>
      <c r="O3215">
        <v>99</v>
      </c>
      <c r="P3215">
        <v>9999</v>
      </c>
      <c r="Q3215">
        <v>2489</v>
      </c>
      <c r="R3215">
        <v>584414</v>
      </c>
      <c r="S3215">
        <v>583735</v>
      </c>
      <c r="T3215">
        <v>16.064050484759093</v>
      </c>
      <c r="U3215">
        <v>61.135258293574999</v>
      </c>
      <c r="V3215">
        <v>88.413841800926662</v>
      </c>
      <c r="W3215">
        <v>81.512030270587005</v>
      </c>
      <c r="X3215">
        <v>0</v>
      </c>
      <c r="Y3215">
        <v>0</v>
      </c>
      <c r="AA3215">
        <v>9.4513081607355272</v>
      </c>
      <c r="AB3215">
        <v>3.2058986983018487</v>
      </c>
      <c r="AC3215">
        <v>-41.443118019831957</v>
      </c>
      <c r="AD3215">
        <v>39.459357632711317</v>
      </c>
      <c r="AE3215">
        <v>40.326589143310009</v>
      </c>
    </row>
    <row r="3216" spans="1:31">
      <c r="A3216">
        <v>12</v>
      </c>
      <c r="B3216">
        <v>93</v>
      </c>
      <c r="C3216">
        <v>2010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1</v>
      </c>
      <c r="L3216">
        <v>99</v>
      </c>
      <c r="M3216">
        <v>99</v>
      </c>
      <c r="N3216">
        <v>99</v>
      </c>
      <c r="O3216">
        <v>99</v>
      </c>
      <c r="P3216">
        <v>9999</v>
      </c>
      <c r="Q3216">
        <v>65</v>
      </c>
      <c r="R3216">
        <v>24442</v>
      </c>
      <c r="S3216">
        <v>24442</v>
      </c>
      <c r="T3216">
        <v>15.790647246542836</v>
      </c>
      <c r="U3216">
        <v>60.51018738237461</v>
      </c>
      <c r="V3216">
        <v>88.712469690777738</v>
      </c>
      <c r="W3216">
        <v>81.881609524588569</v>
      </c>
      <c r="X3216">
        <v>0</v>
      </c>
      <c r="Y3216">
        <v>0</v>
      </c>
      <c r="AA3216">
        <v>8.3088255641358302</v>
      </c>
      <c r="AB3216">
        <v>3.2782354595991499</v>
      </c>
      <c r="AC3216">
        <v>-41.642997473227247</v>
      </c>
      <c r="AD3216">
        <v>1.6503123115783163</v>
      </c>
      <c r="AE3216">
        <v>1.6962003827523049</v>
      </c>
    </row>
    <row r="3217" spans="1:31">
      <c r="A3217">
        <v>12</v>
      </c>
      <c r="B3217">
        <v>94</v>
      </c>
      <c r="C3217">
        <v>2010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3</v>
      </c>
      <c r="L3217">
        <v>99</v>
      </c>
      <c r="M3217">
        <v>99</v>
      </c>
      <c r="N3217">
        <v>99</v>
      </c>
      <c r="O3217">
        <v>99</v>
      </c>
      <c r="P3217">
        <v>9999</v>
      </c>
    </row>
    <row r="3218" spans="1:31">
      <c r="A3218">
        <v>12</v>
      </c>
      <c r="B3218">
        <v>95</v>
      </c>
      <c r="C3218">
        <v>2010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6</v>
      </c>
      <c r="L3218">
        <v>99</v>
      </c>
      <c r="M3218">
        <v>99</v>
      </c>
      <c r="N3218">
        <v>99</v>
      </c>
      <c r="O3218">
        <v>99</v>
      </c>
      <c r="P3218">
        <v>9999</v>
      </c>
      <c r="Q3218">
        <v>1585</v>
      </c>
      <c r="R3218">
        <v>867663</v>
      </c>
      <c r="S3218">
        <v>867628</v>
      </c>
      <c r="T3218">
        <v>15.964287978166636</v>
      </c>
      <c r="U3218">
        <v>60.849562254791245</v>
      </c>
      <c r="V3218">
        <v>84.974798164671924</v>
      </c>
      <c r="W3218">
        <v>78.430063103080229</v>
      </c>
      <c r="X3218">
        <v>0</v>
      </c>
      <c r="Y3218">
        <v>0</v>
      </c>
      <c r="AA3218">
        <v>8.3785627861566088</v>
      </c>
      <c r="AB3218">
        <v>3.071018394301555</v>
      </c>
      <c r="AC3218">
        <v>-38.723351565894312</v>
      </c>
      <c r="AD3218">
        <v>58.584196514236815</v>
      </c>
      <c r="AE3218">
        <v>57.672684855405592</v>
      </c>
    </row>
    <row r="3219" spans="1:31">
      <c r="A3219">
        <v>12</v>
      </c>
      <c r="B3219">
        <v>96</v>
      </c>
      <c r="C3219">
        <v>2010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7</v>
      </c>
      <c r="L3219">
        <v>99</v>
      </c>
      <c r="M3219">
        <v>99</v>
      </c>
      <c r="N3219">
        <v>99</v>
      </c>
      <c r="O3219">
        <v>99</v>
      </c>
      <c r="P3219">
        <v>9999</v>
      </c>
      <c r="Q3219">
        <v>81</v>
      </c>
      <c r="R3219">
        <v>183</v>
      </c>
      <c r="S3219">
        <v>64</v>
      </c>
      <c r="T3219">
        <v>14.27868852459016</v>
      </c>
      <c r="U3219">
        <v>59.71875</v>
      </c>
      <c r="V3219">
        <v>217.11470747562288</v>
      </c>
      <c r="W3219">
        <v>76.89687499999998</v>
      </c>
      <c r="X3219">
        <v>0</v>
      </c>
      <c r="Y3219">
        <v>0</v>
      </c>
      <c r="AA3219">
        <v>16.190428970054416</v>
      </c>
      <c r="AB3219">
        <v>2.6953011775124502</v>
      </c>
      <c r="AC3219">
        <v>-25.775087542394061</v>
      </c>
      <c r="AD3219">
        <v>1.2356073685411664E-2</v>
      </c>
      <c r="AE3219">
        <v>4.1710242148399589E-3</v>
      </c>
    </row>
    <row r="3220" spans="1:31">
      <c r="A3220">
        <v>12</v>
      </c>
      <c r="B3220">
        <v>97</v>
      </c>
      <c r="C3220">
        <v>2010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8</v>
      </c>
      <c r="L3220">
        <v>99</v>
      </c>
      <c r="M3220">
        <v>99</v>
      </c>
      <c r="N3220">
        <v>99</v>
      </c>
      <c r="O3220">
        <v>99</v>
      </c>
      <c r="P3220">
        <v>9999</v>
      </c>
      <c r="Q3220">
        <v>18</v>
      </c>
      <c r="R3220">
        <v>4351</v>
      </c>
      <c r="S3220">
        <v>4351</v>
      </c>
      <c r="T3220">
        <v>15.548609515054013</v>
      </c>
      <c r="U3220">
        <v>59.953573891059506</v>
      </c>
      <c r="V3220">
        <v>88.244866188094448</v>
      </c>
      <c r="W3220">
        <v>81.45001149161105</v>
      </c>
      <c r="X3220">
        <v>0</v>
      </c>
      <c r="Y3220">
        <v>0</v>
      </c>
      <c r="AA3220">
        <v>10.342434311283345</v>
      </c>
      <c r="AB3220">
        <v>3.4059792330499512</v>
      </c>
      <c r="AC3220">
        <v>-47.557938778456602</v>
      </c>
      <c r="AD3220">
        <v>0.29377746778812108</v>
      </c>
      <c r="AE3220">
        <v>0.30035459431725076</v>
      </c>
    </row>
    <row r="3221" spans="1:31">
      <c r="A3221">
        <v>12</v>
      </c>
      <c r="B3221">
        <v>98</v>
      </c>
      <c r="C3221">
        <v>2010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</v>
      </c>
      <c r="L3221">
        <v>99</v>
      </c>
      <c r="M3221">
        <v>99</v>
      </c>
      <c r="N3221">
        <v>99</v>
      </c>
      <c r="O3221">
        <v>99</v>
      </c>
      <c r="P3221">
        <v>9999</v>
      </c>
    </row>
    <row r="3222" spans="1:31">
      <c r="A3222">
        <v>12</v>
      </c>
      <c r="B3222">
        <v>99</v>
      </c>
      <c r="C3222">
        <v>2009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0</v>
      </c>
      <c r="L3222">
        <v>99</v>
      </c>
      <c r="M3222">
        <v>99</v>
      </c>
      <c r="N3222">
        <v>99</v>
      </c>
      <c r="O3222">
        <v>99</v>
      </c>
      <c r="P3222">
        <v>9999</v>
      </c>
      <c r="Q3222">
        <v>2626</v>
      </c>
      <c r="R3222">
        <v>547737</v>
      </c>
      <c r="S3222">
        <v>547326</v>
      </c>
      <c r="T3222">
        <v>15.394662036707398</v>
      </c>
      <c r="U3222">
        <v>59.734520194545837</v>
      </c>
      <c r="V3222">
        <v>87.832680418017986</v>
      </c>
      <c r="W3222">
        <v>81.009773699770804</v>
      </c>
      <c r="X3222">
        <v>0</v>
      </c>
      <c r="Y3222">
        <v>0</v>
      </c>
      <c r="AA3222">
        <v>9.2559244745366698</v>
      </c>
      <c r="AB3222">
        <v>3.4165131489698291</v>
      </c>
      <c r="AC3222">
        <v>-30.570832916596089</v>
      </c>
      <c r="AD3222">
        <v>38.326094759888576</v>
      </c>
      <c r="AE3222">
        <v>39.303341359746021</v>
      </c>
    </row>
    <row r="3223" spans="1:31">
      <c r="A3223">
        <v>12</v>
      </c>
      <c r="B3223">
        <v>100</v>
      </c>
      <c r="C3223">
        <v>2009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1</v>
      </c>
      <c r="L3223">
        <v>99</v>
      </c>
      <c r="M3223">
        <v>99</v>
      </c>
      <c r="N3223">
        <v>99</v>
      </c>
      <c r="O3223">
        <v>99</v>
      </c>
      <c r="P3223">
        <v>9999</v>
      </c>
      <c r="Q3223">
        <v>58</v>
      </c>
      <c r="R3223">
        <v>21649</v>
      </c>
      <c r="S3223">
        <v>21649</v>
      </c>
      <c r="T3223">
        <v>15.06425239041064</v>
      </c>
      <c r="U3223">
        <v>58.93468520485937</v>
      </c>
      <c r="V3223">
        <v>86.875205403334448</v>
      </c>
      <c r="W3223">
        <v>80.185814587278884</v>
      </c>
      <c r="X3223">
        <v>0</v>
      </c>
      <c r="Y3223">
        <v>0</v>
      </c>
      <c r="AA3223">
        <v>7.8407823274881503</v>
      </c>
      <c r="AB3223">
        <v>3.1283803455292234</v>
      </c>
      <c r="AC3223">
        <v>-29.330503435697555</v>
      </c>
      <c r="AD3223">
        <v>1.5148175592607911</v>
      </c>
      <c r="AE3223">
        <v>1.5387971065840529</v>
      </c>
    </row>
    <row r="3224" spans="1:31">
      <c r="A3224">
        <v>12</v>
      </c>
      <c r="B3224">
        <v>101</v>
      </c>
      <c r="C3224">
        <v>2009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3</v>
      </c>
      <c r="L3224">
        <v>99</v>
      </c>
      <c r="M3224">
        <v>99</v>
      </c>
      <c r="N3224">
        <v>99</v>
      </c>
      <c r="O3224">
        <v>99</v>
      </c>
      <c r="P3224">
        <v>9999</v>
      </c>
    </row>
    <row r="3225" spans="1:31">
      <c r="A3225">
        <v>12</v>
      </c>
      <c r="B3225">
        <v>102</v>
      </c>
      <c r="C3225">
        <v>2009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6</v>
      </c>
      <c r="L3225">
        <v>99</v>
      </c>
      <c r="M3225">
        <v>99</v>
      </c>
      <c r="N3225">
        <v>99</v>
      </c>
      <c r="O3225">
        <v>99</v>
      </c>
      <c r="P3225">
        <v>9999</v>
      </c>
      <c r="Q3225">
        <v>1661</v>
      </c>
      <c r="R3225">
        <v>856185</v>
      </c>
      <c r="S3225">
        <v>856170</v>
      </c>
      <c r="T3225">
        <v>15.215691702143811</v>
      </c>
      <c r="U3225">
        <v>59.330123690388582</v>
      </c>
      <c r="V3225">
        <v>84.091264061418556</v>
      </c>
      <c r="W3225">
        <v>77.615493535163395</v>
      </c>
      <c r="X3225">
        <v>0</v>
      </c>
      <c r="Y3225">
        <v>0</v>
      </c>
      <c r="AA3225">
        <v>8.0651374865393048</v>
      </c>
      <c r="AB3225">
        <v>3.3678355916712746</v>
      </c>
      <c r="AC3225">
        <v>-28.221724871388819</v>
      </c>
      <c r="AD3225">
        <v>59.908728900905366</v>
      </c>
      <c r="AE3225">
        <v>58.905304415888573</v>
      </c>
    </row>
    <row r="3226" spans="1:31">
      <c r="A3226">
        <v>12</v>
      </c>
      <c r="B3226">
        <v>103</v>
      </c>
      <c r="C3226">
        <v>2009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7</v>
      </c>
      <c r="L3226">
        <v>99</v>
      </c>
      <c r="M3226">
        <v>99</v>
      </c>
      <c r="N3226">
        <v>99</v>
      </c>
      <c r="O3226">
        <v>99</v>
      </c>
      <c r="P3226">
        <v>9999</v>
      </c>
      <c r="Q3226">
        <v>112</v>
      </c>
      <c r="R3226">
        <v>235</v>
      </c>
      <c r="S3226">
        <v>98</v>
      </c>
      <c r="T3226">
        <v>14.459574468085099</v>
      </c>
      <c r="U3226">
        <v>59.561224489795919</v>
      </c>
      <c r="V3226">
        <v>169.05720034492677</v>
      </c>
      <c r="W3226">
        <v>68.933673469387756</v>
      </c>
      <c r="X3226">
        <v>0</v>
      </c>
      <c r="Y3226">
        <v>0</v>
      </c>
      <c r="AA3226">
        <v>14.702442833799203</v>
      </c>
      <c r="AB3226">
        <v>2.6110687722228594</v>
      </c>
      <c r="AC3226">
        <v>-28.913190716390925</v>
      </c>
      <c r="AD3226">
        <v>1.6443351952805486E-2</v>
      </c>
      <c r="AE3226">
        <v>5.988298953374765E-3</v>
      </c>
    </row>
    <row r="3227" spans="1:31">
      <c r="A3227">
        <v>12</v>
      </c>
      <c r="B3227">
        <v>104</v>
      </c>
      <c r="C3227">
        <v>2009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8</v>
      </c>
      <c r="L3227">
        <v>99</v>
      </c>
      <c r="M3227">
        <v>99</v>
      </c>
      <c r="N3227">
        <v>99</v>
      </c>
      <c r="O3227">
        <v>99</v>
      </c>
      <c r="P3227">
        <v>9999</v>
      </c>
      <c r="Q3227">
        <v>18</v>
      </c>
      <c r="R3227">
        <v>3343</v>
      </c>
      <c r="S3227">
        <v>3343</v>
      </c>
      <c r="T3227">
        <v>14.725097218067605</v>
      </c>
      <c r="U3227">
        <v>58.505833084056242</v>
      </c>
      <c r="V3227">
        <v>90.147586084861018</v>
      </c>
      <c r="W3227">
        <v>83.206221956326644</v>
      </c>
      <c r="X3227">
        <v>0</v>
      </c>
      <c r="Y3227">
        <v>0</v>
      </c>
      <c r="AA3227">
        <v>11.726193104384796</v>
      </c>
      <c r="AB3227">
        <v>3.9704877577771311</v>
      </c>
      <c r="AC3227">
        <v>-52.24281348220272</v>
      </c>
      <c r="AD3227">
        <v>0.23391542799246273</v>
      </c>
      <c r="AE3227">
        <v>0.24656881882797704</v>
      </c>
    </row>
    <row r="3228" spans="1:31">
      <c r="A3228">
        <v>12</v>
      </c>
      <c r="B3228">
        <v>105</v>
      </c>
      <c r="C3228">
        <v>2009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</v>
      </c>
      <c r="L3228">
        <v>99</v>
      </c>
      <c r="M3228">
        <v>99</v>
      </c>
      <c r="N3228">
        <v>99</v>
      </c>
      <c r="O3228">
        <v>99</v>
      </c>
      <c r="P3228">
        <v>9999</v>
      </c>
    </row>
    <row r="3229" spans="1:31">
      <c r="A3229">
        <v>12</v>
      </c>
      <c r="B3229">
        <v>106</v>
      </c>
      <c r="C3229">
        <v>2008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0</v>
      </c>
      <c r="L3229">
        <v>99</v>
      </c>
      <c r="M3229">
        <v>99</v>
      </c>
      <c r="N3229">
        <v>99</v>
      </c>
      <c r="O3229">
        <v>99</v>
      </c>
      <c r="P3229">
        <v>9999</v>
      </c>
      <c r="Q3229">
        <v>2787</v>
      </c>
      <c r="R3229">
        <v>549618</v>
      </c>
      <c r="S3229">
        <v>549022</v>
      </c>
      <c r="T3229">
        <v>14.26434723753589</v>
      </c>
      <c r="U3229">
        <v>57.461356739802753</v>
      </c>
      <c r="V3229">
        <v>87.815199356978894</v>
      </c>
      <c r="W3229">
        <v>80.970152380049527</v>
      </c>
      <c r="X3229">
        <v>0</v>
      </c>
      <c r="Y3229">
        <v>0</v>
      </c>
      <c r="AA3229">
        <v>9.2911497155172231</v>
      </c>
      <c r="AB3229">
        <v>2.5272291763477313</v>
      </c>
      <c r="AC3229">
        <v>-16.919797080015258</v>
      </c>
      <c r="AD3229">
        <v>38.85428846526343</v>
      </c>
      <c r="AE3229">
        <v>39.642088041995741</v>
      </c>
    </row>
    <row r="3230" spans="1:31">
      <c r="A3230">
        <v>12</v>
      </c>
      <c r="B3230">
        <v>107</v>
      </c>
      <c r="C3230">
        <v>2008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1</v>
      </c>
      <c r="L3230">
        <v>99</v>
      </c>
      <c r="M3230">
        <v>99</v>
      </c>
      <c r="N3230">
        <v>99</v>
      </c>
      <c r="O3230">
        <v>99</v>
      </c>
      <c r="P3230">
        <v>9999</v>
      </c>
      <c r="Q3230">
        <v>46</v>
      </c>
      <c r="R3230">
        <v>11685</v>
      </c>
      <c r="S3230">
        <v>11685</v>
      </c>
      <c r="T3230">
        <v>13.814120667522465</v>
      </c>
      <c r="U3230">
        <v>56.698844672657245</v>
      </c>
      <c r="V3230">
        <v>87.056912423489194</v>
      </c>
      <c r="W3230">
        <v>80.353530166880716</v>
      </c>
      <c r="X3230">
        <v>0</v>
      </c>
      <c r="Y3230">
        <v>0</v>
      </c>
      <c r="AA3230">
        <v>7.6118265237625247</v>
      </c>
      <c r="AB3230">
        <v>2.5908768942457701</v>
      </c>
      <c r="AC3230">
        <v>-4.464230660050033</v>
      </c>
      <c r="AD3230">
        <v>0.82605074927786848</v>
      </c>
      <c r="AE3230">
        <v>0.83728921217709773</v>
      </c>
    </row>
    <row r="3231" spans="1:31">
      <c r="A3231">
        <v>12</v>
      </c>
      <c r="B3231">
        <v>108</v>
      </c>
      <c r="C3231">
        <v>2008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3</v>
      </c>
      <c r="L3231">
        <v>99</v>
      </c>
      <c r="M3231">
        <v>99</v>
      </c>
      <c r="N3231">
        <v>99</v>
      </c>
      <c r="O3231">
        <v>99</v>
      </c>
      <c r="P3231">
        <v>9999</v>
      </c>
    </row>
    <row r="3232" spans="1:31">
      <c r="A3232">
        <v>12</v>
      </c>
      <c r="B3232">
        <v>109</v>
      </c>
      <c r="C3232">
        <v>2008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6</v>
      </c>
      <c r="L3232">
        <v>99</v>
      </c>
      <c r="M3232">
        <v>99</v>
      </c>
      <c r="N3232">
        <v>99</v>
      </c>
      <c r="O3232">
        <v>99</v>
      </c>
      <c r="P3232">
        <v>9999</v>
      </c>
      <c r="Q3232">
        <v>1755</v>
      </c>
      <c r="R3232">
        <v>852231</v>
      </c>
      <c r="S3232">
        <v>852196</v>
      </c>
      <c r="T3232">
        <v>13.761378077070653</v>
      </c>
      <c r="U3232">
        <v>56.645675408004749</v>
      </c>
      <c r="V3232">
        <v>84.747766203176866</v>
      </c>
      <c r="W3232">
        <v>78.220407159856308</v>
      </c>
      <c r="X3232">
        <v>0</v>
      </c>
      <c r="Y3232">
        <v>0</v>
      </c>
      <c r="AA3232">
        <v>8.1759702773038487</v>
      </c>
      <c r="AB3232">
        <v>2.4654435419369718</v>
      </c>
      <c r="AC3232">
        <v>-21.428811897731944</v>
      </c>
      <c r="AD3232">
        <v>60.246988113635162</v>
      </c>
      <c r="AE3232">
        <v>59.443090576804686</v>
      </c>
    </row>
    <row r="3233" spans="1:31">
      <c r="A3233">
        <v>12</v>
      </c>
      <c r="B3233">
        <v>110</v>
      </c>
      <c r="C3233">
        <v>2008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7</v>
      </c>
      <c r="L3233">
        <v>99</v>
      </c>
      <c r="M3233">
        <v>99</v>
      </c>
      <c r="N3233">
        <v>99</v>
      </c>
      <c r="O3233">
        <v>99</v>
      </c>
      <c r="P3233">
        <v>9999</v>
      </c>
      <c r="Q3233">
        <v>60</v>
      </c>
      <c r="R3233">
        <v>120</v>
      </c>
      <c r="S3233">
        <v>99</v>
      </c>
      <c r="T3233">
        <v>15.775</v>
      </c>
      <c r="U3233">
        <v>59.393939393939391</v>
      </c>
      <c r="V3233">
        <v>88.775074690567649</v>
      </c>
      <c r="W3233">
        <v>69.842424242424201</v>
      </c>
      <c r="X3233">
        <v>0</v>
      </c>
      <c r="Y3233">
        <v>0</v>
      </c>
      <c r="AA3233">
        <v>12.81914675069998</v>
      </c>
      <c r="AB3233">
        <v>1.99908151545096</v>
      </c>
      <c r="AC3233">
        <v>-38.14130283740085</v>
      </c>
      <c r="AD3233">
        <v>8.4831912634440888E-3</v>
      </c>
      <c r="AE3233">
        <v>6.1658977376157723E-3</v>
      </c>
    </row>
    <row r="3234" spans="1:31">
      <c r="A3234">
        <v>12</v>
      </c>
      <c r="B3234">
        <v>111</v>
      </c>
      <c r="C3234">
        <v>2008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8</v>
      </c>
      <c r="L3234">
        <v>99</v>
      </c>
      <c r="M3234">
        <v>99</v>
      </c>
      <c r="N3234">
        <v>99</v>
      </c>
      <c r="O3234">
        <v>99</v>
      </c>
      <c r="P3234">
        <v>9999</v>
      </c>
      <c r="Q3234">
        <v>9</v>
      </c>
      <c r="R3234">
        <v>874</v>
      </c>
      <c r="S3234">
        <v>874</v>
      </c>
      <c r="T3234">
        <v>13.289473684210524</v>
      </c>
      <c r="U3234">
        <v>55.870709382151027</v>
      </c>
      <c r="V3234">
        <v>96.027901257217579</v>
      </c>
      <c r="W3234">
        <v>88.63375286041186</v>
      </c>
      <c r="X3234">
        <v>0</v>
      </c>
      <c r="Y3234">
        <v>0</v>
      </c>
      <c r="AA3234">
        <v>10.971928727993044</v>
      </c>
      <c r="AB3234">
        <v>3.252598004050542</v>
      </c>
      <c r="AC3234">
        <v>-15.426679976458452</v>
      </c>
      <c r="AD3234">
        <v>6.1785909702084467E-2</v>
      </c>
      <c r="AE3234">
        <v>6.9080009480557869E-2</v>
      </c>
    </row>
    <row r="3235" spans="1:31">
      <c r="A3235">
        <v>12</v>
      </c>
      <c r="B3235">
        <v>112</v>
      </c>
      <c r="C3235">
        <v>2008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</v>
      </c>
      <c r="L3235">
        <v>99</v>
      </c>
      <c r="M3235">
        <v>99</v>
      </c>
      <c r="N3235">
        <v>99</v>
      </c>
      <c r="O3235">
        <v>99</v>
      </c>
      <c r="P3235">
        <v>9999</v>
      </c>
    </row>
    <row r="3236" spans="1:31">
      <c r="A3236">
        <v>12</v>
      </c>
      <c r="B3236">
        <v>113</v>
      </c>
      <c r="C3236">
        <v>2007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0</v>
      </c>
      <c r="L3236">
        <v>99</v>
      </c>
      <c r="M3236">
        <v>99</v>
      </c>
      <c r="N3236">
        <v>99</v>
      </c>
      <c r="O3236">
        <v>99</v>
      </c>
      <c r="P3236">
        <v>9999</v>
      </c>
      <c r="Q3236">
        <v>2926</v>
      </c>
      <c r="R3236">
        <v>557481</v>
      </c>
      <c r="S3236">
        <v>556887</v>
      </c>
      <c r="T3236">
        <v>14.35648210432284</v>
      </c>
      <c r="U3236">
        <v>57.609498874996191</v>
      </c>
      <c r="V3236">
        <v>85.536316967202509</v>
      </c>
      <c r="W3236">
        <v>78.870597087022816</v>
      </c>
      <c r="X3236">
        <v>0</v>
      </c>
      <c r="Y3236">
        <v>0</v>
      </c>
      <c r="AA3236">
        <v>9.3521299916880984</v>
      </c>
      <c r="AB3236">
        <v>2.4553988980774317</v>
      </c>
      <c r="AC3236">
        <v>-19.062073808529263</v>
      </c>
      <c r="AD3236">
        <v>40.194454057795475</v>
      </c>
      <c r="AE3236">
        <v>40.841522327714621</v>
      </c>
    </row>
    <row r="3237" spans="1:31">
      <c r="A3237">
        <v>12</v>
      </c>
      <c r="B3237">
        <v>114</v>
      </c>
      <c r="C3237">
        <v>2007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1</v>
      </c>
      <c r="L3237">
        <v>99</v>
      </c>
      <c r="M3237">
        <v>99</v>
      </c>
      <c r="N3237">
        <v>99</v>
      </c>
      <c r="O3237">
        <v>99</v>
      </c>
      <c r="P3237">
        <v>9999</v>
      </c>
    </row>
    <row r="3238" spans="1:31">
      <c r="A3238">
        <v>12</v>
      </c>
      <c r="B3238">
        <v>115</v>
      </c>
      <c r="C3238">
        <v>2007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3</v>
      </c>
      <c r="L3238">
        <v>99</v>
      </c>
      <c r="M3238">
        <v>99</v>
      </c>
      <c r="N3238">
        <v>99</v>
      </c>
      <c r="O3238">
        <v>99</v>
      </c>
      <c r="P3238">
        <v>9999</v>
      </c>
    </row>
    <row r="3239" spans="1:31">
      <c r="A3239">
        <v>12</v>
      </c>
      <c r="B3239">
        <v>116</v>
      </c>
      <c r="C3239">
        <v>2007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6</v>
      </c>
      <c r="L3239">
        <v>99</v>
      </c>
      <c r="M3239">
        <v>99</v>
      </c>
      <c r="N3239">
        <v>99</v>
      </c>
      <c r="O3239">
        <v>99</v>
      </c>
      <c r="P3239">
        <v>9999</v>
      </c>
      <c r="Q3239">
        <v>1846</v>
      </c>
      <c r="R3239">
        <v>828544</v>
      </c>
      <c r="S3239">
        <v>828491</v>
      </c>
      <c r="T3239">
        <v>13.732961677352076</v>
      </c>
      <c r="U3239">
        <v>56.600031865162094</v>
      </c>
      <c r="V3239">
        <v>83.096884076052874</v>
      </c>
      <c r="W3239">
        <v>76.695124630200382</v>
      </c>
      <c r="X3239">
        <v>0</v>
      </c>
      <c r="Y3239">
        <v>0</v>
      </c>
      <c r="AA3239">
        <v>8.2601676180215549</v>
      </c>
      <c r="AB3239">
        <v>2.3828809243012339</v>
      </c>
      <c r="AC3239">
        <v>-21.516216133507296</v>
      </c>
      <c r="AD3239">
        <v>59.73813231816348</v>
      </c>
      <c r="AE3239">
        <v>59.084731412883045</v>
      </c>
    </row>
    <row r="3240" spans="1:31">
      <c r="A3240">
        <v>12</v>
      </c>
      <c r="B3240">
        <v>117</v>
      </c>
      <c r="C3240">
        <v>2007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7</v>
      </c>
      <c r="L3240">
        <v>99</v>
      </c>
      <c r="M3240">
        <v>99</v>
      </c>
      <c r="N3240">
        <v>99</v>
      </c>
      <c r="O3240">
        <v>99</v>
      </c>
      <c r="P3240">
        <v>9999</v>
      </c>
      <c r="Q3240">
        <v>69</v>
      </c>
      <c r="R3240">
        <v>143</v>
      </c>
      <c r="S3240">
        <v>110</v>
      </c>
      <c r="T3240">
        <v>15.447552447552445</v>
      </c>
      <c r="U3240">
        <v>59.318181818181827</v>
      </c>
      <c r="V3240">
        <v>95.381660592928199</v>
      </c>
      <c r="W3240">
        <v>70.194545454545462</v>
      </c>
      <c r="X3240">
        <v>0</v>
      </c>
      <c r="Y3240">
        <v>0</v>
      </c>
      <c r="AA3240">
        <v>12.634396315136415</v>
      </c>
      <c r="AB3240">
        <v>2.3468811728907344</v>
      </c>
      <c r="AC3240">
        <v>-29.994236214687874</v>
      </c>
      <c r="AD3240">
        <v>1.0310318970986904E-2</v>
      </c>
      <c r="AE3240">
        <v>7.1798565016773612E-3</v>
      </c>
    </row>
    <row r="3241" spans="1:31">
      <c r="A3241">
        <v>12</v>
      </c>
      <c r="B3241">
        <v>118</v>
      </c>
      <c r="C3241">
        <v>2007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8</v>
      </c>
      <c r="L3241">
        <v>99</v>
      </c>
      <c r="M3241">
        <v>99</v>
      </c>
      <c r="N3241">
        <v>99</v>
      </c>
      <c r="O3241">
        <v>99</v>
      </c>
      <c r="P3241">
        <v>9999</v>
      </c>
      <c r="Q3241">
        <v>8</v>
      </c>
      <c r="R3241">
        <v>786</v>
      </c>
      <c r="S3241">
        <v>786</v>
      </c>
      <c r="T3241">
        <v>13.190839694656487</v>
      </c>
      <c r="U3241">
        <v>55.601781170483449</v>
      </c>
      <c r="V3241">
        <v>97.955279140098</v>
      </c>
      <c r="W3241">
        <v>90.412722646310371</v>
      </c>
      <c r="X3241">
        <v>0</v>
      </c>
      <c r="Y3241">
        <v>0</v>
      </c>
      <c r="AA3241">
        <v>10.642478903820336</v>
      </c>
      <c r="AB3241">
        <v>3.1198203906922601</v>
      </c>
      <c r="AC3241">
        <v>-32.826884279896213</v>
      </c>
      <c r="AD3241">
        <v>5.6670704274095846E-2</v>
      </c>
      <c r="AE3241">
        <v>6.6080269689149693E-2</v>
      </c>
    </row>
    <row r="3242" spans="1:31">
      <c r="A3242">
        <v>12</v>
      </c>
      <c r="B3242">
        <v>119</v>
      </c>
      <c r="C3242">
        <v>2007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</v>
      </c>
      <c r="L3242">
        <v>99</v>
      </c>
      <c r="M3242">
        <v>99</v>
      </c>
      <c r="N3242">
        <v>99</v>
      </c>
      <c r="O3242">
        <v>99</v>
      </c>
      <c r="P3242">
        <v>9999</v>
      </c>
    </row>
    <row r="3243" spans="1:31">
      <c r="A3243">
        <v>12</v>
      </c>
      <c r="B3243">
        <v>120</v>
      </c>
      <c r="C3243">
        <v>2006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0</v>
      </c>
      <c r="L3243">
        <v>99</v>
      </c>
      <c r="M3243">
        <v>99</v>
      </c>
      <c r="N3243">
        <v>99</v>
      </c>
      <c r="O3243">
        <v>99</v>
      </c>
      <c r="P3243">
        <v>9999</v>
      </c>
      <c r="Q3243">
        <v>3177</v>
      </c>
      <c r="R3243">
        <v>578054</v>
      </c>
      <c r="S3243">
        <v>573440</v>
      </c>
      <c r="T3243">
        <v>14.30407366785802</v>
      </c>
      <c r="U3243">
        <v>57.541026088169644</v>
      </c>
      <c r="V3243">
        <v>83.534314170783773</v>
      </c>
      <c r="W3243">
        <v>76.4778564453119</v>
      </c>
      <c r="X3243">
        <v>0</v>
      </c>
      <c r="Y3243">
        <v>0</v>
      </c>
      <c r="AA3243">
        <v>9.2013805439806635</v>
      </c>
      <c r="AB3243">
        <v>2.3574901634348104</v>
      </c>
      <c r="AC3243">
        <v>-17.922886429492063</v>
      </c>
      <c r="AD3243">
        <v>41.287448074099053</v>
      </c>
      <c r="AE3243">
        <v>41.932138625235197</v>
      </c>
    </row>
    <row r="3244" spans="1:31">
      <c r="A3244">
        <v>12</v>
      </c>
      <c r="B3244">
        <v>121</v>
      </c>
      <c r="C3244">
        <v>2006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1</v>
      </c>
      <c r="L3244">
        <v>99</v>
      </c>
      <c r="M3244">
        <v>99</v>
      </c>
      <c r="N3244">
        <v>99</v>
      </c>
      <c r="O3244">
        <v>99</v>
      </c>
      <c r="P3244">
        <v>9999</v>
      </c>
    </row>
    <row r="3245" spans="1:31">
      <c r="A3245">
        <v>12</v>
      </c>
      <c r="B3245">
        <v>122</v>
      </c>
      <c r="C3245">
        <v>2006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3</v>
      </c>
      <c r="L3245">
        <v>99</v>
      </c>
      <c r="M3245">
        <v>99</v>
      </c>
      <c r="N3245">
        <v>99</v>
      </c>
      <c r="O3245">
        <v>99</v>
      </c>
      <c r="P3245">
        <v>9999</v>
      </c>
    </row>
    <row r="3246" spans="1:31">
      <c r="A3246">
        <v>12</v>
      </c>
      <c r="B3246">
        <v>123</v>
      </c>
      <c r="C3246">
        <v>2006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6</v>
      </c>
      <c r="L3246">
        <v>99</v>
      </c>
      <c r="M3246">
        <v>99</v>
      </c>
      <c r="N3246">
        <v>99</v>
      </c>
      <c r="O3246">
        <v>99</v>
      </c>
      <c r="P3246">
        <v>9999</v>
      </c>
      <c r="Q3246">
        <v>1949</v>
      </c>
      <c r="R3246">
        <v>821858</v>
      </c>
      <c r="S3246">
        <v>821816</v>
      </c>
      <c r="T3246">
        <v>13.844651995843565</v>
      </c>
      <c r="U3246">
        <v>56.797382869158085</v>
      </c>
      <c r="V3246">
        <v>80.052396657772732</v>
      </c>
      <c r="W3246">
        <v>73.886128646802618</v>
      </c>
      <c r="X3246">
        <v>0</v>
      </c>
      <c r="Y3246">
        <v>0</v>
      </c>
      <c r="AA3246">
        <v>7.5218566773628721</v>
      </c>
      <c r="AB3246">
        <v>2.2947582127197781</v>
      </c>
      <c r="AC3246">
        <v>-19.73584286257622</v>
      </c>
      <c r="AD3246">
        <v>58.701123942197263</v>
      </c>
      <c r="AE3246">
        <v>58.057833622913513</v>
      </c>
    </row>
    <row r="3247" spans="1:31">
      <c r="A3247">
        <v>12</v>
      </c>
      <c r="B3247">
        <v>124</v>
      </c>
      <c r="C3247">
        <v>2006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7</v>
      </c>
      <c r="L3247">
        <v>99</v>
      </c>
      <c r="M3247">
        <v>99</v>
      </c>
      <c r="N3247">
        <v>99</v>
      </c>
      <c r="O3247">
        <v>99</v>
      </c>
      <c r="P3247">
        <v>9999</v>
      </c>
      <c r="Q3247">
        <v>56</v>
      </c>
      <c r="R3247">
        <v>107</v>
      </c>
      <c r="S3247">
        <v>82</v>
      </c>
      <c r="T3247">
        <v>15.738317757009348</v>
      </c>
      <c r="U3247">
        <v>59.987804878048792</v>
      </c>
      <c r="V3247">
        <v>95.211796104959859</v>
      </c>
      <c r="W3247">
        <v>70.682926829268268</v>
      </c>
      <c r="X3247">
        <v>0</v>
      </c>
      <c r="Y3247">
        <v>0</v>
      </c>
      <c r="AA3247">
        <v>12.344306526848532</v>
      </c>
      <c r="AB3247">
        <v>1.8044247947687</v>
      </c>
      <c r="AC3247">
        <v>-38.840275371312096</v>
      </c>
      <c r="AD3247">
        <v>7.6424641018461902E-3</v>
      </c>
      <c r="AE3247">
        <v>5.5418108574905684E-3</v>
      </c>
    </row>
    <row r="3248" spans="1:31">
      <c r="A3248">
        <v>12</v>
      </c>
      <c r="B3248">
        <v>125</v>
      </c>
      <c r="C3248">
        <v>2006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8</v>
      </c>
      <c r="L3248">
        <v>99</v>
      </c>
      <c r="M3248">
        <v>99</v>
      </c>
      <c r="N3248">
        <v>99</v>
      </c>
      <c r="O3248">
        <v>99</v>
      </c>
      <c r="P3248">
        <v>9999</v>
      </c>
      <c r="Q3248">
        <v>4</v>
      </c>
      <c r="R3248">
        <v>45</v>
      </c>
      <c r="S3248">
        <v>45</v>
      </c>
      <c r="T3248">
        <v>12.6</v>
      </c>
      <c r="U3248">
        <v>54.75555555555556</v>
      </c>
      <c r="V3248">
        <v>97.611652822920405</v>
      </c>
      <c r="W3248">
        <v>90.095555555555549</v>
      </c>
      <c r="X3248">
        <v>0</v>
      </c>
      <c r="Y3248">
        <v>0</v>
      </c>
      <c r="AA3248">
        <v>9.5085915665909031</v>
      </c>
      <c r="AB3248">
        <v>3.246574643155582</v>
      </c>
      <c r="AC3248">
        <v>-51.336482806131841</v>
      </c>
      <c r="AD3248">
        <v>3.214120416664286E-3</v>
      </c>
      <c r="AE3248">
        <v>3.876494782526572E-3</v>
      </c>
    </row>
    <row r="3249" spans="1:31">
      <c r="A3249">
        <v>12</v>
      </c>
      <c r="B3249">
        <v>126</v>
      </c>
      <c r="C3249">
        <v>2006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</v>
      </c>
      <c r="L3249">
        <v>99</v>
      </c>
      <c r="M3249">
        <v>99</v>
      </c>
      <c r="N3249">
        <v>99</v>
      </c>
      <c r="O3249">
        <v>99</v>
      </c>
      <c r="P3249">
        <v>9999</v>
      </c>
    </row>
    <row r="3250" spans="1:31">
      <c r="A3250">
        <v>12</v>
      </c>
      <c r="B3250">
        <v>127</v>
      </c>
      <c r="C3250">
        <v>2005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0</v>
      </c>
      <c r="L3250">
        <v>99</v>
      </c>
      <c r="M3250">
        <v>99</v>
      </c>
      <c r="N3250">
        <v>99</v>
      </c>
      <c r="O3250">
        <v>99</v>
      </c>
      <c r="P3250">
        <v>9999</v>
      </c>
      <c r="Q3250">
        <v>3479</v>
      </c>
      <c r="R3250">
        <v>580530</v>
      </c>
      <c r="S3250">
        <v>580123</v>
      </c>
      <c r="T3250">
        <v>14.191082286875783</v>
      </c>
      <c r="U3250">
        <v>57.345876650296574</v>
      </c>
      <c r="V3250">
        <v>82.895309295834977</v>
      </c>
      <c r="W3250">
        <v>76.460953797729914</v>
      </c>
      <c r="X3250">
        <v>0</v>
      </c>
      <c r="Y3250">
        <v>0</v>
      </c>
      <c r="AA3250">
        <v>9.1617619429378099</v>
      </c>
      <c r="AB3250">
        <v>2.4734287972331255</v>
      </c>
      <c r="AC3250">
        <v>-17.74654471791742</v>
      </c>
      <c r="AD3250">
        <v>42.516339199137569</v>
      </c>
      <c r="AE3250">
        <v>43.440014133491751</v>
      </c>
    </row>
    <row r="3251" spans="1:31">
      <c r="A3251">
        <v>12</v>
      </c>
      <c r="B3251">
        <v>128</v>
      </c>
      <c r="C3251">
        <v>2005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1</v>
      </c>
      <c r="L3251">
        <v>99</v>
      </c>
      <c r="M3251">
        <v>99</v>
      </c>
      <c r="N3251">
        <v>99</v>
      </c>
      <c r="O3251">
        <v>99</v>
      </c>
      <c r="P3251">
        <v>9999</v>
      </c>
    </row>
    <row r="3252" spans="1:31">
      <c r="A3252">
        <v>12</v>
      </c>
      <c r="B3252">
        <v>129</v>
      </c>
      <c r="C3252">
        <v>2005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3</v>
      </c>
      <c r="L3252">
        <v>99</v>
      </c>
      <c r="M3252">
        <v>99</v>
      </c>
      <c r="N3252">
        <v>99</v>
      </c>
      <c r="O3252">
        <v>99</v>
      </c>
      <c r="P3252">
        <v>9999</v>
      </c>
    </row>
    <row r="3253" spans="1:31">
      <c r="A3253">
        <v>12</v>
      </c>
      <c r="B3253">
        <v>130</v>
      </c>
      <c r="C3253">
        <v>2005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6</v>
      </c>
      <c r="L3253">
        <v>99</v>
      </c>
      <c r="M3253">
        <v>99</v>
      </c>
      <c r="N3253">
        <v>99</v>
      </c>
      <c r="O3253">
        <v>99</v>
      </c>
      <c r="P3253">
        <v>9999</v>
      </c>
      <c r="Q3253">
        <v>2088</v>
      </c>
      <c r="R3253">
        <v>784228</v>
      </c>
      <c r="S3253">
        <v>784177</v>
      </c>
      <c r="T3253">
        <v>13.80037183064109</v>
      </c>
      <c r="U3253">
        <v>56.719841311336602</v>
      </c>
      <c r="V3253">
        <v>79.73138819645898</v>
      </c>
      <c r="W3253">
        <v>73.588783782232738</v>
      </c>
      <c r="X3253">
        <v>0</v>
      </c>
      <c r="Y3253">
        <v>0</v>
      </c>
      <c r="AA3253">
        <v>7.3602149202111233</v>
      </c>
      <c r="AB3253">
        <v>2.3153990122052139</v>
      </c>
      <c r="AC3253">
        <v>-19.900956630815749</v>
      </c>
      <c r="AD3253">
        <v>57.434591937473087</v>
      </c>
      <c r="AE3253">
        <v>56.513979274490005</v>
      </c>
    </row>
    <row r="3254" spans="1:31">
      <c r="A3254">
        <v>12</v>
      </c>
      <c r="B3254">
        <v>131</v>
      </c>
      <c r="C3254">
        <v>2005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7</v>
      </c>
      <c r="L3254">
        <v>99</v>
      </c>
      <c r="M3254">
        <v>99</v>
      </c>
      <c r="N3254">
        <v>99</v>
      </c>
      <c r="O3254">
        <v>99</v>
      </c>
      <c r="P3254">
        <v>9999</v>
      </c>
      <c r="Q3254">
        <v>67</v>
      </c>
      <c r="R3254">
        <v>138</v>
      </c>
      <c r="S3254">
        <v>109</v>
      </c>
      <c r="T3254">
        <v>15.543478260869565</v>
      </c>
      <c r="U3254">
        <v>60.091743119266063</v>
      </c>
      <c r="V3254">
        <v>91.026469331159831</v>
      </c>
      <c r="W3254">
        <v>68.847706422018348</v>
      </c>
      <c r="X3254">
        <v>0</v>
      </c>
      <c r="Y3254">
        <v>0</v>
      </c>
      <c r="AA3254">
        <v>10.869911306156869</v>
      </c>
      <c r="AB3254">
        <v>2.165370847335149</v>
      </c>
      <c r="AC3254">
        <v>-3.3745671237182644</v>
      </c>
      <c r="AD3254">
        <v>1.0106721116016373E-2</v>
      </c>
      <c r="AE3254">
        <v>7.3493027330424447E-3</v>
      </c>
    </row>
    <row r="3255" spans="1:31">
      <c r="A3255">
        <v>12</v>
      </c>
      <c r="B3255">
        <v>132</v>
      </c>
      <c r="C3255">
        <v>2005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8</v>
      </c>
      <c r="L3255">
        <v>99</v>
      </c>
      <c r="M3255">
        <v>99</v>
      </c>
      <c r="N3255">
        <v>99</v>
      </c>
      <c r="O3255">
        <v>99</v>
      </c>
      <c r="P3255">
        <v>9999</v>
      </c>
      <c r="Q3255">
        <v>5</v>
      </c>
      <c r="R3255">
        <v>518</v>
      </c>
      <c r="S3255">
        <v>518</v>
      </c>
      <c r="T3255">
        <v>12.824324324324328</v>
      </c>
      <c r="U3255">
        <v>55.046332046332047</v>
      </c>
      <c r="V3255">
        <v>80.446922700443778</v>
      </c>
      <c r="W3255">
        <v>74.252509652509687</v>
      </c>
      <c r="X3255">
        <v>0</v>
      </c>
      <c r="Y3255">
        <v>0</v>
      </c>
      <c r="AA3255">
        <v>7.8427907206886784</v>
      </c>
      <c r="AB3255">
        <v>2.7059522659881838</v>
      </c>
      <c r="AC3255">
        <v>-18.711361013214088</v>
      </c>
      <c r="AD3255">
        <v>3.7936822739829561E-2</v>
      </c>
      <c r="AE3255">
        <v>3.7667869671188237E-2</v>
      </c>
    </row>
    <row r="3256" spans="1:31">
      <c r="A3256">
        <v>12</v>
      </c>
      <c r="B3256">
        <v>133</v>
      </c>
      <c r="C3256">
        <v>2005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</v>
      </c>
      <c r="L3256">
        <v>99</v>
      </c>
      <c r="M3256">
        <v>99</v>
      </c>
      <c r="N3256">
        <v>99</v>
      </c>
      <c r="O3256">
        <v>99</v>
      </c>
      <c r="P3256">
        <v>9999</v>
      </c>
    </row>
    <row r="3257" spans="1:31">
      <c r="A3257">
        <v>12</v>
      </c>
      <c r="B3257">
        <v>134</v>
      </c>
      <c r="C3257">
        <v>2004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0</v>
      </c>
      <c r="L3257">
        <v>99</v>
      </c>
      <c r="M3257">
        <v>99</v>
      </c>
      <c r="N3257">
        <v>99</v>
      </c>
      <c r="O3257">
        <v>99</v>
      </c>
      <c r="P3257">
        <v>9999</v>
      </c>
      <c r="Q3257">
        <v>3975</v>
      </c>
      <c r="R3257">
        <v>589917</v>
      </c>
      <c r="S3257">
        <v>589310</v>
      </c>
      <c r="T3257">
        <v>14.008138433033798</v>
      </c>
      <c r="U3257">
        <v>57.044116000067888</v>
      </c>
      <c r="V3257">
        <v>82.810429840892198</v>
      </c>
      <c r="W3257">
        <v>76.356868880554757</v>
      </c>
      <c r="X3257">
        <v>0</v>
      </c>
      <c r="Y3257">
        <v>0</v>
      </c>
      <c r="AA3257">
        <v>8.9977086146253278</v>
      </c>
      <c r="AB3257">
        <v>2.5287379742729339</v>
      </c>
      <c r="AC3257">
        <v>-18.66922259264479</v>
      </c>
      <c r="AD3257">
        <v>43.078941949165525</v>
      </c>
      <c r="AE3257">
        <v>43.848987625769226</v>
      </c>
    </row>
    <row r="3258" spans="1:31">
      <c r="A3258">
        <v>12</v>
      </c>
      <c r="B3258">
        <v>135</v>
      </c>
      <c r="C3258">
        <v>2004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1</v>
      </c>
      <c r="L3258">
        <v>99</v>
      </c>
      <c r="M3258">
        <v>99</v>
      </c>
      <c r="N3258">
        <v>99</v>
      </c>
      <c r="O3258">
        <v>99</v>
      </c>
      <c r="P3258">
        <v>9999</v>
      </c>
    </row>
    <row r="3259" spans="1:31">
      <c r="A3259">
        <v>12</v>
      </c>
      <c r="B3259">
        <v>136</v>
      </c>
      <c r="C3259">
        <v>2004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3</v>
      </c>
      <c r="L3259">
        <v>99</v>
      </c>
      <c r="M3259">
        <v>99</v>
      </c>
      <c r="N3259">
        <v>99</v>
      </c>
      <c r="O3259">
        <v>99</v>
      </c>
      <c r="P3259">
        <v>9999</v>
      </c>
    </row>
    <row r="3260" spans="1:31">
      <c r="A3260">
        <v>12</v>
      </c>
      <c r="B3260">
        <v>137</v>
      </c>
      <c r="C3260">
        <v>2004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6</v>
      </c>
      <c r="L3260">
        <v>99</v>
      </c>
      <c r="M3260">
        <v>99</v>
      </c>
      <c r="N3260">
        <v>99</v>
      </c>
      <c r="O3260">
        <v>99</v>
      </c>
      <c r="P3260">
        <v>9999</v>
      </c>
      <c r="Q3260">
        <v>2268</v>
      </c>
      <c r="R3260">
        <v>778452</v>
      </c>
      <c r="S3260">
        <v>778408</v>
      </c>
      <c r="T3260">
        <v>13.604946740454128</v>
      </c>
      <c r="U3260">
        <v>56.380703949599699</v>
      </c>
      <c r="V3260">
        <v>80.097745936391391</v>
      </c>
      <c r="W3260">
        <v>73.927923659573111</v>
      </c>
      <c r="X3260">
        <v>0</v>
      </c>
      <c r="Y3260">
        <v>0</v>
      </c>
      <c r="AA3260">
        <v>7.5215518592080306</v>
      </c>
      <c r="AB3260">
        <v>2.3614485832951639</v>
      </c>
      <c r="AC3260">
        <v>-19.743282285850377</v>
      </c>
      <c r="AD3260">
        <v>56.84679118962805</v>
      </c>
      <c r="AE3260">
        <v>56.076829134820819</v>
      </c>
    </row>
    <row r="3261" spans="1:31">
      <c r="A3261">
        <v>12</v>
      </c>
      <c r="B3261">
        <v>138</v>
      </c>
      <c r="C3261">
        <v>2004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7</v>
      </c>
      <c r="L3261">
        <v>99</v>
      </c>
      <c r="M3261">
        <v>99</v>
      </c>
      <c r="N3261">
        <v>99</v>
      </c>
      <c r="O3261">
        <v>99</v>
      </c>
      <c r="P3261">
        <v>9999</v>
      </c>
      <c r="Q3261">
        <v>62</v>
      </c>
      <c r="R3261">
        <v>129</v>
      </c>
      <c r="S3261">
        <v>87</v>
      </c>
      <c r="T3261">
        <v>14.186046511627911</v>
      </c>
      <c r="U3261">
        <v>58.793103448275858</v>
      </c>
      <c r="V3261">
        <v>103.09211591387403</v>
      </c>
      <c r="W3261">
        <v>69.627586206896552</v>
      </c>
      <c r="X3261">
        <v>0</v>
      </c>
      <c r="Y3261">
        <v>0</v>
      </c>
      <c r="AA3261">
        <v>12.213377719657601</v>
      </c>
      <c r="AB3261">
        <v>2.7798037267787361</v>
      </c>
      <c r="AC3261">
        <v>-44.110609574562254</v>
      </c>
      <c r="AD3261">
        <v>9.4202803300165189E-3</v>
      </c>
      <c r="AE3261">
        <v>5.9029382655765485E-3</v>
      </c>
    </row>
    <row r="3262" spans="1:31">
      <c r="A3262">
        <v>12</v>
      </c>
      <c r="B3262">
        <v>139</v>
      </c>
      <c r="C3262">
        <v>2004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8</v>
      </c>
      <c r="L3262">
        <v>99</v>
      </c>
      <c r="M3262">
        <v>99</v>
      </c>
      <c r="N3262">
        <v>99</v>
      </c>
      <c r="O3262">
        <v>99</v>
      </c>
      <c r="P3262">
        <v>9999</v>
      </c>
      <c r="Q3262">
        <v>4</v>
      </c>
      <c r="R3262">
        <v>876</v>
      </c>
      <c r="S3262">
        <v>876</v>
      </c>
      <c r="T3262">
        <v>12.06849315068493</v>
      </c>
      <c r="U3262">
        <v>53.772831050228312</v>
      </c>
      <c r="V3262">
        <v>85.527266161068979</v>
      </c>
      <c r="W3262">
        <v>78.941666666666592</v>
      </c>
      <c r="X3262">
        <v>0</v>
      </c>
      <c r="Y3262">
        <v>0</v>
      </c>
      <c r="AA3262">
        <v>8.546871117433982</v>
      </c>
      <c r="AB3262">
        <v>2.763053985650691</v>
      </c>
      <c r="AC3262">
        <v>-5.3318529336411746</v>
      </c>
      <c r="AD3262">
        <v>6.397027572941448E-2</v>
      </c>
      <c r="AE3262">
        <v>6.7387298531693798E-2</v>
      </c>
    </row>
    <row r="3263" spans="1:31">
      <c r="A3263">
        <v>12</v>
      </c>
      <c r="B3263">
        <v>140</v>
      </c>
      <c r="C3263">
        <v>2004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</v>
      </c>
      <c r="L3263">
        <v>99</v>
      </c>
      <c r="M3263">
        <v>99</v>
      </c>
      <c r="N3263">
        <v>99</v>
      </c>
      <c r="O3263">
        <v>99</v>
      </c>
      <c r="P3263">
        <v>9999</v>
      </c>
    </row>
    <row r="3264" spans="1:31">
      <c r="A3264">
        <v>12</v>
      </c>
      <c r="B3264">
        <v>141</v>
      </c>
      <c r="C3264">
        <v>2003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0</v>
      </c>
      <c r="L3264">
        <v>99</v>
      </c>
      <c r="M3264">
        <v>99</v>
      </c>
      <c r="N3264">
        <v>99</v>
      </c>
      <c r="O3264">
        <v>99</v>
      </c>
      <c r="P3264">
        <v>9999</v>
      </c>
      <c r="Q3264">
        <v>4144</v>
      </c>
      <c r="R3264">
        <v>584738</v>
      </c>
      <c r="S3264">
        <v>584073</v>
      </c>
      <c r="T3264">
        <v>13.870227349684816</v>
      </c>
      <c r="U3264">
        <v>56.821671263694782</v>
      </c>
      <c r="V3264">
        <v>83.770122094691857</v>
      </c>
      <c r="W3264">
        <v>77.237011298247509</v>
      </c>
      <c r="X3264">
        <v>0</v>
      </c>
      <c r="Y3264">
        <v>0</v>
      </c>
      <c r="AA3264">
        <v>8.3853009566718253</v>
      </c>
      <c r="AB3264">
        <v>2.4882148497525605</v>
      </c>
      <c r="AC3264">
        <v>-19.015515378401275</v>
      </c>
      <c r="AD3264">
        <v>46.140055598033939</v>
      </c>
      <c r="AE3264">
        <v>46.422854563583606</v>
      </c>
    </row>
    <row r="3265" spans="1:31">
      <c r="A3265">
        <v>12</v>
      </c>
      <c r="B3265">
        <v>142</v>
      </c>
      <c r="C3265">
        <v>2003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1</v>
      </c>
      <c r="L3265">
        <v>99</v>
      </c>
      <c r="M3265">
        <v>99</v>
      </c>
      <c r="N3265">
        <v>99</v>
      </c>
      <c r="O3265">
        <v>99</v>
      </c>
      <c r="P3265">
        <v>9999</v>
      </c>
    </row>
    <row r="3266" spans="1:31">
      <c r="A3266">
        <v>12</v>
      </c>
      <c r="B3266">
        <v>143</v>
      </c>
      <c r="C3266">
        <v>2003</v>
      </c>
      <c r="D3266">
        <v>99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3</v>
      </c>
      <c r="L3266">
        <v>99</v>
      </c>
      <c r="M3266">
        <v>99</v>
      </c>
      <c r="N3266">
        <v>99</v>
      </c>
      <c r="O3266">
        <v>99</v>
      </c>
      <c r="P3266">
        <v>9999</v>
      </c>
    </row>
    <row r="3267" spans="1:31">
      <c r="A3267">
        <v>12</v>
      </c>
      <c r="B3267">
        <v>144</v>
      </c>
      <c r="C3267">
        <v>2003</v>
      </c>
      <c r="D3267">
        <v>99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6</v>
      </c>
      <c r="L3267">
        <v>99</v>
      </c>
      <c r="M3267">
        <v>99</v>
      </c>
      <c r="N3267">
        <v>99</v>
      </c>
      <c r="O3267">
        <v>99</v>
      </c>
      <c r="P3267">
        <v>9999</v>
      </c>
      <c r="Q3267">
        <v>2344</v>
      </c>
      <c r="R3267">
        <v>681705</v>
      </c>
      <c r="S3267">
        <v>681667</v>
      </c>
      <c r="T3267">
        <v>13.41881899061911</v>
      </c>
      <c r="U3267">
        <v>56.052525646686739</v>
      </c>
      <c r="V3267">
        <v>82.650369563328553</v>
      </c>
      <c r="W3267">
        <v>76.283950374595804</v>
      </c>
      <c r="X3267">
        <v>0</v>
      </c>
      <c r="Y3267">
        <v>0</v>
      </c>
      <c r="AA3267">
        <v>7.2143434289407358</v>
      </c>
      <c r="AB3267">
        <v>2.5024331282070431</v>
      </c>
      <c r="AC3267">
        <v>-18.088596731940434</v>
      </c>
      <c r="AD3267">
        <v>53.791452926708594</v>
      </c>
      <c r="AE3267">
        <v>53.511200712758239</v>
      </c>
    </row>
    <row r="3268" spans="1:31">
      <c r="A3268">
        <v>12</v>
      </c>
      <c r="B3268">
        <v>145</v>
      </c>
      <c r="C3268">
        <v>2003</v>
      </c>
      <c r="D3268">
        <v>99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7</v>
      </c>
      <c r="L3268">
        <v>99</v>
      </c>
      <c r="M3268">
        <v>99</v>
      </c>
      <c r="N3268">
        <v>99</v>
      </c>
      <c r="O3268">
        <v>99</v>
      </c>
      <c r="P3268">
        <v>9999</v>
      </c>
      <c r="Q3268">
        <v>57</v>
      </c>
      <c r="R3268">
        <v>129</v>
      </c>
      <c r="S3268">
        <v>92</v>
      </c>
      <c r="T3268">
        <v>12.976744186046512</v>
      </c>
      <c r="U3268">
        <v>56.815217391304351</v>
      </c>
      <c r="V3268">
        <v>98.451410805972969</v>
      </c>
      <c r="W3268">
        <v>67.846739130434798</v>
      </c>
      <c r="X3268">
        <v>0</v>
      </c>
      <c r="Y3268">
        <v>0</v>
      </c>
      <c r="AA3268">
        <v>12.299703523176268</v>
      </c>
      <c r="AB3268">
        <v>2.5234954528523201</v>
      </c>
      <c r="AC3268">
        <v>-4.8714595526523512</v>
      </c>
      <c r="AD3268">
        <v>1.017903261314705E-2</v>
      </c>
      <c r="AE3268">
        <v>6.4232682237439056E-3</v>
      </c>
    </row>
    <row r="3269" spans="1:31">
      <c r="A3269">
        <v>12</v>
      </c>
      <c r="B3269">
        <v>146</v>
      </c>
      <c r="C3269">
        <v>2003</v>
      </c>
      <c r="D3269">
        <v>99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8</v>
      </c>
      <c r="L3269">
        <v>99</v>
      </c>
      <c r="M3269">
        <v>99</v>
      </c>
      <c r="N3269">
        <v>99</v>
      </c>
      <c r="O3269">
        <v>99</v>
      </c>
      <c r="P3269">
        <v>9999</v>
      </c>
      <c r="Q3269">
        <v>4</v>
      </c>
      <c r="R3269">
        <v>726</v>
      </c>
      <c r="S3269">
        <v>726</v>
      </c>
      <c r="T3269">
        <v>11.950413223140497</v>
      </c>
      <c r="U3269">
        <v>53.537190082644642</v>
      </c>
      <c r="V3269">
        <v>84.861020328369918</v>
      </c>
      <c r="W3269">
        <v>78.326721763085303</v>
      </c>
      <c r="X3269">
        <v>0</v>
      </c>
      <c r="Y3269">
        <v>0</v>
      </c>
      <c r="AA3269">
        <v>9.1560801576725126</v>
      </c>
      <c r="AB3269">
        <v>3.1645627056733248</v>
      </c>
      <c r="AC3269">
        <v>-22.911473435683121</v>
      </c>
      <c r="AD3269">
        <v>5.7286648660036861E-2</v>
      </c>
      <c r="AE3269">
        <v>5.8517507841657421E-2</v>
      </c>
    </row>
    <row r="3270" spans="1:31">
      <c r="A3270">
        <v>12</v>
      </c>
      <c r="B3270">
        <v>147</v>
      </c>
      <c r="C3270">
        <v>2003</v>
      </c>
      <c r="D3270">
        <v>99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</v>
      </c>
      <c r="L3270">
        <v>99</v>
      </c>
      <c r="M3270">
        <v>99</v>
      </c>
      <c r="N3270">
        <v>99</v>
      </c>
      <c r="O3270">
        <v>99</v>
      </c>
      <c r="P3270">
        <v>9999</v>
      </c>
    </row>
    <row r="3271" spans="1:31">
      <c r="A3271">
        <v>12</v>
      </c>
      <c r="B3271">
        <v>148</v>
      </c>
      <c r="C3271">
        <v>2002</v>
      </c>
      <c r="D3271">
        <v>99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0</v>
      </c>
      <c r="L3271">
        <v>99</v>
      </c>
      <c r="M3271">
        <v>99</v>
      </c>
      <c r="N3271">
        <v>99</v>
      </c>
      <c r="O3271">
        <v>99</v>
      </c>
      <c r="P3271">
        <v>9999</v>
      </c>
      <c r="Q3271">
        <v>4414</v>
      </c>
      <c r="R3271">
        <v>648310</v>
      </c>
      <c r="S3271">
        <v>647549</v>
      </c>
      <c r="T3271">
        <v>13.527307923678483</v>
      </c>
      <c r="U3271">
        <v>56.240747804413267</v>
      </c>
      <c r="V3271">
        <v>82.758497733052948</v>
      </c>
      <c r="W3271">
        <v>76.304038767724009</v>
      </c>
      <c r="X3271">
        <v>0</v>
      </c>
      <c r="Y3271">
        <v>0</v>
      </c>
      <c r="AA3271">
        <v>8.1061250080517766</v>
      </c>
      <c r="AB3271">
        <v>2.6561017946146461</v>
      </c>
      <c r="AC3271">
        <v>-12.562792716829824</v>
      </c>
      <c r="AD3271">
        <v>52.458164793613513</v>
      </c>
      <c r="AE3271">
        <v>52.826648241921127</v>
      </c>
    </row>
    <row r="3272" spans="1:31">
      <c r="A3272">
        <v>12</v>
      </c>
      <c r="B3272">
        <v>149</v>
      </c>
      <c r="C3272">
        <v>2002</v>
      </c>
      <c r="D3272">
        <v>99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1</v>
      </c>
      <c r="L3272">
        <v>99</v>
      </c>
      <c r="M3272">
        <v>99</v>
      </c>
      <c r="N3272">
        <v>99</v>
      </c>
      <c r="O3272">
        <v>99</v>
      </c>
      <c r="P3272">
        <v>9999</v>
      </c>
    </row>
    <row r="3273" spans="1:31">
      <c r="A3273">
        <v>12</v>
      </c>
      <c r="B3273">
        <v>150</v>
      </c>
      <c r="C3273">
        <v>2002</v>
      </c>
      <c r="D3273">
        <v>99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3</v>
      </c>
      <c r="L3273">
        <v>99</v>
      </c>
      <c r="M3273">
        <v>99</v>
      </c>
      <c r="N3273">
        <v>99</v>
      </c>
      <c r="O3273">
        <v>99</v>
      </c>
      <c r="P3273">
        <v>9999</v>
      </c>
    </row>
    <row r="3274" spans="1:31">
      <c r="A3274">
        <v>12</v>
      </c>
      <c r="B3274">
        <v>151</v>
      </c>
      <c r="C3274">
        <v>2002</v>
      </c>
      <c r="D3274">
        <v>99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6</v>
      </c>
      <c r="L3274">
        <v>99</v>
      </c>
      <c r="M3274">
        <v>99</v>
      </c>
      <c r="N3274">
        <v>99</v>
      </c>
      <c r="O3274">
        <v>99</v>
      </c>
      <c r="P3274">
        <v>9999</v>
      </c>
      <c r="Q3274">
        <v>2444</v>
      </c>
      <c r="R3274">
        <v>587125</v>
      </c>
      <c r="S3274">
        <v>587097</v>
      </c>
      <c r="T3274">
        <v>13.182012348307429</v>
      </c>
      <c r="U3274">
        <v>55.636642667225352</v>
      </c>
      <c r="V3274">
        <v>81.372221652647099</v>
      </c>
      <c r="W3274">
        <v>75.104223152221806</v>
      </c>
      <c r="X3274">
        <v>0</v>
      </c>
      <c r="Y3274">
        <v>0</v>
      </c>
      <c r="AA3274">
        <v>6.8703205753810241</v>
      </c>
      <c r="AB3274">
        <v>2.5886883429637439</v>
      </c>
      <c r="AC3274">
        <v>-12.238131415159629</v>
      </c>
      <c r="AD3274">
        <v>47.507365310500141</v>
      </c>
      <c r="AE3274">
        <v>47.141903340797718</v>
      </c>
    </row>
    <row r="3275" spans="1:31">
      <c r="A3275">
        <v>12</v>
      </c>
      <c r="B3275">
        <v>152</v>
      </c>
      <c r="C3275">
        <v>2002</v>
      </c>
      <c r="D3275">
        <v>99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7</v>
      </c>
      <c r="L3275">
        <v>99</v>
      </c>
      <c r="M3275">
        <v>99</v>
      </c>
      <c r="N3275">
        <v>99</v>
      </c>
      <c r="O3275">
        <v>99</v>
      </c>
      <c r="P3275">
        <v>9999</v>
      </c>
      <c r="Q3275">
        <v>98</v>
      </c>
      <c r="R3275">
        <v>193</v>
      </c>
      <c r="S3275">
        <v>163</v>
      </c>
      <c r="T3275">
        <v>13.362694300518136</v>
      </c>
      <c r="U3275">
        <v>56.312883435582805</v>
      </c>
      <c r="V3275">
        <v>81.753285166401852</v>
      </c>
      <c r="W3275">
        <v>64.289570552147211</v>
      </c>
      <c r="X3275">
        <v>0</v>
      </c>
      <c r="Y3275">
        <v>0</v>
      </c>
      <c r="AA3275">
        <v>11.379896241437663</v>
      </c>
      <c r="AD3275">
        <v>1.561664297198471E-2</v>
      </c>
      <c r="AE3275">
        <v>1.1203688428029117E-2</v>
      </c>
    </row>
    <row r="3276" spans="1:31">
      <c r="A3276">
        <v>12</v>
      </c>
      <c r="B3276">
        <v>153</v>
      </c>
      <c r="C3276">
        <v>2002</v>
      </c>
      <c r="D3276">
        <v>99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8</v>
      </c>
      <c r="L3276">
        <v>99</v>
      </c>
      <c r="M3276">
        <v>99</v>
      </c>
      <c r="N3276">
        <v>99</v>
      </c>
      <c r="O3276">
        <v>99</v>
      </c>
      <c r="P3276">
        <v>9999</v>
      </c>
      <c r="Q3276">
        <v>7</v>
      </c>
      <c r="R3276">
        <v>204</v>
      </c>
      <c r="S3276">
        <v>204</v>
      </c>
      <c r="T3276">
        <v>13.5</v>
      </c>
      <c r="U3276">
        <v>56.137254901960759</v>
      </c>
      <c r="V3276">
        <v>88.404711830561098</v>
      </c>
      <c r="W3276">
        <v>81.597549019607811</v>
      </c>
      <c r="X3276">
        <v>0</v>
      </c>
      <c r="Y3276">
        <v>0</v>
      </c>
      <c r="AA3276">
        <v>10.221030025247588</v>
      </c>
      <c r="AB3276">
        <v>2.4496466959592849</v>
      </c>
      <c r="AC3276">
        <v>-14.556970914554348</v>
      </c>
      <c r="AD3276">
        <v>1.6506710706139276E-2</v>
      </c>
      <c r="AE3276">
        <v>1.7796728491118588E-2</v>
      </c>
    </row>
    <row r="3277" spans="1:31">
      <c r="A3277">
        <v>12</v>
      </c>
      <c r="B3277">
        <v>154</v>
      </c>
      <c r="C3277">
        <v>2002</v>
      </c>
      <c r="D3277">
        <v>99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</v>
      </c>
      <c r="L3277">
        <v>99</v>
      </c>
      <c r="M3277">
        <v>99</v>
      </c>
      <c r="N3277">
        <v>99</v>
      </c>
      <c r="O3277">
        <v>99</v>
      </c>
      <c r="P3277">
        <v>9999</v>
      </c>
    </row>
    <row r="3278" spans="1:31">
      <c r="A3278">
        <v>12</v>
      </c>
      <c r="B3278">
        <v>155</v>
      </c>
      <c r="C3278">
        <v>2001</v>
      </c>
      <c r="D3278">
        <v>99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0</v>
      </c>
      <c r="L3278">
        <v>99</v>
      </c>
      <c r="M3278">
        <v>99</v>
      </c>
      <c r="N3278">
        <v>99</v>
      </c>
      <c r="O3278">
        <v>99</v>
      </c>
      <c r="P3278">
        <v>9999</v>
      </c>
      <c r="Q3278">
        <v>4680</v>
      </c>
      <c r="R3278">
        <v>700173.5</v>
      </c>
      <c r="S3278">
        <v>699248</v>
      </c>
      <c r="T3278">
        <v>13.210314300669763</v>
      </c>
      <c r="U3278">
        <v>55.700050625815159</v>
      </c>
      <c r="V3278">
        <v>80.306028762329987</v>
      </c>
      <c r="W3278">
        <v>74.037112576223009</v>
      </c>
      <c r="X3278">
        <v>0</v>
      </c>
      <c r="Y3278">
        <v>0</v>
      </c>
      <c r="AA3278">
        <v>7.5193676063303503</v>
      </c>
      <c r="AB3278">
        <v>2.7632783247303672</v>
      </c>
      <c r="AC3278">
        <v>-6.3681633596646039</v>
      </c>
      <c r="AD3278">
        <v>57.074641898497354</v>
      </c>
      <c r="AE3278">
        <v>57.267598403844573</v>
      </c>
    </row>
    <row r="3279" spans="1:31">
      <c r="A3279">
        <v>12</v>
      </c>
      <c r="B3279">
        <v>156</v>
      </c>
      <c r="C3279">
        <v>2001</v>
      </c>
      <c r="D3279">
        <v>99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1</v>
      </c>
      <c r="L3279">
        <v>99</v>
      </c>
      <c r="M3279">
        <v>99</v>
      </c>
      <c r="N3279">
        <v>99</v>
      </c>
      <c r="O3279">
        <v>99</v>
      </c>
      <c r="P3279">
        <v>9999</v>
      </c>
    </row>
    <row r="3280" spans="1:31">
      <c r="A3280">
        <v>12</v>
      </c>
      <c r="B3280">
        <v>157</v>
      </c>
      <c r="C3280">
        <v>2001</v>
      </c>
      <c r="D3280">
        <v>99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3</v>
      </c>
      <c r="L3280">
        <v>99</v>
      </c>
      <c r="M3280">
        <v>99</v>
      </c>
      <c r="N3280">
        <v>99</v>
      </c>
      <c r="O3280">
        <v>99</v>
      </c>
      <c r="P3280">
        <v>9999</v>
      </c>
    </row>
    <row r="3281" spans="1:31">
      <c r="A3281">
        <v>12</v>
      </c>
      <c r="B3281">
        <v>158</v>
      </c>
      <c r="C3281">
        <v>2001</v>
      </c>
      <c r="D3281">
        <v>99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6</v>
      </c>
      <c r="L3281">
        <v>99</v>
      </c>
      <c r="M3281">
        <v>99</v>
      </c>
      <c r="N3281">
        <v>99</v>
      </c>
      <c r="O3281">
        <v>99</v>
      </c>
      <c r="P3281">
        <v>9999</v>
      </c>
      <c r="Q3281">
        <v>2355</v>
      </c>
      <c r="R3281">
        <v>526187.6</v>
      </c>
      <c r="S3281">
        <v>525986</v>
      </c>
      <c r="T3281">
        <v>12.847248775911863</v>
      </c>
      <c r="U3281">
        <v>55.075579958401939</v>
      </c>
      <c r="V3281">
        <v>79.520336282713615</v>
      </c>
      <c r="W3281">
        <v>73.393421411594758</v>
      </c>
      <c r="X3281">
        <v>0</v>
      </c>
      <c r="Y3281">
        <v>0</v>
      </c>
      <c r="AA3281">
        <v>6.4260866878759684</v>
      </c>
      <c r="AB3281">
        <v>2.770708022598658</v>
      </c>
      <c r="AC3281">
        <v>-5.8454270724746085</v>
      </c>
      <c r="AD3281">
        <v>42.892181497057187</v>
      </c>
      <c r="AE3281">
        <v>42.70311770405447</v>
      </c>
    </row>
    <row r="3282" spans="1:31">
      <c r="A3282">
        <v>12</v>
      </c>
      <c r="B3282">
        <v>159</v>
      </c>
      <c r="C3282">
        <v>2001</v>
      </c>
      <c r="D3282">
        <v>99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7</v>
      </c>
      <c r="L3282">
        <v>99</v>
      </c>
      <c r="M3282">
        <v>99</v>
      </c>
      <c r="N3282">
        <v>99</v>
      </c>
      <c r="O3282">
        <v>99</v>
      </c>
      <c r="P3282">
        <v>9999</v>
      </c>
      <c r="Q3282">
        <v>68</v>
      </c>
      <c r="R3282">
        <v>146</v>
      </c>
      <c r="S3282">
        <v>121</v>
      </c>
      <c r="T3282">
        <v>13.506849315068498</v>
      </c>
      <c r="U3282">
        <v>57.02479338842975</v>
      </c>
      <c r="V3282">
        <v>81.796694214875998</v>
      </c>
      <c r="W3282">
        <v>64.267498347107463</v>
      </c>
      <c r="X3282">
        <v>0</v>
      </c>
      <c r="Y3282">
        <v>0</v>
      </c>
      <c r="AA3282">
        <v>12.105447018744451</v>
      </c>
      <c r="AD3282">
        <v>1.190118980107161E-2</v>
      </c>
      <c r="AE3282">
        <v>8.6021107599660376E-3</v>
      </c>
    </row>
    <row r="3283" spans="1:31">
      <c r="A3283">
        <v>12</v>
      </c>
      <c r="B3283">
        <v>160</v>
      </c>
      <c r="C3283">
        <v>2001</v>
      </c>
      <c r="D3283">
        <v>99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8</v>
      </c>
      <c r="L3283">
        <v>99</v>
      </c>
      <c r="M3283">
        <v>99</v>
      </c>
      <c r="N3283">
        <v>99</v>
      </c>
      <c r="O3283">
        <v>99</v>
      </c>
      <c r="P3283">
        <v>9999</v>
      </c>
    </row>
    <row r="3284" spans="1:31">
      <c r="A3284">
        <v>12</v>
      </c>
      <c r="B3284">
        <v>161</v>
      </c>
      <c r="C3284">
        <v>2001</v>
      </c>
      <c r="D3284">
        <v>99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</v>
      </c>
      <c r="L3284">
        <v>99</v>
      </c>
      <c r="M3284">
        <v>99</v>
      </c>
      <c r="N3284">
        <v>99</v>
      </c>
      <c r="O3284">
        <v>99</v>
      </c>
      <c r="P3284">
        <v>9999</v>
      </c>
    </row>
    <row r="3285" spans="1:31">
      <c r="A3285">
        <v>12</v>
      </c>
      <c r="B3285">
        <v>162</v>
      </c>
      <c r="C3285">
        <v>2000</v>
      </c>
      <c r="D3285">
        <v>99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0</v>
      </c>
      <c r="L3285">
        <v>99</v>
      </c>
      <c r="M3285">
        <v>99</v>
      </c>
      <c r="N3285">
        <v>99</v>
      </c>
      <c r="O3285">
        <v>99</v>
      </c>
      <c r="P3285">
        <v>9999</v>
      </c>
      <c r="Q3285">
        <v>5957</v>
      </c>
      <c r="R3285">
        <v>772480</v>
      </c>
      <c r="S3285">
        <v>770846.5</v>
      </c>
      <c r="T3285">
        <v>12.931967170671085</v>
      </c>
      <c r="U3285">
        <v>55.224354005628889</v>
      </c>
      <c r="V3285">
        <v>74.220884443270947</v>
      </c>
      <c r="W3285">
        <v>68.373332891439063</v>
      </c>
      <c r="X3285">
        <v>0</v>
      </c>
      <c r="Y3285">
        <v>0</v>
      </c>
      <c r="AA3285">
        <v>7.0978627927612568</v>
      </c>
      <c r="AB3285">
        <v>2.7317982351708561</v>
      </c>
      <c r="AC3285">
        <v>-2.9740253328699637</v>
      </c>
      <c r="AD3285">
        <v>62.109593909323266</v>
      </c>
      <c r="AE3285">
        <v>62.207002723641615</v>
      </c>
    </row>
    <row r="3286" spans="1:31">
      <c r="A3286">
        <v>12</v>
      </c>
      <c r="B3286">
        <v>163</v>
      </c>
      <c r="C3286">
        <v>2000</v>
      </c>
      <c r="D3286">
        <v>99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1</v>
      </c>
      <c r="L3286">
        <v>99</v>
      </c>
      <c r="M3286">
        <v>99</v>
      </c>
      <c r="N3286">
        <v>99</v>
      </c>
      <c r="O3286">
        <v>99</v>
      </c>
      <c r="P3286">
        <v>9999</v>
      </c>
    </row>
    <row r="3287" spans="1:31">
      <c r="A3287">
        <v>12</v>
      </c>
      <c r="B3287">
        <v>164</v>
      </c>
      <c r="C3287">
        <v>2000</v>
      </c>
      <c r="D3287">
        <v>99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3</v>
      </c>
      <c r="L3287">
        <v>99</v>
      </c>
      <c r="M3287">
        <v>99</v>
      </c>
      <c r="N3287">
        <v>99</v>
      </c>
      <c r="O3287">
        <v>99</v>
      </c>
      <c r="P3287">
        <v>9999</v>
      </c>
    </row>
    <row r="3288" spans="1:31">
      <c r="A3288">
        <v>12</v>
      </c>
      <c r="B3288">
        <v>165</v>
      </c>
      <c r="C3288">
        <v>2000</v>
      </c>
      <c r="D3288">
        <v>99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6</v>
      </c>
      <c r="L3288">
        <v>99</v>
      </c>
      <c r="M3288">
        <v>99</v>
      </c>
      <c r="N3288">
        <v>99</v>
      </c>
      <c r="O3288">
        <v>99</v>
      </c>
      <c r="P3288">
        <v>9999</v>
      </c>
      <c r="Q3288">
        <v>2412</v>
      </c>
      <c r="R3288">
        <v>470819</v>
      </c>
      <c r="S3288">
        <v>470758</v>
      </c>
      <c r="T3288">
        <v>12.46958172885971</v>
      </c>
      <c r="U3288">
        <v>54.439062108344409</v>
      </c>
      <c r="V3288">
        <v>73.635384210147379</v>
      </c>
      <c r="W3288">
        <v>67.959539585941997</v>
      </c>
      <c r="X3288">
        <v>0</v>
      </c>
      <c r="Y3288">
        <v>0</v>
      </c>
      <c r="AA3288">
        <v>6.160424816969746</v>
      </c>
      <c r="AB3288">
        <v>2.7587506654876255</v>
      </c>
      <c r="AC3288">
        <v>-3.9714138908598624</v>
      </c>
      <c r="AD3288">
        <v>37.855189642183184</v>
      </c>
      <c r="AE3288">
        <v>37.760067190542593</v>
      </c>
    </row>
    <row r="3289" spans="1:31">
      <c r="A3289">
        <v>12</v>
      </c>
      <c r="B3289">
        <v>166</v>
      </c>
      <c r="C3289">
        <v>2000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7</v>
      </c>
      <c r="L3289">
        <v>99</v>
      </c>
      <c r="M3289">
        <v>99</v>
      </c>
      <c r="N3289">
        <v>99</v>
      </c>
      <c r="O3289">
        <v>99</v>
      </c>
      <c r="P3289">
        <v>9999</v>
      </c>
      <c r="Q3289">
        <v>64</v>
      </c>
      <c r="R3289">
        <v>100</v>
      </c>
      <c r="S3289">
        <v>55</v>
      </c>
      <c r="T3289">
        <v>13.14</v>
      </c>
      <c r="U3289">
        <v>55.909090909090899</v>
      </c>
      <c r="V3289">
        <v>113.36727272727278</v>
      </c>
      <c r="W3289">
        <v>62.782460000000015</v>
      </c>
      <c r="X3289">
        <v>0</v>
      </c>
      <c r="Y3289">
        <v>0</v>
      </c>
      <c r="AA3289">
        <v>10.562420104134118</v>
      </c>
      <c r="AD3289">
        <v>8.0402850441853805E-3</v>
      </c>
      <c r="AE3289">
        <v>4.0755445002784441E-3</v>
      </c>
    </row>
    <row r="3290" spans="1:31">
      <c r="A3290">
        <v>12</v>
      </c>
      <c r="B3290">
        <v>167</v>
      </c>
      <c r="C3290">
        <v>2000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8</v>
      </c>
      <c r="L3290">
        <v>99</v>
      </c>
      <c r="M3290">
        <v>99</v>
      </c>
      <c r="N3290">
        <v>99</v>
      </c>
      <c r="O3290">
        <v>99</v>
      </c>
      <c r="P3290">
        <v>9999</v>
      </c>
    </row>
    <row r="3291" spans="1:31">
      <c r="A3291">
        <v>12</v>
      </c>
      <c r="B3291">
        <v>168</v>
      </c>
      <c r="C3291">
        <v>2000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</v>
      </c>
      <c r="L3291">
        <v>99</v>
      </c>
      <c r="M3291">
        <v>99</v>
      </c>
      <c r="N3291">
        <v>99</v>
      </c>
      <c r="O3291">
        <v>99</v>
      </c>
      <c r="P3291">
        <v>9999</v>
      </c>
    </row>
    <row r="3292" spans="1:31">
      <c r="A3292">
        <v>12</v>
      </c>
      <c r="B3292">
        <v>169</v>
      </c>
      <c r="C3292">
        <v>1999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0</v>
      </c>
      <c r="L3292">
        <v>99</v>
      </c>
      <c r="M3292">
        <v>99</v>
      </c>
      <c r="N3292">
        <v>99</v>
      </c>
      <c r="O3292">
        <v>99</v>
      </c>
      <c r="P3292">
        <v>9999</v>
      </c>
      <c r="Q3292">
        <v>8669</v>
      </c>
      <c r="R3292">
        <v>859946</v>
      </c>
      <c r="S3292">
        <v>858545.5</v>
      </c>
      <c r="T3292">
        <v>12.754197356578201</v>
      </c>
      <c r="U3292">
        <v>54.921564436596526</v>
      </c>
      <c r="V3292">
        <v>75.393857751276059</v>
      </c>
      <c r="W3292">
        <v>69.473396077554611</v>
      </c>
      <c r="X3292">
        <v>0</v>
      </c>
      <c r="Y3292">
        <v>0</v>
      </c>
      <c r="AA3292">
        <v>6.9656677922915353</v>
      </c>
      <c r="AB3292">
        <v>2.9060096189264799</v>
      </c>
      <c r="AC3292">
        <v>-1.3135518018244647</v>
      </c>
      <c r="AD3292">
        <v>66.240301396891581</v>
      </c>
      <c r="AE3292">
        <v>66.424774317506646</v>
      </c>
    </row>
    <row r="3293" spans="1:31">
      <c r="A3293">
        <v>12</v>
      </c>
      <c r="B3293">
        <v>170</v>
      </c>
      <c r="C3293">
        <v>1999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1</v>
      </c>
      <c r="L3293">
        <v>99</v>
      </c>
      <c r="M3293">
        <v>99</v>
      </c>
      <c r="N3293">
        <v>99</v>
      </c>
      <c r="O3293">
        <v>99</v>
      </c>
      <c r="P3293">
        <v>9999</v>
      </c>
    </row>
    <row r="3294" spans="1:31">
      <c r="A3294">
        <v>12</v>
      </c>
      <c r="B3294">
        <v>171</v>
      </c>
      <c r="C3294">
        <v>1999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3</v>
      </c>
      <c r="L3294">
        <v>99</v>
      </c>
      <c r="M3294">
        <v>99</v>
      </c>
      <c r="N3294">
        <v>99</v>
      </c>
      <c r="O3294">
        <v>99</v>
      </c>
      <c r="P3294">
        <v>9999</v>
      </c>
    </row>
    <row r="3295" spans="1:31">
      <c r="A3295">
        <v>12</v>
      </c>
      <c r="B3295">
        <v>172</v>
      </c>
      <c r="C3295">
        <v>1999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6</v>
      </c>
      <c r="L3295">
        <v>99</v>
      </c>
      <c r="M3295">
        <v>99</v>
      </c>
      <c r="N3295">
        <v>99</v>
      </c>
      <c r="O3295">
        <v>99</v>
      </c>
      <c r="P3295">
        <v>9999</v>
      </c>
      <c r="Q3295">
        <v>4003</v>
      </c>
      <c r="R3295">
        <v>437805.75</v>
      </c>
      <c r="S3295">
        <v>437815.75</v>
      </c>
      <c r="T3295">
        <v>12.232004718987817</v>
      </c>
      <c r="U3295">
        <v>54.041086918412589</v>
      </c>
      <c r="V3295">
        <v>74.535159139432622</v>
      </c>
      <c r="W3295">
        <v>68.795036086753598</v>
      </c>
      <c r="X3295">
        <v>0</v>
      </c>
      <c r="Y3295">
        <v>0</v>
      </c>
      <c r="AA3295">
        <v>6.1915279652624102</v>
      </c>
      <c r="AB3295">
        <v>2.9243465404454239</v>
      </c>
      <c r="AC3295">
        <v>-3.4601190243856661</v>
      </c>
      <c r="AD3295">
        <v>33.723495234924243</v>
      </c>
      <c r="AE3295">
        <v>33.542600205817166</v>
      </c>
    </row>
    <row r="3296" spans="1:31">
      <c r="A3296">
        <v>12</v>
      </c>
      <c r="B3296">
        <v>173</v>
      </c>
      <c r="C3296">
        <v>1999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7</v>
      </c>
      <c r="L3296">
        <v>99</v>
      </c>
      <c r="M3296">
        <v>99</v>
      </c>
      <c r="N3296">
        <v>99</v>
      </c>
      <c r="O3296">
        <v>99</v>
      </c>
      <c r="P3296">
        <v>9999</v>
      </c>
      <c r="Q3296">
        <v>110</v>
      </c>
      <c r="R3296">
        <v>161</v>
      </c>
      <c r="S3296">
        <v>78</v>
      </c>
      <c r="T3296">
        <v>13.124223602484472</v>
      </c>
      <c r="U3296">
        <v>54.33333333333335</v>
      </c>
      <c r="V3296">
        <v>139.53846153846149</v>
      </c>
      <c r="W3296">
        <v>66.484400000000022</v>
      </c>
      <c r="X3296">
        <v>0</v>
      </c>
      <c r="Y3296">
        <v>0</v>
      </c>
      <c r="AA3296">
        <v>13.967589475639658</v>
      </c>
      <c r="AB3296">
        <v>1.8924049728312204</v>
      </c>
      <c r="AC3296">
        <v>-8.5283798548097351</v>
      </c>
      <c r="AD3296">
        <v>1.2401579314165702E-2</v>
      </c>
      <c r="AE3296">
        <v>5.7751410887658793E-3</v>
      </c>
    </row>
    <row r="3297" spans="1:31">
      <c r="A3297">
        <v>12</v>
      </c>
      <c r="B3297">
        <v>174</v>
      </c>
      <c r="C3297">
        <v>1999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8</v>
      </c>
      <c r="L3297">
        <v>99</v>
      </c>
      <c r="M3297">
        <v>99</v>
      </c>
      <c r="N3297">
        <v>99</v>
      </c>
      <c r="O3297">
        <v>99</v>
      </c>
      <c r="P3297">
        <v>9999</v>
      </c>
    </row>
    <row r="3298" spans="1:31">
      <c r="A3298">
        <v>12</v>
      </c>
      <c r="B3298">
        <v>175</v>
      </c>
      <c r="C3298">
        <v>1999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</v>
      </c>
      <c r="L3298">
        <v>99</v>
      </c>
      <c r="M3298">
        <v>99</v>
      </c>
      <c r="N3298">
        <v>99</v>
      </c>
      <c r="O3298">
        <v>99</v>
      </c>
      <c r="P3298">
        <v>9999</v>
      </c>
    </row>
    <row r="3299" spans="1:31">
      <c r="A3299">
        <v>12</v>
      </c>
      <c r="B3299">
        <v>176</v>
      </c>
      <c r="C3299">
        <v>1998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0</v>
      </c>
      <c r="L3299">
        <v>99</v>
      </c>
      <c r="M3299">
        <v>99</v>
      </c>
      <c r="N3299">
        <v>99</v>
      </c>
      <c r="O3299">
        <v>99</v>
      </c>
      <c r="P3299">
        <v>9999</v>
      </c>
      <c r="Q3299">
        <v>6685</v>
      </c>
      <c r="R3299">
        <v>876040.75</v>
      </c>
      <c r="S3299">
        <v>851867.25</v>
      </c>
      <c r="T3299">
        <v>12.6104875829121</v>
      </c>
      <c r="U3299">
        <v>54.674758303010243</v>
      </c>
      <c r="V3299">
        <v>79.548465914141858</v>
      </c>
      <c r="W3299">
        <v>71.381644022237381</v>
      </c>
      <c r="X3299">
        <v>0</v>
      </c>
      <c r="Y3299">
        <v>0</v>
      </c>
      <c r="AA3299">
        <v>6.9529690972299409</v>
      </c>
      <c r="AB3299">
        <v>3.0003977875052903</v>
      </c>
      <c r="AC3299">
        <v>-0.66467353158000897</v>
      </c>
      <c r="AD3299">
        <v>71.2935681300022</v>
      </c>
      <c r="AE3299">
        <v>70.76354160024205</v>
      </c>
    </row>
    <row r="3300" spans="1:31">
      <c r="A3300">
        <v>12</v>
      </c>
      <c r="B3300">
        <v>177</v>
      </c>
      <c r="C3300">
        <v>1998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1</v>
      </c>
      <c r="L3300">
        <v>99</v>
      </c>
      <c r="M3300">
        <v>99</v>
      </c>
      <c r="N3300">
        <v>99</v>
      </c>
      <c r="O3300">
        <v>99</v>
      </c>
      <c r="P3300">
        <v>9999</v>
      </c>
    </row>
    <row r="3301" spans="1:31">
      <c r="A3301">
        <v>12</v>
      </c>
      <c r="B3301">
        <v>178</v>
      </c>
      <c r="C3301">
        <v>1998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3</v>
      </c>
      <c r="L3301">
        <v>99</v>
      </c>
      <c r="M3301">
        <v>99</v>
      </c>
      <c r="N3301">
        <v>99</v>
      </c>
      <c r="O3301">
        <v>99</v>
      </c>
      <c r="P3301">
        <v>9999</v>
      </c>
    </row>
    <row r="3302" spans="1:31">
      <c r="A3302">
        <v>12</v>
      </c>
      <c r="B3302">
        <v>179</v>
      </c>
      <c r="C3302">
        <v>1998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6</v>
      </c>
      <c r="L3302">
        <v>99</v>
      </c>
      <c r="M3302">
        <v>99</v>
      </c>
      <c r="N3302">
        <v>99</v>
      </c>
      <c r="O3302">
        <v>99</v>
      </c>
      <c r="P3302">
        <v>9999</v>
      </c>
      <c r="Q3302">
        <v>2481</v>
      </c>
      <c r="R3302">
        <v>352365.75</v>
      </c>
      <c r="S3302">
        <v>352357.75</v>
      </c>
      <c r="T3302">
        <v>12.072526912732013</v>
      </c>
      <c r="U3302">
        <v>53.77878306919601</v>
      </c>
      <c r="V3302">
        <v>77.181573556988454</v>
      </c>
      <c r="W3302">
        <v>71.237565812303075</v>
      </c>
      <c r="X3302">
        <v>0</v>
      </c>
      <c r="Y3302">
        <v>0</v>
      </c>
      <c r="AA3302">
        <v>6.3718343112270848</v>
      </c>
      <c r="AB3302">
        <v>2.8970422236366122</v>
      </c>
      <c r="AC3302">
        <v>-6.281221654463172</v>
      </c>
      <c r="AD3302">
        <v>28.676076545873361</v>
      </c>
      <c r="AE3302">
        <v>29.210836341863871</v>
      </c>
    </row>
    <row r="3303" spans="1:31">
      <c r="A3303">
        <v>12</v>
      </c>
      <c r="B3303">
        <v>180</v>
      </c>
      <c r="C3303">
        <v>1998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7</v>
      </c>
      <c r="L3303">
        <v>99</v>
      </c>
      <c r="M3303">
        <v>99</v>
      </c>
      <c r="N3303">
        <v>99</v>
      </c>
      <c r="O3303">
        <v>99</v>
      </c>
      <c r="P3303">
        <v>9999</v>
      </c>
      <c r="Q3303">
        <v>134</v>
      </c>
      <c r="R3303">
        <v>211</v>
      </c>
      <c r="S3303">
        <v>121</v>
      </c>
      <c r="T3303">
        <v>13.018957345971559</v>
      </c>
      <c r="U3303">
        <v>55.347107438016522</v>
      </c>
      <c r="V3303">
        <v>121.2809917355371</v>
      </c>
      <c r="W3303">
        <v>66.398026446280994</v>
      </c>
      <c r="X3303">
        <v>0</v>
      </c>
      <c r="Y3303">
        <v>0</v>
      </c>
      <c r="AA3303">
        <v>13.507008411575789</v>
      </c>
      <c r="AD3303">
        <v>1.7171510429658043E-2</v>
      </c>
      <c r="AE3303">
        <v>9.3495699141982695E-3</v>
      </c>
    </row>
    <row r="3304" spans="1:31">
      <c r="A3304">
        <v>12</v>
      </c>
      <c r="B3304">
        <v>181</v>
      </c>
      <c r="C3304">
        <v>1998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8</v>
      </c>
      <c r="L3304">
        <v>99</v>
      </c>
      <c r="M3304">
        <v>99</v>
      </c>
      <c r="N3304">
        <v>99</v>
      </c>
      <c r="O3304">
        <v>99</v>
      </c>
      <c r="P3304">
        <v>9999</v>
      </c>
    </row>
    <row r="3305" spans="1:31">
      <c r="A3305">
        <v>12</v>
      </c>
      <c r="B3305">
        <v>182</v>
      </c>
      <c r="C3305">
        <v>1998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</v>
      </c>
      <c r="L3305">
        <v>99</v>
      </c>
      <c r="M3305">
        <v>99</v>
      </c>
      <c r="N3305">
        <v>99</v>
      </c>
      <c r="O3305">
        <v>99</v>
      </c>
      <c r="P3305">
        <v>9999</v>
      </c>
    </row>
    <row r="3306" spans="1:31">
      <c r="A3306">
        <v>12</v>
      </c>
      <c r="B3306">
        <v>183</v>
      </c>
      <c r="C3306">
        <v>1997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0</v>
      </c>
      <c r="L3306">
        <v>99</v>
      </c>
      <c r="M3306">
        <v>99</v>
      </c>
      <c r="N3306">
        <v>99</v>
      </c>
      <c r="O3306">
        <v>99</v>
      </c>
      <c r="P3306">
        <v>9999</v>
      </c>
      <c r="Q3306">
        <v>7164</v>
      </c>
      <c r="R3306">
        <v>971515</v>
      </c>
      <c r="S3306">
        <v>969959.5</v>
      </c>
      <c r="T3306">
        <v>12.488143775443504</v>
      </c>
      <c r="U3306">
        <v>54.473629053584197</v>
      </c>
      <c r="V3306">
        <v>76.179663480792939</v>
      </c>
      <c r="W3306">
        <v>70.201395210214244</v>
      </c>
      <c r="X3306">
        <v>0</v>
      </c>
      <c r="Y3306">
        <v>0</v>
      </c>
      <c r="AA3306">
        <v>6.795020613599319</v>
      </c>
      <c r="AB3306">
        <v>2.9171945512703745</v>
      </c>
      <c r="AC3306">
        <v>-1.5481652185403878</v>
      </c>
      <c r="AD3306">
        <v>76.637575339726382</v>
      </c>
      <c r="AE3306">
        <v>76.75244897062386</v>
      </c>
    </row>
    <row r="3307" spans="1:31">
      <c r="A3307">
        <v>12</v>
      </c>
      <c r="B3307">
        <v>184</v>
      </c>
      <c r="C3307">
        <v>1997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1</v>
      </c>
      <c r="L3307">
        <v>99</v>
      </c>
      <c r="M3307">
        <v>99</v>
      </c>
      <c r="N3307">
        <v>99</v>
      </c>
      <c r="O3307">
        <v>99</v>
      </c>
      <c r="P3307">
        <v>9999</v>
      </c>
    </row>
    <row r="3308" spans="1:31">
      <c r="A3308">
        <v>12</v>
      </c>
      <c r="B3308">
        <v>185</v>
      </c>
      <c r="C3308">
        <v>1997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3</v>
      </c>
      <c r="L3308">
        <v>99</v>
      </c>
      <c r="M3308">
        <v>99</v>
      </c>
      <c r="N3308">
        <v>99</v>
      </c>
      <c r="O3308">
        <v>99</v>
      </c>
      <c r="P3308">
        <v>9999</v>
      </c>
    </row>
    <row r="3309" spans="1:31">
      <c r="A3309">
        <v>12</v>
      </c>
      <c r="B3309">
        <v>186</v>
      </c>
      <c r="C3309">
        <v>1997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6</v>
      </c>
      <c r="L3309">
        <v>99</v>
      </c>
      <c r="M3309">
        <v>99</v>
      </c>
      <c r="N3309">
        <v>99</v>
      </c>
      <c r="O3309">
        <v>99</v>
      </c>
      <c r="P3309">
        <v>9999</v>
      </c>
      <c r="Q3309">
        <v>2380</v>
      </c>
      <c r="R3309">
        <v>295895.5</v>
      </c>
      <c r="S3309">
        <v>295919.5</v>
      </c>
      <c r="T3309">
        <v>11.940833841677218</v>
      </c>
      <c r="U3309">
        <v>53.555747424552969</v>
      </c>
      <c r="V3309">
        <v>75.463512881038938</v>
      </c>
      <c r="W3309">
        <v>69.652454024490254</v>
      </c>
      <c r="X3309">
        <v>0</v>
      </c>
      <c r="Y3309">
        <v>0</v>
      </c>
      <c r="AA3309">
        <v>6.1643939400361027</v>
      </c>
      <c r="AB3309">
        <v>2.9394421523568695</v>
      </c>
      <c r="AC3309">
        <v>-3.4987466611916598</v>
      </c>
      <c r="AD3309">
        <v>23.341599125011975</v>
      </c>
      <c r="AE3309">
        <v>23.232872219969153</v>
      </c>
    </row>
    <row r="3310" spans="1:31">
      <c r="A3310">
        <v>12</v>
      </c>
      <c r="B3310">
        <v>187</v>
      </c>
      <c r="C3310">
        <v>1997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7</v>
      </c>
      <c r="L3310">
        <v>99</v>
      </c>
      <c r="M3310">
        <v>99</v>
      </c>
      <c r="N3310">
        <v>99</v>
      </c>
      <c r="O3310">
        <v>99</v>
      </c>
      <c r="P3310">
        <v>9999</v>
      </c>
      <c r="Q3310">
        <v>117</v>
      </c>
      <c r="R3310">
        <v>162</v>
      </c>
      <c r="S3310">
        <v>59</v>
      </c>
      <c r="T3310">
        <v>13.222222222222221</v>
      </c>
      <c r="U3310">
        <v>55.728813559322049</v>
      </c>
      <c r="V3310">
        <v>182.67966101694924</v>
      </c>
      <c r="W3310">
        <v>63.432001694915279</v>
      </c>
      <c r="X3310">
        <v>0</v>
      </c>
      <c r="Y3310">
        <v>0</v>
      </c>
      <c r="AA3310">
        <v>9.704466054199651</v>
      </c>
      <c r="AD3310">
        <v>1.2779305728718221E-2</v>
      </c>
      <c r="AE3310">
        <v>4.2184540720511914E-3</v>
      </c>
    </row>
    <row r="3311" spans="1:31">
      <c r="A3311">
        <v>12</v>
      </c>
      <c r="B3311">
        <v>188</v>
      </c>
      <c r="C3311">
        <v>1997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8</v>
      </c>
      <c r="L3311">
        <v>99</v>
      </c>
      <c r="M3311">
        <v>99</v>
      </c>
      <c r="N3311">
        <v>99</v>
      </c>
      <c r="O3311">
        <v>99</v>
      </c>
      <c r="P3311">
        <v>9999</v>
      </c>
    </row>
    <row r="3312" spans="1:31">
      <c r="A3312">
        <v>12</v>
      </c>
      <c r="B3312">
        <v>189</v>
      </c>
      <c r="C3312">
        <v>1997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</v>
      </c>
      <c r="L3312">
        <v>99</v>
      </c>
      <c r="M3312">
        <v>99</v>
      </c>
      <c r="N3312">
        <v>99</v>
      </c>
      <c r="O3312">
        <v>99</v>
      </c>
      <c r="P3312">
        <v>9999</v>
      </c>
    </row>
    <row r="3313" spans="1:42">
      <c r="A3313">
        <v>12</v>
      </c>
      <c r="B3313">
        <v>190</v>
      </c>
      <c r="C3313">
        <v>1996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0</v>
      </c>
      <c r="L3313">
        <v>99</v>
      </c>
      <c r="M3313">
        <v>99</v>
      </c>
      <c r="N3313">
        <v>99</v>
      </c>
      <c r="O3313">
        <v>99</v>
      </c>
      <c r="P3313">
        <v>9999</v>
      </c>
      <c r="Q3313">
        <v>7247</v>
      </c>
      <c r="R3313">
        <v>994338.25</v>
      </c>
      <c r="S3313">
        <v>992863.75</v>
      </c>
      <c r="T3313">
        <v>12.37815803626181</v>
      </c>
      <c r="U3313">
        <v>54.28994058852485</v>
      </c>
      <c r="V3313">
        <v>78.611234925235451</v>
      </c>
      <c r="W3313">
        <v>72.453538495290843</v>
      </c>
      <c r="X3313">
        <v>0</v>
      </c>
      <c r="Y3313">
        <v>0</v>
      </c>
      <c r="AA3313">
        <v>7.2638972950322387</v>
      </c>
      <c r="AB3313">
        <v>2.9676467335197225</v>
      </c>
      <c r="AC3313">
        <v>-4.4081614531884821</v>
      </c>
      <c r="AD3313">
        <v>82.587330894762701</v>
      </c>
      <c r="AE3313">
        <v>82.64608964879389</v>
      </c>
    </row>
    <row r="3314" spans="1:42">
      <c r="A3314">
        <v>12</v>
      </c>
      <c r="B3314">
        <v>191</v>
      </c>
      <c r="C3314">
        <v>1996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1</v>
      </c>
      <c r="L3314">
        <v>99</v>
      </c>
      <c r="M3314">
        <v>99</v>
      </c>
      <c r="N3314">
        <v>99</v>
      </c>
      <c r="O3314">
        <v>99</v>
      </c>
      <c r="P3314">
        <v>9999</v>
      </c>
    </row>
    <row r="3315" spans="1:42">
      <c r="A3315">
        <v>12</v>
      </c>
      <c r="B3315">
        <v>192</v>
      </c>
      <c r="C3315">
        <v>1996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3</v>
      </c>
      <c r="L3315">
        <v>99</v>
      </c>
      <c r="M3315">
        <v>99</v>
      </c>
      <c r="N3315">
        <v>99</v>
      </c>
      <c r="O3315">
        <v>99</v>
      </c>
      <c r="P3315">
        <v>9999</v>
      </c>
    </row>
    <row r="3316" spans="1:42">
      <c r="A3316">
        <v>12</v>
      </c>
      <c r="B3316">
        <v>193</v>
      </c>
      <c r="C3316">
        <v>1996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6</v>
      </c>
      <c r="L3316">
        <v>99</v>
      </c>
      <c r="M3316">
        <v>99</v>
      </c>
      <c r="N3316">
        <v>99</v>
      </c>
      <c r="O3316">
        <v>99</v>
      </c>
      <c r="P3316">
        <v>9999</v>
      </c>
      <c r="Q3316">
        <v>2047</v>
      </c>
      <c r="R3316">
        <v>209409.75</v>
      </c>
      <c r="S3316">
        <v>209389.75</v>
      </c>
      <c r="T3316">
        <v>11.830213254158416</v>
      </c>
      <c r="U3316">
        <v>53.37984786743381</v>
      </c>
      <c r="V3316">
        <v>78.12178580852175</v>
      </c>
      <c r="W3316">
        <v>72.104082615315306</v>
      </c>
      <c r="X3316">
        <v>0</v>
      </c>
      <c r="Y3316">
        <v>0</v>
      </c>
      <c r="AA3316">
        <v>6.6330550561670796</v>
      </c>
      <c r="AB3316">
        <v>3.0037325989564523</v>
      </c>
      <c r="AC3316">
        <v>-8.2581336824016898</v>
      </c>
      <c r="AD3316">
        <v>17.393067515847388</v>
      </c>
      <c r="AE3316">
        <v>17.345560134562589</v>
      </c>
    </row>
    <row r="3317" spans="1:42">
      <c r="A3317">
        <v>12</v>
      </c>
      <c r="B3317">
        <v>194</v>
      </c>
      <c r="C3317">
        <v>1996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7</v>
      </c>
      <c r="L3317">
        <v>99</v>
      </c>
      <c r="M3317">
        <v>99</v>
      </c>
      <c r="N3317">
        <v>99</v>
      </c>
      <c r="O3317">
        <v>99</v>
      </c>
      <c r="P3317">
        <v>9999</v>
      </c>
      <c r="Q3317">
        <v>147</v>
      </c>
      <c r="R3317">
        <v>221</v>
      </c>
      <c r="S3317">
        <v>101</v>
      </c>
      <c r="T3317">
        <v>12.891402714932129</v>
      </c>
      <c r="U3317">
        <v>56.306930693069312</v>
      </c>
      <c r="V3317">
        <v>140.7326732673267</v>
      </c>
      <c r="W3317">
        <v>63.888963366336654</v>
      </c>
      <c r="X3317">
        <v>0</v>
      </c>
      <c r="Y3317">
        <v>0</v>
      </c>
      <c r="AA3317">
        <v>12.787218695466509</v>
      </c>
      <c r="AD3317">
        <v>1.8355725657483821E-2</v>
      </c>
      <c r="AE3317">
        <v>7.4134484191727924E-3</v>
      </c>
    </row>
    <row r="3318" spans="1:42">
      <c r="A3318">
        <v>12</v>
      </c>
      <c r="B3318">
        <v>195</v>
      </c>
      <c r="C3318">
        <v>1996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8</v>
      </c>
      <c r="L3318">
        <v>99</v>
      </c>
      <c r="M3318">
        <v>99</v>
      </c>
      <c r="N3318">
        <v>99</v>
      </c>
      <c r="O3318">
        <v>99</v>
      </c>
      <c r="P3318">
        <v>9999</v>
      </c>
    </row>
    <row r="3319" spans="1:42">
      <c r="A3319">
        <v>12</v>
      </c>
      <c r="B3319">
        <v>196</v>
      </c>
      <c r="C3319">
        <v>1996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</v>
      </c>
      <c r="L3319">
        <v>99</v>
      </c>
      <c r="M3319">
        <v>99</v>
      </c>
      <c r="N3319">
        <v>99</v>
      </c>
      <c r="O3319">
        <v>99</v>
      </c>
      <c r="P3319">
        <v>9999</v>
      </c>
    </row>
    <row r="3320" spans="1:42">
      <c r="A3320">
        <v>13</v>
      </c>
      <c r="B3320">
        <v>1</v>
      </c>
      <c r="C3320">
        <v>2023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99</v>
      </c>
      <c r="M3320">
        <v>99</v>
      </c>
      <c r="N3320">
        <v>99</v>
      </c>
      <c r="O3320">
        <v>1</v>
      </c>
      <c r="P3320">
        <v>9999</v>
      </c>
      <c r="Q3320">
        <v>260</v>
      </c>
      <c r="R3320">
        <v>165628</v>
      </c>
      <c r="S3320">
        <v>165020</v>
      </c>
      <c r="T3320">
        <v>4.2688313570169294</v>
      </c>
      <c r="U3320">
        <v>60.583329293418984</v>
      </c>
      <c r="V3320">
        <v>91.586091603460446</v>
      </c>
      <c r="W3320">
        <v>84.445404193431159</v>
      </c>
      <c r="X3320">
        <v>2.1487912671770473</v>
      </c>
      <c r="Y3320">
        <v>4.2975825343540945</v>
      </c>
      <c r="Z3320">
        <v>63.858164078537449</v>
      </c>
      <c r="AA3320">
        <v>9.0803699814303194</v>
      </c>
      <c r="AB3320">
        <v>2.750318828694752</v>
      </c>
      <c r="AC3320">
        <v>-26.184114099023407</v>
      </c>
      <c r="AD3320">
        <v>11.196747543182326</v>
      </c>
      <c r="AE3320">
        <v>11.259225796703555</v>
      </c>
      <c r="AF3320">
        <v>2475</v>
      </c>
      <c r="AG3320">
        <v>0</v>
      </c>
      <c r="AH3320">
        <v>0</v>
      </c>
      <c r="AI3320">
        <v>1087</v>
      </c>
      <c r="AJ3320">
        <v>7269</v>
      </c>
      <c r="AK3320">
        <v>1618</v>
      </c>
      <c r="AL3320">
        <v>8940</v>
      </c>
      <c r="AM3320">
        <v>3</v>
      </c>
      <c r="AN3320">
        <v>2728</v>
      </c>
      <c r="AO3320">
        <v>1478</v>
      </c>
      <c r="AP3320">
        <v>100</v>
      </c>
    </row>
    <row r="3321" spans="1:42">
      <c r="A3321">
        <v>13</v>
      </c>
      <c r="B3321">
        <v>2</v>
      </c>
      <c r="C3321">
        <v>2023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99</v>
      </c>
      <c r="M3321">
        <v>99</v>
      </c>
      <c r="N3321">
        <v>99</v>
      </c>
      <c r="O3321">
        <v>4</v>
      </c>
      <c r="P3321">
        <v>9999</v>
      </c>
      <c r="Q3321">
        <v>390</v>
      </c>
      <c r="R3321">
        <v>334507</v>
      </c>
      <c r="S3321">
        <v>334207</v>
      </c>
      <c r="T3321">
        <v>4.6652954945636411</v>
      </c>
      <c r="U3321">
        <v>60.350378657538585</v>
      </c>
      <c r="V3321">
        <v>92.372227926900621</v>
      </c>
      <c r="W3321">
        <v>85.230247720723241</v>
      </c>
      <c r="X3321">
        <v>2.2902360787666622</v>
      </c>
      <c r="Y3321">
        <v>4.5804721575333245</v>
      </c>
      <c r="Z3321">
        <v>53.019518276149682</v>
      </c>
      <c r="AA3321">
        <v>8.85767998534455</v>
      </c>
      <c r="AB3321">
        <v>2.6958837425548543</v>
      </c>
      <c r="AC3321">
        <v>-23.121826910024723</v>
      </c>
      <c r="AD3321">
        <v>22.613268471679248</v>
      </c>
      <c r="AE3321">
        <v>23.014694791616154</v>
      </c>
      <c r="AF3321">
        <v>5448</v>
      </c>
      <c r="AG3321">
        <v>1</v>
      </c>
      <c r="AH3321">
        <v>0</v>
      </c>
      <c r="AI3321">
        <v>1675</v>
      </c>
      <c r="AJ3321">
        <v>14683</v>
      </c>
      <c r="AK3321">
        <v>4049</v>
      </c>
      <c r="AL3321">
        <v>12283</v>
      </c>
      <c r="AM3321">
        <v>14</v>
      </c>
      <c r="AN3321">
        <v>5099</v>
      </c>
      <c r="AO3321">
        <v>3232</v>
      </c>
      <c r="AP3321">
        <v>170</v>
      </c>
    </row>
    <row r="3322" spans="1:42">
      <c r="A3322">
        <v>13</v>
      </c>
      <c r="B3322">
        <v>3</v>
      </c>
      <c r="C3322">
        <v>2023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99</v>
      </c>
      <c r="M3322">
        <v>99</v>
      </c>
      <c r="N3322">
        <v>99</v>
      </c>
      <c r="O3322">
        <v>8</v>
      </c>
      <c r="P3322">
        <v>9999</v>
      </c>
      <c r="Q3322">
        <v>172</v>
      </c>
      <c r="R3322">
        <v>115603</v>
      </c>
      <c r="S3322">
        <v>115515</v>
      </c>
      <c r="T3322">
        <v>4.384038476510125</v>
      </c>
      <c r="U3322">
        <v>60.499519542916495</v>
      </c>
      <c r="V3322">
        <v>91.179083222812565</v>
      </c>
      <c r="W3322">
        <v>84.133265896204477</v>
      </c>
      <c r="X3322">
        <v>2.3251991730318422</v>
      </c>
      <c r="Y3322">
        <v>4.6503983460636844</v>
      </c>
      <c r="Z3322">
        <v>63.526033061425743</v>
      </c>
      <c r="AA3322">
        <v>9.8983558209538476</v>
      </c>
      <c r="AB3322">
        <v>2.7240271601952912</v>
      </c>
      <c r="AC3322">
        <v>-25.253640088030153</v>
      </c>
      <c r="AD3322">
        <v>7.8149685212313518</v>
      </c>
      <c r="AE3322">
        <v>7.8523935449013251</v>
      </c>
      <c r="AF3322">
        <v>1575</v>
      </c>
      <c r="AG3322">
        <v>3</v>
      </c>
      <c r="AH3322">
        <v>0</v>
      </c>
      <c r="AI3322">
        <v>669</v>
      </c>
      <c r="AJ3322">
        <v>5339</v>
      </c>
      <c r="AK3322">
        <v>979</v>
      </c>
      <c r="AL3322">
        <v>5896</v>
      </c>
      <c r="AM3322">
        <v>7</v>
      </c>
      <c r="AN3322">
        <v>1564</v>
      </c>
      <c r="AO3322">
        <v>930</v>
      </c>
      <c r="AP3322">
        <v>85</v>
      </c>
    </row>
    <row r="3323" spans="1:42">
      <c r="A3323">
        <v>13</v>
      </c>
      <c r="B3323">
        <v>4</v>
      </c>
      <c r="C3323">
        <v>2023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99</v>
      </c>
      <c r="M3323">
        <v>99</v>
      </c>
      <c r="N3323">
        <v>99</v>
      </c>
      <c r="O3323">
        <v>9</v>
      </c>
      <c r="P3323">
        <v>9999</v>
      </c>
      <c r="Q3323">
        <v>102</v>
      </c>
      <c r="R3323">
        <v>30458</v>
      </c>
      <c r="S3323">
        <v>30398</v>
      </c>
      <c r="T3323">
        <v>4.0689474029811548</v>
      </c>
      <c r="U3323">
        <v>60.530824396341849</v>
      </c>
      <c r="V3323">
        <v>90.801249469211555</v>
      </c>
      <c r="W3323">
        <v>83.750707283373913</v>
      </c>
      <c r="X3323">
        <v>1.6416048328846276E-2</v>
      </c>
      <c r="Y3323">
        <v>3.2832096657692551E-2</v>
      </c>
      <c r="Z3323">
        <v>65.496749622430869</v>
      </c>
      <c r="AA3323">
        <v>9.7801187318533191</v>
      </c>
      <c r="AB3323">
        <v>2.4026312523330344</v>
      </c>
      <c r="AC3323">
        <v>-34.069686810301512</v>
      </c>
      <c r="AD3323">
        <v>2.0590150015109003</v>
      </c>
      <c r="AE3323">
        <v>2.0569769315685034</v>
      </c>
      <c r="AF3323">
        <v>348</v>
      </c>
      <c r="AG3323">
        <v>1</v>
      </c>
      <c r="AH3323">
        <v>0</v>
      </c>
      <c r="AI3323">
        <v>99</v>
      </c>
      <c r="AJ3323">
        <v>455</v>
      </c>
      <c r="AK3323">
        <v>134</v>
      </c>
      <c r="AL3323">
        <v>1854</v>
      </c>
      <c r="AM3323">
        <v>2</v>
      </c>
      <c r="AN3323">
        <v>262</v>
      </c>
      <c r="AO3323">
        <v>232</v>
      </c>
      <c r="AP3323">
        <v>30</v>
      </c>
    </row>
    <row r="3324" spans="1:42">
      <c r="A3324">
        <v>13</v>
      </c>
      <c r="B3324">
        <v>5</v>
      </c>
      <c r="C3324">
        <v>2023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99</v>
      </c>
      <c r="M3324">
        <v>99</v>
      </c>
      <c r="N3324">
        <v>99</v>
      </c>
      <c r="O3324">
        <v>11</v>
      </c>
      <c r="P3324">
        <v>9999</v>
      </c>
      <c r="Q3324">
        <v>504</v>
      </c>
      <c r="R3324">
        <v>411240</v>
      </c>
      <c r="S3324">
        <v>408254</v>
      </c>
      <c r="T3324">
        <v>3.8063709755860327</v>
      </c>
      <c r="U3324">
        <v>60.736737423270803</v>
      </c>
      <c r="V3324">
        <v>91.249074269037735</v>
      </c>
      <c r="W3324">
        <v>84.040854712996747</v>
      </c>
      <c r="X3324">
        <v>0.60256784359498128</v>
      </c>
      <c r="Y3324">
        <v>1.2051356871899623</v>
      </c>
      <c r="Z3324">
        <v>40.313199105145408</v>
      </c>
      <c r="AA3324">
        <v>9.2871703278359643</v>
      </c>
      <c r="AB3324">
        <v>2.4185513203569964</v>
      </c>
      <c r="AC3324">
        <v>-32.842526609829861</v>
      </c>
      <c r="AD3324">
        <v>27.800555821831455</v>
      </c>
      <c r="AE3324">
        <v>27.721507039471408</v>
      </c>
      <c r="AF3324">
        <v>5783</v>
      </c>
      <c r="AG3324">
        <v>4</v>
      </c>
      <c r="AH3324">
        <v>1</v>
      </c>
      <c r="AI3324">
        <v>1499</v>
      </c>
      <c r="AJ3324">
        <v>29694</v>
      </c>
      <c r="AK3324">
        <v>8237</v>
      </c>
      <c r="AL3324">
        <v>50562</v>
      </c>
      <c r="AM3324">
        <v>18</v>
      </c>
      <c r="AN3324">
        <v>5587</v>
      </c>
      <c r="AO3324">
        <v>2817</v>
      </c>
      <c r="AP3324">
        <v>247</v>
      </c>
    </row>
    <row r="3325" spans="1:42">
      <c r="A3325">
        <v>13</v>
      </c>
      <c r="B3325">
        <v>6</v>
      </c>
      <c r="C3325">
        <v>2023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99</v>
      </c>
      <c r="M3325">
        <v>99</v>
      </c>
      <c r="N3325">
        <v>99</v>
      </c>
      <c r="O3325">
        <v>14</v>
      </c>
      <c r="P3325">
        <v>9999</v>
      </c>
      <c r="Q3325">
        <v>140</v>
      </c>
      <c r="R3325">
        <v>49659</v>
      </c>
      <c r="S3325">
        <v>49574</v>
      </c>
      <c r="T3325">
        <v>3.7766366620350791</v>
      </c>
      <c r="U3325">
        <v>60.783777786743059</v>
      </c>
      <c r="V3325">
        <v>89.454625784380383</v>
      </c>
      <c r="W3325">
        <v>82.516829386371739</v>
      </c>
      <c r="X3325">
        <v>5.9727340461950513</v>
      </c>
      <c r="Y3325">
        <v>11.945468092390103</v>
      </c>
      <c r="Z3325">
        <v>64.280392275317681</v>
      </c>
      <c r="AA3325">
        <v>10.394105749187956</v>
      </c>
      <c r="AB3325">
        <v>2.4871044100791582</v>
      </c>
      <c r="AC3325">
        <v>-37.765690026758911</v>
      </c>
      <c r="AD3325">
        <v>3.3570367706359496</v>
      </c>
      <c r="AE3325">
        <v>3.3051594963081503</v>
      </c>
      <c r="AF3325">
        <v>838</v>
      </c>
      <c r="AG3325">
        <v>2</v>
      </c>
      <c r="AH3325">
        <v>0</v>
      </c>
      <c r="AI3325">
        <v>289</v>
      </c>
      <c r="AJ3325">
        <v>2544</v>
      </c>
      <c r="AK3325">
        <v>1011</v>
      </c>
      <c r="AL3325">
        <v>3663</v>
      </c>
      <c r="AM3325">
        <v>2</v>
      </c>
      <c r="AN3325">
        <v>916</v>
      </c>
      <c r="AO3325">
        <v>382</v>
      </c>
      <c r="AP3325">
        <v>44</v>
      </c>
    </row>
    <row r="3326" spans="1:42">
      <c r="A3326">
        <v>13</v>
      </c>
      <c r="B3326">
        <v>7</v>
      </c>
      <c r="C3326">
        <v>2023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99</v>
      </c>
      <c r="M3326">
        <v>99</v>
      </c>
      <c r="N3326">
        <v>99</v>
      </c>
      <c r="O3326">
        <v>15</v>
      </c>
      <c r="P3326">
        <v>9999</v>
      </c>
      <c r="Q3326">
        <v>41</v>
      </c>
      <c r="R3326">
        <v>24697</v>
      </c>
      <c r="S3326">
        <v>24661</v>
      </c>
      <c r="T3326">
        <v>4.6668826173219404</v>
      </c>
      <c r="U3326">
        <v>60.334414662827953</v>
      </c>
      <c r="V3326">
        <v>90.306140429994073</v>
      </c>
      <c r="W3326">
        <v>83.303181947203996</v>
      </c>
      <c r="X3326">
        <v>3.0934931368182377</v>
      </c>
      <c r="Y3326">
        <v>6.1869862736364754</v>
      </c>
      <c r="Z3326">
        <v>73.328744381908749</v>
      </c>
      <c r="AA3326">
        <v>9.766898036081372</v>
      </c>
      <c r="AB3326">
        <v>2.4402771248767596</v>
      </c>
      <c r="AC3326">
        <v>-33.94018555658063</v>
      </c>
      <c r="AD3326">
        <v>1.6695611495277003</v>
      </c>
      <c r="AE3326">
        <v>1.659847546832512</v>
      </c>
      <c r="AF3326">
        <v>437</v>
      </c>
      <c r="AG3326">
        <v>1</v>
      </c>
      <c r="AH3326">
        <v>0</v>
      </c>
      <c r="AI3326">
        <v>140</v>
      </c>
      <c r="AJ3326">
        <v>897</v>
      </c>
      <c r="AK3326">
        <v>296</v>
      </c>
      <c r="AL3326">
        <v>673</v>
      </c>
      <c r="AM3326">
        <v>0</v>
      </c>
      <c r="AN3326">
        <v>366</v>
      </c>
      <c r="AO3326">
        <v>187</v>
      </c>
      <c r="AP3326">
        <v>11</v>
      </c>
    </row>
    <row r="3327" spans="1:42">
      <c r="A3327">
        <v>13</v>
      </c>
      <c r="B3327">
        <v>8</v>
      </c>
      <c r="C3327">
        <v>2023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99</v>
      </c>
      <c r="M3327">
        <v>99</v>
      </c>
      <c r="N3327">
        <v>99</v>
      </c>
      <c r="O3327">
        <v>16</v>
      </c>
      <c r="P3327">
        <v>9999</v>
      </c>
      <c r="Q3327">
        <v>308</v>
      </c>
      <c r="R3327">
        <v>258882</v>
      </c>
      <c r="S3327">
        <v>258399</v>
      </c>
      <c r="T3327">
        <v>4.0698812586429352</v>
      </c>
      <c r="U3327">
        <v>60.658133351909264</v>
      </c>
      <c r="V3327">
        <v>89.921569176466434</v>
      </c>
      <c r="W3327">
        <v>82.935702924546391</v>
      </c>
      <c r="X3327">
        <v>2.1836203366784872</v>
      </c>
      <c r="Y3327">
        <v>4.3672406733569744</v>
      </c>
      <c r="Z3327">
        <v>78.531918016702591</v>
      </c>
      <c r="AA3327">
        <v>10.020726472311415</v>
      </c>
      <c r="AB3327">
        <v>2.5105616585098671</v>
      </c>
      <c r="AC3327">
        <v>-38.428736142032591</v>
      </c>
      <c r="AD3327">
        <v>17.500883893267599</v>
      </c>
      <c r="AE3327">
        <v>17.315230836417253</v>
      </c>
      <c r="AF3327">
        <v>3792</v>
      </c>
      <c r="AG3327">
        <v>0</v>
      </c>
      <c r="AH3327">
        <v>0</v>
      </c>
      <c r="AI3327">
        <v>1670</v>
      </c>
      <c r="AJ3327">
        <v>8844</v>
      </c>
      <c r="AK3327">
        <v>1398</v>
      </c>
      <c r="AL3327">
        <v>11221</v>
      </c>
      <c r="AM3327">
        <v>0</v>
      </c>
      <c r="AN3327">
        <v>2965</v>
      </c>
      <c r="AO3327">
        <v>3703</v>
      </c>
      <c r="AP3327">
        <v>166</v>
      </c>
    </row>
    <row r="3328" spans="1:42">
      <c r="A3328">
        <v>13</v>
      </c>
      <c r="B3328">
        <v>9</v>
      </c>
      <c r="C3328">
        <v>2023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99</v>
      </c>
      <c r="M3328">
        <v>99</v>
      </c>
      <c r="N3328">
        <v>99</v>
      </c>
      <c r="O3328">
        <v>18</v>
      </c>
      <c r="P3328">
        <v>9999</v>
      </c>
      <c r="Q3328">
        <v>110</v>
      </c>
      <c r="R3328">
        <v>79837</v>
      </c>
      <c r="S3328">
        <v>79692</v>
      </c>
      <c r="T3328">
        <v>3.7959968435687719</v>
      </c>
      <c r="U3328">
        <v>60.767818601616206</v>
      </c>
      <c r="V3328">
        <v>87.92709733122669</v>
      </c>
      <c r="W3328">
        <v>81.100609847914598</v>
      </c>
      <c r="X3328">
        <v>3.1977654470984649</v>
      </c>
      <c r="Y3328">
        <v>6.3955308941969298</v>
      </c>
      <c r="Z3328">
        <v>85.47540614001025</v>
      </c>
      <c r="AA3328">
        <v>10.390903884216797</v>
      </c>
      <c r="AB3328">
        <v>2.4683484172359407</v>
      </c>
      <c r="AC3328">
        <v>-41.736317970057023</v>
      </c>
      <c r="AD3328">
        <v>5.3971232738730626</v>
      </c>
      <c r="AE3328">
        <v>5.2219748209116004</v>
      </c>
      <c r="AF3328">
        <v>1191</v>
      </c>
      <c r="AG3328">
        <v>0</v>
      </c>
      <c r="AH3328">
        <v>0</v>
      </c>
      <c r="AI3328">
        <v>413</v>
      </c>
      <c r="AJ3328">
        <v>3562</v>
      </c>
      <c r="AK3328">
        <v>868</v>
      </c>
      <c r="AL3328">
        <v>4481</v>
      </c>
      <c r="AM3328">
        <v>3</v>
      </c>
      <c r="AN3328">
        <v>1739</v>
      </c>
      <c r="AO3328">
        <v>502</v>
      </c>
      <c r="AP3328">
        <v>47</v>
      </c>
    </row>
    <row r="3329" spans="1:42">
      <c r="A3329">
        <v>13</v>
      </c>
      <c r="B3329">
        <v>10</v>
      </c>
      <c r="C3329">
        <v>2023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99</v>
      </c>
      <c r="M3329">
        <v>99</v>
      </c>
      <c r="N3329">
        <v>99</v>
      </c>
      <c r="O3329">
        <v>54</v>
      </c>
      <c r="P3329">
        <v>9999</v>
      </c>
      <c r="Q3329">
        <v>38</v>
      </c>
      <c r="R3329">
        <v>7675</v>
      </c>
      <c r="S3329">
        <v>7664</v>
      </c>
      <c r="T3329">
        <v>5.3771986970684047</v>
      </c>
      <c r="U3329">
        <v>60.056758872651365</v>
      </c>
      <c r="V3329">
        <v>90.129436891139989</v>
      </c>
      <c r="W3329">
        <v>83.146437891440655</v>
      </c>
      <c r="X3329">
        <v>0</v>
      </c>
      <c r="Y3329">
        <v>0</v>
      </c>
      <c r="Z3329">
        <v>59.70032573289901</v>
      </c>
      <c r="AA3329">
        <v>10.016769230057585</v>
      </c>
      <c r="AB3329">
        <v>2.7017814304669976</v>
      </c>
      <c r="AC3329">
        <v>-34.056169451423557</v>
      </c>
      <c r="AD3329">
        <v>0.51884365804045429</v>
      </c>
      <c r="AE3329">
        <v>0.51486701715974437</v>
      </c>
      <c r="AF3329">
        <v>74</v>
      </c>
      <c r="AG3329">
        <v>0</v>
      </c>
      <c r="AH3329">
        <v>0</v>
      </c>
      <c r="AI3329">
        <v>25</v>
      </c>
      <c r="AJ3329">
        <v>1261</v>
      </c>
      <c r="AK3329">
        <v>128</v>
      </c>
      <c r="AL3329">
        <v>955</v>
      </c>
      <c r="AM3329">
        <v>0</v>
      </c>
      <c r="AN3329">
        <v>132</v>
      </c>
      <c r="AO3329">
        <v>70</v>
      </c>
      <c r="AP3329">
        <v>8</v>
      </c>
    </row>
    <row r="3330" spans="1:42">
      <c r="A3330">
        <v>13</v>
      </c>
      <c r="B3330">
        <v>11</v>
      </c>
      <c r="C3330">
        <v>2022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99</v>
      </c>
      <c r="M3330">
        <v>99</v>
      </c>
      <c r="N3330">
        <v>99</v>
      </c>
      <c r="O3330">
        <v>1</v>
      </c>
      <c r="P3330">
        <v>9999</v>
      </c>
      <c r="Q3330">
        <v>295</v>
      </c>
      <c r="R3330">
        <v>169353</v>
      </c>
      <c r="S3330">
        <v>169056</v>
      </c>
      <c r="T3330">
        <v>15.953948261914459</v>
      </c>
      <c r="U3330">
        <v>60.510895797842153</v>
      </c>
      <c r="V3330">
        <v>93.688510569889218</v>
      </c>
      <c r="W3330">
        <v>86.414230905734485</v>
      </c>
      <c r="X3330">
        <v>2.8667930299433726</v>
      </c>
      <c r="Y3330">
        <v>5.7335860598867452</v>
      </c>
      <c r="Z3330">
        <v>64.765312690061577</v>
      </c>
      <c r="AA3330">
        <v>9.1941149429856903</v>
      </c>
      <c r="AB3330">
        <v>2.6534243287309498</v>
      </c>
      <c r="AC3330">
        <v>-30.149140699801567</v>
      </c>
      <c r="AD3330">
        <v>11.508173631514</v>
      </c>
      <c r="AE3330">
        <v>11.69570556789988</v>
      </c>
      <c r="AF3330">
        <v>2690</v>
      </c>
      <c r="AG3330">
        <v>0</v>
      </c>
      <c r="AH3330">
        <v>0</v>
      </c>
      <c r="AI3330">
        <v>934</v>
      </c>
      <c r="AJ3330">
        <v>6505</v>
      </c>
      <c r="AK3330">
        <v>1536</v>
      </c>
      <c r="AL3330">
        <v>11670</v>
      </c>
      <c r="AM3330">
        <v>5</v>
      </c>
      <c r="AN3330">
        <v>2505</v>
      </c>
      <c r="AO3330">
        <v>1484</v>
      </c>
      <c r="AP3330">
        <v>119</v>
      </c>
    </row>
    <row r="3331" spans="1:42">
      <c r="A3331">
        <v>13</v>
      </c>
      <c r="B3331">
        <v>12</v>
      </c>
      <c r="C3331">
        <v>2022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99</v>
      </c>
      <c r="M3331">
        <v>99</v>
      </c>
      <c r="N3331">
        <v>99</v>
      </c>
      <c r="O3331">
        <v>4</v>
      </c>
      <c r="P3331">
        <v>9999</v>
      </c>
      <c r="Q3331">
        <v>431</v>
      </c>
      <c r="R3331">
        <v>327896</v>
      </c>
      <c r="S3331">
        <v>327485</v>
      </c>
      <c r="T3331">
        <v>15.864316734574379</v>
      </c>
      <c r="U3331">
        <v>60.315477044750146</v>
      </c>
      <c r="V3331">
        <v>93.854574467870478</v>
      </c>
      <c r="W3331">
        <v>86.587089668227918</v>
      </c>
      <c r="X3331">
        <v>1.7987410642398809</v>
      </c>
      <c r="Y3331">
        <v>3.5974821284797618</v>
      </c>
      <c r="Z3331">
        <v>54.882340742186528</v>
      </c>
      <c r="AA3331">
        <v>9.0953546957908102</v>
      </c>
      <c r="AB3331">
        <v>2.6562342846564806</v>
      </c>
      <c r="AC3331">
        <v>-30.273572806950604</v>
      </c>
      <c r="AD3331">
        <v>22.281767084603828</v>
      </c>
      <c r="AE3331">
        <v>22.701529772425765</v>
      </c>
      <c r="AF3331">
        <v>4626</v>
      </c>
      <c r="AG3331">
        <v>2</v>
      </c>
      <c r="AH3331">
        <v>0</v>
      </c>
      <c r="AI3331">
        <v>1689</v>
      </c>
      <c r="AJ3331">
        <v>11111</v>
      </c>
      <c r="AK3331">
        <v>2811</v>
      </c>
      <c r="AL3331">
        <v>12960</v>
      </c>
      <c r="AM3331">
        <v>12</v>
      </c>
      <c r="AN3331">
        <v>5333</v>
      </c>
      <c r="AO3331">
        <v>3298</v>
      </c>
      <c r="AP3331">
        <v>182</v>
      </c>
    </row>
    <row r="3332" spans="1:42">
      <c r="A3332">
        <v>13</v>
      </c>
      <c r="B3332">
        <v>13</v>
      </c>
      <c r="C3332">
        <v>2022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99</v>
      </c>
      <c r="M3332">
        <v>99</v>
      </c>
      <c r="N3332">
        <v>99</v>
      </c>
      <c r="O3332">
        <v>8</v>
      </c>
      <c r="P3332">
        <v>9999</v>
      </c>
      <c r="Q3332">
        <v>185</v>
      </c>
      <c r="R3332">
        <v>113412</v>
      </c>
      <c r="S3332">
        <v>113264</v>
      </c>
      <c r="T3332">
        <v>15.996411314499344</v>
      </c>
      <c r="U3332">
        <v>60.587777228422098</v>
      </c>
      <c r="V3332">
        <v>93.108004547653621</v>
      </c>
      <c r="W3332">
        <v>85.891800307246385</v>
      </c>
      <c r="X3332">
        <v>2.6646210277572036</v>
      </c>
      <c r="Y3332">
        <v>5.3292420555144071</v>
      </c>
      <c r="Z3332">
        <v>66.467393221175911</v>
      </c>
      <c r="AA3332">
        <v>9.6123014646716172</v>
      </c>
      <c r="AB3332">
        <v>2.6705680154550473</v>
      </c>
      <c r="AC3332">
        <v>-31.178497985319609</v>
      </c>
      <c r="AD3332">
        <v>7.7067721734912604</v>
      </c>
      <c r="AE3332">
        <v>7.788506188608598</v>
      </c>
      <c r="AF3332">
        <v>1988</v>
      </c>
      <c r="AG3332">
        <v>0</v>
      </c>
      <c r="AH3332">
        <v>0</v>
      </c>
      <c r="AI3332">
        <v>703</v>
      </c>
      <c r="AJ3332">
        <v>4345</v>
      </c>
      <c r="AK3332">
        <v>1212</v>
      </c>
      <c r="AL3332">
        <v>7472</v>
      </c>
      <c r="AM3332">
        <v>0</v>
      </c>
      <c r="AN3332">
        <v>1273</v>
      </c>
      <c r="AO3332">
        <v>994</v>
      </c>
      <c r="AP3332">
        <v>87</v>
      </c>
    </row>
    <row r="3333" spans="1:42">
      <c r="A3333">
        <v>13</v>
      </c>
      <c r="B3333">
        <v>14</v>
      </c>
      <c r="C3333">
        <v>2022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99</v>
      </c>
      <c r="M3333">
        <v>99</v>
      </c>
      <c r="N3333">
        <v>99</v>
      </c>
      <c r="O3333">
        <v>9</v>
      </c>
      <c r="P3333">
        <v>9999</v>
      </c>
      <c r="Q3333">
        <v>100</v>
      </c>
      <c r="R3333">
        <v>29161</v>
      </c>
      <c r="S3333">
        <v>29072</v>
      </c>
      <c r="T3333">
        <v>16.085079386852303</v>
      </c>
      <c r="U3333">
        <v>60.696856081452914</v>
      </c>
      <c r="V3333">
        <v>91.834724904611363</v>
      </c>
      <c r="W3333">
        <v>84.665924944964047</v>
      </c>
      <c r="X3333">
        <v>0</v>
      </c>
      <c r="Y3333">
        <v>0</v>
      </c>
      <c r="Z3333">
        <v>68.420150200610408</v>
      </c>
      <c r="AA3333">
        <v>10.33959449597776</v>
      </c>
      <c r="AB3333">
        <v>2.4294347123693618</v>
      </c>
      <c r="AC3333">
        <v>-34.75544015904044</v>
      </c>
      <c r="AD3333">
        <v>1.9815996839062755</v>
      </c>
      <c r="AE3333">
        <v>1.9705802955342404</v>
      </c>
      <c r="AF3333">
        <v>381</v>
      </c>
      <c r="AG3333">
        <v>0</v>
      </c>
      <c r="AH3333">
        <v>0</v>
      </c>
      <c r="AI3333">
        <v>107</v>
      </c>
      <c r="AJ3333">
        <v>550</v>
      </c>
      <c r="AK3333">
        <v>170</v>
      </c>
      <c r="AL3333">
        <v>2668</v>
      </c>
      <c r="AM3333">
        <v>1</v>
      </c>
      <c r="AN3333">
        <v>166</v>
      </c>
      <c r="AO3333">
        <v>216</v>
      </c>
      <c r="AP3333">
        <v>26</v>
      </c>
    </row>
    <row r="3334" spans="1:42">
      <c r="A3334">
        <v>13</v>
      </c>
      <c r="B3334">
        <v>15</v>
      </c>
      <c r="C3334">
        <v>2022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99</v>
      </c>
      <c r="M3334">
        <v>99</v>
      </c>
      <c r="N3334">
        <v>99</v>
      </c>
      <c r="O3334">
        <v>11</v>
      </c>
      <c r="P3334">
        <v>9999</v>
      </c>
      <c r="Q3334">
        <v>523</v>
      </c>
      <c r="R3334">
        <v>414202</v>
      </c>
      <c r="S3334">
        <v>412026</v>
      </c>
      <c r="T3334">
        <v>16.063606646032611</v>
      </c>
      <c r="U3334">
        <v>60.773822525762945</v>
      </c>
      <c r="V3334">
        <v>92.174406006704132</v>
      </c>
      <c r="W3334">
        <v>84.923028643824239</v>
      </c>
      <c r="X3334">
        <v>0.80154127696148258</v>
      </c>
      <c r="Y3334">
        <v>1.6030825539229652</v>
      </c>
      <c r="Z3334">
        <v>41.379568423136526</v>
      </c>
      <c r="AA3334">
        <v>9.2486347670025477</v>
      </c>
      <c r="AB3334">
        <v>2.4087998234059431</v>
      </c>
      <c r="AC3334">
        <v>-31.305560877518474</v>
      </c>
      <c r="AD3334">
        <v>28.146584557228753</v>
      </c>
      <c r="AE3334">
        <v>28.013067316535849</v>
      </c>
      <c r="AF3334">
        <v>5536</v>
      </c>
      <c r="AG3334">
        <v>2</v>
      </c>
      <c r="AH3334">
        <v>0</v>
      </c>
      <c r="AI3334">
        <v>1763</v>
      </c>
      <c r="AJ3334">
        <v>35828</v>
      </c>
      <c r="AK3334">
        <v>8463</v>
      </c>
      <c r="AL3334">
        <v>53544</v>
      </c>
      <c r="AM3334">
        <v>18</v>
      </c>
      <c r="AN3334">
        <v>5866</v>
      </c>
      <c r="AO3334">
        <v>3204</v>
      </c>
      <c r="AP3334">
        <v>252</v>
      </c>
    </row>
    <row r="3335" spans="1:42">
      <c r="A3335">
        <v>13</v>
      </c>
      <c r="B3335">
        <v>16</v>
      </c>
      <c r="C3335">
        <v>2022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99</v>
      </c>
      <c r="M3335">
        <v>99</v>
      </c>
      <c r="N3335">
        <v>99</v>
      </c>
      <c r="O3335">
        <v>14</v>
      </c>
      <c r="P3335">
        <v>9999</v>
      </c>
      <c r="Q3335">
        <v>144</v>
      </c>
      <c r="R3335">
        <v>50159.97</v>
      </c>
      <c r="S3335">
        <v>50060.97</v>
      </c>
      <c r="T3335">
        <v>16.138217187928944</v>
      </c>
      <c r="U3335">
        <v>60.858970171772548</v>
      </c>
      <c r="V3335">
        <v>90.473619696744237</v>
      </c>
      <c r="W3335">
        <v>83.450775724082177</v>
      </c>
      <c r="X3335">
        <v>5.3708166093400793</v>
      </c>
      <c r="Y3335">
        <v>10.741633218680159</v>
      </c>
      <c r="Z3335">
        <v>64.260405259413034</v>
      </c>
      <c r="AA3335">
        <v>10.134632720636976</v>
      </c>
      <c r="AB3335">
        <v>2.4684510982284724</v>
      </c>
      <c r="AC3335">
        <v>-37.282497167172551</v>
      </c>
      <c r="AD3335">
        <v>3.4085587152960568</v>
      </c>
      <c r="AE3335">
        <v>3.3445693619323316</v>
      </c>
      <c r="AF3335">
        <v>918.97</v>
      </c>
      <c r="AG3335">
        <v>2</v>
      </c>
      <c r="AH3335">
        <v>0</v>
      </c>
      <c r="AI3335">
        <v>211</v>
      </c>
      <c r="AJ3335">
        <v>3055</v>
      </c>
      <c r="AK3335">
        <v>1027</v>
      </c>
      <c r="AL3335">
        <v>5003</v>
      </c>
      <c r="AM3335">
        <v>1</v>
      </c>
      <c r="AN3335">
        <v>1231</v>
      </c>
      <c r="AO3335">
        <v>495</v>
      </c>
      <c r="AP3335">
        <v>52</v>
      </c>
    </row>
    <row r="3336" spans="1:42">
      <c r="A3336">
        <v>13</v>
      </c>
      <c r="B3336">
        <v>17</v>
      </c>
      <c r="C3336">
        <v>2022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99</v>
      </c>
      <c r="M3336">
        <v>99</v>
      </c>
      <c r="N3336">
        <v>99</v>
      </c>
      <c r="O3336">
        <v>15</v>
      </c>
      <c r="P3336">
        <v>9999</v>
      </c>
      <c r="Q3336">
        <v>43</v>
      </c>
      <c r="R3336">
        <v>26469</v>
      </c>
      <c r="S3336">
        <v>26448</v>
      </c>
      <c r="T3336">
        <v>16.054403264195852</v>
      </c>
      <c r="U3336">
        <v>60.591160012099216</v>
      </c>
      <c r="V3336">
        <v>91.986261067732983</v>
      </c>
      <c r="W3336">
        <v>84.876799001814717</v>
      </c>
      <c r="X3336">
        <v>3.2868638784993753</v>
      </c>
      <c r="Y3336">
        <v>6.5737277569987507</v>
      </c>
      <c r="Z3336">
        <v>76.066341758283244</v>
      </c>
      <c r="AA3336">
        <v>9.9826847046612013</v>
      </c>
      <c r="AB3336">
        <v>2.4033197353994296</v>
      </c>
      <c r="AC3336">
        <v>-34.41811921094498</v>
      </c>
      <c r="AD3336">
        <v>1.798668153812119</v>
      </c>
      <c r="AE3336">
        <v>1.7971833949878373</v>
      </c>
      <c r="AF3336">
        <v>582</v>
      </c>
      <c r="AG3336">
        <v>2</v>
      </c>
      <c r="AH3336">
        <v>0</v>
      </c>
      <c r="AI3336">
        <v>228</v>
      </c>
      <c r="AJ3336">
        <v>1569</v>
      </c>
      <c r="AK3336">
        <v>485</v>
      </c>
      <c r="AL3336">
        <v>1802</v>
      </c>
      <c r="AM3336">
        <v>0</v>
      </c>
      <c r="AN3336">
        <v>487</v>
      </c>
      <c r="AO3336">
        <v>359</v>
      </c>
      <c r="AP3336">
        <v>13</v>
      </c>
    </row>
    <row r="3337" spans="1:42">
      <c r="A3337">
        <v>13</v>
      </c>
      <c r="B3337">
        <v>18</v>
      </c>
      <c r="C3337">
        <v>2022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99</v>
      </c>
      <c r="M3337">
        <v>99</v>
      </c>
      <c r="N3337">
        <v>99</v>
      </c>
      <c r="O3337">
        <v>16</v>
      </c>
      <c r="P3337">
        <v>9999</v>
      </c>
      <c r="Q3337">
        <v>322</v>
      </c>
      <c r="R3337">
        <v>256325</v>
      </c>
      <c r="S3337">
        <v>255894</v>
      </c>
      <c r="T3337">
        <v>16.174309958061055</v>
      </c>
      <c r="U3337">
        <v>60.995748239505424</v>
      </c>
      <c r="V3337">
        <v>90.483998948272315</v>
      </c>
      <c r="W3337">
        <v>83.463362876816021</v>
      </c>
      <c r="X3337">
        <v>2.1328391690237001</v>
      </c>
      <c r="Y3337">
        <v>4.2656783380474002</v>
      </c>
      <c r="Z3337">
        <v>82.288500926558058</v>
      </c>
      <c r="AA3337">
        <v>10.143372712406778</v>
      </c>
      <c r="AB3337">
        <v>2.5051342575949005</v>
      </c>
      <c r="AC3337">
        <v>-36.606538795266751</v>
      </c>
      <c r="AD3337">
        <v>17.418248310321189</v>
      </c>
      <c r="AE3337">
        <v>17.098836153972925</v>
      </c>
      <c r="AF3337">
        <v>4810</v>
      </c>
      <c r="AG3337">
        <v>0</v>
      </c>
      <c r="AH3337">
        <v>0</v>
      </c>
      <c r="AI3337">
        <v>2426</v>
      </c>
      <c r="AJ3337">
        <v>9216</v>
      </c>
      <c r="AK3337">
        <v>1224</v>
      </c>
      <c r="AL3337">
        <v>14989</v>
      </c>
      <c r="AM3337">
        <v>1</v>
      </c>
      <c r="AN3337">
        <v>3099</v>
      </c>
      <c r="AO3337">
        <v>4724</v>
      </c>
      <c r="AP3337">
        <v>175</v>
      </c>
    </row>
    <row r="3338" spans="1:42">
      <c r="A3338">
        <v>13</v>
      </c>
      <c r="B3338">
        <v>19</v>
      </c>
      <c r="C3338">
        <v>2022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99</v>
      </c>
      <c r="M3338">
        <v>99</v>
      </c>
      <c r="N3338">
        <v>99</v>
      </c>
      <c r="O3338">
        <v>18</v>
      </c>
      <c r="P3338">
        <v>9999</v>
      </c>
      <c r="Q3338">
        <v>104</v>
      </c>
      <c r="R3338">
        <v>75216</v>
      </c>
      <c r="S3338">
        <v>75099</v>
      </c>
      <c r="T3338">
        <v>16.16508455647735</v>
      </c>
      <c r="U3338">
        <v>60.868826482376598</v>
      </c>
      <c r="V3338">
        <v>89.606151515970524</v>
      </c>
      <c r="W3338">
        <v>82.657113676613292</v>
      </c>
      <c r="X3338">
        <v>3.5564241650712627</v>
      </c>
      <c r="Y3338">
        <v>7.1128483301425254</v>
      </c>
      <c r="Z3338">
        <v>87.918793873643892</v>
      </c>
      <c r="AA3338">
        <v>10.469126109478109</v>
      </c>
      <c r="AB3338">
        <v>2.3980811250185394</v>
      </c>
      <c r="AC3338">
        <v>-36.167487299634494</v>
      </c>
      <c r="AD3338">
        <v>5.1112102405505455</v>
      </c>
      <c r="AE3338">
        <v>4.969640332180842</v>
      </c>
      <c r="AF3338">
        <v>1325</v>
      </c>
      <c r="AG3338">
        <v>2</v>
      </c>
      <c r="AH3338">
        <v>0</v>
      </c>
      <c r="AI3338">
        <v>243</v>
      </c>
      <c r="AJ3338">
        <v>3014</v>
      </c>
      <c r="AK3338">
        <v>879</v>
      </c>
      <c r="AL3338">
        <v>3963</v>
      </c>
      <c r="AM3338">
        <v>1</v>
      </c>
      <c r="AN3338">
        <v>1628</v>
      </c>
      <c r="AO3338">
        <v>585</v>
      </c>
      <c r="AP3338">
        <v>57</v>
      </c>
    </row>
    <row r="3339" spans="1:42">
      <c r="A3339">
        <v>13</v>
      </c>
      <c r="B3339">
        <v>20</v>
      </c>
      <c r="C3339">
        <v>2022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99</v>
      </c>
      <c r="M3339">
        <v>99</v>
      </c>
      <c r="N3339">
        <v>99</v>
      </c>
      <c r="O3339">
        <v>54</v>
      </c>
      <c r="P3339">
        <v>9999</v>
      </c>
      <c r="Q3339">
        <v>32</v>
      </c>
      <c r="R3339">
        <v>8490.8799999999992</v>
      </c>
      <c r="S3339">
        <v>8469.8799999999992</v>
      </c>
      <c r="T3339">
        <v>15.802618809828902</v>
      </c>
      <c r="U3339">
        <v>60.182182037998189</v>
      </c>
      <c r="V3339">
        <v>89.559712967417852</v>
      </c>
      <c r="W3339">
        <v>82.604263578705002</v>
      </c>
      <c r="X3339">
        <v>0</v>
      </c>
      <c r="Y3339">
        <v>0</v>
      </c>
      <c r="Z3339">
        <v>56.177922665259679</v>
      </c>
      <c r="AA3339">
        <v>9.9949693969460967</v>
      </c>
      <c r="AB3339">
        <v>2.6063367821311592</v>
      </c>
      <c r="AC3339">
        <v>-37.456826280677426</v>
      </c>
      <c r="AD3339">
        <v>0.57698724749103636</v>
      </c>
      <c r="AE3339">
        <v>0.56013187799679587</v>
      </c>
      <c r="AF3339">
        <v>108.88</v>
      </c>
      <c r="AG3339">
        <v>1</v>
      </c>
      <c r="AH3339">
        <v>0</v>
      </c>
      <c r="AI3339">
        <v>21</v>
      </c>
      <c r="AJ3339">
        <v>1037</v>
      </c>
      <c r="AK3339">
        <v>73</v>
      </c>
      <c r="AL3339">
        <v>1276.9400000000003</v>
      </c>
      <c r="AM3339">
        <v>0</v>
      </c>
      <c r="AN3339">
        <v>114</v>
      </c>
      <c r="AO3339">
        <v>137.94</v>
      </c>
      <c r="AP3339">
        <v>9</v>
      </c>
    </row>
    <row r="3340" spans="1:42">
      <c r="A3340">
        <v>13</v>
      </c>
      <c r="B3340">
        <v>21</v>
      </c>
      <c r="C3340">
        <v>2021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99</v>
      </c>
      <c r="M3340">
        <v>99</v>
      </c>
      <c r="N3340">
        <v>99</v>
      </c>
      <c r="O3340">
        <v>1</v>
      </c>
      <c r="P3340">
        <v>9999</v>
      </c>
      <c r="Q3340">
        <v>282</v>
      </c>
      <c r="R3340">
        <v>174006</v>
      </c>
      <c r="S3340">
        <v>173388</v>
      </c>
      <c r="T3340">
        <v>16.011304207900874</v>
      </c>
      <c r="U3340">
        <v>60.707200036911438</v>
      </c>
      <c r="V3340">
        <v>91.993539074095622</v>
      </c>
      <c r="W3340">
        <v>84.794715378227295</v>
      </c>
      <c r="X3340">
        <v>2.539567601117203</v>
      </c>
      <c r="Y3340">
        <v>5.0791352022344061</v>
      </c>
      <c r="Z3340">
        <v>69.266002321759018</v>
      </c>
      <c r="AA3340">
        <v>9.4212763469616316</v>
      </c>
      <c r="AB3340">
        <v>2.6367649101890702</v>
      </c>
      <c r="AC3340">
        <v>-27.574458106556591</v>
      </c>
      <c r="AD3340">
        <v>11.573430589010838</v>
      </c>
      <c r="AE3340">
        <v>11.644654599822404</v>
      </c>
      <c r="AF3340">
        <v>3211</v>
      </c>
      <c r="AG3340">
        <v>2</v>
      </c>
      <c r="AH3340">
        <v>0</v>
      </c>
      <c r="AI3340">
        <v>1820</v>
      </c>
      <c r="AJ3340">
        <v>8904</v>
      </c>
      <c r="AK3340">
        <v>1848</v>
      </c>
      <c r="AL3340">
        <v>13723</v>
      </c>
      <c r="AM3340">
        <v>0</v>
      </c>
      <c r="AN3340">
        <v>3132</v>
      </c>
      <c r="AO3340">
        <v>2151</v>
      </c>
      <c r="AP3340">
        <v>118</v>
      </c>
    </row>
    <row r="3341" spans="1:42">
      <c r="A3341">
        <v>13</v>
      </c>
      <c r="B3341">
        <v>22</v>
      </c>
      <c r="C3341">
        <v>2021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99</v>
      </c>
      <c r="M3341">
        <v>99</v>
      </c>
      <c r="N3341">
        <v>99</v>
      </c>
      <c r="O3341">
        <v>4</v>
      </c>
      <c r="P3341">
        <v>9999</v>
      </c>
      <c r="Q3341">
        <v>451</v>
      </c>
      <c r="R3341">
        <v>326773.90000000002</v>
      </c>
      <c r="S3341">
        <v>325780.90000000002</v>
      </c>
      <c r="T3341">
        <v>15.933780513070348</v>
      </c>
      <c r="U3341">
        <v>60.515003488540913</v>
      </c>
      <c r="V3341">
        <v>92.845289659406845</v>
      </c>
      <c r="W3341">
        <v>85.612847990780352</v>
      </c>
      <c r="X3341">
        <v>1.1429921422732965</v>
      </c>
      <c r="Y3341">
        <v>2.285984284546593</v>
      </c>
      <c r="Z3341">
        <v>59.111208086080303</v>
      </c>
      <c r="AA3341">
        <v>9.125295988012164</v>
      </c>
      <c r="AB3341">
        <v>2.670457077562737</v>
      </c>
      <c r="AC3341">
        <v>-28.756920100304409</v>
      </c>
      <c r="AD3341">
        <v>21.734279564787236</v>
      </c>
      <c r="AE3341">
        <v>22.090388332564142</v>
      </c>
      <c r="AF3341">
        <v>4288.8999999999996</v>
      </c>
      <c r="AG3341">
        <v>5</v>
      </c>
      <c r="AH3341">
        <v>1</v>
      </c>
      <c r="AI3341">
        <v>1977</v>
      </c>
      <c r="AJ3341">
        <v>12227.5</v>
      </c>
      <c r="AK3341">
        <v>2958</v>
      </c>
      <c r="AL3341">
        <v>14430.4</v>
      </c>
      <c r="AM3341">
        <v>5</v>
      </c>
      <c r="AN3341">
        <v>5115</v>
      </c>
      <c r="AO3341">
        <v>3074</v>
      </c>
      <c r="AP3341">
        <v>180</v>
      </c>
    </row>
    <row r="3342" spans="1:42">
      <c r="A3342">
        <v>13</v>
      </c>
      <c r="B3342">
        <v>23</v>
      </c>
      <c r="C3342">
        <v>2021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99</v>
      </c>
      <c r="M3342">
        <v>99</v>
      </c>
      <c r="N3342">
        <v>99</v>
      </c>
      <c r="O3342">
        <v>8</v>
      </c>
      <c r="P3342">
        <v>9999</v>
      </c>
      <c r="Q3342">
        <v>183</v>
      </c>
      <c r="R3342">
        <v>117547</v>
      </c>
      <c r="S3342">
        <v>117304</v>
      </c>
      <c r="T3342">
        <v>15.98329178966711</v>
      </c>
      <c r="U3342">
        <v>60.596373525199489</v>
      </c>
      <c r="V3342">
        <v>92.58611058383606</v>
      </c>
      <c r="W3342">
        <v>85.387922747732347</v>
      </c>
      <c r="X3342">
        <v>2.7274196704296996</v>
      </c>
      <c r="Y3342">
        <v>5.4548393408593991</v>
      </c>
      <c r="Z3342">
        <v>71.428449896637105</v>
      </c>
      <c r="AA3342">
        <v>9.6281242301492771</v>
      </c>
      <c r="AB3342">
        <v>2.6704405929852237</v>
      </c>
      <c r="AC3342">
        <v>-30.234680806684448</v>
      </c>
      <c r="AD3342">
        <v>7.8182479078104015</v>
      </c>
      <c r="AE3342">
        <v>7.9331936819026652</v>
      </c>
      <c r="AF3342">
        <v>2288</v>
      </c>
      <c r="AG3342">
        <v>0</v>
      </c>
      <c r="AH3342">
        <v>0</v>
      </c>
      <c r="AI3342">
        <v>1229</v>
      </c>
      <c r="AJ3342">
        <v>5704</v>
      </c>
      <c r="AK3342">
        <v>1333</v>
      </c>
      <c r="AL3342">
        <v>10118</v>
      </c>
      <c r="AM3342">
        <v>2</v>
      </c>
      <c r="AN3342">
        <v>1324.5</v>
      </c>
      <c r="AO3342">
        <v>1087.5</v>
      </c>
      <c r="AP3342">
        <v>75</v>
      </c>
    </row>
    <row r="3343" spans="1:42">
      <c r="A3343">
        <v>13</v>
      </c>
      <c r="B3343">
        <v>24</v>
      </c>
      <c r="C3343">
        <v>2021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99</v>
      </c>
      <c r="M3343">
        <v>99</v>
      </c>
      <c r="N3343">
        <v>99</v>
      </c>
      <c r="O3343">
        <v>9</v>
      </c>
      <c r="P3343">
        <v>9999</v>
      </c>
      <c r="Q3343">
        <v>121</v>
      </c>
      <c r="R3343">
        <v>28334</v>
      </c>
      <c r="S3343">
        <v>28212</v>
      </c>
      <c r="T3343">
        <v>16.095221288910853</v>
      </c>
      <c r="U3343">
        <v>60.813908974904294</v>
      </c>
      <c r="V3343">
        <v>88.16416609791905</v>
      </c>
      <c r="W3343">
        <v>81.26608889834138</v>
      </c>
      <c r="X3343">
        <v>0</v>
      </c>
      <c r="Y3343">
        <v>0</v>
      </c>
      <c r="Z3343">
        <v>80.122820639514359</v>
      </c>
      <c r="AA3343">
        <v>10.740132363993395</v>
      </c>
      <c r="AB3343">
        <v>2.49751771078044</v>
      </c>
      <c r="AC3343">
        <v>-34.654829342395537</v>
      </c>
      <c r="AD3343">
        <v>1.8845418106791323</v>
      </c>
      <c r="AE3343">
        <v>1.8158585755438796</v>
      </c>
      <c r="AF3343">
        <v>476</v>
      </c>
      <c r="AG3343">
        <v>0</v>
      </c>
      <c r="AH3343">
        <v>0</v>
      </c>
      <c r="AI3343">
        <v>122</v>
      </c>
      <c r="AJ3343">
        <v>1090</v>
      </c>
      <c r="AK3343">
        <v>313</v>
      </c>
      <c r="AL3343">
        <v>2114</v>
      </c>
      <c r="AM3343">
        <v>3</v>
      </c>
      <c r="AN3343">
        <v>280</v>
      </c>
      <c r="AO3343">
        <v>228</v>
      </c>
      <c r="AP3343">
        <v>22</v>
      </c>
    </row>
    <row r="3344" spans="1:42">
      <c r="A3344">
        <v>13</v>
      </c>
      <c r="B3344">
        <v>25</v>
      </c>
      <c r="C3344">
        <v>2021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99</v>
      </c>
      <c r="M3344">
        <v>99</v>
      </c>
      <c r="N3344">
        <v>99</v>
      </c>
      <c r="O3344">
        <v>11</v>
      </c>
      <c r="P3344">
        <v>9999</v>
      </c>
      <c r="Q3344">
        <v>547</v>
      </c>
      <c r="R3344">
        <v>435127</v>
      </c>
      <c r="S3344">
        <v>431970</v>
      </c>
      <c r="T3344">
        <v>15.95288272159622</v>
      </c>
      <c r="U3344">
        <v>60.644137324351249</v>
      </c>
      <c r="V3344">
        <v>91.305704864795231</v>
      </c>
      <c r="W3344">
        <v>84.087803805820798</v>
      </c>
      <c r="X3344">
        <v>0.83699701466468401</v>
      </c>
      <c r="Y3344">
        <v>1.673994029329368</v>
      </c>
      <c r="Z3344">
        <v>45.201975515194405</v>
      </c>
      <c r="AA3344">
        <v>9.2753084119938372</v>
      </c>
      <c r="AB3344">
        <v>2.5236387696550442</v>
      </c>
      <c r="AC3344">
        <v>-28.436992997680495</v>
      </c>
      <c r="AD3344">
        <v>28.941025780171486</v>
      </c>
      <c r="AE3344">
        <v>28.769040888130242</v>
      </c>
      <c r="AF3344">
        <v>6300</v>
      </c>
      <c r="AG3344">
        <v>1</v>
      </c>
      <c r="AH3344">
        <v>1</v>
      </c>
      <c r="AI3344">
        <v>1987</v>
      </c>
      <c r="AJ3344">
        <v>36520</v>
      </c>
      <c r="AK3344">
        <v>9450</v>
      </c>
      <c r="AL3344">
        <v>45449</v>
      </c>
      <c r="AM3344">
        <v>23</v>
      </c>
      <c r="AN3344">
        <v>6947</v>
      </c>
      <c r="AO3344">
        <v>3401</v>
      </c>
      <c r="AP3344">
        <v>248</v>
      </c>
    </row>
    <row r="3345" spans="1:42">
      <c r="A3345">
        <v>13</v>
      </c>
      <c r="B3345">
        <v>26</v>
      </c>
      <c r="C3345">
        <v>2021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99</v>
      </c>
      <c r="M3345">
        <v>99</v>
      </c>
      <c r="N3345">
        <v>99</v>
      </c>
      <c r="O3345">
        <v>14</v>
      </c>
      <c r="P3345">
        <v>9999</v>
      </c>
      <c r="Q3345">
        <v>164</v>
      </c>
      <c r="R3345">
        <v>51333</v>
      </c>
      <c r="S3345">
        <v>51243</v>
      </c>
      <c r="T3345">
        <v>16.123896908421479</v>
      </c>
      <c r="U3345">
        <v>60.838104716741803</v>
      </c>
      <c r="V3345">
        <v>89.869412599948603</v>
      </c>
      <c r="W3345">
        <v>82.894620923833614</v>
      </c>
      <c r="X3345">
        <v>3.9857401671439407</v>
      </c>
      <c r="Y3345">
        <v>7.9714803342878815</v>
      </c>
      <c r="Z3345">
        <v>69.197202579237526</v>
      </c>
      <c r="AA3345">
        <v>10.244526356851226</v>
      </c>
      <c r="AB3345">
        <v>2.533043405759356</v>
      </c>
      <c r="AC3345">
        <v>-35.314324232038743</v>
      </c>
      <c r="AD3345">
        <v>3.4142438331189342</v>
      </c>
      <c r="AE3345">
        <v>3.3643384926388742</v>
      </c>
      <c r="AF3345">
        <v>1192</v>
      </c>
      <c r="AG3345">
        <v>1</v>
      </c>
      <c r="AH3345">
        <v>0</v>
      </c>
      <c r="AI3345">
        <v>261</v>
      </c>
      <c r="AJ3345">
        <v>2841</v>
      </c>
      <c r="AK3345">
        <v>875</v>
      </c>
      <c r="AL3345">
        <v>3926</v>
      </c>
      <c r="AM3345">
        <v>2</v>
      </c>
      <c r="AN3345">
        <v>1683</v>
      </c>
      <c r="AO3345">
        <v>506</v>
      </c>
      <c r="AP3345">
        <v>59</v>
      </c>
    </row>
    <row r="3346" spans="1:42">
      <c r="A3346">
        <v>13</v>
      </c>
      <c r="B3346">
        <v>27</v>
      </c>
      <c r="C3346">
        <v>2021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99</v>
      </c>
      <c r="M3346">
        <v>99</v>
      </c>
      <c r="N3346">
        <v>99</v>
      </c>
      <c r="O3346">
        <v>15</v>
      </c>
      <c r="P3346">
        <v>9999</v>
      </c>
      <c r="Q3346">
        <v>50</v>
      </c>
      <c r="R3346">
        <v>27309</v>
      </c>
      <c r="S3346">
        <v>27297</v>
      </c>
      <c r="T3346">
        <v>16.035702515654179</v>
      </c>
      <c r="U3346">
        <v>60.602886764113279</v>
      </c>
      <c r="V3346">
        <v>91.43068396826358</v>
      </c>
      <c r="W3346">
        <v>84.375115946807114</v>
      </c>
      <c r="X3346">
        <v>3.0136585008605223</v>
      </c>
      <c r="Y3346">
        <v>6.0273170017210447</v>
      </c>
      <c r="Z3346">
        <v>75.330477132080986</v>
      </c>
      <c r="AA3346">
        <v>9.7728904340903373</v>
      </c>
      <c r="AB3346">
        <v>2.5850325715009905</v>
      </c>
      <c r="AC3346">
        <v>-28.737354752702242</v>
      </c>
      <c r="AD3346">
        <v>1.8163673433979113</v>
      </c>
      <c r="AE3346">
        <v>1.8241816791678889</v>
      </c>
      <c r="AF3346">
        <v>813</v>
      </c>
      <c r="AG3346">
        <v>1</v>
      </c>
      <c r="AH3346">
        <v>0</v>
      </c>
      <c r="AI3346">
        <v>225</v>
      </c>
      <c r="AJ3346">
        <v>1361</v>
      </c>
      <c r="AK3346">
        <v>257</v>
      </c>
      <c r="AL3346">
        <v>600</v>
      </c>
      <c r="AM3346">
        <v>1</v>
      </c>
      <c r="AN3346">
        <v>624</v>
      </c>
      <c r="AO3346">
        <v>336</v>
      </c>
      <c r="AP3346">
        <v>16</v>
      </c>
    </row>
    <row r="3347" spans="1:42">
      <c r="A3347">
        <v>13</v>
      </c>
      <c r="B3347">
        <v>28</v>
      </c>
      <c r="C3347">
        <v>2021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99</v>
      </c>
      <c r="M3347">
        <v>99</v>
      </c>
      <c r="N3347">
        <v>99</v>
      </c>
      <c r="O3347">
        <v>16</v>
      </c>
      <c r="P3347">
        <v>9999</v>
      </c>
      <c r="Q3347">
        <v>331</v>
      </c>
      <c r="R3347">
        <v>263759</v>
      </c>
      <c r="S3347">
        <v>263397</v>
      </c>
      <c r="T3347">
        <v>16.199090836710784</v>
      </c>
      <c r="U3347">
        <v>61.080900693629758</v>
      </c>
      <c r="V3347">
        <v>90.509560168560455</v>
      </c>
      <c r="W3347">
        <v>83.493469173909276</v>
      </c>
      <c r="X3347">
        <v>2.2126259198738247</v>
      </c>
      <c r="Y3347">
        <v>4.4252518397476495</v>
      </c>
      <c r="Z3347">
        <v>84.182151130387979</v>
      </c>
      <c r="AA3347">
        <v>9.9332347095642817</v>
      </c>
      <c r="AB3347">
        <v>2.5819544069462568</v>
      </c>
      <c r="AC3347">
        <v>-34.523388416036255</v>
      </c>
      <c r="AD3347">
        <v>17.543052990856115</v>
      </c>
      <c r="AE3347">
        <v>17.418153676975841</v>
      </c>
      <c r="AF3347">
        <v>4233</v>
      </c>
      <c r="AG3347">
        <v>0</v>
      </c>
      <c r="AH3347">
        <v>0</v>
      </c>
      <c r="AI3347">
        <v>1966</v>
      </c>
      <c r="AJ3347">
        <v>8663.5</v>
      </c>
      <c r="AK3347">
        <v>1036</v>
      </c>
      <c r="AL3347">
        <v>10784</v>
      </c>
      <c r="AM3347">
        <v>0</v>
      </c>
      <c r="AN3347">
        <v>3295.5</v>
      </c>
      <c r="AO3347">
        <v>4556</v>
      </c>
      <c r="AP3347">
        <v>180</v>
      </c>
    </row>
    <row r="3348" spans="1:42">
      <c r="A3348">
        <v>13</v>
      </c>
      <c r="B3348">
        <v>29</v>
      </c>
      <c r="C3348">
        <v>2021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99</v>
      </c>
      <c r="M3348">
        <v>99</v>
      </c>
      <c r="N3348">
        <v>99</v>
      </c>
      <c r="O3348">
        <v>18</v>
      </c>
      <c r="P3348">
        <v>9999</v>
      </c>
      <c r="Q3348">
        <v>110</v>
      </c>
      <c r="R3348">
        <v>70919.89</v>
      </c>
      <c r="S3348">
        <v>70800.89</v>
      </c>
      <c r="T3348">
        <v>16.15084470661192</v>
      </c>
      <c r="U3348">
        <v>60.932001843479654</v>
      </c>
      <c r="V3348">
        <v>88.719353491633356</v>
      </c>
      <c r="W3348">
        <v>81.834005194002842</v>
      </c>
      <c r="X3348">
        <v>3.6449577121453514</v>
      </c>
      <c r="Y3348">
        <v>7.2899154242907027</v>
      </c>
      <c r="Z3348">
        <v>89.286658510045626</v>
      </c>
      <c r="AA3348">
        <v>10.704205570298564</v>
      </c>
      <c r="AB3348">
        <v>2.5489165254614639</v>
      </c>
      <c r="AC3348">
        <v>-36.413463233482794</v>
      </c>
      <c r="AD3348">
        <v>4.7170007028222258</v>
      </c>
      <c r="AE3348">
        <v>4.5889287175620801</v>
      </c>
      <c r="AF3348">
        <v>1305.8899999999999</v>
      </c>
      <c r="AG3348">
        <v>0</v>
      </c>
      <c r="AH3348">
        <v>0</v>
      </c>
      <c r="AI3348">
        <v>366</v>
      </c>
      <c r="AJ3348">
        <v>5132</v>
      </c>
      <c r="AK3348">
        <v>1123</v>
      </c>
      <c r="AL3348">
        <v>5257</v>
      </c>
      <c r="AM3348">
        <v>0</v>
      </c>
      <c r="AN3348">
        <v>1197</v>
      </c>
      <c r="AO3348">
        <v>924</v>
      </c>
      <c r="AP3348">
        <v>49</v>
      </c>
    </row>
    <row r="3349" spans="1:42">
      <c r="A3349">
        <v>13</v>
      </c>
      <c r="B3349">
        <v>30</v>
      </c>
      <c r="C3349">
        <v>2021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99</v>
      </c>
      <c r="M3349">
        <v>99</v>
      </c>
      <c r="N3349">
        <v>99</v>
      </c>
      <c r="O3349">
        <v>54</v>
      </c>
      <c r="P3349">
        <v>9999</v>
      </c>
      <c r="Q3349">
        <v>39</v>
      </c>
      <c r="R3349">
        <v>8384.64</v>
      </c>
      <c r="S3349">
        <v>8363.64</v>
      </c>
      <c r="T3349">
        <v>15.607138768032971</v>
      </c>
      <c r="U3349">
        <v>59.843235720332302</v>
      </c>
      <c r="V3349">
        <v>90.224447676685244</v>
      </c>
      <c r="W3349">
        <v>83.198951652629745</v>
      </c>
      <c r="X3349">
        <v>0</v>
      </c>
      <c r="Y3349">
        <v>0</v>
      </c>
      <c r="Z3349">
        <v>68.088790931989905</v>
      </c>
      <c r="AA3349">
        <v>10.150908658005648</v>
      </c>
      <c r="AB3349">
        <v>2.7665405906312261</v>
      </c>
      <c r="AC3349">
        <v>-32.896170639948217</v>
      </c>
      <c r="AD3349">
        <v>0.55767645399494181</v>
      </c>
      <c r="AE3349">
        <v>0.55112736093422787</v>
      </c>
      <c r="AF3349">
        <v>116.88</v>
      </c>
      <c r="AG3349">
        <v>0</v>
      </c>
      <c r="AH3349">
        <v>0</v>
      </c>
      <c r="AI3349">
        <v>26.88</v>
      </c>
      <c r="AJ3349">
        <v>1331</v>
      </c>
      <c r="AK3349">
        <v>127.88</v>
      </c>
      <c r="AL3349">
        <v>1162</v>
      </c>
      <c r="AM3349">
        <v>0</v>
      </c>
      <c r="AN3349">
        <v>144</v>
      </c>
      <c r="AO3349">
        <v>85</v>
      </c>
      <c r="AP3349">
        <v>13</v>
      </c>
    </row>
    <row r="3350" spans="1:42">
      <c r="A3350">
        <v>13</v>
      </c>
      <c r="B3350">
        <v>31</v>
      </c>
      <c r="C3350">
        <v>2020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99</v>
      </c>
      <c r="M3350">
        <v>99</v>
      </c>
      <c r="N3350">
        <v>99</v>
      </c>
      <c r="O3350">
        <v>1</v>
      </c>
      <c r="P3350">
        <v>9999</v>
      </c>
      <c r="Q3350">
        <v>288</v>
      </c>
      <c r="R3350">
        <v>176983</v>
      </c>
      <c r="S3350">
        <v>176983</v>
      </c>
      <c r="T3350">
        <v>16.127661978834123</v>
      </c>
      <c r="U3350">
        <v>60.889859478028953</v>
      </c>
      <c r="V3350">
        <v>89.398546514333589</v>
      </c>
      <c r="W3350">
        <v>82.514858432731501</v>
      </c>
      <c r="X3350">
        <v>1.9222185181627609</v>
      </c>
      <c r="Y3350">
        <v>3.8444370363255218</v>
      </c>
      <c r="Z3350">
        <v>37.55558443466321</v>
      </c>
      <c r="AA3350">
        <v>9.570645720857577</v>
      </c>
      <c r="AB3350">
        <v>3.5279814685498776</v>
      </c>
      <c r="AC3350">
        <v>-7.2022848476586772</v>
      </c>
      <c r="AD3350">
        <v>11.723831332419664</v>
      </c>
      <c r="AE3350">
        <v>11.862427920032822</v>
      </c>
      <c r="AF3350">
        <v>3230</v>
      </c>
      <c r="AG3350">
        <v>0</v>
      </c>
      <c r="AH3350">
        <v>0</v>
      </c>
      <c r="AI3350">
        <v>1473</v>
      </c>
      <c r="AJ3350">
        <v>9483</v>
      </c>
      <c r="AK3350">
        <v>2053</v>
      </c>
      <c r="AL3350">
        <v>14745</v>
      </c>
      <c r="AM3350">
        <v>2</v>
      </c>
      <c r="AN3350">
        <v>3697</v>
      </c>
      <c r="AO3350">
        <v>3025</v>
      </c>
      <c r="AP3350">
        <v>115</v>
      </c>
    </row>
    <row r="3351" spans="1:42">
      <c r="A3351">
        <v>13</v>
      </c>
      <c r="B3351">
        <v>32</v>
      </c>
      <c r="C3351">
        <v>2020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99</v>
      </c>
      <c r="M3351">
        <v>99</v>
      </c>
      <c r="N3351">
        <v>99</v>
      </c>
      <c r="O3351">
        <v>4</v>
      </c>
      <c r="P3351">
        <v>9999</v>
      </c>
      <c r="Q3351">
        <v>440</v>
      </c>
      <c r="R3351">
        <v>317478</v>
      </c>
      <c r="S3351">
        <v>317478</v>
      </c>
      <c r="T3351">
        <v>15.989955209494829</v>
      </c>
      <c r="U3351">
        <v>60.560983753204944</v>
      </c>
      <c r="V3351">
        <v>89.791554746371332</v>
      </c>
      <c r="W3351">
        <v>82.87760503090081</v>
      </c>
      <c r="X3351">
        <v>1.2041779272894502</v>
      </c>
      <c r="Y3351">
        <v>2.4083558545789003</v>
      </c>
      <c r="Z3351">
        <v>33.156313193355125</v>
      </c>
      <c r="AA3351">
        <v>9.5175478031753613</v>
      </c>
      <c r="AB3351">
        <v>3.960363401792339</v>
      </c>
      <c r="AC3351">
        <v>-0.2418904976356458</v>
      </c>
      <c r="AD3351">
        <v>21.030599118299101</v>
      </c>
      <c r="AE3351">
        <v>21.372764645932275</v>
      </c>
      <c r="AF3351">
        <v>4189</v>
      </c>
      <c r="AG3351">
        <v>3</v>
      </c>
      <c r="AH3351">
        <v>0</v>
      </c>
      <c r="AI3351">
        <v>1932</v>
      </c>
      <c r="AJ3351">
        <v>12500</v>
      </c>
      <c r="AK3351">
        <v>3046</v>
      </c>
      <c r="AL3351">
        <v>14540.5</v>
      </c>
      <c r="AM3351">
        <v>3</v>
      </c>
      <c r="AN3351">
        <v>6431</v>
      </c>
      <c r="AO3351">
        <v>3414</v>
      </c>
      <c r="AP3351">
        <v>167</v>
      </c>
    </row>
    <row r="3352" spans="1:42">
      <c r="A3352">
        <v>13</v>
      </c>
      <c r="B3352">
        <v>33</v>
      </c>
      <c r="C3352">
        <v>2020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99</v>
      </c>
      <c r="M3352">
        <v>99</v>
      </c>
      <c r="N3352">
        <v>99</v>
      </c>
      <c r="O3352">
        <v>8</v>
      </c>
      <c r="P3352">
        <v>9999</v>
      </c>
      <c r="Q3352">
        <v>181</v>
      </c>
      <c r="R3352">
        <v>119388</v>
      </c>
      <c r="S3352">
        <v>119388</v>
      </c>
      <c r="T3352">
        <v>16.101191074479846</v>
      </c>
      <c r="U3352">
        <v>60.844247328039657</v>
      </c>
      <c r="V3352">
        <v>89.337493916700126</v>
      </c>
      <c r="W3352">
        <v>82.45850688511419</v>
      </c>
      <c r="X3352">
        <v>1.3870740777967632</v>
      </c>
      <c r="Y3352">
        <v>2.7741481555935263</v>
      </c>
      <c r="Z3352">
        <v>43.71377357858411</v>
      </c>
      <c r="AA3352">
        <v>10.015175380652794</v>
      </c>
      <c r="AB3352">
        <v>3.5683462945916409</v>
      </c>
      <c r="AC3352">
        <v>-8.4178556104593287</v>
      </c>
      <c r="AD3352">
        <v>7.9085831696542526</v>
      </c>
      <c r="AE3352">
        <v>7.9966118953814798</v>
      </c>
      <c r="AF3352">
        <v>2482</v>
      </c>
      <c r="AG3352">
        <v>2</v>
      </c>
      <c r="AH3352">
        <v>0</v>
      </c>
      <c r="AI3352">
        <v>970</v>
      </c>
      <c r="AJ3352">
        <v>6071</v>
      </c>
      <c r="AK3352">
        <v>1263</v>
      </c>
      <c r="AL3352">
        <v>10794</v>
      </c>
      <c r="AM3352">
        <v>0</v>
      </c>
      <c r="AN3352">
        <v>1860</v>
      </c>
      <c r="AO3352">
        <v>1826</v>
      </c>
      <c r="AP3352">
        <v>76</v>
      </c>
    </row>
    <row r="3353" spans="1:42">
      <c r="A3353">
        <v>13</v>
      </c>
      <c r="B3353">
        <v>34</v>
      </c>
      <c r="C3353">
        <v>2020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99</v>
      </c>
      <c r="M3353">
        <v>99</v>
      </c>
      <c r="N3353">
        <v>99</v>
      </c>
      <c r="O3353">
        <v>9</v>
      </c>
      <c r="P3353">
        <v>9999</v>
      </c>
      <c r="Q3353">
        <v>131</v>
      </c>
      <c r="R3353">
        <v>28867</v>
      </c>
      <c r="S3353">
        <v>28867</v>
      </c>
      <c r="T3353">
        <v>16.064502719368139</v>
      </c>
      <c r="U3353">
        <v>60.701700904146598</v>
      </c>
      <c r="V3353">
        <v>86.254981705051577</v>
      </c>
      <c r="W3353">
        <v>79.61334811376328</v>
      </c>
      <c r="X3353">
        <v>3.4641632313714625E-3</v>
      </c>
      <c r="Y3353">
        <v>6.928326462742925E-3</v>
      </c>
      <c r="Z3353">
        <v>54.837703952610248</v>
      </c>
      <c r="AA3353">
        <v>11.33103347572718</v>
      </c>
      <c r="AB3353">
        <v>4.4228561798377539</v>
      </c>
      <c r="AC3353">
        <v>4.7637687833910061</v>
      </c>
      <c r="AD3353">
        <v>1.9122279488592595</v>
      </c>
      <c r="AE3353">
        <v>1.8667983819975724</v>
      </c>
      <c r="AF3353">
        <v>641</v>
      </c>
      <c r="AG3353">
        <v>0</v>
      </c>
      <c r="AH3353">
        <v>0</v>
      </c>
      <c r="AI3353">
        <v>122</v>
      </c>
      <c r="AJ3353">
        <v>1188</v>
      </c>
      <c r="AK3353">
        <v>407</v>
      </c>
      <c r="AL3353">
        <v>1838</v>
      </c>
      <c r="AM3353">
        <v>0</v>
      </c>
      <c r="AN3353">
        <v>306</v>
      </c>
      <c r="AO3353">
        <v>353</v>
      </c>
      <c r="AP3353">
        <v>20</v>
      </c>
    </row>
    <row r="3354" spans="1:42">
      <c r="A3354">
        <v>13</v>
      </c>
      <c r="B3354">
        <v>35</v>
      </c>
      <c r="C3354">
        <v>2020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99</v>
      </c>
      <c r="M3354">
        <v>99</v>
      </c>
      <c r="N3354">
        <v>99</v>
      </c>
      <c r="O3354">
        <v>11</v>
      </c>
      <c r="P3354">
        <v>9999</v>
      </c>
      <c r="Q3354">
        <v>559</v>
      </c>
      <c r="R3354">
        <v>445615</v>
      </c>
      <c r="S3354">
        <v>445615</v>
      </c>
      <c r="T3354">
        <v>15.939380406853452</v>
      </c>
      <c r="U3354">
        <v>60.825091166141185</v>
      </c>
      <c r="V3354">
        <v>87.872343296021739</v>
      </c>
      <c r="W3354">
        <v>81.106172862224</v>
      </c>
      <c r="X3354">
        <v>0.55990036242047503</v>
      </c>
      <c r="Y3354">
        <v>1.1198007248409501</v>
      </c>
      <c r="Z3354">
        <v>34.712251607329193</v>
      </c>
      <c r="AA3354">
        <v>11.125598148599757</v>
      </c>
      <c r="AB3354">
        <v>3.5515731117025782</v>
      </c>
      <c r="AC3354">
        <v>-2.3754985760378795</v>
      </c>
      <c r="AD3354">
        <v>29.518739648419256</v>
      </c>
      <c r="AE3354">
        <v>29.35780526751282</v>
      </c>
      <c r="AF3354">
        <v>9092</v>
      </c>
      <c r="AG3354">
        <v>1</v>
      </c>
      <c r="AH3354">
        <v>1</v>
      </c>
      <c r="AI3354">
        <v>2111</v>
      </c>
      <c r="AJ3354">
        <v>43071</v>
      </c>
      <c r="AK3354">
        <v>12942</v>
      </c>
      <c r="AL3354">
        <v>52145</v>
      </c>
      <c r="AM3354">
        <v>33</v>
      </c>
      <c r="AN3354">
        <v>9026</v>
      </c>
      <c r="AO3354">
        <v>4171</v>
      </c>
      <c r="AP3354">
        <v>241</v>
      </c>
    </row>
    <row r="3355" spans="1:42">
      <c r="A3355">
        <v>13</v>
      </c>
      <c r="B3355">
        <v>36</v>
      </c>
      <c r="C3355">
        <v>2020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99</v>
      </c>
      <c r="M3355">
        <v>99</v>
      </c>
      <c r="N3355">
        <v>99</v>
      </c>
      <c r="O3355">
        <v>14</v>
      </c>
      <c r="P3355">
        <v>9999</v>
      </c>
      <c r="Q3355">
        <v>164</v>
      </c>
      <c r="R3355">
        <v>49585</v>
      </c>
      <c r="S3355">
        <v>49585</v>
      </c>
      <c r="T3355">
        <v>16.089321367348997</v>
      </c>
      <c r="U3355">
        <v>60.769002722597584</v>
      </c>
      <c r="V3355">
        <v>87.705691803178894</v>
      </c>
      <c r="W3355">
        <v>80.952353534335018</v>
      </c>
      <c r="X3355">
        <v>1.0890390238983565</v>
      </c>
      <c r="Y3355">
        <v>2.178078047796713</v>
      </c>
      <c r="Z3355">
        <v>56.958757688817201</v>
      </c>
      <c r="AA3355">
        <v>10.19170595801668</v>
      </c>
      <c r="AB3355">
        <v>3.5040251338199155</v>
      </c>
      <c r="AC3355">
        <v>-11.284777967386171</v>
      </c>
      <c r="AD3355">
        <v>3.2846441557552359</v>
      </c>
      <c r="AE3355">
        <v>3.2605410497618457</v>
      </c>
      <c r="AF3355">
        <v>1078</v>
      </c>
      <c r="AG3355">
        <v>2</v>
      </c>
      <c r="AH3355">
        <v>0</v>
      </c>
      <c r="AI3355">
        <v>246</v>
      </c>
      <c r="AJ3355">
        <v>3739</v>
      </c>
      <c r="AK3355">
        <v>1168</v>
      </c>
      <c r="AL3355">
        <v>3422</v>
      </c>
      <c r="AM3355">
        <v>3</v>
      </c>
      <c r="AN3355">
        <v>1834</v>
      </c>
      <c r="AO3355">
        <v>510</v>
      </c>
      <c r="AP3355">
        <v>60</v>
      </c>
    </row>
    <row r="3356" spans="1:42">
      <c r="A3356">
        <v>13</v>
      </c>
      <c r="B3356">
        <v>37</v>
      </c>
      <c r="C3356">
        <v>2020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99</v>
      </c>
      <c r="M3356">
        <v>99</v>
      </c>
      <c r="N3356">
        <v>99</v>
      </c>
      <c r="O3356">
        <v>15</v>
      </c>
      <c r="P3356">
        <v>9999</v>
      </c>
      <c r="Q3356">
        <v>55</v>
      </c>
      <c r="R3356">
        <v>28282</v>
      </c>
      <c r="S3356">
        <v>28282</v>
      </c>
      <c r="T3356">
        <v>16.028039035428897</v>
      </c>
      <c r="U3356">
        <v>60.590021922070591</v>
      </c>
      <c r="V3356">
        <v>87.985091413723694</v>
      </c>
      <c r="W3356">
        <v>81.210239374867228</v>
      </c>
      <c r="X3356">
        <v>2.9913018881267242</v>
      </c>
      <c r="Y3356">
        <v>5.9826037762534483</v>
      </c>
      <c r="Z3356">
        <v>60.218513542182322</v>
      </c>
      <c r="AA3356">
        <v>10.519191471377541</v>
      </c>
      <c r="AB3356">
        <v>4.1740359779113003</v>
      </c>
      <c r="AC3356">
        <v>-1.009031300626134</v>
      </c>
      <c r="AD3356">
        <v>1.8734759708191904</v>
      </c>
      <c r="AE3356">
        <v>1.8656526258329664</v>
      </c>
      <c r="AF3356">
        <v>741</v>
      </c>
      <c r="AG3356">
        <v>1</v>
      </c>
      <c r="AH3356">
        <v>0</v>
      </c>
      <c r="AI3356">
        <v>283</v>
      </c>
      <c r="AJ3356">
        <v>1429</v>
      </c>
      <c r="AK3356">
        <v>361</v>
      </c>
      <c r="AL3356">
        <v>610</v>
      </c>
      <c r="AM3356">
        <v>0</v>
      </c>
      <c r="AN3356">
        <v>1079</v>
      </c>
      <c r="AO3356">
        <v>366</v>
      </c>
      <c r="AP3356">
        <v>14</v>
      </c>
    </row>
    <row r="3357" spans="1:42">
      <c r="A3357">
        <v>13</v>
      </c>
      <c r="B3357">
        <v>38</v>
      </c>
      <c r="C3357">
        <v>2020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99</v>
      </c>
      <c r="M3357">
        <v>99</v>
      </c>
      <c r="N3357">
        <v>99</v>
      </c>
      <c r="O3357">
        <v>16</v>
      </c>
      <c r="P3357">
        <v>9999</v>
      </c>
      <c r="Q3357">
        <v>336</v>
      </c>
      <c r="R3357">
        <v>262431</v>
      </c>
      <c r="S3357">
        <v>262431</v>
      </c>
      <c r="T3357">
        <v>16.125080497349781</v>
      </c>
      <c r="U3357">
        <v>60.92936429004196</v>
      </c>
      <c r="V3357">
        <v>87.356845257820012</v>
      </c>
      <c r="W3357">
        <v>80.63036817296711</v>
      </c>
      <c r="X3357">
        <v>2.1491363444105298</v>
      </c>
      <c r="Y3357">
        <v>4.2982726888210596</v>
      </c>
      <c r="Z3357">
        <v>68.005304251403217</v>
      </c>
      <c r="AA3357">
        <v>9.7811279797578727</v>
      </c>
      <c r="AB3357">
        <v>3.629952017475488</v>
      </c>
      <c r="AC3357">
        <v>-12.160095311762738</v>
      </c>
      <c r="AD3357">
        <v>17.384137348774875</v>
      </c>
      <c r="AE3357">
        <v>17.18793305011658</v>
      </c>
      <c r="AF3357">
        <v>4840</v>
      </c>
      <c r="AG3357">
        <v>0</v>
      </c>
      <c r="AH3357">
        <v>0</v>
      </c>
      <c r="AI3357">
        <v>1680</v>
      </c>
      <c r="AJ3357">
        <v>10616</v>
      </c>
      <c r="AK3357">
        <v>1943</v>
      </c>
      <c r="AL3357">
        <v>18526</v>
      </c>
      <c r="AM3357">
        <v>0</v>
      </c>
      <c r="AN3357">
        <v>4837</v>
      </c>
      <c r="AO3357">
        <v>5347</v>
      </c>
      <c r="AP3357">
        <v>178</v>
      </c>
    </row>
    <row r="3358" spans="1:42">
      <c r="A3358">
        <v>13</v>
      </c>
      <c r="B3358">
        <v>39</v>
      </c>
      <c r="C3358">
        <v>2020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99</v>
      </c>
      <c r="M3358">
        <v>99</v>
      </c>
      <c r="N3358">
        <v>99</v>
      </c>
      <c r="O3358">
        <v>18</v>
      </c>
      <c r="P3358">
        <v>9999</v>
      </c>
      <c r="Q3358">
        <v>112</v>
      </c>
      <c r="R3358">
        <v>72620.479999999996</v>
      </c>
      <c r="S3358">
        <v>72620.479999999996</v>
      </c>
      <c r="T3358">
        <v>16.075522497234939</v>
      </c>
      <c r="U3358">
        <v>60.729328833959762</v>
      </c>
      <c r="V3358">
        <v>86.022795735120411</v>
      </c>
      <c r="W3358">
        <v>79.399040463517281</v>
      </c>
      <c r="X3358">
        <v>3.4081294973539142</v>
      </c>
      <c r="Y3358">
        <v>6.8162589947078285</v>
      </c>
      <c r="Z3358">
        <v>61.003452469606358</v>
      </c>
      <c r="AA3358">
        <v>11.189822709919316</v>
      </c>
      <c r="AB3358">
        <v>4.9236522552446687</v>
      </c>
      <c r="AC3358">
        <v>6.21609705767339</v>
      </c>
      <c r="AD3358">
        <v>4.8105764892636884</v>
      </c>
      <c r="AE3358">
        <v>4.6836479583703872</v>
      </c>
      <c r="AF3358">
        <v>1438.91</v>
      </c>
      <c r="AG3358">
        <v>1</v>
      </c>
      <c r="AH3358">
        <v>0</v>
      </c>
      <c r="AI3358">
        <v>566</v>
      </c>
      <c r="AJ3358">
        <v>7554.8900000000012</v>
      </c>
      <c r="AK3358">
        <v>1237.8899999999999</v>
      </c>
      <c r="AL3358">
        <v>6129.89</v>
      </c>
      <c r="AM3358">
        <v>1</v>
      </c>
      <c r="AN3358">
        <v>1684</v>
      </c>
      <c r="AO3358">
        <v>1376</v>
      </c>
      <c r="AP3358">
        <v>48</v>
      </c>
    </row>
    <row r="3359" spans="1:42">
      <c r="A3359">
        <v>13</v>
      </c>
      <c r="B3359">
        <v>40</v>
      </c>
      <c r="C3359">
        <v>2020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99</v>
      </c>
      <c r="M3359">
        <v>99</v>
      </c>
      <c r="N3359">
        <v>99</v>
      </c>
      <c r="O3359">
        <v>54</v>
      </c>
      <c r="P3359">
        <v>9999</v>
      </c>
      <c r="Q3359">
        <v>44</v>
      </c>
      <c r="R3359">
        <v>7472.88</v>
      </c>
      <c r="S3359">
        <v>7472.88</v>
      </c>
      <c r="T3359">
        <v>15.567754333001465</v>
      </c>
      <c r="U3359">
        <v>59.720172142467185</v>
      </c>
      <c r="V3359">
        <v>87.51201730796231</v>
      </c>
      <c r="W3359">
        <v>80.773591975249118</v>
      </c>
      <c r="X3359">
        <v>0</v>
      </c>
      <c r="Y3359">
        <v>0</v>
      </c>
      <c r="Z3359">
        <v>20.059200736529963</v>
      </c>
      <c r="AA3359">
        <v>9.9905359604820294</v>
      </c>
      <c r="AB3359">
        <v>4.347910020087018</v>
      </c>
      <c r="AC3359">
        <v>-2.3933975429867158</v>
      </c>
      <c r="AD3359">
        <v>0.49502372932661481</v>
      </c>
      <c r="AE3359">
        <v>0.49030608121849761</v>
      </c>
      <c r="AF3359">
        <v>107.88</v>
      </c>
      <c r="AG3359">
        <v>0</v>
      </c>
      <c r="AH3359">
        <v>0</v>
      </c>
      <c r="AI3359">
        <v>28</v>
      </c>
      <c r="AJ3359">
        <v>1137</v>
      </c>
      <c r="AK3359">
        <v>139</v>
      </c>
      <c r="AL3359">
        <v>1029</v>
      </c>
      <c r="AM3359">
        <v>0</v>
      </c>
      <c r="AN3359">
        <v>166</v>
      </c>
      <c r="AO3359">
        <v>119</v>
      </c>
      <c r="AP3359">
        <v>9</v>
      </c>
    </row>
    <row r="3360" spans="1:42">
      <c r="A3360">
        <v>13</v>
      </c>
      <c r="B3360">
        <v>41</v>
      </c>
      <c r="C3360">
        <v>2019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99</v>
      </c>
      <c r="M3360">
        <v>99</v>
      </c>
      <c r="N3360">
        <v>99</v>
      </c>
      <c r="O3360">
        <v>1</v>
      </c>
      <c r="P3360">
        <v>9999</v>
      </c>
      <c r="Q3360">
        <v>297</v>
      </c>
      <c r="R3360">
        <v>187946</v>
      </c>
      <c r="S3360">
        <v>185214</v>
      </c>
      <c r="T3360">
        <v>15.861837974737425</v>
      </c>
      <c r="U3360">
        <v>60.885554007796394</v>
      </c>
      <c r="V3360">
        <v>87.517123964981437</v>
      </c>
      <c r="W3360">
        <v>80.430152958200139</v>
      </c>
      <c r="X3360">
        <v>1.8196716078022404</v>
      </c>
      <c r="Y3360">
        <v>3.6393432156044807</v>
      </c>
      <c r="Z3360">
        <v>66.486118353143979</v>
      </c>
      <c r="AA3360">
        <v>8.8680842056754141</v>
      </c>
      <c r="AB3360">
        <v>2.6313693177089226</v>
      </c>
      <c r="AC3360">
        <v>-26.776735777534824</v>
      </c>
      <c r="AD3360">
        <v>12.048021313175733</v>
      </c>
      <c r="AE3360">
        <v>12.137570134010391</v>
      </c>
      <c r="AF3360">
        <v>3621</v>
      </c>
      <c r="AG3360">
        <v>1</v>
      </c>
      <c r="AH3360">
        <v>0</v>
      </c>
      <c r="AI3360">
        <v>1299</v>
      </c>
      <c r="AJ3360">
        <v>9845</v>
      </c>
      <c r="AK3360">
        <v>3031</v>
      </c>
      <c r="AL3360">
        <v>14174</v>
      </c>
      <c r="AM3360">
        <v>5</v>
      </c>
      <c r="AN3360">
        <v>4211</v>
      </c>
      <c r="AO3360">
        <v>3813</v>
      </c>
      <c r="AP3360">
        <v>133</v>
      </c>
    </row>
    <row r="3361" spans="1:42">
      <c r="A3361">
        <v>13</v>
      </c>
      <c r="B3361">
        <v>42</v>
      </c>
      <c r="C3361">
        <v>2019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99</v>
      </c>
      <c r="M3361">
        <v>99</v>
      </c>
      <c r="N3361">
        <v>99</v>
      </c>
      <c r="O3361">
        <v>4</v>
      </c>
      <c r="P3361">
        <v>9999</v>
      </c>
      <c r="Q3361">
        <v>455</v>
      </c>
      <c r="R3361">
        <v>327517</v>
      </c>
      <c r="S3361">
        <v>326444</v>
      </c>
      <c r="T3361">
        <v>15.930101338251141</v>
      </c>
      <c r="U3361">
        <v>60.631857225128982</v>
      </c>
      <c r="V3361">
        <v>87.922762852230889</v>
      </c>
      <c r="W3361">
        <v>81.057569138964084</v>
      </c>
      <c r="X3361">
        <v>0.85797073129028412</v>
      </c>
      <c r="Y3361">
        <v>1.7159414625805685</v>
      </c>
      <c r="Z3361">
        <v>57.592430316594246</v>
      </c>
      <c r="AA3361">
        <v>8.8375852868776406</v>
      </c>
      <c r="AB3361">
        <v>2.6597732195247894</v>
      </c>
      <c r="AC3361">
        <v>-27.267095276136281</v>
      </c>
      <c r="AD3361">
        <v>20.995029404336218</v>
      </c>
      <c r="AE3361">
        <v>21.559630467663887</v>
      </c>
      <c r="AF3361">
        <v>3316</v>
      </c>
      <c r="AG3361">
        <v>5</v>
      </c>
      <c r="AH3361">
        <v>0</v>
      </c>
      <c r="AI3361">
        <v>1509</v>
      </c>
      <c r="AJ3361">
        <v>13457.5</v>
      </c>
      <c r="AK3361">
        <v>4236</v>
      </c>
      <c r="AL3361">
        <v>15875.5</v>
      </c>
      <c r="AM3361">
        <v>10</v>
      </c>
      <c r="AN3361">
        <v>6415</v>
      </c>
      <c r="AO3361">
        <v>3098</v>
      </c>
      <c r="AP3361">
        <v>178</v>
      </c>
    </row>
    <row r="3362" spans="1:42">
      <c r="A3362">
        <v>13</v>
      </c>
      <c r="B3362">
        <v>43</v>
      </c>
      <c r="C3362">
        <v>2019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99</v>
      </c>
      <c r="M3362">
        <v>99</v>
      </c>
      <c r="N3362">
        <v>99</v>
      </c>
      <c r="O3362">
        <v>8</v>
      </c>
      <c r="P3362">
        <v>9999</v>
      </c>
      <c r="Q3362">
        <v>178</v>
      </c>
      <c r="R3362">
        <v>121974</v>
      </c>
      <c r="S3362">
        <v>121622</v>
      </c>
      <c r="T3362">
        <v>15.936855395412133</v>
      </c>
      <c r="U3362">
        <v>60.663876601272811</v>
      </c>
      <c r="V3362">
        <v>87.543899002705885</v>
      </c>
      <c r="W3362">
        <v>80.714765831839003</v>
      </c>
      <c r="X3362">
        <v>0.71080722121107798</v>
      </c>
      <c r="Y3362">
        <v>1.421614442422156</v>
      </c>
      <c r="Z3362">
        <v>66.71749717152835</v>
      </c>
      <c r="AA3362">
        <v>9.1977291625986641</v>
      </c>
      <c r="AB3362">
        <v>2.6919223920535158</v>
      </c>
      <c r="AC3362">
        <v>-26.297955004138259</v>
      </c>
      <c r="AD3362">
        <v>7.8189764701206563</v>
      </c>
      <c r="AE3362">
        <v>7.9984195072463757</v>
      </c>
      <c r="AF3362">
        <v>2968</v>
      </c>
      <c r="AG3362">
        <v>2</v>
      </c>
      <c r="AH3362">
        <v>0</v>
      </c>
      <c r="AI3362">
        <v>760</v>
      </c>
      <c r="AJ3362">
        <v>6998</v>
      </c>
      <c r="AK3362">
        <v>1770</v>
      </c>
      <c r="AL3362">
        <v>10411</v>
      </c>
      <c r="AM3362">
        <v>5</v>
      </c>
      <c r="AN3362">
        <v>2027</v>
      </c>
      <c r="AO3362">
        <v>2243</v>
      </c>
      <c r="AP3362">
        <v>81</v>
      </c>
    </row>
    <row r="3363" spans="1:42">
      <c r="A3363">
        <v>13</v>
      </c>
      <c r="B3363">
        <v>44</v>
      </c>
      <c r="C3363">
        <v>2019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99</v>
      </c>
      <c r="M3363">
        <v>99</v>
      </c>
      <c r="N3363">
        <v>99</v>
      </c>
      <c r="O3363">
        <v>9</v>
      </c>
      <c r="P3363">
        <v>9999</v>
      </c>
      <c r="Q3363">
        <v>101</v>
      </c>
      <c r="R3363">
        <v>30138</v>
      </c>
      <c r="S3363">
        <v>29668</v>
      </c>
      <c r="T3363">
        <v>15.705421726723738</v>
      </c>
      <c r="U3363">
        <v>60.526358365916145</v>
      </c>
      <c r="V3363">
        <v>86.297641899351859</v>
      </c>
      <c r="W3363">
        <v>79.241627342591741</v>
      </c>
      <c r="X3363">
        <v>0</v>
      </c>
      <c r="Y3363">
        <v>0</v>
      </c>
      <c r="Z3363">
        <v>88.028402681000756</v>
      </c>
      <c r="AA3363">
        <v>9.8563052104169113</v>
      </c>
      <c r="AB3363">
        <v>2.595229466180335</v>
      </c>
      <c r="AC3363">
        <v>-24.018385613091905</v>
      </c>
      <c r="AD3363">
        <v>1.9319552761776799</v>
      </c>
      <c r="AE3363">
        <v>1.9154935890866212</v>
      </c>
      <c r="AF3363">
        <v>818</v>
      </c>
      <c r="AG3363">
        <v>0</v>
      </c>
      <c r="AH3363">
        <v>0</v>
      </c>
      <c r="AI3363">
        <v>123</v>
      </c>
      <c r="AJ3363">
        <v>2224</v>
      </c>
      <c r="AK3363">
        <v>360</v>
      </c>
      <c r="AL3363">
        <v>1446</v>
      </c>
      <c r="AM3363">
        <v>2</v>
      </c>
      <c r="AN3363">
        <v>285</v>
      </c>
      <c r="AO3363">
        <v>550</v>
      </c>
      <c r="AP3363">
        <v>21</v>
      </c>
    </row>
    <row r="3364" spans="1:42">
      <c r="A3364">
        <v>13</v>
      </c>
      <c r="B3364">
        <v>45</v>
      </c>
      <c r="C3364">
        <v>2019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99</v>
      </c>
      <c r="M3364">
        <v>99</v>
      </c>
      <c r="N3364">
        <v>99</v>
      </c>
      <c r="O3364">
        <v>11</v>
      </c>
      <c r="P3364">
        <v>9999</v>
      </c>
      <c r="Q3364">
        <v>584</v>
      </c>
      <c r="R3364">
        <v>453239</v>
      </c>
      <c r="S3364">
        <v>444404</v>
      </c>
      <c r="T3364">
        <v>15.728064001553264</v>
      </c>
      <c r="U3364">
        <v>60.79670750038251</v>
      </c>
      <c r="V3364">
        <v>87.230645467070801</v>
      </c>
      <c r="W3364">
        <v>79.951206919829829</v>
      </c>
      <c r="X3364">
        <v>0.60961214723357893</v>
      </c>
      <c r="Y3364">
        <v>1.2192242944671579</v>
      </c>
      <c r="Z3364">
        <v>47.225194654475885</v>
      </c>
      <c r="AA3364">
        <v>9.1296655338501527</v>
      </c>
      <c r="AB3364">
        <v>2.6787606116353166</v>
      </c>
      <c r="AC3364">
        <v>-24.217878988969527</v>
      </c>
      <c r="AD3364">
        <v>29.054266289053544</v>
      </c>
      <c r="AE3364">
        <v>28.94956417897119</v>
      </c>
      <c r="AF3364">
        <v>8720</v>
      </c>
      <c r="AG3364">
        <v>3</v>
      </c>
      <c r="AH3364">
        <v>12</v>
      </c>
      <c r="AI3364">
        <v>1790</v>
      </c>
      <c r="AJ3364">
        <v>39894</v>
      </c>
      <c r="AK3364">
        <v>11127</v>
      </c>
      <c r="AL3364">
        <v>48931</v>
      </c>
      <c r="AM3364">
        <v>29</v>
      </c>
      <c r="AN3364">
        <v>8940</v>
      </c>
      <c r="AO3364">
        <v>4222</v>
      </c>
      <c r="AP3364">
        <v>253</v>
      </c>
    </row>
    <row r="3365" spans="1:42">
      <c r="A3365">
        <v>13</v>
      </c>
      <c r="B3365">
        <v>46</v>
      </c>
      <c r="C3365">
        <v>2019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99</v>
      </c>
      <c r="M3365">
        <v>99</v>
      </c>
      <c r="N3365">
        <v>99</v>
      </c>
      <c r="O3365">
        <v>14</v>
      </c>
      <c r="P3365">
        <v>9999</v>
      </c>
      <c r="Q3365">
        <v>170</v>
      </c>
      <c r="R3365">
        <v>53602</v>
      </c>
      <c r="S3365">
        <v>53284</v>
      </c>
      <c r="T3365">
        <v>15.98082161113391</v>
      </c>
      <c r="U3365">
        <v>60.83274528939269</v>
      </c>
      <c r="V3365">
        <v>84.319408304795019</v>
      </c>
      <c r="W3365">
        <v>77.588038247879027</v>
      </c>
      <c r="X3365">
        <v>0.45707249729487698</v>
      </c>
      <c r="Y3365">
        <v>0.91414499458975396</v>
      </c>
      <c r="Z3365">
        <v>65.84642364090891</v>
      </c>
      <c r="AA3365">
        <v>10.029285200492156</v>
      </c>
      <c r="AB3365">
        <v>2.699614428407223</v>
      </c>
      <c r="AC3365">
        <v>-30.68068738900158</v>
      </c>
      <c r="AD3365">
        <v>3.4360829090741256</v>
      </c>
      <c r="AE3365">
        <v>3.3684541280882399</v>
      </c>
      <c r="AF3365">
        <v>1206</v>
      </c>
      <c r="AG3365">
        <v>5</v>
      </c>
      <c r="AH3365">
        <v>0</v>
      </c>
      <c r="AI3365">
        <v>222</v>
      </c>
      <c r="AJ3365">
        <v>3326</v>
      </c>
      <c r="AK3365">
        <v>1073</v>
      </c>
      <c r="AL3365">
        <v>2772</v>
      </c>
      <c r="AM3365">
        <v>3</v>
      </c>
      <c r="AN3365">
        <v>2025</v>
      </c>
      <c r="AO3365">
        <v>826</v>
      </c>
      <c r="AP3365">
        <v>63</v>
      </c>
    </row>
    <row r="3366" spans="1:42">
      <c r="A3366">
        <v>13</v>
      </c>
      <c r="B3366">
        <v>47</v>
      </c>
      <c r="C3366">
        <v>2019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99</v>
      </c>
      <c r="M3366">
        <v>99</v>
      </c>
      <c r="N3366">
        <v>99</v>
      </c>
      <c r="O3366">
        <v>15</v>
      </c>
      <c r="P3366">
        <v>9999</v>
      </c>
      <c r="Q3366">
        <v>59</v>
      </c>
      <c r="R3366">
        <v>30059</v>
      </c>
      <c r="S3366">
        <v>30012</v>
      </c>
      <c r="T3366">
        <v>16.008316976612662</v>
      </c>
      <c r="U3366">
        <v>60.78828468612555</v>
      </c>
      <c r="V3366">
        <v>85.325286281297792</v>
      </c>
      <c r="W3366">
        <v>78.698585232573294</v>
      </c>
      <c r="X3366">
        <v>3.073954556039789</v>
      </c>
      <c r="Y3366">
        <v>6.1479091120795779</v>
      </c>
      <c r="Z3366">
        <v>95.824877740443782</v>
      </c>
      <c r="AA3366">
        <v>9.9464397067074088</v>
      </c>
      <c r="AB3366">
        <v>2.7059619000642781</v>
      </c>
      <c r="AC3366">
        <v>-26.430675256763045</v>
      </c>
      <c r="AD3366">
        <v>1.9268910892104611</v>
      </c>
      <c r="AE3366">
        <v>1.9244246426818323</v>
      </c>
      <c r="AF3366">
        <v>850</v>
      </c>
      <c r="AG3366">
        <v>1</v>
      </c>
      <c r="AH3366">
        <v>0</v>
      </c>
      <c r="AI3366">
        <v>205</v>
      </c>
      <c r="AJ3366">
        <v>1592</v>
      </c>
      <c r="AK3366">
        <v>418</v>
      </c>
      <c r="AL3366">
        <v>901</v>
      </c>
      <c r="AM3366">
        <v>1</v>
      </c>
      <c r="AN3366">
        <v>1208</v>
      </c>
      <c r="AO3366">
        <v>659</v>
      </c>
      <c r="AP3366">
        <v>18</v>
      </c>
    </row>
    <row r="3367" spans="1:42">
      <c r="A3367">
        <v>13</v>
      </c>
      <c r="B3367">
        <v>48</v>
      </c>
      <c r="C3367">
        <v>2019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99</v>
      </c>
      <c r="M3367">
        <v>99</v>
      </c>
      <c r="N3367">
        <v>99</v>
      </c>
      <c r="O3367">
        <v>16</v>
      </c>
      <c r="P3367">
        <v>9999</v>
      </c>
      <c r="Q3367">
        <v>359</v>
      </c>
      <c r="R3367">
        <v>269498</v>
      </c>
      <c r="S3367">
        <v>265870</v>
      </c>
      <c r="T3367">
        <v>15.904726565688796</v>
      </c>
      <c r="U3367">
        <v>61.125629066837185</v>
      </c>
      <c r="V3367">
        <v>84.67112345369226</v>
      </c>
      <c r="W3367">
        <v>77.761451837362685</v>
      </c>
      <c r="X3367">
        <v>2.4842484916400123</v>
      </c>
      <c r="Y3367">
        <v>4.9684969832800245</v>
      </c>
      <c r="Z3367">
        <v>68.614980445123891</v>
      </c>
      <c r="AA3367">
        <v>9.6618330270935715</v>
      </c>
      <c r="AB3367">
        <v>2.8411902293763993</v>
      </c>
      <c r="AC3367">
        <v>-31.792696527099174</v>
      </c>
      <c r="AD3367">
        <v>17.275800750525331</v>
      </c>
      <c r="AE3367">
        <v>16.845066997682988</v>
      </c>
      <c r="AF3367">
        <v>6012</v>
      </c>
      <c r="AG3367">
        <v>0</v>
      </c>
      <c r="AH3367">
        <v>0</v>
      </c>
      <c r="AI3367">
        <v>2214</v>
      </c>
      <c r="AJ3367">
        <v>12372</v>
      </c>
      <c r="AK3367">
        <v>3292</v>
      </c>
      <c r="AL3367">
        <v>20743</v>
      </c>
      <c r="AM3367">
        <v>0</v>
      </c>
      <c r="AN3367">
        <v>5302</v>
      </c>
      <c r="AO3367">
        <v>5744</v>
      </c>
      <c r="AP3367">
        <v>192</v>
      </c>
    </row>
    <row r="3368" spans="1:42">
      <c r="A3368">
        <v>13</v>
      </c>
      <c r="B3368">
        <v>49</v>
      </c>
      <c r="C3368">
        <v>2019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99</v>
      </c>
      <c r="M3368">
        <v>99</v>
      </c>
      <c r="N3368">
        <v>99</v>
      </c>
      <c r="O3368">
        <v>18</v>
      </c>
      <c r="P3368">
        <v>9999</v>
      </c>
      <c r="Q3368">
        <v>111</v>
      </c>
      <c r="R3368">
        <v>78092</v>
      </c>
      <c r="S3368">
        <v>76711</v>
      </c>
      <c r="T3368">
        <v>15.76089740306305</v>
      </c>
      <c r="U3368">
        <v>60.911668469971694</v>
      </c>
      <c r="V3368">
        <v>83.651721458032554</v>
      </c>
      <c r="W3368">
        <v>76.714869445060359</v>
      </c>
      <c r="X3368">
        <v>3.0937868155508874</v>
      </c>
      <c r="Y3368">
        <v>6.1875736311017748</v>
      </c>
      <c r="Z3368">
        <v>87.658146801208844</v>
      </c>
      <c r="AA3368">
        <v>10.924660029731482</v>
      </c>
      <c r="AB3368">
        <v>2.7848728898436841</v>
      </c>
      <c r="AC3368">
        <v>-33.195982603030053</v>
      </c>
      <c r="AD3368">
        <v>5.0059808689119194</v>
      </c>
      <c r="AE3368">
        <v>4.7948634219024049</v>
      </c>
      <c r="AF3368">
        <v>1696</v>
      </c>
      <c r="AG3368">
        <v>1</v>
      </c>
      <c r="AH3368">
        <v>0</v>
      </c>
      <c r="AI3368">
        <v>433</v>
      </c>
      <c r="AJ3368">
        <v>9155</v>
      </c>
      <c r="AK3368">
        <v>1730</v>
      </c>
      <c r="AL3368">
        <v>8675</v>
      </c>
      <c r="AM3368">
        <v>1</v>
      </c>
      <c r="AN3368">
        <v>2611</v>
      </c>
      <c r="AO3368">
        <v>1753</v>
      </c>
      <c r="AP3368">
        <v>49</v>
      </c>
    </row>
    <row r="3369" spans="1:42">
      <c r="A3369">
        <v>13</v>
      </c>
      <c r="B3369">
        <v>50</v>
      </c>
      <c r="C3369">
        <v>2019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99</v>
      </c>
      <c r="M3369">
        <v>99</v>
      </c>
      <c r="N3369">
        <v>99</v>
      </c>
      <c r="O3369">
        <v>54</v>
      </c>
      <c r="P3369">
        <v>9999</v>
      </c>
      <c r="Q3369">
        <v>34</v>
      </c>
      <c r="R3369">
        <v>7866</v>
      </c>
      <c r="S3369">
        <v>7837</v>
      </c>
      <c r="T3369">
        <v>15.855326722603611</v>
      </c>
      <c r="U3369">
        <v>60.632002041597552</v>
      </c>
      <c r="V3369">
        <v>85.416573409104245</v>
      </c>
      <c r="W3369">
        <v>78.764469822636414</v>
      </c>
      <c r="X3369">
        <v>0</v>
      </c>
      <c r="Y3369">
        <v>0</v>
      </c>
      <c r="Z3369">
        <v>69.806763285024147</v>
      </c>
      <c r="AA3369">
        <v>9.7315200598225466</v>
      </c>
      <c r="AB3369">
        <v>2.8597137490575739</v>
      </c>
      <c r="AC3369">
        <v>-26.575659080306504</v>
      </c>
      <c r="AD3369">
        <v>0.50423917321698963</v>
      </c>
      <c r="AE3369">
        <v>0.50294355523685219</v>
      </c>
      <c r="AF3369">
        <v>136</v>
      </c>
      <c r="AG3369">
        <v>0</v>
      </c>
      <c r="AH3369">
        <v>0</v>
      </c>
      <c r="AI3369">
        <v>35</v>
      </c>
      <c r="AJ3369">
        <v>1181</v>
      </c>
      <c r="AK3369">
        <v>184</v>
      </c>
      <c r="AL3369">
        <v>1602</v>
      </c>
      <c r="AM3369">
        <v>0</v>
      </c>
      <c r="AN3369">
        <v>197</v>
      </c>
      <c r="AO3369">
        <v>236</v>
      </c>
      <c r="AP3369">
        <v>9</v>
      </c>
    </row>
    <row r="3370" spans="1:42">
      <c r="A3370">
        <v>13</v>
      </c>
      <c r="B3370">
        <v>51</v>
      </c>
      <c r="C3370">
        <v>2018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99</v>
      </c>
      <c r="M3370">
        <v>99</v>
      </c>
      <c r="N3370">
        <v>99</v>
      </c>
      <c r="O3370">
        <v>1</v>
      </c>
      <c r="P3370">
        <v>9999</v>
      </c>
      <c r="Q3370">
        <v>333</v>
      </c>
      <c r="R3370">
        <v>202392</v>
      </c>
      <c r="S3370">
        <v>196264</v>
      </c>
      <c r="T3370">
        <v>15.274319143049141</v>
      </c>
      <c r="U3370">
        <v>60.196811437655398</v>
      </c>
      <c r="V3370">
        <v>87.10663211543681</v>
      </c>
      <c r="W3370">
        <v>79.658534423022729</v>
      </c>
      <c r="X3370">
        <v>1.8246768646982097</v>
      </c>
      <c r="Y3370">
        <v>3.6493537293964193</v>
      </c>
      <c r="Z3370">
        <v>60.3971500849836</v>
      </c>
      <c r="AA3370">
        <v>9.0155278329479209</v>
      </c>
      <c r="AB3370">
        <v>2.6019081539213502</v>
      </c>
      <c r="AC3370">
        <v>-24.366399649260845</v>
      </c>
      <c r="AD3370">
        <v>12.391910897169398</v>
      </c>
      <c r="AE3370">
        <v>12.343820941999178</v>
      </c>
      <c r="AF3370">
        <v>3653</v>
      </c>
      <c r="AG3370">
        <v>1</v>
      </c>
      <c r="AH3370">
        <v>0</v>
      </c>
      <c r="AI3370">
        <v>1058</v>
      </c>
      <c r="AJ3370">
        <v>12746</v>
      </c>
      <c r="AK3370">
        <v>3292</v>
      </c>
      <c r="AL3370">
        <v>14220.5</v>
      </c>
      <c r="AM3370">
        <v>4</v>
      </c>
      <c r="AN3370">
        <v>10707</v>
      </c>
      <c r="AO3370">
        <v>4598</v>
      </c>
    </row>
    <row r="3371" spans="1:42">
      <c r="A3371">
        <v>13</v>
      </c>
      <c r="B3371">
        <v>52</v>
      </c>
      <c r="C3371">
        <v>2018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99</v>
      </c>
      <c r="M3371">
        <v>99</v>
      </c>
      <c r="N3371">
        <v>99</v>
      </c>
      <c r="O3371">
        <v>4</v>
      </c>
      <c r="P3371">
        <v>9999</v>
      </c>
      <c r="Q3371">
        <v>493</v>
      </c>
      <c r="R3371">
        <v>335488</v>
      </c>
      <c r="S3371">
        <v>330309</v>
      </c>
      <c r="T3371">
        <v>15.349645888973676</v>
      </c>
      <c r="U3371">
        <v>59.889415668359</v>
      </c>
      <c r="V3371">
        <v>87.55035859639581</v>
      </c>
      <c r="W3371">
        <v>80.391499474734417</v>
      </c>
      <c r="X3371">
        <v>0.67901087371232338</v>
      </c>
      <c r="Y3371">
        <v>1.3580217474246468</v>
      </c>
      <c r="Z3371">
        <v>52.802782811903839</v>
      </c>
      <c r="AA3371">
        <v>9.282407752606435</v>
      </c>
      <c r="AB3371">
        <v>2.6071006891733246</v>
      </c>
      <c r="AC3371">
        <v>-26.240712408480995</v>
      </c>
      <c r="AD3371">
        <v>20.541016458504135</v>
      </c>
      <c r="AE3371">
        <v>20.965594993769173</v>
      </c>
      <c r="AF3371">
        <v>2828</v>
      </c>
      <c r="AG3371">
        <v>1</v>
      </c>
      <c r="AH3371">
        <v>1</v>
      </c>
      <c r="AI3371">
        <v>1288</v>
      </c>
      <c r="AJ3371">
        <v>15600.5</v>
      </c>
      <c r="AK3371">
        <v>5070</v>
      </c>
      <c r="AL3371">
        <v>20084</v>
      </c>
      <c r="AM3371">
        <v>5</v>
      </c>
      <c r="AN3371">
        <v>14320</v>
      </c>
      <c r="AO3371">
        <v>3661</v>
      </c>
    </row>
    <row r="3372" spans="1:42">
      <c r="A3372">
        <v>13</v>
      </c>
      <c r="B3372">
        <v>53</v>
      </c>
      <c r="C3372">
        <v>2018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99</v>
      </c>
      <c r="M3372">
        <v>99</v>
      </c>
      <c r="N3372">
        <v>99</v>
      </c>
      <c r="O3372">
        <v>8</v>
      </c>
      <c r="P3372">
        <v>9999</v>
      </c>
      <c r="Q3372">
        <v>213</v>
      </c>
      <c r="R3372">
        <v>132289</v>
      </c>
      <c r="S3372">
        <v>131557</v>
      </c>
      <c r="T3372">
        <v>15.629160398823789</v>
      </c>
      <c r="U3372">
        <v>60.152565047849997</v>
      </c>
      <c r="V3372">
        <v>85.810245456634448</v>
      </c>
      <c r="W3372">
        <v>79.031860714367483</v>
      </c>
      <c r="X3372">
        <v>0.10280522190053595</v>
      </c>
      <c r="Y3372">
        <v>0.20561044380107191</v>
      </c>
      <c r="Z3372">
        <v>59.608886604328397</v>
      </c>
      <c r="AA3372">
        <v>9.6894995656109888</v>
      </c>
      <c r="AB3372">
        <v>2.645834435862497</v>
      </c>
      <c r="AC3372">
        <v>-23.627606894485016</v>
      </c>
      <c r="AD3372">
        <v>8.0996951493914953</v>
      </c>
      <c r="AE3372">
        <v>8.2090485453983248</v>
      </c>
      <c r="AF3372">
        <v>2925</v>
      </c>
      <c r="AG3372">
        <v>0</v>
      </c>
      <c r="AH3372">
        <v>0</v>
      </c>
      <c r="AI3372">
        <v>1191</v>
      </c>
      <c r="AJ3372">
        <v>8536</v>
      </c>
      <c r="AK3372">
        <v>1337</v>
      </c>
      <c r="AL3372">
        <v>10621</v>
      </c>
      <c r="AM3372">
        <v>1</v>
      </c>
      <c r="AN3372">
        <v>4404</v>
      </c>
      <c r="AO3372">
        <v>2787</v>
      </c>
    </row>
    <row r="3373" spans="1:42">
      <c r="A3373">
        <v>13</v>
      </c>
      <c r="B3373">
        <v>54</v>
      </c>
      <c r="C3373">
        <v>2018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99</v>
      </c>
      <c r="M3373">
        <v>99</v>
      </c>
      <c r="N3373">
        <v>99</v>
      </c>
      <c r="O3373">
        <v>9</v>
      </c>
      <c r="P3373">
        <v>9999</v>
      </c>
      <c r="Q3373">
        <v>115</v>
      </c>
      <c r="R3373">
        <v>31248</v>
      </c>
      <c r="S3373">
        <v>28862</v>
      </c>
      <c r="T3373">
        <v>14.380792370711722</v>
      </c>
      <c r="U3373">
        <v>59.803513270043645</v>
      </c>
      <c r="V3373">
        <v>86.789596820916145</v>
      </c>
      <c r="W3373">
        <v>78.057878871873484</v>
      </c>
      <c r="X3373">
        <v>6.4004096262160783E-3</v>
      </c>
      <c r="Y3373">
        <v>1.2800819252432157E-2</v>
      </c>
      <c r="Z3373">
        <v>85.67908346134152</v>
      </c>
      <c r="AA3373">
        <v>9.4857020212704644</v>
      </c>
      <c r="AB3373">
        <v>2.4918182503115296</v>
      </c>
      <c r="AC3373">
        <v>-18.415173052011337</v>
      </c>
      <c r="AD3373">
        <v>1.9132299286273635</v>
      </c>
      <c r="AE3373">
        <v>1.7787701121435642</v>
      </c>
      <c r="AF3373">
        <v>990</v>
      </c>
      <c r="AG3373">
        <v>0</v>
      </c>
      <c r="AH3373">
        <v>0</v>
      </c>
      <c r="AI3373">
        <v>103</v>
      </c>
      <c r="AJ3373">
        <v>2652</v>
      </c>
      <c r="AK3373">
        <v>493</v>
      </c>
      <c r="AL3373">
        <v>1081</v>
      </c>
      <c r="AM3373">
        <v>0</v>
      </c>
      <c r="AN3373">
        <v>599</v>
      </c>
      <c r="AO3373">
        <v>845</v>
      </c>
    </row>
    <row r="3374" spans="1:42">
      <c r="A3374">
        <v>13</v>
      </c>
      <c r="B3374">
        <v>55</v>
      </c>
      <c r="C3374">
        <v>2018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99</v>
      </c>
      <c r="M3374">
        <v>99</v>
      </c>
      <c r="N3374">
        <v>99</v>
      </c>
      <c r="O3374">
        <v>11</v>
      </c>
      <c r="P3374">
        <v>9999</v>
      </c>
      <c r="Q3374">
        <v>633</v>
      </c>
      <c r="R3374">
        <v>470397</v>
      </c>
      <c r="S3374">
        <v>454582</v>
      </c>
      <c r="T3374">
        <v>15.198019970365452</v>
      </c>
      <c r="U3374">
        <v>60.177065963896496</v>
      </c>
      <c r="V3374">
        <v>87.638584269526874</v>
      </c>
      <c r="W3374">
        <v>80.047826244769468</v>
      </c>
      <c r="X3374">
        <v>0.41199242342106762</v>
      </c>
      <c r="Y3374">
        <v>0.82398484684213524</v>
      </c>
      <c r="Z3374">
        <v>42.317659338813804</v>
      </c>
      <c r="AA3374">
        <v>9.1464486568291239</v>
      </c>
      <c r="AB3374">
        <v>2.6173311883915078</v>
      </c>
      <c r="AC3374">
        <v>-19.710552720241274</v>
      </c>
      <c r="AD3374">
        <v>28.801127071701423</v>
      </c>
      <c r="AE3374">
        <v>28.730185722995849</v>
      </c>
      <c r="AF3374">
        <v>7639</v>
      </c>
      <c r="AG3374">
        <v>4</v>
      </c>
      <c r="AH3374">
        <v>3</v>
      </c>
      <c r="AI3374">
        <v>1658</v>
      </c>
      <c r="AJ3374">
        <v>40100</v>
      </c>
      <c r="AK3374">
        <v>13015</v>
      </c>
      <c r="AL3374">
        <v>55310</v>
      </c>
      <c r="AM3374">
        <v>26</v>
      </c>
      <c r="AN3374">
        <v>17631</v>
      </c>
      <c r="AO3374">
        <v>4905</v>
      </c>
    </row>
    <row r="3375" spans="1:42">
      <c r="A3375">
        <v>13</v>
      </c>
      <c r="B3375">
        <v>56</v>
      </c>
      <c r="C3375">
        <v>2018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99</v>
      </c>
      <c r="M3375">
        <v>99</v>
      </c>
      <c r="N3375">
        <v>99</v>
      </c>
      <c r="O3375">
        <v>14</v>
      </c>
      <c r="P3375">
        <v>9999</v>
      </c>
      <c r="Q3375">
        <v>189</v>
      </c>
      <c r="R3375">
        <v>55464</v>
      </c>
      <c r="S3375">
        <v>54973</v>
      </c>
      <c r="T3375">
        <v>15.58522645319486</v>
      </c>
      <c r="U3375">
        <v>60.2238917286668</v>
      </c>
      <c r="V3375">
        <v>84.936631651677772</v>
      </c>
      <c r="W3375">
        <v>78.140259763883861</v>
      </c>
      <c r="X3375">
        <v>0.11899610558199912</v>
      </c>
      <c r="Y3375">
        <v>0.23799221116399824</v>
      </c>
      <c r="Z3375">
        <v>54.260421174094915</v>
      </c>
      <c r="AA3375">
        <v>10.105835353546237</v>
      </c>
      <c r="AB3375">
        <v>2.7259926584803775</v>
      </c>
      <c r="AC3375">
        <v>-28.245170784446358</v>
      </c>
      <c r="AD3375">
        <v>3.3959096505820567</v>
      </c>
      <c r="AE3375">
        <v>3.3915712428320202</v>
      </c>
      <c r="AF3375">
        <v>892</v>
      </c>
      <c r="AG3375">
        <v>2</v>
      </c>
      <c r="AH3375">
        <v>0</v>
      </c>
      <c r="AI3375">
        <v>178</v>
      </c>
      <c r="AJ3375">
        <v>3440</v>
      </c>
      <c r="AK3375">
        <v>1070</v>
      </c>
      <c r="AL3375">
        <v>3729</v>
      </c>
      <c r="AM3375">
        <v>2</v>
      </c>
      <c r="AN3375">
        <v>4161</v>
      </c>
      <c r="AO3375">
        <v>1069</v>
      </c>
    </row>
    <row r="3376" spans="1:42">
      <c r="A3376">
        <v>13</v>
      </c>
      <c r="B3376">
        <v>57</v>
      </c>
      <c r="C3376">
        <v>2018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99</v>
      </c>
      <c r="M3376">
        <v>99</v>
      </c>
      <c r="N3376">
        <v>99</v>
      </c>
      <c r="O3376">
        <v>15</v>
      </c>
      <c r="P3376">
        <v>9999</v>
      </c>
      <c r="Q3376">
        <v>56</v>
      </c>
      <c r="R3376">
        <v>32640</v>
      </c>
      <c r="S3376">
        <v>32586</v>
      </c>
      <c r="T3376">
        <v>15.623988970588236</v>
      </c>
      <c r="U3376">
        <v>60.048456392315728</v>
      </c>
      <c r="V3376">
        <v>84.933565910664058</v>
      </c>
      <c r="W3376">
        <v>78.337077272448127</v>
      </c>
      <c r="X3376">
        <v>2.5183823529411762</v>
      </c>
      <c r="Y3376">
        <v>5.0367647058823524</v>
      </c>
      <c r="Z3376">
        <v>91.056985294117638</v>
      </c>
      <c r="AA3376">
        <v>9.3589513970695926</v>
      </c>
      <c r="AB3376">
        <v>2.6625656300376757</v>
      </c>
      <c r="AC3376">
        <v>-22.796313239596071</v>
      </c>
      <c r="AD3376">
        <v>1.9984582971837284</v>
      </c>
      <c r="AE3376">
        <v>2.0154641282751622</v>
      </c>
      <c r="AF3376">
        <v>815</v>
      </c>
      <c r="AG3376">
        <v>0</v>
      </c>
      <c r="AH3376">
        <v>0</v>
      </c>
      <c r="AI3376">
        <v>222</v>
      </c>
      <c r="AJ3376">
        <v>1941</v>
      </c>
      <c r="AK3376">
        <v>608</v>
      </c>
      <c r="AL3376">
        <v>1013</v>
      </c>
      <c r="AM3376">
        <v>1</v>
      </c>
      <c r="AN3376">
        <v>3587</v>
      </c>
      <c r="AO3376">
        <v>751</v>
      </c>
    </row>
    <row r="3377" spans="1:41">
      <c r="A3377">
        <v>13</v>
      </c>
      <c r="B3377">
        <v>58</v>
      </c>
      <c r="C3377">
        <v>2018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99</v>
      </c>
      <c r="M3377">
        <v>99</v>
      </c>
      <c r="N3377">
        <v>99</v>
      </c>
      <c r="O3377">
        <v>16</v>
      </c>
      <c r="P3377">
        <v>9999</v>
      </c>
      <c r="Q3377">
        <v>378</v>
      </c>
      <c r="R3377">
        <v>278630</v>
      </c>
      <c r="S3377">
        <v>274462</v>
      </c>
      <c r="T3377">
        <v>15.561134838316052</v>
      </c>
      <c r="U3377">
        <v>60.482587753495949</v>
      </c>
      <c r="V3377">
        <v>84.796191407278812</v>
      </c>
      <c r="W3377">
        <v>77.830132404485255</v>
      </c>
      <c r="X3377">
        <v>4.3609805117898288</v>
      </c>
      <c r="Y3377">
        <v>8.7219610235796576</v>
      </c>
      <c r="Z3377">
        <v>63.461938771847962</v>
      </c>
      <c r="AA3377">
        <v>9.995680775256174</v>
      </c>
      <c r="AB3377">
        <v>2.9011812978017177</v>
      </c>
      <c r="AC3377">
        <v>-29.756006991806391</v>
      </c>
      <c r="AD3377">
        <v>17.059755984813183</v>
      </c>
      <c r="AE3377">
        <v>16.865788447310422</v>
      </c>
      <c r="AF3377">
        <v>6742</v>
      </c>
      <c r="AG3377">
        <v>0</v>
      </c>
      <c r="AH3377">
        <v>0</v>
      </c>
      <c r="AI3377">
        <v>2578</v>
      </c>
      <c r="AJ3377">
        <v>13251</v>
      </c>
      <c r="AK3377">
        <v>3343</v>
      </c>
      <c r="AL3377">
        <v>15132</v>
      </c>
      <c r="AM3377">
        <v>0</v>
      </c>
      <c r="AN3377">
        <v>17371</v>
      </c>
      <c r="AO3377">
        <v>6345</v>
      </c>
    </row>
    <row r="3378" spans="1:41">
      <c r="A3378">
        <v>13</v>
      </c>
      <c r="B3378">
        <v>59</v>
      </c>
      <c r="C3378">
        <v>2018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99</v>
      </c>
      <c r="M3378">
        <v>99</v>
      </c>
      <c r="N3378">
        <v>99</v>
      </c>
      <c r="O3378">
        <v>18</v>
      </c>
      <c r="P3378">
        <v>9999</v>
      </c>
      <c r="Q3378">
        <v>123</v>
      </c>
      <c r="R3378">
        <v>84716</v>
      </c>
      <c r="S3378">
        <v>83445</v>
      </c>
      <c r="T3378">
        <v>15.643762689456539</v>
      </c>
      <c r="U3378">
        <v>60.571598058601488</v>
      </c>
      <c r="V3378">
        <v>84.053770114895514</v>
      </c>
      <c r="W3378">
        <v>77.193507100485746</v>
      </c>
      <c r="X3378">
        <v>4.6638179328580192</v>
      </c>
      <c r="Y3378">
        <v>9.3276358657160383</v>
      </c>
      <c r="Z3378">
        <v>83.836583408092935</v>
      </c>
      <c r="AA3378">
        <v>10.074388499490452</v>
      </c>
      <c r="AB3378">
        <v>2.7297634866664806</v>
      </c>
      <c r="AC3378">
        <v>-33.836589312476569</v>
      </c>
      <c r="AD3378">
        <v>5.1869299357909551</v>
      </c>
      <c r="AE3378">
        <v>5.085782078109732</v>
      </c>
      <c r="AF3378">
        <v>1787</v>
      </c>
      <c r="AG3378">
        <v>2</v>
      </c>
      <c r="AH3378">
        <v>0</v>
      </c>
      <c r="AI3378">
        <v>606</v>
      </c>
      <c r="AJ3378">
        <v>9114</v>
      </c>
      <c r="AK3378">
        <v>2413</v>
      </c>
      <c r="AL3378">
        <v>8231</v>
      </c>
      <c r="AM3378">
        <v>0</v>
      </c>
      <c r="AN3378">
        <v>7959</v>
      </c>
      <c r="AO3378">
        <v>2367</v>
      </c>
    </row>
    <row r="3379" spans="1:41">
      <c r="A3379">
        <v>13</v>
      </c>
      <c r="B3379">
        <v>60</v>
      </c>
      <c r="C3379">
        <v>2018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99</v>
      </c>
      <c r="M3379">
        <v>99</v>
      </c>
      <c r="N3379">
        <v>99</v>
      </c>
      <c r="O3379">
        <v>54</v>
      </c>
      <c r="P3379">
        <v>9999</v>
      </c>
      <c r="Q3379">
        <v>47</v>
      </c>
      <c r="R3379">
        <v>9995</v>
      </c>
      <c r="S3379">
        <v>9922</v>
      </c>
      <c r="T3379">
        <v>15.384092046023012</v>
      </c>
      <c r="U3379">
        <v>59.814351945172355</v>
      </c>
      <c r="V3379">
        <v>85.113975684226901</v>
      </c>
      <c r="W3379">
        <v>78.374349929449565</v>
      </c>
      <c r="X3379">
        <v>0</v>
      </c>
      <c r="Y3379">
        <v>0</v>
      </c>
      <c r="Z3379">
        <v>70.195097548774356</v>
      </c>
      <c r="AA3379">
        <v>9.7612941013726271</v>
      </c>
      <c r="AB3379">
        <v>2.8315617627071341</v>
      </c>
      <c r="AC3379">
        <v>-26.387812716562419</v>
      </c>
      <c r="AD3379">
        <v>0.61196662623625508</v>
      </c>
      <c r="AE3379">
        <v>0.61397378716658835</v>
      </c>
      <c r="AF3379">
        <v>169</v>
      </c>
      <c r="AG3379">
        <v>0</v>
      </c>
      <c r="AH3379">
        <v>0</v>
      </c>
      <c r="AI3379">
        <v>57</v>
      </c>
      <c r="AJ3379">
        <v>1713</v>
      </c>
      <c r="AK3379">
        <v>317</v>
      </c>
      <c r="AL3379">
        <v>1496</v>
      </c>
      <c r="AM3379">
        <v>0</v>
      </c>
      <c r="AN3379">
        <v>603</v>
      </c>
      <c r="AO3379">
        <v>109</v>
      </c>
    </row>
    <row r="3380" spans="1:41">
      <c r="A3380">
        <v>13</v>
      </c>
      <c r="B3380">
        <v>61</v>
      </c>
      <c r="C3380">
        <v>2017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99</v>
      </c>
      <c r="M3380">
        <v>99</v>
      </c>
      <c r="N3380">
        <v>99</v>
      </c>
      <c r="O3380">
        <v>1</v>
      </c>
      <c r="P3380">
        <v>9999</v>
      </c>
      <c r="Q3380">
        <v>365</v>
      </c>
      <c r="R3380">
        <v>193613</v>
      </c>
      <c r="S3380">
        <v>193222</v>
      </c>
      <c r="T3380">
        <v>15.607862075377172</v>
      </c>
      <c r="U3380">
        <v>60.032610158263552</v>
      </c>
      <c r="V3380">
        <v>88.523573101512582</v>
      </c>
      <c r="W3380">
        <v>81.640471581910404</v>
      </c>
      <c r="X3380">
        <v>2.7312215605357082</v>
      </c>
      <c r="Y3380">
        <v>5.4624431210714164</v>
      </c>
      <c r="Z3380">
        <v>61.563014880199184</v>
      </c>
      <c r="AA3380">
        <v>9.1971094236329431</v>
      </c>
      <c r="AB3380">
        <v>2.6947592775815306</v>
      </c>
      <c r="AC3380">
        <v>-24.951305164469559</v>
      </c>
      <c r="AD3380">
        <v>12.25480174315382</v>
      </c>
      <c r="AE3380">
        <v>12.354685775149376</v>
      </c>
      <c r="AF3380">
        <v>3597</v>
      </c>
      <c r="AG3380">
        <v>7</v>
      </c>
      <c r="AH3380">
        <v>1</v>
      </c>
      <c r="AI3380">
        <v>1250</v>
      </c>
      <c r="AJ3380">
        <v>9780</v>
      </c>
      <c r="AK3380">
        <v>2791</v>
      </c>
      <c r="AL3380">
        <v>12267</v>
      </c>
      <c r="AM3380">
        <v>3</v>
      </c>
      <c r="AN3380">
        <v>9086</v>
      </c>
      <c r="AO3380">
        <v>4737</v>
      </c>
    </row>
    <row r="3381" spans="1:41">
      <c r="A3381">
        <v>13</v>
      </c>
      <c r="B3381">
        <v>62</v>
      </c>
      <c r="C3381">
        <v>2017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99</v>
      </c>
      <c r="M3381">
        <v>99</v>
      </c>
      <c r="N3381">
        <v>99</v>
      </c>
      <c r="O3381">
        <v>4</v>
      </c>
      <c r="P3381">
        <v>9999</v>
      </c>
      <c r="Q3381">
        <v>524</v>
      </c>
      <c r="R3381">
        <v>328597</v>
      </c>
      <c r="S3381">
        <v>326029</v>
      </c>
      <c r="T3381">
        <v>15.349114568909629</v>
      </c>
      <c r="U3381">
        <v>59.67475899383183</v>
      </c>
      <c r="V3381">
        <v>89.072089237508607</v>
      </c>
      <c r="W3381">
        <v>81.991197408818493</v>
      </c>
      <c r="X3381">
        <v>0.81011086528483245</v>
      </c>
      <c r="Y3381">
        <v>1.6202217305696649</v>
      </c>
      <c r="Z3381">
        <v>54.964896210251474</v>
      </c>
      <c r="AA3381">
        <v>9.6464567826421384</v>
      </c>
      <c r="AB3381">
        <v>2.7266209198368649</v>
      </c>
      <c r="AC3381">
        <v>-30.40376128305812</v>
      </c>
      <c r="AD3381">
        <v>20.798660670487596</v>
      </c>
      <c r="AE3381">
        <v>20.935969997858265</v>
      </c>
      <c r="AF3381">
        <v>2800</v>
      </c>
      <c r="AG3381">
        <v>13</v>
      </c>
      <c r="AH3381">
        <v>1</v>
      </c>
      <c r="AI3381">
        <v>1157</v>
      </c>
      <c r="AJ3381">
        <v>15179</v>
      </c>
      <c r="AK3381">
        <v>4536</v>
      </c>
      <c r="AL3381">
        <v>17311</v>
      </c>
      <c r="AM3381">
        <v>6</v>
      </c>
      <c r="AN3381">
        <v>14366</v>
      </c>
      <c r="AO3381">
        <v>4901</v>
      </c>
    </row>
    <row r="3382" spans="1:41">
      <c r="A3382">
        <v>13</v>
      </c>
      <c r="B3382">
        <v>63</v>
      </c>
      <c r="C3382">
        <v>2017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99</v>
      </c>
      <c r="M3382">
        <v>99</v>
      </c>
      <c r="N3382">
        <v>99</v>
      </c>
      <c r="O3382">
        <v>8</v>
      </c>
      <c r="P3382">
        <v>9999</v>
      </c>
      <c r="Q3382">
        <v>260</v>
      </c>
      <c r="R3382">
        <v>130067</v>
      </c>
      <c r="S3382">
        <v>129782</v>
      </c>
      <c r="T3382">
        <v>15.674129487110497</v>
      </c>
      <c r="U3382">
        <v>60.207625094389037</v>
      </c>
      <c r="V3382">
        <v>88.099931991964709</v>
      </c>
      <c r="W3382">
        <v>81.245175756268708</v>
      </c>
      <c r="X3382">
        <v>5.3049582138436337E-2</v>
      </c>
      <c r="Y3382">
        <v>0.10609916427687267</v>
      </c>
      <c r="Z3382">
        <v>60.005996909285201</v>
      </c>
      <c r="AA3382">
        <v>9.6955256436768824</v>
      </c>
      <c r="AB3382">
        <v>2.7504271996277501</v>
      </c>
      <c r="AC3382">
        <v>-26.296693037462955</v>
      </c>
      <c r="AD3382">
        <v>8.2326357131328347</v>
      </c>
      <c r="AE3382">
        <v>8.2581291671673061</v>
      </c>
      <c r="AF3382">
        <v>3431</v>
      </c>
      <c r="AG3382">
        <v>14</v>
      </c>
      <c r="AH3382">
        <v>1</v>
      </c>
      <c r="AI3382">
        <v>1033</v>
      </c>
      <c r="AJ3382">
        <v>10652</v>
      </c>
      <c r="AK3382">
        <v>1546</v>
      </c>
      <c r="AL3382">
        <v>7994</v>
      </c>
      <c r="AM3382">
        <v>4</v>
      </c>
      <c r="AN3382">
        <v>3107</v>
      </c>
      <c r="AO3382">
        <v>2974</v>
      </c>
    </row>
    <row r="3383" spans="1:41">
      <c r="A3383">
        <v>13</v>
      </c>
      <c r="B3383">
        <v>64</v>
      </c>
      <c r="C3383">
        <v>2017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99</v>
      </c>
      <c r="M3383">
        <v>99</v>
      </c>
      <c r="N3383">
        <v>99</v>
      </c>
      <c r="O3383">
        <v>9</v>
      </c>
      <c r="P3383">
        <v>9999</v>
      </c>
      <c r="Q3383">
        <v>129</v>
      </c>
      <c r="R3383">
        <v>27648</v>
      </c>
      <c r="S3383">
        <v>27511</v>
      </c>
      <c r="T3383">
        <v>15.531611689814817</v>
      </c>
      <c r="U3383">
        <v>59.948057140780058</v>
      </c>
      <c r="V3383">
        <v>87.838698855137011</v>
      </c>
      <c r="W3383">
        <v>80.919043291774699</v>
      </c>
      <c r="X3383">
        <v>5.7870370370370385E-2</v>
      </c>
      <c r="Y3383">
        <v>0.11574074074074076</v>
      </c>
      <c r="Z3383">
        <v>84.682436342592581</v>
      </c>
      <c r="AA3383">
        <v>9.8281992888794178</v>
      </c>
      <c r="AB3383">
        <v>2.6251162403087545</v>
      </c>
      <c r="AC3383">
        <v>-24.496694815925078</v>
      </c>
      <c r="AD3383">
        <v>1.7499897145063437</v>
      </c>
      <c r="AE3383">
        <v>1.7435192340352459</v>
      </c>
      <c r="AF3383">
        <v>1054</v>
      </c>
      <c r="AG3383">
        <v>1</v>
      </c>
      <c r="AH3383">
        <v>0</v>
      </c>
      <c r="AI3383">
        <v>172</v>
      </c>
      <c r="AJ3383">
        <v>3182</v>
      </c>
      <c r="AK3383">
        <v>318</v>
      </c>
      <c r="AL3383">
        <v>1100</v>
      </c>
      <c r="AM3383">
        <v>0</v>
      </c>
      <c r="AN3383">
        <v>1141</v>
      </c>
      <c r="AO3383">
        <v>1147</v>
      </c>
    </row>
    <row r="3384" spans="1:41">
      <c r="A3384">
        <v>13</v>
      </c>
      <c r="B3384">
        <v>65</v>
      </c>
      <c r="C3384">
        <v>2017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99</v>
      </c>
      <c r="M3384">
        <v>99</v>
      </c>
      <c r="N3384">
        <v>99</v>
      </c>
      <c r="O3384">
        <v>11</v>
      </c>
      <c r="P3384">
        <v>9999</v>
      </c>
      <c r="Q3384">
        <v>637</v>
      </c>
      <c r="R3384">
        <v>458218</v>
      </c>
      <c r="S3384">
        <v>457043</v>
      </c>
      <c r="T3384">
        <v>15.59756054978198</v>
      </c>
      <c r="U3384">
        <v>60.036707705839504</v>
      </c>
      <c r="V3384">
        <v>88.92321116962863</v>
      </c>
      <c r="W3384">
        <v>81.993335200406378</v>
      </c>
      <c r="X3384">
        <v>0.5704708239309676</v>
      </c>
      <c r="Y3384">
        <v>1.1409416478619352</v>
      </c>
      <c r="Z3384">
        <v>43.45115207172131</v>
      </c>
      <c r="AA3384">
        <v>9.3591639629047982</v>
      </c>
      <c r="AB3384">
        <v>2.6896845151478743</v>
      </c>
      <c r="AC3384">
        <v>-20.564279370713678</v>
      </c>
      <c r="AD3384">
        <v>29.003066659493193</v>
      </c>
      <c r="AE3384">
        <v>29.349806375934968</v>
      </c>
      <c r="AF3384">
        <v>8892</v>
      </c>
      <c r="AG3384">
        <v>1702</v>
      </c>
      <c r="AH3384">
        <v>1</v>
      </c>
      <c r="AI3384">
        <v>2234</v>
      </c>
      <c r="AJ3384">
        <v>35649</v>
      </c>
      <c r="AK3384">
        <v>14260</v>
      </c>
      <c r="AL3384">
        <v>57831</v>
      </c>
      <c r="AM3384">
        <v>11</v>
      </c>
      <c r="AN3384">
        <v>43069</v>
      </c>
      <c r="AO3384">
        <v>7881</v>
      </c>
    </row>
    <row r="3385" spans="1:41">
      <c r="A3385">
        <v>13</v>
      </c>
      <c r="B3385">
        <v>66</v>
      </c>
      <c r="C3385">
        <v>2017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99</v>
      </c>
      <c r="M3385">
        <v>99</v>
      </c>
      <c r="N3385">
        <v>99</v>
      </c>
      <c r="O3385">
        <v>14</v>
      </c>
      <c r="P3385">
        <v>9999</v>
      </c>
      <c r="Q3385">
        <v>193</v>
      </c>
      <c r="R3385">
        <v>50674</v>
      </c>
      <c r="S3385">
        <v>50569</v>
      </c>
      <c r="T3385">
        <v>15.632197971346253</v>
      </c>
      <c r="U3385">
        <v>60.153196622436688</v>
      </c>
      <c r="V3385">
        <v>86.356570997776757</v>
      </c>
      <c r="W3385">
        <v>79.636866459688321</v>
      </c>
      <c r="X3385">
        <v>0.13813790109326279</v>
      </c>
      <c r="Y3385">
        <v>0.27627580218652559</v>
      </c>
      <c r="Z3385">
        <v>58.982910368236176</v>
      </c>
      <c r="AA3385">
        <v>10.000732259632038</v>
      </c>
      <c r="AB3385">
        <v>2.8268052801062913</v>
      </c>
      <c r="AC3385">
        <v>-30.924274524563405</v>
      </c>
      <c r="AD3385">
        <v>3.2074283417568887</v>
      </c>
      <c r="AE3385">
        <v>3.1540469595830407</v>
      </c>
      <c r="AF3385">
        <v>931</v>
      </c>
      <c r="AG3385">
        <v>73</v>
      </c>
      <c r="AH3385">
        <v>1</v>
      </c>
      <c r="AI3385">
        <v>169</v>
      </c>
      <c r="AJ3385">
        <v>3330</v>
      </c>
      <c r="AK3385">
        <v>842</v>
      </c>
      <c r="AL3385">
        <v>2867</v>
      </c>
      <c r="AM3385">
        <v>1</v>
      </c>
      <c r="AN3385">
        <v>3791</v>
      </c>
      <c r="AO3385">
        <v>1285</v>
      </c>
    </row>
    <row r="3386" spans="1:41">
      <c r="A3386">
        <v>13</v>
      </c>
      <c r="B3386">
        <v>67</v>
      </c>
      <c r="C3386">
        <v>2017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99</v>
      </c>
      <c r="M3386">
        <v>99</v>
      </c>
      <c r="N3386">
        <v>99</v>
      </c>
      <c r="O3386">
        <v>15</v>
      </c>
      <c r="P3386">
        <v>9999</v>
      </c>
      <c r="Q3386">
        <v>64</v>
      </c>
      <c r="R3386">
        <v>32526</v>
      </c>
      <c r="S3386">
        <v>32479</v>
      </c>
      <c r="T3386">
        <v>15.57661563057246</v>
      </c>
      <c r="U3386">
        <v>59.981403368330305</v>
      </c>
      <c r="V3386">
        <v>85.88569455513165</v>
      </c>
      <c r="W3386">
        <v>79.22311031743601</v>
      </c>
      <c r="X3386">
        <v>2.8315808891348455</v>
      </c>
      <c r="Y3386">
        <v>5.663161778269691</v>
      </c>
      <c r="Z3386">
        <v>90.579843817253888</v>
      </c>
      <c r="AA3386">
        <v>9.5838578234307938</v>
      </c>
      <c r="AB3386">
        <v>2.6979172681834886</v>
      </c>
      <c r="AC3386">
        <v>-29.6168331022274</v>
      </c>
      <c r="AD3386">
        <v>2.0587444102297936</v>
      </c>
      <c r="AE3386">
        <v>2.0152278878821588</v>
      </c>
      <c r="AF3386">
        <v>907</v>
      </c>
      <c r="AG3386">
        <v>1</v>
      </c>
      <c r="AH3386">
        <v>0</v>
      </c>
      <c r="AI3386">
        <v>279</v>
      </c>
      <c r="AJ3386">
        <v>2237</v>
      </c>
      <c r="AK3386">
        <v>1056</v>
      </c>
      <c r="AL3386">
        <v>793</v>
      </c>
      <c r="AM3386">
        <v>2</v>
      </c>
      <c r="AN3386">
        <v>3314</v>
      </c>
      <c r="AO3386">
        <v>1153</v>
      </c>
    </row>
    <row r="3387" spans="1:41">
      <c r="A3387">
        <v>13</v>
      </c>
      <c r="B3387">
        <v>68</v>
      </c>
      <c r="C3387">
        <v>2017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99</v>
      </c>
      <c r="M3387">
        <v>99</v>
      </c>
      <c r="N3387">
        <v>99</v>
      </c>
      <c r="O3387">
        <v>16</v>
      </c>
      <c r="P3387">
        <v>9999</v>
      </c>
      <c r="Q3387">
        <v>373</v>
      </c>
      <c r="R3387">
        <v>262973</v>
      </c>
      <c r="S3387">
        <v>262124</v>
      </c>
      <c r="T3387">
        <v>15.622333851764257</v>
      </c>
      <c r="U3387">
        <v>60.210903999633778</v>
      </c>
      <c r="V3387">
        <v>86.083340871003287</v>
      </c>
      <c r="W3387">
        <v>79.349454075170115</v>
      </c>
      <c r="X3387">
        <v>6.1755389336547859</v>
      </c>
      <c r="Y3387">
        <v>12.35107786730957</v>
      </c>
      <c r="Z3387">
        <v>66.159643765709774</v>
      </c>
      <c r="AA3387">
        <v>9.7325107132100133</v>
      </c>
      <c r="AB3387">
        <v>2.912406871740254</v>
      </c>
      <c r="AC3387">
        <v>-28.124077498473689</v>
      </c>
      <c r="AD3387">
        <v>16.6449669123581</v>
      </c>
      <c r="AE3387">
        <v>16.289972689957093</v>
      </c>
      <c r="AF3387">
        <v>7759</v>
      </c>
      <c r="AG3387">
        <v>0</v>
      </c>
      <c r="AH3387">
        <v>0</v>
      </c>
      <c r="AI3387">
        <v>2785</v>
      </c>
      <c r="AJ3387">
        <v>11183</v>
      </c>
      <c r="AK3387">
        <v>3266</v>
      </c>
      <c r="AL3387">
        <v>7473</v>
      </c>
      <c r="AM3387">
        <v>1</v>
      </c>
      <c r="AN3387">
        <v>19251</v>
      </c>
      <c r="AO3387">
        <v>10246</v>
      </c>
    </row>
    <row r="3388" spans="1:41">
      <c r="A3388">
        <v>13</v>
      </c>
      <c r="B3388">
        <v>69</v>
      </c>
      <c r="C3388">
        <v>2017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99</v>
      </c>
      <c r="M3388">
        <v>99</v>
      </c>
      <c r="N3388">
        <v>99</v>
      </c>
      <c r="O3388">
        <v>18</v>
      </c>
      <c r="P3388">
        <v>9999</v>
      </c>
      <c r="Q3388">
        <v>128</v>
      </c>
      <c r="R3388">
        <v>85420</v>
      </c>
      <c r="S3388">
        <v>85185</v>
      </c>
      <c r="T3388">
        <v>15.727733551861387</v>
      </c>
      <c r="U3388">
        <v>60.385361272524499</v>
      </c>
      <c r="V3388">
        <v>85.491394645432308</v>
      </c>
      <c r="W3388">
        <v>78.820784762575698</v>
      </c>
      <c r="X3388">
        <v>7.8623273238117521</v>
      </c>
      <c r="Y3388">
        <v>15.724654647623504</v>
      </c>
      <c r="Z3388">
        <v>81.940997424490746</v>
      </c>
      <c r="AA3388">
        <v>10.151604962424152</v>
      </c>
      <c r="AB3388">
        <v>2.8155454923757723</v>
      </c>
      <c r="AC3388">
        <v>-32.128352953712117</v>
      </c>
      <c r="AD3388">
        <v>5.4066884191670974</v>
      </c>
      <c r="AE3388">
        <v>5.2586408246067116</v>
      </c>
      <c r="AF3388">
        <v>2147</v>
      </c>
      <c r="AG3388">
        <v>0</v>
      </c>
      <c r="AH3388">
        <v>0</v>
      </c>
      <c r="AI3388">
        <v>824</v>
      </c>
      <c r="AJ3388">
        <v>8965</v>
      </c>
      <c r="AK3388">
        <v>1594</v>
      </c>
      <c r="AL3388">
        <v>7791</v>
      </c>
      <c r="AM3388">
        <v>2</v>
      </c>
      <c r="AN3388">
        <v>10470</v>
      </c>
      <c r="AO3388">
        <v>4318</v>
      </c>
    </row>
    <row r="3389" spans="1:41">
      <c r="A3389">
        <v>13</v>
      </c>
      <c r="B3389">
        <v>70</v>
      </c>
      <c r="C3389">
        <v>2017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99</v>
      </c>
      <c r="M3389">
        <v>99</v>
      </c>
      <c r="N3389">
        <v>99</v>
      </c>
      <c r="O3389">
        <v>54</v>
      </c>
      <c r="P3389">
        <v>9999</v>
      </c>
      <c r="Q3389">
        <v>40</v>
      </c>
      <c r="R3389">
        <v>10156</v>
      </c>
      <c r="S3389">
        <v>10131</v>
      </c>
      <c r="T3389">
        <v>15.376329263489563</v>
      </c>
      <c r="U3389">
        <v>59.661139078077184</v>
      </c>
      <c r="V3389">
        <v>87.420030536055606</v>
      </c>
      <c r="W3389">
        <v>80.630836047774309</v>
      </c>
      <c r="X3389">
        <v>0.60063016935801494</v>
      </c>
      <c r="Y3389">
        <v>1.2012603387160301</v>
      </c>
      <c r="Z3389">
        <v>76.959432847577801</v>
      </c>
      <c r="AA3389">
        <v>10.155593437080462</v>
      </c>
      <c r="AB3389">
        <v>2.8561693112352846</v>
      </c>
      <c r="AC3389">
        <v>-20.720032060657445</v>
      </c>
      <c r="AD3389">
        <v>0.64282752967760526</v>
      </c>
      <c r="AE3389">
        <v>0.63976887065794485</v>
      </c>
      <c r="AF3389">
        <v>206</v>
      </c>
      <c r="AG3389">
        <v>1</v>
      </c>
      <c r="AH3389">
        <v>0</v>
      </c>
      <c r="AI3389">
        <v>50</v>
      </c>
      <c r="AJ3389">
        <v>1861</v>
      </c>
      <c r="AK3389">
        <v>327</v>
      </c>
      <c r="AL3389">
        <v>1555</v>
      </c>
      <c r="AM3389">
        <v>2</v>
      </c>
      <c r="AN3389">
        <v>683</v>
      </c>
      <c r="AO3389">
        <v>218</v>
      </c>
    </row>
    <row r="3390" spans="1:41">
      <c r="A3390">
        <v>13</v>
      </c>
      <c r="B3390">
        <v>71</v>
      </c>
      <c r="C3390">
        <v>2016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99</v>
      </c>
      <c r="M3390">
        <v>99</v>
      </c>
      <c r="N3390">
        <v>99</v>
      </c>
      <c r="O3390">
        <v>1</v>
      </c>
      <c r="P3390">
        <v>9999</v>
      </c>
      <c r="Q3390">
        <v>343</v>
      </c>
      <c r="R3390">
        <v>191493</v>
      </c>
      <c r="S3390">
        <v>191030</v>
      </c>
      <c r="T3390">
        <v>15.64289556276208</v>
      </c>
      <c r="U3390">
        <v>60.143584777260109</v>
      </c>
      <c r="V3390">
        <v>88.008605229485184</v>
      </c>
      <c r="W3390">
        <v>81.150790451761793</v>
      </c>
      <c r="X3390">
        <v>2.6564939710589939</v>
      </c>
      <c r="Y3390">
        <v>5.3129879421179877</v>
      </c>
      <c r="Z3390">
        <v>58.054863624257806</v>
      </c>
      <c r="AA3390">
        <v>9.6290220490600476</v>
      </c>
      <c r="AB3390">
        <v>2.7871052881558831</v>
      </c>
      <c r="AC3390">
        <v>-27.294359329122123</v>
      </c>
      <c r="AD3390">
        <v>12.108992504480964</v>
      </c>
      <c r="AE3390">
        <v>12.124555397031829</v>
      </c>
      <c r="AF3390">
        <v>3340</v>
      </c>
      <c r="AG3390">
        <v>40</v>
      </c>
      <c r="AH3390">
        <v>3</v>
      </c>
      <c r="AI3390">
        <v>1131</v>
      </c>
      <c r="AJ3390">
        <v>12492</v>
      </c>
      <c r="AK3390">
        <v>5092</v>
      </c>
      <c r="AL3390">
        <v>10533</v>
      </c>
      <c r="AM3390">
        <v>30</v>
      </c>
      <c r="AN3390">
        <v>6069</v>
      </c>
      <c r="AO3390">
        <v>3759</v>
      </c>
    </row>
    <row r="3391" spans="1:41">
      <c r="A3391">
        <v>13</v>
      </c>
      <c r="B3391">
        <v>72</v>
      </c>
      <c r="C3391">
        <v>2016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99</v>
      </c>
      <c r="M3391">
        <v>99</v>
      </c>
      <c r="N3391">
        <v>99</v>
      </c>
      <c r="O3391">
        <v>4</v>
      </c>
      <c r="P3391">
        <v>9999</v>
      </c>
      <c r="Q3391">
        <v>530</v>
      </c>
      <c r="R3391">
        <v>322791</v>
      </c>
      <c r="S3391">
        <v>318977</v>
      </c>
      <c r="T3391">
        <v>15.32929046968472</v>
      </c>
      <c r="U3391">
        <v>59.797903924107374</v>
      </c>
      <c r="V3391">
        <v>89.696246265287286</v>
      </c>
      <c r="W3391">
        <v>82.451812199626659</v>
      </c>
      <c r="X3391">
        <v>0.80485515395410645</v>
      </c>
      <c r="Y3391">
        <v>1.6097103079082129</v>
      </c>
      <c r="Z3391">
        <v>55.376079258715407</v>
      </c>
      <c r="AA3391">
        <v>10.067981965398486</v>
      </c>
      <c r="AB3391">
        <v>2.8046652804343677</v>
      </c>
      <c r="AC3391">
        <v>-28.915412953314888</v>
      </c>
      <c r="AD3391">
        <v>20.41157535530758</v>
      </c>
      <c r="AE3391">
        <v>20.569847245671443</v>
      </c>
      <c r="AF3391">
        <v>2579</v>
      </c>
      <c r="AG3391">
        <v>89</v>
      </c>
      <c r="AH3391">
        <v>2</v>
      </c>
      <c r="AI3391">
        <v>1455</v>
      </c>
      <c r="AJ3391">
        <v>19642</v>
      </c>
      <c r="AK3391">
        <v>7510</v>
      </c>
      <c r="AL3391">
        <v>20024</v>
      </c>
      <c r="AM3391">
        <v>57</v>
      </c>
      <c r="AN3391">
        <v>13358</v>
      </c>
      <c r="AO3391">
        <v>4895</v>
      </c>
    </row>
    <row r="3392" spans="1:41">
      <c r="A3392">
        <v>13</v>
      </c>
      <c r="B3392">
        <v>73</v>
      </c>
      <c r="C3392">
        <v>2016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99</v>
      </c>
      <c r="M3392">
        <v>99</v>
      </c>
      <c r="N3392">
        <v>99</v>
      </c>
      <c r="O3392">
        <v>8</v>
      </c>
      <c r="P3392">
        <v>9999</v>
      </c>
      <c r="Q3392">
        <v>231</v>
      </c>
      <c r="R3392">
        <v>136349</v>
      </c>
      <c r="S3392">
        <v>134508</v>
      </c>
      <c r="T3392">
        <v>15.534063322796644</v>
      </c>
      <c r="U3392">
        <v>60.319378773009774</v>
      </c>
      <c r="V3392">
        <v>87.866504438262012</v>
      </c>
      <c r="W3392">
        <v>80.759097600142852</v>
      </c>
      <c r="X3392">
        <v>0.17455206858869524</v>
      </c>
      <c r="Y3392">
        <v>0.34910413717739047</v>
      </c>
      <c r="Z3392">
        <v>60.167657995291506</v>
      </c>
      <c r="AA3392">
        <v>10.108885083274476</v>
      </c>
      <c r="AB3392">
        <v>2.8469901467456009</v>
      </c>
      <c r="AC3392">
        <v>-29.354513160434298</v>
      </c>
      <c r="AD3392">
        <v>8.6219810593257993</v>
      </c>
      <c r="AE3392">
        <v>8.4959327239586564</v>
      </c>
      <c r="AF3392">
        <v>3224</v>
      </c>
      <c r="AG3392">
        <v>50</v>
      </c>
      <c r="AH3392">
        <v>1</v>
      </c>
      <c r="AI3392">
        <v>1149</v>
      </c>
      <c r="AJ3392">
        <v>17045</v>
      </c>
      <c r="AK3392">
        <v>2304</v>
      </c>
      <c r="AL3392">
        <v>6260</v>
      </c>
      <c r="AM3392">
        <v>15</v>
      </c>
      <c r="AN3392">
        <v>2101</v>
      </c>
      <c r="AO3392">
        <v>2485</v>
      </c>
    </row>
    <row r="3393" spans="1:41">
      <c r="A3393">
        <v>13</v>
      </c>
      <c r="B3393">
        <v>74</v>
      </c>
      <c r="C3393">
        <v>2016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99</v>
      </c>
      <c r="M3393">
        <v>99</v>
      </c>
      <c r="N3393">
        <v>99</v>
      </c>
      <c r="O3393">
        <v>9</v>
      </c>
      <c r="P3393">
        <v>9999</v>
      </c>
      <c r="Q3393">
        <v>108</v>
      </c>
      <c r="R3393">
        <v>27294</v>
      </c>
      <c r="S3393">
        <v>27063</v>
      </c>
      <c r="T3393">
        <v>15.612955228255297</v>
      </c>
      <c r="U3393">
        <v>60.254812844104499</v>
      </c>
      <c r="V3393">
        <v>87.390975569263517</v>
      </c>
      <c r="W3393">
        <v>80.416498540443101</v>
      </c>
      <c r="X3393">
        <v>0.63017513006521586</v>
      </c>
      <c r="Y3393">
        <v>1.2603502601304315</v>
      </c>
      <c r="Z3393">
        <v>85.091961603282755</v>
      </c>
      <c r="AA3393">
        <v>9.6944907700908356</v>
      </c>
      <c r="AB3393">
        <v>2.7235970078080367</v>
      </c>
      <c r="AC3393">
        <v>-22.828504756030544</v>
      </c>
      <c r="AD3393">
        <v>1.7259264903537126</v>
      </c>
      <c r="AE3393">
        <v>1.7021294617707581</v>
      </c>
      <c r="AF3393">
        <v>977</v>
      </c>
      <c r="AG3393">
        <v>1</v>
      </c>
      <c r="AH3393">
        <v>0</v>
      </c>
      <c r="AI3393">
        <v>142</v>
      </c>
      <c r="AJ3393">
        <v>2862</v>
      </c>
      <c r="AK3393">
        <v>330</v>
      </c>
      <c r="AL3393">
        <v>1046</v>
      </c>
      <c r="AM3393">
        <v>1</v>
      </c>
      <c r="AN3393">
        <v>655</v>
      </c>
      <c r="AO3393">
        <v>1009</v>
      </c>
    </row>
    <row r="3394" spans="1:41">
      <c r="A3394">
        <v>13</v>
      </c>
      <c r="B3394">
        <v>75</v>
      </c>
      <c r="C3394">
        <v>2016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99</v>
      </c>
      <c r="M3394">
        <v>99</v>
      </c>
      <c r="N3394">
        <v>99</v>
      </c>
      <c r="O3394">
        <v>11</v>
      </c>
      <c r="P3394">
        <v>9999</v>
      </c>
      <c r="Q3394">
        <v>633</v>
      </c>
      <c r="R3394">
        <v>458066</v>
      </c>
      <c r="S3394">
        <v>456873</v>
      </c>
      <c r="T3394">
        <v>15.710923753345584</v>
      </c>
      <c r="U3394">
        <v>60.327301022384781</v>
      </c>
      <c r="V3394">
        <v>89.548081523869129</v>
      </c>
      <c r="W3394">
        <v>82.57324486235855</v>
      </c>
      <c r="X3394">
        <v>1.3572279977121202</v>
      </c>
      <c r="Y3394">
        <v>2.7144559954242404</v>
      </c>
      <c r="Z3394">
        <v>46.306427458051914</v>
      </c>
      <c r="AA3394">
        <v>9.7964421698552062</v>
      </c>
      <c r="AB3394">
        <v>2.8178015012448978</v>
      </c>
      <c r="AC3394">
        <v>-18.655991021083665</v>
      </c>
      <c r="AD3394">
        <v>28.965642402372808</v>
      </c>
      <c r="AE3394">
        <v>29.50572813188176</v>
      </c>
      <c r="AF3394">
        <v>9766</v>
      </c>
      <c r="AG3394">
        <v>569</v>
      </c>
      <c r="AH3394">
        <v>0</v>
      </c>
      <c r="AI3394">
        <v>2466</v>
      </c>
      <c r="AJ3394">
        <v>58034</v>
      </c>
      <c r="AK3394">
        <v>10293</v>
      </c>
      <c r="AL3394">
        <v>62429</v>
      </c>
      <c r="AM3394">
        <v>36</v>
      </c>
      <c r="AN3394">
        <v>39137</v>
      </c>
      <c r="AO3394">
        <v>10488</v>
      </c>
    </row>
    <row r="3395" spans="1:41">
      <c r="A3395">
        <v>13</v>
      </c>
      <c r="B3395">
        <v>76</v>
      </c>
      <c r="C3395">
        <v>2016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99</v>
      </c>
      <c r="M3395">
        <v>99</v>
      </c>
      <c r="N3395">
        <v>99</v>
      </c>
      <c r="O3395">
        <v>14</v>
      </c>
      <c r="P3395">
        <v>9999</v>
      </c>
      <c r="Q3395">
        <v>181</v>
      </c>
      <c r="R3395">
        <v>53347</v>
      </c>
      <c r="S3395">
        <v>53237</v>
      </c>
      <c r="T3395">
        <v>15.759124224417498</v>
      </c>
      <c r="U3395">
        <v>60.460055976106837</v>
      </c>
      <c r="V3395">
        <v>86.259476954898062</v>
      </c>
      <c r="W3395">
        <v>79.549645922948358</v>
      </c>
      <c r="X3395">
        <v>0.5042457870170769</v>
      </c>
      <c r="Y3395">
        <v>1.0084915740341538</v>
      </c>
      <c r="Z3395">
        <v>58.03137945901365</v>
      </c>
      <c r="AA3395">
        <v>9.8434556156645794</v>
      </c>
      <c r="AB3395">
        <v>2.9441786135390209</v>
      </c>
      <c r="AC3395">
        <v>-28.262508409905433</v>
      </c>
      <c r="AD3395">
        <v>3.37337878218288</v>
      </c>
      <c r="AE3395">
        <v>3.3122515895092</v>
      </c>
      <c r="AF3395">
        <v>802</v>
      </c>
      <c r="AG3395">
        <v>105</v>
      </c>
      <c r="AH3395">
        <v>0</v>
      </c>
      <c r="AI3395">
        <v>147</v>
      </c>
      <c r="AJ3395">
        <v>3834</v>
      </c>
      <c r="AK3395">
        <v>848</v>
      </c>
      <c r="AL3395">
        <v>2879</v>
      </c>
      <c r="AM3395">
        <v>1</v>
      </c>
      <c r="AN3395">
        <v>3290</v>
      </c>
      <c r="AO3395">
        <v>1032</v>
      </c>
    </row>
    <row r="3396" spans="1:41">
      <c r="A3396">
        <v>13</v>
      </c>
      <c r="B3396">
        <v>77</v>
      </c>
      <c r="C3396">
        <v>2016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99</v>
      </c>
      <c r="M3396">
        <v>99</v>
      </c>
      <c r="N3396">
        <v>99</v>
      </c>
      <c r="O3396">
        <v>15</v>
      </c>
      <c r="P3396">
        <v>9999</v>
      </c>
      <c r="Q3396">
        <v>54</v>
      </c>
      <c r="R3396">
        <v>34977</v>
      </c>
      <c r="S3396">
        <v>34926</v>
      </c>
      <c r="T3396">
        <v>15.69994567858879</v>
      </c>
      <c r="U3396">
        <v>60.178921147569135</v>
      </c>
      <c r="V3396">
        <v>86.85729847393155</v>
      </c>
      <c r="W3396">
        <v>80.110960316096822</v>
      </c>
      <c r="X3396">
        <v>1.5438716871086715</v>
      </c>
      <c r="Y3396">
        <v>3.087743374217343</v>
      </c>
      <c r="Z3396">
        <v>89.447351116447933</v>
      </c>
      <c r="AA3396">
        <v>9.8931986195885244</v>
      </c>
      <c r="AB3396">
        <v>2.6578275836867378</v>
      </c>
      <c r="AC3396">
        <v>-26.352227081401725</v>
      </c>
      <c r="AD3396">
        <v>2.2117582931450799</v>
      </c>
      <c r="AE3396">
        <v>2.1883273058085204</v>
      </c>
      <c r="AF3396">
        <v>848</v>
      </c>
      <c r="AG3396">
        <v>27</v>
      </c>
      <c r="AH3396">
        <v>0</v>
      </c>
      <c r="AI3396">
        <v>337</v>
      </c>
      <c r="AJ3396">
        <v>2918</v>
      </c>
      <c r="AK3396">
        <v>1119</v>
      </c>
      <c r="AL3396">
        <v>719</v>
      </c>
      <c r="AM3396">
        <v>2</v>
      </c>
      <c r="AN3396">
        <v>2672</v>
      </c>
      <c r="AO3396">
        <v>1128</v>
      </c>
    </row>
    <row r="3397" spans="1:41">
      <c r="A3397">
        <v>13</v>
      </c>
      <c r="B3397">
        <v>78</v>
      </c>
      <c r="C3397">
        <v>2016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99</v>
      </c>
      <c r="M3397">
        <v>99</v>
      </c>
      <c r="N3397">
        <v>99</v>
      </c>
      <c r="O3397">
        <v>16</v>
      </c>
      <c r="P3397">
        <v>9999</v>
      </c>
      <c r="Q3397">
        <v>377</v>
      </c>
      <c r="R3397">
        <v>259086</v>
      </c>
      <c r="S3397">
        <v>258044</v>
      </c>
      <c r="T3397">
        <v>15.648340705402838</v>
      </c>
      <c r="U3397">
        <v>60.308749670598807</v>
      </c>
      <c r="V3397">
        <v>86.544218659208639</v>
      </c>
      <c r="W3397">
        <v>79.748047232253882</v>
      </c>
      <c r="X3397">
        <v>9.4486000787383357</v>
      </c>
      <c r="Y3397">
        <v>18.897200157476671</v>
      </c>
      <c r="Z3397">
        <v>66.036374022525322</v>
      </c>
      <c r="AA3397">
        <v>10.030294385119491</v>
      </c>
      <c r="AB3397">
        <v>2.9486523296448826</v>
      </c>
      <c r="AC3397">
        <v>-28.670378573986529</v>
      </c>
      <c r="AD3397">
        <v>16.383212086164797</v>
      </c>
      <c r="AE3397">
        <v>16.094790010966339</v>
      </c>
      <c r="AF3397">
        <v>6604</v>
      </c>
      <c r="AG3397">
        <v>0</v>
      </c>
      <c r="AH3397">
        <v>0</v>
      </c>
      <c r="AI3397">
        <v>2681</v>
      </c>
      <c r="AJ3397">
        <v>9359</v>
      </c>
      <c r="AK3397">
        <v>5500</v>
      </c>
      <c r="AL3397">
        <v>6433</v>
      </c>
      <c r="AM3397">
        <v>0</v>
      </c>
      <c r="AN3397">
        <v>12150</v>
      </c>
      <c r="AO3397">
        <v>12105</v>
      </c>
    </row>
    <row r="3398" spans="1:41">
      <c r="A3398">
        <v>13</v>
      </c>
      <c r="B3398">
        <v>79</v>
      </c>
      <c r="C3398">
        <v>2016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99</v>
      </c>
      <c r="M3398">
        <v>99</v>
      </c>
      <c r="N3398">
        <v>99</v>
      </c>
      <c r="O3398">
        <v>18</v>
      </c>
      <c r="P3398">
        <v>9999</v>
      </c>
      <c r="Q3398">
        <v>121</v>
      </c>
      <c r="R3398">
        <v>85755.5</v>
      </c>
      <c r="S3398">
        <v>85329.5</v>
      </c>
      <c r="T3398">
        <v>15.669064957932729</v>
      </c>
      <c r="U3398">
        <v>60.359348173843763</v>
      </c>
      <c r="V3398">
        <v>85.580093741134661</v>
      </c>
      <c r="W3398">
        <v>78.855149743054639</v>
      </c>
      <c r="X3398">
        <v>8.3423220668062115</v>
      </c>
      <c r="Y3398">
        <v>16.684644133612423</v>
      </c>
      <c r="Z3398">
        <v>78.485344963296797</v>
      </c>
      <c r="AA3398">
        <v>10.265085252206086</v>
      </c>
      <c r="AB3398">
        <v>2.9143473186344249</v>
      </c>
      <c r="AC3398">
        <v>-31.285356883338952</v>
      </c>
      <c r="AD3398">
        <v>5.422718881202016</v>
      </c>
      <c r="AE3398">
        <v>5.2626047530772784</v>
      </c>
      <c r="AF3398">
        <v>1993</v>
      </c>
      <c r="AG3398">
        <v>11</v>
      </c>
      <c r="AH3398">
        <v>0</v>
      </c>
      <c r="AI3398">
        <v>891</v>
      </c>
      <c r="AJ3398">
        <v>8233</v>
      </c>
      <c r="AK3398">
        <v>1463</v>
      </c>
      <c r="AL3398">
        <v>8411</v>
      </c>
      <c r="AM3398">
        <v>3</v>
      </c>
      <c r="AN3398">
        <v>9636</v>
      </c>
      <c r="AO3398">
        <v>3863</v>
      </c>
    </row>
    <row r="3399" spans="1:41">
      <c r="A3399">
        <v>13</v>
      </c>
      <c r="B3399">
        <v>80</v>
      </c>
      <c r="C3399">
        <v>2016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99</v>
      </c>
      <c r="M3399">
        <v>99</v>
      </c>
      <c r="N3399">
        <v>99</v>
      </c>
      <c r="O3399">
        <v>54</v>
      </c>
      <c r="P3399">
        <v>9999</v>
      </c>
      <c r="Q3399">
        <v>41</v>
      </c>
      <c r="R3399">
        <v>12253</v>
      </c>
      <c r="S3399">
        <v>12045</v>
      </c>
      <c r="T3399">
        <v>15.35574961233983</v>
      </c>
      <c r="U3399">
        <v>60.157907845579089</v>
      </c>
      <c r="V3399">
        <v>85.949394357651869</v>
      </c>
      <c r="W3399">
        <v>78.958223329181862</v>
      </c>
      <c r="X3399">
        <v>1.1507385946298865</v>
      </c>
      <c r="Y3399">
        <v>2.301477189259773</v>
      </c>
      <c r="Z3399">
        <v>76.977066840773702</v>
      </c>
      <c r="AA3399">
        <v>11.344596305583712</v>
      </c>
      <c r="AB3399">
        <v>3.0427923434142343</v>
      </c>
      <c r="AC3399">
        <v>-32.660592541516088</v>
      </c>
      <c r="AD3399">
        <v>0.77481414546435246</v>
      </c>
      <c r="AE3399">
        <v>0.74383338032419499</v>
      </c>
      <c r="AF3399">
        <v>180</v>
      </c>
      <c r="AG3399">
        <v>1</v>
      </c>
      <c r="AH3399">
        <v>0</v>
      </c>
      <c r="AI3399">
        <v>81</v>
      </c>
      <c r="AJ3399">
        <v>1836</v>
      </c>
      <c r="AK3399">
        <v>264</v>
      </c>
      <c r="AL3399">
        <v>2221</v>
      </c>
      <c r="AM3399">
        <v>0</v>
      </c>
      <c r="AN3399">
        <v>710</v>
      </c>
      <c r="AO3399">
        <v>357</v>
      </c>
    </row>
    <row r="3400" spans="1:41">
      <c r="A3400">
        <v>13</v>
      </c>
      <c r="B3400">
        <v>81</v>
      </c>
      <c r="C3400">
        <v>2015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99</v>
      </c>
      <c r="M3400">
        <v>99</v>
      </c>
      <c r="N3400">
        <v>99</v>
      </c>
      <c r="O3400">
        <v>1</v>
      </c>
      <c r="P3400">
        <v>9999</v>
      </c>
      <c r="Q3400">
        <v>339</v>
      </c>
      <c r="R3400">
        <v>184931</v>
      </c>
      <c r="S3400">
        <v>184423</v>
      </c>
      <c r="T3400">
        <v>15.780604657953504</v>
      </c>
      <c r="U3400">
        <v>60.490828150501841</v>
      </c>
      <c r="V3400">
        <v>88.230825915427502</v>
      </c>
      <c r="W3400">
        <v>81.344708089555184</v>
      </c>
      <c r="X3400">
        <v>2.2570580378627705</v>
      </c>
      <c r="Y3400">
        <v>4.514116075725541</v>
      </c>
      <c r="AA3400">
        <v>9.0151180294155608</v>
      </c>
      <c r="AB3400">
        <v>2.8526133274309595</v>
      </c>
      <c r="AC3400">
        <v>-26.331798061394078</v>
      </c>
      <c r="AD3400">
        <v>12.15869000077582</v>
      </c>
      <c r="AE3400">
        <v>12.16234924616983</v>
      </c>
      <c r="AF3400">
        <v>12</v>
      </c>
      <c r="AG3400">
        <v>0</v>
      </c>
      <c r="AH3400">
        <v>0</v>
      </c>
      <c r="AI3400">
        <v>0</v>
      </c>
      <c r="AJ3400">
        <v>0</v>
      </c>
      <c r="AK3400">
        <v>1</v>
      </c>
      <c r="AL3400">
        <v>1</v>
      </c>
      <c r="AM3400">
        <v>0</v>
      </c>
      <c r="AN3400">
        <v>1869</v>
      </c>
      <c r="AO3400">
        <v>2490</v>
      </c>
    </row>
    <row r="3401" spans="1:41">
      <c r="A3401">
        <v>13</v>
      </c>
      <c r="B3401">
        <v>82</v>
      </c>
      <c r="C3401">
        <v>2015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99</v>
      </c>
      <c r="M3401">
        <v>99</v>
      </c>
      <c r="N3401">
        <v>99</v>
      </c>
      <c r="O3401">
        <v>4</v>
      </c>
      <c r="P3401">
        <v>9999</v>
      </c>
      <c r="Q3401">
        <v>464</v>
      </c>
      <c r="R3401">
        <v>308024</v>
      </c>
      <c r="S3401">
        <v>305384</v>
      </c>
      <c r="T3401">
        <v>15.548450770069868</v>
      </c>
      <c r="U3401">
        <v>60.150063526576382</v>
      </c>
      <c r="V3401">
        <v>89.518292994610945</v>
      </c>
      <c r="W3401">
        <v>82.376097961911313</v>
      </c>
      <c r="X3401">
        <v>0.81292366828558815</v>
      </c>
      <c r="Y3401">
        <v>1.6258473365711763</v>
      </c>
      <c r="AA3401">
        <v>9.0988885664138905</v>
      </c>
      <c r="AB3401">
        <v>2.7908721683156017</v>
      </c>
      <c r="AC3401">
        <v>-30.702364778810377</v>
      </c>
      <c r="AD3401">
        <v>20.251706467812156</v>
      </c>
      <c r="AE3401">
        <v>20.394852947610289</v>
      </c>
      <c r="AF3401">
        <v>3</v>
      </c>
      <c r="AG3401">
        <v>0</v>
      </c>
      <c r="AH3401">
        <v>0</v>
      </c>
      <c r="AI3401">
        <v>0</v>
      </c>
      <c r="AJ3401">
        <v>2</v>
      </c>
      <c r="AK3401">
        <v>0</v>
      </c>
      <c r="AL3401">
        <v>74</v>
      </c>
      <c r="AM3401">
        <v>0</v>
      </c>
      <c r="AN3401">
        <v>2262</v>
      </c>
      <c r="AO3401">
        <v>9243</v>
      </c>
    </row>
    <row r="3402" spans="1:41">
      <c r="A3402">
        <v>13</v>
      </c>
      <c r="B3402">
        <v>83</v>
      </c>
      <c r="C3402">
        <v>2015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99</v>
      </c>
      <c r="M3402">
        <v>99</v>
      </c>
      <c r="N3402">
        <v>99</v>
      </c>
      <c r="O3402">
        <v>8</v>
      </c>
      <c r="P3402">
        <v>9999</v>
      </c>
      <c r="Q3402">
        <v>189</v>
      </c>
      <c r="R3402">
        <v>137141</v>
      </c>
      <c r="S3402">
        <v>135246</v>
      </c>
      <c r="T3402">
        <v>15.593870541996923</v>
      </c>
      <c r="U3402">
        <v>60.476849592594242</v>
      </c>
      <c r="V3402">
        <v>88.09809496211426</v>
      </c>
      <c r="W3402">
        <v>80.948882037176944</v>
      </c>
      <c r="X3402">
        <v>5.8334123274586001E-2</v>
      </c>
      <c r="Y3402">
        <v>0.11666824654917198</v>
      </c>
      <c r="AA3402">
        <v>9.7409755846691866</v>
      </c>
      <c r="AB3402">
        <v>2.8736421496206042</v>
      </c>
      <c r="AC3402">
        <v>-25.430492446258196</v>
      </c>
      <c r="AD3402">
        <v>9.0166327192109303</v>
      </c>
      <c r="AE3402">
        <v>8.8758175709072411</v>
      </c>
      <c r="AF3402">
        <v>43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1926</v>
      </c>
      <c r="AO3402">
        <v>1029</v>
      </c>
    </row>
    <row r="3403" spans="1:41">
      <c r="A3403">
        <v>13</v>
      </c>
      <c r="B3403">
        <v>84</v>
      </c>
      <c r="C3403">
        <v>2015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99</v>
      </c>
      <c r="M3403">
        <v>99</v>
      </c>
      <c r="N3403">
        <v>99</v>
      </c>
      <c r="O3403">
        <v>9</v>
      </c>
      <c r="P3403">
        <v>9999</v>
      </c>
      <c r="Q3403">
        <v>74</v>
      </c>
      <c r="R3403">
        <v>26138</v>
      </c>
      <c r="S3403">
        <v>25988</v>
      </c>
      <c r="T3403">
        <v>15.72151656591935</v>
      </c>
      <c r="U3403">
        <v>60.370247806679984</v>
      </c>
      <c r="V3403">
        <v>87.821556444669241</v>
      </c>
      <c r="W3403">
        <v>80.923668616284075</v>
      </c>
      <c r="X3403">
        <v>2.379677098477313</v>
      </c>
      <c r="Y3403">
        <v>4.759354196954626</v>
      </c>
      <c r="AA3403">
        <v>9.3687326317387836</v>
      </c>
      <c r="AB3403">
        <v>2.6831229321026782</v>
      </c>
      <c r="AC3403">
        <v>-28.57857684501278</v>
      </c>
      <c r="AD3403">
        <v>1.7184995443721083</v>
      </c>
      <c r="AE3403">
        <v>1.7049886954674363</v>
      </c>
      <c r="AF3403">
        <v>1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471</v>
      </c>
      <c r="AO3403">
        <v>0</v>
      </c>
    </row>
    <row r="3404" spans="1:41">
      <c r="A3404">
        <v>13</v>
      </c>
      <c r="B3404">
        <v>85</v>
      </c>
      <c r="C3404">
        <v>2015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99</v>
      </c>
      <c r="M3404">
        <v>99</v>
      </c>
      <c r="N3404">
        <v>99</v>
      </c>
      <c r="O3404">
        <v>11</v>
      </c>
      <c r="P3404">
        <v>9999</v>
      </c>
      <c r="Q3404">
        <v>618</v>
      </c>
      <c r="R3404">
        <v>445496</v>
      </c>
      <c r="S3404">
        <v>444312</v>
      </c>
      <c r="T3404">
        <v>15.919202417081188</v>
      </c>
      <c r="U3404">
        <v>60.809194890077208</v>
      </c>
      <c r="V3404">
        <v>89.944701508593198</v>
      </c>
      <c r="W3404">
        <v>82.935947329805984</v>
      </c>
      <c r="X3404">
        <v>0.47385386176306882</v>
      </c>
      <c r="Y3404">
        <v>0.94770772352613764</v>
      </c>
      <c r="AA3404">
        <v>9.3478148028976502</v>
      </c>
      <c r="AB3404">
        <v>2.8407845546860897</v>
      </c>
      <c r="AC3404">
        <v>-21.588677819218503</v>
      </c>
      <c r="AD3404">
        <v>29.290101500481928</v>
      </c>
      <c r="AE3404">
        <v>29.8747263138942</v>
      </c>
      <c r="AF3404">
        <v>252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9444</v>
      </c>
      <c r="AO3404">
        <v>15</v>
      </c>
    </row>
    <row r="3405" spans="1:41">
      <c r="A3405">
        <v>13</v>
      </c>
      <c r="B3405">
        <v>86</v>
      </c>
      <c r="C3405">
        <v>2015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99</v>
      </c>
      <c r="M3405">
        <v>99</v>
      </c>
      <c r="N3405">
        <v>99</v>
      </c>
      <c r="O3405">
        <v>14</v>
      </c>
      <c r="P3405">
        <v>9999</v>
      </c>
      <c r="Q3405">
        <v>156</v>
      </c>
      <c r="R3405">
        <v>52936</v>
      </c>
      <c r="S3405">
        <v>52822</v>
      </c>
      <c r="T3405">
        <v>15.86315550853862</v>
      </c>
      <c r="U3405">
        <v>60.653155882018837</v>
      </c>
      <c r="V3405">
        <v>86.783413892395188</v>
      </c>
      <c r="W3405">
        <v>80.027536443148449</v>
      </c>
      <c r="X3405">
        <v>0.99554178630799439</v>
      </c>
      <c r="Y3405">
        <v>1.9910835726159888</v>
      </c>
      <c r="AA3405">
        <v>9.6943055821117881</v>
      </c>
      <c r="AB3405">
        <v>2.8554807944480127</v>
      </c>
      <c r="AC3405">
        <v>-28.399627985307873</v>
      </c>
      <c r="AD3405">
        <v>3.4803922213207561</v>
      </c>
      <c r="AE3405">
        <v>3.427104691501599</v>
      </c>
      <c r="AF3405">
        <v>11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566</v>
      </c>
      <c r="AO3405">
        <v>622</v>
      </c>
    </row>
    <row r="3406" spans="1:41">
      <c r="A3406">
        <v>13</v>
      </c>
      <c r="B3406">
        <v>87</v>
      </c>
      <c r="C3406">
        <v>2015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99</v>
      </c>
      <c r="M3406">
        <v>99</v>
      </c>
      <c r="N3406">
        <v>99</v>
      </c>
      <c r="O3406">
        <v>15</v>
      </c>
      <c r="P3406">
        <v>9999</v>
      </c>
      <c r="Q3406">
        <v>53</v>
      </c>
      <c r="R3406">
        <v>35132</v>
      </c>
      <c r="S3406">
        <v>35071</v>
      </c>
      <c r="T3406">
        <v>15.869349880450869</v>
      </c>
      <c r="U3406">
        <v>60.584813663710733</v>
      </c>
      <c r="V3406">
        <v>86.56386967740022</v>
      </c>
      <c r="W3406">
        <v>79.8393401956031</v>
      </c>
      <c r="X3406">
        <v>6.2620972332915859E-2</v>
      </c>
      <c r="Y3406">
        <v>0.12524194466583172</v>
      </c>
      <c r="AA3406">
        <v>9.746521591725152</v>
      </c>
      <c r="AB3406">
        <v>2.6872437337299471</v>
      </c>
      <c r="AC3406">
        <v>-32.300132043146824</v>
      </c>
      <c r="AD3406">
        <v>2.3098295964833158</v>
      </c>
      <c r="AE3406">
        <v>2.2700643654032779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437</v>
      </c>
      <c r="AO3406">
        <v>577</v>
      </c>
    </row>
    <row r="3407" spans="1:41">
      <c r="A3407">
        <v>13</v>
      </c>
      <c r="B3407">
        <v>88</v>
      </c>
      <c r="C3407">
        <v>2015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99</v>
      </c>
      <c r="M3407">
        <v>99</v>
      </c>
      <c r="N3407">
        <v>99</v>
      </c>
      <c r="O3407">
        <v>16</v>
      </c>
      <c r="P3407">
        <v>9999</v>
      </c>
      <c r="Q3407">
        <v>351</v>
      </c>
      <c r="R3407">
        <v>238103</v>
      </c>
      <c r="S3407">
        <v>237663</v>
      </c>
      <c r="T3407">
        <v>15.8447814601244</v>
      </c>
      <c r="U3407">
        <v>60.665345468162897</v>
      </c>
      <c r="V3407">
        <v>86.587554947578298</v>
      </c>
      <c r="W3407">
        <v>79.861854811226081</v>
      </c>
      <c r="X3407">
        <v>9.1813206889455383</v>
      </c>
      <c r="Y3407">
        <v>18.362641377891077</v>
      </c>
      <c r="AA3407">
        <v>9.6254485036517021</v>
      </c>
      <c r="AB3407">
        <v>2.9288086680354759</v>
      </c>
      <c r="AC3407">
        <v>-29.645601529540201</v>
      </c>
      <c r="AD3407">
        <v>15.654598554351216</v>
      </c>
      <c r="AE3407">
        <v>15.387712031373498</v>
      </c>
      <c r="AF3407">
        <v>7</v>
      </c>
      <c r="AG3407">
        <v>0</v>
      </c>
      <c r="AH3407">
        <v>0</v>
      </c>
      <c r="AI3407">
        <v>1</v>
      </c>
      <c r="AJ3407">
        <v>2</v>
      </c>
      <c r="AK3407">
        <v>1</v>
      </c>
      <c r="AL3407">
        <v>0</v>
      </c>
      <c r="AM3407">
        <v>0</v>
      </c>
      <c r="AN3407">
        <v>4568</v>
      </c>
      <c r="AO3407">
        <v>13</v>
      </c>
    </row>
    <row r="3408" spans="1:41">
      <c r="A3408">
        <v>13</v>
      </c>
      <c r="B3408">
        <v>89</v>
      </c>
      <c r="C3408">
        <v>2015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99</v>
      </c>
      <c r="M3408">
        <v>99</v>
      </c>
      <c r="N3408">
        <v>99</v>
      </c>
      <c r="O3408">
        <v>18</v>
      </c>
      <c r="P3408">
        <v>9999</v>
      </c>
      <c r="Q3408">
        <v>129</v>
      </c>
      <c r="R3408">
        <v>82648</v>
      </c>
      <c r="S3408">
        <v>82494</v>
      </c>
      <c r="T3408">
        <v>15.786806698286711</v>
      </c>
      <c r="U3408">
        <v>60.45831211966933</v>
      </c>
      <c r="V3408">
        <v>84.780710011124754</v>
      </c>
      <c r="W3408">
        <v>78.194325647925552</v>
      </c>
      <c r="X3408">
        <v>6.9100280708547093</v>
      </c>
      <c r="Y3408">
        <v>13.82005614170942</v>
      </c>
      <c r="AA3408">
        <v>10.065947307394582</v>
      </c>
      <c r="AB3408">
        <v>2.8273343228706325</v>
      </c>
      <c r="AC3408">
        <v>-33.668747571578209</v>
      </c>
      <c r="AD3408">
        <v>5.4338721533118814</v>
      </c>
      <c r="AE3408">
        <v>5.2296266335920247</v>
      </c>
      <c r="AF3408">
        <v>24</v>
      </c>
      <c r="AG3408">
        <v>0</v>
      </c>
      <c r="AH3408">
        <v>0</v>
      </c>
      <c r="AI3408">
        <v>5</v>
      </c>
      <c r="AJ3408">
        <v>38</v>
      </c>
      <c r="AK3408">
        <v>0</v>
      </c>
      <c r="AL3408">
        <v>15</v>
      </c>
      <c r="AM3408">
        <v>0</v>
      </c>
      <c r="AN3408">
        <v>1258</v>
      </c>
      <c r="AO3408">
        <v>1021</v>
      </c>
    </row>
    <row r="3409" spans="1:41">
      <c r="A3409">
        <v>13</v>
      </c>
      <c r="B3409">
        <v>90</v>
      </c>
      <c r="C3409">
        <v>2015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99</v>
      </c>
      <c r="M3409">
        <v>99</v>
      </c>
      <c r="N3409">
        <v>99</v>
      </c>
      <c r="O3409">
        <v>54</v>
      </c>
      <c r="P3409">
        <v>9999</v>
      </c>
      <c r="Q3409">
        <v>34</v>
      </c>
      <c r="R3409">
        <v>10429</v>
      </c>
      <c r="S3409">
        <v>10403</v>
      </c>
      <c r="T3409">
        <v>15.654521047080252</v>
      </c>
      <c r="U3409">
        <v>60.322983754686163</v>
      </c>
      <c r="V3409">
        <v>86.515526138441061</v>
      </c>
      <c r="W3409">
        <v>79.767663174083879</v>
      </c>
      <c r="X3409">
        <v>3.2505513472049099</v>
      </c>
      <c r="Y3409">
        <v>6.5011026944098198</v>
      </c>
      <c r="AA3409">
        <v>10.059110321529351</v>
      </c>
      <c r="AB3409">
        <v>3.0034229340533241</v>
      </c>
      <c r="AC3409">
        <v>-29.746878921928396</v>
      </c>
      <c r="AD3409">
        <v>0.68567724187989587</v>
      </c>
      <c r="AE3409">
        <v>0.67275750408057067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163</v>
      </c>
      <c r="AO3409">
        <v>116</v>
      </c>
    </row>
    <row r="3410" spans="1:41">
      <c r="A3410">
        <v>13</v>
      </c>
      <c r="B3410">
        <v>91</v>
      </c>
      <c r="C3410">
        <v>2014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99</v>
      </c>
      <c r="M3410">
        <v>99</v>
      </c>
      <c r="N3410">
        <v>99</v>
      </c>
      <c r="O3410">
        <v>1</v>
      </c>
      <c r="P3410">
        <v>9999</v>
      </c>
      <c r="Q3410">
        <v>327</v>
      </c>
      <c r="R3410">
        <v>182677</v>
      </c>
      <c r="S3410">
        <v>182672</v>
      </c>
      <c r="T3410">
        <v>16.040158312212267</v>
      </c>
      <c r="U3410">
        <v>61.017430148024857</v>
      </c>
      <c r="V3410">
        <v>85.446893500796875</v>
      </c>
      <c r="W3410">
        <v>78.865928549530977</v>
      </c>
      <c r="X3410">
        <v>0</v>
      </c>
      <c r="Y3410">
        <v>0</v>
      </c>
      <c r="AA3410">
        <v>8.6322371466874017</v>
      </c>
      <c r="AB3410">
        <v>2.8810584212045902</v>
      </c>
      <c r="AC3410">
        <v>-23.816301350626237</v>
      </c>
      <c r="AD3410">
        <v>12.155298667406583</v>
      </c>
      <c r="AE3410">
        <v>12.215724062435878</v>
      </c>
    </row>
    <row r="3411" spans="1:41">
      <c r="A3411">
        <v>13</v>
      </c>
      <c r="B3411">
        <v>92</v>
      </c>
      <c r="C3411">
        <v>2014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99</v>
      </c>
      <c r="M3411">
        <v>99</v>
      </c>
      <c r="N3411">
        <v>99</v>
      </c>
      <c r="O3411">
        <v>4</v>
      </c>
      <c r="P3411">
        <v>9999</v>
      </c>
      <c r="Q3411">
        <v>442</v>
      </c>
      <c r="R3411">
        <v>306876</v>
      </c>
      <c r="S3411">
        <v>306870</v>
      </c>
      <c r="T3411">
        <v>15.944746412231645</v>
      </c>
      <c r="U3411">
        <v>60.767243458141891</v>
      </c>
      <c r="V3411">
        <v>85.906967709232347</v>
      </c>
      <c r="W3411">
        <v>79.290774920976318</v>
      </c>
      <c r="X3411">
        <v>0</v>
      </c>
      <c r="Y3411">
        <v>0</v>
      </c>
      <c r="AA3411">
        <v>8.9088110968078098</v>
      </c>
      <c r="AB3411">
        <v>2.8518137554838274</v>
      </c>
      <c r="AC3411">
        <v>-30.565926070899646</v>
      </c>
      <c r="AD3411">
        <v>20.419480470223757</v>
      </c>
      <c r="AE3411">
        <v>20.631694809188513</v>
      </c>
    </row>
    <row r="3412" spans="1:41">
      <c r="A3412">
        <v>13</v>
      </c>
      <c r="B3412">
        <v>93</v>
      </c>
      <c r="C3412">
        <v>2014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99</v>
      </c>
      <c r="M3412">
        <v>99</v>
      </c>
      <c r="N3412">
        <v>99</v>
      </c>
      <c r="O3412">
        <v>8</v>
      </c>
      <c r="P3412">
        <v>9999</v>
      </c>
      <c r="Q3412">
        <v>185</v>
      </c>
      <c r="R3412">
        <v>127592</v>
      </c>
      <c r="S3412">
        <v>127589</v>
      </c>
      <c r="T3412">
        <v>15.906483165088725</v>
      </c>
      <c r="U3412">
        <v>60.695757471255362</v>
      </c>
      <c r="V3412">
        <v>85.117444456823875</v>
      </c>
      <c r="W3412">
        <v>78.562742085916511</v>
      </c>
      <c r="X3412">
        <v>0</v>
      </c>
      <c r="Y3412">
        <v>0</v>
      </c>
      <c r="AA3412">
        <v>9.0094626811415779</v>
      </c>
      <c r="AB3412">
        <v>2.8819665174191886</v>
      </c>
      <c r="AC3412">
        <v>-24.021938562645037</v>
      </c>
      <c r="AD3412">
        <v>8.4899514858013987</v>
      </c>
      <c r="AE3412">
        <v>8.4993884072880928</v>
      </c>
    </row>
    <row r="3413" spans="1:41">
      <c r="A3413">
        <v>13</v>
      </c>
      <c r="B3413">
        <v>94</v>
      </c>
      <c r="C3413">
        <v>2014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99</v>
      </c>
      <c r="M3413">
        <v>99</v>
      </c>
      <c r="N3413">
        <v>99</v>
      </c>
      <c r="O3413">
        <v>9</v>
      </c>
      <c r="P3413">
        <v>9999</v>
      </c>
      <c r="Q3413">
        <v>58</v>
      </c>
      <c r="R3413">
        <v>26710</v>
      </c>
      <c r="S3413">
        <v>26710</v>
      </c>
      <c r="T3413">
        <v>15.985548483713963</v>
      </c>
      <c r="U3413">
        <v>60.722688131785837</v>
      </c>
      <c r="V3413">
        <v>84.512660155848565</v>
      </c>
      <c r="W3413">
        <v>78.005185323848252</v>
      </c>
      <c r="X3413">
        <v>0</v>
      </c>
      <c r="Y3413">
        <v>0</v>
      </c>
      <c r="AA3413">
        <v>8.3463958639301374</v>
      </c>
      <c r="AB3413">
        <v>2.6263571378441561</v>
      </c>
      <c r="AC3413">
        <v>-30.121706897230297</v>
      </c>
      <c r="AD3413">
        <v>1.77727917256376</v>
      </c>
      <c r="AE3413">
        <v>1.7666689261625876</v>
      </c>
    </row>
    <row r="3414" spans="1:41">
      <c r="A3414">
        <v>13</v>
      </c>
      <c r="B3414">
        <v>95</v>
      </c>
      <c r="C3414">
        <v>2014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99</v>
      </c>
      <c r="M3414">
        <v>99</v>
      </c>
      <c r="N3414">
        <v>99</v>
      </c>
      <c r="O3414">
        <v>11</v>
      </c>
      <c r="P3414">
        <v>9999</v>
      </c>
      <c r="Q3414">
        <v>626</v>
      </c>
      <c r="R3414">
        <v>434710</v>
      </c>
      <c r="S3414">
        <v>434683</v>
      </c>
      <c r="T3414">
        <v>16.069193255273628</v>
      </c>
      <c r="U3414">
        <v>61.033477269642482</v>
      </c>
      <c r="V3414">
        <v>86.704056304501179</v>
      </c>
      <c r="W3414">
        <v>80.025606016337406</v>
      </c>
      <c r="X3414">
        <v>0</v>
      </c>
      <c r="Y3414">
        <v>0</v>
      </c>
      <c r="AA3414">
        <v>9.1512648221510684</v>
      </c>
      <c r="AB3414">
        <v>2.72542245668116</v>
      </c>
      <c r="AC3414">
        <v>-28.891544981204852</v>
      </c>
      <c r="AD3414">
        <v>28.925534597723406</v>
      </c>
      <c r="AE3414">
        <v>29.495749528968872</v>
      </c>
    </row>
    <row r="3415" spans="1:41">
      <c r="A3415">
        <v>13</v>
      </c>
      <c r="B3415">
        <v>96</v>
      </c>
      <c r="C3415">
        <v>2014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99</v>
      </c>
      <c r="M3415">
        <v>99</v>
      </c>
      <c r="N3415">
        <v>99</v>
      </c>
      <c r="O3415">
        <v>14</v>
      </c>
      <c r="P3415">
        <v>9999</v>
      </c>
      <c r="Q3415">
        <v>154</v>
      </c>
      <c r="R3415">
        <v>50298</v>
      </c>
      <c r="S3415">
        <v>50291</v>
      </c>
      <c r="T3415">
        <v>16.11982583800549</v>
      </c>
      <c r="U3415">
        <v>61.257819490564913</v>
      </c>
      <c r="V3415">
        <v>83.039882316123553</v>
      </c>
      <c r="W3415">
        <v>76.640645443519119</v>
      </c>
      <c r="X3415">
        <v>0</v>
      </c>
      <c r="Y3415">
        <v>0</v>
      </c>
      <c r="AA3415">
        <v>9.6903204839898383</v>
      </c>
      <c r="AB3415">
        <v>2.7683315823726047</v>
      </c>
      <c r="AC3415">
        <v>-34.142338433213482</v>
      </c>
      <c r="AD3415">
        <v>3.346820959251668</v>
      </c>
      <c r="AE3415">
        <v>3.268189529164383</v>
      </c>
    </row>
    <row r="3416" spans="1:41">
      <c r="A3416">
        <v>13</v>
      </c>
      <c r="B3416">
        <v>97</v>
      </c>
      <c r="C3416">
        <v>2014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99</v>
      </c>
      <c r="M3416">
        <v>99</v>
      </c>
      <c r="N3416">
        <v>99</v>
      </c>
      <c r="O3416">
        <v>15</v>
      </c>
      <c r="P3416">
        <v>9999</v>
      </c>
      <c r="Q3416">
        <v>55</v>
      </c>
      <c r="R3416">
        <v>34744</v>
      </c>
      <c r="S3416">
        <v>34743</v>
      </c>
      <c r="T3416">
        <v>16.08766981349298</v>
      </c>
      <c r="U3416">
        <v>61.126816912759402</v>
      </c>
      <c r="V3416">
        <v>82.471569836011426</v>
      </c>
      <c r="W3416">
        <v>76.120398353625049</v>
      </c>
      <c r="X3416">
        <v>0</v>
      </c>
      <c r="Y3416">
        <v>0</v>
      </c>
      <c r="AA3416">
        <v>9.6575077081514884</v>
      </c>
      <c r="AB3416">
        <v>2.858074135486206</v>
      </c>
      <c r="AC3416">
        <v>-32.971809070435349</v>
      </c>
      <c r="AD3416">
        <v>2.3118602610091834</v>
      </c>
      <c r="AE3416">
        <v>2.2424676057567221</v>
      </c>
    </row>
    <row r="3417" spans="1:41">
      <c r="A3417">
        <v>13</v>
      </c>
      <c r="B3417">
        <v>98</v>
      </c>
      <c r="C3417">
        <v>2014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99</v>
      </c>
      <c r="M3417">
        <v>99</v>
      </c>
      <c r="N3417">
        <v>99</v>
      </c>
      <c r="O3417">
        <v>16</v>
      </c>
      <c r="P3417">
        <v>9999</v>
      </c>
      <c r="Q3417">
        <v>349</v>
      </c>
      <c r="R3417">
        <v>243342</v>
      </c>
      <c r="S3417">
        <v>243321</v>
      </c>
      <c r="T3417">
        <v>16.005646374238722</v>
      </c>
      <c r="U3417">
        <v>61.054475363819797</v>
      </c>
      <c r="V3417">
        <v>82.668513947105424</v>
      </c>
      <c r="W3417">
        <v>76.298538967045445</v>
      </c>
      <c r="X3417">
        <v>0</v>
      </c>
      <c r="Y3417">
        <v>0</v>
      </c>
      <c r="AA3417">
        <v>9.1784610586058744</v>
      </c>
      <c r="AB3417">
        <v>2.9637413384210656</v>
      </c>
      <c r="AC3417">
        <v>-34.336019790020458</v>
      </c>
      <c r="AD3417">
        <v>16.191938165855877</v>
      </c>
      <c r="AE3417">
        <v>15.741772212546215</v>
      </c>
    </row>
    <row r="3418" spans="1:41">
      <c r="A3418">
        <v>13</v>
      </c>
      <c r="B3418">
        <v>99</v>
      </c>
      <c r="C3418">
        <v>2014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99</v>
      </c>
      <c r="M3418">
        <v>99</v>
      </c>
      <c r="N3418">
        <v>99</v>
      </c>
      <c r="O3418">
        <v>18</v>
      </c>
      <c r="P3418">
        <v>9999</v>
      </c>
      <c r="Q3418">
        <v>126</v>
      </c>
      <c r="R3418">
        <v>84559</v>
      </c>
      <c r="S3418">
        <v>84549</v>
      </c>
      <c r="T3418">
        <v>15.89481900211687</v>
      </c>
      <c r="U3418">
        <v>60.667187074950633</v>
      </c>
      <c r="V3418">
        <v>81.831989647910532</v>
      </c>
      <c r="W3418">
        <v>75.527060048019422</v>
      </c>
      <c r="X3418">
        <v>0</v>
      </c>
      <c r="Y3418">
        <v>0</v>
      </c>
      <c r="AA3418">
        <v>9.4977511400833361</v>
      </c>
      <c r="AB3418">
        <v>2.6676392471955297</v>
      </c>
      <c r="AC3418">
        <v>-39.656451657988718</v>
      </c>
      <c r="AD3418">
        <v>5.6265424767060654</v>
      </c>
      <c r="AE3418">
        <v>5.4146309885006252</v>
      </c>
    </row>
    <row r="3419" spans="1:41">
      <c r="A3419">
        <v>13</v>
      </c>
      <c r="B3419">
        <v>100</v>
      </c>
      <c r="C3419">
        <v>2014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99</v>
      </c>
      <c r="M3419">
        <v>99</v>
      </c>
      <c r="N3419">
        <v>99</v>
      </c>
      <c r="O3419">
        <v>54</v>
      </c>
      <c r="P3419">
        <v>9999</v>
      </c>
      <c r="Q3419">
        <v>38</v>
      </c>
      <c r="R3419">
        <v>11351</v>
      </c>
      <c r="S3419">
        <v>11350</v>
      </c>
      <c r="T3419">
        <v>15.785833847238123</v>
      </c>
      <c r="U3419">
        <v>60.405550660792962</v>
      </c>
      <c r="V3419">
        <v>81.475861608144513</v>
      </c>
      <c r="W3419">
        <v>75.199207048458192</v>
      </c>
      <c r="X3419">
        <v>0</v>
      </c>
      <c r="Y3419">
        <v>0</v>
      </c>
      <c r="AA3419">
        <v>9.4982188585953562</v>
      </c>
      <c r="AB3419">
        <v>2.7927573147767735</v>
      </c>
      <c r="AC3419">
        <v>-34.984535397894277</v>
      </c>
      <c r="AD3419">
        <v>0.7552937434583018</v>
      </c>
      <c r="AE3419">
        <v>0.72371392998812689</v>
      </c>
    </row>
    <row r="3420" spans="1:41">
      <c r="A3420">
        <v>13</v>
      </c>
      <c r="B3420">
        <v>101</v>
      </c>
      <c r="C3420">
        <v>2013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99</v>
      </c>
      <c r="M3420">
        <v>99</v>
      </c>
      <c r="N3420">
        <v>99</v>
      </c>
      <c r="O3420">
        <v>1</v>
      </c>
      <c r="P3420">
        <v>9999</v>
      </c>
      <c r="Q3420">
        <v>332</v>
      </c>
      <c r="R3420">
        <v>190635</v>
      </c>
      <c r="S3420">
        <v>190633</v>
      </c>
      <c r="T3420">
        <v>16.272704382720903</v>
      </c>
      <c r="U3420">
        <v>61.686381686276761</v>
      </c>
      <c r="V3420">
        <v>83.143105959145856</v>
      </c>
      <c r="W3420">
        <v>76.74026794941075</v>
      </c>
      <c r="X3420">
        <v>0</v>
      </c>
      <c r="Y3420">
        <v>0</v>
      </c>
      <c r="AA3420">
        <v>8.7023133807779676</v>
      </c>
      <c r="AB3420">
        <v>3.047529687907633</v>
      </c>
      <c r="AC3420">
        <v>-30.173528288619991</v>
      </c>
      <c r="AD3420">
        <v>12.550842648176118</v>
      </c>
      <c r="AE3420">
        <v>12.560770752824999</v>
      </c>
    </row>
    <row r="3421" spans="1:41">
      <c r="A3421">
        <v>13</v>
      </c>
      <c r="B3421">
        <v>102</v>
      </c>
      <c r="C3421">
        <v>2013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99</v>
      </c>
      <c r="M3421">
        <v>99</v>
      </c>
      <c r="N3421">
        <v>99</v>
      </c>
      <c r="O3421">
        <v>4</v>
      </c>
      <c r="P3421">
        <v>9999</v>
      </c>
      <c r="Q3421">
        <v>439</v>
      </c>
      <c r="R3421">
        <v>300733</v>
      </c>
      <c r="S3421">
        <v>300702</v>
      </c>
      <c r="T3421">
        <v>16.100856906292293</v>
      </c>
      <c r="U3421">
        <v>61.195858358108687</v>
      </c>
      <c r="V3421">
        <v>84.362668999902624</v>
      </c>
      <c r="W3421">
        <v>77.860390685794215</v>
      </c>
      <c r="X3421">
        <v>0</v>
      </c>
      <c r="Y3421">
        <v>0</v>
      </c>
      <c r="AA3421">
        <v>8.8703362840431641</v>
      </c>
      <c r="AB3421">
        <v>3.0810970580429609</v>
      </c>
      <c r="AC3421">
        <v>-32.03590623929724</v>
      </c>
      <c r="AD3421">
        <v>19.799368227838276</v>
      </c>
      <c r="AE3421">
        <v>20.102394468513246</v>
      </c>
    </row>
    <row r="3422" spans="1:41">
      <c r="A3422">
        <v>13</v>
      </c>
      <c r="B3422">
        <v>103</v>
      </c>
      <c r="C3422">
        <v>2013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99</v>
      </c>
      <c r="M3422">
        <v>99</v>
      </c>
      <c r="N3422">
        <v>99</v>
      </c>
      <c r="O3422">
        <v>8</v>
      </c>
      <c r="P3422">
        <v>9999</v>
      </c>
      <c r="Q3422">
        <v>188</v>
      </c>
      <c r="R3422">
        <v>137090</v>
      </c>
      <c r="S3422">
        <v>137087</v>
      </c>
      <c r="T3422">
        <v>16.149412794514557</v>
      </c>
      <c r="U3422">
        <v>61.328331643408923</v>
      </c>
      <c r="V3422">
        <v>82.931220315201244</v>
      </c>
      <c r="W3422">
        <v>76.543420601515493</v>
      </c>
      <c r="X3422">
        <v>0</v>
      </c>
      <c r="Y3422">
        <v>0</v>
      </c>
      <c r="AA3422">
        <v>8.7923833580626152</v>
      </c>
      <c r="AB3422">
        <v>3.0896569772157556</v>
      </c>
      <c r="AC3422">
        <v>-31.841011184778026</v>
      </c>
      <c r="AD3422">
        <v>9.0255987548900478</v>
      </c>
      <c r="AE3422">
        <v>9.0094656615707205</v>
      </c>
    </row>
    <row r="3423" spans="1:41">
      <c r="A3423">
        <v>13</v>
      </c>
      <c r="B3423">
        <v>104</v>
      </c>
      <c r="C3423">
        <v>2013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99</v>
      </c>
      <c r="M3423">
        <v>99</v>
      </c>
      <c r="N3423">
        <v>99</v>
      </c>
      <c r="O3423">
        <v>9</v>
      </c>
      <c r="P3423">
        <v>9999</v>
      </c>
      <c r="Q3423">
        <v>64</v>
      </c>
      <c r="R3423">
        <v>24078</v>
      </c>
      <c r="S3423">
        <v>24074</v>
      </c>
      <c r="T3423">
        <v>16.160976825317722</v>
      </c>
      <c r="U3423">
        <v>61.250270000830781</v>
      </c>
      <c r="V3423">
        <v>82.267113651289506</v>
      </c>
      <c r="W3423">
        <v>75.926161418958799</v>
      </c>
      <c r="X3423">
        <v>0</v>
      </c>
      <c r="Y3423">
        <v>0</v>
      </c>
      <c r="AA3423">
        <v>8.5621265334049497</v>
      </c>
      <c r="AB3423">
        <v>2.6418321981794111</v>
      </c>
      <c r="AC3423">
        <v>-44.895417532822421</v>
      </c>
      <c r="AD3423">
        <v>1.5852240631719494</v>
      </c>
      <c r="AE3423">
        <v>1.5694034238912684</v>
      </c>
    </row>
    <row r="3424" spans="1:41">
      <c r="A3424">
        <v>13</v>
      </c>
      <c r="B3424">
        <v>105</v>
      </c>
      <c r="C3424">
        <v>2013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99</v>
      </c>
      <c r="M3424">
        <v>99</v>
      </c>
      <c r="N3424">
        <v>99</v>
      </c>
      <c r="O3424">
        <v>11</v>
      </c>
      <c r="P3424">
        <v>9999</v>
      </c>
      <c r="Q3424">
        <v>650</v>
      </c>
      <c r="R3424">
        <v>443062</v>
      </c>
      <c r="S3424">
        <v>443032</v>
      </c>
      <c r="T3424">
        <v>16.151558924033203</v>
      </c>
      <c r="U3424">
        <v>61.367384297296795</v>
      </c>
      <c r="V3424">
        <v>84.829525067070023</v>
      </c>
      <c r="W3424">
        <v>78.295029930119028</v>
      </c>
      <c r="X3424">
        <v>0</v>
      </c>
      <c r="Y3424">
        <v>0</v>
      </c>
      <c r="AA3424">
        <v>9.6140453371039616</v>
      </c>
      <c r="AB3424">
        <v>3.0286967947000587</v>
      </c>
      <c r="AC3424">
        <v>-41.876652981907398</v>
      </c>
      <c r="AD3424">
        <v>29.169887194828902</v>
      </c>
      <c r="AE3424">
        <v>29.782708193733992</v>
      </c>
    </row>
    <row r="3425" spans="1:31">
      <c r="A3425">
        <v>13</v>
      </c>
      <c r="B3425">
        <v>106</v>
      </c>
      <c r="C3425">
        <v>2013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99</v>
      </c>
      <c r="M3425">
        <v>99</v>
      </c>
      <c r="N3425">
        <v>99</v>
      </c>
      <c r="O3425">
        <v>14</v>
      </c>
      <c r="P3425">
        <v>9999</v>
      </c>
      <c r="Q3425">
        <v>158</v>
      </c>
      <c r="R3425">
        <v>48785</v>
      </c>
      <c r="S3425">
        <v>48771</v>
      </c>
      <c r="T3425">
        <v>16.277564825253659</v>
      </c>
      <c r="U3425">
        <v>61.8087798076726</v>
      </c>
      <c r="V3425">
        <v>80.082610412254141</v>
      </c>
      <c r="W3425">
        <v>73.905894896556859</v>
      </c>
      <c r="X3425">
        <v>0</v>
      </c>
      <c r="Y3425">
        <v>0</v>
      </c>
      <c r="AA3425">
        <v>9.3360733717534305</v>
      </c>
      <c r="AB3425">
        <v>2.7556160600009103</v>
      </c>
      <c r="AC3425">
        <v>-48.938179849582511</v>
      </c>
      <c r="AD3425">
        <v>3.2118596196462965</v>
      </c>
      <c r="AE3425">
        <v>3.0948217200886718</v>
      </c>
    </row>
    <row r="3426" spans="1:31">
      <c r="A3426">
        <v>13</v>
      </c>
      <c r="B3426">
        <v>107</v>
      </c>
      <c r="C3426">
        <v>2013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99</v>
      </c>
      <c r="M3426">
        <v>99</v>
      </c>
      <c r="N3426">
        <v>99</v>
      </c>
      <c r="O3426">
        <v>15</v>
      </c>
      <c r="P3426">
        <v>9999</v>
      </c>
      <c r="Q3426">
        <v>56</v>
      </c>
      <c r="R3426">
        <v>33784</v>
      </c>
      <c r="S3426">
        <v>33784</v>
      </c>
      <c r="T3426">
        <v>16.310827610703289</v>
      </c>
      <c r="U3426">
        <v>61.786614965664207</v>
      </c>
      <c r="V3426">
        <v>80.353662897987022</v>
      </c>
      <c r="W3426">
        <v>74.166430854842389</v>
      </c>
      <c r="X3426">
        <v>0</v>
      </c>
      <c r="Y3426">
        <v>0</v>
      </c>
      <c r="AA3426">
        <v>9.4174574379114055</v>
      </c>
      <c r="AB3426">
        <v>3.0324372513516105</v>
      </c>
      <c r="AC3426">
        <v>-35.449075517219057</v>
      </c>
      <c r="AD3426">
        <v>2.2242382984550688</v>
      </c>
      <c r="AE3426">
        <v>2.1513612595132812</v>
      </c>
    </row>
    <row r="3427" spans="1:31">
      <c r="A3427">
        <v>13</v>
      </c>
      <c r="B3427">
        <v>108</v>
      </c>
      <c r="C3427">
        <v>2013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99</v>
      </c>
      <c r="M3427">
        <v>99</v>
      </c>
      <c r="N3427">
        <v>99</v>
      </c>
      <c r="O3427">
        <v>16</v>
      </c>
      <c r="P3427">
        <v>9999</v>
      </c>
      <c r="Q3427">
        <v>365</v>
      </c>
      <c r="R3427">
        <v>245510</v>
      </c>
      <c r="S3427">
        <v>245505</v>
      </c>
      <c r="T3427">
        <v>16.241049244429963</v>
      </c>
      <c r="U3427">
        <v>61.643506242235375</v>
      </c>
      <c r="V3427">
        <v>80.464679090393318</v>
      </c>
      <c r="W3427">
        <v>74.268177022872578</v>
      </c>
      <c r="X3427">
        <v>0</v>
      </c>
      <c r="Y3427">
        <v>0</v>
      </c>
      <c r="AA3427">
        <v>8.7726759805076888</v>
      </c>
      <c r="AB3427">
        <v>3.0828054719553561</v>
      </c>
      <c r="AC3427">
        <v>-32.493767597922862</v>
      </c>
      <c r="AD3427">
        <v>16.163649794390949</v>
      </c>
      <c r="AE3427">
        <v>15.655177679422597</v>
      </c>
    </row>
    <row r="3428" spans="1:31">
      <c r="A3428">
        <v>13</v>
      </c>
      <c r="B3428">
        <v>109</v>
      </c>
      <c r="C3428">
        <v>2013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99</v>
      </c>
      <c r="M3428">
        <v>99</v>
      </c>
      <c r="N3428">
        <v>99</v>
      </c>
      <c r="O3428">
        <v>18</v>
      </c>
      <c r="P3428">
        <v>9999</v>
      </c>
      <c r="Q3428">
        <v>126</v>
      </c>
      <c r="R3428">
        <v>82665</v>
      </c>
      <c r="S3428">
        <v>82658</v>
      </c>
      <c r="T3428">
        <v>16.185229540918165</v>
      </c>
      <c r="U3428">
        <v>61.416463016283984</v>
      </c>
      <c r="V3428">
        <v>80.465992218928704</v>
      </c>
      <c r="W3428">
        <v>74.26701129957226</v>
      </c>
      <c r="X3428">
        <v>0</v>
      </c>
      <c r="Y3428">
        <v>0</v>
      </c>
      <c r="AA3428">
        <v>9.5687815517430881</v>
      </c>
      <c r="AB3428">
        <v>2.9278975988061524</v>
      </c>
      <c r="AC3428">
        <v>-42.388763668599175</v>
      </c>
      <c r="AD3428">
        <v>5.4424182731999826</v>
      </c>
      <c r="AE3428">
        <v>5.2707902707666392</v>
      </c>
    </row>
    <row r="3429" spans="1:31">
      <c r="A3429">
        <v>13</v>
      </c>
      <c r="B3429">
        <v>110</v>
      </c>
      <c r="C3429">
        <v>2013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99</v>
      </c>
      <c r="M3429">
        <v>99</v>
      </c>
      <c r="N3429">
        <v>99</v>
      </c>
      <c r="O3429">
        <v>54</v>
      </c>
      <c r="P3429">
        <v>9999</v>
      </c>
      <c r="Q3429">
        <v>36</v>
      </c>
      <c r="R3429">
        <v>12438</v>
      </c>
      <c r="S3429">
        <v>12436</v>
      </c>
      <c r="T3429">
        <v>16.139411480945487</v>
      </c>
      <c r="U3429">
        <v>61.306851077516889</v>
      </c>
      <c r="V3429">
        <v>80.709753983733648</v>
      </c>
      <c r="W3429">
        <v>74.48978771309082</v>
      </c>
      <c r="X3429">
        <v>0</v>
      </c>
      <c r="Y3429">
        <v>0</v>
      </c>
      <c r="AA3429">
        <v>9.1777188298921573</v>
      </c>
      <c r="AB3429">
        <v>2.8498257169402352</v>
      </c>
      <c r="AC3429">
        <v>-41.128043218974405</v>
      </c>
      <c r="AD3429">
        <v>0.81888100746460257</v>
      </c>
      <c r="AE3429">
        <v>0.79537574972657621</v>
      </c>
    </row>
    <row r="3430" spans="1:31">
      <c r="A3430">
        <v>13</v>
      </c>
      <c r="B3430">
        <v>111</v>
      </c>
      <c r="C3430">
        <v>2012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99</v>
      </c>
      <c r="M3430">
        <v>99</v>
      </c>
      <c r="N3430">
        <v>99</v>
      </c>
      <c r="O3430">
        <v>1</v>
      </c>
      <c r="P3430">
        <v>9999</v>
      </c>
      <c r="Q3430">
        <v>331</v>
      </c>
      <c r="R3430">
        <v>189188</v>
      </c>
      <c r="S3430">
        <v>189179</v>
      </c>
      <c r="T3430">
        <v>16.192961498615137</v>
      </c>
      <c r="U3430">
        <v>61.505880673859153</v>
      </c>
      <c r="V3430">
        <v>86.550165616418752</v>
      </c>
      <c r="W3430">
        <v>79.882559903582091</v>
      </c>
      <c r="X3430">
        <v>0</v>
      </c>
      <c r="Y3430">
        <v>0</v>
      </c>
      <c r="AA3430">
        <v>8.4545616750553201</v>
      </c>
      <c r="AB3430">
        <v>3.1259877217350862</v>
      </c>
      <c r="AC3430">
        <v>-34.668854858563904</v>
      </c>
      <c r="AD3430">
        <v>12.489903299438344</v>
      </c>
      <c r="AE3430">
        <v>12.52948822603811</v>
      </c>
    </row>
    <row r="3431" spans="1:31">
      <c r="A3431">
        <v>13</v>
      </c>
      <c r="B3431">
        <v>112</v>
      </c>
      <c r="C3431">
        <v>2012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99</v>
      </c>
      <c r="M3431">
        <v>99</v>
      </c>
      <c r="N3431">
        <v>99</v>
      </c>
      <c r="O3431">
        <v>4</v>
      </c>
      <c r="P3431">
        <v>9999</v>
      </c>
      <c r="Q3431">
        <v>466</v>
      </c>
      <c r="R3431">
        <v>299221</v>
      </c>
      <c r="S3431">
        <v>299201</v>
      </c>
      <c r="T3431">
        <v>16.110480213621372</v>
      </c>
      <c r="U3431">
        <v>61.250410259324006</v>
      </c>
      <c r="V3431">
        <v>87.387537374145452</v>
      </c>
      <c r="W3431">
        <v>80.654198348267556</v>
      </c>
      <c r="X3431">
        <v>0</v>
      </c>
      <c r="Y3431">
        <v>0</v>
      </c>
      <c r="AA3431">
        <v>8.5293298904414758</v>
      </c>
      <c r="AB3431">
        <v>3.0982485526891095</v>
      </c>
      <c r="AC3431">
        <v>-37.737929037498688</v>
      </c>
      <c r="AD3431">
        <v>19.754114188855748</v>
      </c>
      <c r="AE3431">
        <v>20.007759242381113</v>
      </c>
    </row>
    <row r="3432" spans="1:31">
      <c r="A3432">
        <v>13</v>
      </c>
      <c r="B3432">
        <v>113</v>
      </c>
      <c r="C3432">
        <v>2012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99</v>
      </c>
      <c r="M3432">
        <v>99</v>
      </c>
      <c r="N3432">
        <v>99</v>
      </c>
      <c r="O3432">
        <v>8</v>
      </c>
      <c r="P3432">
        <v>9999</v>
      </c>
      <c r="Q3432">
        <v>188</v>
      </c>
      <c r="R3432">
        <v>135688</v>
      </c>
      <c r="S3432">
        <v>135685</v>
      </c>
      <c r="T3432">
        <v>16.030186899357346</v>
      </c>
      <c r="U3432">
        <v>61.057854589674605</v>
      </c>
      <c r="V3432">
        <v>86.975583263942113</v>
      </c>
      <c r="W3432">
        <v>80.276892066182484</v>
      </c>
      <c r="X3432">
        <v>0</v>
      </c>
      <c r="Y3432">
        <v>0</v>
      </c>
      <c r="AA3432">
        <v>8.5129027606649021</v>
      </c>
      <c r="AB3432">
        <v>3.2065496610345781</v>
      </c>
      <c r="AC3432">
        <v>-34.266116830647881</v>
      </c>
      <c r="AD3432">
        <v>8.9579148724770619</v>
      </c>
      <c r="AE3432">
        <v>9.030895615771044</v>
      </c>
    </row>
    <row r="3433" spans="1:31">
      <c r="A3433">
        <v>13</v>
      </c>
      <c r="B3433">
        <v>114</v>
      </c>
      <c r="C3433">
        <v>2012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99</v>
      </c>
      <c r="M3433">
        <v>99</v>
      </c>
      <c r="N3433">
        <v>99</v>
      </c>
      <c r="O3433">
        <v>9</v>
      </c>
      <c r="P3433">
        <v>9999</v>
      </c>
      <c r="Q3433">
        <v>60</v>
      </c>
      <c r="R3433">
        <v>22791</v>
      </c>
      <c r="S3433">
        <v>22788</v>
      </c>
      <c r="T3433">
        <v>16.248124259576144</v>
      </c>
      <c r="U3433">
        <v>61.578374583113906</v>
      </c>
      <c r="V3433">
        <v>84.46353034831678</v>
      </c>
      <c r="W3433">
        <v>77.952795330875645</v>
      </c>
      <c r="X3433">
        <v>0</v>
      </c>
      <c r="Y3433">
        <v>0</v>
      </c>
      <c r="AA3433">
        <v>8.5519131812685742</v>
      </c>
      <c r="AB3433">
        <v>2.9621317128839255</v>
      </c>
      <c r="AC3433">
        <v>-37.862373495936126</v>
      </c>
      <c r="AD3433">
        <v>1.5046270698855075</v>
      </c>
      <c r="AE3433">
        <v>1.4728086874661894</v>
      </c>
    </row>
    <row r="3434" spans="1:31">
      <c r="A3434">
        <v>13</v>
      </c>
      <c r="B3434">
        <v>115</v>
      </c>
      <c r="C3434">
        <v>2012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99</v>
      </c>
      <c r="M3434">
        <v>99</v>
      </c>
      <c r="N3434">
        <v>99</v>
      </c>
      <c r="O3434">
        <v>11</v>
      </c>
      <c r="P3434">
        <v>9999</v>
      </c>
      <c r="Q3434">
        <v>703</v>
      </c>
      <c r="R3434">
        <v>446089</v>
      </c>
      <c r="S3434">
        <v>446052</v>
      </c>
      <c r="T3434">
        <v>16.02449959537222</v>
      </c>
      <c r="U3434">
        <v>61.080607193780082</v>
      </c>
      <c r="V3434">
        <v>87.737873266242985</v>
      </c>
      <c r="W3434">
        <v>80.978311945691857</v>
      </c>
      <c r="X3434">
        <v>0</v>
      </c>
      <c r="Y3434">
        <v>0</v>
      </c>
      <c r="AA3434">
        <v>9.3500756437183714</v>
      </c>
      <c r="AB3434">
        <v>3.1138237209449064</v>
      </c>
      <c r="AC3434">
        <v>-43.844694023915032</v>
      </c>
      <c r="AD3434">
        <v>29.450115614854806</v>
      </c>
      <c r="AE3434">
        <v>29.947642732364557</v>
      </c>
    </row>
    <row r="3435" spans="1:31">
      <c r="A3435">
        <v>13</v>
      </c>
      <c r="B3435">
        <v>116</v>
      </c>
      <c r="C3435">
        <v>2012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99</v>
      </c>
      <c r="M3435">
        <v>99</v>
      </c>
      <c r="N3435">
        <v>99</v>
      </c>
      <c r="O3435">
        <v>14</v>
      </c>
      <c r="P3435">
        <v>9999</v>
      </c>
      <c r="Q3435">
        <v>171</v>
      </c>
      <c r="R3435">
        <v>45190</v>
      </c>
      <c r="S3435">
        <v>45181</v>
      </c>
      <c r="T3435">
        <v>16.13925647267094</v>
      </c>
      <c r="U3435">
        <v>61.440362099112463</v>
      </c>
      <c r="V3435">
        <v>83.459758333778694</v>
      </c>
      <c r="W3435">
        <v>77.022303623204095</v>
      </c>
      <c r="X3435">
        <v>0</v>
      </c>
      <c r="Y3435">
        <v>0</v>
      </c>
      <c r="AA3435">
        <v>9.5536490116848629</v>
      </c>
      <c r="AB3435">
        <v>3.1107023670899809</v>
      </c>
      <c r="AC3435">
        <v>-45.711161375174335</v>
      </c>
      <c r="AD3435">
        <v>2.9833748974650551</v>
      </c>
      <c r="AE3435">
        <v>2.885232235577051</v>
      </c>
    </row>
    <row r="3436" spans="1:31">
      <c r="A3436">
        <v>13</v>
      </c>
      <c r="B3436">
        <v>117</v>
      </c>
      <c r="C3436">
        <v>2012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99</v>
      </c>
      <c r="M3436">
        <v>99</v>
      </c>
      <c r="N3436">
        <v>99</v>
      </c>
      <c r="O3436">
        <v>15</v>
      </c>
      <c r="P3436">
        <v>9999</v>
      </c>
      <c r="Q3436">
        <v>62</v>
      </c>
      <c r="R3436">
        <v>33300</v>
      </c>
      <c r="S3436">
        <v>33300</v>
      </c>
      <c r="T3436">
        <v>16.067657657657659</v>
      </c>
      <c r="U3436">
        <v>61.146606606606611</v>
      </c>
      <c r="V3436">
        <v>84.023129304819349</v>
      </c>
      <c r="W3436">
        <v>77.55334834834872</v>
      </c>
      <c r="X3436">
        <v>0</v>
      </c>
      <c r="Y3436">
        <v>0</v>
      </c>
      <c r="AA3436">
        <v>9.3404683098834163</v>
      </c>
      <c r="AB3436">
        <v>3.1515298089234305</v>
      </c>
      <c r="AC3436">
        <v>-38.462285912742374</v>
      </c>
      <c r="AD3436">
        <v>2.1984152265011363</v>
      </c>
      <c r="AE3436">
        <v>2.1411802052578737</v>
      </c>
    </row>
    <row r="3437" spans="1:31">
      <c r="A3437">
        <v>13</v>
      </c>
      <c r="B3437">
        <v>118</v>
      </c>
      <c r="C3437">
        <v>2012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99</v>
      </c>
      <c r="M3437">
        <v>99</v>
      </c>
      <c r="N3437">
        <v>99</v>
      </c>
      <c r="O3437">
        <v>16</v>
      </c>
      <c r="P3437">
        <v>9999</v>
      </c>
      <c r="Q3437">
        <v>424</v>
      </c>
      <c r="R3437">
        <v>252113</v>
      </c>
      <c r="S3437">
        <v>252002</v>
      </c>
      <c r="T3437">
        <v>16.051119934315164</v>
      </c>
      <c r="U3437">
        <v>61.198208744375037</v>
      </c>
      <c r="V3437">
        <v>83.856614906055285</v>
      </c>
      <c r="W3437">
        <v>77.363453067832822</v>
      </c>
      <c r="X3437">
        <v>0</v>
      </c>
      <c r="Y3437">
        <v>0</v>
      </c>
      <c r="AA3437">
        <v>8.980884705559955</v>
      </c>
      <c r="AB3437">
        <v>3.2334424141684992</v>
      </c>
      <c r="AC3437">
        <v>-38.277357004262306</v>
      </c>
      <c r="AD3437">
        <v>16.64411585582225</v>
      </c>
      <c r="AE3437">
        <v>16.163978594851557</v>
      </c>
    </row>
    <row r="3438" spans="1:31">
      <c r="A3438">
        <v>13</v>
      </c>
      <c r="B3438">
        <v>119</v>
      </c>
      <c r="C3438">
        <v>2012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99</v>
      </c>
      <c r="M3438">
        <v>99</v>
      </c>
      <c r="N3438">
        <v>99</v>
      </c>
      <c r="O3438">
        <v>18</v>
      </c>
      <c r="P3438">
        <v>9999</v>
      </c>
      <c r="Q3438">
        <v>126</v>
      </c>
      <c r="R3438">
        <v>78661.5</v>
      </c>
      <c r="S3438">
        <v>78658.5</v>
      </c>
      <c r="T3438">
        <v>15.951691742466139</v>
      </c>
      <c r="U3438">
        <v>60.838981165417586</v>
      </c>
      <c r="V3438">
        <v>83.605572812590879</v>
      </c>
      <c r="W3438">
        <v>77.166587209265629</v>
      </c>
      <c r="X3438">
        <v>0</v>
      </c>
      <c r="Y3438">
        <v>0</v>
      </c>
      <c r="AA3438">
        <v>9.6003024064611218</v>
      </c>
      <c r="AB3438">
        <v>3.1313515650406099</v>
      </c>
      <c r="AC3438">
        <v>-44.263762108830129</v>
      </c>
      <c r="AD3438">
        <v>5.1931122924750497</v>
      </c>
      <c r="AE3438">
        <v>5.0324954029768385</v>
      </c>
    </row>
    <row r="3439" spans="1:31">
      <c r="A3439">
        <v>13</v>
      </c>
      <c r="B3439">
        <v>120</v>
      </c>
      <c r="C3439">
        <v>2012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99</v>
      </c>
      <c r="M3439">
        <v>99</v>
      </c>
      <c r="N3439">
        <v>99</v>
      </c>
      <c r="O3439">
        <v>54</v>
      </c>
      <c r="P3439">
        <v>9999</v>
      </c>
      <c r="Q3439">
        <v>32</v>
      </c>
      <c r="R3439">
        <v>12451</v>
      </c>
      <c r="S3439">
        <v>12451</v>
      </c>
      <c r="T3439">
        <v>16.160790297968028</v>
      </c>
      <c r="U3439">
        <v>61.49120552566059</v>
      </c>
      <c r="V3439">
        <v>82.522500118123105</v>
      </c>
      <c r="W3439">
        <v>76.168267609027097</v>
      </c>
      <c r="X3439">
        <v>0</v>
      </c>
      <c r="Y3439">
        <v>0</v>
      </c>
      <c r="AA3439">
        <v>9.7671724372879556</v>
      </c>
      <c r="AB3439">
        <v>3.2254931219043401</v>
      </c>
      <c r="AC3439">
        <v>-41.75537674831736</v>
      </c>
      <c r="AD3439">
        <v>0.82199603559056011</v>
      </c>
      <c r="AE3439">
        <v>0.78629722736963925</v>
      </c>
    </row>
    <row r="3440" spans="1:31">
      <c r="A3440">
        <v>13</v>
      </c>
      <c r="B3440">
        <v>121</v>
      </c>
      <c r="C3440">
        <v>2011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99</v>
      </c>
      <c r="M3440">
        <v>99</v>
      </c>
      <c r="N3440">
        <v>99</v>
      </c>
      <c r="O3440">
        <v>1</v>
      </c>
      <c r="P3440">
        <v>9999</v>
      </c>
      <c r="Q3440">
        <v>339</v>
      </c>
      <c r="R3440">
        <v>187255</v>
      </c>
      <c r="S3440">
        <v>187231</v>
      </c>
      <c r="T3440">
        <v>16.118287896184349</v>
      </c>
      <c r="U3440">
        <v>61.2949992255556</v>
      </c>
      <c r="V3440">
        <v>87.526906134739988</v>
      </c>
      <c r="W3440">
        <v>80.777473815767991</v>
      </c>
      <c r="X3440">
        <v>0</v>
      </c>
      <c r="Y3440">
        <v>0</v>
      </c>
      <c r="AA3440">
        <v>8.3167507109119132</v>
      </c>
      <c r="AB3440">
        <v>3.1360662399108179</v>
      </c>
      <c r="AC3440">
        <v>-34.873405640614152</v>
      </c>
      <c r="AD3440">
        <v>12.516806999331898</v>
      </c>
      <c r="AE3440">
        <v>12.611496563962289</v>
      </c>
    </row>
    <row r="3441" spans="1:31">
      <c r="A3441">
        <v>13</v>
      </c>
      <c r="B3441">
        <v>122</v>
      </c>
      <c r="C3441">
        <v>2011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99</v>
      </c>
      <c r="M3441">
        <v>99</v>
      </c>
      <c r="N3441">
        <v>99</v>
      </c>
      <c r="O3441">
        <v>4</v>
      </c>
      <c r="P3441">
        <v>9999</v>
      </c>
      <c r="Q3441">
        <v>478</v>
      </c>
      <c r="R3441">
        <v>291648</v>
      </c>
      <c r="S3441">
        <v>291616</v>
      </c>
      <c r="T3441">
        <v>16.135358377221856</v>
      </c>
      <c r="U3441">
        <v>61.320061313508198</v>
      </c>
      <c r="V3441">
        <v>87.578954065242016</v>
      </c>
      <c r="W3441">
        <v>80.827951827061497</v>
      </c>
      <c r="X3441">
        <v>0</v>
      </c>
      <c r="Y3441">
        <v>0</v>
      </c>
      <c r="AA3441">
        <v>8.5956290455489572</v>
      </c>
      <c r="AB3441">
        <v>3.1217115240571904</v>
      </c>
      <c r="AC3441">
        <v>-38.552099713983999</v>
      </c>
      <c r="AD3441">
        <v>19.494815773897361</v>
      </c>
      <c r="AE3441">
        <v>19.65493103830747</v>
      </c>
    </row>
    <row r="3442" spans="1:31">
      <c r="A3442">
        <v>13</v>
      </c>
      <c r="B3442">
        <v>123</v>
      </c>
      <c r="C3442">
        <v>2011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99</v>
      </c>
      <c r="M3442">
        <v>99</v>
      </c>
      <c r="N3442">
        <v>99</v>
      </c>
      <c r="O3442">
        <v>8</v>
      </c>
      <c r="P3442">
        <v>9999</v>
      </c>
      <c r="Q3442">
        <v>195</v>
      </c>
      <c r="R3442">
        <v>138314</v>
      </c>
      <c r="S3442">
        <v>138311</v>
      </c>
      <c r="T3442">
        <v>16.003853550616711</v>
      </c>
      <c r="U3442">
        <v>61.024076176153741</v>
      </c>
      <c r="V3442">
        <v>87.052810852187378</v>
      </c>
      <c r="W3442">
        <v>80.348430710500011</v>
      </c>
      <c r="X3442">
        <v>0</v>
      </c>
      <c r="Y3442">
        <v>0</v>
      </c>
      <c r="AA3442">
        <v>8.6401399776613275</v>
      </c>
      <c r="AB3442">
        <v>3.2419433641486601</v>
      </c>
      <c r="AC3442">
        <v>-32.812856308885962</v>
      </c>
      <c r="AD3442">
        <v>9.2454121027774523</v>
      </c>
      <c r="AE3442">
        <v>9.2668625644573055</v>
      </c>
    </row>
    <row r="3443" spans="1:31">
      <c r="A3443">
        <v>13</v>
      </c>
      <c r="B3443">
        <v>124</v>
      </c>
      <c r="C3443">
        <v>2011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99</v>
      </c>
      <c r="M3443">
        <v>99</v>
      </c>
      <c r="N3443">
        <v>99</v>
      </c>
      <c r="O3443">
        <v>9</v>
      </c>
      <c r="P3443">
        <v>9999</v>
      </c>
      <c r="Q3443">
        <v>68</v>
      </c>
      <c r="R3443">
        <v>22973</v>
      </c>
      <c r="S3443">
        <v>22971</v>
      </c>
      <c r="T3443">
        <v>16.194140948069471</v>
      </c>
      <c r="U3443">
        <v>61.444081668190321</v>
      </c>
      <c r="V3443">
        <v>85.725734643137471</v>
      </c>
      <c r="W3443">
        <v>79.119624744242998</v>
      </c>
      <c r="X3443">
        <v>0</v>
      </c>
      <c r="Y3443">
        <v>0</v>
      </c>
      <c r="AA3443">
        <v>8.5243083726284077</v>
      </c>
      <c r="AB3443">
        <v>2.9891254658472426</v>
      </c>
      <c r="AC3443">
        <v>-38.975488916656069</v>
      </c>
      <c r="AD3443">
        <v>1.5355990878516019</v>
      </c>
      <c r="AE3443">
        <v>1.5155236654841671</v>
      </c>
    </row>
    <row r="3444" spans="1:31">
      <c r="A3444">
        <v>13</v>
      </c>
      <c r="B3444">
        <v>125</v>
      </c>
      <c r="C3444">
        <v>2011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99</v>
      </c>
      <c r="M3444">
        <v>99</v>
      </c>
      <c r="N3444">
        <v>99</v>
      </c>
      <c r="O3444">
        <v>11</v>
      </c>
      <c r="P3444">
        <v>9999</v>
      </c>
      <c r="Q3444">
        <v>728</v>
      </c>
      <c r="R3444">
        <v>435544</v>
      </c>
      <c r="S3444">
        <v>435405</v>
      </c>
      <c r="T3444">
        <v>15.890144279338022</v>
      </c>
      <c r="U3444">
        <v>60.755471342772815</v>
      </c>
      <c r="V3444">
        <v>88.310755569437319</v>
      </c>
      <c r="W3444">
        <v>81.484532331967102</v>
      </c>
      <c r="X3444">
        <v>0</v>
      </c>
      <c r="Y3444">
        <v>0</v>
      </c>
      <c r="AA3444">
        <v>9.0857031110289022</v>
      </c>
      <c r="AB3444">
        <v>3.2192784791874098</v>
      </c>
      <c r="AC3444">
        <v>-41.097810967556626</v>
      </c>
      <c r="AD3444">
        <v>29.113349110661996</v>
      </c>
      <c r="AE3444">
        <v>29.584701458799927</v>
      </c>
    </row>
    <row r="3445" spans="1:31">
      <c r="A3445">
        <v>13</v>
      </c>
      <c r="B3445">
        <v>126</v>
      </c>
      <c r="C3445">
        <v>2011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99</v>
      </c>
      <c r="M3445">
        <v>99</v>
      </c>
      <c r="N3445">
        <v>99</v>
      </c>
      <c r="O3445">
        <v>14</v>
      </c>
      <c r="P3445">
        <v>9999</v>
      </c>
      <c r="Q3445">
        <v>193</v>
      </c>
      <c r="R3445">
        <v>46141</v>
      </c>
      <c r="S3445">
        <v>46123</v>
      </c>
      <c r="T3445">
        <v>16.182679179038164</v>
      </c>
      <c r="U3445">
        <v>61.587039004401277</v>
      </c>
      <c r="V3445">
        <v>84.23605128206728</v>
      </c>
      <c r="W3445">
        <v>77.725466686902635</v>
      </c>
      <c r="X3445">
        <v>0</v>
      </c>
      <c r="Y3445">
        <v>0</v>
      </c>
      <c r="AA3445">
        <v>9.4829276792216515</v>
      </c>
      <c r="AB3445">
        <v>2.9961069056948006</v>
      </c>
      <c r="AC3445">
        <v>-48.939685425573323</v>
      </c>
      <c r="AD3445">
        <v>3.0842326867436025</v>
      </c>
      <c r="AE3445">
        <v>2.9893687330326153</v>
      </c>
    </row>
    <row r="3446" spans="1:31">
      <c r="A3446">
        <v>13</v>
      </c>
      <c r="B3446">
        <v>127</v>
      </c>
      <c r="C3446">
        <v>2011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99</v>
      </c>
      <c r="M3446">
        <v>99</v>
      </c>
      <c r="N3446">
        <v>99</v>
      </c>
      <c r="O3446">
        <v>15</v>
      </c>
      <c r="P3446">
        <v>9999</v>
      </c>
      <c r="Q3446">
        <v>62</v>
      </c>
      <c r="R3446">
        <v>29553</v>
      </c>
      <c r="S3446">
        <v>29048</v>
      </c>
      <c r="T3446">
        <v>16.000710587757588</v>
      </c>
      <c r="U3446">
        <v>61.024373450839981</v>
      </c>
      <c r="V3446">
        <v>86.873499326999507</v>
      </c>
      <c r="W3446">
        <v>78.81552258331017</v>
      </c>
      <c r="X3446">
        <v>0</v>
      </c>
      <c r="Y3446">
        <v>0</v>
      </c>
      <c r="AA3446">
        <v>8.8478791779922972</v>
      </c>
      <c r="AB3446">
        <v>3.2751723272150666</v>
      </c>
      <c r="AC3446">
        <v>-41.850568205556641</v>
      </c>
      <c r="AD3446">
        <v>1.9754302809070821</v>
      </c>
      <c r="AE3446">
        <v>1.909090854752864</v>
      </c>
    </row>
    <row r="3447" spans="1:31">
      <c r="A3447">
        <v>13</v>
      </c>
      <c r="B3447">
        <v>128</v>
      </c>
      <c r="C3447">
        <v>2011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99</v>
      </c>
      <c r="M3447">
        <v>99</v>
      </c>
      <c r="N3447">
        <v>99</v>
      </c>
      <c r="O3447">
        <v>16</v>
      </c>
      <c r="P3447">
        <v>9999</v>
      </c>
      <c r="Q3447">
        <v>424</v>
      </c>
      <c r="R3447">
        <v>258082.5</v>
      </c>
      <c r="S3447">
        <v>258059.5</v>
      </c>
      <c r="T3447">
        <v>15.919076264372828</v>
      </c>
      <c r="U3447">
        <v>60.844708294017458</v>
      </c>
      <c r="V3447">
        <v>85.027875887518405</v>
      </c>
      <c r="W3447">
        <v>78.474950156843491</v>
      </c>
      <c r="X3447">
        <v>0</v>
      </c>
      <c r="Y3447">
        <v>0</v>
      </c>
      <c r="AA3447">
        <v>8.9647402962095484</v>
      </c>
      <c r="AB3447">
        <v>3.2821677532081805</v>
      </c>
      <c r="AC3447">
        <v>-39.637191949659929</v>
      </c>
      <c r="AD3447">
        <v>17.251175361966698</v>
      </c>
      <c r="AE3447">
        <v>16.886883289394227</v>
      </c>
    </row>
    <row r="3448" spans="1:31">
      <c r="A3448">
        <v>13</v>
      </c>
      <c r="B3448">
        <v>129</v>
      </c>
      <c r="C3448">
        <v>2011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99</v>
      </c>
      <c r="M3448">
        <v>99</v>
      </c>
      <c r="N3448">
        <v>99</v>
      </c>
      <c r="O3448">
        <v>18</v>
      </c>
      <c r="P3448">
        <v>9999</v>
      </c>
      <c r="Q3448">
        <v>130</v>
      </c>
      <c r="R3448">
        <v>74936</v>
      </c>
      <c r="S3448">
        <v>74930</v>
      </c>
      <c r="T3448">
        <v>16.024834525461728</v>
      </c>
      <c r="U3448">
        <v>61.070092085946897</v>
      </c>
      <c r="V3448">
        <v>83.986976938678566</v>
      </c>
      <c r="W3448">
        <v>77.516413719470151</v>
      </c>
      <c r="X3448">
        <v>0</v>
      </c>
      <c r="Y3448">
        <v>0</v>
      </c>
      <c r="AA3448">
        <v>9.8425281507894979</v>
      </c>
      <c r="AB3448">
        <v>3.1153732037076503</v>
      </c>
      <c r="AC3448">
        <v>-47.006087218091345</v>
      </c>
      <c r="AD3448">
        <v>5.0089954837090316</v>
      </c>
      <c r="AE3448">
        <v>4.8433740035249215</v>
      </c>
    </row>
    <row r="3449" spans="1:31">
      <c r="A3449">
        <v>13</v>
      </c>
      <c r="B3449">
        <v>130</v>
      </c>
      <c r="C3449">
        <v>2011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99</v>
      </c>
      <c r="M3449">
        <v>99</v>
      </c>
      <c r="N3449">
        <v>99</v>
      </c>
      <c r="O3449">
        <v>54</v>
      </c>
      <c r="P3449">
        <v>9999</v>
      </c>
      <c r="Q3449">
        <v>37</v>
      </c>
      <c r="R3449">
        <v>11577</v>
      </c>
      <c r="S3449">
        <v>11577</v>
      </c>
      <c r="T3449">
        <v>16.275200829230371</v>
      </c>
      <c r="U3449">
        <v>61.723935389133651</v>
      </c>
      <c r="V3449">
        <v>82.757982703965794</v>
      </c>
      <c r="W3449">
        <v>76.38561803576026</v>
      </c>
      <c r="X3449">
        <v>0</v>
      </c>
      <c r="Y3449">
        <v>0</v>
      </c>
      <c r="AA3449">
        <v>9.5166741982194978</v>
      </c>
      <c r="AB3449">
        <v>3.0997036182241526</v>
      </c>
      <c r="AC3449">
        <v>-42.720870061644</v>
      </c>
      <c r="AD3449">
        <v>0.77384889392147282</v>
      </c>
      <c r="AE3449">
        <v>0.73740526139760842</v>
      </c>
    </row>
    <row r="3450" spans="1:31">
      <c r="A3450">
        <v>13</v>
      </c>
      <c r="B3450">
        <v>131</v>
      </c>
      <c r="C3450">
        <v>2010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99</v>
      </c>
      <c r="M3450">
        <v>99</v>
      </c>
      <c r="N3450">
        <v>99</v>
      </c>
      <c r="O3450">
        <v>1</v>
      </c>
      <c r="P3450">
        <v>9999</v>
      </c>
      <c r="Q3450">
        <v>364</v>
      </c>
      <c r="R3450">
        <v>197141.5</v>
      </c>
      <c r="S3450">
        <v>197072.5</v>
      </c>
      <c r="T3450">
        <v>15.921071920422641</v>
      </c>
      <c r="U3450">
        <v>60.755239822907825</v>
      </c>
      <c r="V3450">
        <v>87.14199380539894</v>
      </c>
      <c r="W3450">
        <v>80.405629907774994</v>
      </c>
      <c r="X3450">
        <v>0</v>
      </c>
      <c r="Y3450">
        <v>0</v>
      </c>
      <c r="AA3450">
        <v>8.6493029960573988</v>
      </c>
      <c r="AB3450">
        <v>3.1737822603185544</v>
      </c>
      <c r="AC3450">
        <v>-33.636837479961038</v>
      </c>
      <c r="AD3450">
        <v>13.31090109536931</v>
      </c>
      <c r="AE3450">
        <v>13.429706787808637</v>
      </c>
    </row>
    <row r="3451" spans="1:31">
      <c r="A3451">
        <v>13</v>
      </c>
      <c r="B3451">
        <v>132</v>
      </c>
      <c r="C3451">
        <v>2010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99</v>
      </c>
      <c r="M3451">
        <v>99</v>
      </c>
      <c r="N3451">
        <v>99</v>
      </c>
      <c r="O3451">
        <v>4</v>
      </c>
      <c r="P3451">
        <v>9999</v>
      </c>
      <c r="Q3451">
        <v>481</v>
      </c>
      <c r="R3451">
        <v>280803</v>
      </c>
      <c r="S3451">
        <v>280757</v>
      </c>
      <c r="T3451">
        <v>16.080105981773698</v>
      </c>
      <c r="U3451">
        <v>61.116684535025001</v>
      </c>
      <c r="V3451">
        <v>87.040753976741584</v>
      </c>
      <c r="W3451">
        <v>80.326290671293478</v>
      </c>
      <c r="X3451">
        <v>0</v>
      </c>
      <c r="Y3451">
        <v>0</v>
      </c>
      <c r="AA3451">
        <v>8.5628410563980069</v>
      </c>
      <c r="AB3451">
        <v>3.0803291075806598</v>
      </c>
      <c r="AC3451">
        <v>-38.053024941374247</v>
      </c>
      <c r="AD3451">
        <v>18.959686115216673</v>
      </c>
      <c r="AE3451">
        <v>19.113593784662751</v>
      </c>
    </row>
    <row r="3452" spans="1:31">
      <c r="A3452">
        <v>13</v>
      </c>
      <c r="B3452">
        <v>133</v>
      </c>
      <c r="C3452">
        <v>2010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99</v>
      </c>
      <c r="M3452">
        <v>99</v>
      </c>
      <c r="N3452">
        <v>99</v>
      </c>
      <c r="O3452">
        <v>8</v>
      </c>
      <c r="P3452">
        <v>9999</v>
      </c>
      <c r="Q3452">
        <v>201</v>
      </c>
      <c r="R3452">
        <v>139899.5</v>
      </c>
      <c r="S3452">
        <v>139893.5</v>
      </c>
      <c r="T3452">
        <v>15.918019721299929</v>
      </c>
      <c r="U3452">
        <v>60.750814012087787</v>
      </c>
      <c r="V3452">
        <v>86.47060685202301</v>
      </c>
      <c r="W3452">
        <v>79.809532966149149</v>
      </c>
      <c r="X3452">
        <v>0</v>
      </c>
      <c r="Y3452">
        <v>0</v>
      </c>
      <c r="AA3452">
        <v>8.5837593059813617</v>
      </c>
      <c r="AB3452">
        <v>3.1681607636359059</v>
      </c>
      <c r="AC3452">
        <v>-34.335051513860599</v>
      </c>
      <c r="AD3452">
        <v>9.4459482543838735</v>
      </c>
      <c r="AE3452">
        <v>9.4625100017454322</v>
      </c>
    </row>
    <row r="3453" spans="1:31">
      <c r="A3453">
        <v>13</v>
      </c>
      <c r="B3453">
        <v>134</v>
      </c>
      <c r="C3453">
        <v>2010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99</v>
      </c>
      <c r="M3453">
        <v>99</v>
      </c>
      <c r="N3453">
        <v>99</v>
      </c>
      <c r="O3453">
        <v>9</v>
      </c>
      <c r="P3453">
        <v>9999</v>
      </c>
      <c r="Q3453">
        <v>75</v>
      </c>
      <c r="R3453">
        <v>21848</v>
      </c>
      <c r="S3453">
        <v>21846</v>
      </c>
      <c r="T3453">
        <v>16.247391065543749</v>
      </c>
      <c r="U3453">
        <v>61.499313375446313</v>
      </c>
      <c r="V3453">
        <v>84.073157031753652</v>
      </c>
      <c r="W3453">
        <v>77.593124599469277</v>
      </c>
      <c r="X3453">
        <v>0</v>
      </c>
      <c r="Y3453">
        <v>0</v>
      </c>
      <c r="AA3453">
        <v>8.9398303947367577</v>
      </c>
      <c r="AB3453">
        <v>2.9377212991385302</v>
      </c>
      <c r="AC3453">
        <v>-37.068503676758255</v>
      </c>
      <c r="AD3453">
        <v>1.4751666550758145</v>
      </c>
      <c r="AE3453">
        <v>1.4366441752266981</v>
      </c>
    </row>
    <row r="3454" spans="1:31">
      <c r="A3454">
        <v>13</v>
      </c>
      <c r="B3454">
        <v>135</v>
      </c>
      <c r="C3454">
        <v>2010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99</v>
      </c>
      <c r="M3454">
        <v>99</v>
      </c>
      <c r="N3454">
        <v>99</v>
      </c>
      <c r="O3454">
        <v>11</v>
      </c>
      <c r="P3454">
        <v>9999</v>
      </c>
      <c r="Q3454">
        <v>735</v>
      </c>
      <c r="R3454">
        <v>422119</v>
      </c>
      <c r="S3454">
        <v>421837</v>
      </c>
      <c r="T3454">
        <v>15.922081214065228</v>
      </c>
      <c r="U3454">
        <v>60.81518927927138</v>
      </c>
      <c r="V3454">
        <v>87.747676595988452</v>
      </c>
      <c r="W3454">
        <v>80.94008294673219</v>
      </c>
      <c r="X3454">
        <v>0</v>
      </c>
      <c r="Y3454">
        <v>0</v>
      </c>
      <c r="AA3454">
        <v>9.0313903517510017</v>
      </c>
      <c r="AB3454">
        <v>3.1803192961837601</v>
      </c>
      <c r="AC3454">
        <v>-41.604963836828063</v>
      </c>
      <c r="AD3454">
        <v>28.501275781487902</v>
      </c>
      <c r="AE3454">
        <v>28.937590133414744</v>
      </c>
    </row>
    <row r="3455" spans="1:31">
      <c r="A3455">
        <v>13</v>
      </c>
      <c r="B3455">
        <v>136</v>
      </c>
      <c r="C3455">
        <v>2010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99</v>
      </c>
      <c r="M3455">
        <v>99</v>
      </c>
      <c r="N3455">
        <v>99</v>
      </c>
      <c r="O3455">
        <v>14</v>
      </c>
      <c r="P3455">
        <v>9999</v>
      </c>
      <c r="Q3455">
        <v>184</v>
      </c>
      <c r="R3455">
        <v>44419</v>
      </c>
      <c r="S3455">
        <v>44413</v>
      </c>
      <c r="T3455">
        <v>16.165784911862037</v>
      </c>
      <c r="U3455">
        <v>61.344786436403759</v>
      </c>
      <c r="V3455">
        <v>83.940570239468769</v>
      </c>
      <c r="W3455">
        <v>77.471895616148572</v>
      </c>
      <c r="X3455">
        <v>0</v>
      </c>
      <c r="Y3455">
        <v>0</v>
      </c>
      <c r="AA3455">
        <v>9.3112019378867359</v>
      </c>
      <c r="AB3455">
        <v>2.9629094557864071</v>
      </c>
      <c r="AC3455">
        <v>-45.531948828138511</v>
      </c>
      <c r="AD3455">
        <v>2.999149929138254</v>
      </c>
      <c r="AE3455">
        <v>2.9161397890307126</v>
      </c>
    </row>
    <row r="3456" spans="1:31">
      <c r="A3456">
        <v>13</v>
      </c>
      <c r="B3456">
        <v>137</v>
      </c>
      <c r="C3456">
        <v>2010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99</v>
      </c>
      <c r="M3456">
        <v>99</v>
      </c>
      <c r="N3456">
        <v>99</v>
      </c>
      <c r="O3456">
        <v>15</v>
      </c>
      <c r="P3456">
        <v>9999</v>
      </c>
      <c r="Q3456">
        <v>61</v>
      </c>
      <c r="R3456">
        <v>28193</v>
      </c>
      <c r="S3456">
        <v>27798.5</v>
      </c>
      <c r="T3456">
        <v>16.282410527435889</v>
      </c>
      <c r="U3456">
        <v>61.644081515189683</v>
      </c>
      <c r="V3456">
        <v>84.3294174485155</v>
      </c>
      <c r="W3456">
        <v>76.698267892152245</v>
      </c>
      <c r="X3456">
        <v>0</v>
      </c>
      <c r="Y3456">
        <v>0</v>
      </c>
      <c r="AA3456">
        <v>9.0801441315965032</v>
      </c>
      <c r="AB3456">
        <v>2.9173526294259275</v>
      </c>
      <c r="AC3456">
        <v>-41.558991278779779</v>
      </c>
      <c r="AD3456">
        <v>1.9035780623650875</v>
      </c>
      <c r="AE3456">
        <v>1.8070117001631076</v>
      </c>
    </row>
    <row r="3457" spans="1:31">
      <c r="A3457">
        <v>13</v>
      </c>
      <c r="B3457">
        <v>138</v>
      </c>
      <c r="C3457">
        <v>2010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99</v>
      </c>
      <c r="M3457">
        <v>99</v>
      </c>
      <c r="N3457">
        <v>99</v>
      </c>
      <c r="O3457">
        <v>16</v>
      </c>
      <c r="P3457">
        <v>9999</v>
      </c>
      <c r="Q3457">
        <v>441</v>
      </c>
      <c r="R3457">
        <v>258780</v>
      </c>
      <c r="S3457">
        <v>258757</v>
      </c>
      <c r="T3457">
        <v>16.049714042816287</v>
      </c>
      <c r="U3457">
        <v>61.067039732258451</v>
      </c>
      <c r="V3457">
        <v>84.876587110383653</v>
      </c>
      <c r="W3457">
        <v>78.33555652600711</v>
      </c>
      <c r="X3457">
        <v>0</v>
      </c>
      <c r="Y3457">
        <v>0</v>
      </c>
      <c r="AA3457">
        <v>8.8261226613564983</v>
      </c>
      <c r="AB3457">
        <v>3.1280736415041512</v>
      </c>
      <c r="AC3457">
        <v>-37.250412554110426</v>
      </c>
      <c r="AD3457">
        <v>17.472703542682133</v>
      </c>
      <c r="AE3457">
        <v>17.179285085005251</v>
      </c>
    </row>
    <row r="3458" spans="1:31">
      <c r="A3458">
        <v>13</v>
      </c>
      <c r="B3458">
        <v>139</v>
      </c>
      <c r="C3458">
        <v>2010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99</v>
      </c>
      <c r="M3458">
        <v>99</v>
      </c>
      <c r="N3458">
        <v>99</v>
      </c>
      <c r="O3458">
        <v>18</v>
      </c>
      <c r="P3458">
        <v>9999</v>
      </c>
      <c r="Q3458">
        <v>132</v>
      </c>
      <c r="R3458">
        <v>74746</v>
      </c>
      <c r="S3458">
        <v>74742.5</v>
      </c>
      <c r="T3458">
        <v>16.000869611751799</v>
      </c>
      <c r="U3458">
        <v>60.900705756430419</v>
      </c>
      <c r="V3458">
        <v>83.256746248070101</v>
      </c>
      <c r="W3458">
        <v>76.844070241161575</v>
      </c>
      <c r="X3458">
        <v>0</v>
      </c>
      <c r="Y3458">
        <v>0</v>
      </c>
      <c r="AA3458">
        <v>9.6541797096072504</v>
      </c>
      <c r="AB3458">
        <v>3.0305390295563912</v>
      </c>
      <c r="AC3458">
        <v>-43.775246711175754</v>
      </c>
      <c r="AD3458">
        <v>5.0468146649714756</v>
      </c>
      <c r="AE3458">
        <v>4.8677921572493972</v>
      </c>
    </row>
    <row r="3459" spans="1:31">
      <c r="A3459">
        <v>13</v>
      </c>
      <c r="B3459">
        <v>140</v>
      </c>
      <c r="C3459">
        <v>2010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99</v>
      </c>
      <c r="M3459">
        <v>99</v>
      </c>
      <c r="N3459">
        <v>99</v>
      </c>
      <c r="O3459">
        <v>54</v>
      </c>
      <c r="P3459">
        <v>9999</v>
      </c>
      <c r="Q3459">
        <v>44</v>
      </c>
      <c r="R3459">
        <v>13099</v>
      </c>
      <c r="S3459">
        <v>13098</v>
      </c>
      <c r="T3459">
        <v>16.214520192381098</v>
      </c>
      <c r="U3459">
        <v>61.462131623148558</v>
      </c>
      <c r="V3459">
        <v>82.905050964253988</v>
      </c>
      <c r="W3459">
        <v>76.518918918918658</v>
      </c>
      <c r="X3459">
        <v>0</v>
      </c>
      <c r="Y3459">
        <v>0</v>
      </c>
      <c r="AA3459">
        <v>8.5612964679844552</v>
      </c>
      <c r="AB3459">
        <v>3.0011286786702298</v>
      </c>
      <c r="AC3459">
        <v>-36.918308787041937</v>
      </c>
      <c r="AD3459">
        <v>0.8844383016677998</v>
      </c>
      <c r="AE3459">
        <v>0.84943051367444145</v>
      </c>
    </row>
    <row r="3460" spans="1:31">
      <c r="A3460">
        <v>13</v>
      </c>
      <c r="B3460">
        <v>141</v>
      </c>
      <c r="C3460">
        <v>2009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99</v>
      </c>
      <c r="M3460">
        <v>99</v>
      </c>
      <c r="N3460">
        <v>99</v>
      </c>
      <c r="O3460">
        <v>1</v>
      </c>
      <c r="P3460">
        <v>9999</v>
      </c>
      <c r="Q3460">
        <v>381</v>
      </c>
      <c r="R3460">
        <v>195778</v>
      </c>
      <c r="S3460">
        <v>195716</v>
      </c>
      <c r="T3460">
        <v>15.276139300636437</v>
      </c>
      <c r="U3460">
        <v>59.468009769257513</v>
      </c>
      <c r="V3460">
        <v>86.221283511451858</v>
      </c>
      <c r="W3460">
        <v>79.558949191685556</v>
      </c>
      <c r="X3460">
        <v>0</v>
      </c>
      <c r="Y3460">
        <v>0</v>
      </c>
      <c r="AA3460">
        <v>8.3427953428458057</v>
      </c>
      <c r="AB3460">
        <v>3.4137786626153801</v>
      </c>
      <c r="AC3460">
        <v>-23.58817270192986</v>
      </c>
      <c r="AD3460">
        <v>13.698921526027029</v>
      </c>
      <c r="AE3460">
        <v>13.802614059541389</v>
      </c>
    </row>
    <row r="3461" spans="1:31">
      <c r="A3461">
        <v>13</v>
      </c>
      <c r="B3461">
        <v>142</v>
      </c>
      <c r="C3461">
        <v>2009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99</v>
      </c>
      <c r="M3461">
        <v>99</v>
      </c>
      <c r="N3461">
        <v>99</v>
      </c>
      <c r="O3461">
        <v>4</v>
      </c>
      <c r="P3461">
        <v>9999</v>
      </c>
      <c r="Q3461">
        <v>530</v>
      </c>
      <c r="R3461">
        <v>278398</v>
      </c>
      <c r="S3461">
        <v>278320</v>
      </c>
      <c r="T3461">
        <v>15.332768195173818</v>
      </c>
      <c r="U3461">
        <v>59.566071428571405</v>
      </c>
      <c r="V3461">
        <v>85.901437101172178</v>
      </c>
      <c r="W3461">
        <v>79.26607070997494</v>
      </c>
      <c r="X3461">
        <v>0</v>
      </c>
      <c r="Y3461">
        <v>0</v>
      </c>
      <c r="AA3461">
        <v>8.7027934906256252</v>
      </c>
      <c r="AB3461">
        <v>3.361715608979583</v>
      </c>
      <c r="AC3461">
        <v>-25.163243036688783</v>
      </c>
      <c r="AD3461">
        <v>19.479984242370804</v>
      </c>
      <c r="AE3461">
        <v>19.555896101886677</v>
      </c>
    </row>
    <row r="3462" spans="1:31">
      <c r="A3462">
        <v>13</v>
      </c>
      <c r="B3462">
        <v>143</v>
      </c>
      <c r="C3462">
        <v>2009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99</v>
      </c>
      <c r="M3462">
        <v>99</v>
      </c>
      <c r="N3462">
        <v>99</v>
      </c>
      <c r="O3462">
        <v>8</v>
      </c>
      <c r="P3462">
        <v>9999</v>
      </c>
      <c r="Q3462">
        <v>228</v>
      </c>
      <c r="R3462">
        <v>137439</v>
      </c>
      <c r="S3462">
        <v>137416</v>
      </c>
      <c r="T3462">
        <v>15.326435727850171</v>
      </c>
      <c r="U3462">
        <v>59.562278046224598</v>
      </c>
      <c r="V3462">
        <v>85.204355473958259</v>
      </c>
      <c r="W3462">
        <v>78.632280083833251</v>
      </c>
      <c r="X3462">
        <v>0</v>
      </c>
      <c r="Y3462">
        <v>0</v>
      </c>
      <c r="AA3462">
        <v>8.1070219402017933</v>
      </c>
      <c r="AB3462">
        <v>3.4321151657931819</v>
      </c>
      <c r="AC3462">
        <v>-24.787857804056756</v>
      </c>
      <c r="AD3462">
        <v>9.616841910815463</v>
      </c>
      <c r="AE3462">
        <v>9.5782054163402268</v>
      </c>
    </row>
    <row r="3463" spans="1:31">
      <c r="A3463">
        <v>13</v>
      </c>
      <c r="B3463">
        <v>144</v>
      </c>
      <c r="C3463">
        <v>2009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99</v>
      </c>
      <c r="M3463">
        <v>99</v>
      </c>
      <c r="N3463">
        <v>99</v>
      </c>
      <c r="O3463">
        <v>9</v>
      </c>
      <c r="P3463">
        <v>9999</v>
      </c>
      <c r="Q3463">
        <v>77</v>
      </c>
      <c r="R3463">
        <v>16758</v>
      </c>
      <c r="S3463">
        <v>16753</v>
      </c>
      <c r="T3463">
        <v>15.540458288578597</v>
      </c>
      <c r="U3463">
        <v>60.016116516444818</v>
      </c>
      <c r="V3463">
        <v>83.744597351913882</v>
      </c>
      <c r="W3463">
        <v>77.275610338446498</v>
      </c>
      <c r="X3463">
        <v>0</v>
      </c>
      <c r="Y3463">
        <v>0</v>
      </c>
      <c r="AA3463">
        <v>8.3883353333225692</v>
      </c>
      <c r="AB3463">
        <v>3.3361185729952711</v>
      </c>
      <c r="AC3463">
        <v>-29.923982182374999</v>
      </c>
      <c r="AD3463">
        <v>1.172585923511124</v>
      </c>
      <c r="AE3463">
        <v>1.1475748123648604</v>
      </c>
    </row>
    <row r="3464" spans="1:31">
      <c r="A3464">
        <v>13</v>
      </c>
      <c r="B3464">
        <v>145</v>
      </c>
      <c r="C3464">
        <v>2009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99</v>
      </c>
      <c r="M3464">
        <v>99</v>
      </c>
      <c r="N3464">
        <v>99</v>
      </c>
      <c r="O3464">
        <v>11</v>
      </c>
      <c r="P3464">
        <v>9999</v>
      </c>
      <c r="Q3464">
        <v>760</v>
      </c>
      <c r="R3464">
        <v>398603</v>
      </c>
      <c r="S3464">
        <v>398451</v>
      </c>
      <c r="T3464">
        <v>15.219822730887621</v>
      </c>
      <c r="U3464">
        <v>59.35559955929336</v>
      </c>
      <c r="V3464">
        <v>87.323037933521888</v>
      </c>
      <c r="W3464">
        <v>80.571156804726016</v>
      </c>
      <c r="X3464">
        <v>0</v>
      </c>
      <c r="Y3464">
        <v>0</v>
      </c>
      <c r="AA3464">
        <v>8.8079443938099917</v>
      </c>
      <c r="AB3464">
        <v>3.373441953474003</v>
      </c>
      <c r="AC3464">
        <v>-31.312557264942505</v>
      </c>
      <c r="AD3464">
        <v>27.890933695506902</v>
      </c>
      <c r="AE3464">
        <v>28.45774577764832</v>
      </c>
    </row>
    <row r="3465" spans="1:31">
      <c r="A3465">
        <v>13</v>
      </c>
      <c r="B3465">
        <v>146</v>
      </c>
      <c r="C3465">
        <v>2009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99</v>
      </c>
      <c r="M3465">
        <v>99</v>
      </c>
      <c r="N3465">
        <v>99</v>
      </c>
      <c r="O3465">
        <v>14</v>
      </c>
      <c r="P3465">
        <v>9999</v>
      </c>
      <c r="Q3465">
        <v>199</v>
      </c>
      <c r="R3465">
        <v>44406</v>
      </c>
      <c r="S3465">
        <v>44398</v>
      </c>
      <c r="T3465">
        <v>15.405080394541276</v>
      </c>
      <c r="U3465">
        <v>59.773548358034155</v>
      </c>
      <c r="V3465">
        <v>83.842200147908187</v>
      </c>
      <c r="W3465">
        <v>77.37884814631299</v>
      </c>
      <c r="X3465">
        <v>0</v>
      </c>
      <c r="Y3465">
        <v>0</v>
      </c>
      <c r="AA3465">
        <v>9.0455310373030642</v>
      </c>
      <c r="AB3465">
        <v>3.2085571287431991</v>
      </c>
      <c r="AC3465">
        <v>-34.18592985818777</v>
      </c>
      <c r="AD3465">
        <v>3.1071637736862989</v>
      </c>
      <c r="AE3465">
        <v>3.0453109393804745</v>
      </c>
    </row>
    <row r="3466" spans="1:31">
      <c r="A3466">
        <v>13</v>
      </c>
      <c r="B3466">
        <v>147</v>
      </c>
      <c r="C3466">
        <v>2009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99</v>
      </c>
      <c r="M3466">
        <v>99</v>
      </c>
      <c r="N3466">
        <v>99</v>
      </c>
      <c r="O3466">
        <v>15</v>
      </c>
      <c r="P3466">
        <v>9999</v>
      </c>
      <c r="Q3466">
        <v>77</v>
      </c>
      <c r="R3466">
        <v>27676</v>
      </c>
      <c r="S3466">
        <v>27483</v>
      </c>
      <c r="T3466">
        <v>15.186840583899412</v>
      </c>
      <c r="U3466">
        <v>59.374194956882413</v>
      </c>
      <c r="V3466">
        <v>83.728544650609862</v>
      </c>
      <c r="W3466">
        <v>76.721365935305386</v>
      </c>
      <c r="X3466">
        <v>0</v>
      </c>
      <c r="Y3466">
        <v>0</v>
      </c>
      <c r="AA3466">
        <v>8.8140468470272495</v>
      </c>
      <c r="AB3466">
        <v>3.3999159847983207</v>
      </c>
      <c r="AC3466">
        <v>-23.702527926778089</v>
      </c>
      <c r="AD3466">
        <v>1.9365370580674233</v>
      </c>
      <c r="AE3466">
        <v>1.8690737552432832</v>
      </c>
    </row>
    <row r="3467" spans="1:31">
      <c r="A3467">
        <v>13</v>
      </c>
      <c r="B3467">
        <v>148</v>
      </c>
      <c r="C3467">
        <v>2009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99</v>
      </c>
      <c r="M3467">
        <v>99</v>
      </c>
      <c r="N3467">
        <v>99</v>
      </c>
      <c r="O3467">
        <v>16</v>
      </c>
      <c r="P3467">
        <v>9999</v>
      </c>
      <c r="Q3467">
        <v>451</v>
      </c>
      <c r="R3467">
        <v>252543</v>
      </c>
      <c r="S3467">
        <v>252502</v>
      </c>
      <c r="T3467">
        <v>15.28883398074783</v>
      </c>
      <c r="U3467">
        <v>59.484202105329857</v>
      </c>
      <c r="V3467">
        <v>83.789101939730941</v>
      </c>
      <c r="W3467">
        <v>77.32673008530638</v>
      </c>
      <c r="X3467">
        <v>0</v>
      </c>
      <c r="Y3467">
        <v>0</v>
      </c>
      <c r="AA3467">
        <v>8.3995841674443454</v>
      </c>
      <c r="AB3467">
        <v>3.4090114937141656</v>
      </c>
      <c r="AC3467">
        <v>-28.368638053430274</v>
      </c>
      <c r="AD3467">
        <v>17.670865669010016</v>
      </c>
      <c r="AE3467">
        <v>17.307743211114332</v>
      </c>
    </row>
    <row r="3468" spans="1:31">
      <c r="A3468">
        <v>13</v>
      </c>
      <c r="B3468">
        <v>149</v>
      </c>
      <c r="C3468">
        <v>2009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99</v>
      </c>
      <c r="M3468">
        <v>99</v>
      </c>
      <c r="N3468">
        <v>99</v>
      </c>
      <c r="O3468">
        <v>18</v>
      </c>
      <c r="P3468">
        <v>9999</v>
      </c>
      <c r="Q3468">
        <v>136</v>
      </c>
      <c r="R3468">
        <v>64355</v>
      </c>
      <c r="S3468">
        <v>64354</v>
      </c>
      <c r="T3468">
        <v>15.168207598477196</v>
      </c>
      <c r="U3468">
        <v>59.275771513814206</v>
      </c>
      <c r="V3468">
        <v>82.408847985364119</v>
      </c>
      <c r="W3468">
        <v>76.062793299562259</v>
      </c>
      <c r="X3468">
        <v>0</v>
      </c>
      <c r="Y3468">
        <v>0</v>
      </c>
      <c r="AA3468">
        <v>9.0174506418281997</v>
      </c>
      <c r="AB3468">
        <v>3.4526212704911994</v>
      </c>
      <c r="AC3468">
        <v>-30.864565007870553</v>
      </c>
      <c r="AD3468">
        <v>4.5030294252033904</v>
      </c>
      <c r="AE3468">
        <v>4.3390413767045501</v>
      </c>
    </row>
    <row r="3469" spans="1:31">
      <c r="A3469">
        <v>13</v>
      </c>
      <c r="B3469">
        <v>150</v>
      </c>
      <c r="C3469">
        <v>2009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99</v>
      </c>
      <c r="M3469">
        <v>99</v>
      </c>
      <c r="N3469">
        <v>99</v>
      </c>
      <c r="O3469">
        <v>54</v>
      </c>
      <c r="P3469">
        <v>9999</v>
      </c>
      <c r="Q3469">
        <v>46</v>
      </c>
      <c r="R3469">
        <v>13191</v>
      </c>
      <c r="S3469">
        <v>13191</v>
      </c>
      <c r="T3469">
        <v>15.455537866727315</v>
      </c>
      <c r="U3469">
        <v>59.90099310135701</v>
      </c>
      <c r="V3469">
        <v>83.080702862756624</v>
      </c>
      <c r="W3469">
        <v>76.683488742324485</v>
      </c>
      <c r="X3469">
        <v>0</v>
      </c>
      <c r="Y3469">
        <v>0</v>
      </c>
      <c r="AA3469">
        <v>8.6191558702148718</v>
      </c>
      <c r="AB3469">
        <v>3.525562100933513</v>
      </c>
      <c r="AC3469">
        <v>-28.776275986863901</v>
      </c>
      <c r="AD3469">
        <v>0.92299683238066876</v>
      </c>
      <c r="AE3469">
        <v>0.8966553797757798</v>
      </c>
    </row>
    <row r="3470" spans="1:31">
      <c r="A3470">
        <v>13</v>
      </c>
      <c r="B3470">
        <v>151</v>
      </c>
      <c r="C3470">
        <v>2008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99</v>
      </c>
      <c r="M3470">
        <v>99</v>
      </c>
      <c r="N3470">
        <v>99</v>
      </c>
      <c r="O3470">
        <v>1</v>
      </c>
      <c r="P3470">
        <v>9999</v>
      </c>
      <c r="Q3470">
        <v>419</v>
      </c>
      <c r="R3470">
        <v>202057</v>
      </c>
      <c r="S3470">
        <v>202007</v>
      </c>
      <c r="T3470">
        <v>13.93336533750378</v>
      </c>
      <c r="U3470">
        <v>56.926789665704646</v>
      </c>
      <c r="V3470">
        <v>86.451853268915187</v>
      </c>
      <c r="W3470">
        <v>79.775706287406138</v>
      </c>
      <c r="X3470">
        <v>0</v>
      </c>
      <c r="Y3470">
        <v>0</v>
      </c>
      <c r="AA3470">
        <v>8.3113760569114596</v>
      </c>
      <c r="AB3470">
        <v>2.6132151682177014</v>
      </c>
      <c r="AC3470">
        <v>-13.35780508673057</v>
      </c>
      <c r="AD3470">
        <v>14.284068142647683</v>
      </c>
      <c r="AE3470">
        <v>14.370732138522669</v>
      </c>
    </row>
    <row r="3471" spans="1:31">
      <c r="A3471">
        <v>13</v>
      </c>
      <c r="B3471">
        <v>152</v>
      </c>
      <c r="C3471">
        <v>2008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99</v>
      </c>
      <c r="M3471">
        <v>99</v>
      </c>
      <c r="N3471">
        <v>99</v>
      </c>
      <c r="O3471">
        <v>4</v>
      </c>
      <c r="P3471">
        <v>9999</v>
      </c>
      <c r="Q3471">
        <v>555</v>
      </c>
      <c r="R3471">
        <v>281067</v>
      </c>
      <c r="S3471">
        <v>280996</v>
      </c>
      <c r="T3471">
        <v>14.037272251811844</v>
      </c>
      <c r="U3471">
        <v>57.098488946461856</v>
      </c>
      <c r="V3471">
        <v>85.877675922857506</v>
      </c>
      <c r="W3471">
        <v>79.246278238835458</v>
      </c>
      <c r="X3471">
        <v>0</v>
      </c>
      <c r="Y3471">
        <v>0</v>
      </c>
      <c r="AA3471">
        <v>8.5968604345137472</v>
      </c>
      <c r="AB3471">
        <v>2.4831646543222017</v>
      </c>
      <c r="AC3471">
        <v>-13.858377249630422</v>
      </c>
      <c r="AD3471">
        <v>19.869542657020329</v>
      </c>
      <c r="AE3471">
        <v>19.857328952326014</v>
      </c>
    </row>
    <row r="3472" spans="1:31">
      <c r="A3472">
        <v>13</v>
      </c>
      <c r="B3472">
        <v>153</v>
      </c>
      <c r="C3472">
        <v>2008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99</v>
      </c>
      <c r="M3472">
        <v>99</v>
      </c>
      <c r="N3472">
        <v>99</v>
      </c>
      <c r="O3472">
        <v>8</v>
      </c>
      <c r="P3472">
        <v>9999</v>
      </c>
      <c r="Q3472">
        <v>235</v>
      </c>
      <c r="R3472">
        <v>135698</v>
      </c>
      <c r="S3472">
        <v>135678</v>
      </c>
      <c r="T3472">
        <v>14.010457044319002</v>
      </c>
      <c r="U3472">
        <v>57.045961762408048</v>
      </c>
      <c r="V3472">
        <v>86.606830106020496</v>
      </c>
      <c r="W3472">
        <v>79.92677736994969</v>
      </c>
      <c r="X3472">
        <v>0</v>
      </c>
      <c r="Y3472">
        <v>0</v>
      </c>
      <c r="AA3472">
        <v>8.4246256923055061</v>
      </c>
      <c r="AB3472">
        <v>2.6506516119338657</v>
      </c>
      <c r="AC3472">
        <v>-14.188594453687163</v>
      </c>
      <c r="AD3472">
        <v>9.5929340672236361</v>
      </c>
      <c r="AE3472">
        <v>9.6703802955116007</v>
      </c>
    </row>
    <row r="3473" spans="1:31">
      <c r="A3473">
        <v>13</v>
      </c>
      <c r="B3473">
        <v>154</v>
      </c>
      <c r="C3473">
        <v>2008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99</v>
      </c>
      <c r="M3473">
        <v>99</v>
      </c>
      <c r="N3473">
        <v>99</v>
      </c>
      <c r="O3473">
        <v>9</v>
      </c>
      <c r="P3473">
        <v>9999</v>
      </c>
      <c r="Q3473">
        <v>67</v>
      </c>
      <c r="R3473">
        <v>15042</v>
      </c>
      <c r="S3473">
        <v>15037</v>
      </c>
      <c r="T3473">
        <v>13.823693657758271</v>
      </c>
      <c r="U3473">
        <v>56.721087982975313</v>
      </c>
      <c r="V3473">
        <v>85.798043410580021</v>
      </c>
      <c r="W3473">
        <v>79.172733922989849</v>
      </c>
      <c r="X3473">
        <v>0</v>
      </c>
      <c r="Y3473">
        <v>0</v>
      </c>
      <c r="AA3473">
        <v>8.6716162835493336</v>
      </c>
      <c r="AB3473">
        <v>2.5723195805044607</v>
      </c>
      <c r="AC3473">
        <v>-21.310509607915357</v>
      </c>
      <c r="AD3473">
        <v>1.0633680248727171</v>
      </c>
      <c r="AE3473">
        <v>1.0616433878493381</v>
      </c>
    </row>
    <row r="3474" spans="1:31">
      <c r="A3474">
        <v>13</v>
      </c>
      <c r="B3474">
        <v>155</v>
      </c>
      <c r="C3474">
        <v>2008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99</v>
      </c>
      <c r="M3474">
        <v>99</v>
      </c>
      <c r="N3474">
        <v>99</v>
      </c>
      <c r="O3474">
        <v>11</v>
      </c>
      <c r="P3474">
        <v>9999</v>
      </c>
      <c r="Q3474">
        <v>788</v>
      </c>
      <c r="R3474">
        <v>383818</v>
      </c>
      <c r="S3474">
        <v>383729</v>
      </c>
      <c r="T3474">
        <v>14.003220276276769</v>
      </c>
      <c r="U3474">
        <v>57.032413500152451</v>
      </c>
      <c r="V3474">
        <v>87.506880469407861</v>
      </c>
      <c r="W3474">
        <v>80.753170857557862</v>
      </c>
      <c r="X3474">
        <v>0</v>
      </c>
      <c r="Y3474">
        <v>0</v>
      </c>
      <c r="AA3474">
        <v>8.7969605235363062</v>
      </c>
      <c r="AB3474">
        <v>2.5269156604506344</v>
      </c>
      <c r="AC3474">
        <v>-19.595440352001752</v>
      </c>
      <c r="AD3474">
        <v>27.13334586960486</v>
      </c>
      <c r="AE3474">
        <v>27.63287190824882</v>
      </c>
    </row>
    <row r="3475" spans="1:31">
      <c r="A3475">
        <v>13</v>
      </c>
      <c r="B3475">
        <v>156</v>
      </c>
      <c r="C3475">
        <v>2008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99</v>
      </c>
      <c r="M3475">
        <v>99</v>
      </c>
      <c r="N3475">
        <v>99</v>
      </c>
      <c r="O3475">
        <v>14</v>
      </c>
      <c r="P3475">
        <v>9999</v>
      </c>
      <c r="Q3475">
        <v>213</v>
      </c>
      <c r="R3475">
        <v>45313</v>
      </c>
      <c r="S3475">
        <v>45308</v>
      </c>
      <c r="T3475">
        <v>14.059320724736828</v>
      </c>
      <c r="U3475">
        <v>57.138628939701611</v>
      </c>
      <c r="V3475">
        <v>84.256669722035809</v>
      </c>
      <c r="W3475">
        <v>77.76478767546547</v>
      </c>
      <c r="X3475">
        <v>0</v>
      </c>
      <c r="Y3475">
        <v>0</v>
      </c>
      <c r="AA3475">
        <v>8.9220916044651251</v>
      </c>
      <c r="AB3475">
        <v>2.2661789523346094</v>
      </c>
      <c r="AC3475">
        <v>-27.615246597753657</v>
      </c>
      <c r="AD3475">
        <v>3.2033237143370177</v>
      </c>
      <c r="AE3475">
        <v>3.1419531143830506</v>
      </c>
    </row>
    <row r="3476" spans="1:31">
      <c r="A3476">
        <v>13</v>
      </c>
      <c r="B3476">
        <v>157</v>
      </c>
      <c r="C3476">
        <v>2008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99</v>
      </c>
      <c r="M3476">
        <v>99</v>
      </c>
      <c r="N3476">
        <v>99</v>
      </c>
      <c r="O3476">
        <v>15</v>
      </c>
      <c r="P3476">
        <v>9999</v>
      </c>
      <c r="Q3476">
        <v>82</v>
      </c>
      <c r="R3476">
        <v>28965</v>
      </c>
      <c r="S3476">
        <v>28573</v>
      </c>
      <c r="T3476">
        <v>13.861108234075608</v>
      </c>
      <c r="U3476">
        <v>56.776642284674338</v>
      </c>
      <c r="V3476">
        <v>84.960712859600847</v>
      </c>
      <c r="W3476">
        <v>77.365596892171069</v>
      </c>
      <c r="X3476">
        <v>0</v>
      </c>
      <c r="Y3476">
        <v>0</v>
      </c>
      <c r="AA3476">
        <v>8.7139338685610426</v>
      </c>
      <c r="AB3476">
        <v>2.3581630002667344</v>
      </c>
      <c r="AC3476">
        <v>-25.710048268746529</v>
      </c>
      <c r="AD3476">
        <v>2.0476302912138178</v>
      </c>
      <c r="AE3476">
        <v>1.9712673980862776</v>
      </c>
    </row>
    <row r="3477" spans="1:31">
      <c r="A3477">
        <v>13</v>
      </c>
      <c r="B3477">
        <v>158</v>
      </c>
      <c r="C3477">
        <v>2008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99</v>
      </c>
      <c r="M3477">
        <v>99</v>
      </c>
      <c r="N3477">
        <v>99</v>
      </c>
      <c r="O3477">
        <v>16</v>
      </c>
      <c r="P3477">
        <v>9999</v>
      </c>
      <c r="Q3477">
        <v>469</v>
      </c>
      <c r="R3477">
        <v>249097</v>
      </c>
      <c r="S3477">
        <v>249082</v>
      </c>
      <c r="T3477">
        <v>13.839339694978261</v>
      </c>
      <c r="U3477">
        <v>56.779397949269722</v>
      </c>
      <c r="V3477">
        <v>84.30427863727185</v>
      </c>
      <c r="W3477">
        <v>77.809192153588086</v>
      </c>
      <c r="X3477">
        <v>0</v>
      </c>
      <c r="Y3477">
        <v>0</v>
      </c>
      <c r="AA3477">
        <v>8.5753270811034383</v>
      </c>
      <c r="AB3477">
        <v>2.5013508836206086</v>
      </c>
      <c r="AC3477">
        <v>-18.457396376437341</v>
      </c>
      <c r="AD3477">
        <v>17.609479117917768</v>
      </c>
      <c r="AE3477">
        <v>17.282838359555161</v>
      </c>
    </row>
    <row r="3478" spans="1:31">
      <c r="A3478">
        <v>13</v>
      </c>
      <c r="B3478">
        <v>159</v>
      </c>
      <c r="C3478">
        <v>2008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99</v>
      </c>
      <c r="M3478">
        <v>99</v>
      </c>
      <c r="N3478">
        <v>99</v>
      </c>
      <c r="O3478">
        <v>18</v>
      </c>
      <c r="P3478">
        <v>9999</v>
      </c>
      <c r="Q3478">
        <v>142</v>
      </c>
      <c r="R3478">
        <v>61022</v>
      </c>
      <c r="S3478">
        <v>61018</v>
      </c>
      <c r="T3478">
        <v>13.74686178755203</v>
      </c>
      <c r="U3478">
        <v>56.600167163787745</v>
      </c>
      <c r="V3478">
        <v>82.588714120090685</v>
      </c>
      <c r="W3478">
        <v>76.227078894752538</v>
      </c>
      <c r="X3478">
        <v>0</v>
      </c>
      <c r="Y3478">
        <v>0</v>
      </c>
      <c r="AA3478">
        <v>9.3110892925348505</v>
      </c>
      <c r="AB3478">
        <v>2.3090886154381476</v>
      </c>
      <c r="AC3478">
        <v>-22.338157205091296</v>
      </c>
      <c r="AD3478">
        <v>4.3138441439823803</v>
      </c>
      <c r="AE3478">
        <v>4.1477164934274384</v>
      </c>
    </row>
    <row r="3479" spans="1:31">
      <c r="A3479">
        <v>13</v>
      </c>
      <c r="B3479">
        <v>160</v>
      </c>
      <c r="C3479">
        <v>2008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99</v>
      </c>
      <c r="M3479">
        <v>99</v>
      </c>
      <c r="N3479">
        <v>99</v>
      </c>
      <c r="O3479">
        <v>54</v>
      </c>
      <c r="P3479">
        <v>9999</v>
      </c>
      <c r="Q3479">
        <v>46</v>
      </c>
      <c r="R3479">
        <v>12474</v>
      </c>
      <c r="S3479">
        <v>12473</v>
      </c>
      <c r="T3479">
        <v>13.931457431457424</v>
      </c>
      <c r="U3479">
        <v>56.93289505331515</v>
      </c>
      <c r="V3479">
        <v>84.039293020269525</v>
      </c>
      <c r="W3479">
        <v>77.562470937224603</v>
      </c>
      <c r="X3479">
        <v>0</v>
      </c>
      <c r="Y3479">
        <v>0</v>
      </c>
      <c r="AA3479">
        <v>8.6405579550081182</v>
      </c>
      <c r="AB3479">
        <v>2.5446046215784848</v>
      </c>
      <c r="AC3479">
        <v>-16.785033691724589</v>
      </c>
      <c r="AD3479">
        <v>0.8818277318350134</v>
      </c>
      <c r="AE3479">
        <v>0.86270909403802565</v>
      </c>
    </row>
    <row r="3480" spans="1:31">
      <c r="A3480">
        <v>13</v>
      </c>
      <c r="B3480">
        <v>161</v>
      </c>
      <c r="C3480">
        <v>2007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99</v>
      </c>
      <c r="M3480">
        <v>99</v>
      </c>
      <c r="N3480">
        <v>99</v>
      </c>
      <c r="O3480">
        <v>1</v>
      </c>
      <c r="P3480">
        <v>9999</v>
      </c>
      <c r="Q3480">
        <v>436</v>
      </c>
      <c r="R3480">
        <v>203207</v>
      </c>
      <c r="S3480">
        <v>203155</v>
      </c>
      <c r="T3480">
        <v>13.890249843755383</v>
      </c>
      <c r="U3480">
        <v>56.843272378233351</v>
      </c>
      <c r="V3480">
        <v>84.377027686191184</v>
      </c>
      <c r="W3480">
        <v>77.861010066204258</v>
      </c>
      <c r="X3480">
        <v>0</v>
      </c>
      <c r="Y3480">
        <v>0</v>
      </c>
      <c r="AA3480">
        <v>8.4357165948231909</v>
      </c>
      <c r="AB3480">
        <v>2.5562508700458677</v>
      </c>
      <c r="AC3480">
        <v>-14.3286522987067</v>
      </c>
      <c r="AD3480">
        <v>14.65125165830305</v>
      </c>
      <c r="AE3480">
        <v>14.708461975102049</v>
      </c>
    </row>
    <row r="3481" spans="1:31">
      <c r="A3481">
        <v>13</v>
      </c>
      <c r="B3481">
        <v>162</v>
      </c>
      <c r="C3481">
        <v>2007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99</v>
      </c>
      <c r="M3481">
        <v>99</v>
      </c>
      <c r="N3481">
        <v>99</v>
      </c>
      <c r="O3481">
        <v>4</v>
      </c>
      <c r="P3481">
        <v>9999</v>
      </c>
      <c r="Q3481">
        <v>579</v>
      </c>
      <c r="R3481">
        <v>280333</v>
      </c>
      <c r="S3481">
        <v>280275</v>
      </c>
      <c r="T3481">
        <v>14.120809893947555</v>
      </c>
      <c r="U3481">
        <v>57.232036392828448</v>
      </c>
      <c r="V3481">
        <v>84.250128119604611</v>
      </c>
      <c r="W3481">
        <v>77.748184461689547</v>
      </c>
      <c r="X3481">
        <v>0</v>
      </c>
      <c r="Y3481">
        <v>0</v>
      </c>
      <c r="AA3481">
        <v>8.6095274703959248</v>
      </c>
      <c r="AB3481">
        <v>2.4188735086516595</v>
      </c>
      <c r="AC3481">
        <v>-17.276432816550795</v>
      </c>
      <c r="AD3481">
        <v>20.212046490165537</v>
      </c>
      <c r="AE3481">
        <v>20.262560789281967</v>
      </c>
    </row>
    <row r="3482" spans="1:31">
      <c r="A3482">
        <v>13</v>
      </c>
      <c r="B3482">
        <v>163</v>
      </c>
      <c r="C3482">
        <v>2007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99</v>
      </c>
      <c r="M3482">
        <v>99</v>
      </c>
      <c r="N3482">
        <v>99</v>
      </c>
      <c r="O3482">
        <v>8</v>
      </c>
      <c r="P3482">
        <v>9999</v>
      </c>
      <c r="Q3482">
        <v>236</v>
      </c>
      <c r="R3482">
        <v>132677</v>
      </c>
      <c r="S3482">
        <v>132658</v>
      </c>
      <c r="T3482">
        <v>14.033329062309218</v>
      </c>
      <c r="U3482">
        <v>57.101207616577987</v>
      </c>
      <c r="V3482">
        <v>84.630438926141906</v>
      </c>
      <c r="W3482">
        <v>78.102980596721551</v>
      </c>
      <c r="X3482">
        <v>0</v>
      </c>
      <c r="Y3482">
        <v>0</v>
      </c>
      <c r="AA3482">
        <v>8.7205562837066584</v>
      </c>
      <c r="AB3482">
        <v>2.5470133405294688</v>
      </c>
      <c r="AC3482">
        <v>-17.215418417073671</v>
      </c>
      <c r="AD3482">
        <v>9.5660293014939128</v>
      </c>
      <c r="AE3482">
        <v>9.6343133307433906</v>
      </c>
    </row>
    <row r="3483" spans="1:31">
      <c r="A3483">
        <v>13</v>
      </c>
      <c r="B3483">
        <v>164</v>
      </c>
      <c r="C3483">
        <v>2007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99</v>
      </c>
      <c r="M3483">
        <v>99</v>
      </c>
      <c r="N3483">
        <v>99</v>
      </c>
      <c r="O3483">
        <v>9</v>
      </c>
      <c r="P3483">
        <v>9999</v>
      </c>
      <c r="Q3483">
        <v>77</v>
      </c>
      <c r="R3483">
        <v>15441</v>
      </c>
      <c r="S3483">
        <v>15441</v>
      </c>
      <c r="T3483">
        <v>14.008160093258205</v>
      </c>
      <c r="U3483">
        <v>57.057509228676885</v>
      </c>
      <c r="V3483">
        <v>83.613584382252668</v>
      </c>
      <c r="W3483">
        <v>77.175338384819867</v>
      </c>
      <c r="X3483">
        <v>0</v>
      </c>
      <c r="Y3483">
        <v>0</v>
      </c>
      <c r="AA3483">
        <v>9.0805548393485527</v>
      </c>
      <c r="AB3483">
        <v>2.5130052479584295</v>
      </c>
      <c r="AC3483">
        <v>-16.940413866786681</v>
      </c>
      <c r="AD3483">
        <v>1.1132981484685935</v>
      </c>
      <c r="AE3483">
        <v>1.1080865374358881</v>
      </c>
    </row>
    <row r="3484" spans="1:31">
      <c r="A3484">
        <v>13</v>
      </c>
      <c r="B3484">
        <v>165</v>
      </c>
      <c r="C3484">
        <v>2007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99</v>
      </c>
      <c r="M3484">
        <v>99</v>
      </c>
      <c r="N3484">
        <v>99</v>
      </c>
      <c r="O3484">
        <v>11</v>
      </c>
      <c r="P3484">
        <v>9999</v>
      </c>
      <c r="Q3484">
        <v>825</v>
      </c>
      <c r="R3484">
        <v>373571</v>
      </c>
      <c r="S3484">
        <v>373393</v>
      </c>
      <c r="T3484">
        <v>14.03756715590878</v>
      </c>
      <c r="U3484">
        <v>57.086919144172491</v>
      </c>
      <c r="V3484">
        <v>85.071931754615775</v>
      </c>
      <c r="W3484">
        <v>78.488437115855859</v>
      </c>
      <c r="X3484">
        <v>0</v>
      </c>
      <c r="Y3484">
        <v>0</v>
      </c>
      <c r="AA3484">
        <v>9.0689670668147748</v>
      </c>
      <c r="AB3484">
        <v>2.4725698355808126</v>
      </c>
      <c r="AC3484">
        <v>-19.677219369468151</v>
      </c>
      <c r="AD3484">
        <v>26.934518659514328</v>
      </c>
      <c r="AE3484">
        <v>27.25157243892664</v>
      </c>
    </row>
    <row r="3485" spans="1:31">
      <c r="A3485">
        <v>13</v>
      </c>
      <c r="B3485">
        <v>166</v>
      </c>
      <c r="C3485">
        <v>2007</v>
      </c>
      <c r="D3485">
        <v>99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99</v>
      </c>
      <c r="M3485">
        <v>99</v>
      </c>
      <c r="N3485">
        <v>99</v>
      </c>
      <c r="O3485">
        <v>14</v>
      </c>
      <c r="P3485">
        <v>9999</v>
      </c>
      <c r="Q3485">
        <v>235</v>
      </c>
      <c r="R3485">
        <v>44483</v>
      </c>
      <c r="S3485">
        <v>44469</v>
      </c>
      <c r="T3485">
        <v>14.06973450531664</v>
      </c>
      <c r="U3485">
        <v>57.172817018597215</v>
      </c>
      <c r="V3485">
        <v>82.39760533388781</v>
      </c>
      <c r="W3485">
        <v>76.041561537251098</v>
      </c>
      <c r="X3485">
        <v>0</v>
      </c>
      <c r="Y3485">
        <v>0</v>
      </c>
      <c r="AA3485">
        <v>9.1423154516173106</v>
      </c>
      <c r="AB3485">
        <v>1.9457603967026889</v>
      </c>
      <c r="AC3485">
        <v>-33.961952456284756</v>
      </c>
      <c r="AD3485">
        <v>3.2072302013035698</v>
      </c>
      <c r="AE3485">
        <v>3.1443298828633908</v>
      </c>
    </row>
    <row r="3486" spans="1:31">
      <c r="A3486">
        <v>13</v>
      </c>
      <c r="B3486">
        <v>167</v>
      </c>
      <c r="C3486">
        <v>2007</v>
      </c>
      <c r="D3486">
        <v>99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99</v>
      </c>
      <c r="M3486">
        <v>99</v>
      </c>
      <c r="N3486">
        <v>99</v>
      </c>
      <c r="O3486">
        <v>15</v>
      </c>
      <c r="P3486">
        <v>9999</v>
      </c>
      <c r="Q3486">
        <v>88</v>
      </c>
      <c r="R3486">
        <v>31294</v>
      </c>
      <c r="S3486">
        <v>30967</v>
      </c>
      <c r="T3486">
        <v>13.892151850194924</v>
      </c>
      <c r="U3486">
        <v>56.834501243258977</v>
      </c>
      <c r="V3486">
        <v>82.912750829256197</v>
      </c>
      <c r="W3486">
        <v>75.730590628733509</v>
      </c>
      <c r="X3486">
        <v>0</v>
      </c>
      <c r="Y3486">
        <v>0</v>
      </c>
      <c r="AA3486">
        <v>8.8840920997611743</v>
      </c>
      <c r="AB3486">
        <v>2.3199933053755779</v>
      </c>
      <c r="AC3486">
        <v>-23.845622618995421</v>
      </c>
      <c r="AD3486">
        <v>2.2563015515948557</v>
      </c>
      <c r="AE3486">
        <v>2.1806712164922644</v>
      </c>
    </row>
    <row r="3487" spans="1:31">
      <c r="A3487">
        <v>13</v>
      </c>
      <c r="B3487">
        <v>168</v>
      </c>
      <c r="C3487">
        <v>2007</v>
      </c>
      <c r="D3487">
        <v>99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99</v>
      </c>
      <c r="M3487">
        <v>99</v>
      </c>
      <c r="N3487">
        <v>99</v>
      </c>
      <c r="O3487">
        <v>16</v>
      </c>
      <c r="P3487">
        <v>9999</v>
      </c>
      <c r="Q3487">
        <v>516</v>
      </c>
      <c r="R3487">
        <v>237887</v>
      </c>
      <c r="S3487">
        <v>237857</v>
      </c>
      <c r="T3487">
        <v>13.826383955407399</v>
      </c>
      <c r="U3487">
        <v>56.754407059703951</v>
      </c>
      <c r="V3487">
        <v>82.832361410776059</v>
      </c>
      <c r="W3487">
        <v>76.446240808553029</v>
      </c>
      <c r="X3487">
        <v>0</v>
      </c>
      <c r="Y3487">
        <v>0</v>
      </c>
      <c r="AA3487">
        <v>8.4877647800488951</v>
      </c>
      <c r="AB3487">
        <v>2.4558795212282929</v>
      </c>
      <c r="AC3487">
        <v>-15.247630583261452</v>
      </c>
      <c r="AD3487">
        <v>17.151684259099035</v>
      </c>
      <c r="AE3487">
        <v>16.907982290873733</v>
      </c>
    </row>
    <row r="3488" spans="1:31">
      <c r="A3488">
        <v>13</v>
      </c>
      <c r="B3488">
        <v>169</v>
      </c>
      <c r="C3488">
        <v>2007</v>
      </c>
      <c r="D3488">
        <v>99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99</v>
      </c>
      <c r="M3488">
        <v>99</v>
      </c>
      <c r="N3488">
        <v>99</v>
      </c>
      <c r="O3488">
        <v>18</v>
      </c>
      <c r="P3488">
        <v>9999</v>
      </c>
      <c r="Q3488">
        <v>139</v>
      </c>
      <c r="R3488">
        <v>55714</v>
      </c>
      <c r="S3488">
        <v>55712</v>
      </c>
      <c r="T3488">
        <v>13.77885271206519</v>
      </c>
      <c r="U3488">
        <v>56.66551191843768</v>
      </c>
      <c r="V3488">
        <v>82.23324893913022</v>
      </c>
      <c r="W3488">
        <v>75.899956921309055</v>
      </c>
      <c r="X3488">
        <v>0</v>
      </c>
      <c r="Y3488">
        <v>0</v>
      </c>
      <c r="AA3488">
        <v>8.8970436572887746</v>
      </c>
      <c r="AB3488">
        <v>2.3636792777125484</v>
      </c>
      <c r="AC3488">
        <v>-25.684283857877219</v>
      </c>
      <c r="AD3488">
        <v>4.0169867912556949</v>
      </c>
      <c r="AE3488">
        <v>3.9319681565301794</v>
      </c>
    </row>
    <row r="3489" spans="1:31">
      <c r="A3489">
        <v>13</v>
      </c>
      <c r="B3489">
        <v>170</v>
      </c>
      <c r="C3489">
        <v>2007</v>
      </c>
      <c r="D3489">
        <v>99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99</v>
      </c>
      <c r="M3489">
        <v>99</v>
      </c>
      <c r="N3489">
        <v>99</v>
      </c>
      <c r="O3489">
        <v>54</v>
      </c>
      <c r="P3489">
        <v>9999</v>
      </c>
      <c r="Q3489">
        <v>48</v>
      </c>
      <c r="R3489">
        <v>12349</v>
      </c>
      <c r="S3489">
        <v>12349</v>
      </c>
      <c r="T3489">
        <v>14.063163009150539</v>
      </c>
      <c r="U3489">
        <v>57.13855372904689</v>
      </c>
      <c r="V3489">
        <v>82.069361045021054</v>
      </c>
      <c r="W3489">
        <v>75.750020244554406</v>
      </c>
      <c r="X3489">
        <v>0</v>
      </c>
      <c r="Y3489">
        <v>0</v>
      </c>
      <c r="AA3489">
        <v>8.7993046295771311</v>
      </c>
      <c r="AB3489">
        <v>2.4668493553789106</v>
      </c>
      <c r="AC3489">
        <v>-15.883791154367476</v>
      </c>
      <c r="AD3489">
        <v>0.89036453827075013</v>
      </c>
      <c r="AE3489">
        <v>0.86982974931483614</v>
      </c>
    </row>
    <row r="3490" spans="1:31">
      <c r="A3490">
        <v>13</v>
      </c>
      <c r="B3490">
        <v>171</v>
      </c>
      <c r="C3490">
        <v>2006</v>
      </c>
      <c r="D3490">
        <v>99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99</v>
      </c>
      <c r="M3490">
        <v>99</v>
      </c>
      <c r="N3490">
        <v>99</v>
      </c>
      <c r="O3490">
        <v>1</v>
      </c>
      <c r="P3490">
        <v>9999</v>
      </c>
      <c r="Q3490">
        <v>478</v>
      </c>
      <c r="R3490">
        <v>202172</v>
      </c>
      <c r="S3490">
        <v>202136</v>
      </c>
      <c r="T3490">
        <v>13.931949033496229</v>
      </c>
      <c r="U3490">
        <v>56.910560216883681</v>
      </c>
      <c r="V3490">
        <v>81.893847704349341</v>
      </c>
      <c r="W3490">
        <v>75.576050282976894</v>
      </c>
      <c r="X3490">
        <v>0</v>
      </c>
      <c r="Y3490">
        <v>0</v>
      </c>
      <c r="AA3490">
        <v>8.4750163831346388</v>
      </c>
      <c r="AB3490">
        <v>2.4295013151441243</v>
      </c>
      <c r="AC3490">
        <v>-10.773309322963122</v>
      </c>
      <c r="AD3490">
        <v>14.440114508396711</v>
      </c>
      <c r="AE3490">
        <v>14.606668769648071</v>
      </c>
    </row>
    <row r="3491" spans="1:31">
      <c r="A3491">
        <v>13</v>
      </c>
      <c r="B3491">
        <v>172</v>
      </c>
      <c r="C3491">
        <v>2006</v>
      </c>
      <c r="D3491">
        <v>99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99</v>
      </c>
      <c r="M3491">
        <v>99</v>
      </c>
      <c r="N3491">
        <v>99</v>
      </c>
      <c r="O3491">
        <v>4</v>
      </c>
      <c r="P3491">
        <v>9999</v>
      </c>
      <c r="Q3491">
        <v>638</v>
      </c>
      <c r="R3491">
        <v>276717</v>
      </c>
      <c r="S3491">
        <v>275272</v>
      </c>
      <c r="T3491">
        <v>14.12679018636368</v>
      </c>
      <c r="U3491">
        <v>57.249000988113593</v>
      </c>
      <c r="V3491">
        <v>82.308025121423981</v>
      </c>
      <c r="W3491">
        <v>75.556077261762113</v>
      </c>
      <c r="X3491">
        <v>0</v>
      </c>
      <c r="Y3491">
        <v>0</v>
      </c>
      <c r="AA3491">
        <v>8.2936454698557505</v>
      </c>
      <c r="AB3491">
        <v>2.4008293432926529</v>
      </c>
      <c r="AC3491">
        <v>-15.93194163592751</v>
      </c>
      <c r="AD3491">
        <v>19.764483540846474</v>
      </c>
      <c r="AE3491">
        <v>19.88633552790186</v>
      </c>
    </row>
    <row r="3492" spans="1:31">
      <c r="A3492">
        <v>13</v>
      </c>
      <c r="B3492">
        <v>173</v>
      </c>
      <c r="C3492">
        <v>2006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99</v>
      </c>
      <c r="N3492">
        <v>99</v>
      </c>
      <c r="O3492">
        <v>8</v>
      </c>
      <c r="P3492">
        <v>9999</v>
      </c>
      <c r="Q3492">
        <v>259</v>
      </c>
      <c r="R3492">
        <v>138190</v>
      </c>
      <c r="S3492">
        <v>138183</v>
      </c>
      <c r="T3492">
        <v>14.141587669151169</v>
      </c>
      <c r="U3492">
        <v>57.290404753117265</v>
      </c>
      <c r="V3492">
        <v>81.361795660472012</v>
      </c>
      <c r="W3492">
        <v>75.093478937351279</v>
      </c>
      <c r="X3492">
        <v>0</v>
      </c>
      <c r="Y3492">
        <v>0</v>
      </c>
      <c r="AA3492">
        <v>8.0278591548647462</v>
      </c>
      <c r="AB3492">
        <v>2.4092201413257235</v>
      </c>
      <c r="AC3492">
        <v>-18.079562394641613</v>
      </c>
      <c r="AD3492">
        <v>9.8702066750852815</v>
      </c>
      <c r="AE3492">
        <v>9.9215645976976568</v>
      </c>
    </row>
    <row r="3493" spans="1:31">
      <c r="A3493">
        <v>13</v>
      </c>
      <c r="B3493">
        <v>174</v>
      </c>
      <c r="C3493">
        <v>2006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99</v>
      </c>
      <c r="N3493">
        <v>99</v>
      </c>
      <c r="O3493">
        <v>9</v>
      </c>
      <c r="P3493">
        <v>9999</v>
      </c>
      <c r="Q3493">
        <v>64</v>
      </c>
      <c r="R3493">
        <v>17358</v>
      </c>
      <c r="S3493">
        <v>17348</v>
      </c>
      <c r="T3493">
        <v>14.207569996543381</v>
      </c>
      <c r="U3493">
        <v>57.423507032510955</v>
      </c>
      <c r="V3493">
        <v>79.742126692864986</v>
      </c>
      <c r="W3493">
        <v>73.580631773114945</v>
      </c>
      <c r="X3493">
        <v>0</v>
      </c>
      <c r="Y3493">
        <v>0</v>
      </c>
      <c r="AA3493">
        <v>8.2302465504987019</v>
      </c>
      <c r="AB3493">
        <v>1.6915831089099402</v>
      </c>
      <c r="AC3493">
        <v>-33.00026625440205</v>
      </c>
      <c r="AD3493">
        <v>1.2397933820546372</v>
      </c>
      <c r="AE3493">
        <v>1.2204956848817965</v>
      </c>
    </row>
    <row r="3494" spans="1:31">
      <c r="A3494">
        <v>13</v>
      </c>
      <c r="B3494">
        <v>175</v>
      </c>
      <c r="C3494">
        <v>2006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99</v>
      </c>
      <c r="N3494">
        <v>99</v>
      </c>
      <c r="O3494">
        <v>11</v>
      </c>
      <c r="P3494">
        <v>9999</v>
      </c>
      <c r="Q3494">
        <v>877</v>
      </c>
      <c r="R3494">
        <v>370981</v>
      </c>
      <c r="S3494">
        <v>370792</v>
      </c>
      <c r="T3494">
        <v>14.116488445499904</v>
      </c>
      <c r="U3494">
        <v>57.248468143865011</v>
      </c>
      <c r="V3494">
        <v>81.783049054531617</v>
      </c>
      <c r="W3494">
        <v>75.451538868151871</v>
      </c>
      <c r="X3494">
        <v>0</v>
      </c>
      <c r="Y3494">
        <v>0</v>
      </c>
      <c r="AA3494">
        <v>8.5778108624890432</v>
      </c>
      <c r="AB3494">
        <v>2.2781418489878886</v>
      </c>
      <c r="AC3494">
        <v>-19.022303086139555</v>
      </c>
      <c r="AD3494">
        <v>26.497280139878512</v>
      </c>
      <c r="AE3494">
        <v>26.749876402128361</v>
      </c>
    </row>
    <row r="3495" spans="1:31">
      <c r="A3495">
        <v>13</v>
      </c>
      <c r="B3495">
        <v>176</v>
      </c>
      <c r="C3495">
        <v>2006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99</v>
      </c>
      <c r="N3495">
        <v>99</v>
      </c>
      <c r="O3495">
        <v>14</v>
      </c>
      <c r="P3495">
        <v>9999</v>
      </c>
      <c r="Q3495">
        <v>242</v>
      </c>
      <c r="R3495">
        <v>48166</v>
      </c>
      <c r="S3495">
        <v>45665</v>
      </c>
      <c r="T3495">
        <v>14.055246439397084</v>
      </c>
      <c r="U3495">
        <v>57.171991678528414</v>
      </c>
      <c r="V3495">
        <v>83.692371276569546</v>
      </c>
      <c r="W3495">
        <v>72.974906383445358</v>
      </c>
      <c r="X3495">
        <v>0</v>
      </c>
      <c r="Y3495">
        <v>0</v>
      </c>
      <c r="AA3495">
        <v>8.6819118297288114</v>
      </c>
      <c r="AB3495">
        <v>2.1470886450661557</v>
      </c>
      <c r="AC3495">
        <v>-22.906284731276457</v>
      </c>
      <c r="AD3495">
        <v>3.440251644201155</v>
      </c>
      <c r="AE3495">
        <v>3.186253539315425</v>
      </c>
    </row>
    <row r="3496" spans="1:31">
      <c r="A3496">
        <v>13</v>
      </c>
      <c r="B3496">
        <v>177</v>
      </c>
      <c r="C3496">
        <v>2006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99</v>
      </c>
      <c r="N3496">
        <v>99</v>
      </c>
      <c r="O3496">
        <v>15</v>
      </c>
      <c r="P3496">
        <v>9999</v>
      </c>
      <c r="Q3496">
        <v>94</v>
      </c>
      <c r="R3496">
        <v>26340</v>
      </c>
      <c r="S3496">
        <v>25883</v>
      </c>
      <c r="T3496">
        <v>13.979043280182228</v>
      </c>
      <c r="U3496">
        <v>56.984159486921918</v>
      </c>
      <c r="V3496">
        <v>80.78603486503448</v>
      </c>
      <c r="W3496">
        <v>73.243882084765914</v>
      </c>
      <c r="X3496">
        <v>0</v>
      </c>
      <c r="Y3496">
        <v>0</v>
      </c>
      <c r="AA3496">
        <v>8.0216593813218307</v>
      </c>
      <c r="AB3496">
        <v>2.3116320540973927</v>
      </c>
      <c r="AC3496">
        <v>-16.907244585544685</v>
      </c>
      <c r="AD3496">
        <v>1.8813318172208289</v>
      </c>
      <c r="AE3496">
        <v>1.8126305258523472</v>
      </c>
    </row>
    <row r="3497" spans="1:31">
      <c r="A3497">
        <v>13</v>
      </c>
      <c r="B3497">
        <v>178</v>
      </c>
      <c r="C3497">
        <v>2006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99</v>
      </c>
      <c r="N3497">
        <v>99</v>
      </c>
      <c r="O3497">
        <v>16</v>
      </c>
      <c r="P3497">
        <v>9999</v>
      </c>
      <c r="Q3497">
        <v>576</v>
      </c>
      <c r="R3497">
        <v>253151</v>
      </c>
      <c r="S3497">
        <v>253120</v>
      </c>
      <c r="T3497">
        <v>13.873889496782557</v>
      </c>
      <c r="U3497">
        <v>56.839127686472807</v>
      </c>
      <c r="V3497">
        <v>80.187476544088142</v>
      </c>
      <c r="W3497">
        <v>74.006124762957086</v>
      </c>
      <c r="X3497">
        <v>0</v>
      </c>
      <c r="Y3497">
        <v>0</v>
      </c>
      <c r="AA3497">
        <v>7.8432724939985698</v>
      </c>
      <c r="AB3497">
        <v>2.359899663090153</v>
      </c>
      <c r="AC3497">
        <v>-14.754871500895161</v>
      </c>
      <c r="AD3497">
        <v>18.081284391088452</v>
      </c>
      <c r="AE3497">
        <v>17.910901591394904</v>
      </c>
    </row>
    <row r="3498" spans="1:31">
      <c r="A3498">
        <v>13</v>
      </c>
      <c r="B3498">
        <v>179</v>
      </c>
      <c r="C3498">
        <v>2006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99</v>
      </c>
      <c r="N3498">
        <v>99</v>
      </c>
      <c r="O3498">
        <v>18</v>
      </c>
      <c r="P3498">
        <v>9999</v>
      </c>
      <c r="Q3498">
        <v>141</v>
      </c>
      <c r="R3498">
        <v>53913</v>
      </c>
      <c r="S3498">
        <v>53908</v>
      </c>
      <c r="T3498">
        <v>13.834010350008343</v>
      </c>
      <c r="U3498">
        <v>56.772631149365608</v>
      </c>
      <c r="V3498">
        <v>79.683823513446356</v>
      </c>
      <c r="W3498">
        <v>73.544818950804896</v>
      </c>
      <c r="X3498">
        <v>0</v>
      </c>
      <c r="Y3498">
        <v>0</v>
      </c>
      <c r="AA3498">
        <v>8.7067400206843857</v>
      </c>
      <c r="AB3498">
        <v>2.2165126487988283</v>
      </c>
      <c r="AC3498">
        <v>-21.81621521977106</v>
      </c>
      <c r="AD3498">
        <v>3.8507305338582594</v>
      </c>
      <c r="AE3498">
        <v>3.7907803895056449</v>
      </c>
    </row>
    <row r="3499" spans="1:31">
      <c r="A3499">
        <v>13</v>
      </c>
      <c r="B3499">
        <v>180</v>
      </c>
      <c r="C3499">
        <v>2006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99</v>
      </c>
      <c r="N3499">
        <v>99</v>
      </c>
      <c r="O3499">
        <v>54</v>
      </c>
      <c r="P3499">
        <v>9999</v>
      </c>
      <c r="Q3499">
        <v>48</v>
      </c>
      <c r="R3499">
        <v>13059</v>
      </c>
      <c r="S3499">
        <v>13059</v>
      </c>
      <c r="T3499">
        <v>13.943487250172296</v>
      </c>
      <c r="U3499">
        <v>56.947622329427986</v>
      </c>
      <c r="V3499">
        <v>79.184411575865894</v>
      </c>
      <c r="W3499">
        <v>73.087211884524109</v>
      </c>
      <c r="X3499">
        <v>0</v>
      </c>
      <c r="Y3499">
        <v>0</v>
      </c>
      <c r="AA3499">
        <v>7.9191759326761524</v>
      </c>
      <c r="AB3499">
        <v>2.3414445619640527</v>
      </c>
      <c r="AC3499">
        <v>-16.087509850524853</v>
      </c>
      <c r="AD3499">
        <v>0.93273774491597572</v>
      </c>
      <c r="AE3499">
        <v>0.91258775905925216</v>
      </c>
    </row>
    <row r="3500" spans="1:31">
      <c r="A3500">
        <v>13</v>
      </c>
      <c r="B3500">
        <v>181</v>
      </c>
      <c r="C3500">
        <v>2005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99</v>
      </c>
      <c r="N3500">
        <v>99</v>
      </c>
      <c r="O3500">
        <v>1</v>
      </c>
      <c r="P3500">
        <v>9999</v>
      </c>
      <c r="Q3500">
        <v>522</v>
      </c>
      <c r="R3500">
        <v>197757</v>
      </c>
      <c r="S3500">
        <v>197691</v>
      </c>
      <c r="T3500">
        <v>13.897389220103456</v>
      </c>
      <c r="U3500">
        <v>56.849072542503194</v>
      </c>
      <c r="V3500">
        <v>81.941270910911555</v>
      </c>
      <c r="W3500">
        <v>75.606670511049614</v>
      </c>
      <c r="X3500">
        <v>0</v>
      </c>
      <c r="Y3500">
        <v>0</v>
      </c>
      <c r="AA3500">
        <v>8.2530773075244781</v>
      </c>
      <c r="AB3500">
        <v>2.6037994061486054</v>
      </c>
      <c r="AC3500">
        <v>-14.823818793383815</v>
      </c>
      <c r="AD3500">
        <v>14.48315107058006</v>
      </c>
      <c r="AE3500">
        <v>14.637846013580701</v>
      </c>
    </row>
    <row r="3501" spans="1:31">
      <c r="A3501">
        <v>13</v>
      </c>
      <c r="B3501">
        <v>182</v>
      </c>
      <c r="C3501">
        <v>2005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99</v>
      </c>
      <c r="N3501">
        <v>99</v>
      </c>
      <c r="O3501">
        <v>4</v>
      </c>
      <c r="P3501">
        <v>9999</v>
      </c>
      <c r="Q3501">
        <v>692</v>
      </c>
      <c r="R3501">
        <v>274446</v>
      </c>
      <c r="S3501">
        <v>274365</v>
      </c>
      <c r="T3501">
        <v>14.120438993463196</v>
      </c>
      <c r="U3501">
        <v>57.239374555792466</v>
      </c>
      <c r="V3501">
        <v>81.753287937859852</v>
      </c>
      <c r="W3501">
        <v>75.43765786452343</v>
      </c>
      <c r="X3501">
        <v>0</v>
      </c>
      <c r="Y3501">
        <v>0</v>
      </c>
      <c r="AA3501">
        <v>8.3850469988027641</v>
      </c>
      <c r="AB3501">
        <v>2.4137737632740723</v>
      </c>
      <c r="AC3501">
        <v>-17.49607573123777</v>
      </c>
      <c r="AD3501">
        <v>20.09963176381325</v>
      </c>
      <c r="AE3501">
        <v>20.269688169596289</v>
      </c>
    </row>
    <row r="3502" spans="1:31">
      <c r="A3502">
        <v>13</v>
      </c>
      <c r="B3502">
        <v>183</v>
      </c>
      <c r="C3502">
        <v>2005</v>
      </c>
      <c r="D3502">
        <v>99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99</v>
      </c>
      <c r="M3502">
        <v>99</v>
      </c>
      <c r="N3502">
        <v>99</v>
      </c>
      <c r="O3502">
        <v>8</v>
      </c>
      <c r="P3502">
        <v>9999</v>
      </c>
      <c r="Q3502">
        <v>271</v>
      </c>
      <c r="R3502">
        <v>127717</v>
      </c>
      <c r="S3502">
        <v>127702</v>
      </c>
      <c r="T3502">
        <v>13.952903685492144</v>
      </c>
      <c r="U3502">
        <v>56.9772987110617</v>
      </c>
      <c r="V3502">
        <v>80.70983853541955</v>
      </c>
      <c r="W3502">
        <v>74.486400369611061</v>
      </c>
      <c r="X3502">
        <v>0</v>
      </c>
      <c r="Y3502">
        <v>0</v>
      </c>
      <c r="AA3502">
        <v>7.5609569895633566</v>
      </c>
      <c r="AB3502">
        <v>2.4167752729844278</v>
      </c>
      <c r="AC3502">
        <v>-15.042102295042175</v>
      </c>
      <c r="AD3502">
        <v>9.3536239186540779</v>
      </c>
      <c r="AE3502">
        <v>9.3154716510661757</v>
      </c>
    </row>
    <row r="3503" spans="1:31">
      <c r="A3503">
        <v>13</v>
      </c>
      <c r="B3503">
        <v>184</v>
      </c>
      <c r="C3503">
        <v>2005</v>
      </c>
      <c r="D3503">
        <v>99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99</v>
      </c>
      <c r="M3503">
        <v>99</v>
      </c>
      <c r="N3503">
        <v>99</v>
      </c>
      <c r="O3503">
        <v>9</v>
      </c>
      <c r="P3503">
        <v>9999</v>
      </c>
      <c r="Q3503">
        <v>87</v>
      </c>
      <c r="R3503">
        <v>18740</v>
      </c>
      <c r="S3503">
        <v>18735</v>
      </c>
      <c r="T3503">
        <v>14.030202774813231</v>
      </c>
      <c r="U3503">
        <v>57.09543634907925</v>
      </c>
      <c r="V3503">
        <v>78.622111846212022</v>
      </c>
      <c r="W3503">
        <v>72.55475847344546</v>
      </c>
      <c r="X3503">
        <v>0</v>
      </c>
      <c r="Y3503">
        <v>0</v>
      </c>
      <c r="AA3503">
        <v>8.2857319728055128</v>
      </c>
      <c r="AB3503">
        <v>2.4914195940655124</v>
      </c>
      <c r="AC3503">
        <v>-13.485732975155152</v>
      </c>
      <c r="AD3503">
        <v>1.372463432711208</v>
      </c>
      <c r="AE3503">
        <v>1.3312197758223572</v>
      </c>
    </row>
    <row r="3504" spans="1:31">
      <c r="A3504">
        <v>13</v>
      </c>
      <c r="B3504">
        <v>185</v>
      </c>
      <c r="C3504">
        <v>2005</v>
      </c>
      <c r="D3504">
        <v>99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99</v>
      </c>
      <c r="M3504">
        <v>99</v>
      </c>
      <c r="N3504">
        <v>99</v>
      </c>
      <c r="O3504">
        <v>11</v>
      </c>
      <c r="P3504">
        <v>9999</v>
      </c>
      <c r="Q3504">
        <v>947</v>
      </c>
      <c r="R3504">
        <v>365854</v>
      </c>
      <c r="S3504">
        <v>365717</v>
      </c>
      <c r="T3504">
        <v>14.012398388428171</v>
      </c>
      <c r="U3504">
        <v>57.064478818321263</v>
      </c>
      <c r="V3504">
        <v>81.772271617549649</v>
      </c>
      <c r="W3504">
        <v>75.451747389374404</v>
      </c>
      <c r="X3504">
        <v>0</v>
      </c>
      <c r="Y3504">
        <v>0</v>
      </c>
      <c r="AA3504">
        <v>8.4359028295334042</v>
      </c>
      <c r="AB3504">
        <v>2.3426793721438632</v>
      </c>
      <c r="AC3504">
        <v>-17.073738878069101</v>
      </c>
      <c r="AD3504">
        <v>26.794089472311967</v>
      </c>
      <c r="AE3504">
        <v>27.023687685870581</v>
      </c>
    </row>
    <row r="3505" spans="1:42">
      <c r="A3505">
        <v>13</v>
      </c>
      <c r="B3505">
        <v>186</v>
      </c>
      <c r="C3505">
        <v>2005</v>
      </c>
      <c r="D3505">
        <v>99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99</v>
      </c>
      <c r="M3505">
        <v>99</v>
      </c>
      <c r="N3505">
        <v>99</v>
      </c>
      <c r="O3505">
        <v>14</v>
      </c>
      <c r="P3505">
        <v>9999</v>
      </c>
      <c r="Q3505">
        <v>279</v>
      </c>
      <c r="R3505">
        <v>45817</v>
      </c>
      <c r="S3505">
        <v>45809</v>
      </c>
      <c r="T3505">
        <v>14.12683065237794</v>
      </c>
      <c r="U3505">
        <v>57.251544456329533</v>
      </c>
      <c r="V3505">
        <v>79.673788950857883</v>
      </c>
      <c r="W3505">
        <v>73.531498177213891</v>
      </c>
      <c r="X3505">
        <v>0</v>
      </c>
      <c r="Y3505">
        <v>0</v>
      </c>
      <c r="AA3505">
        <v>8.8450806180726431</v>
      </c>
      <c r="AB3505">
        <v>2.2838358814646895</v>
      </c>
      <c r="AC3505">
        <v>-25.745551594545081</v>
      </c>
      <c r="AD3505">
        <v>3.3555046476269719</v>
      </c>
      <c r="AE3505">
        <v>3.2987878661734871</v>
      </c>
    </row>
    <row r="3506" spans="1:42">
      <c r="A3506">
        <v>13</v>
      </c>
      <c r="B3506">
        <v>187</v>
      </c>
      <c r="C3506">
        <v>2005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99</v>
      </c>
      <c r="N3506">
        <v>99</v>
      </c>
      <c r="O3506">
        <v>15</v>
      </c>
      <c r="P3506">
        <v>9999</v>
      </c>
      <c r="Q3506">
        <v>100</v>
      </c>
      <c r="R3506">
        <v>23351</v>
      </c>
      <c r="S3506">
        <v>23201</v>
      </c>
      <c r="T3506">
        <v>14.19562331377672</v>
      </c>
      <c r="U3506">
        <v>57.377526830740045</v>
      </c>
      <c r="V3506">
        <v>80.367809266635263</v>
      </c>
      <c r="W3506">
        <v>73.689444420499228</v>
      </c>
      <c r="X3506">
        <v>0</v>
      </c>
      <c r="Y3506">
        <v>0</v>
      </c>
      <c r="AA3506">
        <v>7.6961161687813933</v>
      </c>
      <c r="AB3506">
        <v>2.0458121347314564</v>
      </c>
      <c r="AC3506">
        <v>-19.062562857666087</v>
      </c>
      <c r="AD3506">
        <v>1.7101597447833203</v>
      </c>
      <c r="AE3506">
        <v>1.6743342018599103</v>
      </c>
    </row>
    <row r="3507" spans="1:42">
      <c r="A3507">
        <v>13</v>
      </c>
      <c r="B3507">
        <v>188</v>
      </c>
      <c r="C3507">
        <v>2005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99</v>
      </c>
      <c r="N3507">
        <v>99</v>
      </c>
      <c r="O3507">
        <v>16</v>
      </c>
      <c r="P3507">
        <v>9999</v>
      </c>
      <c r="Q3507">
        <v>630</v>
      </c>
      <c r="R3507">
        <v>245359</v>
      </c>
      <c r="S3507">
        <v>245339</v>
      </c>
      <c r="T3507">
        <v>13.79657562999523</v>
      </c>
      <c r="U3507">
        <v>56.713518845352752</v>
      </c>
      <c r="V3507">
        <v>79.953879191911994</v>
      </c>
      <c r="W3507">
        <v>73.792089313153738</v>
      </c>
      <c r="X3507">
        <v>0</v>
      </c>
      <c r="Y3507">
        <v>0</v>
      </c>
      <c r="AA3507">
        <v>8.0550762003396255</v>
      </c>
      <c r="AB3507">
        <v>2.3346955835912522</v>
      </c>
      <c r="AC3507">
        <v>-15.724517122324668</v>
      </c>
      <c r="AD3507">
        <v>17.96938395872942</v>
      </c>
      <c r="AE3507">
        <v>17.729911187440933</v>
      </c>
    </row>
    <row r="3508" spans="1:42">
      <c r="A3508">
        <v>13</v>
      </c>
      <c r="B3508">
        <v>189</v>
      </c>
      <c r="C3508">
        <v>2005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99</v>
      </c>
      <c r="N3508">
        <v>99</v>
      </c>
      <c r="O3508">
        <v>18</v>
      </c>
      <c r="P3508">
        <v>9999</v>
      </c>
      <c r="Q3508">
        <v>154</v>
      </c>
      <c r="R3508">
        <v>52419</v>
      </c>
      <c r="S3508">
        <v>52415</v>
      </c>
      <c r="T3508">
        <v>13.687098189587749</v>
      </c>
      <c r="U3508">
        <v>56.51494801106552</v>
      </c>
      <c r="V3508">
        <v>78.861645574021978</v>
      </c>
      <c r="W3508">
        <v>72.785317180196628</v>
      </c>
      <c r="X3508">
        <v>0</v>
      </c>
      <c r="Y3508">
        <v>0</v>
      </c>
      <c r="AA3508">
        <v>8.4097643607991159</v>
      </c>
      <c r="AB3508">
        <v>2.2947710583648382</v>
      </c>
      <c r="AC3508">
        <v>-20.794537920295223</v>
      </c>
      <c r="AD3508">
        <v>3.8390160447859567</v>
      </c>
      <c r="AE3508">
        <v>3.736194970549684</v>
      </c>
    </row>
    <row r="3509" spans="1:42">
      <c r="A3509">
        <v>13</v>
      </c>
      <c r="B3509">
        <v>190</v>
      </c>
      <c r="C3509">
        <v>2005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99</v>
      </c>
      <c r="N3509">
        <v>99</v>
      </c>
      <c r="O3509">
        <v>54</v>
      </c>
      <c r="P3509">
        <v>9999</v>
      </c>
      <c r="Q3509">
        <v>60</v>
      </c>
      <c r="R3509">
        <v>13963</v>
      </c>
      <c r="S3509">
        <v>13962</v>
      </c>
      <c r="T3509">
        <v>13.861204612189356</v>
      </c>
      <c r="U3509">
        <v>56.812849162011183</v>
      </c>
      <c r="V3509">
        <v>77.851498487692012</v>
      </c>
      <c r="W3509">
        <v>71.854533734422006</v>
      </c>
      <c r="X3509">
        <v>0</v>
      </c>
      <c r="Y3509">
        <v>0</v>
      </c>
      <c r="AA3509">
        <v>7.7422007834030513</v>
      </c>
      <c r="AB3509">
        <v>2.2844863790505281</v>
      </c>
      <c r="AC3509">
        <v>-20.267734648104632</v>
      </c>
      <c r="AD3509">
        <v>1.0226097604560622</v>
      </c>
      <c r="AE3509">
        <v>0.98249867128330381</v>
      </c>
    </row>
    <row r="3510" spans="1:42">
      <c r="A3510">
        <v>15</v>
      </c>
      <c r="B3510">
        <v>1</v>
      </c>
      <c r="C3510">
        <v>2023</v>
      </c>
      <c r="D3510">
        <v>1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0</v>
      </c>
      <c r="M3510">
        <v>99</v>
      </c>
      <c r="N3510">
        <v>99</v>
      </c>
      <c r="O3510">
        <v>99</v>
      </c>
      <c r="P3510">
        <v>99</v>
      </c>
      <c r="Q3510">
        <v>485</v>
      </c>
      <c r="R3510">
        <v>42635</v>
      </c>
      <c r="S3510">
        <v>42274</v>
      </c>
      <c r="T3510">
        <v>4.0021109417145553</v>
      </c>
      <c r="U3510">
        <v>60.664616549179186</v>
      </c>
      <c r="V3510">
        <v>93.571864221089498</v>
      </c>
      <c r="W3510">
        <v>86.171706013152601</v>
      </c>
      <c r="X3510">
        <v>1.1281810718892931</v>
      </c>
      <c r="Y3510">
        <v>2.2563621437785861</v>
      </c>
      <c r="AA3510">
        <v>9.1274275126167908</v>
      </c>
      <c r="AB3510">
        <v>2.4839501525913219</v>
      </c>
      <c r="AC3510">
        <v>-35.546857607184961</v>
      </c>
      <c r="AD3510">
        <v>32.607781202438218</v>
      </c>
      <c r="AE3510">
        <v>32.670084879002857</v>
      </c>
      <c r="AF3510">
        <v>614</v>
      </c>
      <c r="AG3510">
        <v>2</v>
      </c>
      <c r="AH3510">
        <v>1</v>
      </c>
      <c r="AI3510">
        <v>189</v>
      </c>
      <c r="AJ3510">
        <v>2318</v>
      </c>
      <c r="AK3510">
        <v>776</v>
      </c>
      <c r="AL3510">
        <v>3219</v>
      </c>
      <c r="AM3510">
        <v>2</v>
      </c>
      <c r="AN3510">
        <v>793</v>
      </c>
      <c r="AO3510">
        <v>481</v>
      </c>
      <c r="AP3510">
        <v>252</v>
      </c>
    </row>
    <row r="3511" spans="1:42">
      <c r="A3511">
        <v>15</v>
      </c>
      <c r="B3511">
        <v>2</v>
      </c>
      <c r="C3511">
        <v>2023</v>
      </c>
      <c r="D3511">
        <v>2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0</v>
      </c>
      <c r="M3511">
        <v>99</v>
      </c>
      <c r="N3511">
        <v>99</v>
      </c>
      <c r="O3511">
        <v>99</v>
      </c>
      <c r="P3511">
        <v>99</v>
      </c>
      <c r="Q3511">
        <v>471</v>
      </c>
      <c r="R3511">
        <v>37964</v>
      </c>
      <c r="S3511">
        <v>37840</v>
      </c>
      <c r="T3511">
        <v>3.8552839532188385</v>
      </c>
      <c r="U3511">
        <v>60.741252642706151</v>
      </c>
      <c r="V3511">
        <v>92.327551256472802</v>
      </c>
      <c r="W3511">
        <v>85.120536469344145</v>
      </c>
      <c r="X3511">
        <v>1.4645453587609316</v>
      </c>
      <c r="Y3511">
        <v>2.9290907175218632</v>
      </c>
      <c r="AA3511">
        <v>9.2359234517265136</v>
      </c>
      <c r="AB3511">
        <v>2.5080610241931622</v>
      </c>
      <c r="AC3511">
        <v>-31.372009568388712</v>
      </c>
      <c r="AD3511">
        <v>34.510531148017847</v>
      </c>
      <c r="AE3511">
        <v>34.689995641996262</v>
      </c>
      <c r="AF3511">
        <v>643</v>
      </c>
      <c r="AG3511">
        <v>1</v>
      </c>
      <c r="AH3511">
        <v>0</v>
      </c>
      <c r="AI3511">
        <v>160</v>
      </c>
      <c r="AJ3511">
        <v>1911</v>
      </c>
      <c r="AK3511">
        <v>524</v>
      </c>
      <c r="AL3511">
        <v>2371</v>
      </c>
      <c r="AM3511">
        <v>2</v>
      </c>
      <c r="AN3511">
        <v>735</v>
      </c>
      <c r="AO3511">
        <v>412</v>
      </c>
      <c r="AP3511">
        <v>246</v>
      </c>
    </row>
    <row r="3512" spans="1:42">
      <c r="A3512">
        <v>15</v>
      </c>
      <c r="B3512">
        <v>3</v>
      </c>
      <c r="C3512">
        <v>2023</v>
      </c>
      <c r="D3512">
        <v>3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0</v>
      </c>
      <c r="M3512">
        <v>99</v>
      </c>
      <c r="N3512">
        <v>99</v>
      </c>
      <c r="O3512">
        <v>99</v>
      </c>
      <c r="P3512">
        <v>99</v>
      </c>
      <c r="Q3512">
        <v>496</v>
      </c>
      <c r="R3512">
        <v>43057</v>
      </c>
      <c r="S3512">
        <v>42915</v>
      </c>
      <c r="T3512">
        <v>3.8967879787258743</v>
      </c>
      <c r="U3512">
        <v>60.746778515670513</v>
      </c>
      <c r="V3512">
        <v>92.148444309463926</v>
      </c>
      <c r="W3512">
        <v>84.95099848537825</v>
      </c>
      <c r="X3512">
        <v>1.1357038344520056</v>
      </c>
      <c r="Y3512">
        <v>2.2714076689040112</v>
      </c>
      <c r="AA3512">
        <v>9.1773276863679829</v>
      </c>
      <c r="AB3512">
        <v>2.5973002506632477</v>
      </c>
      <c r="AC3512">
        <v>-32.731356764162058</v>
      </c>
      <c r="AD3512">
        <v>32.472566838870243</v>
      </c>
      <c r="AE3512">
        <v>32.689975723402654</v>
      </c>
      <c r="AF3512">
        <v>620</v>
      </c>
      <c r="AG3512">
        <v>0</v>
      </c>
      <c r="AH3512">
        <v>0</v>
      </c>
      <c r="AI3512">
        <v>215</v>
      </c>
      <c r="AJ3512">
        <v>2413</v>
      </c>
      <c r="AK3512">
        <v>569</v>
      </c>
      <c r="AL3512">
        <v>3011</v>
      </c>
      <c r="AM3512">
        <v>1</v>
      </c>
      <c r="AN3512">
        <v>760</v>
      </c>
      <c r="AO3512">
        <v>378</v>
      </c>
      <c r="AP3512">
        <v>257</v>
      </c>
    </row>
    <row r="3513" spans="1:42">
      <c r="A3513">
        <v>15</v>
      </c>
      <c r="B3513">
        <v>4</v>
      </c>
      <c r="C3513">
        <v>2023</v>
      </c>
      <c r="D3513">
        <v>4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0</v>
      </c>
      <c r="M3513">
        <v>99</v>
      </c>
      <c r="N3513">
        <v>99</v>
      </c>
      <c r="O3513">
        <v>99</v>
      </c>
      <c r="P3513">
        <v>99</v>
      </c>
      <c r="Q3513">
        <v>429</v>
      </c>
      <c r="R3513">
        <v>36098</v>
      </c>
      <c r="S3513">
        <v>35971</v>
      </c>
      <c r="T3513">
        <v>4.1544960939664248</v>
      </c>
      <c r="U3513">
        <v>60.596536098523799</v>
      </c>
      <c r="V3513">
        <v>93.628845049217958</v>
      </c>
      <c r="W3513">
        <v>86.316015679297223</v>
      </c>
      <c r="X3513">
        <v>1.2493766967699047</v>
      </c>
      <c r="Y3513">
        <v>2.4987533935398094</v>
      </c>
      <c r="AA3513">
        <v>8.785544553045348</v>
      </c>
      <c r="AB3513">
        <v>2.611871203766031</v>
      </c>
      <c r="AC3513">
        <v>-31.272863885967848</v>
      </c>
      <c r="AD3513">
        <v>34.25962834310878</v>
      </c>
      <c r="AE3513">
        <v>34.473626766748239</v>
      </c>
      <c r="AF3513">
        <v>472</v>
      </c>
      <c r="AG3513">
        <v>1</v>
      </c>
      <c r="AH3513">
        <v>0</v>
      </c>
      <c r="AI3513">
        <v>136</v>
      </c>
      <c r="AJ3513">
        <v>1695</v>
      </c>
      <c r="AK3513">
        <v>316</v>
      </c>
      <c r="AL3513">
        <v>2309</v>
      </c>
      <c r="AM3513">
        <v>1</v>
      </c>
      <c r="AN3513">
        <v>506</v>
      </c>
      <c r="AO3513">
        <v>345</v>
      </c>
      <c r="AP3513">
        <v>235</v>
      </c>
    </row>
    <row r="3514" spans="1:42">
      <c r="A3514">
        <v>15</v>
      </c>
      <c r="B3514">
        <v>5</v>
      </c>
      <c r="C3514">
        <v>2023</v>
      </c>
      <c r="D3514">
        <v>5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0</v>
      </c>
      <c r="M3514">
        <v>99</v>
      </c>
      <c r="N3514">
        <v>99</v>
      </c>
      <c r="O3514">
        <v>99</v>
      </c>
      <c r="P3514">
        <v>99</v>
      </c>
      <c r="Q3514">
        <v>489</v>
      </c>
      <c r="R3514">
        <v>43687</v>
      </c>
      <c r="S3514">
        <v>43526</v>
      </c>
      <c r="T3514">
        <v>4.2902007462174074</v>
      </c>
      <c r="U3514">
        <v>60.563318476313</v>
      </c>
      <c r="V3514">
        <v>92.001527934462047</v>
      </c>
      <c r="W3514">
        <v>84.803763267932013</v>
      </c>
      <c r="X3514">
        <v>1.4146084647606838</v>
      </c>
      <c r="Y3514">
        <v>2.8292169295213676</v>
      </c>
      <c r="AA3514">
        <v>9.0439466086923357</v>
      </c>
      <c r="AB3514">
        <v>2.6060513803941792</v>
      </c>
      <c r="AC3514">
        <v>-31.828392734921255</v>
      </c>
      <c r="AD3514">
        <v>35.048858366895047</v>
      </c>
      <c r="AE3514">
        <v>35.006254936548025</v>
      </c>
      <c r="AF3514">
        <v>682</v>
      </c>
      <c r="AG3514">
        <v>1</v>
      </c>
      <c r="AH3514">
        <v>0</v>
      </c>
      <c r="AI3514">
        <v>161</v>
      </c>
      <c r="AJ3514">
        <v>2439</v>
      </c>
      <c r="AK3514">
        <v>470</v>
      </c>
      <c r="AL3514">
        <v>2422</v>
      </c>
      <c r="AM3514">
        <v>1</v>
      </c>
      <c r="AN3514">
        <v>722</v>
      </c>
      <c r="AO3514">
        <v>399</v>
      </c>
      <c r="AP3514">
        <v>250</v>
      </c>
    </row>
    <row r="3515" spans="1:42">
      <c r="A3515">
        <v>15</v>
      </c>
      <c r="B3515">
        <v>6</v>
      </c>
      <c r="C3515">
        <v>2023</v>
      </c>
      <c r="D3515">
        <v>6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0</v>
      </c>
      <c r="M3515">
        <v>99</v>
      </c>
      <c r="N3515">
        <v>99</v>
      </c>
      <c r="O3515">
        <v>99</v>
      </c>
      <c r="P3515">
        <v>99</v>
      </c>
      <c r="Q3515">
        <v>493</v>
      </c>
      <c r="R3515">
        <v>44444</v>
      </c>
      <c r="S3515">
        <v>44221</v>
      </c>
      <c r="T3515">
        <v>4.267527675276753</v>
      </c>
      <c r="U3515">
        <v>60.559440085027454</v>
      </c>
      <c r="V3515">
        <v>91.613552465463869</v>
      </c>
      <c r="W3515">
        <v>84.409511318151857</v>
      </c>
      <c r="X3515">
        <v>0.88200882008820125</v>
      </c>
      <c r="Y3515">
        <v>1.7640176401764025</v>
      </c>
      <c r="AA3515">
        <v>9.1613951805892508</v>
      </c>
      <c r="AB3515">
        <v>2.5934906406063845</v>
      </c>
      <c r="AC3515">
        <v>-33.387420496412375</v>
      </c>
      <c r="AD3515">
        <v>34.348071379440938</v>
      </c>
      <c r="AE3515">
        <v>34.301423353495174</v>
      </c>
      <c r="AF3515">
        <v>589</v>
      </c>
      <c r="AG3515">
        <v>0</v>
      </c>
      <c r="AH3515">
        <v>0</v>
      </c>
      <c r="AI3515">
        <v>159</v>
      </c>
      <c r="AJ3515">
        <v>2432</v>
      </c>
      <c r="AK3515">
        <v>443</v>
      </c>
      <c r="AL3515">
        <v>3362</v>
      </c>
      <c r="AM3515">
        <v>0</v>
      </c>
      <c r="AN3515">
        <v>632</v>
      </c>
      <c r="AO3515">
        <v>348</v>
      </c>
      <c r="AP3515">
        <v>254</v>
      </c>
    </row>
    <row r="3516" spans="1:42">
      <c r="A3516">
        <v>15</v>
      </c>
      <c r="B3516">
        <v>7</v>
      </c>
      <c r="C3516">
        <v>2023</v>
      </c>
      <c r="D3516">
        <v>7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0</v>
      </c>
      <c r="M3516">
        <v>99</v>
      </c>
      <c r="N3516">
        <v>99</v>
      </c>
      <c r="O3516">
        <v>99</v>
      </c>
      <c r="P3516">
        <v>99</v>
      </c>
      <c r="Q3516">
        <v>458</v>
      </c>
      <c r="R3516">
        <v>44205</v>
      </c>
      <c r="S3516">
        <v>44035</v>
      </c>
      <c r="T3516">
        <v>4.5494627304603554</v>
      </c>
      <c r="U3516">
        <v>60.420869762688753</v>
      </c>
      <c r="V3516">
        <v>91.368126481680179</v>
      </c>
      <c r="W3516">
        <v>84.20810945838457</v>
      </c>
      <c r="X3516">
        <v>1.0315575161180861</v>
      </c>
      <c r="Y3516">
        <v>2.0631150322361722</v>
      </c>
      <c r="AA3516">
        <v>9.2327160235401848</v>
      </c>
      <c r="AB3516">
        <v>2.6056642351301393</v>
      </c>
      <c r="AC3516">
        <v>-32.770069298186293</v>
      </c>
      <c r="AD3516">
        <v>36.412985279944635</v>
      </c>
      <c r="AE3516">
        <v>36.605410718937037</v>
      </c>
      <c r="AF3516">
        <v>474</v>
      </c>
      <c r="AG3516">
        <v>0</v>
      </c>
      <c r="AH3516">
        <v>0</v>
      </c>
      <c r="AI3516">
        <v>197</v>
      </c>
      <c r="AJ3516">
        <v>3297</v>
      </c>
      <c r="AK3516">
        <v>572</v>
      </c>
      <c r="AL3516">
        <v>4588</v>
      </c>
      <c r="AM3516">
        <v>0</v>
      </c>
      <c r="AN3516">
        <v>629</v>
      </c>
      <c r="AO3516">
        <v>265</v>
      </c>
      <c r="AP3516">
        <v>229</v>
      </c>
    </row>
    <row r="3517" spans="1:42">
      <c r="A3517">
        <v>15</v>
      </c>
      <c r="B3517">
        <v>8</v>
      </c>
      <c r="C3517">
        <v>2023</v>
      </c>
      <c r="D3517">
        <v>8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0</v>
      </c>
      <c r="M3517">
        <v>99</v>
      </c>
      <c r="N3517">
        <v>99</v>
      </c>
      <c r="O3517">
        <v>99</v>
      </c>
      <c r="P3517">
        <v>99</v>
      </c>
      <c r="Q3517">
        <v>553</v>
      </c>
      <c r="R3517">
        <v>46612</v>
      </c>
      <c r="S3517">
        <v>46376</v>
      </c>
      <c r="T3517">
        <v>4.5442375353986089</v>
      </c>
      <c r="U3517">
        <v>60.37502156287735</v>
      </c>
      <c r="V3517">
        <v>91.299336938017277</v>
      </c>
      <c r="W3517">
        <v>84.128359496290628</v>
      </c>
      <c r="X3517">
        <v>1.1520638462198578</v>
      </c>
      <c r="Y3517">
        <v>2.3041276924397156</v>
      </c>
      <c r="AA3517">
        <v>9.2432040567653608</v>
      </c>
      <c r="AB3517">
        <v>2.6169786756298858</v>
      </c>
      <c r="AC3517">
        <v>-31.288675573319821</v>
      </c>
      <c r="AD3517">
        <v>36.010785002974373</v>
      </c>
      <c r="AE3517">
        <v>36.097438423545888</v>
      </c>
      <c r="AF3517">
        <v>462</v>
      </c>
      <c r="AG3517">
        <v>2</v>
      </c>
      <c r="AH3517">
        <v>0</v>
      </c>
      <c r="AI3517">
        <v>154</v>
      </c>
      <c r="AJ3517">
        <v>2650</v>
      </c>
      <c r="AK3517">
        <v>703</v>
      </c>
      <c r="AL3517">
        <v>6379</v>
      </c>
      <c r="AM3517">
        <v>0</v>
      </c>
      <c r="AN3517">
        <v>722</v>
      </c>
      <c r="AO3517">
        <v>276</v>
      </c>
      <c r="AP3517">
        <v>258</v>
      </c>
    </row>
    <row r="3518" spans="1:42">
      <c r="A3518">
        <v>15</v>
      </c>
      <c r="B3518">
        <v>9</v>
      </c>
      <c r="C3518">
        <v>2023</v>
      </c>
      <c r="D3518">
        <v>9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0</v>
      </c>
      <c r="M3518">
        <v>99</v>
      </c>
      <c r="N3518">
        <v>99</v>
      </c>
      <c r="O3518">
        <v>99</v>
      </c>
      <c r="P3518">
        <v>99</v>
      </c>
      <c r="Q3518">
        <v>615</v>
      </c>
      <c r="R3518">
        <v>46943</v>
      </c>
      <c r="S3518">
        <v>46804</v>
      </c>
      <c r="T3518">
        <v>4.0975864346121904</v>
      </c>
      <c r="U3518">
        <v>60.610076061875048</v>
      </c>
      <c r="V3518">
        <v>90.459210133163324</v>
      </c>
      <c r="W3518">
        <v>83.404999572686194</v>
      </c>
      <c r="X3518">
        <v>1.2483224335896728</v>
      </c>
      <c r="Y3518">
        <v>2.4966448671793455</v>
      </c>
      <c r="AA3518">
        <v>9.516747132665337</v>
      </c>
      <c r="AB3518">
        <v>2.6621257028994472</v>
      </c>
      <c r="AC3518">
        <v>-33.216443319629157</v>
      </c>
      <c r="AD3518">
        <v>39.077484017048491</v>
      </c>
      <c r="AE3518">
        <v>39.09917427834467</v>
      </c>
      <c r="AF3518">
        <v>588</v>
      </c>
      <c r="AG3518">
        <v>0</v>
      </c>
      <c r="AH3518">
        <v>0</v>
      </c>
      <c r="AI3518">
        <v>212</v>
      </c>
      <c r="AJ3518">
        <v>2382</v>
      </c>
      <c r="AK3518">
        <v>612</v>
      </c>
      <c r="AL3518">
        <v>6351</v>
      </c>
      <c r="AM3518">
        <v>2</v>
      </c>
      <c r="AN3518">
        <v>858</v>
      </c>
      <c r="AO3518">
        <v>396</v>
      </c>
      <c r="AP3518">
        <v>262</v>
      </c>
    </row>
    <row r="3519" spans="1:42">
      <c r="A3519">
        <v>15</v>
      </c>
      <c r="B3519">
        <v>10</v>
      </c>
      <c r="C3519">
        <v>2023</v>
      </c>
      <c r="D3519">
        <v>10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0</v>
      </c>
      <c r="M3519">
        <v>99</v>
      </c>
      <c r="N3519">
        <v>99</v>
      </c>
      <c r="O3519">
        <v>99</v>
      </c>
      <c r="P3519">
        <v>99</v>
      </c>
      <c r="Q3519">
        <v>662</v>
      </c>
      <c r="R3519">
        <v>46974</v>
      </c>
      <c r="S3519">
        <v>46199</v>
      </c>
      <c r="T3519">
        <v>4.2819006258781442</v>
      </c>
      <c r="U3519">
        <v>60.511742678412979</v>
      </c>
      <c r="V3519">
        <v>91.663488516176258</v>
      </c>
      <c r="W3519">
        <v>84.23112123638974</v>
      </c>
      <c r="X3519">
        <v>0.91540000851534864</v>
      </c>
      <c r="Y3519">
        <v>1.8308000170306973</v>
      </c>
      <c r="AA3519">
        <v>9.3617616297247483</v>
      </c>
      <c r="AB3519">
        <v>2.6441242995513914</v>
      </c>
      <c r="AC3519">
        <v>-34.586434406811286</v>
      </c>
      <c r="AD3519">
        <v>37.360714541362114</v>
      </c>
      <c r="AE3519">
        <v>37.358751866633746</v>
      </c>
      <c r="AF3519">
        <v>561</v>
      </c>
      <c r="AG3519">
        <v>0</v>
      </c>
      <c r="AH3519">
        <v>0</v>
      </c>
      <c r="AI3519">
        <v>166</v>
      </c>
      <c r="AJ3519">
        <v>2182</v>
      </c>
      <c r="AK3519">
        <v>918</v>
      </c>
      <c r="AL3519">
        <v>4851</v>
      </c>
      <c r="AM3519">
        <v>2</v>
      </c>
      <c r="AN3519">
        <v>647</v>
      </c>
      <c r="AO3519">
        <v>386</v>
      </c>
      <c r="AP3519">
        <v>296</v>
      </c>
    </row>
    <row r="3520" spans="1:42">
      <c r="A3520">
        <v>15</v>
      </c>
      <c r="B3520">
        <v>11</v>
      </c>
      <c r="C3520">
        <v>2023</v>
      </c>
      <c r="D3520">
        <v>11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0</v>
      </c>
      <c r="M3520">
        <v>99</v>
      </c>
      <c r="N3520">
        <v>99</v>
      </c>
      <c r="O3520">
        <v>99</v>
      </c>
      <c r="P3520">
        <v>99</v>
      </c>
      <c r="Q3520">
        <v>582</v>
      </c>
      <c r="R3520">
        <v>48633</v>
      </c>
      <c r="S3520">
        <v>48324</v>
      </c>
      <c r="T3520">
        <v>3.9096292640799448</v>
      </c>
      <c r="U3520">
        <v>60.728313053555183</v>
      </c>
      <c r="V3520">
        <v>90.94759479687562</v>
      </c>
      <c r="W3520">
        <v>83.789133763761342</v>
      </c>
      <c r="X3520">
        <v>1.2686858717331853</v>
      </c>
      <c r="Y3520">
        <v>2.5373717434663705</v>
      </c>
      <c r="AA3520">
        <v>9.5750816954160474</v>
      </c>
      <c r="AB3520">
        <v>2.5511975650295113</v>
      </c>
      <c r="AC3520">
        <v>-34.080176271812149</v>
      </c>
      <c r="AD3520">
        <v>34.897888890483507</v>
      </c>
      <c r="AE3520">
        <v>34.905765699712305</v>
      </c>
      <c r="AF3520">
        <v>511</v>
      </c>
      <c r="AG3520">
        <v>0</v>
      </c>
      <c r="AH3520">
        <v>0</v>
      </c>
      <c r="AI3520">
        <v>201</v>
      </c>
      <c r="AJ3520">
        <v>2629</v>
      </c>
      <c r="AK3520">
        <v>989</v>
      </c>
      <c r="AL3520">
        <v>5583</v>
      </c>
      <c r="AM3520">
        <v>4</v>
      </c>
      <c r="AN3520">
        <v>633</v>
      </c>
      <c r="AO3520">
        <v>399</v>
      </c>
      <c r="AP3520">
        <v>280</v>
      </c>
    </row>
    <row r="3521" spans="1:42">
      <c r="A3521">
        <v>15</v>
      </c>
      <c r="B3521">
        <v>12</v>
      </c>
      <c r="C3521">
        <v>2023</v>
      </c>
      <c r="D3521">
        <v>12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0</v>
      </c>
      <c r="M3521">
        <v>99</v>
      </c>
      <c r="N3521">
        <v>99</v>
      </c>
      <c r="O3521">
        <v>99</v>
      </c>
      <c r="P3521">
        <v>99</v>
      </c>
      <c r="Q3521">
        <v>502</v>
      </c>
      <c r="R3521">
        <v>41962</v>
      </c>
      <c r="S3521">
        <v>41423</v>
      </c>
      <c r="T3521">
        <v>3.7690529526714647</v>
      </c>
      <c r="U3521">
        <v>60.786423001714049</v>
      </c>
      <c r="V3521">
        <v>88.523085386874001</v>
      </c>
      <c r="W3521">
        <v>81.398544286989761</v>
      </c>
      <c r="X3521">
        <v>1.0795481626233259</v>
      </c>
      <c r="Y3521">
        <v>2.1590963252466517</v>
      </c>
      <c r="AA3521">
        <v>9.2770240173544707</v>
      </c>
      <c r="AB3521">
        <v>2.5280765795838476</v>
      </c>
      <c r="AC3521">
        <v>-33.680622657408797</v>
      </c>
      <c r="AD3521">
        <v>37.995979644687502</v>
      </c>
      <c r="AE3521">
        <v>38.281321551716061</v>
      </c>
      <c r="AF3521">
        <v>479</v>
      </c>
      <c r="AG3521">
        <v>0</v>
      </c>
      <c r="AH3521">
        <v>0</v>
      </c>
      <c r="AI3521">
        <v>197</v>
      </c>
      <c r="AJ3521">
        <v>2163</v>
      </c>
      <c r="AK3521">
        <v>603</v>
      </c>
      <c r="AL3521">
        <v>3849</v>
      </c>
      <c r="AM3521">
        <v>2</v>
      </c>
      <c r="AN3521">
        <v>652</v>
      </c>
      <c r="AO3521">
        <v>357</v>
      </c>
      <c r="AP3521">
        <v>257</v>
      </c>
    </row>
    <row r="3522" spans="1:42">
      <c r="A3522">
        <v>15</v>
      </c>
      <c r="B3522">
        <v>13</v>
      </c>
      <c r="C3522">
        <v>2023</v>
      </c>
      <c r="D3522">
        <v>1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1</v>
      </c>
      <c r="M3522">
        <v>99</v>
      </c>
      <c r="N3522">
        <v>99</v>
      </c>
      <c r="O3522">
        <v>99</v>
      </c>
      <c r="P3522">
        <v>99</v>
      </c>
      <c r="Q3522">
        <v>136</v>
      </c>
      <c r="R3522">
        <v>8335</v>
      </c>
      <c r="S3522">
        <v>8329</v>
      </c>
      <c r="T3522">
        <v>3.8281943611277742</v>
      </c>
      <c r="U3522">
        <v>60.893024372673793</v>
      </c>
      <c r="V3522">
        <v>92.974136366728516</v>
      </c>
      <c r="W3522">
        <v>85.789722655780892</v>
      </c>
      <c r="X3522">
        <v>0</v>
      </c>
      <c r="Y3522">
        <v>0</v>
      </c>
      <c r="AA3522">
        <v>9.3756531465560506</v>
      </c>
      <c r="AB3522">
        <v>2.6534248266810936</v>
      </c>
      <c r="AC3522">
        <v>-35.713662787561589</v>
      </c>
      <c r="AD3522">
        <v>6.3747122392945359</v>
      </c>
      <c r="AE3522">
        <v>6.4082634028999719</v>
      </c>
      <c r="AF3522">
        <v>146</v>
      </c>
      <c r="AG3522">
        <v>0</v>
      </c>
      <c r="AH3522">
        <v>0</v>
      </c>
      <c r="AI3522">
        <v>56</v>
      </c>
      <c r="AJ3522">
        <v>477</v>
      </c>
      <c r="AK3522">
        <v>113</v>
      </c>
      <c r="AL3522">
        <v>591</v>
      </c>
      <c r="AM3522">
        <v>0</v>
      </c>
      <c r="AN3522">
        <v>278</v>
      </c>
      <c r="AO3522">
        <v>96</v>
      </c>
      <c r="AP3522">
        <v>66</v>
      </c>
    </row>
    <row r="3523" spans="1:42">
      <c r="A3523">
        <v>15</v>
      </c>
      <c r="B3523">
        <v>14</v>
      </c>
      <c r="C3523">
        <v>2023</v>
      </c>
      <c r="D3523">
        <v>2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1</v>
      </c>
      <c r="M3523">
        <v>99</v>
      </c>
      <c r="N3523">
        <v>99</v>
      </c>
      <c r="O3523">
        <v>99</v>
      </c>
      <c r="P3523">
        <v>99</v>
      </c>
      <c r="Q3523">
        <v>120</v>
      </c>
      <c r="R3523">
        <v>5936</v>
      </c>
      <c r="S3523">
        <v>5927</v>
      </c>
      <c r="T3523">
        <v>3.957210242587601</v>
      </c>
      <c r="U3523">
        <v>60.708959001181043</v>
      </c>
      <c r="V3523">
        <v>92.83097842091405</v>
      </c>
      <c r="W3523">
        <v>85.6341150666441</v>
      </c>
      <c r="X3523">
        <v>0</v>
      </c>
      <c r="Y3523">
        <v>0</v>
      </c>
      <c r="AA3523">
        <v>8.0942118132837013</v>
      </c>
      <c r="AB3523">
        <v>2.7102637615184122</v>
      </c>
      <c r="AC3523">
        <v>-26.984519170479199</v>
      </c>
      <c r="AD3523">
        <v>5.3960202532566095</v>
      </c>
      <c r="AE3523">
        <v>5.4663886608504688</v>
      </c>
      <c r="AF3523">
        <v>129</v>
      </c>
      <c r="AG3523">
        <v>0</v>
      </c>
      <c r="AH3523">
        <v>0</v>
      </c>
      <c r="AI3523">
        <v>42</v>
      </c>
      <c r="AJ3523">
        <v>357</v>
      </c>
      <c r="AK3523">
        <v>136</v>
      </c>
      <c r="AL3523">
        <v>602</v>
      </c>
      <c r="AM3523">
        <v>0</v>
      </c>
      <c r="AN3523">
        <v>198</v>
      </c>
      <c r="AO3523">
        <v>74</v>
      </c>
      <c r="AP3523">
        <v>55</v>
      </c>
    </row>
    <row r="3524" spans="1:42">
      <c r="A3524">
        <v>15</v>
      </c>
      <c r="B3524">
        <v>15</v>
      </c>
      <c r="C3524">
        <v>2023</v>
      </c>
      <c r="D3524">
        <v>3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1</v>
      </c>
      <c r="M3524">
        <v>99</v>
      </c>
      <c r="N3524">
        <v>99</v>
      </c>
      <c r="O3524">
        <v>99</v>
      </c>
      <c r="P3524">
        <v>99</v>
      </c>
      <c r="Q3524">
        <v>127</v>
      </c>
      <c r="R3524">
        <v>7656</v>
      </c>
      <c r="S3524">
        <v>7654</v>
      </c>
      <c r="T3524">
        <v>3.6120689655172407</v>
      </c>
      <c r="U3524">
        <v>61.005356676247693</v>
      </c>
      <c r="V3524">
        <v>91.442227362688641</v>
      </c>
      <c r="W3524">
        <v>84.395048340736679</v>
      </c>
      <c r="X3524">
        <v>0</v>
      </c>
      <c r="Y3524">
        <v>0</v>
      </c>
      <c r="AA3524">
        <v>8.0033594848149416</v>
      </c>
      <c r="AB3524">
        <v>2.6913516025763191</v>
      </c>
      <c r="AC3524">
        <v>-30.289982915435488</v>
      </c>
      <c r="AD3524">
        <v>5.7739733775783399</v>
      </c>
      <c r="AE3524">
        <v>5.792184906398016</v>
      </c>
      <c r="AF3524">
        <v>149</v>
      </c>
      <c r="AG3524">
        <v>0</v>
      </c>
      <c r="AH3524">
        <v>0</v>
      </c>
      <c r="AI3524">
        <v>45</v>
      </c>
      <c r="AJ3524">
        <v>469</v>
      </c>
      <c r="AK3524">
        <v>147</v>
      </c>
      <c r="AL3524">
        <v>562</v>
      </c>
      <c r="AM3524">
        <v>0</v>
      </c>
      <c r="AN3524">
        <v>219</v>
      </c>
      <c r="AO3524">
        <v>93</v>
      </c>
      <c r="AP3524">
        <v>59</v>
      </c>
    </row>
    <row r="3525" spans="1:42">
      <c r="A3525">
        <v>15</v>
      </c>
      <c r="B3525">
        <v>16</v>
      </c>
      <c r="C3525">
        <v>2023</v>
      </c>
      <c r="D3525">
        <v>4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1</v>
      </c>
      <c r="M3525">
        <v>99</v>
      </c>
      <c r="N3525">
        <v>99</v>
      </c>
      <c r="O3525">
        <v>99</v>
      </c>
      <c r="P3525">
        <v>99</v>
      </c>
      <c r="Q3525">
        <v>109</v>
      </c>
      <c r="R3525">
        <v>6007</v>
      </c>
      <c r="S3525">
        <v>5990</v>
      </c>
      <c r="T3525">
        <v>3.6214416514066929</v>
      </c>
      <c r="U3525">
        <v>60.963606010016719</v>
      </c>
      <c r="V3525">
        <v>92.87532308271112</v>
      </c>
      <c r="W3525">
        <v>85.642387312187012</v>
      </c>
      <c r="X3525">
        <v>0</v>
      </c>
      <c r="Y3525">
        <v>0</v>
      </c>
      <c r="AA3525">
        <v>8.6514237671555616</v>
      </c>
      <c r="AB3525">
        <v>2.7267323791447193</v>
      </c>
      <c r="AC3525">
        <v>-29.917779692708994</v>
      </c>
      <c r="AD3525">
        <v>5.7010800447962353</v>
      </c>
      <c r="AE3525">
        <v>5.6958516043603051</v>
      </c>
      <c r="AF3525">
        <v>95</v>
      </c>
      <c r="AG3525">
        <v>0</v>
      </c>
      <c r="AH3525">
        <v>0</v>
      </c>
      <c r="AI3525">
        <v>38</v>
      </c>
      <c r="AJ3525">
        <v>380</v>
      </c>
      <c r="AK3525">
        <v>111</v>
      </c>
      <c r="AL3525">
        <v>344</v>
      </c>
      <c r="AM3525">
        <v>0</v>
      </c>
      <c r="AN3525">
        <v>116</v>
      </c>
      <c r="AO3525">
        <v>44</v>
      </c>
      <c r="AP3525">
        <v>55</v>
      </c>
    </row>
    <row r="3526" spans="1:42">
      <c r="A3526">
        <v>15</v>
      </c>
      <c r="B3526">
        <v>17</v>
      </c>
      <c r="C3526">
        <v>2023</v>
      </c>
      <c r="D3526">
        <v>5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1</v>
      </c>
      <c r="M3526">
        <v>99</v>
      </c>
      <c r="N3526">
        <v>99</v>
      </c>
      <c r="O3526">
        <v>99</v>
      </c>
      <c r="P3526">
        <v>99</v>
      </c>
      <c r="Q3526">
        <v>139</v>
      </c>
      <c r="R3526">
        <v>7379</v>
      </c>
      <c r="S3526">
        <v>7377</v>
      </c>
      <c r="T3526">
        <v>3.921534083209107</v>
      </c>
      <c r="U3526">
        <v>60.832452216348123</v>
      </c>
      <c r="V3526">
        <v>92.88112697204879</v>
      </c>
      <c r="W3526">
        <v>85.719357462383215</v>
      </c>
      <c r="X3526">
        <v>0</v>
      </c>
      <c r="Y3526">
        <v>0</v>
      </c>
      <c r="AA3526">
        <v>7.984876885682894</v>
      </c>
      <c r="AB3526">
        <v>2.7750830500331598</v>
      </c>
      <c r="AC3526">
        <v>-31.054027508511034</v>
      </c>
      <c r="AD3526">
        <v>5.9199653418481137</v>
      </c>
      <c r="AE3526">
        <v>5.9970885154797644</v>
      </c>
      <c r="AF3526">
        <v>151</v>
      </c>
      <c r="AG3526">
        <v>0</v>
      </c>
      <c r="AH3526">
        <v>0</v>
      </c>
      <c r="AI3526">
        <v>38</v>
      </c>
      <c r="AJ3526">
        <v>539</v>
      </c>
      <c r="AK3526">
        <v>92</v>
      </c>
      <c r="AL3526">
        <v>709</v>
      </c>
      <c r="AM3526">
        <v>0</v>
      </c>
      <c r="AN3526">
        <v>162</v>
      </c>
      <c r="AO3526">
        <v>91</v>
      </c>
      <c r="AP3526">
        <v>69</v>
      </c>
    </row>
    <row r="3527" spans="1:42">
      <c r="A3527">
        <v>15</v>
      </c>
      <c r="B3527">
        <v>18</v>
      </c>
      <c r="C3527">
        <v>2023</v>
      </c>
      <c r="D3527">
        <v>6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1</v>
      </c>
      <c r="M3527">
        <v>99</v>
      </c>
      <c r="N3527">
        <v>99</v>
      </c>
      <c r="O3527">
        <v>99</v>
      </c>
      <c r="P3527">
        <v>99</v>
      </c>
      <c r="Q3527">
        <v>137</v>
      </c>
      <c r="R3527">
        <v>7148</v>
      </c>
      <c r="S3527">
        <v>7145</v>
      </c>
      <c r="T3527">
        <v>4.1144376049244542</v>
      </c>
      <c r="U3527">
        <v>60.722883135059483</v>
      </c>
      <c r="V3527">
        <v>91.296097627916183</v>
      </c>
      <c r="W3527">
        <v>84.250972708187604</v>
      </c>
      <c r="X3527">
        <v>1.3989927252378289E-2</v>
      </c>
      <c r="Y3527">
        <v>2.7979854504756579E-2</v>
      </c>
      <c r="AA3527">
        <v>8.7154203706924616</v>
      </c>
      <c r="AB3527">
        <v>2.8537799472002776</v>
      </c>
      <c r="AC3527">
        <v>-28.854690210891444</v>
      </c>
      <c r="AD3527">
        <v>5.5242555625111089</v>
      </c>
      <c r="AE3527">
        <v>5.5318367241540516</v>
      </c>
      <c r="AF3527">
        <v>94</v>
      </c>
      <c r="AG3527">
        <v>0</v>
      </c>
      <c r="AH3527">
        <v>0</v>
      </c>
      <c r="AI3527">
        <v>69</v>
      </c>
      <c r="AJ3527">
        <v>526</v>
      </c>
      <c r="AK3527">
        <v>137</v>
      </c>
      <c r="AL3527">
        <v>757</v>
      </c>
      <c r="AM3527">
        <v>0</v>
      </c>
      <c r="AN3527">
        <v>214</v>
      </c>
      <c r="AO3527">
        <v>61</v>
      </c>
      <c r="AP3527">
        <v>65</v>
      </c>
    </row>
    <row r="3528" spans="1:42">
      <c r="A3528">
        <v>15</v>
      </c>
      <c r="B3528">
        <v>19</v>
      </c>
      <c r="C3528">
        <v>2023</v>
      </c>
      <c r="D3528">
        <v>7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1</v>
      </c>
      <c r="M3528">
        <v>99</v>
      </c>
      <c r="N3528">
        <v>99</v>
      </c>
      <c r="O3528">
        <v>99</v>
      </c>
      <c r="P3528">
        <v>99</v>
      </c>
      <c r="Q3528">
        <v>100</v>
      </c>
      <c r="R3528">
        <v>7011</v>
      </c>
      <c r="S3528">
        <v>7006</v>
      </c>
      <c r="T3528">
        <v>3.8684923691342177</v>
      </c>
      <c r="U3528">
        <v>60.801741364544682</v>
      </c>
      <c r="V3528">
        <v>90.95825308689119</v>
      </c>
      <c r="W3528">
        <v>83.931059092206652</v>
      </c>
      <c r="X3528">
        <v>0</v>
      </c>
      <c r="Y3528">
        <v>0</v>
      </c>
      <c r="AA3528">
        <v>8.1156684180162184</v>
      </c>
      <c r="AB3528">
        <v>2.6895091957208361</v>
      </c>
      <c r="AC3528">
        <v>-27.38167218420244</v>
      </c>
      <c r="AD3528">
        <v>5.7751711299104604</v>
      </c>
      <c r="AE3528">
        <v>5.8047858517133504</v>
      </c>
      <c r="AF3528">
        <v>85</v>
      </c>
      <c r="AG3528">
        <v>0</v>
      </c>
      <c r="AH3528">
        <v>0</v>
      </c>
      <c r="AI3528">
        <v>34</v>
      </c>
      <c r="AJ3528">
        <v>500</v>
      </c>
      <c r="AK3528">
        <v>139</v>
      </c>
      <c r="AL3528">
        <v>722</v>
      </c>
      <c r="AM3528">
        <v>0</v>
      </c>
      <c r="AN3528">
        <v>164</v>
      </c>
      <c r="AO3528">
        <v>31</v>
      </c>
      <c r="AP3528">
        <v>43</v>
      </c>
    </row>
    <row r="3529" spans="1:42">
      <c r="A3529">
        <v>15</v>
      </c>
      <c r="B3529">
        <v>20</v>
      </c>
      <c r="C3529">
        <v>2023</v>
      </c>
      <c r="D3529">
        <v>8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1</v>
      </c>
      <c r="M3529">
        <v>99</v>
      </c>
      <c r="N3529">
        <v>99</v>
      </c>
      <c r="O3529">
        <v>99</v>
      </c>
      <c r="P3529">
        <v>99</v>
      </c>
      <c r="Q3529">
        <v>127</v>
      </c>
      <c r="R3529">
        <v>6774</v>
      </c>
      <c r="S3529">
        <v>6762</v>
      </c>
      <c r="T3529">
        <v>3.9568940064954226</v>
      </c>
      <c r="U3529">
        <v>60.773439810706897</v>
      </c>
      <c r="V3529">
        <v>91.040798061181022</v>
      </c>
      <c r="W3529">
        <v>83.970896184560658</v>
      </c>
      <c r="X3529">
        <v>0</v>
      </c>
      <c r="Y3529">
        <v>0</v>
      </c>
      <c r="AA3529">
        <v>8.3395189616228578</v>
      </c>
      <c r="AB3529">
        <v>2.6457208420451641</v>
      </c>
      <c r="AC3529">
        <v>-32.539579508651208</v>
      </c>
      <c r="AD3529">
        <v>5.2333531624935308</v>
      </c>
      <c r="AE3529">
        <v>5.2534503399275403</v>
      </c>
      <c r="AF3529">
        <v>148</v>
      </c>
      <c r="AG3529">
        <v>0</v>
      </c>
      <c r="AH3529">
        <v>0</v>
      </c>
      <c r="AI3529">
        <v>28</v>
      </c>
      <c r="AJ3529">
        <v>486</v>
      </c>
      <c r="AK3529">
        <v>132</v>
      </c>
      <c r="AL3529">
        <v>607</v>
      </c>
      <c r="AM3529">
        <v>0</v>
      </c>
      <c r="AN3529">
        <v>103</v>
      </c>
      <c r="AO3529">
        <v>45</v>
      </c>
      <c r="AP3529">
        <v>61</v>
      </c>
    </row>
    <row r="3530" spans="1:42">
      <c r="A3530">
        <v>15</v>
      </c>
      <c r="B3530">
        <v>21</v>
      </c>
      <c r="C3530">
        <v>2023</v>
      </c>
      <c r="D3530">
        <v>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1</v>
      </c>
      <c r="M3530">
        <v>99</v>
      </c>
      <c r="N3530">
        <v>99</v>
      </c>
      <c r="O3530">
        <v>99</v>
      </c>
      <c r="P3530">
        <v>99</v>
      </c>
      <c r="Q3530">
        <v>110</v>
      </c>
      <c r="R3530">
        <v>5268</v>
      </c>
      <c r="S3530">
        <v>5264</v>
      </c>
      <c r="T3530">
        <v>3.7308276385725128</v>
      </c>
      <c r="U3530">
        <v>60.883928571428562</v>
      </c>
      <c r="V3530">
        <v>90.047403899666563</v>
      </c>
      <c r="W3530">
        <v>83.088886778115494</v>
      </c>
      <c r="X3530">
        <v>1.8982536066818521E-2</v>
      </c>
      <c r="Y3530">
        <v>3.7965072133637041E-2</v>
      </c>
      <c r="AA3530">
        <v>8.7304455824284553</v>
      </c>
      <c r="AB3530">
        <v>2.7088339230860927</v>
      </c>
      <c r="AC3530">
        <v>-35.959329476998718</v>
      </c>
      <c r="AD3530">
        <v>4.3853223228556208</v>
      </c>
      <c r="AE3530">
        <v>4.3807790705242251</v>
      </c>
      <c r="AF3530">
        <v>119</v>
      </c>
      <c r="AG3530">
        <v>0</v>
      </c>
      <c r="AH3530">
        <v>0</v>
      </c>
      <c r="AI3530">
        <v>39</v>
      </c>
      <c r="AJ3530">
        <v>445</v>
      </c>
      <c r="AK3530">
        <v>62</v>
      </c>
      <c r="AL3530">
        <v>693</v>
      </c>
      <c r="AM3530">
        <v>0</v>
      </c>
      <c r="AN3530">
        <v>64</v>
      </c>
      <c r="AO3530">
        <v>29</v>
      </c>
      <c r="AP3530">
        <v>52</v>
      </c>
    </row>
    <row r="3531" spans="1:42">
      <c r="A3531">
        <v>15</v>
      </c>
      <c r="B3531">
        <v>22</v>
      </c>
      <c r="C3531">
        <v>2023</v>
      </c>
      <c r="D3531">
        <v>10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1</v>
      </c>
      <c r="M3531">
        <v>99</v>
      </c>
      <c r="N3531">
        <v>99</v>
      </c>
      <c r="O3531">
        <v>99</v>
      </c>
      <c r="P3531">
        <v>99</v>
      </c>
      <c r="Q3531">
        <v>119</v>
      </c>
      <c r="R3531">
        <v>7425</v>
      </c>
      <c r="S3531">
        <v>7424</v>
      </c>
      <c r="T3531">
        <v>3.768484848484849</v>
      </c>
      <c r="U3531">
        <v>60.87176724137931</v>
      </c>
      <c r="V3531">
        <v>90.579555749617029</v>
      </c>
      <c r="W3531">
        <v>83.599986530172487</v>
      </c>
      <c r="X3531">
        <v>0</v>
      </c>
      <c r="Y3531">
        <v>0</v>
      </c>
      <c r="AA3531">
        <v>7.8932858478647745</v>
      </c>
      <c r="AB3531">
        <v>2.6326838078337911</v>
      </c>
      <c r="AC3531">
        <v>-28.057895551570645</v>
      </c>
      <c r="AD3531">
        <v>5.9054648416062845</v>
      </c>
      <c r="AE3531">
        <v>5.9584235574106943</v>
      </c>
      <c r="AF3531">
        <v>166</v>
      </c>
      <c r="AG3531">
        <v>0</v>
      </c>
      <c r="AH3531">
        <v>0</v>
      </c>
      <c r="AI3531">
        <v>56</v>
      </c>
      <c r="AJ3531">
        <v>487</v>
      </c>
      <c r="AK3531">
        <v>172</v>
      </c>
      <c r="AL3531">
        <v>602</v>
      </c>
      <c r="AM3531">
        <v>1</v>
      </c>
      <c r="AN3531">
        <v>126</v>
      </c>
      <c r="AO3531">
        <v>69</v>
      </c>
      <c r="AP3531">
        <v>65</v>
      </c>
    </row>
    <row r="3532" spans="1:42">
      <c r="A3532">
        <v>15</v>
      </c>
      <c r="B3532">
        <v>23</v>
      </c>
      <c r="C3532">
        <v>2023</v>
      </c>
      <c r="D3532">
        <v>11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1</v>
      </c>
      <c r="M3532">
        <v>99</v>
      </c>
      <c r="N3532">
        <v>99</v>
      </c>
      <c r="O3532">
        <v>99</v>
      </c>
      <c r="P3532">
        <v>99</v>
      </c>
      <c r="Q3532">
        <v>116</v>
      </c>
      <c r="R3532">
        <v>8392</v>
      </c>
      <c r="S3532">
        <v>8383</v>
      </c>
      <c r="T3532">
        <v>3.6168970448045754</v>
      </c>
      <c r="U3532">
        <v>61.042109030180121</v>
      </c>
      <c r="V3532">
        <v>90.808483712264604</v>
      </c>
      <c r="W3532">
        <v>83.782149588452995</v>
      </c>
      <c r="X3532">
        <v>0</v>
      </c>
      <c r="Y3532">
        <v>0</v>
      </c>
      <c r="AA3532">
        <v>9.509513274250077</v>
      </c>
      <c r="AB3532">
        <v>2.7205996313040881</v>
      </c>
      <c r="AC3532">
        <v>-35.955920645709824</v>
      </c>
      <c r="AD3532">
        <v>6.0219004291106355</v>
      </c>
      <c r="AE3532">
        <v>6.0547687106157184</v>
      </c>
      <c r="AF3532">
        <v>122</v>
      </c>
      <c r="AG3532">
        <v>0</v>
      </c>
      <c r="AH3532">
        <v>0</v>
      </c>
      <c r="AI3532">
        <v>61</v>
      </c>
      <c r="AJ3532">
        <v>442</v>
      </c>
      <c r="AK3532">
        <v>85</v>
      </c>
      <c r="AL3532">
        <v>1025</v>
      </c>
      <c r="AM3532">
        <v>1</v>
      </c>
      <c r="AN3532">
        <v>206</v>
      </c>
      <c r="AO3532">
        <v>124</v>
      </c>
      <c r="AP3532">
        <v>52</v>
      </c>
    </row>
    <row r="3533" spans="1:42">
      <c r="A3533">
        <v>15</v>
      </c>
      <c r="B3533">
        <v>24</v>
      </c>
      <c r="C3533">
        <v>2023</v>
      </c>
      <c r="D3533">
        <v>12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1</v>
      </c>
      <c r="M3533">
        <v>99</v>
      </c>
      <c r="N3533">
        <v>99</v>
      </c>
      <c r="O3533">
        <v>99</v>
      </c>
      <c r="P3533">
        <v>99</v>
      </c>
      <c r="Q3533">
        <v>107</v>
      </c>
      <c r="R3533">
        <v>6156</v>
      </c>
      <c r="S3533">
        <v>6153</v>
      </c>
      <c r="T3533">
        <v>4.2108512020792732</v>
      </c>
      <c r="U3533">
        <v>60.635949943117183</v>
      </c>
      <c r="V3533">
        <v>89.840536172315211</v>
      </c>
      <c r="W3533">
        <v>82.906302616609722</v>
      </c>
      <c r="X3533">
        <v>0</v>
      </c>
      <c r="Y3533">
        <v>0</v>
      </c>
      <c r="AA3533">
        <v>8.5451778422898261</v>
      </c>
      <c r="AB3533">
        <v>2.690507594966761</v>
      </c>
      <c r="AC3533">
        <v>-35.502438042498973</v>
      </c>
      <c r="AD3533">
        <v>5.5741683116318654</v>
      </c>
      <c r="AE3533">
        <v>5.7916618522264081</v>
      </c>
      <c r="AF3533">
        <v>76</v>
      </c>
      <c r="AG3533">
        <v>0</v>
      </c>
      <c r="AH3533">
        <v>0</v>
      </c>
      <c r="AI3533">
        <v>38</v>
      </c>
      <c r="AJ3533">
        <v>284</v>
      </c>
      <c r="AK3533">
        <v>57</v>
      </c>
      <c r="AL3533">
        <v>625</v>
      </c>
      <c r="AM3533">
        <v>0</v>
      </c>
      <c r="AN3533">
        <v>146</v>
      </c>
      <c r="AO3533">
        <v>52</v>
      </c>
      <c r="AP3533">
        <v>51</v>
      </c>
    </row>
    <row r="3534" spans="1:42">
      <c r="A3534">
        <v>15</v>
      </c>
      <c r="B3534">
        <v>25</v>
      </c>
      <c r="C3534">
        <v>2023</v>
      </c>
      <c r="D3534">
        <v>1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3</v>
      </c>
      <c r="M3534">
        <v>99</v>
      </c>
      <c r="N3534">
        <v>99</v>
      </c>
      <c r="O3534">
        <v>99</v>
      </c>
      <c r="P3534">
        <v>99</v>
      </c>
      <c r="Q3534">
        <v>90</v>
      </c>
      <c r="R3534">
        <v>2889</v>
      </c>
      <c r="S3534">
        <v>2888</v>
      </c>
      <c r="T3534">
        <v>4.3610245759778472</v>
      </c>
      <c r="U3534">
        <v>60.364958448753491</v>
      </c>
      <c r="V3534">
        <v>93.23306662905226</v>
      </c>
      <c r="W3534">
        <v>86.048026315789457</v>
      </c>
      <c r="X3534">
        <v>3.4614053305642101E-2</v>
      </c>
      <c r="Y3534">
        <v>6.9228106611284201E-2</v>
      </c>
      <c r="AA3534">
        <v>8.4682752585911274</v>
      </c>
      <c r="AB3534">
        <v>2.4318504771934819</v>
      </c>
      <c r="AC3534">
        <v>-33.298473656189223</v>
      </c>
      <c r="AD3534">
        <v>2.2095433304525396</v>
      </c>
      <c r="AE3534">
        <v>2.2286934200780246</v>
      </c>
      <c r="AF3534">
        <v>40</v>
      </c>
      <c r="AG3534">
        <v>0</v>
      </c>
      <c r="AH3534">
        <v>0</v>
      </c>
      <c r="AI3534">
        <v>4</v>
      </c>
      <c r="AJ3534">
        <v>152</v>
      </c>
      <c r="AK3534">
        <v>24</v>
      </c>
      <c r="AL3534">
        <v>321</v>
      </c>
      <c r="AM3534">
        <v>0</v>
      </c>
      <c r="AN3534">
        <v>63</v>
      </c>
      <c r="AO3534">
        <v>14</v>
      </c>
      <c r="AP3534">
        <v>40</v>
      </c>
    </row>
    <row r="3535" spans="1:42">
      <c r="A3535">
        <v>15</v>
      </c>
      <c r="B3535">
        <v>26</v>
      </c>
      <c r="C3535">
        <v>2023</v>
      </c>
      <c r="D3535">
        <v>2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3</v>
      </c>
      <c r="M3535">
        <v>99</v>
      </c>
      <c r="N3535">
        <v>99</v>
      </c>
      <c r="O3535">
        <v>99</v>
      </c>
      <c r="P3535">
        <v>99</v>
      </c>
      <c r="Q3535">
        <v>91</v>
      </c>
      <c r="R3535">
        <v>2611</v>
      </c>
      <c r="S3535">
        <v>2608</v>
      </c>
      <c r="T3535">
        <v>4.1271543469934908</v>
      </c>
      <c r="U3535">
        <v>60.651457055214706</v>
      </c>
      <c r="V3535">
        <v>91.010450385180377</v>
      </c>
      <c r="W3535">
        <v>83.959624233128721</v>
      </c>
      <c r="X3535">
        <v>0</v>
      </c>
      <c r="Y3535">
        <v>0</v>
      </c>
      <c r="AA3535">
        <v>9.1964095594523769</v>
      </c>
      <c r="AB3535">
        <v>2.4426061008904743</v>
      </c>
      <c r="AC3535">
        <v>-30.352466503047712</v>
      </c>
      <c r="AD3535">
        <v>2.373485323661221</v>
      </c>
      <c r="AE3535">
        <v>2.3582879870055966</v>
      </c>
      <c r="AF3535">
        <v>30</v>
      </c>
      <c r="AG3535">
        <v>0</v>
      </c>
      <c r="AH3535">
        <v>0</v>
      </c>
      <c r="AI3535">
        <v>17</v>
      </c>
      <c r="AJ3535">
        <v>95</v>
      </c>
      <c r="AK3535">
        <v>26</v>
      </c>
      <c r="AL3535">
        <v>217</v>
      </c>
      <c r="AM3535">
        <v>0</v>
      </c>
      <c r="AN3535">
        <v>68</v>
      </c>
      <c r="AO3535">
        <v>28</v>
      </c>
      <c r="AP3535">
        <v>47</v>
      </c>
    </row>
    <row r="3536" spans="1:42">
      <c r="A3536">
        <v>15</v>
      </c>
      <c r="B3536">
        <v>27</v>
      </c>
      <c r="C3536">
        <v>2023</v>
      </c>
      <c r="D3536">
        <v>3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3</v>
      </c>
      <c r="M3536">
        <v>99</v>
      </c>
      <c r="N3536">
        <v>99</v>
      </c>
      <c r="O3536">
        <v>99</v>
      </c>
      <c r="P3536">
        <v>99</v>
      </c>
      <c r="Q3536">
        <v>86</v>
      </c>
      <c r="R3536">
        <v>1893</v>
      </c>
      <c r="S3536">
        <v>1891</v>
      </c>
      <c r="T3536">
        <v>3.1209720021130476</v>
      </c>
      <c r="U3536">
        <v>61.104706504494978</v>
      </c>
      <c r="V3536">
        <v>90.162444790371097</v>
      </c>
      <c r="W3536">
        <v>83.193495505023748</v>
      </c>
      <c r="X3536">
        <v>0</v>
      </c>
      <c r="Y3536">
        <v>0</v>
      </c>
      <c r="AA3536">
        <v>9.0647751250107031</v>
      </c>
      <c r="AB3536">
        <v>2.3160247074080873</v>
      </c>
      <c r="AC3536">
        <v>-34.357866517873951</v>
      </c>
      <c r="AD3536">
        <v>1.4276556431237983</v>
      </c>
      <c r="AE3536">
        <v>1.4106455218044425</v>
      </c>
      <c r="AF3536">
        <v>27</v>
      </c>
      <c r="AG3536">
        <v>0</v>
      </c>
      <c r="AH3536">
        <v>0</v>
      </c>
      <c r="AI3536">
        <v>7</v>
      </c>
      <c r="AJ3536">
        <v>90</v>
      </c>
      <c r="AK3536">
        <v>15</v>
      </c>
      <c r="AL3536">
        <v>164</v>
      </c>
      <c r="AM3536">
        <v>0</v>
      </c>
      <c r="AN3536">
        <v>40</v>
      </c>
      <c r="AO3536">
        <v>14</v>
      </c>
      <c r="AP3536">
        <v>44</v>
      </c>
    </row>
    <row r="3537" spans="1:42">
      <c r="A3537">
        <v>15</v>
      </c>
      <c r="B3537">
        <v>28</v>
      </c>
      <c r="C3537">
        <v>2023</v>
      </c>
      <c r="D3537">
        <v>4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3</v>
      </c>
      <c r="M3537">
        <v>99</v>
      </c>
      <c r="N3537">
        <v>99</v>
      </c>
      <c r="O3537">
        <v>99</v>
      </c>
      <c r="P3537">
        <v>99</v>
      </c>
      <c r="Q3537">
        <v>74</v>
      </c>
      <c r="R3537">
        <v>2381</v>
      </c>
      <c r="S3537">
        <v>2380</v>
      </c>
      <c r="T3537">
        <v>4.3784124317513644</v>
      </c>
      <c r="U3537">
        <v>60.405882352941184</v>
      </c>
      <c r="V3537">
        <v>93.742545772371841</v>
      </c>
      <c r="W3537">
        <v>86.50945378151269</v>
      </c>
      <c r="X3537">
        <v>0</v>
      </c>
      <c r="Y3537">
        <v>0</v>
      </c>
      <c r="AA3537">
        <v>8.9799402332305291</v>
      </c>
      <c r="AB3537">
        <v>2.5473596189340233</v>
      </c>
      <c r="AC3537">
        <v>-30.79070920895326</v>
      </c>
      <c r="AD3537">
        <v>2.2597422318394922</v>
      </c>
      <c r="AE3537">
        <v>2.2860388443125306</v>
      </c>
      <c r="AF3537">
        <v>28</v>
      </c>
      <c r="AG3537">
        <v>0</v>
      </c>
      <c r="AH3537">
        <v>0</v>
      </c>
      <c r="AI3537">
        <v>10</v>
      </c>
      <c r="AJ3537">
        <v>100</v>
      </c>
      <c r="AK3537">
        <v>43</v>
      </c>
      <c r="AL3537">
        <v>118</v>
      </c>
      <c r="AM3537">
        <v>0</v>
      </c>
      <c r="AN3537">
        <v>33</v>
      </c>
      <c r="AO3537">
        <v>9</v>
      </c>
      <c r="AP3537">
        <v>38</v>
      </c>
    </row>
    <row r="3538" spans="1:42">
      <c r="A3538">
        <v>15</v>
      </c>
      <c r="B3538">
        <v>29</v>
      </c>
      <c r="C3538">
        <v>2023</v>
      </c>
      <c r="D3538">
        <v>5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3</v>
      </c>
      <c r="M3538">
        <v>99</v>
      </c>
      <c r="N3538">
        <v>99</v>
      </c>
      <c r="O3538">
        <v>99</v>
      </c>
      <c r="P3538">
        <v>99</v>
      </c>
      <c r="Q3538">
        <v>97</v>
      </c>
      <c r="R3538">
        <v>2925</v>
      </c>
      <c r="S3538">
        <v>2923</v>
      </c>
      <c r="T3538">
        <v>5.0208547008546995</v>
      </c>
      <c r="U3538">
        <v>60.184057475196717</v>
      </c>
      <c r="V3538">
        <v>93.584004619839988</v>
      </c>
      <c r="W3538">
        <v>86.356209373930852</v>
      </c>
      <c r="X3538">
        <v>0</v>
      </c>
      <c r="Y3538">
        <v>0</v>
      </c>
      <c r="AA3538">
        <v>8.4043448434517813</v>
      </c>
      <c r="AB3538">
        <v>2.7900032358806794</v>
      </c>
      <c r="AC3538">
        <v>-33.489780407152153</v>
      </c>
      <c r="AD3538">
        <v>2.3466457006241677</v>
      </c>
      <c r="AE3538">
        <v>2.393889801208072</v>
      </c>
      <c r="AF3538">
        <v>41</v>
      </c>
      <c r="AG3538">
        <v>0</v>
      </c>
      <c r="AH3538">
        <v>0</v>
      </c>
      <c r="AI3538">
        <v>17</v>
      </c>
      <c r="AJ3538">
        <v>130</v>
      </c>
      <c r="AK3538">
        <v>37</v>
      </c>
      <c r="AL3538">
        <v>169</v>
      </c>
      <c r="AM3538">
        <v>0</v>
      </c>
      <c r="AN3538">
        <v>34</v>
      </c>
      <c r="AO3538">
        <v>18</v>
      </c>
      <c r="AP3538">
        <v>49</v>
      </c>
    </row>
    <row r="3539" spans="1:42">
      <c r="A3539">
        <v>15</v>
      </c>
      <c r="B3539">
        <v>30</v>
      </c>
      <c r="C3539">
        <v>2023</v>
      </c>
      <c r="D3539">
        <v>6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3</v>
      </c>
      <c r="M3539">
        <v>99</v>
      </c>
      <c r="N3539">
        <v>99</v>
      </c>
      <c r="O3539">
        <v>99</v>
      </c>
      <c r="P3539">
        <v>99</v>
      </c>
      <c r="Q3539">
        <v>82</v>
      </c>
      <c r="R3539">
        <v>1889</v>
      </c>
      <c r="S3539">
        <v>1889</v>
      </c>
      <c r="T3539">
        <v>3.5849655902593973</v>
      </c>
      <c r="U3539">
        <v>60.882477501323443</v>
      </c>
      <c r="V3539">
        <v>92.183061311223611</v>
      </c>
      <c r="W3539">
        <v>85.084965590259458</v>
      </c>
      <c r="X3539">
        <v>0</v>
      </c>
      <c r="Y3539">
        <v>0</v>
      </c>
      <c r="AA3539">
        <v>9.3352940326425031</v>
      </c>
      <c r="AB3539">
        <v>2.4514243226724859</v>
      </c>
      <c r="AC3539">
        <v>-36.270605175493955</v>
      </c>
      <c r="AD3539">
        <v>1.4598935027397155</v>
      </c>
      <c r="AE3539">
        <v>1.4769880509763924</v>
      </c>
      <c r="AF3539">
        <v>29</v>
      </c>
      <c r="AG3539">
        <v>0</v>
      </c>
      <c r="AH3539">
        <v>0</v>
      </c>
      <c r="AI3539">
        <v>21</v>
      </c>
      <c r="AJ3539">
        <v>87</v>
      </c>
      <c r="AK3539">
        <v>17</v>
      </c>
      <c r="AL3539">
        <v>151</v>
      </c>
      <c r="AM3539">
        <v>0</v>
      </c>
      <c r="AN3539">
        <v>52</v>
      </c>
      <c r="AO3539">
        <v>15</v>
      </c>
      <c r="AP3539">
        <v>39</v>
      </c>
    </row>
    <row r="3540" spans="1:42">
      <c r="A3540">
        <v>15</v>
      </c>
      <c r="B3540">
        <v>31</v>
      </c>
      <c r="C3540">
        <v>2023</v>
      </c>
      <c r="D3540">
        <v>7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3</v>
      </c>
      <c r="M3540">
        <v>99</v>
      </c>
      <c r="N3540">
        <v>99</v>
      </c>
      <c r="O3540">
        <v>99</v>
      </c>
      <c r="P3540">
        <v>99</v>
      </c>
      <c r="Q3540">
        <v>61</v>
      </c>
      <c r="R3540">
        <v>2506</v>
      </c>
      <c r="S3540">
        <v>2503</v>
      </c>
      <c r="T3540">
        <v>4.0359138068635279</v>
      </c>
      <c r="U3540">
        <v>60.662405113863358</v>
      </c>
      <c r="V3540">
        <v>91.26335504653359</v>
      </c>
      <c r="W3540">
        <v>84.194766280463497</v>
      </c>
      <c r="X3540">
        <v>0</v>
      </c>
      <c r="Y3540">
        <v>0</v>
      </c>
      <c r="AA3540">
        <v>9.0203038484000633</v>
      </c>
      <c r="AB3540">
        <v>2.5562573396631403</v>
      </c>
      <c r="AC3540">
        <v>-40.634733594058957</v>
      </c>
      <c r="AD3540">
        <v>2.0642674157118264</v>
      </c>
      <c r="AE3540">
        <v>2.0803639121683535</v>
      </c>
      <c r="AF3540">
        <v>12</v>
      </c>
      <c r="AG3540">
        <v>0</v>
      </c>
      <c r="AH3540">
        <v>0</v>
      </c>
      <c r="AI3540">
        <v>23</v>
      </c>
      <c r="AJ3540">
        <v>82</v>
      </c>
      <c r="AK3540">
        <v>21</v>
      </c>
      <c r="AL3540">
        <v>252</v>
      </c>
      <c r="AM3540">
        <v>0</v>
      </c>
      <c r="AN3540">
        <v>53</v>
      </c>
      <c r="AO3540">
        <v>15</v>
      </c>
      <c r="AP3540">
        <v>27</v>
      </c>
    </row>
    <row r="3541" spans="1:42">
      <c r="A3541">
        <v>15</v>
      </c>
      <c r="B3541">
        <v>32</v>
      </c>
      <c r="C3541">
        <v>2023</v>
      </c>
      <c r="D3541">
        <v>8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3</v>
      </c>
      <c r="M3541">
        <v>99</v>
      </c>
      <c r="N3541">
        <v>99</v>
      </c>
      <c r="O3541">
        <v>99</v>
      </c>
      <c r="P3541">
        <v>99</v>
      </c>
      <c r="Q3541">
        <v>87</v>
      </c>
      <c r="R3541">
        <v>2981</v>
      </c>
      <c r="S3541">
        <v>2976</v>
      </c>
      <c r="T3541">
        <v>4.5565246561556521</v>
      </c>
      <c r="U3541">
        <v>60.446236559139777</v>
      </c>
      <c r="V3541">
        <v>93.12251715420733</v>
      </c>
      <c r="W3541">
        <v>85.894354838709518</v>
      </c>
      <c r="X3541">
        <v>0</v>
      </c>
      <c r="Y3541">
        <v>0</v>
      </c>
      <c r="AA3541">
        <v>8.2939985339145288</v>
      </c>
      <c r="AB3541">
        <v>2.5318799229110298</v>
      </c>
      <c r="AC3541">
        <v>-28.62696374047318</v>
      </c>
      <c r="AD3541">
        <v>2.3030153199576624</v>
      </c>
      <c r="AE3541">
        <v>2.3650385575571957</v>
      </c>
      <c r="AF3541">
        <v>27</v>
      </c>
      <c r="AG3541">
        <v>0</v>
      </c>
      <c r="AH3541">
        <v>0</v>
      </c>
      <c r="AI3541">
        <v>10</v>
      </c>
      <c r="AJ3541">
        <v>90</v>
      </c>
      <c r="AK3541">
        <v>15</v>
      </c>
      <c r="AL3541">
        <v>220</v>
      </c>
      <c r="AM3541">
        <v>0</v>
      </c>
      <c r="AN3541">
        <v>50</v>
      </c>
      <c r="AO3541">
        <v>12</v>
      </c>
      <c r="AP3541">
        <v>45</v>
      </c>
    </row>
    <row r="3542" spans="1:42">
      <c r="A3542">
        <v>15</v>
      </c>
      <c r="B3542">
        <v>33</v>
      </c>
      <c r="C3542">
        <v>2023</v>
      </c>
      <c r="D3542">
        <v>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3</v>
      </c>
      <c r="M3542">
        <v>99</v>
      </c>
      <c r="N3542">
        <v>99</v>
      </c>
      <c r="O3542">
        <v>99</v>
      </c>
      <c r="P3542">
        <v>99</v>
      </c>
      <c r="Q3542">
        <v>89</v>
      </c>
      <c r="R3542">
        <v>2784</v>
      </c>
      <c r="S3542">
        <v>2783</v>
      </c>
      <c r="T3542">
        <v>3.863864942528735</v>
      </c>
      <c r="U3542">
        <v>60.740567732662605</v>
      </c>
      <c r="V3542">
        <v>91.294226010030684</v>
      </c>
      <c r="W3542">
        <v>84.250269493352505</v>
      </c>
      <c r="X3542">
        <v>3.5919540229885062E-2</v>
      </c>
      <c r="Y3542">
        <v>7.1839080459770124E-2</v>
      </c>
      <c r="AA3542">
        <v>7.9293094280004128</v>
      </c>
      <c r="AB3542">
        <v>2.3740035565362807</v>
      </c>
      <c r="AC3542">
        <v>-27.52532621297588</v>
      </c>
      <c r="AD3542">
        <v>2.3175279701651563</v>
      </c>
      <c r="AE3542">
        <v>2.3484268424251087</v>
      </c>
      <c r="AF3542">
        <v>17</v>
      </c>
      <c r="AG3542">
        <v>0</v>
      </c>
      <c r="AH3542">
        <v>0</v>
      </c>
      <c r="AI3542">
        <v>2</v>
      </c>
      <c r="AJ3542">
        <v>113</v>
      </c>
      <c r="AK3542">
        <v>25</v>
      </c>
      <c r="AL3542">
        <v>430</v>
      </c>
      <c r="AM3542">
        <v>0</v>
      </c>
      <c r="AN3542">
        <v>51</v>
      </c>
      <c r="AO3542">
        <v>10</v>
      </c>
      <c r="AP3542">
        <v>46</v>
      </c>
    </row>
    <row r="3543" spans="1:42">
      <c r="A3543">
        <v>15</v>
      </c>
      <c r="B3543">
        <v>34</v>
      </c>
      <c r="C3543">
        <v>2023</v>
      </c>
      <c r="D3543">
        <v>10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3</v>
      </c>
      <c r="M3543">
        <v>99</v>
      </c>
      <c r="N3543">
        <v>99</v>
      </c>
      <c r="O3543">
        <v>99</v>
      </c>
      <c r="P3543">
        <v>99</v>
      </c>
      <c r="Q3543">
        <v>80</v>
      </c>
      <c r="R3543">
        <v>3155</v>
      </c>
      <c r="S3543">
        <v>2884</v>
      </c>
      <c r="T3543">
        <v>3.9134706814580031</v>
      </c>
      <c r="U3543">
        <v>60.575589459084611</v>
      </c>
      <c r="V3543">
        <v>91.514133343751908</v>
      </c>
      <c r="W3543">
        <v>82.942857142857051</v>
      </c>
      <c r="X3543">
        <v>0.79239302694136293</v>
      </c>
      <c r="Y3543">
        <v>1.5847860538827259</v>
      </c>
      <c r="AA3543">
        <v>9.724520440653464</v>
      </c>
      <c r="AB3543">
        <v>2.579291899968434</v>
      </c>
      <c r="AC3543">
        <v>-42.770085926562842</v>
      </c>
      <c r="AD3543">
        <v>2.5093254646825369</v>
      </c>
      <c r="AE3543">
        <v>2.2964735560048437</v>
      </c>
      <c r="AF3543">
        <v>25</v>
      </c>
      <c r="AG3543">
        <v>0</v>
      </c>
      <c r="AH3543">
        <v>0</v>
      </c>
      <c r="AI3543">
        <v>5</v>
      </c>
      <c r="AJ3543">
        <v>132</v>
      </c>
      <c r="AK3543">
        <v>118</v>
      </c>
      <c r="AL3543">
        <v>254</v>
      </c>
      <c r="AM3543">
        <v>1</v>
      </c>
      <c r="AN3543">
        <v>47</v>
      </c>
      <c r="AO3543">
        <v>20</v>
      </c>
      <c r="AP3543">
        <v>40</v>
      </c>
    </row>
    <row r="3544" spans="1:42">
      <c r="A3544">
        <v>15</v>
      </c>
      <c r="B3544">
        <v>35</v>
      </c>
      <c r="C3544">
        <v>2023</v>
      </c>
      <c r="D3544">
        <v>11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3</v>
      </c>
      <c r="M3544">
        <v>99</v>
      </c>
      <c r="N3544">
        <v>99</v>
      </c>
      <c r="O3544">
        <v>99</v>
      </c>
      <c r="P3544">
        <v>99</v>
      </c>
      <c r="Q3544">
        <v>85</v>
      </c>
      <c r="R3544">
        <v>2587</v>
      </c>
      <c r="S3544">
        <v>2586</v>
      </c>
      <c r="T3544">
        <v>4.7062234248163879</v>
      </c>
      <c r="U3544">
        <v>60.340680587780376</v>
      </c>
      <c r="V3544">
        <v>91.738601637788122</v>
      </c>
      <c r="W3544">
        <v>84.661813611755804</v>
      </c>
      <c r="X3544">
        <v>0.11596443757247776</v>
      </c>
      <c r="Y3544">
        <v>0.23192887514495553</v>
      </c>
      <c r="AA3544">
        <v>8.5493183130119554</v>
      </c>
      <c r="AB3544">
        <v>2.5199022497097698</v>
      </c>
      <c r="AC3544">
        <v>-25.440340524272465</v>
      </c>
      <c r="AD3544">
        <v>1.8563699249415175</v>
      </c>
      <c r="AE3544">
        <v>1.8873944826043676</v>
      </c>
      <c r="AF3544">
        <v>19</v>
      </c>
      <c r="AG3544">
        <v>1</v>
      </c>
      <c r="AH3544">
        <v>0</v>
      </c>
      <c r="AI3544">
        <v>11</v>
      </c>
      <c r="AJ3544">
        <v>52</v>
      </c>
      <c r="AK3544">
        <v>23</v>
      </c>
      <c r="AL3544">
        <v>158</v>
      </c>
      <c r="AM3544">
        <v>0</v>
      </c>
      <c r="AN3544">
        <v>28</v>
      </c>
      <c r="AO3544">
        <v>18</v>
      </c>
      <c r="AP3544">
        <v>41</v>
      </c>
    </row>
    <row r="3545" spans="1:42">
      <c r="A3545">
        <v>15</v>
      </c>
      <c r="B3545">
        <v>36</v>
      </c>
      <c r="C3545">
        <v>2023</v>
      </c>
      <c r="D3545">
        <v>12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3</v>
      </c>
      <c r="M3545">
        <v>99</v>
      </c>
      <c r="N3545">
        <v>99</v>
      </c>
      <c r="O3545">
        <v>99</v>
      </c>
      <c r="P3545">
        <v>99</v>
      </c>
      <c r="Q3545">
        <v>70</v>
      </c>
      <c r="R3545">
        <v>1506</v>
      </c>
      <c r="S3545">
        <v>1505</v>
      </c>
      <c r="T3545">
        <v>4.3559096945551126</v>
      </c>
      <c r="U3545">
        <v>60.538205980066451</v>
      </c>
      <c r="V3545">
        <v>88.688625491769997</v>
      </c>
      <c r="W3545">
        <v>81.839667774086521</v>
      </c>
      <c r="X3545">
        <v>0</v>
      </c>
      <c r="Y3545">
        <v>0</v>
      </c>
      <c r="AA3545">
        <v>8.0140856823970807</v>
      </c>
      <c r="AB3545">
        <v>2.4161765402906856</v>
      </c>
      <c r="AC3545">
        <v>-30.096888078867487</v>
      </c>
      <c r="AD3545">
        <v>1.3636610586935656</v>
      </c>
      <c r="AE3545">
        <v>1.398392521690714</v>
      </c>
      <c r="AF3545">
        <v>15</v>
      </c>
      <c r="AG3545">
        <v>0</v>
      </c>
      <c r="AH3545">
        <v>0</v>
      </c>
      <c r="AI3545">
        <v>4</v>
      </c>
      <c r="AJ3545">
        <v>80</v>
      </c>
      <c r="AK3545">
        <v>20</v>
      </c>
      <c r="AL3545">
        <v>193</v>
      </c>
      <c r="AM3545">
        <v>0</v>
      </c>
      <c r="AN3545">
        <v>33</v>
      </c>
      <c r="AO3545">
        <v>9</v>
      </c>
      <c r="AP3545">
        <v>40</v>
      </c>
    </row>
    <row r="3546" spans="1:42">
      <c r="A3546">
        <v>15</v>
      </c>
      <c r="B3546">
        <v>37</v>
      </c>
      <c r="C3546">
        <v>2023</v>
      </c>
      <c r="D3546">
        <v>1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6</v>
      </c>
      <c r="M3546">
        <v>99</v>
      </c>
      <c r="N3546">
        <v>99</v>
      </c>
      <c r="O3546">
        <v>99</v>
      </c>
      <c r="P3546">
        <v>99</v>
      </c>
      <c r="Q3546">
        <v>44</v>
      </c>
      <c r="R3546">
        <v>7800</v>
      </c>
      <c r="S3546">
        <v>7799</v>
      </c>
      <c r="T3546">
        <v>4.63</v>
      </c>
      <c r="U3546">
        <v>60.401333504295422</v>
      </c>
      <c r="V3546">
        <v>93.254253642818981</v>
      </c>
      <c r="W3546">
        <v>86.069265290421882</v>
      </c>
      <c r="X3546">
        <v>0</v>
      </c>
      <c r="Y3546">
        <v>0</v>
      </c>
      <c r="AA3546">
        <v>9.4129354957298368</v>
      </c>
      <c r="AB3546">
        <v>2.5691070593474845</v>
      </c>
      <c r="AC3546">
        <v>-28.124999288286503</v>
      </c>
      <c r="AD3546">
        <v>5.9655375484699924</v>
      </c>
      <c r="AE3546">
        <v>6.0200381669377148</v>
      </c>
      <c r="AF3546">
        <v>137</v>
      </c>
      <c r="AG3546">
        <v>0</v>
      </c>
      <c r="AH3546">
        <v>0</v>
      </c>
      <c r="AI3546">
        <v>52</v>
      </c>
      <c r="AJ3546">
        <v>212</v>
      </c>
      <c r="AK3546">
        <v>24</v>
      </c>
      <c r="AL3546">
        <v>231</v>
      </c>
      <c r="AM3546">
        <v>0</v>
      </c>
      <c r="AN3546">
        <v>188</v>
      </c>
      <c r="AO3546">
        <v>114</v>
      </c>
      <c r="AP3546">
        <v>17</v>
      </c>
    </row>
    <row r="3547" spans="1:42">
      <c r="A3547">
        <v>15</v>
      </c>
      <c r="B3547">
        <v>38</v>
      </c>
      <c r="C3547">
        <v>2023</v>
      </c>
      <c r="D3547">
        <v>2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6</v>
      </c>
      <c r="M3547">
        <v>99</v>
      </c>
      <c r="N3547">
        <v>99</v>
      </c>
      <c r="O3547">
        <v>99</v>
      </c>
      <c r="P3547">
        <v>99</v>
      </c>
      <c r="Q3547">
        <v>52</v>
      </c>
      <c r="R3547">
        <v>5253</v>
      </c>
      <c r="S3547">
        <v>5252</v>
      </c>
      <c r="T3547">
        <v>3.3207690843327624</v>
      </c>
      <c r="U3547">
        <v>61.094059405940591</v>
      </c>
      <c r="V3547">
        <v>91.163888244812327</v>
      </c>
      <c r="W3547">
        <v>84.136766945925345</v>
      </c>
      <c r="X3547">
        <v>0</v>
      </c>
      <c r="Y3547">
        <v>0</v>
      </c>
      <c r="AA3547">
        <v>9.1245547868183614</v>
      </c>
      <c r="AB3547">
        <v>2.468674058998388</v>
      </c>
      <c r="AC3547">
        <v>-31.20883589857776</v>
      </c>
      <c r="AD3547">
        <v>4.775150672229949</v>
      </c>
      <c r="AE3547">
        <v>4.7591490071885474</v>
      </c>
      <c r="AF3547">
        <v>74</v>
      </c>
      <c r="AG3547">
        <v>0</v>
      </c>
      <c r="AH3547">
        <v>0</v>
      </c>
      <c r="AI3547">
        <v>42</v>
      </c>
      <c r="AJ3547">
        <v>173</v>
      </c>
      <c r="AK3547">
        <v>35</v>
      </c>
      <c r="AL3547">
        <v>125</v>
      </c>
      <c r="AM3547">
        <v>0</v>
      </c>
      <c r="AN3547">
        <v>80</v>
      </c>
      <c r="AO3547">
        <v>84</v>
      </c>
      <c r="AP3547">
        <v>20</v>
      </c>
    </row>
    <row r="3548" spans="1:42">
      <c r="A3548">
        <v>15</v>
      </c>
      <c r="B3548">
        <v>39</v>
      </c>
      <c r="C3548">
        <v>2023</v>
      </c>
      <c r="D3548">
        <v>3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6</v>
      </c>
      <c r="M3548">
        <v>99</v>
      </c>
      <c r="N3548">
        <v>99</v>
      </c>
      <c r="O3548">
        <v>99</v>
      </c>
      <c r="P3548">
        <v>99</v>
      </c>
      <c r="Q3548">
        <v>45</v>
      </c>
      <c r="R3548">
        <v>7144</v>
      </c>
      <c r="S3548">
        <v>7136</v>
      </c>
      <c r="T3548">
        <v>3.5180571108622618</v>
      </c>
      <c r="U3548">
        <v>60.951653587443943</v>
      </c>
      <c r="V3548">
        <v>90.999415777174434</v>
      </c>
      <c r="W3548">
        <v>83.952424327354308</v>
      </c>
      <c r="X3548">
        <v>1.3997760358342664E-2</v>
      </c>
      <c r="Y3548">
        <v>2.7995520716685329E-2</v>
      </c>
      <c r="AA3548">
        <v>9.5820838550941616</v>
      </c>
      <c r="AB3548">
        <v>2.5603237912172601</v>
      </c>
      <c r="AC3548">
        <v>-34.834922525594088</v>
      </c>
      <c r="AD3548">
        <v>5.3878351370715318</v>
      </c>
      <c r="AE3548">
        <v>5.371864837012299</v>
      </c>
      <c r="AF3548">
        <v>123</v>
      </c>
      <c r="AG3548">
        <v>0</v>
      </c>
      <c r="AH3548">
        <v>0</v>
      </c>
      <c r="AI3548">
        <v>43</v>
      </c>
      <c r="AJ3548">
        <v>129</v>
      </c>
      <c r="AK3548">
        <v>38</v>
      </c>
      <c r="AL3548">
        <v>165</v>
      </c>
      <c r="AM3548">
        <v>0</v>
      </c>
      <c r="AN3548">
        <v>154</v>
      </c>
      <c r="AO3548">
        <v>134</v>
      </c>
      <c r="AP3548">
        <v>20</v>
      </c>
    </row>
    <row r="3549" spans="1:42">
      <c r="A3549">
        <v>15</v>
      </c>
      <c r="B3549">
        <v>40</v>
      </c>
      <c r="C3549">
        <v>2023</v>
      </c>
      <c r="D3549">
        <v>4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6</v>
      </c>
      <c r="M3549">
        <v>99</v>
      </c>
      <c r="N3549">
        <v>99</v>
      </c>
      <c r="O3549">
        <v>99</v>
      </c>
      <c r="P3549">
        <v>99</v>
      </c>
      <c r="Q3549">
        <v>48</v>
      </c>
      <c r="R3549">
        <v>5098</v>
      </c>
      <c r="S3549">
        <v>5098</v>
      </c>
      <c r="T3549">
        <v>4.7608866222047883</v>
      </c>
      <c r="U3549">
        <v>60.292859945076493</v>
      </c>
      <c r="V3549">
        <v>93.483349321872012</v>
      </c>
      <c r="W3549">
        <v>86.285131424087695</v>
      </c>
      <c r="X3549">
        <v>0</v>
      </c>
      <c r="Y3549">
        <v>0</v>
      </c>
      <c r="AA3549">
        <v>8.8667288519468137</v>
      </c>
      <c r="AB3549">
        <v>2.8833663504294007</v>
      </c>
      <c r="AC3549">
        <v>-32.272378682618289</v>
      </c>
      <c r="AD3549">
        <v>4.838372909667255</v>
      </c>
      <c r="AE3549">
        <v>4.8840362057789566</v>
      </c>
      <c r="AF3549">
        <v>82</v>
      </c>
      <c r="AG3549">
        <v>0</v>
      </c>
      <c r="AH3549">
        <v>0</v>
      </c>
      <c r="AI3549">
        <v>34</v>
      </c>
      <c r="AJ3549">
        <v>150</v>
      </c>
      <c r="AK3549">
        <v>42</v>
      </c>
      <c r="AL3549">
        <v>99</v>
      </c>
      <c r="AM3549">
        <v>0</v>
      </c>
      <c r="AN3549">
        <v>75</v>
      </c>
      <c r="AO3549">
        <v>75</v>
      </c>
      <c r="AP3549">
        <v>22</v>
      </c>
    </row>
    <row r="3550" spans="1:42">
      <c r="A3550">
        <v>15</v>
      </c>
      <c r="B3550">
        <v>41</v>
      </c>
      <c r="C3550">
        <v>2023</v>
      </c>
      <c r="D3550">
        <v>5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6</v>
      </c>
      <c r="M3550">
        <v>99</v>
      </c>
      <c r="N3550">
        <v>99</v>
      </c>
      <c r="O3550">
        <v>99</v>
      </c>
      <c r="P3550">
        <v>99</v>
      </c>
      <c r="Q3550">
        <v>53</v>
      </c>
      <c r="R3550">
        <v>6058</v>
      </c>
      <c r="S3550">
        <v>6056</v>
      </c>
      <c r="T3550">
        <v>3.9991746450973911</v>
      </c>
      <c r="U3550">
        <v>60.775429326287984</v>
      </c>
      <c r="V3550">
        <v>92.866220798012478</v>
      </c>
      <c r="W3550">
        <v>85.702823645971009</v>
      </c>
      <c r="X3550">
        <v>0</v>
      </c>
      <c r="Y3550">
        <v>0</v>
      </c>
      <c r="AA3550">
        <v>8.5341653655593692</v>
      </c>
      <c r="AB3550">
        <v>2.5313289270031305</v>
      </c>
      <c r="AC3550">
        <v>-30.14769932506508</v>
      </c>
      <c r="AD3550">
        <v>4.8601639844038322</v>
      </c>
      <c r="AE3550">
        <v>4.922239779029292</v>
      </c>
      <c r="AF3550">
        <v>120</v>
      </c>
      <c r="AG3550">
        <v>0</v>
      </c>
      <c r="AH3550">
        <v>0</v>
      </c>
      <c r="AI3550">
        <v>51</v>
      </c>
      <c r="AJ3550">
        <v>191</v>
      </c>
      <c r="AK3550">
        <v>34</v>
      </c>
      <c r="AL3550">
        <v>194</v>
      </c>
      <c r="AM3550">
        <v>0</v>
      </c>
      <c r="AN3550">
        <v>88</v>
      </c>
      <c r="AO3550">
        <v>77</v>
      </c>
      <c r="AP3550">
        <v>20</v>
      </c>
    </row>
    <row r="3551" spans="1:42">
      <c r="A3551">
        <v>15</v>
      </c>
      <c r="B3551">
        <v>42</v>
      </c>
      <c r="C3551">
        <v>2023</v>
      </c>
      <c r="D3551">
        <v>6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6</v>
      </c>
      <c r="M3551">
        <v>99</v>
      </c>
      <c r="N3551">
        <v>99</v>
      </c>
      <c r="O3551">
        <v>99</v>
      </c>
      <c r="P3551">
        <v>99</v>
      </c>
      <c r="Q3551">
        <v>39</v>
      </c>
      <c r="R3551">
        <v>5860</v>
      </c>
      <c r="S3551">
        <v>5850</v>
      </c>
      <c r="T3551">
        <v>4.1269624573378838</v>
      </c>
      <c r="U3551">
        <v>60.673504273504278</v>
      </c>
      <c r="V3551">
        <v>92.635756683427331</v>
      </c>
      <c r="W3551">
        <v>85.445880341880454</v>
      </c>
      <c r="X3551">
        <v>0</v>
      </c>
      <c r="Y3551">
        <v>0</v>
      </c>
      <c r="AA3551">
        <v>9.2286279384693621</v>
      </c>
      <c r="AB3551">
        <v>2.5428429194956994</v>
      </c>
      <c r="AC3551">
        <v>-32.707403923782223</v>
      </c>
      <c r="AD3551">
        <v>4.5288384997642819</v>
      </c>
      <c r="AE3551">
        <v>4.5934520905530123</v>
      </c>
      <c r="AF3551">
        <v>87</v>
      </c>
      <c r="AG3551">
        <v>0</v>
      </c>
      <c r="AH3551">
        <v>0</v>
      </c>
      <c r="AI3551">
        <v>62</v>
      </c>
      <c r="AJ3551">
        <v>131</v>
      </c>
      <c r="AK3551">
        <v>23</v>
      </c>
      <c r="AL3551">
        <v>158</v>
      </c>
      <c r="AM3551">
        <v>0</v>
      </c>
      <c r="AN3551">
        <v>102</v>
      </c>
      <c r="AO3551">
        <v>76</v>
      </c>
      <c r="AP3551">
        <v>15</v>
      </c>
    </row>
    <row r="3552" spans="1:42">
      <c r="A3552">
        <v>15</v>
      </c>
      <c r="B3552">
        <v>43</v>
      </c>
      <c r="C3552">
        <v>2023</v>
      </c>
      <c r="D3552">
        <v>7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6</v>
      </c>
      <c r="M3552">
        <v>99</v>
      </c>
      <c r="N3552">
        <v>99</v>
      </c>
      <c r="O3552">
        <v>99</v>
      </c>
      <c r="P3552">
        <v>99</v>
      </c>
      <c r="Q3552">
        <v>39</v>
      </c>
      <c r="R3552">
        <v>5918</v>
      </c>
      <c r="S3552">
        <v>5902</v>
      </c>
      <c r="T3552">
        <v>3.7832037850625215</v>
      </c>
      <c r="U3552">
        <v>60.889528973229417</v>
      </c>
      <c r="V3552">
        <v>90.39656021261689</v>
      </c>
      <c r="W3552">
        <v>83.339430701457132</v>
      </c>
      <c r="X3552">
        <v>0</v>
      </c>
      <c r="Y3552">
        <v>0</v>
      </c>
      <c r="AA3552">
        <v>9.4952568915930904</v>
      </c>
      <c r="AB3552">
        <v>2.5945349887705622</v>
      </c>
      <c r="AC3552">
        <v>-36.648185989319607</v>
      </c>
      <c r="AD3552">
        <v>4.8748342243346308</v>
      </c>
      <c r="AE3552">
        <v>4.855602214254028</v>
      </c>
      <c r="AF3552">
        <v>61</v>
      </c>
      <c r="AG3552">
        <v>0</v>
      </c>
      <c r="AH3552">
        <v>0</v>
      </c>
      <c r="AI3552">
        <v>37</v>
      </c>
      <c r="AJ3552">
        <v>110</v>
      </c>
      <c r="AK3552">
        <v>14</v>
      </c>
      <c r="AL3552">
        <v>224</v>
      </c>
      <c r="AM3552">
        <v>0</v>
      </c>
      <c r="AN3552">
        <v>111</v>
      </c>
      <c r="AO3552">
        <v>38</v>
      </c>
      <c r="AP3552">
        <v>12</v>
      </c>
    </row>
    <row r="3553" spans="1:42">
      <c r="A3553">
        <v>15</v>
      </c>
      <c r="B3553">
        <v>44</v>
      </c>
      <c r="C3553">
        <v>2023</v>
      </c>
      <c r="D3553">
        <v>8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6</v>
      </c>
      <c r="M3553">
        <v>99</v>
      </c>
      <c r="N3553">
        <v>99</v>
      </c>
      <c r="O3553">
        <v>99</v>
      </c>
      <c r="P3553">
        <v>99</v>
      </c>
      <c r="Q3553">
        <v>54</v>
      </c>
      <c r="R3553">
        <v>6606</v>
      </c>
      <c r="S3553">
        <v>6602</v>
      </c>
      <c r="T3553">
        <v>4.1100514683620943</v>
      </c>
      <c r="U3553">
        <v>60.59754619812179</v>
      </c>
      <c r="V3553">
        <v>90.633555017800617</v>
      </c>
      <c r="W3553">
        <v>83.632535595274305</v>
      </c>
      <c r="X3553">
        <v>0</v>
      </c>
      <c r="Y3553">
        <v>0</v>
      </c>
      <c r="AA3553">
        <v>8.8663402256156232</v>
      </c>
      <c r="AB3553">
        <v>2.5349923159385597</v>
      </c>
      <c r="AC3553">
        <v>-30.49719952906468</v>
      </c>
      <c r="AD3553">
        <v>5.1035622957532114</v>
      </c>
      <c r="AE3553">
        <v>5.1084772149409492</v>
      </c>
      <c r="AF3553">
        <v>83</v>
      </c>
      <c r="AG3553">
        <v>0</v>
      </c>
      <c r="AH3553">
        <v>0</v>
      </c>
      <c r="AI3553">
        <v>17</v>
      </c>
      <c r="AJ3553">
        <v>111</v>
      </c>
      <c r="AK3553">
        <v>31</v>
      </c>
      <c r="AL3553">
        <v>204</v>
      </c>
      <c r="AM3553">
        <v>0</v>
      </c>
      <c r="AN3553">
        <v>49</v>
      </c>
      <c r="AO3553">
        <v>47</v>
      </c>
      <c r="AP3553">
        <v>18</v>
      </c>
    </row>
    <row r="3554" spans="1:42">
      <c r="A3554">
        <v>15</v>
      </c>
      <c r="B3554">
        <v>45</v>
      </c>
      <c r="C3554">
        <v>2023</v>
      </c>
      <c r="D3554">
        <v>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6</v>
      </c>
      <c r="M3554">
        <v>99</v>
      </c>
      <c r="N3554">
        <v>99</v>
      </c>
      <c r="O3554">
        <v>99</v>
      </c>
      <c r="P3554">
        <v>99</v>
      </c>
      <c r="Q3554">
        <v>46</v>
      </c>
      <c r="R3554">
        <v>4451</v>
      </c>
      <c r="S3554">
        <v>4451</v>
      </c>
      <c r="T3554">
        <v>3.9420354976409793</v>
      </c>
      <c r="U3554">
        <v>60.685913277915091</v>
      </c>
      <c r="V3554">
        <v>91.958372776103275</v>
      </c>
      <c r="W3554">
        <v>84.877578072343283</v>
      </c>
      <c r="X3554">
        <v>0</v>
      </c>
      <c r="Y3554">
        <v>0</v>
      </c>
      <c r="AA3554">
        <v>8.738773165318177</v>
      </c>
      <c r="AB3554">
        <v>2.3828615001502076</v>
      </c>
      <c r="AC3554">
        <v>-30.550590631652927</v>
      </c>
      <c r="AD3554">
        <v>3.705214437932872</v>
      </c>
      <c r="AE3554">
        <v>3.7839300871650794</v>
      </c>
      <c r="AF3554">
        <v>69</v>
      </c>
      <c r="AG3554">
        <v>0</v>
      </c>
      <c r="AH3554">
        <v>0</v>
      </c>
      <c r="AI3554">
        <v>36</v>
      </c>
      <c r="AJ3554">
        <v>121</v>
      </c>
      <c r="AK3554">
        <v>10</v>
      </c>
      <c r="AL3554">
        <v>124</v>
      </c>
      <c r="AM3554">
        <v>0</v>
      </c>
      <c r="AN3554">
        <v>62</v>
      </c>
      <c r="AO3554">
        <v>98</v>
      </c>
      <c r="AP3554">
        <v>17</v>
      </c>
    </row>
    <row r="3555" spans="1:42">
      <c r="A3555">
        <v>15</v>
      </c>
      <c r="B3555">
        <v>46</v>
      </c>
      <c r="C3555">
        <v>2023</v>
      </c>
      <c r="D3555">
        <v>10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6</v>
      </c>
      <c r="M3555">
        <v>99</v>
      </c>
      <c r="N3555">
        <v>99</v>
      </c>
      <c r="O3555">
        <v>99</v>
      </c>
      <c r="P3555">
        <v>99</v>
      </c>
      <c r="Q3555">
        <v>43</v>
      </c>
      <c r="R3555">
        <v>4744</v>
      </c>
      <c r="S3555">
        <v>4739</v>
      </c>
      <c r="T3555">
        <v>3.6741146711635744</v>
      </c>
      <c r="U3555">
        <v>60.819582190335503</v>
      </c>
      <c r="V3555">
        <v>90.556176509117122</v>
      </c>
      <c r="W3555">
        <v>83.546760920025491</v>
      </c>
      <c r="X3555">
        <v>2.1079258010118045E-2</v>
      </c>
      <c r="Y3555">
        <v>4.2158516020236091E-2</v>
      </c>
      <c r="AA3555">
        <v>9.8172862364464901</v>
      </c>
      <c r="AB3555">
        <v>2.4197062690573929</v>
      </c>
      <c r="AC3555">
        <v>-42.071369426544528</v>
      </c>
      <c r="AD3555">
        <v>3.7731347082262929</v>
      </c>
      <c r="AE3555">
        <v>3.8010495157722848</v>
      </c>
      <c r="AF3555">
        <v>54</v>
      </c>
      <c r="AG3555">
        <v>0</v>
      </c>
      <c r="AH3555">
        <v>0</v>
      </c>
      <c r="AI3555">
        <v>29</v>
      </c>
      <c r="AJ3555">
        <v>69</v>
      </c>
      <c r="AK3555">
        <v>12</v>
      </c>
      <c r="AL3555">
        <v>118</v>
      </c>
      <c r="AM3555">
        <v>0</v>
      </c>
      <c r="AN3555">
        <v>99</v>
      </c>
      <c r="AO3555">
        <v>36</v>
      </c>
      <c r="AP3555">
        <v>16</v>
      </c>
    </row>
    <row r="3556" spans="1:42">
      <c r="A3556">
        <v>15</v>
      </c>
      <c r="B3556">
        <v>47</v>
      </c>
      <c r="C3556">
        <v>2023</v>
      </c>
      <c r="D3556">
        <v>11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6</v>
      </c>
      <c r="M3556">
        <v>99</v>
      </c>
      <c r="N3556">
        <v>99</v>
      </c>
      <c r="O3556">
        <v>99</v>
      </c>
      <c r="P3556">
        <v>99</v>
      </c>
      <c r="Q3556">
        <v>45</v>
      </c>
      <c r="R3556">
        <v>7459</v>
      </c>
      <c r="S3556">
        <v>7458</v>
      </c>
      <c r="T3556">
        <v>4.810832551280332</v>
      </c>
      <c r="U3556">
        <v>60.317377312952509</v>
      </c>
      <c r="V3556">
        <v>93.964278689443745</v>
      </c>
      <c r="W3556">
        <v>86.724081523196347</v>
      </c>
      <c r="X3556">
        <v>0</v>
      </c>
      <c r="Y3556">
        <v>0</v>
      </c>
      <c r="AA3556">
        <v>8.3367933414380566</v>
      </c>
      <c r="AB3556">
        <v>2.6075618705194143</v>
      </c>
      <c r="AC3556">
        <v>-32.413920834467596</v>
      </c>
      <c r="AD3556">
        <v>5.3524017279237643</v>
      </c>
      <c r="AE3556">
        <v>5.5758191745265764</v>
      </c>
      <c r="AF3556">
        <v>81</v>
      </c>
      <c r="AG3556">
        <v>0</v>
      </c>
      <c r="AH3556">
        <v>0</v>
      </c>
      <c r="AI3556">
        <v>21</v>
      </c>
      <c r="AJ3556">
        <v>159</v>
      </c>
      <c r="AK3556">
        <v>15</v>
      </c>
      <c r="AL3556">
        <v>220</v>
      </c>
      <c r="AM3556">
        <v>0</v>
      </c>
      <c r="AN3556">
        <v>121</v>
      </c>
      <c r="AO3556">
        <v>77</v>
      </c>
      <c r="AP3556">
        <v>18</v>
      </c>
    </row>
    <row r="3557" spans="1:42">
      <c r="A3557">
        <v>15</v>
      </c>
      <c r="B3557">
        <v>48</v>
      </c>
      <c r="C3557">
        <v>2023</v>
      </c>
      <c r="D3557">
        <v>12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6</v>
      </c>
      <c r="M3557">
        <v>99</v>
      </c>
      <c r="N3557">
        <v>99</v>
      </c>
      <c r="O3557">
        <v>99</v>
      </c>
      <c r="P3557">
        <v>99</v>
      </c>
      <c r="Q3557">
        <v>43</v>
      </c>
      <c r="R3557">
        <v>5057</v>
      </c>
      <c r="S3557">
        <v>5053</v>
      </c>
      <c r="T3557">
        <v>3.2558829345461722</v>
      </c>
      <c r="U3557">
        <v>61.0041559469622</v>
      </c>
      <c r="V3557">
        <v>88.377735548151691</v>
      </c>
      <c r="W3557">
        <v>81.542212547001697</v>
      </c>
      <c r="X3557">
        <v>0</v>
      </c>
      <c r="Y3557">
        <v>0</v>
      </c>
      <c r="AA3557">
        <v>9.3317253269917515</v>
      </c>
      <c r="AB3557">
        <v>2.3592335882462403</v>
      </c>
      <c r="AC3557">
        <v>-34.602037738765922</v>
      </c>
      <c r="AD3557">
        <v>4.5790398232492437</v>
      </c>
      <c r="AE3557">
        <v>4.6780033093739251</v>
      </c>
      <c r="AF3557">
        <v>70</v>
      </c>
      <c r="AG3557">
        <v>0</v>
      </c>
      <c r="AH3557">
        <v>0</v>
      </c>
      <c r="AI3557">
        <v>29</v>
      </c>
      <c r="AJ3557">
        <v>106</v>
      </c>
      <c r="AK3557">
        <v>16</v>
      </c>
      <c r="AL3557">
        <v>65</v>
      </c>
      <c r="AM3557">
        <v>0</v>
      </c>
      <c r="AN3557">
        <v>107</v>
      </c>
      <c r="AO3557">
        <v>63</v>
      </c>
      <c r="AP3557">
        <v>15</v>
      </c>
    </row>
    <row r="3558" spans="1:42">
      <c r="A3558">
        <v>15</v>
      </c>
      <c r="B3558">
        <v>49</v>
      </c>
      <c r="C3558">
        <v>2023</v>
      </c>
      <c r="D3558">
        <v>1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7</v>
      </c>
      <c r="M3558">
        <v>99</v>
      </c>
      <c r="N3558">
        <v>99</v>
      </c>
      <c r="O3558">
        <v>99</v>
      </c>
      <c r="P3558">
        <v>99</v>
      </c>
      <c r="R3558">
        <v>0</v>
      </c>
    </row>
    <row r="3559" spans="1:42">
      <c r="A3559">
        <v>15</v>
      </c>
      <c r="B3559">
        <v>50</v>
      </c>
      <c r="C3559">
        <v>2023</v>
      </c>
      <c r="D3559">
        <v>2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7</v>
      </c>
      <c r="M3559">
        <v>99</v>
      </c>
      <c r="N3559">
        <v>99</v>
      </c>
      <c r="O3559">
        <v>99</v>
      </c>
      <c r="P3559">
        <v>99</v>
      </c>
      <c r="R3559">
        <v>0</v>
      </c>
    </row>
    <row r="3560" spans="1:42">
      <c r="A3560">
        <v>15</v>
      </c>
      <c r="B3560">
        <v>51</v>
      </c>
      <c r="C3560">
        <v>2023</v>
      </c>
      <c r="D3560">
        <v>3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7</v>
      </c>
      <c r="M3560">
        <v>99</v>
      </c>
      <c r="N3560">
        <v>99</v>
      </c>
      <c r="O3560">
        <v>99</v>
      </c>
      <c r="P3560">
        <v>99</v>
      </c>
      <c r="R3560">
        <v>0</v>
      </c>
    </row>
    <row r="3561" spans="1:42">
      <c r="A3561">
        <v>15</v>
      </c>
      <c r="B3561">
        <v>52</v>
      </c>
      <c r="C3561">
        <v>2023</v>
      </c>
      <c r="D3561">
        <v>4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7</v>
      </c>
      <c r="M3561">
        <v>99</v>
      </c>
      <c r="N3561">
        <v>99</v>
      </c>
      <c r="O3561">
        <v>99</v>
      </c>
      <c r="P3561">
        <v>99</v>
      </c>
      <c r="R3561">
        <v>0</v>
      </c>
    </row>
    <row r="3562" spans="1:42">
      <c r="A3562">
        <v>15</v>
      </c>
      <c r="B3562">
        <v>53</v>
      </c>
      <c r="C3562">
        <v>2023</v>
      </c>
      <c r="D3562">
        <v>5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7</v>
      </c>
      <c r="M3562">
        <v>99</v>
      </c>
      <c r="N3562">
        <v>99</v>
      </c>
      <c r="O3562">
        <v>99</v>
      </c>
      <c r="P3562">
        <v>99</v>
      </c>
      <c r="R3562">
        <v>0</v>
      </c>
    </row>
    <row r="3563" spans="1:42">
      <c r="A3563">
        <v>15</v>
      </c>
      <c r="B3563">
        <v>54</v>
      </c>
      <c r="C3563">
        <v>2023</v>
      </c>
      <c r="D3563">
        <v>6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7</v>
      </c>
      <c r="M3563">
        <v>99</v>
      </c>
      <c r="N3563">
        <v>99</v>
      </c>
      <c r="O3563">
        <v>99</v>
      </c>
      <c r="P3563">
        <v>99</v>
      </c>
      <c r="R3563">
        <v>0</v>
      </c>
    </row>
    <row r="3564" spans="1:42">
      <c r="A3564">
        <v>15</v>
      </c>
      <c r="B3564">
        <v>55</v>
      </c>
      <c r="C3564">
        <v>2023</v>
      </c>
      <c r="D3564">
        <v>7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7</v>
      </c>
      <c r="M3564">
        <v>99</v>
      </c>
      <c r="N3564">
        <v>99</v>
      </c>
      <c r="O3564">
        <v>99</v>
      </c>
      <c r="P3564">
        <v>99</v>
      </c>
      <c r="R3564">
        <v>0</v>
      </c>
    </row>
    <row r="3565" spans="1:42">
      <c r="A3565">
        <v>15</v>
      </c>
      <c r="B3565">
        <v>56</v>
      </c>
      <c r="C3565">
        <v>2023</v>
      </c>
      <c r="D3565">
        <v>8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7</v>
      </c>
      <c r="M3565">
        <v>99</v>
      </c>
      <c r="N3565">
        <v>99</v>
      </c>
      <c r="O3565">
        <v>99</v>
      </c>
      <c r="P3565">
        <v>99</v>
      </c>
      <c r="R3565">
        <v>0</v>
      </c>
    </row>
    <row r="3566" spans="1:42">
      <c r="A3566">
        <v>15</v>
      </c>
      <c r="B3566">
        <v>57</v>
      </c>
      <c r="C3566">
        <v>2023</v>
      </c>
      <c r="D3566">
        <v>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7</v>
      </c>
      <c r="M3566">
        <v>99</v>
      </c>
      <c r="N3566">
        <v>99</v>
      </c>
      <c r="O3566">
        <v>99</v>
      </c>
      <c r="P3566">
        <v>99</v>
      </c>
      <c r="R3566">
        <v>0</v>
      </c>
    </row>
    <row r="3567" spans="1:42">
      <c r="A3567">
        <v>15</v>
      </c>
      <c r="B3567">
        <v>58</v>
      </c>
      <c r="C3567">
        <v>2023</v>
      </c>
      <c r="D3567">
        <v>10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7</v>
      </c>
      <c r="M3567">
        <v>99</v>
      </c>
      <c r="N3567">
        <v>99</v>
      </c>
      <c r="O3567">
        <v>99</v>
      </c>
      <c r="P3567">
        <v>99</v>
      </c>
      <c r="R3567">
        <v>0</v>
      </c>
    </row>
    <row r="3568" spans="1:42">
      <c r="A3568">
        <v>15</v>
      </c>
      <c r="B3568">
        <v>59</v>
      </c>
      <c r="C3568">
        <v>2023</v>
      </c>
      <c r="D3568">
        <v>11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7</v>
      </c>
      <c r="M3568">
        <v>99</v>
      </c>
      <c r="N3568">
        <v>99</v>
      </c>
      <c r="O3568">
        <v>99</v>
      </c>
      <c r="P3568">
        <v>99</v>
      </c>
      <c r="R3568">
        <v>0</v>
      </c>
    </row>
    <row r="3569" spans="1:42">
      <c r="A3569">
        <v>15</v>
      </c>
      <c r="B3569">
        <v>60</v>
      </c>
      <c r="C3569">
        <v>2023</v>
      </c>
      <c r="D3569">
        <v>12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7</v>
      </c>
      <c r="M3569">
        <v>99</v>
      </c>
      <c r="N3569">
        <v>99</v>
      </c>
      <c r="O3569">
        <v>99</v>
      </c>
      <c r="P3569">
        <v>99</v>
      </c>
      <c r="R3569">
        <v>0</v>
      </c>
    </row>
    <row r="3570" spans="1:42">
      <c r="A3570">
        <v>15</v>
      </c>
      <c r="B3570">
        <v>61</v>
      </c>
      <c r="C3570">
        <v>2023</v>
      </c>
      <c r="D3570">
        <v>1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8</v>
      </c>
      <c r="M3570">
        <v>99</v>
      </c>
      <c r="N3570">
        <v>99</v>
      </c>
      <c r="O3570">
        <v>99</v>
      </c>
      <c r="P3570">
        <v>99</v>
      </c>
      <c r="Q3570">
        <v>5</v>
      </c>
      <c r="R3570">
        <v>263</v>
      </c>
      <c r="S3570">
        <v>263</v>
      </c>
      <c r="T3570">
        <v>6.775665399239541</v>
      </c>
      <c r="U3570">
        <v>59.475285171102641</v>
      </c>
      <c r="V3570">
        <v>95.294728299601587</v>
      </c>
      <c r="W3570">
        <v>87.957034220532307</v>
      </c>
      <c r="X3570">
        <v>0</v>
      </c>
      <c r="Y3570">
        <v>0</v>
      </c>
      <c r="AA3570">
        <v>12.325571503064763</v>
      </c>
      <c r="AB3570">
        <v>2.2952996719549819</v>
      </c>
      <c r="AC3570">
        <v>-25.57528249405367</v>
      </c>
      <c r="AD3570">
        <v>0.20114568913430872</v>
      </c>
      <c r="AE3570">
        <v>0.20746199711572752</v>
      </c>
      <c r="AF3570">
        <v>5</v>
      </c>
      <c r="AG3570">
        <v>0</v>
      </c>
      <c r="AH3570">
        <v>0</v>
      </c>
      <c r="AI3570">
        <v>2</v>
      </c>
      <c r="AJ3570">
        <v>6</v>
      </c>
      <c r="AK3570">
        <v>2</v>
      </c>
      <c r="AL3570">
        <v>11</v>
      </c>
      <c r="AM3570">
        <v>0</v>
      </c>
      <c r="AN3570">
        <v>5</v>
      </c>
      <c r="AO3570">
        <v>1</v>
      </c>
      <c r="AP3570">
        <v>5</v>
      </c>
    </row>
    <row r="3571" spans="1:42">
      <c r="A3571">
        <v>15</v>
      </c>
      <c r="B3571">
        <v>62</v>
      </c>
      <c r="C3571">
        <v>2023</v>
      </c>
      <c r="D3571">
        <v>2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8</v>
      </c>
      <c r="M3571">
        <v>99</v>
      </c>
      <c r="N3571">
        <v>99</v>
      </c>
      <c r="O3571">
        <v>99</v>
      </c>
      <c r="P3571">
        <v>99</v>
      </c>
      <c r="Q3571">
        <v>4</v>
      </c>
      <c r="R3571">
        <v>160</v>
      </c>
      <c r="S3571">
        <v>160</v>
      </c>
      <c r="T3571">
        <v>6</v>
      </c>
      <c r="U3571">
        <v>59.831249999999997</v>
      </c>
      <c r="V3571">
        <v>90.008125677139674</v>
      </c>
      <c r="W3571">
        <v>83.077500000000001</v>
      </c>
      <c r="X3571">
        <v>0</v>
      </c>
      <c r="Y3571">
        <v>0</v>
      </c>
      <c r="AA3571">
        <v>7.9057332835102052</v>
      </c>
      <c r="AB3571">
        <v>2.0006932392299874</v>
      </c>
      <c r="AC3571">
        <v>-16.564807691537251</v>
      </c>
      <c r="AD3571">
        <v>0.14544528984519173</v>
      </c>
      <c r="AE3571">
        <v>0.14316015740509055</v>
      </c>
      <c r="AF3571">
        <v>2</v>
      </c>
      <c r="AG3571">
        <v>0</v>
      </c>
      <c r="AH3571">
        <v>0</v>
      </c>
      <c r="AI3571">
        <v>1</v>
      </c>
      <c r="AJ3571">
        <v>5</v>
      </c>
      <c r="AK3571">
        <v>2</v>
      </c>
      <c r="AL3571">
        <v>15</v>
      </c>
      <c r="AM3571">
        <v>0</v>
      </c>
      <c r="AN3571">
        <v>25</v>
      </c>
      <c r="AO3571">
        <v>3</v>
      </c>
      <c r="AP3571">
        <v>4</v>
      </c>
    </row>
    <row r="3572" spans="1:42">
      <c r="A3572">
        <v>15</v>
      </c>
      <c r="B3572">
        <v>63</v>
      </c>
      <c r="C3572">
        <v>2023</v>
      </c>
      <c r="D3572">
        <v>3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8</v>
      </c>
      <c r="M3572">
        <v>99</v>
      </c>
      <c r="N3572">
        <v>99</v>
      </c>
      <c r="O3572">
        <v>99</v>
      </c>
      <c r="P3572">
        <v>99</v>
      </c>
      <c r="Q3572">
        <v>9</v>
      </c>
      <c r="R3572">
        <v>343</v>
      </c>
      <c r="S3572">
        <v>343</v>
      </c>
      <c r="T3572">
        <v>6.612244897959183</v>
      </c>
      <c r="U3572">
        <v>59.233236151603506</v>
      </c>
      <c r="V3572">
        <v>99.915663525896321</v>
      </c>
      <c r="W3572">
        <v>92.22215743440232</v>
      </c>
      <c r="X3572">
        <v>0</v>
      </c>
      <c r="Y3572">
        <v>0</v>
      </c>
      <c r="AA3572">
        <v>11.708317494519649</v>
      </c>
      <c r="AB3572">
        <v>3.1555130652819465</v>
      </c>
      <c r="AC3572">
        <v>-30.900816845679095</v>
      </c>
      <c r="AD3572">
        <v>0.25868245408952073</v>
      </c>
      <c r="AE3572">
        <v>0.28363929111392538</v>
      </c>
      <c r="AF3572">
        <v>4</v>
      </c>
      <c r="AG3572">
        <v>0</v>
      </c>
      <c r="AH3572">
        <v>0</v>
      </c>
      <c r="AI3572">
        <v>1</v>
      </c>
      <c r="AJ3572">
        <v>12</v>
      </c>
      <c r="AK3572">
        <v>1</v>
      </c>
      <c r="AL3572">
        <v>9</v>
      </c>
      <c r="AM3572">
        <v>0</v>
      </c>
      <c r="AN3572">
        <v>2</v>
      </c>
      <c r="AO3572">
        <v>0</v>
      </c>
      <c r="AP3572">
        <v>9</v>
      </c>
    </row>
    <row r="3573" spans="1:42">
      <c r="A3573">
        <v>15</v>
      </c>
      <c r="B3573">
        <v>64</v>
      </c>
      <c r="C3573">
        <v>2023</v>
      </c>
      <c r="D3573">
        <v>4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8</v>
      </c>
      <c r="M3573">
        <v>99</v>
      </c>
      <c r="N3573">
        <v>99</v>
      </c>
      <c r="O3573">
        <v>99</v>
      </c>
      <c r="P3573">
        <v>99</v>
      </c>
      <c r="Q3573">
        <v>8</v>
      </c>
      <c r="R3573">
        <v>181</v>
      </c>
      <c r="S3573">
        <v>181</v>
      </c>
      <c r="T3573">
        <v>5.6022099447513822</v>
      </c>
      <c r="U3573">
        <v>59.944751381215475</v>
      </c>
      <c r="V3573">
        <v>96.767686441641757</v>
      </c>
      <c r="W3573">
        <v>89.316574585635379</v>
      </c>
      <c r="X3573">
        <v>0</v>
      </c>
      <c r="Y3573">
        <v>0</v>
      </c>
      <c r="AA3573">
        <v>9.5386130882717062</v>
      </c>
      <c r="AB3573">
        <v>3.2969494638101993</v>
      </c>
      <c r="AC3573">
        <v>-4.4822148742466652</v>
      </c>
      <c r="AD3573">
        <v>0.17178216882106179</v>
      </c>
      <c r="AE3573">
        <v>0.17949556088157484</v>
      </c>
      <c r="AF3573">
        <v>1</v>
      </c>
      <c r="AG3573">
        <v>0</v>
      </c>
      <c r="AH3573">
        <v>0</v>
      </c>
      <c r="AI3573">
        <v>0</v>
      </c>
      <c r="AJ3573">
        <v>5</v>
      </c>
      <c r="AK3573">
        <v>1</v>
      </c>
      <c r="AL3573">
        <v>16</v>
      </c>
      <c r="AM3573">
        <v>0</v>
      </c>
      <c r="AN3573">
        <v>1</v>
      </c>
      <c r="AO3573">
        <v>0</v>
      </c>
      <c r="AP3573">
        <v>8</v>
      </c>
    </row>
    <row r="3574" spans="1:42">
      <c r="A3574">
        <v>15</v>
      </c>
      <c r="B3574">
        <v>65</v>
      </c>
      <c r="C3574">
        <v>2023</v>
      </c>
      <c r="D3574">
        <v>5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8</v>
      </c>
      <c r="M3574">
        <v>99</v>
      </c>
      <c r="N3574">
        <v>99</v>
      </c>
      <c r="O3574">
        <v>99</v>
      </c>
      <c r="P3574">
        <v>99</v>
      </c>
      <c r="Q3574">
        <v>10</v>
      </c>
      <c r="R3574">
        <v>298</v>
      </c>
      <c r="S3574">
        <v>298</v>
      </c>
      <c r="T3574">
        <v>4.8523489932885919</v>
      </c>
      <c r="U3574">
        <v>60.087248322147651</v>
      </c>
      <c r="V3574">
        <v>96.266551295382015</v>
      </c>
      <c r="W3574">
        <v>88.854026845637577</v>
      </c>
      <c r="X3574">
        <v>0</v>
      </c>
      <c r="Y3574">
        <v>0</v>
      </c>
      <c r="AA3574">
        <v>11.164751605628778</v>
      </c>
      <c r="AB3574">
        <v>2.5235345562239928</v>
      </c>
      <c r="AC3574">
        <v>-32.093750873957674</v>
      </c>
      <c r="AD3574">
        <v>0.23907706625162459</v>
      </c>
      <c r="AE3574">
        <v>0.25111644083052298</v>
      </c>
      <c r="AF3574">
        <v>1</v>
      </c>
      <c r="AG3574">
        <v>0</v>
      </c>
      <c r="AH3574">
        <v>0</v>
      </c>
      <c r="AI3574">
        <v>2</v>
      </c>
      <c r="AJ3574">
        <v>8</v>
      </c>
      <c r="AK3574">
        <v>1</v>
      </c>
      <c r="AL3574">
        <v>63</v>
      </c>
      <c r="AM3574">
        <v>0</v>
      </c>
      <c r="AN3574">
        <v>2</v>
      </c>
      <c r="AO3574">
        <v>0</v>
      </c>
      <c r="AP3574">
        <v>8</v>
      </c>
    </row>
    <row r="3575" spans="1:42">
      <c r="A3575">
        <v>15</v>
      </c>
      <c r="B3575">
        <v>66</v>
      </c>
      <c r="C3575">
        <v>2023</v>
      </c>
      <c r="D3575">
        <v>6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8</v>
      </c>
      <c r="M3575">
        <v>99</v>
      </c>
      <c r="N3575">
        <v>99</v>
      </c>
      <c r="O3575">
        <v>99</v>
      </c>
      <c r="P3575">
        <v>99</v>
      </c>
      <c r="Q3575">
        <v>8</v>
      </c>
      <c r="R3575">
        <v>523</v>
      </c>
      <c r="S3575">
        <v>523</v>
      </c>
      <c r="T3575">
        <v>6.9636711281070722</v>
      </c>
      <c r="U3575">
        <v>58.95793499043976</v>
      </c>
      <c r="V3575">
        <v>97.533812967524298</v>
      </c>
      <c r="W3575">
        <v>90.023709369024971</v>
      </c>
      <c r="X3575">
        <v>0</v>
      </c>
      <c r="Y3575">
        <v>0</v>
      </c>
      <c r="AA3575">
        <v>9.358511223526417</v>
      </c>
      <c r="AB3575">
        <v>2.9421037236681582</v>
      </c>
      <c r="AC3575">
        <v>-35.405778586431992</v>
      </c>
      <c r="AD3575">
        <v>0.40419497190729009</v>
      </c>
      <c r="AE3575">
        <v>0.43266402786919872</v>
      </c>
      <c r="AF3575">
        <v>6</v>
      </c>
      <c r="AG3575">
        <v>0</v>
      </c>
      <c r="AH3575">
        <v>0</v>
      </c>
      <c r="AI3575">
        <v>0</v>
      </c>
      <c r="AJ3575">
        <v>26</v>
      </c>
      <c r="AK3575">
        <v>4</v>
      </c>
      <c r="AL3575">
        <v>74</v>
      </c>
      <c r="AM3575">
        <v>0</v>
      </c>
      <c r="AN3575">
        <v>0</v>
      </c>
      <c r="AO3575">
        <v>25</v>
      </c>
      <c r="AP3575">
        <v>6</v>
      </c>
    </row>
    <row r="3576" spans="1:42">
      <c r="A3576">
        <v>15</v>
      </c>
      <c r="B3576">
        <v>67</v>
      </c>
      <c r="C3576">
        <v>2023</v>
      </c>
      <c r="D3576">
        <v>7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8</v>
      </c>
      <c r="M3576">
        <v>99</v>
      </c>
      <c r="N3576">
        <v>99</v>
      </c>
      <c r="O3576">
        <v>99</v>
      </c>
      <c r="P3576">
        <v>99</v>
      </c>
      <c r="Q3576">
        <v>6</v>
      </c>
      <c r="R3576">
        <v>232</v>
      </c>
      <c r="S3576">
        <v>232</v>
      </c>
      <c r="T3576">
        <v>8.1293103448275854</v>
      </c>
      <c r="U3576">
        <v>58.668103448275858</v>
      </c>
      <c r="V3576">
        <v>94.03930212575186</v>
      </c>
      <c r="W3576">
        <v>86.798275862068891</v>
      </c>
      <c r="X3576">
        <v>0</v>
      </c>
      <c r="Y3576">
        <v>0</v>
      </c>
      <c r="AA3576">
        <v>13.161631035328281</v>
      </c>
      <c r="AB3576">
        <v>2.6921373106962205</v>
      </c>
      <c r="AC3576">
        <v>-44.461538618587497</v>
      </c>
      <c r="AD3576">
        <v>0.19110536330612279</v>
      </c>
      <c r="AE3576">
        <v>0.19878904605978703</v>
      </c>
      <c r="AF3576">
        <v>1</v>
      </c>
      <c r="AG3576">
        <v>0</v>
      </c>
      <c r="AH3576">
        <v>0</v>
      </c>
      <c r="AI3576">
        <v>3</v>
      </c>
      <c r="AJ3576">
        <v>6</v>
      </c>
      <c r="AK3576">
        <v>2</v>
      </c>
      <c r="AL3576">
        <v>58</v>
      </c>
      <c r="AM3576">
        <v>0</v>
      </c>
      <c r="AN3576">
        <v>5</v>
      </c>
      <c r="AO3576">
        <v>0</v>
      </c>
      <c r="AP3576">
        <v>6</v>
      </c>
    </row>
    <row r="3577" spans="1:42">
      <c r="A3577">
        <v>15</v>
      </c>
      <c r="B3577">
        <v>68</v>
      </c>
      <c r="C3577">
        <v>2023</v>
      </c>
      <c r="D3577">
        <v>8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8</v>
      </c>
      <c r="M3577">
        <v>99</v>
      </c>
      <c r="N3577">
        <v>99</v>
      </c>
      <c r="O3577">
        <v>99</v>
      </c>
      <c r="P3577">
        <v>99</v>
      </c>
      <c r="Q3577">
        <v>9</v>
      </c>
      <c r="R3577">
        <v>301</v>
      </c>
      <c r="S3577">
        <v>301</v>
      </c>
      <c r="T3577">
        <v>9.0066445182724255</v>
      </c>
      <c r="U3577">
        <v>58.043189368770754</v>
      </c>
      <c r="V3577">
        <v>97.901181687621317</v>
      </c>
      <c r="W3577">
        <v>90.362790697674399</v>
      </c>
      <c r="X3577">
        <v>0</v>
      </c>
      <c r="Y3577">
        <v>0</v>
      </c>
      <c r="AA3577">
        <v>9.4247365298552168</v>
      </c>
      <c r="AB3577">
        <v>2.9707536423174408</v>
      </c>
      <c r="AC3577">
        <v>-30.242601070906872</v>
      </c>
      <c r="AD3577">
        <v>0.23254196957640275</v>
      </c>
      <c r="AE3577">
        <v>0.25164992604189079</v>
      </c>
      <c r="AF3577">
        <v>0</v>
      </c>
      <c r="AG3577">
        <v>0</v>
      </c>
      <c r="AH3577">
        <v>0</v>
      </c>
      <c r="AI3577">
        <v>1</v>
      </c>
      <c r="AJ3577">
        <v>15</v>
      </c>
      <c r="AK3577">
        <v>0</v>
      </c>
      <c r="AL3577">
        <v>57</v>
      </c>
      <c r="AM3577">
        <v>0</v>
      </c>
      <c r="AN3577">
        <v>2</v>
      </c>
      <c r="AO3577">
        <v>0</v>
      </c>
      <c r="AP3577">
        <v>7</v>
      </c>
    </row>
    <row r="3578" spans="1:42">
      <c r="A3578">
        <v>15</v>
      </c>
      <c r="B3578">
        <v>69</v>
      </c>
      <c r="C3578">
        <v>2023</v>
      </c>
      <c r="D3578">
        <v>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8</v>
      </c>
      <c r="M3578">
        <v>99</v>
      </c>
      <c r="N3578">
        <v>99</v>
      </c>
      <c r="O3578">
        <v>99</v>
      </c>
      <c r="P3578">
        <v>99</v>
      </c>
      <c r="Q3578">
        <v>9</v>
      </c>
      <c r="R3578">
        <v>294</v>
      </c>
      <c r="S3578">
        <v>294</v>
      </c>
      <c r="T3578">
        <v>9.136054421768705</v>
      </c>
      <c r="U3578">
        <v>58</v>
      </c>
      <c r="V3578">
        <v>102.90239606134978</v>
      </c>
      <c r="W3578">
        <v>94.978911564625918</v>
      </c>
      <c r="X3578">
        <v>0</v>
      </c>
      <c r="Y3578">
        <v>0</v>
      </c>
      <c r="AA3578">
        <v>11.225876517100968</v>
      </c>
      <c r="AB3578">
        <v>3.0101867865293555</v>
      </c>
      <c r="AC3578">
        <v>-40.40929225250693</v>
      </c>
      <c r="AD3578">
        <v>0.24473894512519984</v>
      </c>
      <c r="AE3578">
        <v>0.27968363111680367</v>
      </c>
      <c r="AF3578">
        <v>0</v>
      </c>
      <c r="AG3578">
        <v>0</v>
      </c>
      <c r="AH3578">
        <v>0</v>
      </c>
      <c r="AI3578">
        <v>1</v>
      </c>
      <c r="AJ3578">
        <v>9</v>
      </c>
      <c r="AK3578">
        <v>0</v>
      </c>
      <c r="AL3578">
        <v>35</v>
      </c>
      <c r="AM3578">
        <v>0</v>
      </c>
      <c r="AN3578">
        <v>1</v>
      </c>
      <c r="AO3578">
        <v>1</v>
      </c>
      <c r="AP3578">
        <v>8</v>
      </c>
    </row>
    <row r="3579" spans="1:42">
      <c r="A3579">
        <v>15</v>
      </c>
      <c r="B3579">
        <v>70</v>
      </c>
      <c r="C3579">
        <v>2023</v>
      </c>
      <c r="D3579">
        <v>10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8</v>
      </c>
      <c r="M3579">
        <v>99</v>
      </c>
      <c r="N3579">
        <v>99</v>
      </c>
      <c r="O3579">
        <v>99</v>
      </c>
      <c r="P3579">
        <v>99</v>
      </c>
      <c r="Q3579">
        <v>10</v>
      </c>
      <c r="R3579">
        <v>251</v>
      </c>
      <c r="S3579">
        <v>251</v>
      </c>
      <c r="T3579">
        <v>9.2270916334661379</v>
      </c>
      <c r="U3579">
        <v>57.051792828685265</v>
      </c>
      <c r="V3579">
        <v>104.80461685220116</v>
      </c>
      <c r="W3579">
        <v>96.734661354581675</v>
      </c>
      <c r="X3579">
        <v>0</v>
      </c>
      <c r="Y3579">
        <v>0</v>
      </c>
      <c r="AA3579">
        <v>11.495827832506848</v>
      </c>
      <c r="AB3579">
        <v>3.5707569996718966</v>
      </c>
      <c r="AC3579">
        <v>-40.16548470941553</v>
      </c>
      <c r="AD3579">
        <v>0.19963254885430004</v>
      </c>
      <c r="AE3579">
        <v>0.23310041056130448</v>
      </c>
      <c r="AF3579">
        <v>3</v>
      </c>
      <c r="AG3579">
        <v>0</v>
      </c>
      <c r="AH3579">
        <v>0</v>
      </c>
      <c r="AI3579">
        <v>0</v>
      </c>
      <c r="AJ3579">
        <v>12</v>
      </c>
      <c r="AK3579">
        <v>8</v>
      </c>
      <c r="AL3579">
        <v>41</v>
      </c>
      <c r="AM3579">
        <v>0</v>
      </c>
      <c r="AN3579">
        <v>2</v>
      </c>
      <c r="AO3579">
        <v>1</v>
      </c>
      <c r="AP3579">
        <v>7</v>
      </c>
    </row>
    <row r="3580" spans="1:42">
      <c r="A3580">
        <v>15</v>
      </c>
      <c r="B3580">
        <v>71</v>
      </c>
      <c r="C3580">
        <v>2023</v>
      </c>
      <c r="D3580">
        <v>11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8</v>
      </c>
      <c r="M3580">
        <v>99</v>
      </c>
      <c r="N3580">
        <v>99</v>
      </c>
      <c r="O3580">
        <v>99</v>
      </c>
      <c r="P3580">
        <v>99</v>
      </c>
      <c r="Q3580">
        <v>14</v>
      </c>
      <c r="R3580">
        <v>516</v>
      </c>
      <c r="S3580">
        <v>516</v>
      </c>
      <c r="T3580">
        <v>8.9341085271317855</v>
      </c>
      <c r="U3580">
        <v>57.856589147286805</v>
      </c>
      <c r="V3580">
        <v>99.03583696574195</v>
      </c>
      <c r="W3580">
        <v>91.410077519379868</v>
      </c>
      <c r="X3580">
        <v>0</v>
      </c>
      <c r="Y3580">
        <v>0</v>
      </c>
      <c r="AA3580">
        <v>11.124007454799861</v>
      </c>
      <c r="AB3580">
        <v>3.2059137448982526</v>
      </c>
      <c r="AC3580">
        <v>-33.664742587264243</v>
      </c>
      <c r="AD3580">
        <v>0.37026937814836625</v>
      </c>
      <c r="AE3580">
        <v>0.40662153158700254</v>
      </c>
      <c r="AF3580">
        <v>4</v>
      </c>
      <c r="AG3580">
        <v>0</v>
      </c>
      <c r="AH3580">
        <v>0</v>
      </c>
      <c r="AI3580">
        <v>1</v>
      </c>
      <c r="AJ3580">
        <v>19</v>
      </c>
      <c r="AK3580">
        <v>2</v>
      </c>
      <c r="AL3580">
        <v>76</v>
      </c>
      <c r="AM3580">
        <v>0</v>
      </c>
      <c r="AN3580">
        <v>3</v>
      </c>
      <c r="AO3580">
        <v>1</v>
      </c>
      <c r="AP3580">
        <v>11</v>
      </c>
    </row>
    <row r="3581" spans="1:42">
      <c r="A3581">
        <v>15</v>
      </c>
      <c r="B3581">
        <v>72</v>
      </c>
      <c r="C3581">
        <v>2023</v>
      </c>
      <c r="D3581">
        <v>12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8</v>
      </c>
      <c r="M3581">
        <v>99</v>
      </c>
      <c r="N3581">
        <v>99</v>
      </c>
      <c r="O3581">
        <v>99</v>
      </c>
      <c r="P3581">
        <v>99</v>
      </c>
      <c r="Q3581">
        <v>9</v>
      </c>
      <c r="R3581">
        <v>230</v>
      </c>
      <c r="S3581">
        <v>230</v>
      </c>
      <c r="T3581">
        <v>7.0260869565217394</v>
      </c>
      <c r="U3581">
        <v>59.073913043478257</v>
      </c>
      <c r="V3581">
        <v>92.149889302369374</v>
      </c>
      <c r="W3581">
        <v>85.05434782608701</v>
      </c>
      <c r="X3581">
        <v>0</v>
      </c>
      <c r="Y3581">
        <v>0</v>
      </c>
      <c r="AA3581">
        <v>12.66895051625656</v>
      </c>
      <c r="AB3581">
        <v>2.7296627266264015</v>
      </c>
      <c r="AC3581">
        <v>-34.193798995957323</v>
      </c>
      <c r="AD3581">
        <v>0.20826164907006647</v>
      </c>
      <c r="AE3581">
        <v>0.22210231743596037</v>
      </c>
      <c r="AF3581">
        <v>1</v>
      </c>
      <c r="AG3581">
        <v>0</v>
      </c>
      <c r="AH3581">
        <v>0</v>
      </c>
      <c r="AI3581">
        <v>1</v>
      </c>
      <c r="AJ3581">
        <v>14</v>
      </c>
      <c r="AK3581">
        <v>3</v>
      </c>
      <c r="AL3581">
        <v>46</v>
      </c>
      <c r="AM3581">
        <v>0</v>
      </c>
      <c r="AN3581">
        <v>7</v>
      </c>
      <c r="AO3581">
        <v>2</v>
      </c>
      <c r="AP3581">
        <v>7</v>
      </c>
    </row>
    <row r="3582" spans="1:42">
      <c r="A3582">
        <v>15</v>
      </c>
      <c r="B3582">
        <v>73</v>
      </c>
      <c r="C3582">
        <v>2023</v>
      </c>
      <c r="D3582">
        <v>1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</v>
      </c>
      <c r="M3582">
        <v>99</v>
      </c>
      <c r="N3582">
        <v>99</v>
      </c>
      <c r="O3582">
        <v>99</v>
      </c>
      <c r="P3582">
        <v>99</v>
      </c>
      <c r="Q3582">
        <v>585</v>
      </c>
      <c r="R3582">
        <v>68829</v>
      </c>
      <c r="S3582">
        <v>68757</v>
      </c>
      <c r="T3582">
        <v>4.1378052855627718</v>
      </c>
      <c r="U3582">
        <v>60.590238084849517</v>
      </c>
      <c r="V3582">
        <v>92.216303208352315</v>
      </c>
      <c r="W3582">
        <v>85.083299154994506</v>
      </c>
      <c r="X3582">
        <v>3.4505804239492073</v>
      </c>
      <c r="Y3582">
        <v>6.9011608478984146</v>
      </c>
      <c r="AA3582">
        <v>10.031451588807796</v>
      </c>
      <c r="AB3582">
        <v>2.5519013443433796</v>
      </c>
      <c r="AC3582">
        <v>-31.296571109565388</v>
      </c>
      <c r="AD3582">
        <v>52.641279990210393</v>
      </c>
      <c r="AE3582">
        <v>52.46545813396569</v>
      </c>
      <c r="AF3582">
        <v>1441</v>
      </c>
      <c r="AG3582">
        <v>3</v>
      </c>
      <c r="AH3582">
        <v>0</v>
      </c>
      <c r="AI3582">
        <v>488</v>
      </c>
      <c r="AJ3582">
        <v>2924</v>
      </c>
      <c r="AK3582">
        <v>780</v>
      </c>
      <c r="AL3582">
        <v>3132</v>
      </c>
      <c r="AM3582">
        <v>3</v>
      </c>
      <c r="AN3582">
        <v>1055</v>
      </c>
      <c r="AO3582">
        <v>855</v>
      </c>
      <c r="AP3582">
        <v>365</v>
      </c>
    </row>
    <row r="3583" spans="1:42">
      <c r="A3583">
        <v>15</v>
      </c>
      <c r="B3583">
        <v>74</v>
      </c>
      <c r="C3583">
        <v>2023</v>
      </c>
      <c r="D3583">
        <v>2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</v>
      </c>
      <c r="M3583">
        <v>99</v>
      </c>
      <c r="N3583">
        <v>99</v>
      </c>
      <c r="O3583">
        <v>99</v>
      </c>
      <c r="P3583">
        <v>99</v>
      </c>
      <c r="Q3583">
        <v>547</v>
      </c>
      <c r="R3583">
        <v>58083</v>
      </c>
      <c r="S3583">
        <v>58006</v>
      </c>
      <c r="T3583">
        <v>4.2435480261005809</v>
      </c>
      <c r="U3583">
        <v>60.543098989759677</v>
      </c>
      <c r="V3583">
        <v>91.235992734939202</v>
      </c>
      <c r="W3583">
        <v>84.169322139089516</v>
      </c>
      <c r="X3583">
        <v>2.8080505483532185</v>
      </c>
      <c r="Y3583">
        <v>5.6161010967064371</v>
      </c>
      <c r="AA3583">
        <v>9.422552505564914</v>
      </c>
      <c r="AB3583">
        <v>2.5335855680977404</v>
      </c>
      <c r="AC3583">
        <v>-28.705380035914967</v>
      </c>
      <c r="AD3583">
        <v>52.799367312989183</v>
      </c>
      <c r="AE3583">
        <v>52.583018545554019</v>
      </c>
      <c r="AF3583">
        <v>1094</v>
      </c>
      <c r="AG3583">
        <v>0</v>
      </c>
      <c r="AH3583">
        <v>0</v>
      </c>
      <c r="AI3583">
        <v>367</v>
      </c>
      <c r="AJ3583">
        <v>2789</v>
      </c>
      <c r="AK3583">
        <v>610</v>
      </c>
      <c r="AL3583">
        <v>2242</v>
      </c>
      <c r="AM3583">
        <v>0</v>
      </c>
      <c r="AN3583">
        <v>972</v>
      </c>
      <c r="AO3583">
        <v>682</v>
      </c>
      <c r="AP3583">
        <v>331</v>
      </c>
    </row>
    <row r="3584" spans="1:42">
      <c r="A3584">
        <v>15</v>
      </c>
      <c r="B3584">
        <v>75</v>
      </c>
      <c r="C3584">
        <v>2023</v>
      </c>
      <c r="D3584">
        <v>3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</v>
      </c>
      <c r="M3584">
        <v>99</v>
      </c>
      <c r="N3584">
        <v>99</v>
      </c>
      <c r="O3584">
        <v>99</v>
      </c>
      <c r="P3584">
        <v>99</v>
      </c>
      <c r="Q3584">
        <v>596</v>
      </c>
      <c r="R3584">
        <v>72502</v>
      </c>
      <c r="S3584">
        <v>72396</v>
      </c>
      <c r="T3584">
        <v>4.207056357066012</v>
      </c>
      <c r="U3584">
        <v>60.578913199624303</v>
      </c>
      <c r="V3584">
        <v>90.92780127021409</v>
      </c>
      <c r="W3584">
        <v>83.880265484281438</v>
      </c>
      <c r="X3584">
        <v>3.2426691677470956</v>
      </c>
      <c r="Y3584">
        <v>6.4853383354941911</v>
      </c>
      <c r="AA3584">
        <v>9.8305507384122386</v>
      </c>
      <c r="AB3584">
        <v>2.5581155246471607</v>
      </c>
      <c r="AC3584">
        <v>-30.66044885542124</v>
      </c>
      <c r="AD3584">
        <v>54.679286549266571</v>
      </c>
      <c r="AE3584">
        <v>54.451689720268632</v>
      </c>
      <c r="AF3584">
        <v>1399</v>
      </c>
      <c r="AG3584">
        <v>0</v>
      </c>
      <c r="AH3584">
        <v>0</v>
      </c>
      <c r="AI3584">
        <v>422</v>
      </c>
      <c r="AJ3584">
        <v>3872</v>
      </c>
      <c r="AK3584">
        <v>973</v>
      </c>
      <c r="AL3584">
        <v>2715</v>
      </c>
      <c r="AM3584">
        <v>6</v>
      </c>
      <c r="AN3584">
        <v>1040</v>
      </c>
      <c r="AO3584">
        <v>658</v>
      </c>
      <c r="AP3584">
        <v>361</v>
      </c>
    </row>
    <row r="3585" spans="1:42">
      <c r="A3585">
        <v>15</v>
      </c>
      <c r="B3585">
        <v>76</v>
      </c>
      <c r="C3585">
        <v>2023</v>
      </c>
      <c r="D3585">
        <v>4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</v>
      </c>
      <c r="M3585">
        <v>99</v>
      </c>
      <c r="N3585">
        <v>99</v>
      </c>
      <c r="O3585">
        <v>99</v>
      </c>
      <c r="P3585">
        <v>99</v>
      </c>
      <c r="Q3585">
        <v>519</v>
      </c>
      <c r="R3585">
        <v>55601</v>
      </c>
      <c r="S3585">
        <v>55525</v>
      </c>
      <c r="T3585">
        <v>4.2792215967338718</v>
      </c>
      <c r="U3585">
        <v>60.538676271949583</v>
      </c>
      <c r="V3585">
        <v>92.275305697657188</v>
      </c>
      <c r="W3585">
        <v>85.127533543448976</v>
      </c>
      <c r="X3585">
        <v>2.3650653765220042</v>
      </c>
      <c r="Y3585">
        <v>4.7301307530440084</v>
      </c>
      <c r="AA3585">
        <v>9.75362396702916</v>
      </c>
      <c r="AB3585">
        <v>2.5608987641202008</v>
      </c>
      <c r="AC3585">
        <v>-31.018415737673397</v>
      </c>
      <c r="AD3585">
        <v>52.769394301767186</v>
      </c>
      <c r="AE3585">
        <v>52.4809510179184</v>
      </c>
      <c r="AF3585">
        <v>1049</v>
      </c>
      <c r="AG3585">
        <v>0</v>
      </c>
      <c r="AH3585">
        <v>0</v>
      </c>
      <c r="AI3585">
        <v>305</v>
      </c>
      <c r="AJ3585">
        <v>2616</v>
      </c>
      <c r="AK3585">
        <v>705</v>
      </c>
      <c r="AL3585">
        <v>1859</v>
      </c>
      <c r="AM3585">
        <v>3</v>
      </c>
      <c r="AN3585">
        <v>654</v>
      </c>
      <c r="AO3585">
        <v>639</v>
      </c>
      <c r="AP3585">
        <v>330</v>
      </c>
    </row>
    <row r="3586" spans="1:42">
      <c r="A3586">
        <v>15</v>
      </c>
      <c r="B3586">
        <v>77</v>
      </c>
      <c r="C3586">
        <v>2023</v>
      </c>
      <c r="D3586">
        <v>5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</v>
      </c>
      <c r="M3586">
        <v>99</v>
      </c>
      <c r="N3586">
        <v>99</v>
      </c>
      <c r="O3586">
        <v>99</v>
      </c>
      <c r="P3586">
        <v>99</v>
      </c>
      <c r="Q3586">
        <v>558</v>
      </c>
      <c r="R3586">
        <v>64299</v>
      </c>
      <c r="S3586">
        <v>64204</v>
      </c>
      <c r="T3586">
        <v>4.1430037792189598</v>
      </c>
      <c r="U3586">
        <v>60.60549186966545</v>
      </c>
      <c r="V3586">
        <v>91.555191796895684</v>
      </c>
      <c r="W3586">
        <v>84.463231262849618</v>
      </c>
      <c r="X3586">
        <v>2.5645810976842567</v>
      </c>
      <c r="Y3586">
        <v>5.1291621953685134</v>
      </c>
      <c r="AA3586">
        <v>9.630936531718703</v>
      </c>
      <c r="AB3586">
        <v>2.5773695573937525</v>
      </c>
      <c r="AC3586">
        <v>-29.775009035856243</v>
      </c>
      <c r="AD3586">
        <v>51.585289539977197</v>
      </c>
      <c r="AE3586">
        <v>51.429410526904313</v>
      </c>
      <c r="AF3586">
        <v>1118</v>
      </c>
      <c r="AG3586">
        <v>0</v>
      </c>
      <c r="AH3586">
        <v>0</v>
      </c>
      <c r="AI3586">
        <v>333</v>
      </c>
      <c r="AJ3586">
        <v>3188</v>
      </c>
      <c r="AK3586">
        <v>588</v>
      </c>
      <c r="AL3586">
        <v>2420</v>
      </c>
      <c r="AM3586">
        <v>5</v>
      </c>
      <c r="AN3586">
        <v>678</v>
      </c>
      <c r="AO3586">
        <v>612</v>
      </c>
      <c r="AP3586">
        <v>343</v>
      </c>
    </row>
    <row r="3587" spans="1:42">
      <c r="A3587">
        <v>15</v>
      </c>
      <c r="B3587">
        <v>78</v>
      </c>
      <c r="C3587">
        <v>2023</v>
      </c>
      <c r="D3587">
        <v>6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</v>
      </c>
      <c r="M3587">
        <v>99</v>
      </c>
      <c r="N3587">
        <v>99</v>
      </c>
      <c r="O3587">
        <v>99</v>
      </c>
      <c r="P3587">
        <v>99</v>
      </c>
      <c r="Q3587">
        <v>572</v>
      </c>
      <c r="R3587">
        <v>69529</v>
      </c>
      <c r="S3587">
        <v>69401</v>
      </c>
      <c r="T3587">
        <v>4.3998763106042071</v>
      </c>
      <c r="U3587">
        <v>60.44193887696143</v>
      </c>
      <c r="V3587">
        <v>91.217474752964833</v>
      </c>
      <c r="W3587">
        <v>84.14380916701576</v>
      </c>
      <c r="X3587">
        <v>2.8477326007852843</v>
      </c>
      <c r="Y3587">
        <v>5.6954652015705687</v>
      </c>
      <c r="AA3587">
        <v>9.7629379669739684</v>
      </c>
      <c r="AB3587">
        <v>2.6483676633558004</v>
      </c>
      <c r="AC3587">
        <v>-33.809641299264499</v>
      </c>
      <c r="AD3587">
        <v>53.734746083636658</v>
      </c>
      <c r="AE3587">
        <v>53.663635752952189</v>
      </c>
      <c r="AF3587">
        <v>1019</v>
      </c>
      <c r="AG3587">
        <v>1</v>
      </c>
      <c r="AH3587">
        <v>0</v>
      </c>
      <c r="AI3587">
        <v>336</v>
      </c>
      <c r="AJ3587">
        <v>3338</v>
      </c>
      <c r="AK3587">
        <v>595</v>
      </c>
      <c r="AL3587">
        <v>3106</v>
      </c>
      <c r="AM3587">
        <v>3</v>
      </c>
      <c r="AN3587">
        <v>827</v>
      </c>
      <c r="AO3587">
        <v>573</v>
      </c>
      <c r="AP3587">
        <v>352</v>
      </c>
    </row>
    <row r="3588" spans="1:42">
      <c r="A3588">
        <v>15</v>
      </c>
      <c r="B3588">
        <v>79</v>
      </c>
      <c r="C3588">
        <v>2023</v>
      </c>
      <c r="D3588">
        <v>7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</v>
      </c>
      <c r="M3588">
        <v>99</v>
      </c>
      <c r="N3588">
        <v>99</v>
      </c>
      <c r="O3588">
        <v>99</v>
      </c>
      <c r="P3588">
        <v>99</v>
      </c>
      <c r="Q3588">
        <v>538</v>
      </c>
      <c r="R3588">
        <v>61527</v>
      </c>
      <c r="S3588">
        <v>61378</v>
      </c>
      <c r="T3588">
        <v>4.6539893055081487</v>
      </c>
      <c r="U3588">
        <v>60.30603799406952</v>
      </c>
      <c r="V3588">
        <v>90.301784085099712</v>
      </c>
      <c r="W3588">
        <v>83.271910130665916</v>
      </c>
      <c r="X3588">
        <v>2.3843190794285434</v>
      </c>
      <c r="Y3588">
        <v>4.7686381588570868</v>
      </c>
      <c r="AA3588">
        <v>9.3599774163073288</v>
      </c>
      <c r="AB3588">
        <v>2.591677835506093</v>
      </c>
      <c r="AC3588">
        <v>-30.73426553170361</v>
      </c>
      <c r="AD3588">
        <v>50.681636586792315</v>
      </c>
      <c r="AE3588">
        <v>50.455048256867443</v>
      </c>
      <c r="AF3588">
        <v>761</v>
      </c>
      <c r="AG3588">
        <v>0</v>
      </c>
      <c r="AH3588">
        <v>0</v>
      </c>
      <c r="AI3588">
        <v>251</v>
      </c>
      <c r="AJ3588">
        <v>3851</v>
      </c>
      <c r="AK3588">
        <v>602</v>
      </c>
      <c r="AL3588">
        <v>3621</v>
      </c>
      <c r="AM3588">
        <v>2</v>
      </c>
      <c r="AN3588">
        <v>554</v>
      </c>
      <c r="AO3588">
        <v>466</v>
      </c>
      <c r="AP3588">
        <v>339</v>
      </c>
    </row>
    <row r="3589" spans="1:42">
      <c r="A3589">
        <v>15</v>
      </c>
      <c r="B3589">
        <v>80</v>
      </c>
      <c r="C3589">
        <v>2023</v>
      </c>
      <c r="D3589">
        <v>8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</v>
      </c>
      <c r="M3589">
        <v>99</v>
      </c>
      <c r="N3589">
        <v>99</v>
      </c>
      <c r="O3589">
        <v>99</v>
      </c>
      <c r="P3589">
        <v>99</v>
      </c>
      <c r="Q3589">
        <v>554</v>
      </c>
      <c r="R3589">
        <v>66165</v>
      </c>
      <c r="S3589">
        <v>66100</v>
      </c>
      <c r="T3589">
        <v>4.5804126048515084</v>
      </c>
      <c r="U3589">
        <v>60.371709531013614</v>
      </c>
      <c r="V3589">
        <v>90.245971581847769</v>
      </c>
      <c r="W3589">
        <v>83.268340393343109</v>
      </c>
      <c r="X3589">
        <v>3.1738834731353438</v>
      </c>
      <c r="Y3589">
        <v>6.3477669462706876</v>
      </c>
      <c r="AA3589">
        <v>10.528473069402976</v>
      </c>
      <c r="AB3589">
        <v>2.5479934760026359</v>
      </c>
      <c r="AC3589">
        <v>-24.584669307513281</v>
      </c>
      <c r="AD3589">
        <v>51.116742249244808</v>
      </c>
      <c r="AE3589">
        <v>50.923945537986519</v>
      </c>
      <c r="AF3589">
        <v>917</v>
      </c>
      <c r="AG3589">
        <v>0</v>
      </c>
      <c r="AH3589">
        <v>0</v>
      </c>
      <c r="AI3589">
        <v>370</v>
      </c>
      <c r="AJ3589">
        <v>3227</v>
      </c>
      <c r="AK3589">
        <v>722</v>
      </c>
      <c r="AL3589">
        <v>4248</v>
      </c>
      <c r="AM3589">
        <v>0</v>
      </c>
      <c r="AN3589">
        <v>652</v>
      </c>
      <c r="AO3589">
        <v>495</v>
      </c>
      <c r="AP3589">
        <v>346</v>
      </c>
    </row>
    <row r="3590" spans="1:42">
      <c r="A3590">
        <v>15</v>
      </c>
      <c r="B3590">
        <v>81</v>
      </c>
      <c r="C3590">
        <v>2023</v>
      </c>
      <c r="D3590">
        <v>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</v>
      </c>
      <c r="M3590">
        <v>99</v>
      </c>
      <c r="N3590">
        <v>99</v>
      </c>
      <c r="O3590">
        <v>99</v>
      </c>
      <c r="P3590">
        <v>99</v>
      </c>
      <c r="Q3590">
        <v>530</v>
      </c>
      <c r="R3590">
        <v>60388</v>
      </c>
      <c r="S3590">
        <v>60322</v>
      </c>
      <c r="T3590">
        <v>4.5143737166324414</v>
      </c>
      <c r="U3590">
        <v>60.384420277842224</v>
      </c>
      <c r="V3590">
        <v>89.892305299946557</v>
      </c>
      <c r="W3590">
        <v>82.935192798647321</v>
      </c>
      <c r="X3590">
        <v>2.5038087037159711</v>
      </c>
      <c r="Y3590">
        <v>5.0076174074319422</v>
      </c>
      <c r="AA3590">
        <v>9.7833187520874567</v>
      </c>
      <c r="AB3590">
        <v>2.6064126292329681</v>
      </c>
      <c r="AC3590">
        <v>-30.44712580345292</v>
      </c>
      <c r="AD3590">
        <v>50.269712306872677</v>
      </c>
      <c r="AE3590">
        <v>50.108006090424112</v>
      </c>
      <c r="AF3590">
        <v>775</v>
      </c>
      <c r="AG3590">
        <v>0</v>
      </c>
      <c r="AH3590">
        <v>0</v>
      </c>
      <c r="AI3590">
        <v>268</v>
      </c>
      <c r="AJ3590">
        <v>2795</v>
      </c>
      <c r="AK3590">
        <v>1069</v>
      </c>
      <c r="AL3590">
        <v>4493</v>
      </c>
      <c r="AM3590">
        <v>1</v>
      </c>
      <c r="AN3590">
        <v>673</v>
      </c>
      <c r="AO3590">
        <v>454</v>
      </c>
      <c r="AP3590">
        <v>336</v>
      </c>
    </row>
    <row r="3591" spans="1:42">
      <c r="A3591">
        <v>15</v>
      </c>
      <c r="B3591">
        <v>82</v>
      </c>
      <c r="C3591">
        <v>2023</v>
      </c>
      <c r="D3591">
        <v>10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</v>
      </c>
      <c r="M3591">
        <v>99</v>
      </c>
      <c r="N3591">
        <v>99</v>
      </c>
      <c r="O3591">
        <v>99</v>
      </c>
      <c r="P3591">
        <v>99</v>
      </c>
      <c r="Q3591">
        <v>537</v>
      </c>
      <c r="R3591">
        <v>63182</v>
      </c>
      <c r="S3591">
        <v>63110</v>
      </c>
      <c r="T3591">
        <v>4.1722009433066374</v>
      </c>
      <c r="U3591">
        <v>60.570337505942</v>
      </c>
      <c r="V3591">
        <v>90.078747781350316</v>
      </c>
      <c r="W3591">
        <v>83.10613373474861</v>
      </c>
      <c r="X3591">
        <v>3.399702446899433</v>
      </c>
      <c r="Y3591">
        <v>6.799404893798866</v>
      </c>
      <c r="AA3591">
        <v>9.1340628785109601</v>
      </c>
      <c r="AB3591">
        <v>2.4577922410617594</v>
      </c>
      <c r="AC3591">
        <v>-27.304930019358675</v>
      </c>
      <c r="AD3591">
        <v>50.251727895268473</v>
      </c>
      <c r="AE3591">
        <v>50.352201093617182</v>
      </c>
      <c r="AF3591">
        <v>893</v>
      </c>
      <c r="AG3591">
        <v>0</v>
      </c>
      <c r="AH3591">
        <v>0</v>
      </c>
      <c r="AI3591">
        <v>310</v>
      </c>
      <c r="AJ3591">
        <v>3021</v>
      </c>
      <c r="AK3591">
        <v>653</v>
      </c>
      <c r="AL3591">
        <v>3840</v>
      </c>
      <c r="AM3591">
        <v>1</v>
      </c>
      <c r="AN3591">
        <v>694</v>
      </c>
      <c r="AO3591">
        <v>537</v>
      </c>
      <c r="AP3591">
        <v>344</v>
      </c>
    </row>
    <row r="3592" spans="1:42">
      <c r="A3592">
        <v>15</v>
      </c>
      <c r="B3592">
        <v>83</v>
      </c>
      <c r="C3592">
        <v>2023</v>
      </c>
      <c r="D3592">
        <v>11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</v>
      </c>
      <c r="M3592">
        <v>99</v>
      </c>
      <c r="N3592">
        <v>99</v>
      </c>
      <c r="O3592">
        <v>99</v>
      </c>
      <c r="P3592">
        <v>99</v>
      </c>
      <c r="Q3592">
        <v>556</v>
      </c>
      <c r="R3592">
        <v>71771</v>
      </c>
      <c r="S3592">
        <v>71690</v>
      </c>
      <c r="T3592">
        <v>3.9029970322275007</v>
      </c>
      <c r="U3592">
        <v>60.700446366299367</v>
      </c>
      <c r="V3592">
        <v>89.742153037326347</v>
      </c>
      <c r="W3592">
        <v>82.795571209374373</v>
      </c>
      <c r="X3592">
        <v>3.1907037661450999</v>
      </c>
      <c r="Y3592">
        <v>6.3814075322901997</v>
      </c>
      <c r="AA3592">
        <v>9.2232674443376386</v>
      </c>
      <c r="AB3592">
        <v>2.4455518295669889</v>
      </c>
      <c r="AC3592">
        <v>-29.093161574021003</v>
      </c>
      <c r="AD3592">
        <v>51.501169649392203</v>
      </c>
      <c r="AE3592">
        <v>51.169630400954048</v>
      </c>
      <c r="AF3592">
        <v>1173</v>
      </c>
      <c r="AG3592">
        <v>0</v>
      </c>
      <c r="AH3592">
        <v>0</v>
      </c>
      <c r="AI3592">
        <v>458</v>
      </c>
      <c r="AJ3592">
        <v>3255</v>
      </c>
      <c r="AK3592">
        <v>1060</v>
      </c>
      <c r="AL3592">
        <v>4247</v>
      </c>
      <c r="AM3592">
        <v>5</v>
      </c>
      <c r="AN3592">
        <v>867</v>
      </c>
      <c r="AO3592">
        <v>704</v>
      </c>
      <c r="AP3592">
        <v>328</v>
      </c>
    </row>
    <row r="3593" spans="1:42">
      <c r="A3593">
        <v>15</v>
      </c>
      <c r="B3593">
        <v>84</v>
      </c>
      <c r="C3593">
        <v>2023</v>
      </c>
      <c r="D3593">
        <v>12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</v>
      </c>
      <c r="M3593">
        <v>99</v>
      </c>
      <c r="N3593">
        <v>99</v>
      </c>
      <c r="O3593">
        <v>99</v>
      </c>
      <c r="P3593">
        <v>99</v>
      </c>
      <c r="Q3593">
        <v>500</v>
      </c>
      <c r="R3593">
        <v>55527</v>
      </c>
      <c r="S3593">
        <v>55434</v>
      </c>
      <c r="T3593">
        <v>3.4304392457723276</v>
      </c>
      <c r="U3593">
        <v>60.942201536962898</v>
      </c>
      <c r="V3593">
        <v>85.493556977422543</v>
      </c>
      <c r="W3593">
        <v>78.8544773965437</v>
      </c>
      <c r="X3593">
        <v>2.5375042771984804</v>
      </c>
      <c r="Y3593">
        <v>5.0750085543969607</v>
      </c>
      <c r="AA3593">
        <v>9.4138979021018745</v>
      </c>
      <c r="AB3593">
        <v>2.3683308720720206</v>
      </c>
      <c r="AC3593">
        <v>-30.142380769589479</v>
      </c>
      <c r="AD3593">
        <v>50.278889512667746</v>
      </c>
      <c r="AE3593">
        <v>49.628518447556942</v>
      </c>
      <c r="AF3593">
        <v>803</v>
      </c>
      <c r="AG3593">
        <v>0</v>
      </c>
      <c r="AH3593">
        <v>0</v>
      </c>
      <c r="AI3593">
        <v>373</v>
      </c>
      <c r="AJ3593">
        <v>2827</v>
      </c>
      <c r="AK3593">
        <v>786</v>
      </c>
      <c r="AL3593">
        <v>3407</v>
      </c>
      <c r="AM3593">
        <v>0</v>
      </c>
      <c r="AN3593">
        <v>606</v>
      </c>
      <c r="AO3593">
        <v>524</v>
      </c>
      <c r="AP3593">
        <v>308</v>
      </c>
    </row>
    <row r="3594" spans="1:42">
      <c r="A3594">
        <v>15</v>
      </c>
      <c r="B3594">
        <v>85</v>
      </c>
      <c r="C3594">
        <v>2022</v>
      </c>
      <c r="D3594">
        <v>1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0</v>
      </c>
      <c r="M3594">
        <v>99</v>
      </c>
      <c r="N3594">
        <v>99</v>
      </c>
      <c r="O3594">
        <v>99</v>
      </c>
      <c r="P3594">
        <v>99</v>
      </c>
      <c r="Q3594">
        <v>491</v>
      </c>
      <c r="R3594">
        <v>41232</v>
      </c>
      <c r="S3594">
        <v>41095</v>
      </c>
      <c r="T3594">
        <v>16.07884652696934</v>
      </c>
      <c r="U3594">
        <v>60.847718700571839</v>
      </c>
      <c r="V3594">
        <v>93.465442556600806</v>
      </c>
      <c r="W3594">
        <v>86.170440442876142</v>
      </c>
      <c r="X3594">
        <v>1.0283275126115639</v>
      </c>
      <c r="Y3594">
        <v>2.0566550252231277</v>
      </c>
      <c r="AA3594">
        <v>9.4857570251261123</v>
      </c>
      <c r="AB3594">
        <v>2.5653499105818831</v>
      </c>
      <c r="AC3594">
        <v>-32.173093967486196</v>
      </c>
      <c r="AD3594">
        <v>31.294210510337287</v>
      </c>
      <c r="AE3594">
        <v>31.428024681133046</v>
      </c>
      <c r="AF3594">
        <v>570</v>
      </c>
      <c r="AG3594">
        <v>2</v>
      </c>
      <c r="AH3594">
        <v>0</v>
      </c>
      <c r="AI3594">
        <v>228</v>
      </c>
      <c r="AJ3594">
        <v>2474</v>
      </c>
      <c r="AK3594">
        <v>637</v>
      </c>
      <c r="AL3594">
        <v>3928</v>
      </c>
      <c r="AM3594">
        <v>0</v>
      </c>
      <c r="AN3594">
        <v>643</v>
      </c>
      <c r="AO3594">
        <v>466</v>
      </c>
      <c r="AP3594">
        <v>268</v>
      </c>
    </row>
    <row r="3595" spans="1:42">
      <c r="A3595">
        <v>15</v>
      </c>
      <c r="B3595">
        <v>86</v>
      </c>
      <c r="C3595">
        <v>2022</v>
      </c>
      <c r="D3595">
        <v>2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0</v>
      </c>
      <c r="M3595">
        <v>99</v>
      </c>
      <c r="N3595">
        <v>99</v>
      </c>
      <c r="O3595">
        <v>99</v>
      </c>
      <c r="P3595">
        <v>99</v>
      </c>
      <c r="Q3595">
        <v>445</v>
      </c>
      <c r="R3595">
        <v>35250.97</v>
      </c>
      <c r="S3595">
        <v>35132.97</v>
      </c>
      <c r="T3595">
        <v>16.072564528011565</v>
      </c>
      <c r="U3595">
        <v>60.759596470210177</v>
      </c>
      <c r="V3595">
        <v>92.779382906512325</v>
      </c>
      <c r="W3595">
        <v>85.54298142172469</v>
      </c>
      <c r="X3595">
        <v>1.0552901097473344</v>
      </c>
      <c r="Y3595">
        <v>2.1105802194946688</v>
      </c>
      <c r="AA3595">
        <v>8.868157668965706</v>
      </c>
      <c r="AB3595">
        <v>2.4752751919333562</v>
      </c>
      <c r="AC3595">
        <v>-32.749432574187182</v>
      </c>
      <c r="AD3595">
        <v>31.612676540730313</v>
      </c>
      <c r="AE3595">
        <v>31.734314249452854</v>
      </c>
      <c r="AF3595">
        <v>512.97</v>
      </c>
      <c r="AG3595">
        <v>1</v>
      </c>
      <c r="AH3595">
        <v>0</v>
      </c>
      <c r="AI3595">
        <v>164</v>
      </c>
      <c r="AJ3595">
        <v>2436</v>
      </c>
      <c r="AK3595">
        <v>838</v>
      </c>
      <c r="AL3595">
        <v>3167</v>
      </c>
      <c r="AM3595">
        <v>0</v>
      </c>
      <c r="AN3595">
        <v>513</v>
      </c>
      <c r="AO3595">
        <v>372</v>
      </c>
      <c r="AP3595">
        <v>233</v>
      </c>
    </row>
    <row r="3596" spans="1:42">
      <c r="A3596">
        <v>15</v>
      </c>
      <c r="B3596">
        <v>87</v>
      </c>
      <c r="C3596">
        <v>2022</v>
      </c>
      <c r="D3596">
        <v>3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0</v>
      </c>
      <c r="M3596">
        <v>99</v>
      </c>
      <c r="N3596">
        <v>99</v>
      </c>
      <c r="O3596">
        <v>99</v>
      </c>
      <c r="P3596">
        <v>99</v>
      </c>
      <c r="Q3596">
        <v>520</v>
      </c>
      <c r="R3596">
        <v>45210</v>
      </c>
      <c r="S3596">
        <v>44814</v>
      </c>
      <c r="T3596">
        <v>15.972793629727937</v>
      </c>
      <c r="U3596">
        <v>60.793211942696487</v>
      </c>
      <c r="V3596">
        <v>92.693187215475646</v>
      </c>
      <c r="W3596">
        <v>85.284410005801618</v>
      </c>
      <c r="X3596">
        <v>1.2475116124751162</v>
      </c>
      <c r="Y3596">
        <v>2.4950232249502324</v>
      </c>
      <c r="AA3596">
        <v>9.2066137866124347</v>
      </c>
      <c r="AB3596">
        <v>2.5657537347281765</v>
      </c>
      <c r="AC3596">
        <v>-34.773073573309006</v>
      </c>
      <c r="AD3596">
        <v>32.623049003124471</v>
      </c>
      <c r="AE3596">
        <v>32.599848678537931</v>
      </c>
      <c r="AF3596">
        <v>663</v>
      </c>
      <c r="AG3596">
        <v>1</v>
      </c>
      <c r="AH3596">
        <v>0</v>
      </c>
      <c r="AI3596">
        <v>208</v>
      </c>
      <c r="AJ3596">
        <v>3147</v>
      </c>
      <c r="AK3596">
        <v>884</v>
      </c>
      <c r="AL3596">
        <v>3783</v>
      </c>
      <c r="AM3596">
        <v>3</v>
      </c>
      <c r="AN3596">
        <v>722</v>
      </c>
      <c r="AO3596">
        <v>480</v>
      </c>
      <c r="AP3596">
        <v>272</v>
      </c>
    </row>
    <row r="3597" spans="1:42">
      <c r="A3597">
        <v>15</v>
      </c>
      <c r="B3597">
        <v>88</v>
      </c>
      <c r="C3597">
        <v>2022</v>
      </c>
      <c r="D3597">
        <v>4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0</v>
      </c>
      <c r="M3597">
        <v>99</v>
      </c>
      <c r="N3597">
        <v>99</v>
      </c>
      <c r="O3597">
        <v>99</v>
      </c>
      <c r="P3597">
        <v>99</v>
      </c>
      <c r="Q3597">
        <v>412</v>
      </c>
      <c r="R3597">
        <v>37651</v>
      </c>
      <c r="S3597">
        <v>37406</v>
      </c>
      <c r="T3597">
        <v>16.037103928182521</v>
      </c>
      <c r="U3597">
        <v>60.851601347377425</v>
      </c>
      <c r="V3597">
        <v>92.880927556132065</v>
      </c>
      <c r="W3597">
        <v>85.556832326365026</v>
      </c>
      <c r="X3597">
        <v>0.72773631510451264</v>
      </c>
      <c r="Y3597">
        <v>1.4554726302090253</v>
      </c>
      <c r="AA3597">
        <v>8.8845881600250021</v>
      </c>
      <c r="AB3597">
        <v>2.5331742111862381</v>
      </c>
      <c r="AC3597">
        <v>-31.245299718459801</v>
      </c>
      <c r="AD3597">
        <v>33.187599714409117</v>
      </c>
      <c r="AE3597">
        <v>33.151315729420595</v>
      </c>
      <c r="AF3597">
        <v>579</v>
      </c>
      <c r="AG3597">
        <v>0</v>
      </c>
      <c r="AH3597">
        <v>0</v>
      </c>
      <c r="AI3597">
        <v>137</v>
      </c>
      <c r="AJ3597">
        <v>2260</v>
      </c>
      <c r="AK3597">
        <v>630</v>
      </c>
      <c r="AL3597">
        <v>2646</v>
      </c>
      <c r="AM3597">
        <v>0</v>
      </c>
      <c r="AN3597">
        <v>649</v>
      </c>
      <c r="AO3597">
        <v>477</v>
      </c>
      <c r="AP3597">
        <v>229</v>
      </c>
    </row>
    <row r="3598" spans="1:42">
      <c r="A3598">
        <v>15</v>
      </c>
      <c r="B3598">
        <v>89</v>
      </c>
      <c r="C3598">
        <v>2022</v>
      </c>
      <c r="D3598">
        <v>5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0</v>
      </c>
      <c r="M3598">
        <v>99</v>
      </c>
      <c r="N3598">
        <v>99</v>
      </c>
      <c r="O3598">
        <v>99</v>
      </c>
      <c r="P3598">
        <v>99</v>
      </c>
      <c r="Q3598">
        <v>459</v>
      </c>
      <c r="R3598">
        <v>35508</v>
      </c>
      <c r="S3598">
        <v>35316</v>
      </c>
      <c r="T3598">
        <v>16.020023656640756</v>
      </c>
      <c r="U3598">
        <v>60.786300826820714</v>
      </c>
      <c r="V3598">
        <v>92.431379796241373</v>
      </c>
      <c r="W3598">
        <v>85.152605051534252</v>
      </c>
      <c r="X3598">
        <v>1.0223048327137547</v>
      </c>
      <c r="Y3598">
        <v>2.0446096654275094</v>
      </c>
      <c r="AA3598">
        <v>9.8463316336580444</v>
      </c>
      <c r="AB3598">
        <v>2.5601618966436597</v>
      </c>
      <c r="AC3598">
        <v>-33.555227935841394</v>
      </c>
      <c r="AD3598">
        <v>29.705355798350272</v>
      </c>
      <c r="AE3598">
        <v>29.700745597849096</v>
      </c>
      <c r="AF3598">
        <v>510</v>
      </c>
      <c r="AG3598">
        <v>0</v>
      </c>
      <c r="AH3598">
        <v>0</v>
      </c>
      <c r="AI3598">
        <v>180</v>
      </c>
      <c r="AJ3598">
        <v>2199</v>
      </c>
      <c r="AK3598">
        <v>599</v>
      </c>
      <c r="AL3598">
        <v>2823</v>
      </c>
      <c r="AM3598">
        <v>0</v>
      </c>
      <c r="AN3598">
        <v>602</v>
      </c>
      <c r="AO3598">
        <v>366</v>
      </c>
      <c r="AP3598">
        <v>249</v>
      </c>
    </row>
    <row r="3599" spans="1:42">
      <c r="A3599">
        <v>15</v>
      </c>
      <c r="B3599">
        <v>90</v>
      </c>
      <c r="C3599">
        <v>2022</v>
      </c>
      <c r="D3599">
        <v>6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0</v>
      </c>
      <c r="M3599">
        <v>99</v>
      </c>
      <c r="N3599">
        <v>99</v>
      </c>
      <c r="O3599">
        <v>99</v>
      </c>
      <c r="P3599">
        <v>99</v>
      </c>
      <c r="Q3599">
        <v>481</v>
      </c>
      <c r="R3599">
        <v>39641</v>
      </c>
      <c r="S3599">
        <v>39475</v>
      </c>
      <c r="T3599">
        <v>16.043969627405971</v>
      </c>
      <c r="U3599">
        <v>60.765547815072814</v>
      </c>
      <c r="V3599">
        <v>92.202042380457371</v>
      </c>
      <c r="W3599">
        <v>84.97769727675761</v>
      </c>
      <c r="X3599">
        <v>0.84256199389520892</v>
      </c>
      <c r="Y3599">
        <v>1.6851239877904181</v>
      </c>
      <c r="AA3599">
        <v>8.9576870723795956</v>
      </c>
      <c r="AB3599">
        <v>2.5343999095036285</v>
      </c>
      <c r="AC3599">
        <v>-31.87479951844178</v>
      </c>
      <c r="AD3599">
        <v>32.056704323987738</v>
      </c>
      <c r="AE3599">
        <v>31.907997751322135</v>
      </c>
      <c r="AF3599">
        <v>468</v>
      </c>
      <c r="AG3599">
        <v>0</v>
      </c>
      <c r="AH3599">
        <v>0</v>
      </c>
      <c r="AI3599">
        <v>146</v>
      </c>
      <c r="AJ3599">
        <v>2570</v>
      </c>
      <c r="AK3599">
        <v>573</v>
      </c>
      <c r="AL3599">
        <v>3623</v>
      </c>
      <c r="AM3599">
        <v>3</v>
      </c>
      <c r="AN3599">
        <v>574</v>
      </c>
      <c r="AO3599">
        <v>280</v>
      </c>
      <c r="AP3599">
        <v>262</v>
      </c>
    </row>
    <row r="3600" spans="1:42">
      <c r="A3600">
        <v>15</v>
      </c>
      <c r="B3600">
        <v>91</v>
      </c>
      <c r="C3600">
        <v>2022</v>
      </c>
      <c r="D3600">
        <v>7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0</v>
      </c>
      <c r="M3600">
        <v>99</v>
      </c>
      <c r="N3600">
        <v>99</v>
      </c>
      <c r="O3600">
        <v>99</v>
      </c>
      <c r="P3600">
        <v>99</v>
      </c>
      <c r="Q3600">
        <v>448</v>
      </c>
      <c r="R3600">
        <v>37580</v>
      </c>
      <c r="S3600">
        <v>37325</v>
      </c>
      <c r="T3600">
        <v>15.927248536455563</v>
      </c>
      <c r="U3600">
        <v>60.593784326858675</v>
      </c>
      <c r="V3600">
        <v>92.439103973109823</v>
      </c>
      <c r="W3600">
        <v>85.126262826523771</v>
      </c>
      <c r="X3600">
        <v>0.55348589675359239</v>
      </c>
      <c r="Y3600">
        <v>1.1069717935071848</v>
      </c>
      <c r="AA3600">
        <v>8.9729172736204088</v>
      </c>
      <c r="AB3600">
        <v>2.5709227689346297</v>
      </c>
      <c r="AC3600">
        <v>-32.288997696105795</v>
      </c>
      <c r="AD3600">
        <v>32.470449989631561</v>
      </c>
      <c r="AE3600">
        <v>32.524877048509765</v>
      </c>
      <c r="AF3600">
        <v>413</v>
      </c>
      <c r="AG3600">
        <v>0</v>
      </c>
      <c r="AH3600">
        <v>0</v>
      </c>
      <c r="AI3600">
        <v>160</v>
      </c>
      <c r="AJ3600">
        <v>3023</v>
      </c>
      <c r="AK3600">
        <v>551</v>
      </c>
      <c r="AL3600">
        <v>4676</v>
      </c>
      <c r="AM3600">
        <v>0</v>
      </c>
      <c r="AN3600">
        <v>622</v>
      </c>
      <c r="AO3600">
        <v>243</v>
      </c>
      <c r="AP3600">
        <v>246</v>
      </c>
    </row>
    <row r="3601" spans="1:42">
      <c r="A3601">
        <v>15</v>
      </c>
      <c r="B3601">
        <v>92</v>
      </c>
      <c r="C3601">
        <v>2022</v>
      </c>
      <c r="D3601">
        <v>8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0</v>
      </c>
      <c r="M3601">
        <v>99</v>
      </c>
      <c r="N3601">
        <v>99</v>
      </c>
      <c r="O3601">
        <v>99</v>
      </c>
      <c r="P3601">
        <v>99</v>
      </c>
      <c r="Q3601">
        <v>531</v>
      </c>
      <c r="R3601">
        <v>46425.88</v>
      </c>
      <c r="S3601">
        <v>46184.88</v>
      </c>
      <c r="T3601">
        <v>15.906238933973897</v>
      </c>
      <c r="U3601">
        <v>60.522856398024622</v>
      </c>
      <c r="V3601">
        <v>92.975534893529726</v>
      </c>
      <c r="W3601">
        <v>85.668861757353852</v>
      </c>
      <c r="X3601">
        <v>1.0166743204436841</v>
      </c>
      <c r="Y3601">
        <v>2.0333486408873682</v>
      </c>
      <c r="AA3601">
        <v>9.1331493653281992</v>
      </c>
      <c r="AB3601">
        <v>2.6350409163775392</v>
      </c>
      <c r="AC3601">
        <v>-34.552563058922615</v>
      </c>
      <c r="AD3601">
        <v>35.096970884543317</v>
      </c>
      <c r="AE3601">
        <v>35.196384152204153</v>
      </c>
      <c r="AF3601">
        <v>500.88</v>
      </c>
      <c r="AG3601">
        <v>0</v>
      </c>
      <c r="AH3601">
        <v>0</v>
      </c>
      <c r="AI3601">
        <v>159</v>
      </c>
      <c r="AJ3601">
        <v>3061</v>
      </c>
      <c r="AK3601">
        <v>645</v>
      </c>
      <c r="AL3601">
        <v>6168.9400000000014</v>
      </c>
      <c r="AM3601">
        <v>0</v>
      </c>
      <c r="AN3601">
        <v>685</v>
      </c>
      <c r="AO3601">
        <v>360.94</v>
      </c>
      <c r="AP3601">
        <v>264</v>
      </c>
    </row>
    <row r="3602" spans="1:42">
      <c r="A3602">
        <v>15</v>
      </c>
      <c r="B3602">
        <v>93</v>
      </c>
      <c r="C3602">
        <v>2022</v>
      </c>
      <c r="D3602">
        <v>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0</v>
      </c>
      <c r="M3602">
        <v>99</v>
      </c>
      <c r="N3602">
        <v>99</v>
      </c>
      <c r="O3602">
        <v>99</v>
      </c>
      <c r="P3602">
        <v>99</v>
      </c>
      <c r="Q3602">
        <v>621</v>
      </c>
      <c r="R3602">
        <v>41324</v>
      </c>
      <c r="S3602">
        <v>41168</v>
      </c>
      <c r="T3602">
        <v>16.015487368115377</v>
      </c>
      <c r="U3602">
        <v>60.704576369996097</v>
      </c>
      <c r="V3602">
        <v>93.204435362811836</v>
      </c>
      <c r="W3602">
        <v>85.907923630004348</v>
      </c>
      <c r="X3602">
        <v>0.78888781337721403</v>
      </c>
      <c r="Y3602">
        <v>1.5777756267544283</v>
      </c>
      <c r="AA3602">
        <v>9.4796551682614378</v>
      </c>
      <c r="AB3602">
        <v>2.6259613096066374</v>
      </c>
      <c r="AC3602">
        <v>-34.63429886545444</v>
      </c>
      <c r="AD3602">
        <v>34.676512545103627</v>
      </c>
      <c r="AE3602">
        <v>34.696564261009698</v>
      </c>
      <c r="AF3602">
        <v>466</v>
      </c>
      <c r="AG3602">
        <v>0</v>
      </c>
      <c r="AH3602">
        <v>0</v>
      </c>
      <c r="AI3602">
        <v>229</v>
      </c>
      <c r="AJ3602">
        <v>2542</v>
      </c>
      <c r="AK3602">
        <v>459</v>
      </c>
      <c r="AL3602">
        <v>6507</v>
      </c>
      <c r="AM3602">
        <v>2</v>
      </c>
      <c r="AN3602">
        <v>598</v>
      </c>
      <c r="AO3602">
        <v>338</v>
      </c>
      <c r="AP3602">
        <v>267</v>
      </c>
    </row>
    <row r="3603" spans="1:42">
      <c r="A3603">
        <v>15</v>
      </c>
      <c r="B3603">
        <v>94</v>
      </c>
      <c r="C3603">
        <v>2022</v>
      </c>
      <c r="D3603">
        <v>10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0</v>
      </c>
      <c r="M3603">
        <v>99</v>
      </c>
      <c r="N3603">
        <v>99</v>
      </c>
      <c r="O3603">
        <v>99</v>
      </c>
      <c r="P3603">
        <v>99</v>
      </c>
      <c r="Q3603">
        <v>636</v>
      </c>
      <c r="R3603">
        <v>38977</v>
      </c>
      <c r="S3603">
        <v>38854</v>
      </c>
      <c r="T3603">
        <v>15.936885855761094</v>
      </c>
      <c r="U3603">
        <v>60.504272404385667</v>
      </c>
      <c r="V3603">
        <v>93.966286324206749</v>
      </c>
      <c r="W3603">
        <v>86.638001235393986</v>
      </c>
      <c r="X3603">
        <v>1.0236806321676888</v>
      </c>
      <c r="Y3603">
        <v>2.0473612643353776</v>
      </c>
      <c r="AA3603">
        <v>9.3549441587045639</v>
      </c>
      <c r="AB3603">
        <v>2.6333816458691546</v>
      </c>
      <c r="AC3603">
        <v>-35.991614907258246</v>
      </c>
      <c r="AD3603">
        <v>33.257961022560501</v>
      </c>
      <c r="AE3603">
        <v>33.341851458224205</v>
      </c>
      <c r="AF3603">
        <v>469</v>
      </c>
      <c r="AG3603">
        <v>1</v>
      </c>
      <c r="AH3603">
        <v>0</v>
      </c>
      <c r="AI3603">
        <v>326</v>
      </c>
      <c r="AJ3603">
        <v>2161</v>
      </c>
      <c r="AK3603">
        <v>707</v>
      </c>
      <c r="AL3603">
        <v>4389</v>
      </c>
      <c r="AM3603">
        <v>1</v>
      </c>
      <c r="AN3603">
        <v>700</v>
      </c>
      <c r="AO3603">
        <v>330</v>
      </c>
      <c r="AP3603">
        <v>287</v>
      </c>
    </row>
    <row r="3604" spans="1:42">
      <c r="A3604">
        <v>15</v>
      </c>
      <c r="B3604">
        <v>95</v>
      </c>
      <c r="C3604">
        <v>2022</v>
      </c>
      <c r="D3604">
        <v>11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0</v>
      </c>
      <c r="M3604">
        <v>99</v>
      </c>
      <c r="N3604">
        <v>99</v>
      </c>
      <c r="O3604">
        <v>99</v>
      </c>
      <c r="P3604">
        <v>99</v>
      </c>
      <c r="Q3604">
        <v>637</v>
      </c>
      <c r="R3604">
        <v>45856</v>
      </c>
      <c r="S3604">
        <v>45534</v>
      </c>
      <c r="T3604">
        <v>15.953899162595947</v>
      </c>
      <c r="U3604">
        <v>60.674572846664049</v>
      </c>
      <c r="V3604">
        <v>92.794200288274823</v>
      </c>
      <c r="W3604">
        <v>85.448001493389313</v>
      </c>
      <c r="X3604">
        <v>0.63895673412421483</v>
      </c>
      <c r="Y3604">
        <v>1.2779134682484299</v>
      </c>
      <c r="AA3604">
        <v>9.6412303944845021</v>
      </c>
      <c r="AB3604">
        <v>2.5972194420889902</v>
      </c>
      <c r="AC3604">
        <v>-33.378120539633898</v>
      </c>
      <c r="AD3604">
        <v>33.326065785839909</v>
      </c>
      <c r="AE3604">
        <v>33.189743027528806</v>
      </c>
      <c r="AF3604">
        <v>589</v>
      </c>
      <c r="AG3604">
        <v>1</v>
      </c>
      <c r="AH3604">
        <v>0</v>
      </c>
      <c r="AI3604">
        <v>299</v>
      </c>
      <c r="AJ3604">
        <v>2478</v>
      </c>
      <c r="AK3604">
        <v>782</v>
      </c>
      <c r="AL3604">
        <v>4596</v>
      </c>
      <c r="AM3604">
        <v>2</v>
      </c>
      <c r="AN3604">
        <v>756</v>
      </c>
      <c r="AO3604">
        <v>380</v>
      </c>
      <c r="AP3604">
        <v>307</v>
      </c>
    </row>
    <row r="3605" spans="1:42">
      <c r="A3605">
        <v>15</v>
      </c>
      <c r="B3605">
        <v>96</v>
      </c>
      <c r="C3605">
        <v>2022</v>
      </c>
      <c r="D3605">
        <v>12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0</v>
      </c>
      <c r="M3605">
        <v>99</v>
      </c>
      <c r="N3605">
        <v>99</v>
      </c>
      <c r="O3605">
        <v>99</v>
      </c>
      <c r="P3605">
        <v>99</v>
      </c>
      <c r="Q3605">
        <v>495</v>
      </c>
      <c r="R3605">
        <v>38973</v>
      </c>
      <c r="S3605">
        <v>38831</v>
      </c>
      <c r="T3605">
        <v>16.056603289456799</v>
      </c>
      <c r="U3605">
        <v>60.768741469444507</v>
      </c>
      <c r="V3605">
        <v>89.878358069846257</v>
      </c>
      <c r="W3605">
        <v>82.848409775694606</v>
      </c>
      <c r="X3605">
        <v>0.93654581376850621</v>
      </c>
      <c r="Y3605">
        <v>1.8730916275370124</v>
      </c>
      <c r="AA3605">
        <v>9.9109576708140565</v>
      </c>
      <c r="AB3605">
        <v>2.5327872317021041</v>
      </c>
      <c r="AC3605">
        <v>-35.523134228969205</v>
      </c>
      <c r="AD3605">
        <v>35.072894168466519</v>
      </c>
      <c r="AE3605">
        <v>35.230628467048888</v>
      </c>
      <c r="AF3605">
        <v>593</v>
      </c>
      <c r="AG3605">
        <v>2</v>
      </c>
      <c r="AH3605">
        <v>0</v>
      </c>
      <c r="AI3605">
        <v>334</v>
      </c>
      <c r="AJ3605">
        <v>2193</v>
      </c>
      <c r="AK3605">
        <v>557</v>
      </c>
      <c r="AL3605">
        <v>4183</v>
      </c>
      <c r="AM3605">
        <v>4</v>
      </c>
      <c r="AN3605">
        <v>817</v>
      </c>
      <c r="AO3605">
        <v>484</v>
      </c>
      <c r="AP3605">
        <v>256</v>
      </c>
    </row>
    <row r="3606" spans="1:42">
      <c r="A3606">
        <v>15</v>
      </c>
      <c r="B3606">
        <v>97</v>
      </c>
      <c r="C3606">
        <v>2022</v>
      </c>
      <c r="D3606">
        <v>1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1</v>
      </c>
      <c r="M3606">
        <v>99</v>
      </c>
      <c r="N3606">
        <v>99</v>
      </c>
      <c r="O3606">
        <v>99</v>
      </c>
      <c r="P3606">
        <v>99</v>
      </c>
      <c r="Q3606">
        <v>96</v>
      </c>
      <c r="R3606">
        <v>6254</v>
      </c>
      <c r="S3606">
        <v>6253</v>
      </c>
      <c r="T3606">
        <v>16.313239526702908</v>
      </c>
      <c r="U3606">
        <v>61.299056452902605</v>
      </c>
      <c r="V3606">
        <v>92.199176681217025</v>
      </c>
      <c r="W3606">
        <v>85.096145849991998</v>
      </c>
      <c r="X3606">
        <v>0</v>
      </c>
      <c r="Y3606">
        <v>0</v>
      </c>
      <c r="AA3606">
        <v>8.819790936102013</v>
      </c>
      <c r="AB3606">
        <v>2.4884432847266047</v>
      </c>
      <c r="AC3606">
        <v>-23.293247063130003</v>
      </c>
      <c r="AD3606">
        <v>4.746652903852576</v>
      </c>
      <c r="AE3606">
        <v>4.7224580339654123</v>
      </c>
      <c r="AF3606">
        <v>79</v>
      </c>
      <c r="AG3606">
        <v>0</v>
      </c>
      <c r="AH3606">
        <v>0</v>
      </c>
      <c r="AI3606">
        <v>63</v>
      </c>
      <c r="AJ3606">
        <v>381</v>
      </c>
      <c r="AK3606">
        <v>102</v>
      </c>
      <c r="AL3606">
        <v>448</v>
      </c>
      <c r="AM3606">
        <v>0</v>
      </c>
      <c r="AN3606">
        <v>112</v>
      </c>
      <c r="AO3606">
        <v>74</v>
      </c>
      <c r="AP3606">
        <v>43</v>
      </c>
    </row>
    <row r="3607" spans="1:42">
      <c r="A3607">
        <v>15</v>
      </c>
      <c r="B3607">
        <v>98</v>
      </c>
      <c r="C3607">
        <v>2022</v>
      </c>
      <c r="D3607">
        <v>2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1</v>
      </c>
      <c r="M3607">
        <v>99</v>
      </c>
      <c r="N3607">
        <v>99</v>
      </c>
      <c r="O3607">
        <v>99</v>
      </c>
      <c r="P3607">
        <v>99</v>
      </c>
      <c r="Q3607">
        <v>114</v>
      </c>
      <c r="R3607">
        <v>6422</v>
      </c>
      <c r="S3607">
        <v>6421</v>
      </c>
      <c r="T3607">
        <v>16.307380878231076</v>
      </c>
      <c r="U3607">
        <v>61.350724186263825</v>
      </c>
      <c r="V3607">
        <v>92.517138459041277</v>
      </c>
      <c r="W3607">
        <v>85.388740071640015</v>
      </c>
      <c r="X3607">
        <v>0</v>
      </c>
      <c r="Y3607">
        <v>0</v>
      </c>
      <c r="AA3607">
        <v>8.8357226467572971</v>
      </c>
      <c r="AB3607">
        <v>2.6090950960923802</v>
      </c>
      <c r="AC3607">
        <v>-29.989248575758072</v>
      </c>
      <c r="AD3607">
        <v>5.759177938779275</v>
      </c>
      <c r="AE3607">
        <v>5.78939452376411</v>
      </c>
      <c r="AF3607">
        <v>107</v>
      </c>
      <c r="AG3607">
        <v>0</v>
      </c>
      <c r="AH3607">
        <v>0</v>
      </c>
      <c r="AI3607">
        <v>85</v>
      </c>
      <c r="AJ3607">
        <v>420</v>
      </c>
      <c r="AK3607">
        <v>143</v>
      </c>
      <c r="AL3607">
        <v>513</v>
      </c>
      <c r="AM3607">
        <v>0</v>
      </c>
      <c r="AN3607">
        <v>134</v>
      </c>
      <c r="AO3607">
        <v>88</v>
      </c>
      <c r="AP3607">
        <v>59</v>
      </c>
    </row>
    <row r="3608" spans="1:42">
      <c r="A3608">
        <v>15</v>
      </c>
      <c r="B3608">
        <v>99</v>
      </c>
      <c r="C3608">
        <v>2022</v>
      </c>
      <c r="D3608">
        <v>3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1</v>
      </c>
      <c r="M3608">
        <v>99</v>
      </c>
      <c r="N3608">
        <v>99</v>
      </c>
      <c r="O3608">
        <v>99</v>
      </c>
      <c r="P3608">
        <v>99</v>
      </c>
      <c r="Q3608">
        <v>133</v>
      </c>
      <c r="R3608">
        <v>9277</v>
      </c>
      <c r="S3608">
        <v>9274</v>
      </c>
      <c r="T3608">
        <v>16.220653228414363</v>
      </c>
      <c r="U3608">
        <v>61.163144274315279</v>
      </c>
      <c r="V3608">
        <v>92.917763544489119</v>
      </c>
      <c r="W3608">
        <v>85.752873625188514</v>
      </c>
      <c r="X3608">
        <v>0</v>
      </c>
      <c r="Y3608">
        <v>0</v>
      </c>
      <c r="AA3608">
        <v>8.7991175567584659</v>
      </c>
      <c r="AB3608">
        <v>2.7102979899652238</v>
      </c>
      <c r="AC3608">
        <v>-32.695067692666171</v>
      </c>
      <c r="AD3608">
        <v>6.6941832692321563</v>
      </c>
      <c r="AE3608">
        <v>6.7834089322242788</v>
      </c>
      <c r="AF3608">
        <v>176</v>
      </c>
      <c r="AG3608">
        <v>0</v>
      </c>
      <c r="AH3608">
        <v>0</v>
      </c>
      <c r="AI3608">
        <v>74</v>
      </c>
      <c r="AJ3608">
        <v>605</v>
      </c>
      <c r="AK3608">
        <v>133</v>
      </c>
      <c r="AL3608">
        <v>741</v>
      </c>
      <c r="AM3608">
        <v>0</v>
      </c>
      <c r="AN3608">
        <v>201</v>
      </c>
      <c r="AO3608">
        <v>121</v>
      </c>
      <c r="AP3608">
        <v>70</v>
      </c>
    </row>
    <row r="3609" spans="1:42">
      <c r="A3609">
        <v>15</v>
      </c>
      <c r="B3609">
        <v>100</v>
      </c>
      <c r="C3609">
        <v>2022</v>
      </c>
      <c r="D3609">
        <v>4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1</v>
      </c>
      <c r="M3609">
        <v>99</v>
      </c>
      <c r="N3609">
        <v>99</v>
      </c>
      <c r="O3609">
        <v>99</v>
      </c>
      <c r="P3609">
        <v>99</v>
      </c>
      <c r="Q3609">
        <v>129</v>
      </c>
      <c r="R3609">
        <v>7359</v>
      </c>
      <c r="S3609">
        <v>7354</v>
      </c>
      <c r="T3609">
        <v>16.098518820491915</v>
      </c>
      <c r="U3609">
        <v>61.01713353277129</v>
      </c>
      <c r="V3609">
        <v>93.337889094783137</v>
      </c>
      <c r="W3609">
        <v>86.127754963285199</v>
      </c>
      <c r="X3609">
        <v>8.1532816958825916E-2</v>
      </c>
      <c r="Y3609">
        <v>0.16306563391765183</v>
      </c>
      <c r="AA3609">
        <v>8.8629450461931185</v>
      </c>
      <c r="AB3609">
        <v>2.8733070756726562</v>
      </c>
      <c r="AC3609">
        <v>-34.969839118491649</v>
      </c>
      <c r="AD3609">
        <v>6.4866151310280404</v>
      </c>
      <c r="AE3609">
        <v>6.5610229324929383</v>
      </c>
      <c r="AF3609">
        <v>109</v>
      </c>
      <c r="AG3609">
        <v>0</v>
      </c>
      <c r="AH3609">
        <v>0</v>
      </c>
      <c r="AI3609">
        <v>66</v>
      </c>
      <c r="AJ3609">
        <v>437</v>
      </c>
      <c r="AK3609">
        <v>98</v>
      </c>
      <c r="AL3609">
        <v>597</v>
      </c>
      <c r="AM3609">
        <v>0</v>
      </c>
      <c r="AN3609">
        <v>230</v>
      </c>
      <c r="AO3609">
        <v>88</v>
      </c>
      <c r="AP3609">
        <v>65</v>
      </c>
    </row>
    <row r="3610" spans="1:42">
      <c r="A3610">
        <v>15</v>
      </c>
      <c r="B3610">
        <v>101</v>
      </c>
      <c r="C3610">
        <v>2022</v>
      </c>
      <c r="D3610">
        <v>5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1</v>
      </c>
      <c r="M3610">
        <v>99</v>
      </c>
      <c r="N3610">
        <v>99</v>
      </c>
      <c r="O3610">
        <v>99</v>
      </c>
      <c r="P3610">
        <v>99</v>
      </c>
      <c r="Q3610">
        <v>143</v>
      </c>
      <c r="R3610">
        <v>9748</v>
      </c>
      <c r="S3610">
        <v>9744</v>
      </c>
      <c r="T3610">
        <v>16.209171112022975</v>
      </c>
      <c r="U3610">
        <v>61.263033661740558</v>
      </c>
      <c r="V3610">
        <v>92.146821023399781</v>
      </c>
      <c r="W3610">
        <v>85.037199302134226</v>
      </c>
      <c r="X3610">
        <v>1.0258514567090682E-2</v>
      </c>
      <c r="Y3610">
        <v>2.0517029134181363E-2</v>
      </c>
      <c r="AA3610">
        <v>8.6098362529547252</v>
      </c>
      <c r="AB3610">
        <v>2.8193204515256638</v>
      </c>
      <c r="AC3610">
        <v>-24.814620686915958</v>
      </c>
      <c r="AD3610">
        <v>8.1550019241387393</v>
      </c>
      <c r="AE3610">
        <v>8.1835950032010665</v>
      </c>
      <c r="AF3610">
        <v>160</v>
      </c>
      <c r="AG3610">
        <v>0</v>
      </c>
      <c r="AH3610">
        <v>0</v>
      </c>
      <c r="AI3610">
        <v>120</v>
      </c>
      <c r="AJ3610">
        <v>660</v>
      </c>
      <c r="AK3610">
        <v>113</v>
      </c>
      <c r="AL3610">
        <v>635</v>
      </c>
      <c r="AM3610">
        <v>1</v>
      </c>
      <c r="AN3610">
        <v>353</v>
      </c>
      <c r="AO3610">
        <v>109</v>
      </c>
      <c r="AP3610">
        <v>70</v>
      </c>
    </row>
    <row r="3611" spans="1:42">
      <c r="A3611">
        <v>15</v>
      </c>
      <c r="B3611">
        <v>102</v>
      </c>
      <c r="C3611">
        <v>2022</v>
      </c>
      <c r="D3611">
        <v>6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1</v>
      </c>
      <c r="M3611">
        <v>99</v>
      </c>
      <c r="N3611">
        <v>99</v>
      </c>
      <c r="O3611">
        <v>99</v>
      </c>
      <c r="P3611">
        <v>99</v>
      </c>
      <c r="Q3611">
        <v>146</v>
      </c>
      <c r="R3611">
        <v>8644</v>
      </c>
      <c r="S3611">
        <v>8637</v>
      </c>
      <c r="T3611">
        <v>16.142179546506249</v>
      </c>
      <c r="U3611">
        <v>61.052564547875406</v>
      </c>
      <c r="V3611">
        <v>92.574741114188811</v>
      </c>
      <c r="W3611">
        <v>85.42053953919195</v>
      </c>
      <c r="X3611">
        <v>0</v>
      </c>
      <c r="Y3611">
        <v>0</v>
      </c>
      <c r="AA3611">
        <v>8.8632187468117412</v>
      </c>
      <c r="AB3611">
        <v>2.7723668218658375</v>
      </c>
      <c r="AC3611">
        <v>-29.823244494385907</v>
      </c>
      <c r="AD3611">
        <v>6.9901907665434777</v>
      </c>
      <c r="AE3611">
        <v>7.0177466491007987</v>
      </c>
      <c r="AF3611">
        <v>153</v>
      </c>
      <c r="AG3611">
        <v>0</v>
      </c>
      <c r="AH3611">
        <v>0</v>
      </c>
      <c r="AI3611">
        <v>55</v>
      </c>
      <c r="AJ3611">
        <v>648</v>
      </c>
      <c r="AK3611">
        <v>133</v>
      </c>
      <c r="AL3611">
        <v>722</v>
      </c>
      <c r="AM3611">
        <v>0</v>
      </c>
      <c r="AN3611">
        <v>227</v>
      </c>
      <c r="AO3611">
        <v>116</v>
      </c>
      <c r="AP3611">
        <v>76</v>
      </c>
    </row>
    <row r="3612" spans="1:42">
      <c r="A3612">
        <v>15</v>
      </c>
      <c r="B3612">
        <v>103</v>
      </c>
      <c r="C3612">
        <v>2022</v>
      </c>
      <c r="D3612">
        <v>7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1</v>
      </c>
      <c r="M3612">
        <v>99</v>
      </c>
      <c r="N3612">
        <v>99</v>
      </c>
      <c r="O3612">
        <v>99</v>
      </c>
      <c r="P3612">
        <v>99</v>
      </c>
      <c r="Q3612">
        <v>111</v>
      </c>
      <c r="R3612">
        <v>6867</v>
      </c>
      <c r="S3612">
        <v>6861</v>
      </c>
      <c r="T3612">
        <v>16.025775447793798</v>
      </c>
      <c r="U3612">
        <v>60.741728610989647</v>
      </c>
      <c r="V3612">
        <v>92.664427812262588</v>
      </c>
      <c r="W3612">
        <v>85.500670456201618</v>
      </c>
      <c r="X3612">
        <v>0</v>
      </c>
      <c r="Y3612">
        <v>0</v>
      </c>
      <c r="AA3612">
        <v>8.9290940924140614</v>
      </c>
      <c r="AB3612">
        <v>2.737943269630545</v>
      </c>
      <c r="AC3612">
        <v>-26.288885228600879</v>
      </c>
      <c r="AD3612">
        <v>5.9333310292389605</v>
      </c>
      <c r="AE3612">
        <v>6.0049475592058164</v>
      </c>
      <c r="AF3612">
        <v>111</v>
      </c>
      <c r="AG3612">
        <v>0</v>
      </c>
      <c r="AH3612">
        <v>0</v>
      </c>
      <c r="AI3612">
        <v>62</v>
      </c>
      <c r="AJ3612">
        <v>567</v>
      </c>
      <c r="AK3612">
        <v>159</v>
      </c>
      <c r="AL3612">
        <v>1004</v>
      </c>
      <c r="AM3612">
        <v>0</v>
      </c>
      <c r="AN3612">
        <v>178</v>
      </c>
      <c r="AO3612">
        <v>82</v>
      </c>
      <c r="AP3612">
        <v>54</v>
      </c>
    </row>
    <row r="3613" spans="1:42">
      <c r="A3613">
        <v>15</v>
      </c>
      <c r="B3613">
        <v>104</v>
      </c>
      <c r="C3613">
        <v>2022</v>
      </c>
      <c r="D3613">
        <v>8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1</v>
      </c>
      <c r="M3613">
        <v>99</v>
      </c>
      <c r="N3613">
        <v>99</v>
      </c>
      <c r="O3613">
        <v>99</v>
      </c>
      <c r="P3613">
        <v>99</v>
      </c>
      <c r="Q3613">
        <v>136</v>
      </c>
      <c r="R3613">
        <v>10345</v>
      </c>
      <c r="S3613">
        <v>10342</v>
      </c>
      <c r="T3613">
        <v>16.207443209279845</v>
      </c>
      <c r="U3613">
        <v>61.093018758460651</v>
      </c>
      <c r="V3613">
        <v>92.086701965059831</v>
      </c>
      <c r="W3613">
        <v>84.986627344807616</v>
      </c>
      <c r="X3613">
        <v>0</v>
      </c>
      <c r="Y3613">
        <v>0</v>
      </c>
      <c r="AA3613">
        <v>8.8137571379669684</v>
      </c>
      <c r="AB3613">
        <v>2.6842564406509695</v>
      </c>
      <c r="AC3613">
        <v>-35.132535652917845</v>
      </c>
      <c r="AD3613">
        <v>7.8205984205490706</v>
      </c>
      <c r="AE3613">
        <v>7.8186245926148814</v>
      </c>
      <c r="AF3613">
        <v>176</v>
      </c>
      <c r="AG3613">
        <v>0</v>
      </c>
      <c r="AH3613">
        <v>0</v>
      </c>
      <c r="AI3613">
        <v>124</v>
      </c>
      <c r="AJ3613">
        <v>750</v>
      </c>
      <c r="AK3613">
        <v>93</v>
      </c>
      <c r="AL3613">
        <v>1432</v>
      </c>
      <c r="AM3613">
        <v>0</v>
      </c>
      <c r="AN3613">
        <v>158</v>
      </c>
      <c r="AO3613">
        <v>87</v>
      </c>
      <c r="AP3613">
        <v>68</v>
      </c>
    </row>
    <row r="3614" spans="1:42">
      <c r="A3614">
        <v>15</v>
      </c>
      <c r="B3614">
        <v>105</v>
      </c>
      <c r="C3614">
        <v>2022</v>
      </c>
      <c r="D3614">
        <v>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1</v>
      </c>
      <c r="M3614">
        <v>99</v>
      </c>
      <c r="N3614">
        <v>99</v>
      </c>
      <c r="O3614">
        <v>99</v>
      </c>
      <c r="P3614">
        <v>99</v>
      </c>
      <c r="Q3614">
        <v>115</v>
      </c>
      <c r="R3614">
        <v>6071</v>
      </c>
      <c r="S3614">
        <v>6060</v>
      </c>
      <c r="T3614">
        <v>16.13704496788009</v>
      </c>
      <c r="U3614">
        <v>60.969801980198014</v>
      </c>
      <c r="V3614">
        <v>93.869806807332964</v>
      </c>
      <c r="W3614">
        <v>86.580214521452021</v>
      </c>
      <c r="X3614">
        <v>0</v>
      </c>
      <c r="Y3614">
        <v>0</v>
      </c>
      <c r="AA3614">
        <v>8.5014490875168303</v>
      </c>
      <c r="AB3614">
        <v>2.6548875708009043</v>
      </c>
      <c r="AC3614">
        <v>-31.843480150439639</v>
      </c>
      <c r="AD3614">
        <v>5.0944029537635309</v>
      </c>
      <c r="AE3614">
        <v>5.1473625971986499</v>
      </c>
      <c r="AF3614">
        <v>99</v>
      </c>
      <c r="AG3614">
        <v>0</v>
      </c>
      <c r="AH3614">
        <v>0</v>
      </c>
      <c r="AI3614">
        <v>34</v>
      </c>
      <c r="AJ3614">
        <v>347</v>
      </c>
      <c r="AK3614">
        <v>86</v>
      </c>
      <c r="AL3614">
        <v>1063</v>
      </c>
      <c r="AM3614">
        <v>0</v>
      </c>
      <c r="AN3614">
        <v>148</v>
      </c>
      <c r="AO3614">
        <v>49</v>
      </c>
      <c r="AP3614">
        <v>60</v>
      </c>
    </row>
    <row r="3615" spans="1:42">
      <c r="A3615">
        <v>15</v>
      </c>
      <c r="B3615">
        <v>106</v>
      </c>
      <c r="C3615">
        <v>2022</v>
      </c>
      <c r="D3615">
        <v>10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1</v>
      </c>
      <c r="M3615">
        <v>99</v>
      </c>
      <c r="N3615">
        <v>99</v>
      </c>
      <c r="O3615">
        <v>99</v>
      </c>
      <c r="P3615">
        <v>99</v>
      </c>
      <c r="Q3615">
        <v>116</v>
      </c>
      <c r="R3615">
        <v>7220</v>
      </c>
      <c r="S3615">
        <v>7209</v>
      </c>
      <c r="T3615">
        <v>16.114819944598342</v>
      </c>
      <c r="U3615">
        <v>60.949368844499922</v>
      </c>
      <c r="V3615">
        <v>92.91189371898362</v>
      </c>
      <c r="W3615">
        <v>85.705742821472938</v>
      </c>
      <c r="X3615">
        <v>0</v>
      </c>
      <c r="Y3615">
        <v>0</v>
      </c>
      <c r="AA3615">
        <v>8.5078836437689347</v>
      </c>
      <c r="AB3615">
        <v>2.692202939824015</v>
      </c>
      <c r="AC3615">
        <v>-32.351155551228473</v>
      </c>
      <c r="AD3615">
        <v>6.1606198163759851</v>
      </c>
      <c r="AE3615">
        <v>6.1197051892822758</v>
      </c>
      <c r="AF3615">
        <v>102</v>
      </c>
      <c r="AG3615">
        <v>0</v>
      </c>
      <c r="AH3615">
        <v>0</v>
      </c>
      <c r="AI3615">
        <v>54</v>
      </c>
      <c r="AJ3615">
        <v>487</v>
      </c>
      <c r="AK3615">
        <v>114</v>
      </c>
      <c r="AL3615">
        <v>1113</v>
      </c>
      <c r="AM3615">
        <v>0</v>
      </c>
      <c r="AN3615">
        <v>174</v>
      </c>
      <c r="AO3615">
        <v>95</v>
      </c>
      <c r="AP3615">
        <v>60</v>
      </c>
    </row>
    <row r="3616" spans="1:42">
      <c r="A3616">
        <v>15</v>
      </c>
      <c r="B3616">
        <v>107</v>
      </c>
      <c r="C3616">
        <v>2022</v>
      </c>
      <c r="D3616">
        <v>11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1</v>
      </c>
      <c r="M3616">
        <v>99</v>
      </c>
      <c r="N3616">
        <v>99</v>
      </c>
      <c r="O3616">
        <v>99</v>
      </c>
      <c r="P3616">
        <v>99</v>
      </c>
      <c r="Q3616">
        <v>133</v>
      </c>
      <c r="R3616">
        <v>8469</v>
      </c>
      <c r="S3616">
        <v>8451</v>
      </c>
      <c r="T3616">
        <v>15.93340417995041</v>
      </c>
      <c r="U3616">
        <v>60.621228257010991</v>
      </c>
      <c r="V3616">
        <v>94.536511734909908</v>
      </c>
      <c r="W3616">
        <v>87.18468820257965</v>
      </c>
      <c r="X3616">
        <v>1.1807769512339118E-2</v>
      </c>
      <c r="Y3616">
        <v>2.3615539024678237E-2</v>
      </c>
      <c r="AA3616">
        <v>9.5315348826132809</v>
      </c>
      <c r="AB3616">
        <v>2.8415862941712402</v>
      </c>
      <c r="AC3616">
        <v>-31.5354477866242</v>
      </c>
      <c r="AD3616">
        <v>6.1548859721798284</v>
      </c>
      <c r="AE3616">
        <v>6.2851333649058452</v>
      </c>
      <c r="AF3616">
        <v>160</v>
      </c>
      <c r="AG3616">
        <v>0</v>
      </c>
      <c r="AH3616">
        <v>0</v>
      </c>
      <c r="AI3616">
        <v>85</v>
      </c>
      <c r="AJ3616">
        <v>468</v>
      </c>
      <c r="AK3616">
        <v>109</v>
      </c>
      <c r="AL3616">
        <v>893</v>
      </c>
      <c r="AM3616">
        <v>0</v>
      </c>
      <c r="AN3616">
        <v>206</v>
      </c>
      <c r="AO3616">
        <v>127</v>
      </c>
      <c r="AP3616">
        <v>70</v>
      </c>
    </row>
    <row r="3617" spans="1:42">
      <c r="A3617">
        <v>15</v>
      </c>
      <c r="B3617">
        <v>108</v>
      </c>
      <c r="C3617">
        <v>2022</v>
      </c>
      <c r="D3617">
        <v>12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1</v>
      </c>
      <c r="M3617">
        <v>99</v>
      </c>
      <c r="N3617">
        <v>99</v>
      </c>
      <c r="O3617">
        <v>99</v>
      </c>
      <c r="P3617">
        <v>99</v>
      </c>
      <c r="Q3617">
        <v>123</v>
      </c>
      <c r="R3617">
        <v>6720</v>
      </c>
      <c r="S3617">
        <v>6718</v>
      </c>
      <c r="T3617">
        <v>16.14494047619047</v>
      </c>
      <c r="U3617">
        <v>60.958618636498969</v>
      </c>
      <c r="V3617">
        <v>91.623271126518262</v>
      </c>
      <c r="W3617">
        <v>84.557502232807437</v>
      </c>
      <c r="X3617">
        <v>1.4880952380952389E-2</v>
      </c>
      <c r="Y3617">
        <v>2.9761904761904778E-2</v>
      </c>
      <c r="AA3617">
        <v>9.539468293729394</v>
      </c>
      <c r="AB3617">
        <v>2.6490825921581025</v>
      </c>
      <c r="AC3617">
        <v>-31.513973167239158</v>
      </c>
      <c r="AD3617">
        <v>6.0475161987041011</v>
      </c>
      <c r="AE3617">
        <v>6.2208507798002612</v>
      </c>
      <c r="AF3617">
        <v>116</v>
      </c>
      <c r="AG3617">
        <v>0</v>
      </c>
      <c r="AH3617">
        <v>0</v>
      </c>
      <c r="AI3617">
        <v>45</v>
      </c>
      <c r="AJ3617">
        <v>451</v>
      </c>
      <c r="AK3617">
        <v>102</v>
      </c>
      <c r="AL3617">
        <v>692</v>
      </c>
      <c r="AM3617">
        <v>0</v>
      </c>
      <c r="AN3617">
        <v>155</v>
      </c>
      <c r="AO3617">
        <v>71</v>
      </c>
      <c r="AP3617">
        <v>62</v>
      </c>
    </row>
    <row r="3618" spans="1:42">
      <c r="A3618">
        <v>15</v>
      </c>
      <c r="B3618">
        <v>109</v>
      </c>
      <c r="C3618">
        <v>2022</v>
      </c>
      <c r="D3618">
        <v>1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3</v>
      </c>
      <c r="M3618">
        <v>99</v>
      </c>
      <c r="N3618">
        <v>99</v>
      </c>
      <c r="O3618">
        <v>99</v>
      </c>
      <c r="P3618">
        <v>99</v>
      </c>
      <c r="Q3618">
        <v>121</v>
      </c>
      <c r="R3618">
        <v>8551</v>
      </c>
      <c r="S3618">
        <v>8549</v>
      </c>
      <c r="T3618">
        <v>16.134019412934158</v>
      </c>
      <c r="U3618">
        <v>60.834951456310655</v>
      </c>
      <c r="V3618">
        <v>93.657061003377763</v>
      </c>
      <c r="W3618">
        <v>86.436834717510436</v>
      </c>
      <c r="X3618">
        <v>2.3389077300900483E-2</v>
      </c>
      <c r="Y3618">
        <v>4.6778154601800966E-2</v>
      </c>
      <c r="AA3618">
        <v>9.3032972969351331</v>
      </c>
      <c r="AB3618">
        <v>2.4631122666726295</v>
      </c>
      <c r="AC3618">
        <v>-31.058931974092872</v>
      </c>
      <c r="AD3618">
        <v>6.4900270196423682</v>
      </c>
      <c r="AE3618">
        <v>6.5581894751680654</v>
      </c>
      <c r="AF3618">
        <v>77</v>
      </c>
      <c r="AG3618">
        <v>0</v>
      </c>
      <c r="AH3618">
        <v>0</v>
      </c>
      <c r="AI3618">
        <v>47</v>
      </c>
      <c r="AJ3618">
        <v>230</v>
      </c>
      <c r="AK3618">
        <v>105</v>
      </c>
      <c r="AL3618">
        <v>453</v>
      </c>
      <c r="AM3618">
        <v>0</v>
      </c>
      <c r="AN3618">
        <v>232</v>
      </c>
      <c r="AO3618">
        <v>100</v>
      </c>
      <c r="AP3618">
        <v>60</v>
      </c>
    </row>
    <row r="3619" spans="1:42">
      <c r="A3619">
        <v>15</v>
      </c>
      <c r="B3619">
        <v>110</v>
      </c>
      <c r="C3619">
        <v>2022</v>
      </c>
      <c r="D3619">
        <v>2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3</v>
      </c>
      <c r="M3619">
        <v>99</v>
      </c>
      <c r="N3619">
        <v>99</v>
      </c>
      <c r="O3619">
        <v>99</v>
      </c>
      <c r="P3619">
        <v>99</v>
      </c>
      <c r="Q3619">
        <v>112</v>
      </c>
      <c r="R3619">
        <v>6470</v>
      </c>
      <c r="S3619">
        <v>6469</v>
      </c>
      <c r="T3619">
        <v>16.11916537867079</v>
      </c>
      <c r="U3619">
        <v>60.762405317668886</v>
      </c>
      <c r="V3619">
        <v>93.248222584014755</v>
      </c>
      <c r="W3619">
        <v>86.063054567939261</v>
      </c>
      <c r="X3619">
        <v>0.46367851622874806</v>
      </c>
      <c r="Y3619">
        <v>0.92735703245749612</v>
      </c>
      <c r="AA3619">
        <v>9.4067373398058809</v>
      </c>
      <c r="AB3619">
        <v>2.5049592787691206</v>
      </c>
      <c r="AC3619">
        <v>-36.521528641130175</v>
      </c>
      <c r="AD3619">
        <v>5.8022238031613043</v>
      </c>
      <c r="AE3619">
        <v>5.8787335675258863</v>
      </c>
      <c r="AF3619">
        <v>84</v>
      </c>
      <c r="AG3619">
        <v>0</v>
      </c>
      <c r="AH3619">
        <v>0</v>
      </c>
      <c r="AI3619">
        <v>64</v>
      </c>
      <c r="AJ3619">
        <v>264</v>
      </c>
      <c r="AK3619">
        <v>63</v>
      </c>
      <c r="AL3619">
        <v>353</v>
      </c>
      <c r="AM3619">
        <v>1</v>
      </c>
      <c r="AN3619">
        <v>281</v>
      </c>
      <c r="AO3619">
        <v>77</v>
      </c>
      <c r="AP3619">
        <v>49</v>
      </c>
    </row>
    <row r="3620" spans="1:42">
      <c r="A3620">
        <v>15</v>
      </c>
      <c r="B3620">
        <v>111</v>
      </c>
      <c r="C3620">
        <v>2022</v>
      </c>
      <c r="D3620">
        <v>3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3</v>
      </c>
      <c r="M3620">
        <v>99</v>
      </c>
      <c r="N3620">
        <v>99</v>
      </c>
      <c r="O3620">
        <v>99</v>
      </c>
      <c r="P3620">
        <v>99</v>
      </c>
      <c r="Q3620">
        <v>120</v>
      </c>
      <c r="R3620">
        <v>7661</v>
      </c>
      <c r="S3620">
        <v>7658</v>
      </c>
      <c r="T3620">
        <v>16.140451638167345</v>
      </c>
      <c r="U3620">
        <v>60.866936536954817</v>
      </c>
      <c r="V3620">
        <v>92.917001375430075</v>
      </c>
      <c r="W3620">
        <v>85.74984330112305</v>
      </c>
      <c r="X3620">
        <v>7.8318757342383485E-2</v>
      </c>
      <c r="Y3620">
        <v>0.15663751468476697</v>
      </c>
      <c r="AA3620">
        <v>9.2795252027228248</v>
      </c>
      <c r="AB3620">
        <v>2.5411065098661516</v>
      </c>
      <c r="AC3620">
        <v>-36.386679781845849</v>
      </c>
      <c r="AD3620">
        <v>5.5280950765966965</v>
      </c>
      <c r="AE3620">
        <v>5.6011979614327911</v>
      </c>
      <c r="AF3620">
        <v>123</v>
      </c>
      <c r="AG3620">
        <v>0</v>
      </c>
      <c r="AH3620">
        <v>0</v>
      </c>
      <c r="AI3620">
        <v>48</v>
      </c>
      <c r="AJ3620">
        <v>252</v>
      </c>
      <c r="AK3620">
        <v>50</v>
      </c>
      <c r="AL3620">
        <v>277</v>
      </c>
      <c r="AM3620">
        <v>0</v>
      </c>
      <c r="AN3620">
        <v>204</v>
      </c>
      <c r="AO3620">
        <v>120</v>
      </c>
      <c r="AP3620">
        <v>65</v>
      </c>
    </row>
    <row r="3621" spans="1:42">
      <c r="A3621">
        <v>15</v>
      </c>
      <c r="B3621">
        <v>112</v>
      </c>
      <c r="C3621">
        <v>2022</v>
      </c>
      <c r="D3621">
        <v>4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3</v>
      </c>
      <c r="M3621">
        <v>99</v>
      </c>
      <c r="N3621">
        <v>99</v>
      </c>
      <c r="O3621">
        <v>99</v>
      </c>
      <c r="P3621">
        <v>99</v>
      </c>
      <c r="Q3621">
        <v>91</v>
      </c>
      <c r="R3621">
        <v>4598</v>
      </c>
      <c r="S3621">
        <v>4598</v>
      </c>
      <c r="T3621">
        <v>16.038277511961724</v>
      </c>
      <c r="U3621">
        <v>60.62962157459765</v>
      </c>
      <c r="V3621">
        <v>96.864315682969249</v>
      </c>
      <c r="W3621">
        <v>89.405763375380758</v>
      </c>
      <c r="X3621">
        <v>0</v>
      </c>
      <c r="Y3621">
        <v>0</v>
      </c>
      <c r="AA3621">
        <v>9.4865775610238376</v>
      </c>
      <c r="AB3621">
        <v>2.6825781723218154</v>
      </c>
      <c r="AC3621">
        <v>-32.660530417758942</v>
      </c>
      <c r="AD3621">
        <v>4.0529224585496566</v>
      </c>
      <c r="AE3621">
        <v>4.2583297234337296</v>
      </c>
      <c r="AF3621">
        <v>72</v>
      </c>
      <c r="AG3621">
        <v>0</v>
      </c>
      <c r="AH3621">
        <v>0</v>
      </c>
      <c r="AI3621">
        <v>24</v>
      </c>
      <c r="AJ3621">
        <v>200</v>
      </c>
      <c r="AK3621">
        <v>41</v>
      </c>
      <c r="AL3621">
        <v>187</v>
      </c>
      <c r="AM3621">
        <v>0</v>
      </c>
      <c r="AN3621">
        <v>139</v>
      </c>
      <c r="AO3621">
        <v>77</v>
      </c>
      <c r="AP3621">
        <v>51</v>
      </c>
    </row>
    <row r="3622" spans="1:42">
      <c r="A3622">
        <v>15</v>
      </c>
      <c r="B3622">
        <v>113</v>
      </c>
      <c r="C3622">
        <v>2022</v>
      </c>
      <c r="D3622">
        <v>5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3</v>
      </c>
      <c r="M3622">
        <v>99</v>
      </c>
      <c r="N3622">
        <v>99</v>
      </c>
      <c r="O3622">
        <v>99</v>
      </c>
      <c r="P3622">
        <v>99</v>
      </c>
      <c r="Q3622">
        <v>97</v>
      </c>
      <c r="R3622">
        <v>5097</v>
      </c>
      <c r="S3622">
        <v>5096</v>
      </c>
      <c r="T3622">
        <v>16.171473415734745</v>
      </c>
      <c r="U3622">
        <v>60.920722135007857</v>
      </c>
      <c r="V3622">
        <v>92.926515134764557</v>
      </c>
      <c r="W3622">
        <v>85.765208006279437</v>
      </c>
      <c r="X3622">
        <v>0.33352952717284678</v>
      </c>
      <c r="Y3622">
        <v>0.66705905434569357</v>
      </c>
      <c r="AA3622">
        <v>8.3126785267780328</v>
      </c>
      <c r="AB3622">
        <v>2.4703886740058256</v>
      </c>
      <c r="AC3622">
        <v>-23.01457458086254</v>
      </c>
      <c r="AD3622">
        <v>4.2640587615239189</v>
      </c>
      <c r="AE3622">
        <v>4.3165668336730558</v>
      </c>
      <c r="AF3622">
        <v>71</v>
      </c>
      <c r="AG3622">
        <v>0</v>
      </c>
      <c r="AH3622">
        <v>0</v>
      </c>
      <c r="AI3622">
        <v>36</v>
      </c>
      <c r="AJ3622">
        <v>137</v>
      </c>
      <c r="AK3622">
        <v>22</v>
      </c>
      <c r="AL3622">
        <v>155</v>
      </c>
      <c r="AM3622">
        <v>0</v>
      </c>
      <c r="AN3622">
        <v>118</v>
      </c>
      <c r="AO3622">
        <v>55</v>
      </c>
      <c r="AP3622">
        <v>42</v>
      </c>
    </row>
    <row r="3623" spans="1:42">
      <c r="A3623">
        <v>15</v>
      </c>
      <c r="B3623">
        <v>114</v>
      </c>
      <c r="C3623">
        <v>2022</v>
      </c>
      <c r="D3623">
        <v>6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3</v>
      </c>
      <c r="M3623">
        <v>99</v>
      </c>
      <c r="N3623">
        <v>99</v>
      </c>
      <c r="O3623">
        <v>99</v>
      </c>
      <c r="P3623">
        <v>99</v>
      </c>
      <c r="Q3623">
        <v>117</v>
      </c>
      <c r="R3623">
        <v>5934</v>
      </c>
      <c r="S3623">
        <v>5931</v>
      </c>
      <c r="T3623">
        <v>15.95601617795753</v>
      </c>
      <c r="U3623">
        <v>60.420839656044521</v>
      </c>
      <c r="V3623">
        <v>94.269399648869253</v>
      </c>
      <c r="W3623">
        <v>86.990777271960937</v>
      </c>
      <c r="X3623">
        <v>0</v>
      </c>
      <c r="Y3623">
        <v>0</v>
      </c>
      <c r="AA3623">
        <v>8.9701547663846597</v>
      </c>
      <c r="AB3623">
        <v>2.5160950192235978</v>
      </c>
      <c r="AC3623">
        <v>-32.01492432530079</v>
      </c>
      <c r="AD3623">
        <v>4.7986802416322307</v>
      </c>
      <c r="AE3623">
        <v>4.9076500967424259</v>
      </c>
      <c r="AF3623">
        <v>83</v>
      </c>
      <c r="AG3623">
        <v>0</v>
      </c>
      <c r="AH3623">
        <v>0</v>
      </c>
      <c r="AI3623">
        <v>26</v>
      </c>
      <c r="AJ3623">
        <v>278</v>
      </c>
      <c r="AK3623">
        <v>62</v>
      </c>
      <c r="AL3623">
        <v>220</v>
      </c>
      <c r="AM3623">
        <v>0</v>
      </c>
      <c r="AN3623">
        <v>114</v>
      </c>
      <c r="AO3623">
        <v>42</v>
      </c>
      <c r="AP3623">
        <v>58</v>
      </c>
    </row>
    <row r="3624" spans="1:42">
      <c r="A3624">
        <v>15</v>
      </c>
      <c r="B3624">
        <v>115</v>
      </c>
      <c r="C3624">
        <v>2022</v>
      </c>
      <c r="D3624">
        <v>7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3</v>
      </c>
      <c r="M3624">
        <v>99</v>
      </c>
      <c r="N3624">
        <v>99</v>
      </c>
      <c r="O3624">
        <v>99</v>
      </c>
      <c r="P3624">
        <v>99</v>
      </c>
      <c r="Q3624">
        <v>88</v>
      </c>
      <c r="R3624">
        <v>5292</v>
      </c>
      <c r="S3624">
        <v>5292</v>
      </c>
      <c r="T3624">
        <v>16.208049886621311</v>
      </c>
      <c r="U3624">
        <v>60.989040060468632</v>
      </c>
      <c r="V3624">
        <v>92.077700226593763</v>
      </c>
      <c r="W3624">
        <v>84.987717309145935</v>
      </c>
      <c r="X3624">
        <v>1.3794406651549509</v>
      </c>
      <c r="Y3624">
        <v>2.7588813303099018</v>
      </c>
      <c r="AA3624">
        <v>8.5661802894614407</v>
      </c>
      <c r="AB3624">
        <v>2.472958984340222</v>
      </c>
      <c r="AC3624">
        <v>-33.20030338818907</v>
      </c>
      <c r="AD3624">
        <v>4.5724752885878202</v>
      </c>
      <c r="AE3624">
        <v>4.6039254186663854</v>
      </c>
      <c r="AF3624">
        <v>105</v>
      </c>
      <c r="AG3624">
        <v>0</v>
      </c>
      <c r="AH3624">
        <v>0</v>
      </c>
      <c r="AI3624">
        <v>50</v>
      </c>
      <c r="AJ3624">
        <v>241</v>
      </c>
      <c r="AK3624">
        <v>33</v>
      </c>
      <c r="AL3624">
        <v>176</v>
      </c>
      <c r="AM3624">
        <v>0</v>
      </c>
      <c r="AN3624">
        <v>132</v>
      </c>
      <c r="AO3624">
        <v>67</v>
      </c>
      <c r="AP3624">
        <v>46</v>
      </c>
    </row>
    <row r="3625" spans="1:42">
      <c r="A3625">
        <v>15</v>
      </c>
      <c r="B3625">
        <v>116</v>
      </c>
      <c r="C3625">
        <v>2022</v>
      </c>
      <c r="D3625">
        <v>8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3</v>
      </c>
      <c r="M3625">
        <v>99</v>
      </c>
      <c r="N3625">
        <v>99</v>
      </c>
      <c r="O3625">
        <v>99</v>
      </c>
      <c r="P3625">
        <v>99</v>
      </c>
      <c r="Q3625">
        <v>79</v>
      </c>
      <c r="R3625">
        <v>4246</v>
      </c>
      <c r="S3625">
        <v>4244</v>
      </c>
      <c r="T3625">
        <v>16.125765426283564</v>
      </c>
      <c r="U3625">
        <v>60.801602262016978</v>
      </c>
      <c r="V3625">
        <v>94.974435899818303</v>
      </c>
      <c r="W3625">
        <v>87.643638077285559</v>
      </c>
      <c r="X3625">
        <v>4.7103155911446079E-2</v>
      </c>
      <c r="Y3625">
        <v>9.4206311822892158E-2</v>
      </c>
      <c r="AA3625">
        <v>8.4615382276042777</v>
      </c>
      <c r="AB3625">
        <v>2.4413453430494525</v>
      </c>
      <c r="AC3625">
        <v>-26.326454037315045</v>
      </c>
      <c r="AD3625">
        <v>3.2098850549687143</v>
      </c>
      <c r="AE3625">
        <v>3.3088037170797153</v>
      </c>
      <c r="AF3625">
        <v>65</v>
      </c>
      <c r="AG3625">
        <v>0</v>
      </c>
      <c r="AH3625">
        <v>0</v>
      </c>
      <c r="AI3625">
        <v>15</v>
      </c>
      <c r="AJ3625">
        <v>162</v>
      </c>
      <c r="AK3625">
        <v>34</v>
      </c>
      <c r="AL3625">
        <v>343</v>
      </c>
      <c r="AM3625">
        <v>0</v>
      </c>
      <c r="AN3625">
        <v>115</v>
      </c>
      <c r="AO3625">
        <v>50</v>
      </c>
      <c r="AP3625">
        <v>35</v>
      </c>
    </row>
    <row r="3626" spans="1:42">
      <c r="A3626">
        <v>15</v>
      </c>
      <c r="B3626">
        <v>117</v>
      </c>
      <c r="C3626">
        <v>2022</v>
      </c>
      <c r="D3626">
        <v>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3</v>
      </c>
      <c r="M3626">
        <v>99</v>
      </c>
      <c r="N3626">
        <v>99</v>
      </c>
      <c r="O3626">
        <v>99</v>
      </c>
      <c r="P3626">
        <v>99</v>
      </c>
      <c r="Q3626">
        <v>106</v>
      </c>
      <c r="R3626">
        <v>6341</v>
      </c>
      <c r="S3626">
        <v>6340</v>
      </c>
      <c r="T3626">
        <v>16.004731114966095</v>
      </c>
      <c r="U3626">
        <v>60.446214511041021</v>
      </c>
      <c r="V3626">
        <v>94.020065552255375</v>
      </c>
      <c r="W3626">
        <v>86.775630914826422</v>
      </c>
      <c r="X3626">
        <v>0</v>
      </c>
      <c r="Y3626">
        <v>0</v>
      </c>
      <c r="AA3626">
        <v>8.0138230830471588</v>
      </c>
      <c r="AB3626">
        <v>2.4214687498844456</v>
      </c>
      <c r="AC3626">
        <v>-24.408987613842676</v>
      </c>
      <c r="AD3626">
        <v>5.3209700427960049</v>
      </c>
      <c r="AE3626">
        <v>5.3973492180572302</v>
      </c>
      <c r="AF3626">
        <v>80</v>
      </c>
      <c r="AG3626">
        <v>0</v>
      </c>
      <c r="AH3626">
        <v>0</v>
      </c>
      <c r="AI3626">
        <v>24</v>
      </c>
      <c r="AJ3626">
        <v>307</v>
      </c>
      <c r="AK3626">
        <v>52</v>
      </c>
      <c r="AL3626">
        <v>697</v>
      </c>
      <c r="AM3626">
        <v>0</v>
      </c>
      <c r="AN3626">
        <v>129</v>
      </c>
      <c r="AO3626">
        <v>52</v>
      </c>
      <c r="AP3626">
        <v>54</v>
      </c>
    </row>
    <row r="3627" spans="1:42">
      <c r="A3627">
        <v>15</v>
      </c>
      <c r="B3627">
        <v>118</v>
      </c>
      <c r="C3627">
        <v>2022</v>
      </c>
      <c r="D3627">
        <v>10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3</v>
      </c>
      <c r="M3627">
        <v>99</v>
      </c>
      <c r="N3627">
        <v>99</v>
      </c>
      <c r="O3627">
        <v>99</v>
      </c>
      <c r="P3627">
        <v>99</v>
      </c>
      <c r="Q3627">
        <v>70</v>
      </c>
      <c r="R3627">
        <v>1740</v>
      </c>
      <c r="S3627">
        <v>1739</v>
      </c>
      <c r="T3627">
        <v>16.055747126436781</v>
      </c>
      <c r="U3627">
        <v>60.541115583668748</v>
      </c>
      <c r="V3627">
        <v>92.58860990955705</v>
      </c>
      <c r="W3627">
        <v>85.436917768832629</v>
      </c>
      <c r="X3627">
        <v>0.1149425287356322</v>
      </c>
      <c r="Y3627">
        <v>0.22988505747126439</v>
      </c>
      <c r="AA3627">
        <v>7.9989163253687332</v>
      </c>
      <c r="AB3627">
        <v>2.303310395599075</v>
      </c>
      <c r="AC3627">
        <v>-32.262674992825659</v>
      </c>
      <c r="AD3627">
        <v>1.4846923103177587</v>
      </c>
      <c r="AE3627">
        <v>1.4716031419083837</v>
      </c>
      <c r="AF3627">
        <v>8</v>
      </c>
      <c r="AG3627">
        <v>0</v>
      </c>
      <c r="AH3627">
        <v>0</v>
      </c>
      <c r="AI3627">
        <v>2</v>
      </c>
      <c r="AJ3627">
        <v>98</v>
      </c>
      <c r="AK3627">
        <v>33</v>
      </c>
      <c r="AL3627">
        <v>295</v>
      </c>
      <c r="AM3627">
        <v>0</v>
      </c>
      <c r="AN3627">
        <v>23</v>
      </c>
      <c r="AO3627">
        <v>3</v>
      </c>
      <c r="AP3627">
        <v>38</v>
      </c>
    </row>
    <row r="3628" spans="1:42">
      <c r="A3628">
        <v>15</v>
      </c>
      <c r="B3628">
        <v>119</v>
      </c>
      <c r="C3628">
        <v>2022</v>
      </c>
      <c r="D3628">
        <v>11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3</v>
      </c>
      <c r="M3628">
        <v>99</v>
      </c>
      <c r="N3628">
        <v>99</v>
      </c>
      <c r="O3628">
        <v>99</v>
      </c>
      <c r="P3628">
        <v>99</v>
      </c>
      <c r="Q3628">
        <v>81</v>
      </c>
      <c r="R3628">
        <v>2007</v>
      </c>
      <c r="S3628">
        <v>2005</v>
      </c>
      <c r="T3628">
        <v>16.122072745391129</v>
      </c>
      <c r="U3628">
        <v>60.689775561097264</v>
      </c>
      <c r="V3628">
        <v>92.243983756751177</v>
      </c>
      <c r="W3628">
        <v>85.102443890274301</v>
      </c>
      <c r="X3628">
        <v>4.9825610363726958E-2</v>
      </c>
      <c r="Y3628">
        <v>9.9651220727453915E-2</v>
      </c>
      <c r="AA3628">
        <v>9.0681217422704385</v>
      </c>
      <c r="AB3628">
        <v>2.3244381402463352</v>
      </c>
      <c r="AC3628">
        <v>-31.943093740202823</v>
      </c>
      <c r="AD3628">
        <v>1.4585967819299701</v>
      </c>
      <c r="AE3628">
        <v>1.455534775086502</v>
      </c>
      <c r="AF3628">
        <v>21</v>
      </c>
      <c r="AG3628">
        <v>0</v>
      </c>
      <c r="AH3628">
        <v>0</v>
      </c>
      <c r="AI3628">
        <v>2</v>
      </c>
      <c r="AJ3628">
        <v>110</v>
      </c>
      <c r="AK3628">
        <v>57</v>
      </c>
      <c r="AL3628">
        <v>245</v>
      </c>
      <c r="AM3628">
        <v>0</v>
      </c>
      <c r="AN3628">
        <v>15</v>
      </c>
      <c r="AO3628">
        <v>9</v>
      </c>
      <c r="AP3628">
        <v>48</v>
      </c>
    </row>
    <row r="3629" spans="1:42">
      <c r="A3629">
        <v>15</v>
      </c>
      <c r="B3629">
        <v>120</v>
      </c>
      <c r="C3629">
        <v>2022</v>
      </c>
      <c r="D3629">
        <v>12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3</v>
      </c>
      <c r="M3629">
        <v>99</v>
      </c>
      <c r="N3629">
        <v>99</v>
      </c>
      <c r="O3629">
        <v>99</v>
      </c>
      <c r="P3629">
        <v>99</v>
      </c>
      <c r="Q3629">
        <v>60</v>
      </c>
      <c r="R3629">
        <v>1330</v>
      </c>
      <c r="S3629">
        <v>1329</v>
      </c>
      <c r="T3629">
        <v>16.357894736842098</v>
      </c>
      <c r="U3629">
        <v>61.089541008276889</v>
      </c>
      <c r="V3629">
        <v>86.638346022188443</v>
      </c>
      <c r="W3629">
        <v>79.937547027840381</v>
      </c>
      <c r="X3629">
        <v>0</v>
      </c>
      <c r="Y3629">
        <v>0</v>
      </c>
      <c r="AA3629">
        <v>9.5914809047834169</v>
      </c>
      <c r="AB3629">
        <v>2.2102341853890186</v>
      </c>
      <c r="AC3629">
        <v>-35.412288780567899</v>
      </c>
      <c r="AD3629">
        <v>1.1969042476601872</v>
      </c>
      <c r="AE3629">
        <v>1.1634117267635478</v>
      </c>
      <c r="AF3629">
        <v>13</v>
      </c>
      <c r="AG3629">
        <v>0</v>
      </c>
      <c r="AH3629">
        <v>0</v>
      </c>
      <c r="AI3629">
        <v>2</v>
      </c>
      <c r="AJ3629">
        <v>54</v>
      </c>
      <c r="AK3629">
        <v>11</v>
      </c>
      <c r="AL3629">
        <v>141</v>
      </c>
      <c r="AM3629">
        <v>1</v>
      </c>
      <c r="AN3629">
        <v>8</v>
      </c>
      <c r="AO3629">
        <v>7</v>
      </c>
      <c r="AP3629">
        <v>31</v>
      </c>
    </row>
    <row r="3630" spans="1:42">
      <c r="A3630">
        <v>15</v>
      </c>
      <c r="B3630">
        <v>121</v>
      </c>
      <c r="C3630">
        <v>2022</v>
      </c>
      <c r="D3630">
        <v>1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6</v>
      </c>
      <c r="M3630">
        <v>99</v>
      </c>
      <c r="N3630">
        <v>99</v>
      </c>
      <c r="O3630">
        <v>99</v>
      </c>
      <c r="P3630">
        <v>99</v>
      </c>
      <c r="Q3630">
        <v>124</v>
      </c>
      <c r="R3630">
        <v>11818</v>
      </c>
      <c r="S3630">
        <v>11810</v>
      </c>
      <c r="T3630">
        <v>15.999238449822309</v>
      </c>
      <c r="U3630">
        <v>60.463844199830653</v>
      </c>
      <c r="V3630">
        <v>93.242436446333883</v>
      </c>
      <c r="W3630">
        <v>86.040099068585803</v>
      </c>
      <c r="X3630">
        <v>2.5385005923168044E-2</v>
      </c>
      <c r="Y3630">
        <v>5.0770011846336088E-2</v>
      </c>
      <c r="AA3630">
        <v>8.6569354818957276</v>
      </c>
      <c r="AB3630">
        <v>2.3783717359974319</v>
      </c>
      <c r="AC3630">
        <v>-32.727292751671193</v>
      </c>
      <c r="AD3630">
        <v>8.9696104921218005</v>
      </c>
      <c r="AE3630">
        <v>9.0182150503573286</v>
      </c>
      <c r="AF3630">
        <v>214</v>
      </c>
      <c r="AG3630">
        <v>0</v>
      </c>
      <c r="AH3630">
        <v>0</v>
      </c>
      <c r="AI3630">
        <v>81</v>
      </c>
      <c r="AJ3630">
        <v>253</v>
      </c>
      <c r="AK3630">
        <v>49</v>
      </c>
      <c r="AL3630">
        <v>503</v>
      </c>
      <c r="AM3630">
        <v>0</v>
      </c>
      <c r="AN3630">
        <v>48</v>
      </c>
      <c r="AO3630">
        <v>104</v>
      </c>
      <c r="AP3630">
        <v>76</v>
      </c>
    </row>
    <row r="3631" spans="1:42">
      <c r="A3631">
        <v>15</v>
      </c>
      <c r="B3631">
        <v>122</v>
      </c>
      <c r="C3631">
        <v>2022</v>
      </c>
      <c r="D3631">
        <v>2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6</v>
      </c>
      <c r="M3631">
        <v>99</v>
      </c>
      <c r="N3631">
        <v>99</v>
      </c>
      <c r="O3631">
        <v>99</v>
      </c>
      <c r="P3631">
        <v>99</v>
      </c>
      <c r="Q3631">
        <v>25</v>
      </c>
      <c r="R3631">
        <v>2873</v>
      </c>
      <c r="S3631">
        <v>2873</v>
      </c>
      <c r="T3631">
        <v>16.541594152453879</v>
      </c>
      <c r="U3631">
        <v>61.758440654368258</v>
      </c>
      <c r="V3631">
        <v>92.901067547484189</v>
      </c>
      <c r="W3631">
        <v>85.747685346327856</v>
      </c>
      <c r="X3631">
        <v>0</v>
      </c>
      <c r="Y3631">
        <v>0</v>
      </c>
      <c r="AA3631">
        <v>7.7710778483424932</v>
      </c>
      <c r="AB3631">
        <v>2.2395954129462705</v>
      </c>
      <c r="AC3631">
        <v>-26.397012831033678</v>
      </c>
      <c r="AD3631">
        <v>2.5764743410328328</v>
      </c>
      <c r="AE3631">
        <v>2.6012847936073462</v>
      </c>
      <c r="AF3631">
        <v>65</v>
      </c>
      <c r="AG3631">
        <v>0</v>
      </c>
      <c r="AH3631">
        <v>0</v>
      </c>
      <c r="AI3631">
        <v>19</v>
      </c>
      <c r="AJ3631">
        <v>83</v>
      </c>
      <c r="AK3631">
        <v>9</v>
      </c>
      <c r="AL3631">
        <v>98</v>
      </c>
      <c r="AM3631">
        <v>0</v>
      </c>
      <c r="AN3631">
        <v>33</v>
      </c>
      <c r="AO3631">
        <v>47</v>
      </c>
      <c r="AP3631">
        <v>10</v>
      </c>
    </row>
    <row r="3632" spans="1:42">
      <c r="A3632">
        <v>15</v>
      </c>
      <c r="B3632">
        <v>123</v>
      </c>
      <c r="C3632">
        <v>2022</v>
      </c>
      <c r="D3632">
        <v>3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6</v>
      </c>
      <c r="M3632">
        <v>99</v>
      </c>
      <c r="N3632">
        <v>99</v>
      </c>
      <c r="O3632">
        <v>99</v>
      </c>
      <c r="P3632">
        <v>99</v>
      </c>
      <c r="Q3632">
        <v>28</v>
      </c>
      <c r="R3632">
        <v>4003</v>
      </c>
      <c r="S3632">
        <v>4002</v>
      </c>
      <c r="T3632">
        <v>16.325006245316015</v>
      </c>
      <c r="U3632">
        <v>61.264617691154406</v>
      </c>
      <c r="V3632">
        <v>90.602261166275028</v>
      </c>
      <c r="W3632">
        <v>83.616066966516726</v>
      </c>
      <c r="X3632">
        <v>4.9962528103922065E-2</v>
      </c>
      <c r="Y3632">
        <v>9.9925056207844129E-2</v>
      </c>
      <c r="AA3632">
        <v>9.4906055353072514</v>
      </c>
      <c r="AB3632">
        <v>2.450039003915359</v>
      </c>
      <c r="AC3632">
        <v>-34.888822811388536</v>
      </c>
      <c r="AD3632">
        <v>2.8885216801483593</v>
      </c>
      <c r="AE3632">
        <v>2.8542962382168322</v>
      </c>
      <c r="AF3632">
        <v>63</v>
      </c>
      <c r="AG3632">
        <v>0</v>
      </c>
      <c r="AH3632">
        <v>0</v>
      </c>
      <c r="AI3632">
        <v>23</v>
      </c>
      <c r="AJ3632">
        <v>84</v>
      </c>
      <c r="AK3632">
        <v>11</v>
      </c>
      <c r="AL3632">
        <v>158</v>
      </c>
      <c r="AM3632">
        <v>0</v>
      </c>
      <c r="AN3632">
        <v>38</v>
      </c>
      <c r="AO3632">
        <v>94</v>
      </c>
      <c r="AP3632">
        <v>14</v>
      </c>
    </row>
    <row r="3633" spans="1:42">
      <c r="A3633">
        <v>15</v>
      </c>
      <c r="B3633">
        <v>124</v>
      </c>
      <c r="C3633">
        <v>2022</v>
      </c>
      <c r="D3633">
        <v>4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6</v>
      </c>
      <c r="M3633">
        <v>99</v>
      </c>
      <c r="N3633">
        <v>99</v>
      </c>
      <c r="O3633">
        <v>99</v>
      </c>
      <c r="P3633">
        <v>99</v>
      </c>
      <c r="Q3633">
        <v>19</v>
      </c>
      <c r="R3633">
        <v>3273</v>
      </c>
      <c r="S3633">
        <v>3273</v>
      </c>
      <c r="T3633">
        <v>16.67827681026581</v>
      </c>
      <c r="U3633">
        <v>62.163764130766872</v>
      </c>
      <c r="V3633">
        <v>88.557980707578693</v>
      </c>
      <c r="W3633">
        <v>81.739016193095182</v>
      </c>
      <c r="X3633">
        <v>0</v>
      </c>
      <c r="Y3633">
        <v>0</v>
      </c>
      <c r="AA3633">
        <v>8.390408656252303</v>
      </c>
      <c r="AB3633">
        <v>2.1412268817415141</v>
      </c>
      <c r="AC3633">
        <v>-22.224960811680376</v>
      </c>
      <c r="AD3633">
        <v>2.8849967826953078</v>
      </c>
      <c r="AE3633">
        <v>2.7712787706947393</v>
      </c>
      <c r="AF3633">
        <v>51</v>
      </c>
      <c r="AG3633">
        <v>0</v>
      </c>
      <c r="AH3633">
        <v>0</v>
      </c>
      <c r="AI3633">
        <v>26</v>
      </c>
      <c r="AJ3633">
        <v>47</v>
      </c>
      <c r="AK3633">
        <v>10</v>
      </c>
      <c r="AL3633">
        <v>49</v>
      </c>
      <c r="AM3633">
        <v>0</v>
      </c>
      <c r="AN3633">
        <v>28</v>
      </c>
      <c r="AO3633">
        <v>51</v>
      </c>
      <c r="AP3633">
        <v>6</v>
      </c>
    </row>
    <row r="3634" spans="1:42">
      <c r="A3634">
        <v>15</v>
      </c>
      <c r="B3634">
        <v>125</v>
      </c>
      <c r="C3634">
        <v>2022</v>
      </c>
      <c r="D3634">
        <v>5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6</v>
      </c>
      <c r="M3634">
        <v>99</v>
      </c>
      <c r="N3634">
        <v>99</v>
      </c>
      <c r="O3634">
        <v>99</v>
      </c>
      <c r="P3634">
        <v>99</v>
      </c>
      <c r="Q3634">
        <v>23</v>
      </c>
      <c r="R3634">
        <v>2984</v>
      </c>
      <c r="S3634">
        <v>2984</v>
      </c>
      <c r="T3634">
        <v>16.521447721179626</v>
      </c>
      <c r="U3634">
        <v>61.606568364611249</v>
      </c>
      <c r="V3634">
        <v>89.830994629355857</v>
      </c>
      <c r="W3634">
        <v>82.914008042895375</v>
      </c>
      <c r="X3634">
        <v>0</v>
      </c>
      <c r="Y3634">
        <v>0</v>
      </c>
      <c r="AA3634">
        <v>8.05538457584945</v>
      </c>
      <c r="AB3634">
        <v>2.2186232884976955</v>
      </c>
      <c r="AC3634">
        <v>-29.602776381824071</v>
      </c>
      <c r="AD3634">
        <v>2.496360868037546</v>
      </c>
      <c r="AE3634">
        <v>2.4435691474043044</v>
      </c>
      <c r="AF3634">
        <v>54</v>
      </c>
      <c r="AG3634">
        <v>0</v>
      </c>
      <c r="AH3634">
        <v>0</v>
      </c>
      <c r="AI3634">
        <v>16</v>
      </c>
      <c r="AJ3634">
        <v>55</v>
      </c>
      <c r="AK3634">
        <v>25</v>
      </c>
      <c r="AL3634">
        <v>68</v>
      </c>
      <c r="AM3634">
        <v>0</v>
      </c>
      <c r="AN3634">
        <v>40</v>
      </c>
      <c r="AO3634">
        <v>75</v>
      </c>
      <c r="AP3634">
        <v>9</v>
      </c>
    </row>
    <row r="3635" spans="1:42">
      <c r="A3635">
        <v>15</v>
      </c>
      <c r="B3635">
        <v>126</v>
      </c>
      <c r="C3635">
        <v>2022</v>
      </c>
      <c r="D3635">
        <v>6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6</v>
      </c>
      <c r="M3635">
        <v>99</v>
      </c>
      <c r="N3635">
        <v>99</v>
      </c>
      <c r="O3635">
        <v>99</v>
      </c>
      <c r="P3635">
        <v>99</v>
      </c>
      <c r="Q3635">
        <v>25</v>
      </c>
      <c r="R3635">
        <v>3485</v>
      </c>
      <c r="S3635">
        <v>3485</v>
      </c>
      <c r="T3635">
        <v>16.275179340028696</v>
      </c>
      <c r="U3635">
        <v>61.08464849354376</v>
      </c>
      <c r="V3635">
        <v>92.572315029122009</v>
      </c>
      <c r="W3635">
        <v>85.444246771879506</v>
      </c>
      <c r="X3635">
        <v>0</v>
      </c>
      <c r="Y3635">
        <v>0</v>
      </c>
      <c r="AA3635">
        <v>8.2108273890369503</v>
      </c>
      <c r="AB3635">
        <v>2.3772009325802954</v>
      </c>
      <c r="AC3635">
        <v>-27.757024587005176</v>
      </c>
      <c r="AD3635">
        <v>2.8182340145076377</v>
      </c>
      <c r="AE3635">
        <v>2.8324226832870676</v>
      </c>
      <c r="AF3635">
        <v>72</v>
      </c>
      <c r="AG3635">
        <v>0</v>
      </c>
      <c r="AH3635">
        <v>0</v>
      </c>
      <c r="AI3635">
        <v>25</v>
      </c>
      <c r="AJ3635">
        <v>83</v>
      </c>
      <c r="AK3635">
        <v>4</v>
      </c>
      <c r="AL3635">
        <v>123</v>
      </c>
      <c r="AM3635">
        <v>0</v>
      </c>
      <c r="AN3635">
        <v>36</v>
      </c>
      <c r="AO3635">
        <v>80</v>
      </c>
      <c r="AP3635">
        <v>8</v>
      </c>
    </row>
    <row r="3636" spans="1:42">
      <c r="A3636">
        <v>15</v>
      </c>
      <c r="B3636">
        <v>127</v>
      </c>
      <c r="C3636">
        <v>2022</v>
      </c>
      <c r="D3636">
        <v>7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6</v>
      </c>
      <c r="M3636">
        <v>99</v>
      </c>
      <c r="N3636">
        <v>99</v>
      </c>
      <c r="O3636">
        <v>99</v>
      </c>
      <c r="P3636">
        <v>99</v>
      </c>
      <c r="Q3636">
        <v>28</v>
      </c>
      <c r="R3636">
        <v>3896</v>
      </c>
      <c r="S3636">
        <v>3894</v>
      </c>
      <c r="T3636">
        <v>16.278234086242296</v>
      </c>
      <c r="U3636">
        <v>61.145095017976381</v>
      </c>
      <c r="V3636">
        <v>88.750646186788572</v>
      </c>
      <c r="W3636">
        <v>81.8987673343605</v>
      </c>
      <c r="X3636">
        <v>0.4363449691991787</v>
      </c>
      <c r="Y3636">
        <v>0.8726899383983574</v>
      </c>
      <c r="AA3636">
        <v>9.1681405279610892</v>
      </c>
      <c r="AB3636">
        <v>2.297640720398098</v>
      </c>
      <c r="AC3636">
        <v>-30.748483253715992</v>
      </c>
      <c r="AD3636">
        <v>3.3662818829059238</v>
      </c>
      <c r="AE3636">
        <v>3.2645670424641997</v>
      </c>
      <c r="AF3636">
        <v>78</v>
      </c>
      <c r="AG3636">
        <v>0</v>
      </c>
      <c r="AH3636">
        <v>0</v>
      </c>
      <c r="AI3636">
        <v>27</v>
      </c>
      <c r="AJ3636">
        <v>175</v>
      </c>
      <c r="AK3636">
        <v>28</v>
      </c>
      <c r="AL3636">
        <v>174</v>
      </c>
      <c r="AM3636">
        <v>0</v>
      </c>
      <c r="AN3636">
        <v>57</v>
      </c>
      <c r="AO3636">
        <v>56</v>
      </c>
      <c r="AP3636">
        <v>14</v>
      </c>
    </row>
    <row r="3637" spans="1:42">
      <c r="A3637">
        <v>15</v>
      </c>
      <c r="B3637">
        <v>128</v>
      </c>
      <c r="C3637">
        <v>2022</v>
      </c>
      <c r="D3637">
        <v>8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6</v>
      </c>
      <c r="M3637">
        <v>99</v>
      </c>
      <c r="N3637">
        <v>99</v>
      </c>
      <c r="O3637">
        <v>99</v>
      </c>
      <c r="P3637">
        <v>99</v>
      </c>
      <c r="Q3637">
        <v>23</v>
      </c>
      <c r="R3637">
        <v>2996</v>
      </c>
      <c r="S3637">
        <v>2991</v>
      </c>
      <c r="T3637">
        <v>16.082443257676903</v>
      </c>
      <c r="U3637">
        <v>60.73754597124708</v>
      </c>
      <c r="V3637">
        <v>92.229740865789921</v>
      </c>
      <c r="W3637">
        <v>85.073186225342624</v>
      </c>
      <c r="X3637">
        <v>3.3377837116154871E-2</v>
      </c>
      <c r="Y3637">
        <v>6.6755674232309742E-2</v>
      </c>
      <c r="AA3637">
        <v>7.8861340237974193</v>
      </c>
      <c r="AB3637">
        <v>2.4612662100119609</v>
      </c>
      <c r="AC3637">
        <v>-27.185713573374528</v>
      </c>
      <c r="AD3637">
        <v>2.2649118287061398</v>
      </c>
      <c r="AE3637">
        <v>2.2635200439656074</v>
      </c>
      <c r="AF3637">
        <v>46</v>
      </c>
      <c r="AG3637">
        <v>0</v>
      </c>
      <c r="AH3637">
        <v>0</v>
      </c>
      <c r="AI3637">
        <v>24</v>
      </c>
      <c r="AJ3637">
        <v>48</v>
      </c>
      <c r="AK3637">
        <v>6</v>
      </c>
      <c r="AL3637">
        <v>71</v>
      </c>
      <c r="AM3637">
        <v>0</v>
      </c>
      <c r="AN3637">
        <v>26</v>
      </c>
      <c r="AO3637">
        <v>51</v>
      </c>
      <c r="AP3637">
        <v>9</v>
      </c>
    </row>
    <row r="3638" spans="1:42">
      <c r="A3638">
        <v>15</v>
      </c>
      <c r="B3638">
        <v>129</v>
      </c>
      <c r="C3638">
        <v>2022</v>
      </c>
      <c r="D3638">
        <v>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6</v>
      </c>
      <c r="M3638">
        <v>99</v>
      </c>
      <c r="N3638">
        <v>99</v>
      </c>
      <c r="O3638">
        <v>99</v>
      </c>
      <c r="P3638">
        <v>99</v>
      </c>
      <c r="Q3638">
        <v>16</v>
      </c>
      <c r="R3638">
        <v>2650</v>
      </c>
      <c r="S3638">
        <v>2646</v>
      </c>
      <c r="T3638">
        <v>15.87622641509434</v>
      </c>
      <c r="U3638">
        <v>60.377928949357518</v>
      </c>
      <c r="V3638">
        <v>92.138914070503546</v>
      </c>
      <c r="W3638">
        <v>84.991269841269855</v>
      </c>
      <c r="X3638">
        <v>0</v>
      </c>
      <c r="Y3638">
        <v>0</v>
      </c>
      <c r="AA3638">
        <v>9.3905475932865379</v>
      </c>
      <c r="AB3638">
        <v>2.6913589681574344</v>
      </c>
      <c r="AC3638">
        <v>-40.949666260547353</v>
      </c>
      <c r="AD3638">
        <v>2.2237140219853995</v>
      </c>
      <c r="AE3638">
        <v>2.2062648130150295</v>
      </c>
      <c r="AF3638">
        <v>40</v>
      </c>
      <c r="AG3638">
        <v>0</v>
      </c>
      <c r="AH3638">
        <v>0</v>
      </c>
      <c r="AI3638">
        <v>13</v>
      </c>
      <c r="AJ3638">
        <v>49</v>
      </c>
      <c r="AK3638">
        <v>7</v>
      </c>
      <c r="AL3638">
        <v>117</v>
      </c>
      <c r="AM3638">
        <v>0</v>
      </c>
      <c r="AN3638">
        <v>39</v>
      </c>
      <c r="AO3638">
        <v>41</v>
      </c>
      <c r="AP3638">
        <v>7</v>
      </c>
    </row>
    <row r="3639" spans="1:42">
      <c r="A3639">
        <v>15</v>
      </c>
      <c r="B3639">
        <v>130</v>
      </c>
      <c r="C3639">
        <v>2022</v>
      </c>
      <c r="D3639">
        <v>10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6</v>
      </c>
      <c r="M3639">
        <v>99</v>
      </c>
      <c r="N3639">
        <v>99</v>
      </c>
      <c r="O3639">
        <v>99</v>
      </c>
      <c r="P3639">
        <v>99</v>
      </c>
      <c r="Q3639">
        <v>49</v>
      </c>
      <c r="R3639">
        <v>7010</v>
      </c>
      <c r="S3639">
        <v>7006</v>
      </c>
      <c r="T3639">
        <v>16.2002853067047</v>
      </c>
      <c r="U3639">
        <v>60.956894090779286</v>
      </c>
      <c r="V3639">
        <v>93.091109957136325</v>
      </c>
      <c r="W3639">
        <v>85.902640593776866</v>
      </c>
      <c r="X3639">
        <v>0</v>
      </c>
      <c r="Y3639">
        <v>0</v>
      </c>
      <c r="AA3639">
        <v>8.8164045733849559</v>
      </c>
      <c r="AB3639">
        <v>2.4455527463426594</v>
      </c>
      <c r="AC3639">
        <v>-31.641395052446796</v>
      </c>
      <c r="AD3639">
        <v>5.9814328134066006</v>
      </c>
      <c r="AE3639">
        <v>5.9610422369538956</v>
      </c>
      <c r="AF3639">
        <v>96</v>
      </c>
      <c r="AG3639">
        <v>0</v>
      </c>
      <c r="AH3639">
        <v>0</v>
      </c>
      <c r="AI3639">
        <v>42</v>
      </c>
      <c r="AJ3639">
        <v>148</v>
      </c>
      <c r="AK3639">
        <v>31</v>
      </c>
      <c r="AL3639">
        <v>370</v>
      </c>
      <c r="AM3639">
        <v>0</v>
      </c>
      <c r="AN3639">
        <v>130</v>
      </c>
      <c r="AO3639">
        <v>110</v>
      </c>
      <c r="AP3639">
        <v>27</v>
      </c>
    </row>
    <row r="3640" spans="1:42">
      <c r="A3640">
        <v>15</v>
      </c>
      <c r="B3640">
        <v>131</v>
      </c>
      <c r="C3640">
        <v>2022</v>
      </c>
      <c r="D3640">
        <v>11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6</v>
      </c>
      <c r="M3640">
        <v>99</v>
      </c>
      <c r="N3640">
        <v>99</v>
      </c>
      <c r="O3640">
        <v>99</v>
      </c>
      <c r="P3640">
        <v>99</v>
      </c>
      <c r="Q3640">
        <v>60</v>
      </c>
      <c r="R3640">
        <v>8024</v>
      </c>
      <c r="S3640">
        <v>8019</v>
      </c>
      <c r="T3640">
        <v>16.188933200398804</v>
      </c>
      <c r="U3640">
        <v>60.997755331088655</v>
      </c>
      <c r="V3640">
        <v>93.868962622223052</v>
      </c>
      <c r="W3640">
        <v>86.619017333832147</v>
      </c>
      <c r="X3640">
        <v>0</v>
      </c>
      <c r="Y3640">
        <v>0</v>
      </c>
      <c r="AA3640">
        <v>9.7561382435717796</v>
      </c>
      <c r="AB3640">
        <v>2.4980840543567</v>
      </c>
      <c r="AC3640">
        <v>-31.879677098329655</v>
      </c>
      <c r="AD3640">
        <v>5.8314801087225101</v>
      </c>
      <c r="AE3640">
        <v>5.9251540062735426</v>
      </c>
      <c r="AF3640">
        <v>130</v>
      </c>
      <c r="AG3640">
        <v>0</v>
      </c>
      <c r="AH3640">
        <v>0</v>
      </c>
      <c r="AI3640">
        <v>57</v>
      </c>
      <c r="AJ3640">
        <v>176</v>
      </c>
      <c r="AK3640">
        <v>36</v>
      </c>
      <c r="AL3640">
        <v>248</v>
      </c>
      <c r="AM3640">
        <v>0</v>
      </c>
      <c r="AN3640">
        <v>182</v>
      </c>
      <c r="AO3640">
        <v>118</v>
      </c>
      <c r="AP3640">
        <v>28</v>
      </c>
    </row>
    <row r="3641" spans="1:42">
      <c r="A3641">
        <v>15</v>
      </c>
      <c r="B3641">
        <v>132</v>
      </c>
      <c r="C3641">
        <v>2022</v>
      </c>
      <c r="D3641">
        <v>12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6</v>
      </c>
      <c r="M3641">
        <v>99</v>
      </c>
      <c r="N3641">
        <v>99</v>
      </c>
      <c r="O3641">
        <v>99</v>
      </c>
      <c r="P3641">
        <v>99</v>
      </c>
      <c r="Q3641">
        <v>44</v>
      </c>
      <c r="R3641">
        <v>5163</v>
      </c>
      <c r="S3641">
        <v>5163</v>
      </c>
      <c r="T3641">
        <v>16.131319000581055</v>
      </c>
      <c r="U3641">
        <v>60.750920007747432</v>
      </c>
      <c r="V3641">
        <v>90.579817347746257</v>
      </c>
      <c r="W3641">
        <v>83.605171411969778</v>
      </c>
      <c r="X3641">
        <v>0</v>
      </c>
      <c r="Y3641">
        <v>0</v>
      </c>
      <c r="AA3641">
        <v>9.1657778723934751</v>
      </c>
      <c r="AB3641">
        <v>2.4461539232168903</v>
      </c>
      <c r="AC3641">
        <v>-22.808352787993357</v>
      </c>
      <c r="AD3641">
        <v>4.6463282937365005</v>
      </c>
      <c r="AE3641">
        <v>4.727079490182609</v>
      </c>
      <c r="AF3641">
        <v>65</v>
      </c>
      <c r="AG3641">
        <v>0</v>
      </c>
      <c r="AH3641">
        <v>0</v>
      </c>
      <c r="AI3641">
        <v>39</v>
      </c>
      <c r="AJ3641">
        <v>80</v>
      </c>
      <c r="AK3641">
        <v>25</v>
      </c>
      <c r="AL3641">
        <v>94</v>
      </c>
      <c r="AM3641">
        <v>0</v>
      </c>
      <c r="AN3641">
        <v>74</v>
      </c>
      <c r="AO3641">
        <v>89</v>
      </c>
      <c r="AP3641">
        <v>20</v>
      </c>
    </row>
    <row r="3642" spans="1:42">
      <c r="A3642">
        <v>15</v>
      </c>
      <c r="B3642">
        <v>133</v>
      </c>
      <c r="C3642">
        <v>2022</v>
      </c>
      <c r="D3642">
        <v>1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7</v>
      </c>
      <c r="M3642">
        <v>99</v>
      </c>
      <c r="N3642">
        <v>99</v>
      </c>
      <c r="O3642">
        <v>99</v>
      </c>
      <c r="P3642">
        <v>99</v>
      </c>
      <c r="R3642">
        <v>0</v>
      </c>
    </row>
    <row r="3643" spans="1:42">
      <c r="A3643">
        <v>15</v>
      </c>
      <c r="B3643">
        <v>134</v>
      </c>
      <c r="C3643">
        <v>2022</v>
      </c>
      <c r="D3643">
        <v>2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7</v>
      </c>
      <c r="M3643">
        <v>99</v>
      </c>
      <c r="N3643">
        <v>99</v>
      </c>
      <c r="O3643">
        <v>99</v>
      </c>
      <c r="P3643">
        <v>99</v>
      </c>
      <c r="R3643">
        <v>0</v>
      </c>
    </row>
    <row r="3644" spans="1:42">
      <c r="A3644">
        <v>15</v>
      </c>
      <c r="B3644">
        <v>135</v>
      </c>
      <c r="C3644">
        <v>2022</v>
      </c>
      <c r="D3644">
        <v>3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7</v>
      </c>
      <c r="M3644">
        <v>99</v>
      </c>
      <c r="N3644">
        <v>99</v>
      </c>
      <c r="O3644">
        <v>99</v>
      </c>
      <c r="P3644">
        <v>99</v>
      </c>
      <c r="R3644">
        <v>0</v>
      </c>
    </row>
    <row r="3645" spans="1:42">
      <c r="A3645">
        <v>15</v>
      </c>
      <c r="B3645">
        <v>136</v>
      </c>
      <c r="C3645">
        <v>2022</v>
      </c>
      <c r="D3645">
        <v>4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7</v>
      </c>
      <c r="M3645">
        <v>99</v>
      </c>
      <c r="N3645">
        <v>99</v>
      </c>
      <c r="O3645">
        <v>99</v>
      </c>
      <c r="P3645">
        <v>99</v>
      </c>
      <c r="R3645">
        <v>0</v>
      </c>
    </row>
    <row r="3646" spans="1:42">
      <c r="A3646">
        <v>15</v>
      </c>
      <c r="B3646">
        <v>137</v>
      </c>
      <c r="C3646">
        <v>2022</v>
      </c>
      <c r="D3646">
        <v>5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7</v>
      </c>
      <c r="M3646">
        <v>99</v>
      </c>
      <c r="N3646">
        <v>99</v>
      </c>
      <c r="O3646">
        <v>99</v>
      </c>
      <c r="P3646">
        <v>99</v>
      </c>
      <c r="R3646">
        <v>0</v>
      </c>
    </row>
    <row r="3647" spans="1:42">
      <c r="A3647">
        <v>15</v>
      </c>
      <c r="B3647">
        <v>138</v>
      </c>
      <c r="C3647">
        <v>2022</v>
      </c>
      <c r="D3647">
        <v>6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7</v>
      </c>
      <c r="M3647">
        <v>99</v>
      </c>
      <c r="N3647">
        <v>99</v>
      </c>
      <c r="O3647">
        <v>99</v>
      </c>
      <c r="P3647">
        <v>99</v>
      </c>
      <c r="R3647">
        <v>0</v>
      </c>
    </row>
    <row r="3648" spans="1:42">
      <c r="A3648">
        <v>15</v>
      </c>
      <c r="B3648">
        <v>139</v>
      </c>
      <c r="C3648">
        <v>2022</v>
      </c>
      <c r="D3648">
        <v>7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7</v>
      </c>
      <c r="M3648">
        <v>99</v>
      </c>
      <c r="N3648">
        <v>99</v>
      </c>
      <c r="O3648">
        <v>99</v>
      </c>
      <c r="P3648">
        <v>99</v>
      </c>
      <c r="R3648">
        <v>0</v>
      </c>
    </row>
    <row r="3649" spans="1:42">
      <c r="A3649">
        <v>15</v>
      </c>
      <c r="B3649">
        <v>140</v>
      </c>
      <c r="C3649">
        <v>2022</v>
      </c>
      <c r="D3649">
        <v>8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7</v>
      </c>
      <c r="M3649">
        <v>99</v>
      </c>
      <c r="N3649">
        <v>99</v>
      </c>
      <c r="O3649">
        <v>99</v>
      </c>
      <c r="P3649">
        <v>99</v>
      </c>
      <c r="R3649">
        <v>0</v>
      </c>
    </row>
    <row r="3650" spans="1:42">
      <c r="A3650">
        <v>15</v>
      </c>
      <c r="B3650">
        <v>141</v>
      </c>
      <c r="C3650">
        <v>2022</v>
      </c>
      <c r="D3650">
        <v>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7</v>
      </c>
      <c r="M3650">
        <v>99</v>
      </c>
      <c r="N3650">
        <v>99</v>
      </c>
      <c r="O3650">
        <v>99</v>
      </c>
      <c r="P3650">
        <v>99</v>
      </c>
      <c r="R3650">
        <v>0</v>
      </c>
    </row>
    <row r="3651" spans="1:42">
      <c r="A3651">
        <v>15</v>
      </c>
      <c r="B3651">
        <v>142</v>
      </c>
      <c r="C3651">
        <v>2022</v>
      </c>
      <c r="D3651">
        <v>10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7</v>
      </c>
      <c r="M3651">
        <v>99</v>
      </c>
      <c r="N3651">
        <v>99</v>
      </c>
      <c r="O3651">
        <v>99</v>
      </c>
      <c r="P3651">
        <v>99</v>
      </c>
      <c r="R3651">
        <v>0</v>
      </c>
    </row>
    <row r="3652" spans="1:42">
      <c r="A3652">
        <v>15</v>
      </c>
      <c r="B3652">
        <v>143</v>
      </c>
      <c r="C3652">
        <v>2022</v>
      </c>
      <c r="D3652">
        <v>11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7</v>
      </c>
      <c r="M3652">
        <v>99</v>
      </c>
      <c r="N3652">
        <v>99</v>
      </c>
      <c r="O3652">
        <v>99</v>
      </c>
      <c r="P3652">
        <v>99</v>
      </c>
      <c r="R3652">
        <v>0</v>
      </c>
    </row>
    <row r="3653" spans="1:42">
      <c r="A3653">
        <v>15</v>
      </c>
      <c r="B3653">
        <v>144</v>
      </c>
      <c r="C3653">
        <v>2022</v>
      </c>
      <c r="D3653">
        <v>12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7</v>
      </c>
      <c r="M3653">
        <v>99</v>
      </c>
      <c r="N3653">
        <v>99</v>
      </c>
      <c r="O3653">
        <v>99</v>
      </c>
      <c r="P3653">
        <v>99</v>
      </c>
      <c r="R3653">
        <v>0</v>
      </c>
    </row>
    <row r="3654" spans="1:42">
      <c r="A3654">
        <v>15</v>
      </c>
      <c r="B3654">
        <v>145</v>
      </c>
      <c r="C3654">
        <v>2022</v>
      </c>
      <c r="D3654">
        <v>1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8</v>
      </c>
      <c r="M3654">
        <v>99</v>
      </c>
      <c r="N3654">
        <v>99</v>
      </c>
      <c r="O3654">
        <v>99</v>
      </c>
      <c r="P3654">
        <v>99</v>
      </c>
      <c r="Q3654">
        <v>7</v>
      </c>
      <c r="R3654">
        <v>253</v>
      </c>
      <c r="S3654">
        <v>253</v>
      </c>
      <c r="T3654">
        <v>14.426877470355732</v>
      </c>
      <c r="U3654">
        <v>57.644268774703555</v>
      </c>
      <c r="V3654">
        <v>106.13800161871198</v>
      </c>
      <c r="W3654">
        <v>97.965375494071182</v>
      </c>
      <c r="X3654">
        <v>0</v>
      </c>
      <c r="Y3654">
        <v>0</v>
      </c>
      <c r="AA3654">
        <v>12.381777106120133</v>
      </c>
      <c r="AB3654">
        <v>3.1042392216373593</v>
      </c>
      <c r="AC3654">
        <v>-42.043263179524246</v>
      </c>
      <c r="AD3654">
        <v>0.19202161571389528</v>
      </c>
      <c r="AE3654">
        <v>0.21996972739983275</v>
      </c>
      <c r="AF3654">
        <v>0</v>
      </c>
      <c r="AG3654">
        <v>0</v>
      </c>
      <c r="AH3654">
        <v>0</v>
      </c>
      <c r="AI3654">
        <v>1</v>
      </c>
      <c r="AJ3654">
        <v>13</v>
      </c>
      <c r="AK3654">
        <v>0</v>
      </c>
      <c r="AL3654">
        <v>36</v>
      </c>
      <c r="AM3654">
        <v>0</v>
      </c>
      <c r="AN3654">
        <v>2</v>
      </c>
      <c r="AO3654">
        <v>1</v>
      </c>
      <c r="AP3654">
        <v>7</v>
      </c>
    </row>
    <row r="3655" spans="1:42">
      <c r="A3655">
        <v>15</v>
      </c>
      <c r="B3655">
        <v>146</v>
      </c>
      <c r="C3655">
        <v>2022</v>
      </c>
      <c r="D3655">
        <v>2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8</v>
      </c>
      <c r="M3655">
        <v>99</v>
      </c>
      <c r="N3655">
        <v>99</v>
      </c>
      <c r="O3655">
        <v>99</v>
      </c>
      <c r="P3655">
        <v>99</v>
      </c>
      <c r="Q3655">
        <v>9</v>
      </c>
      <c r="R3655">
        <v>204</v>
      </c>
      <c r="S3655">
        <v>204</v>
      </c>
      <c r="T3655">
        <v>15.779411764705879</v>
      </c>
      <c r="U3655">
        <v>60.132352941176485</v>
      </c>
      <c r="V3655">
        <v>96.40398954814863</v>
      </c>
      <c r="W3655">
        <v>88.980882352941151</v>
      </c>
      <c r="X3655">
        <v>0</v>
      </c>
      <c r="Y3655">
        <v>0</v>
      </c>
      <c r="AA3655">
        <v>12.005079693077528</v>
      </c>
      <c r="AB3655">
        <v>3.1540718085470942</v>
      </c>
      <c r="AC3655">
        <v>-55.716478229938446</v>
      </c>
      <c r="AD3655">
        <v>0.18294492362363315</v>
      </c>
      <c r="AE3655">
        <v>0.19167114885925904</v>
      </c>
      <c r="AF3655">
        <v>4</v>
      </c>
      <c r="AG3655">
        <v>0</v>
      </c>
      <c r="AH3655">
        <v>0</v>
      </c>
      <c r="AI3655">
        <v>1</v>
      </c>
      <c r="AJ3655">
        <v>6</v>
      </c>
      <c r="AK3655">
        <v>3</v>
      </c>
      <c r="AL3655">
        <v>41</v>
      </c>
      <c r="AM3655">
        <v>0</v>
      </c>
      <c r="AN3655">
        <v>3</v>
      </c>
      <c r="AO3655">
        <v>1</v>
      </c>
      <c r="AP3655">
        <v>9</v>
      </c>
    </row>
    <row r="3656" spans="1:42">
      <c r="A3656">
        <v>15</v>
      </c>
      <c r="B3656">
        <v>147</v>
      </c>
      <c r="C3656">
        <v>2022</v>
      </c>
      <c r="D3656">
        <v>3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8</v>
      </c>
      <c r="M3656">
        <v>99</v>
      </c>
      <c r="N3656">
        <v>99</v>
      </c>
      <c r="O3656">
        <v>99</v>
      </c>
      <c r="P3656">
        <v>99</v>
      </c>
      <c r="Q3656">
        <v>8</v>
      </c>
      <c r="R3656">
        <v>510</v>
      </c>
      <c r="S3656">
        <v>510</v>
      </c>
      <c r="T3656">
        <v>14.788235294117648</v>
      </c>
      <c r="U3656">
        <v>58.484313725490203</v>
      </c>
      <c r="V3656">
        <v>102.31002910373248</v>
      </c>
      <c r="W3656">
        <v>94.43215686274506</v>
      </c>
      <c r="X3656">
        <v>0</v>
      </c>
      <c r="Y3656">
        <v>0</v>
      </c>
      <c r="AA3656">
        <v>11.03690890118459</v>
      </c>
      <c r="AB3656">
        <v>3.001755861911084</v>
      </c>
      <c r="AC3656">
        <v>-47.251866993255057</v>
      </c>
      <c r="AD3656">
        <v>0.36801050633916144</v>
      </c>
      <c r="AE3656">
        <v>0.41079231498235486</v>
      </c>
      <c r="AF3656">
        <v>2</v>
      </c>
      <c r="AG3656">
        <v>0</v>
      </c>
      <c r="AH3656">
        <v>0</v>
      </c>
      <c r="AI3656">
        <v>2</v>
      </c>
      <c r="AJ3656">
        <v>9</v>
      </c>
      <c r="AK3656">
        <v>1</v>
      </c>
      <c r="AL3656">
        <v>13</v>
      </c>
      <c r="AM3656">
        <v>0</v>
      </c>
      <c r="AN3656">
        <v>1</v>
      </c>
      <c r="AO3656">
        <v>2</v>
      </c>
      <c r="AP3656">
        <v>8</v>
      </c>
    </row>
    <row r="3657" spans="1:42">
      <c r="A3657">
        <v>15</v>
      </c>
      <c r="B3657">
        <v>148</v>
      </c>
      <c r="C3657">
        <v>2022</v>
      </c>
      <c r="D3657">
        <v>4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8</v>
      </c>
      <c r="M3657">
        <v>99</v>
      </c>
      <c r="N3657">
        <v>99</v>
      </c>
      <c r="O3657">
        <v>99</v>
      </c>
      <c r="P3657">
        <v>99</v>
      </c>
      <c r="Q3657">
        <v>7</v>
      </c>
      <c r="R3657">
        <v>168</v>
      </c>
      <c r="S3657">
        <v>168</v>
      </c>
      <c r="T3657">
        <v>15.214285714285712</v>
      </c>
      <c r="U3657">
        <v>58.946428571428562</v>
      </c>
      <c r="V3657">
        <v>98.274905845328348</v>
      </c>
      <c r="W3657">
        <v>90.707738095238113</v>
      </c>
      <c r="X3657">
        <v>0</v>
      </c>
      <c r="Y3657">
        <v>0</v>
      </c>
      <c r="AA3657">
        <v>10.381043833558678</v>
      </c>
      <c r="AB3657">
        <v>2.8205431100011111</v>
      </c>
      <c r="AC3657">
        <v>-40.628211153224669</v>
      </c>
      <c r="AD3657">
        <v>0.1480841611649287</v>
      </c>
      <c r="AE3657">
        <v>0.15785502904230439</v>
      </c>
      <c r="AF3657">
        <v>1</v>
      </c>
      <c r="AG3657">
        <v>0</v>
      </c>
      <c r="AH3657">
        <v>0</v>
      </c>
      <c r="AI3657">
        <v>2</v>
      </c>
      <c r="AJ3657">
        <v>8</v>
      </c>
      <c r="AK3657">
        <v>2</v>
      </c>
      <c r="AL3657">
        <v>39</v>
      </c>
      <c r="AM3657">
        <v>0</v>
      </c>
      <c r="AN3657">
        <v>3</v>
      </c>
      <c r="AO3657">
        <v>1</v>
      </c>
      <c r="AP3657">
        <v>6</v>
      </c>
    </row>
    <row r="3658" spans="1:42">
      <c r="A3658">
        <v>15</v>
      </c>
      <c r="B3658">
        <v>149</v>
      </c>
      <c r="C3658">
        <v>2022</v>
      </c>
      <c r="D3658">
        <v>5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8</v>
      </c>
      <c r="M3658">
        <v>99</v>
      </c>
      <c r="N3658">
        <v>99</v>
      </c>
      <c r="O3658">
        <v>99</v>
      </c>
      <c r="P3658">
        <v>99</v>
      </c>
      <c r="Q3658">
        <v>9</v>
      </c>
      <c r="R3658">
        <v>304</v>
      </c>
      <c r="S3658">
        <v>303</v>
      </c>
      <c r="T3658">
        <v>15.039473684210527</v>
      </c>
      <c r="U3658">
        <v>58.881188118811878</v>
      </c>
      <c r="V3658">
        <v>97.244242300719776</v>
      </c>
      <c r="W3658">
        <v>89.661716171617158</v>
      </c>
      <c r="X3658">
        <v>0</v>
      </c>
      <c r="Y3658">
        <v>0</v>
      </c>
      <c r="AA3658">
        <v>11.556632817185889</v>
      </c>
      <c r="AB3658">
        <v>3.1621329916719878</v>
      </c>
      <c r="AC3658">
        <v>-33.611256325692025</v>
      </c>
      <c r="AD3658">
        <v>0.25432094634162672</v>
      </c>
      <c r="AE3658">
        <v>0.26831662383225341</v>
      </c>
      <c r="AF3658">
        <v>1</v>
      </c>
      <c r="AG3658">
        <v>0</v>
      </c>
      <c r="AH3658">
        <v>0</v>
      </c>
      <c r="AI3658">
        <v>0</v>
      </c>
      <c r="AJ3658">
        <v>3</v>
      </c>
      <c r="AK3658">
        <v>1</v>
      </c>
      <c r="AL3658">
        <v>12</v>
      </c>
      <c r="AM3658">
        <v>0</v>
      </c>
      <c r="AN3658">
        <v>0</v>
      </c>
      <c r="AO3658">
        <v>0</v>
      </c>
      <c r="AP3658">
        <v>7</v>
      </c>
    </row>
    <row r="3659" spans="1:42">
      <c r="A3659">
        <v>15</v>
      </c>
      <c r="B3659">
        <v>150</v>
      </c>
      <c r="C3659">
        <v>2022</v>
      </c>
      <c r="D3659">
        <v>6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8</v>
      </c>
      <c r="M3659">
        <v>99</v>
      </c>
      <c r="N3659">
        <v>99</v>
      </c>
      <c r="O3659">
        <v>99</v>
      </c>
      <c r="P3659">
        <v>99</v>
      </c>
      <c r="Q3659">
        <v>9</v>
      </c>
      <c r="R3659">
        <v>287</v>
      </c>
      <c r="S3659">
        <v>287</v>
      </c>
      <c r="T3659">
        <v>14.940766550522651</v>
      </c>
      <c r="U3659">
        <v>58.641114982578387</v>
      </c>
      <c r="V3659">
        <v>98.677619186035514</v>
      </c>
      <c r="W3659">
        <v>91.079442508710798</v>
      </c>
      <c r="X3659">
        <v>0</v>
      </c>
      <c r="Y3659">
        <v>0</v>
      </c>
      <c r="AA3659">
        <v>13.099071530094236</v>
      </c>
      <c r="AB3659">
        <v>2.7799900002362619</v>
      </c>
      <c r="AC3659">
        <v>-26.567482311200351</v>
      </c>
      <c r="AD3659">
        <v>0.23208986001827608</v>
      </c>
      <c r="AE3659">
        <v>0.24864212916604744</v>
      </c>
      <c r="AF3659">
        <v>0</v>
      </c>
      <c r="AG3659">
        <v>0</v>
      </c>
      <c r="AH3659">
        <v>0</v>
      </c>
      <c r="AI3659">
        <v>0</v>
      </c>
      <c r="AJ3659">
        <v>2</v>
      </c>
      <c r="AK3659">
        <v>0</v>
      </c>
      <c r="AL3659">
        <v>57</v>
      </c>
      <c r="AM3659">
        <v>0</v>
      </c>
      <c r="AN3659">
        <v>2</v>
      </c>
      <c r="AO3659">
        <v>0</v>
      </c>
      <c r="AP3659">
        <v>9</v>
      </c>
    </row>
    <row r="3660" spans="1:42">
      <c r="A3660">
        <v>15</v>
      </c>
      <c r="B3660">
        <v>151</v>
      </c>
      <c r="C3660">
        <v>2022</v>
      </c>
      <c r="D3660">
        <v>7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8</v>
      </c>
      <c r="M3660">
        <v>99</v>
      </c>
      <c r="N3660">
        <v>99</v>
      </c>
      <c r="O3660">
        <v>99</v>
      </c>
      <c r="P3660">
        <v>99</v>
      </c>
      <c r="Q3660">
        <v>5</v>
      </c>
      <c r="R3660">
        <v>215</v>
      </c>
      <c r="S3660">
        <v>215</v>
      </c>
      <c r="T3660">
        <v>14.69767441860466</v>
      </c>
      <c r="U3660">
        <v>58.232558139534873</v>
      </c>
      <c r="V3660">
        <v>92.418554259366573</v>
      </c>
      <c r="W3660">
        <v>85.302325581395323</v>
      </c>
      <c r="X3660">
        <v>0</v>
      </c>
      <c r="Y3660">
        <v>0</v>
      </c>
      <c r="AA3660">
        <v>14.204733707745039</v>
      </c>
      <c r="AB3660">
        <v>2.6451993313234072</v>
      </c>
      <c r="AC3660">
        <v>-46.620324868969128</v>
      </c>
      <c r="AD3660">
        <v>0.18576760904126632</v>
      </c>
      <c r="AE3660">
        <v>0.18773775094960904</v>
      </c>
      <c r="AF3660">
        <v>1</v>
      </c>
      <c r="AG3660">
        <v>0</v>
      </c>
      <c r="AH3660">
        <v>0</v>
      </c>
      <c r="AI3660">
        <v>0</v>
      </c>
      <c r="AJ3660">
        <v>21</v>
      </c>
      <c r="AK3660">
        <v>1</v>
      </c>
      <c r="AL3660">
        <v>67</v>
      </c>
      <c r="AM3660">
        <v>0</v>
      </c>
      <c r="AN3660">
        <v>7</v>
      </c>
      <c r="AO3660">
        <v>0</v>
      </c>
      <c r="AP3660">
        <v>5</v>
      </c>
    </row>
    <row r="3661" spans="1:42">
      <c r="A3661">
        <v>15</v>
      </c>
      <c r="B3661">
        <v>152</v>
      </c>
      <c r="C3661">
        <v>2022</v>
      </c>
      <c r="D3661">
        <v>8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8</v>
      </c>
      <c r="M3661">
        <v>99</v>
      </c>
      <c r="N3661">
        <v>99</v>
      </c>
      <c r="O3661">
        <v>99</v>
      </c>
      <c r="P3661">
        <v>99</v>
      </c>
      <c r="Q3661">
        <v>8</v>
      </c>
      <c r="R3661">
        <v>338</v>
      </c>
      <c r="S3661">
        <v>338</v>
      </c>
      <c r="T3661">
        <v>13.86686390532544</v>
      </c>
      <c r="U3661">
        <v>56.671597633136095</v>
      </c>
      <c r="V3661">
        <v>102.15114080019488</v>
      </c>
      <c r="W3661">
        <v>94.285502958579841</v>
      </c>
      <c r="X3661">
        <v>0</v>
      </c>
      <c r="Y3661">
        <v>0</v>
      </c>
      <c r="AA3661">
        <v>13.630610669821268</v>
      </c>
      <c r="AB3661">
        <v>3.8808234871857272</v>
      </c>
      <c r="AC3661">
        <v>-24.749035101936919</v>
      </c>
      <c r="AD3661">
        <v>0.2555207603814002</v>
      </c>
      <c r="AE3661">
        <v>0.28348941997398341</v>
      </c>
      <c r="AF3661">
        <v>0</v>
      </c>
      <c r="AG3661">
        <v>0</v>
      </c>
      <c r="AH3661">
        <v>0</v>
      </c>
      <c r="AI3661">
        <v>2</v>
      </c>
      <c r="AJ3661">
        <v>12</v>
      </c>
      <c r="AK3661">
        <v>0</v>
      </c>
      <c r="AL3661">
        <v>71</v>
      </c>
      <c r="AM3661">
        <v>0</v>
      </c>
      <c r="AN3661">
        <v>3</v>
      </c>
      <c r="AO3661">
        <v>0</v>
      </c>
      <c r="AP3661">
        <v>7</v>
      </c>
    </row>
    <row r="3662" spans="1:42">
      <c r="A3662">
        <v>15</v>
      </c>
      <c r="B3662">
        <v>153</v>
      </c>
      <c r="C3662">
        <v>2022</v>
      </c>
      <c r="D3662">
        <v>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8</v>
      </c>
      <c r="M3662">
        <v>99</v>
      </c>
      <c r="N3662">
        <v>99</v>
      </c>
      <c r="O3662">
        <v>99</v>
      </c>
      <c r="P3662">
        <v>99</v>
      </c>
      <c r="Q3662">
        <v>16</v>
      </c>
      <c r="R3662">
        <v>359</v>
      </c>
      <c r="S3662">
        <v>357</v>
      </c>
      <c r="T3662">
        <v>14.774373259052924</v>
      </c>
      <c r="U3662">
        <v>58.431372549019585</v>
      </c>
      <c r="V3662">
        <v>96.879315106324228</v>
      </c>
      <c r="W3662">
        <v>89.238375350140018</v>
      </c>
      <c r="X3662">
        <v>0</v>
      </c>
      <c r="Y3662">
        <v>0</v>
      </c>
      <c r="AA3662">
        <v>12.12473041170824</v>
      </c>
      <c r="AB3662">
        <v>3.3160202884005794</v>
      </c>
      <c r="AC3662">
        <v>-43.149855254808486</v>
      </c>
      <c r="AD3662">
        <v>0.30125031467651253</v>
      </c>
      <c r="AE3662">
        <v>0.31254557308368819</v>
      </c>
      <c r="AF3662">
        <v>4</v>
      </c>
      <c r="AG3662">
        <v>0</v>
      </c>
      <c r="AH3662">
        <v>0</v>
      </c>
      <c r="AI3662">
        <v>3</v>
      </c>
      <c r="AJ3662">
        <v>14</v>
      </c>
      <c r="AK3662">
        <v>3</v>
      </c>
      <c r="AL3662">
        <v>102</v>
      </c>
      <c r="AM3662">
        <v>0</v>
      </c>
      <c r="AN3662">
        <v>4</v>
      </c>
      <c r="AO3662">
        <v>0</v>
      </c>
      <c r="AP3662">
        <v>11</v>
      </c>
    </row>
    <row r="3663" spans="1:42">
      <c r="A3663">
        <v>15</v>
      </c>
      <c r="B3663">
        <v>154</v>
      </c>
      <c r="C3663">
        <v>2022</v>
      </c>
      <c r="D3663">
        <v>10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8</v>
      </c>
      <c r="M3663">
        <v>99</v>
      </c>
      <c r="N3663">
        <v>99</v>
      </c>
      <c r="O3663">
        <v>99</v>
      </c>
      <c r="P3663">
        <v>99</v>
      </c>
      <c r="Q3663">
        <v>13</v>
      </c>
      <c r="R3663">
        <v>480</v>
      </c>
      <c r="S3663">
        <v>479</v>
      </c>
      <c r="T3663">
        <v>14.427083333333337</v>
      </c>
      <c r="U3663">
        <v>57.814196242171185</v>
      </c>
      <c r="V3663">
        <v>101.4618302395067</v>
      </c>
      <c r="W3663">
        <v>93.58726513569944</v>
      </c>
      <c r="X3663">
        <v>0</v>
      </c>
      <c r="Y3663">
        <v>0</v>
      </c>
      <c r="AA3663">
        <v>12.678854251474002</v>
      </c>
      <c r="AB3663">
        <v>3.2962506268955765</v>
      </c>
      <c r="AC3663">
        <v>-37.60701511595601</v>
      </c>
      <c r="AD3663">
        <v>0.40957029250145072</v>
      </c>
      <c r="AE3663">
        <v>0.44401518377552351</v>
      </c>
      <c r="AF3663">
        <v>0</v>
      </c>
      <c r="AG3663">
        <v>0</v>
      </c>
      <c r="AH3663">
        <v>0</v>
      </c>
      <c r="AI3663">
        <v>1</v>
      </c>
      <c r="AJ3663">
        <v>4</v>
      </c>
      <c r="AK3663">
        <v>2</v>
      </c>
      <c r="AL3663">
        <v>33</v>
      </c>
      <c r="AM3663">
        <v>0</v>
      </c>
      <c r="AN3663">
        <v>1</v>
      </c>
      <c r="AO3663">
        <v>1</v>
      </c>
      <c r="AP3663">
        <v>11</v>
      </c>
    </row>
    <row r="3664" spans="1:42">
      <c r="A3664">
        <v>15</v>
      </c>
      <c r="B3664">
        <v>155</v>
      </c>
      <c r="C3664">
        <v>2022</v>
      </c>
      <c r="D3664">
        <v>11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8</v>
      </c>
      <c r="M3664">
        <v>99</v>
      </c>
      <c r="N3664">
        <v>99</v>
      </c>
      <c r="O3664">
        <v>99</v>
      </c>
      <c r="P3664">
        <v>99</v>
      </c>
      <c r="Q3664">
        <v>16</v>
      </c>
      <c r="R3664">
        <v>496</v>
      </c>
      <c r="S3664">
        <v>495</v>
      </c>
      <c r="T3664">
        <v>14.45564516129032</v>
      </c>
      <c r="U3664">
        <v>57.955555555555563</v>
      </c>
      <c r="V3664">
        <v>99.537739256049051</v>
      </c>
      <c r="W3664">
        <v>91.814343434343385</v>
      </c>
      <c r="X3664">
        <v>0</v>
      </c>
      <c r="Y3664">
        <v>0</v>
      </c>
      <c r="AA3664">
        <v>11.059836168953087</v>
      </c>
      <c r="AB3664">
        <v>3.2032250863752858</v>
      </c>
      <c r="AC3664">
        <v>-38.084615436989552</v>
      </c>
      <c r="AD3664">
        <v>0.36047035567377439</v>
      </c>
      <c r="AE3664">
        <v>0.38768759852645751</v>
      </c>
      <c r="AF3664">
        <v>0</v>
      </c>
      <c r="AG3664">
        <v>0</v>
      </c>
      <c r="AH3664">
        <v>0</v>
      </c>
      <c r="AI3664">
        <v>1</v>
      </c>
      <c r="AJ3664">
        <v>8</v>
      </c>
      <c r="AK3664">
        <v>5</v>
      </c>
      <c r="AL3664">
        <v>75</v>
      </c>
      <c r="AM3664">
        <v>0</v>
      </c>
      <c r="AN3664">
        <v>4</v>
      </c>
      <c r="AO3664">
        <v>2</v>
      </c>
      <c r="AP3664">
        <v>12</v>
      </c>
    </row>
    <row r="3665" spans="1:42">
      <c r="A3665">
        <v>15</v>
      </c>
      <c r="B3665">
        <v>156</v>
      </c>
      <c r="C3665">
        <v>2022</v>
      </c>
      <c r="D3665">
        <v>12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8</v>
      </c>
      <c r="M3665">
        <v>99</v>
      </c>
      <c r="N3665">
        <v>99</v>
      </c>
      <c r="O3665">
        <v>99</v>
      </c>
      <c r="P3665">
        <v>99</v>
      </c>
      <c r="Q3665">
        <v>10</v>
      </c>
      <c r="R3665">
        <v>390</v>
      </c>
      <c r="S3665">
        <v>390</v>
      </c>
      <c r="T3665">
        <v>14.669230769230763</v>
      </c>
      <c r="U3665">
        <v>58.079487179487209</v>
      </c>
      <c r="V3665">
        <v>98.783787537850401</v>
      </c>
      <c r="W3665">
        <v>91.177435897435913</v>
      </c>
      <c r="X3665">
        <v>0</v>
      </c>
      <c r="Y3665">
        <v>0</v>
      </c>
      <c r="AA3665">
        <v>11.979274991534924</v>
      </c>
      <c r="AB3665">
        <v>3.0961249135984077</v>
      </c>
      <c r="AC3665">
        <v>-38.935797102024488</v>
      </c>
      <c r="AD3665">
        <v>0.35097192224622026</v>
      </c>
      <c r="AE3665">
        <v>0.38941226008199048</v>
      </c>
      <c r="AF3665">
        <v>5</v>
      </c>
      <c r="AG3665">
        <v>0</v>
      </c>
      <c r="AH3665">
        <v>0</v>
      </c>
      <c r="AI3665">
        <v>1</v>
      </c>
      <c r="AJ3665">
        <v>7</v>
      </c>
      <c r="AK3665">
        <v>0</v>
      </c>
      <c r="AL3665">
        <v>24</v>
      </c>
      <c r="AM3665">
        <v>0</v>
      </c>
      <c r="AN3665">
        <v>3</v>
      </c>
      <c r="AO3665">
        <v>0</v>
      </c>
      <c r="AP3665">
        <v>8</v>
      </c>
    </row>
    <row r="3666" spans="1:42">
      <c r="A3666">
        <v>15</v>
      </c>
      <c r="B3666">
        <v>157</v>
      </c>
      <c r="C3666">
        <v>2022</v>
      </c>
      <c r="D3666">
        <v>1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</v>
      </c>
      <c r="M3666">
        <v>99</v>
      </c>
      <c r="N3666">
        <v>99</v>
      </c>
      <c r="O3666">
        <v>99</v>
      </c>
      <c r="P3666">
        <v>99</v>
      </c>
      <c r="Q3666">
        <v>593</v>
      </c>
      <c r="R3666">
        <v>63648</v>
      </c>
      <c r="S3666">
        <v>63559</v>
      </c>
      <c r="T3666">
        <v>16.037880216189045</v>
      </c>
      <c r="U3666">
        <v>60.574568511147113</v>
      </c>
      <c r="V3666">
        <v>92.342481560159442</v>
      </c>
      <c r="W3666">
        <v>85.187319970420845</v>
      </c>
      <c r="X3666">
        <v>4.0441176470588243</v>
      </c>
      <c r="Y3666">
        <v>8.0882352941176485</v>
      </c>
      <c r="AA3666">
        <v>9.8900420571121828</v>
      </c>
      <c r="AB3666">
        <v>2.4208366029669457</v>
      </c>
      <c r="AC3666">
        <v>-36.57002331043973</v>
      </c>
      <c r="AD3666">
        <v>48.307477458332073</v>
      </c>
      <c r="AE3666">
        <v>48.053143031976319</v>
      </c>
      <c r="AF3666">
        <v>1275</v>
      </c>
      <c r="AG3666">
        <v>0</v>
      </c>
      <c r="AH3666">
        <v>0</v>
      </c>
      <c r="AI3666">
        <v>406</v>
      </c>
      <c r="AJ3666">
        <v>3054</v>
      </c>
      <c r="AK3666">
        <v>802</v>
      </c>
      <c r="AL3666">
        <v>4415</v>
      </c>
      <c r="AM3666">
        <v>2</v>
      </c>
      <c r="AN3666">
        <v>789</v>
      </c>
      <c r="AO3666">
        <v>862</v>
      </c>
      <c r="AP3666">
        <v>387</v>
      </c>
    </row>
    <row r="3667" spans="1:42">
      <c r="A3667">
        <v>15</v>
      </c>
      <c r="B3667">
        <v>158</v>
      </c>
      <c r="C3667">
        <v>2022</v>
      </c>
      <c r="D3667">
        <v>2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</v>
      </c>
      <c r="M3667">
        <v>99</v>
      </c>
      <c r="N3667">
        <v>99</v>
      </c>
      <c r="O3667">
        <v>99</v>
      </c>
      <c r="P3667">
        <v>99</v>
      </c>
      <c r="Q3667">
        <v>571</v>
      </c>
      <c r="R3667">
        <v>60289</v>
      </c>
      <c r="S3667">
        <v>60210</v>
      </c>
      <c r="T3667">
        <v>16.086732239712052</v>
      </c>
      <c r="U3667">
        <v>60.671931572828441</v>
      </c>
      <c r="V3667">
        <v>91.734910118665567</v>
      </c>
      <c r="W3667">
        <v>84.629333997675275</v>
      </c>
      <c r="X3667">
        <v>3.307402677105276</v>
      </c>
      <c r="Y3667">
        <v>6.614805354210552</v>
      </c>
      <c r="AA3667">
        <v>9.5405336120434097</v>
      </c>
      <c r="AB3667">
        <v>2.3922404885431976</v>
      </c>
      <c r="AC3667">
        <v>-35.037737927379645</v>
      </c>
      <c r="AD3667">
        <v>54.066502452672658</v>
      </c>
      <c r="AE3667">
        <v>53.804601716790543</v>
      </c>
      <c r="AF3667">
        <v>1136</v>
      </c>
      <c r="AG3667">
        <v>1</v>
      </c>
      <c r="AH3667">
        <v>0</v>
      </c>
      <c r="AI3667">
        <v>351</v>
      </c>
      <c r="AJ3667">
        <v>3264</v>
      </c>
      <c r="AK3667">
        <v>590</v>
      </c>
      <c r="AL3667">
        <v>3412</v>
      </c>
      <c r="AM3667">
        <v>1</v>
      </c>
      <c r="AN3667">
        <v>677</v>
      </c>
      <c r="AO3667">
        <v>761</v>
      </c>
      <c r="AP3667">
        <v>375</v>
      </c>
    </row>
    <row r="3668" spans="1:42">
      <c r="A3668">
        <v>15</v>
      </c>
      <c r="B3668">
        <v>159</v>
      </c>
      <c r="C3668">
        <v>2022</v>
      </c>
      <c r="D3668">
        <v>3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</v>
      </c>
      <c r="M3668">
        <v>99</v>
      </c>
      <c r="N3668">
        <v>99</v>
      </c>
      <c r="O3668">
        <v>99</v>
      </c>
      <c r="P3668">
        <v>99</v>
      </c>
      <c r="Q3668">
        <v>608</v>
      </c>
      <c r="R3668">
        <v>71922</v>
      </c>
      <c r="S3668">
        <v>71744</v>
      </c>
      <c r="T3668">
        <v>16.029545896943912</v>
      </c>
      <c r="U3668">
        <v>60.634840544156994</v>
      </c>
      <c r="V3668">
        <v>91.711745892220762</v>
      </c>
      <c r="W3668">
        <v>84.566112845673203</v>
      </c>
      <c r="X3668">
        <v>2.0244153388392987</v>
      </c>
      <c r="Y3668">
        <v>4.0488306776785974</v>
      </c>
      <c r="AA3668">
        <v>9.6747943668499374</v>
      </c>
      <c r="AB3668">
        <v>2.4692679338918202</v>
      </c>
      <c r="AC3668">
        <v>-37.252802075600627</v>
      </c>
      <c r="AD3668">
        <v>51.898140464559134</v>
      </c>
      <c r="AE3668">
        <v>51.750455874605798</v>
      </c>
      <c r="AF3668">
        <v>1307</v>
      </c>
      <c r="AG3668">
        <v>0</v>
      </c>
      <c r="AH3668">
        <v>0</v>
      </c>
      <c r="AI3668">
        <v>430</v>
      </c>
      <c r="AJ3668">
        <v>3052</v>
      </c>
      <c r="AK3668">
        <v>616</v>
      </c>
      <c r="AL3668">
        <v>3570</v>
      </c>
      <c r="AM3668">
        <v>4</v>
      </c>
      <c r="AN3668">
        <v>750</v>
      </c>
      <c r="AO3668">
        <v>819</v>
      </c>
      <c r="AP3668">
        <v>390</v>
      </c>
    </row>
    <row r="3669" spans="1:42">
      <c r="A3669">
        <v>15</v>
      </c>
      <c r="B3669">
        <v>160</v>
      </c>
      <c r="C3669">
        <v>2022</v>
      </c>
      <c r="D3669">
        <v>4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</v>
      </c>
      <c r="M3669">
        <v>99</v>
      </c>
      <c r="N3669">
        <v>99</v>
      </c>
      <c r="O3669">
        <v>99</v>
      </c>
      <c r="P3669">
        <v>99</v>
      </c>
      <c r="Q3669">
        <v>576</v>
      </c>
      <c r="R3669">
        <v>60400</v>
      </c>
      <c r="S3669">
        <v>60352</v>
      </c>
      <c r="T3669">
        <v>16.021473509933777</v>
      </c>
      <c r="U3669">
        <v>60.579235153764593</v>
      </c>
      <c r="V3669">
        <v>92.052957068620387</v>
      </c>
      <c r="W3669">
        <v>84.937538109756247</v>
      </c>
      <c r="X3669">
        <v>3.311258278145695</v>
      </c>
      <c r="Y3669">
        <v>6.6225165562913899</v>
      </c>
      <c r="AA3669">
        <v>9.9058669024364647</v>
      </c>
      <c r="AB3669">
        <v>2.5248929606481676</v>
      </c>
      <c r="AC3669">
        <v>-37.667042086628634</v>
      </c>
      <c r="AD3669">
        <v>53.239781752152965</v>
      </c>
      <c r="AE3669">
        <v>53.100197814915695</v>
      </c>
      <c r="AF3669">
        <v>1193</v>
      </c>
      <c r="AG3669">
        <v>0</v>
      </c>
      <c r="AH3669">
        <v>0</v>
      </c>
      <c r="AI3669">
        <v>305</v>
      </c>
      <c r="AJ3669">
        <v>2586</v>
      </c>
      <c r="AK3669">
        <v>656</v>
      </c>
      <c r="AL3669">
        <v>2730</v>
      </c>
      <c r="AM3669">
        <v>0</v>
      </c>
      <c r="AN3669">
        <v>585</v>
      </c>
      <c r="AO3669">
        <v>772</v>
      </c>
      <c r="AP3669">
        <v>363</v>
      </c>
    </row>
    <row r="3670" spans="1:42">
      <c r="A3670">
        <v>15</v>
      </c>
      <c r="B3670">
        <v>161</v>
      </c>
      <c r="C3670">
        <v>2022</v>
      </c>
      <c r="D3670">
        <v>5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</v>
      </c>
      <c r="M3670">
        <v>99</v>
      </c>
      <c r="N3670">
        <v>99</v>
      </c>
      <c r="O3670">
        <v>99</v>
      </c>
      <c r="P3670">
        <v>99</v>
      </c>
      <c r="Q3670">
        <v>577</v>
      </c>
      <c r="R3670">
        <v>65893</v>
      </c>
      <c r="S3670">
        <v>65792</v>
      </c>
      <c r="T3670">
        <v>15.994217898714588</v>
      </c>
      <c r="U3670">
        <v>60.520732003891027</v>
      </c>
      <c r="V3670">
        <v>91.904174975022556</v>
      </c>
      <c r="W3670">
        <v>84.777334630349813</v>
      </c>
      <c r="X3670">
        <v>3.1824321248084009</v>
      </c>
      <c r="Y3670">
        <v>6.3648642496168018</v>
      </c>
      <c r="AA3670">
        <v>10.059245236213377</v>
      </c>
      <c r="AB3670">
        <v>2.4829358092091409</v>
      </c>
      <c r="AC3670">
        <v>-38.009803842385153</v>
      </c>
      <c r="AD3670">
        <v>55.124901701607911</v>
      </c>
      <c r="AE3670">
        <v>55.087206794040227</v>
      </c>
      <c r="AF3670">
        <v>1031</v>
      </c>
      <c r="AG3670">
        <v>1</v>
      </c>
      <c r="AH3670">
        <v>0</v>
      </c>
      <c r="AI3670">
        <v>281</v>
      </c>
      <c r="AJ3670">
        <v>3037</v>
      </c>
      <c r="AK3670">
        <v>721</v>
      </c>
      <c r="AL3670">
        <v>3508</v>
      </c>
      <c r="AM3670">
        <v>0</v>
      </c>
      <c r="AN3670">
        <v>874</v>
      </c>
      <c r="AO3670">
        <v>635</v>
      </c>
      <c r="AP3670">
        <v>388</v>
      </c>
    </row>
    <row r="3671" spans="1:42">
      <c r="A3671">
        <v>15</v>
      </c>
      <c r="B3671">
        <v>162</v>
      </c>
      <c r="C3671">
        <v>2022</v>
      </c>
      <c r="D3671">
        <v>6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</v>
      </c>
      <c r="M3671">
        <v>99</v>
      </c>
      <c r="N3671">
        <v>99</v>
      </c>
      <c r="O3671">
        <v>99</v>
      </c>
      <c r="P3671">
        <v>99</v>
      </c>
      <c r="Q3671">
        <v>592</v>
      </c>
      <c r="R3671">
        <v>65668</v>
      </c>
      <c r="S3671">
        <v>65509</v>
      </c>
      <c r="T3671">
        <v>15.942909788633733</v>
      </c>
      <c r="U3671">
        <v>60.421285624875985</v>
      </c>
      <c r="V3671">
        <v>92.380321333036235</v>
      </c>
      <c r="W3671">
        <v>85.192785724098357</v>
      </c>
      <c r="X3671">
        <v>2.0024974112200766</v>
      </c>
      <c r="Y3671">
        <v>4.0049948224401533</v>
      </c>
      <c r="AA3671">
        <v>9.9504185903482494</v>
      </c>
      <c r="AB3671">
        <v>2.45339206568261</v>
      </c>
      <c r="AC3671">
        <v>-32.796332870453647</v>
      </c>
      <c r="AD3671">
        <v>53.104100793310629</v>
      </c>
      <c r="AE3671">
        <v>53.085540690381528</v>
      </c>
      <c r="AF3671">
        <v>987</v>
      </c>
      <c r="AG3671">
        <v>0</v>
      </c>
      <c r="AH3671">
        <v>0</v>
      </c>
      <c r="AI3671">
        <v>318</v>
      </c>
      <c r="AJ3671">
        <v>2898</v>
      </c>
      <c r="AK3671">
        <v>541</v>
      </c>
      <c r="AL3671">
        <v>3230</v>
      </c>
      <c r="AM3671">
        <v>3</v>
      </c>
      <c r="AN3671">
        <v>661</v>
      </c>
      <c r="AO3671">
        <v>587</v>
      </c>
      <c r="AP3671">
        <v>390</v>
      </c>
    </row>
    <row r="3672" spans="1:42">
      <c r="A3672">
        <v>15</v>
      </c>
      <c r="B3672">
        <v>163</v>
      </c>
      <c r="C3672">
        <v>2022</v>
      </c>
      <c r="D3672">
        <v>7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</v>
      </c>
      <c r="M3672">
        <v>99</v>
      </c>
      <c r="N3672">
        <v>99</v>
      </c>
      <c r="O3672">
        <v>99</v>
      </c>
      <c r="P3672">
        <v>99</v>
      </c>
      <c r="Q3672">
        <v>552</v>
      </c>
      <c r="R3672">
        <v>61886</v>
      </c>
      <c r="S3672">
        <v>61726</v>
      </c>
      <c r="T3672">
        <v>15.953802152344631</v>
      </c>
      <c r="U3672">
        <v>60.45682532482261</v>
      </c>
      <c r="V3672">
        <v>91.674582975986425</v>
      </c>
      <c r="W3672">
        <v>84.534549460519457</v>
      </c>
      <c r="X3672">
        <v>3.1089422486507443</v>
      </c>
      <c r="Y3672">
        <v>6.2178844973014886</v>
      </c>
      <c r="AA3672">
        <v>9.8849015120326786</v>
      </c>
      <c r="AB3672">
        <v>2.504929655108993</v>
      </c>
      <c r="AC3672">
        <v>-37.192799821985886</v>
      </c>
      <c r="AD3672">
        <v>53.471694200594449</v>
      </c>
      <c r="AE3672">
        <v>53.413945180204223</v>
      </c>
      <c r="AF3672">
        <v>842</v>
      </c>
      <c r="AG3672">
        <v>0</v>
      </c>
      <c r="AH3672">
        <v>0</v>
      </c>
      <c r="AI3672">
        <v>259</v>
      </c>
      <c r="AJ3672">
        <v>3757</v>
      </c>
      <c r="AK3672">
        <v>973</v>
      </c>
      <c r="AL3672">
        <v>5330</v>
      </c>
      <c r="AM3672">
        <v>1</v>
      </c>
      <c r="AN3672">
        <v>756</v>
      </c>
      <c r="AO3672">
        <v>472</v>
      </c>
      <c r="AP3672">
        <v>354</v>
      </c>
    </row>
    <row r="3673" spans="1:42">
      <c r="A3673">
        <v>15</v>
      </c>
      <c r="B3673">
        <v>164</v>
      </c>
      <c r="C3673">
        <v>2022</v>
      </c>
      <c r="D3673">
        <v>8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</v>
      </c>
      <c r="M3673">
        <v>99</v>
      </c>
      <c r="N3673">
        <v>99</v>
      </c>
      <c r="O3673">
        <v>99</v>
      </c>
      <c r="P3673">
        <v>99</v>
      </c>
      <c r="Q3673">
        <v>581</v>
      </c>
      <c r="R3673">
        <v>67928</v>
      </c>
      <c r="S3673">
        <v>67811</v>
      </c>
      <c r="T3673">
        <v>15.976165940407492</v>
      </c>
      <c r="U3673">
        <v>60.51959121676424</v>
      </c>
      <c r="V3673">
        <v>91.908644881999123</v>
      </c>
      <c r="W3673">
        <v>84.760484287210645</v>
      </c>
      <c r="X3673">
        <v>3.4610175479919922</v>
      </c>
      <c r="Y3673">
        <v>6.9220350959839845</v>
      </c>
      <c r="AA3673">
        <v>9.79742589199161</v>
      </c>
      <c r="AB3673">
        <v>2.5432355027253877</v>
      </c>
      <c r="AC3673">
        <v>-33.166228097260792</v>
      </c>
      <c r="AD3673">
        <v>51.352113050851322</v>
      </c>
      <c r="AE3673">
        <v>51.129178074161644</v>
      </c>
      <c r="AF3673">
        <v>909</v>
      </c>
      <c r="AG3673">
        <v>0</v>
      </c>
      <c r="AH3673">
        <v>0</v>
      </c>
      <c r="AI3673">
        <v>258</v>
      </c>
      <c r="AJ3673">
        <v>2867</v>
      </c>
      <c r="AK3673">
        <v>407</v>
      </c>
      <c r="AL3673">
        <v>5238</v>
      </c>
      <c r="AM3673">
        <v>2</v>
      </c>
      <c r="AN3673">
        <v>704</v>
      </c>
      <c r="AO3673">
        <v>516</v>
      </c>
      <c r="AP3673">
        <v>383</v>
      </c>
    </row>
    <row r="3674" spans="1:42">
      <c r="A3674">
        <v>15</v>
      </c>
      <c r="B3674">
        <v>165</v>
      </c>
      <c r="C3674">
        <v>2022</v>
      </c>
      <c r="D3674">
        <v>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</v>
      </c>
      <c r="M3674">
        <v>99</v>
      </c>
      <c r="N3674">
        <v>99</v>
      </c>
      <c r="O3674">
        <v>99</v>
      </c>
      <c r="P3674">
        <v>99</v>
      </c>
      <c r="Q3674">
        <v>546</v>
      </c>
      <c r="R3674">
        <v>62425</v>
      </c>
      <c r="S3674">
        <v>62353</v>
      </c>
      <c r="T3674">
        <v>16.06537444933921</v>
      </c>
      <c r="U3674">
        <v>60.696454059949005</v>
      </c>
      <c r="V3674">
        <v>92.569631899906327</v>
      </c>
      <c r="W3674">
        <v>85.398769906820874</v>
      </c>
      <c r="X3674">
        <v>3.7404885863035631</v>
      </c>
      <c r="Y3674">
        <v>7.4809771726071261</v>
      </c>
      <c r="AA3674">
        <v>9.8864303421384019</v>
      </c>
      <c r="AB3674">
        <v>2.5462658338454887</v>
      </c>
      <c r="AC3674">
        <v>-30.174847909689099</v>
      </c>
      <c r="AD3674">
        <v>52.383150121674923</v>
      </c>
      <c r="AE3674">
        <v>52.239913537635744</v>
      </c>
      <c r="AF3674">
        <v>1250</v>
      </c>
      <c r="AG3674">
        <v>0</v>
      </c>
      <c r="AH3674">
        <v>0</v>
      </c>
      <c r="AI3674">
        <v>319</v>
      </c>
      <c r="AJ3674">
        <v>2738</v>
      </c>
      <c r="AK3674">
        <v>589</v>
      </c>
      <c r="AL3674">
        <v>4891</v>
      </c>
      <c r="AM3674">
        <v>4</v>
      </c>
      <c r="AN3674">
        <v>788</v>
      </c>
      <c r="AO3674">
        <v>626</v>
      </c>
      <c r="AP3674">
        <v>365</v>
      </c>
    </row>
    <row r="3675" spans="1:42">
      <c r="A3675">
        <v>15</v>
      </c>
      <c r="B3675">
        <v>166</v>
      </c>
      <c r="C3675">
        <v>2022</v>
      </c>
      <c r="D3675">
        <v>10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</v>
      </c>
      <c r="M3675">
        <v>99</v>
      </c>
      <c r="N3675">
        <v>99</v>
      </c>
      <c r="O3675">
        <v>99</v>
      </c>
      <c r="P3675">
        <v>99</v>
      </c>
      <c r="Q3675">
        <v>552</v>
      </c>
      <c r="R3675">
        <v>61769</v>
      </c>
      <c r="S3675">
        <v>61704</v>
      </c>
      <c r="T3675">
        <v>15.979277631174215</v>
      </c>
      <c r="U3675">
        <v>60.520128354725784</v>
      </c>
      <c r="V3675">
        <v>93.389737591793519</v>
      </c>
      <c r="W3675">
        <v>86.166149682354586</v>
      </c>
      <c r="X3675">
        <v>3.004743479739028</v>
      </c>
      <c r="Y3675">
        <v>6.009486959478056</v>
      </c>
      <c r="AA3675">
        <v>10.049695981664469</v>
      </c>
      <c r="AB3675">
        <v>2.6210824600545317</v>
      </c>
      <c r="AC3675">
        <v>-28.848800233255862</v>
      </c>
      <c r="AD3675">
        <v>52.705723744837698</v>
      </c>
      <c r="AE3675">
        <v>52.661782789855721</v>
      </c>
      <c r="AF3675">
        <v>1114</v>
      </c>
      <c r="AG3675">
        <v>2</v>
      </c>
      <c r="AH3675">
        <v>0</v>
      </c>
      <c r="AI3675">
        <v>363</v>
      </c>
      <c r="AJ3675">
        <v>2756</v>
      </c>
      <c r="AK3675">
        <v>699</v>
      </c>
      <c r="AL3675">
        <v>4291</v>
      </c>
      <c r="AM3675">
        <v>1</v>
      </c>
      <c r="AN3675">
        <v>774</v>
      </c>
      <c r="AO3675">
        <v>703</v>
      </c>
      <c r="AP3675">
        <v>379</v>
      </c>
    </row>
    <row r="3676" spans="1:42">
      <c r="A3676">
        <v>15</v>
      </c>
      <c r="B3676">
        <v>167</v>
      </c>
      <c r="C3676">
        <v>2022</v>
      </c>
      <c r="D3676">
        <v>11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</v>
      </c>
      <c r="M3676">
        <v>99</v>
      </c>
      <c r="N3676">
        <v>99</v>
      </c>
      <c r="O3676">
        <v>99</v>
      </c>
      <c r="P3676">
        <v>99</v>
      </c>
      <c r="Q3676">
        <v>620</v>
      </c>
      <c r="R3676">
        <v>72746</v>
      </c>
      <c r="S3676">
        <v>72676</v>
      </c>
      <c r="T3676">
        <v>16.01958870590823</v>
      </c>
      <c r="U3676">
        <v>60.573518080246579</v>
      </c>
      <c r="V3676">
        <v>92.231197018817525</v>
      </c>
      <c r="W3676">
        <v>85.098286917276127</v>
      </c>
      <c r="X3676">
        <v>3.2386660434937995</v>
      </c>
      <c r="Y3676">
        <v>6.477332086987599</v>
      </c>
      <c r="AA3676">
        <v>9.9909276617850811</v>
      </c>
      <c r="AB3676">
        <v>2.5384277419684751</v>
      </c>
      <c r="AC3676">
        <v>-27.806058610821843</v>
      </c>
      <c r="AD3676">
        <v>52.868500995654003</v>
      </c>
      <c r="AE3676">
        <v>52.756747227678815</v>
      </c>
      <c r="AF3676">
        <v>1158</v>
      </c>
      <c r="AG3676">
        <v>0</v>
      </c>
      <c r="AH3676">
        <v>0</v>
      </c>
      <c r="AI3676">
        <v>467</v>
      </c>
      <c r="AJ3676">
        <v>3229</v>
      </c>
      <c r="AK3676">
        <v>717</v>
      </c>
      <c r="AL3676">
        <v>4600</v>
      </c>
      <c r="AM3676">
        <v>2</v>
      </c>
      <c r="AN3676">
        <v>1063</v>
      </c>
      <c r="AO3676">
        <v>812</v>
      </c>
      <c r="AP3676">
        <v>402</v>
      </c>
    </row>
    <row r="3677" spans="1:42">
      <c r="A3677">
        <v>15</v>
      </c>
      <c r="B3677">
        <v>168</v>
      </c>
      <c r="C3677">
        <v>2022</v>
      </c>
      <c r="D3677">
        <v>12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</v>
      </c>
      <c r="M3677">
        <v>99</v>
      </c>
      <c r="N3677">
        <v>99</v>
      </c>
      <c r="O3677">
        <v>99</v>
      </c>
      <c r="P3677">
        <v>99</v>
      </c>
      <c r="Q3677">
        <v>546</v>
      </c>
      <c r="R3677">
        <v>58544</v>
      </c>
      <c r="S3677">
        <v>58488</v>
      </c>
      <c r="T3677">
        <v>16.098455862257445</v>
      </c>
      <c r="U3677">
        <v>60.707102311585281</v>
      </c>
      <c r="V3677">
        <v>88.44534304932165</v>
      </c>
      <c r="W3677">
        <v>81.604968540555546</v>
      </c>
      <c r="X3677">
        <v>3.3957365400382615</v>
      </c>
      <c r="Y3677">
        <v>6.7914730800765231</v>
      </c>
      <c r="AA3677">
        <v>9.5943926862901847</v>
      </c>
      <c r="AB3677">
        <v>2.4635052366943242</v>
      </c>
      <c r="AC3677">
        <v>-30.206482473271372</v>
      </c>
      <c r="AD3677">
        <v>52.685385169186475</v>
      </c>
      <c r="AE3677">
        <v>52.268617276122683</v>
      </c>
      <c r="AF3677">
        <v>1100</v>
      </c>
      <c r="AG3677">
        <v>0</v>
      </c>
      <c r="AH3677">
        <v>0</v>
      </c>
      <c r="AI3677">
        <v>387</v>
      </c>
      <c r="AJ3677">
        <v>2618</v>
      </c>
      <c r="AK3677">
        <v>509</v>
      </c>
      <c r="AL3677">
        <v>3675</v>
      </c>
      <c r="AM3677">
        <v>1</v>
      </c>
      <c r="AN3677">
        <v>884</v>
      </c>
      <c r="AO3677">
        <v>669</v>
      </c>
      <c r="AP3677">
        <v>362</v>
      </c>
    </row>
    <row r="3678" spans="1:42">
      <c r="A3678">
        <v>15</v>
      </c>
      <c r="B3678">
        <v>169</v>
      </c>
      <c r="C3678">
        <v>2021</v>
      </c>
      <c r="D3678">
        <v>1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0</v>
      </c>
      <c r="M3678">
        <v>99</v>
      </c>
      <c r="N3678">
        <v>99</v>
      </c>
      <c r="O3678">
        <v>99</v>
      </c>
      <c r="P3678">
        <v>99</v>
      </c>
      <c r="Q3678">
        <v>453</v>
      </c>
      <c r="R3678">
        <v>33834</v>
      </c>
      <c r="S3678">
        <v>33734</v>
      </c>
      <c r="T3678">
        <v>16.196429627002427</v>
      </c>
      <c r="U3678">
        <v>61.140540700776654</v>
      </c>
      <c r="V3678">
        <v>91.931070761301157</v>
      </c>
      <c r="W3678">
        <v>84.771466176557723</v>
      </c>
      <c r="X3678">
        <v>1.7674528580717626</v>
      </c>
      <c r="Y3678">
        <v>3.5349057161435251</v>
      </c>
      <c r="AA3678">
        <v>8.9627968001195999</v>
      </c>
      <c r="AB3678">
        <v>2.6017031361097622</v>
      </c>
      <c r="AC3678">
        <v>-20.837668234978828</v>
      </c>
      <c r="AD3678">
        <v>27.480283623427361</v>
      </c>
      <c r="AE3678">
        <v>27.510219920603408</v>
      </c>
      <c r="AF3678">
        <v>625</v>
      </c>
      <c r="AG3678">
        <v>0</v>
      </c>
      <c r="AH3678">
        <v>0</v>
      </c>
      <c r="AI3678">
        <v>200</v>
      </c>
      <c r="AJ3678">
        <v>2327</v>
      </c>
      <c r="AK3678">
        <v>680</v>
      </c>
      <c r="AL3678">
        <v>2698</v>
      </c>
      <c r="AM3678">
        <v>1</v>
      </c>
      <c r="AN3678">
        <v>683</v>
      </c>
      <c r="AO3678">
        <v>393</v>
      </c>
      <c r="AP3678">
        <v>246</v>
      </c>
    </row>
    <row r="3679" spans="1:42">
      <c r="A3679">
        <v>15</v>
      </c>
      <c r="B3679">
        <v>170</v>
      </c>
      <c r="C3679">
        <v>2021</v>
      </c>
      <c r="D3679">
        <v>2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0</v>
      </c>
      <c r="M3679">
        <v>99</v>
      </c>
      <c r="N3679">
        <v>99</v>
      </c>
      <c r="O3679">
        <v>99</v>
      </c>
      <c r="P3679">
        <v>99</v>
      </c>
      <c r="Q3679">
        <v>444</v>
      </c>
      <c r="R3679">
        <v>31180</v>
      </c>
      <c r="S3679">
        <v>31086</v>
      </c>
      <c r="T3679">
        <v>16.136016677357279</v>
      </c>
      <c r="U3679">
        <v>61.040983079199641</v>
      </c>
      <c r="V3679">
        <v>91.727438206758976</v>
      </c>
      <c r="W3679">
        <v>84.572007334491389</v>
      </c>
      <c r="X3679">
        <v>1.6837716484926235</v>
      </c>
      <c r="Y3679">
        <v>3.367543296985247</v>
      </c>
      <c r="AA3679">
        <v>9.1158741319585861</v>
      </c>
      <c r="AB3679">
        <v>2.6740740319044556</v>
      </c>
      <c r="AC3679">
        <v>-21.820612973937806</v>
      </c>
      <c r="AD3679">
        <v>28.741035709676822</v>
      </c>
      <c r="AE3679">
        <v>28.656469611253861</v>
      </c>
      <c r="AF3679">
        <v>502</v>
      </c>
      <c r="AG3679">
        <v>0</v>
      </c>
      <c r="AH3679">
        <v>0</v>
      </c>
      <c r="AI3679">
        <v>229</v>
      </c>
      <c r="AJ3679">
        <v>2415</v>
      </c>
      <c r="AK3679">
        <v>782</v>
      </c>
      <c r="AL3679">
        <v>2781</v>
      </c>
      <c r="AM3679">
        <v>2</v>
      </c>
      <c r="AN3679">
        <v>660</v>
      </c>
      <c r="AO3679">
        <v>319</v>
      </c>
      <c r="AP3679">
        <v>249</v>
      </c>
    </row>
    <row r="3680" spans="1:42">
      <c r="A3680">
        <v>15</v>
      </c>
      <c r="B3680">
        <v>171</v>
      </c>
      <c r="C3680">
        <v>2021</v>
      </c>
      <c r="D3680">
        <v>3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0</v>
      </c>
      <c r="M3680">
        <v>99</v>
      </c>
      <c r="N3680">
        <v>99</v>
      </c>
      <c r="O3680">
        <v>99</v>
      </c>
      <c r="P3680">
        <v>99</v>
      </c>
      <c r="Q3680">
        <v>515</v>
      </c>
      <c r="R3680">
        <v>41235</v>
      </c>
      <c r="S3680">
        <v>41146</v>
      </c>
      <c r="T3680">
        <v>16.153922638535224</v>
      </c>
      <c r="U3680">
        <v>61.022213580906993</v>
      </c>
      <c r="V3680">
        <v>91.625656522431399</v>
      </c>
      <c r="W3680">
        <v>84.504734603606593</v>
      </c>
      <c r="X3680">
        <v>1.001576330786953</v>
      </c>
      <c r="Y3680">
        <v>2.0031526615739059</v>
      </c>
      <c r="AA3680">
        <v>9.0518426906714016</v>
      </c>
      <c r="AB3680">
        <v>2.6483757940755122</v>
      </c>
      <c r="AC3680">
        <v>-24.751284839631957</v>
      </c>
      <c r="AD3680">
        <v>28.836269292362775</v>
      </c>
      <c r="AE3680">
        <v>28.817546340024141</v>
      </c>
      <c r="AF3680">
        <v>679</v>
      </c>
      <c r="AG3680">
        <v>0</v>
      </c>
      <c r="AH3680">
        <v>0</v>
      </c>
      <c r="AI3680">
        <v>303</v>
      </c>
      <c r="AJ3680">
        <v>3102</v>
      </c>
      <c r="AK3680">
        <v>1035</v>
      </c>
      <c r="AL3680">
        <v>3319</v>
      </c>
      <c r="AM3680">
        <v>3</v>
      </c>
      <c r="AN3680">
        <v>874</v>
      </c>
      <c r="AO3680">
        <v>408</v>
      </c>
      <c r="AP3680">
        <v>280</v>
      </c>
    </row>
    <row r="3681" spans="1:42">
      <c r="A3681">
        <v>15</v>
      </c>
      <c r="B3681">
        <v>172</v>
      </c>
      <c r="C3681">
        <v>2021</v>
      </c>
      <c r="D3681">
        <v>4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0</v>
      </c>
      <c r="M3681">
        <v>99</v>
      </c>
      <c r="N3681">
        <v>99</v>
      </c>
      <c r="O3681">
        <v>99</v>
      </c>
      <c r="P3681">
        <v>99</v>
      </c>
      <c r="Q3681">
        <v>464</v>
      </c>
      <c r="R3681">
        <v>34927.879999999997</v>
      </c>
      <c r="S3681">
        <v>34872.879999999997</v>
      </c>
      <c r="T3681">
        <v>16.074235252755106</v>
      </c>
      <c r="U3681">
        <v>60.85977642225135</v>
      </c>
      <c r="V3681">
        <v>91.876300822714811</v>
      </c>
      <c r="W3681">
        <v>84.845888839693941</v>
      </c>
      <c r="X3681">
        <v>1.1366278170905304</v>
      </c>
      <c r="Y3681">
        <v>2.2732556341810608</v>
      </c>
      <c r="AA3681">
        <v>9.1458149175247527</v>
      </c>
      <c r="AB3681">
        <v>2.6676202222210961</v>
      </c>
      <c r="AC3681">
        <v>-24.103483697013871</v>
      </c>
      <c r="AD3681">
        <v>29.615991333595847</v>
      </c>
      <c r="AE3681">
        <v>29.586253964068455</v>
      </c>
      <c r="AF3681">
        <v>548</v>
      </c>
      <c r="AG3681">
        <v>0</v>
      </c>
      <c r="AH3681">
        <v>0</v>
      </c>
      <c r="AI3681">
        <v>208</v>
      </c>
      <c r="AJ3681">
        <v>2641</v>
      </c>
      <c r="AK3681">
        <v>681.88</v>
      </c>
      <c r="AL3681">
        <v>2555</v>
      </c>
      <c r="AM3681">
        <v>4</v>
      </c>
      <c r="AN3681">
        <v>765</v>
      </c>
      <c r="AO3681">
        <v>336</v>
      </c>
      <c r="AP3681">
        <v>266</v>
      </c>
    </row>
    <row r="3682" spans="1:42">
      <c r="A3682">
        <v>15</v>
      </c>
      <c r="B3682">
        <v>173</v>
      </c>
      <c r="C3682">
        <v>2021</v>
      </c>
      <c r="D3682">
        <v>5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0</v>
      </c>
      <c r="M3682">
        <v>99</v>
      </c>
      <c r="N3682">
        <v>99</v>
      </c>
      <c r="O3682">
        <v>99</v>
      </c>
      <c r="P3682">
        <v>99</v>
      </c>
      <c r="Q3682">
        <v>459</v>
      </c>
      <c r="R3682">
        <v>35417</v>
      </c>
      <c r="S3682">
        <v>35266</v>
      </c>
      <c r="T3682">
        <v>16.078436908829097</v>
      </c>
      <c r="U3682">
        <v>60.932966596722025</v>
      </c>
      <c r="V3682">
        <v>91.965377939607393</v>
      </c>
      <c r="W3682">
        <v>84.75814410480406</v>
      </c>
      <c r="X3682">
        <v>1.1971652031510296</v>
      </c>
      <c r="Y3682">
        <v>2.3943304063020592</v>
      </c>
      <c r="AA3682">
        <v>8.8562602374239194</v>
      </c>
      <c r="AB3682">
        <v>2.6942512437585742</v>
      </c>
      <c r="AC3682">
        <v>-23.880642010243658</v>
      </c>
      <c r="AD3682">
        <v>28.916557805355968</v>
      </c>
      <c r="AE3682">
        <v>28.863269287085195</v>
      </c>
      <c r="AF3682">
        <v>620</v>
      </c>
      <c r="AG3682">
        <v>3</v>
      </c>
      <c r="AH3682">
        <v>0</v>
      </c>
      <c r="AI3682">
        <v>240</v>
      </c>
      <c r="AJ3682">
        <v>2787</v>
      </c>
      <c r="AK3682">
        <v>558</v>
      </c>
      <c r="AL3682">
        <v>3004</v>
      </c>
      <c r="AM3682">
        <v>3</v>
      </c>
      <c r="AN3682">
        <v>785</v>
      </c>
      <c r="AO3682">
        <v>342</v>
      </c>
      <c r="AP3682">
        <v>252</v>
      </c>
    </row>
    <row r="3683" spans="1:42">
      <c r="A3683">
        <v>15</v>
      </c>
      <c r="B3683">
        <v>174</v>
      </c>
      <c r="C3683">
        <v>2021</v>
      </c>
      <c r="D3683">
        <v>6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0</v>
      </c>
      <c r="M3683">
        <v>99</v>
      </c>
      <c r="N3683">
        <v>99</v>
      </c>
      <c r="O3683">
        <v>99</v>
      </c>
      <c r="P3683">
        <v>99</v>
      </c>
      <c r="Q3683">
        <v>496</v>
      </c>
      <c r="R3683">
        <v>36062.760000000009</v>
      </c>
      <c r="S3683">
        <v>35893.760000000009</v>
      </c>
      <c r="T3683">
        <v>15.988135128869786</v>
      </c>
      <c r="U3683">
        <v>60.765063342486251</v>
      </c>
      <c r="V3683">
        <v>91.370160227948062</v>
      </c>
      <c r="W3683">
        <v>84.206804191034692</v>
      </c>
      <c r="X3683">
        <v>1.3698341446966344</v>
      </c>
      <c r="Y3683">
        <v>2.7396682893932689</v>
      </c>
      <c r="AA3683">
        <v>9.228632628187837</v>
      </c>
      <c r="AB3683">
        <v>2.768089394789734</v>
      </c>
      <c r="AC3683">
        <v>-24.188733746065282</v>
      </c>
      <c r="AD3683">
        <v>27.781881313423121</v>
      </c>
      <c r="AE3683">
        <v>27.765453932958245</v>
      </c>
      <c r="AF3683">
        <v>514.88</v>
      </c>
      <c r="AG3683">
        <v>1</v>
      </c>
      <c r="AH3683">
        <v>1</v>
      </c>
      <c r="AI3683">
        <v>241.88</v>
      </c>
      <c r="AJ3683">
        <v>3095</v>
      </c>
      <c r="AK3683">
        <v>648</v>
      </c>
      <c r="AL3683">
        <v>3090</v>
      </c>
      <c r="AM3683">
        <v>2</v>
      </c>
      <c r="AN3683">
        <v>656</v>
      </c>
      <c r="AO3683">
        <v>282</v>
      </c>
      <c r="AP3683">
        <v>282</v>
      </c>
    </row>
    <row r="3684" spans="1:42">
      <c r="A3684">
        <v>15</v>
      </c>
      <c r="B3684">
        <v>175</v>
      </c>
      <c r="C3684">
        <v>2021</v>
      </c>
      <c r="D3684">
        <v>7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0</v>
      </c>
      <c r="M3684">
        <v>99</v>
      </c>
      <c r="N3684">
        <v>99</v>
      </c>
      <c r="O3684">
        <v>99</v>
      </c>
      <c r="P3684">
        <v>99</v>
      </c>
      <c r="Q3684">
        <v>463</v>
      </c>
      <c r="R3684">
        <v>33534</v>
      </c>
      <c r="S3684">
        <v>33345</v>
      </c>
      <c r="T3684">
        <v>16.029045148207789</v>
      </c>
      <c r="U3684">
        <v>60.832988454041072</v>
      </c>
      <c r="V3684">
        <v>90.768786612659682</v>
      </c>
      <c r="W3684">
        <v>83.605988304093572</v>
      </c>
      <c r="X3684">
        <v>1.267370430011332</v>
      </c>
      <c r="Y3684">
        <v>2.534740860022664</v>
      </c>
      <c r="AA3684">
        <v>9.5918354752334007</v>
      </c>
      <c r="AB3684">
        <v>2.6305181071582995</v>
      </c>
      <c r="AC3684">
        <v>-30.235951202825095</v>
      </c>
      <c r="AD3684">
        <v>27.706493270430375</v>
      </c>
      <c r="AE3684">
        <v>27.690217825500099</v>
      </c>
      <c r="AF3684">
        <v>356</v>
      </c>
      <c r="AG3684">
        <v>2</v>
      </c>
      <c r="AH3684">
        <v>0</v>
      </c>
      <c r="AI3684">
        <v>163</v>
      </c>
      <c r="AJ3684">
        <v>2731.5</v>
      </c>
      <c r="AK3684">
        <v>542</v>
      </c>
      <c r="AL3684">
        <v>4019</v>
      </c>
      <c r="AM3684">
        <v>2</v>
      </c>
      <c r="AN3684">
        <v>732.5</v>
      </c>
      <c r="AO3684">
        <v>166</v>
      </c>
      <c r="AP3684">
        <v>257</v>
      </c>
    </row>
    <row r="3685" spans="1:42">
      <c r="A3685">
        <v>15</v>
      </c>
      <c r="B3685">
        <v>176</v>
      </c>
      <c r="C3685">
        <v>2021</v>
      </c>
      <c r="D3685">
        <v>8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0</v>
      </c>
      <c r="M3685">
        <v>99</v>
      </c>
      <c r="N3685">
        <v>99</v>
      </c>
      <c r="O3685">
        <v>99</v>
      </c>
      <c r="P3685">
        <v>99</v>
      </c>
      <c r="Q3685">
        <v>539</v>
      </c>
      <c r="R3685">
        <v>41907.89</v>
      </c>
      <c r="S3685">
        <v>41479.89</v>
      </c>
      <c r="T3685">
        <v>15.98336566217006</v>
      </c>
      <c r="U3685">
        <v>60.846086139572712</v>
      </c>
      <c r="V3685">
        <v>91.604865654478431</v>
      </c>
      <c r="W3685">
        <v>84.287055486405563</v>
      </c>
      <c r="X3685">
        <v>1.2694506929363421</v>
      </c>
      <c r="Y3685">
        <v>2.5389013858726841</v>
      </c>
      <c r="AA3685">
        <v>9.4191297793119499</v>
      </c>
      <c r="AB3685">
        <v>2.5397091432349264</v>
      </c>
      <c r="AC3685">
        <v>-34.766332626925646</v>
      </c>
      <c r="AD3685">
        <v>32.426937641894341</v>
      </c>
      <c r="AE3685">
        <v>32.433321287059329</v>
      </c>
      <c r="AF3685">
        <v>454.89</v>
      </c>
      <c r="AG3685">
        <v>0</v>
      </c>
      <c r="AH3685">
        <v>0</v>
      </c>
      <c r="AI3685">
        <v>196</v>
      </c>
      <c r="AJ3685">
        <v>3609</v>
      </c>
      <c r="AK3685">
        <v>874</v>
      </c>
      <c r="AL3685">
        <v>6196</v>
      </c>
      <c r="AM3685">
        <v>1</v>
      </c>
      <c r="AN3685">
        <v>686.5</v>
      </c>
      <c r="AO3685">
        <v>233</v>
      </c>
      <c r="AP3685">
        <v>271</v>
      </c>
    </row>
    <row r="3686" spans="1:42">
      <c r="A3686">
        <v>15</v>
      </c>
      <c r="B3686">
        <v>177</v>
      </c>
      <c r="C3686">
        <v>2021</v>
      </c>
      <c r="D3686">
        <v>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0</v>
      </c>
      <c r="M3686">
        <v>99</v>
      </c>
      <c r="N3686">
        <v>99</v>
      </c>
      <c r="O3686">
        <v>99</v>
      </c>
      <c r="P3686">
        <v>99</v>
      </c>
      <c r="Q3686">
        <v>672</v>
      </c>
      <c r="R3686">
        <v>43098.9</v>
      </c>
      <c r="S3686">
        <v>42517.9</v>
      </c>
      <c r="T3686">
        <v>15.890210655028319</v>
      </c>
      <c r="U3686">
        <v>60.794025575110702</v>
      </c>
      <c r="V3686">
        <v>92.399291737217425</v>
      </c>
      <c r="W3686">
        <v>84.931828476947615</v>
      </c>
      <c r="X3686">
        <v>0.72855687732169505</v>
      </c>
      <c r="Y3686">
        <v>1.4571137546433901</v>
      </c>
      <c r="AA3686">
        <v>9.6231246605061127</v>
      </c>
      <c r="AB3686">
        <v>2.632415657855891</v>
      </c>
      <c r="AC3686">
        <v>-37.730283615924989</v>
      </c>
      <c r="AD3686">
        <v>34.590667986121638</v>
      </c>
      <c r="AE3686">
        <v>34.476733936054714</v>
      </c>
      <c r="AF3686">
        <v>439.9</v>
      </c>
      <c r="AG3686">
        <v>0</v>
      </c>
      <c r="AH3686">
        <v>0</v>
      </c>
      <c r="AI3686">
        <v>241</v>
      </c>
      <c r="AJ3686">
        <v>3126</v>
      </c>
      <c r="AK3686">
        <v>737</v>
      </c>
      <c r="AL3686">
        <v>4946.8999999999996</v>
      </c>
      <c r="AM3686">
        <v>1</v>
      </c>
      <c r="AN3686">
        <v>642</v>
      </c>
      <c r="AO3686">
        <v>309</v>
      </c>
      <c r="AP3686">
        <v>296</v>
      </c>
    </row>
    <row r="3687" spans="1:42">
      <c r="A3687">
        <v>15</v>
      </c>
      <c r="B3687">
        <v>178</v>
      </c>
      <c r="C3687">
        <v>2021</v>
      </c>
      <c r="D3687">
        <v>10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0</v>
      </c>
      <c r="M3687">
        <v>99</v>
      </c>
      <c r="N3687">
        <v>99</v>
      </c>
      <c r="O3687">
        <v>99</v>
      </c>
      <c r="P3687">
        <v>99</v>
      </c>
      <c r="Q3687">
        <v>645</v>
      </c>
      <c r="R3687">
        <v>38169</v>
      </c>
      <c r="S3687">
        <v>37692</v>
      </c>
      <c r="T3687">
        <v>15.889308077235452</v>
      </c>
      <c r="U3687">
        <v>60.73445293430968</v>
      </c>
      <c r="V3687">
        <v>93.0446077800691</v>
      </c>
      <c r="W3687">
        <v>85.500017510346865</v>
      </c>
      <c r="X3687">
        <v>1.0348712305797898</v>
      </c>
      <c r="Y3687">
        <v>2.0697424611595796</v>
      </c>
      <c r="AA3687">
        <v>10.467849701802241</v>
      </c>
      <c r="AB3687">
        <v>2.623148262742296</v>
      </c>
      <c r="AC3687">
        <v>-37.112222390828066</v>
      </c>
      <c r="AD3687">
        <v>31.262746639801449</v>
      </c>
      <c r="AE3687">
        <v>31.118821613524023</v>
      </c>
      <c r="AF3687">
        <v>420</v>
      </c>
      <c r="AG3687">
        <v>1</v>
      </c>
      <c r="AH3687">
        <v>0</v>
      </c>
      <c r="AI3687">
        <v>211</v>
      </c>
      <c r="AJ3687">
        <v>2941</v>
      </c>
      <c r="AK3687">
        <v>898</v>
      </c>
      <c r="AL3687">
        <v>3896</v>
      </c>
      <c r="AM3687">
        <v>2</v>
      </c>
      <c r="AN3687">
        <v>520</v>
      </c>
      <c r="AO3687">
        <v>337</v>
      </c>
      <c r="AP3687">
        <v>290</v>
      </c>
    </row>
    <row r="3688" spans="1:42">
      <c r="A3688">
        <v>15</v>
      </c>
      <c r="B3688">
        <v>179</v>
      </c>
      <c r="C3688">
        <v>2021</v>
      </c>
      <c r="D3688">
        <v>11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0</v>
      </c>
      <c r="M3688">
        <v>99</v>
      </c>
      <c r="N3688">
        <v>99</v>
      </c>
      <c r="O3688">
        <v>99</v>
      </c>
      <c r="P3688">
        <v>99</v>
      </c>
      <c r="Q3688">
        <v>644</v>
      </c>
      <c r="R3688">
        <v>49016</v>
      </c>
      <c r="S3688">
        <v>47862</v>
      </c>
      <c r="T3688">
        <v>15.726130243185899</v>
      </c>
      <c r="U3688">
        <v>60.766683381388162</v>
      </c>
      <c r="V3688">
        <v>92.734174855273594</v>
      </c>
      <c r="W3688">
        <v>85.015664619113466</v>
      </c>
      <c r="X3688">
        <v>1.244491594581361</v>
      </c>
      <c r="Y3688">
        <v>2.4889831891627221</v>
      </c>
      <c r="AA3688">
        <v>10.502862311170563</v>
      </c>
      <c r="AB3688">
        <v>2.6125716759110378</v>
      </c>
      <c r="AC3688">
        <v>-36.451991467199406</v>
      </c>
      <c r="AD3688">
        <v>33.729003667691956</v>
      </c>
      <c r="AE3688">
        <v>33.272952580199458</v>
      </c>
      <c r="AF3688">
        <v>648</v>
      </c>
      <c r="AG3688">
        <v>0</v>
      </c>
      <c r="AH3688">
        <v>0</v>
      </c>
      <c r="AI3688">
        <v>319</v>
      </c>
      <c r="AJ3688">
        <v>3368</v>
      </c>
      <c r="AK3688">
        <v>826</v>
      </c>
      <c r="AL3688">
        <v>5901</v>
      </c>
      <c r="AM3688">
        <v>0</v>
      </c>
      <c r="AN3688">
        <v>741</v>
      </c>
      <c r="AO3688">
        <v>355.5</v>
      </c>
      <c r="AP3688">
        <v>306</v>
      </c>
    </row>
    <row r="3689" spans="1:42">
      <c r="A3689">
        <v>15</v>
      </c>
      <c r="B3689">
        <v>180</v>
      </c>
      <c r="C3689">
        <v>2021</v>
      </c>
      <c r="D3689">
        <v>12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0</v>
      </c>
      <c r="M3689">
        <v>99</v>
      </c>
      <c r="N3689">
        <v>99</v>
      </c>
      <c r="O3689">
        <v>99</v>
      </c>
      <c r="P3689">
        <v>99</v>
      </c>
      <c r="Q3689">
        <v>515</v>
      </c>
      <c r="R3689">
        <v>39313</v>
      </c>
      <c r="S3689">
        <v>39015</v>
      </c>
      <c r="T3689">
        <v>15.99806679724264</v>
      </c>
      <c r="U3689">
        <v>60.751300781750608</v>
      </c>
      <c r="V3689">
        <v>89.166020680714979</v>
      </c>
      <c r="W3689">
        <v>82.114054850698608</v>
      </c>
      <c r="X3689">
        <v>0.9767761300333222</v>
      </c>
      <c r="Y3689">
        <v>1.9535522600666444</v>
      </c>
      <c r="AA3689">
        <v>9.8281635477615907</v>
      </c>
      <c r="AB3689">
        <v>2.5218251299484038</v>
      </c>
      <c r="AC3689">
        <v>-33.88082922750263</v>
      </c>
      <c r="AD3689">
        <v>33.777827420588203</v>
      </c>
      <c r="AE3689">
        <v>33.814274121757606</v>
      </c>
      <c r="AF3689">
        <v>493</v>
      </c>
      <c r="AG3689">
        <v>0</v>
      </c>
      <c r="AH3689">
        <v>0</v>
      </c>
      <c r="AI3689">
        <v>244</v>
      </c>
      <c r="AJ3689">
        <v>2913.5</v>
      </c>
      <c r="AK3689">
        <v>790</v>
      </c>
      <c r="AL3689">
        <v>4215.5</v>
      </c>
      <c r="AM3689">
        <v>0</v>
      </c>
      <c r="AN3689">
        <v>598</v>
      </c>
      <c r="AO3689">
        <v>332</v>
      </c>
      <c r="AP3689">
        <v>267</v>
      </c>
    </row>
    <row r="3690" spans="1:42">
      <c r="A3690">
        <v>15</v>
      </c>
      <c r="B3690">
        <v>181</v>
      </c>
      <c r="C3690">
        <v>2021</v>
      </c>
      <c r="D3690">
        <v>1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1</v>
      </c>
      <c r="M3690">
        <v>99</v>
      </c>
      <c r="N3690">
        <v>99</v>
      </c>
      <c r="O3690">
        <v>99</v>
      </c>
      <c r="P3690">
        <v>99</v>
      </c>
      <c r="Q3690">
        <v>136</v>
      </c>
      <c r="R3690">
        <v>7569</v>
      </c>
      <c r="S3690">
        <v>7565</v>
      </c>
      <c r="T3690">
        <v>16.354472189192752</v>
      </c>
      <c r="U3690">
        <v>61.426834104428302</v>
      </c>
      <c r="V3690">
        <v>91.763273729519057</v>
      </c>
      <c r="W3690">
        <v>84.681480502313207</v>
      </c>
      <c r="X3690">
        <v>1.3211784912141637E-2</v>
      </c>
      <c r="Y3690">
        <v>2.6423569824283274E-2</v>
      </c>
      <c r="AA3690">
        <v>9.0447989489125025</v>
      </c>
      <c r="AB3690">
        <v>2.5273847847538713</v>
      </c>
      <c r="AC3690">
        <v>-28.921227354472009</v>
      </c>
      <c r="AD3690">
        <v>6.1476108868511474</v>
      </c>
      <c r="AE3690">
        <v>6.1627407942046695</v>
      </c>
      <c r="AF3690">
        <v>99</v>
      </c>
      <c r="AG3690">
        <v>0</v>
      </c>
      <c r="AH3690">
        <v>0</v>
      </c>
      <c r="AI3690">
        <v>59</v>
      </c>
      <c r="AJ3690">
        <v>514</v>
      </c>
      <c r="AK3690">
        <v>137</v>
      </c>
      <c r="AL3690">
        <v>642</v>
      </c>
      <c r="AM3690">
        <v>0</v>
      </c>
      <c r="AN3690">
        <v>220</v>
      </c>
      <c r="AO3690">
        <v>64</v>
      </c>
      <c r="AP3690">
        <v>68</v>
      </c>
    </row>
    <row r="3691" spans="1:42">
      <c r="A3691">
        <v>15</v>
      </c>
      <c r="B3691">
        <v>182</v>
      </c>
      <c r="C3691">
        <v>2021</v>
      </c>
      <c r="D3691">
        <v>2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1</v>
      </c>
      <c r="M3691">
        <v>99</v>
      </c>
      <c r="N3691">
        <v>99</v>
      </c>
      <c r="O3691">
        <v>99</v>
      </c>
      <c r="P3691">
        <v>99</v>
      </c>
      <c r="Q3691">
        <v>130</v>
      </c>
      <c r="R3691">
        <v>6966</v>
      </c>
      <c r="S3691">
        <v>6965</v>
      </c>
      <c r="T3691">
        <v>16.365776629342523</v>
      </c>
      <c r="U3691">
        <v>61.462311557788951</v>
      </c>
      <c r="V3691">
        <v>92.028508118677152</v>
      </c>
      <c r="W3691">
        <v>84.937819095477195</v>
      </c>
      <c r="X3691">
        <v>2.8710881424059718E-2</v>
      </c>
      <c r="Y3691">
        <v>5.7421762848119437E-2</v>
      </c>
      <c r="AA3691">
        <v>8.7807540649202878</v>
      </c>
      <c r="AB3691">
        <v>2.5165455870848805</v>
      </c>
      <c r="AC3691">
        <v>-23.867524763596322</v>
      </c>
      <c r="AD3691">
        <v>6.4211050273768047</v>
      </c>
      <c r="AE3691">
        <v>6.4484216967413444</v>
      </c>
      <c r="AF3691">
        <v>124</v>
      </c>
      <c r="AG3691">
        <v>0</v>
      </c>
      <c r="AH3691">
        <v>0</v>
      </c>
      <c r="AI3691">
        <v>48</v>
      </c>
      <c r="AJ3691">
        <v>470</v>
      </c>
      <c r="AK3691">
        <v>159</v>
      </c>
      <c r="AL3691">
        <v>550</v>
      </c>
      <c r="AM3691">
        <v>0</v>
      </c>
      <c r="AN3691">
        <v>209</v>
      </c>
      <c r="AO3691">
        <v>89</v>
      </c>
      <c r="AP3691">
        <v>61</v>
      </c>
    </row>
    <row r="3692" spans="1:42">
      <c r="A3692">
        <v>15</v>
      </c>
      <c r="B3692">
        <v>183</v>
      </c>
      <c r="C3692">
        <v>2021</v>
      </c>
      <c r="D3692">
        <v>3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1</v>
      </c>
      <c r="M3692">
        <v>99</v>
      </c>
      <c r="N3692">
        <v>99</v>
      </c>
      <c r="O3692">
        <v>99</v>
      </c>
      <c r="P3692">
        <v>99</v>
      </c>
      <c r="Q3692">
        <v>149</v>
      </c>
      <c r="R3692">
        <v>7991</v>
      </c>
      <c r="S3692">
        <v>7987</v>
      </c>
      <c r="T3692">
        <v>16.378050306594922</v>
      </c>
      <c r="U3692">
        <v>61.450982847126575</v>
      </c>
      <c r="V3692">
        <v>91.394312073479185</v>
      </c>
      <c r="W3692">
        <v>84.345606610742195</v>
      </c>
      <c r="X3692">
        <v>0</v>
      </c>
      <c r="Y3692">
        <v>0</v>
      </c>
      <c r="AA3692">
        <v>8.6059833581106258</v>
      </c>
      <c r="AB3692">
        <v>2.4479445819258538</v>
      </c>
      <c r="AC3692">
        <v>-24.360795252792816</v>
      </c>
      <c r="AD3692">
        <v>5.5882291236879107</v>
      </c>
      <c r="AE3692">
        <v>5.5833452907375083</v>
      </c>
      <c r="AF3692">
        <v>110</v>
      </c>
      <c r="AG3692">
        <v>0</v>
      </c>
      <c r="AH3692">
        <v>0</v>
      </c>
      <c r="AI3692">
        <v>55</v>
      </c>
      <c r="AJ3692">
        <v>522</v>
      </c>
      <c r="AK3692">
        <v>191</v>
      </c>
      <c r="AL3692">
        <v>683</v>
      </c>
      <c r="AM3692">
        <v>0</v>
      </c>
      <c r="AN3692">
        <v>285</v>
      </c>
      <c r="AO3692">
        <v>69</v>
      </c>
      <c r="AP3692">
        <v>72</v>
      </c>
    </row>
    <row r="3693" spans="1:42">
      <c r="A3693">
        <v>15</v>
      </c>
      <c r="B3693">
        <v>184</v>
      </c>
      <c r="C3693">
        <v>2021</v>
      </c>
      <c r="D3693">
        <v>4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1</v>
      </c>
      <c r="M3693">
        <v>99</v>
      </c>
      <c r="N3693">
        <v>99</v>
      </c>
      <c r="O3693">
        <v>99</v>
      </c>
      <c r="P3693">
        <v>99</v>
      </c>
      <c r="Q3693">
        <v>108</v>
      </c>
      <c r="R3693">
        <v>5002</v>
      </c>
      <c r="S3693">
        <v>5000</v>
      </c>
      <c r="T3693">
        <v>16.305277888844461</v>
      </c>
      <c r="U3693">
        <v>61.358600000000003</v>
      </c>
      <c r="V3693">
        <v>91.216359696641121</v>
      </c>
      <c r="W3693">
        <v>84.178020000000288</v>
      </c>
      <c r="X3693">
        <v>3.9984006397441034E-2</v>
      </c>
      <c r="Y3693">
        <v>7.9968012794882068E-2</v>
      </c>
      <c r="AA3693">
        <v>8.6905907094725432</v>
      </c>
      <c r="AB3693">
        <v>2.5781400349863515</v>
      </c>
      <c r="AC3693">
        <v>-24.776876867580203</v>
      </c>
      <c r="AD3693">
        <v>4.2412877234646489</v>
      </c>
      <c r="AE3693">
        <v>4.2086234665341369</v>
      </c>
      <c r="AF3693">
        <v>70</v>
      </c>
      <c r="AG3693">
        <v>0</v>
      </c>
      <c r="AH3693">
        <v>0</v>
      </c>
      <c r="AI3693">
        <v>45</v>
      </c>
      <c r="AJ3693">
        <v>364</v>
      </c>
      <c r="AK3693">
        <v>80</v>
      </c>
      <c r="AL3693">
        <v>478</v>
      </c>
      <c r="AM3693">
        <v>0</v>
      </c>
      <c r="AN3693">
        <v>144</v>
      </c>
      <c r="AO3693">
        <v>73</v>
      </c>
      <c r="AP3693">
        <v>50</v>
      </c>
    </row>
    <row r="3694" spans="1:42">
      <c r="A3694">
        <v>15</v>
      </c>
      <c r="B3694">
        <v>185</v>
      </c>
      <c r="C3694">
        <v>2021</v>
      </c>
      <c r="D3694">
        <v>5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1</v>
      </c>
      <c r="M3694">
        <v>99</v>
      </c>
      <c r="N3694">
        <v>99</v>
      </c>
      <c r="O3694">
        <v>99</v>
      </c>
      <c r="P3694">
        <v>99</v>
      </c>
      <c r="Q3694">
        <v>124</v>
      </c>
      <c r="R3694">
        <v>8027</v>
      </c>
      <c r="S3694">
        <v>8024</v>
      </c>
      <c r="T3694">
        <v>16.227108508782859</v>
      </c>
      <c r="U3694">
        <v>61.248130608175472</v>
      </c>
      <c r="V3694">
        <v>91.974219540727617</v>
      </c>
      <c r="W3694">
        <v>84.880153290129627</v>
      </c>
      <c r="X3694">
        <v>1.2457954403886877E-2</v>
      </c>
      <c r="Y3694">
        <v>2.4915908807773755E-2</v>
      </c>
      <c r="AA3694">
        <v>8.9341560349469216</v>
      </c>
      <c r="AB3694">
        <v>2.7463147599298168</v>
      </c>
      <c r="AC3694">
        <v>-25.617116581801952</v>
      </c>
      <c r="AD3694">
        <v>6.5537230568256044</v>
      </c>
      <c r="AE3694">
        <v>6.5766534024614991</v>
      </c>
      <c r="AF3694">
        <v>186</v>
      </c>
      <c r="AG3694">
        <v>0</v>
      </c>
      <c r="AH3694">
        <v>0</v>
      </c>
      <c r="AI3694">
        <v>108</v>
      </c>
      <c r="AJ3694">
        <v>610</v>
      </c>
      <c r="AK3694">
        <v>131</v>
      </c>
      <c r="AL3694">
        <v>660</v>
      </c>
      <c r="AM3694">
        <v>0</v>
      </c>
      <c r="AN3694">
        <v>311</v>
      </c>
      <c r="AO3694">
        <v>169</v>
      </c>
      <c r="AP3694">
        <v>58</v>
      </c>
    </row>
    <row r="3695" spans="1:42">
      <c r="A3695">
        <v>15</v>
      </c>
      <c r="B3695">
        <v>186</v>
      </c>
      <c r="C3695">
        <v>2021</v>
      </c>
      <c r="D3695">
        <v>6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1</v>
      </c>
      <c r="M3695">
        <v>99</v>
      </c>
      <c r="N3695">
        <v>99</v>
      </c>
      <c r="O3695">
        <v>99</v>
      </c>
      <c r="P3695">
        <v>99</v>
      </c>
      <c r="Q3695">
        <v>149</v>
      </c>
      <c r="R3695">
        <v>6078</v>
      </c>
      <c r="S3695">
        <v>6077</v>
      </c>
      <c r="T3695">
        <v>16.164034221783485</v>
      </c>
      <c r="U3695">
        <v>60.936152706927757</v>
      </c>
      <c r="V3695">
        <v>91.57093750462424</v>
      </c>
      <c r="W3695">
        <v>84.514413361856086</v>
      </c>
      <c r="X3695">
        <v>6.5811122079631454E-2</v>
      </c>
      <c r="Y3695">
        <v>0.13162224415926291</v>
      </c>
      <c r="AA3695">
        <v>8.7143237722501521</v>
      </c>
      <c r="AB3695">
        <v>2.6313519416873432</v>
      </c>
      <c r="AC3695">
        <v>-24.504398357656303</v>
      </c>
      <c r="AD3695">
        <v>4.6823447407515619</v>
      </c>
      <c r="AE3695">
        <v>4.7180078125339424</v>
      </c>
      <c r="AF3695">
        <v>112</v>
      </c>
      <c r="AG3695">
        <v>0</v>
      </c>
      <c r="AH3695">
        <v>0</v>
      </c>
      <c r="AI3695">
        <v>52</v>
      </c>
      <c r="AJ3695">
        <v>422</v>
      </c>
      <c r="AK3695">
        <v>76</v>
      </c>
      <c r="AL3695">
        <v>623</v>
      </c>
      <c r="AM3695">
        <v>0</v>
      </c>
      <c r="AN3695">
        <v>254</v>
      </c>
      <c r="AO3695">
        <v>33</v>
      </c>
      <c r="AP3695">
        <v>73</v>
      </c>
    </row>
    <row r="3696" spans="1:42">
      <c r="A3696">
        <v>15</v>
      </c>
      <c r="B3696">
        <v>187</v>
      </c>
      <c r="C3696">
        <v>2021</v>
      </c>
      <c r="D3696">
        <v>7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1</v>
      </c>
      <c r="M3696">
        <v>99</v>
      </c>
      <c r="N3696">
        <v>99</v>
      </c>
      <c r="O3696">
        <v>99</v>
      </c>
      <c r="P3696">
        <v>99</v>
      </c>
      <c r="Q3696">
        <v>135</v>
      </c>
      <c r="R3696">
        <v>7109</v>
      </c>
      <c r="S3696">
        <v>7106</v>
      </c>
      <c r="T3696">
        <v>16.191447460964977</v>
      </c>
      <c r="U3696">
        <v>61.006051224317488</v>
      </c>
      <c r="V3696">
        <v>91.108248137855838</v>
      </c>
      <c r="W3696">
        <v>84.081128623698362</v>
      </c>
      <c r="X3696">
        <v>9.8466732311154895E-2</v>
      </c>
      <c r="Y3696">
        <v>0.19693346462230979</v>
      </c>
      <c r="AA3696">
        <v>8.8379963814070752</v>
      </c>
      <c r="AB3696">
        <v>2.5727451686819593</v>
      </c>
      <c r="AC3696">
        <v>-31.628343996251598</v>
      </c>
      <c r="AD3696">
        <v>5.8736047193740548</v>
      </c>
      <c r="AE3696">
        <v>5.9344708525516889</v>
      </c>
      <c r="AF3696">
        <v>78</v>
      </c>
      <c r="AG3696">
        <v>0</v>
      </c>
      <c r="AH3696">
        <v>0</v>
      </c>
      <c r="AI3696">
        <v>57</v>
      </c>
      <c r="AJ3696">
        <v>742</v>
      </c>
      <c r="AK3696">
        <v>121</v>
      </c>
      <c r="AL3696">
        <v>772</v>
      </c>
      <c r="AM3696">
        <v>0</v>
      </c>
      <c r="AN3696">
        <v>274</v>
      </c>
      <c r="AO3696">
        <v>22</v>
      </c>
      <c r="AP3696">
        <v>69</v>
      </c>
    </row>
    <row r="3697" spans="1:42">
      <c r="A3697">
        <v>15</v>
      </c>
      <c r="B3697">
        <v>188</v>
      </c>
      <c r="C3697">
        <v>2021</v>
      </c>
      <c r="D3697">
        <v>8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1</v>
      </c>
      <c r="M3697">
        <v>99</v>
      </c>
      <c r="N3697">
        <v>99</v>
      </c>
      <c r="O3697">
        <v>99</v>
      </c>
      <c r="P3697">
        <v>99</v>
      </c>
      <c r="Q3697">
        <v>94</v>
      </c>
      <c r="R3697">
        <v>5533</v>
      </c>
      <c r="S3697">
        <v>5530</v>
      </c>
      <c r="T3697">
        <v>16.144406289535521</v>
      </c>
      <c r="U3697">
        <v>60.876672694394223</v>
      </c>
      <c r="V3697">
        <v>91.133944857068443</v>
      </c>
      <c r="W3697">
        <v>84.104153707052419</v>
      </c>
      <c r="X3697">
        <v>5.4220133742996557E-2</v>
      </c>
      <c r="Y3697">
        <v>0.10844026748599311</v>
      </c>
      <c r="AA3697">
        <v>8.8548917599962689</v>
      </c>
      <c r="AB3697">
        <v>2.5258121633550035</v>
      </c>
      <c r="AC3697">
        <v>-34.043928961201196</v>
      </c>
      <c r="AD3697">
        <v>4.2812521931455239</v>
      </c>
      <c r="AE3697">
        <v>4.3145501597389053</v>
      </c>
      <c r="AF3697">
        <v>66</v>
      </c>
      <c r="AG3697">
        <v>0</v>
      </c>
      <c r="AH3697">
        <v>0</v>
      </c>
      <c r="AI3697">
        <v>37</v>
      </c>
      <c r="AJ3697">
        <v>493</v>
      </c>
      <c r="AK3697">
        <v>77</v>
      </c>
      <c r="AL3697">
        <v>657</v>
      </c>
      <c r="AM3697">
        <v>0</v>
      </c>
      <c r="AN3697">
        <v>193</v>
      </c>
      <c r="AO3697">
        <v>63</v>
      </c>
      <c r="AP3697">
        <v>46</v>
      </c>
    </row>
    <row r="3698" spans="1:42">
      <c r="A3698">
        <v>15</v>
      </c>
      <c r="B3698">
        <v>189</v>
      </c>
      <c r="C3698">
        <v>2021</v>
      </c>
      <c r="D3698">
        <v>9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1</v>
      </c>
      <c r="M3698">
        <v>99</v>
      </c>
      <c r="N3698">
        <v>99</v>
      </c>
      <c r="O3698">
        <v>99</v>
      </c>
      <c r="P3698">
        <v>99</v>
      </c>
      <c r="Q3698">
        <v>111</v>
      </c>
      <c r="R3698">
        <v>5267</v>
      </c>
      <c r="S3698">
        <v>5267</v>
      </c>
      <c r="T3698">
        <v>16.224226314790201</v>
      </c>
      <c r="U3698">
        <v>61.068539965824947</v>
      </c>
      <c r="V3698">
        <v>92.539076376736887</v>
      </c>
      <c r="W3698">
        <v>85.413567495728259</v>
      </c>
      <c r="X3698">
        <v>1.8986140117714063E-2</v>
      </c>
      <c r="Y3698">
        <v>3.7972280235428126E-2</v>
      </c>
      <c r="AA3698">
        <v>8.423590247253248</v>
      </c>
      <c r="AB3698">
        <v>2.4917657091727055</v>
      </c>
      <c r="AC3698">
        <v>-26.964920357663221</v>
      </c>
      <c r="AD3698">
        <v>4.2272319776816278</v>
      </c>
      <c r="AE3698">
        <v>4.2951072929159748</v>
      </c>
      <c r="AF3698">
        <v>48</v>
      </c>
      <c r="AG3698">
        <v>0</v>
      </c>
      <c r="AH3698">
        <v>0</v>
      </c>
      <c r="AI3698">
        <v>28</v>
      </c>
      <c r="AJ3698">
        <v>262</v>
      </c>
      <c r="AK3698">
        <v>40</v>
      </c>
      <c r="AL3698">
        <v>494</v>
      </c>
      <c r="AM3698">
        <v>0</v>
      </c>
      <c r="AN3698">
        <v>136</v>
      </c>
      <c r="AO3698">
        <v>46</v>
      </c>
      <c r="AP3698">
        <v>62</v>
      </c>
    </row>
    <row r="3699" spans="1:42">
      <c r="A3699">
        <v>15</v>
      </c>
      <c r="B3699">
        <v>190</v>
      </c>
      <c r="C3699">
        <v>2021</v>
      </c>
      <c r="D3699">
        <v>10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1</v>
      </c>
      <c r="M3699">
        <v>99</v>
      </c>
      <c r="N3699">
        <v>99</v>
      </c>
      <c r="O3699">
        <v>99</v>
      </c>
      <c r="P3699">
        <v>99</v>
      </c>
      <c r="Q3699">
        <v>115</v>
      </c>
      <c r="R3699">
        <v>7307</v>
      </c>
      <c r="S3699">
        <v>7300</v>
      </c>
      <c r="T3699">
        <v>16.266183112084303</v>
      </c>
      <c r="U3699">
        <v>61.199726027397261</v>
      </c>
      <c r="V3699">
        <v>91.907582481188484</v>
      </c>
      <c r="W3699">
        <v>84.784684931506732</v>
      </c>
      <c r="X3699">
        <v>1.3685507048036132E-2</v>
      </c>
      <c r="Y3699">
        <v>2.7371014096072264E-2</v>
      </c>
      <c r="AA3699">
        <v>8.2194874334031489</v>
      </c>
      <c r="AB3699">
        <v>2.5091285244754484</v>
      </c>
      <c r="AC3699">
        <v>-36.750268549026579</v>
      </c>
      <c r="AD3699">
        <v>5.9848801303945427</v>
      </c>
      <c r="AE3699">
        <v>5.9765151904911997</v>
      </c>
      <c r="AF3699">
        <v>70</v>
      </c>
      <c r="AG3699">
        <v>0</v>
      </c>
      <c r="AH3699">
        <v>0</v>
      </c>
      <c r="AI3699">
        <v>52</v>
      </c>
      <c r="AJ3699">
        <v>331</v>
      </c>
      <c r="AK3699">
        <v>61</v>
      </c>
      <c r="AL3699">
        <v>554</v>
      </c>
      <c r="AM3699">
        <v>0</v>
      </c>
      <c r="AN3699">
        <v>136</v>
      </c>
      <c r="AO3699">
        <v>58</v>
      </c>
      <c r="AP3699">
        <v>51</v>
      </c>
    </row>
    <row r="3700" spans="1:42">
      <c r="A3700">
        <v>15</v>
      </c>
      <c r="B3700">
        <v>191</v>
      </c>
      <c r="C3700">
        <v>2021</v>
      </c>
      <c r="D3700">
        <v>11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1</v>
      </c>
      <c r="M3700">
        <v>99</v>
      </c>
      <c r="N3700">
        <v>99</v>
      </c>
      <c r="O3700">
        <v>99</v>
      </c>
      <c r="P3700">
        <v>99</v>
      </c>
      <c r="Q3700">
        <v>101</v>
      </c>
      <c r="R3700">
        <v>6166</v>
      </c>
      <c r="S3700">
        <v>6138</v>
      </c>
      <c r="T3700">
        <v>16.093253324683751</v>
      </c>
      <c r="U3700">
        <v>61.079015966112742</v>
      </c>
      <c r="V3700">
        <v>94.310529190129301</v>
      </c>
      <c r="W3700">
        <v>86.905933528836741</v>
      </c>
      <c r="X3700">
        <v>0</v>
      </c>
      <c r="Y3700">
        <v>0</v>
      </c>
      <c r="AA3700">
        <v>8.4142898156728663</v>
      </c>
      <c r="AB3700">
        <v>2.730023186286096</v>
      </c>
      <c r="AC3700">
        <v>-29.002915755905299</v>
      </c>
      <c r="AD3700">
        <v>4.24296222896582</v>
      </c>
      <c r="AE3700">
        <v>4.3619216205083324</v>
      </c>
      <c r="AF3700">
        <v>67</v>
      </c>
      <c r="AG3700">
        <v>0</v>
      </c>
      <c r="AH3700">
        <v>0</v>
      </c>
      <c r="AI3700">
        <v>58</v>
      </c>
      <c r="AJ3700">
        <v>273</v>
      </c>
      <c r="AK3700">
        <v>71</v>
      </c>
      <c r="AL3700">
        <v>628</v>
      </c>
      <c r="AM3700">
        <v>0</v>
      </c>
      <c r="AN3700">
        <v>163</v>
      </c>
      <c r="AO3700">
        <v>65</v>
      </c>
      <c r="AP3700">
        <v>50</v>
      </c>
    </row>
    <row r="3701" spans="1:42">
      <c r="A3701">
        <v>15</v>
      </c>
      <c r="B3701">
        <v>192</v>
      </c>
      <c r="C3701">
        <v>2021</v>
      </c>
      <c r="D3701">
        <v>12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1</v>
      </c>
      <c r="M3701">
        <v>99</v>
      </c>
      <c r="N3701">
        <v>99</v>
      </c>
      <c r="O3701">
        <v>99</v>
      </c>
      <c r="P3701">
        <v>99</v>
      </c>
      <c r="Q3701">
        <v>87</v>
      </c>
      <c r="R3701">
        <v>4516</v>
      </c>
      <c r="S3701">
        <v>4514</v>
      </c>
      <c r="T3701">
        <v>16.407883082373779</v>
      </c>
      <c r="U3701">
        <v>61.627824545857322</v>
      </c>
      <c r="V3701">
        <v>90.251448365047807</v>
      </c>
      <c r="W3701">
        <v>83.284851572884492</v>
      </c>
      <c r="X3701">
        <v>6.6430469441984011E-2</v>
      </c>
      <c r="Y3701">
        <v>0.13286093888396805</v>
      </c>
      <c r="AA3701">
        <v>10.313124862452877</v>
      </c>
      <c r="AB3701">
        <v>2.5176710530700444</v>
      </c>
      <c r="AC3701">
        <v>-42.128149394393176</v>
      </c>
      <c r="AD3701">
        <v>3.8801584369388342</v>
      </c>
      <c r="AE3701">
        <v>3.9680627391520327</v>
      </c>
      <c r="AF3701">
        <v>95</v>
      </c>
      <c r="AG3701">
        <v>0</v>
      </c>
      <c r="AH3701">
        <v>0</v>
      </c>
      <c r="AI3701">
        <v>70</v>
      </c>
      <c r="AJ3701">
        <v>266</v>
      </c>
      <c r="AK3701">
        <v>62</v>
      </c>
      <c r="AL3701">
        <v>420</v>
      </c>
      <c r="AM3701">
        <v>0</v>
      </c>
      <c r="AN3701">
        <v>95</v>
      </c>
      <c r="AO3701">
        <v>64</v>
      </c>
      <c r="AP3701">
        <v>44</v>
      </c>
    </row>
    <row r="3702" spans="1:42">
      <c r="A3702">
        <v>15</v>
      </c>
      <c r="B3702">
        <v>193</v>
      </c>
      <c r="C3702">
        <v>2021</v>
      </c>
      <c r="D3702">
        <v>1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3</v>
      </c>
      <c r="M3702">
        <v>99</v>
      </c>
      <c r="N3702">
        <v>99</v>
      </c>
      <c r="O3702">
        <v>99</v>
      </c>
      <c r="P3702">
        <v>99</v>
      </c>
      <c r="Q3702">
        <v>142</v>
      </c>
      <c r="R3702">
        <v>9213</v>
      </c>
      <c r="S3702">
        <v>9194</v>
      </c>
      <c r="T3702">
        <v>16.134592423749051</v>
      </c>
      <c r="U3702">
        <v>61.07983467478789</v>
      </c>
      <c r="V3702">
        <v>91.307133980402241</v>
      </c>
      <c r="W3702">
        <v>84.204872743093361</v>
      </c>
      <c r="X3702">
        <v>0.27135569304243995</v>
      </c>
      <c r="Y3702">
        <v>0.5427113860848799</v>
      </c>
      <c r="AA3702">
        <v>9.240185674123488</v>
      </c>
      <c r="AB3702">
        <v>2.71801011816919</v>
      </c>
      <c r="AC3702">
        <v>-25.796831944251359</v>
      </c>
      <c r="AD3702">
        <v>7.4828826926356991</v>
      </c>
      <c r="AE3702">
        <v>7.4476327028058638</v>
      </c>
      <c r="AF3702">
        <v>182</v>
      </c>
      <c r="AG3702">
        <v>0</v>
      </c>
      <c r="AH3702">
        <v>0</v>
      </c>
      <c r="AI3702">
        <v>111</v>
      </c>
      <c r="AJ3702">
        <v>384</v>
      </c>
      <c r="AK3702">
        <v>143</v>
      </c>
      <c r="AL3702">
        <v>409</v>
      </c>
      <c r="AM3702">
        <v>0</v>
      </c>
      <c r="AN3702">
        <v>342</v>
      </c>
      <c r="AO3702">
        <v>236</v>
      </c>
      <c r="AP3702">
        <v>68</v>
      </c>
    </row>
    <row r="3703" spans="1:42">
      <c r="A3703">
        <v>15</v>
      </c>
      <c r="B3703">
        <v>194</v>
      </c>
      <c r="C3703">
        <v>2021</v>
      </c>
      <c r="D3703">
        <v>2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3</v>
      </c>
      <c r="M3703">
        <v>99</v>
      </c>
      <c r="N3703">
        <v>99</v>
      </c>
      <c r="O3703">
        <v>99</v>
      </c>
      <c r="P3703">
        <v>99</v>
      </c>
      <c r="Q3703">
        <v>148</v>
      </c>
      <c r="R3703">
        <v>7771</v>
      </c>
      <c r="S3703">
        <v>7766</v>
      </c>
      <c r="T3703">
        <v>16.167546004375243</v>
      </c>
      <c r="U3703">
        <v>60.937677053824359</v>
      </c>
      <c r="V3703">
        <v>91.100412973293132</v>
      </c>
      <c r="W3703">
        <v>84.063404584084353</v>
      </c>
      <c r="X3703">
        <v>2.5736713421696047E-2</v>
      </c>
      <c r="Y3703">
        <v>5.1473426843392095E-2</v>
      </c>
      <c r="AA3703">
        <v>7.9556473946364994</v>
      </c>
      <c r="AB3703">
        <v>2.5693030209876859</v>
      </c>
      <c r="AC3703">
        <v>-15.656989732102604</v>
      </c>
      <c r="AD3703">
        <v>7.1631362572129129</v>
      </c>
      <c r="AE3703">
        <v>7.1159938718271469</v>
      </c>
      <c r="AF3703">
        <v>127</v>
      </c>
      <c r="AG3703">
        <v>0</v>
      </c>
      <c r="AH3703">
        <v>0</v>
      </c>
      <c r="AI3703">
        <v>109</v>
      </c>
      <c r="AJ3703">
        <v>286</v>
      </c>
      <c r="AK3703">
        <v>114</v>
      </c>
      <c r="AL3703">
        <v>426</v>
      </c>
      <c r="AM3703">
        <v>0</v>
      </c>
      <c r="AN3703">
        <v>302</v>
      </c>
      <c r="AO3703">
        <v>156</v>
      </c>
      <c r="AP3703">
        <v>73</v>
      </c>
    </row>
    <row r="3704" spans="1:42">
      <c r="A3704">
        <v>15</v>
      </c>
      <c r="B3704">
        <v>195</v>
      </c>
      <c r="C3704">
        <v>2021</v>
      </c>
      <c r="D3704">
        <v>3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3</v>
      </c>
      <c r="M3704">
        <v>99</v>
      </c>
      <c r="N3704">
        <v>99</v>
      </c>
      <c r="O3704">
        <v>99</v>
      </c>
      <c r="P3704">
        <v>99</v>
      </c>
      <c r="Q3704">
        <v>164</v>
      </c>
      <c r="R3704">
        <v>9264</v>
      </c>
      <c r="S3704">
        <v>9263</v>
      </c>
      <c r="T3704">
        <v>16.052569084628669</v>
      </c>
      <c r="U3704">
        <v>60.755154917413357</v>
      </c>
      <c r="V3704">
        <v>92.594203642703235</v>
      </c>
      <c r="W3704">
        <v>85.460336823923114</v>
      </c>
      <c r="X3704">
        <v>0</v>
      </c>
      <c r="Y3704">
        <v>0</v>
      </c>
      <c r="AA3704">
        <v>7.7786287674918642</v>
      </c>
      <c r="AB3704">
        <v>2.6982285613701911</v>
      </c>
      <c r="AC3704">
        <v>-15.388474617937344</v>
      </c>
      <c r="AD3704">
        <v>6.4784575900193708</v>
      </c>
      <c r="AE3704">
        <v>6.5609178588153956</v>
      </c>
      <c r="AF3704">
        <v>168</v>
      </c>
      <c r="AG3704">
        <v>0</v>
      </c>
      <c r="AH3704">
        <v>0</v>
      </c>
      <c r="AI3704">
        <v>103</v>
      </c>
      <c r="AJ3704">
        <v>355</v>
      </c>
      <c r="AK3704">
        <v>126</v>
      </c>
      <c r="AL3704">
        <v>393</v>
      </c>
      <c r="AM3704">
        <v>0</v>
      </c>
      <c r="AN3704">
        <v>402</v>
      </c>
      <c r="AO3704">
        <v>206</v>
      </c>
      <c r="AP3704">
        <v>82</v>
      </c>
    </row>
    <row r="3705" spans="1:42">
      <c r="A3705">
        <v>15</v>
      </c>
      <c r="B3705">
        <v>196</v>
      </c>
      <c r="C3705">
        <v>2021</v>
      </c>
      <c r="D3705">
        <v>4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3</v>
      </c>
      <c r="M3705">
        <v>99</v>
      </c>
      <c r="N3705">
        <v>99</v>
      </c>
      <c r="O3705">
        <v>99</v>
      </c>
      <c r="P3705">
        <v>99</v>
      </c>
      <c r="Q3705">
        <v>139</v>
      </c>
      <c r="R3705">
        <v>7062</v>
      </c>
      <c r="S3705">
        <v>7056</v>
      </c>
      <c r="T3705">
        <v>16.110025488530162</v>
      </c>
      <c r="U3705">
        <v>60.938066893424015</v>
      </c>
      <c r="V3705">
        <v>91.544151969202261</v>
      </c>
      <c r="W3705">
        <v>84.462726757369509</v>
      </c>
      <c r="X3705">
        <v>0</v>
      </c>
      <c r="Y3705">
        <v>0</v>
      </c>
      <c r="AA3705">
        <v>8.3828055068515521</v>
      </c>
      <c r="AB3705">
        <v>2.6759493841693782</v>
      </c>
      <c r="AC3705">
        <v>-19.365176562790086</v>
      </c>
      <c r="AD3705">
        <v>5.9879995807891557</v>
      </c>
      <c r="AE3705">
        <v>5.9592970201172974</v>
      </c>
      <c r="AF3705">
        <v>143</v>
      </c>
      <c r="AG3705">
        <v>0</v>
      </c>
      <c r="AH3705">
        <v>0</v>
      </c>
      <c r="AI3705">
        <v>92</v>
      </c>
      <c r="AJ3705">
        <v>337</v>
      </c>
      <c r="AK3705">
        <v>142</v>
      </c>
      <c r="AL3705">
        <v>369</v>
      </c>
      <c r="AM3705">
        <v>0</v>
      </c>
      <c r="AN3705">
        <v>261</v>
      </c>
      <c r="AO3705">
        <v>158</v>
      </c>
      <c r="AP3705">
        <v>73</v>
      </c>
    </row>
    <row r="3706" spans="1:42">
      <c r="A3706">
        <v>15</v>
      </c>
      <c r="B3706">
        <v>197</v>
      </c>
      <c r="C3706">
        <v>2021</v>
      </c>
      <c r="D3706">
        <v>5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3</v>
      </c>
      <c r="M3706">
        <v>99</v>
      </c>
      <c r="N3706">
        <v>99</v>
      </c>
      <c r="O3706">
        <v>99</v>
      </c>
      <c r="P3706">
        <v>99</v>
      </c>
      <c r="Q3706">
        <v>139</v>
      </c>
      <c r="R3706">
        <v>8186</v>
      </c>
      <c r="S3706">
        <v>8185</v>
      </c>
      <c r="T3706">
        <v>16.033349621304662</v>
      </c>
      <c r="U3706">
        <v>60.692486255345138</v>
      </c>
      <c r="V3706">
        <v>92.806689297005633</v>
      </c>
      <c r="W3706">
        <v>85.656078191814146</v>
      </c>
      <c r="X3706">
        <v>0</v>
      </c>
      <c r="Y3706">
        <v>0</v>
      </c>
      <c r="AA3706">
        <v>7.8117518734107279</v>
      </c>
      <c r="AB3706">
        <v>2.6486586295142058</v>
      </c>
      <c r="AC3706">
        <v>-19.354386844687951</v>
      </c>
      <c r="AD3706">
        <v>6.6835401698236483</v>
      </c>
      <c r="AE3706">
        <v>6.7699389023285397</v>
      </c>
      <c r="AF3706">
        <v>103</v>
      </c>
      <c r="AG3706">
        <v>0</v>
      </c>
      <c r="AH3706">
        <v>0</v>
      </c>
      <c r="AI3706">
        <v>56</v>
      </c>
      <c r="AJ3706">
        <v>263</v>
      </c>
      <c r="AK3706">
        <v>123</v>
      </c>
      <c r="AL3706">
        <v>537</v>
      </c>
      <c r="AM3706">
        <v>1</v>
      </c>
      <c r="AN3706">
        <v>296</v>
      </c>
      <c r="AO3706">
        <v>121</v>
      </c>
      <c r="AP3706">
        <v>60</v>
      </c>
    </row>
    <row r="3707" spans="1:42">
      <c r="A3707">
        <v>15</v>
      </c>
      <c r="B3707">
        <v>198</v>
      </c>
      <c r="C3707">
        <v>2021</v>
      </c>
      <c r="D3707">
        <v>6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3</v>
      </c>
      <c r="M3707">
        <v>99</v>
      </c>
      <c r="N3707">
        <v>99</v>
      </c>
      <c r="O3707">
        <v>99</v>
      </c>
      <c r="P3707">
        <v>99</v>
      </c>
      <c r="Q3707">
        <v>142</v>
      </c>
      <c r="R3707">
        <v>9987</v>
      </c>
      <c r="S3707">
        <v>9970</v>
      </c>
      <c r="T3707">
        <v>16.00260338439972</v>
      </c>
      <c r="U3707">
        <v>60.678736208625878</v>
      </c>
      <c r="V3707">
        <v>90.102539471067814</v>
      </c>
      <c r="W3707">
        <v>83.101725175526553</v>
      </c>
      <c r="X3707">
        <v>0.18023430459597481</v>
      </c>
      <c r="Y3707">
        <v>0.36046860919194962</v>
      </c>
      <c r="AA3707">
        <v>9.4477826405553031</v>
      </c>
      <c r="AB3707">
        <v>2.6862701557498494</v>
      </c>
      <c r="AC3707">
        <v>-25.72211443968424</v>
      </c>
      <c r="AD3707">
        <v>7.6937441470690739</v>
      </c>
      <c r="AE3707">
        <v>7.6110370516012749</v>
      </c>
      <c r="AF3707">
        <v>176</v>
      </c>
      <c r="AG3707">
        <v>0</v>
      </c>
      <c r="AH3707">
        <v>0</v>
      </c>
      <c r="AI3707">
        <v>124</v>
      </c>
      <c r="AJ3707">
        <v>382</v>
      </c>
      <c r="AK3707">
        <v>112</v>
      </c>
      <c r="AL3707">
        <v>390</v>
      </c>
      <c r="AM3707">
        <v>0</v>
      </c>
      <c r="AN3707">
        <v>248</v>
      </c>
      <c r="AO3707">
        <v>125</v>
      </c>
      <c r="AP3707">
        <v>72</v>
      </c>
    </row>
    <row r="3708" spans="1:42">
      <c r="A3708">
        <v>15</v>
      </c>
      <c r="B3708">
        <v>199</v>
      </c>
      <c r="C3708">
        <v>2021</v>
      </c>
      <c r="D3708">
        <v>7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3</v>
      </c>
      <c r="M3708">
        <v>99</v>
      </c>
      <c r="N3708">
        <v>99</v>
      </c>
      <c r="O3708">
        <v>99</v>
      </c>
      <c r="P3708">
        <v>99</v>
      </c>
      <c r="Q3708">
        <v>144</v>
      </c>
      <c r="R3708">
        <v>8535</v>
      </c>
      <c r="S3708">
        <v>8526</v>
      </c>
      <c r="T3708">
        <v>16.144815465729351</v>
      </c>
      <c r="U3708">
        <v>60.904996481351183</v>
      </c>
      <c r="V3708">
        <v>90.443049861630271</v>
      </c>
      <c r="W3708">
        <v>83.441508327468767</v>
      </c>
      <c r="X3708">
        <v>7.0298769771529004E-2</v>
      </c>
      <c r="Y3708">
        <v>0.14059753954305801</v>
      </c>
      <c r="AA3708">
        <v>8.9406510090043589</v>
      </c>
      <c r="AB3708">
        <v>2.5109436090579997</v>
      </c>
      <c r="AC3708">
        <v>-27.535959098146233</v>
      </c>
      <c r="AD3708">
        <v>7.0517957912304894</v>
      </c>
      <c r="AE3708">
        <v>7.0661969774833997</v>
      </c>
      <c r="AF3708">
        <v>114</v>
      </c>
      <c r="AG3708">
        <v>1</v>
      </c>
      <c r="AH3708">
        <v>0</v>
      </c>
      <c r="AI3708">
        <v>67</v>
      </c>
      <c r="AJ3708">
        <v>240</v>
      </c>
      <c r="AK3708">
        <v>59</v>
      </c>
      <c r="AL3708">
        <v>572</v>
      </c>
      <c r="AM3708">
        <v>0</v>
      </c>
      <c r="AN3708">
        <v>243</v>
      </c>
      <c r="AO3708">
        <v>67</v>
      </c>
      <c r="AP3708">
        <v>71</v>
      </c>
    </row>
    <row r="3709" spans="1:42">
      <c r="A3709">
        <v>15</v>
      </c>
      <c r="B3709">
        <v>200</v>
      </c>
      <c r="C3709">
        <v>2021</v>
      </c>
      <c r="D3709">
        <v>8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3</v>
      </c>
      <c r="M3709">
        <v>99</v>
      </c>
      <c r="N3709">
        <v>99</v>
      </c>
      <c r="O3709">
        <v>99</v>
      </c>
      <c r="P3709">
        <v>99</v>
      </c>
      <c r="Q3709">
        <v>141</v>
      </c>
      <c r="R3709">
        <v>8178</v>
      </c>
      <c r="S3709">
        <v>8171</v>
      </c>
      <c r="T3709">
        <v>16.248838346784058</v>
      </c>
      <c r="U3709">
        <v>61.101823522212719</v>
      </c>
      <c r="V3709">
        <v>92.001916510217271</v>
      </c>
      <c r="W3709">
        <v>84.887589034389762</v>
      </c>
      <c r="X3709">
        <v>0.26901442895573496</v>
      </c>
      <c r="Y3709">
        <v>0.53802885791146993</v>
      </c>
      <c r="AA3709">
        <v>8.5545929773978404</v>
      </c>
      <c r="AB3709">
        <v>2.436245770866734</v>
      </c>
      <c r="AC3709">
        <v>-23.588497014503179</v>
      </c>
      <c r="AD3709">
        <v>6.3278656127858497</v>
      </c>
      <c r="AE3709">
        <v>6.4344637037535186</v>
      </c>
      <c r="AF3709">
        <v>90</v>
      </c>
      <c r="AG3709">
        <v>0</v>
      </c>
      <c r="AH3709">
        <v>0</v>
      </c>
      <c r="AI3709">
        <v>67</v>
      </c>
      <c r="AJ3709">
        <v>423</v>
      </c>
      <c r="AK3709">
        <v>71</v>
      </c>
      <c r="AL3709">
        <v>773</v>
      </c>
      <c r="AM3709">
        <v>0</v>
      </c>
      <c r="AN3709">
        <v>212</v>
      </c>
      <c r="AO3709">
        <v>58</v>
      </c>
      <c r="AP3709">
        <v>68</v>
      </c>
    </row>
    <row r="3710" spans="1:42">
      <c r="A3710">
        <v>15</v>
      </c>
      <c r="B3710">
        <v>201</v>
      </c>
      <c r="C3710">
        <v>2021</v>
      </c>
      <c r="D3710">
        <v>9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3</v>
      </c>
      <c r="M3710">
        <v>99</v>
      </c>
      <c r="N3710">
        <v>99</v>
      </c>
      <c r="O3710">
        <v>99</v>
      </c>
      <c r="P3710">
        <v>99</v>
      </c>
      <c r="Q3710">
        <v>120</v>
      </c>
      <c r="R3710">
        <v>6926</v>
      </c>
      <c r="S3710">
        <v>6924</v>
      </c>
      <c r="T3710">
        <v>16.095437481952064</v>
      </c>
      <c r="U3710">
        <v>60.752455228191792</v>
      </c>
      <c r="V3710">
        <v>92.898818498691185</v>
      </c>
      <c r="W3710">
        <v>85.736756210282891</v>
      </c>
      <c r="X3710">
        <v>0.12994513427663879</v>
      </c>
      <c r="Y3710">
        <v>0.25989026855327757</v>
      </c>
      <c r="AA3710">
        <v>8.3328543092647003</v>
      </c>
      <c r="AB3710">
        <v>2.5082679072304326</v>
      </c>
      <c r="AC3710">
        <v>-25.389731924381518</v>
      </c>
      <c r="AD3710">
        <v>5.5587257788917723</v>
      </c>
      <c r="AE3710">
        <v>5.6677142291278004</v>
      </c>
      <c r="AF3710">
        <v>73</v>
      </c>
      <c r="AG3710">
        <v>0</v>
      </c>
      <c r="AH3710">
        <v>0</v>
      </c>
      <c r="AI3710">
        <v>36</v>
      </c>
      <c r="AJ3710">
        <v>323</v>
      </c>
      <c r="AK3710">
        <v>69</v>
      </c>
      <c r="AL3710">
        <v>476</v>
      </c>
      <c r="AM3710">
        <v>1</v>
      </c>
      <c r="AN3710">
        <v>138</v>
      </c>
      <c r="AO3710">
        <v>65</v>
      </c>
      <c r="AP3710">
        <v>60</v>
      </c>
    </row>
    <row r="3711" spans="1:42">
      <c r="A3711">
        <v>15</v>
      </c>
      <c r="B3711">
        <v>202</v>
      </c>
      <c r="C3711">
        <v>2021</v>
      </c>
      <c r="D3711">
        <v>10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3</v>
      </c>
      <c r="M3711">
        <v>99</v>
      </c>
      <c r="N3711">
        <v>99</v>
      </c>
      <c r="O3711">
        <v>99</v>
      </c>
      <c r="P3711">
        <v>99</v>
      </c>
      <c r="Q3711">
        <v>121</v>
      </c>
      <c r="R3711">
        <v>7783</v>
      </c>
      <c r="S3711">
        <v>7759</v>
      </c>
      <c r="T3711">
        <v>16.119234228446619</v>
      </c>
      <c r="U3711">
        <v>60.977703312282479</v>
      </c>
      <c r="V3711">
        <v>90.367140832642875</v>
      </c>
      <c r="W3711">
        <v>83.295931176697934</v>
      </c>
      <c r="X3711">
        <v>0</v>
      </c>
      <c r="Y3711">
        <v>0</v>
      </c>
      <c r="AA3711">
        <v>11.227803624467423</v>
      </c>
      <c r="AB3711">
        <v>2.5837971208924313</v>
      </c>
      <c r="AC3711">
        <v>-33.853884260742973</v>
      </c>
      <c r="AD3711">
        <v>6.3747532578158896</v>
      </c>
      <c r="AE3711">
        <v>6.2407573430247698</v>
      </c>
      <c r="AF3711">
        <v>89</v>
      </c>
      <c r="AG3711">
        <v>0</v>
      </c>
      <c r="AH3711">
        <v>0</v>
      </c>
      <c r="AI3711">
        <v>49</v>
      </c>
      <c r="AJ3711">
        <v>277</v>
      </c>
      <c r="AK3711">
        <v>77</v>
      </c>
      <c r="AL3711">
        <v>406</v>
      </c>
      <c r="AM3711">
        <v>0</v>
      </c>
      <c r="AN3711">
        <v>278</v>
      </c>
      <c r="AO3711">
        <v>131</v>
      </c>
      <c r="AP3711">
        <v>55</v>
      </c>
    </row>
    <row r="3712" spans="1:42">
      <c r="A3712">
        <v>15</v>
      </c>
      <c r="B3712">
        <v>203</v>
      </c>
      <c r="C3712">
        <v>2021</v>
      </c>
      <c r="D3712">
        <v>11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3</v>
      </c>
      <c r="M3712">
        <v>99</v>
      </c>
      <c r="N3712">
        <v>99</v>
      </c>
      <c r="O3712">
        <v>99</v>
      </c>
      <c r="P3712">
        <v>99</v>
      </c>
      <c r="Q3712">
        <v>137</v>
      </c>
      <c r="R3712">
        <v>7283</v>
      </c>
      <c r="S3712">
        <v>7269</v>
      </c>
      <c r="T3712">
        <v>15.867911574900452</v>
      </c>
      <c r="U3712">
        <v>60.342137845645901</v>
      </c>
      <c r="V3712">
        <v>94.265396606226318</v>
      </c>
      <c r="W3712">
        <v>86.938134543954007</v>
      </c>
      <c r="X3712">
        <v>1.3730605519703423E-2</v>
      </c>
      <c r="Y3712">
        <v>2.7461211039406845E-2</v>
      </c>
      <c r="AA3712">
        <v>9.9678208976042963</v>
      </c>
      <c r="AB3712">
        <v>2.6014722007902087</v>
      </c>
      <c r="AC3712">
        <v>-32.34114845811218</v>
      </c>
      <c r="AD3712">
        <v>5.011594861102509</v>
      </c>
      <c r="AE3712">
        <v>5.1675719282208687</v>
      </c>
      <c r="AF3712">
        <v>131</v>
      </c>
      <c r="AG3712">
        <v>0</v>
      </c>
      <c r="AH3712">
        <v>0</v>
      </c>
      <c r="AI3712">
        <v>37</v>
      </c>
      <c r="AJ3712">
        <v>248</v>
      </c>
      <c r="AK3712">
        <v>74</v>
      </c>
      <c r="AL3712">
        <v>366</v>
      </c>
      <c r="AM3712">
        <v>0</v>
      </c>
      <c r="AN3712">
        <v>247</v>
      </c>
      <c r="AO3712">
        <v>116</v>
      </c>
      <c r="AP3712">
        <v>64</v>
      </c>
    </row>
    <row r="3713" spans="1:42">
      <c r="A3713">
        <v>15</v>
      </c>
      <c r="B3713">
        <v>204</v>
      </c>
      <c r="C3713">
        <v>2021</v>
      </c>
      <c r="D3713">
        <v>12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3</v>
      </c>
      <c r="M3713">
        <v>99</v>
      </c>
      <c r="N3713">
        <v>99</v>
      </c>
      <c r="O3713">
        <v>99</v>
      </c>
      <c r="P3713">
        <v>99</v>
      </c>
      <c r="Q3713">
        <v>111</v>
      </c>
      <c r="R3713">
        <v>5282</v>
      </c>
      <c r="S3713">
        <v>5280</v>
      </c>
      <c r="T3713">
        <v>16.120030291556237</v>
      </c>
      <c r="U3713">
        <v>60.793371212121201</v>
      </c>
      <c r="V3713">
        <v>91.358541399914557</v>
      </c>
      <c r="W3713">
        <v>84.310240530303062</v>
      </c>
      <c r="X3713">
        <v>0</v>
      </c>
      <c r="Y3713">
        <v>0</v>
      </c>
      <c r="AA3713">
        <v>9.2640616623487677</v>
      </c>
      <c r="AB3713">
        <v>2.5356387035475998</v>
      </c>
      <c r="AC3713">
        <v>-27.14910799401996</v>
      </c>
      <c r="AD3713">
        <v>4.5383075429386439</v>
      </c>
      <c r="AE3713">
        <v>4.698564685385942</v>
      </c>
      <c r="AF3713">
        <v>75</v>
      </c>
      <c r="AG3713">
        <v>0</v>
      </c>
      <c r="AH3713">
        <v>1</v>
      </c>
      <c r="AI3713">
        <v>36</v>
      </c>
      <c r="AJ3713">
        <v>135</v>
      </c>
      <c r="AK3713">
        <v>49</v>
      </c>
      <c r="AL3713">
        <v>263</v>
      </c>
      <c r="AM3713">
        <v>0</v>
      </c>
      <c r="AN3713">
        <v>182</v>
      </c>
      <c r="AO3713">
        <v>72</v>
      </c>
      <c r="AP3713">
        <v>60</v>
      </c>
    </row>
    <row r="3714" spans="1:42">
      <c r="A3714">
        <v>15</v>
      </c>
      <c r="B3714">
        <v>205</v>
      </c>
      <c r="C3714">
        <v>2021</v>
      </c>
      <c r="D3714">
        <v>1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6</v>
      </c>
      <c r="M3714">
        <v>99</v>
      </c>
      <c r="N3714">
        <v>99</v>
      </c>
      <c r="O3714">
        <v>99</v>
      </c>
      <c r="P3714">
        <v>99</v>
      </c>
      <c r="Q3714">
        <v>157</v>
      </c>
      <c r="R3714">
        <v>20658</v>
      </c>
      <c r="S3714">
        <v>20648</v>
      </c>
      <c r="T3714">
        <v>16.0105044050731</v>
      </c>
      <c r="U3714">
        <v>60.556373498643943</v>
      </c>
      <c r="V3714">
        <v>91.947402532801604</v>
      </c>
      <c r="W3714">
        <v>84.850341921735435</v>
      </c>
      <c r="X3714">
        <v>4.8407396650208163E-3</v>
      </c>
      <c r="Y3714">
        <v>9.6814793300416327E-3</v>
      </c>
      <c r="AA3714">
        <v>8.3550690050759684</v>
      </c>
      <c r="AB3714">
        <v>2.6187820144170639</v>
      </c>
      <c r="AC3714">
        <v>-27.242609231853422</v>
      </c>
      <c r="AD3714">
        <v>16.778616158088379</v>
      </c>
      <c r="AE3714">
        <v>16.854198917564108</v>
      </c>
      <c r="AF3714">
        <v>309</v>
      </c>
      <c r="AG3714">
        <v>0</v>
      </c>
      <c r="AH3714">
        <v>0</v>
      </c>
      <c r="AI3714">
        <v>102</v>
      </c>
      <c r="AJ3714">
        <v>435</v>
      </c>
      <c r="AK3714">
        <v>46</v>
      </c>
      <c r="AL3714">
        <v>461</v>
      </c>
      <c r="AM3714">
        <v>1</v>
      </c>
      <c r="AN3714">
        <v>76</v>
      </c>
      <c r="AO3714">
        <v>238</v>
      </c>
      <c r="AP3714">
        <v>76</v>
      </c>
    </row>
    <row r="3715" spans="1:42">
      <c r="A3715">
        <v>15</v>
      </c>
      <c r="B3715">
        <v>206</v>
      </c>
      <c r="C3715">
        <v>2021</v>
      </c>
      <c r="D3715">
        <v>2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6</v>
      </c>
      <c r="M3715">
        <v>99</v>
      </c>
      <c r="N3715">
        <v>99</v>
      </c>
      <c r="O3715">
        <v>99</v>
      </c>
      <c r="P3715">
        <v>99</v>
      </c>
      <c r="Q3715">
        <v>156</v>
      </c>
      <c r="R3715">
        <v>17539</v>
      </c>
      <c r="S3715">
        <v>17528</v>
      </c>
      <c r="T3715">
        <v>16.007526084725466</v>
      </c>
      <c r="U3715">
        <v>60.574224098585113</v>
      </c>
      <c r="V3715">
        <v>92.212299973347228</v>
      </c>
      <c r="W3715">
        <v>85.089342765860081</v>
      </c>
      <c r="X3715">
        <v>0</v>
      </c>
      <c r="Y3715">
        <v>0</v>
      </c>
      <c r="AA3715">
        <v>9.0422886164107492</v>
      </c>
      <c r="AB3715">
        <v>2.6471033664660246</v>
      </c>
      <c r="AC3715">
        <v>-33.199474921872969</v>
      </c>
      <c r="AD3715">
        <v>16.167063031174532</v>
      </c>
      <c r="AE3715">
        <v>16.256937566840772</v>
      </c>
      <c r="AF3715">
        <v>318</v>
      </c>
      <c r="AG3715">
        <v>0</v>
      </c>
      <c r="AH3715">
        <v>0</v>
      </c>
      <c r="AI3715">
        <v>138</v>
      </c>
      <c r="AJ3715">
        <v>486</v>
      </c>
      <c r="AK3715">
        <v>67</v>
      </c>
      <c r="AL3715">
        <v>792</v>
      </c>
      <c r="AM3715">
        <v>0</v>
      </c>
      <c r="AN3715">
        <v>114</v>
      </c>
      <c r="AO3715">
        <v>202</v>
      </c>
      <c r="AP3715">
        <v>71</v>
      </c>
    </row>
    <row r="3716" spans="1:42">
      <c r="A3716">
        <v>15</v>
      </c>
      <c r="B3716">
        <v>207</v>
      </c>
      <c r="C3716">
        <v>2021</v>
      </c>
      <c r="D3716">
        <v>3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6</v>
      </c>
      <c r="M3716">
        <v>99</v>
      </c>
      <c r="N3716">
        <v>99</v>
      </c>
      <c r="O3716">
        <v>99</v>
      </c>
      <c r="P3716">
        <v>99</v>
      </c>
      <c r="Q3716">
        <v>171</v>
      </c>
      <c r="R3716">
        <v>23457</v>
      </c>
      <c r="S3716">
        <v>23442</v>
      </c>
      <c r="T3716">
        <v>16.000639467962657</v>
      </c>
      <c r="U3716">
        <v>60.528239911270383</v>
      </c>
      <c r="V3716">
        <v>92.035779415653622</v>
      </c>
      <c r="W3716">
        <v>84.928945909052501</v>
      </c>
      <c r="X3716">
        <v>0.20462974804962275</v>
      </c>
      <c r="Y3716">
        <v>0.4092594960992455</v>
      </c>
      <c r="AA3716">
        <v>8.761110291433015</v>
      </c>
      <c r="AB3716">
        <v>2.6087293914031542</v>
      </c>
      <c r="AC3716">
        <v>-27.341427614903598</v>
      </c>
      <c r="AD3716">
        <v>16.403840640013428</v>
      </c>
      <c r="AE3716">
        <v>16.500561829683388</v>
      </c>
      <c r="AF3716">
        <v>398</v>
      </c>
      <c r="AG3716">
        <v>0</v>
      </c>
      <c r="AH3716">
        <v>0</v>
      </c>
      <c r="AI3716">
        <v>150</v>
      </c>
      <c r="AJ3716">
        <v>682</v>
      </c>
      <c r="AK3716">
        <v>95</v>
      </c>
      <c r="AL3716">
        <v>520</v>
      </c>
      <c r="AM3716">
        <v>2</v>
      </c>
      <c r="AN3716">
        <v>164</v>
      </c>
      <c r="AO3716">
        <v>274</v>
      </c>
      <c r="AP3716">
        <v>83</v>
      </c>
    </row>
    <row r="3717" spans="1:42">
      <c r="A3717">
        <v>15</v>
      </c>
      <c r="B3717">
        <v>208</v>
      </c>
      <c r="C3717">
        <v>2021</v>
      </c>
      <c r="D3717">
        <v>4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6</v>
      </c>
      <c r="M3717">
        <v>99</v>
      </c>
      <c r="N3717">
        <v>99</v>
      </c>
      <c r="O3717">
        <v>99</v>
      </c>
      <c r="P3717">
        <v>99</v>
      </c>
      <c r="Q3717">
        <v>158</v>
      </c>
      <c r="R3717">
        <v>19322</v>
      </c>
      <c r="S3717">
        <v>19312</v>
      </c>
      <c r="T3717">
        <v>15.941776213642481</v>
      </c>
      <c r="U3717">
        <v>60.386495443247718</v>
      </c>
      <c r="V3717">
        <v>92.643135676592223</v>
      </c>
      <c r="W3717">
        <v>85.494627174813374</v>
      </c>
      <c r="X3717">
        <v>0</v>
      </c>
      <c r="Y3717">
        <v>0</v>
      </c>
      <c r="AA3717">
        <v>8.7822348411256286</v>
      </c>
      <c r="AB3717">
        <v>2.5833375449898495</v>
      </c>
      <c r="AC3717">
        <v>-32.206401665857229</v>
      </c>
      <c r="AD3717">
        <v>16.383478887001989</v>
      </c>
      <c r="AE3717">
        <v>16.509633688716004</v>
      </c>
      <c r="AF3717">
        <v>352</v>
      </c>
      <c r="AG3717">
        <v>0</v>
      </c>
      <c r="AH3717">
        <v>0</v>
      </c>
      <c r="AI3717">
        <v>118</v>
      </c>
      <c r="AJ3717">
        <v>593</v>
      </c>
      <c r="AK3717">
        <v>78</v>
      </c>
      <c r="AL3717">
        <v>566</v>
      </c>
      <c r="AM3717">
        <v>1</v>
      </c>
      <c r="AN3717">
        <v>155</v>
      </c>
      <c r="AO3717">
        <v>225</v>
      </c>
      <c r="AP3717">
        <v>76</v>
      </c>
    </row>
    <row r="3718" spans="1:42">
      <c r="A3718">
        <v>15</v>
      </c>
      <c r="B3718">
        <v>209</v>
      </c>
      <c r="C3718">
        <v>2021</v>
      </c>
      <c r="D3718">
        <v>5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6</v>
      </c>
      <c r="M3718">
        <v>99</v>
      </c>
      <c r="N3718">
        <v>99</v>
      </c>
      <c r="O3718">
        <v>99</v>
      </c>
      <c r="P3718">
        <v>99</v>
      </c>
      <c r="Q3718">
        <v>168</v>
      </c>
      <c r="R3718">
        <v>20404</v>
      </c>
      <c r="S3718">
        <v>20391</v>
      </c>
      <c r="T3718">
        <v>16.012301509507939</v>
      </c>
      <c r="U3718">
        <v>60.577951056838799</v>
      </c>
      <c r="V3718">
        <v>91.99089543732056</v>
      </c>
      <c r="W3718">
        <v>84.885887401304785</v>
      </c>
      <c r="X3718">
        <v>9.8019996079200152E-3</v>
      </c>
      <c r="Y3718">
        <v>1.960399921584003E-2</v>
      </c>
      <c r="AA3718">
        <v>8.6605798217062215</v>
      </c>
      <c r="AB3718">
        <v>2.5973833401222621</v>
      </c>
      <c r="AC3718">
        <v>-29.093576249952562</v>
      </c>
      <c r="AD3718">
        <v>16.659046374918358</v>
      </c>
      <c r="AE3718">
        <v>16.714057703512101</v>
      </c>
      <c r="AF3718">
        <v>283</v>
      </c>
      <c r="AG3718">
        <v>0</v>
      </c>
      <c r="AH3718">
        <v>0</v>
      </c>
      <c r="AI3718">
        <v>120</v>
      </c>
      <c r="AJ3718">
        <v>506</v>
      </c>
      <c r="AK3718">
        <v>70</v>
      </c>
      <c r="AL3718">
        <v>780</v>
      </c>
      <c r="AM3718">
        <v>0</v>
      </c>
      <c r="AN3718">
        <v>90</v>
      </c>
      <c r="AO3718">
        <v>182</v>
      </c>
      <c r="AP3718">
        <v>81</v>
      </c>
    </row>
    <row r="3719" spans="1:42">
      <c r="A3719">
        <v>15</v>
      </c>
      <c r="B3719">
        <v>210</v>
      </c>
      <c r="C3719">
        <v>2021</v>
      </c>
      <c r="D3719">
        <v>6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6</v>
      </c>
      <c r="M3719">
        <v>99</v>
      </c>
      <c r="N3719">
        <v>99</v>
      </c>
      <c r="O3719">
        <v>99</v>
      </c>
      <c r="P3719">
        <v>99</v>
      </c>
      <c r="Q3719">
        <v>169</v>
      </c>
      <c r="R3719">
        <v>22434</v>
      </c>
      <c r="S3719">
        <v>22407</v>
      </c>
      <c r="T3719">
        <v>15.892885798341798</v>
      </c>
      <c r="U3719">
        <v>60.391529432766553</v>
      </c>
      <c r="V3719">
        <v>91.584546328266271</v>
      </c>
      <c r="W3719">
        <v>84.494793591288442</v>
      </c>
      <c r="X3719">
        <v>8.9150396719265383E-3</v>
      </c>
      <c r="Y3719">
        <v>1.7830079343853077E-2</v>
      </c>
      <c r="AA3719">
        <v>8.8553082406635593</v>
      </c>
      <c r="AB3719">
        <v>2.7210840325901495</v>
      </c>
      <c r="AC3719">
        <v>-28.812901383446601</v>
      </c>
      <c r="AD3719">
        <v>17.282613016456153</v>
      </c>
      <c r="AE3719">
        <v>17.392111124942971</v>
      </c>
      <c r="AF3719">
        <v>364</v>
      </c>
      <c r="AG3719">
        <v>0</v>
      </c>
      <c r="AH3719">
        <v>0</v>
      </c>
      <c r="AI3719">
        <v>162</v>
      </c>
      <c r="AJ3719">
        <v>773</v>
      </c>
      <c r="AK3719">
        <v>71</v>
      </c>
      <c r="AL3719">
        <v>857</v>
      </c>
      <c r="AM3719">
        <v>0</v>
      </c>
      <c r="AN3719">
        <v>121</v>
      </c>
      <c r="AO3719">
        <v>219</v>
      </c>
      <c r="AP3719">
        <v>78</v>
      </c>
    </row>
    <row r="3720" spans="1:42">
      <c r="A3720">
        <v>15</v>
      </c>
      <c r="B3720">
        <v>211</v>
      </c>
      <c r="C3720">
        <v>2021</v>
      </c>
      <c r="D3720">
        <v>7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6</v>
      </c>
      <c r="M3720">
        <v>99</v>
      </c>
      <c r="N3720">
        <v>99</v>
      </c>
      <c r="O3720">
        <v>99</v>
      </c>
      <c r="P3720">
        <v>99</v>
      </c>
      <c r="Q3720">
        <v>167</v>
      </c>
      <c r="R3720">
        <v>18696</v>
      </c>
      <c r="S3720">
        <v>18680</v>
      </c>
      <c r="T3720">
        <v>16.012569533590071</v>
      </c>
      <c r="U3720">
        <v>60.527783725910041</v>
      </c>
      <c r="V3720">
        <v>91.123547991953771</v>
      </c>
      <c r="W3720">
        <v>84.075563704496901</v>
      </c>
      <c r="X3720">
        <v>0</v>
      </c>
      <c r="Y3720">
        <v>0</v>
      </c>
      <c r="AA3720">
        <v>9.1228911612755841</v>
      </c>
      <c r="AB3720">
        <v>2.4033076360471601</v>
      </c>
      <c r="AC3720">
        <v>-32.044601686635083</v>
      </c>
      <c r="AD3720">
        <v>15.447026843918598</v>
      </c>
      <c r="AE3720">
        <v>15.599293345637911</v>
      </c>
      <c r="AF3720">
        <v>169</v>
      </c>
      <c r="AG3720">
        <v>0</v>
      </c>
      <c r="AH3720">
        <v>0</v>
      </c>
      <c r="AI3720">
        <v>76</v>
      </c>
      <c r="AJ3720">
        <v>487</v>
      </c>
      <c r="AK3720">
        <v>82</v>
      </c>
      <c r="AL3720">
        <v>877</v>
      </c>
      <c r="AM3720">
        <v>0</v>
      </c>
      <c r="AN3720">
        <v>94</v>
      </c>
      <c r="AO3720">
        <v>94</v>
      </c>
      <c r="AP3720">
        <v>78</v>
      </c>
    </row>
    <row r="3721" spans="1:42">
      <c r="A3721">
        <v>15</v>
      </c>
      <c r="B3721">
        <v>212</v>
      </c>
      <c r="C3721">
        <v>2021</v>
      </c>
      <c r="D3721">
        <v>8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6</v>
      </c>
      <c r="M3721">
        <v>99</v>
      </c>
      <c r="N3721">
        <v>99</v>
      </c>
      <c r="O3721">
        <v>99</v>
      </c>
      <c r="P3721">
        <v>99</v>
      </c>
      <c r="Q3721">
        <v>164</v>
      </c>
      <c r="R3721">
        <v>21106</v>
      </c>
      <c r="S3721">
        <v>21092</v>
      </c>
      <c r="T3721">
        <v>16.114280299440921</v>
      </c>
      <c r="U3721">
        <v>60.70714014792339</v>
      </c>
      <c r="V3721">
        <v>90.876950054643586</v>
      </c>
      <c r="W3721">
        <v>83.85602835198155</v>
      </c>
      <c r="X3721">
        <v>1.4213967592153888E-2</v>
      </c>
      <c r="Y3721">
        <v>2.8427935184307775E-2</v>
      </c>
      <c r="AA3721">
        <v>8.8184865888453885</v>
      </c>
      <c r="AB3721">
        <v>2.3560390494528711</v>
      </c>
      <c r="AC3721">
        <v>-34.270408201891328</v>
      </c>
      <c r="AD3721">
        <v>16.331123945152619</v>
      </c>
      <c r="AE3721">
        <v>16.407597654891109</v>
      </c>
      <c r="AF3721">
        <v>225</v>
      </c>
      <c r="AG3721">
        <v>0</v>
      </c>
      <c r="AH3721">
        <v>0</v>
      </c>
      <c r="AI3721">
        <v>97</v>
      </c>
      <c r="AJ3721">
        <v>472</v>
      </c>
      <c r="AK3721">
        <v>67</v>
      </c>
      <c r="AL3721">
        <v>930</v>
      </c>
      <c r="AM3721">
        <v>0</v>
      </c>
      <c r="AN3721">
        <v>109</v>
      </c>
      <c r="AO3721">
        <v>167</v>
      </c>
      <c r="AP3721">
        <v>78</v>
      </c>
    </row>
    <row r="3722" spans="1:42">
      <c r="A3722">
        <v>15</v>
      </c>
      <c r="B3722">
        <v>213</v>
      </c>
      <c r="C3722">
        <v>2021</v>
      </c>
      <c r="D3722">
        <v>9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6</v>
      </c>
      <c r="M3722">
        <v>99</v>
      </c>
      <c r="N3722">
        <v>99</v>
      </c>
      <c r="O3722">
        <v>99</v>
      </c>
      <c r="P3722">
        <v>99</v>
      </c>
      <c r="Q3722">
        <v>189</v>
      </c>
      <c r="R3722">
        <v>20509</v>
      </c>
      <c r="S3722">
        <v>20472</v>
      </c>
      <c r="T3722">
        <v>15.969233019649904</v>
      </c>
      <c r="U3722">
        <v>60.491549433372413</v>
      </c>
      <c r="V3722">
        <v>92.659138163819435</v>
      </c>
      <c r="W3722">
        <v>85.468361664712688</v>
      </c>
      <c r="X3722">
        <v>4.8759081378906815E-3</v>
      </c>
      <c r="Y3722">
        <v>9.751816275781363E-3</v>
      </c>
      <c r="AA3722">
        <v>9.0486269321760506</v>
      </c>
      <c r="AB3722">
        <v>2.4664467591393695</v>
      </c>
      <c r="AC3722">
        <v>-33.46080027284593</v>
      </c>
      <c r="AD3722">
        <v>16.460281114538159</v>
      </c>
      <c r="AE3722">
        <v>16.705115747056389</v>
      </c>
      <c r="AF3722">
        <v>330</v>
      </c>
      <c r="AG3722">
        <v>0</v>
      </c>
      <c r="AH3722">
        <v>0</v>
      </c>
      <c r="AI3722">
        <v>156</v>
      </c>
      <c r="AJ3722">
        <v>562</v>
      </c>
      <c r="AK3722">
        <v>201</v>
      </c>
      <c r="AL3722">
        <v>1529</v>
      </c>
      <c r="AM3722">
        <v>2</v>
      </c>
      <c r="AN3722">
        <v>151</v>
      </c>
      <c r="AO3722">
        <v>229</v>
      </c>
      <c r="AP3722">
        <v>94</v>
      </c>
    </row>
    <row r="3723" spans="1:42">
      <c r="A3723">
        <v>15</v>
      </c>
      <c r="B3723">
        <v>214</v>
      </c>
      <c r="C3723">
        <v>2021</v>
      </c>
      <c r="D3723">
        <v>10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6</v>
      </c>
      <c r="M3723">
        <v>99</v>
      </c>
      <c r="N3723">
        <v>99</v>
      </c>
      <c r="O3723">
        <v>99</v>
      </c>
      <c r="P3723">
        <v>99</v>
      </c>
      <c r="Q3723">
        <v>183</v>
      </c>
      <c r="R3723">
        <v>19131</v>
      </c>
      <c r="S3723">
        <v>19102</v>
      </c>
      <c r="T3723">
        <v>15.956353562281114</v>
      </c>
      <c r="U3723">
        <v>60.402732698146799</v>
      </c>
      <c r="V3723">
        <v>93.281354484841998</v>
      </c>
      <c r="W3723">
        <v>86.045906187834007</v>
      </c>
      <c r="X3723">
        <v>0</v>
      </c>
      <c r="Y3723">
        <v>0</v>
      </c>
      <c r="AA3723">
        <v>9.4777964142413111</v>
      </c>
      <c r="AB3723">
        <v>2.4165994177667969</v>
      </c>
      <c r="AC3723">
        <v>-35.143710990331641</v>
      </c>
      <c r="AD3723">
        <v>15.669459665331599</v>
      </c>
      <c r="AE3723">
        <v>15.871457494882588</v>
      </c>
      <c r="AF3723">
        <v>447</v>
      </c>
      <c r="AG3723">
        <v>0</v>
      </c>
      <c r="AH3723">
        <v>0</v>
      </c>
      <c r="AI3723">
        <v>132</v>
      </c>
      <c r="AJ3723">
        <v>658</v>
      </c>
      <c r="AK3723">
        <v>227</v>
      </c>
      <c r="AL3723">
        <v>750</v>
      </c>
      <c r="AM3723">
        <v>0</v>
      </c>
      <c r="AN3723">
        <v>105</v>
      </c>
      <c r="AO3723">
        <v>315</v>
      </c>
      <c r="AP3723">
        <v>87</v>
      </c>
    </row>
    <row r="3724" spans="1:42">
      <c r="A3724">
        <v>15</v>
      </c>
      <c r="B3724">
        <v>215</v>
      </c>
      <c r="C3724">
        <v>2021</v>
      </c>
      <c r="D3724">
        <v>11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6</v>
      </c>
      <c r="M3724">
        <v>99</v>
      </c>
      <c r="N3724">
        <v>99</v>
      </c>
      <c r="O3724">
        <v>99</v>
      </c>
      <c r="P3724">
        <v>99</v>
      </c>
      <c r="Q3724">
        <v>193</v>
      </c>
      <c r="R3724">
        <v>21884</v>
      </c>
      <c r="S3724">
        <v>21844</v>
      </c>
      <c r="T3724">
        <v>15.999862913544144</v>
      </c>
      <c r="U3724">
        <v>60.466214978941586</v>
      </c>
      <c r="V3724">
        <v>92.763670113875378</v>
      </c>
      <c r="W3724">
        <v>85.562801226881703</v>
      </c>
      <c r="X3724">
        <v>5.9404130871869847E-2</v>
      </c>
      <c r="Y3724">
        <v>0.11880826174373969</v>
      </c>
      <c r="AA3724">
        <v>9.3217541029341913</v>
      </c>
      <c r="AB3724">
        <v>2.3516998049981157</v>
      </c>
      <c r="AC3724">
        <v>-35.37114522692751</v>
      </c>
      <c r="AD3724">
        <v>15.05886886452936</v>
      </c>
      <c r="AE3724">
        <v>15.283355198561548</v>
      </c>
      <c r="AF3724">
        <v>425</v>
      </c>
      <c r="AG3724">
        <v>0</v>
      </c>
      <c r="AH3724">
        <v>0</v>
      </c>
      <c r="AI3724">
        <v>119</v>
      </c>
      <c r="AJ3724">
        <v>753</v>
      </c>
      <c r="AK3724">
        <v>151</v>
      </c>
      <c r="AL3724">
        <v>1394</v>
      </c>
      <c r="AM3724">
        <v>0</v>
      </c>
      <c r="AN3724">
        <v>112</v>
      </c>
      <c r="AO3724">
        <v>207</v>
      </c>
      <c r="AP3724">
        <v>91</v>
      </c>
    </row>
    <row r="3725" spans="1:42">
      <c r="A3725">
        <v>15</v>
      </c>
      <c r="B3725">
        <v>216</v>
      </c>
      <c r="C3725">
        <v>2021</v>
      </c>
      <c r="D3725">
        <v>12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6</v>
      </c>
      <c r="M3725">
        <v>99</v>
      </c>
      <c r="N3725">
        <v>99</v>
      </c>
      <c r="O3725">
        <v>99</v>
      </c>
      <c r="P3725">
        <v>99</v>
      </c>
      <c r="Q3725">
        <v>165</v>
      </c>
      <c r="R3725">
        <v>17322</v>
      </c>
      <c r="S3725">
        <v>17316</v>
      </c>
      <c r="T3725">
        <v>16.063041219258746</v>
      </c>
      <c r="U3725">
        <v>60.574901824901808</v>
      </c>
      <c r="V3725">
        <v>89.403472561652748</v>
      </c>
      <c r="W3725">
        <v>82.507275929776256</v>
      </c>
      <c r="X3725">
        <v>0</v>
      </c>
      <c r="Y3725">
        <v>0</v>
      </c>
      <c r="AA3725">
        <v>9.3244375776902473</v>
      </c>
      <c r="AB3725">
        <v>2.3770026551054797</v>
      </c>
      <c r="AC3725">
        <v>-35.41338506088249</v>
      </c>
      <c r="AD3725">
        <v>14.883105501473525</v>
      </c>
      <c r="AE3725">
        <v>15.07963345417175</v>
      </c>
      <c r="AF3725">
        <v>381</v>
      </c>
      <c r="AG3725">
        <v>0</v>
      </c>
      <c r="AH3725">
        <v>0</v>
      </c>
      <c r="AI3725">
        <v>96</v>
      </c>
      <c r="AJ3725">
        <v>604</v>
      </c>
      <c r="AK3725">
        <v>93</v>
      </c>
      <c r="AL3725">
        <v>925</v>
      </c>
      <c r="AM3725">
        <v>0</v>
      </c>
      <c r="AN3725">
        <v>82</v>
      </c>
      <c r="AO3725">
        <v>173</v>
      </c>
      <c r="AP3725">
        <v>78</v>
      </c>
    </row>
    <row r="3726" spans="1:42">
      <c r="A3726">
        <v>15</v>
      </c>
      <c r="B3726">
        <v>217</v>
      </c>
      <c r="C3726">
        <v>2021</v>
      </c>
      <c r="D3726">
        <v>1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7</v>
      </c>
      <c r="M3726">
        <v>99</v>
      </c>
      <c r="N3726">
        <v>99</v>
      </c>
      <c r="O3726">
        <v>99</v>
      </c>
      <c r="P3726">
        <v>99</v>
      </c>
      <c r="R3726">
        <v>0</v>
      </c>
    </row>
    <row r="3727" spans="1:42">
      <c r="A3727">
        <v>15</v>
      </c>
      <c r="B3727">
        <v>218</v>
      </c>
      <c r="C3727">
        <v>2021</v>
      </c>
      <c r="D3727">
        <v>2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7</v>
      </c>
      <c r="M3727">
        <v>99</v>
      </c>
      <c r="N3727">
        <v>99</v>
      </c>
      <c r="O3727">
        <v>99</v>
      </c>
      <c r="P3727">
        <v>99</v>
      </c>
      <c r="R3727">
        <v>0</v>
      </c>
    </row>
    <row r="3728" spans="1:42">
      <c r="A3728">
        <v>15</v>
      </c>
      <c r="B3728">
        <v>219</v>
      </c>
      <c r="C3728">
        <v>2021</v>
      </c>
      <c r="D3728">
        <v>3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7</v>
      </c>
      <c r="M3728">
        <v>99</v>
      </c>
      <c r="N3728">
        <v>99</v>
      </c>
      <c r="O3728">
        <v>99</v>
      </c>
      <c r="P3728">
        <v>99</v>
      </c>
      <c r="R3728">
        <v>0</v>
      </c>
    </row>
    <row r="3729" spans="1:42">
      <c r="A3729">
        <v>15</v>
      </c>
      <c r="B3729">
        <v>220</v>
      </c>
      <c r="C3729">
        <v>2021</v>
      </c>
      <c r="D3729">
        <v>4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7</v>
      </c>
      <c r="M3729">
        <v>99</v>
      </c>
      <c r="N3729">
        <v>99</v>
      </c>
      <c r="O3729">
        <v>99</v>
      </c>
      <c r="P3729">
        <v>99</v>
      </c>
      <c r="R3729">
        <v>0</v>
      </c>
    </row>
    <row r="3730" spans="1:42">
      <c r="A3730">
        <v>15</v>
      </c>
      <c r="B3730">
        <v>221</v>
      </c>
      <c r="C3730">
        <v>2021</v>
      </c>
      <c r="D3730">
        <v>5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7</v>
      </c>
      <c r="M3730">
        <v>99</v>
      </c>
      <c r="N3730">
        <v>99</v>
      </c>
      <c r="O3730">
        <v>99</v>
      </c>
      <c r="P3730">
        <v>99</v>
      </c>
      <c r="R3730">
        <v>0</v>
      </c>
    </row>
    <row r="3731" spans="1:42">
      <c r="A3731">
        <v>15</v>
      </c>
      <c r="B3731">
        <v>222</v>
      </c>
      <c r="C3731">
        <v>2021</v>
      </c>
      <c r="D3731">
        <v>6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7</v>
      </c>
      <c r="M3731">
        <v>99</v>
      </c>
      <c r="N3731">
        <v>99</v>
      </c>
      <c r="O3731">
        <v>99</v>
      </c>
      <c r="P3731">
        <v>99</v>
      </c>
      <c r="R3731">
        <v>0</v>
      </c>
    </row>
    <row r="3732" spans="1:42">
      <c r="A3732">
        <v>15</v>
      </c>
      <c r="B3732">
        <v>223</v>
      </c>
      <c r="C3732">
        <v>2021</v>
      </c>
      <c r="D3732">
        <v>7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7</v>
      </c>
      <c r="M3732">
        <v>99</v>
      </c>
      <c r="N3732">
        <v>99</v>
      </c>
      <c r="O3732">
        <v>99</v>
      </c>
      <c r="P3732">
        <v>99</v>
      </c>
      <c r="R3732">
        <v>0</v>
      </c>
    </row>
    <row r="3733" spans="1:42">
      <c r="A3733">
        <v>15</v>
      </c>
      <c r="B3733">
        <v>224</v>
      </c>
      <c r="C3733">
        <v>2021</v>
      </c>
      <c r="D3733">
        <v>8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7</v>
      </c>
      <c r="M3733">
        <v>99</v>
      </c>
      <c r="N3733">
        <v>99</v>
      </c>
      <c r="O3733">
        <v>99</v>
      </c>
      <c r="P3733">
        <v>99</v>
      </c>
      <c r="R3733">
        <v>0</v>
      </c>
    </row>
    <row r="3734" spans="1:42">
      <c r="A3734">
        <v>15</v>
      </c>
      <c r="B3734">
        <v>225</v>
      </c>
      <c r="C3734">
        <v>2021</v>
      </c>
      <c r="D3734">
        <v>9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7</v>
      </c>
      <c r="M3734">
        <v>99</v>
      </c>
      <c r="N3734">
        <v>99</v>
      </c>
      <c r="O3734">
        <v>99</v>
      </c>
      <c r="P3734">
        <v>99</v>
      </c>
      <c r="R3734">
        <v>0</v>
      </c>
    </row>
    <row r="3735" spans="1:42">
      <c r="A3735">
        <v>15</v>
      </c>
      <c r="B3735">
        <v>226</v>
      </c>
      <c r="C3735">
        <v>2021</v>
      </c>
      <c r="D3735">
        <v>10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7</v>
      </c>
      <c r="M3735">
        <v>99</v>
      </c>
      <c r="N3735">
        <v>99</v>
      </c>
      <c r="O3735">
        <v>99</v>
      </c>
      <c r="P3735">
        <v>99</v>
      </c>
      <c r="R3735">
        <v>0</v>
      </c>
    </row>
    <row r="3736" spans="1:42">
      <c r="A3736">
        <v>15</v>
      </c>
      <c r="B3736">
        <v>227</v>
      </c>
      <c r="C3736">
        <v>2021</v>
      </c>
      <c r="D3736">
        <v>11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7</v>
      </c>
      <c r="M3736">
        <v>99</v>
      </c>
      <c r="N3736">
        <v>99</v>
      </c>
      <c r="O3736">
        <v>99</v>
      </c>
      <c r="P3736">
        <v>99</v>
      </c>
      <c r="R3736">
        <v>0</v>
      </c>
    </row>
    <row r="3737" spans="1:42">
      <c r="A3737">
        <v>15</v>
      </c>
      <c r="B3737">
        <v>228</v>
      </c>
      <c r="C3737">
        <v>2021</v>
      </c>
      <c r="D3737">
        <v>12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7</v>
      </c>
      <c r="M3737">
        <v>99</v>
      </c>
      <c r="N3737">
        <v>99</v>
      </c>
      <c r="O3737">
        <v>99</v>
      </c>
      <c r="P3737">
        <v>99</v>
      </c>
      <c r="R3737">
        <v>0</v>
      </c>
    </row>
    <row r="3738" spans="1:42">
      <c r="A3738">
        <v>15</v>
      </c>
      <c r="B3738">
        <v>229</v>
      </c>
      <c r="C3738">
        <v>2021</v>
      </c>
      <c r="D3738">
        <v>1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8</v>
      </c>
      <c r="M3738">
        <v>99</v>
      </c>
      <c r="N3738">
        <v>99</v>
      </c>
      <c r="O3738">
        <v>99</v>
      </c>
      <c r="P3738">
        <v>99</v>
      </c>
      <c r="Q3738">
        <v>6</v>
      </c>
      <c r="R3738">
        <v>418</v>
      </c>
      <c r="S3738">
        <v>418</v>
      </c>
      <c r="T3738">
        <v>14.452153110047851</v>
      </c>
      <c r="U3738">
        <v>57.720095693779889</v>
      </c>
      <c r="V3738">
        <v>102.88519856718506</v>
      </c>
      <c r="W3738">
        <v>94.963038277511941</v>
      </c>
      <c r="X3738">
        <v>0</v>
      </c>
      <c r="Y3738">
        <v>0</v>
      </c>
      <c r="AA3738">
        <v>11.460900145993699</v>
      </c>
      <c r="AB3738">
        <v>2.9396852336838668</v>
      </c>
      <c r="AC3738">
        <v>-16.065334603937188</v>
      </c>
      <c r="AD3738">
        <v>0.33950341533938178</v>
      </c>
      <c r="AE3738">
        <v>0.38186285030393757</v>
      </c>
      <c r="AF3738">
        <v>4</v>
      </c>
      <c r="AG3738">
        <v>0</v>
      </c>
      <c r="AH3738">
        <v>0</v>
      </c>
      <c r="AI3738">
        <v>2</v>
      </c>
      <c r="AJ3738">
        <v>25</v>
      </c>
      <c r="AK3738">
        <v>1</v>
      </c>
      <c r="AL3738">
        <v>115</v>
      </c>
      <c r="AM3738">
        <v>0</v>
      </c>
      <c r="AN3738">
        <v>1</v>
      </c>
      <c r="AO3738">
        <v>1</v>
      </c>
      <c r="AP3738">
        <v>5</v>
      </c>
    </row>
    <row r="3739" spans="1:42">
      <c r="A3739">
        <v>15</v>
      </c>
      <c r="B3739">
        <v>230</v>
      </c>
      <c r="C3739">
        <v>2021</v>
      </c>
      <c r="D3739">
        <v>2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8</v>
      </c>
      <c r="M3739">
        <v>99</v>
      </c>
      <c r="N3739">
        <v>99</v>
      </c>
      <c r="O3739">
        <v>99</v>
      </c>
      <c r="P3739">
        <v>99</v>
      </c>
      <c r="Q3739">
        <v>9</v>
      </c>
      <c r="R3739">
        <v>134</v>
      </c>
      <c r="S3739">
        <v>128</v>
      </c>
      <c r="T3739">
        <v>14.35820895522388</v>
      </c>
      <c r="U3739">
        <v>58.5859375</v>
      </c>
      <c r="V3739">
        <v>99.234493499458239</v>
      </c>
      <c r="W3739">
        <v>90.327812499999993</v>
      </c>
      <c r="X3739">
        <v>0</v>
      </c>
      <c r="Y3739">
        <v>0</v>
      </c>
      <c r="AA3739">
        <v>13.826205979130577</v>
      </c>
      <c r="AB3739">
        <v>3.1338059522079127</v>
      </c>
      <c r="AC3739">
        <v>-31.218988360088375</v>
      </c>
      <c r="AD3739">
        <v>0.12351824198514098</v>
      </c>
      <c r="AE3739">
        <v>0.12602672967731379</v>
      </c>
      <c r="AF3739">
        <v>4</v>
      </c>
      <c r="AG3739">
        <v>0</v>
      </c>
      <c r="AH3739">
        <v>0</v>
      </c>
      <c r="AI3739">
        <v>3</v>
      </c>
      <c r="AJ3739">
        <v>5</v>
      </c>
      <c r="AK3739">
        <v>1</v>
      </c>
      <c r="AL3739">
        <v>17</v>
      </c>
      <c r="AM3739">
        <v>0</v>
      </c>
      <c r="AN3739">
        <v>0</v>
      </c>
      <c r="AO3739">
        <v>0</v>
      </c>
      <c r="AP3739">
        <v>8</v>
      </c>
    </row>
    <row r="3740" spans="1:42">
      <c r="A3740">
        <v>15</v>
      </c>
      <c r="B3740">
        <v>231</v>
      </c>
      <c r="C3740">
        <v>2021</v>
      </c>
      <c r="D3740">
        <v>3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8</v>
      </c>
      <c r="M3740">
        <v>99</v>
      </c>
      <c r="N3740">
        <v>99</v>
      </c>
      <c r="O3740">
        <v>99</v>
      </c>
      <c r="P3740">
        <v>99</v>
      </c>
      <c r="Q3740">
        <v>9</v>
      </c>
      <c r="R3740">
        <v>479</v>
      </c>
      <c r="S3740">
        <v>479</v>
      </c>
      <c r="T3740">
        <v>15.321503131524013</v>
      </c>
      <c r="U3740">
        <v>59.198329853862191</v>
      </c>
      <c r="V3740">
        <v>99.689697523506183</v>
      </c>
      <c r="W3740">
        <v>92.013590814196235</v>
      </c>
      <c r="X3740">
        <v>0</v>
      </c>
      <c r="Y3740">
        <v>0</v>
      </c>
      <c r="AA3740">
        <v>10.666096994771696</v>
      </c>
      <c r="AB3740">
        <v>3.2540832431591871</v>
      </c>
      <c r="AC3740">
        <v>-5.2064065558475559</v>
      </c>
      <c r="AD3740">
        <v>0.33497206235095822</v>
      </c>
      <c r="AE3740">
        <v>0.36528835620254446</v>
      </c>
      <c r="AF3740">
        <v>8</v>
      </c>
      <c r="AG3740">
        <v>0</v>
      </c>
      <c r="AH3740">
        <v>0</v>
      </c>
      <c r="AI3740">
        <v>12</v>
      </c>
      <c r="AJ3740">
        <v>33</v>
      </c>
      <c r="AK3740">
        <v>1</v>
      </c>
      <c r="AL3740">
        <v>88</v>
      </c>
      <c r="AM3740">
        <v>0</v>
      </c>
      <c r="AN3740">
        <v>7</v>
      </c>
      <c r="AO3740">
        <v>1</v>
      </c>
      <c r="AP3740">
        <v>8</v>
      </c>
    </row>
    <row r="3741" spans="1:42">
      <c r="A3741">
        <v>15</v>
      </c>
      <c r="B3741">
        <v>232</v>
      </c>
      <c r="C3741">
        <v>2021</v>
      </c>
      <c r="D3741">
        <v>4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8</v>
      </c>
      <c r="M3741">
        <v>99</v>
      </c>
      <c r="N3741">
        <v>99</v>
      </c>
      <c r="O3741">
        <v>99</v>
      </c>
      <c r="P3741">
        <v>99</v>
      </c>
      <c r="Q3741">
        <v>10</v>
      </c>
      <c r="R3741">
        <v>364</v>
      </c>
      <c r="S3741">
        <v>363</v>
      </c>
      <c r="T3741">
        <v>15.445054945054951</v>
      </c>
      <c r="U3741">
        <v>59.573002754820941</v>
      </c>
      <c r="V3741">
        <v>101.6388647630645</v>
      </c>
      <c r="W3741">
        <v>93.703030303030388</v>
      </c>
      <c r="X3741">
        <v>0</v>
      </c>
      <c r="Y3741">
        <v>0</v>
      </c>
      <c r="AA3741">
        <v>11.830881575830627</v>
      </c>
      <c r="AB3741">
        <v>3.0572207922301846</v>
      </c>
      <c r="AC3741">
        <v>-33.574138067517701</v>
      </c>
      <c r="AD3741">
        <v>0.3086422893524855</v>
      </c>
      <c r="AE3741">
        <v>0.34011957115500002</v>
      </c>
      <c r="AF3741">
        <v>7</v>
      </c>
      <c r="AG3741">
        <v>0</v>
      </c>
      <c r="AH3741">
        <v>0</v>
      </c>
      <c r="AI3741">
        <v>17</v>
      </c>
      <c r="AJ3741">
        <v>11</v>
      </c>
      <c r="AK3741">
        <v>3</v>
      </c>
      <c r="AL3741">
        <v>47</v>
      </c>
      <c r="AM3741">
        <v>0</v>
      </c>
      <c r="AN3741">
        <v>4</v>
      </c>
      <c r="AO3741">
        <v>1</v>
      </c>
      <c r="AP3741">
        <v>8</v>
      </c>
    </row>
    <row r="3742" spans="1:42">
      <c r="A3742">
        <v>15</v>
      </c>
      <c r="B3742">
        <v>233</v>
      </c>
      <c r="C3742">
        <v>2021</v>
      </c>
      <c r="D3742">
        <v>5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8</v>
      </c>
      <c r="M3742">
        <v>99</v>
      </c>
      <c r="N3742">
        <v>99</v>
      </c>
      <c r="O3742">
        <v>99</v>
      </c>
      <c r="P3742">
        <v>99</v>
      </c>
      <c r="Q3742">
        <v>8</v>
      </c>
      <c r="R3742">
        <v>267</v>
      </c>
      <c r="S3742">
        <v>267</v>
      </c>
      <c r="T3742">
        <v>15.55056179775281</v>
      </c>
      <c r="U3742">
        <v>59.640449438202253</v>
      </c>
      <c r="V3742">
        <v>100.86296517219132</v>
      </c>
      <c r="W3742">
        <v>93.096516853932613</v>
      </c>
      <c r="X3742">
        <v>0</v>
      </c>
      <c r="Y3742">
        <v>0</v>
      </c>
      <c r="AA3742">
        <v>10.611561051164879</v>
      </c>
      <c r="AB3742">
        <v>2.695177511867632</v>
      </c>
      <c r="AC3742">
        <v>-29.397883587732313</v>
      </c>
      <c r="AD3742">
        <v>0.21799477465708689</v>
      </c>
      <c r="AE3742">
        <v>0.24002284171080004</v>
      </c>
      <c r="AF3742">
        <v>5</v>
      </c>
      <c r="AG3742">
        <v>0</v>
      </c>
      <c r="AH3742">
        <v>0</v>
      </c>
      <c r="AI3742">
        <v>3</v>
      </c>
      <c r="AJ3742">
        <v>24</v>
      </c>
      <c r="AK3742">
        <v>1</v>
      </c>
      <c r="AL3742">
        <v>50</v>
      </c>
      <c r="AM3742">
        <v>0</v>
      </c>
      <c r="AN3742">
        <v>3</v>
      </c>
      <c r="AO3742">
        <v>3</v>
      </c>
      <c r="AP3742">
        <v>7</v>
      </c>
    </row>
    <row r="3743" spans="1:42">
      <c r="A3743">
        <v>15</v>
      </c>
      <c r="B3743">
        <v>234</v>
      </c>
      <c r="C3743">
        <v>2021</v>
      </c>
      <c r="D3743">
        <v>6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8</v>
      </c>
      <c r="M3743">
        <v>99</v>
      </c>
      <c r="N3743">
        <v>99</v>
      </c>
      <c r="O3743">
        <v>99</v>
      </c>
      <c r="P3743">
        <v>99</v>
      </c>
      <c r="Q3743">
        <v>6</v>
      </c>
      <c r="R3743">
        <v>284</v>
      </c>
      <c r="S3743">
        <v>284</v>
      </c>
      <c r="T3743">
        <v>14.75</v>
      </c>
      <c r="U3743">
        <v>58.306338028169023</v>
      </c>
      <c r="V3743">
        <v>96.983847832389756</v>
      </c>
      <c r="W3743">
        <v>89.51609154929578</v>
      </c>
      <c r="X3743">
        <v>0</v>
      </c>
      <c r="Y3743">
        <v>0</v>
      </c>
      <c r="AA3743">
        <v>8.4045889463922716</v>
      </c>
      <c r="AB3743">
        <v>2.9778221266776503</v>
      </c>
      <c r="AC3743">
        <v>-7.7945643165970013</v>
      </c>
      <c r="AD3743">
        <v>0.21878675656029004</v>
      </c>
      <c r="AE3743">
        <v>0.23353828677174063</v>
      </c>
      <c r="AF3743">
        <v>2</v>
      </c>
      <c r="AG3743">
        <v>0</v>
      </c>
      <c r="AH3743">
        <v>0</v>
      </c>
      <c r="AI3743">
        <v>3</v>
      </c>
      <c r="AJ3743">
        <v>5</v>
      </c>
      <c r="AK3743">
        <v>1</v>
      </c>
      <c r="AL3743">
        <v>57</v>
      </c>
      <c r="AM3743">
        <v>0</v>
      </c>
      <c r="AN3743">
        <v>1</v>
      </c>
      <c r="AO3743">
        <v>0</v>
      </c>
      <c r="AP3743">
        <v>6</v>
      </c>
    </row>
    <row r="3744" spans="1:42">
      <c r="A3744">
        <v>15</v>
      </c>
      <c r="B3744">
        <v>235</v>
      </c>
      <c r="C3744">
        <v>2021</v>
      </c>
      <c r="D3744">
        <v>7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8</v>
      </c>
      <c r="M3744">
        <v>99</v>
      </c>
      <c r="N3744">
        <v>99</v>
      </c>
      <c r="O3744">
        <v>99</v>
      </c>
      <c r="P3744">
        <v>99</v>
      </c>
      <c r="Q3744">
        <v>10</v>
      </c>
      <c r="R3744">
        <v>243</v>
      </c>
      <c r="S3744">
        <v>241</v>
      </c>
      <c r="T3744">
        <v>14.995884773662549</v>
      </c>
      <c r="U3744">
        <v>58.921161825726145</v>
      </c>
      <c r="V3744">
        <v>95.721825366498436</v>
      </c>
      <c r="W3744">
        <v>88.091493775933642</v>
      </c>
      <c r="X3744">
        <v>0</v>
      </c>
      <c r="Y3744">
        <v>0</v>
      </c>
      <c r="AA3744">
        <v>11.516697540960196</v>
      </c>
      <c r="AB3744">
        <v>3.1103508592422209</v>
      </c>
      <c r="AC3744">
        <v>-38.205924687774541</v>
      </c>
      <c r="AD3744">
        <v>0.20077169036543752</v>
      </c>
      <c r="AE3744">
        <v>0.21086732190124172</v>
      </c>
      <c r="AF3744">
        <v>4</v>
      </c>
      <c r="AG3744">
        <v>0</v>
      </c>
      <c r="AH3744">
        <v>0</v>
      </c>
      <c r="AI3744">
        <v>2</v>
      </c>
      <c r="AJ3744">
        <v>5</v>
      </c>
      <c r="AK3744">
        <v>0</v>
      </c>
      <c r="AL3744">
        <v>65</v>
      </c>
      <c r="AM3744">
        <v>0</v>
      </c>
      <c r="AN3744">
        <v>1</v>
      </c>
      <c r="AO3744">
        <v>0</v>
      </c>
      <c r="AP3744">
        <v>10</v>
      </c>
    </row>
    <row r="3745" spans="1:42">
      <c r="A3745">
        <v>15</v>
      </c>
      <c r="B3745">
        <v>236</v>
      </c>
      <c r="C3745">
        <v>2021</v>
      </c>
      <c r="D3745">
        <v>8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8</v>
      </c>
      <c r="M3745">
        <v>99</v>
      </c>
      <c r="N3745">
        <v>99</v>
      </c>
      <c r="O3745">
        <v>99</v>
      </c>
      <c r="P3745">
        <v>99</v>
      </c>
      <c r="Q3745">
        <v>11</v>
      </c>
      <c r="R3745">
        <v>248</v>
      </c>
      <c r="S3745">
        <v>248</v>
      </c>
      <c r="T3745">
        <v>14.375</v>
      </c>
      <c r="U3745">
        <v>57.689516129032242</v>
      </c>
      <c r="V3745">
        <v>101.28813825883344</v>
      </c>
      <c r="W3745">
        <v>93.488951612903193</v>
      </c>
      <c r="X3745">
        <v>0</v>
      </c>
      <c r="Y3745">
        <v>0</v>
      </c>
      <c r="AA3745">
        <v>11.589365141574945</v>
      </c>
      <c r="AB3745">
        <v>3.2223343208839927</v>
      </c>
      <c r="AC3745">
        <v>-20.779874730476717</v>
      </c>
      <c r="AD3745">
        <v>0.19189418830654073</v>
      </c>
      <c r="AE3745">
        <v>0.21508242102503725</v>
      </c>
      <c r="AF3745">
        <v>1</v>
      </c>
      <c r="AG3745">
        <v>0</v>
      </c>
      <c r="AH3745">
        <v>0</v>
      </c>
      <c r="AI3745">
        <v>0</v>
      </c>
      <c r="AJ3745">
        <v>8</v>
      </c>
      <c r="AK3745">
        <v>0</v>
      </c>
      <c r="AL3745">
        <v>63</v>
      </c>
      <c r="AM3745">
        <v>0</v>
      </c>
      <c r="AN3745">
        <v>4</v>
      </c>
      <c r="AO3745">
        <v>0</v>
      </c>
      <c r="AP3745">
        <v>9</v>
      </c>
    </row>
    <row r="3746" spans="1:42">
      <c r="A3746">
        <v>15</v>
      </c>
      <c r="B3746">
        <v>237</v>
      </c>
      <c r="C3746">
        <v>2021</v>
      </c>
      <c r="D3746">
        <v>9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8</v>
      </c>
      <c r="M3746">
        <v>99</v>
      </c>
      <c r="N3746">
        <v>99</v>
      </c>
      <c r="O3746">
        <v>99</v>
      </c>
      <c r="P3746">
        <v>99</v>
      </c>
      <c r="Q3746">
        <v>12</v>
      </c>
      <c r="R3746">
        <v>445</v>
      </c>
      <c r="S3746">
        <v>445</v>
      </c>
      <c r="T3746">
        <v>15.112359550561798</v>
      </c>
      <c r="U3746">
        <v>58.885393258426959</v>
      </c>
      <c r="V3746">
        <v>98.417203306268092</v>
      </c>
      <c r="W3746">
        <v>90.839078651685412</v>
      </c>
      <c r="X3746">
        <v>0</v>
      </c>
      <c r="Y3746">
        <v>0</v>
      </c>
      <c r="AA3746">
        <v>11.59214169335225</v>
      </c>
      <c r="AB3746">
        <v>3.3483704090063751</v>
      </c>
      <c r="AC3746">
        <v>-45.030606014945811</v>
      </c>
      <c r="AD3746">
        <v>0.35715174294063501</v>
      </c>
      <c r="AE3746">
        <v>0.38593713525757561</v>
      </c>
      <c r="AF3746">
        <v>2</v>
      </c>
      <c r="AG3746">
        <v>0</v>
      </c>
      <c r="AH3746">
        <v>0</v>
      </c>
      <c r="AI3746">
        <v>9</v>
      </c>
      <c r="AJ3746">
        <v>32</v>
      </c>
      <c r="AK3746">
        <v>1</v>
      </c>
      <c r="AL3746">
        <v>149</v>
      </c>
      <c r="AM3746">
        <v>0</v>
      </c>
      <c r="AN3746">
        <v>4</v>
      </c>
      <c r="AO3746">
        <v>1</v>
      </c>
      <c r="AP3746">
        <v>7</v>
      </c>
    </row>
    <row r="3747" spans="1:42">
      <c r="A3747">
        <v>15</v>
      </c>
      <c r="B3747">
        <v>238</v>
      </c>
      <c r="C3747">
        <v>2021</v>
      </c>
      <c r="D3747">
        <v>10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8</v>
      </c>
      <c r="M3747">
        <v>99</v>
      </c>
      <c r="N3747">
        <v>99</v>
      </c>
      <c r="O3747">
        <v>99</v>
      </c>
      <c r="P3747">
        <v>99</v>
      </c>
      <c r="Q3747">
        <v>12</v>
      </c>
      <c r="R3747">
        <v>312</v>
      </c>
      <c r="S3747">
        <v>312</v>
      </c>
      <c r="T3747">
        <v>14.894230769230772</v>
      </c>
      <c r="U3747">
        <v>58.397435897435905</v>
      </c>
      <c r="V3747">
        <v>101.36216212462148</v>
      </c>
      <c r="W3747">
        <v>93.557275641025612</v>
      </c>
      <c r="X3747">
        <v>0</v>
      </c>
      <c r="Y3747">
        <v>0</v>
      </c>
      <c r="AA3747">
        <v>13.538445492740976</v>
      </c>
      <c r="AB3747">
        <v>2.7923418330422369</v>
      </c>
      <c r="AC3747">
        <v>-43.203579502402526</v>
      </c>
      <c r="AD3747">
        <v>0.25554709192323755</v>
      </c>
      <c r="AE3747">
        <v>0.28186419921319394</v>
      </c>
      <c r="AF3747">
        <v>1</v>
      </c>
      <c r="AG3747">
        <v>0</v>
      </c>
      <c r="AH3747">
        <v>0</v>
      </c>
      <c r="AI3747">
        <v>3</v>
      </c>
      <c r="AJ3747">
        <v>4</v>
      </c>
      <c r="AK3747">
        <v>2</v>
      </c>
      <c r="AL3747">
        <v>50</v>
      </c>
      <c r="AM3747">
        <v>0</v>
      </c>
      <c r="AN3747">
        <v>4</v>
      </c>
      <c r="AO3747">
        <v>0</v>
      </c>
      <c r="AP3747">
        <v>9</v>
      </c>
    </row>
    <row r="3748" spans="1:42">
      <c r="A3748">
        <v>15</v>
      </c>
      <c r="B3748">
        <v>239</v>
      </c>
      <c r="C3748">
        <v>2021</v>
      </c>
      <c r="D3748">
        <v>11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8</v>
      </c>
      <c r="M3748">
        <v>99</v>
      </c>
      <c r="N3748">
        <v>99</v>
      </c>
      <c r="O3748">
        <v>99</v>
      </c>
      <c r="P3748">
        <v>99</v>
      </c>
      <c r="Q3748">
        <v>15</v>
      </c>
      <c r="R3748">
        <v>414</v>
      </c>
      <c r="S3748">
        <v>412</v>
      </c>
      <c r="T3748">
        <v>14.222222222222221</v>
      </c>
      <c r="U3748">
        <v>57.439320388349522</v>
      </c>
      <c r="V3748">
        <v>101.93698787196662</v>
      </c>
      <c r="W3748">
        <v>93.897548543689354</v>
      </c>
      <c r="X3748">
        <v>0</v>
      </c>
      <c r="Y3748">
        <v>0</v>
      </c>
      <c r="AA3748">
        <v>16.059861095533691</v>
      </c>
      <c r="AB3748">
        <v>3.139740191507324</v>
      </c>
      <c r="AC3748">
        <v>-44.328966061809453</v>
      </c>
      <c r="AD3748">
        <v>0.28488264073821756</v>
      </c>
      <c r="AE3748">
        <v>0.31633920168633844</v>
      </c>
      <c r="AF3748">
        <v>2</v>
      </c>
      <c r="AG3748">
        <v>0</v>
      </c>
      <c r="AH3748">
        <v>0</v>
      </c>
      <c r="AI3748">
        <v>6</v>
      </c>
      <c r="AJ3748">
        <v>6</v>
      </c>
      <c r="AK3748">
        <v>0</v>
      </c>
      <c r="AL3748">
        <v>35</v>
      </c>
      <c r="AM3748">
        <v>0</v>
      </c>
      <c r="AN3748">
        <v>1</v>
      </c>
      <c r="AO3748">
        <v>1</v>
      </c>
      <c r="AP3748">
        <v>9</v>
      </c>
    </row>
    <row r="3749" spans="1:42">
      <c r="A3749">
        <v>15</v>
      </c>
      <c r="B3749">
        <v>240</v>
      </c>
      <c r="C3749">
        <v>2021</v>
      </c>
      <c r="D3749">
        <v>12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8</v>
      </c>
      <c r="M3749">
        <v>99</v>
      </c>
      <c r="N3749">
        <v>99</v>
      </c>
      <c r="O3749">
        <v>99</v>
      </c>
      <c r="P3749">
        <v>99</v>
      </c>
      <c r="Q3749">
        <v>9</v>
      </c>
      <c r="R3749">
        <v>462</v>
      </c>
      <c r="S3749">
        <v>462</v>
      </c>
      <c r="T3749">
        <v>14.714285714285712</v>
      </c>
      <c r="U3749">
        <v>58.246753246753237</v>
      </c>
      <c r="V3749">
        <v>98.20182165252595</v>
      </c>
      <c r="W3749">
        <v>90.640281385281412</v>
      </c>
      <c r="X3749">
        <v>0</v>
      </c>
      <c r="Y3749">
        <v>0</v>
      </c>
      <c r="AA3749">
        <v>12.418397037691751</v>
      </c>
      <c r="AB3749">
        <v>2.6774148099714066</v>
      </c>
      <c r="AC3749">
        <v>-38.468861980269097</v>
      </c>
      <c r="AD3749">
        <v>0.39695154957168755</v>
      </c>
      <c r="AE3749">
        <v>0.4419917671894199</v>
      </c>
      <c r="AF3749">
        <v>5</v>
      </c>
      <c r="AG3749">
        <v>0</v>
      </c>
      <c r="AH3749">
        <v>0</v>
      </c>
      <c r="AI3749">
        <v>10</v>
      </c>
      <c r="AJ3749">
        <v>9</v>
      </c>
      <c r="AK3749">
        <v>8</v>
      </c>
      <c r="AL3749">
        <v>31</v>
      </c>
      <c r="AM3749">
        <v>0</v>
      </c>
      <c r="AN3749">
        <v>2</v>
      </c>
      <c r="AO3749">
        <v>0</v>
      </c>
      <c r="AP3749">
        <v>7</v>
      </c>
    </row>
    <row r="3750" spans="1:42">
      <c r="A3750">
        <v>15</v>
      </c>
      <c r="B3750">
        <v>241</v>
      </c>
      <c r="C3750">
        <v>2021</v>
      </c>
      <c r="D3750">
        <v>1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9</v>
      </c>
      <c r="M3750">
        <v>99</v>
      </c>
      <c r="N3750">
        <v>99</v>
      </c>
      <c r="O3750">
        <v>99</v>
      </c>
      <c r="P3750">
        <v>99</v>
      </c>
      <c r="Q3750">
        <v>583</v>
      </c>
      <c r="R3750">
        <v>51429</v>
      </c>
      <c r="S3750">
        <v>51346</v>
      </c>
      <c r="T3750">
        <v>16.00003888856482</v>
      </c>
      <c r="U3750">
        <v>60.62394344252715</v>
      </c>
      <c r="V3750">
        <v>91.391251095798324</v>
      </c>
      <c r="W3750">
        <v>84.306772095197459</v>
      </c>
      <c r="X3750">
        <v>4.0307997433354732</v>
      </c>
      <c r="Y3750">
        <v>8.0615994866709464</v>
      </c>
      <c r="AA3750">
        <v>9.9522031794303523</v>
      </c>
      <c r="AB3750">
        <v>2.6905897574575306</v>
      </c>
      <c r="AC3750">
        <v>-28.351964681745699</v>
      </c>
      <c r="AD3750">
        <v>41.771103223658031</v>
      </c>
      <c r="AE3750">
        <v>41.643344814518009</v>
      </c>
      <c r="AF3750">
        <v>1036</v>
      </c>
      <c r="AG3750">
        <v>0</v>
      </c>
      <c r="AH3750">
        <v>0</v>
      </c>
      <c r="AI3750">
        <v>323</v>
      </c>
      <c r="AJ3750">
        <v>2550</v>
      </c>
      <c r="AK3750">
        <v>537</v>
      </c>
      <c r="AL3750">
        <v>2379</v>
      </c>
      <c r="AM3750">
        <v>0</v>
      </c>
      <c r="AN3750">
        <v>704</v>
      </c>
      <c r="AO3750">
        <v>775</v>
      </c>
      <c r="AP3750">
        <v>355</v>
      </c>
    </row>
    <row r="3751" spans="1:42">
      <c r="A3751">
        <v>15</v>
      </c>
      <c r="B3751">
        <v>242</v>
      </c>
      <c r="C3751">
        <v>2021</v>
      </c>
      <c r="D3751">
        <v>2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9</v>
      </c>
      <c r="M3751">
        <v>99</v>
      </c>
      <c r="N3751">
        <v>99</v>
      </c>
      <c r="O3751">
        <v>99</v>
      </c>
      <c r="P3751">
        <v>99</v>
      </c>
      <c r="Q3751">
        <v>557</v>
      </c>
      <c r="R3751">
        <v>44896</v>
      </c>
      <c r="S3751">
        <v>44808</v>
      </c>
      <c r="T3751">
        <v>16.00579116179615</v>
      </c>
      <c r="U3751">
        <v>60.635399928584178</v>
      </c>
      <c r="V3751">
        <v>91.893905147335701</v>
      </c>
      <c r="W3751">
        <v>84.756534993751231</v>
      </c>
      <c r="X3751">
        <v>2.9735388453314315</v>
      </c>
      <c r="Y3751">
        <v>5.9470776906628631</v>
      </c>
      <c r="AA3751">
        <v>9.6736637973697892</v>
      </c>
      <c r="AB3751">
        <v>2.703940734757889</v>
      </c>
      <c r="AC3751">
        <v>-30.793037845304717</v>
      </c>
      <c r="AD3751">
        <v>41.384141732573795</v>
      </c>
      <c r="AE3751">
        <v>41.396150523659557</v>
      </c>
      <c r="AF3751">
        <v>915</v>
      </c>
      <c r="AG3751">
        <v>0</v>
      </c>
      <c r="AH3751">
        <v>0</v>
      </c>
      <c r="AI3751">
        <v>277</v>
      </c>
      <c r="AJ3751">
        <v>2388</v>
      </c>
      <c r="AK3751">
        <v>579</v>
      </c>
      <c r="AL3751">
        <v>2383</v>
      </c>
      <c r="AM3751">
        <v>3</v>
      </c>
      <c r="AN3751">
        <v>727</v>
      </c>
      <c r="AO3751">
        <v>652</v>
      </c>
      <c r="AP3751">
        <v>337</v>
      </c>
    </row>
    <row r="3752" spans="1:42">
      <c r="A3752">
        <v>15</v>
      </c>
      <c r="B3752">
        <v>243</v>
      </c>
      <c r="C3752">
        <v>2021</v>
      </c>
      <c r="D3752">
        <v>3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9</v>
      </c>
      <c r="M3752">
        <v>99</v>
      </c>
      <c r="N3752">
        <v>99</v>
      </c>
      <c r="O3752">
        <v>99</v>
      </c>
      <c r="P3752">
        <v>99</v>
      </c>
      <c r="Q3752">
        <v>616</v>
      </c>
      <c r="R3752">
        <v>60571</v>
      </c>
      <c r="S3752">
        <v>60480</v>
      </c>
      <c r="T3752">
        <v>16.032721929636299</v>
      </c>
      <c r="U3752">
        <v>60.695304232804247</v>
      </c>
      <c r="V3752">
        <v>91.201318666987589</v>
      </c>
      <c r="W3752">
        <v>84.133234126984988</v>
      </c>
      <c r="X3752">
        <v>2.9684172293671898</v>
      </c>
      <c r="Y3752">
        <v>5.9368344587343795</v>
      </c>
      <c r="AA3752">
        <v>9.664853912882462</v>
      </c>
      <c r="AB3752">
        <v>2.6777271441962678</v>
      </c>
      <c r="AC3752">
        <v>-29.334398777037837</v>
      </c>
      <c r="AD3752">
        <v>42.358231291565559</v>
      </c>
      <c r="AE3752">
        <v>42.172340324537039</v>
      </c>
      <c r="AF3752">
        <v>1148</v>
      </c>
      <c r="AG3752">
        <v>0</v>
      </c>
      <c r="AH3752">
        <v>0</v>
      </c>
      <c r="AI3752">
        <v>468</v>
      </c>
      <c r="AJ3752">
        <v>3355</v>
      </c>
      <c r="AK3752">
        <v>788</v>
      </c>
      <c r="AL3752">
        <v>2423</v>
      </c>
      <c r="AM3752">
        <v>0</v>
      </c>
      <c r="AN3752">
        <v>1023</v>
      </c>
      <c r="AO3752">
        <v>839</v>
      </c>
      <c r="AP3752">
        <v>361</v>
      </c>
    </row>
    <row r="3753" spans="1:42">
      <c r="A3753">
        <v>15</v>
      </c>
      <c r="B3753">
        <v>244</v>
      </c>
      <c r="C3753">
        <v>2021</v>
      </c>
      <c r="D3753">
        <v>4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9</v>
      </c>
      <c r="M3753">
        <v>99</v>
      </c>
      <c r="N3753">
        <v>99</v>
      </c>
      <c r="O3753">
        <v>99</v>
      </c>
      <c r="P3753">
        <v>99</v>
      </c>
      <c r="Q3753">
        <v>562</v>
      </c>
      <c r="R3753">
        <v>51258</v>
      </c>
      <c r="S3753">
        <v>51181</v>
      </c>
      <c r="T3753">
        <v>15.87525849623473</v>
      </c>
      <c r="U3753">
        <v>60.368671968113176</v>
      </c>
      <c r="V3753">
        <v>91.919648371340614</v>
      </c>
      <c r="W3753">
        <v>84.795009866943104</v>
      </c>
      <c r="X3753">
        <v>3.2034023957235944</v>
      </c>
      <c r="Y3753">
        <v>6.4068047914471888</v>
      </c>
      <c r="AA3753">
        <v>9.81996339799365</v>
      </c>
      <c r="AB3753">
        <v>2.7977643518127886</v>
      </c>
      <c r="AC3753">
        <v>-28.91500649856318</v>
      </c>
      <c r="AD3753">
        <v>43.462600185795871</v>
      </c>
      <c r="AE3753">
        <v>43.396072289409112</v>
      </c>
      <c r="AF3753">
        <v>1107</v>
      </c>
      <c r="AG3753">
        <v>0</v>
      </c>
      <c r="AH3753">
        <v>0</v>
      </c>
      <c r="AI3753">
        <v>352</v>
      </c>
      <c r="AJ3753">
        <v>3225</v>
      </c>
      <c r="AK3753">
        <v>579</v>
      </c>
      <c r="AL3753">
        <v>2288</v>
      </c>
      <c r="AM3753">
        <v>2</v>
      </c>
      <c r="AN3753">
        <v>854</v>
      </c>
      <c r="AO3753">
        <v>584</v>
      </c>
      <c r="AP3753">
        <v>347</v>
      </c>
    </row>
    <row r="3754" spans="1:42">
      <c r="A3754">
        <v>15</v>
      </c>
      <c r="B3754">
        <v>245</v>
      </c>
      <c r="C3754">
        <v>2021</v>
      </c>
      <c r="D3754">
        <v>5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9</v>
      </c>
      <c r="M3754">
        <v>99</v>
      </c>
      <c r="N3754">
        <v>99</v>
      </c>
      <c r="O3754">
        <v>99</v>
      </c>
      <c r="P3754">
        <v>99</v>
      </c>
      <c r="Q3754">
        <v>540</v>
      </c>
      <c r="R3754">
        <v>50179</v>
      </c>
      <c r="S3754">
        <v>50056</v>
      </c>
      <c r="T3754">
        <v>15.983040714243003</v>
      </c>
      <c r="U3754">
        <v>60.599648393798937</v>
      </c>
      <c r="V3754">
        <v>91.621728626017884</v>
      </c>
      <c r="W3754">
        <v>84.485035160620683</v>
      </c>
      <c r="X3754">
        <v>3.1925705972618008</v>
      </c>
      <c r="Y3754">
        <v>6.3851411945236016</v>
      </c>
      <c r="AA3754">
        <v>9.8933822015537416</v>
      </c>
      <c r="AB3754">
        <v>2.6760639752493054</v>
      </c>
      <c r="AC3754">
        <v>-29.146353833991629</v>
      </c>
      <c r="AD3754">
        <v>40.969137818419341</v>
      </c>
      <c r="AE3754">
        <v>40.836057862901882</v>
      </c>
      <c r="AF3754">
        <v>949</v>
      </c>
      <c r="AG3754">
        <v>0</v>
      </c>
      <c r="AH3754">
        <v>0</v>
      </c>
      <c r="AI3754">
        <v>308</v>
      </c>
      <c r="AJ3754">
        <v>3064</v>
      </c>
      <c r="AK3754">
        <v>452</v>
      </c>
      <c r="AL3754">
        <v>2232</v>
      </c>
      <c r="AM3754">
        <v>0</v>
      </c>
      <c r="AN3754">
        <v>795</v>
      </c>
      <c r="AO3754">
        <v>711</v>
      </c>
      <c r="AP3754">
        <v>323</v>
      </c>
    </row>
    <row r="3755" spans="1:42">
      <c r="A3755">
        <v>15</v>
      </c>
      <c r="B3755">
        <v>246</v>
      </c>
      <c r="C3755">
        <v>2021</v>
      </c>
      <c r="D3755">
        <v>6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9</v>
      </c>
      <c r="M3755">
        <v>99</v>
      </c>
      <c r="N3755">
        <v>99</v>
      </c>
      <c r="O3755">
        <v>99</v>
      </c>
      <c r="P3755">
        <v>99</v>
      </c>
      <c r="Q3755">
        <v>568</v>
      </c>
      <c r="R3755">
        <v>54961</v>
      </c>
      <c r="S3755">
        <v>54860</v>
      </c>
      <c r="T3755">
        <v>15.8954895289387</v>
      </c>
      <c r="U3755">
        <v>60.423878964637261</v>
      </c>
      <c r="V3755">
        <v>90.960227333320944</v>
      </c>
      <c r="W3755">
        <v>83.89556726212183</v>
      </c>
      <c r="X3755">
        <v>3.5843598187805901</v>
      </c>
      <c r="Y3755">
        <v>7.1687196375611801</v>
      </c>
      <c r="AA3755">
        <v>9.6941473602072072</v>
      </c>
      <c r="AB3755">
        <v>2.7739581063130778</v>
      </c>
      <c r="AC3755">
        <v>-29.743314647107425</v>
      </c>
      <c r="AD3755">
        <v>42.340630025739806</v>
      </c>
      <c r="AE3755">
        <v>42.279851791191845</v>
      </c>
      <c r="AF3755">
        <v>929</v>
      </c>
      <c r="AG3755">
        <v>0</v>
      </c>
      <c r="AH3755">
        <v>0</v>
      </c>
      <c r="AI3755">
        <v>350</v>
      </c>
      <c r="AJ3755">
        <v>3262</v>
      </c>
      <c r="AK3755">
        <v>477</v>
      </c>
      <c r="AL3755">
        <v>3366</v>
      </c>
      <c r="AM3755">
        <v>0</v>
      </c>
      <c r="AN3755">
        <v>761</v>
      </c>
      <c r="AO3755">
        <v>599</v>
      </c>
      <c r="AP3755">
        <v>347</v>
      </c>
    </row>
    <row r="3756" spans="1:42">
      <c r="A3756">
        <v>15</v>
      </c>
      <c r="B3756">
        <v>247</v>
      </c>
      <c r="C3756">
        <v>2021</v>
      </c>
      <c r="D3756">
        <v>7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9</v>
      </c>
      <c r="M3756">
        <v>99</v>
      </c>
      <c r="N3756">
        <v>99</v>
      </c>
      <c r="O3756">
        <v>99</v>
      </c>
      <c r="P3756">
        <v>99</v>
      </c>
      <c r="Q3756">
        <v>556</v>
      </c>
      <c r="R3756">
        <v>52916</v>
      </c>
      <c r="S3756">
        <v>52749</v>
      </c>
      <c r="T3756">
        <v>16.000699221407515</v>
      </c>
      <c r="U3756">
        <v>60.603006692069997</v>
      </c>
      <c r="V3756">
        <v>90.059479954608491</v>
      </c>
      <c r="W3756">
        <v>83.024508711065181</v>
      </c>
      <c r="X3756">
        <v>3.2390959256179594</v>
      </c>
      <c r="Y3756">
        <v>6.4781918512359189</v>
      </c>
      <c r="AA3756">
        <v>10.002085780310997</v>
      </c>
      <c r="AB3756">
        <v>2.5045923171816762</v>
      </c>
      <c r="AC3756">
        <v>-34.642305730303093</v>
      </c>
      <c r="AD3756">
        <v>43.720307684681032</v>
      </c>
      <c r="AE3756">
        <v>43.498953676925673</v>
      </c>
      <c r="AF3756">
        <v>608</v>
      </c>
      <c r="AG3756">
        <v>1</v>
      </c>
      <c r="AH3756">
        <v>0</v>
      </c>
      <c r="AI3756">
        <v>258</v>
      </c>
      <c r="AJ3756">
        <v>2467</v>
      </c>
      <c r="AK3756">
        <v>436</v>
      </c>
      <c r="AL3756">
        <v>3447</v>
      </c>
      <c r="AM3756">
        <v>1</v>
      </c>
      <c r="AN3756">
        <v>563</v>
      </c>
      <c r="AO3756">
        <v>347</v>
      </c>
      <c r="AP3756">
        <v>332</v>
      </c>
    </row>
    <row r="3757" spans="1:42">
      <c r="A3757">
        <v>15</v>
      </c>
      <c r="B3757">
        <v>248</v>
      </c>
      <c r="C3757">
        <v>2021</v>
      </c>
      <c r="D3757">
        <v>8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9</v>
      </c>
      <c r="M3757">
        <v>99</v>
      </c>
      <c r="N3757">
        <v>99</v>
      </c>
      <c r="O3757">
        <v>99</v>
      </c>
      <c r="P3757">
        <v>99</v>
      </c>
      <c r="Q3757">
        <v>547</v>
      </c>
      <c r="R3757">
        <v>52265</v>
      </c>
      <c r="S3757">
        <v>52081</v>
      </c>
      <c r="T3757">
        <v>16.016760738543962</v>
      </c>
      <c r="U3757">
        <v>60.61248823947313</v>
      </c>
      <c r="V3757">
        <v>90.258081195840617</v>
      </c>
      <c r="W3757">
        <v>83.195456308442687</v>
      </c>
      <c r="X3757">
        <v>2.6997034344207402</v>
      </c>
      <c r="Y3757">
        <v>5.3994068688414805</v>
      </c>
      <c r="AA3757">
        <v>9.9232419084744095</v>
      </c>
      <c r="AB3757">
        <v>2.4075830710697312</v>
      </c>
      <c r="AC3757">
        <v>-35.219916980282555</v>
      </c>
      <c r="AD3757">
        <v>40.440926418715129</v>
      </c>
      <c r="AE3757">
        <v>40.194984773532099</v>
      </c>
      <c r="AF3757">
        <v>812</v>
      </c>
      <c r="AG3757">
        <v>1</v>
      </c>
      <c r="AH3757">
        <v>0</v>
      </c>
      <c r="AI3757">
        <v>320</v>
      </c>
      <c r="AJ3757">
        <v>2567</v>
      </c>
      <c r="AK3757">
        <v>394</v>
      </c>
      <c r="AL3757">
        <v>3827</v>
      </c>
      <c r="AM3757">
        <v>1</v>
      </c>
      <c r="AN3757">
        <v>561</v>
      </c>
      <c r="AO3757">
        <v>575</v>
      </c>
      <c r="AP3757">
        <v>336</v>
      </c>
    </row>
    <row r="3758" spans="1:42">
      <c r="A3758">
        <v>15</v>
      </c>
      <c r="B3758">
        <v>249</v>
      </c>
      <c r="C3758">
        <v>2021</v>
      </c>
      <c r="D3758">
        <v>9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9</v>
      </c>
      <c r="M3758">
        <v>99</v>
      </c>
      <c r="N3758">
        <v>99</v>
      </c>
      <c r="O3758">
        <v>99</v>
      </c>
      <c r="P3758">
        <v>99</v>
      </c>
      <c r="Q3758">
        <v>530</v>
      </c>
      <c r="R3758">
        <v>48351</v>
      </c>
      <c r="S3758">
        <v>48194</v>
      </c>
      <c r="T3758">
        <v>16.070381171020244</v>
      </c>
      <c r="U3758">
        <v>60.72932315225961</v>
      </c>
      <c r="V3758">
        <v>90.702800315319905</v>
      </c>
      <c r="W3758">
        <v>83.606204506785602</v>
      </c>
      <c r="X3758">
        <v>3.4539099501561497</v>
      </c>
      <c r="Y3758">
        <v>6.9078199003122993</v>
      </c>
      <c r="AA3758">
        <v>10.140057897329482</v>
      </c>
      <c r="AB3758">
        <v>2.452605152970706</v>
      </c>
      <c r="AC3758">
        <v>-36.217358172301189</v>
      </c>
      <c r="AD3758">
        <v>38.80594139982616</v>
      </c>
      <c r="AE3758">
        <v>38.469391659587551</v>
      </c>
      <c r="AF3758">
        <v>878</v>
      </c>
      <c r="AG3758">
        <v>0</v>
      </c>
      <c r="AH3758">
        <v>0</v>
      </c>
      <c r="AI3758">
        <v>351</v>
      </c>
      <c r="AJ3758">
        <v>2148</v>
      </c>
      <c r="AK3758">
        <v>520</v>
      </c>
      <c r="AL3758">
        <v>3445</v>
      </c>
      <c r="AM3758">
        <v>0</v>
      </c>
      <c r="AN3758">
        <v>621</v>
      </c>
      <c r="AO3758">
        <v>656</v>
      </c>
      <c r="AP3758">
        <v>326</v>
      </c>
    </row>
    <row r="3759" spans="1:42">
      <c r="A3759">
        <v>15</v>
      </c>
      <c r="B3759">
        <v>250</v>
      </c>
      <c r="C3759">
        <v>2021</v>
      </c>
      <c r="D3759">
        <v>10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9</v>
      </c>
      <c r="M3759">
        <v>99</v>
      </c>
      <c r="N3759">
        <v>99</v>
      </c>
      <c r="O3759">
        <v>99</v>
      </c>
      <c r="P3759">
        <v>99</v>
      </c>
      <c r="Q3759">
        <v>537</v>
      </c>
      <c r="R3759">
        <v>49389</v>
      </c>
      <c r="S3759">
        <v>49241</v>
      </c>
      <c r="T3759">
        <v>16.037052785033101</v>
      </c>
      <c r="U3759">
        <v>60.651144371560306</v>
      </c>
      <c r="V3759">
        <v>92.400768475864822</v>
      </c>
      <c r="W3759">
        <v>85.198879795293109</v>
      </c>
      <c r="X3759">
        <v>3.5088784952114849</v>
      </c>
      <c r="Y3759">
        <v>7.0177569904229697</v>
      </c>
      <c r="AA3759">
        <v>9.940546061981582</v>
      </c>
      <c r="AB3759">
        <v>2.4506723833209345</v>
      </c>
      <c r="AC3759">
        <v>-36.901480379363058</v>
      </c>
      <c r="AD3759">
        <v>40.452613214733269</v>
      </c>
      <c r="AE3759">
        <v>40.510584158864205</v>
      </c>
      <c r="AF3759">
        <v>1004</v>
      </c>
      <c r="AG3759">
        <v>0</v>
      </c>
      <c r="AH3759">
        <v>0</v>
      </c>
      <c r="AI3759">
        <v>344</v>
      </c>
      <c r="AJ3759">
        <v>2369</v>
      </c>
      <c r="AK3759">
        <v>514</v>
      </c>
      <c r="AL3759">
        <v>3607</v>
      </c>
      <c r="AM3759">
        <v>0</v>
      </c>
      <c r="AN3759">
        <v>539</v>
      </c>
      <c r="AO3759">
        <v>645</v>
      </c>
      <c r="AP3759">
        <v>334</v>
      </c>
    </row>
    <row r="3760" spans="1:42">
      <c r="A3760">
        <v>15</v>
      </c>
      <c r="B3760">
        <v>251</v>
      </c>
      <c r="C3760">
        <v>2021</v>
      </c>
      <c r="D3760">
        <v>11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9</v>
      </c>
      <c r="M3760">
        <v>99</v>
      </c>
      <c r="N3760">
        <v>99</v>
      </c>
      <c r="O3760">
        <v>99</v>
      </c>
      <c r="P3760">
        <v>99</v>
      </c>
      <c r="Q3760">
        <v>586</v>
      </c>
      <c r="R3760">
        <v>60560</v>
      </c>
      <c r="S3760">
        <v>60308</v>
      </c>
      <c r="T3760">
        <v>15.995525099075296</v>
      </c>
      <c r="U3760">
        <v>60.599025004974465</v>
      </c>
      <c r="V3760">
        <v>91.527975999834979</v>
      </c>
      <c r="W3760">
        <v>84.351830768720518</v>
      </c>
      <c r="X3760">
        <v>3.659180977542932</v>
      </c>
      <c r="Y3760">
        <v>7.3183619550858641</v>
      </c>
      <c r="AA3760">
        <v>10.283572423159297</v>
      </c>
      <c r="AB3760">
        <v>2.4840528141466192</v>
      </c>
      <c r="AC3760">
        <v>-38.141983380150847</v>
      </c>
      <c r="AD3760">
        <v>41.672687736972129</v>
      </c>
      <c r="AE3760">
        <v>41.597859470823437</v>
      </c>
      <c r="AF3760">
        <v>1020</v>
      </c>
      <c r="AG3760">
        <v>0</v>
      </c>
      <c r="AH3760">
        <v>0</v>
      </c>
      <c r="AI3760">
        <v>385</v>
      </c>
      <c r="AJ3760">
        <v>2399</v>
      </c>
      <c r="AK3760">
        <v>588</v>
      </c>
      <c r="AL3760">
        <v>3782</v>
      </c>
      <c r="AM3760">
        <v>0</v>
      </c>
      <c r="AN3760">
        <v>657</v>
      </c>
      <c r="AO3760">
        <v>670</v>
      </c>
      <c r="AP3760">
        <v>346</v>
      </c>
    </row>
    <row r="3761" spans="1:42">
      <c r="A3761">
        <v>15</v>
      </c>
      <c r="B3761">
        <v>252</v>
      </c>
      <c r="C3761">
        <v>2021</v>
      </c>
      <c r="D3761">
        <v>12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9</v>
      </c>
      <c r="M3761">
        <v>99</v>
      </c>
      <c r="N3761">
        <v>99</v>
      </c>
      <c r="O3761">
        <v>99</v>
      </c>
      <c r="P3761">
        <v>99</v>
      </c>
      <c r="Q3761">
        <v>530</v>
      </c>
      <c r="R3761">
        <v>49492</v>
      </c>
      <c r="S3761">
        <v>49415</v>
      </c>
      <c r="T3761">
        <v>16.181241412753575</v>
      </c>
      <c r="U3761">
        <v>60.839562885763442</v>
      </c>
      <c r="V3761">
        <v>87.294934920586016</v>
      </c>
      <c r="W3761">
        <v>80.521786704442249</v>
      </c>
      <c r="X3761">
        <v>2.9075406126242624</v>
      </c>
      <c r="Y3761">
        <v>5.8150812252485249</v>
      </c>
      <c r="AA3761">
        <v>10.114960207585778</v>
      </c>
      <c r="AB3761">
        <v>2.3335971148532089</v>
      </c>
      <c r="AC3761">
        <v>-33.387301750427859</v>
      </c>
      <c r="AD3761">
        <v>42.52364954848909</v>
      </c>
      <c r="AE3761">
        <v>41.997473232343218</v>
      </c>
      <c r="AF3761">
        <v>876</v>
      </c>
      <c r="AG3761">
        <v>0</v>
      </c>
      <c r="AH3761">
        <v>0</v>
      </c>
      <c r="AI3761">
        <v>356</v>
      </c>
      <c r="AJ3761">
        <v>2824</v>
      </c>
      <c r="AK3761">
        <v>773</v>
      </c>
      <c r="AL3761">
        <v>4074</v>
      </c>
      <c r="AM3761">
        <v>0</v>
      </c>
      <c r="AN3761">
        <v>618</v>
      </c>
      <c r="AO3761">
        <v>624</v>
      </c>
      <c r="AP3761">
        <v>317</v>
      </c>
    </row>
    <row r="3762" spans="1:42">
      <c r="A3762">
        <v>15</v>
      </c>
      <c r="B3762">
        <v>253</v>
      </c>
      <c r="C3762">
        <v>2020</v>
      </c>
      <c r="D3762">
        <v>1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0</v>
      </c>
      <c r="M3762">
        <v>99</v>
      </c>
      <c r="N3762">
        <v>99</v>
      </c>
      <c r="O3762">
        <v>99</v>
      </c>
      <c r="P3762">
        <v>99</v>
      </c>
      <c r="Q3762">
        <v>765</v>
      </c>
      <c r="R3762">
        <v>61540</v>
      </c>
      <c r="S3762">
        <v>61540</v>
      </c>
      <c r="T3762">
        <v>16.087374065648362</v>
      </c>
      <c r="U3762">
        <v>61.052908677283085</v>
      </c>
      <c r="V3762">
        <v>88.120720221431426</v>
      </c>
      <c r="W3762">
        <v>81.335424764380846</v>
      </c>
      <c r="X3762">
        <v>3.1134221644458888</v>
      </c>
      <c r="Y3762">
        <v>6.2268443288917776</v>
      </c>
      <c r="AA3762">
        <v>10.758477788798608</v>
      </c>
      <c r="AB3762">
        <v>3.722918089201972</v>
      </c>
      <c r="AC3762">
        <v>-4.2735844536344958</v>
      </c>
      <c r="AD3762">
        <v>44.080568448799504</v>
      </c>
      <c r="AE3762">
        <v>44.171982213359549</v>
      </c>
      <c r="AF3762">
        <v>1211</v>
      </c>
      <c r="AG3762">
        <v>1</v>
      </c>
      <c r="AH3762">
        <v>0</v>
      </c>
      <c r="AI3762">
        <v>332</v>
      </c>
      <c r="AJ3762">
        <v>4997</v>
      </c>
      <c r="AK3762">
        <v>1488</v>
      </c>
      <c r="AL3762">
        <v>5943</v>
      </c>
      <c r="AM3762">
        <v>2</v>
      </c>
      <c r="AN3762">
        <v>1426</v>
      </c>
      <c r="AO3762">
        <v>1048</v>
      </c>
      <c r="AP3762">
        <v>401</v>
      </c>
    </row>
    <row r="3763" spans="1:42">
      <c r="A3763">
        <v>15</v>
      </c>
      <c r="B3763">
        <v>254</v>
      </c>
      <c r="C3763">
        <v>2020</v>
      </c>
      <c r="D3763">
        <v>2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0</v>
      </c>
      <c r="M3763">
        <v>99</v>
      </c>
      <c r="N3763">
        <v>99</v>
      </c>
      <c r="O3763">
        <v>99</v>
      </c>
      <c r="P3763">
        <v>99</v>
      </c>
      <c r="Q3763">
        <v>687</v>
      </c>
      <c r="R3763">
        <v>49494</v>
      </c>
      <c r="S3763">
        <v>49494</v>
      </c>
      <c r="T3763">
        <v>16.035620479250014</v>
      </c>
      <c r="U3763">
        <v>60.982785792217243</v>
      </c>
      <c r="V3763">
        <v>87.041335673461859</v>
      </c>
      <c r="W3763">
        <v>80.339152826605456</v>
      </c>
      <c r="X3763">
        <v>2.1255101628480224</v>
      </c>
      <c r="Y3763">
        <v>4.2510203256960448</v>
      </c>
      <c r="AA3763">
        <v>10.617109324713898</v>
      </c>
      <c r="AB3763">
        <v>3.6713144228965886</v>
      </c>
      <c r="AC3763">
        <v>-1.342496512401619</v>
      </c>
      <c r="AD3763">
        <v>44.170563666868951</v>
      </c>
      <c r="AE3763">
        <v>44.383798733195995</v>
      </c>
      <c r="AF3763">
        <v>913</v>
      </c>
      <c r="AG3763">
        <v>0</v>
      </c>
      <c r="AH3763">
        <v>0</v>
      </c>
      <c r="AI3763">
        <v>285</v>
      </c>
      <c r="AJ3763">
        <v>4044</v>
      </c>
      <c r="AK3763">
        <v>1009</v>
      </c>
      <c r="AL3763">
        <v>4797</v>
      </c>
      <c r="AM3763">
        <v>3</v>
      </c>
      <c r="AN3763">
        <v>1150</v>
      </c>
      <c r="AO3763">
        <v>707</v>
      </c>
      <c r="AP3763">
        <v>373</v>
      </c>
    </row>
    <row r="3764" spans="1:42">
      <c r="A3764">
        <v>15</v>
      </c>
      <c r="B3764">
        <v>255</v>
      </c>
      <c r="C3764">
        <v>2020</v>
      </c>
      <c r="D3764">
        <v>3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0</v>
      </c>
      <c r="M3764">
        <v>99</v>
      </c>
      <c r="N3764">
        <v>99</v>
      </c>
      <c r="O3764">
        <v>99</v>
      </c>
      <c r="P3764">
        <v>99</v>
      </c>
      <c r="Q3764">
        <v>729</v>
      </c>
      <c r="R3764">
        <v>58635</v>
      </c>
      <c r="S3764">
        <v>58635</v>
      </c>
      <c r="T3764">
        <v>16.181291037776077</v>
      </c>
      <c r="U3764">
        <v>61.283380233648813</v>
      </c>
      <c r="V3764">
        <v>87.251700454018561</v>
      </c>
      <c r="W3764">
        <v>80.533319519058395</v>
      </c>
      <c r="X3764">
        <v>3.3034876780080151</v>
      </c>
      <c r="Y3764">
        <v>6.6069753560160303</v>
      </c>
      <c r="AA3764">
        <v>10.293493874389032</v>
      </c>
      <c r="AB3764">
        <v>3.5070306756963392</v>
      </c>
      <c r="AC3764">
        <v>-7.2867822080207523</v>
      </c>
      <c r="AD3764">
        <v>42.953841194957029</v>
      </c>
      <c r="AE3764">
        <v>43.040601926558658</v>
      </c>
      <c r="AF3764">
        <v>1171</v>
      </c>
      <c r="AG3764">
        <v>0</v>
      </c>
      <c r="AH3764">
        <v>0</v>
      </c>
      <c r="AI3764">
        <v>406</v>
      </c>
      <c r="AJ3764">
        <v>5048</v>
      </c>
      <c r="AK3764">
        <v>1601</v>
      </c>
      <c r="AL3764">
        <v>5981</v>
      </c>
      <c r="AM3764">
        <v>2</v>
      </c>
      <c r="AN3764">
        <v>1280</v>
      </c>
      <c r="AO3764">
        <v>816</v>
      </c>
      <c r="AP3764">
        <v>403</v>
      </c>
    </row>
    <row r="3765" spans="1:42">
      <c r="A3765">
        <v>15</v>
      </c>
      <c r="B3765">
        <v>256</v>
      </c>
      <c r="C3765">
        <v>2020</v>
      </c>
      <c r="D3765">
        <v>4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0</v>
      </c>
      <c r="M3765">
        <v>99</v>
      </c>
      <c r="N3765">
        <v>99</v>
      </c>
      <c r="O3765">
        <v>99</v>
      </c>
      <c r="P3765">
        <v>99</v>
      </c>
      <c r="Q3765">
        <v>689</v>
      </c>
      <c r="R3765">
        <v>50935</v>
      </c>
      <c r="S3765">
        <v>50935</v>
      </c>
      <c r="T3765">
        <v>16.191027780504562</v>
      </c>
      <c r="U3765">
        <v>61.089349170511426</v>
      </c>
      <c r="V3765">
        <v>87.468852076144103</v>
      </c>
      <c r="W3765">
        <v>80.733750466280512</v>
      </c>
      <c r="X3765">
        <v>3.1923039167566505</v>
      </c>
      <c r="Y3765">
        <v>6.384607833513301</v>
      </c>
      <c r="AA3765">
        <v>9.8883291396790955</v>
      </c>
      <c r="AB3765">
        <v>4.1379386190493044</v>
      </c>
      <c r="AC3765">
        <v>1.746480325922978</v>
      </c>
      <c r="AD3765">
        <v>43.069989261041258</v>
      </c>
      <c r="AE3765">
        <v>43.002456131356809</v>
      </c>
      <c r="AF3765">
        <v>907</v>
      </c>
      <c r="AG3765">
        <v>0</v>
      </c>
      <c r="AH3765">
        <v>0</v>
      </c>
      <c r="AI3765">
        <v>343</v>
      </c>
      <c r="AJ3765">
        <v>3882</v>
      </c>
      <c r="AK3765">
        <v>869</v>
      </c>
      <c r="AL3765">
        <v>4924</v>
      </c>
      <c r="AM3765">
        <v>1</v>
      </c>
      <c r="AN3765">
        <v>1193</v>
      </c>
      <c r="AO3765">
        <v>694</v>
      </c>
      <c r="AP3765">
        <v>388</v>
      </c>
    </row>
    <row r="3766" spans="1:42">
      <c r="A3766">
        <v>15</v>
      </c>
      <c r="B3766">
        <v>257</v>
      </c>
      <c r="C3766">
        <v>2020</v>
      </c>
      <c r="D3766">
        <v>5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0</v>
      </c>
      <c r="M3766">
        <v>99</v>
      </c>
      <c r="N3766">
        <v>99</v>
      </c>
      <c r="O3766">
        <v>99</v>
      </c>
      <c r="P3766">
        <v>99</v>
      </c>
      <c r="Q3766">
        <v>708</v>
      </c>
      <c r="R3766">
        <v>50724</v>
      </c>
      <c r="S3766">
        <v>50724</v>
      </c>
      <c r="T3766">
        <v>16.133585679362827</v>
      </c>
      <c r="U3766">
        <v>61.02606261335859</v>
      </c>
      <c r="V3766">
        <v>88.864998419846799</v>
      </c>
      <c r="W3766">
        <v>82.022393541519051</v>
      </c>
      <c r="X3766">
        <v>2.541203375128144</v>
      </c>
      <c r="Y3766">
        <v>5.082406750256288</v>
      </c>
      <c r="AA3766">
        <v>9.6893600745057125</v>
      </c>
      <c r="AB3766">
        <v>3.4613789073500874</v>
      </c>
      <c r="AC3766">
        <v>-8.3588797404061097</v>
      </c>
      <c r="AD3766">
        <v>41.910962752420929</v>
      </c>
      <c r="AE3766">
        <v>41.933507502817264</v>
      </c>
      <c r="AF3766">
        <v>1028</v>
      </c>
      <c r="AG3766">
        <v>0</v>
      </c>
      <c r="AH3766">
        <v>0</v>
      </c>
      <c r="AI3766">
        <v>227</v>
      </c>
      <c r="AJ3766">
        <v>4189</v>
      </c>
      <c r="AK3766">
        <v>939</v>
      </c>
      <c r="AL3766">
        <v>3900</v>
      </c>
      <c r="AM3766">
        <v>0</v>
      </c>
      <c r="AN3766">
        <v>1185</v>
      </c>
      <c r="AO3766">
        <v>735</v>
      </c>
      <c r="AP3766">
        <v>384</v>
      </c>
    </row>
    <row r="3767" spans="1:42">
      <c r="A3767">
        <v>15</v>
      </c>
      <c r="B3767">
        <v>258</v>
      </c>
      <c r="C3767">
        <v>2020</v>
      </c>
      <c r="D3767">
        <v>6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0</v>
      </c>
      <c r="M3767">
        <v>99</v>
      </c>
      <c r="N3767">
        <v>99</v>
      </c>
      <c r="O3767">
        <v>99</v>
      </c>
      <c r="P3767">
        <v>99</v>
      </c>
      <c r="Q3767">
        <v>708</v>
      </c>
      <c r="R3767">
        <v>56012</v>
      </c>
      <c r="S3767">
        <v>56012</v>
      </c>
      <c r="T3767">
        <v>15.972095265300293</v>
      </c>
      <c r="U3767">
        <v>60.75449903592088</v>
      </c>
      <c r="V3767">
        <v>88.250120949937852</v>
      </c>
      <c r="W3767">
        <v>81.454861636792614</v>
      </c>
      <c r="X3767">
        <v>2.9850746268656723</v>
      </c>
      <c r="Y3767">
        <v>5.9701492537313445</v>
      </c>
      <c r="AA3767">
        <v>10.940234081752749</v>
      </c>
      <c r="AB3767">
        <v>4.5764884098918222</v>
      </c>
      <c r="AC3767">
        <v>12.205939637778322</v>
      </c>
      <c r="AD3767">
        <v>44.472675014093241</v>
      </c>
      <c r="AE3767">
        <v>44.408900655635549</v>
      </c>
      <c r="AF3767">
        <v>1013</v>
      </c>
      <c r="AG3767">
        <v>0</v>
      </c>
      <c r="AH3767">
        <v>0</v>
      </c>
      <c r="AI3767">
        <v>285</v>
      </c>
      <c r="AJ3767">
        <v>4877</v>
      </c>
      <c r="AK3767">
        <v>969</v>
      </c>
      <c r="AL3767">
        <v>5196</v>
      </c>
      <c r="AM3767">
        <v>2</v>
      </c>
      <c r="AN3767">
        <v>1216</v>
      </c>
      <c r="AO3767">
        <v>639</v>
      </c>
      <c r="AP3767">
        <v>390</v>
      </c>
    </row>
    <row r="3768" spans="1:42">
      <c r="A3768">
        <v>15</v>
      </c>
      <c r="B3768">
        <v>259</v>
      </c>
      <c r="C3768">
        <v>2020</v>
      </c>
      <c r="D3768">
        <v>7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0</v>
      </c>
      <c r="M3768">
        <v>99</v>
      </c>
      <c r="N3768">
        <v>99</v>
      </c>
      <c r="O3768">
        <v>99</v>
      </c>
      <c r="P3768">
        <v>99</v>
      </c>
      <c r="Q3768">
        <v>686</v>
      </c>
      <c r="R3768">
        <v>53180.770000000011</v>
      </c>
      <c r="S3768">
        <v>53180.770000000011</v>
      </c>
      <c r="T3768">
        <v>16.052796715805361</v>
      </c>
      <c r="U3768">
        <v>60.787475435199603</v>
      </c>
      <c r="V3768">
        <v>88.499109767186496</v>
      </c>
      <c r="W3768">
        <v>81.684678315112549</v>
      </c>
      <c r="X3768">
        <v>3.1853619268769502</v>
      </c>
      <c r="Y3768">
        <v>6.3707238537539004</v>
      </c>
      <c r="AA3768">
        <v>9.9527630494564345</v>
      </c>
      <c r="AB3768">
        <v>4.0486393536925656</v>
      </c>
      <c r="AC3768">
        <v>0.36437568441186713</v>
      </c>
      <c r="AD3768">
        <v>42.970619849892671</v>
      </c>
      <c r="AE3768">
        <v>43.053317340334992</v>
      </c>
      <c r="AF3768">
        <v>918.88</v>
      </c>
      <c r="AG3768">
        <v>0</v>
      </c>
      <c r="AH3768">
        <v>0</v>
      </c>
      <c r="AI3768">
        <v>285</v>
      </c>
      <c r="AJ3768">
        <v>4381.8899999999994</v>
      </c>
      <c r="AK3768">
        <v>697.89</v>
      </c>
      <c r="AL3768">
        <v>5900.89</v>
      </c>
      <c r="AM3768">
        <v>0</v>
      </c>
      <c r="AN3768">
        <v>1193</v>
      </c>
      <c r="AO3768">
        <v>554</v>
      </c>
      <c r="AP3768">
        <v>389</v>
      </c>
    </row>
    <row r="3769" spans="1:42">
      <c r="A3769">
        <v>15</v>
      </c>
      <c r="B3769">
        <v>260</v>
      </c>
      <c r="C3769">
        <v>2020</v>
      </c>
      <c r="D3769">
        <v>8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0</v>
      </c>
      <c r="M3769">
        <v>99</v>
      </c>
      <c r="N3769">
        <v>99</v>
      </c>
      <c r="O3769">
        <v>99</v>
      </c>
      <c r="P3769">
        <v>99</v>
      </c>
      <c r="Q3769">
        <v>730</v>
      </c>
      <c r="R3769">
        <v>52519</v>
      </c>
      <c r="S3769">
        <v>52519</v>
      </c>
      <c r="T3769">
        <v>16.05948323463889</v>
      </c>
      <c r="U3769">
        <v>60.970943848892787</v>
      </c>
      <c r="V3769">
        <v>89.009141344234195</v>
      </c>
      <c r="W3769">
        <v>82.155437460728393</v>
      </c>
      <c r="X3769">
        <v>2.4467335630914526</v>
      </c>
      <c r="Y3769">
        <v>4.8934671261829052</v>
      </c>
      <c r="AA3769">
        <v>10.206139482961651</v>
      </c>
      <c r="AB3769">
        <v>3.5180960687345801</v>
      </c>
      <c r="AC3769">
        <v>-7.4393037031762095</v>
      </c>
      <c r="AD3769">
        <v>42.667154114875302</v>
      </c>
      <c r="AE3769">
        <v>42.831337284994163</v>
      </c>
      <c r="AF3769">
        <v>948</v>
      </c>
      <c r="AG3769">
        <v>0</v>
      </c>
      <c r="AH3769">
        <v>0</v>
      </c>
      <c r="AI3769">
        <v>271</v>
      </c>
      <c r="AJ3769">
        <v>4084</v>
      </c>
      <c r="AK3769">
        <v>918</v>
      </c>
      <c r="AL3769">
        <v>6793</v>
      </c>
      <c r="AM3769">
        <v>1</v>
      </c>
      <c r="AN3769">
        <v>1133</v>
      </c>
      <c r="AO3769">
        <v>587</v>
      </c>
      <c r="AP3769">
        <v>365</v>
      </c>
    </row>
    <row r="3770" spans="1:42">
      <c r="A3770">
        <v>15</v>
      </c>
      <c r="B3770">
        <v>261</v>
      </c>
      <c r="C3770">
        <v>2020</v>
      </c>
      <c r="D3770">
        <v>9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0</v>
      </c>
      <c r="M3770">
        <v>99</v>
      </c>
      <c r="N3770">
        <v>99</v>
      </c>
      <c r="O3770">
        <v>99</v>
      </c>
      <c r="P3770">
        <v>99</v>
      </c>
      <c r="Q3770">
        <v>871</v>
      </c>
      <c r="R3770">
        <v>55536</v>
      </c>
      <c r="S3770">
        <v>55536</v>
      </c>
      <c r="T3770">
        <v>15.976249639873227</v>
      </c>
      <c r="U3770">
        <v>60.900154854508784</v>
      </c>
      <c r="V3770">
        <v>88.983764798752262</v>
      </c>
      <c r="W3770">
        <v>82.132014909248895</v>
      </c>
      <c r="X3770">
        <v>2.7729760875828289</v>
      </c>
      <c r="Y3770">
        <v>5.5459521751656577</v>
      </c>
      <c r="AA3770">
        <v>11.679378562788321</v>
      </c>
      <c r="AB3770">
        <v>3.6174906789224313</v>
      </c>
      <c r="AC3770">
        <v>-7.8733555177740771</v>
      </c>
      <c r="AD3770">
        <v>45.635774976580628</v>
      </c>
      <c r="AE3770">
        <v>45.715925852821243</v>
      </c>
      <c r="AF3770">
        <v>1037</v>
      </c>
      <c r="AG3770">
        <v>0</v>
      </c>
      <c r="AH3770">
        <v>0</v>
      </c>
      <c r="AI3770">
        <v>422</v>
      </c>
      <c r="AJ3770">
        <v>4294</v>
      </c>
      <c r="AK3770">
        <v>1008</v>
      </c>
      <c r="AL3770">
        <v>7488</v>
      </c>
      <c r="AM3770">
        <v>10</v>
      </c>
      <c r="AN3770">
        <v>1206</v>
      </c>
      <c r="AO3770">
        <v>635</v>
      </c>
      <c r="AP3770">
        <v>394</v>
      </c>
    </row>
    <row r="3771" spans="1:42">
      <c r="A3771">
        <v>15</v>
      </c>
      <c r="B3771">
        <v>262</v>
      </c>
      <c r="C3771">
        <v>2020</v>
      </c>
      <c r="D3771">
        <v>10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0</v>
      </c>
      <c r="M3771">
        <v>99</v>
      </c>
      <c r="N3771">
        <v>99</v>
      </c>
      <c r="O3771">
        <v>99</v>
      </c>
      <c r="P3771">
        <v>99</v>
      </c>
      <c r="Q3771">
        <v>870</v>
      </c>
      <c r="R3771">
        <v>53047.59</v>
      </c>
      <c r="S3771">
        <v>53047.59</v>
      </c>
      <c r="T3771">
        <v>15.812255184448532</v>
      </c>
      <c r="U3771">
        <v>60.857108494466956</v>
      </c>
      <c r="V3771">
        <v>90.219954354740935</v>
      </c>
      <c r="W3771">
        <v>83.273017869426255</v>
      </c>
      <c r="X3771">
        <v>2.4732509054605498</v>
      </c>
      <c r="Y3771">
        <v>4.9465018109210996</v>
      </c>
      <c r="AA3771">
        <v>12.657093574075732</v>
      </c>
      <c r="AB3771">
        <v>3.4475620741735673</v>
      </c>
      <c r="AC3771">
        <v>-5.6486513638066516</v>
      </c>
      <c r="AD3771">
        <v>42.033011636106096</v>
      </c>
      <c r="AE3771">
        <v>41.885155924381309</v>
      </c>
      <c r="AF3771">
        <v>946.91</v>
      </c>
      <c r="AG3771">
        <v>0</v>
      </c>
      <c r="AH3771">
        <v>0</v>
      </c>
      <c r="AI3771">
        <v>414</v>
      </c>
      <c r="AJ3771">
        <v>3565</v>
      </c>
      <c r="AK3771">
        <v>972</v>
      </c>
      <c r="AL3771">
        <v>5659</v>
      </c>
      <c r="AM3771">
        <v>2</v>
      </c>
      <c r="AN3771">
        <v>1103</v>
      </c>
      <c r="AO3771">
        <v>653</v>
      </c>
      <c r="AP3771">
        <v>412</v>
      </c>
    </row>
    <row r="3772" spans="1:42">
      <c r="A3772">
        <v>15</v>
      </c>
      <c r="B3772">
        <v>263</v>
      </c>
      <c r="C3772">
        <v>2020</v>
      </c>
      <c r="D3772">
        <v>11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0</v>
      </c>
      <c r="M3772">
        <v>99</v>
      </c>
      <c r="N3772">
        <v>99</v>
      </c>
      <c r="O3772">
        <v>99</v>
      </c>
      <c r="P3772">
        <v>99</v>
      </c>
      <c r="Q3772">
        <v>847</v>
      </c>
      <c r="R3772">
        <v>57290</v>
      </c>
      <c r="S3772">
        <v>57290</v>
      </c>
      <c r="T3772">
        <v>15.946482806772565</v>
      </c>
      <c r="U3772">
        <v>60.982946412986557</v>
      </c>
      <c r="V3772">
        <v>89.654163578622899</v>
      </c>
      <c r="W3772">
        <v>82.750792983068607</v>
      </c>
      <c r="X3772">
        <v>3.4770466049921449</v>
      </c>
      <c r="Y3772">
        <v>6.9540932099842898</v>
      </c>
      <c r="AA3772">
        <v>12.276516710198504</v>
      </c>
      <c r="AB3772">
        <v>3.3406218819718156</v>
      </c>
      <c r="AC3772">
        <v>-8.9781694833153676</v>
      </c>
      <c r="AD3772">
        <v>42.206931101550069</v>
      </c>
      <c r="AE3772">
        <v>41.989938815507031</v>
      </c>
      <c r="AF3772">
        <v>1046</v>
      </c>
      <c r="AG3772">
        <v>1</v>
      </c>
      <c r="AH3772">
        <v>0</v>
      </c>
      <c r="AI3772">
        <v>496</v>
      </c>
      <c r="AJ3772">
        <v>4248</v>
      </c>
      <c r="AK3772">
        <v>1364</v>
      </c>
      <c r="AL3772">
        <v>5559</v>
      </c>
      <c r="AM3772">
        <v>0</v>
      </c>
      <c r="AN3772">
        <v>1241</v>
      </c>
      <c r="AO3772">
        <v>757</v>
      </c>
      <c r="AP3772">
        <v>433</v>
      </c>
    </row>
    <row r="3773" spans="1:42">
      <c r="A3773">
        <v>15</v>
      </c>
      <c r="B3773">
        <v>264</v>
      </c>
      <c r="C3773">
        <v>2020</v>
      </c>
      <c r="D3773">
        <v>12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0</v>
      </c>
      <c r="M3773">
        <v>99</v>
      </c>
      <c r="N3773">
        <v>99</v>
      </c>
      <c r="O3773">
        <v>99</v>
      </c>
      <c r="P3773">
        <v>99</v>
      </c>
      <c r="Q3773">
        <v>714</v>
      </c>
      <c r="R3773">
        <v>54424</v>
      </c>
      <c r="S3773">
        <v>54424</v>
      </c>
      <c r="T3773">
        <v>15.99853006026753</v>
      </c>
      <c r="U3773">
        <v>60.993072909010735</v>
      </c>
      <c r="V3773">
        <v>87.0705811151131</v>
      </c>
      <c r="W3773">
        <v>80.366146369248881</v>
      </c>
      <c r="X3773">
        <v>2.6716154637659848</v>
      </c>
      <c r="Y3773">
        <v>5.3432309275319696</v>
      </c>
      <c r="AA3773">
        <v>11.693905389071679</v>
      </c>
      <c r="AB3773">
        <v>3.3342682971373478</v>
      </c>
      <c r="AC3773">
        <v>-8.1250419183334408</v>
      </c>
      <c r="AD3773">
        <v>43.292605320096726</v>
      </c>
      <c r="AE3773">
        <v>43.256711768276546</v>
      </c>
      <c r="AF3773">
        <v>1123</v>
      </c>
      <c r="AG3773">
        <v>1</v>
      </c>
      <c r="AH3773">
        <v>0</v>
      </c>
      <c r="AI3773">
        <v>498</v>
      </c>
      <c r="AJ3773">
        <v>3635</v>
      </c>
      <c r="AK3773">
        <v>1413</v>
      </c>
      <c r="AL3773">
        <v>5452.5</v>
      </c>
      <c r="AM3773">
        <v>2</v>
      </c>
      <c r="AN3773">
        <v>1059</v>
      </c>
      <c r="AO3773">
        <v>730</v>
      </c>
      <c r="AP3773">
        <v>377</v>
      </c>
    </row>
    <row r="3774" spans="1:42">
      <c r="A3774">
        <v>15</v>
      </c>
      <c r="B3774">
        <v>265</v>
      </c>
      <c r="C3774">
        <v>2020</v>
      </c>
      <c r="D3774">
        <v>1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1</v>
      </c>
      <c r="M3774">
        <v>99</v>
      </c>
      <c r="N3774">
        <v>99</v>
      </c>
      <c r="O3774">
        <v>99</v>
      </c>
      <c r="P3774">
        <v>99</v>
      </c>
      <c r="Q3774">
        <v>204</v>
      </c>
      <c r="R3774">
        <v>13901</v>
      </c>
      <c r="S3774">
        <v>13901</v>
      </c>
      <c r="T3774">
        <v>16.364434213365946</v>
      </c>
      <c r="U3774">
        <v>61.457808790734489</v>
      </c>
      <c r="V3774">
        <v>89.416577823227783</v>
      </c>
      <c r="W3774">
        <v>82.531501330839518</v>
      </c>
      <c r="X3774">
        <v>0.11509963311991944</v>
      </c>
      <c r="Y3774">
        <v>0.23019926623983888</v>
      </c>
      <c r="AA3774">
        <v>8.8651395719836454</v>
      </c>
      <c r="AB3774">
        <v>2.5353341405165377</v>
      </c>
      <c r="AC3774">
        <v>-30.956481484182028</v>
      </c>
      <c r="AD3774">
        <v>9.9571657784654199</v>
      </c>
      <c r="AE3774">
        <v>10.12454340102957</v>
      </c>
      <c r="AF3774">
        <v>254</v>
      </c>
      <c r="AG3774">
        <v>1</v>
      </c>
      <c r="AH3774">
        <v>0</v>
      </c>
      <c r="AI3774">
        <v>79</v>
      </c>
      <c r="AJ3774">
        <v>747</v>
      </c>
      <c r="AK3774">
        <v>377</v>
      </c>
      <c r="AL3774">
        <v>864</v>
      </c>
      <c r="AM3774">
        <v>0</v>
      </c>
      <c r="AN3774">
        <v>413</v>
      </c>
      <c r="AO3774">
        <v>289</v>
      </c>
      <c r="AP3774">
        <v>94</v>
      </c>
    </row>
    <row r="3775" spans="1:42">
      <c r="A3775">
        <v>15</v>
      </c>
      <c r="B3775">
        <v>266</v>
      </c>
      <c r="C3775">
        <v>2020</v>
      </c>
      <c r="D3775">
        <v>2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1</v>
      </c>
      <c r="M3775">
        <v>99</v>
      </c>
      <c r="N3775">
        <v>99</v>
      </c>
      <c r="O3775">
        <v>99</v>
      </c>
      <c r="P3775">
        <v>99</v>
      </c>
      <c r="Q3775">
        <v>196</v>
      </c>
      <c r="R3775">
        <v>13642</v>
      </c>
      <c r="S3775">
        <v>13642</v>
      </c>
      <c r="T3775">
        <v>16.188901920539514</v>
      </c>
      <c r="U3775">
        <v>61.390851781263741</v>
      </c>
      <c r="V3775">
        <v>86.571011103781515</v>
      </c>
      <c r="W3775">
        <v>79.905043248790548</v>
      </c>
      <c r="X3775">
        <v>3.6651517372819221E-2</v>
      </c>
      <c r="Y3775">
        <v>7.3303034745638443E-2</v>
      </c>
      <c r="AA3775">
        <v>10.744639659483548</v>
      </c>
      <c r="AB3775">
        <v>2.6398152796402545</v>
      </c>
      <c r="AC3775">
        <v>-37.494586655516756</v>
      </c>
      <c r="AD3775">
        <v>12.174704601435048</v>
      </c>
      <c r="AE3775">
        <v>12.167375309536148</v>
      </c>
      <c r="AF3775">
        <v>209</v>
      </c>
      <c r="AG3775">
        <v>0</v>
      </c>
      <c r="AH3775">
        <v>0</v>
      </c>
      <c r="AI3775">
        <v>112</v>
      </c>
      <c r="AJ3775">
        <v>760</v>
      </c>
      <c r="AK3775">
        <v>268</v>
      </c>
      <c r="AL3775">
        <v>1187</v>
      </c>
      <c r="AM3775">
        <v>1</v>
      </c>
      <c r="AN3775">
        <v>503</v>
      </c>
      <c r="AO3775">
        <v>231</v>
      </c>
      <c r="AP3775">
        <v>89</v>
      </c>
    </row>
    <row r="3776" spans="1:42">
      <c r="A3776">
        <v>15</v>
      </c>
      <c r="B3776">
        <v>267</v>
      </c>
      <c r="C3776">
        <v>2020</v>
      </c>
      <c r="D3776">
        <v>3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1</v>
      </c>
      <c r="M3776">
        <v>99</v>
      </c>
      <c r="N3776">
        <v>99</v>
      </c>
      <c r="O3776">
        <v>99</v>
      </c>
      <c r="P3776">
        <v>99</v>
      </c>
      <c r="Q3776">
        <v>208</v>
      </c>
      <c r="R3776">
        <v>12283</v>
      </c>
      <c r="S3776">
        <v>12283</v>
      </c>
      <c r="T3776">
        <v>16.381584303508923</v>
      </c>
      <c r="U3776">
        <v>61.520149800537318</v>
      </c>
      <c r="V3776">
        <v>88.295690764808228</v>
      </c>
      <c r="W3776">
        <v>81.49692257591802</v>
      </c>
      <c r="X3776">
        <v>1.6282667100871125E-2</v>
      </c>
      <c r="Y3776">
        <v>3.2565334201742249E-2</v>
      </c>
      <c r="AA3776">
        <v>8.5379250466781311</v>
      </c>
      <c r="AB3776">
        <v>2.6855283349596779</v>
      </c>
      <c r="AC3776">
        <v>-23.781828702084873</v>
      </c>
      <c r="AD3776">
        <v>8.9980733588753683</v>
      </c>
      <c r="AE3776">
        <v>9.1241300647474599</v>
      </c>
      <c r="AF3776">
        <v>164</v>
      </c>
      <c r="AG3776">
        <v>0</v>
      </c>
      <c r="AH3776">
        <v>0</v>
      </c>
      <c r="AI3776">
        <v>99</v>
      </c>
      <c r="AJ3776">
        <v>870</v>
      </c>
      <c r="AK3776">
        <v>293</v>
      </c>
      <c r="AL3776">
        <v>983</v>
      </c>
      <c r="AM3776">
        <v>0</v>
      </c>
      <c r="AN3776">
        <v>440</v>
      </c>
      <c r="AO3776">
        <v>227</v>
      </c>
      <c r="AP3776">
        <v>96</v>
      </c>
    </row>
    <row r="3777" spans="1:42">
      <c r="A3777">
        <v>15</v>
      </c>
      <c r="B3777">
        <v>268</v>
      </c>
      <c r="C3777">
        <v>2020</v>
      </c>
      <c r="D3777">
        <v>4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1</v>
      </c>
      <c r="M3777">
        <v>99</v>
      </c>
      <c r="N3777">
        <v>99</v>
      </c>
      <c r="O3777">
        <v>99</v>
      </c>
      <c r="P3777">
        <v>99</v>
      </c>
      <c r="Q3777">
        <v>193</v>
      </c>
      <c r="R3777">
        <v>12922</v>
      </c>
      <c r="S3777">
        <v>12922</v>
      </c>
      <c r="T3777">
        <v>16.304674199040395</v>
      </c>
      <c r="U3777">
        <v>61.28478563689832</v>
      </c>
      <c r="V3777">
        <v>88.812892355382061</v>
      </c>
      <c r="W3777">
        <v>81.974299644018103</v>
      </c>
      <c r="X3777">
        <v>9.2864881597275989E-2</v>
      </c>
      <c r="Y3777">
        <v>0.18572976319455195</v>
      </c>
      <c r="AA3777">
        <v>8.7466872359440444</v>
      </c>
      <c r="AB3777">
        <v>2.6537534613338045</v>
      </c>
      <c r="AC3777">
        <v>-29.355211009856607</v>
      </c>
      <c r="AD3777">
        <v>10.92667912498626</v>
      </c>
      <c r="AE3777">
        <v>11.077181574355881</v>
      </c>
      <c r="AF3777">
        <v>225</v>
      </c>
      <c r="AG3777">
        <v>0</v>
      </c>
      <c r="AH3777">
        <v>0</v>
      </c>
      <c r="AI3777">
        <v>90</v>
      </c>
      <c r="AJ3777">
        <v>893</v>
      </c>
      <c r="AK3777">
        <v>230</v>
      </c>
      <c r="AL3777">
        <v>977</v>
      </c>
      <c r="AM3777">
        <v>0</v>
      </c>
      <c r="AN3777">
        <v>444</v>
      </c>
      <c r="AO3777">
        <v>239</v>
      </c>
      <c r="AP3777">
        <v>95</v>
      </c>
    </row>
    <row r="3778" spans="1:42">
      <c r="A3778">
        <v>15</v>
      </c>
      <c r="B3778">
        <v>269</v>
      </c>
      <c r="C3778">
        <v>2020</v>
      </c>
      <c r="D3778">
        <v>5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1</v>
      </c>
      <c r="M3778">
        <v>99</v>
      </c>
      <c r="N3778">
        <v>99</v>
      </c>
      <c r="O3778">
        <v>99</v>
      </c>
      <c r="P3778">
        <v>99</v>
      </c>
      <c r="Q3778">
        <v>183</v>
      </c>
      <c r="R3778">
        <v>10449</v>
      </c>
      <c r="S3778">
        <v>10449</v>
      </c>
      <c r="T3778">
        <v>16.205952722748588</v>
      </c>
      <c r="U3778">
        <v>61.111302516987266</v>
      </c>
      <c r="V3778">
        <v>91.223936891222067</v>
      </c>
      <c r="W3778">
        <v>84.199693750598144</v>
      </c>
      <c r="X3778">
        <v>3.8281175232079627E-2</v>
      </c>
      <c r="Y3778">
        <v>7.6562350464159254E-2</v>
      </c>
      <c r="AA3778">
        <v>9.0887469427611105</v>
      </c>
      <c r="AB3778">
        <v>2.6345241145324096</v>
      </c>
      <c r="AC3778">
        <v>-24.377154568792324</v>
      </c>
      <c r="AD3778">
        <v>8.6335393462669821</v>
      </c>
      <c r="AE3778">
        <v>8.8674857429584186</v>
      </c>
      <c r="AF3778">
        <v>147</v>
      </c>
      <c r="AG3778">
        <v>0</v>
      </c>
      <c r="AH3778">
        <v>0</v>
      </c>
      <c r="AI3778">
        <v>85</v>
      </c>
      <c r="AJ3778">
        <v>791</v>
      </c>
      <c r="AK3778">
        <v>210</v>
      </c>
      <c r="AL3778">
        <v>567</v>
      </c>
      <c r="AM3778">
        <v>0</v>
      </c>
      <c r="AN3778">
        <v>316</v>
      </c>
      <c r="AO3778">
        <v>200</v>
      </c>
      <c r="AP3778">
        <v>76</v>
      </c>
    </row>
    <row r="3779" spans="1:42">
      <c r="A3779">
        <v>15</v>
      </c>
      <c r="B3779">
        <v>270</v>
      </c>
      <c r="C3779">
        <v>2020</v>
      </c>
      <c r="D3779">
        <v>6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1</v>
      </c>
      <c r="M3779">
        <v>99</v>
      </c>
      <c r="N3779">
        <v>99</v>
      </c>
      <c r="O3779">
        <v>99</v>
      </c>
      <c r="P3779">
        <v>99</v>
      </c>
      <c r="Q3779">
        <v>171</v>
      </c>
      <c r="R3779">
        <v>8529</v>
      </c>
      <c r="S3779">
        <v>8529</v>
      </c>
      <c r="T3779">
        <v>16.139758471098613</v>
      </c>
      <c r="U3779">
        <v>61.012545433227821</v>
      </c>
      <c r="V3779">
        <v>90.314518041626371</v>
      </c>
      <c r="W3779">
        <v>83.360300152421274</v>
      </c>
      <c r="X3779">
        <v>0.12897174346347751</v>
      </c>
      <c r="Y3779">
        <v>0.25794348692695501</v>
      </c>
      <c r="AA3779">
        <v>9.1184711609320868</v>
      </c>
      <c r="AB3779">
        <v>2.753772663223653</v>
      </c>
      <c r="AC3779">
        <v>-27.802950583826281</v>
      </c>
      <c r="AD3779">
        <v>6.7718961150325105</v>
      </c>
      <c r="AE3779">
        <v>6.9203700194086419</v>
      </c>
      <c r="AF3779">
        <v>106</v>
      </c>
      <c r="AG3779">
        <v>0</v>
      </c>
      <c r="AH3779">
        <v>0</v>
      </c>
      <c r="AI3779">
        <v>40</v>
      </c>
      <c r="AJ3779">
        <v>649</v>
      </c>
      <c r="AK3779">
        <v>135</v>
      </c>
      <c r="AL3779">
        <v>606</v>
      </c>
      <c r="AM3779">
        <v>0</v>
      </c>
      <c r="AN3779">
        <v>251</v>
      </c>
      <c r="AO3779">
        <v>65</v>
      </c>
      <c r="AP3779">
        <v>74</v>
      </c>
    </row>
    <row r="3780" spans="1:42">
      <c r="A3780">
        <v>15</v>
      </c>
      <c r="B3780">
        <v>271</v>
      </c>
      <c r="C3780">
        <v>2020</v>
      </c>
      <c r="D3780">
        <v>7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1</v>
      </c>
      <c r="M3780">
        <v>99</v>
      </c>
      <c r="N3780">
        <v>99</v>
      </c>
      <c r="O3780">
        <v>99</v>
      </c>
      <c r="P3780">
        <v>99</v>
      </c>
      <c r="Q3780">
        <v>157</v>
      </c>
      <c r="R3780">
        <v>9337</v>
      </c>
      <c r="S3780">
        <v>9337</v>
      </c>
      <c r="T3780">
        <v>16.19342401199529</v>
      </c>
      <c r="U3780">
        <v>61.13666059762236</v>
      </c>
      <c r="V3780">
        <v>88.722600968595103</v>
      </c>
      <c r="W3780">
        <v>81.890960694012804</v>
      </c>
      <c r="X3780">
        <v>0.1071007818357074</v>
      </c>
      <c r="Y3780">
        <v>0.2142015636714148</v>
      </c>
      <c r="AA3780">
        <v>8.3265663958828231</v>
      </c>
      <c r="AB3780">
        <v>2.7866867255650236</v>
      </c>
      <c r="AC3780">
        <v>-20.433226001229936</v>
      </c>
      <c r="AD3780">
        <v>7.544393914161974</v>
      </c>
      <c r="AE3780">
        <v>7.5780020930093475</v>
      </c>
      <c r="AF3780">
        <v>101</v>
      </c>
      <c r="AG3780">
        <v>0</v>
      </c>
      <c r="AH3780">
        <v>0</v>
      </c>
      <c r="AI3780">
        <v>83</v>
      </c>
      <c r="AJ3780">
        <v>742</v>
      </c>
      <c r="AK3780">
        <v>135</v>
      </c>
      <c r="AL3780">
        <v>1069</v>
      </c>
      <c r="AM3780">
        <v>0</v>
      </c>
      <c r="AN3780">
        <v>311</v>
      </c>
      <c r="AO3780">
        <v>76</v>
      </c>
      <c r="AP3780">
        <v>75</v>
      </c>
    </row>
    <row r="3781" spans="1:42">
      <c r="A3781">
        <v>15</v>
      </c>
      <c r="B3781">
        <v>272</v>
      </c>
      <c r="C3781">
        <v>2020</v>
      </c>
      <c r="D3781">
        <v>8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1</v>
      </c>
      <c r="M3781">
        <v>99</v>
      </c>
      <c r="N3781">
        <v>99</v>
      </c>
      <c r="O3781">
        <v>99</v>
      </c>
      <c r="P3781">
        <v>99</v>
      </c>
      <c r="Q3781">
        <v>159</v>
      </c>
      <c r="R3781">
        <v>7584</v>
      </c>
      <c r="S3781">
        <v>7584</v>
      </c>
      <c r="T3781">
        <v>16.279931434599163</v>
      </c>
      <c r="U3781">
        <v>61.309731012658226</v>
      </c>
      <c r="V3781">
        <v>89.996160017554146</v>
      </c>
      <c r="W3781">
        <v>83.066455696202496</v>
      </c>
      <c r="X3781">
        <v>3.9556962025316451E-2</v>
      </c>
      <c r="Y3781">
        <v>7.9113924050632903E-2</v>
      </c>
      <c r="AA3781">
        <v>8.6601356309677353</v>
      </c>
      <c r="AB3781">
        <v>2.6545936285445983</v>
      </c>
      <c r="AC3781">
        <v>-19.153468626672179</v>
      </c>
      <c r="AD3781">
        <v>6.1613453570558123</v>
      </c>
      <c r="AE3781">
        <v>6.253640017725993</v>
      </c>
      <c r="AF3781">
        <v>85</v>
      </c>
      <c r="AG3781">
        <v>0</v>
      </c>
      <c r="AH3781">
        <v>0</v>
      </c>
      <c r="AI3781">
        <v>55</v>
      </c>
      <c r="AJ3781">
        <v>561</v>
      </c>
      <c r="AK3781">
        <v>145</v>
      </c>
      <c r="AL3781">
        <v>910</v>
      </c>
      <c r="AM3781">
        <v>0</v>
      </c>
      <c r="AN3781">
        <v>198</v>
      </c>
      <c r="AO3781">
        <v>70</v>
      </c>
      <c r="AP3781">
        <v>65</v>
      </c>
    </row>
    <row r="3782" spans="1:42">
      <c r="A3782">
        <v>15</v>
      </c>
      <c r="B3782">
        <v>273</v>
      </c>
      <c r="C3782">
        <v>2020</v>
      </c>
      <c r="D3782">
        <v>9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1</v>
      </c>
      <c r="M3782">
        <v>99</v>
      </c>
      <c r="N3782">
        <v>99</v>
      </c>
      <c r="O3782">
        <v>99</v>
      </c>
      <c r="P3782">
        <v>99</v>
      </c>
      <c r="Q3782">
        <v>153</v>
      </c>
      <c r="R3782">
        <v>9055</v>
      </c>
      <c r="S3782">
        <v>9055</v>
      </c>
      <c r="T3782">
        <v>16.116951960242961</v>
      </c>
      <c r="U3782">
        <v>60.989398122584213</v>
      </c>
      <c r="V3782">
        <v>90.366120607602483</v>
      </c>
      <c r="W3782">
        <v>83.407929320817203</v>
      </c>
      <c r="X3782">
        <v>0</v>
      </c>
      <c r="Y3782">
        <v>0</v>
      </c>
      <c r="AA3782">
        <v>9.2408443842391019</v>
      </c>
      <c r="AB3782">
        <v>2.6510467436620631</v>
      </c>
      <c r="AC3782">
        <v>-26.842365897492744</v>
      </c>
      <c r="AD3782">
        <v>7.4407941229641548</v>
      </c>
      <c r="AE3782">
        <v>7.5696576840526895</v>
      </c>
      <c r="AF3782">
        <v>113</v>
      </c>
      <c r="AG3782">
        <v>0</v>
      </c>
      <c r="AH3782">
        <v>0</v>
      </c>
      <c r="AI3782">
        <v>63</v>
      </c>
      <c r="AJ3782">
        <v>538</v>
      </c>
      <c r="AK3782">
        <v>87</v>
      </c>
      <c r="AL3782">
        <v>1211</v>
      </c>
      <c r="AM3782">
        <v>0</v>
      </c>
      <c r="AN3782">
        <v>297</v>
      </c>
      <c r="AO3782">
        <v>61</v>
      </c>
      <c r="AP3782">
        <v>66</v>
      </c>
    </row>
    <row r="3783" spans="1:42">
      <c r="A3783">
        <v>15</v>
      </c>
      <c r="B3783">
        <v>274</v>
      </c>
      <c r="C3783">
        <v>2020</v>
      </c>
      <c r="D3783">
        <v>10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1</v>
      </c>
      <c r="M3783">
        <v>99</v>
      </c>
      <c r="N3783">
        <v>99</v>
      </c>
      <c r="O3783">
        <v>99</v>
      </c>
      <c r="P3783">
        <v>99</v>
      </c>
      <c r="Q3783">
        <v>153</v>
      </c>
      <c r="R3783">
        <v>9302</v>
      </c>
      <c r="S3783">
        <v>9302</v>
      </c>
      <c r="T3783">
        <v>16.182541388948611</v>
      </c>
      <c r="U3783">
        <v>61.310470866480323</v>
      </c>
      <c r="V3783">
        <v>89.532825685735489</v>
      </c>
      <c r="W3783">
        <v>82.638798107933724</v>
      </c>
      <c r="X3783">
        <v>7.5252633842184474E-2</v>
      </c>
      <c r="Y3783">
        <v>0.15050526768436895</v>
      </c>
      <c r="AA3783">
        <v>11.318199087822665</v>
      </c>
      <c r="AB3783">
        <v>2.7659228073658562</v>
      </c>
      <c r="AC3783">
        <v>-26.394551244852689</v>
      </c>
      <c r="AD3783">
        <v>7.3705718627190979</v>
      </c>
      <c r="AE3783">
        <v>7.2887071551524816</v>
      </c>
      <c r="AF3783">
        <v>124</v>
      </c>
      <c r="AG3783">
        <v>1</v>
      </c>
      <c r="AH3783">
        <v>0</v>
      </c>
      <c r="AI3783">
        <v>49</v>
      </c>
      <c r="AJ3783">
        <v>664</v>
      </c>
      <c r="AK3783">
        <v>142</v>
      </c>
      <c r="AL3783">
        <v>835</v>
      </c>
      <c r="AM3783">
        <v>2</v>
      </c>
      <c r="AN3783">
        <v>308</v>
      </c>
      <c r="AO3783">
        <v>82</v>
      </c>
      <c r="AP3783">
        <v>67</v>
      </c>
    </row>
    <row r="3784" spans="1:42">
      <c r="A3784">
        <v>15</v>
      </c>
      <c r="B3784">
        <v>275</v>
      </c>
      <c r="C3784">
        <v>2020</v>
      </c>
      <c r="D3784">
        <v>11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1</v>
      </c>
      <c r="M3784">
        <v>99</v>
      </c>
      <c r="N3784">
        <v>99</v>
      </c>
      <c r="O3784">
        <v>99</v>
      </c>
      <c r="P3784">
        <v>99</v>
      </c>
      <c r="Q3784">
        <v>159</v>
      </c>
      <c r="R3784">
        <v>9400</v>
      </c>
      <c r="S3784">
        <v>9400</v>
      </c>
      <c r="T3784">
        <v>16.24925531914894</v>
      </c>
      <c r="U3784">
        <v>61.362872340425511</v>
      </c>
      <c r="V3784">
        <v>90.880696618335136</v>
      </c>
      <c r="W3784">
        <v>83.882882978723487</v>
      </c>
      <c r="X3784">
        <v>0</v>
      </c>
      <c r="Y3784">
        <v>0</v>
      </c>
      <c r="AA3784">
        <v>9.7525756329120146</v>
      </c>
      <c r="AB3784">
        <v>2.7565249949044501</v>
      </c>
      <c r="AC3784">
        <v>-22.368860180206561</v>
      </c>
      <c r="AD3784">
        <v>6.9252077562326848</v>
      </c>
      <c r="AE3784">
        <v>6.983858914310856</v>
      </c>
      <c r="AF3784">
        <v>131</v>
      </c>
      <c r="AG3784">
        <v>0</v>
      </c>
      <c r="AH3784">
        <v>0</v>
      </c>
      <c r="AI3784">
        <v>69</v>
      </c>
      <c r="AJ3784">
        <v>586</v>
      </c>
      <c r="AK3784">
        <v>114</v>
      </c>
      <c r="AL3784">
        <v>701</v>
      </c>
      <c r="AM3784">
        <v>0</v>
      </c>
      <c r="AN3784">
        <v>320</v>
      </c>
      <c r="AO3784">
        <v>135</v>
      </c>
      <c r="AP3784">
        <v>71</v>
      </c>
    </row>
    <row r="3785" spans="1:42">
      <c r="A3785">
        <v>15</v>
      </c>
      <c r="B3785">
        <v>276</v>
      </c>
      <c r="C3785">
        <v>2020</v>
      </c>
      <c r="D3785">
        <v>12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1</v>
      </c>
      <c r="M3785">
        <v>99</v>
      </c>
      <c r="N3785">
        <v>99</v>
      </c>
      <c r="O3785">
        <v>99</v>
      </c>
      <c r="P3785">
        <v>99</v>
      </c>
      <c r="Q3785">
        <v>144</v>
      </c>
      <c r="R3785">
        <v>7021</v>
      </c>
      <c r="S3785">
        <v>7021</v>
      </c>
      <c r="T3785">
        <v>16.338413331434268</v>
      </c>
      <c r="U3785">
        <v>61.493804301381587</v>
      </c>
      <c r="V3785">
        <v>87.594745557476998</v>
      </c>
      <c r="W3785">
        <v>80.84995014955139</v>
      </c>
      <c r="X3785">
        <v>0</v>
      </c>
      <c r="Y3785">
        <v>0</v>
      </c>
      <c r="AA3785">
        <v>8.9714760487264389</v>
      </c>
      <c r="AB3785">
        <v>2.7784595910945802</v>
      </c>
      <c r="AC3785">
        <v>-31.745130727919097</v>
      </c>
      <c r="AD3785">
        <v>5.5849879088710708</v>
      </c>
      <c r="AE3785">
        <v>5.6139511627613139</v>
      </c>
      <c r="AF3785">
        <v>91</v>
      </c>
      <c r="AG3785">
        <v>0</v>
      </c>
      <c r="AH3785">
        <v>0</v>
      </c>
      <c r="AI3785">
        <v>56</v>
      </c>
      <c r="AJ3785">
        <v>427</v>
      </c>
      <c r="AK3785">
        <v>126</v>
      </c>
      <c r="AL3785">
        <v>751</v>
      </c>
      <c r="AM3785">
        <v>1</v>
      </c>
      <c r="AN3785">
        <v>226</v>
      </c>
      <c r="AO3785">
        <v>95</v>
      </c>
      <c r="AP3785">
        <v>66</v>
      </c>
    </row>
    <row r="3786" spans="1:42">
      <c r="A3786">
        <v>15</v>
      </c>
      <c r="B3786">
        <v>277</v>
      </c>
      <c r="C3786">
        <v>2020</v>
      </c>
      <c r="D3786">
        <v>1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3</v>
      </c>
      <c r="M3786">
        <v>99</v>
      </c>
      <c r="N3786">
        <v>99</v>
      </c>
      <c r="O3786">
        <v>99</v>
      </c>
      <c r="P3786">
        <v>99</v>
      </c>
      <c r="Q3786">
        <v>84</v>
      </c>
      <c r="R3786">
        <v>3095</v>
      </c>
      <c r="S3786">
        <v>3095</v>
      </c>
      <c r="T3786">
        <v>16.239095315024237</v>
      </c>
      <c r="U3786">
        <v>61.522455573505638</v>
      </c>
      <c r="V3786">
        <v>86.529946423914566</v>
      </c>
      <c r="W3786">
        <v>79.867140549273188</v>
      </c>
      <c r="X3786">
        <v>0</v>
      </c>
      <c r="Y3786">
        <v>0</v>
      </c>
      <c r="AA3786">
        <v>11.061167402008103</v>
      </c>
      <c r="AB3786">
        <v>2.5372309673081017</v>
      </c>
      <c r="AC3786">
        <v>-26.334413575300072</v>
      </c>
      <c r="AD3786">
        <v>2.2169216663801503</v>
      </c>
      <c r="AE3786">
        <v>2.1814157620107881</v>
      </c>
      <c r="AF3786">
        <v>30</v>
      </c>
      <c r="AG3786">
        <v>0</v>
      </c>
      <c r="AH3786">
        <v>0</v>
      </c>
      <c r="AI3786">
        <v>16</v>
      </c>
      <c r="AJ3786">
        <v>91</v>
      </c>
      <c r="AK3786">
        <v>37</v>
      </c>
      <c r="AL3786">
        <v>159</v>
      </c>
      <c r="AM3786">
        <v>0</v>
      </c>
      <c r="AN3786">
        <v>84</v>
      </c>
      <c r="AO3786">
        <v>46</v>
      </c>
      <c r="AP3786">
        <v>36</v>
      </c>
    </row>
    <row r="3787" spans="1:42">
      <c r="A3787">
        <v>15</v>
      </c>
      <c r="B3787">
        <v>278</v>
      </c>
      <c r="C3787">
        <v>2020</v>
      </c>
      <c r="D3787">
        <v>2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3</v>
      </c>
      <c r="M3787">
        <v>99</v>
      </c>
      <c r="N3787">
        <v>99</v>
      </c>
      <c r="O3787">
        <v>99</v>
      </c>
      <c r="P3787">
        <v>99</v>
      </c>
      <c r="Q3787">
        <v>82</v>
      </c>
      <c r="R3787">
        <v>2770</v>
      </c>
      <c r="S3787">
        <v>2770</v>
      </c>
      <c r="T3787">
        <v>15.976895306859204</v>
      </c>
      <c r="U3787">
        <v>60.923465703971111</v>
      </c>
      <c r="V3787">
        <v>86.148565930434103</v>
      </c>
      <c r="W3787">
        <v>79.515126353790635</v>
      </c>
      <c r="X3787">
        <v>0</v>
      </c>
      <c r="Y3787">
        <v>0</v>
      </c>
      <c r="AA3787">
        <v>11.008513872980606</v>
      </c>
      <c r="AB3787">
        <v>2.5170734488725142</v>
      </c>
      <c r="AC3787">
        <v>-28.035448349131233</v>
      </c>
      <c r="AD3787">
        <v>2.4720665405347519</v>
      </c>
      <c r="AE3787">
        <v>2.4585225195047822</v>
      </c>
      <c r="AF3787">
        <v>56</v>
      </c>
      <c r="AG3787">
        <v>0</v>
      </c>
      <c r="AH3787">
        <v>0</v>
      </c>
      <c r="AI3787">
        <v>22</v>
      </c>
      <c r="AJ3787">
        <v>425</v>
      </c>
      <c r="AK3787">
        <v>176</v>
      </c>
      <c r="AL3787">
        <v>205</v>
      </c>
      <c r="AM3787">
        <v>1</v>
      </c>
      <c r="AN3787">
        <v>198</v>
      </c>
      <c r="AO3787">
        <v>78</v>
      </c>
      <c r="AP3787">
        <v>35</v>
      </c>
    </row>
    <row r="3788" spans="1:42">
      <c r="A3788">
        <v>15</v>
      </c>
      <c r="B3788">
        <v>279</v>
      </c>
      <c r="C3788">
        <v>2020</v>
      </c>
      <c r="D3788">
        <v>3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3</v>
      </c>
      <c r="M3788">
        <v>99</v>
      </c>
      <c r="N3788">
        <v>99</v>
      </c>
      <c r="O3788">
        <v>99</v>
      </c>
      <c r="P3788">
        <v>99</v>
      </c>
      <c r="Q3788">
        <v>97</v>
      </c>
      <c r="R3788">
        <v>3487</v>
      </c>
      <c r="S3788">
        <v>3487</v>
      </c>
      <c r="T3788">
        <v>16.106108402638373</v>
      </c>
      <c r="U3788">
        <v>60.804129624318897</v>
      </c>
      <c r="V3788">
        <v>89.761196283611483</v>
      </c>
      <c r="W3788">
        <v>82.849584169773394</v>
      </c>
      <c r="X3788">
        <v>0</v>
      </c>
      <c r="Y3788">
        <v>0</v>
      </c>
      <c r="AA3788">
        <v>8.0691362500175803</v>
      </c>
      <c r="AB3788">
        <v>2.6307626482971345</v>
      </c>
      <c r="AC3788">
        <v>-23.282591716552155</v>
      </c>
      <c r="AD3788">
        <v>2.5544477572578703</v>
      </c>
      <c r="AE3788">
        <v>2.63322570841548</v>
      </c>
      <c r="AF3788">
        <v>39</v>
      </c>
      <c r="AG3788">
        <v>0</v>
      </c>
      <c r="AH3788">
        <v>0</v>
      </c>
      <c r="AI3788">
        <v>23</v>
      </c>
      <c r="AJ3788">
        <v>179</v>
      </c>
      <c r="AK3788">
        <v>47</v>
      </c>
      <c r="AL3788">
        <v>260</v>
      </c>
      <c r="AM3788">
        <v>0</v>
      </c>
      <c r="AN3788">
        <v>136</v>
      </c>
      <c r="AO3788">
        <v>78</v>
      </c>
      <c r="AP3788">
        <v>48</v>
      </c>
    </row>
    <row r="3789" spans="1:42">
      <c r="A3789">
        <v>15</v>
      </c>
      <c r="B3789">
        <v>280</v>
      </c>
      <c r="C3789">
        <v>2020</v>
      </c>
      <c r="D3789">
        <v>4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3</v>
      </c>
      <c r="M3789">
        <v>99</v>
      </c>
      <c r="N3789">
        <v>99</v>
      </c>
      <c r="O3789">
        <v>99</v>
      </c>
      <c r="P3789">
        <v>99</v>
      </c>
      <c r="Q3789">
        <v>81</v>
      </c>
      <c r="R3789">
        <v>2997</v>
      </c>
      <c r="S3789">
        <v>2997</v>
      </c>
      <c r="T3789">
        <v>16.113113113113116</v>
      </c>
      <c r="U3789">
        <v>60.878545211878553</v>
      </c>
      <c r="V3789">
        <v>87.684651064932766</v>
      </c>
      <c r="W3789">
        <v>80.932932932932985</v>
      </c>
      <c r="X3789">
        <v>3.336670003336669E-2</v>
      </c>
      <c r="Y3789">
        <v>6.6733400066733381E-2</v>
      </c>
      <c r="AA3789">
        <v>8.5369940127231647</v>
      </c>
      <c r="AB3789">
        <v>2.7188212166027301</v>
      </c>
      <c r="AC3789">
        <v>-35.627490180070907</v>
      </c>
      <c r="AD3789">
        <v>2.5342251460752072</v>
      </c>
      <c r="AE3789">
        <v>2.5364940332595087</v>
      </c>
      <c r="AF3789">
        <v>32</v>
      </c>
      <c r="AG3789">
        <v>0</v>
      </c>
      <c r="AH3789">
        <v>0</v>
      </c>
      <c r="AI3789">
        <v>12</v>
      </c>
      <c r="AJ3789">
        <v>106</v>
      </c>
      <c r="AK3789">
        <v>31</v>
      </c>
      <c r="AL3789">
        <v>183</v>
      </c>
      <c r="AM3789">
        <v>0</v>
      </c>
      <c r="AN3789">
        <v>107</v>
      </c>
      <c r="AO3789">
        <v>49</v>
      </c>
      <c r="AP3789">
        <v>41</v>
      </c>
    </row>
    <row r="3790" spans="1:42">
      <c r="A3790">
        <v>15</v>
      </c>
      <c r="B3790">
        <v>281</v>
      </c>
      <c r="C3790">
        <v>2020</v>
      </c>
      <c r="D3790">
        <v>5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3</v>
      </c>
      <c r="M3790">
        <v>99</v>
      </c>
      <c r="N3790">
        <v>99</v>
      </c>
      <c r="O3790">
        <v>99</v>
      </c>
      <c r="P3790">
        <v>99</v>
      </c>
      <c r="Q3790">
        <v>93</v>
      </c>
      <c r="R3790">
        <v>6647</v>
      </c>
      <c r="S3790">
        <v>6647</v>
      </c>
      <c r="T3790">
        <v>16.238152550022566</v>
      </c>
      <c r="U3790">
        <v>61.326463066044816</v>
      </c>
      <c r="V3790">
        <v>88.717415183023903</v>
      </c>
      <c r="W3790">
        <v>81.886174213931142</v>
      </c>
      <c r="X3790">
        <v>0</v>
      </c>
      <c r="Y3790">
        <v>0</v>
      </c>
      <c r="AA3790">
        <v>9.5691858797294689</v>
      </c>
      <c r="AB3790">
        <v>2.7083713434901036</v>
      </c>
      <c r="AC3790">
        <v>-37.724162008596302</v>
      </c>
      <c r="AD3790">
        <v>5.4921175265227884</v>
      </c>
      <c r="AE3790">
        <v>5.4859458637986913</v>
      </c>
      <c r="AF3790">
        <v>79</v>
      </c>
      <c r="AG3790">
        <v>0</v>
      </c>
      <c r="AH3790">
        <v>0</v>
      </c>
      <c r="AI3790">
        <v>54</v>
      </c>
      <c r="AJ3790">
        <v>180</v>
      </c>
      <c r="AK3790">
        <v>54</v>
      </c>
      <c r="AL3790">
        <v>235</v>
      </c>
      <c r="AM3790">
        <v>0</v>
      </c>
      <c r="AN3790">
        <v>224</v>
      </c>
      <c r="AO3790">
        <v>164</v>
      </c>
      <c r="AP3790">
        <v>39</v>
      </c>
    </row>
    <row r="3791" spans="1:42">
      <c r="A3791">
        <v>15</v>
      </c>
      <c r="B3791">
        <v>282</v>
      </c>
      <c r="C3791">
        <v>2020</v>
      </c>
      <c r="D3791">
        <v>6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3</v>
      </c>
      <c r="M3791">
        <v>99</v>
      </c>
      <c r="N3791">
        <v>99</v>
      </c>
      <c r="O3791">
        <v>99</v>
      </c>
      <c r="P3791">
        <v>99</v>
      </c>
      <c r="Q3791">
        <v>112</v>
      </c>
      <c r="R3791">
        <v>7176</v>
      </c>
      <c r="S3791">
        <v>7176</v>
      </c>
      <c r="T3791">
        <v>16.157608695652176</v>
      </c>
      <c r="U3791">
        <v>61.155379041248601</v>
      </c>
      <c r="V3791">
        <v>89.722437618593744</v>
      </c>
      <c r="W3791">
        <v>82.813809921962303</v>
      </c>
      <c r="X3791">
        <v>1.3795986622073575</v>
      </c>
      <c r="Y3791">
        <v>2.759197324414715</v>
      </c>
      <c r="AA3791">
        <v>8.3534287367875137</v>
      </c>
      <c r="AB3791">
        <v>2.7434362828069769</v>
      </c>
      <c r="AC3791">
        <v>-14.870073709711003</v>
      </c>
      <c r="AD3791">
        <v>5.6976347193660812</v>
      </c>
      <c r="AE3791">
        <v>5.7843841460195984</v>
      </c>
      <c r="AF3791">
        <v>106</v>
      </c>
      <c r="AG3791">
        <v>0</v>
      </c>
      <c r="AH3791">
        <v>0</v>
      </c>
      <c r="AI3791">
        <v>58</v>
      </c>
      <c r="AJ3791">
        <v>295</v>
      </c>
      <c r="AK3791">
        <v>81</v>
      </c>
      <c r="AL3791">
        <v>282</v>
      </c>
      <c r="AM3791">
        <v>0</v>
      </c>
      <c r="AN3791">
        <v>358</v>
      </c>
      <c r="AO3791">
        <v>104</v>
      </c>
      <c r="AP3791">
        <v>47</v>
      </c>
    </row>
    <row r="3792" spans="1:42">
      <c r="A3792">
        <v>15</v>
      </c>
      <c r="B3792">
        <v>283</v>
      </c>
      <c r="C3792">
        <v>2020</v>
      </c>
      <c r="D3792">
        <v>7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3</v>
      </c>
      <c r="M3792">
        <v>99</v>
      </c>
      <c r="N3792">
        <v>99</v>
      </c>
      <c r="O3792">
        <v>99</v>
      </c>
      <c r="P3792">
        <v>99</v>
      </c>
      <c r="Q3792">
        <v>95</v>
      </c>
      <c r="R3792">
        <v>7293</v>
      </c>
      <c r="S3792">
        <v>7293</v>
      </c>
      <c r="T3792">
        <v>16.028794734677092</v>
      </c>
      <c r="U3792">
        <v>60.726175784999313</v>
      </c>
      <c r="V3792">
        <v>90.33221574168617</v>
      </c>
      <c r="W3792">
        <v>83.376635129576357</v>
      </c>
      <c r="X3792">
        <v>2.0841903194844367</v>
      </c>
      <c r="Y3792">
        <v>4.1683806389688733</v>
      </c>
      <c r="AA3792">
        <v>8.001875882374506</v>
      </c>
      <c r="AB3792">
        <v>2.7422821668467594</v>
      </c>
      <c r="AC3792">
        <v>-16.524480621026246</v>
      </c>
      <c r="AD3792">
        <v>5.8928204793813093</v>
      </c>
      <c r="AE3792">
        <v>6.0264557735294551</v>
      </c>
      <c r="AF3792">
        <v>91</v>
      </c>
      <c r="AG3792">
        <v>0</v>
      </c>
      <c r="AH3792">
        <v>0</v>
      </c>
      <c r="AI3792">
        <v>66</v>
      </c>
      <c r="AJ3792">
        <v>281</v>
      </c>
      <c r="AK3792">
        <v>72</v>
      </c>
      <c r="AL3792">
        <v>410</v>
      </c>
      <c r="AM3792">
        <v>1</v>
      </c>
      <c r="AN3792">
        <v>282</v>
      </c>
      <c r="AO3792">
        <v>89</v>
      </c>
      <c r="AP3792">
        <v>40</v>
      </c>
    </row>
    <row r="3793" spans="1:42">
      <c r="A3793">
        <v>15</v>
      </c>
      <c r="B3793">
        <v>284</v>
      </c>
      <c r="C3793">
        <v>2020</v>
      </c>
      <c r="D3793">
        <v>8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3</v>
      </c>
      <c r="M3793">
        <v>99</v>
      </c>
      <c r="N3793">
        <v>99</v>
      </c>
      <c r="O3793">
        <v>99</v>
      </c>
      <c r="P3793">
        <v>99</v>
      </c>
      <c r="Q3793">
        <v>110</v>
      </c>
      <c r="R3793">
        <v>6090</v>
      </c>
      <c r="S3793">
        <v>6090</v>
      </c>
      <c r="T3793">
        <v>16.111658456486044</v>
      </c>
      <c r="U3793">
        <v>60.963546798029554</v>
      </c>
      <c r="V3793">
        <v>87.866118016676566</v>
      </c>
      <c r="W3793">
        <v>81.100426929392512</v>
      </c>
      <c r="X3793">
        <v>4.926108374384236E-2</v>
      </c>
      <c r="Y3793">
        <v>9.852216748768472E-2</v>
      </c>
      <c r="AA3793">
        <v>9.4966167935638843</v>
      </c>
      <c r="AB3793">
        <v>2.7042479321157034</v>
      </c>
      <c r="AC3793">
        <v>-25.118139582672914</v>
      </c>
      <c r="AD3793">
        <v>4.947599317572509</v>
      </c>
      <c r="AE3793">
        <v>4.902857903442194</v>
      </c>
      <c r="AF3793">
        <v>70</v>
      </c>
      <c r="AG3793">
        <v>0</v>
      </c>
      <c r="AH3793">
        <v>0</v>
      </c>
      <c r="AI3793">
        <v>45</v>
      </c>
      <c r="AJ3793">
        <v>188</v>
      </c>
      <c r="AK3793">
        <v>61</v>
      </c>
      <c r="AL3793">
        <v>360</v>
      </c>
      <c r="AM3793">
        <v>0</v>
      </c>
      <c r="AN3793">
        <v>259</v>
      </c>
      <c r="AO3793">
        <v>79</v>
      </c>
      <c r="AP3793">
        <v>46</v>
      </c>
    </row>
    <row r="3794" spans="1:42">
      <c r="A3794">
        <v>15</v>
      </c>
      <c r="B3794">
        <v>285</v>
      </c>
      <c r="C3794">
        <v>2020</v>
      </c>
      <c r="D3794">
        <v>9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3</v>
      </c>
      <c r="M3794">
        <v>99</v>
      </c>
      <c r="N3794">
        <v>99</v>
      </c>
      <c r="O3794">
        <v>99</v>
      </c>
      <c r="P3794">
        <v>99</v>
      </c>
      <c r="Q3794">
        <v>80</v>
      </c>
      <c r="R3794">
        <v>5809</v>
      </c>
      <c r="S3794">
        <v>5809</v>
      </c>
      <c r="T3794">
        <v>16.197968669306249</v>
      </c>
      <c r="U3794">
        <v>61.401273885350314</v>
      </c>
      <c r="V3794">
        <v>87.016243147937573</v>
      </c>
      <c r="W3794">
        <v>80.315992425546582</v>
      </c>
      <c r="X3794">
        <v>0</v>
      </c>
      <c r="Y3794">
        <v>0</v>
      </c>
      <c r="AA3794">
        <v>10.426646150973024</v>
      </c>
      <c r="AB3794">
        <v>2.7395596138464158</v>
      </c>
      <c r="AC3794">
        <v>-30.7419156364043</v>
      </c>
      <c r="AD3794">
        <v>4.7734481568524316</v>
      </c>
      <c r="AE3794">
        <v>4.6761006724818239</v>
      </c>
      <c r="AF3794">
        <v>125</v>
      </c>
      <c r="AG3794">
        <v>0</v>
      </c>
      <c r="AH3794">
        <v>0</v>
      </c>
      <c r="AI3794">
        <v>39</v>
      </c>
      <c r="AJ3794">
        <v>175</v>
      </c>
      <c r="AK3794">
        <v>26</v>
      </c>
      <c r="AL3794">
        <v>288</v>
      </c>
      <c r="AM3794">
        <v>2</v>
      </c>
      <c r="AN3794">
        <v>260</v>
      </c>
      <c r="AO3794">
        <v>99</v>
      </c>
      <c r="AP3794">
        <v>36</v>
      </c>
    </row>
    <row r="3795" spans="1:42">
      <c r="A3795">
        <v>15</v>
      </c>
      <c r="B3795">
        <v>286</v>
      </c>
      <c r="C3795">
        <v>2020</v>
      </c>
      <c r="D3795">
        <v>10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3</v>
      </c>
      <c r="M3795">
        <v>99</v>
      </c>
      <c r="N3795">
        <v>99</v>
      </c>
      <c r="O3795">
        <v>99</v>
      </c>
      <c r="P3795">
        <v>99</v>
      </c>
      <c r="Q3795">
        <v>109</v>
      </c>
      <c r="R3795">
        <v>6421</v>
      </c>
      <c r="S3795">
        <v>6421</v>
      </c>
      <c r="T3795">
        <v>15.58620152624202</v>
      </c>
      <c r="U3795">
        <v>60.935991278617038</v>
      </c>
      <c r="V3795">
        <v>90.30292834842561</v>
      </c>
      <c r="W3795">
        <v>83.349602865597149</v>
      </c>
      <c r="X3795">
        <v>3.1147796293412244E-2</v>
      </c>
      <c r="Y3795">
        <v>6.2295592586824489E-2</v>
      </c>
      <c r="AA3795">
        <v>12.988341252285585</v>
      </c>
      <c r="AB3795">
        <v>2.7927613625149941</v>
      </c>
      <c r="AC3795">
        <v>-6.5606633471074707</v>
      </c>
      <c r="AD3795">
        <v>5.0877705795011101</v>
      </c>
      <c r="AE3795">
        <v>5.0745364804706412</v>
      </c>
      <c r="AF3795">
        <v>106</v>
      </c>
      <c r="AG3795">
        <v>0</v>
      </c>
      <c r="AH3795">
        <v>0</v>
      </c>
      <c r="AI3795">
        <v>51</v>
      </c>
      <c r="AJ3795">
        <v>201</v>
      </c>
      <c r="AK3795">
        <v>56</v>
      </c>
      <c r="AL3795">
        <v>328</v>
      </c>
      <c r="AM3795">
        <v>0</v>
      </c>
      <c r="AN3795">
        <v>245</v>
      </c>
      <c r="AO3795">
        <v>139</v>
      </c>
      <c r="AP3795">
        <v>42</v>
      </c>
    </row>
    <row r="3796" spans="1:42">
      <c r="A3796">
        <v>15</v>
      </c>
      <c r="B3796">
        <v>287</v>
      </c>
      <c r="C3796">
        <v>2020</v>
      </c>
      <c r="D3796">
        <v>11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3</v>
      </c>
      <c r="M3796">
        <v>99</v>
      </c>
      <c r="N3796">
        <v>99</v>
      </c>
      <c r="O3796">
        <v>99</v>
      </c>
      <c r="P3796">
        <v>99</v>
      </c>
      <c r="Q3796">
        <v>112</v>
      </c>
      <c r="R3796">
        <v>6400</v>
      </c>
      <c r="S3796">
        <v>6400</v>
      </c>
      <c r="T3796">
        <v>16.1440625</v>
      </c>
      <c r="U3796">
        <v>61.061406249999983</v>
      </c>
      <c r="V3796">
        <v>90.821336673889149</v>
      </c>
      <c r="W3796">
        <v>83.828093750000093</v>
      </c>
      <c r="X3796">
        <v>3.125E-2</v>
      </c>
      <c r="Y3796">
        <v>6.25E-2</v>
      </c>
      <c r="AA3796">
        <v>8.8606664953139784</v>
      </c>
      <c r="AB3796">
        <v>2.7675256136956521</v>
      </c>
      <c r="AC3796">
        <v>-19.716726021208999</v>
      </c>
      <c r="AD3796">
        <v>4.7150350680733188</v>
      </c>
      <c r="AE3796">
        <v>4.7518620005476109</v>
      </c>
      <c r="AF3796">
        <v>126</v>
      </c>
      <c r="AG3796">
        <v>0</v>
      </c>
      <c r="AH3796">
        <v>0</v>
      </c>
      <c r="AI3796">
        <v>65</v>
      </c>
      <c r="AJ3796">
        <v>331</v>
      </c>
      <c r="AK3796">
        <v>117</v>
      </c>
      <c r="AL3796">
        <v>577</v>
      </c>
      <c r="AM3796">
        <v>0</v>
      </c>
      <c r="AN3796">
        <v>192</v>
      </c>
      <c r="AO3796">
        <v>172</v>
      </c>
      <c r="AP3796">
        <v>47</v>
      </c>
    </row>
    <row r="3797" spans="1:42">
      <c r="A3797">
        <v>15</v>
      </c>
      <c r="B3797">
        <v>288</v>
      </c>
      <c r="C3797">
        <v>2020</v>
      </c>
      <c r="D3797">
        <v>12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3</v>
      </c>
      <c r="M3797">
        <v>99</v>
      </c>
      <c r="N3797">
        <v>99</v>
      </c>
      <c r="O3797">
        <v>99</v>
      </c>
      <c r="P3797">
        <v>99</v>
      </c>
      <c r="Q3797">
        <v>111</v>
      </c>
      <c r="R3797">
        <v>7339</v>
      </c>
      <c r="S3797">
        <v>7339</v>
      </c>
      <c r="T3797">
        <v>16.06962801471591</v>
      </c>
      <c r="U3797">
        <v>60.761002861425283</v>
      </c>
      <c r="V3797">
        <v>87.8748082529155</v>
      </c>
      <c r="W3797">
        <v>81.108448017441106</v>
      </c>
      <c r="X3797">
        <v>0</v>
      </c>
      <c r="Y3797">
        <v>0</v>
      </c>
      <c r="AA3797">
        <v>8.9051024551894429</v>
      </c>
      <c r="AB3797">
        <v>2.5908430104823994</v>
      </c>
      <c r="AC3797">
        <v>-19.281793155707103</v>
      </c>
      <c r="AD3797">
        <v>5.8379470535827922</v>
      </c>
      <c r="AE3797">
        <v>5.8869843309349008</v>
      </c>
      <c r="AF3797">
        <v>124</v>
      </c>
      <c r="AG3797">
        <v>0</v>
      </c>
      <c r="AH3797">
        <v>0</v>
      </c>
      <c r="AI3797">
        <v>49</v>
      </c>
      <c r="AJ3797">
        <v>259</v>
      </c>
      <c r="AK3797">
        <v>120</v>
      </c>
      <c r="AL3797">
        <v>547</v>
      </c>
      <c r="AM3797">
        <v>0</v>
      </c>
      <c r="AN3797">
        <v>257</v>
      </c>
      <c r="AO3797">
        <v>136</v>
      </c>
      <c r="AP3797">
        <v>43</v>
      </c>
    </row>
    <row r="3798" spans="1:42">
      <c r="A3798">
        <v>15</v>
      </c>
      <c r="B3798">
        <v>289</v>
      </c>
      <c r="C3798">
        <v>2020</v>
      </c>
      <c r="D3798">
        <v>1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6</v>
      </c>
      <c r="M3798">
        <v>99</v>
      </c>
      <c r="N3798">
        <v>99</v>
      </c>
      <c r="O3798">
        <v>99</v>
      </c>
      <c r="P3798">
        <v>99</v>
      </c>
      <c r="Q3798">
        <v>144</v>
      </c>
      <c r="R3798">
        <v>17906</v>
      </c>
      <c r="S3798">
        <v>17906</v>
      </c>
      <c r="T3798">
        <v>16.058416173349713</v>
      </c>
      <c r="U3798">
        <v>60.612699653747349</v>
      </c>
      <c r="V3798">
        <v>88.992461414302227</v>
      </c>
      <c r="W3798">
        <v>82.140041885401246</v>
      </c>
      <c r="X3798">
        <v>5.5847202055177006E-3</v>
      </c>
      <c r="Y3798">
        <v>1.1169440411035403E-2</v>
      </c>
      <c r="AA3798">
        <v>45.652012647608991</v>
      </c>
      <c r="AB3798">
        <v>3.1193636502004889</v>
      </c>
      <c r="AC3798">
        <v>-3.012825510101262</v>
      </c>
      <c r="AD3798">
        <v>12.825912555154437</v>
      </c>
      <c r="AE3798">
        <v>12.979655261019056</v>
      </c>
      <c r="AF3798">
        <v>292</v>
      </c>
      <c r="AG3798">
        <v>0</v>
      </c>
      <c r="AH3798">
        <v>0</v>
      </c>
      <c r="AI3798">
        <v>82</v>
      </c>
      <c r="AJ3798">
        <v>671</v>
      </c>
      <c r="AK3798">
        <v>100</v>
      </c>
      <c r="AL3798">
        <v>999</v>
      </c>
      <c r="AM3798">
        <v>0</v>
      </c>
      <c r="AN3798">
        <v>96</v>
      </c>
      <c r="AO3798">
        <v>212</v>
      </c>
      <c r="AP3798">
        <v>73</v>
      </c>
    </row>
    <row r="3799" spans="1:42">
      <c r="A3799">
        <v>15</v>
      </c>
      <c r="B3799">
        <v>290</v>
      </c>
      <c r="C3799">
        <v>2020</v>
      </c>
      <c r="D3799">
        <v>2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6</v>
      </c>
      <c r="M3799">
        <v>99</v>
      </c>
      <c r="N3799">
        <v>99</v>
      </c>
      <c r="O3799">
        <v>99</v>
      </c>
      <c r="P3799">
        <v>99</v>
      </c>
      <c r="Q3799">
        <v>134</v>
      </c>
      <c r="R3799">
        <v>13372</v>
      </c>
      <c r="S3799">
        <v>13372</v>
      </c>
      <c r="T3799">
        <v>16.01061920430751</v>
      </c>
      <c r="U3799">
        <v>60.513311396948851</v>
      </c>
      <c r="V3799">
        <v>87.378924250766786</v>
      </c>
      <c r="W3799">
        <v>80.650747083457958</v>
      </c>
      <c r="X3799">
        <v>7.4783128926114257E-3</v>
      </c>
      <c r="Y3799">
        <v>1.4956625785222851E-2</v>
      </c>
      <c r="AB3799">
        <v>3.1735689416413888</v>
      </c>
      <c r="AD3799">
        <v>11.933745046942493</v>
      </c>
      <c r="AE3799">
        <v>12.037863954048362</v>
      </c>
      <c r="AF3799">
        <v>199</v>
      </c>
      <c r="AG3799">
        <v>0</v>
      </c>
      <c r="AH3799">
        <v>0</v>
      </c>
      <c r="AI3799">
        <v>50</v>
      </c>
      <c r="AJ3799">
        <v>451</v>
      </c>
      <c r="AK3799">
        <v>79</v>
      </c>
      <c r="AL3799">
        <v>394</v>
      </c>
      <c r="AM3799">
        <v>0</v>
      </c>
      <c r="AN3799">
        <v>76</v>
      </c>
      <c r="AO3799">
        <v>111</v>
      </c>
      <c r="AP3799">
        <v>66</v>
      </c>
    </row>
    <row r="3800" spans="1:42">
      <c r="A3800">
        <v>15</v>
      </c>
      <c r="B3800">
        <v>291</v>
      </c>
      <c r="C3800">
        <v>2020</v>
      </c>
      <c r="D3800">
        <v>3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6</v>
      </c>
      <c r="M3800">
        <v>99</v>
      </c>
      <c r="N3800">
        <v>99</v>
      </c>
      <c r="O3800">
        <v>99</v>
      </c>
      <c r="P3800">
        <v>99</v>
      </c>
      <c r="Q3800">
        <v>164</v>
      </c>
      <c r="R3800">
        <v>19189</v>
      </c>
      <c r="S3800">
        <v>19189</v>
      </c>
      <c r="T3800">
        <v>16.123508259940589</v>
      </c>
      <c r="U3800">
        <v>60.762520193861043</v>
      </c>
      <c r="V3800">
        <v>87.338619481513135</v>
      </c>
      <c r="W3800">
        <v>80.613545781437509</v>
      </c>
      <c r="X3800">
        <v>5.2113189848350594E-3</v>
      </c>
      <c r="Y3800">
        <v>1.0422637969670119E-2</v>
      </c>
      <c r="AA3800">
        <v>8.0704568145358309</v>
      </c>
      <c r="AB3800">
        <v>3.2134352752706343</v>
      </c>
      <c r="AC3800">
        <v>-11.576383253225401</v>
      </c>
      <c r="AD3800">
        <v>14.057154578153497</v>
      </c>
      <c r="AE3800">
        <v>14.099579900526463</v>
      </c>
      <c r="AF3800">
        <v>321</v>
      </c>
      <c r="AG3800">
        <v>0</v>
      </c>
      <c r="AH3800">
        <v>0</v>
      </c>
      <c r="AI3800">
        <v>71</v>
      </c>
      <c r="AJ3800">
        <v>642</v>
      </c>
      <c r="AK3800">
        <v>99</v>
      </c>
      <c r="AL3800">
        <v>1045</v>
      </c>
      <c r="AM3800">
        <v>0</v>
      </c>
      <c r="AN3800">
        <v>117</v>
      </c>
      <c r="AO3800">
        <v>197</v>
      </c>
      <c r="AP3800">
        <v>85</v>
      </c>
    </row>
    <row r="3801" spans="1:42">
      <c r="A3801">
        <v>15</v>
      </c>
      <c r="B3801">
        <v>292</v>
      </c>
      <c r="C3801">
        <v>2020</v>
      </c>
      <c r="D3801">
        <v>4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6</v>
      </c>
      <c r="M3801">
        <v>99</v>
      </c>
      <c r="N3801">
        <v>99</v>
      </c>
      <c r="O3801">
        <v>99</v>
      </c>
      <c r="P3801">
        <v>99</v>
      </c>
      <c r="Q3801">
        <v>148</v>
      </c>
      <c r="R3801">
        <v>16302</v>
      </c>
      <c r="S3801">
        <v>16302</v>
      </c>
      <c r="T3801">
        <v>16.054533186112138</v>
      </c>
      <c r="U3801">
        <v>60.579008710587651</v>
      </c>
      <c r="V3801">
        <v>89.006474223728759</v>
      </c>
      <c r="W3801">
        <v>82.152975708502012</v>
      </c>
      <c r="X3801">
        <v>0</v>
      </c>
      <c r="Y3801">
        <v>0</v>
      </c>
      <c r="AA3801">
        <v>8.2117880047285432</v>
      </c>
      <c r="AB3801">
        <v>3.1744723945065889</v>
      </c>
      <c r="AC3801">
        <v>-7.6547390272760643</v>
      </c>
      <c r="AD3801">
        <v>13.784764207980652</v>
      </c>
      <c r="AE3801">
        <v>14.005093438468611</v>
      </c>
      <c r="AF3801">
        <v>247</v>
      </c>
      <c r="AG3801">
        <v>0</v>
      </c>
      <c r="AH3801">
        <v>0</v>
      </c>
      <c r="AI3801">
        <v>61</v>
      </c>
      <c r="AJ3801">
        <v>615</v>
      </c>
      <c r="AK3801">
        <v>108</v>
      </c>
      <c r="AL3801">
        <v>610</v>
      </c>
      <c r="AM3801">
        <v>0</v>
      </c>
      <c r="AN3801">
        <v>77</v>
      </c>
      <c r="AO3801">
        <v>205</v>
      </c>
      <c r="AP3801">
        <v>78</v>
      </c>
    </row>
    <row r="3802" spans="1:42">
      <c r="A3802">
        <v>15</v>
      </c>
      <c r="B3802">
        <v>293</v>
      </c>
      <c r="C3802">
        <v>2020</v>
      </c>
      <c r="D3802">
        <v>5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6</v>
      </c>
      <c r="M3802">
        <v>99</v>
      </c>
      <c r="N3802">
        <v>99</v>
      </c>
      <c r="O3802">
        <v>99</v>
      </c>
      <c r="P3802">
        <v>99</v>
      </c>
      <c r="Q3802">
        <v>146</v>
      </c>
      <c r="R3802">
        <v>16981</v>
      </c>
      <c r="S3802">
        <v>16981</v>
      </c>
      <c r="T3802">
        <v>16.022083505093931</v>
      </c>
      <c r="U3802">
        <v>60.519286261115354</v>
      </c>
      <c r="V3802">
        <v>89.626471826934079</v>
      </c>
      <c r="W3802">
        <v>82.725233496260543</v>
      </c>
      <c r="X3802">
        <v>0</v>
      </c>
      <c r="Y3802">
        <v>0</v>
      </c>
      <c r="AA3802">
        <v>8.3575021662687252</v>
      </c>
      <c r="AB3802">
        <v>3.2817280131212394</v>
      </c>
      <c r="AC3802">
        <v>-5.758232651209914</v>
      </c>
      <c r="AD3802">
        <v>14.030637538420862</v>
      </c>
      <c r="AE3802">
        <v>14.158476406688644</v>
      </c>
      <c r="AF3802">
        <v>268</v>
      </c>
      <c r="AG3802">
        <v>0</v>
      </c>
      <c r="AH3802">
        <v>0</v>
      </c>
      <c r="AI3802">
        <v>81</v>
      </c>
      <c r="AJ3802">
        <v>644</v>
      </c>
      <c r="AK3802">
        <v>82</v>
      </c>
      <c r="AL3802">
        <v>709</v>
      </c>
      <c r="AM3802">
        <v>0</v>
      </c>
      <c r="AN3802">
        <v>90</v>
      </c>
      <c r="AO3802">
        <v>225</v>
      </c>
      <c r="AP3802">
        <v>74</v>
      </c>
    </row>
    <row r="3803" spans="1:42">
      <c r="A3803">
        <v>15</v>
      </c>
      <c r="B3803">
        <v>294</v>
      </c>
      <c r="C3803">
        <v>2020</v>
      </c>
      <c r="D3803">
        <v>6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6</v>
      </c>
      <c r="M3803">
        <v>99</v>
      </c>
      <c r="N3803">
        <v>99</v>
      </c>
      <c r="O3803">
        <v>99</v>
      </c>
      <c r="P3803">
        <v>99</v>
      </c>
      <c r="Q3803">
        <v>170</v>
      </c>
      <c r="R3803">
        <v>17401</v>
      </c>
      <c r="S3803">
        <v>17401</v>
      </c>
      <c r="T3803">
        <v>15.92649847709902</v>
      </c>
      <c r="U3803">
        <v>60.323889431641859</v>
      </c>
      <c r="V3803">
        <v>88.974305843993861</v>
      </c>
      <c r="W3803">
        <v>82.123284294006353</v>
      </c>
      <c r="X3803">
        <v>0</v>
      </c>
      <c r="Y3803">
        <v>0</v>
      </c>
      <c r="AA3803">
        <v>8.3192976386526567</v>
      </c>
      <c r="AB3803">
        <v>3.3837942817718578</v>
      </c>
      <c r="AC3803">
        <v>-9.3687944628532573</v>
      </c>
      <c r="AD3803">
        <v>13.816129006645657</v>
      </c>
      <c r="AE3803">
        <v>13.909529770493382</v>
      </c>
      <c r="AF3803">
        <v>288</v>
      </c>
      <c r="AG3803">
        <v>0</v>
      </c>
      <c r="AH3803">
        <v>0</v>
      </c>
      <c r="AI3803">
        <v>67</v>
      </c>
      <c r="AJ3803">
        <v>674</v>
      </c>
      <c r="AK3803">
        <v>129</v>
      </c>
      <c r="AL3803">
        <v>732</v>
      </c>
      <c r="AM3803">
        <v>1</v>
      </c>
      <c r="AN3803">
        <v>43</v>
      </c>
      <c r="AO3803">
        <v>118</v>
      </c>
      <c r="AP3803">
        <v>87</v>
      </c>
    </row>
    <row r="3804" spans="1:42">
      <c r="A3804">
        <v>15</v>
      </c>
      <c r="B3804">
        <v>295</v>
      </c>
      <c r="C3804">
        <v>2020</v>
      </c>
      <c r="D3804">
        <v>7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6</v>
      </c>
      <c r="M3804">
        <v>99</v>
      </c>
      <c r="N3804">
        <v>99</v>
      </c>
      <c r="O3804">
        <v>99</v>
      </c>
      <c r="P3804">
        <v>99</v>
      </c>
      <c r="Q3804">
        <v>159</v>
      </c>
      <c r="R3804">
        <v>17112</v>
      </c>
      <c r="S3804">
        <v>17112</v>
      </c>
      <c r="T3804">
        <v>15.919705469845722</v>
      </c>
      <c r="U3804">
        <v>60.361325385694258</v>
      </c>
      <c r="V3804">
        <v>89.127127276189611</v>
      </c>
      <c r="W3804">
        <v>82.264338475923395</v>
      </c>
      <c r="X3804">
        <v>5.8438522674146799E-3</v>
      </c>
      <c r="Y3804">
        <v>1.168770453482936E-2</v>
      </c>
      <c r="AA3804">
        <v>8.5755649756288062</v>
      </c>
      <c r="AB3804">
        <v>3.4521111456082103</v>
      </c>
      <c r="AC3804">
        <v>-13.159338580386484</v>
      </c>
      <c r="AD3804">
        <v>13.826675448124638</v>
      </c>
      <c r="AE3804">
        <v>13.951592322922801</v>
      </c>
      <c r="AF3804">
        <v>277</v>
      </c>
      <c r="AG3804">
        <v>0</v>
      </c>
      <c r="AH3804">
        <v>0</v>
      </c>
      <c r="AI3804">
        <v>78</v>
      </c>
      <c r="AJ3804">
        <v>549</v>
      </c>
      <c r="AK3804">
        <v>77</v>
      </c>
      <c r="AL3804">
        <v>957</v>
      </c>
      <c r="AM3804">
        <v>0</v>
      </c>
      <c r="AN3804">
        <v>119</v>
      </c>
      <c r="AO3804">
        <v>191</v>
      </c>
      <c r="AP3804">
        <v>82</v>
      </c>
    </row>
    <row r="3805" spans="1:42">
      <c r="A3805">
        <v>15</v>
      </c>
      <c r="B3805">
        <v>296</v>
      </c>
      <c r="C3805">
        <v>2020</v>
      </c>
      <c r="D3805">
        <v>8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6</v>
      </c>
      <c r="M3805">
        <v>99</v>
      </c>
      <c r="N3805">
        <v>99</v>
      </c>
      <c r="O3805">
        <v>99</v>
      </c>
      <c r="P3805">
        <v>99</v>
      </c>
      <c r="Q3805">
        <v>162</v>
      </c>
      <c r="R3805">
        <v>19422</v>
      </c>
      <c r="S3805">
        <v>19422</v>
      </c>
      <c r="T3805">
        <v>15.953866749047473</v>
      </c>
      <c r="U3805">
        <v>60.363711255277522</v>
      </c>
      <c r="V3805">
        <v>89.906753162049526</v>
      </c>
      <c r="W3805">
        <v>82.983933168571895</v>
      </c>
      <c r="X3805">
        <v>0</v>
      </c>
      <c r="Y3805">
        <v>0</v>
      </c>
      <c r="AA3805">
        <v>8.4053926451836229</v>
      </c>
      <c r="AB3805">
        <v>3.041154775930047</v>
      </c>
      <c r="AC3805">
        <v>-15.913488115917731</v>
      </c>
      <c r="AD3805">
        <v>15.778698513282963</v>
      </c>
      <c r="AE3805">
        <v>15.999147356164771</v>
      </c>
      <c r="AF3805">
        <v>324</v>
      </c>
      <c r="AG3805">
        <v>1</v>
      </c>
      <c r="AH3805">
        <v>0</v>
      </c>
      <c r="AI3805">
        <v>71</v>
      </c>
      <c r="AJ3805">
        <v>521</v>
      </c>
      <c r="AK3805">
        <v>56</v>
      </c>
      <c r="AL3805">
        <v>1033</v>
      </c>
      <c r="AM3805">
        <v>0</v>
      </c>
      <c r="AN3805">
        <v>149</v>
      </c>
      <c r="AO3805">
        <v>181</v>
      </c>
      <c r="AP3805">
        <v>77</v>
      </c>
    </row>
    <row r="3806" spans="1:42">
      <c r="A3806">
        <v>15</v>
      </c>
      <c r="B3806">
        <v>297</v>
      </c>
      <c r="C3806">
        <v>2020</v>
      </c>
      <c r="D3806">
        <v>9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6</v>
      </c>
      <c r="M3806">
        <v>99</v>
      </c>
      <c r="N3806">
        <v>99</v>
      </c>
      <c r="O3806">
        <v>99</v>
      </c>
      <c r="P3806">
        <v>99</v>
      </c>
      <c r="Q3806">
        <v>161</v>
      </c>
      <c r="R3806">
        <v>16216</v>
      </c>
      <c r="S3806">
        <v>16216</v>
      </c>
      <c r="T3806">
        <v>15.924580661075476</v>
      </c>
      <c r="U3806">
        <v>60.313085841144549</v>
      </c>
      <c r="V3806">
        <v>89.604837002738378</v>
      </c>
      <c r="W3806">
        <v>82.705264553527385</v>
      </c>
      <c r="X3806">
        <v>6.1667488899852007E-3</v>
      </c>
      <c r="Y3806">
        <v>1.23334977799704E-2</v>
      </c>
      <c r="AA3806">
        <v>9.1163418036057031</v>
      </c>
      <c r="AB3806">
        <v>3.5661299929783818</v>
      </c>
      <c r="AC3806">
        <v>-1.9650833861114061</v>
      </c>
      <c r="AD3806">
        <v>13.325225565763304</v>
      </c>
      <c r="AE3806">
        <v>13.441797140737441</v>
      </c>
      <c r="AF3806">
        <v>316</v>
      </c>
      <c r="AG3806">
        <v>0</v>
      </c>
      <c r="AH3806">
        <v>0</v>
      </c>
      <c r="AI3806">
        <v>110</v>
      </c>
      <c r="AJ3806">
        <v>426</v>
      </c>
      <c r="AK3806">
        <v>86</v>
      </c>
      <c r="AL3806">
        <v>1048</v>
      </c>
      <c r="AM3806">
        <v>0</v>
      </c>
      <c r="AN3806">
        <v>143</v>
      </c>
      <c r="AO3806">
        <v>236</v>
      </c>
      <c r="AP3806">
        <v>81</v>
      </c>
    </row>
    <row r="3807" spans="1:42">
      <c r="A3807">
        <v>15</v>
      </c>
      <c r="B3807">
        <v>298</v>
      </c>
      <c r="C3807">
        <v>2020</v>
      </c>
      <c r="D3807">
        <v>10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6</v>
      </c>
      <c r="M3807">
        <v>99</v>
      </c>
      <c r="N3807">
        <v>99</v>
      </c>
      <c r="O3807">
        <v>99</v>
      </c>
      <c r="P3807">
        <v>99</v>
      </c>
      <c r="Q3807">
        <v>179</v>
      </c>
      <c r="R3807">
        <v>21270</v>
      </c>
      <c r="S3807">
        <v>21270</v>
      </c>
      <c r="T3807">
        <v>15.868876351669019</v>
      </c>
      <c r="U3807">
        <v>60.212458862247296</v>
      </c>
      <c r="V3807">
        <v>92.400308982025152</v>
      </c>
      <c r="W3807">
        <v>85.285485190409361</v>
      </c>
      <c r="X3807">
        <v>0</v>
      </c>
      <c r="Y3807">
        <v>0</v>
      </c>
      <c r="AA3807">
        <v>8.4408423475676511</v>
      </c>
      <c r="AB3807">
        <v>2.9705251507045753</v>
      </c>
      <c r="AC3807">
        <v>-15.851357888745092</v>
      </c>
      <c r="AD3807">
        <v>16.853586703938422</v>
      </c>
      <c r="AE3807">
        <v>17.200171949923394</v>
      </c>
      <c r="AF3807">
        <v>363</v>
      </c>
      <c r="AG3807">
        <v>0</v>
      </c>
      <c r="AH3807">
        <v>0</v>
      </c>
      <c r="AI3807">
        <v>127</v>
      </c>
      <c r="AJ3807">
        <v>424</v>
      </c>
      <c r="AK3807">
        <v>132</v>
      </c>
      <c r="AL3807">
        <v>1123</v>
      </c>
      <c r="AM3807">
        <v>0</v>
      </c>
      <c r="AN3807">
        <v>228</v>
      </c>
      <c r="AO3807">
        <v>286</v>
      </c>
      <c r="AP3807">
        <v>91</v>
      </c>
    </row>
    <row r="3808" spans="1:42">
      <c r="A3808">
        <v>15</v>
      </c>
      <c r="B3808">
        <v>299</v>
      </c>
      <c r="C3808">
        <v>2020</v>
      </c>
      <c r="D3808">
        <v>11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6</v>
      </c>
      <c r="M3808">
        <v>99</v>
      </c>
      <c r="N3808">
        <v>99</v>
      </c>
      <c r="O3808">
        <v>99</v>
      </c>
      <c r="P3808">
        <v>99</v>
      </c>
      <c r="Q3808">
        <v>186</v>
      </c>
      <c r="R3808">
        <v>20803</v>
      </c>
      <c r="S3808">
        <v>20803</v>
      </c>
      <c r="T3808">
        <v>15.971879055905402</v>
      </c>
      <c r="U3808">
        <v>60.419602941883412</v>
      </c>
      <c r="V3808">
        <v>91.809848139975216</v>
      </c>
      <c r="W3808">
        <v>84.740489833196861</v>
      </c>
      <c r="X3808">
        <v>0</v>
      </c>
      <c r="Y3808">
        <v>0</v>
      </c>
      <c r="AA3808">
        <v>8.3886201730070091</v>
      </c>
      <c r="AB3808">
        <v>2.8202941041380929</v>
      </c>
      <c r="AC3808">
        <v>-18.692166055990821</v>
      </c>
      <c r="AD3808">
        <v>15.326074143926444</v>
      </c>
      <c r="AE3808">
        <v>15.613892842272724</v>
      </c>
      <c r="AF3808">
        <v>363</v>
      </c>
      <c r="AG3808">
        <v>0</v>
      </c>
      <c r="AH3808">
        <v>0</v>
      </c>
      <c r="AI3808">
        <v>125</v>
      </c>
      <c r="AJ3808">
        <v>619</v>
      </c>
      <c r="AK3808">
        <v>105</v>
      </c>
      <c r="AL3808">
        <v>1147</v>
      </c>
      <c r="AM3808">
        <v>0</v>
      </c>
      <c r="AN3808">
        <v>185</v>
      </c>
      <c r="AO3808">
        <v>281</v>
      </c>
      <c r="AP3808">
        <v>82</v>
      </c>
    </row>
    <row r="3809" spans="1:42">
      <c r="A3809">
        <v>15</v>
      </c>
      <c r="B3809">
        <v>300</v>
      </c>
      <c r="C3809">
        <v>2020</v>
      </c>
      <c r="D3809">
        <v>12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6</v>
      </c>
      <c r="M3809">
        <v>99</v>
      </c>
      <c r="N3809">
        <v>99</v>
      </c>
      <c r="O3809">
        <v>99</v>
      </c>
      <c r="P3809">
        <v>99</v>
      </c>
      <c r="Q3809">
        <v>156</v>
      </c>
      <c r="R3809">
        <v>18687</v>
      </c>
      <c r="S3809">
        <v>18687</v>
      </c>
      <c r="T3809">
        <v>16.063413067908169</v>
      </c>
      <c r="U3809">
        <v>60.64349547813989</v>
      </c>
      <c r="V3809">
        <v>87.776708288060291</v>
      </c>
      <c r="W3809">
        <v>81.017901749879456</v>
      </c>
      <c r="X3809">
        <v>0</v>
      </c>
      <c r="Y3809">
        <v>0</v>
      </c>
      <c r="AA3809">
        <v>9.285309719919999</v>
      </c>
      <c r="AB3809">
        <v>2.8198146721783597</v>
      </c>
      <c r="AC3809">
        <v>-20.128183579994129</v>
      </c>
      <c r="AD3809">
        <v>14.864929362352038</v>
      </c>
      <c r="AE3809">
        <v>14.97305699530542</v>
      </c>
      <c r="AF3809">
        <v>364</v>
      </c>
      <c r="AG3809">
        <v>0</v>
      </c>
      <c r="AH3809">
        <v>0</v>
      </c>
      <c r="AI3809">
        <v>116</v>
      </c>
      <c r="AJ3809">
        <v>525</v>
      </c>
      <c r="AK3809">
        <v>100</v>
      </c>
      <c r="AL3809">
        <v>815</v>
      </c>
      <c r="AM3809">
        <v>0</v>
      </c>
      <c r="AN3809">
        <v>141</v>
      </c>
      <c r="AO3809">
        <v>293</v>
      </c>
      <c r="AP3809">
        <v>65</v>
      </c>
    </row>
    <row r="3810" spans="1:42">
      <c r="A3810">
        <v>15</v>
      </c>
      <c r="B3810">
        <v>301</v>
      </c>
      <c r="C3810">
        <v>2020</v>
      </c>
      <c r="D3810">
        <v>1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7</v>
      </c>
      <c r="M3810">
        <v>99</v>
      </c>
      <c r="N3810">
        <v>99</v>
      </c>
      <c r="O3810">
        <v>99</v>
      </c>
      <c r="P3810">
        <v>99</v>
      </c>
      <c r="R3810">
        <v>0</v>
      </c>
    </row>
    <row r="3811" spans="1:42">
      <c r="A3811">
        <v>15</v>
      </c>
      <c r="B3811">
        <v>302</v>
      </c>
      <c r="C3811">
        <v>2020</v>
      </c>
      <c r="D3811">
        <v>2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7</v>
      </c>
      <c r="M3811">
        <v>99</v>
      </c>
      <c r="N3811">
        <v>99</v>
      </c>
      <c r="O3811">
        <v>99</v>
      </c>
      <c r="P3811">
        <v>99</v>
      </c>
      <c r="R3811">
        <v>0</v>
      </c>
    </row>
    <row r="3812" spans="1:42">
      <c r="A3812">
        <v>15</v>
      </c>
      <c r="B3812">
        <v>303</v>
      </c>
      <c r="C3812">
        <v>2020</v>
      </c>
      <c r="D3812">
        <v>3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7</v>
      </c>
      <c r="M3812">
        <v>99</v>
      </c>
      <c r="N3812">
        <v>99</v>
      </c>
      <c r="O3812">
        <v>99</v>
      </c>
      <c r="P3812">
        <v>99</v>
      </c>
      <c r="R3812">
        <v>0</v>
      </c>
    </row>
    <row r="3813" spans="1:42">
      <c r="A3813">
        <v>15</v>
      </c>
      <c r="B3813">
        <v>304</v>
      </c>
      <c r="C3813">
        <v>2020</v>
      </c>
      <c r="D3813">
        <v>4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7</v>
      </c>
      <c r="M3813">
        <v>99</v>
      </c>
      <c r="N3813">
        <v>99</v>
      </c>
      <c r="O3813">
        <v>99</v>
      </c>
      <c r="P3813">
        <v>99</v>
      </c>
      <c r="R3813">
        <v>0</v>
      </c>
    </row>
    <row r="3814" spans="1:42">
      <c r="A3814">
        <v>15</v>
      </c>
      <c r="B3814">
        <v>305</v>
      </c>
      <c r="C3814">
        <v>2020</v>
      </c>
      <c r="D3814">
        <v>5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7</v>
      </c>
      <c r="M3814">
        <v>99</v>
      </c>
      <c r="N3814">
        <v>99</v>
      </c>
      <c r="O3814">
        <v>99</v>
      </c>
      <c r="P3814">
        <v>99</v>
      </c>
      <c r="R3814">
        <v>0</v>
      </c>
    </row>
    <row r="3815" spans="1:42">
      <c r="A3815">
        <v>15</v>
      </c>
      <c r="B3815">
        <v>306</v>
      </c>
      <c r="C3815">
        <v>2020</v>
      </c>
      <c r="D3815">
        <v>6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7</v>
      </c>
      <c r="M3815">
        <v>99</v>
      </c>
      <c r="N3815">
        <v>99</v>
      </c>
      <c r="O3815">
        <v>99</v>
      </c>
      <c r="P3815">
        <v>99</v>
      </c>
      <c r="R3815">
        <v>0</v>
      </c>
    </row>
    <row r="3816" spans="1:42">
      <c r="A3816">
        <v>15</v>
      </c>
      <c r="B3816">
        <v>307</v>
      </c>
      <c r="C3816">
        <v>2020</v>
      </c>
      <c r="D3816">
        <v>7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7</v>
      </c>
      <c r="M3816">
        <v>99</v>
      </c>
      <c r="N3816">
        <v>99</v>
      </c>
      <c r="O3816">
        <v>99</v>
      </c>
      <c r="P3816">
        <v>99</v>
      </c>
      <c r="R3816">
        <v>0</v>
      </c>
    </row>
    <row r="3817" spans="1:42">
      <c r="A3817">
        <v>15</v>
      </c>
      <c r="B3817">
        <v>308</v>
      </c>
      <c r="C3817">
        <v>2020</v>
      </c>
      <c r="D3817">
        <v>8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7</v>
      </c>
      <c r="M3817">
        <v>99</v>
      </c>
      <c r="N3817">
        <v>99</v>
      </c>
      <c r="O3817">
        <v>99</v>
      </c>
      <c r="P3817">
        <v>99</v>
      </c>
      <c r="R3817">
        <v>0</v>
      </c>
    </row>
    <row r="3818" spans="1:42">
      <c r="A3818">
        <v>15</v>
      </c>
      <c r="B3818">
        <v>309</v>
      </c>
      <c r="C3818">
        <v>2020</v>
      </c>
      <c r="D3818">
        <v>9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7</v>
      </c>
      <c r="M3818">
        <v>99</v>
      </c>
      <c r="N3818">
        <v>99</v>
      </c>
      <c r="O3818">
        <v>99</v>
      </c>
      <c r="P3818">
        <v>99</v>
      </c>
      <c r="R3818">
        <v>0</v>
      </c>
    </row>
    <row r="3819" spans="1:42">
      <c r="A3819">
        <v>15</v>
      </c>
      <c r="B3819">
        <v>310</v>
      </c>
      <c r="C3819">
        <v>2020</v>
      </c>
      <c r="D3819">
        <v>10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7</v>
      </c>
      <c r="M3819">
        <v>99</v>
      </c>
      <c r="N3819">
        <v>99</v>
      </c>
      <c r="O3819">
        <v>99</v>
      </c>
      <c r="P3819">
        <v>99</v>
      </c>
      <c r="R3819">
        <v>0</v>
      </c>
    </row>
    <row r="3820" spans="1:42">
      <c r="A3820">
        <v>15</v>
      </c>
      <c r="B3820">
        <v>311</v>
      </c>
      <c r="C3820">
        <v>2020</v>
      </c>
      <c r="D3820">
        <v>11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7</v>
      </c>
      <c r="M3820">
        <v>99</v>
      </c>
      <c r="N3820">
        <v>99</v>
      </c>
      <c r="O3820">
        <v>99</v>
      </c>
      <c r="P3820">
        <v>99</v>
      </c>
      <c r="R3820">
        <v>0</v>
      </c>
    </row>
    <row r="3821" spans="1:42">
      <c r="A3821">
        <v>15</v>
      </c>
      <c r="B3821">
        <v>312</v>
      </c>
      <c r="C3821">
        <v>2020</v>
      </c>
      <c r="D3821">
        <v>12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7</v>
      </c>
      <c r="M3821">
        <v>99</v>
      </c>
      <c r="N3821">
        <v>99</v>
      </c>
      <c r="O3821">
        <v>99</v>
      </c>
      <c r="P3821">
        <v>99</v>
      </c>
      <c r="R3821">
        <v>0</v>
      </c>
    </row>
    <row r="3822" spans="1:42">
      <c r="A3822">
        <v>15</v>
      </c>
      <c r="B3822">
        <v>313</v>
      </c>
      <c r="C3822">
        <v>2020</v>
      </c>
      <c r="D3822">
        <v>1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8</v>
      </c>
      <c r="M3822">
        <v>99</v>
      </c>
      <c r="N3822">
        <v>99</v>
      </c>
      <c r="O3822">
        <v>99</v>
      </c>
      <c r="P3822">
        <v>99</v>
      </c>
      <c r="Q3822">
        <v>10</v>
      </c>
      <c r="R3822">
        <v>75</v>
      </c>
      <c r="S3822">
        <v>75</v>
      </c>
      <c r="T3822">
        <v>14.546666666666669</v>
      </c>
      <c r="U3822">
        <v>49.4</v>
      </c>
      <c r="V3822">
        <v>92.072228241242371</v>
      </c>
      <c r="W3822">
        <v>84.982666666666645</v>
      </c>
      <c r="X3822">
        <v>0</v>
      </c>
      <c r="Y3822">
        <v>0</v>
      </c>
      <c r="AA3822">
        <v>16.671511615794238</v>
      </c>
      <c r="AB3822">
        <v>21.757450831075474</v>
      </c>
      <c r="AC3822">
        <v>48.764773943344125</v>
      </c>
      <c r="AD3822">
        <v>5.3721849750730626E-2</v>
      </c>
      <c r="AE3822">
        <v>5.6247247619342515E-2</v>
      </c>
      <c r="AF3822">
        <v>1</v>
      </c>
      <c r="AG3822">
        <v>0</v>
      </c>
      <c r="AH3822">
        <v>1</v>
      </c>
      <c r="AI3822">
        <v>3</v>
      </c>
      <c r="AJ3822">
        <v>5</v>
      </c>
      <c r="AK3822">
        <v>0</v>
      </c>
      <c r="AL3822">
        <v>25</v>
      </c>
      <c r="AM3822">
        <v>0</v>
      </c>
      <c r="AN3822">
        <v>0</v>
      </c>
      <c r="AO3822">
        <v>0</v>
      </c>
      <c r="AP3822">
        <v>9</v>
      </c>
    </row>
    <row r="3823" spans="1:42">
      <c r="A3823">
        <v>15</v>
      </c>
      <c r="B3823">
        <v>314</v>
      </c>
      <c r="C3823">
        <v>2020</v>
      </c>
      <c r="D3823">
        <v>2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8</v>
      </c>
      <c r="M3823">
        <v>99</v>
      </c>
      <c r="N3823">
        <v>99</v>
      </c>
      <c r="O3823">
        <v>99</v>
      </c>
      <c r="P3823">
        <v>99</v>
      </c>
      <c r="Q3823">
        <v>8</v>
      </c>
      <c r="R3823">
        <v>186</v>
      </c>
      <c r="S3823">
        <v>186</v>
      </c>
      <c r="T3823">
        <v>14.838709677419356</v>
      </c>
      <c r="U3823">
        <v>57.903225806451609</v>
      </c>
      <c r="V3823">
        <v>95.790840993021789</v>
      </c>
      <c r="W3823">
        <v>88.414946236559146</v>
      </c>
      <c r="X3823">
        <v>0</v>
      </c>
      <c r="Y3823">
        <v>0</v>
      </c>
      <c r="AA3823">
        <v>7.579883481905318</v>
      </c>
      <c r="AB3823">
        <v>5.443876931542901</v>
      </c>
      <c r="AC3823">
        <v>-29.835603339750424</v>
      </c>
      <c r="AD3823">
        <v>0.16599435976153926</v>
      </c>
      <c r="AE3823">
        <v>0.18356221924175656</v>
      </c>
      <c r="AF3823">
        <v>2</v>
      </c>
      <c r="AG3823">
        <v>0</v>
      </c>
      <c r="AH3823">
        <v>0</v>
      </c>
      <c r="AI3823">
        <v>0</v>
      </c>
      <c r="AJ3823">
        <v>7</v>
      </c>
      <c r="AK3823">
        <v>2</v>
      </c>
      <c r="AL3823">
        <v>31</v>
      </c>
      <c r="AM3823">
        <v>0</v>
      </c>
      <c r="AN3823">
        <v>1</v>
      </c>
      <c r="AO3823">
        <v>2</v>
      </c>
      <c r="AP3823">
        <v>4</v>
      </c>
    </row>
    <row r="3824" spans="1:42">
      <c r="A3824">
        <v>15</v>
      </c>
      <c r="B3824">
        <v>315</v>
      </c>
      <c r="C3824">
        <v>2020</v>
      </c>
      <c r="D3824">
        <v>3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8</v>
      </c>
      <c r="M3824">
        <v>99</v>
      </c>
      <c r="N3824">
        <v>99</v>
      </c>
      <c r="O3824">
        <v>99</v>
      </c>
      <c r="P3824">
        <v>99</v>
      </c>
      <c r="Q3824">
        <v>12</v>
      </c>
      <c r="R3824">
        <v>222</v>
      </c>
      <c r="S3824">
        <v>222</v>
      </c>
      <c r="T3824">
        <v>15.121621621621619</v>
      </c>
      <c r="U3824">
        <v>58.657657657657637</v>
      </c>
      <c r="V3824">
        <v>95.222150644685854</v>
      </c>
      <c r="W3824">
        <v>87.890045045045028</v>
      </c>
      <c r="X3824">
        <v>0</v>
      </c>
      <c r="Y3824">
        <v>0</v>
      </c>
      <c r="AA3824">
        <v>10.775512550161736</v>
      </c>
      <c r="AB3824">
        <v>5.0296337973110496</v>
      </c>
      <c r="AC3824">
        <v>2.0767078706293796</v>
      </c>
      <c r="AD3824">
        <v>0.16262902268748122</v>
      </c>
      <c r="AE3824">
        <v>0.17784369281061702</v>
      </c>
      <c r="AF3824">
        <v>3</v>
      </c>
      <c r="AG3824">
        <v>0</v>
      </c>
      <c r="AH3824">
        <v>0</v>
      </c>
      <c r="AI3824">
        <v>1</v>
      </c>
      <c r="AJ3824">
        <v>10</v>
      </c>
      <c r="AK3824">
        <v>0</v>
      </c>
      <c r="AL3824">
        <v>69</v>
      </c>
      <c r="AM3824">
        <v>0</v>
      </c>
      <c r="AN3824">
        <v>1</v>
      </c>
      <c r="AO3824">
        <v>1</v>
      </c>
      <c r="AP3824">
        <v>7</v>
      </c>
    </row>
    <row r="3825" spans="1:42">
      <c r="A3825">
        <v>15</v>
      </c>
      <c r="B3825">
        <v>316</v>
      </c>
      <c r="C3825">
        <v>2020</v>
      </c>
      <c r="D3825">
        <v>4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8</v>
      </c>
      <c r="M3825">
        <v>99</v>
      </c>
      <c r="N3825">
        <v>99</v>
      </c>
      <c r="O3825">
        <v>99</v>
      </c>
      <c r="P3825">
        <v>99</v>
      </c>
      <c r="Q3825">
        <v>9</v>
      </c>
      <c r="R3825">
        <v>326</v>
      </c>
      <c r="S3825">
        <v>326</v>
      </c>
      <c r="T3825">
        <v>15.177914110429445</v>
      </c>
      <c r="U3825">
        <v>58.855828220858882</v>
      </c>
      <c r="V3825">
        <v>103.41049126281997</v>
      </c>
      <c r="W3825">
        <v>95.44788343558281</v>
      </c>
      <c r="X3825">
        <v>0</v>
      </c>
      <c r="Y3825">
        <v>0</v>
      </c>
      <c r="AA3825">
        <v>8.8227817281169987</v>
      </c>
      <c r="AB3825">
        <v>3.1164632730797326</v>
      </c>
      <c r="AC3825">
        <v>-9.8038071179772963</v>
      </c>
      <c r="AD3825">
        <v>0.27566146066750674</v>
      </c>
      <c r="AE3825">
        <v>0.32539114144297865</v>
      </c>
      <c r="AF3825">
        <v>4</v>
      </c>
      <c r="AG3825">
        <v>0</v>
      </c>
      <c r="AH3825">
        <v>0</v>
      </c>
      <c r="AI3825">
        <v>0</v>
      </c>
      <c r="AJ3825">
        <v>10</v>
      </c>
      <c r="AK3825">
        <v>0</v>
      </c>
      <c r="AL3825">
        <v>35</v>
      </c>
      <c r="AM3825">
        <v>0</v>
      </c>
      <c r="AN3825">
        <v>3</v>
      </c>
      <c r="AO3825">
        <v>1</v>
      </c>
      <c r="AP3825">
        <v>9</v>
      </c>
    </row>
    <row r="3826" spans="1:42">
      <c r="A3826">
        <v>15</v>
      </c>
      <c r="B3826">
        <v>317</v>
      </c>
      <c r="C3826">
        <v>2020</v>
      </c>
      <c r="D3826">
        <v>5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8</v>
      </c>
      <c r="M3826">
        <v>99</v>
      </c>
      <c r="N3826">
        <v>99</v>
      </c>
      <c r="O3826">
        <v>99</v>
      </c>
      <c r="P3826">
        <v>99</v>
      </c>
      <c r="Q3826">
        <v>11</v>
      </c>
      <c r="R3826">
        <v>174</v>
      </c>
      <c r="S3826">
        <v>174</v>
      </c>
      <c r="T3826">
        <v>15.01724137931034</v>
      </c>
      <c r="U3826">
        <v>58.83333333333335</v>
      </c>
      <c r="V3826">
        <v>101.35483991482056</v>
      </c>
      <c r="W3826">
        <v>93.550517241379282</v>
      </c>
      <c r="X3826">
        <v>0</v>
      </c>
      <c r="Y3826">
        <v>0</v>
      </c>
      <c r="AA3826">
        <v>8.4711769777073656</v>
      </c>
      <c r="AB3826">
        <v>2.9538273113776281</v>
      </c>
      <c r="AC3826">
        <v>-38.570163163499558</v>
      </c>
      <c r="AD3826">
        <v>0.1437683841755627</v>
      </c>
      <c r="AE3826">
        <v>0.16406301908163379</v>
      </c>
      <c r="AF3826">
        <v>3</v>
      </c>
      <c r="AG3826">
        <v>0</v>
      </c>
      <c r="AH3826">
        <v>0</v>
      </c>
      <c r="AI3826">
        <v>4</v>
      </c>
      <c r="AJ3826">
        <v>7</v>
      </c>
      <c r="AK3826">
        <v>3</v>
      </c>
      <c r="AL3826">
        <v>42</v>
      </c>
      <c r="AM3826">
        <v>0</v>
      </c>
      <c r="AN3826">
        <v>3</v>
      </c>
      <c r="AO3826">
        <v>3</v>
      </c>
      <c r="AP3826">
        <v>8</v>
      </c>
    </row>
    <row r="3827" spans="1:42">
      <c r="A3827">
        <v>15</v>
      </c>
      <c r="B3827">
        <v>318</v>
      </c>
      <c r="C3827">
        <v>2020</v>
      </c>
      <c r="D3827">
        <v>6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8</v>
      </c>
      <c r="M3827">
        <v>99</v>
      </c>
      <c r="N3827">
        <v>99</v>
      </c>
      <c r="O3827">
        <v>99</v>
      </c>
      <c r="P3827">
        <v>99</v>
      </c>
      <c r="Q3827">
        <v>8</v>
      </c>
      <c r="R3827">
        <v>226</v>
      </c>
      <c r="S3827">
        <v>226</v>
      </c>
      <c r="T3827">
        <v>15.221238938053098</v>
      </c>
      <c r="U3827">
        <v>58.938053097345112</v>
      </c>
      <c r="V3827">
        <v>103.19816105619422</v>
      </c>
      <c r="W3827">
        <v>95.251902654867237</v>
      </c>
      <c r="X3827">
        <v>0</v>
      </c>
      <c r="Y3827">
        <v>0</v>
      </c>
      <c r="AA3827">
        <v>7.5890438849612716</v>
      </c>
      <c r="AB3827">
        <v>2.7628482989198422</v>
      </c>
      <c r="AC3827">
        <v>-17.6695343950671</v>
      </c>
      <c r="AD3827">
        <v>0.17944055833009123</v>
      </c>
      <c r="AE3827">
        <v>0.20953377166996001</v>
      </c>
      <c r="AF3827">
        <v>2</v>
      </c>
      <c r="AG3827">
        <v>0</v>
      </c>
      <c r="AH3827">
        <v>0</v>
      </c>
      <c r="AI3827">
        <v>3</v>
      </c>
      <c r="AJ3827">
        <v>6</v>
      </c>
      <c r="AK3827">
        <v>1</v>
      </c>
      <c r="AL3827">
        <v>12</v>
      </c>
      <c r="AM3827">
        <v>0</v>
      </c>
      <c r="AN3827">
        <v>0</v>
      </c>
      <c r="AO3827">
        <v>0</v>
      </c>
      <c r="AP3827">
        <v>8</v>
      </c>
    </row>
    <row r="3828" spans="1:42">
      <c r="A3828">
        <v>15</v>
      </c>
      <c r="B3828">
        <v>319</v>
      </c>
      <c r="C3828">
        <v>2020</v>
      </c>
      <c r="D3828">
        <v>7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8</v>
      </c>
      <c r="M3828">
        <v>99</v>
      </c>
      <c r="N3828">
        <v>99</v>
      </c>
      <c r="O3828">
        <v>99</v>
      </c>
      <c r="P3828">
        <v>99</v>
      </c>
      <c r="Q3828">
        <v>11</v>
      </c>
      <c r="R3828">
        <v>169</v>
      </c>
      <c r="S3828">
        <v>169</v>
      </c>
      <c r="T3828">
        <v>15.189349112426038</v>
      </c>
      <c r="U3828">
        <v>59.147928994082818</v>
      </c>
      <c r="V3828">
        <v>97.958611935610023</v>
      </c>
      <c r="W3828">
        <v>90.415798816567985</v>
      </c>
      <c r="X3828">
        <v>0</v>
      </c>
      <c r="Y3828">
        <v>0</v>
      </c>
      <c r="AA3828">
        <v>10.552327183009623</v>
      </c>
      <c r="AB3828">
        <v>2.8938843648030432</v>
      </c>
      <c r="AC3828">
        <v>-38.450416487287256</v>
      </c>
      <c r="AD3828">
        <v>0.13655377224947776</v>
      </c>
      <c r="AE3828">
        <v>0.15144063580387002</v>
      </c>
      <c r="AF3828">
        <v>3</v>
      </c>
      <c r="AG3828">
        <v>0</v>
      </c>
      <c r="AH3828">
        <v>0</v>
      </c>
      <c r="AI3828">
        <v>0</v>
      </c>
      <c r="AJ3828">
        <v>4</v>
      </c>
      <c r="AK3828">
        <v>0</v>
      </c>
      <c r="AL3828">
        <v>42</v>
      </c>
      <c r="AM3828">
        <v>0</v>
      </c>
      <c r="AN3828">
        <v>0</v>
      </c>
      <c r="AO3828">
        <v>1</v>
      </c>
      <c r="AP3828">
        <v>8</v>
      </c>
    </row>
    <row r="3829" spans="1:42">
      <c r="A3829">
        <v>15</v>
      </c>
      <c r="B3829">
        <v>320</v>
      </c>
      <c r="C3829">
        <v>2020</v>
      </c>
      <c r="D3829">
        <v>8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8</v>
      </c>
      <c r="M3829">
        <v>99</v>
      </c>
      <c r="N3829">
        <v>99</v>
      </c>
      <c r="O3829">
        <v>99</v>
      </c>
      <c r="P3829">
        <v>99</v>
      </c>
      <c r="Q3829">
        <v>9</v>
      </c>
      <c r="R3829">
        <v>121</v>
      </c>
      <c r="S3829">
        <v>121</v>
      </c>
      <c r="T3829">
        <v>14.322314049586776</v>
      </c>
      <c r="U3829">
        <v>57.1404958677686</v>
      </c>
      <c r="V3829">
        <v>97.001423672358399</v>
      </c>
      <c r="W3829">
        <v>89.532314049586802</v>
      </c>
      <c r="X3829">
        <v>0</v>
      </c>
      <c r="Y3829">
        <v>0</v>
      </c>
      <c r="AA3829">
        <v>13.559018636343477</v>
      </c>
      <c r="AB3829">
        <v>6.1500598466805059</v>
      </c>
      <c r="AC3829">
        <v>-22.589988825277246</v>
      </c>
      <c r="AD3829">
        <v>9.8302055406613034E-2</v>
      </c>
      <c r="AE3829">
        <v>0.10754099569576139</v>
      </c>
      <c r="AF3829">
        <v>0</v>
      </c>
      <c r="AG3829">
        <v>0</v>
      </c>
      <c r="AH3829">
        <v>0</v>
      </c>
      <c r="AI3829">
        <v>0</v>
      </c>
      <c r="AJ3829">
        <v>3</v>
      </c>
      <c r="AK3829">
        <v>1</v>
      </c>
      <c r="AL3829">
        <v>25</v>
      </c>
      <c r="AM3829">
        <v>0</v>
      </c>
      <c r="AN3829">
        <v>1</v>
      </c>
      <c r="AO3829">
        <v>0</v>
      </c>
      <c r="AP3829">
        <v>6</v>
      </c>
    </row>
    <row r="3830" spans="1:42">
      <c r="A3830">
        <v>15</v>
      </c>
      <c r="B3830">
        <v>321</v>
      </c>
      <c r="C3830">
        <v>2020</v>
      </c>
      <c r="D3830">
        <v>9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8</v>
      </c>
      <c r="M3830">
        <v>99</v>
      </c>
      <c r="N3830">
        <v>99</v>
      </c>
      <c r="O3830">
        <v>99</v>
      </c>
      <c r="P3830">
        <v>99</v>
      </c>
      <c r="Q3830">
        <v>11</v>
      </c>
      <c r="R3830">
        <v>315</v>
      </c>
      <c r="S3830">
        <v>315</v>
      </c>
      <c r="T3830">
        <v>14.666666666666663</v>
      </c>
      <c r="U3830">
        <v>58.079365079365097</v>
      </c>
      <c r="V3830">
        <v>97.708129116579755</v>
      </c>
      <c r="W3830">
        <v>90.184603174603126</v>
      </c>
      <c r="X3830">
        <v>0</v>
      </c>
      <c r="Y3830">
        <v>0</v>
      </c>
      <c r="AA3830">
        <v>11.295338556081623</v>
      </c>
      <c r="AB3830">
        <v>3.2703651914983274</v>
      </c>
      <c r="AC3830">
        <v>-24.37581437753574</v>
      </c>
      <c r="AD3830">
        <v>0.2588459578943908</v>
      </c>
      <c r="AE3830">
        <v>0.28472355560401474</v>
      </c>
      <c r="AF3830">
        <v>2</v>
      </c>
      <c r="AG3830">
        <v>0</v>
      </c>
      <c r="AH3830">
        <v>0</v>
      </c>
      <c r="AI3830">
        <v>1</v>
      </c>
      <c r="AJ3830">
        <v>4</v>
      </c>
      <c r="AK3830">
        <v>0</v>
      </c>
      <c r="AL3830">
        <v>88</v>
      </c>
      <c r="AM3830">
        <v>0</v>
      </c>
      <c r="AN3830">
        <v>0</v>
      </c>
      <c r="AO3830">
        <v>1</v>
      </c>
      <c r="AP3830">
        <v>8</v>
      </c>
    </row>
    <row r="3831" spans="1:42">
      <c r="A3831">
        <v>15</v>
      </c>
      <c r="B3831">
        <v>322</v>
      </c>
      <c r="C3831">
        <v>2020</v>
      </c>
      <c r="D3831">
        <v>10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8</v>
      </c>
      <c r="M3831">
        <v>99</v>
      </c>
      <c r="N3831">
        <v>99</v>
      </c>
      <c r="O3831">
        <v>99</v>
      </c>
      <c r="P3831">
        <v>99</v>
      </c>
      <c r="Q3831">
        <v>13</v>
      </c>
      <c r="R3831">
        <v>478</v>
      </c>
      <c r="S3831">
        <v>478</v>
      </c>
      <c r="T3831">
        <v>14.38912133891213</v>
      </c>
      <c r="U3831">
        <v>57.692468619246867</v>
      </c>
      <c r="V3831">
        <v>93.727249237296874</v>
      </c>
      <c r="W3831">
        <v>86.510251046025104</v>
      </c>
      <c r="X3831">
        <v>0</v>
      </c>
      <c r="Y3831">
        <v>0</v>
      </c>
      <c r="AA3831">
        <v>11.301450028218827</v>
      </c>
      <c r="AB3831">
        <v>3.5611199189956406</v>
      </c>
      <c r="AC3831">
        <v>-22.084173042783664</v>
      </c>
      <c r="AD3831">
        <v>0.37875009141902038</v>
      </c>
      <c r="AE3831">
        <v>0.39208988898247304</v>
      </c>
      <c r="AF3831">
        <v>6</v>
      </c>
      <c r="AG3831">
        <v>0</v>
      </c>
      <c r="AH3831">
        <v>0</v>
      </c>
      <c r="AI3831">
        <v>19</v>
      </c>
      <c r="AJ3831">
        <v>16</v>
      </c>
      <c r="AK3831">
        <v>2</v>
      </c>
      <c r="AL3831">
        <v>102</v>
      </c>
      <c r="AM3831">
        <v>0</v>
      </c>
      <c r="AN3831">
        <v>1</v>
      </c>
      <c r="AO3831">
        <v>0</v>
      </c>
      <c r="AP3831">
        <v>7</v>
      </c>
    </row>
    <row r="3832" spans="1:42">
      <c r="A3832">
        <v>15</v>
      </c>
      <c r="B3832">
        <v>323</v>
      </c>
      <c r="C3832">
        <v>2020</v>
      </c>
      <c r="D3832">
        <v>11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8</v>
      </c>
      <c r="M3832">
        <v>99</v>
      </c>
      <c r="N3832">
        <v>99</v>
      </c>
      <c r="O3832">
        <v>99</v>
      </c>
      <c r="P3832">
        <v>99</v>
      </c>
      <c r="Q3832">
        <v>16</v>
      </c>
      <c r="R3832">
        <v>333</v>
      </c>
      <c r="S3832">
        <v>333</v>
      </c>
      <c r="T3832">
        <v>14.504504504504501</v>
      </c>
      <c r="U3832">
        <v>57.74474474474475</v>
      </c>
      <c r="V3832">
        <v>96.562423745522324</v>
      </c>
      <c r="W3832">
        <v>89.127117117117152</v>
      </c>
      <c r="X3832">
        <v>0</v>
      </c>
      <c r="Y3832">
        <v>0</v>
      </c>
      <c r="AA3832">
        <v>11.283284539853884</v>
      </c>
      <c r="AB3832">
        <v>3.4991647666227808</v>
      </c>
      <c r="AC3832">
        <v>-19.589421499148106</v>
      </c>
      <c r="AD3832">
        <v>0.24532916838568977</v>
      </c>
      <c r="AE3832">
        <v>0.26287443243914099</v>
      </c>
      <c r="AF3832">
        <v>7</v>
      </c>
      <c r="AG3832">
        <v>0</v>
      </c>
      <c r="AH3832">
        <v>0</v>
      </c>
      <c r="AI3832">
        <v>25</v>
      </c>
      <c r="AJ3832">
        <v>35</v>
      </c>
      <c r="AK3832">
        <v>0</v>
      </c>
      <c r="AL3832">
        <v>99</v>
      </c>
      <c r="AM3832">
        <v>0</v>
      </c>
      <c r="AN3832">
        <v>1</v>
      </c>
      <c r="AO3832">
        <v>0</v>
      </c>
      <c r="AP3832">
        <v>9</v>
      </c>
    </row>
    <row r="3833" spans="1:42">
      <c r="A3833">
        <v>15</v>
      </c>
      <c r="B3833">
        <v>324</v>
      </c>
      <c r="C3833">
        <v>2020</v>
      </c>
      <c r="D3833">
        <v>12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8</v>
      </c>
      <c r="M3833">
        <v>99</v>
      </c>
      <c r="N3833">
        <v>99</v>
      </c>
      <c r="O3833">
        <v>99</v>
      </c>
      <c r="P3833">
        <v>99</v>
      </c>
      <c r="Q3833">
        <v>11</v>
      </c>
      <c r="R3833">
        <v>123</v>
      </c>
      <c r="S3833">
        <v>123</v>
      </c>
      <c r="T3833">
        <v>14.373983739837399</v>
      </c>
      <c r="U3833">
        <v>57.341463414634156</v>
      </c>
      <c r="V3833">
        <v>87.717587576742531</v>
      </c>
      <c r="W3833">
        <v>80.963333333333338</v>
      </c>
      <c r="X3833">
        <v>0</v>
      </c>
      <c r="Y3833">
        <v>0</v>
      </c>
      <c r="AA3833">
        <v>14.726849086306288</v>
      </c>
      <c r="AB3833">
        <v>6.0965527621758637</v>
      </c>
      <c r="AC3833">
        <v>17.241297290868221</v>
      </c>
      <c r="AD3833">
        <v>9.7842688048873611E-2</v>
      </c>
      <c r="AE3833">
        <v>9.8488016797126557E-2</v>
      </c>
      <c r="AF3833">
        <v>1</v>
      </c>
      <c r="AG3833">
        <v>0</v>
      </c>
      <c r="AH3833">
        <v>0</v>
      </c>
      <c r="AI3833">
        <v>3</v>
      </c>
      <c r="AJ3833">
        <v>4</v>
      </c>
      <c r="AK3833">
        <v>1</v>
      </c>
      <c r="AL3833">
        <v>10</v>
      </c>
      <c r="AM3833">
        <v>0</v>
      </c>
      <c r="AN3833">
        <v>0</v>
      </c>
      <c r="AO3833">
        <v>0</v>
      </c>
      <c r="AP3833">
        <v>7</v>
      </c>
    </row>
    <row r="3834" spans="1:42">
      <c r="A3834">
        <v>15</v>
      </c>
      <c r="B3834">
        <v>325</v>
      </c>
      <c r="C3834">
        <v>2020</v>
      </c>
      <c r="D3834">
        <v>1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9</v>
      </c>
      <c r="M3834">
        <v>99</v>
      </c>
      <c r="N3834">
        <v>99</v>
      </c>
      <c r="O3834">
        <v>99</v>
      </c>
      <c r="P3834">
        <v>99</v>
      </c>
      <c r="Q3834">
        <v>415</v>
      </c>
      <c r="R3834">
        <v>43091</v>
      </c>
      <c r="S3834">
        <v>43091</v>
      </c>
      <c r="T3834">
        <v>15.99271309554199</v>
      </c>
      <c r="U3834">
        <v>60.502193033348014</v>
      </c>
      <c r="V3834">
        <v>86.856982576091013</v>
      </c>
      <c r="W3834">
        <v>80.168994917732491</v>
      </c>
      <c r="X3834">
        <v>0.16476758487851295</v>
      </c>
      <c r="Y3834">
        <v>0.3295351697570259</v>
      </c>
      <c r="AA3834">
        <v>10.100343459978275</v>
      </c>
      <c r="AB3834">
        <v>4.3968838787672659</v>
      </c>
      <c r="AC3834">
        <v>2.5927690933535215</v>
      </c>
      <c r="AD3834">
        <v>30.865709701449781</v>
      </c>
      <c r="AE3834">
        <v>30.486156114961716</v>
      </c>
      <c r="AF3834">
        <v>846</v>
      </c>
      <c r="AG3834">
        <v>0</v>
      </c>
      <c r="AH3834">
        <v>0</v>
      </c>
      <c r="AI3834">
        <v>295</v>
      </c>
      <c r="AJ3834">
        <v>2743</v>
      </c>
      <c r="AK3834">
        <v>830</v>
      </c>
      <c r="AL3834">
        <v>2841</v>
      </c>
      <c r="AM3834">
        <v>2</v>
      </c>
      <c r="AN3834">
        <v>830</v>
      </c>
      <c r="AO3834">
        <v>692</v>
      </c>
      <c r="AP3834">
        <v>245</v>
      </c>
    </row>
    <row r="3835" spans="1:42">
      <c r="A3835">
        <v>15</v>
      </c>
      <c r="B3835">
        <v>326</v>
      </c>
      <c r="C3835">
        <v>2020</v>
      </c>
      <c r="D3835">
        <v>2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9</v>
      </c>
      <c r="M3835">
        <v>99</v>
      </c>
      <c r="N3835">
        <v>99</v>
      </c>
      <c r="O3835">
        <v>99</v>
      </c>
      <c r="P3835">
        <v>99</v>
      </c>
      <c r="Q3835">
        <v>364</v>
      </c>
      <c r="R3835">
        <v>32588</v>
      </c>
      <c r="S3835">
        <v>32588</v>
      </c>
      <c r="T3835">
        <v>15.993371793298149</v>
      </c>
      <c r="U3835">
        <v>60.430403829630549</v>
      </c>
      <c r="V3835">
        <v>85.687769201911138</v>
      </c>
      <c r="W3835">
        <v>79.089810973364251</v>
      </c>
      <c r="X3835">
        <v>0.57689947219835525</v>
      </c>
      <c r="Y3835">
        <v>1.1537989443967105</v>
      </c>
      <c r="AA3835">
        <v>10.261660823061295</v>
      </c>
      <c r="AB3835">
        <v>5.5052090330015284</v>
      </c>
      <c r="AC3835">
        <v>18.581105557974368</v>
      </c>
      <c r="AD3835">
        <v>29.082925784457224</v>
      </c>
      <c r="AE3835">
        <v>28.76887726447297</v>
      </c>
      <c r="AF3835">
        <v>741</v>
      </c>
      <c r="AG3835">
        <v>0</v>
      </c>
      <c r="AH3835">
        <v>0</v>
      </c>
      <c r="AI3835">
        <v>191</v>
      </c>
      <c r="AJ3835">
        <v>2313</v>
      </c>
      <c r="AK3835">
        <v>622</v>
      </c>
      <c r="AL3835">
        <v>2360</v>
      </c>
      <c r="AM3835">
        <v>0</v>
      </c>
      <c r="AN3835">
        <v>714</v>
      </c>
      <c r="AO3835">
        <v>541</v>
      </c>
      <c r="AP3835">
        <v>225</v>
      </c>
    </row>
    <row r="3836" spans="1:42">
      <c r="A3836">
        <v>15</v>
      </c>
      <c r="B3836">
        <v>327</v>
      </c>
      <c r="C3836">
        <v>2020</v>
      </c>
      <c r="D3836">
        <v>3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9</v>
      </c>
      <c r="M3836">
        <v>99</v>
      </c>
      <c r="N3836">
        <v>99</v>
      </c>
      <c r="O3836">
        <v>99</v>
      </c>
      <c r="P3836">
        <v>99</v>
      </c>
      <c r="Q3836">
        <v>397</v>
      </c>
      <c r="R3836">
        <v>42691</v>
      </c>
      <c r="S3836">
        <v>42691</v>
      </c>
      <c r="T3836">
        <v>16.100958047363612</v>
      </c>
      <c r="U3836">
        <v>60.780141013328318</v>
      </c>
      <c r="V3836">
        <v>86.103443138075178</v>
      </c>
      <c r="W3836">
        <v>79.473478016443551</v>
      </c>
      <c r="X3836">
        <v>0.54344006933545685</v>
      </c>
      <c r="Y3836">
        <v>1.0868801386709137</v>
      </c>
      <c r="AA3836">
        <v>9.4661421433213828</v>
      </c>
      <c r="AB3836">
        <v>3.9119708647604008</v>
      </c>
      <c r="AC3836">
        <v>-3.7297285780071681</v>
      </c>
      <c r="AD3836">
        <v>31.273854088068749</v>
      </c>
      <c r="AE3836">
        <v>30.924618706941303</v>
      </c>
      <c r="AF3836">
        <v>832</v>
      </c>
      <c r="AG3836">
        <v>0</v>
      </c>
      <c r="AH3836">
        <v>0</v>
      </c>
      <c r="AI3836">
        <v>219</v>
      </c>
      <c r="AJ3836">
        <v>2751</v>
      </c>
      <c r="AK3836">
        <v>761</v>
      </c>
      <c r="AL3836">
        <v>2912</v>
      </c>
      <c r="AM3836">
        <v>1</v>
      </c>
      <c r="AN3836">
        <v>867</v>
      </c>
      <c r="AO3836">
        <v>655</v>
      </c>
      <c r="AP3836">
        <v>229</v>
      </c>
    </row>
    <row r="3837" spans="1:42">
      <c r="A3837">
        <v>15</v>
      </c>
      <c r="B3837">
        <v>328</v>
      </c>
      <c r="C3837">
        <v>2020</v>
      </c>
      <c r="D3837">
        <v>4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9</v>
      </c>
      <c r="M3837">
        <v>99</v>
      </c>
      <c r="N3837">
        <v>99</v>
      </c>
      <c r="O3837">
        <v>99</v>
      </c>
      <c r="P3837">
        <v>99</v>
      </c>
      <c r="Q3837">
        <v>381</v>
      </c>
      <c r="R3837">
        <v>34779</v>
      </c>
      <c r="S3837">
        <v>34779</v>
      </c>
      <c r="T3837">
        <v>16.012536300641191</v>
      </c>
      <c r="U3837">
        <v>60.518186261824653</v>
      </c>
      <c r="V3837">
        <v>86.547814357407745</v>
      </c>
      <c r="W3837">
        <v>79.883632651887652</v>
      </c>
      <c r="X3837">
        <v>0.17251789873199344</v>
      </c>
      <c r="Y3837">
        <v>0.34503579746398688</v>
      </c>
      <c r="AA3837">
        <v>10.010272484881735</v>
      </c>
      <c r="AB3837">
        <v>4.6112112748058811</v>
      </c>
      <c r="AC3837">
        <v>6.6319620551427088</v>
      </c>
      <c r="AD3837">
        <v>29.408680799249119</v>
      </c>
      <c r="AE3837">
        <v>29.053383681116213</v>
      </c>
      <c r="AF3837">
        <v>667</v>
      </c>
      <c r="AG3837">
        <v>0</v>
      </c>
      <c r="AH3837">
        <v>0</v>
      </c>
      <c r="AI3837">
        <v>204</v>
      </c>
      <c r="AJ3837">
        <v>2251</v>
      </c>
      <c r="AK3837">
        <v>462</v>
      </c>
      <c r="AL3837">
        <v>2022</v>
      </c>
      <c r="AM3837">
        <v>1</v>
      </c>
      <c r="AN3837">
        <v>670</v>
      </c>
      <c r="AO3837">
        <v>541</v>
      </c>
      <c r="AP3837">
        <v>227</v>
      </c>
    </row>
    <row r="3838" spans="1:42">
      <c r="A3838">
        <v>15</v>
      </c>
      <c r="B3838">
        <v>329</v>
      </c>
      <c r="C3838">
        <v>2020</v>
      </c>
      <c r="D3838">
        <v>5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9</v>
      </c>
      <c r="M3838">
        <v>99</v>
      </c>
      <c r="N3838">
        <v>99</v>
      </c>
      <c r="O3838">
        <v>99</v>
      </c>
      <c r="P3838">
        <v>99</v>
      </c>
      <c r="Q3838">
        <v>378</v>
      </c>
      <c r="R3838">
        <v>36053</v>
      </c>
      <c r="S3838">
        <v>36053</v>
      </c>
      <c r="T3838">
        <v>16.02404792943722</v>
      </c>
      <c r="U3838">
        <v>60.580090422433614</v>
      </c>
      <c r="V3838">
        <v>87.629215613380723</v>
      </c>
      <c r="W3838">
        <v>80.881766011150091</v>
      </c>
      <c r="X3838">
        <v>0.37999611682800322</v>
      </c>
      <c r="Y3838">
        <v>0.75999223365600643</v>
      </c>
      <c r="AA3838">
        <v>9.775557513018212</v>
      </c>
      <c r="AB3838">
        <v>3.8856137624958862</v>
      </c>
      <c r="AC3838">
        <v>-5.2909683665114411</v>
      </c>
      <c r="AD3838">
        <v>29.788974452192885</v>
      </c>
      <c r="AE3838">
        <v>29.390521464655318</v>
      </c>
      <c r="AF3838">
        <v>769</v>
      </c>
      <c r="AG3838">
        <v>0</v>
      </c>
      <c r="AH3838">
        <v>0</v>
      </c>
      <c r="AI3838">
        <v>206</v>
      </c>
      <c r="AJ3838">
        <v>2116</v>
      </c>
      <c r="AK3838">
        <v>507</v>
      </c>
      <c r="AL3838">
        <v>2163</v>
      </c>
      <c r="AM3838">
        <v>2</v>
      </c>
      <c r="AN3838">
        <v>687</v>
      </c>
      <c r="AO3838">
        <v>585</v>
      </c>
      <c r="AP3838">
        <v>232</v>
      </c>
    </row>
    <row r="3839" spans="1:42">
      <c r="A3839">
        <v>15</v>
      </c>
      <c r="B3839">
        <v>330</v>
      </c>
      <c r="C3839">
        <v>2020</v>
      </c>
      <c r="D3839">
        <v>6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9</v>
      </c>
      <c r="M3839">
        <v>99</v>
      </c>
      <c r="N3839">
        <v>99</v>
      </c>
      <c r="O3839">
        <v>99</v>
      </c>
      <c r="P3839">
        <v>99</v>
      </c>
      <c r="Q3839">
        <v>381</v>
      </c>
      <c r="R3839">
        <v>36603</v>
      </c>
      <c r="S3839">
        <v>36603</v>
      </c>
      <c r="T3839">
        <v>15.90358713766631</v>
      </c>
      <c r="U3839">
        <v>60.30248886703275</v>
      </c>
      <c r="V3839">
        <v>87.479946836083244</v>
      </c>
      <c r="W3839">
        <v>80.743990929705674</v>
      </c>
      <c r="X3839">
        <v>0.25954156763106845</v>
      </c>
      <c r="Y3839">
        <v>0.5190831352621369</v>
      </c>
      <c r="AA3839">
        <v>10.105819925763617</v>
      </c>
      <c r="AB3839">
        <v>4.3445028992048575</v>
      </c>
      <c r="AC3839">
        <v>3.170521567617123</v>
      </c>
      <c r="AD3839">
        <v>29.062224586532423</v>
      </c>
      <c r="AE3839">
        <v>28.767281636772861</v>
      </c>
      <c r="AF3839">
        <v>778</v>
      </c>
      <c r="AG3839">
        <v>0</v>
      </c>
      <c r="AH3839">
        <v>0</v>
      </c>
      <c r="AI3839">
        <v>245</v>
      </c>
      <c r="AJ3839">
        <v>2815</v>
      </c>
      <c r="AK3839">
        <v>684</v>
      </c>
      <c r="AL3839">
        <v>2563</v>
      </c>
      <c r="AM3839">
        <v>0</v>
      </c>
      <c r="AN3839">
        <v>740</v>
      </c>
      <c r="AO3839">
        <v>456</v>
      </c>
      <c r="AP3839">
        <v>233</v>
      </c>
    </row>
    <row r="3840" spans="1:42">
      <c r="A3840">
        <v>15</v>
      </c>
      <c r="B3840">
        <v>331</v>
      </c>
      <c r="C3840">
        <v>2020</v>
      </c>
      <c r="D3840">
        <v>7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9</v>
      </c>
      <c r="M3840">
        <v>99</v>
      </c>
      <c r="N3840">
        <v>99</v>
      </c>
      <c r="O3840">
        <v>99</v>
      </c>
      <c r="P3840">
        <v>99</v>
      </c>
      <c r="Q3840">
        <v>372</v>
      </c>
      <c r="R3840">
        <v>36669</v>
      </c>
      <c r="S3840">
        <v>36669</v>
      </c>
      <c r="T3840">
        <v>15.851809430308988</v>
      </c>
      <c r="U3840">
        <v>60.136791295099407</v>
      </c>
      <c r="V3840">
        <v>87.167221142363132</v>
      </c>
      <c r="W3840">
        <v>80.455345114402235</v>
      </c>
      <c r="X3840">
        <v>0.32725190215168126</v>
      </c>
      <c r="Y3840">
        <v>0.65450380430336252</v>
      </c>
      <c r="AA3840">
        <v>10.503271562567875</v>
      </c>
      <c r="AB3840">
        <v>5.5433551237570464</v>
      </c>
      <c r="AC3840">
        <v>18.914310039178464</v>
      </c>
      <c r="AD3840">
        <v>29.62893653618994</v>
      </c>
      <c r="AE3840">
        <v>29.239191834399552</v>
      </c>
      <c r="AF3840">
        <v>756</v>
      </c>
      <c r="AG3840">
        <v>1</v>
      </c>
      <c r="AH3840">
        <v>0</v>
      </c>
      <c r="AI3840">
        <v>208</v>
      </c>
      <c r="AJ3840">
        <v>2589</v>
      </c>
      <c r="AK3840">
        <v>533</v>
      </c>
      <c r="AL3840">
        <v>2774</v>
      </c>
      <c r="AM3840">
        <v>2</v>
      </c>
      <c r="AN3840">
        <v>693</v>
      </c>
      <c r="AO3840">
        <v>365</v>
      </c>
      <c r="AP3840">
        <v>222</v>
      </c>
    </row>
    <row r="3841" spans="1:42">
      <c r="A3841">
        <v>15</v>
      </c>
      <c r="B3841">
        <v>332</v>
      </c>
      <c r="C3841">
        <v>2020</v>
      </c>
      <c r="D3841">
        <v>8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9</v>
      </c>
      <c r="M3841">
        <v>99</v>
      </c>
      <c r="N3841">
        <v>99</v>
      </c>
      <c r="O3841">
        <v>99</v>
      </c>
      <c r="P3841">
        <v>99</v>
      </c>
      <c r="Q3841">
        <v>372</v>
      </c>
      <c r="R3841">
        <v>37354</v>
      </c>
      <c r="S3841">
        <v>37354</v>
      </c>
      <c r="T3841">
        <v>15.9467794613696</v>
      </c>
      <c r="U3841">
        <v>60.41588584890507</v>
      </c>
      <c r="V3841">
        <v>87.378188513621694</v>
      </c>
      <c r="W3841">
        <v>80.650067998072402</v>
      </c>
      <c r="X3841">
        <v>0.28644857311131344</v>
      </c>
      <c r="Y3841">
        <v>0.57289714622262689</v>
      </c>
      <c r="AA3841">
        <v>10.610068717495349</v>
      </c>
      <c r="AB3841">
        <v>4.5454055255844334</v>
      </c>
      <c r="AC3841">
        <v>0.28274370086879658</v>
      </c>
      <c r="AD3841">
        <v>30.346900641806798</v>
      </c>
      <c r="AE3841">
        <v>29.9054764419771</v>
      </c>
      <c r="AF3841">
        <v>699</v>
      </c>
      <c r="AG3841">
        <v>1</v>
      </c>
      <c r="AH3841">
        <v>0</v>
      </c>
      <c r="AI3841">
        <v>186</v>
      </c>
      <c r="AJ3841">
        <v>2323</v>
      </c>
      <c r="AK3841">
        <v>498</v>
      </c>
      <c r="AL3841">
        <v>2638</v>
      </c>
      <c r="AM3841">
        <v>0</v>
      </c>
      <c r="AN3841">
        <v>686</v>
      </c>
      <c r="AO3841">
        <v>457</v>
      </c>
      <c r="AP3841">
        <v>227</v>
      </c>
    </row>
    <row r="3842" spans="1:42">
      <c r="A3842">
        <v>15</v>
      </c>
      <c r="B3842">
        <v>333</v>
      </c>
      <c r="C3842">
        <v>2020</v>
      </c>
      <c r="D3842">
        <v>9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9</v>
      </c>
      <c r="M3842">
        <v>99</v>
      </c>
      <c r="N3842">
        <v>99</v>
      </c>
      <c r="O3842">
        <v>99</v>
      </c>
      <c r="P3842">
        <v>99</v>
      </c>
      <c r="Q3842">
        <v>376</v>
      </c>
      <c r="R3842">
        <v>34763</v>
      </c>
      <c r="S3842">
        <v>34763</v>
      </c>
      <c r="T3842">
        <v>15.980295141385959</v>
      </c>
      <c r="U3842">
        <v>60.491326985588145</v>
      </c>
      <c r="V3842">
        <v>88.037562757802974</v>
      </c>
      <c r="W3842">
        <v>81.258670425452948</v>
      </c>
      <c r="X3842">
        <v>0.24163622242038957</v>
      </c>
      <c r="Y3842">
        <v>0.48327244484077914</v>
      </c>
      <c r="AA3842">
        <v>10.003195813221124</v>
      </c>
      <c r="AB3842">
        <v>3.5919350474017282</v>
      </c>
      <c r="AC3842">
        <v>-9.7062957672471111</v>
      </c>
      <c r="AD3842">
        <v>28.565911219945111</v>
      </c>
      <c r="AE3842">
        <v>28.311795094302806</v>
      </c>
      <c r="AF3842">
        <v>729</v>
      </c>
      <c r="AG3842">
        <v>0</v>
      </c>
      <c r="AH3842">
        <v>0</v>
      </c>
      <c r="AI3842">
        <v>210</v>
      </c>
      <c r="AJ3842">
        <v>1976</v>
      </c>
      <c r="AK3842">
        <v>541</v>
      </c>
      <c r="AL3842">
        <v>3516</v>
      </c>
      <c r="AM3842">
        <v>0</v>
      </c>
      <c r="AN3842">
        <v>593</v>
      </c>
      <c r="AO3842">
        <v>427</v>
      </c>
      <c r="AP3842">
        <v>225</v>
      </c>
    </row>
    <row r="3843" spans="1:42">
      <c r="A3843">
        <v>15</v>
      </c>
      <c r="B3843">
        <v>334</v>
      </c>
      <c r="C3843">
        <v>2020</v>
      </c>
      <c r="D3843">
        <v>10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9</v>
      </c>
      <c r="M3843">
        <v>99</v>
      </c>
      <c r="N3843">
        <v>99</v>
      </c>
      <c r="O3843">
        <v>99</v>
      </c>
      <c r="P3843">
        <v>99</v>
      </c>
      <c r="Q3843">
        <v>365</v>
      </c>
      <c r="R3843">
        <v>35686</v>
      </c>
      <c r="S3843">
        <v>35686</v>
      </c>
      <c r="T3843">
        <v>15.982121840497676</v>
      </c>
      <c r="U3843">
        <v>60.491481253152493</v>
      </c>
      <c r="V3843">
        <v>90.163903115709516</v>
      </c>
      <c r="W3843">
        <v>83.221282575800302</v>
      </c>
      <c r="X3843">
        <v>0.57445496833492149</v>
      </c>
      <c r="Y3843">
        <v>1.1489099366698428</v>
      </c>
      <c r="AA3843">
        <v>10.313119857914325</v>
      </c>
      <c r="AB3843">
        <v>4.0250118582471126</v>
      </c>
      <c r="AC3843">
        <v>-2.5113616782631993</v>
      </c>
      <c r="AD3843">
        <v>28.276309126316242</v>
      </c>
      <c r="AE3843">
        <v>28.159338601089726</v>
      </c>
      <c r="AF3843">
        <v>720</v>
      </c>
      <c r="AG3843">
        <v>1</v>
      </c>
      <c r="AH3843">
        <v>0</v>
      </c>
      <c r="AI3843">
        <v>192</v>
      </c>
      <c r="AJ3843">
        <v>1687</v>
      </c>
      <c r="AK3843">
        <v>378</v>
      </c>
      <c r="AL3843">
        <v>2100</v>
      </c>
      <c r="AM3843">
        <v>0</v>
      </c>
      <c r="AN3843">
        <v>670</v>
      </c>
      <c r="AO3843">
        <v>485</v>
      </c>
      <c r="AP3843">
        <v>216</v>
      </c>
    </row>
    <row r="3844" spans="1:42">
      <c r="A3844">
        <v>15</v>
      </c>
      <c r="B3844">
        <v>335</v>
      </c>
      <c r="C3844">
        <v>2020</v>
      </c>
      <c r="D3844">
        <v>11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9</v>
      </c>
      <c r="M3844">
        <v>99</v>
      </c>
      <c r="N3844">
        <v>99</v>
      </c>
      <c r="O3844">
        <v>99</v>
      </c>
      <c r="P3844">
        <v>99</v>
      </c>
      <c r="Q3844">
        <v>372</v>
      </c>
      <c r="R3844">
        <v>41510</v>
      </c>
      <c r="S3844">
        <v>41510</v>
      </c>
      <c r="T3844">
        <v>16.006865815466149</v>
      </c>
      <c r="U3844">
        <v>60.536497229583247</v>
      </c>
      <c r="V3844">
        <v>89.575701974201053</v>
      </c>
      <c r="W3844">
        <v>82.678372922186895</v>
      </c>
      <c r="X3844">
        <v>0.4938569019513368</v>
      </c>
      <c r="Y3844">
        <v>0.9877138039026736</v>
      </c>
      <c r="AA3844">
        <v>10.467164456704468</v>
      </c>
      <c r="AB3844">
        <v>3.9871396694685246</v>
      </c>
      <c r="AC3844">
        <v>-5.5192855932098519</v>
      </c>
      <c r="AD3844">
        <v>30.581422761831799</v>
      </c>
      <c r="AE3844">
        <v>30.397572994922648</v>
      </c>
      <c r="AF3844">
        <v>877</v>
      </c>
      <c r="AG3844">
        <v>0</v>
      </c>
      <c r="AH3844">
        <v>0</v>
      </c>
      <c r="AI3844">
        <v>272</v>
      </c>
      <c r="AJ3844">
        <v>2262</v>
      </c>
      <c r="AK3844">
        <v>529</v>
      </c>
      <c r="AL3844">
        <v>2378</v>
      </c>
      <c r="AM3844">
        <v>0</v>
      </c>
      <c r="AN3844">
        <v>707</v>
      </c>
      <c r="AO3844">
        <v>619</v>
      </c>
      <c r="AP3844">
        <v>221</v>
      </c>
    </row>
    <row r="3845" spans="1:42">
      <c r="A3845">
        <v>15</v>
      </c>
      <c r="B3845">
        <v>336</v>
      </c>
      <c r="C3845">
        <v>2020</v>
      </c>
      <c r="D3845">
        <v>12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9</v>
      </c>
      <c r="M3845">
        <v>99</v>
      </c>
      <c r="N3845">
        <v>99</v>
      </c>
      <c r="O3845">
        <v>99</v>
      </c>
      <c r="P3845">
        <v>99</v>
      </c>
      <c r="Q3845">
        <v>378</v>
      </c>
      <c r="R3845">
        <v>38118</v>
      </c>
      <c r="S3845">
        <v>38118</v>
      </c>
      <c r="T3845">
        <v>15.979458523532188</v>
      </c>
      <c r="U3845">
        <v>60.521800724067354</v>
      </c>
      <c r="V3845">
        <v>86.709210044398318</v>
      </c>
      <c r="W3845">
        <v>80.032600870979806</v>
      </c>
      <c r="X3845">
        <v>0.71095020725116753</v>
      </c>
      <c r="Y3845">
        <v>1.4219004145023351</v>
      </c>
      <c r="AA3845">
        <v>9.9183576073935527</v>
      </c>
      <c r="AB3845">
        <v>3.8589070796088758</v>
      </c>
      <c r="AC3845">
        <v>-8.011819805780986</v>
      </c>
      <c r="AD3845">
        <v>30.321687667048501</v>
      </c>
      <c r="AE3845">
        <v>30.170807725924686</v>
      </c>
      <c r="AF3845">
        <v>801</v>
      </c>
      <c r="AG3845">
        <v>1</v>
      </c>
      <c r="AH3845">
        <v>0</v>
      </c>
      <c r="AI3845">
        <v>245</v>
      </c>
      <c r="AJ3845">
        <v>1948</v>
      </c>
      <c r="AK3845">
        <v>667</v>
      </c>
      <c r="AL3845">
        <v>2257</v>
      </c>
      <c r="AM3845">
        <v>0</v>
      </c>
      <c r="AN3845">
        <v>592</v>
      </c>
      <c r="AO3845">
        <v>600</v>
      </c>
      <c r="AP3845">
        <v>218</v>
      </c>
    </row>
    <row r="3846" spans="1:42">
      <c r="A3846">
        <v>15</v>
      </c>
      <c r="B3846">
        <v>337</v>
      </c>
      <c r="C3846">
        <v>2019</v>
      </c>
      <c r="D3846">
        <v>1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0</v>
      </c>
      <c r="M3846">
        <v>99</v>
      </c>
      <c r="N3846">
        <v>99</v>
      </c>
      <c r="O3846">
        <v>99</v>
      </c>
      <c r="P3846">
        <v>99</v>
      </c>
      <c r="Q3846">
        <v>479</v>
      </c>
      <c r="R3846">
        <v>39874</v>
      </c>
      <c r="S3846">
        <v>38901</v>
      </c>
      <c r="T3846">
        <v>15.688744545317753</v>
      </c>
      <c r="U3846">
        <v>61.00321328500555</v>
      </c>
      <c r="V3846">
        <v>89.276592137114278</v>
      </c>
      <c r="W3846">
        <v>81.827993110717188</v>
      </c>
      <c r="X3846">
        <v>0.88779655916135813</v>
      </c>
      <c r="Y3846">
        <v>1.7755931183227163</v>
      </c>
      <c r="AA3846">
        <v>8.9562152316574153</v>
      </c>
      <c r="AB3846">
        <v>2.6955897148744112</v>
      </c>
      <c r="AC3846">
        <v>-26.217602730857969</v>
      </c>
      <c r="AD3846">
        <v>28.055584872471407</v>
      </c>
      <c r="AE3846">
        <v>28.335735617006218</v>
      </c>
      <c r="AF3846">
        <v>540</v>
      </c>
      <c r="AG3846">
        <v>0</v>
      </c>
      <c r="AH3846">
        <v>0</v>
      </c>
      <c r="AI3846">
        <v>181</v>
      </c>
      <c r="AJ3846">
        <v>2461</v>
      </c>
      <c r="AK3846">
        <v>938</v>
      </c>
      <c r="AL3846">
        <v>2617</v>
      </c>
      <c r="AM3846">
        <v>8</v>
      </c>
      <c r="AN3846">
        <v>1426</v>
      </c>
      <c r="AO3846">
        <v>545</v>
      </c>
      <c r="AP3846">
        <v>254</v>
      </c>
    </row>
    <row r="3847" spans="1:42">
      <c r="A3847">
        <v>15</v>
      </c>
      <c r="B3847">
        <v>338</v>
      </c>
      <c r="C3847">
        <v>2019</v>
      </c>
      <c r="D3847">
        <v>2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0</v>
      </c>
      <c r="M3847">
        <v>99</v>
      </c>
      <c r="N3847">
        <v>99</v>
      </c>
      <c r="O3847">
        <v>99</v>
      </c>
      <c r="P3847">
        <v>99</v>
      </c>
      <c r="Q3847">
        <v>470</v>
      </c>
      <c r="R3847">
        <v>30815</v>
      </c>
      <c r="S3847">
        <v>29928</v>
      </c>
      <c r="T3847">
        <v>15.656076586078212</v>
      </c>
      <c r="U3847">
        <v>61.087877572841485</v>
      </c>
      <c r="V3847">
        <v>88.761250185710907</v>
      </c>
      <c r="W3847">
        <v>81.215517241379501</v>
      </c>
      <c r="X3847">
        <v>2.6448158364432905</v>
      </c>
      <c r="Y3847">
        <v>5.2896316728865811</v>
      </c>
      <c r="AA3847">
        <v>9.371292929716736</v>
      </c>
      <c r="AB3847">
        <v>2.7206360527254723</v>
      </c>
      <c r="AC3847">
        <v>-29.197765466556007</v>
      </c>
      <c r="AD3847">
        <v>26.409838875557071</v>
      </c>
      <c r="AE3847">
        <v>26.634198300624497</v>
      </c>
      <c r="AF3847">
        <v>420</v>
      </c>
      <c r="AG3847">
        <v>0</v>
      </c>
      <c r="AH3847">
        <v>0</v>
      </c>
      <c r="AI3847">
        <v>141</v>
      </c>
      <c r="AJ3847">
        <v>1868</v>
      </c>
      <c r="AK3847">
        <v>639</v>
      </c>
      <c r="AL3847">
        <v>2075</v>
      </c>
      <c r="AM3847">
        <v>1</v>
      </c>
      <c r="AN3847">
        <v>785</v>
      </c>
      <c r="AO3847">
        <v>311</v>
      </c>
      <c r="AP3847">
        <v>256</v>
      </c>
    </row>
    <row r="3848" spans="1:42">
      <c r="A3848">
        <v>15</v>
      </c>
      <c r="B3848">
        <v>339</v>
      </c>
      <c r="C3848">
        <v>2019</v>
      </c>
      <c r="D3848">
        <v>3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0</v>
      </c>
      <c r="M3848">
        <v>99</v>
      </c>
      <c r="N3848">
        <v>99</v>
      </c>
      <c r="O3848">
        <v>99</v>
      </c>
      <c r="P3848">
        <v>99</v>
      </c>
      <c r="Q3848">
        <v>457</v>
      </c>
      <c r="R3848">
        <v>29728</v>
      </c>
      <c r="S3848">
        <v>28941</v>
      </c>
      <c r="T3848">
        <v>15.76120156081808</v>
      </c>
      <c r="U3848">
        <v>61.313741750457829</v>
      </c>
      <c r="V3848">
        <v>88.714496407174195</v>
      </c>
      <c r="W3848">
        <v>81.202359973739377</v>
      </c>
      <c r="X3848">
        <v>1.1033369214208824</v>
      </c>
      <c r="Y3848">
        <v>2.2066738428417647</v>
      </c>
      <c r="AA3848">
        <v>8.9951235283268733</v>
      </c>
      <c r="AB3848">
        <v>2.7551273691580591</v>
      </c>
      <c r="AC3848">
        <v>-27.671227726272924</v>
      </c>
      <c r="AD3848">
        <v>23.76756903692096</v>
      </c>
      <c r="AE3848">
        <v>24.084772199849706</v>
      </c>
      <c r="AF3848">
        <v>508</v>
      </c>
      <c r="AG3848">
        <v>0</v>
      </c>
      <c r="AH3848">
        <v>0</v>
      </c>
      <c r="AI3848">
        <v>156</v>
      </c>
      <c r="AJ3848">
        <v>2397</v>
      </c>
      <c r="AK3848">
        <v>601</v>
      </c>
      <c r="AL3848">
        <v>2769</v>
      </c>
      <c r="AM3848">
        <v>1</v>
      </c>
      <c r="AN3848">
        <v>646</v>
      </c>
      <c r="AO3848">
        <v>410</v>
      </c>
      <c r="AP3848">
        <v>260</v>
      </c>
    </row>
    <row r="3849" spans="1:42">
      <c r="A3849">
        <v>15</v>
      </c>
      <c r="B3849">
        <v>340</v>
      </c>
      <c r="C3849">
        <v>2019</v>
      </c>
      <c r="D3849">
        <v>4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0</v>
      </c>
      <c r="M3849">
        <v>99</v>
      </c>
      <c r="N3849">
        <v>99</v>
      </c>
      <c r="O3849">
        <v>99</v>
      </c>
      <c r="P3849">
        <v>99</v>
      </c>
      <c r="Q3849">
        <v>442</v>
      </c>
      <c r="R3849">
        <v>33384</v>
      </c>
      <c r="S3849">
        <v>31851</v>
      </c>
      <c r="T3849">
        <v>15.302839683680803</v>
      </c>
      <c r="U3849">
        <v>60.923989827634919</v>
      </c>
      <c r="V3849">
        <v>88.675711490184995</v>
      </c>
      <c r="W3849">
        <v>80.75066716900551</v>
      </c>
      <c r="X3849">
        <v>2.0848310567936745</v>
      </c>
      <c r="Y3849">
        <v>4.1696621135873491</v>
      </c>
      <c r="AA3849">
        <v>8.7443377146855497</v>
      </c>
      <c r="AB3849">
        <v>2.7120269623193205</v>
      </c>
      <c r="AC3849">
        <v>-28.067584944573593</v>
      </c>
      <c r="AD3849">
        <v>25.840209297645401</v>
      </c>
      <c r="AE3849">
        <v>25.53877046443835</v>
      </c>
      <c r="AF3849">
        <v>561</v>
      </c>
      <c r="AG3849">
        <v>2</v>
      </c>
      <c r="AH3849">
        <v>0</v>
      </c>
      <c r="AI3849">
        <v>173</v>
      </c>
      <c r="AJ3849">
        <v>2592</v>
      </c>
      <c r="AK3849">
        <v>670</v>
      </c>
      <c r="AL3849">
        <v>2932</v>
      </c>
      <c r="AM3849">
        <v>0</v>
      </c>
      <c r="AN3849">
        <v>681</v>
      </c>
      <c r="AO3849">
        <v>432</v>
      </c>
      <c r="AP3849">
        <v>253</v>
      </c>
    </row>
    <row r="3850" spans="1:42">
      <c r="A3850">
        <v>15</v>
      </c>
      <c r="B3850">
        <v>341</v>
      </c>
      <c r="C3850">
        <v>2019</v>
      </c>
      <c r="D3850">
        <v>5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0</v>
      </c>
      <c r="M3850">
        <v>99</v>
      </c>
      <c r="N3850">
        <v>99</v>
      </c>
      <c r="O3850">
        <v>99</v>
      </c>
      <c r="P3850">
        <v>99</v>
      </c>
      <c r="Q3850">
        <v>458</v>
      </c>
      <c r="R3850">
        <v>32683</v>
      </c>
      <c r="S3850">
        <v>32328</v>
      </c>
      <c r="T3850">
        <v>15.90404797601199</v>
      </c>
      <c r="U3850">
        <v>61.028272704776015</v>
      </c>
      <c r="V3850">
        <v>87.366680045245744</v>
      </c>
      <c r="W3850">
        <v>80.310279015095645</v>
      </c>
      <c r="X3850">
        <v>1.8694734265520296</v>
      </c>
      <c r="Y3850">
        <v>3.7389468531040593</v>
      </c>
      <c r="AA3850">
        <v>9.0187045697894064</v>
      </c>
      <c r="AB3850">
        <v>2.7572100637563319</v>
      </c>
      <c r="AC3850">
        <v>-27.710760223438403</v>
      </c>
      <c r="AD3850">
        <v>24.520954939003339</v>
      </c>
      <c r="AE3850">
        <v>24.584801173538743</v>
      </c>
      <c r="AF3850">
        <v>589</v>
      </c>
      <c r="AG3850">
        <v>0</v>
      </c>
      <c r="AH3850">
        <v>0</v>
      </c>
      <c r="AI3850">
        <v>172</v>
      </c>
      <c r="AJ3850">
        <v>2694</v>
      </c>
      <c r="AK3850">
        <v>787</v>
      </c>
      <c r="AL3850">
        <v>3278</v>
      </c>
      <c r="AM3850">
        <v>4</v>
      </c>
      <c r="AN3850">
        <v>796</v>
      </c>
      <c r="AO3850">
        <v>464</v>
      </c>
      <c r="AP3850">
        <v>251</v>
      </c>
    </row>
    <row r="3851" spans="1:42">
      <c r="A3851">
        <v>15</v>
      </c>
      <c r="B3851">
        <v>342</v>
      </c>
      <c r="C3851">
        <v>2019</v>
      </c>
      <c r="D3851">
        <v>6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0</v>
      </c>
      <c r="M3851">
        <v>99</v>
      </c>
      <c r="N3851">
        <v>99</v>
      </c>
      <c r="O3851">
        <v>99</v>
      </c>
      <c r="P3851">
        <v>99</v>
      </c>
      <c r="Q3851">
        <v>464</v>
      </c>
      <c r="R3851">
        <v>31737</v>
      </c>
      <c r="S3851">
        <v>31531</v>
      </c>
      <c r="T3851">
        <v>15.858619277184362</v>
      </c>
      <c r="U3851">
        <v>60.727728267419373</v>
      </c>
      <c r="V3851">
        <v>86.937041064987454</v>
      </c>
      <c r="W3851">
        <v>80.072036725762118</v>
      </c>
      <c r="X3851">
        <v>0.91375996470996013</v>
      </c>
      <c r="Y3851">
        <v>1.8275199294199205</v>
      </c>
      <c r="AA3851">
        <v>9.2855468862870012</v>
      </c>
      <c r="AB3851">
        <v>2.7339710907548183</v>
      </c>
      <c r="AC3851">
        <v>-29.596205825246049</v>
      </c>
      <c r="AD3851">
        <v>27.164181659448456</v>
      </c>
      <c r="AE3851">
        <v>27.507931639015862</v>
      </c>
      <c r="AF3851">
        <v>511</v>
      </c>
      <c r="AG3851">
        <v>0</v>
      </c>
      <c r="AH3851">
        <v>0</v>
      </c>
      <c r="AI3851">
        <v>126</v>
      </c>
      <c r="AJ3851">
        <v>2307</v>
      </c>
      <c r="AK3851">
        <v>700</v>
      </c>
      <c r="AL3851">
        <v>3018</v>
      </c>
      <c r="AM3851">
        <v>1</v>
      </c>
      <c r="AN3851">
        <v>804</v>
      </c>
      <c r="AO3851">
        <v>397</v>
      </c>
      <c r="AP3851">
        <v>245</v>
      </c>
    </row>
    <row r="3852" spans="1:42">
      <c r="A3852">
        <v>15</v>
      </c>
      <c r="B3852">
        <v>343</v>
      </c>
      <c r="C3852">
        <v>2019</v>
      </c>
      <c r="D3852">
        <v>7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0</v>
      </c>
      <c r="M3852">
        <v>99</v>
      </c>
      <c r="N3852">
        <v>99</v>
      </c>
      <c r="O3852">
        <v>99</v>
      </c>
      <c r="P3852">
        <v>99</v>
      </c>
      <c r="Q3852">
        <v>480</v>
      </c>
      <c r="R3852">
        <v>38510</v>
      </c>
      <c r="S3852">
        <v>38308</v>
      </c>
      <c r="T3852">
        <v>16.309659828615949</v>
      </c>
      <c r="U3852">
        <v>61.656364205910002</v>
      </c>
      <c r="V3852">
        <v>86.948755488247642</v>
      </c>
      <c r="W3852">
        <v>80.094559360969185</v>
      </c>
      <c r="X3852">
        <v>0.76603479615684222</v>
      </c>
      <c r="Y3852">
        <v>1.5320695923136844</v>
      </c>
      <c r="AA3852">
        <v>9.2480799246382528</v>
      </c>
      <c r="AB3852">
        <v>2.6625615600287018</v>
      </c>
      <c r="AC3852">
        <v>-31.187468549791351</v>
      </c>
      <c r="AD3852">
        <v>27.489078605487819</v>
      </c>
      <c r="AE3852">
        <v>27.778788279088278</v>
      </c>
      <c r="AF3852">
        <v>682</v>
      </c>
      <c r="AG3852">
        <v>1</v>
      </c>
      <c r="AH3852">
        <v>1</v>
      </c>
      <c r="AI3852">
        <v>230</v>
      </c>
      <c r="AJ3852">
        <v>3284</v>
      </c>
      <c r="AK3852">
        <v>860</v>
      </c>
      <c r="AL3852">
        <v>4471</v>
      </c>
      <c r="AM3852">
        <v>2</v>
      </c>
      <c r="AN3852">
        <v>923</v>
      </c>
      <c r="AO3852">
        <v>510</v>
      </c>
      <c r="AP3852">
        <v>260</v>
      </c>
    </row>
    <row r="3853" spans="1:42">
      <c r="A3853">
        <v>15</v>
      </c>
      <c r="B3853">
        <v>344</v>
      </c>
      <c r="C3853">
        <v>2019</v>
      </c>
      <c r="D3853">
        <v>8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0</v>
      </c>
      <c r="M3853">
        <v>99</v>
      </c>
      <c r="N3853">
        <v>99</v>
      </c>
      <c r="O3853">
        <v>99</v>
      </c>
      <c r="P3853">
        <v>99</v>
      </c>
      <c r="Q3853">
        <v>531</v>
      </c>
      <c r="R3853">
        <v>37665</v>
      </c>
      <c r="S3853">
        <v>37154</v>
      </c>
      <c r="T3853">
        <v>16.129616354705956</v>
      </c>
      <c r="U3853">
        <v>61.585132152661885</v>
      </c>
      <c r="V3853">
        <v>87.13779244841443</v>
      </c>
      <c r="W3853">
        <v>80.043795822791495</v>
      </c>
      <c r="X3853">
        <v>1.6646754281162885</v>
      </c>
      <c r="Y3853">
        <v>3.3293508562325771</v>
      </c>
      <c r="AA3853">
        <v>9.5834403770521632</v>
      </c>
      <c r="AB3853">
        <v>2.7533066096964554</v>
      </c>
      <c r="AC3853">
        <v>-30.83711639656963</v>
      </c>
      <c r="AD3853">
        <v>28.907922912205567</v>
      </c>
      <c r="AE3853">
        <v>29.133604422319848</v>
      </c>
      <c r="AF3853">
        <v>551</v>
      </c>
      <c r="AG3853">
        <v>0</v>
      </c>
      <c r="AH3853">
        <v>0</v>
      </c>
      <c r="AI3853">
        <v>218</v>
      </c>
      <c r="AJ3853">
        <v>3021</v>
      </c>
      <c r="AK3853">
        <v>577</v>
      </c>
      <c r="AL3853">
        <v>6441</v>
      </c>
      <c r="AM3853">
        <v>2</v>
      </c>
      <c r="AN3853">
        <v>973</v>
      </c>
      <c r="AO3853">
        <v>360</v>
      </c>
      <c r="AP3853">
        <v>263</v>
      </c>
    </row>
    <row r="3854" spans="1:42">
      <c r="A3854">
        <v>15</v>
      </c>
      <c r="B3854">
        <v>345</v>
      </c>
      <c r="C3854">
        <v>2019</v>
      </c>
      <c r="D3854">
        <v>9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0</v>
      </c>
      <c r="M3854">
        <v>99</v>
      </c>
      <c r="N3854">
        <v>99</v>
      </c>
      <c r="O3854">
        <v>99</v>
      </c>
      <c r="P3854">
        <v>99</v>
      </c>
      <c r="Q3854">
        <v>651</v>
      </c>
      <c r="R3854">
        <v>37349</v>
      </c>
      <c r="S3854">
        <v>37145</v>
      </c>
      <c r="T3854">
        <v>16.220461056520922</v>
      </c>
      <c r="U3854">
        <v>61.496298290483246</v>
      </c>
      <c r="V3854">
        <v>87.65514957269022</v>
      </c>
      <c r="W3854">
        <v>80.730419706555068</v>
      </c>
      <c r="X3854">
        <v>1.5770167875980614</v>
      </c>
      <c r="Y3854">
        <v>3.1540335751961228</v>
      </c>
      <c r="AA3854">
        <v>9.6338433580706067</v>
      </c>
      <c r="AB3854">
        <v>2.8040974433493844</v>
      </c>
      <c r="AC3854">
        <v>-33.455579116174775</v>
      </c>
      <c r="AD3854">
        <v>30.734099717748904</v>
      </c>
      <c r="AE3854">
        <v>31.180919305015713</v>
      </c>
      <c r="AF3854">
        <v>606</v>
      </c>
      <c r="AG3854">
        <v>2</v>
      </c>
      <c r="AH3854">
        <v>0</v>
      </c>
      <c r="AI3854">
        <v>205</v>
      </c>
      <c r="AJ3854">
        <v>3040</v>
      </c>
      <c r="AK3854">
        <v>790</v>
      </c>
      <c r="AL3854">
        <v>6365</v>
      </c>
      <c r="AM3854">
        <v>5</v>
      </c>
      <c r="AN3854">
        <v>951</v>
      </c>
      <c r="AO3854">
        <v>432</v>
      </c>
      <c r="AP3854">
        <v>288</v>
      </c>
    </row>
    <row r="3855" spans="1:42">
      <c r="A3855">
        <v>15</v>
      </c>
      <c r="B3855">
        <v>346</v>
      </c>
      <c r="C3855">
        <v>2019</v>
      </c>
      <c r="D3855">
        <v>10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0</v>
      </c>
      <c r="M3855">
        <v>99</v>
      </c>
      <c r="N3855">
        <v>99</v>
      </c>
      <c r="O3855">
        <v>99</v>
      </c>
      <c r="P3855">
        <v>99</v>
      </c>
      <c r="Q3855">
        <v>670</v>
      </c>
      <c r="R3855">
        <v>41248</v>
      </c>
      <c r="S3855">
        <v>40316</v>
      </c>
      <c r="T3855">
        <v>15.95708882854926</v>
      </c>
      <c r="U3855">
        <v>61.439180474253398</v>
      </c>
      <c r="V3855">
        <v>89.367683544849726</v>
      </c>
      <c r="W3855">
        <v>81.86046830042639</v>
      </c>
      <c r="X3855">
        <v>1.2267261442979052</v>
      </c>
      <c r="Y3855">
        <v>2.4534522885958103</v>
      </c>
      <c r="AA3855">
        <v>10.23755303798783</v>
      </c>
      <c r="AB3855">
        <v>2.7251473321663751</v>
      </c>
      <c r="AC3855">
        <v>-33.236479358208179</v>
      </c>
      <c r="AD3855">
        <v>28.687276141461204</v>
      </c>
      <c r="AE3855">
        <v>28.825238782866901</v>
      </c>
      <c r="AF3855">
        <v>708</v>
      </c>
      <c r="AG3855">
        <v>1</v>
      </c>
      <c r="AH3855">
        <v>0</v>
      </c>
      <c r="AI3855">
        <v>268</v>
      </c>
      <c r="AJ3855">
        <v>2823.5</v>
      </c>
      <c r="AK3855">
        <v>815</v>
      </c>
      <c r="AL3855">
        <v>4724.5</v>
      </c>
      <c r="AM3855">
        <v>3</v>
      </c>
      <c r="AN3855">
        <v>1003</v>
      </c>
      <c r="AO3855">
        <v>498</v>
      </c>
      <c r="AP3855">
        <v>304</v>
      </c>
    </row>
    <row r="3856" spans="1:42">
      <c r="A3856">
        <v>15</v>
      </c>
      <c r="B3856">
        <v>347</v>
      </c>
      <c r="C3856">
        <v>2019</v>
      </c>
      <c r="D3856">
        <v>11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0</v>
      </c>
      <c r="M3856">
        <v>99</v>
      </c>
      <c r="N3856">
        <v>99</v>
      </c>
      <c r="O3856">
        <v>99</v>
      </c>
      <c r="P3856">
        <v>99</v>
      </c>
      <c r="Q3856">
        <v>595</v>
      </c>
      <c r="R3856">
        <v>40339</v>
      </c>
      <c r="S3856">
        <v>39366</v>
      </c>
      <c r="T3856">
        <v>15.883363494385089</v>
      </c>
      <c r="U3856">
        <v>61.32411217802165</v>
      </c>
      <c r="V3856">
        <v>89.308548070889458</v>
      </c>
      <c r="W3856">
        <v>81.756458619113104</v>
      </c>
      <c r="X3856">
        <v>1.1056297875505094</v>
      </c>
      <c r="Y3856">
        <v>2.2112595751010189</v>
      </c>
      <c r="AA3856">
        <v>9.990223435126623</v>
      </c>
      <c r="AB3856">
        <v>2.7361287926966815</v>
      </c>
      <c r="AC3856">
        <v>-33.278293962214406</v>
      </c>
      <c r="AD3856">
        <v>29.254902529589224</v>
      </c>
      <c r="AE3856">
        <v>29.167270155991392</v>
      </c>
      <c r="AF3856">
        <v>674</v>
      </c>
      <c r="AG3856">
        <v>4</v>
      </c>
      <c r="AH3856">
        <v>0</v>
      </c>
      <c r="AI3856">
        <v>254</v>
      </c>
      <c r="AJ3856">
        <v>2884</v>
      </c>
      <c r="AK3856">
        <v>816</v>
      </c>
      <c r="AL3856">
        <v>4134</v>
      </c>
      <c r="AM3856">
        <v>3</v>
      </c>
      <c r="AN3856">
        <v>931</v>
      </c>
      <c r="AO3856">
        <v>516</v>
      </c>
      <c r="AP3856">
        <v>304</v>
      </c>
    </row>
    <row r="3857" spans="1:42">
      <c r="A3857">
        <v>15</v>
      </c>
      <c r="B3857">
        <v>348</v>
      </c>
      <c r="C3857">
        <v>2019</v>
      </c>
      <c r="D3857">
        <v>12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0</v>
      </c>
      <c r="M3857">
        <v>99</v>
      </c>
      <c r="N3857">
        <v>99</v>
      </c>
      <c r="O3857">
        <v>99</v>
      </c>
      <c r="P3857">
        <v>99</v>
      </c>
      <c r="Q3857">
        <v>514</v>
      </c>
      <c r="R3857">
        <v>36554</v>
      </c>
      <c r="S3857">
        <v>35931</v>
      </c>
      <c r="T3857">
        <v>16.124610165782126</v>
      </c>
      <c r="U3857">
        <v>61.692883582421864</v>
      </c>
      <c r="V3857">
        <v>85.897173868791185</v>
      </c>
      <c r="W3857">
        <v>78.849408310372297</v>
      </c>
      <c r="X3857">
        <v>1.4362313289927235</v>
      </c>
      <c r="Y3857">
        <v>2.8724626579854471</v>
      </c>
      <c r="AA3857">
        <v>10.270354003480811</v>
      </c>
      <c r="AB3857">
        <v>2.6991184358913234</v>
      </c>
      <c r="AC3857">
        <v>-31.525936345125722</v>
      </c>
      <c r="AD3857">
        <v>29.671417903178675</v>
      </c>
      <c r="AE3857">
        <v>29.97469318638284</v>
      </c>
      <c r="AF3857">
        <v>674</v>
      </c>
      <c r="AG3857">
        <v>2</v>
      </c>
      <c r="AH3857">
        <v>0</v>
      </c>
      <c r="AI3857">
        <v>235</v>
      </c>
      <c r="AJ3857">
        <v>2909</v>
      </c>
      <c r="AK3857">
        <v>849</v>
      </c>
      <c r="AL3857">
        <v>4302</v>
      </c>
      <c r="AM3857">
        <v>0</v>
      </c>
      <c r="AN3857">
        <v>936</v>
      </c>
      <c r="AO3857">
        <v>419</v>
      </c>
      <c r="AP3857">
        <v>265</v>
      </c>
    </row>
    <row r="3858" spans="1:42">
      <c r="A3858">
        <v>15</v>
      </c>
      <c r="B3858">
        <v>349</v>
      </c>
      <c r="C3858">
        <v>2019</v>
      </c>
      <c r="D3858">
        <v>1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1</v>
      </c>
      <c r="M3858">
        <v>99</v>
      </c>
      <c r="N3858">
        <v>99</v>
      </c>
      <c r="O3858">
        <v>99</v>
      </c>
      <c r="P3858">
        <v>99</v>
      </c>
      <c r="Q3858">
        <v>222</v>
      </c>
      <c r="R3858">
        <v>15509</v>
      </c>
      <c r="S3858">
        <v>15501</v>
      </c>
      <c r="T3858">
        <v>15.963311625507769</v>
      </c>
      <c r="U3858">
        <v>60.674408102703055</v>
      </c>
      <c r="V3858">
        <v>88.4763573426184</v>
      </c>
      <c r="W3858">
        <v>81.647033739758896</v>
      </c>
      <c r="X3858">
        <v>0.69636984976465277</v>
      </c>
      <c r="Y3858">
        <v>1.3927396995293055</v>
      </c>
      <c r="AA3858">
        <v>8.6203868551064886</v>
      </c>
      <c r="AB3858">
        <v>2.6219773740933143</v>
      </c>
      <c r="AC3858">
        <v>-26.808767354312927</v>
      </c>
      <c r="AD3858">
        <v>10.912225153913813</v>
      </c>
      <c r="AE3858">
        <v>11.266057249796139</v>
      </c>
      <c r="AF3858">
        <v>203</v>
      </c>
      <c r="AG3858">
        <v>1</v>
      </c>
      <c r="AH3858">
        <v>0</v>
      </c>
      <c r="AI3858">
        <v>102</v>
      </c>
      <c r="AJ3858">
        <v>782</v>
      </c>
      <c r="AK3858">
        <v>206</v>
      </c>
      <c r="AL3858">
        <v>1031</v>
      </c>
      <c r="AM3858">
        <v>3</v>
      </c>
      <c r="AN3858">
        <v>632</v>
      </c>
      <c r="AO3858">
        <v>302</v>
      </c>
      <c r="AP3858">
        <v>94</v>
      </c>
    </row>
    <row r="3859" spans="1:42">
      <c r="A3859">
        <v>15</v>
      </c>
      <c r="B3859">
        <v>350</v>
      </c>
      <c r="C3859">
        <v>2019</v>
      </c>
      <c r="D3859">
        <v>2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1</v>
      </c>
      <c r="M3859">
        <v>99</v>
      </c>
      <c r="N3859">
        <v>99</v>
      </c>
      <c r="O3859">
        <v>99</v>
      </c>
      <c r="P3859">
        <v>99</v>
      </c>
      <c r="Q3859">
        <v>221</v>
      </c>
      <c r="R3859">
        <v>14214</v>
      </c>
      <c r="S3859">
        <v>14198</v>
      </c>
      <c r="T3859">
        <v>16.044814971155201</v>
      </c>
      <c r="U3859">
        <v>60.894844344273842</v>
      </c>
      <c r="V3859">
        <v>87.911371705260379</v>
      </c>
      <c r="W3859">
        <v>81.107296802366619</v>
      </c>
      <c r="X3859">
        <v>4.9247221049669318E-2</v>
      </c>
      <c r="Y3859">
        <v>9.8494442099338636E-2</v>
      </c>
      <c r="AA3859">
        <v>8.899709576335793</v>
      </c>
      <c r="AB3859">
        <v>2.5790775986299219</v>
      </c>
      <c r="AC3859">
        <v>-29.500999393063047</v>
      </c>
      <c r="AD3859">
        <v>12.182036338704147</v>
      </c>
      <c r="AE3859">
        <v>12.618566423413609</v>
      </c>
      <c r="AF3859">
        <v>200</v>
      </c>
      <c r="AG3859">
        <v>0</v>
      </c>
      <c r="AH3859">
        <v>0</v>
      </c>
      <c r="AI3859">
        <v>77</v>
      </c>
      <c r="AJ3859">
        <v>1022</v>
      </c>
      <c r="AK3859">
        <v>426</v>
      </c>
      <c r="AL3859">
        <v>947</v>
      </c>
      <c r="AM3859">
        <v>0</v>
      </c>
      <c r="AN3859">
        <v>474</v>
      </c>
      <c r="AO3859">
        <v>232</v>
      </c>
      <c r="AP3859">
        <v>99</v>
      </c>
    </row>
    <row r="3860" spans="1:42">
      <c r="A3860">
        <v>15</v>
      </c>
      <c r="B3860">
        <v>351</v>
      </c>
      <c r="C3860">
        <v>2019</v>
      </c>
      <c r="D3860">
        <v>3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1</v>
      </c>
      <c r="M3860">
        <v>99</v>
      </c>
      <c r="N3860">
        <v>99</v>
      </c>
      <c r="O3860">
        <v>99</v>
      </c>
      <c r="P3860">
        <v>99</v>
      </c>
      <c r="Q3860">
        <v>238</v>
      </c>
      <c r="R3860">
        <v>15801</v>
      </c>
      <c r="S3860">
        <v>15792</v>
      </c>
      <c r="T3860">
        <v>16.142965635086387</v>
      </c>
      <c r="U3860">
        <v>61.088462512664655</v>
      </c>
      <c r="V3860">
        <v>87.908149936168499</v>
      </c>
      <c r="W3860">
        <v>81.120383738601703</v>
      </c>
      <c r="X3860">
        <v>0</v>
      </c>
      <c r="Y3860">
        <v>0</v>
      </c>
      <c r="AA3860">
        <v>8.1859389525345527</v>
      </c>
      <c r="AB3860">
        <v>2.5606055389897242</v>
      </c>
      <c r="AC3860">
        <v>-28.468207344274145</v>
      </c>
      <c r="AD3860">
        <v>12.63291705975471</v>
      </c>
      <c r="AE3860">
        <v>13.128874298575839</v>
      </c>
      <c r="AF3860">
        <v>208</v>
      </c>
      <c r="AG3860">
        <v>0</v>
      </c>
      <c r="AH3860">
        <v>0</v>
      </c>
      <c r="AI3860">
        <v>84</v>
      </c>
      <c r="AJ3860">
        <v>1044</v>
      </c>
      <c r="AK3860">
        <v>377</v>
      </c>
      <c r="AL3860">
        <v>970</v>
      </c>
      <c r="AM3860">
        <v>0</v>
      </c>
      <c r="AN3860">
        <v>450</v>
      </c>
      <c r="AO3860">
        <v>253</v>
      </c>
      <c r="AP3860">
        <v>104</v>
      </c>
    </row>
    <row r="3861" spans="1:42">
      <c r="A3861">
        <v>15</v>
      </c>
      <c r="B3861">
        <v>352</v>
      </c>
      <c r="C3861">
        <v>2019</v>
      </c>
      <c r="D3861">
        <v>4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1</v>
      </c>
      <c r="M3861">
        <v>99</v>
      </c>
      <c r="N3861">
        <v>99</v>
      </c>
      <c r="O3861">
        <v>99</v>
      </c>
      <c r="P3861">
        <v>99</v>
      </c>
      <c r="Q3861">
        <v>209</v>
      </c>
      <c r="R3861">
        <v>15193</v>
      </c>
      <c r="S3861">
        <v>15162</v>
      </c>
      <c r="T3861">
        <v>16.043967616665572</v>
      </c>
      <c r="U3861">
        <v>60.960823110407603</v>
      </c>
      <c r="V3861">
        <v>87.761636228336556</v>
      </c>
      <c r="W3861">
        <v>80.948740271731751</v>
      </c>
      <c r="X3861">
        <v>0</v>
      </c>
      <c r="Y3861">
        <v>0</v>
      </c>
      <c r="AA3861">
        <v>8.1761465358979066</v>
      </c>
      <c r="AB3861">
        <v>2.6476293603692649</v>
      </c>
      <c r="AC3861">
        <v>-34.277114782980533</v>
      </c>
      <c r="AD3861">
        <v>11.759834048020805</v>
      </c>
      <c r="AE3861">
        <v>12.187015976512342</v>
      </c>
      <c r="AF3861">
        <v>186</v>
      </c>
      <c r="AG3861">
        <v>0</v>
      </c>
      <c r="AH3861">
        <v>0</v>
      </c>
      <c r="AI3861">
        <v>71</v>
      </c>
      <c r="AJ3861">
        <v>946</v>
      </c>
      <c r="AK3861">
        <v>303</v>
      </c>
      <c r="AL3861">
        <v>1034</v>
      </c>
      <c r="AM3861">
        <v>0</v>
      </c>
      <c r="AN3861">
        <v>430</v>
      </c>
      <c r="AO3861">
        <v>259</v>
      </c>
      <c r="AP3861">
        <v>100</v>
      </c>
    </row>
    <row r="3862" spans="1:42">
      <c r="A3862">
        <v>15</v>
      </c>
      <c r="B3862">
        <v>353</v>
      </c>
      <c r="C3862">
        <v>2019</v>
      </c>
      <c r="D3862">
        <v>5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1</v>
      </c>
      <c r="M3862">
        <v>99</v>
      </c>
      <c r="N3862">
        <v>99</v>
      </c>
      <c r="O3862">
        <v>99</v>
      </c>
      <c r="P3862">
        <v>99</v>
      </c>
      <c r="Q3862">
        <v>219</v>
      </c>
      <c r="R3862">
        <v>15297</v>
      </c>
      <c r="S3862">
        <v>15291</v>
      </c>
      <c r="T3862">
        <v>15.931947440674636</v>
      </c>
      <c r="U3862">
        <v>60.618206788306843</v>
      </c>
      <c r="V3862">
        <v>88.329158988784357</v>
      </c>
      <c r="W3862">
        <v>81.514426786999124</v>
      </c>
      <c r="X3862">
        <v>0</v>
      </c>
      <c r="Y3862">
        <v>0</v>
      </c>
      <c r="AA3862">
        <v>8.1170524783224671</v>
      </c>
      <c r="AB3862">
        <v>2.5689763988333647</v>
      </c>
      <c r="AC3862">
        <v>-29.208083670638914</v>
      </c>
      <c r="AD3862">
        <v>11.47682427261678</v>
      </c>
      <c r="AE3862">
        <v>11.802855641679493</v>
      </c>
      <c r="AF3862">
        <v>196</v>
      </c>
      <c r="AG3862">
        <v>0</v>
      </c>
      <c r="AH3862">
        <v>0</v>
      </c>
      <c r="AI3862">
        <v>92</v>
      </c>
      <c r="AJ3862">
        <v>903</v>
      </c>
      <c r="AK3862">
        <v>347</v>
      </c>
      <c r="AL3862">
        <v>1007</v>
      </c>
      <c r="AM3862">
        <v>1</v>
      </c>
      <c r="AN3862">
        <v>455</v>
      </c>
      <c r="AO3862">
        <v>263</v>
      </c>
      <c r="AP3862">
        <v>103</v>
      </c>
    </row>
    <row r="3863" spans="1:42">
      <c r="A3863">
        <v>15</v>
      </c>
      <c r="B3863">
        <v>354</v>
      </c>
      <c r="C3863">
        <v>2019</v>
      </c>
      <c r="D3863">
        <v>6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1</v>
      </c>
      <c r="M3863">
        <v>99</v>
      </c>
      <c r="N3863">
        <v>99</v>
      </c>
      <c r="O3863">
        <v>99</v>
      </c>
      <c r="P3863">
        <v>99</v>
      </c>
      <c r="Q3863">
        <v>218</v>
      </c>
      <c r="R3863">
        <v>12992</v>
      </c>
      <c r="S3863">
        <v>12989</v>
      </c>
      <c r="T3863">
        <v>15.917949507389162</v>
      </c>
      <c r="U3863">
        <v>60.62891677573333</v>
      </c>
      <c r="V3863">
        <v>87.570547860023453</v>
      </c>
      <c r="W3863">
        <v>80.820163215027947</v>
      </c>
      <c r="X3863">
        <v>7.6970443349753696E-3</v>
      </c>
      <c r="Y3863">
        <v>1.5394088669950739E-2</v>
      </c>
      <c r="AA3863">
        <v>8.2269995839133063</v>
      </c>
      <c r="AB3863">
        <v>2.639668178273018</v>
      </c>
      <c r="AC3863">
        <v>-26.562680116018186</v>
      </c>
      <c r="AD3863">
        <v>11.120050670181625</v>
      </c>
      <c r="AE3863">
        <v>11.437596107740983</v>
      </c>
      <c r="AF3863">
        <v>176</v>
      </c>
      <c r="AG3863">
        <v>0</v>
      </c>
      <c r="AH3863">
        <v>0</v>
      </c>
      <c r="AI3863">
        <v>64</v>
      </c>
      <c r="AJ3863">
        <v>582</v>
      </c>
      <c r="AK3863">
        <v>296</v>
      </c>
      <c r="AL3863">
        <v>707</v>
      </c>
      <c r="AM3863">
        <v>1</v>
      </c>
      <c r="AN3863">
        <v>367</v>
      </c>
      <c r="AO3863">
        <v>150</v>
      </c>
      <c r="AP3863">
        <v>98</v>
      </c>
    </row>
    <row r="3864" spans="1:42">
      <c r="A3864">
        <v>15</v>
      </c>
      <c r="B3864">
        <v>355</v>
      </c>
      <c r="C3864">
        <v>2019</v>
      </c>
      <c r="D3864">
        <v>7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1</v>
      </c>
      <c r="M3864">
        <v>99</v>
      </c>
      <c r="N3864">
        <v>99</v>
      </c>
      <c r="O3864">
        <v>99</v>
      </c>
      <c r="P3864">
        <v>99</v>
      </c>
      <c r="Q3864">
        <v>236</v>
      </c>
      <c r="R3864">
        <v>13903</v>
      </c>
      <c r="S3864">
        <v>13897</v>
      </c>
      <c r="T3864">
        <v>16.306049054160976</v>
      </c>
      <c r="U3864">
        <v>61.372382528603289</v>
      </c>
      <c r="V3864">
        <v>87.088688634872796</v>
      </c>
      <c r="W3864">
        <v>80.366964092969738</v>
      </c>
      <c r="X3864">
        <v>0</v>
      </c>
      <c r="Y3864">
        <v>0</v>
      </c>
      <c r="AA3864">
        <v>8.3970005439155546</v>
      </c>
      <c r="AB3864">
        <v>2.6499489217602346</v>
      </c>
      <c r="AC3864">
        <v>-35.006292950302885</v>
      </c>
      <c r="AD3864">
        <v>9.924192673386063</v>
      </c>
      <c r="AE3864">
        <v>10.11158933016217</v>
      </c>
      <c r="AF3864">
        <v>187</v>
      </c>
      <c r="AG3864">
        <v>0</v>
      </c>
      <c r="AH3864">
        <v>0</v>
      </c>
      <c r="AI3864">
        <v>79</v>
      </c>
      <c r="AJ3864">
        <v>755</v>
      </c>
      <c r="AK3864">
        <v>274</v>
      </c>
      <c r="AL3864">
        <v>1453</v>
      </c>
      <c r="AM3864">
        <v>0</v>
      </c>
      <c r="AN3864">
        <v>358</v>
      </c>
      <c r="AO3864">
        <v>141</v>
      </c>
      <c r="AP3864">
        <v>110</v>
      </c>
    </row>
    <row r="3865" spans="1:42">
      <c r="A3865">
        <v>15</v>
      </c>
      <c r="B3865">
        <v>356</v>
      </c>
      <c r="C3865">
        <v>2019</v>
      </c>
      <c r="D3865">
        <v>8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1</v>
      </c>
      <c r="M3865">
        <v>99</v>
      </c>
      <c r="N3865">
        <v>99</v>
      </c>
      <c r="O3865">
        <v>99</v>
      </c>
      <c r="P3865">
        <v>99</v>
      </c>
      <c r="Q3865">
        <v>209</v>
      </c>
      <c r="R3865">
        <v>14295</v>
      </c>
      <c r="S3865">
        <v>14285</v>
      </c>
      <c r="T3865">
        <v>16.337530605106679</v>
      </c>
      <c r="U3865">
        <v>61.45180259012951</v>
      </c>
      <c r="V3865">
        <v>86.628535110395745</v>
      </c>
      <c r="W3865">
        <v>79.934350717536006</v>
      </c>
      <c r="X3865">
        <v>0</v>
      </c>
      <c r="Y3865">
        <v>0</v>
      </c>
      <c r="AA3865">
        <v>8.5948732963056376</v>
      </c>
      <c r="AB3865">
        <v>2.6130721446476559</v>
      </c>
      <c r="AC3865">
        <v>-34.41145702487885</v>
      </c>
      <c r="AD3865">
        <v>10.971425939996781</v>
      </c>
      <c r="AE3865">
        <v>11.185996090132312</v>
      </c>
      <c r="AF3865">
        <v>181</v>
      </c>
      <c r="AG3865">
        <v>0</v>
      </c>
      <c r="AH3865">
        <v>11</v>
      </c>
      <c r="AI3865">
        <v>114</v>
      </c>
      <c r="AJ3865">
        <v>736</v>
      </c>
      <c r="AK3865">
        <v>275</v>
      </c>
      <c r="AL3865">
        <v>1555</v>
      </c>
      <c r="AM3865">
        <v>1</v>
      </c>
      <c r="AN3865">
        <v>467</v>
      </c>
      <c r="AO3865">
        <v>125</v>
      </c>
      <c r="AP3865">
        <v>98</v>
      </c>
    </row>
    <row r="3866" spans="1:42">
      <c r="A3866">
        <v>15</v>
      </c>
      <c r="B3866">
        <v>357</v>
      </c>
      <c r="C3866">
        <v>2019</v>
      </c>
      <c r="D3866">
        <v>9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1</v>
      </c>
      <c r="M3866">
        <v>99</v>
      </c>
      <c r="N3866">
        <v>99</v>
      </c>
      <c r="O3866">
        <v>99</v>
      </c>
      <c r="P3866">
        <v>99</v>
      </c>
      <c r="Q3866">
        <v>191</v>
      </c>
      <c r="R3866">
        <v>11866</v>
      </c>
      <c r="S3866">
        <v>11855</v>
      </c>
      <c r="T3866">
        <v>16.36760492162481</v>
      </c>
      <c r="U3866">
        <v>61.535385913116841</v>
      </c>
      <c r="V3866">
        <v>87.3720511434435</v>
      </c>
      <c r="W3866">
        <v>80.61173344580375</v>
      </c>
      <c r="X3866">
        <v>3.3709758975223318E-2</v>
      </c>
      <c r="Y3866">
        <v>6.7419517950446636E-2</v>
      </c>
      <c r="AA3866">
        <v>8.620385918554982</v>
      </c>
      <c r="AB3866">
        <v>2.5770440632064098</v>
      </c>
      <c r="AC3866">
        <v>-37.889620187937936</v>
      </c>
      <c r="AD3866">
        <v>9.7644067378191775</v>
      </c>
      <c r="AE3866">
        <v>9.9369055248805527</v>
      </c>
      <c r="AF3866">
        <v>121</v>
      </c>
      <c r="AG3866">
        <v>0</v>
      </c>
      <c r="AH3866">
        <v>0</v>
      </c>
      <c r="AI3866">
        <v>82</v>
      </c>
      <c r="AJ3866">
        <v>759</v>
      </c>
      <c r="AK3866">
        <v>387</v>
      </c>
      <c r="AL3866">
        <v>1607</v>
      </c>
      <c r="AM3866">
        <v>1</v>
      </c>
      <c r="AN3866">
        <v>320</v>
      </c>
      <c r="AO3866">
        <v>130</v>
      </c>
      <c r="AP3866">
        <v>90</v>
      </c>
    </row>
    <row r="3867" spans="1:42">
      <c r="A3867">
        <v>15</v>
      </c>
      <c r="B3867">
        <v>358</v>
      </c>
      <c r="C3867">
        <v>2019</v>
      </c>
      <c r="D3867">
        <v>10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1</v>
      </c>
      <c r="M3867">
        <v>99</v>
      </c>
      <c r="N3867">
        <v>99</v>
      </c>
      <c r="O3867">
        <v>99</v>
      </c>
      <c r="P3867">
        <v>99</v>
      </c>
      <c r="Q3867">
        <v>235</v>
      </c>
      <c r="R3867">
        <v>16467</v>
      </c>
      <c r="S3867">
        <v>16452</v>
      </c>
      <c r="T3867">
        <v>16.331390052832941</v>
      </c>
      <c r="U3867">
        <v>61.460126428397743</v>
      </c>
      <c r="V3867">
        <v>87.28430637312799</v>
      </c>
      <c r="W3867">
        <v>80.531746900073244</v>
      </c>
      <c r="X3867">
        <v>5.4654764073601751E-2</v>
      </c>
      <c r="Y3867">
        <v>0.1093095281472035</v>
      </c>
      <c r="AA3867">
        <v>9.8068973250582747</v>
      </c>
      <c r="AB3867">
        <v>2.5960147660898008</v>
      </c>
      <c r="AC3867">
        <v>-33.998749544836301</v>
      </c>
      <c r="AD3867">
        <v>11.452515909169939</v>
      </c>
      <c r="AE3867">
        <v>11.571963977317596</v>
      </c>
      <c r="AF3867">
        <v>260</v>
      </c>
      <c r="AG3867">
        <v>0</v>
      </c>
      <c r="AH3867">
        <v>0</v>
      </c>
      <c r="AI3867">
        <v>135</v>
      </c>
      <c r="AJ3867">
        <v>907</v>
      </c>
      <c r="AK3867">
        <v>443</v>
      </c>
      <c r="AL3867">
        <v>2240</v>
      </c>
      <c r="AM3867">
        <v>1</v>
      </c>
      <c r="AN3867">
        <v>443</v>
      </c>
      <c r="AO3867">
        <v>193</v>
      </c>
      <c r="AP3867">
        <v>109</v>
      </c>
    </row>
    <row r="3868" spans="1:42">
      <c r="A3868">
        <v>15</v>
      </c>
      <c r="B3868">
        <v>359</v>
      </c>
      <c r="C3868">
        <v>2019</v>
      </c>
      <c r="D3868">
        <v>11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1</v>
      </c>
      <c r="M3868">
        <v>99</v>
      </c>
      <c r="N3868">
        <v>99</v>
      </c>
      <c r="O3868">
        <v>99</v>
      </c>
      <c r="P3868">
        <v>99</v>
      </c>
      <c r="Q3868">
        <v>220</v>
      </c>
      <c r="R3868">
        <v>12819</v>
      </c>
      <c r="S3868">
        <v>12802</v>
      </c>
      <c r="T3868">
        <v>16.237928075512912</v>
      </c>
      <c r="U3868">
        <v>61.130135916263086</v>
      </c>
      <c r="V3868">
        <v>89.56541696914519</v>
      </c>
      <c r="W3868">
        <v>82.625777222308983</v>
      </c>
      <c r="X3868">
        <v>7.8009205086200179E-3</v>
      </c>
      <c r="Y3868">
        <v>1.5601841017240036E-2</v>
      </c>
      <c r="AA3868">
        <v>9.1740766997544672</v>
      </c>
      <c r="AB3868">
        <v>2.5826623447570398</v>
      </c>
      <c r="AC3868">
        <v>-34.547840771570634</v>
      </c>
      <c r="AD3868">
        <v>9.2966755627755866</v>
      </c>
      <c r="AE3868">
        <v>9.5861849877670018</v>
      </c>
      <c r="AF3868">
        <v>175</v>
      </c>
      <c r="AG3868">
        <v>0</v>
      </c>
      <c r="AH3868">
        <v>0</v>
      </c>
      <c r="AI3868">
        <v>89</v>
      </c>
      <c r="AJ3868">
        <v>511</v>
      </c>
      <c r="AK3868">
        <v>254</v>
      </c>
      <c r="AL3868">
        <v>1058</v>
      </c>
      <c r="AM3868">
        <v>0</v>
      </c>
      <c r="AN3868">
        <v>285</v>
      </c>
      <c r="AO3868">
        <v>193</v>
      </c>
      <c r="AP3868">
        <v>108</v>
      </c>
    </row>
    <row r="3869" spans="1:42">
      <c r="A3869">
        <v>15</v>
      </c>
      <c r="B3869">
        <v>360</v>
      </c>
      <c r="C3869">
        <v>2019</v>
      </c>
      <c r="D3869">
        <v>12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1</v>
      </c>
      <c r="M3869">
        <v>99</v>
      </c>
      <c r="N3869">
        <v>99</v>
      </c>
      <c r="O3869">
        <v>99</v>
      </c>
      <c r="P3869">
        <v>99</v>
      </c>
      <c r="Q3869">
        <v>208</v>
      </c>
      <c r="R3869">
        <v>12766</v>
      </c>
      <c r="S3869">
        <v>12758</v>
      </c>
      <c r="T3869">
        <v>16.428795237349203</v>
      </c>
      <c r="U3869">
        <v>61.638266185922546</v>
      </c>
      <c r="V3869">
        <v>85.0693304496385</v>
      </c>
      <c r="W3869">
        <v>78.495681141244901</v>
      </c>
      <c r="X3869">
        <v>7.8333072223092604E-2</v>
      </c>
      <c r="Y3869">
        <v>0.15666614444618521</v>
      </c>
      <c r="AA3869">
        <v>9.6019293635196519</v>
      </c>
      <c r="AB3869">
        <v>2.4750771885973299</v>
      </c>
      <c r="AC3869">
        <v>-35.688709860228485</v>
      </c>
      <c r="AD3869">
        <v>10.362349426929445</v>
      </c>
      <c r="AE3869">
        <v>10.595351370482483</v>
      </c>
      <c r="AF3869">
        <v>204</v>
      </c>
      <c r="AG3869">
        <v>0</v>
      </c>
      <c r="AH3869">
        <v>0</v>
      </c>
      <c r="AI3869">
        <v>77</v>
      </c>
      <c r="AJ3869">
        <v>557</v>
      </c>
      <c r="AK3869">
        <v>347</v>
      </c>
      <c r="AL3869">
        <v>1126</v>
      </c>
      <c r="AM3869">
        <v>0</v>
      </c>
      <c r="AN3869">
        <v>420</v>
      </c>
      <c r="AO3869">
        <v>211</v>
      </c>
      <c r="AP3869">
        <v>91</v>
      </c>
    </row>
    <row r="3870" spans="1:42">
      <c r="A3870">
        <v>15</v>
      </c>
      <c r="B3870">
        <v>361</v>
      </c>
      <c r="C3870">
        <v>2019</v>
      </c>
      <c r="D3870">
        <v>1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3</v>
      </c>
      <c r="M3870">
        <v>99</v>
      </c>
      <c r="N3870">
        <v>99</v>
      </c>
      <c r="O3870">
        <v>99</v>
      </c>
      <c r="P3870">
        <v>99</v>
      </c>
      <c r="Q3870">
        <v>49</v>
      </c>
      <c r="R3870">
        <v>791</v>
      </c>
      <c r="S3870">
        <v>791</v>
      </c>
      <c r="T3870">
        <v>15.774968394437421</v>
      </c>
      <c r="U3870">
        <v>60.061946902654888</v>
      </c>
      <c r="V3870">
        <v>89.046203702815916</v>
      </c>
      <c r="W3870">
        <v>82.189646017699104</v>
      </c>
      <c r="X3870">
        <v>0</v>
      </c>
      <c r="Y3870">
        <v>0</v>
      </c>
      <c r="AA3870">
        <v>8.2383777309025383</v>
      </c>
      <c r="AB3870">
        <v>2.2800083731768912</v>
      </c>
      <c r="AC3870">
        <v>-19.584204019173317</v>
      </c>
      <c r="AD3870">
        <v>0.55655233069481092</v>
      </c>
      <c r="AE3870">
        <v>0.57871590683121932</v>
      </c>
      <c r="AF3870">
        <v>11</v>
      </c>
      <c r="AG3870">
        <v>0</v>
      </c>
      <c r="AH3870">
        <v>0</v>
      </c>
      <c r="AI3870">
        <v>1</v>
      </c>
      <c r="AJ3870">
        <v>39</v>
      </c>
      <c r="AK3870">
        <v>5</v>
      </c>
      <c r="AL3870">
        <v>31</v>
      </c>
      <c r="AM3870">
        <v>0</v>
      </c>
      <c r="AN3870">
        <v>55</v>
      </c>
      <c r="AO3870">
        <v>10</v>
      </c>
      <c r="AP3870">
        <v>23</v>
      </c>
    </row>
    <row r="3871" spans="1:42">
      <c r="A3871">
        <v>15</v>
      </c>
      <c r="B3871">
        <v>362</v>
      </c>
      <c r="C3871">
        <v>2019</v>
      </c>
      <c r="D3871">
        <v>2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3</v>
      </c>
      <c r="M3871">
        <v>99</v>
      </c>
      <c r="N3871">
        <v>99</v>
      </c>
      <c r="O3871">
        <v>99</v>
      </c>
      <c r="P3871">
        <v>99</v>
      </c>
      <c r="Q3871">
        <v>58</v>
      </c>
      <c r="R3871">
        <v>1280</v>
      </c>
      <c r="S3871">
        <v>1275</v>
      </c>
      <c r="T3871">
        <v>15.91171875</v>
      </c>
      <c r="U3871">
        <v>60.77882352941176</v>
      </c>
      <c r="V3871">
        <v>88.034669555796256</v>
      </c>
      <c r="W3871">
        <v>81.122431372549059</v>
      </c>
      <c r="X3871">
        <v>0</v>
      </c>
      <c r="Y3871">
        <v>0</v>
      </c>
      <c r="AA3871">
        <v>7.7378457995642371</v>
      </c>
      <c r="AB3871">
        <v>2.7689635967686956</v>
      </c>
      <c r="AC3871">
        <v>-22.573007600522285</v>
      </c>
      <c r="AD3871">
        <v>1.0970174837161468</v>
      </c>
      <c r="AE3871">
        <v>1.1333761322641884</v>
      </c>
      <c r="AF3871">
        <v>11</v>
      </c>
      <c r="AG3871">
        <v>0</v>
      </c>
      <c r="AH3871">
        <v>0</v>
      </c>
      <c r="AI3871">
        <v>1</v>
      </c>
      <c r="AJ3871">
        <v>59</v>
      </c>
      <c r="AK3871">
        <v>14</v>
      </c>
      <c r="AL3871">
        <v>56</v>
      </c>
      <c r="AM3871">
        <v>0</v>
      </c>
      <c r="AN3871">
        <v>114</v>
      </c>
      <c r="AO3871">
        <v>23</v>
      </c>
      <c r="AP3871">
        <v>24</v>
      </c>
    </row>
    <row r="3872" spans="1:42">
      <c r="A3872">
        <v>15</v>
      </c>
      <c r="B3872">
        <v>363</v>
      </c>
      <c r="C3872">
        <v>2019</v>
      </c>
      <c r="D3872">
        <v>3</v>
      </c>
      <c r="E3872">
        <v>99</v>
      </c>
      <c r="F3872">
        <v>99</v>
      </c>
      <c r="G3872">
        <v>99</v>
      </c>
      <c r="H3872">
        <v>99</v>
      </c>
      <c r="I3872">
        <v>99</v>
      </c>
      <c r="J3872">
        <v>999</v>
      </c>
      <c r="K3872">
        <v>3</v>
      </c>
      <c r="M3872">
        <v>99</v>
      </c>
      <c r="N3872">
        <v>99</v>
      </c>
      <c r="O3872">
        <v>99</v>
      </c>
      <c r="P3872">
        <v>99</v>
      </c>
      <c r="Q3872">
        <v>73</v>
      </c>
      <c r="R3872">
        <v>3080</v>
      </c>
      <c r="S3872">
        <v>3078</v>
      </c>
      <c r="T3872">
        <v>15.618506493506496</v>
      </c>
      <c r="U3872">
        <v>59.983105912930483</v>
      </c>
      <c r="V3872">
        <v>90.046652685644602</v>
      </c>
      <c r="W3872">
        <v>83.092690058479548</v>
      </c>
      <c r="X3872">
        <v>0</v>
      </c>
      <c r="Y3872">
        <v>0</v>
      </c>
      <c r="AA3872">
        <v>9.7116501504137993</v>
      </c>
      <c r="AB3872">
        <v>2.5311009906065753</v>
      </c>
      <c r="AC3872">
        <v>-26.562858642114001</v>
      </c>
      <c r="AD3872">
        <v>2.462463422824158</v>
      </c>
      <c r="AE3872">
        <v>2.6211495061303496</v>
      </c>
      <c r="AF3872">
        <v>39</v>
      </c>
      <c r="AG3872">
        <v>0</v>
      </c>
      <c r="AH3872">
        <v>0</v>
      </c>
      <c r="AI3872">
        <v>20</v>
      </c>
      <c r="AJ3872">
        <v>94</v>
      </c>
      <c r="AK3872">
        <v>30</v>
      </c>
      <c r="AL3872">
        <v>124</v>
      </c>
      <c r="AM3872">
        <v>0</v>
      </c>
      <c r="AN3872">
        <v>220</v>
      </c>
      <c r="AO3872">
        <v>81</v>
      </c>
      <c r="AP3872">
        <v>32</v>
      </c>
    </row>
    <row r="3873" spans="1:42">
      <c r="A3873">
        <v>15</v>
      </c>
      <c r="B3873">
        <v>364</v>
      </c>
      <c r="C3873">
        <v>2019</v>
      </c>
      <c r="D3873">
        <v>4</v>
      </c>
      <c r="E3873">
        <v>99</v>
      </c>
      <c r="F3873">
        <v>99</v>
      </c>
      <c r="G3873">
        <v>99</v>
      </c>
      <c r="H3873">
        <v>99</v>
      </c>
      <c r="I3873">
        <v>99</v>
      </c>
      <c r="J3873">
        <v>999</v>
      </c>
      <c r="K3873">
        <v>3</v>
      </c>
      <c r="M3873">
        <v>99</v>
      </c>
      <c r="N3873">
        <v>99</v>
      </c>
      <c r="O3873">
        <v>99</v>
      </c>
      <c r="P3873">
        <v>99</v>
      </c>
      <c r="Q3873">
        <v>78</v>
      </c>
      <c r="R3873">
        <v>3858</v>
      </c>
      <c r="S3873">
        <v>3855</v>
      </c>
      <c r="T3873">
        <v>15.770606531881803</v>
      </c>
      <c r="U3873">
        <v>60.353307392996093</v>
      </c>
      <c r="V3873">
        <v>88.276119853913684</v>
      </c>
      <c r="W3873">
        <v>81.453437094682172</v>
      </c>
      <c r="X3873">
        <v>0</v>
      </c>
      <c r="Y3873">
        <v>0</v>
      </c>
      <c r="AA3873">
        <v>9.6723182900831279</v>
      </c>
      <c r="AB3873">
        <v>2.6459373616154238</v>
      </c>
      <c r="AC3873">
        <v>-39.794118289736566</v>
      </c>
      <c r="AD3873">
        <v>2.9862067897889997</v>
      </c>
      <c r="AE3873">
        <v>3.1179172940422379</v>
      </c>
      <c r="AF3873">
        <v>62</v>
      </c>
      <c r="AG3873">
        <v>0</v>
      </c>
      <c r="AH3873">
        <v>0</v>
      </c>
      <c r="AI3873">
        <v>27</v>
      </c>
      <c r="AJ3873">
        <v>122</v>
      </c>
      <c r="AK3873">
        <v>32</v>
      </c>
      <c r="AL3873">
        <v>141</v>
      </c>
      <c r="AM3873">
        <v>0</v>
      </c>
      <c r="AN3873">
        <v>293</v>
      </c>
      <c r="AO3873">
        <v>143</v>
      </c>
      <c r="AP3873">
        <v>31</v>
      </c>
    </row>
    <row r="3874" spans="1:42">
      <c r="A3874">
        <v>15</v>
      </c>
      <c r="B3874">
        <v>365</v>
      </c>
      <c r="C3874">
        <v>2019</v>
      </c>
      <c r="D3874">
        <v>5</v>
      </c>
      <c r="E3874">
        <v>99</v>
      </c>
      <c r="F3874">
        <v>99</v>
      </c>
      <c r="G3874">
        <v>99</v>
      </c>
      <c r="H3874">
        <v>99</v>
      </c>
      <c r="I3874">
        <v>99</v>
      </c>
      <c r="J3874">
        <v>999</v>
      </c>
      <c r="K3874">
        <v>3</v>
      </c>
      <c r="M3874">
        <v>99</v>
      </c>
      <c r="N3874">
        <v>99</v>
      </c>
      <c r="O3874">
        <v>99</v>
      </c>
      <c r="P3874">
        <v>99</v>
      </c>
      <c r="Q3874">
        <v>92</v>
      </c>
      <c r="R3874">
        <v>2866</v>
      </c>
      <c r="S3874">
        <v>2865</v>
      </c>
      <c r="T3874">
        <v>15.888695045359386</v>
      </c>
      <c r="U3874">
        <v>60.621640488656205</v>
      </c>
      <c r="V3874">
        <v>88.176274724464406</v>
      </c>
      <c r="W3874">
        <v>81.374031413612542</v>
      </c>
      <c r="X3874">
        <v>0</v>
      </c>
      <c r="Y3874">
        <v>0</v>
      </c>
      <c r="AA3874">
        <v>8.9461926137177503</v>
      </c>
      <c r="AB3874">
        <v>2.8217466580718886</v>
      </c>
      <c r="AC3874">
        <v>-35.488138654261775</v>
      </c>
      <c r="AD3874">
        <v>2.1502633434869378</v>
      </c>
      <c r="AE3874">
        <v>2.2076345726486859</v>
      </c>
      <c r="AF3874">
        <v>56</v>
      </c>
      <c r="AG3874">
        <v>0</v>
      </c>
      <c r="AH3874">
        <v>0</v>
      </c>
      <c r="AI3874">
        <v>12</v>
      </c>
      <c r="AJ3874">
        <v>87</v>
      </c>
      <c r="AK3874">
        <v>31</v>
      </c>
      <c r="AL3874">
        <v>85</v>
      </c>
      <c r="AM3874">
        <v>0</v>
      </c>
      <c r="AN3874">
        <v>148</v>
      </c>
      <c r="AO3874">
        <v>101</v>
      </c>
      <c r="AP3874">
        <v>39</v>
      </c>
    </row>
    <row r="3875" spans="1:42">
      <c r="A3875">
        <v>15</v>
      </c>
      <c r="B3875">
        <v>366</v>
      </c>
      <c r="C3875">
        <v>2019</v>
      </c>
      <c r="D3875">
        <v>6</v>
      </c>
      <c r="E3875">
        <v>99</v>
      </c>
      <c r="F3875">
        <v>99</v>
      </c>
      <c r="G3875">
        <v>99</v>
      </c>
      <c r="H3875">
        <v>99</v>
      </c>
      <c r="I3875">
        <v>99</v>
      </c>
      <c r="J3875">
        <v>999</v>
      </c>
      <c r="K3875">
        <v>3</v>
      </c>
      <c r="M3875">
        <v>99</v>
      </c>
      <c r="N3875">
        <v>99</v>
      </c>
      <c r="O3875">
        <v>99</v>
      </c>
      <c r="P3875">
        <v>99</v>
      </c>
      <c r="Q3875">
        <v>55</v>
      </c>
      <c r="R3875">
        <v>2139</v>
      </c>
      <c r="S3875">
        <v>2138</v>
      </c>
      <c r="T3875">
        <v>15.881252921926137</v>
      </c>
      <c r="U3875">
        <v>60.415809167446206</v>
      </c>
      <c r="V3875">
        <v>87.862868366564058</v>
      </c>
      <c r="W3875">
        <v>81.079279700654823</v>
      </c>
      <c r="X3875">
        <v>0</v>
      </c>
      <c r="Y3875">
        <v>0</v>
      </c>
      <c r="AA3875">
        <v>7.6048890068015247</v>
      </c>
      <c r="AB3875">
        <v>2.4610478699936871</v>
      </c>
      <c r="AC3875">
        <v>-29.756439834777805</v>
      </c>
      <c r="AD3875">
        <v>1.8308026773028401</v>
      </c>
      <c r="AE3875">
        <v>1.8886735536342412</v>
      </c>
      <c r="AF3875">
        <v>20</v>
      </c>
      <c r="AG3875">
        <v>0</v>
      </c>
      <c r="AH3875">
        <v>0</v>
      </c>
      <c r="AI3875">
        <v>4</v>
      </c>
      <c r="AJ3875">
        <v>75</v>
      </c>
      <c r="AK3875">
        <v>21</v>
      </c>
      <c r="AL3875">
        <v>83</v>
      </c>
      <c r="AM3875">
        <v>0</v>
      </c>
      <c r="AN3875">
        <v>105</v>
      </c>
      <c r="AO3875">
        <v>44</v>
      </c>
      <c r="AP3875">
        <v>23</v>
      </c>
    </row>
    <row r="3876" spans="1:42">
      <c r="A3876">
        <v>15</v>
      </c>
      <c r="B3876">
        <v>367</v>
      </c>
      <c r="C3876">
        <v>2019</v>
      </c>
      <c r="D3876">
        <v>7</v>
      </c>
      <c r="E3876">
        <v>99</v>
      </c>
      <c r="F3876">
        <v>99</v>
      </c>
      <c r="G3876">
        <v>99</v>
      </c>
      <c r="H3876">
        <v>99</v>
      </c>
      <c r="I3876">
        <v>99</v>
      </c>
      <c r="J3876">
        <v>999</v>
      </c>
      <c r="K3876">
        <v>3</v>
      </c>
      <c r="M3876">
        <v>99</v>
      </c>
      <c r="N3876">
        <v>99</v>
      </c>
      <c r="O3876">
        <v>99</v>
      </c>
      <c r="P3876">
        <v>99</v>
      </c>
      <c r="Q3876">
        <v>86</v>
      </c>
      <c r="R3876">
        <v>3755</v>
      </c>
      <c r="S3876">
        <v>3750</v>
      </c>
      <c r="T3876">
        <v>16.139280958721702</v>
      </c>
      <c r="U3876">
        <v>60.953600000000002</v>
      </c>
      <c r="V3876">
        <v>88.024673167208476</v>
      </c>
      <c r="W3876">
        <v>81.196640000000144</v>
      </c>
      <c r="X3876">
        <v>0</v>
      </c>
      <c r="Y3876">
        <v>0</v>
      </c>
      <c r="AA3876">
        <v>8.3530417240491097</v>
      </c>
      <c r="AB3876">
        <v>2.657814962207282</v>
      </c>
      <c r="AC3876">
        <v>-33.429708725735225</v>
      </c>
      <c r="AD3876">
        <v>2.6803814636096286</v>
      </c>
      <c r="AE3876">
        <v>2.7567039485880138</v>
      </c>
      <c r="AF3876">
        <v>51</v>
      </c>
      <c r="AG3876">
        <v>0</v>
      </c>
      <c r="AH3876">
        <v>0</v>
      </c>
      <c r="AI3876">
        <v>38</v>
      </c>
      <c r="AJ3876">
        <v>123</v>
      </c>
      <c r="AK3876">
        <v>32</v>
      </c>
      <c r="AL3876">
        <v>309</v>
      </c>
      <c r="AM3876">
        <v>1</v>
      </c>
      <c r="AN3876">
        <v>156</v>
      </c>
      <c r="AO3876">
        <v>76</v>
      </c>
      <c r="AP3876">
        <v>37</v>
      </c>
    </row>
    <row r="3877" spans="1:42">
      <c r="A3877">
        <v>15</v>
      </c>
      <c r="B3877">
        <v>368</v>
      </c>
      <c r="C3877">
        <v>2019</v>
      </c>
      <c r="D3877">
        <v>8</v>
      </c>
      <c r="E3877">
        <v>99</v>
      </c>
      <c r="F3877">
        <v>99</v>
      </c>
      <c r="G3877">
        <v>99</v>
      </c>
      <c r="H3877">
        <v>99</v>
      </c>
      <c r="I3877">
        <v>99</v>
      </c>
      <c r="J3877">
        <v>999</v>
      </c>
      <c r="K3877">
        <v>3</v>
      </c>
      <c r="M3877">
        <v>99</v>
      </c>
      <c r="N3877">
        <v>99</v>
      </c>
      <c r="O3877">
        <v>99</v>
      </c>
      <c r="P3877">
        <v>99</v>
      </c>
      <c r="Q3877">
        <v>78</v>
      </c>
      <c r="R3877">
        <v>2991</v>
      </c>
      <c r="S3877">
        <v>2984</v>
      </c>
      <c r="T3877">
        <v>16.18087596121698</v>
      </c>
      <c r="U3877">
        <v>61.106568364611249</v>
      </c>
      <c r="V3877">
        <v>87.37528283746623</v>
      </c>
      <c r="W3877">
        <v>80.567024128686256</v>
      </c>
      <c r="X3877">
        <v>0</v>
      </c>
      <c r="Y3877">
        <v>0</v>
      </c>
      <c r="AA3877">
        <v>10.138405717900824</v>
      </c>
      <c r="AB3877">
        <v>2.6503143156741902</v>
      </c>
      <c r="AC3877">
        <v>-43.205572888695286</v>
      </c>
      <c r="AD3877">
        <v>2.2955953121042576</v>
      </c>
      <c r="AE3877">
        <v>2.3551420583156912</v>
      </c>
      <c r="AF3877">
        <v>26</v>
      </c>
      <c r="AG3877">
        <v>0</v>
      </c>
      <c r="AH3877">
        <v>0</v>
      </c>
      <c r="AI3877">
        <v>8</v>
      </c>
      <c r="AJ3877">
        <v>117</v>
      </c>
      <c r="AK3877">
        <v>42</v>
      </c>
      <c r="AL3877">
        <v>198</v>
      </c>
      <c r="AM3877">
        <v>0</v>
      </c>
      <c r="AN3877">
        <v>125</v>
      </c>
      <c r="AO3877">
        <v>37</v>
      </c>
      <c r="AP3877">
        <v>36</v>
      </c>
    </row>
    <row r="3878" spans="1:42">
      <c r="A3878">
        <v>15</v>
      </c>
      <c r="B3878">
        <v>369</v>
      </c>
      <c r="C3878">
        <v>2019</v>
      </c>
      <c r="D3878">
        <v>9</v>
      </c>
      <c r="E3878">
        <v>99</v>
      </c>
      <c r="F3878">
        <v>99</v>
      </c>
      <c r="G3878">
        <v>99</v>
      </c>
      <c r="H3878">
        <v>99</v>
      </c>
      <c r="I3878">
        <v>99</v>
      </c>
      <c r="J3878">
        <v>999</v>
      </c>
      <c r="K3878">
        <v>3</v>
      </c>
      <c r="M3878">
        <v>99</v>
      </c>
      <c r="N3878">
        <v>99</v>
      </c>
      <c r="O3878">
        <v>99</v>
      </c>
      <c r="P3878">
        <v>99</v>
      </c>
      <c r="Q3878">
        <v>77</v>
      </c>
      <c r="R3878">
        <v>2268</v>
      </c>
      <c r="S3878">
        <v>2250</v>
      </c>
      <c r="T3878">
        <v>16.23544973544973</v>
      </c>
      <c r="U3878">
        <v>61.791111111111121</v>
      </c>
      <c r="V3878">
        <v>85.431660045744636</v>
      </c>
      <c r="W3878">
        <v>78.593777777777703</v>
      </c>
      <c r="X3878">
        <v>0</v>
      </c>
      <c r="Y3878">
        <v>0</v>
      </c>
      <c r="AA3878">
        <v>11.461106653739952</v>
      </c>
      <c r="AB3878">
        <v>2.8922749386922741</v>
      </c>
      <c r="AC3878">
        <v>-54.050665369564335</v>
      </c>
      <c r="AD3878">
        <v>1.8663133727771699</v>
      </c>
      <c r="AE3878">
        <v>1.8387472024576412</v>
      </c>
      <c r="AF3878">
        <v>34</v>
      </c>
      <c r="AG3878">
        <v>0</v>
      </c>
      <c r="AH3878">
        <v>0</v>
      </c>
      <c r="AI3878">
        <v>11</v>
      </c>
      <c r="AJ3878">
        <v>83</v>
      </c>
      <c r="AK3878">
        <v>23</v>
      </c>
      <c r="AL3878">
        <v>198</v>
      </c>
      <c r="AM3878">
        <v>1</v>
      </c>
      <c r="AN3878">
        <v>120</v>
      </c>
      <c r="AO3878">
        <v>44</v>
      </c>
      <c r="AP3878">
        <v>38</v>
      </c>
    </row>
    <row r="3879" spans="1:42">
      <c r="A3879">
        <v>15</v>
      </c>
      <c r="B3879">
        <v>370</v>
      </c>
      <c r="C3879">
        <v>2019</v>
      </c>
      <c r="D3879">
        <v>10</v>
      </c>
      <c r="E3879">
        <v>99</v>
      </c>
      <c r="F3879">
        <v>99</v>
      </c>
      <c r="G3879">
        <v>99</v>
      </c>
      <c r="H3879">
        <v>99</v>
      </c>
      <c r="I3879">
        <v>99</v>
      </c>
      <c r="J3879">
        <v>999</v>
      </c>
      <c r="K3879">
        <v>3</v>
      </c>
      <c r="M3879">
        <v>99</v>
      </c>
      <c r="N3879">
        <v>99</v>
      </c>
      <c r="O3879">
        <v>99</v>
      </c>
      <c r="P3879">
        <v>99</v>
      </c>
      <c r="Q3879">
        <v>98</v>
      </c>
      <c r="R3879">
        <v>3403</v>
      </c>
      <c r="S3879">
        <v>3396</v>
      </c>
      <c r="T3879">
        <v>16.316191595650889</v>
      </c>
      <c r="U3879">
        <v>61.566843345111913</v>
      </c>
      <c r="V3879">
        <v>85.885025656339366</v>
      </c>
      <c r="W3879">
        <v>79.204770318021062</v>
      </c>
      <c r="X3879">
        <v>0</v>
      </c>
      <c r="Y3879">
        <v>0</v>
      </c>
      <c r="AA3879">
        <v>10.530576976074828</v>
      </c>
      <c r="AB3879">
        <v>2.6606137075018905</v>
      </c>
      <c r="AC3879">
        <v>-44.626882793776026</v>
      </c>
      <c r="AD3879">
        <v>2.3667281009841079</v>
      </c>
      <c r="AE3879">
        <v>2.3493097050116485</v>
      </c>
      <c r="AF3879">
        <v>60</v>
      </c>
      <c r="AG3879">
        <v>0</v>
      </c>
      <c r="AH3879">
        <v>0</v>
      </c>
      <c r="AI3879">
        <v>24</v>
      </c>
      <c r="AJ3879">
        <v>123</v>
      </c>
      <c r="AK3879">
        <v>68</v>
      </c>
      <c r="AL3879">
        <v>190</v>
      </c>
      <c r="AM3879">
        <v>0</v>
      </c>
      <c r="AN3879">
        <v>204</v>
      </c>
      <c r="AO3879">
        <v>88</v>
      </c>
      <c r="AP3879">
        <v>48</v>
      </c>
    </row>
    <row r="3880" spans="1:42">
      <c r="A3880">
        <v>15</v>
      </c>
      <c r="B3880">
        <v>371</v>
      </c>
      <c r="C3880">
        <v>2019</v>
      </c>
      <c r="D3880">
        <v>11</v>
      </c>
      <c r="E3880">
        <v>99</v>
      </c>
      <c r="F3880">
        <v>99</v>
      </c>
      <c r="G3880">
        <v>99</v>
      </c>
      <c r="H3880">
        <v>99</v>
      </c>
      <c r="I3880">
        <v>99</v>
      </c>
      <c r="J3880">
        <v>999</v>
      </c>
      <c r="K3880">
        <v>3</v>
      </c>
      <c r="M3880">
        <v>99</v>
      </c>
      <c r="N3880">
        <v>99</v>
      </c>
      <c r="O3880">
        <v>99</v>
      </c>
      <c r="P3880">
        <v>99</v>
      </c>
      <c r="Q3880">
        <v>93</v>
      </c>
      <c r="R3880">
        <v>3219</v>
      </c>
      <c r="S3880">
        <v>3218</v>
      </c>
      <c r="T3880">
        <v>16.05343274308791</v>
      </c>
      <c r="U3880">
        <v>60.687072715972654</v>
      </c>
      <c r="V3880">
        <v>90.719624915915105</v>
      </c>
      <c r="W3880">
        <v>83.721876942200197</v>
      </c>
      <c r="X3880">
        <v>0</v>
      </c>
      <c r="Y3880">
        <v>0</v>
      </c>
      <c r="AA3880">
        <v>9.2596386189412296</v>
      </c>
      <c r="AB3880">
        <v>2.7103765700233242</v>
      </c>
      <c r="AC3880">
        <v>-25.357154515461303</v>
      </c>
      <c r="AD3880">
        <v>2.3345033650498954</v>
      </c>
      <c r="AE3880">
        <v>2.44161632911154</v>
      </c>
      <c r="AF3880">
        <v>80</v>
      </c>
      <c r="AG3880">
        <v>0</v>
      </c>
      <c r="AH3880">
        <v>0</v>
      </c>
      <c r="AI3880">
        <v>23</v>
      </c>
      <c r="AJ3880">
        <v>221</v>
      </c>
      <c r="AK3880">
        <v>166</v>
      </c>
      <c r="AL3880">
        <v>140</v>
      </c>
      <c r="AM3880">
        <v>0</v>
      </c>
      <c r="AN3880">
        <v>124</v>
      </c>
      <c r="AO3880">
        <v>64</v>
      </c>
      <c r="AP3880">
        <v>41</v>
      </c>
    </row>
    <row r="3881" spans="1:42">
      <c r="A3881">
        <v>15</v>
      </c>
      <c r="B3881">
        <v>372</v>
      </c>
      <c r="C3881">
        <v>2019</v>
      </c>
      <c r="D3881">
        <v>12</v>
      </c>
      <c r="E3881">
        <v>99</v>
      </c>
      <c r="F3881">
        <v>99</v>
      </c>
      <c r="G3881">
        <v>99</v>
      </c>
      <c r="H3881">
        <v>99</v>
      </c>
      <c r="I3881">
        <v>99</v>
      </c>
      <c r="J3881">
        <v>999</v>
      </c>
      <c r="K3881">
        <v>3</v>
      </c>
      <c r="M3881">
        <v>99</v>
      </c>
      <c r="N3881">
        <v>99</v>
      </c>
      <c r="O3881">
        <v>99</v>
      </c>
      <c r="P3881">
        <v>99</v>
      </c>
      <c r="Q3881">
        <v>91</v>
      </c>
      <c r="R3881">
        <v>2461</v>
      </c>
      <c r="S3881">
        <v>2416</v>
      </c>
      <c r="T3881">
        <v>16.079642421779763</v>
      </c>
      <c r="U3881">
        <v>61.446192052980123</v>
      </c>
      <c r="V3881">
        <v>82.95006923866174</v>
      </c>
      <c r="W3881">
        <v>75.922516556291313</v>
      </c>
      <c r="X3881">
        <v>0</v>
      </c>
      <c r="Y3881">
        <v>0</v>
      </c>
      <c r="AA3881">
        <v>12.966193547988539</v>
      </c>
      <c r="AB3881">
        <v>2.614038526890869</v>
      </c>
      <c r="AC3881">
        <v>-44.128049489452202</v>
      </c>
      <c r="AD3881">
        <v>1.9976297931751033</v>
      </c>
      <c r="AE3881">
        <v>1.9406826730236788</v>
      </c>
      <c r="AF3881">
        <v>30</v>
      </c>
      <c r="AG3881">
        <v>0</v>
      </c>
      <c r="AH3881">
        <v>0</v>
      </c>
      <c r="AI3881">
        <v>21</v>
      </c>
      <c r="AJ3881">
        <v>65</v>
      </c>
      <c r="AK3881">
        <v>22</v>
      </c>
      <c r="AL3881">
        <v>137</v>
      </c>
      <c r="AM3881">
        <v>0</v>
      </c>
      <c r="AN3881">
        <v>70</v>
      </c>
      <c r="AO3881">
        <v>40</v>
      </c>
      <c r="AP3881">
        <v>37</v>
      </c>
    </row>
    <row r="3882" spans="1:42">
      <c r="A3882">
        <v>15</v>
      </c>
      <c r="B3882">
        <v>373</v>
      </c>
      <c r="C3882">
        <v>2019</v>
      </c>
      <c r="D3882">
        <v>1</v>
      </c>
      <c r="E3882">
        <v>99</v>
      </c>
      <c r="F3882">
        <v>99</v>
      </c>
      <c r="G3882">
        <v>99</v>
      </c>
      <c r="H3882">
        <v>99</v>
      </c>
      <c r="I3882">
        <v>99</v>
      </c>
      <c r="J3882">
        <v>999</v>
      </c>
      <c r="K3882">
        <v>6</v>
      </c>
      <c r="M3882">
        <v>99</v>
      </c>
      <c r="N3882">
        <v>99</v>
      </c>
      <c r="O3882">
        <v>99</v>
      </c>
      <c r="P3882">
        <v>99</v>
      </c>
      <c r="Q3882">
        <v>225</v>
      </c>
      <c r="R3882">
        <v>31156</v>
      </c>
      <c r="S3882">
        <v>30907</v>
      </c>
      <c r="T3882">
        <v>15.47698677622288</v>
      </c>
      <c r="U3882">
        <v>59.842462872488426</v>
      </c>
      <c r="V3882">
        <v>87.277696508250401</v>
      </c>
      <c r="W3882">
        <v>80.328385155465924</v>
      </c>
      <c r="X3882">
        <v>0.61625369110283756</v>
      </c>
      <c r="Y3882">
        <v>1.2325073822056749</v>
      </c>
      <c r="AA3882">
        <v>8.8052615178547189</v>
      </c>
      <c r="AB3882">
        <v>2.4780000831607354</v>
      </c>
      <c r="AC3882">
        <v>-16.294814360474501</v>
      </c>
      <c r="AD3882">
        <v>21.921547933157424</v>
      </c>
      <c r="AE3882">
        <v>22.100276884523101</v>
      </c>
      <c r="AF3882">
        <v>530</v>
      </c>
      <c r="AG3882">
        <v>0</v>
      </c>
      <c r="AH3882">
        <v>0</v>
      </c>
      <c r="AI3882">
        <v>117</v>
      </c>
      <c r="AJ3882">
        <v>1358</v>
      </c>
      <c r="AK3882">
        <v>277</v>
      </c>
      <c r="AL3882">
        <v>1004</v>
      </c>
      <c r="AM3882">
        <v>0</v>
      </c>
      <c r="AN3882">
        <v>657</v>
      </c>
      <c r="AO3882">
        <v>586</v>
      </c>
      <c r="AP3882">
        <v>135</v>
      </c>
    </row>
    <row r="3883" spans="1:42">
      <c r="A3883">
        <v>15</v>
      </c>
      <c r="B3883">
        <v>374</v>
      </c>
      <c r="C3883">
        <v>2019</v>
      </c>
      <c r="D3883">
        <v>2</v>
      </c>
      <c r="E3883">
        <v>99</v>
      </c>
      <c r="F3883">
        <v>99</v>
      </c>
      <c r="G3883">
        <v>99</v>
      </c>
      <c r="H3883">
        <v>99</v>
      </c>
      <c r="I3883">
        <v>99</v>
      </c>
      <c r="J3883">
        <v>999</v>
      </c>
      <c r="K3883">
        <v>6</v>
      </c>
      <c r="M3883">
        <v>99</v>
      </c>
      <c r="N3883">
        <v>99</v>
      </c>
      <c r="O3883">
        <v>99</v>
      </c>
      <c r="P3883">
        <v>99</v>
      </c>
      <c r="Q3883">
        <v>210</v>
      </c>
      <c r="R3883">
        <v>24053</v>
      </c>
      <c r="S3883">
        <v>23913</v>
      </c>
      <c r="T3883">
        <v>15.652558932357712</v>
      </c>
      <c r="U3883">
        <v>60.169489399071615</v>
      </c>
      <c r="V3883">
        <v>86.087740685480725</v>
      </c>
      <c r="W3883">
        <v>79.27658177560339</v>
      </c>
      <c r="X3883">
        <v>0.42406352637924594</v>
      </c>
      <c r="Y3883">
        <v>0.84812705275849187</v>
      </c>
      <c r="AA3883">
        <v>8.7757416414791649</v>
      </c>
      <c r="AB3883">
        <v>2.6025093278193236</v>
      </c>
      <c r="AC3883">
        <v>-23.257438039093888</v>
      </c>
      <c r="AD3883">
        <v>20.614501199862872</v>
      </c>
      <c r="AE3883">
        <v>20.773128092198924</v>
      </c>
      <c r="AF3883">
        <v>472</v>
      </c>
      <c r="AG3883">
        <v>0</v>
      </c>
      <c r="AH3883">
        <v>0</v>
      </c>
      <c r="AI3883">
        <v>124</v>
      </c>
      <c r="AJ3883">
        <v>1475</v>
      </c>
      <c r="AK3883">
        <v>266</v>
      </c>
      <c r="AL3883">
        <v>710</v>
      </c>
      <c r="AM3883">
        <v>0</v>
      </c>
      <c r="AN3883">
        <v>319</v>
      </c>
      <c r="AO3883">
        <v>447</v>
      </c>
      <c r="AP3883">
        <v>118</v>
      </c>
    </row>
    <row r="3884" spans="1:42">
      <c r="A3884">
        <v>15</v>
      </c>
      <c r="B3884">
        <v>375</v>
      </c>
      <c r="C3884">
        <v>2019</v>
      </c>
      <c r="D3884">
        <v>3</v>
      </c>
      <c r="E3884">
        <v>99</v>
      </c>
      <c r="F3884">
        <v>99</v>
      </c>
      <c r="G3884">
        <v>99</v>
      </c>
      <c r="H3884">
        <v>99</v>
      </c>
      <c r="I3884">
        <v>99</v>
      </c>
      <c r="J3884">
        <v>999</v>
      </c>
      <c r="K3884">
        <v>6</v>
      </c>
      <c r="M3884">
        <v>99</v>
      </c>
      <c r="N3884">
        <v>99</v>
      </c>
      <c r="O3884">
        <v>99</v>
      </c>
      <c r="P3884">
        <v>99</v>
      </c>
      <c r="Q3884">
        <v>217</v>
      </c>
      <c r="R3884">
        <v>26999</v>
      </c>
      <c r="S3884">
        <v>26688</v>
      </c>
      <c r="T3884">
        <v>15.46212822697137</v>
      </c>
      <c r="U3884">
        <v>59.956647182254208</v>
      </c>
      <c r="V3884">
        <v>87.001246781555395</v>
      </c>
      <c r="W3884">
        <v>80.016194544364922</v>
      </c>
      <c r="X3884">
        <v>0.38890329271454493</v>
      </c>
      <c r="Y3884">
        <v>0.77780658542908987</v>
      </c>
      <c r="AA3884">
        <v>8.1040156540475117</v>
      </c>
      <c r="AB3884">
        <v>2.4575444878359591</v>
      </c>
      <c r="AC3884">
        <v>-19.727842226157751</v>
      </c>
      <c r="AD3884">
        <v>21.585730504165404</v>
      </c>
      <c r="AE3884">
        <v>21.885389514223405</v>
      </c>
      <c r="AF3884">
        <v>773</v>
      </c>
      <c r="AG3884">
        <v>1</v>
      </c>
      <c r="AH3884">
        <v>0</v>
      </c>
      <c r="AI3884">
        <v>110</v>
      </c>
      <c r="AJ3884">
        <v>1620</v>
      </c>
      <c r="AK3884">
        <v>343</v>
      </c>
      <c r="AL3884">
        <v>1082</v>
      </c>
      <c r="AM3884">
        <v>1</v>
      </c>
      <c r="AN3884">
        <v>338</v>
      </c>
      <c r="AO3884">
        <v>443</v>
      </c>
      <c r="AP3884">
        <v>124</v>
      </c>
    </row>
    <row r="3885" spans="1:42">
      <c r="A3885">
        <v>15</v>
      </c>
      <c r="B3885">
        <v>376</v>
      </c>
      <c r="C3885">
        <v>2019</v>
      </c>
      <c r="D3885">
        <v>4</v>
      </c>
      <c r="E3885">
        <v>99</v>
      </c>
      <c r="F3885">
        <v>99</v>
      </c>
      <c r="G3885">
        <v>99</v>
      </c>
      <c r="H3885">
        <v>99</v>
      </c>
      <c r="I3885">
        <v>99</v>
      </c>
      <c r="J3885">
        <v>999</v>
      </c>
      <c r="K3885">
        <v>6</v>
      </c>
      <c r="M3885">
        <v>99</v>
      </c>
      <c r="N3885">
        <v>99</v>
      </c>
      <c r="O3885">
        <v>99</v>
      </c>
      <c r="P3885">
        <v>99</v>
      </c>
      <c r="Q3885">
        <v>221</v>
      </c>
      <c r="R3885">
        <v>27183</v>
      </c>
      <c r="S3885">
        <v>27019</v>
      </c>
      <c r="T3885">
        <v>15.584115071919948</v>
      </c>
      <c r="U3885">
        <v>60.009178726081643</v>
      </c>
      <c r="V3885">
        <v>85.949877492812874</v>
      </c>
      <c r="W3885">
        <v>79.189851585920763</v>
      </c>
      <c r="X3885">
        <v>0.74311150351322508</v>
      </c>
      <c r="Y3885">
        <v>1.4862230070264502</v>
      </c>
      <c r="AA3885">
        <v>8.5417636406640245</v>
      </c>
      <c r="AB3885">
        <v>2.5028923915533778</v>
      </c>
      <c r="AC3885">
        <v>-18.290693146130558</v>
      </c>
      <c r="AD3885">
        <v>21.040450794928557</v>
      </c>
      <c r="AE3885">
        <v>21.245629024569674</v>
      </c>
      <c r="AF3885">
        <v>695</v>
      </c>
      <c r="AG3885">
        <v>0</v>
      </c>
      <c r="AH3885">
        <v>0</v>
      </c>
      <c r="AI3885">
        <v>107</v>
      </c>
      <c r="AJ3885">
        <v>1706</v>
      </c>
      <c r="AK3885">
        <v>370</v>
      </c>
      <c r="AL3885">
        <v>827</v>
      </c>
      <c r="AM3885">
        <v>0</v>
      </c>
      <c r="AN3885">
        <v>386</v>
      </c>
      <c r="AO3885">
        <v>483</v>
      </c>
      <c r="AP3885">
        <v>133</v>
      </c>
    </row>
    <row r="3886" spans="1:42">
      <c r="A3886">
        <v>15</v>
      </c>
      <c r="B3886">
        <v>377</v>
      </c>
      <c r="C3886">
        <v>2019</v>
      </c>
      <c r="D3886">
        <v>5</v>
      </c>
      <c r="E3886">
        <v>99</v>
      </c>
      <c r="F3886">
        <v>99</v>
      </c>
      <c r="G3886">
        <v>99</v>
      </c>
      <c r="H3886">
        <v>99</v>
      </c>
      <c r="I3886">
        <v>99</v>
      </c>
      <c r="J3886">
        <v>999</v>
      </c>
      <c r="K3886">
        <v>6</v>
      </c>
      <c r="M3886">
        <v>99</v>
      </c>
      <c r="N3886">
        <v>99</v>
      </c>
      <c r="O3886">
        <v>99</v>
      </c>
      <c r="P3886">
        <v>99</v>
      </c>
      <c r="Q3886">
        <v>231</v>
      </c>
      <c r="R3886">
        <v>30828</v>
      </c>
      <c r="S3886">
        <v>30751</v>
      </c>
      <c r="T3886">
        <v>15.66248215907617</v>
      </c>
      <c r="U3886">
        <v>60.061363858085912</v>
      </c>
      <c r="V3886">
        <v>86.675189556853937</v>
      </c>
      <c r="W3886">
        <v>79.9268934343593</v>
      </c>
      <c r="X3886">
        <v>0.66497988841313083</v>
      </c>
      <c r="Y3886">
        <v>1.3299597768262619</v>
      </c>
      <c r="AA3886">
        <v>8.4421014030502786</v>
      </c>
      <c r="AB3886">
        <v>2.4923231382002622</v>
      </c>
      <c r="AC3886">
        <v>-22.420687631528299</v>
      </c>
      <c r="AD3886">
        <v>23.129210869858795</v>
      </c>
      <c r="AE3886">
        <v>23.273886108825344</v>
      </c>
      <c r="AF3886">
        <v>770</v>
      </c>
      <c r="AG3886">
        <v>0</v>
      </c>
      <c r="AH3886">
        <v>0</v>
      </c>
      <c r="AI3886">
        <v>161</v>
      </c>
      <c r="AJ3886">
        <v>1886</v>
      </c>
      <c r="AK3886">
        <v>267</v>
      </c>
      <c r="AL3886">
        <v>1518</v>
      </c>
      <c r="AM3886">
        <v>0</v>
      </c>
      <c r="AN3886">
        <v>447</v>
      </c>
      <c r="AO3886">
        <v>581</v>
      </c>
      <c r="AP3886">
        <v>140</v>
      </c>
    </row>
    <row r="3887" spans="1:42">
      <c r="A3887">
        <v>15</v>
      </c>
      <c r="B3887">
        <v>378</v>
      </c>
      <c r="C3887">
        <v>2019</v>
      </c>
      <c r="D3887">
        <v>6</v>
      </c>
      <c r="E3887">
        <v>99</v>
      </c>
      <c r="F3887">
        <v>99</v>
      </c>
      <c r="G3887">
        <v>99</v>
      </c>
      <c r="H3887">
        <v>99</v>
      </c>
      <c r="I3887">
        <v>99</v>
      </c>
      <c r="J3887">
        <v>999</v>
      </c>
      <c r="K3887">
        <v>6</v>
      </c>
      <c r="M3887">
        <v>99</v>
      </c>
      <c r="N3887">
        <v>99</v>
      </c>
      <c r="O3887">
        <v>99</v>
      </c>
      <c r="P3887">
        <v>99</v>
      </c>
      <c r="Q3887">
        <v>216</v>
      </c>
      <c r="R3887">
        <v>24510</v>
      </c>
      <c r="S3887">
        <v>24453</v>
      </c>
      <c r="T3887">
        <v>15.648347613219098</v>
      </c>
      <c r="U3887">
        <v>60.090132090132094</v>
      </c>
      <c r="V3887">
        <v>85.841828304050139</v>
      </c>
      <c r="W3887">
        <v>79.173941438678114</v>
      </c>
      <c r="X3887">
        <v>0.30191758465932278</v>
      </c>
      <c r="Y3887">
        <v>0.60383516931864556</v>
      </c>
      <c r="AA3887">
        <v>8.5843259742524776</v>
      </c>
      <c r="AB3887">
        <v>2.5809857219660626</v>
      </c>
      <c r="AC3887">
        <v>-25.908715638728157</v>
      </c>
      <c r="AD3887">
        <v>20.978482291113888</v>
      </c>
      <c r="AE3887">
        <v>21.09374685738598</v>
      </c>
      <c r="AF3887">
        <v>558</v>
      </c>
      <c r="AG3887">
        <v>0</v>
      </c>
      <c r="AH3887">
        <v>0</v>
      </c>
      <c r="AI3887">
        <v>106</v>
      </c>
      <c r="AJ3887">
        <v>1425</v>
      </c>
      <c r="AK3887">
        <v>251</v>
      </c>
      <c r="AL3887">
        <v>1377</v>
      </c>
      <c r="AM3887">
        <v>0</v>
      </c>
      <c r="AN3887">
        <v>265</v>
      </c>
      <c r="AO3887">
        <v>377</v>
      </c>
      <c r="AP3887">
        <v>123</v>
      </c>
    </row>
    <row r="3888" spans="1:42">
      <c r="A3888">
        <v>15</v>
      </c>
      <c r="B3888">
        <v>379</v>
      </c>
      <c r="C3888">
        <v>2019</v>
      </c>
      <c r="D3888">
        <v>7</v>
      </c>
      <c r="E3888">
        <v>99</v>
      </c>
      <c r="F3888">
        <v>99</v>
      </c>
      <c r="G3888">
        <v>99</v>
      </c>
      <c r="H3888">
        <v>99</v>
      </c>
      <c r="I3888">
        <v>99</v>
      </c>
      <c r="J3888">
        <v>999</v>
      </c>
      <c r="K3888">
        <v>6</v>
      </c>
      <c r="M3888">
        <v>99</v>
      </c>
      <c r="N3888">
        <v>99</v>
      </c>
      <c r="O3888">
        <v>99</v>
      </c>
      <c r="P3888">
        <v>99</v>
      </c>
      <c r="Q3888">
        <v>237</v>
      </c>
      <c r="R3888">
        <v>32708</v>
      </c>
      <c r="S3888">
        <v>32592</v>
      </c>
      <c r="T3888">
        <v>15.923810688516564</v>
      </c>
      <c r="U3888">
        <v>60.500889788905262</v>
      </c>
      <c r="V3888">
        <v>86.821304179823372</v>
      </c>
      <c r="W3888">
        <v>80.0196885738833</v>
      </c>
      <c r="X3888">
        <v>0.55032407973584452</v>
      </c>
      <c r="Y3888">
        <v>1.100648159471689</v>
      </c>
      <c r="AA3888">
        <v>8.7935641477336421</v>
      </c>
      <c r="AB3888">
        <v>2.6885453475879193</v>
      </c>
      <c r="AC3888">
        <v>-27.884734536060712</v>
      </c>
      <c r="AD3888">
        <v>23.347514490477689</v>
      </c>
      <c r="AE3888">
        <v>23.611776896998752</v>
      </c>
      <c r="AF3888">
        <v>541</v>
      </c>
      <c r="AG3888">
        <v>0</v>
      </c>
      <c r="AH3888">
        <v>0</v>
      </c>
      <c r="AI3888">
        <v>99</v>
      </c>
      <c r="AJ3888">
        <v>1705</v>
      </c>
      <c r="AK3888">
        <v>339</v>
      </c>
      <c r="AL3888">
        <v>1934</v>
      </c>
      <c r="AM3888">
        <v>1</v>
      </c>
      <c r="AN3888">
        <v>336</v>
      </c>
      <c r="AO3888">
        <v>359</v>
      </c>
      <c r="AP3888">
        <v>135</v>
      </c>
    </row>
    <row r="3889" spans="1:42">
      <c r="A3889">
        <v>15</v>
      </c>
      <c r="B3889">
        <v>380</v>
      </c>
      <c r="C3889">
        <v>2019</v>
      </c>
      <c r="D3889">
        <v>8</v>
      </c>
      <c r="E3889">
        <v>99</v>
      </c>
      <c r="F3889">
        <v>99</v>
      </c>
      <c r="G3889">
        <v>99</v>
      </c>
      <c r="H3889">
        <v>99</v>
      </c>
      <c r="I3889">
        <v>99</v>
      </c>
      <c r="J3889">
        <v>999</v>
      </c>
      <c r="K3889">
        <v>6</v>
      </c>
      <c r="M3889">
        <v>99</v>
      </c>
      <c r="N3889">
        <v>99</v>
      </c>
      <c r="O3889">
        <v>99</v>
      </c>
      <c r="P3889">
        <v>99</v>
      </c>
      <c r="Q3889">
        <v>219</v>
      </c>
      <c r="R3889">
        <v>26705</v>
      </c>
      <c r="S3889">
        <v>26581</v>
      </c>
      <c r="T3889">
        <v>16.002696124321286</v>
      </c>
      <c r="U3889">
        <v>60.759602723750064</v>
      </c>
      <c r="V3889">
        <v>85.981509613718103</v>
      </c>
      <c r="W3889">
        <v>79.21613596177697</v>
      </c>
      <c r="X3889">
        <v>0.58790488672533248</v>
      </c>
      <c r="Y3889">
        <v>1.175809773450665</v>
      </c>
      <c r="AA3889">
        <v>9.4117679732641779</v>
      </c>
      <c r="AB3889">
        <v>2.7113763469172873</v>
      </c>
      <c r="AC3889">
        <v>-32.780937394993963</v>
      </c>
      <c r="AD3889">
        <v>20.496112607737945</v>
      </c>
      <c r="AE3889">
        <v>20.627468692518264</v>
      </c>
      <c r="AF3889">
        <v>575</v>
      </c>
      <c r="AG3889">
        <v>0</v>
      </c>
      <c r="AH3889">
        <v>0</v>
      </c>
      <c r="AI3889">
        <v>133</v>
      </c>
      <c r="AJ3889">
        <v>1830</v>
      </c>
      <c r="AK3889">
        <v>372</v>
      </c>
      <c r="AL3889">
        <v>2372</v>
      </c>
      <c r="AM3889">
        <v>2</v>
      </c>
      <c r="AN3889">
        <v>249</v>
      </c>
      <c r="AO3889">
        <v>278</v>
      </c>
      <c r="AP3889">
        <v>125</v>
      </c>
    </row>
    <row r="3890" spans="1:42">
      <c r="A3890">
        <v>15</v>
      </c>
      <c r="B3890">
        <v>381</v>
      </c>
      <c r="C3890">
        <v>2019</v>
      </c>
      <c r="D3890">
        <v>9</v>
      </c>
      <c r="E3890">
        <v>99</v>
      </c>
      <c r="F3890">
        <v>99</v>
      </c>
      <c r="G3890">
        <v>99</v>
      </c>
      <c r="H3890">
        <v>99</v>
      </c>
      <c r="I3890">
        <v>99</v>
      </c>
      <c r="J3890">
        <v>999</v>
      </c>
      <c r="K3890">
        <v>6</v>
      </c>
      <c r="M3890">
        <v>99</v>
      </c>
      <c r="N3890">
        <v>99</v>
      </c>
      <c r="O3890">
        <v>99</v>
      </c>
      <c r="P3890">
        <v>99</v>
      </c>
      <c r="Q3890">
        <v>228</v>
      </c>
      <c r="R3890">
        <v>24654</v>
      </c>
      <c r="S3890">
        <v>24608</v>
      </c>
      <c r="T3890">
        <v>16.105418998945403</v>
      </c>
      <c r="U3890">
        <v>60.849357932379696</v>
      </c>
      <c r="V3890">
        <v>86.227012469936895</v>
      </c>
      <c r="W3890">
        <v>79.52585460012989</v>
      </c>
      <c r="X3890">
        <v>0.62870122495335445</v>
      </c>
      <c r="Y3890">
        <v>1.2574024499067089</v>
      </c>
      <c r="AA3890">
        <v>8.818736355981919</v>
      </c>
      <c r="AB3890">
        <v>2.6312782517143378</v>
      </c>
      <c r="AC3890">
        <v>-30.989574341441177</v>
      </c>
      <c r="AD3890">
        <v>20.287517589262936</v>
      </c>
      <c r="AE3890">
        <v>20.348668897734559</v>
      </c>
      <c r="AF3890">
        <v>435</v>
      </c>
      <c r="AG3890">
        <v>0</v>
      </c>
      <c r="AH3890">
        <v>0</v>
      </c>
      <c r="AI3890">
        <v>143</v>
      </c>
      <c r="AJ3890">
        <v>1138</v>
      </c>
      <c r="AK3890">
        <v>201</v>
      </c>
      <c r="AL3890">
        <v>2048</v>
      </c>
      <c r="AM3890">
        <v>0</v>
      </c>
      <c r="AN3890">
        <v>324</v>
      </c>
      <c r="AO3890">
        <v>269</v>
      </c>
      <c r="AP3890">
        <v>130</v>
      </c>
    </row>
    <row r="3891" spans="1:42">
      <c r="A3891">
        <v>15</v>
      </c>
      <c r="B3891">
        <v>382</v>
      </c>
      <c r="C3891">
        <v>2019</v>
      </c>
      <c r="D3891">
        <v>10</v>
      </c>
      <c r="E3891">
        <v>99</v>
      </c>
      <c r="F3891">
        <v>99</v>
      </c>
      <c r="G3891">
        <v>99</v>
      </c>
      <c r="H3891">
        <v>99</v>
      </c>
      <c r="I3891">
        <v>99</v>
      </c>
      <c r="J3891">
        <v>999</v>
      </c>
      <c r="K3891">
        <v>6</v>
      </c>
      <c r="M3891">
        <v>99</v>
      </c>
      <c r="N3891">
        <v>99</v>
      </c>
      <c r="O3891">
        <v>99</v>
      </c>
      <c r="P3891">
        <v>99</v>
      </c>
      <c r="Q3891">
        <v>257</v>
      </c>
      <c r="R3891">
        <v>34267</v>
      </c>
      <c r="S3891">
        <v>34173</v>
      </c>
      <c r="T3891">
        <v>16.024134006478537</v>
      </c>
      <c r="U3891">
        <v>60.698094987270643</v>
      </c>
      <c r="V3891">
        <v>87.97650657721789</v>
      </c>
      <c r="W3891">
        <v>81.116965147923807</v>
      </c>
      <c r="X3891">
        <v>0.37645548195056472</v>
      </c>
      <c r="Y3891">
        <v>0.75291096390112944</v>
      </c>
      <c r="AA3891">
        <v>8.6677271846195012</v>
      </c>
      <c r="AB3891">
        <v>2.643257392794756</v>
      </c>
      <c r="AC3891">
        <v>-28.938679642986195</v>
      </c>
      <c r="AD3891">
        <v>23.832110442674839</v>
      </c>
      <c r="AE3891">
        <v>24.211185365328497</v>
      </c>
      <c r="AF3891">
        <v>532</v>
      </c>
      <c r="AG3891">
        <v>0</v>
      </c>
      <c r="AH3891">
        <v>0</v>
      </c>
      <c r="AI3891">
        <v>150</v>
      </c>
      <c r="AJ3891">
        <v>1442</v>
      </c>
      <c r="AK3891">
        <v>293</v>
      </c>
      <c r="AL3891">
        <v>2291</v>
      </c>
      <c r="AM3891">
        <v>0</v>
      </c>
      <c r="AN3891">
        <v>319</v>
      </c>
      <c r="AO3891">
        <v>466</v>
      </c>
      <c r="AP3891">
        <v>148</v>
      </c>
    </row>
    <row r="3892" spans="1:42">
      <c r="A3892">
        <v>15</v>
      </c>
      <c r="B3892">
        <v>383</v>
      </c>
      <c r="C3892">
        <v>2019</v>
      </c>
      <c r="D3892">
        <v>11</v>
      </c>
      <c r="E3892">
        <v>99</v>
      </c>
      <c r="F3892">
        <v>99</v>
      </c>
      <c r="G3892">
        <v>99</v>
      </c>
      <c r="H3892">
        <v>99</v>
      </c>
      <c r="I3892">
        <v>99</v>
      </c>
      <c r="J3892">
        <v>999</v>
      </c>
      <c r="K3892">
        <v>6</v>
      </c>
      <c r="M3892">
        <v>99</v>
      </c>
      <c r="N3892">
        <v>99</v>
      </c>
      <c r="O3892">
        <v>99</v>
      </c>
      <c r="P3892">
        <v>99</v>
      </c>
      <c r="Q3892">
        <v>243</v>
      </c>
      <c r="R3892">
        <v>31562</v>
      </c>
      <c r="S3892">
        <v>31501</v>
      </c>
      <c r="T3892">
        <v>16.060452442810977</v>
      </c>
      <c r="U3892">
        <v>60.777562617059779</v>
      </c>
      <c r="V3892">
        <v>88.122056556149616</v>
      </c>
      <c r="W3892">
        <v>81.279294943017675</v>
      </c>
      <c r="X3892">
        <v>0.37069894176541407</v>
      </c>
      <c r="Y3892">
        <v>0.74139788353082814</v>
      </c>
      <c r="AA3892">
        <v>8.6532313638196232</v>
      </c>
      <c r="AB3892">
        <v>2.6735817080830202</v>
      </c>
      <c r="AC3892">
        <v>-27.880901483342832</v>
      </c>
      <c r="AD3892">
        <v>22.889591552564397</v>
      </c>
      <c r="AE3892">
        <v>23.203670689033785</v>
      </c>
      <c r="AF3892">
        <v>671</v>
      </c>
      <c r="AG3892">
        <v>0</v>
      </c>
      <c r="AH3892">
        <v>0</v>
      </c>
      <c r="AI3892">
        <v>206</v>
      </c>
      <c r="AJ3892">
        <v>1593</v>
      </c>
      <c r="AK3892">
        <v>292</v>
      </c>
      <c r="AL3892">
        <v>1903</v>
      </c>
      <c r="AM3892">
        <v>0</v>
      </c>
      <c r="AN3892">
        <v>391</v>
      </c>
      <c r="AO3892">
        <v>683</v>
      </c>
      <c r="AP3892">
        <v>141</v>
      </c>
    </row>
    <row r="3893" spans="1:42">
      <c r="A3893">
        <v>15</v>
      </c>
      <c r="B3893">
        <v>384</v>
      </c>
      <c r="C3893">
        <v>2019</v>
      </c>
      <c r="D3893">
        <v>12</v>
      </c>
      <c r="E3893">
        <v>99</v>
      </c>
      <c r="F3893">
        <v>99</v>
      </c>
      <c r="G3893">
        <v>99</v>
      </c>
      <c r="H3893">
        <v>99</v>
      </c>
      <c r="I3893">
        <v>99</v>
      </c>
      <c r="J3893">
        <v>999</v>
      </c>
      <c r="K3893">
        <v>6</v>
      </c>
      <c r="M3893">
        <v>99</v>
      </c>
      <c r="N3893">
        <v>99</v>
      </c>
      <c r="O3893">
        <v>99</v>
      </c>
      <c r="P3893">
        <v>99</v>
      </c>
      <c r="Q3893">
        <v>237</v>
      </c>
      <c r="R3893">
        <v>27365</v>
      </c>
      <c r="S3893">
        <v>27316</v>
      </c>
      <c r="T3893">
        <v>16.184725013703638</v>
      </c>
      <c r="U3893">
        <v>61.115243813149803</v>
      </c>
      <c r="V3893">
        <v>83.562348102151702</v>
      </c>
      <c r="W3893">
        <v>77.069312490848006</v>
      </c>
      <c r="X3893">
        <v>0.76009501187648443</v>
      </c>
      <c r="Y3893">
        <v>1.5201900237529691</v>
      </c>
      <c r="AA3893">
        <v>9.3882720865360785</v>
      </c>
      <c r="AB3893">
        <v>2.6879163476289034</v>
      </c>
      <c r="AC3893">
        <v>-33.755844837842822</v>
      </c>
      <c r="AD3893">
        <v>22.212571836747951</v>
      </c>
      <c r="AE3893">
        <v>22.273352604107952</v>
      </c>
      <c r="AF3893">
        <v>570</v>
      </c>
      <c r="AG3893">
        <v>0</v>
      </c>
      <c r="AH3893">
        <v>0</v>
      </c>
      <c r="AI3893">
        <v>172</v>
      </c>
      <c r="AJ3893">
        <v>1614</v>
      </c>
      <c r="AK3893">
        <v>274</v>
      </c>
      <c r="AL3893">
        <v>1573</v>
      </c>
      <c r="AM3893">
        <v>1</v>
      </c>
      <c r="AN3893">
        <v>335</v>
      </c>
      <c r="AO3893">
        <v>640</v>
      </c>
      <c r="AP3893">
        <v>133</v>
      </c>
    </row>
    <row r="3894" spans="1:42">
      <c r="A3894">
        <v>15</v>
      </c>
      <c r="B3894">
        <v>385</v>
      </c>
      <c r="C3894">
        <v>2019</v>
      </c>
      <c r="D3894">
        <v>1</v>
      </c>
      <c r="E3894">
        <v>99</v>
      </c>
      <c r="F3894">
        <v>99</v>
      </c>
      <c r="G3894">
        <v>99</v>
      </c>
      <c r="H3894">
        <v>99</v>
      </c>
      <c r="I3894">
        <v>99</v>
      </c>
      <c r="J3894">
        <v>999</v>
      </c>
      <c r="K3894">
        <v>8</v>
      </c>
      <c r="M3894">
        <v>99</v>
      </c>
      <c r="N3894">
        <v>99</v>
      </c>
      <c r="O3894">
        <v>99</v>
      </c>
      <c r="P3894">
        <v>99</v>
      </c>
      <c r="Q3894">
        <v>4</v>
      </c>
      <c r="R3894">
        <v>5</v>
      </c>
      <c r="S3894">
        <v>5</v>
      </c>
      <c r="T3894">
        <v>14</v>
      </c>
      <c r="U3894">
        <v>59.2</v>
      </c>
      <c r="V3894">
        <v>78.461538461538453</v>
      </c>
      <c r="W3894">
        <v>72.42</v>
      </c>
      <c r="X3894">
        <v>0</v>
      </c>
      <c r="Y3894">
        <v>0</v>
      </c>
      <c r="AA3894">
        <v>16.308942332352537</v>
      </c>
      <c r="AB3894">
        <v>1.5999999999999548</v>
      </c>
      <c r="AC3894">
        <v>94.794620552014635</v>
      </c>
      <c r="AD3894">
        <v>3.5180299032541774E-3</v>
      </c>
      <c r="AE3894">
        <v>3.2232972009877026E-3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3</v>
      </c>
    </row>
    <row r="3895" spans="1:42">
      <c r="A3895">
        <v>15</v>
      </c>
      <c r="B3895">
        <v>386</v>
      </c>
      <c r="C3895">
        <v>2019</v>
      </c>
      <c r="D3895">
        <v>2</v>
      </c>
      <c r="E3895">
        <v>99</v>
      </c>
      <c r="F3895">
        <v>99</v>
      </c>
      <c r="G3895">
        <v>99</v>
      </c>
      <c r="H3895">
        <v>99</v>
      </c>
      <c r="I3895">
        <v>99</v>
      </c>
      <c r="J3895">
        <v>999</v>
      </c>
      <c r="K3895">
        <v>8</v>
      </c>
      <c r="M3895">
        <v>99</v>
      </c>
      <c r="N3895">
        <v>99</v>
      </c>
      <c r="O3895">
        <v>99</v>
      </c>
      <c r="P3895">
        <v>99</v>
      </c>
      <c r="Q3895">
        <v>4</v>
      </c>
      <c r="R3895">
        <v>53</v>
      </c>
      <c r="S3895">
        <v>53</v>
      </c>
      <c r="T3895">
        <v>14.56603773584906</v>
      </c>
      <c r="U3895">
        <v>58.754716981132077</v>
      </c>
      <c r="V3895">
        <v>87.28101555632783</v>
      </c>
      <c r="W3895">
        <v>80.560377358490598</v>
      </c>
      <c r="X3895">
        <v>0</v>
      </c>
      <c r="Y3895">
        <v>0</v>
      </c>
      <c r="AA3895">
        <v>20.425431240662569</v>
      </c>
      <c r="AB3895">
        <v>2.7602683789214359</v>
      </c>
      <c r="AC3895">
        <v>-10.070373044204056</v>
      </c>
      <c r="AD3895">
        <v>4.5423380185121695E-2</v>
      </c>
      <c r="AE3895">
        <v>4.6786470142233881E-2</v>
      </c>
      <c r="AF3895">
        <v>0</v>
      </c>
      <c r="AG3895">
        <v>0</v>
      </c>
      <c r="AH3895">
        <v>0</v>
      </c>
      <c r="AI3895">
        <v>0</v>
      </c>
      <c r="AJ3895">
        <v>2</v>
      </c>
      <c r="AK3895">
        <v>6</v>
      </c>
      <c r="AL3895">
        <v>0</v>
      </c>
      <c r="AM3895">
        <v>0</v>
      </c>
      <c r="AN3895">
        <v>0</v>
      </c>
      <c r="AO3895">
        <v>0</v>
      </c>
      <c r="AP3895">
        <v>4</v>
      </c>
    </row>
    <row r="3896" spans="1:42">
      <c r="A3896">
        <v>15</v>
      </c>
      <c r="B3896">
        <v>387</v>
      </c>
      <c r="C3896">
        <v>2019</v>
      </c>
      <c r="D3896">
        <v>3</v>
      </c>
      <c r="E3896">
        <v>99</v>
      </c>
      <c r="F3896">
        <v>99</v>
      </c>
      <c r="G3896">
        <v>99</v>
      </c>
      <c r="H3896">
        <v>99</v>
      </c>
      <c r="I3896">
        <v>99</v>
      </c>
      <c r="J3896">
        <v>999</v>
      </c>
      <c r="K3896">
        <v>8</v>
      </c>
      <c r="M3896">
        <v>99</v>
      </c>
      <c r="N3896">
        <v>99</v>
      </c>
      <c r="O3896">
        <v>99</v>
      </c>
      <c r="P3896">
        <v>99</v>
      </c>
      <c r="Q3896">
        <v>2</v>
      </c>
      <c r="R3896">
        <v>2</v>
      </c>
      <c r="S3896">
        <v>2</v>
      </c>
      <c r="T3896">
        <v>14</v>
      </c>
      <c r="U3896">
        <v>60</v>
      </c>
      <c r="V3896">
        <v>82.394366197183103</v>
      </c>
      <c r="W3896">
        <v>76.05</v>
      </c>
      <c r="X3896">
        <v>0</v>
      </c>
      <c r="Y3896">
        <v>0</v>
      </c>
      <c r="AA3896">
        <v>0.7499999999993936</v>
      </c>
      <c r="AB3896">
        <v>0</v>
      </c>
      <c r="AD3896">
        <v>1.59900222261309E-3</v>
      </c>
      <c r="AE3896">
        <v>1.5587970403517139E-3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1</v>
      </c>
    </row>
    <row r="3897" spans="1:42">
      <c r="A3897">
        <v>15</v>
      </c>
      <c r="B3897">
        <v>388</v>
      </c>
      <c r="C3897">
        <v>2019</v>
      </c>
      <c r="D3897">
        <v>4</v>
      </c>
      <c r="E3897">
        <v>99</v>
      </c>
      <c r="F3897">
        <v>99</v>
      </c>
      <c r="G3897">
        <v>99</v>
      </c>
      <c r="H3897">
        <v>99</v>
      </c>
      <c r="I3897">
        <v>99</v>
      </c>
      <c r="J3897">
        <v>999</v>
      </c>
      <c r="K3897">
        <v>8</v>
      </c>
      <c r="M3897">
        <v>99</v>
      </c>
      <c r="N3897">
        <v>99</v>
      </c>
      <c r="O3897">
        <v>99</v>
      </c>
      <c r="P3897">
        <v>99</v>
      </c>
      <c r="Q3897">
        <v>4</v>
      </c>
      <c r="R3897">
        <v>8</v>
      </c>
      <c r="S3897">
        <v>8</v>
      </c>
      <c r="T3897">
        <v>15.875</v>
      </c>
      <c r="U3897">
        <v>62.5</v>
      </c>
      <c r="V3897">
        <v>91.197183098591552</v>
      </c>
      <c r="W3897">
        <v>84.174999999999997</v>
      </c>
      <c r="X3897">
        <v>0</v>
      </c>
      <c r="Y3897">
        <v>0</v>
      </c>
      <c r="AA3897">
        <v>12.516564025322618</v>
      </c>
      <c r="AB3897">
        <v>3.3166247903554003</v>
      </c>
      <c r="AC3897">
        <v>55.946671655667721</v>
      </c>
      <c r="AD3897">
        <v>6.1922380296298603E-3</v>
      </c>
      <c r="AE3897">
        <v>6.68657785374039E-3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2</v>
      </c>
    </row>
    <row r="3898" spans="1:42">
      <c r="A3898">
        <v>15</v>
      </c>
      <c r="B3898">
        <v>389</v>
      </c>
      <c r="C3898">
        <v>2019</v>
      </c>
      <c r="D3898">
        <v>5</v>
      </c>
      <c r="E3898">
        <v>99</v>
      </c>
      <c r="F3898">
        <v>99</v>
      </c>
      <c r="G3898">
        <v>99</v>
      </c>
      <c r="H3898">
        <v>99</v>
      </c>
      <c r="I3898">
        <v>99</v>
      </c>
      <c r="J3898">
        <v>999</v>
      </c>
      <c r="K3898">
        <v>8</v>
      </c>
      <c r="M3898">
        <v>99</v>
      </c>
      <c r="N3898">
        <v>99</v>
      </c>
      <c r="O3898">
        <v>99</v>
      </c>
      <c r="P3898">
        <v>99</v>
      </c>
      <c r="Q3898">
        <v>8</v>
      </c>
      <c r="R3898">
        <v>130</v>
      </c>
      <c r="S3898">
        <v>130</v>
      </c>
      <c r="T3898">
        <v>14.876923076923076</v>
      </c>
      <c r="U3898">
        <v>58.684615384615398</v>
      </c>
      <c r="V3898">
        <v>91.833486123843684</v>
      </c>
      <c r="W3898">
        <v>84.762307692307687</v>
      </c>
      <c r="X3898">
        <v>0</v>
      </c>
      <c r="Y3898">
        <v>0</v>
      </c>
      <c r="AA3898">
        <v>11.45137724592121</v>
      </c>
      <c r="AB3898">
        <v>2.7541147269121038</v>
      </c>
      <c r="AC3898">
        <v>-21.537729745860137</v>
      </c>
      <c r="AD3898">
        <v>9.7534624791801097E-2</v>
      </c>
      <c r="AE3898">
        <v>0.10434288790122671</v>
      </c>
      <c r="AF3898">
        <v>0</v>
      </c>
      <c r="AG3898">
        <v>0</v>
      </c>
      <c r="AH3898">
        <v>0</v>
      </c>
      <c r="AI3898">
        <v>0</v>
      </c>
      <c r="AJ3898">
        <v>2</v>
      </c>
      <c r="AK3898">
        <v>1</v>
      </c>
      <c r="AL3898">
        <v>1</v>
      </c>
      <c r="AM3898">
        <v>0</v>
      </c>
      <c r="AN3898">
        <v>2</v>
      </c>
      <c r="AO3898">
        <v>0</v>
      </c>
      <c r="AP3898">
        <v>6</v>
      </c>
    </row>
    <row r="3899" spans="1:42">
      <c r="A3899">
        <v>15</v>
      </c>
      <c r="B3899">
        <v>390</v>
      </c>
      <c r="C3899">
        <v>2019</v>
      </c>
      <c r="D3899">
        <v>6</v>
      </c>
      <c r="E3899">
        <v>99</v>
      </c>
      <c r="F3899">
        <v>99</v>
      </c>
      <c r="G3899">
        <v>99</v>
      </c>
      <c r="H3899">
        <v>99</v>
      </c>
      <c r="I3899">
        <v>99</v>
      </c>
      <c r="J3899">
        <v>999</v>
      </c>
      <c r="K3899">
        <v>8</v>
      </c>
      <c r="M3899">
        <v>99</v>
      </c>
      <c r="N3899">
        <v>99</v>
      </c>
      <c r="O3899">
        <v>99</v>
      </c>
      <c r="P3899">
        <v>99</v>
      </c>
      <c r="Q3899">
        <v>7</v>
      </c>
      <c r="R3899">
        <v>73</v>
      </c>
      <c r="S3899">
        <v>66</v>
      </c>
      <c r="T3899">
        <v>13.027397260273972</v>
      </c>
      <c r="U3899">
        <v>58.181818181818173</v>
      </c>
      <c r="V3899">
        <v>88.648675268393589</v>
      </c>
      <c r="W3899">
        <v>80.009090909090915</v>
      </c>
      <c r="X3899">
        <v>0</v>
      </c>
      <c r="Y3899">
        <v>0</v>
      </c>
      <c r="AA3899">
        <v>14.647450158414877</v>
      </c>
      <c r="AB3899">
        <v>1.9840965496814065</v>
      </c>
      <c r="AC3899">
        <v>-26.818832555875581</v>
      </c>
      <c r="AD3899">
        <v>6.2481811801359192E-2</v>
      </c>
      <c r="AE3899">
        <v>5.7533737534841721E-2</v>
      </c>
      <c r="AF3899">
        <v>0</v>
      </c>
      <c r="AG3899">
        <v>0</v>
      </c>
      <c r="AH3899">
        <v>0</v>
      </c>
      <c r="AI3899">
        <v>0</v>
      </c>
      <c r="AJ3899">
        <v>2</v>
      </c>
      <c r="AK3899">
        <v>7</v>
      </c>
      <c r="AL3899">
        <v>3</v>
      </c>
      <c r="AM3899">
        <v>0</v>
      </c>
      <c r="AN3899">
        <v>0</v>
      </c>
      <c r="AO3899">
        <v>0</v>
      </c>
      <c r="AP3899">
        <v>6</v>
      </c>
    </row>
    <row r="3900" spans="1:42">
      <c r="A3900">
        <v>15</v>
      </c>
      <c r="B3900">
        <v>391</v>
      </c>
      <c r="C3900">
        <v>2019</v>
      </c>
      <c r="D3900">
        <v>7</v>
      </c>
      <c r="E3900">
        <v>99</v>
      </c>
      <c r="F3900">
        <v>99</v>
      </c>
      <c r="G3900">
        <v>99</v>
      </c>
      <c r="H3900">
        <v>99</v>
      </c>
      <c r="I3900">
        <v>99</v>
      </c>
      <c r="J3900">
        <v>999</v>
      </c>
      <c r="K3900">
        <v>8</v>
      </c>
      <c r="M3900">
        <v>99</v>
      </c>
      <c r="N3900">
        <v>99</v>
      </c>
      <c r="O3900">
        <v>99</v>
      </c>
      <c r="P3900">
        <v>99</v>
      </c>
      <c r="Q3900">
        <v>5</v>
      </c>
      <c r="R3900">
        <v>44</v>
      </c>
      <c r="S3900">
        <v>44</v>
      </c>
      <c r="T3900">
        <v>14.40909090909091</v>
      </c>
      <c r="U3900">
        <v>58.090909090909101</v>
      </c>
      <c r="V3900">
        <v>94.149512459371607</v>
      </c>
      <c r="W3900">
        <v>86.9</v>
      </c>
      <c r="X3900">
        <v>0</v>
      </c>
      <c r="Y3900">
        <v>0</v>
      </c>
      <c r="AA3900">
        <v>9.2803800862601378</v>
      </c>
      <c r="AB3900">
        <v>3.6107049287700592</v>
      </c>
      <c r="AC3900">
        <v>-34.665338245727831</v>
      </c>
      <c r="AD3900">
        <v>3.1407931930445707E-2</v>
      </c>
      <c r="AE3900">
        <v>3.4617305076732621E-2</v>
      </c>
      <c r="AF3900">
        <v>1</v>
      </c>
      <c r="AG3900">
        <v>0</v>
      </c>
      <c r="AH3900">
        <v>0</v>
      </c>
      <c r="AI3900">
        <v>1</v>
      </c>
      <c r="AJ3900">
        <v>0</v>
      </c>
      <c r="AK3900">
        <v>0</v>
      </c>
      <c r="AL3900">
        <v>2</v>
      </c>
      <c r="AM3900">
        <v>0</v>
      </c>
      <c r="AN3900">
        <v>0</v>
      </c>
      <c r="AO3900">
        <v>0</v>
      </c>
      <c r="AP3900">
        <v>5</v>
      </c>
    </row>
    <row r="3901" spans="1:42">
      <c r="A3901">
        <v>15</v>
      </c>
      <c r="B3901">
        <v>392</v>
      </c>
      <c r="C3901">
        <v>2019</v>
      </c>
      <c r="D3901">
        <v>8</v>
      </c>
      <c r="E3901">
        <v>99</v>
      </c>
      <c r="F3901">
        <v>99</v>
      </c>
      <c r="G3901">
        <v>99</v>
      </c>
      <c r="H3901">
        <v>99</v>
      </c>
      <c r="I3901">
        <v>99</v>
      </c>
      <c r="J3901">
        <v>999</v>
      </c>
      <c r="K3901">
        <v>8</v>
      </c>
      <c r="M3901">
        <v>99</v>
      </c>
      <c r="N3901">
        <v>99</v>
      </c>
      <c r="O3901">
        <v>99</v>
      </c>
      <c r="P3901">
        <v>99</v>
      </c>
      <c r="Q3901">
        <v>3</v>
      </c>
      <c r="R3901">
        <v>7</v>
      </c>
      <c r="S3901">
        <v>4</v>
      </c>
      <c r="T3901">
        <v>14</v>
      </c>
      <c r="U3901">
        <v>59</v>
      </c>
      <c r="V3901">
        <v>148.18526543878656</v>
      </c>
      <c r="W3901">
        <v>82.65</v>
      </c>
      <c r="X3901">
        <v>0</v>
      </c>
      <c r="Y3901">
        <v>0</v>
      </c>
      <c r="AA3901">
        <v>14.375934752216939</v>
      </c>
      <c r="AB3901">
        <v>1.7320508075688772</v>
      </c>
      <c r="AC3901">
        <v>-90.562796747658098</v>
      </c>
      <c r="AD3901">
        <v>5.372506581320562E-3</v>
      </c>
      <c r="AE3901">
        <v>3.2386485053956045E-3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2</v>
      </c>
    </row>
    <row r="3902" spans="1:42">
      <c r="A3902">
        <v>15</v>
      </c>
      <c r="B3902">
        <v>393</v>
      </c>
      <c r="C3902">
        <v>2019</v>
      </c>
      <c r="D3902">
        <v>9</v>
      </c>
      <c r="E3902">
        <v>99</v>
      </c>
      <c r="F3902">
        <v>99</v>
      </c>
      <c r="G3902">
        <v>99</v>
      </c>
      <c r="H3902">
        <v>99</v>
      </c>
      <c r="I3902">
        <v>99</v>
      </c>
      <c r="J3902">
        <v>999</v>
      </c>
      <c r="K3902">
        <v>8</v>
      </c>
      <c r="M3902">
        <v>99</v>
      </c>
      <c r="N3902">
        <v>99</v>
      </c>
      <c r="O3902">
        <v>99</v>
      </c>
      <c r="P3902">
        <v>99</v>
      </c>
      <c r="Q3902">
        <v>3</v>
      </c>
      <c r="R3902">
        <v>7</v>
      </c>
      <c r="S3902">
        <v>7</v>
      </c>
      <c r="T3902">
        <v>14.428571428571423</v>
      </c>
      <c r="U3902">
        <v>58.142857142857153</v>
      </c>
      <c r="V3902">
        <v>114.59526389103856</v>
      </c>
      <c r="W3902">
        <v>105.7714285714286</v>
      </c>
      <c r="X3902">
        <v>0</v>
      </c>
      <c r="Y3902">
        <v>0</v>
      </c>
      <c r="AA3902">
        <v>14.45798981144185</v>
      </c>
      <c r="AB3902">
        <v>2.0995626366711182</v>
      </c>
      <c r="AC3902">
        <v>-41.353559476755279</v>
      </c>
      <c r="AD3902">
        <v>5.7602264591887949E-3</v>
      </c>
      <c r="AE3902">
        <v>7.698706308102642E-3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2</v>
      </c>
    </row>
    <row r="3903" spans="1:42">
      <c r="A3903">
        <v>15</v>
      </c>
      <c r="B3903">
        <v>394</v>
      </c>
      <c r="C3903">
        <v>2019</v>
      </c>
      <c r="D3903">
        <v>10</v>
      </c>
      <c r="E3903">
        <v>99</v>
      </c>
      <c r="F3903">
        <v>99</v>
      </c>
      <c r="G3903">
        <v>99</v>
      </c>
      <c r="H3903">
        <v>99</v>
      </c>
      <c r="I3903">
        <v>99</v>
      </c>
      <c r="J3903">
        <v>999</v>
      </c>
      <c r="K3903">
        <v>8</v>
      </c>
      <c r="M3903">
        <v>99</v>
      </c>
      <c r="N3903">
        <v>99</v>
      </c>
      <c r="O3903">
        <v>99</v>
      </c>
      <c r="P3903">
        <v>99</v>
      </c>
      <c r="Q3903">
        <v>10</v>
      </c>
      <c r="R3903">
        <v>96</v>
      </c>
      <c r="S3903">
        <v>92</v>
      </c>
      <c r="T3903">
        <v>13.71875</v>
      </c>
      <c r="U3903">
        <v>56.630434782608702</v>
      </c>
      <c r="V3903">
        <v>98.046304583352949</v>
      </c>
      <c r="W3903">
        <v>87.55217391304349</v>
      </c>
      <c r="X3903">
        <v>0</v>
      </c>
      <c r="Y3903">
        <v>0</v>
      </c>
      <c r="AA3903">
        <v>10.689780555164779</v>
      </c>
      <c r="AB3903">
        <v>3.5804948385977355</v>
      </c>
      <c r="AC3903">
        <v>-25.701675051522777</v>
      </c>
      <c r="AD3903">
        <v>6.6766352540251095E-2</v>
      </c>
      <c r="AE3903">
        <v>7.0351929597314386E-2</v>
      </c>
      <c r="AF3903">
        <v>2</v>
      </c>
      <c r="AG3903">
        <v>0</v>
      </c>
      <c r="AH3903">
        <v>0</v>
      </c>
      <c r="AI3903">
        <v>1</v>
      </c>
      <c r="AJ3903">
        <v>2</v>
      </c>
      <c r="AK3903">
        <v>2</v>
      </c>
      <c r="AL3903">
        <v>9</v>
      </c>
      <c r="AM3903">
        <v>0</v>
      </c>
      <c r="AN3903">
        <v>1</v>
      </c>
      <c r="AO3903">
        <v>0</v>
      </c>
      <c r="AP3903">
        <v>6</v>
      </c>
    </row>
    <row r="3904" spans="1:42">
      <c r="A3904">
        <v>15</v>
      </c>
      <c r="B3904">
        <v>395</v>
      </c>
      <c r="C3904">
        <v>2019</v>
      </c>
      <c r="D3904">
        <v>11</v>
      </c>
      <c r="E3904">
        <v>99</v>
      </c>
      <c r="F3904">
        <v>99</v>
      </c>
      <c r="G3904">
        <v>99</v>
      </c>
      <c r="H3904">
        <v>99</v>
      </c>
      <c r="I3904">
        <v>99</v>
      </c>
      <c r="J3904">
        <v>999</v>
      </c>
      <c r="K3904">
        <v>8</v>
      </c>
      <c r="M3904">
        <v>99</v>
      </c>
      <c r="N3904">
        <v>99</v>
      </c>
      <c r="O3904">
        <v>99</v>
      </c>
      <c r="P3904">
        <v>99</v>
      </c>
      <c r="Q3904">
        <v>4</v>
      </c>
      <c r="R3904">
        <v>36</v>
      </c>
      <c r="S3904">
        <v>35</v>
      </c>
      <c r="T3904">
        <v>13.611111111111111</v>
      </c>
      <c r="U3904">
        <v>57.371428571428602</v>
      </c>
      <c r="V3904">
        <v>95.078161275344385</v>
      </c>
      <c r="W3904">
        <v>86.697142857142879</v>
      </c>
      <c r="X3904">
        <v>0</v>
      </c>
      <c r="Y3904">
        <v>0</v>
      </c>
      <c r="AA3904">
        <v>14.819957310797996</v>
      </c>
      <c r="AB3904">
        <v>3.5703998518430322</v>
      </c>
      <c r="AC3904">
        <v>-19.933618660479496</v>
      </c>
      <c r="AD3904">
        <v>2.6108145741471345E-2</v>
      </c>
      <c r="AE3904">
        <v>2.7499528942331233E-2</v>
      </c>
      <c r="AF3904">
        <v>0</v>
      </c>
      <c r="AG3904">
        <v>0</v>
      </c>
      <c r="AH3904">
        <v>0</v>
      </c>
      <c r="AI3904">
        <v>4</v>
      </c>
      <c r="AJ3904">
        <v>0</v>
      </c>
      <c r="AK3904">
        <v>0</v>
      </c>
      <c r="AL3904">
        <v>9</v>
      </c>
      <c r="AM3904">
        <v>0</v>
      </c>
      <c r="AN3904">
        <v>0</v>
      </c>
      <c r="AO3904">
        <v>0</v>
      </c>
      <c r="AP3904">
        <v>3</v>
      </c>
    </row>
    <row r="3905" spans="1:42">
      <c r="A3905">
        <v>15</v>
      </c>
      <c r="B3905">
        <v>396</v>
      </c>
      <c r="C3905">
        <v>2019</v>
      </c>
      <c r="D3905">
        <v>12</v>
      </c>
      <c r="E3905">
        <v>99</v>
      </c>
      <c r="F3905">
        <v>99</v>
      </c>
      <c r="G3905">
        <v>99</v>
      </c>
      <c r="H3905">
        <v>99</v>
      </c>
      <c r="I3905">
        <v>99</v>
      </c>
      <c r="J3905">
        <v>999</v>
      </c>
      <c r="K3905">
        <v>8</v>
      </c>
      <c r="M3905">
        <v>99</v>
      </c>
      <c r="N3905">
        <v>99</v>
      </c>
      <c r="O3905">
        <v>99</v>
      </c>
      <c r="P3905">
        <v>99</v>
      </c>
      <c r="Q3905">
        <v>4</v>
      </c>
      <c r="R3905">
        <v>11</v>
      </c>
      <c r="S3905">
        <v>11</v>
      </c>
      <c r="T3905">
        <v>15.090909090909092</v>
      </c>
      <c r="U3905">
        <v>59.090909090909101</v>
      </c>
      <c r="V3905">
        <v>94.947306214911833</v>
      </c>
      <c r="W3905">
        <v>87.636363636363654</v>
      </c>
      <c r="X3905">
        <v>0</v>
      </c>
      <c r="Y3905">
        <v>0</v>
      </c>
      <c r="AA3905">
        <v>29.719882317375976</v>
      </c>
      <c r="AB3905">
        <v>1.3111095547140867</v>
      </c>
      <c r="AC3905">
        <v>-67.036578236448975</v>
      </c>
      <c r="AD3905">
        <v>8.9288613266664488E-3</v>
      </c>
      <c r="AE3905">
        <v>1.0199151369876638E-2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2</v>
      </c>
    </row>
    <row r="3906" spans="1:42">
      <c r="A3906">
        <v>15</v>
      </c>
      <c r="B3906">
        <v>397</v>
      </c>
      <c r="C3906">
        <v>2019</v>
      </c>
      <c r="D3906">
        <v>1</v>
      </c>
      <c r="E3906">
        <v>99</v>
      </c>
      <c r="F3906">
        <v>99</v>
      </c>
      <c r="G3906">
        <v>99</v>
      </c>
      <c r="H3906">
        <v>99</v>
      </c>
      <c r="I3906">
        <v>99</v>
      </c>
      <c r="J3906">
        <v>999</v>
      </c>
      <c r="K3906">
        <v>9</v>
      </c>
      <c r="M3906">
        <v>99</v>
      </c>
      <c r="N3906">
        <v>99</v>
      </c>
      <c r="O3906">
        <v>99</v>
      </c>
      <c r="P3906">
        <v>99</v>
      </c>
      <c r="Q3906">
        <v>577</v>
      </c>
      <c r="R3906">
        <v>54790</v>
      </c>
      <c r="S3906">
        <v>53627</v>
      </c>
      <c r="T3906">
        <v>15.320551195473621</v>
      </c>
      <c r="U3906">
        <v>60.040427396647218</v>
      </c>
      <c r="V3906">
        <v>86.203385000291078</v>
      </c>
      <c r="W3906">
        <v>79.007841199395486</v>
      </c>
      <c r="X3906">
        <v>1.8543529841211901</v>
      </c>
      <c r="Y3906">
        <v>3.7087059682423802</v>
      </c>
      <c r="AA3906">
        <v>9.602124600936401</v>
      </c>
      <c r="AB3906">
        <v>2.5925944752393248</v>
      </c>
      <c r="AC3906">
        <v>-27.235042149509237</v>
      </c>
      <c r="AD3906">
        <v>38.550571679859281</v>
      </c>
      <c r="AE3906">
        <v>37.715991044642344</v>
      </c>
      <c r="AF3906">
        <v>1204</v>
      </c>
      <c r="AG3906">
        <v>0</v>
      </c>
      <c r="AH3906">
        <v>0</v>
      </c>
      <c r="AI3906">
        <v>335</v>
      </c>
      <c r="AJ3906">
        <v>3270</v>
      </c>
      <c r="AK3906">
        <v>839</v>
      </c>
      <c r="AL3906">
        <v>3082</v>
      </c>
      <c r="AM3906">
        <v>2</v>
      </c>
      <c r="AN3906">
        <v>1729</v>
      </c>
      <c r="AO3906">
        <v>1050</v>
      </c>
      <c r="AP3906">
        <v>327</v>
      </c>
    </row>
    <row r="3907" spans="1:42">
      <c r="A3907">
        <v>15</v>
      </c>
      <c r="B3907">
        <v>398</v>
      </c>
      <c r="C3907">
        <v>2019</v>
      </c>
      <c r="D3907">
        <v>2</v>
      </c>
      <c r="E3907">
        <v>99</v>
      </c>
      <c r="F3907">
        <v>99</v>
      </c>
      <c r="G3907">
        <v>99</v>
      </c>
      <c r="H3907">
        <v>99</v>
      </c>
      <c r="I3907">
        <v>99</v>
      </c>
      <c r="J3907">
        <v>999</v>
      </c>
      <c r="K3907">
        <v>9</v>
      </c>
      <c r="M3907">
        <v>99</v>
      </c>
      <c r="N3907">
        <v>99</v>
      </c>
      <c r="O3907">
        <v>99</v>
      </c>
      <c r="P3907">
        <v>99</v>
      </c>
      <c r="Q3907">
        <v>531</v>
      </c>
      <c r="R3907">
        <v>46265</v>
      </c>
      <c r="S3907">
        <v>44990</v>
      </c>
      <c r="T3907">
        <v>15.371382254403974</v>
      </c>
      <c r="U3907">
        <v>60.358768615247826</v>
      </c>
      <c r="V3907">
        <v>86.124729294603952</v>
      </c>
      <c r="W3907">
        <v>78.690993554123338</v>
      </c>
      <c r="X3907">
        <v>1.7464606073705831</v>
      </c>
      <c r="Y3907">
        <v>3.4929212147411661</v>
      </c>
      <c r="AA3907">
        <v>9.2345555878825465</v>
      </c>
      <c r="AB3907">
        <v>2.6237164254803438</v>
      </c>
      <c r="AC3907">
        <v>-23.061281449153764</v>
      </c>
      <c r="AD3907">
        <v>39.651182721974621</v>
      </c>
      <c r="AE3907">
        <v>38.793944581356541</v>
      </c>
      <c r="AF3907">
        <v>1064</v>
      </c>
      <c r="AG3907">
        <v>0</v>
      </c>
      <c r="AH3907">
        <v>0</v>
      </c>
      <c r="AI3907">
        <v>275</v>
      </c>
      <c r="AJ3907">
        <v>2913</v>
      </c>
      <c r="AK3907">
        <v>813</v>
      </c>
      <c r="AL3907">
        <v>2658</v>
      </c>
      <c r="AM3907">
        <v>0</v>
      </c>
      <c r="AN3907">
        <v>904</v>
      </c>
      <c r="AO3907">
        <v>783</v>
      </c>
      <c r="AP3907">
        <v>296</v>
      </c>
    </row>
    <row r="3908" spans="1:42">
      <c r="A3908">
        <v>15</v>
      </c>
      <c r="B3908">
        <v>399</v>
      </c>
      <c r="C3908">
        <v>2019</v>
      </c>
      <c r="D3908">
        <v>3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9</v>
      </c>
      <c r="M3908">
        <v>99</v>
      </c>
      <c r="N3908">
        <v>99</v>
      </c>
      <c r="O3908">
        <v>99</v>
      </c>
      <c r="P3908">
        <v>99</v>
      </c>
      <c r="Q3908">
        <v>515</v>
      </c>
      <c r="R3908">
        <v>49468</v>
      </c>
      <c r="S3908">
        <v>47554</v>
      </c>
      <c r="T3908">
        <v>15.250080860354172</v>
      </c>
      <c r="U3908">
        <v>60.457858434621677</v>
      </c>
      <c r="V3908">
        <v>86.27196744252069</v>
      </c>
      <c r="W3908">
        <v>78.542501156580883</v>
      </c>
      <c r="X3908">
        <v>1.8395730573299911</v>
      </c>
      <c r="Y3908">
        <v>3.6791461146599822</v>
      </c>
      <c r="AA3908">
        <v>8.6712034293595703</v>
      </c>
      <c r="AB3908">
        <v>2.6197606898143886</v>
      </c>
      <c r="AC3908">
        <v>-25.193243443075264</v>
      </c>
      <c r="AD3908">
        <v>39.549720974112155</v>
      </c>
      <c r="AE3908">
        <v>38.278255684180351</v>
      </c>
      <c r="AF3908">
        <v>1179</v>
      </c>
      <c r="AG3908">
        <v>1</v>
      </c>
      <c r="AH3908">
        <v>0</v>
      </c>
      <c r="AI3908">
        <v>295</v>
      </c>
      <c r="AJ3908">
        <v>3345</v>
      </c>
      <c r="AK3908">
        <v>940</v>
      </c>
      <c r="AL3908">
        <v>3092</v>
      </c>
      <c r="AM3908">
        <v>0</v>
      </c>
      <c r="AN3908">
        <v>987</v>
      </c>
      <c r="AO3908">
        <v>813</v>
      </c>
      <c r="AP3908">
        <v>285</v>
      </c>
    </row>
    <row r="3909" spans="1:42">
      <c r="A3909">
        <v>15</v>
      </c>
      <c r="B3909">
        <v>400</v>
      </c>
      <c r="C3909">
        <v>2019</v>
      </c>
      <c r="D3909">
        <v>4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9</v>
      </c>
      <c r="M3909">
        <v>99</v>
      </c>
      <c r="N3909">
        <v>99</v>
      </c>
      <c r="O3909">
        <v>99</v>
      </c>
      <c r="P3909">
        <v>99</v>
      </c>
      <c r="Q3909">
        <v>527</v>
      </c>
      <c r="R3909">
        <v>49568</v>
      </c>
      <c r="S3909">
        <v>48420</v>
      </c>
      <c r="T3909">
        <v>15.35296965784377</v>
      </c>
      <c r="U3909">
        <v>60.191057414291606</v>
      </c>
      <c r="V3909">
        <v>86.148187379927265</v>
      </c>
      <c r="W3909">
        <v>78.836846344485522</v>
      </c>
      <c r="X3909">
        <v>1.7571820529373781</v>
      </c>
      <c r="Y3909">
        <v>3.5143641058747561</v>
      </c>
      <c r="AA3909">
        <v>9.2735442153434366</v>
      </c>
      <c r="AB3909">
        <v>2.6707741285424955</v>
      </c>
      <c r="AC3909">
        <v>-26.577532508272856</v>
      </c>
      <c r="AD3909">
        <v>38.367106831586597</v>
      </c>
      <c r="AE3909">
        <v>37.903980662583649</v>
      </c>
      <c r="AF3909">
        <v>1036</v>
      </c>
      <c r="AG3909">
        <v>0</v>
      </c>
      <c r="AH3909">
        <v>0</v>
      </c>
      <c r="AI3909">
        <v>265</v>
      </c>
      <c r="AJ3909">
        <v>3149</v>
      </c>
      <c r="AK3909">
        <v>759</v>
      </c>
      <c r="AL3909">
        <v>2826</v>
      </c>
      <c r="AM3909">
        <v>0</v>
      </c>
      <c r="AN3909">
        <v>756</v>
      </c>
      <c r="AO3909">
        <v>862</v>
      </c>
      <c r="AP3909">
        <v>308</v>
      </c>
    </row>
    <row r="3910" spans="1:42">
      <c r="A3910">
        <v>15</v>
      </c>
      <c r="B3910">
        <v>401</v>
      </c>
      <c r="C3910">
        <v>2019</v>
      </c>
      <c r="D3910">
        <v>5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9</v>
      </c>
      <c r="M3910">
        <v>99</v>
      </c>
      <c r="N3910">
        <v>99</v>
      </c>
      <c r="O3910">
        <v>99</v>
      </c>
      <c r="P3910">
        <v>99</v>
      </c>
      <c r="Q3910">
        <v>533</v>
      </c>
      <c r="R3910">
        <v>51482</v>
      </c>
      <c r="S3910">
        <v>51085</v>
      </c>
      <c r="T3910">
        <v>15.618895924789248</v>
      </c>
      <c r="U3910">
        <v>60.233277870216305</v>
      </c>
      <c r="V3910">
        <v>85.437972168620902</v>
      </c>
      <c r="W3910">
        <v>78.609674072623989</v>
      </c>
      <c r="X3910">
        <v>1.744298978283672</v>
      </c>
      <c r="Y3910">
        <v>3.4885979565673439</v>
      </c>
      <c r="AA3910">
        <v>9.3389659071028408</v>
      </c>
      <c r="AB3910">
        <v>2.671155095332872</v>
      </c>
      <c r="AC3910">
        <v>-26.73442697418108</v>
      </c>
      <c r="AD3910">
        <v>38.625211950242338</v>
      </c>
      <c r="AE3910">
        <v>38.026479615406494</v>
      </c>
      <c r="AF3910">
        <v>1177</v>
      </c>
      <c r="AG3910">
        <v>0</v>
      </c>
      <c r="AH3910">
        <v>0</v>
      </c>
      <c r="AI3910">
        <v>298</v>
      </c>
      <c r="AJ3910">
        <v>3317</v>
      </c>
      <c r="AK3910">
        <v>835</v>
      </c>
      <c r="AL3910">
        <v>2593</v>
      </c>
      <c r="AM3910">
        <v>0</v>
      </c>
      <c r="AN3910">
        <v>923</v>
      </c>
      <c r="AO3910">
        <v>766</v>
      </c>
      <c r="AP3910">
        <v>294</v>
      </c>
    </row>
    <row r="3911" spans="1:42">
      <c r="A3911">
        <v>15</v>
      </c>
      <c r="B3911">
        <v>402</v>
      </c>
      <c r="C3911">
        <v>2019</v>
      </c>
      <c r="D3911">
        <v>6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9</v>
      </c>
      <c r="M3911">
        <v>99</v>
      </c>
      <c r="N3911">
        <v>99</v>
      </c>
      <c r="O3911">
        <v>99</v>
      </c>
      <c r="P3911">
        <v>99</v>
      </c>
      <c r="Q3911">
        <v>511</v>
      </c>
      <c r="R3911">
        <v>45383</v>
      </c>
      <c r="S3911">
        <v>44755</v>
      </c>
      <c r="T3911">
        <v>15.579732498953357</v>
      </c>
      <c r="U3911">
        <v>60.199932968383422</v>
      </c>
      <c r="V3911">
        <v>85.141357672257442</v>
      </c>
      <c r="W3911">
        <v>77.959422187465094</v>
      </c>
      <c r="X3911">
        <v>1.7980300993764189</v>
      </c>
      <c r="Y3911">
        <v>3.5960601987528378</v>
      </c>
      <c r="AA3911">
        <v>9.5199354307539874</v>
      </c>
      <c r="AB3911">
        <v>2.6317458969839578</v>
      </c>
      <c r="AC3911">
        <v>-25.71708990879986</v>
      </c>
      <c r="AD3911">
        <v>38.844000890151847</v>
      </c>
      <c r="AE3911">
        <v>38.014518104688122</v>
      </c>
      <c r="AF3911">
        <v>894</v>
      </c>
      <c r="AG3911">
        <v>2</v>
      </c>
      <c r="AH3911">
        <v>0</v>
      </c>
      <c r="AI3911">
        <v>267</v>
      </c>
      <c r="AJ3911">
        <v>3083</v>
      </c>
      <c r="AK3911">
        <v>859</v>
      </c>
      <c r="AL3911">
        <v>3431</v>
      </c>
      <c r="AM3911">
        <v>1</v>
      </c>
      <c r="AN3911">
        <v>795</v>
      </c>
      <c r="AO3911">
        <v>694</v>
      </c>
      <c r="AP3911">
        <v>301</v>
      </c>
    </row>
    <row r="3912" spans="1:42">
      <c r="A3912">
        <v>15</v>
      </c>
      <c r="B3912">
        <v>403</v>
      </c>
      <c r="C3912">
        <v>2019</v>
      </c>
      <c r="D3912">
        <v>7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9</v>
      </c>
      <c r="M3912">
        <v>99</v>
      </c>
      <c r="N3912">
        <v>99</v>
      </c>
      <c r="O3912">
        <v>99</v>
      </c>
      <c r="P3912">
        <v>99</v>
      </c>
      <c r="Q3912">
        <v>502</v>
      </c>
      <c r="R3912">
        <v>51172</v>
      </c>
      <c r="S3912">
        <v>50456</v>
      </c>
      <c r="T3912">
        <v>15.951887751113892</v>
      </c>
      <c r="U3912">
        <v>61.027846044077997</v>
      </c>
      <c r="V3912">
        <v>85.168818554630192</v>
      </c>
      <c r="W3912">
        <v>78.16529233391455</v>
      </c>
      <c r="X3912">
        <v>2.3000859845227861</v>
      </c>
      <c r="Y3912">
        <v>4.6001719690455722</v>
      </c>
      <c r="AA3912">
        <v>9.6796698407921031</v>
      </c>
      <c r="AB3912">
        <v>2.7038203432898671</v>
      </c>
      <c r="AC3912">
        <v>-29.578903015562105</v>
      </c>
      <c r="AD3912">
        <v>36.527424835108349</v>
      </c>
      <c r="AE3912">
        <v>35.706524240086061</v>
      </c>
      <c r="AF3912">
        <v>972</v>
      </c>
      <c r="AG3912">
        <v>0</v>
      </c>
      <c r="AH3912">
        <v>0</v>
      </c>
      <c r="AI3912">
        <v>249</v>
      </c>
      <c r="AJ3912">
        <v>3521</v>
      </c>
      <c r="AK3912">
        <v>905</v>
      </c>
      <c r="AL3912">
        <v>3614</v>
      </c>
      <c r="AM3912">
        <v>2</v>
      </c>
      <c r="AN3912">
        <v>790</v>
      </c>
      <c r="AO3912">
        <v>707</v>
      </c>
      <c r="AP3912">
        <v>297</v>
      </c>
    </row>
    <row r="3913" spans="1:42">
      <c r="A3913">
        <v>15</v>
      </c>
      <c r="B3913">
        <v>404</v>
      </c>
      <c r="C3913">
        <v>2019</v>
      </c>
      <c r="D3913">
        <v>8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9</v>
      </c>
      <c r="M3913">
        <v>99</v>
      </c>
      <c r="N3913">
        <v>99</v>
      </c>
      <c r="O3913">
        <v>99</v>
      </c>
      <c r="P3913">
        <v>99</v>
      </c>
      <c r="Q3913">
        <v>501</v>
      </c>
      <c r="R3913">
        <v>48630</v>
      </c>
      <c r="S3913">
        <v>47979</v>
      </c>
      <c r="T3913">
        <v>15.94472547809994</v>
      </c>
      <c r="U3913">
        <v>61.009045624127246</v>
      </c>
      <c r="V3913">
        <v>85.003631622240178</v>
      </c>
      <c r="W3913">
        <v>78.070939994580996</v>
      </c>
      <c r="X3913">
        <v>2.2681472342175621</v>
      </c>
      <c r="Y3913">
        <v>4.5362944684351243</v>
      </c>
      <c r="AA3913">
        <v>9.7879416978464633</v>
      </c>
      <c r="AB3913">
        <v>2.6935897598929097</v>
      </c>
      <c r="AC3913">
        <v>-30.705672068076556</v>
      </c>
      <c r="AD3913">
        <v>37.323570721374125</v>
      </c>
      <c r="AE3913">
        <v>36.694550088208494</v>
      </c>
      <c r="AF3913">
        <v>781</v>
      </c>
      <c r="AG3913">
        <v>0</v>
      </c>
      <c r="AH3913">
        <v>0</v>
      </c>
      <c r="AI3913">
        <v>240</v>
      </c>
      <c r="AJ3913">
        <v>3251</v>
      </c>
      <c r="AK3913">
        <v>609</v>
      </c>
      <c r="AL3913">
        <v>4530</v>
      </c>
      <c r="AM3913">
        <v>1</v>
      </c>
      <c r="AN3913">
        <v>760</v>
      </c>
      <c r="AO3913">
        <v>572</v>
      </c>
      <c r="AP3913">
        <v>296</v>
      </c>
    </row>
    <row r="3914" spans="1:42">
      <c r="A3914">
        <v>15</v>
      </c>
      <c r="B3914">
        <v>405</v>
      </c>
      <c r="C3914">
        <v>2019</v>
      </c>
      <c r="D3914">
        <v>9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9</v>
      </c>
      <c r="M3914">
        <v>99</v>
      </c>
      <c r="N3914">
        <v>99</v>
      </c>
      <c r="O3914">
        <v>99</v>
      </c>
      <c r="P3914">
        <v>99</v>
      </c>
      <c r="Q3914">
        <v>483</v>
      </c>
      <c r="R3914">
        <v>45379</v>
      </c>
      <c r="S3914">
        <v>45121</v>
      </c>
      <c r="T3914">
        <v>16.099517397915339</v>
      </c>
      <c r="U3914">
        <v>61.074422109439055</v>
      </c>
      <c r="V3914">
        <v>84.907853525813678</v>
      </c>
      <c r="W3914">
        <v>78.195697125506896</v>
      </c>
      <c r="X3914">
        <v>2.4328433857070446</v>
      </c>
      <c r="Y3914">
        <v>4.8656867714140892</v>
      </c>
      <c r="AA3914">
        <v>10.030246399008449</v>
      </c>
      <c r="AB3914">
        <v>2.6856959456774554</v>
      </c>
      <c r="AC3914">
        <v>-32.434124465073545</v>
      </c>
      <c r="AD3914">
        <v>37.341902355932625</v>
      </c>
      <c r="AE3914">
        <v>36.687060363603422</v>
      </c>
      <c r="AF3914">
        <v>915</v>
      </c>
      <c r="AG3914">
        <v>0</v>
      </c>
      <c r="AH3914">
        <v>0</v>
      </c>
      <c r="AI3914">
        <v>234</v>
      </c>
      <c r="AJ3914">
        <v>3350</v>
      </c>
      <c r="AK3914">
        <v>984</v>
      </c>
      <c r="AL3914">
        <v>4529</v>
      </c>
      <c r="AM3914">
        <v>1</v>
      </c>
      <c r="AN3914">
        <v>782</v>
      </c>
      <c r="AO3914">
        <v>630</v>
      </c>
      <c r="AP3914">
        <v>283</v>
      </c>
    </row>
    <row r="3915" spans="1:42">
      <c r="A3915">
        <v>15</v>
      </c>
      <c r="B3915">
        <v>406</v>
      </c>
      <c r="C3915">
        <v>2019</v>
      </c>
      <c r="D3915">
        <v>10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9</v>
      </c>
      <c r="M3915">
        <v>99</v>
      </c>
      <c r="N3915">
        <v>99</v>
      </c>
      <c r="O3915">
        <v>99</v>
      </c>
      <c r="P3915">
        <v>99</v>
      </c>
      <c r="Q3915">
        <v>496</v>
      </c>
      <c r="R3915">
        <v>48304</v>
      </c>
      <c r="S3915">
        <v>47943</v>
      </c>
      <c r="T3915">
        <v>16.050596223915196</v>
      </c>
      <c r="U3915">
        <v>61.022130446571985</v>
      </c>
      <c r="V3915">
        <v>85.57139166863152</v>
      </c>
      <c r="W3915">
        <v>78.740501637361476</v>
      </c>
      <c r="X3915">
        <v>2.1219774759854251</v>
      </c>
      <c r="Y3915">
        <v>4.2439549519708502</v>
      </c>
      <c r="AA3915">
        <v>9.8951645808185607</v>
      </c>
      <c r="AB3915">
        <v>2.6997027541199778</v>
      </c>
      <c r="AC3915">
        <v>-31.864802477800264</v>
      </c>
      <c r="AD3915">
        <v>33.594603053169671</v>
      </c>
      <c r="AE3915">
        <v>32.971950239878048</v>
      </c>
      <c r="AF3915">
        <v>1100</v>
      </c>
      <c r="AG3915">
        <v>0</v>
      </c>
      <c r="AH3915">
        <v>0</v>
      </c>
      <c r="AI3915">
        <v>332</v>
      </c>
      <c r="AJ3915">
        <v>3033</v>
      </c>
      <c r="AK3915">
        <v>802</v>
      </c>
      <c r="AL3915">
        <v>5548</v>
      </c>
      <c r="AM3915">
        <v>1</v>
      </c>
      <c r="AN3915">
        <v>817</v>
      </c>
      <c r="AO3915">
        <v>783</v>
      </c>
      <c r="AP3915">
        <v>283</v>
      </c>
    </row>
    <row r="3916" spans="1:42">
      <c r="A3916">
        <v>15</v>
      </c>
      <c r="B3916">
        <v>407</v>
      </c>
      <c r="C3916">
        <v>2019</v>
      </c>
      <c r="D3916">
        <v>11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9</v>
      </c>
      <c r="M3916">
        <v>99</v>
      </c>
      <c r="N3916">
        <v>99</v>
      </c>
      <c r="O3916">
        <v>99</v>
      </c>
      <c r="P3916">
        <v>99</v>
      </c>
      <c r="Q3916">
        <v>495</v>
      </c>
      <c r="R3916">
        <v>49913</v>
      </c>
      <c r="S3916">
        <v>49649</v>
      </c>
      <c r="T3916">
        <v>16.046380702422216</v>
      </c>
      <c r="U3916">
        <v>60.900441096497424</v>
      </c>
      <c r="V3916">
        <v>85.845034307687158</v>
      </c>
      <c r="W3916">
        <v>79.061822191785907</v>
      </c>
      <c r="X3916">
        <v>2.5183819846532969</v>
      </c>
      <c r="Y3916">
        <v>5.0367639693065938</v>
      </c>
      <c r="AA3916">
        <v>10.062544629667473</v>
      </c>
      <c r="AB3916">
        <v>2.682200756300174</v>
      </c>
      <c r="AC3916">
        <v>-31.721852797787111</v>
      </c>
      <c r="AD3916">
        <v>36.19821884427941</v>
      </c>
      <c r="AE3916">
        <v>35.573758309153945</v>
      </c>
      <c r="AF3916">
        <v>1174</v>
      </c>
      <c r="AG3916">
        <v>0</v>
      </c>
      <c r="AH3916">
        <v>0</v>
      </c>
      <c r="AI3916">
        <v>277</v>
      </c>
      <c r="AJ3916">
        <v>3109</v>
      </c>
      <c r="AK3916">
        <v>1058</v>
      </c>
      <c r="AL3916">
        <v>4082</v>
      </c>
      <c r="AM3916">
        <v>1</v>
      </c>
      <c r="AN3916">
        <v>954</v>
      </c>
      <c r="AO3916">
        <v>732</v>
      </c>
      <c r="AP3916">
        <v>287</v>
      </c>
    </row>
    <row r="3917" spans="1:42">
      <c r="A3917">
        <v>15</v>
      </c>
      <c r="B3917">
        <v>408</v>
      </c>
      <c r="C3917">
        <v>2019</v>
      </c>
      <c r="D3917">
        <v>12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9</v>
      </c>
      <c r="M3917">
        <v>99</v>
      </c>
      <c r="N3917">
        <v>99</v>
      </c>
      <c r="O3917">
        <v>99</v>
      </c>
      <c r="P3917">
        <v>99</v>
      </c>
      <c r="Q3917">
        <v>460</v>
      </c>
      <c r="R3917">
        <v>44039</v>
      </c>
      <c r="S3917">
        <v>43873</v>
      </c>
      <c r="T3917">
        <v>16.154908149594679</v>
      </c>
      <c r="U3917">
        <v>61.168873794816882</v>
      </c>
      <c r="V3917">
        <v>82.315444665101055</v>
      </c>
      <c r="W3917">
        <v>75.845340870239198</v>
      </c>
      <c r="X3917">
        <v>2.513681055428143</v>
      </c>
      <c r="Y3917">
        <v>5.027362110856286</v>
      </c>
      <c r="AA3917">
        <v>9.8081831824834751</v>
      </c>
      <c r="AB3917">
        <v>2.7168130156170078</v>
      </c>
      <c r="AC3917">
        <v>-34.522360492838743</v>
      </c>
      <c r="AD3917">
        <v>35.747102178642166</v>
      </c>
      <c r="AE3917">
        <v>35.205721014633177</v>
      </c>
      <c r="AF3917">
        <v>922</v>
      </c>
      <c r="AG3917">
        <v>1</v>
      </c>
      <c r="AH3917">
        <v>0</v>
      </c>
      <c r="AI3917">
        <v>274</v>
      </c>
      <c r="AJ3917">
        <v>2911</v>
      </c>
      <c r="AK3917">
        <v>794</v>
      </c>
      <c r="AL3917">
        <v>3329</v>
      </c>
      <c r="AM3917">
        <v>2</v>
      </c>
      <c r="AN3917">
        <v>965</v>
      </c>
      <c r="AO3917">
        <v>643</v>
      </c>
      <c r="AP3917">
        <v>269</v>
      </c>
    </row>
    <row r="3918" spans="1:42">
      <c r="A3918">
        <v>15</v>
      </c>
      <c r="B3918">
        <v>409</v>
      </c>
      <c r="C3918">
        <v>2018</v>
      </c>
      <c r="D3918">
        <v>1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0</v>
      </c>
      <c r="M3918">
        <v>99</v>
      </c>
      <c r="N3918">
        <v>99</v>
      </c>
      <c r="O3918">
        <v>99</v>
      </c>
      <c r="P3918">
        <v>99</v>
      </c>
      <c r="Q3918">
        <v>893</v>
      </c>
      <c r="R3918">
        <v>45080</v>
      </c>
      <c r="S3918">
        <v>44584</v>
      </c>
      <c r="T3918">
        <v>15.72941437444543</v>
      </c>
      <c r="U3918">
        <v>60.642450206352066</v>
      </c>
      <c r="V3918">
        <v>89.932191737014492</v>
      </c>
      <c r="W3918">
        <v>82.708635384890911</v>
      </c>
      <c r="X3918">
        <v>2.7839396628216502</v>
      </c>
      <c r="Y3918">
        <v>5.5678793256433003</v>
      </c>
      <c r="AA3918">
        <v>9.5429658861723716</v>
      </c>
      <c r="AB3918">
        <v>2.7498645984783745</v>
      </c>
      <c r="AC3918">
        <v>-27.29945976525492</v>
      </c>
      <c r="AD3918">
        <v>30.782046992468363</v>
      </c>
      <c r="AE3918">
        <v>31.132356207886009</v>
      </c>
      <c r="AF3918">
        <v>710</v>
      </c>
      <c r="AG3918">
        <v>0</v>
      </c>
      <c r="AH3918">
        <v>0</v>
      </c>
      <c r="AI3918">
        <v>231</v>
      </c>
      <c r="AJ3918">
        <v>3750</v>
      </c>
      <c r="AK3918">
        <v>1445</v>
      </c>
      <c r="AL3918">
        <v>4729</v>
      </c>
      <c r="AM3918">
        <v>1</v>
      </c>
      <c r="AN3918">
        <v>3098</v>
      </c>
      <c r="AO3918">
        <v>912</v>
      </c>
    </row>
    <row r="3919" spans="1:42">
      <c r="A3919">
        <v>15</v>
      </c>
      <c r="B3919">
        <v>410</v>
      </c>
      <c r="C3919">
        <v>2018</v>
      </c>
      <c r="D3919">
        <v>2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0</v>
      </c>
      <c r="M3919">
        <v>99</v>
      </c>
      <c r="N3919">
        <v>99</v>
      </c>
      <c r="O3919">
        <v>99</v>
      </c>
      <c r="P3919">
        <v>99</v>
      </c>
      <c r="Q3919">
        <v>850</v>
      </c>
      <c r="R3919">
        <v>40203</v>
      </c>
      <c r="S3919">
        <v>39731</v>
      </c>
      <c r="T3919">
        <v>15.746237842947044</v>
      </c>
      <c r="U3919">
        <v>60.708816792932495</v>
      </c>
      <c r="V3919">
        <v>89.196201442784997</v>
      </c>
      <c r="W3919">
        <v>82.017492637990443</v>
      </c>
      <c r="X3919">
        <v>3.2833370643981792</v>
      </c>
      <c r="Y3919">
        <v>6.5666741287963584</v>
      </c>
      <c r="AA3919">
        <v>9.6395794826940442</v>
      </c>
      <c r="AB3919">
        <v>2.7802953206189409</v>
      </c>
      <c r="AC3919">
        <v>-28.352446350395056</v>
      </c>
      <c r="AD3919">
        <v>32.498827866069554</v>
      </c>
      <c r="AE3919">
        <v>33.024913439802482</v>
      </c>
      <c r="AF3919">
        <v>726</v>
      </c>
      <c r="AG3919">
        <v>1</v>
      </c>
      <c r="AH3919">
        <v>1</v>
      </c>
      <c r="AI3919">
        <v>233</v>
      </c>
      <c r="AJ3919">
        <v>3394</v>
      </c>
      <c r="AK3919">
        <v>1067</v>
      </c>
      <c r="AL3919">
        <v>4321</v>
      </c>
      <c r="AM3919">
        <v>2</v>
      </c>
      <c r="AN3919">
        <v>2145</v>
      </c>
      <c r="AO3919">
        <v>703</v>
      </c>
    </row>
    <row r="3920" spans="1:42">
      <c r="A3920">
        <v>15</v>
      </c>
      <c r="B3920">
        <v>411</v>
      </c>
      <c r="C3920">
        <v>2018</v>
      </c>
      <c r="D3920">
        <v>3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0</v>
      </c>
      <c r="M3920">
        <v>99</v>
      </c>
      <c r="N3920">
        <v>99</v>
      </c>
      <c r="O3920">
        <v>99</v>
      </c>
      <c r="P3920">
        <v>99</v>
      </c>
      <c r="Q3920">
        <v>889</v>
      </c>
      <c r="R3920">
        <v>40567</v>
      </c>
      <c r="S3920">
        <v>39956</v>
      </c>
      <c r="T3920">
        <v>15.756624842852563</v>
      </c>
      <c r="U3920">
        <v>60.845254780258287</v>
      </c>
      <c r="V3920">
        <v>88.64677743567718</v>
      </c>
      <c r="W3920">
        <v>81.418870757832764</v>
      </c>
      <c r="X3920">
        <v>2.4157566494934306</v>
      </c>
      <c r="Y3920">
        <v>4.8315132989868612</v>
      </c>
      <c r="AA3920">
        <v>9.489620908226609</v>
      </c>
      <c r="AB3920">
        <v>2.763875570035891</v>
      </c>
      <c r="AC3920">
        <v>-27.989358585134408</v>
      </c>
      <c r="AD3920">
        <v>31.041818112254663</v>
      </c>
      <c r="AE3920">
        <v>31.425040904483073</v>
      </c>
      <c r="AF3920">
        <v>635</v>
      </c>
      <c r="AG3920">
        <v>0</v>
      </c>
      <c r="AH3920">
        <v>0</v>
      </c>
      <c r="AI3920">
        <v>174</v>
      </c>
      <c r="AJ3920">
        <v>3670</v>
      </c>
      <c r="AK3920">
        <v>883</v>
      </c>
      <c r="AL3920">
        <v>3850</v>
      </c>
      <c r="AM3920">
        <v>1</v>
      </c>
      <c r="AN3920">
        <v>1842</v>
      </c>
      <c r="AO3920">
        <v>598</v>
      </c>
    </row>
    <row r="3921" spans="1:41">
      <c r="A3921">
        <v>15</v>
      </c>
      <c r="B3921">
        <v>412</v>
      </c>
      <c r="C3921">
        <v>2018</v>
      </c>
      <c r="D3921">
        <v>4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0</v>
      </c>
      <c r="M3921">
        <v>99</v>
      </c>
      <c r="N3921">
        <v>99</v>
      </c>
      <c r="O3921">
        <v>99</v>
      </c>
      <c r="P3921">
        <v>99</v>
      </c>
      <c r="Q3921">
        <v>865</v>
      </c>
      <c r="R3921">
        <v>45941</v>
      </c>
      <c r="S3921">
        <v>45024</v>
      </c>
      <c r="T3921">
        <v>15.662414836420629</v>
      </c>
      <c r="U3921">
        <v>60.834399431414333</v>
      </c>
      <c r="V3921">
        <v>88.842839855820074</v>
      </c>
      <c r="W3921">
        <v>81.427165511727495</v>
      </c>
      <c r="X3921">
        <v>2.2746566248013758</v>
      </c>
      <c r="Y3921">
        <v>4.5493132496027515</v>
      </c>
      <c r="AA3921">
        <v>9.7245127798998148</v>
      </c>
      <c r="AB3921">
        <v>2.7978063505048678</v>
      </c>
      <c r="AC3921">
        <v>-27.624173580039475</v>
      </c>
      <c r="AD3921">
        <v>31.4281218788053</v>
      </c>
      <c r="AE3921">
        <v>31.696932550535927</v>
      </c>
      <c r="AF3921">
        <v>835</v>
      </c>
      <c r="AG3921">
        <v>0</v>
      </c>
      <c r="AH3921">
        <v>1</v>
      </c>
      <c r="AI3921">
        <v>242</v>
      </c>
      <c r="AJ3921">
        <v>4467</v>
      </c>
      <c r="AK3921">
        <v>1145</v>
      </c>
      <c r="AL3921">
        <v>4062</v>
      </c>
      <c r="AM3921">
        <v>1</v>
      </c>
      <c r="AN3921">
        <v>2319</v>
      </c>
      <c r="AO3921">
        <v>843</v>
      </c>
    </row>
    <row r="3922" spans="1:41">
      <c r="A3922">
        <v>15</v>
      </c>
      <c r="B3922">
        <v>413</v>
      </c>
      <c r="C3922">
        <v>2018</v>
      </c>
      <c r="D3922">
        <v>5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0</v>
      </c>
      <c r="M3922">
        <v>99</v>
      </c>
      <c r="N3922">
        <v>99</v>
      </c>
      <c r="O3922">
        <v>99</v>
      </c>
      <c r="P3922">
        <v>99</v>
      </c>
      <c r="Q3922">
        <v>894</v>
      </c>
      <c r="R3922">
        <v>46820</v>
      </c>
      <c r="S3922">
        <v>46105</v>
      </c>
      <c r="T3922">
        <v>15.730158052114479</v>
      </c>
      <c r="U3922">
        <v>60.810779741893519</v>
      </c>
      <c r="V3922">
        <v>87.608928369378816</v>
      </c>
      <c r="W3922">
        <v>80.451892419477574</v>
      </c>
      <c r="X3922">
        <v>2.1187526697992314</v>
      </c>
      <c r="Y3922">
        <v>4.2375053395984628</v>
      </c>
      <c r="AA3922">
        <v>9.4180012290665136</v>
      </c>
      <c r="AB3922">
        <v>2.7591031710301879</v>
      </c>
      <c r="AC3922">
        <v>-25.725917666517361</v>
      </c>
      <c r="AD3922">
        <v>32.087174039680626</v>
      </c>
      <c r="AE3922">
        <v>32.462316250313549</v>
      </c>
      <c r="AF3922">
        <v>727</v>
      </c>
      <c r="AG3922">
        <v>0</v>
      </c>
      <c r="AH3922">
        <v>0</v>
      </c>
      <c r="AI3922">
        <v>174</v>
      </c>
      <c r="AJ3922">
        <v>4298</v>
      </c>
      <c r="AK3922">
        <v>1119</v>
      </c>
      <c r="AL3922">
        <v>4713</v>
      </c>
      <c r="AM3922">
        <v>5</v>
      </c>
      <c r="AN3922">
        <v>2334</v>
      </c>
      <c r="AO3922">
        <v>604</v>
      </c>
    </row>
    <row r="3923" spans="1:41">
      <c r="A3923">
        <v>15</v>
      </c>
      <c r="B3923">
        <v>414</v>
      </c>
      <c r="C3923">
        <v>2018</v>
      </c>
      <c r="D3923">
        <v>6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0</v>
      </c>
      <c r="M3923">
        <v>99</v>
      </c>
      <c r="N3923">
        <v>99</v>
      </c>
      <c r="O3923">
        <v>99</v>
      </c>
      <c r="P3923">
        <v>99</v>
      </c>
      <c r="Q3923">
        <v>857</v>
      </c>
      <c r="R3923">
        <v>40150</v>
      </c>
      <c r="S3923">
        <v>38359</v>
      </c>
      <c r="T3923">
        <v>15.1373100871731</v>
      </c>
      <c r="U3923">
        <v>60.554967543470873</v>
      </c>
      <c r="V3923">
        <v>87.344135521639075</v>
      </c>
      <c r="W3923">
        <v>79.397056753304227</v>
      </c>
      <c r="X3923">
        <v>2.3437110834371113</v>
      </c>
      <c r="Y3923">
        <v>4.6874221668742226</v>
      </c>
      <c r="AA3923">
        <v>9.8378650462287975</v>
      </c>
      <c r="AB3923">
        <v>2.8423925237130057</v>
      </c>
      <c r="AC3923">
        <v>-23.668164115181568</v>
      </c>
      <c r="AD3923">
        <v>31.816344805179369</v>
      </c>
      <c r="AE3923">
        <v>32.047104110198688</v>
      </c>
      <c r="AF3923">
        <v>590</v>
      </c>
      <c r="AG3923">
        <v>1</v>
      </c>
      <c r="AH3923">
        <v>0</v>
      </c>
      <c r="AI3923">
        <v>146</v>
      </c>
      <c r="AJ3923">
        <v>3997</v>
      </c>
      <c r="AK3923">
        <v>907</v>
      </c>
      <c r="AL3923">
        <v>4665</v>
      </c>
      <c r="AM3923">
        <v>2</v>
      </c>
      <c r="AN3923">
        <v>1730</v>
      </c>
      <c r="AO3923">
        <v>399</v>
      </c>
    </row>
    <row r="3924" spans="1:41">
      <c r="A3924">
        <v>15</v>
      </c>
      <c r="B3924">
        <v>415</v>
      </c>
      <c r="C3924">
        <v>2018</v>
      </c>
      <c r="D3924">
        <v>7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0</v>
      </c>
      <c r="M3924">
        <v>99</v>
      </c>
      <c r="N3924">
        <v>99</v>
      </c>
      <c r="O3924">
        <v>99</v>
      </c>
      <c r="P3924">
        <v>99</v>
      </c>
      <c r="Q3924">
        <v>880</v>
      </c>
      <c r="R3924">
        <v>45961</v>
      </c>
      <c r="S3924">
        <v>44558</v>
      </c>
      <c r="T3924">
        <v>15.467505058636668</v>
      </c>
      <c r="U3924">
        <v>60.800260334844481</v>
      </c>
      <c r="V3924">
        <v>86.786744456213299</v>
      </c>
      <c r="W3924">
        <v>79.337597962206061</v>
      </c>
      <c r="X3924">
        <v>2.3454668088161701</v>
      </c>
      <c r="Y3924">
        <v>4.6909336176323402</v>
      </c>
      <c r="AA3924">
        <v>9.5637771067011847</v>
      </c>
      <c r="AB3924">
        <v>2.8339930499423578</v>
      </c>
      <c r="AC3924">
        <v>-27.531091431407322</v>
      </c>
      <c r="AD3924">
        <v>33.696241880379489</v>
      </c>
      <c r="AE3924">
        <v>33.919777378507291</v>
      </c>
      <c r="AF3924">
        <v>612</v>
      </c>
      <c r="AG3924">
        <v>1</v>
      </c>
      <c r="AH3924">
        <v>1</v>
      </c>
      <c r="AI3924">
        <v>150</v>
      </c>
      <c r="AJ3924">
        <v>4358</v>
      </c>
      <c r="AK3924">
        <v>1195</v>
      </c>
      <c r="AL3924">
        <v>5659</v>
      </c>
      <c r="AM3924">
        <v>1</v>
      </c>
      <c r="AN3924">
        <v>2064</v>
      </c>
      <c r="AO3924">
        <v>479</v>
      </c>
    </row>
    <row r="3925" spans="1:41">
      <c r="A3925">
        <v>15</v>
      </c>
      <c r="B3925">
        <v>416</v>
      </c>
      <c r="C3925">
        <v>2018</v>
      </c>
      <c r="D3925">
        <v>8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0</v>
      </c>
      <c r="M3925">
        <v>99</v>
      </c>
      <c r="N3925">
        <v>99</v>
      </c>
      <c r="O3925">
        <v>99</v>
      </c>
      <c r="P3925">
        <v>99</v>
      </c>
      <c r="Q3925">
        <v>938</v>
      </c>
      <c r="R3925">
        <v>44393</v>
      </c>
      <c r="S3925">
        <v>43008</v>
      </c>
      <c r="T3925">
        <v>15.4352713265605</v>
      </c>
      <c r="U3925">
        <v>60.692661830357146</v>
      </c>
      <c r="V3925">
        <v>86.885558644333983</v>
      </c>
      <c r="W3925">
        <v>79.4244745163695</v>
      </c>
      <c r="X3925">
        <v>2.288649111346384</v>
      </c>
      <c r="Y3925">
        <v>4.5772982226927681</v>
      </c>
      <c r="AA3925">
        <v>9.6165066670363188</v>
      </c>
      <c r="AB3925">
        <v>2.7714665576969471</v>
      </c>
      <c r="AC3925">
        <v>-25.625300540819808</v>
      </c>
      <c r="AD3925">
        <v>32.867391738914762</v>
      </c>
      <c r="AE3925">
        <v>32.970819682755085</v>
      </c>
      <c r="AF3925">
        <v>613</v>
      </c>
      <c r="AG3925">
        <v>1</v>
      </c>
      <c r="AH3925">
        <v>0</v>
      </c>
      <c r="AI3925">
        <v>160</v>
      </c>
      <c r="AJ3925">
        <v>3337</v>
      </c>
      <c r="AK3925">
        <v>913</v>
      </c>
      <c r="AL3925">
        <v>6386</v>
      </c>
      <c r="AM3925">
        <v>3</v>
      </c>
      <c r="AN3925">
        <v>1886</v>
      </c>
      <c r="AO3925">
        <v>513</v>
      </c>
    </row>
    <row r="3926" spans="1:41">
      <c r="A3926">
        <v>15</v>
      </c>
      <c r="B3926">
        <v>417</v>
      </c>
      <c r="C3926">
        <v>2018</v>
      </c>
      <c r="D3926">
        <v>9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0</v>
      </c>
      <c r="M3926">
        <v>99</v>
      </c>
      <c r="N3926">
        <v>99</v>
      </c>
      <c r="O3926">
        <v>99</v>
      </c>
      <c r="P3926">
        <v>99</v>
      </c>
      <c r="Q3926">
        <v>970</v>
      </c>
      <c r="R3926">
        <v>44632</v>
      </c>
      <c r="S3926">
        <v>42255</v>
      </c>
      <c r="T3926">
        <v>15.015639003405628</v>
      </c>
      <c r="U3926">
        <v>60.551698023902489</v>
      </c>
      <c r="V3926">
        <v>88.522058138221098</v>
      </c>
      <c r="W3926">
        <v>80.278762276653779</v>
      </c>
      <c r="X3926">
        <v>1.8842982613371564</v>
      </c>
      <c r="Y3926">
        <v>3.7685965226743128</v>
      </c>
      <c r="AA3926">
        <v>9.9418152745951645</v>
      </c>
      <c r="AB3926">
        <v>2.8012743506514881</v>
      </c>
      <c r="AC3926">
        <v>-29.819774611247425</v>
      </c>
      <c r="AD3926">
        <v>36.99571455806899</v>
      </c>
      <c r="AE3926">
        <v>36.853390103099287</v>
      </c>
      <c r="AF3926">
        <v>716</v>
      </c>
      <c r="AG3926">
        <v>0</v>
      </c>
      <c r="AH3926">
        <v>0</v>
      </c>
      <c r="AI3926">
        <v>246</v>
      </c>
      <c r="AJ3926">
        <v>3336</v>
      </c>
      <c r="AK3926">
        <v>937</v>
      </c>
      <c r="AL3926">
        <v>5621</v>
      </c>
      <c r="AM3926">
        <v>2</v>
      </c>
      <c r="AN3926">
        <v>1784</v>
      </c>
      <c r="AO3926">
        <v>506</v>
      </c>
    </row>
    <row r="3927" spans="1:41">
      <c r="A3927">
        <v>15</v>
      </c>
      <c r="B3927">
        <v>418</v>
      </c>
      <c r="C3927">
        <v>2018</v>
      </c>
      <c r="D3927">
        <v>10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0</v>
      </c>
      <c r="M3927">
        <v>99</v>
      </c>
      <c r="N3927">
        <v>99</v>
      </c>
      <c r="O3927">
        <v>99</v>
      </c>
      <c r="P3927">
        <v>99</v>
      </c>
      <c r="Q3927">
        <v>1169</v>
      </c>
      <c r="R3927">
        <v>58162</v>
      </c>
      <c r="S3927">
        <v>52360</v>
      </c>
      <c r="T3927">
        <v>14.29950827000447</v>
      </c>
      <c r="U3927">
        <v>60.585523300229184</v>
      </c>
      <c r="V3927">
        <v>90.851197270005116</v>
      </c>
      <c r="W3927">
        <v>81.290687547746899</v>
      </c>
      <c r="X3927">
        <v>1.9892713455520787</v>
      </c>
      <c r="Y3927">
        <v>3.9785426911041575</v>
      </c>
      <c r="AA3927">
        <v>9.9108403036335595</v>
      </c>
      <c r="AB3927">
        <v>2.7501407237469655</v>
      </c>
      <c r="AC3927">
        <v>-30.564860569504372</v>
      </c>
      <c r="AD3927">
        <v>37.105654334692211</v>
      </c>
      <c r="AE3927">
        <v>36.015365611374961</v>
      </c>
      <c r="AF3927">
        <v>872</v>
      </c>
      <c r="AG3927">
        <v>0</v>
      </c>
      <c r="AH3927">
        <v>0</v>
      </c>
      <c r="AI3927">
        <v>346</v>
      </c>
      <c r="AJ3927">
        <v>4015</v>
      </c>
      <c r="AK3927">
        <v>1677</v>
      </c>
      <c r="AL3927">
        <v>5864</v>
      </c>
      <c r="AM3927">
        <v>1</v>
      </c>
      <c r="AN3927">
        <v>2647</v>
      </c>
      <c r="AO3927">
        <v>709</v>
      </c>
    </row>
    <row r="3928" spans="1:41">
      <c r="A3928">
        <v>15</v>
      </c>
      <c r="B3928">
        <v>419</v>
      </c>
      <c r="C3928">
        <v>2018</v>
      </c>
      <c r="D3928">
        <v>11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0</v>
      </c>
      <c r="M3928">
        <v>99</v>
      </c>
      <c r="N3928">
        <v>99</v>
      </c>
      <c r="O3928">
        <v>99</v>
      </c>
      <c r="P3928">
        <v>99</v>
      </c>
      <c r="Q3928">
        <v>1077</v>
      </c>
      <c r="R3928">
        <v>49491</v>
      </c>
      <c r="S3928">
        <v>46101</v>
      </c>
      <c r="T3928">
        <v>14.857731708795535</v>
      </c>
      <c r="U3928">
        <v>60.744994685581645</v>
      </c>
      <c r="V3928">
        <v>90.059558100127646</v>
      </c>
      <c r="W3928">
        <v>81.332982798637502</v>
      </c>
      <c r="X3928">
        <v>1.994301994301994</v>
      </c>
      <c r="Y3928">
        <v>3.9886039886039879</v>
      </c>
      <c r="AA3928">
        <v>10.078599743671624</v>
      </c>
      <c r="AB3928">
        <v>2.800264614246311</v>
      </c>
      <c r="AC3928">
        <v>-32.014210368327909</v>
      </c>
      <c r="AD3928">
        <v>32.54573671958228</v>
      </c>
      <c r="AE3928">
        <v>32.137779021393783</v>
      </c>
      <c r="AF3928">
        <v>724</v>
      </c>
      <c r="AG3928">
        <v>0</v>
      </c>
      <c r="AH3928">
        <v>0</v>
      </c>
      <c r="AI3928">
        <v>339</v>
      </c>
      <c r="AJ3928">
        <v>3678</v>
      </c>
      <c r="AK3928">
        <v>1127</v>
      </c>
      <c r="AL3928">
        <v>5368.5</v>
      </c>
      <c r="AM3928">
        <v>1</v>
      </c>
      <c r="AN3928">
        <v>2373</v>
      </c>
      <c r="AO3928">
        <v>586</v>
      </c>
    </row>
    <row r="3929" spans="1:41">
      <c r="A3929">
        <v>15</v>
      </c>
      <c r="B3929">
        <v>420</v>
      </c>
      <c r="C3929">
        <v>2018</v>
      </c>
      <c r="D3929">
        <v>12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0</v>
      </c>
      <c r="M3929">
        <v>99</v>
      </c>
      <c r="N3929">
        <v>99</v>
      </c>
      <c r="O3929">
        <v>99</v>
      </c>
      <c r="P3929">
        <v>99</v>
      </c>
      <c r="Q3929">
        <v>839</v>
      </c>
      <c r="R3929">
        <v>38952</v>
      </c>
      <c r="S3929">
        <v>38199</v>
      </c>
      <c r="T3929">
        <v>15.783502772643258</v>
      </c>
      <c r="U3929">
        <v>61.063535694651669</v>
      </c>
      <c r="V3929">
        <v>85.652087912655006</v>
      </c>
      <c r="W3929">
        <v>78.577975863242415</v>
      </c>
      <c r="X3929">
        <v>2.7187307455329632</v>
      </c>
      <c r="Y3929">
        <v>5.4374614910659265</v>
      </c>
      <c r="AA3929">
        <v>10.053203245590076</v>
      </c>
      <c r="AB3929">
        <v>2.7542940534935845</v>
      </c>
      <c r="AC3929">
        <v>-32.358768345621819</v>
      </c>
      <c r="AD3929">
        <v>34.405638878583915</v>
      </c>
      <c r="AE3929">
        <v>34.808770241001803</v>
      </c>
      <c r="AF3929">
        <v>619</v>
      </c>
      <c r="AG3929">
        <v>0</v>
      </c>
      <c r="AH3929">
        <v>0</v>
      </c>
      <c r="AI3929">
        <v>284</v>
      </c>
      <c r="AJ3929">
        <v>3362.5</v>
      </c>
      <c r="AK3929">
        <v>949</v>
      </c>
      <c r="AL3929">
        <v>4642</v>
      </c>
      <c r="AM3929">
        <v>1</v>
      </c>
      <c r="AN3929">
        <v>1927</v>
      </c>
      <c r="AO3929">
        <v>474</v>
      </c>
    </row>
    <row r="3930" spans="1:41">
      <c r="A3930">
        <v>15</v>
      </c>
      <c r="B3930">
        <v>421</v>
      </c>
      <c r="C3930">
        <v>2018</v>
      </c>
      <c r="D3930">
        <v>1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1</v>
      </c>
      <c r="M3930">
        <v>99</v>
      </c>
      <c r="N3930">
        <v>99</v>
      </c>
      <c r="O3930">
        <v>99</v>
      </c>
      <c r="P3930">
        <v>99</v>
      </c>
      <c r="Q3930">
        <v>211</v>
      </c>
      <c r="R3930">
        <v>16844</v>
      </c>
      <c r="S3930">
        <v>16830</v>
      </c>
      <c r="T3930">
        <v>15.879541676561381</v>
      </c>
      <c r="U3930">
        <v>60.519073083778963</v>
      </c>
      <c r="V3930">
        <v>88.784421874727713</v>
      </c>
      <c r="W3930">
        <v>81.919673202614305</v>
      </c>
      <c r="X3930">
        <v>0.90239848017098101</v>
      </c>
      <c r="Y3930">
        <v>1.804796960341962</v>
      </c>
      <c r="AA3930">
        <v>8.9372444553852297</v>
      </c>
      <c r="AB3930">
        <v>2.6023593840288455</v>
      </c>
      <c r="AC3930">
        <v>-29.138804936400756</v>
      </c>
      <c r="AD3930">
        <v>11.50161489665344</v>
      </c>
      <c r="AE3930">
        <v>11.640038921927143</v>
      </c>
      <c r="AF3930">
        <v>184</v>
      </c>
      <c r="AG3930">
        <v>0</v>
      </c>
      <c r="AH3930">
        <v>0</v>
      </c>
      <c r="AI3930">
        <v>71</v>
      </c>
      <c r="AJ3930">
        <v>1245</v>
      </c>
      <c r="AK3930">
        <v>529</v>
      </c>
      <c r="AL3930">
        <v>1017</v>
      </c>
      <c r="AM3930">
        <v>0</v>
      </c>
      <c r="AN3930">
        <v>901</v>
      </c>
      <c r="AO3930">
        <v>272</v>
      </c>
    </row>
    <row r="3931" spans="1:41">
      <c r="A3931">
        <v>15</v>
      </c>
      <c r="B3931">
        <v>422</v>
      </c>
      <c r="C3931">
        <v>2018</v>
      </c>
      <c r="D3931">
        <v>2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1</v>
      </c>
      <c r="M3931">
        <v>99</v>
      </c>
      <c r="N3931">
        <v>99</v>
      </c>
      <c r="O3931">
        <v>99</v>
      </c>
      <c r="P3931">
        <v>99</v>
      </c>
      <c r="Q3931">
        <v>203</v>
      </c>
      <c r="R3931">
        <v>14205</v>
      </c>
      <c r="S3931">
        <v>14192</v>
      </c>
      <c r="T3931">
        <v>15.920239352340724</v>
      </c>
      <c r="U3931">
        <v>60.631905298759854</v>
      </c>
      <c r="V3931">
        <v>88.547864238592098</v>
      </c>
      <c r="W3931">
        <v>81.696512119504192</v>
      </c>
      <c r="X3931">
        <v>1.344596972896867</v>
      </c>
      <c r="Y3931">
        <v>2.6891939457937339</v>
      </c>
      <c r="AA3931">
        <v>8.5021329861930273</v>
      </c>
      <c r="AB3931">
        <v>2.6074576680106394</v>
      </c>
      <c r="AC3931">
        <v>-28.492568144097952</v>
      </c>
      <c r="AD3931">
        <v>11.482870677250901</v>
      </c>
      <c r="AE3931">
        <v>11.750404620524796</v>
      </c>
      <c r="AF3931">
        <v>140</v>
      </c>
      <c r="AG3931">
        <v>0</v>
      </c>
      <c r="AH3931">
        <v>0</v>
      </c>
      <c r="AI3931">
        <v>51</v>
      </c>
      <c r="AJ3931">
        <v>997</v>
      </c>
      <c r="AK3931">
        <v>455</v>
      </c>
      <c r="AL3931">
        <v>920</v>
      </c>
      <c r="AM3931">
        <v>1</v>
      </c>
      <c r="AN3931">
        <v>852</v>
      </c>
      <c r="AO3931">
        <v>241</v>
      </c>
    </row>
    <row r="3932" spans="1:41">
      <c r="A3932">
        <v>15</v>
      </c>
      <c r="B3932">
        <v>423</v>
      </c>
      <c r="C3932">
        <v>2018</v>
      </c>
      <c r="D3932">
        <v>3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1</v>
      </c>
      <c r="M3932">
        <v>99</v>
      </c>
      <c r="N3932">
        <v>99</v>
      </c>
      <c r="O3932">
        <v>99</v>
      </c>
      <c r="P3932">
        <v>99</v>
      </c>
      <c r="Q3932">
        <v>232</v>
      </c>
      <c r="R3932">
        <v>14355</v>
      </c>
      <c r="S3932">
        <v>14335</v>
      </c>
      <c r="T3932">
        <v>15.892720306513413</v>
      </c>
      <c r="U3932">
        <v>60.561423090338323</v>
      </c>
      <c r="V3932">
        <v>88.281845833391372</v>
      </c>
      <c r="W3932">
        <v>81.448015347053058</v>
      </c>
      <c r="X3932">
        <v>0.99616858237547867</v>
      </c>
      <c r="Y3932">
        <v>1.9923371647509576</v>
      </c>
      <c r="AA3932">
        <v>8.1449187535755616</v>
      </c>
      <c r="AB3932">
        <v>2.5902565813515506</v>
      </c>
      <c r="AC3932">
        <v>-28.926313551692939</v>
      </c>
      <c r="AD3932">
        <v>10.984428205226306</v>
      </c>
      <c r="AE3932">
        <v>11.278386571467404</v>
      </c>
      <c r="AF3932">
        <v>124</v>
      </c>
      <c r="AG3932">
        <v>0</v>
      </c>
      <c r="AH3932">
        <v>0</v>
      </c>
      <c r="AI3932">
        <v>94</v>
      </c>
      <c r="AJ3932">
        <v>1154</v>
      </c>
      <c r="AK3932">
        <v>377</v>
      </c>
      <c r="AL3932">
        <v>1110</v>
      </c>
      <c r="AM3932">
        <v>1</v>
      </c>
      <c r="AN3932">
        <v>636</v>
      </c>
      <c r="AO3932">
        <v>170</v>
      </c>
    </row>
    <row r="3933" spans="1:41">
      <c r="A3933">
        <v>15</v>
      </c>
      <c r="B3933">
        <v>424</v>
      </c>
      <c r="C3933">
        <v>2018</v>
      </c>
      <c r="D3933">
        <v>4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1</v>
      </c>
      <c r="M3933">
        <v>99</v>
      </c>
      <c r="N3933">
        <v>99</v>
      </c>
      <c r="O3933">
        <v>99</v>
      </c>
      <c r="P3933">
        <v>99</v>
      </c>
      <c r="Q3933">
        <v>204</v>
      </c>
      <c r="R3933">
        <v>15878</v>
      </c>
      <c r="S3933">
        <v>15855</v>
      </c>
      <c r="T3933">
        <v>15.952072049376495</v>
      </c>
      <c r="U3933">
        <v>60.761400189214747</v>
      </c>
      <c r="V3933">
        <v>87.637012429475078</v>
      </c>
      <c r="W3933">
        <v>80.839918006937978</v>
      </c>
      <c r="X3933">
        <v>2.3176722509132128</v>
      </c>
      <c r="Y3933">
        <v>4.6353445018264257</v>
      </c>
      <c r="AA3933">
        <v>8.7034954786760945</v>
      </c>
      <c r="AB3933">
        <v>2.6707754956340524</v>
      </c>
      <c r="AC3933">
        <v>-32.358496012287041</v>
      </c>
      <c r="AD3933">
        <v>10.862099631955555</v>
      </c>
      <c r="AE3933">
        <v>11.081433725816289</v>
      </c>
      <c r="AF3933">
        <v>189</v>
      </c>
      <c r="AG3933">
        <v>0</v>
      </c>
      <c r="AH3933">
        <v>0</v>
      </c>
      <c r="AI3933">
        <v>56</v>
      </c>
      <c r="AJ3933">
        <v>1180</v>
      </c>
      <c r="AK3933">
        <v>433</v>
      </c>
      <c r="AL3933">
        <v>860</v>
      </c>
      <c r="AM3933">
        <v>0</v>
      </c>
      <c r="AN3933">
        <v>822</v>
      </c>
      <c r="AO3933">
        <v>393</v>
      </c>
    </row>
    <row r="3934" spans="1:41">
      <c r="A3934">
        <v>15</v>
      </c>
      <c r="B3934">
        <v>425</v>
      </c>
      <c r="C3934">
        <v>2018</v>
      </c>
      <c r="D3934">
        <v>5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1</v>
      </c>
      <c r="M3934">
        <v>99</v>
      </c>
      <c r="N3934">
        <v>99</v>
      </c>
      <c r="O3934">
        <v>99</v>
      </c>
      <c r="P3934">
        <v>99</v>
      </c>
      <c r="Q3934">
        <v>205</v>
      </c>
      <c r="R3934">
        <v>14759</v>
      </c>
      <c r="S3934">
        <v>14753</v>
      </c>
      <c r="T3934">
        <v>15.957246425909611</v>
      </c>
      <c r="U3934">
        <v>60.681556293635182</v>
      </c>
      <c r="V3934">
        <v>86.986204543005798</v>
      </c>
      <c r="W3934">
        <v>80.274317088050012</v>
      </c>
      <c r="X3934">
        <v>0.82661426925943504</v>
      </c>
      <c r="Y3934">
        <v>1.6532285385188701</v>
      </c>
      <c r="AA3934">
        <v>8.5612728839921317</v>
      </c>
      <c r="AB3934">
        <v>2.6827302099188906</v>
      </c>
      <c r="AC3934">
        <v>-27.842503565661087</v>
      </c>
      <c r="AD3934">
        <v>10.114792858856184</v>
      </c>
      <c r="AE3934">
        <v>10.364591164331884</v>
      </c>
      <c r="AF3934">
        <v>213</v>
      </c>
      <c r="AG3934">
        <v>0</v>
      </c>
      <c r="AH3934">
        <v>0</v>
      </c>
      <c r="AI3934">
        <v>81</v>
      </c>
      <c r="AJ3934">
        <v>1289</v>
      </c>
      <c r="AK3934">
        <v>422</v>
      </c>
      <c r="AL3934">
        <v>946</v>
      </c>
      <c r="AM3934">
        <v>0</v>
      </c>
      <c r="AN3934">
        <v>1128</v>
      </c>
      <c r="AO3934">
        <v>326</v>
      </c>
    </row>
    <row r="3935" spans="1:41">
      <c r="A3935">
        <v>15</v>
      </c>
      <c r="B3935">
        <v>426</v>
      </c>
      <c r="C3935">
        <v>2018</v>
      </c>
      <c r="D3935">
        <v>6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1</v>
      </c>
      <c r="M3935">
        <v>99</v>
      </c>
      <c r="N3935">
        <v>99</v>
      </c>
      <c r="O3935">
        <v>99</v>
      </c>
      <c r="P3935">
        <v>99</v>
      </c>
      <c r="Q3935">
        <v>209</v>
      </c>
      <c r="R3935">
        <v>12017</v>
      </c>
      <c r="S3935">
        <v>12013</v>
      </c>
      <c r="T3935">
        <v>15.702671215777649</v>
      </c>
      <c r="U3935">
        <v>60.152168484142194</v>
      </c>
      <c r="V3935">
        <v>86.436984707520622</v>
      </c>
      <c r="W3935">
        <v>79.770049113460345</v>
      </c>
      <c r="X3935">
        <v>3.0540068236664726</v>
      </c>
      <c r="Y3935">
        <v>6.1080136473329452</v>
      </c>
      <c r="AA3935">
        <v>8.2376767180884176</v>
      </c>
      <c r="AB3935">
        <v>2.5959941351827105</v>
      </c>
      <c r="AC3935">
        <v>-24.241474728749314</v>
      </c>
      <c r="AD3935">
        <v>9.5227152060732347</v>
      </c>
      <c r="AE3935">
        <v>10.083433709670061</v>
      </c>
      <c r="AF3935">
        <v>104</v>
      </c>
      <c r="AG3935">
        <v>0</v>
      </c>
      <c r="AH3935">
        <v>0</v>
      </c>
      <c r="AI3935">
        <v>40</v>
      </c>
      <c r="AJ3935">
        <v>920</v>
      </c>
      <c r="AK3935">
        <v>339</v>
      </c>
      <c r="AL3935">
        <v>818</v>
      </c>
      <c r="AM3935">
        <v>0</v>
      </c>
      <c r="AN3935">
        <v>466</v>
      </c>
      <c r="AO3935">
        <v>126</v>
      </c>
    </row>
    <row r="3936" spans="1:41">
      <c r="A3936">
        <v>15</v>
      </c>
      <c r="B3936">
        <v>427</v>
      </c>
      <c r="C3936">
        <v>2018</v>
      </c>
      <c r="D3936">
        <v>7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1</v>
      </c>
      <c r="M3936">
        <v>99</v>
      </c>
      <c r="N3936">
        <v>99</v>
      </c>
      <c r="O3936">
        <v>99</v>
      </c>
      <c r="P3936">
        <v>99</v>
      </c>
      <c r="Q3936">
        <v>209</v>
      </c>
      <c r="R3936">
        <v>13978</v>
      </c>
      <c r="S3936">
        <v>13972</v>
      </c>
      <c r="T3936">
        <v>15.867863785949348</v>
      </c>
      <c r="U3936">
        <v>60.530561122244499</v>
      </c>
      <c r="V3936">
        <v>86.60849791209057</v>
      </c>
      <c r="W3936">
        <v>79.926123675923577</v>
      </c>
      <c r="X3936">
        <v>1.9459150093003297</v>
      </c>
      <c r="Y3936">
        <v>3.8918300186006594</v>
      </c>
      <c r="AA3936">
        <v>8.4325373238661285</v>
      </c>
      <c r="AB3936">
        <v>2.6780425144477769</v>
      </c>
      <c r="AC3936">
        <v>-33.004936249800679</v>
      </c>
      <c r="AD3936">
        <v>10.247950849719201</v>
      </c>
      <c r="AE3936">
        <v>10.715084103126951</v>
      </c>
      <c r="AF3936">
        <v>124</v>
      </c>
      <c r="AG3936">
        <v>0</v>
      </c>
      <c r="AH3936">
        <v>1</v>
      </c>
      <c r="AI3936">
        <v>46</v>
      </c>
      <c r="AJ3936">
        <v>1058</v>
      </c>
      <c r="AK3936">
        <v>398</v>
      </c>
      <c r="AL3936">
        <v>1606</v>
      </c>
      <c r="AM3936">
        <v>0</v>
      </c>
      <c r="AN3936">
        <v>580</v>
      </c>
      <c r="AO3936">
        <v>102</v>
      </c>
    </row>
    <row r="3937" spans="1:41">
      <c r="A3937">
        <v>15</v>
      </c>
      <c r="B3937">
        <v>428</v>
      </c>
      <c r="C3937">
        <v>2018</v>
      </c>
      <c r="D3937">
        <v>8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1</v>
      </c>
      <c r="M3937">
        <v>99</v>
      </c>
      <c r="N3937">
        <v>99</v>
      </c>
      <c r="O3937">
        <v>99</v>
      </c>
      <c r="P3937">
        <v>99</v>
      </c>
      <c r="Q3937">
        <v>229</v>
      </c>
      <c r="R3937">
        <v>15256</v>
      </c>
      <c r="S3937">
        <v>15230</v>
      </c>
      <c r="T3937">
        <v>15.875524383848976</v>
      </c>
      <c r="U3937">
        <v>60.515233092580466</v>
      </c>
      <c r="V3937">
        <v>86.229842309576895</v>
      </c>
      <c r="W3937">
        <v>79.533223900196788</v>
      </c>
      <c r="X3937">
        <v>0.11798636601992656</v>
      </c>
      <c r="Y3937">
        <v>0.23597273203985311</v>
      </c>
      <c r="AA3937">
        <v>7.8797863387956317</v>
      </c>
      <c r="AB3937">
        <v>2.577262642099988</v>
      </c>
      <c r="AC3937">
        <v>-28.613454019678457</v>
      </c>
      <c r="AD3937">
        <v>11.295135007070565</v>
      </c>
      <c r="AE3937">
        <v>11.691618543309236</v>
      </c>
      <c r="AF3937">
        <v>126</v>
      </c>
      <c r="AG3937">
        <v>0</v>
      </c>
      <c r="AH3937">
        <v>0</v>
      </c>
      <c r="AI3937">
        <v>59</v>
      </c>
      <c r="AJ3937">
        <v>714</v>
      </c>
      <c r="AK3937">
        <v>364</v>
      </c>
      <c r="AL3937">
        <v>1214</v>
      </c>
      <c r="AM3937">
        <v>0</v>
      </c>
      <c r="AN3937">
        <v>474</v>
      </c>
      <c r="AO3937">
        <v>165</v>
      </c>
    </row>
    <row r="3938" spans="1:41">
      <c r="A3938">
        <v>15</v>
      </c>
      <c r="B3938">
        <v>429</v>
      </c>
      <c r="C3938">
        <v>2018</v>
      </c>
      <c r="D3938">
        <v>9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1</v>
      </c>
      <c r="M3938">
        <v>99</v>
      </c>
      <c r="N3938">
        <v>99</v>
      </c>
      <c r="O3938">
        <v>99</v>
      </c>
      <c r="P3938">
        <v>99</v>
      </c>
      <c r="Q3938">
        <v>200</v>
      </c>
      <c r="R3938">
        <v>11748</v>
      </c>
      <c r="S3938">
        <v>11744</v>
      </c>
      <c r="T3938">
        <v>15.926796050391555</v>
      </c>
      <c r="U3938">
        <v>60.662891689373289</v>
      </c>
      <c r="V3938">
        <v>86.506837082018492</v>
      </c>
      <c r="W3938">
        <v>79.836231267029675</v>
      </c>
      <c r="X3938">
        <v>2.4940415389853596</v>
      </c>
      <c r="Y3938">
        <v>4.9880830779707193</v>
      </c>
      <c r="AA3938">
        <v>8.4023074146750911</v>
      </c>
      <c r="AB3938">
        <v>2.6561645594246168</v>
      </c>
      <c r="AC3938">
        <v>-32.592123473679564</v>
      </c>
      <c r="AD3938">
        <v>9.7379829411228354</v>
      </c>
      <c r="AE3938">
        <v>10.186259606539748</v>
      </c>
      <c r="AF3938">
        <v>115</v>
      </c>
      <c r="AG3938">
        <v>0</v>
      </c>
      <c r="AH3938">
        <v>0</v>
      </c>
      <c r="AI3938">
        <v>45</v>
      </c>
      <c r="AJ3938">
        <v>612</v>
      </c>
      <c r="AK3938">
        <v>343</v>
      </c>
      <c r="AL3938">
        <v>1236</v>
      </c>
      <c r="AM3938">
        <v>0</v>
      </c>
      <c r="AN3938">
        <v>540</v>
      </c>
      <c r="AO3938">
        <v>145</v>
      </c>
    </row>
    <row r="3939" spans="1:41">
      <c r="A3939">
        <v>15</v>
      </c>
      <c r="B3939">
        <v>430</v>
      </c>
      <c r="C3939">
        <v>2018</v>
      </c>
      <c r="D3939">
        <v>10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1</v>
      </c>
      <c r="M3939">
        <v>99</v>
      </c>
      <c r="N3939">
        <v>99</v>
      </c>
      <c r="O3939">
        <v>99</v>
      </c>
      <c r="P3939">
        <v>99</v>
      </c>
      <c r="Q3939">
        <v>219</v>
      </c>
      <c r="R3939">
        <v>13153</v>
      </c>
      <c r="S3939">
        <v>13150</v>
      </c>
      <c r="T3939">
        <v>15.899034440811979</v>
      </c>
      <c r="U3939">
        <v>60.509353612167295</v>
      </c>
      <c r="V3939">
        <v>87.666256091682797</v>
      </c>
      <c r="W3939">
        <v>80.908273764258695</v>
      </c>
      <c r="X3939">
        <v>1.642210902455713</v>
      </c>
      <c r="Y3939">
        <v>3.284421804911426</v>
      </c>
      <c r="AA3939">
        <v>8.6619038284105123</v>
      </c>
      <c r="AB3939">
        <v>2.5461870323044407</v>
      </c>
      <c r="AC3939">
        <v>-33.044719187868118</v>
      </c>
      <c r="AD3939">
        <v>8.3912291782298851</v>
      </c>
      <c r="AE3939">
        <v>9.0025611777921437</v>
      </c>
      <c r="AF3939">
        <v>119</v>
      </c>
      <c r="AG3939">
        <v>0</v>
      </c>
      <c r="AH3939">
        <v>0</v>
      </c>
      <c r="AI3939">
        <v>62</v>
      </c>
      <c r="AJ3939">
        <v>856</v>
      </c>
      <c r="AK3939">
        <v>428</v>
      </c>
      <c r="AL3939">
        <v>1352</v>
      </c>
      <c r="AM3939">
        <v>0</v>
      </c>
      <c r="AN3939">
        <v>673</v>
      </c>
      <c r="AO3939">
        <v>183</v>
      </c>
    </row>
    <row r="3940" spans="1:41">
      <c r="A3940">
        <v>15</v>
      </c>
      <c r="B3940">
        <v>431</v>
      </c>
      <c r="C3940">
        <v>2018</v>
      </c>
      <c r="D3940">
        <v>11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1</v>
      </c>
      <c r="M3940">
        <v>99</v>
      </c>
      <c r="N3940">
        <v>99</v>
      </c>
      <c r="O3940">
        <v>99</v>
      </c>
      <c r="P3940">
        <v>99</v>
      </c>
      <c r="Q3940">
        <v>229</v>
      </c>
      <c r="R3940">
        <v>15311</v>
      </c>
      <c r="S3940">
        <v>15198</v>
      </c>
      <c r="T3940">
        <v>15.84880151525047</v>
      </c>
      <c r="U3940">
        <v>60.672325305961323</v>
      </c>
      <c r="V3940">
        <v>88.238969688233155</v>
      </c>
      <c r="W3940">
        <v>81.254254507171652</v>
      </c>
      <c r="X3940">
        <v>0.26125008164065044</v>
      </c>
      <c r="Y3940">
        <v>0.52250016328130089</v>
      </c>
      <c r="AA3940">
        <v>8.4202827330465304</v>
      </c>
      <c r="AB3940">
        <v>2.588888004350856</v>
      </c>
      <c r="AC3940">
        <v>-33.701038958570791</v>
      </c>
      <c r="AD3940">
        <v>10.068654400063132</v>
      </c>
      <c r="AE3940">
        <v>10.58452479526666</v>
      </c>
      <c r="AF3940">
        <v>184</v>
      </c>
      <c r="AG3940">
        <v>0</v>
      </c>
      <c r="AH3940">
        <v>0</v>
      </c>
      <c r="AI3940">
        <v>76</v>
      </c>
      <c r="AJ3940">
        <v>836</v>
      </c>
      <c r="AK3940">
        <v>357</v>
      </c>
      <c r="AL3940">
        <v>1558</v>
      </c>
      <c r="AM3940">
        <v>0</v>
      </c>
      <c r="AN3940">
        <v>810</v>
      </c>
      <c r="AO3940">
        <v>208</v>
      </c>
    </row>
    <row r="3941" spans="1:41">
      <c r="A3941">
        <v>15</v>
      </c>
      <c r="B3941">
        <v>432</v>
      </c>
      <c r="C3941">
        <v>2018</v>
      </c>
      <c r="D3941">
        <v>12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1</v>
      </c>
      <c r="M3941">
        <v>99</v>
      </c>
      <c r="N3941">
        <v>99</v>
      </c>
      <c r="O3941">
        <v>99</v>
      </c>
      <c r="P3941">
        <v>99</v>
      </c>
      <c r="Q3941">
        <v>194</v>
      </c>
      <c r="R3941">
        <v>12374</v>
      </c>
      <c r="S3941">
        <v>12358</v>
      </c>
      <c r="T3941">
        <v>16.009940197187653</v>
      </c>
      <c r="U3941">
        <v>60.745670820521113</v>
      </c>
      <c r="V3941">
        <v>85.44686270923934</v>
      </c>
      <c r="W3941">
        <v>78.827585369801056</v>
      </c>
      <c r="X3941">
        <v>0.75965734604816548</v>
      </c>
      <c r="Y3941">
        <v>1.5193146920963307</v>
      </c>
      <c r="AA3941">
        <v>8.3635355459608096</v>
      </c>
      <c r="AB3941">
        <v>2.5610469092056984</v>
      </c>
      <c r="AC3941">
        <v>-29.67555479103342</v>
      </c>
      <c r="AD3941">
        <v>10.929743671277404</v>
      </c>
      <c r="AE3941">
        <v>11.296977495993996</v>
      </c>
      <c r="AF3941">
        <v>170</v>
      </c>
      <c r="AG3941">
        <v>1</v>
      </c>
      <c r="AH3941">
        <v>0</v>
      </c>
      <c r="AI3941">
        <v>70</v>
      </c>
      <c r="AJ3941">
        <v>668</v>
      </c>
      <c r="AK3941">
        <v>284</v>
      </c>
      <c r="AL3941">
        <v>794</v>
      </c>
      <c r="AM3941">
        <v>0</v>
      </c>
      <c r="AN3941">
        <v>594</v>
      </c>
      <c r="AO3941">
        <v>200</v>
      </c>
    </row>
    <row r="3942" spans="1:41">
      <c r="A3942">
        <v>15</v>
      </c>
      <c r="B3942">
        <v>433</v>
      </c>
      <c r="C3942">
        <v>2018</v>
      </c>
      <c r="D3942">
        <v>1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6</v>
      </c>
      <c r="M3942">
        <v>99</v>
      </c>
      <c r="N3942">
        <v>99</v>
      </c>
      <c r="O3942">
        <v>99</v>
      </c>
      <c r="P3942">
        <v>99</v>
      </c>
      <c r="Q3942">
        <v>796</v>
      </c>
      <c r="R3942">
        <v>84034</v>
      </c>
      <c r="S3942">
        <v>83475</v>
      </c>
      <c r="T3942">
        <v>15.36096103957922</v>
      </c>
      <c r="U3942">
        <v>59.632704402515728</v>
      </c>
      <c r="V3942">
        <v>87.602315067637392</v>
      </c>
      <c r="W3942">
        <v>80.700201257861949</v>
      </c>
      <c r="X3942">
        <v>1.3304138800961516</v>
      </c>
      <c r="Y3942">
        <v>2.6608277601923032</v>
      </c>
      <c r="AA3942">
        <v>9.2648364954517604</v>
      </c>
      <c r="AB3942">
        <v>2.5496488773550396</v>
      </c>
      <c r="AC3942">
        <v>-28.037399048742959</v>
      </c>
      <c r="AD3942">
        <v>57.381067812002811</v>
      </c>
      <c r="AE3942">
        <v>56.873918451330802</v>
      </c>
      <c r="AF3942">
        <v>1841</v>
      </c>
      <c r="AG3942">
        <v>0</v>
      </c>
      <c r="AH3942">
        <v>0</v>
      </c>
      <c r="AI3942">
        <v>650</v>
      </c>
      <c r="AJ3942">
        <v>4940</v>
      </c>
      <c r="AK3942">
        <v>1183</v>
      </c>
      <c r="AL3942">
        <v>4641</v>
      </c>
      <c r="AM3942">
        <v>0</v>
      </c>
      <c r="AN3942">
        <v>5203</v>
      </c>
      <c r="AO3942">
        <v>2237</v>
      </c>
    </row>
    <row r="3943" spans="1:41">
      <c r="A3943">
        <v>15</v>
      </c>
      <c r="B3943">
        <v>434</v>
      </c>
      <c r="C3943">
        <v>2018</v>
      </c>
      <c r="D3943">
        <v>2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6</v>
      </c>
      <c r="M3943">
        <v>99</v>
      </c>
      <c r="N3943">
        <v>99</v>
      </c>
      <c r="O3943">
        <v>99</v>
      </c>
      <c r="P3943">
        <v>99</v>
      </c>
      <c r="Q3943">
        <v>743</v>
      </c>
      <c r="R3943">
        <v>68835</v>
      </c>
      <c r="S3943">
        <v>68012</v>
      </c>
      <c r="T3943">
        <v>15.321435316336171</v>
      </c>
      <c r="U3943">
        <v>59.717329294830321</v>
      </c>
      <c r="V3943">
        <v>86.470418610087805</v>
      </c>
      <c r="W3943">
        <v>79.507273716402693</v>
      </c>
      <c r="X3943">
        <v>1.3234546379022303</v>
      </c>
      <c r="Y3943">
        <v>2.6469092758044606</v>
      </c>
      <c r="AA3943">
        <v>9.2136387699236568</v>
      </c>
      <c r="AB3943">
        <v>2.5771990958921722</v>
      </c>
      <c r="AC3943">
        <v>-28.040911846698474</v>
      </c>
      <c r="AD3943">
        <v>55.644026967164081</v>
      </c>
      <c r="AE3943">
        <v>54.802214928410798</v>
      </c>
      <c r="AF3943">
        <v>1761</v>
      </c>
      <c r="AG3943">
        <v>1</v>
      </c>
      <c r="AH3943">
        <v>0</v>
      </c>
      <c r="AI3943">
        <v>531</v>
      </c>
      <c r="AJ3943">
        <v>4259</v>
      </c>
      <c r="AK3943">
        <v>1212</v>
      </c>
      <c r="AL3943">
        <v>3243</v>
      </c>
      <c r="AM3943">
        <v>1</v>
      </c>
      <c r="AN3943">
        <v>4053</v>
      </c>
      <c r="AO3943">
        <v>1726</v>
      </c>
    </row>
    <row r="3944" spans="1:41">
      <c r="A3944">
        <v>15</v>
      </c>
      <c r="B3944">
        <v>435</v>
      </c>
      <c r="C3944">
        <v>2018</v>
      </c>
      <c r="D3944">
        <v>3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6</v>
      </c>
      <c r="M3944">
        <v>99</v>
      </c>
      <c r="N3944">
        <v>99</v>
      </c>
      <c r="O3944">
        <v>99</v>
      </c>
      <c r="P3944">
        <v>99</v>
      </c>
      <c r="Q3944">
        <v>783</v>
      </c>
      <c r="R3944">
        <v>75576</v>
      </c>
      <c r="S3944">
        <v>74662</v>
      </c>
      <c r="T3944">
        <v>15.378916587276388</v>
      </c>
      <c r="U3944">
        <v>59.85033886046449</v>
      </c>
      <c r="V3944">
        <v>86.217199343417292</v>
      </c>
      <c r="W3944">
        <v>79.242574535907849</v>
      </c>
      <c r="X3944">
        <v>1.5216470837302851</v>
      </c>
      <c r="Y3944">
        <v>3.0432941674605702</v>
      </c>
      <c r="AA3944">
        <v>9.042522877074914</v>
      </c>
      <c r="AB3944">
        <v>2.6064173610540569</v>
      </c>
      <c r="AC3944">
        <v>-29.410817375306976</v>
      </c>
      <c r="AD3944">
        <v>57.830661514328341</v>
      </c>
      <c r="AE3944">
        <v>57.151412564288478</v>
      </c>
      <c r="AF3944">
        <v>1612</v>
      </c>
      <c r="AG3944">
        <v>0</v>
      </c>
      <c r="AH3944">
        <v>0</v>
      </c>
      <c r="AI3944">
        <v>520</v>
      </c>
      <c r="AJ3944">
        <v>4530</v>
      </c>
      <c r="AK3944">
        <v>1084</v>
      </c>
      <c r="AL3944">
        <v>4094</v>
      </c>
      <c r="AM3944">
        <v>0</v>
      </c>
      <c r="AN3944">
        <v>4863</v>
      </c>
      <c r="AO3944">
        <v>1901</v>
      </c>
    </row>
    <row r="3945" spans="1:41">
      <c r="A3945">
        <v>15</v>
      </c>
      <c r="B3945">
        <v>436</v>
      </c>
      <c r="C3945">
        <v>2018</v>
      </c>
      <c r="D3945">
        <v>4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6</v>
      </c>
      <c r="M3945">
        <v>99</v>
      </c>
      <c r="N3945">
        <v>99</v>
      </c>
      <c r="O3945">
        <v>99</v>
      </c>
      <c r="P3945">
        <v>99</v>
      </c>
      <c r="Q3945">
        <v>806</v>
      </c>
      <c r="R3945">
        <v>84014</v>
      </c>
      <c r="S3945">
        <v>82466</v>
      </c>
      <c r="T3945">
        <v>15.285607160711308</v>
      </c>
      <c r="U3945">
        <v>59.852739310746237</v>
      </c>
      <c r="V3945">
        <v>87.11033844369382</v>
      </c>
      <c r="W3945">
        <v>79.907495210147019</v>
      </c>
      <c r="X3945">
        <v>1.2950222581950628</v>
      </c>
      <c r="Y3945">
        <v>2.5900445163901256</v>
      </c>
      <c r="AA3945">
        <v>9.5249769862448552</v>
      </c>
      <c r="AB3945">
        <v>2.5753073632675392</v>
      </c>
      <c r="AC3945">
        <v>-29.047147441752681</v>
      </c>
      <c r="AD3945">
        <v>57.473764862017518</v>
      </c>
      <c r="AE3945">
        <v>56.972632859468121</v>
      </c>
      <c r="AF3945">
        <v>1813</v>
      </c>
      <c r="AG3945">
        <v>1</v>
      </c>
      <c r="AH3945">
        <v>0</v>
      </c>
      <c r="AI3945">
        <v>479</v>
      </c>
      <c r="AJ3945">
        <v>5176</v>
      </c>
      <c r="AK3945">
        <v>1041</v>
      </c>
      <c r="AL3945">
        <v>3808</v>
      </c>
      <c r="AM3945">
        <v>1</v>
      </c>
      <c r="AN3945">
        <v>4743</v>
      </c>
      <c r="AO3945">
        <v>1852</v>
      </c>
    </row>
    <row r="3946" spans="1:41">
      <c r="A3946">
        <v>15</v>
      </c>
      <c r="B3946">
        <v>437</v>
      </c>
      <c r="C3946">
        <v>2018</v>
      </c>
      <c r="D3946">
        <v>5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6</v>
      </c>
      <c r="M3946">
        <v>99</v>
      </c>
      <c r="N3946">
        <v>99</v>
      </c>
      <c r="O3946">
        <v>99</v>
      </c>
      <c r="P3946">
        <v>99</v>
      </c>
      <c r="Q3946">
        <v>819</v>
      </c>
      <c r="R3946">
        <v>83976</v>
      </c>
      <c r="S3946">
        <v>83113</v>
      </c>
      <c r="T3946">
        <v>15.416785748309044</v>
      </c>
      <c r="U3946">
        <v>59.847220049811696</v>
      </c>
      <c r="V3946">
        <v>85.031646207785599</v>
      </c>
      <c r="W3946">
        <v>78.210186132133614</v>
      </c>
      <c r="X3946">
        <v>0.90263884919500803</v>
      </c>
      <c r="Y3946">
        <v>1.8052776983900161</v>
      </c>
      <c r="AA3946">
        <v>9.096187183631983</v>
      </c>
      <c r="AB3946">
        <v>2.5529466050954746</v>
      </c>
      <c r="AC3946">
        <v>-27.049000309212722</v>
      </c>
      <c r="AD3946">
        <v>57.551314121234974</v>
      </c>
      <c r="AE3946">
        <v>56.888894178839344</v>
      </c>
      <c r="AF3946">
        <v>1714</v>
      </c>
      <c r="AG3946">
        <v>2</v>
      </c>
      <c r="AH3946">
        <v>0</v>
      </c>
      <c r="AI3946">
        <v>484</v>
      </c>
      <c r="AJ3946">
        <v>5002</v>
      </c>
      <c r="AK3946">
        <v>1052</v>
      </c>
      <c r="AL3946">
        <v>4470</v>
      </c>
      <c r="AM3946">
        <v>2</v>
      </c>
      <c r="AN3946">
        <v>4169</v>
      </c>
      <c r="AO3946">
        <v>1354</v>
      </c>
    </row>
    <row r="3947" spans="1:41">
      <c r="A3947">
        <v>15</v>
      </c>
      <c r="B3947">
        <v>438</v>
      </c>
      <c r="C3947">
        <v>2018</v>
      </c>
      <c r="D3947">
        <v>6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6</v>
      </c>
      <c r="M3947">
        <v>99</v>
      </c>
      <c r="N3947">
        <v>99</v>
      </c>
      <c r="O3947">
        <v>99</v>
      </c>
      <c r="P3947">
        <v>99</v>
      </c>
      <c r="Q3947">
        <v>792</v>
      </c>
      <c r="R3947">
        <v>73668</v>
      </c>
      <c r="S3947">
        <v>71310</v>
      </c>
      <c r="T3947">
        <v>15.027732529727972</v>
      </c>
      <c r="U3947">
        <v>59.746543261814608</v>
      </c>
      <c r="V3947">
        <v>83.976348517521501</v>
      </c>
      <c r="W3947">
        <v>76.700631047538309</v>
      </c>
      <c r="X3947">
        <v>1.6696530379540635</v>
      </c>
      <c r="Y3947">
        <v>3.339306075908127</v>
      </c>
      <c r="AA3947">
        <v>9.8482288904615647</v>
      </c>
      <c r="AB3947">
        <v>2.5960257397029567</v>
      </c>
      <c r="AC3947">
        <v>-27.99365269126903</v>
      </c>
      <c r="AD3947">
        <v>58.377247549388649</v>
      </c>
      <c r="AE3947">
        <v>57.552803603654723</v>
      </c>
      <c r="AF3947">
        <v>1406</v>
      </c>
      <c r="AG3947">
        <v>0</v>
      </c>
      <c r="AH3947">
        <v>0</v>
      </c>
      <c r="AI3947">
        <v>350</v>
      </c>
      <c r="AJ3947">
        <v>4664</v>
      </c>
      <c r="AK3947">
        <v>761</v>
      </c>
      <c r="AL3947">
        <v>4402</v>
      </c>
      <c r="AM3947">
        <v>0</v>
      </c>
      <c r="AN3947">
        <v>3682</v>
      </c>
      <c r="AO3947">
        <v>952</v>
      </c>
    </row>
    <row r="3948" spans="1:41">
      <c r="A3948">
        <v>15</v>
      </c>
      <c r="B3948">
        <v>439</v>
      </c>
      <c r="C3948">
        <v>2018</v>
      </c>
      <c r="D3948">
        <v>7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6</v>
      </c>
      <c r="M3948">
        <v>99</v>
      </c>
      <c r="N3948">
        <v>99</v>
      </c>
      <c r="O3948">
        <v>99</v>
      </c>
      <c r="P3948">
        <v>99</v>
      </c>
      <c r="Q3948">
        <v>786</v>
      </c>
      <c r="R3948">
        <v>76240</v>
      </c>
      <c r="S3948">
        <v>74801</v>
      </c>
      <c r="T3948">
        <v>15.263732948583421</v>
      </c>
      <c r="U3948">
        <v>59.811820697584253</v>
      </c>
      <c r="V3948">
        <v>83.803769229626553</v>
      </c>
      <c r="W3948">
        <v>76.860896244702502</v>
      </c>
      <c r="X3948">
        <v>1.0611227701993702</v>
      </c>
      <c r="Y3948">
        <v>2.1222455403987404</v>
      </c>
      <c r="AA3948">
        <v>9.1333756249813831</v>
      </c>
      <c r="AB3948">
        <v>2.598247139619787</v>
      </c>
      <c r="AC3948">
        <v>-27.166315684332705</v>
      </c>
      <c r="AD3948">
        <v>55.895247730905162</v>
      </c>
      <c r="AE3948">
        <v>55.16468018459301</v>
      </c>
      <c r="AF3948">
        <v>1321</v>
      </c>
      <c r="AG3948">
        <v>1</v>
      </c>
      <c r="AH3948">
        <v>0</v>
      </c>
      <c r="AI3948">
        <v>379</v>
      </c>
      <c r="AJ3948">
        <v>3959</v>
      </c>
      <c r="AK3948">
        <v>741</v>
      </c>
      <c r="AL3948">
        <v>5059</v>
      </c>
      <c r="AM3948">
        <v>1</v>
      </c>
      <c r="AN3948">
        <v>3534</v>
      </c>
      <c r="AO3948">
        <v>1174</v>
      </c>
    </row>
    <row r="3949" spans="1:41">
      <c r="A3949">
        <v>15</v>
      </c>
      <c r="B3949">
        <v>440</v>
      </c>
      <c r="C3949">
        <v>2018</v>
      </c>
      <c r="D3949">
        <v>8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6</v>
      </c>
      <c r="M3949">
        <v>99</v>
      </c>
      <c r="N3949">
        <v>99</v>
      </c>
      <c r="O3949">
        <v>99</v>
      </c>
      <c r="P3949">
        <v>99</v>
      </c>
      <c r="Q3949">
        <v>827</v>
      </c>
      <c r="R3949">
        <v>75104</v>
      </c>
      <c r="S3949">
        <v>74065</v>
      </c>
      <c r="T3949">
        <v>15.328411269706004</v>
      </c>
      <c r="U3949">
        <v>59.768460136366706</v>
      </c>
      <c r="V3949">
        <v>83.872103205884017</v>
      </c>
      <c r="W3949">
        <v>77.040599473435236</v>
      </c>
      <c r="X3949">
        <v>0.94136131231359188</v>
      </c>
      <c r="Y3949">
        <v>1.8827226246271835</v>
      </c>
      <c r="AA3949">
        <v>9.0876616783443982</v>
      </c>
      <c r="AB3949">
        <v>2.5121599172669922</v>
      </c>
      <c r="AC3949">
        <v>-26.378595534053169</v>
      </c>
      <c r="AD3949">
        <v>55.604996039002877</v>
      </c>
      <c r="AE3949">
        <v>55.075548078492197</v>
      </c>
      <c r="AF3949">
        <v>1428</v>
      </c>
      <c r="AG3949">
        <v>0</v>
      </c>
      <c r="AH3949">
        <v>0</v>
      </c>
      <c r="AI3949">
        <v>453</v>
      </c>
      <c r="AJ3949">
        <v>3641</v>
      </c>
      <c r="AK3949">
        <v>1223</v>
      </c>
      <c r="AL3949">
        <v>6839</v>
      </c>
      <c r="AM3949">
        <v>7</v>
      </c>
      <c r="AN3949">
        <v>3145</v>
      </c>
      <c r="AO3949">
        <v>1200</v>
      </c>
    </row>
    <row r="3950" spans="1:41">
      <c r="A3950">
        <v>15</v>
      </c>
      <c r="B3950">
        <v>441</v>
      </c>
      <c r="C3950">
        <v>2018</v>
      </c>
      <c r="D3950">
        <v>9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6</v>
      </c>
      <c r="M3950">
        <v>99</v>
      </c>
      <c r="N3950">
        <v>99</v>
      </c>
      <c r="O3950">
        <v>99</v>
      </c>
      <c r="P3950">
        <v>99</v>
      </c>
      <c r="Q3950">
        <v>758</v>
      </c>
      <c r="R3950">
        <v>63892</v>
      </c>
      <c r="S3950">
        <v>62585</v>
      </c>
      <c r="T3950">
        <v>15.230513992362113</v>
      </c>
      <c r="U3950">
        <v>59.774195094671249</v>
      </c>
      <c r="V3950">
        <v>84.468772307149621</v>
      </c>
      <c r="W3950">
        <v>77.403150914755813</v>
      </c>
      <c r="X3950">
        <v>0.93908470544043099</v>
      </c>
      <c r="Y3950">
        <v>1.878169410880862</v>
      </c>
      <c r="AA3950">
        <v>9.2768902201545096</v>
      </c>
      <c r="AB3950">
        <v>2.5278410606412338</v>
      </c>
      <c r="AC3950">
        <v>-27.225416648447343</v>
      </c>
      <c r="AD3950">
        <v>52.960436335905698</v>
      </c>
      <c r="AE3950">
        <v>52.629296774382816</v>
      </c>
      <c r="AF3950">
        <v>1135</v>
      </c>
      <c r="AG3950">
        <v>0</v>
      </c>
      <c r="AH3950">
        <v>0</v>
      </c>
      <c r="AI3950">
        <v>389</v>
      </c>
      <c r="AJ3950">
        <v>3533</v>
      </c>
      <c r="AK3950">
        <v>842</v>
      </c>
      <c r="AL3950">
        <v>5733</v>
      </c>
      <c r="AM3950">
        <v>0</v>
      </c>
      <c r="AN3950">
        <v>2956</v>
      </c>
      <c r="AO3950">
        <v>950</v>
      </c>
    </row>
    <row r="3951" spans="1:41">
      <c r="A3951">
        <v>15</v>
      </c>
      <c r="B3951">
        <v>442</v>
      </c>
      <c r="C3951">
        <v>2018</v>
      </c>
      <c r="D3951">
        <v>10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6</v>
      </c>
      <c r="M3951">
        <v>99</v>
      </c>
      <c r="N3951">
        <v>99</v>
      </c>
      <c r="O3951">
        <v>99</v>
      </c>
      <c r="P3951">
        <v>99</v>
      </c>
      <c r="Q3951">
        <v>869</v>
      </c>
      <c r="R3951">
        <v>85071</v>
      </c>
      <c r="S3951">
        <v>82218</v>
      </c>
      <c r="T3951">
        <v>15.014458511126003</v>
      </c>
      <c r="U3951">
        <v>59.747622175192781</v>
      </c>
      <c r="V3951">
        <v>86.163297548387007</v>
      </c>
      <c r="W3951">
        <v>78.663661242063782</v>
      </c>
      <c r="X3951">
        <v>0.69471382727368891</v>
      </c>
      <c r="Y3951">
        <v>1.389427654547378</v>
      </c>
      <c r="AA3951">
        <v>9.0880847111778724</v>
      </c>
      <c r="AB3951">
        <v>2.5266084049674604</v>
      </c>
      <c r="AC3951">
        <v>-25.972918781579914</v>
      </c>
      <c r="AD3951">
        <v>54.272809048977003</v>
      </c>
      <c r="AE3951">
        <v>54.725338588218442</v>
      </c>
      <c r="AF3951">
        <v>1522</v>
      </c>
      <c r="AG3951">
        <v>0</v>
      </c>
      <c r="AH3951">
        <v>0</v>
      </c>
      <c r="AI3951">
        <v>402</v>
      </c>
      <c r="AJ3951">
        <v>4258</v>
      </c>
      <c r="AK3951">
        <v>1312</v>
      </c>
      <c r="AL3951">
        <v>5996</v>
      </c>
      <c r="AM3951">
        <v>1</v>
      </c>
      <c r="AN3951">
        <v>3444</v>
      </c>
      <c r="AO3951">
        <v>1462</v>
      </c>
    </row>
    <row r="3952" spans="1:41">
      <c r="A3952">
        <v>15</v>
      </c>
      <c r="B3952">
        <v>443</v>
      </c>
      <c r="C3952">
        <v>2018</v>
      </c>
      <c r="D3952">
        <v>11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6</v>
      </c>
      <c r="M3952">
        <v>99</v>
      </c>
      <c r="N3952">
        <v>99</v>
      </c>
      <c r="O3952">
        <v>99</v>
      </c>
      <c r="P3952">
        <v>99</v>
      </c>
      <c r="Q3952">
        <v>851</v>
      </c>
      <c r="R3952">
        <v>86845</v>
      </c>
      <c r="S3952">
        <v>84899</v>
      </c>
      <c r="T3952">
        <v>15.214048016581273</v>
      </c>
      <c r="U3952">
        <v>59.814933038080554</v>
      </c>
      <c r="V3952">
        <v>85.478809394535133</v>
      </c>
      <c r="W3952">
        <v>78.280831340769055</v>
      </c>
      <c r="X3952">
        <v>0.78991306350394386</v>
      </c>
      <c r="Y3952">
        <v>1.5798261270078875</v>
      </c>
      <c r="AA3952">
        <v>9.1638142004223706</v>
      </c>
      <c r="AB3952">
        <v>2.5412606562894764</v>
      </c>
      <c r="AC3952">
        <v>-26.475937940766496</v>
      </c>
      <c r="AD3952">
        <v>57.11007062722765</v>
      </c>
      <c r="AE3952">
        <v>56.963520026401774</v>
      </c>
      <c r="AF3952">
        <v>1502</v>
      </c>
      <c r="AG3952">
        <v>0</v>
      </c>
      <c r="AH3952">
        <v>0</v>
      </c>
      <c r="AI3952">
        <v>453</v>
      </c>
      <c r="AJ3952">
        <v>4315</v>
      </c>
      <c r="AK3952">
        <v>1250</v>
      </c>
      <c r="AL3952">
        <v>5222</v>
      </c>
      <c r="AM3952">
        <v>2</v>
      </c>
      <c r="AN3952">
        <v>3978</v>
      </c>
      <c r="AO3952">
        <v>1553</v>
      </c>
    </row>
    <row r="3953" spans="1:41">
      <c r="A3953">
        <v>15</v>
      </c>
      <c r="B3953">
        <v>444</v>
      </c>
      <c r="C3953">
        <v>2018</v>
      </c>
      <c r="D3953">
        <v>12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6</v>
      </c>
      <c r="M3953">
        <v>99</v>
      </c>
      <c r="N3953">
        <v>99</v>
      </c>
      <c r="O3953">
        <v>99</v>
      </c>
      <c r="P3953">
        <v>99</v>
      </c>
      <c r="Q3953">
        <v>717</v>
      </c>
      <c r="R3953">
        <v>61500</v>
      </c>
      <c r="S3953">
        <v>61273</v>
      </c>
      <c r="T3953">
        <v>15.6200325203252</v>
      </c>
      <c r="U3953">
        <v>60.049826187717272</v>
      </c>
      <c r="V3953">
        <v>81.709333850165521</v>
      </c>
      <c r="W3953">
        <v>75.292883651852875</v>
      </c>
      <c r="X3953">
        <v>0.71382113821138204</v>
      </c>
      <c r="Y3953">
        <v>1.4276422764227641</v>
      </c>
      <c r="AA3953">
        <v>8.9678268133814818</v>
      </c>
      <c r="AB3953">
        <v>2.6101596891519327</v>
      </c>
      <c r="AC3953">
        <v>-28.970101135004938</v>
      </c>
      <c r="AD3953">
        <v>54.32190365149188</v>
      </c>
      <c r="AE3953">
        <v>53.5006334590622</v>
      </c>
      <c r="AF3953">
        <v>1167</v>
      </c>
      <c r="AG3953">
        <v>0</v>
      </c>
      <c r="AH3953">
        <v>0</v>
      </c>
      <c r="AI3953">
        <v>332</v>
      </c>
      <c r="AJ3953">
        <v>3447</v>
      </c>
      <c r="AK3953">
        <v>1132</v>
      </c>
      <c r="AL3953">
        <v>3799</v>
      </c>
      <c r="AM3953">
        <v>1</v>
      </c>
      <c r="AN3953">
        <v>2925</v>
      </c>
      <c r="AO3953">
        <v>1199</v>
      </c>
    </row>
    <row r="3954" spans="1:41">
      <c r="A3954">
        <v>15</v>
      </c>
      <c r="B3954">
        <v>445</v>
      </c>
      <c r="C3954">
        <v>2018</v>
      </c>
      <c r="D3954">
        <v>1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8</v>
      </c>
      <c r="M3954">
        <v>99</v>
      </c>
      <c r="N3954">
        <v>99</v>
      </c>
      <c r="O3954">
        <v>99</v>
      </c>
      <c r="P3954">
        <v>99</v>
      </c>
      <c r="Q3954">
        <v>26</v>
      </c>
      <c r="R3954">
        <v>491</v>
      </c>
      <c r="S3954">
        <v>477</v>
      </c>
      <c r="T3954">
        <v>14.727087576374746</v>
      </c>
      <c r="U3954">
        <v>58.519916142557648</v>
      </c>
      <c r="V3954">
        <v>97.29939060260611</v>
      </c>
      <c r="W3954">
        <v>87.824947589098443</v>
      </c>
      <c r="X3954">
        <v>0</v>
      </c>
      <c r="Y3954">
        <v>0</v>
      </c>
      <c r="AA3954">
        <v>12.195462015043905</v>
      </c>
      <c r="AB3954">
        <v>2.5340700669237703</v>
      </c>
      <c r="AC3954">
        <v>-34.826597741590795</v>
      </c>
      <c r="AD3954">
        <v>0.33527029887537652</v>
      </c>
      <c r="AE3954">
        <v>0.35368641885605279</v>
      </c>
      <c r="AF3954">
        <v>8</v>
      </c>
      <c r="AG3954">
        <v>0</v>
      </c>
      <c r="AH3954">
        <v>0</v>
      </c>
      <c r="AI3954">
        <v>10</v>
      </c>
      <c r="AJ3954">
        <v>42</v>
      </c>
      <c r="AK3954">
        <v>3</v>
      </c>
      <c r="AL3954">
        <v>17</v>
      </c>
      <c r="AM3954">
        <v>0</v>
      </c>
      <c r="AN3954">
        <v>0</v>
      </c>
      <c r="AO3954">
        <v>1</v>
      </c>
    </row>
    <row r="3955" spans="1:41">
      <c r="A3955">
        <v>15</v>
      </c>
      <c r="B3955">
        <v>446</v>
      </c>
      <c r="C3955">
        <v>2018</v>
      </c>
      <c r="D3955">
        <v>2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8</v>
      </c>
      <c r="M3955">
        <v>99</v>
      </c>
      <c r="N3955">
        <v>99</v>
      </c>
      <c r="O3955">
        <v>99</v>
      </c>
      <c r="P3955">
        <v>99</v>
      </c>
      <c r="Q3955">
        <v>18</v>
      </c>
      <c r="R3955">
        <v>463</v>
      </c>
      <c r="S3955">
        <v>463</v>
      </c>
      <c r="T3955">
        <v>14.369330453563716</v>
      </c>
      <c r="U3955">
        <v>57.684665226781846</v>
      </c>
      <c r="V3955">
        <v>97.544863799845018</v>
      </c>
      <c r="W3955">
        <v>90.033909287257003</v>
      </c>
      <c r="X3955">
        <v>0</v>
      </c>
      <c r="Y3955">
        <v>0</v>
      </c>
      <c r="AA3955">
        <v>12.278990258979462</v>
      </c>
      <c r="AB3955">
        <v>2.4644167987386032</v>
      </c>
      <c r="AC3955">
        <v>-26.276106346039182</v>
      </c>
      <c r="AD3955">
        <v>0.3742744895154641</v>
      </c>
      <c r="AE3955">
        <v>0.42246701126193997</v>
      </c>
      <c r="AF3955">
        <v>6</v>
      </c>
      <c r="AG3955">
        <v>0</v>
      </c>
      <c r="AH3955">
        <v>0</v>
      </c>
      <c r="AI3955">
        <v>0</v>
      </c>
      <c r="AJ3955">
        <v>12</v>
      </c>
      <c r="AK3955">
        <v>2</v>
      </c>
      <c r="AL3955">
        <v>30</v>
      </c>
      <c r="AM3955">
        <v>0</v>
      </c>
      <c r="AN3955">
        <v>7</v>
      </c>
      <c r="AO3955">
        <v>4</v>
      </c>
    </row>
    <row r="3956" spans="1:41">
      <c r="A3956">
        <v>15</v>
      </c>
      <c r="B3956">
        <v>447</v>
      </c>
      <c r="C3956">
        <v>2018</v>
      </c>
      <c r="D3956">
        <v>3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8</v>
      </c>
      <c r="M3956">
        <v>99</v>
      </c>
      <c r="N3956">
        <v>99</v>
      </c>
      <c r="O3956">
        <v>99</v>
      </c>
      <c r="P3956">
        <v>99</v>
      </c>
      <c r="Q3956">
        <v>15</v>
      </c>
      <c r="R3956">
        <v>187</v>
      </c>
      <c r="S3956">
        <v>185</v>
      </c>
      <c r="T3956">
        <v>15.074866310160427</v>
      </c>
      <c r="U3956">
        <v>59.194594594594598</v>
      </c>
      <c r="V3956">
        <v>89.045708764018656</v>
      </c>
      <c r="W3956">
        <v>81.228108108108145</v>
      </c>
      <c r="X3956">
        <v>0</v>
      </c>
      <c r="Y3956">
        <v>0</v>
      </c>
      <c r="AA3956">
        <v>11.17295814536334</v>
      </c>
      <c r="AB3956">
        <v>2.7909066574826338</v>
      </c>
      <c r="AC3956">
        <v>-41.852957225032704</v>
      </c>
      <c r="AD3956">
        <v>0.14309216819068751</v>
      </c>
      <c r="AE3956">
        <v>0.14515995976107909</v>
      </c>
      <c r="AF3956">
        <v>4</v>
      </c>
      <c r="AG3956">
        <v>0</v>
      </c>
      <c r="AH3956">
        <v>0</v>
      </c>
      <c r="AI3956">
        <v>0</v>
      </c>
      <c r="AJ3956">
        <v>14</v>
      </c>
      <c r="AK3956">
        <v>2</v>
      </c>
      <c r="AL3956">
        <v>8</v>
      </c>
      <c r="AM3956">
        <v>0</v>
      </c>
      <c r="AN3956">
        <v>0</v>
      </c>
      <c r="AO3956">
        <v>4</v>
      </c>
    </row>
    <row r="3957" spans="1:41">
      <c r="A3957">
        <v>15</v>
      </c>
      <c r="B3957">
        <v>448</v>
      </c>
      <c r="C3957">
        <v>2018</v>
      </c>
      <c r="D3957">
        <v>4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8</v>
      </c>
      <c r="M3957">
        <v>99</v>
      </c>
      <c r="N3957">
        <v>99</v>
      </c>
      <c r="O3957">
        <v>99</v>
      </c>
      <c r="P3957">
        <v>99</v>
      </c>
      <c r="Q3957">
        <v>18</v>
      </c>
      <c r="R3957">
        <v>345</v>
      </c>
      <c r="S3957">
        <v>344</v>
      </c>
      <c r="T3957">
        <v>14.768115942028988</v>
      </c>
      <c r="U3957">
        <v>58.473837209302339</v>
      </c>
      <c r="V3957">
        <v>90.824913704048981</v>
      </c>
      <c r="W3957">
        <v>83.721802325581407</v>
      </c>
      <c r="X3957">
        <v>0</v>
      </c>
      <c r="Y3957">
        <v>0</v>
      </c>
      <c r="AA3957">
        <v>13.61890854684883</v>
      </c>
      <c r="AB3957">
        <v>2.6631445255931392</v>
      </c>
      <c r="AC3957">
        <v>-22.838424179440327</v>
      </c>
      <c r="AD3957">
        <v>0.2360136272216066</v>
      </c>
      <c r="AE3957">
        <v>0.24900086417962225</v>
      </c>
      <c r="AF3957">
        <v>5</v>
      </c>
      <c r="AG3957">
        <v>0</v>
      </c>
      <c r="AH3957">
        <v>0</v>
      </c>
      <c r="AI3957">
        <v>8</v>
      </c>
      <c r="AJ3957">
        <v>7</v>
      </c>
      <c r="AK3957">
        <v>0</v>
      </c>
      <c r="AL3957">
        <v>5</v>
      </c>
      <c r="AM3957">
        <v>0</v>
      </c>
      <c r="AN3957">
        <v>2</v>
      </c>
      <c r="AO3957">
        <v>4</v>
      </c>
    </row>
    <row r="3958" spans="1:41">
      <c r="A3958">
        <v>15</v>
      </c>
      <c r="B3958">
        <v>449</v>
      </c>
      <c r="C3958">
        <v>2018</v>
      </c>
      <c r="D3958">
        <v>5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8</v>
      </c>
      <c r="M3958">
        <v>99</v>
      </c>
      <c r="N3958">
        <v>99</v>
      </c>
      <c r="O3958">
        <v>99</v>
      </c>
      <c r="P3958">
        <v>99</v>
      </c>
      <c r="Q3958">
        <v>22</v>
      </c>
      <c r="R3958">
        <v>360</v>
      </c>
      <c r="S3958">
        <v>359</v>
      </c>
      <c r="T3958">
        <v>14.55</v>
      </c>
      <c r="U3958">
        <v>58.217270194986085</v>
      </c>
      <c r="V3958">
        <v>98.169044263437883</v>
      </c>
      <c r="W3958">
        <v>90.454874651810528</v>
      </c>
      <c r="X3958">
        <v>0</v>
      </c>
      <c r="Y3958">
        <v>0</v>
      </c>
      <c r="AA3958">
        <v>14.631888799163733</v>
      </c>
      <c r="AB3958">
        <v>3.3258726313350966</v>
      </c>
      <c r="AC3958">
        <v>-57.780794301227729</v>
      </c>
      <c r="AD3958">
        <v>0.24671898022821503</v>
      </c>
      <c r="AE3958">
        <v>0.28419840651522632</v>
      </c>
      <c r="AF3958">
        <v>2</v>
      </c>
      <c r="AG3958">
        <v>0</v>
      </c>
      <c r="AH3958">
        <v>0</v>
      </c>
      <c r="AI3958">
        <v>5</v>
      </c>
      <c r="AJ3958">
        <v>12</v>
      </c>
      <c r="AK3958">
        <v>2</v>
      </c>
      <c r="AL3958">
        <v>22</v>
      </c>
      <c r="AM3958">
        <v>0</v>
      </c>
      <c r="AN3958">
        <v>4</v>
      </c>
      <c r="AO3958">
        <v>0</v>
      </c>
    </row>
    <row r="3959" spans="1:41">
      <c r="A3959">
        <v>15</v>
      </c>
      <c r="B3959">
        <v>450</v>
      </c>
      <c r="C3959">
        <v>2018</v>
      </c>
      <c r="D3959">
        <v>6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8</v>
      </c>
      <c r="M3959">
        <v>99</v>
      </c>
      <c r="N3959">
        <v>99</v>
      </c>
      <c r="O3959">
        <v>99</v>
      </c>
      <c r="P3959">
        <v>99</v>
      </c>
      <c r="Q3959">
        <v>16</v>
      </c>
      <c r="R3959">
        <v>358</v>
      </c>
      <c r="S3959">
        <v>355</v>
      </c>
      <c r="T3959">
        <v>14.759776536312849</v>
      </c>
      <c r="U3959">
        <v>58.684507042253522</v>
      </c>
      <c r="V3959">
        <v>92.09680618924817</v>
      </c>
      <c r="W3959">
        <v>84.770704225352048</v>
      </c>
      <c r="X3959">
        <v>0</v>
      </c>
      <c r="Y3959">
        <v>0</v>
      </c>
      <c r="AA3959">
        <v>14.098897701788076</v>
      </c>
      <c r="AB3959">
        <v>2.3987466144579224</v>
      </c>
      <c r="AC3959">
        <v>-41.392522873942113</v>
      </c>
      <c r="AD3959">
        <v>0.28369243935875998</v>
      </c>
      <c r="AE3959">
        <v>0.31665857647651058</v>
      </c>
      <c r="AF3959">
        <v>3</v>
      </c>
      <c r="AG3959">
        <v>0</v>
      </c>
      <c r="AH3959">
        <v>0</v>
      </c>
      <c r="AI3959">
        <v>1</v>
      </c>
      <c r="AJ3959">
        <v>11</v>
      </c>
      <c r="AK3959">
        <v>2</v>
      </c>
      <c r="AL3959">
        <v>15</v>
      </c>
      <c r="AM3959">
        <v>0</v>
      </c>
      <c r="AN3959">
        <v>1</v>
      </c>
      <c r="AO3959">
        <v>0</v>
      </c>
    </row>
    <row r="3960" spans="1:41">
      <c r="A3960">
        <v>15</v>
      </c>
      <c r="B3960">
        <v>451</v>
      </c>
      <c r="C3960">
        <v>2018</v>
      </c>
      <c r="D3960">
        <v>7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8</v>
      </c>
      <c r="M3960">
        <v>99</v>
      </c>
      <c r="N3960">
        <v>99</v>
      </c>
      <c r="O3960">
        <v>99</v>
      </c>
      <c r="P3960">
        <v>99</v>
      </c>
      <c r="Q3960">
        <v>15</v>
      </c>
      <c r="R3960">
        <v>219</v>
      </c>
      <c r="S3960">
        <v>218</v>
      </c>
      <c r="T3960">
        <v>14.196347031963464</v>
      </c>
      <c r="U3960">
        <v>57.761467889908225</v>
      </c>
      <c r="V3960">
        <v>103.90231296033076</v>
      </c>
      <c r="W3960">
        <v>95.833944954128413</v>
      </c>
      <c r="X3960">
        <v>0</v>
      </c>
      <c r="Y3960">
        <v>0</v>
      </c>
      <c r="AA3960">
        <v>13.754396929566155</v>
      </c>
      <c r="AB3960">
        <v>2.4899765393273143</v>
      </c>
      <c r="AC3960">
        <v>-34.871457158564745</v>
      </c>
      <c r="AD3960">
        <v>0.16055953899617287</v>
      </c>
      <c r="AE3960">
        <v>0.20045833377274808</v>
      </c>
      <c r="AF3960">
        <v>0</v>
      </c>
      <c r="AG3960">
        <v>0</v>
      </c>
      <c r="AH3960">
        <v>0</v>
      </c>
      <c r="AI3960">
        <v>0</v>
      </c>
      <c r="AJ3960">
        <v>4</v>
      </c>
      <c r="AK3960">
        <v>2</v>
      </c>
      <c r="AL3960">
        <v>19</v>
      </c>
      <c r="AM3960">
        <v>0</v>
      </c>
      <c r="AN3960">
        <v>1</v>
      </c>
      <c r="AO3960">
        <v>0</v>
      </c>
    </row>
    <row r="3961" spans="1:41">
      <c r="A3961">
        <v>15</v>
      </c>
      <c r="B3961">
        <v>452</v>
      </c>
      <c r="C3961">
        <v>2018</v>
      </c>
      <c r="D3961">
        <v>8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8</v>
      </c>
      <c r="M3961">
        <v>99</v>
      </c>
      <c r="N3961">
        <v>99</v>
      </c>
      <c r="O3961">
        <v>99</v>
      </c>
      <c r="P3961">
        <v>99</v>
      </c>
      <c r="Q3961">
        <v>19</v>
      </c>
      <c r="R3961">
        <v>314</v>
      </c>
      <c r="S3961">
        <v>311</v>
      </c>
      <c r="T3961">
        <v>14.14012738853503</v>
      </c>
      <c r="U3961">
        <v>57.469453376205777</v>
      </c>
      <c r="V3961">
        <v>94.930204526690218</v>
      </c>
      <c r="W3961">
        <v>87.28456591639862</v>
      </c>
      <c r="X3961">
        <v>0.95541401273885374</v>
      </c>
      <c r="Y3961">
        <v>1.9108280254777077</v>
      </c>
      <c r="AA3961">
        <v>16.356872742209436</v>
      </c>
      <c r="AB3961">
        <v>2.8201501676477712</v>
      </c>
      <c r="AC3961">
        <v>-51.059610218964302</v>
      </c>
      <c r="AD3961">
        <v>0.23247721501180901</v>
      </c>
      <c r="AE3961">
        <v>0.26201369544345776</v>
      </c>
      <c r="AF3961">
        <v>2</v>
      </c>
      <c r="AG3961">
        <v>0</v>
      </c>
      <c r="AH3961">
        <v>0</v>
      </c>
      <c r="AI3961">
        <v>5</v>
      </c>
      <c r="AJ3961">
        <v>7</v>
      </c>
      <c r="AK3961">
        <v>1</v>
      </c>
      <c r="AL3961">
        <v>21</v>
      </c>
      <c r="AM3961">
        <v>0</v>
      </c>
      <c r="AN3961">
        <v>1</v>
      </c>
      <c r="AO3961">
        <v>2</v>
      </c>
    </row>
    <row r="3962" spans="1:41">
      <c r="A3962">
        <v>15</v>
      </c>
      <c r="B3962">
        <v>453</v>
      </c>
      <c r="C3962">
        <v>2018</v>
      </c>
      <c r="D3962">
        <v>9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8</v>
      </c>
      <c r="M3962">
        <v>99</v>
      </c>
      <c r="N3962">
        <v>99</v>
      </c>
      <c r="O3962">
        <v>99</v>
      </c>
      <c r="P3962">
        <v>99</v>
      </c>
      <c r="Q3962">
        <v>14</v>
      </c>
      <c r="R3962">
        <v>369</v>
      </c>
      <c r="S3962">
        <v>345</v>
      </c>
      <c r="T3962">
        <v>14.634146341463419</v>
      </c>
      <c r="U3962">
        <v>58.115942028985515</v>
      </c>
      <c r="V3962">
        <v>101.87133951983918</v>
      </c>
      <c r="W3962">
        <v>88.324347826086949</v>
      </c>
      <c r="X3962">
        <v>0</v>
      </c>
      <c r="Y3962">
        <v>0</v>
      </c>
      <c r="AA3962">
        <v>13.112602133810016</v>
      </c>
      <c r="AB3962">
        <v>2.7659221901305791</v>
      </c>
      <c r="AC3962">
        <v>-26.347610068491758</v>
      </c>
      <c r="AD3962">
        <v>0.30586616490247925</v>
      </c>
      <c r="AE3962">
        <v>0.33105351597815968</v>
      </c>
      <c r="AF3962">
        <v>8</v>
      </c>
      <c r="AG3962">
        <v>0</v>
      </c>
      <c r="AH3962">
        <v>0</v>
      </c>
      <c r="AI3962">
        <v>2</v>
      </c>
      <c r="AJ3962">
        <v>20</v>
      </c>
      <c r="AK3962">
        <v>5</v>
      </c>
      <c r="AL3962">
        <v>21</v>
      </c>
      <c r="AM3962">
        <v>0</v>
      </c>
      <c r="AN3962">
        <v>2</v>
      </c>
      <c r="AO3962">
        <v>2</v>
      </c>
    </row>
    <row r="3963" spans="1:41">
      <c r="A3963">
        <v>15</v>
      </c>
      <c r="B3963">
        <v>454</v>
      </c>
      <c r="C3963">
        <v>2018</v>
      </c>
      <c r="D3963">
        <v>10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8</v>
      </c>
      <c r="M3963">
        <v>99</v>
      </c>
      <c r="N3963">
        <v>99</v>
      </c>
      <c r="O3963">
        <v>99</v>
      </c>
      <c r="P3963">
        <v>99</v>
      </c>
      <c r="Q3963">
        <v>13</v>
      </c>
      <c r="R3963">
        <v>361</v>
      </c>
      <c r="S3963">
        <v>358</v>
      </c>
      <c r="T3963">
        <v>14.373961218836564</v>
      </c>
      <c r="U3963">
        <v>57.614525139664799</v>
      </c>
      <c r="V3963">
        <v>92.198139416645986</v>
      </c>
      <c r="W3963">
        <v>84.75279329608945</v>
      </c>
      <c r="X3963">
        <v>0</v>
      </c>
      <c r="Y3963">
        <v>0</v>
      </c>
      <c r="AA3963">
        <v>10.475642432627112</v>
      </c>
      <c r="AB3963">
        <v>2.0433872561063997</v>
      </c>
      <c r="AC3963">
        <v>-15.051197098479044</v>
      </c>
      <c r="AD3963">
        <v>0.23030743810088872</v>
      </c>
      <c r="AE3963">
        <v>0.25673462261444657</v>
      </c>
      <c r="AF3963">
        <v>5</v>
      </c>
      <c r="AG3963">
        <v>0</v>
      </c>
      <c r="AH3963">
        <v>0</v>
      </c>
      <c r="AI3963">
        <v>2</v>
      </c>
      <c r="AJ3963">
        <v>23</v>
      </c>
      <c r="AK3963">
        <v>10</v>
      </c>
      <c r="AL3963">
        <v>59</v>
      </c>
      <c r="AM3963">
        <v>0</v>
      </c>
      <c r="AN3963">
        <v>2</v>
      </c>
      <c r="AO3963">
        <v>2</v>
      </c>
    </row>
    <row r="3964" spans="1:41">
      <c r="A3964">
        <v>15</v>
      </c>
      <c r="B3964">
        <v>455</v>
      </c>
      <c r="C3964">
        <v>2018</v>
      </c>
      <c r="D3964">
        <v>11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8</v>
      </c>
      <c r="M3964">
        <v>99</v>
      </c>
      <c r="N3964">
        <v>99</v>
      </c>
      <c r="O3964">
        <v>99</v>
      </c>
      <c r="P3964">
        <v>99</v>
      </c>
      <c r="Q3964">
        <v>28</v>
      </c>
      <c r="R3964">
        <v>419</v>
      </c>
      <c r="S3964">
        <v>411</v>
      </c>
      <c r="T3964">
        <v>13.861575178997612</v>
      </c>
      <c r="U3964">
        <v>57.440389294403907</v>
      </c>
      <c r="V3964">
        <v>97.157792346442363</v>
      </c>
      <c r="W3964">
        <v>89.185158150851549</v>
      </c>
      <c r="X3964">
        <v>0</v>
      </c>
      <c r="Y3964">
        <v>0</v>
      </c>
      <c r="AA3964">
        <v>13.225462011322961</v>
      </c>
      <c r="AB3964">
        <v>2.6060427335768197</v>
      </c>
      <c r="AC3964">
        <v>-31.906319592932725</v>
      </c>
      <c r="AD3964">
        <v>0.2755382531269317</v>
      </c>
      <c r="AE3964">
        <v>0.31417615693779366</v>
      </c>
      <c r="AF3964">
        <v>2</v>
      </c>
      <c r="AG3964">
        <v>0</v>
      </c>
      <c r="AH3964">
        <v>0</v>
      </c>
      <c r="AI3964">
        <v>7</v>
      </c>
      <c r="AJ3964">
        <v>20</v>
      </c>
      <c r="AK3964">
        <v>3</v>
      </c>
      <c r="AL3964">
        <v>42</v>
      </c>
      <c r="AM3964">
        <v>0</v>
      </c>
      <c r="AN3964">
        <v>1</v>
      </c>
      <c r="AO3964">
        <v>1</v>
      </c>
    </row>
    <row r="3965" spans="1:41">
      <c r="A3965">
        <v>15</v>
      </c>
      <c r="B3965">
        <v>456</v>
      </c>
      <c r="C3965">
        <v>2018</v>
      </c>
      <c r="D3965">
        <v>12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8</v>
      </c>
      <c r="M3965">
        <v>99</v>
      </c>
      <c r="N3965">
        <v>99</v>
      </c>
      <c r="O3965">
        <v>99</v>
      </c>
      <c r="P3965">
        <v>99</v>
      </c>
      <c r="Q3965">
        <v>16</v>
      </c>
      <c r="R3965">
        <v>388</v>
      </c>
      <c r="S3965">
        <v>387</v>
      </c>
      <c r="T3965">
        <v>14.497422680412363</v>
      </c>
      <c r="U3965">
        <v>58.007751937984487</v>
      </c>
      <c r="V3965">
        <v>95.09127913975594</v>
      </c>
      <c r="W3965">
        <v>87.705943152454822</v>
      </c>
      <c r="X3965">
        <v>0</v>
      </c>
      <c r="Y3965">
        <v>0</v>
      </c>
      <c r="AA3965">
        <v>13.777980816382753</v>
      </c>
      <c r="AB3965">
        <v>2.2795443264824393</v>
      </c>
      <c r="AC3965">
        <v>-33.300819248146759</v>
      </c>
      <c r="AD3965">
        <v>0.34271379864681056</v>
      </c>
      <c r="AE3965">
        <v>0.3936188039419819</v>
      </c>
      <c r="AF3965">
        <v>2</v>
      </c>
      <c r="AG3965">
        <v>0</v>
      </c>
      <c r="AH3965">
        <v>0</v>
      </c>
      <c r="AI3965">
        <v>1</v>
      </c>
      <c r="AJ3965">
        <v>6</v>
      </c>
      <c r="AK3965">
        <v>0</v>
      </c>
      <c r="AL3965">
        <v>41</v>
      </c>
      <c r="AM3965">
        <v>0</v>
      </c>
      <c r="AN3965">
        <v>1</v>
      </c>
      <c r="AO3965">
        <v>0</v>
      </c>
    </row>
    <row r="3966" spans="1:41">
      <c r="A3966">
        <v>15</v>
      </c>
      <c r="B3966">
        <v>457</v>
      </c>
      <c r="C3966">
        <v>2017</v>
      </c>
      <c r="D3966">
        <v>1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0</v>
      </c>
      <c r="M3966">
        <v>99</v>
      </c>
      <c r="N3966">
        <v>99</v>
      </c>
      <c r="O3966">
        <v>99</v>
      </c>
      <c r="P3966">
        <v>99</v>
      </c>
      <c r="R3966">
        <v>0</v>
      </c>
    </row>
    <row r="3967" spans="1:41">
      <c r="A3967">
        <v>15</v>
      </c>
      <c r="B3967">
        <v>458</v>
      </c>
      <c r="C3967">
        <v>2017</v>
      </c>
      <c r="D3967">
        <v>2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0</v>
      </c>
      <c r="M3967">
        <v>99</v>
      </c>
      <c r="N3967">
        <v>99</v>
      </c>
      <c r="O3967">
        <v>99</v>
      </c>
      <c r="P3967">
        <v>99</v>
      </c>
      <c r="R3967">
        <v>0</v>
      </c>
    </row>
    <row r="3968" spans="1:41">
      <c r="A3968">
        <v>15</v>
      </c>
      <c r="B3968">
        <v>459</v>
      </c>
      <c r="C3968">
        <v>2017</v>
      </c>
      <c r="D3968">
        <v>3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0</v>
      </c>
      <c r="M3968">
        <v>99</v>
      </c>
      <c r="N3968">
        <v>99</v>
      </c>
      <c r="O3968">
        <v>99</v>
      </c>
      <c r="P3968">
        <v>99</v>
      </c>
      <c r="R3968">
        <v>0</v>
      </c>
    </row>
    <row r="3969" spans="1:18">
      <c r="A3969">
        <v>15</v>
      </c>
      <c r="B3969">
        <v>460</v>
      </c>
      <c r="C3969">
        <v>2017</v>
      </c>
      <c r="D3969">
        <v>4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0</v>
      </c>
      <c r="M3969">
        <v>99</v>
      </c>
      <c r="N3969">
        <v>99</v>
      </c>
      <c r="O3969">
        <v>99</v>
      </c>
      <c r="P3969">
        <v>99</v>
      </c>
      <c r="R3969">
        <v>0</v>
      </c>
    </row>
    <row r="3970" spans="1:18">
      <c r="A3970">
        <v>15</v>
      </c>
      <c r="B3970">
        <v>461</v>
      </c>
      <c r="C3970">
        <v>2017</v>
      </c>
      <c r="D3970">
        <v>5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0</v>
      </c>
      <c r="M3970">
        <v>99</v>
      </c>
      <c r="N3970">
        <v>99</v>
      </c>
      <c r="O3970">
        <v>99</v>
      </c>
      <c r="P3970">
        <v>99</v>
      </c>
      <c r="R3970">
        <v>0</v>
      </c>
    </row>
    <row r="3971" spans="1:18">
      <c r="A3971">
        <v>15</v>
      </c>
      <c r="B3971">
        <v>462</v>
      </c>
      <c r="C3971">
        <v>2017</v>
      </c>
      <c r="D3971">
        <v>6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0</v>
      </c>
      <c r="M3971">
        <v>99</v>
      </c>
      <c r="N3971">
        <v>99</v>
      </c>
      <c r="O3971">
        <v>99</v>
      </c>
      <c r="P3971">
        <v>99</v>
      </c>
      <c r="R3971">
        <v>0</v>
      </c>
    </row>
    <row r="3972" spans="1:18">
      <c r="A3972">
        <v>15</v>
      </c>
      <c r="B3972">
        <v>463</v>
      </c>
      <c r="C3972">
        <v>2017</v>
      </c>
      <c r="D3972">
        <v>7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0</v>
      </c>
      <c r="M3972">
        <v>99</v>
      </c>
      <c r="N3972">
        <v>99</v>
      </c>
      <c r="O3972">
        <v>99</v>
      </c>
      <c r="P3972">
        <v>99</v>
      </c>
      <c r="R3972">
        <v>0</v>
      </c>
    </row>
    <row r="3973" spans="1:18">
      <c r="A3973">
        <v>15</v>
      </c>
      <c r="B3973">
        <v>464</v>
      </c>
      <c r="C3973">
        <v>2017</v>
      </c>
      <c r="D3973">
        <v>8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0</v>
      </c>
      <c r="M3973">
        <v>99</v>
      </c>
      <c r="N3973">
        <v>99</v>
      </c>
      <c r="O3973">
        <v>99</v>
      </c>
      <c r="P3973">
        <v>99</v>
      </c>
      <c r="R3973">
        <v>0</v>
      </c>
    </row>
    <row r="3974" spans="1:18">
      <c r="A3974">
        <v>15</v>
      </c>
      <c r="B3974">
        <v>465</v>
      </c>
      <c r="C3974">
        <v>2017</v>
      </c>
      <c r="D3974">
        <v>9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0</v>
      </c>
      <c r="M3974">
        <v>99</v>
      </c>
      <c r="N3974">
        <v>99</v>
      </c>
      <c r="O3974">
        <v>99</v>
      </c>
      <c r="P3974">
        <v>99</v>
      </c>
      <c r="R3974">
        <v>0</v>
      </c>
    </row>
    <row r="3975" spans="1:18">
      <c r="A3975">
        <v>15</v>
      </c>
      <c r="B3975">
        <v>466</v>
      </c>
      <c r="C3975">
        <v>2017</v>
      </c>
      <c r="D3975">
        <v>10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0</v>
      </c>
      <c r="M3975">
        <v>99</v>
      </c>
      <c r="N3975">
        <v>99</v>
      </c>
      <c r="O3975">
        <v>99</v>
      </c>
      <c r="P3975">
        <v>99</v>
      </c>
      <c r="R3975">
        <v>0</v>
      </c>
    </row>
    <row r="3976" spans="1:18">
      <c r="A3976">
        <v>15</v>
      </c>
      <c r="B3976">
        <v>467</v>
      </c>
      <c r="C3976">
        <v>2017</v>
      </c>
      <c r="D3976">
        <v>11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0</v>
      </c>
      <c r="M3976">
        <v>99</v>
      </c>
      <c r="N3976">
        <v>99</v>
      </c>
      <c r="O3976">
        <v>99</v>
      </c>
      <c r="P3976">
        <v>99</v>
      </c>
      <c r="R3976">
        <v>0</v>
      </c>
    </row>
    <row r="3977" spans="1:18">
      <c r="A3977">
        <v>15</v>
      </c>
      <c r="B3977">
        <v>468</v>
      </c>
      <c r="C3977">
        <v>2017</v>
      </c>
      <c r="D3977">
        <v>12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0</v>
      </c>
      <c r="M3977">
        <v>99</v>
      </c>
      <c r="N3977">
        <v>99</v>
      </c>
      <c r="O3977">
        <v>99</v>
      </c>
      <c r="P3977">
        <v>99</v>
      </c>
      <c r="R3977">
        <v>0</v>
      </c>
    </row>
    <row r="3978" spans="1:18">
      <c r="A3978">
        <v>15</v>
      </c>
      <c r="B3978">
        <v>469</v>
      </c>
      <c r="C3978">
        <v>2017</v>
      </c>
      <c r="D3978">
        <v>1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1</v>
      </c>
      <c r="M3978">
        <v>99</v>
      </c>
      <c r="N3978">
        <v>99</v>
      </c>
      <c r="O3978">
        <v>99</v>
      </c>
      <c r="P3978">
        <v>99</v>
      </c>
      <c r="R3978">
        <v>0</v>
      </c>
    </row>
    <row r="3979" spans="1:18">
      <c r="A3979">
        <v>15</v>
      </c>
      <c r="B3979">
        <v>470</v>
      </c>
      <c r="C3979">
        <v>2017</v>
      </c>
      <c r="D3979">
        <v>2</v>
      </c>
      <c r="E3979">
        <v>99</v>
      </c>
      <c r="F3979">
        <v>99</v>
      </c>
      <c r="G3979">
        <v>99</v>
      </c>
      <c r="H3979">
        <v>99</v>
      </c>
      <c r="I3979">
        <v>99</v>
      </c>
      <c r="J3979">
        <v>999</v>
      </c>
      <c r="K3979">
        <v>1</v>
      </c>
      <c r="M3979">
        <v>99</v>
      </c>
      <c r="N3979">
        <v>99</v>
      </c>
      <c r="O3979">
        <v>99</v>
      </c>
      <c r="P3979">
        <v>99</v>
      </c>
      <c r="R3979">
        <v>0</v>
      </c>
    </row>
    <row r="3980" spans="1:18">
      <c r="A3980">
        <v>15</v>
      </c>
      <c r="B3980">
        <v>471</v>
      </c>
      <c r="C3980">
        <v>2017</v>
      </c>
      <c r="D3980">
        <v>3</v>
      </c>
      <c r="E3980">
        <v>99</v>
      </c>
      <c r="F3980">
        <v>99</v>
      </c>
      <c r="G3980">
        <v>99</v>
      </c>
      <c r="H3980">
        <v>99</v>
      </c>
      <c r="I3980">
        <v>99</v>
      </c>
      <c r="J3980">
        <v>999</v>
      </c>
      <c r="K3980">
        <v>1</v>
      </c>
      <c r="M3980">
        <v>99</v>
      </c>
      <c r="N3980">
        <v>99</v>
      </c>
      <c r="O3980">
        <v>99</v>
      </c>
      <c r="P3980">
        <v>99</v>
      </c>
      <c r="R3980">
        <v>0</v>
      </c>
    </row>
    <row r="3981" spans="1:18">
      <c r="A3981">
        <v>15</v>
      </c>
      <c r="B3981">
        <v>472</v>
      </c>
      <c r="C3981">
        <v>2017</v>
      </c>
      <c r="D3981">
        <v>4</v>
      </c>
      <c r="E3981">
        <v>99</v>
      </c>
      <c r="F3981">
        <v>99</v>
      </c>
      <c r="G3981">
        <v>99</v>
      </c>
      <c r="H3981">
        <v>99</v>
      </c>
      <c r="I3981">
        <v>99</v>
      </c>
      <c r="J3981">
        <v>999</v>
      </c>
      <c r="K3981">
        <v>1</v>
      </c>
      <c r="M3981">
        <v>99</v>
      </c>
      <c r="N3981">
        <v>99</v>
      </c>
      <c r="O3981">
        <v>99</v>
      </c>
      <c r="P3981">
        <v>99</v>
      </c>
      <c r="R3981">
        <v>0</v>
      </c>
    </row>
    <row r="3982" spans="1:18">
      <c r="A3982">
        <v>15</v>
      </c>
      <c r="B3982">
        <v>473</v>
      </c>
      <c r="C3982">
        <v>2017</v>
      </c>
      <c r="D3982">
        <v>5</v>
      </c>
      <c r="E3982">
        <v>99</v>
      </c>
      <c r="F3982">
        <v>99</v>
      </c>
      <c r="G3982">
        <v>99</v>
      </c>
      <c r="H3982">
        <v>99</v>
      </c>
      <c r="I3982">
        <v>99</v>
      </c>
      <c r="J3982">
        <v>999</v>
      </c>
      <c r="K3982">
        <v>1</v>
      </c>
      <c r="M3982">
        <v>99</v>
      </c>
      <c r="N3982">
        <v>99</v>
      </c>
      <c r="O3982">
        <v>99</v>
      </c>
      <c r="P3982">
        <v>99</v>
      </c>
      <c r="R3982">
        <v>0</v>
      </c>
    </row>
    <row r="3983" spans="1:18">
      <c r="A3983">
        <v>15</v>
      </c>
      <c r="B3983">
        <v>474</v>
      </c>
      <c r="C3983">
        <v>2017</v>
      </c>
      <c r="D3983">
        <v>6</v>
      </c>
      <c r="E3983">
        <v>99</v>
      </c>
      <c r="F3983">
        <v>99</v>
      </c>
      <c r="G3983">
        <v>99</v>
      </c>
      <c r="H3983">
        <v>99</v>
      </c>
      <c r="I3983">
        <v>99</v>
      </c>
      <c r="J3983">
        <v>999</v>
      </c>
      <c r="K3983">
        <v>1</v>
      </c>
      <c r="M3983">
        <v>99</v>
      </c>
      <c r="N3983">
        <v>99</v>
      </c>
      <c r="O3983">
        <v>99</v>
      </c>
      <c r="P3983">
        <v>99</v>
      </c>
      <c r="R3983">
        <v>0</v>
      </c>
    </row>
    <row r="3984" spans="1:18">
      <c r="A3984">
        <v>15</v>
      </c>
      <c r="B3984">
        <v>475</v>
      </c>
      <c r="C3984">
        <v>2017</v>
      </c>
      <c r="D3984">
        <v>7</v>
      </c>
      <c r="E3984">
        <v>99</v>
      </c>
      <c r="F3984">
        <v>99</v>
      </c>
      <c r="G3984">
        <v>99</v>
      </c>
      <c r="H3984">
        <v>99</v>
      </c>
      <c r="I3984">
        <v>99</v>
      </c>
      <c r="J3984">
        <v>999</v>
      </c>
      <c r="K3984">
        <v>1</v>
      </c>
      <c r="M3984">
        <v>99</v>
      </c>
      <c r="N3984">
        <v>99</v>
      </c>
      <c r="O3984">
        <v>99</v>
      </c>
      <c r="P3984">
        <v>99</v>
      </c>
      <c r="R3984">
        <v>0</v>
      </c>
    </row>
    <row r="3985" spans="1:18">
      <c r="A3985">
        <v>15</v>
      </c>
      <c r="B3985">
        <v>476</v>
      </c>
      <c r="C3985">
        <v>2017</v>
      </c>
      <c r="D3985">
        <v>8</v>
      </c>
      <c r="E3985">
        <v>99</v>
      </c>
      <c r="F3985">
        <v>99</v>
      </c>
      <c r="G3985">
        <v>99</v>
      </c>
      <c r="H3985">
        <v>99</v>
      </c>
      <c r="I3985">
        <v>99</v>
      </c>
      <c r="J3985">
        <v>999</v>
      </c>
      <c r="K3985">
        <v>1</v>
      </c>
      <c r="M3985">
        <v>99</v>
      </c>
      <c r="N3985">
        <v>99</v>
      </c>
      <c r="O3985">
        <v>99</v>
      </c>
      <c r="P3985">
        <v>99</v>
      </c>
      <c r="R3985">
        <v>0</v>
      </c>
    </row>
    <row r="3986" spans="1:18">
      <c r="A3986">
        <v>15</v>
      </c>
      <c r="B3986">
        <v>477</v>
      </c>
      <c r="C3986">
        <v>2017</v>
      </c>
      <c r="D3986">
        <v>9</v>
      </c>
      <c r="E3986">
        <v>99</v>
      </c>
      <c r="F3986">
        <v>99</v>
      </c>
      <c r="G3986">
        <v>99</v>
      </c>
      <c r="H3986">
        <v>99</v>
      </c>
      <c r="I3986">
        <v>99</v>
      </c>
      <c r="J3986">
        <v>999</v>
      </c>
      <c r="K3986">
        <v>1</v>
      </c>
      <c r="M3986">
        <v>99</v>
      </c>
      <c r="N3986">
        <v>99</v>
      </c>
      <c r="O3986">
        <v>99</v>
      </c>
      <c r="P3986">
        <v>99</v>
      </c>
      <c r="R3986">
        <v>0</v>
      </c>
    </row>
    <row r="3987" spans="1:18">
      <c r="A3987">
        <v>15</v>
      </c>
      <c r="B3987">
        <v>478</v>
      </c>
      <c r="C3987">
        <v>2017</v>
      </c>
      <c r="D3987">
        <v>10</v>
      </c>
      <c r="E3987">
        <v>99</v>
      </c>
      <c r="F3987">
        <v>99</v>
      </c>
      <c r="G3987">
        <v>99</v>
      </c>
      <c r="H3987">
        <v>99</v>
      </c>
      <c r="I3987">
        <v>99</v>
      </c>
      <c r="J3987">
        <v>999</v>
      </c>
      <c r="K3987">
        <v>1</v>
      </c>
      <c r="M3987">
        <v>99</v>
      </c>
      <c r="N3987">
        <v>99</v>
      </c>
      <c r="O3987">
        <v>99</v>
      </c>
      <c r="P3987">
        <v>99</v>
      </c>
      <c r="R3987">
        <v>0</v>
      </c>
    </row>
    <row r="3988" spans="1:18">
      <c r="A3988">
        <v>15</v>
      </c>
      <c r="B3988">
        <v>479</v>
      </c>
      <c r="C3988">
        <v>2017</v>
      </c>
      <c r="D3988">
        <v>11</v>
      </c>
      <c r="E3988">
        <v>99</v>
      </c>
      <c r="F3988">
        <v>99</v>
      </c>
      <c r="G3988">
        <v>99</v>
      </c>
      <c r="H3988">
        <v>99</v>
      </c>
      <c r="I3988">
        <v>99</v>
      </c>
      <c r="J3988">
        <v>999</v>
      </c>
      <c r="K3988">
        <v>1</v>
      </c>
      <c r="M3988">
        <v>99</v>
      </c>
      <c r="N3988">
        <v>99</v>
      </c>
      <c r="O3988">
        <v>99</v>
      </c>
      <c r="P3988">
        <v>99</v>
      </c>
      <c r="R3988">
        <v>0</v>
      </c>
    </row>
    <row r="3989" spans="1:18">
      <c r="A3989">
        <v>15</v>
      </c>
      <c r="B3989">
        <v>480</v>
      </c>
      <c r="C3989">
        <v>2017</v>
      </c>
      <c r="D3989">
        <v>12</v>
      </c>
      <c r="E3989">
        <v>99</v>
      </c>
      <c r="F3989">
        <v>99</v>
      </c>
      <c r="G3989">
        <v>99</v>
      </c>
      <c r="H3989">
        <v>99</v>
      </c>
      <c r="I3989">
        <v>99</v>
      </c>
      <c r="J3989">
        <v>999</v>
      </c>
      <c r="K3989">
        <v>1</v>
      </c>
      <c r="M3989">
        <v>99</v>
      </c>
      <c r="N3989">
        <v>99</v>
      </c>
      <c r="O3989">
        <v>99</v>
      </c>
      <c r="P3989">
        <v>99</v>
      </c>
      <c r="R3989">
        <v>0</v>
      </c>
    </row>
    <row r="3990" spans="1:18">
      <c r="A3990">
        <v>15</v>
      </c>
      <c r="B3990">
        <v>481</v>
      </c>
      <c r="C3990">
        <v>2017</v>
      </c>
      <c r="D3990">
        <v>1</v>
      </c>
      <c r="E3990">
        <v>99</v>
      </c>
      <c r="F3990">
        <v>99</v>
      </c>
      <c r="G3990">
        <v>99</v>
      </c>
      <c r="H3990">
        <v>99</v>
      </c>
      <c r="I3990">
        <v>99</v>
      </c>
      <c r="J3990">
        <v>999</v>
      </c>
      <c r="K3990">
        <v>6</v>
      </c>
      <c r="M3990">
        <v>99</v>
      </c>
      <c r="N3990">
        <v>99</v>
      </c>
      <c r="O3990">
        <v>99</v>
      </c>
      <c r="P3990">
        <v>99</v>
      </c>
      <c r="R3990">
        <v>0</v>
      </c>
    </row>
    <row r="3991" spans="1:18">
      <c r="A3991">
        <v>15</v>
      </c>
      <c r="B3991">
        <v>482</v>
      </c>
      <c r="C3991">
        <v>2017</v>
      </c>
      <c r="D3991">
        <v>2</v>
      </c>
      <c r="E3991">
        <v>99</v>
      </c>
      <c r="F3991">
        <v>99</v>
      </c>
      <c r="G3991">
        <v>99</v>
      </c>
      <c r="H3991">
        <v>99</v>
      </c>
      <c r="I3991">
        <v>99</v>
      </c>
      <c r="J3991">
        <v>999</v>
      </c>
      <c r="K3991">
        <v>6</v>
      </c>
      <c r="M3991">
        <v>99</v>
      </c>
      <c r="N3991">
        <v>99</v>
      </c>
      <c r="O3991">
        <v>99</v>
      </c>
      <c r="P3991">
        <v>99</v>
      </c>
      <c r="R3991">
        <v>0</v>
      </c>
    </row>
    <row r="3992" spans="1:18">
      <c r="A3992">
        <v>15</v>
      </c>
      <c r="B3992">
        <v>483</v>
      </c>
      <c r="C3992">
        <v>2017</v>
      </c>
      <c r="D3992">
        <v>3</v>
      </c>
      <c r="E3992">
        <v>99</v>
      </c>
      <c r="F3992">
        <v>99</v>
      </c>
      <c r="G3992">
        <v>99</v>
      </c>
      <c r="H3992">
        <v>99</v>
      </c>
      <c r="I3992">
        <v>99</v>
      </c>
      <c r="J3992">
        <v>999</v>
      </c>
      <c r="K3992">
        <v>6</v>
      </c>
      <c r="M3992">
        <v>99</v>
      </c>
      <c r="N3992">
        <v>99</v>
      </c>
      <c r="O3992">
        <v>99</v>
      </c>
      <c r="P3992">
        <v>99</v>
      </c>
      <c r="R3992">
        <v>0</v>
      </c>
    </row>
    <row r="3993" spans="1:18">
      <c r="A3993">
        <v>15</v>
      </c>
      <c r="B3993">
        <v>484</v>
      </c>
      <c r="C3993">
        <v>2017</v>
      </c>
      <c r="D3993">
        <v>4</v>
      </c>
      <c r="E3993">
        <v>99</v>
      </c>
      <c r="F3993">
        <v>99</v>
      </c>
      <c r="G3993">
        <v>99</v>
      </c>
      <c r="H3993">
        <v>99</v>
      </c>
      <c r="I3993">
        <v>99</v>
      </c>
      <c r="J3993">
        <v>999</v>
      </c>
      <c r="K3993">
        <v>6</v>
      </c>
      <c r="M3993">
        <v>99</v>
      </c>
      <c r="N3993">
        <v>99</v>
      </c>
      <c r="O3993">
        <v>99</v>
      </c>
      <c r="P3993">
        <v>99</v>
      </c>
      <c r="R3993">
        <v>0</v>
      </c>
    </row>
    <row r="3994" spans="1:18">
      <c r="A3994">
        <v>15</v>
      </c>
      <c r="B3994">
        <v>485</v>
      </c>
      <c r="C3994">
        <v>2017</v>
      </c>
      <c r="D3994">
        <v>5</v>
      </c>
      <c r="E3994">
        <v>99</v>
      </c>
      <c r="F3994">
        <v>99</v>
      </c>
      <c r="G3994">
        <v>99</v>
      </c>
      <c r="H3994">
        <v>99</v>
      </c>
      <c r="I3994">
        <v>99</v>
      </c>
      <c r="J3994">
        <v>999</v>
      </c>
      <c r="K3994">
        <v>6</v>
      </c>
      <c r="M3994">
        <v>99</v>
      </c>
      <c r="N3994">
        <v>99</v>
      </c>
      <c r="O3994">
        <v>99</v>
      </c>
      <c r="P3994">
        <v>99</v>
      </c>
      <c r="R3994">
        <v>0</v>
      </c>
    </row>
    <row r="3995" spans="1:18">
      <c r="A3995">
        <v>15</v>
      </c>
      <c r="B3995">
        <v>486</v>
      </c>
      <c r="C3995">
        <v>2017</v>
      </c>
      <c r="D3995">
        <v>6</v>
      </c>
      <c r="E3995">
        <v>99</v>
      </c>
      <c r="F3995">
        <v>99</v>
      </c>
      <c r="G3995">
        <v>99</v>
      </c>
      <c r="H3995">
        <v>99</v>
      </c>
      <c r="I3995">
        <v>99</v>
      </c>
      <c r="J3995">
        <v>999</v>
      </c>
      <c r="K3995">
        <v>6</v>
      </c>
      <c r="M3995">
        <v>99</v>
      </c>
      <c r="N3995">
        <v>99</v>
      </c>
      <c r="O3995">
        <v>99</v>
      </c>
      <c r="P3995">
        <v>99</v>
      </c>
      <c r="R3995">
        <v>0</v>
      </c>
    </row>
    <row r="3996" spans="1:18">
      <c r="A3996">
        <v>15</v>
      </c>
      <c r="B3996">
        <v>487</v>
      </c>
      <c r="C3996">
        <v>2017</v>
      </c>
      <c r="D3996">
        <v>7</v>
      </c>
      <c r="E3996">
        <v>99</v>
      </c>
      <c r="F3996">
        <v>99</v>
      </c>
      <c r="G3996">
        <v>99</v>
      </c>
      <c r="H3996">
        <v>99</v>
      </c>
      <c r="I3996">
        <v>99</v>
      </c>
      <c r="J3996">
        <v>999</v>
      </c>
      <c r="K3996">
        <v>6</v>
      </c>
      <c r="M3996">
        <v>99</v>
      </c>
      <c r="N3996">
        <v>99</v>
      </c>
      <c r="O3996">
        <v>99</v>
      </c>
      <c r="P3996">
        <v>99</v>
      </c>
      <c r="R3996">
        <v>0</v>
      </c>
    </row>
    <row r="3997" spans="1:18">
      <c r="A3997">
        <v>15</v>
      </c>
      <c r="B3997">
        <v>488</v>
      </c>
      <c r="C3997">
        <v>2017</v>
      </c>
      <c r="D3997">
        <v>8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6</v>
      </c>
      <c r="M3997">
        <v>99</v>
      </c>
      <c r="N3997">
        <v>99</v>
      </c>
      <c r="O3997">
        <v>99</v>
      </c>
      <c r="P3997">
        <v>99</v>
      </c>
      <c r="R3997">
        <v>0</v>
      </c>
    </row>
    <row r="3998" spans="1:18">
      <c r="A3998">
        <v>15</v>
      </c>
      <c r="B3998">
        <v>489</v>
      </c>
      <c r="C3998">
        <v>2017</v>
      </c>
      <c r="D3998">
        <v>9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6</v>
      </c>
      <c r="M3998">
        <v>99</v>
      </c>
      <c r="N3998">
        <v>99</v>
      </c>
      <c r="O3998">
        <v>99</v>
      </c>
      <c r="P3998">
        <v>99</v>
      </c>
      <c r="R3998">
        <v>0</v>
      </c>
    </row>
    <row r="3999" spans="1:18">
      <c r="A3999">
        <v>15</v>
      </c>
      <c r="B3999">
        <v>490</v>
      </c>
      <c r="C3999">
        <v>2017</v>
      </c>
      <c r="D3999">
        <v>10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6</v>
      </c>
      <c r="M3999">
        <v>99</v>
      </c>
      <c r="N3999">
        <v>99</v>
      </c>
      <c r="O3999">
        <v>99</v>
      </c>
      <c r="P3999">
        <v>99</v>
      </c>
      <c r="R3999">
        <v>0</v>
      </c>
    </row>
    <row r="4000" spans="1:18">
      <c r="A4000">
        <v>15</v>
      </c>
      <c r="B4000">
        <v>491</v>
      </c>
      <c r="C4000">
        <v>2017</v>
      </c>
      <c r="D4000">
        <v>11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6</v>
      </c>
      <c r="M4000">
        <v>99</v>
      </c>
      <c r="N4000">
        <v>99</v>
      </c>
      <c r="O4000">
        <v>99</v>
      </c>
      <c r="P4000">
        <v>99</v>
      </c>
      <c r="R4000">
        <v>0</v>
      </c>
    </row>
    <row r="4001" spans="1:18">
      <c r="A4001">
        <v>15</v>
      </c>
      <c r="B4001">
        <v>492</v>
      </c>
      <c r="C4001">
        <v>2017</v>
      </c>
      <c r="D4001">
        <v>12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6</v>
      </c>
      <c r="M4001">
        <v>99</v>
      </c>
      <c r="N4001">
        <v>99</v>
      </c>
      <c r="O4001">
        <v>99</v>
      </c>
      <c r="P4001">
        <v>99</v>
      </c>
      <c r="R4001">
        <v>0</v>
      </c>
    </row>
    <row r="4002" spans="1:18">
      <c r="A4002">
        <v>15</v>
      </c>
      <c r="B4002">
        <v>493</v>
      </c>
      <c r="C4002">
        <v>2017</v>
      </c>
      <c r="D4002">
        <v>1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8</v>
      </c>
      <c r="M4002">
        <v>99</v>
      </c>
      <c r="N4002">
        <v>99</v>
      </c>
      <c r="O4002">
        <v>99</v>
      </c>
      <c r="P4002">
        <v>99</v>
      </c>
      <c r="R4002">
        <v>0</v>
      </c>
    </row>
    <row r="4003" spans="1:18">
      <c r="A4003">
        <v>15</v>
      </c>
      <c r="B4003">
        <v>494</v>
      </c>
      <c r="C4003">
        <v>2017</v>
      </c>
      <c r="D4003">
        <v>2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8</v>
      </c>
      <c r="M4003">
        <v>99</v>
      </c>
      <c r="N4003">
        <v>99</v>
      </c>
      <c r="O4003">
        <v>99</v>
      </c>
      <c r="P4003">
        <v>99</v>
      </c>
      <c r="R4003">
        <v>0</v>
      </c>
    </row>
    <row r="4004" spans="1:18">
      <c r="A4004">
        <v>15</v>
      </c>
      <c r="B4004">
        <v>495</v>
      </c>
      <c r="C4004">
        <v>2017</v>
      </c>
      <c r="D4004">
        <v>3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8</v>
      </c>
      <c r="M4004">
        <v>99</v>
      </c>
      <c r="N4004">
        <v>99</v>
      </c>
      <c r="O4004">
        <v>99</v>
      </c>
      <c r="P4004">
        <v>99</v>
      </c>
      <c r="R4004">
        <v>0</v>
      </c>
    </row>
    <row r="4005" spans="1:18">
      <c r="A4005">
        <v>15</v>
      </c>
      <c r="B4005">
        <v>496</v>
      </c>
      <c r="C4005">
        <v>2017</v>
      </c>
      <c r="D4005">
        <v>4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8</v>
      </c>
      <c r="M4005">
        <v>99</v>
      </c>
      <c r="N4005">
        <v>99</v>
      </c>
      <c r="O4005">
        <v>99</v>
      </c>
      <c r="P4005">
        <v>99</v>
      </c>
      <c r="R4005">
        <v>0</v>
      </c>
    </row>
    <row r="4006" spans="1:18">
      <c r="A4006">
        <v>15</v>
      </c>
      <c r="B4006">
        <v>497</v>
      </c>
      <c r="C4006">
        <v>2017</v>
      </c>
      <c r="D4006">
        <v>5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8</v>
      </c>
      <c r="M4006">
        <v>99</v>
      </c>
      <c r="N4006">
        <v>99</v>
      </c>
      <c r="O4006">
        <v>99</v>
      </c>
      <c r="P4006">
        <v>99</v>
      </c>
      <c r="R4006">
        <v>0</v>
      </c>
    </row>
    <row r="4007" spans="1:18">
      <c r="A4007">
        <v>15</v>
      </c>
      <c r="B4007">
        <v>498</v>
      </c>
      <c r="C4007">
        <v>2017</v>
      </c>
      <c r="D4007">
        <v>6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8</v>
      </c>
      <c r="M4007">
        <v>99</v>
      </c>
      <c r="N4007">
        <v>99</v>
      </c>
      <c r="O4007">
        <v>99</v>
      </c>
      <c r="P4007">
        <v>99</v>
      </c>
      <c r="R4007">
        <v>0</v>
      </c>
    </row>
    <row r="4008" spans="1:18">
      <c r="A4008">
        <v>15</v>
      </c>
      <c r="B4008">
        <v>499</v>
      </c>
      <c r="C4008">
        <v>2017</v>
      </c>
      <c r="D4008">
        <v>7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8</v>
      </c>
      <c r="M4008">
        <v>99</v>
      </c>
      <c r="N4008">
        <v>99</v>
      </c>
      <c r="O4008">
        <v>99</v>
      </c>
      <c r="P4008">
        <v>99</v>
      </c>
      <c r="R4008">
        <v>0</v>
      </c>
    </row>
    <row r="4009" spans="1:18">
      <c r="A4009">
        <v>15</v>
      </c>
      <c r="B4009">
        <v>500</v>
      </c>
      <c r="C4009">
        <v>2017</v>
      </c>
      <c r="D4009">
        <v>8</v>
      </c>
      <c r="E4009">
        <v>99</v>
      </c>
      <c r="F4009">
        <v>99</v>
      </c>
      <c r="G4009">
        <v>99</v>
      </c>
      <c r="H4009">
        <v>99</v>
      </c>
      <c r="I4009">
        <v>99</v>
      </c>
      <c r="J4009">
        <v>999</v>
      </c>
      <c r="K4009">
        <v>8</v>
      </c>
      <c r="M4009">
        <v>99</v>
      </c>
      <c r="N4009">
        <v>99</v>
      </c>
      <c r="O4009">
        <v>99</v>
      </c>
      <c r="P4009">
        <v>99</v>
      </c>
      <c r="R4009">
        <v>0</v>
      </c>
    </row>
    <row r="4010" spans="1:18">
      <c r="A4010">
        <v>15</v>
      </c>
      <c r="B4010">
        <v>501</v>
      </c>
      <c r="C4010">
        <v>2017</v>
      </c>
      <c r="D4010">
        <v>9</v>
      </c>
      <c r="E4010">
        <v>99</v>
      </c>
      <c r="F4010">
        <v>99</v>
      </c>
      <c r="G4010">
        <v>99</v>
      </c>
      <c r="H4010">
        <v>99</v>
      </c>
      <c r="I4010">
        <v>99</v>
      </c>
      <c r="J4010">
        <v>999</v>
      </c>
      <c r="K4010">
        <v>8</v>
      </c>
      <c r="M4010">
        <v>99</v>
      </c>
      <c r="N4010">
        <v>99</v>
      </c>
      <c r="O4010">
        <v>99</v>
      </c>
      <c r="P4010">
        <v>99</v>
      </c>
      <c r="R4010">
        <v>0</v>
      </c>
    </row>
    <row r="4011" spans="1:18">
      <c r="A4011">
        <v>15</v>
      </c>
      <c r="B4011">
        <v>502</v>
      </c>
      <c r="C4011">
        <v>2017</v>
      </c>
      <c r="D4011">
        <v>10</v>
      </c>
      <c r="E4011">
        <v>99</v>
      </c>
      <c r="F4011">
        <v>99</v>
      </c>
      <c r="G4011">
        <v>99</v>
      </c>
      <c r="H4011">
        <v>99</v>
      </c>
      <c r="I4011">
        <v>99</v>
      </c>
      <c r="J4011">
        <v>999</v>
      </c>
      <c r="K4011">
        <v>8</v>
      </c>
      <c r="M4011">
        <v>99</v>
      </c>
      <c r="N4011">
        <v>99</v>
      </c>
      <c r="O4011">
        <v>99</v>
      </c>
      <c r="P4011">
        <v>99</v>
      </c>
      <c r="R4011">
        <v>0</v>
      </c>
    </row>
    <row r="4012" spans="1:18">
      <c r="A4012">
        <v>15</v>
      </c>
      <c r="B4012">
        <v>503</v>
      </c>
      <c r="C4012">
        <v>2017</v>
      </c>
      <c r="D4012">
        <v>11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8</v>
      </c>
      <c r="M4012">
        <v>99</v>
      </c>
      <c r="N4012">
        <v>99</v>
      </c>
      <c r="O4012">
        <v>99</v>
      </c>
      <c r="P4012">
        <v>99</v>
      </c>
      <c r="R4012">
        <v>0</v>
      </c>
    </row>
    <row r="4013" spans="1:18">
      <c r="A4013">
        <v>15</v>
      </c>
      <c r="B4013">
        <v>504</v>
      </c>
      <c r="C4013">
        <v>2017</v>
      </c>
      <c r="D4013">
        <v>12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8</v>
      </c>
      <c r="M4013">
        <v>99</v>
      </c>
      <c r="N4013">
        <v>99</v>
      </c>
      <c r="O4013">
        <v>99</v>
      </c>
      <c r="P4013">
        <v>99</v>
      </c>
      <c r="R4013">
        <v>0</v>
      </c>
    </row>
    <row r="4014" spans="1:18">
      <c r="A4014">
        <v>16</v>
      </c>
      <c r="B4014">
        <v>1</v>
      </c>
      <c r="C4014">
        <v>2023</v>
      </c>
      <c r="D4014">
        <v>1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103</v>
      </c>
      <c r="K4014">
        <v>999</v>
      </c>
      <c r="M4014">
        <v>99</v>
      </c>
      <c r="N4014">
        <v>99</v>
      </c>
      <c r="O4014">
        <v>99</v>
      </c>
      <c r="P4014">
        <v>99</v>
      </c>
      <c r="R4014">
        <v>0</v>
      </c>
    </row>
    <row r="4015" spans="1:18">
      <c r="A4015">
        <v>16</v>
      </c>
      <c r="B4015">
        <v>2</v>
      </c>
      <c r="C4015">
        <v>2023</v>
      </c>
      <c r="D4015">
        <v>2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103</v>
      </c>
      <c r="K4015">
        <v>999</v>
      </c>
      <c r="M4015">
        <v>99</v>
      </c>
      <c r="N4015">
        <v>99</v>
      </c>
      <c r="O4015">
        <v>99</v>
      </c>
      <c r="P4015">
        <v>99</v>
      </c>
      <c r="R4015">
        <v>0</v>
      </c>
    </row>
    <row r="4016" spans="1:18">
      <c r="A4016">
        <v>16</v>
      </c>
      <c r="B4016">
        <v>3</v>
      </c>
      <c r="C4016">
        <v>2023</v>
      </c>
      <c r="D4016">
        <v>3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103</v>
      </c>
      <c r="K4016">
        <v>999</v>
      </c>
      <c r="M4016">
        <v>99</v>
      </c>
      <c r="N4016">
        <v>99</v>
      </c>
      <c r="O4016">
        <v>99</v>
      </c>
      <c r="P4016">
        <v>99</v>
      </c>
      <c r="R4016">
        <v>0</v>
      </c>
    </row>
    <row r="4017" spans="1:42">
      <c r="A4017">
        <v>16</v>
      </c>
      <c r="B4017">
        <v>4</v>
      </c>
      <c r="C4017">
        <v>2023</v>
      </c>
      <c r="D4017">
        <v>4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103</v>
      </c>
      <c r="K4017">
        <v>999</v>
      </c>
      <c r="M4017">
        <v>99</v>
      </c>
      <c r="N4017">
        <v>99</v>
      </c>
      <c r="O4017">
        <v>99</v>
      </c>
      <c r="P4017">
        <v>99</v>
      </c>
      <c r="R4017">
        <v>0</v>
      </c>
    </row>
    <row r="4018" spans="1:42">
      <c r="A4018">
        <v>16</v>
      </c>
      <c r="B4018">
        <v>5</v>
      </c>
      <c r="C4018">
        <v>2023</v>
      </c>
      <c r="D4018">
        <v>5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103</v>
      </c>
      <c r="K4018">
        <v>999</v>
      </c>
      <c r="M4018">
        <v>99</v>
      </c>
      <c r="N4018">
        <v>99</v>
      </c>
      <c r="O4018">
        <v>99</v>
      </c>
      <c r="P4018">
        <v>99</v>
      </c>
      <c r="R4018">
        <v>0</v>
      </c>
    </row>
    <row r="4019" spans="1:42">
      <c r="A4019">
        <v>16</v>
      </c>
      <c r="B4019">
        <v>6</v>
      </c>
      <c r="C4019">
        <v>2023</v>
      </c>
      <c r="D4019">
        <v>6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103</v>
      </c>
      <c r="K4019">
        <v>999</v>
      </c>
      <c r="M4019">
        <v>99</v>
      </c>
      <c r="N4019">
        <v>99</v>
      </c>
      <c r="O4019">
        <v>99</v>
      </c>
      <c r="P4019">
        <v>99</v>
      </c>
      <c r="R4019">
        <v>0</v>
      </c>
    </row>
    <row r="4020" spans="1:42">
      <c r="A4020">
        <v>16</v>
      </c>
      <c r="B4020">
        <v>7</v>
      </c>
      <c r="C4020">
        <v>2023</v>
      </c>
      <c r="D4020">
        <v>7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103</v>
      </c>
      <c r="K4020">
        <v>999</v>
      </c>
      <c r="M4020">
        <v>99</v>
      </c>
      <c r="N4020">
        <v>99</v>
      </c>
      <c r="O4020">
        <v>99</v>
      </c>
      <c r="P4020">
        <v>99</v>
      </c>
      <c r="R4020">
        <v>0</v>
      </c>
    </row>
    <row r="4021" spans="1:42">
      <c r="A4021">
        <v>16</v>
      </c>
      <c r="B4021">
        <v>8</v>
      </c>
      <c r="C4021">
        <v>2023</v>
      </c>
      <c r="D4021">
        <v>8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103</v>
      </c>
      <c r="K4021">
        <v>999</v>
      </c>
      <c r="M4021">
        <v>99</v>
      </c>
      <c r="N4021">
        <v>99</v>
      </c>
      <c r="O4021">
        <v>99</v>
      </c>
      <c r="P4021">
        <v>99</v>
      </c>
      <c r="R4021">
        <v>0</v>
      </c>
    </row>
    <row r="4022" spans="1:42">
      <c r="A4022">
        <v>16</v>
      </c>
      <c r="B4022">
        <v>9</v>
      </c>
      <c r="C4022">
        <v>2023</v>
      </c>
      <c r="D4022">
        <v>9</v>
      </c>
      <c r="E4022">
        <v>99</v>
      </c>
      <c r="F4022">
        <v>99</v>
      </c>
      <c r="G4022">
        <v>99</v>
      </c>
      <c r="H4022">
        <v>99</v>
      </c>
      <c r="I4022">
        <v>99</v>
      </c>
      <c r="J4022">
        <v>103</v>
      </c>
      <c r="K4022">
        <v>999</v>
      </c>
      <c r="M4022">
        <v>99</v>
      </c>
      <c r="N4022">
        <v>99</v>
      </c>
      <c r="O4022">
        <v>99</v>
      </c>
      <c r="P4022">
        <v>99</v>
      </c>
      <c r="R4022">
        <v>0</v>
      </c>
    </row>
    <row r="4023" spans="1:42">
      <c r="A4023">
        <v>16</v>
      </c>
      <c r="B4023">
        <v>10</v>
      </c>
      <c r="C4023">
        <v>2023</v>
      </c>
      <c r="D4023">
        <v>10</v>
      </c>
      <c r="E4023">
        <v>99</v>
      </c>
      <c r="F4023">
        <v>99</v>
      </c>
      <c r="G4023">
        <v>99</v>
      </c>
      <c r="H4023">
        <v>99</v>
      </c>
      <c r="I4023">
        <v>99</v>
      </c>
      <c r="J4023">
        <v>103</v>
      </c>
      <c r="K4023">
        <v>999</v>
      </c>
      <c r="M4023">
        <v>99</v>
      </c>
      <c r="N4023">
        <v>99</v>
      </c>
      <c r="O4023">
        <v>99</v>
      </c>
      <c r="P4023">
        <v>99</v>
      </c>
      <c r="R4023">
        <v>0</v>
      </c>
    </row>
    <row r="4024" spans="1:42">
      <c r="A4024">
        <v>16</v>
      </c>
      <c r="B4024">
        <v>11</v>
      </c>
      <c r="C4024">
        <v>2023</v>
      </c>
      <c r="D4024">
        <v>11</v>
      </c>
      <c r="E4024">
        <v>99</v>
      </c>
      <c r="F4024">
        <v>99</v>
      </c>
      <c r="G4024">
        <v>99</v>
      </c>
      <c r="H4024">
        <v>99</v>
      </c>
      <c r="I4024">
        <v>99</v>
      </c>
      <c r="J4024">
        <v>103</v>
      </c>
      <c r="K4024">
        <v>999</v>
      </c>
      <c r="M4024">
        <v>99</v>
      </c>
      <c r="N4024">
        <v>99</v>
      </c>
      <c r="O4024">
        <v>99</v>
      </c>
      <c r="P4024">
        <v>99</v>
      </c>
      <c r="R4024">
        <v>0</v>
      </c>
    </row>
    <row r="4025" spans="1:42">
      <c r="A4025">
        <v>16</v>
      </c>
      <c r="B4025">
        <v>12</v>
      </c>
      <c r="C4025">
        <v>2023</v>
      </c>
      <c r="D4025">
        <v>12</v>
      </c>
      <c r="E4025">
        <v>99</v>
      </c>
      <c r="F4025">
        <v>99</v>
      </c>
      <c r="G4025">
        <v>99</v>
      </c>
      <c r="H4025">
        <v>99</v>
      </c>
      <c r="I4025">
        <v>99</v>
      </c>
      <c r="J4025">
        <v>103</v>
      </c>
      <c r="K4025">
        <v>999</v>
      </c>
      <c r="M4025">
        <v>99</v>
      </c>
      <c r="N4025">
        <v>99</v>
      </c>
      <c r="O4025">
        <v>99</v>
      </c>
      <c r="P4025">
        <v>99</v>
      </c>
      <c r="R4025">
        <v>0</v>
      </c>
    </row>
    <row r="4026" spans="1:42">
      <c r="A4026">
        <v>16</v>
      </c>
      <c r="B4026">
        <v>13</v>
      </c>
      <c r="C4026">
        <v>2023</v>
      </c>
      <c r="D4026">
        <v>1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106</v>
      </c>
      <c r="K4026">
        <v>999</v>
      </c>
      <c r="M4026">
        <v>99</v>
      </c>
      <c r="N4026">
        <v>99</v>
      </c>
      <c r="O4026">
        <v>99</v>
      </c>
      <c r="P4026">
        <v>99</v>
      </c>
      <c r="Q4026">
        <v>72</v>
      </c>
      <c r="R4026">
        <v>10688</v>
      </c>
      <c r="S4026">
        <v>10687</v>
      </c>
      <c r="T4026">
        <v>4.6612088323353298</v>
      </c>
      <c r="U4026">
        <v>60.315523533264702</v>
      </c>
      <c r="V4026">
        <v>95.028801915146857</v>
      </c>
      <c r="W4026">
        <v>87.707991017123518</v>
      </c>
      <c r="X4026">
        <v>0.39296407185628718</v>
      </c>
      <c r="Y4026">
        <v>0.78592814371257436</v>
      </c>
      <c r="Z4026">
        <v>0</v>
      </c>
      <c r="AA4026">
        <v>7.5466749347086717</v>
      </c>
      <c r="AB4026">
        <v>2.4359687073456633</v>
      </c>
      <c r="AC4026">
        <v>-32.814775014739496</v>
      </c>
      <c r="AD4026">
        <v>9.0897493685311641</v>
      </c>
      <c r="AE4026">
        <v>9.2264763538637773</v>
      </c>
      <c r="AF4026">
        <v>119</v>
      </c>
      <c r="AG4026">
        <v>0</v>
      </c>
      <c r="AH4026">
        <v>0</v>
      </c>
      <c r="AI4026">
        <v>33</v>
      </c>
      <c r="AJ4026">
        <v>353</v>
      </c>
      <c r="AK4026">
        <v>52</v>
      </c>
      <c r="AL4026">
        <v>296</v>
      </c>
      <c r="AM4026">
        <v>0</v>
      </c>
      <c r="AN4026">
        <v>210</v>
      </c>
      <c r="AO4026">
        <v>139</v>
      </c>
      <c r="AP4026">
        <v>31</v>
      </c>
    </row>
    <row r="4027" spans="1:42">
      <c r="A4027">
        <v>16</v>
      </c>
      <c r="B4027">
        <v>14</v>
      </c>
      <c r="C4027">
        <v>2023</v>
      </c>
      <c r="D4027">
        <v>2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106</v>
      </c>
      <c r="K4027">
        <v>999</v>
      </c>
      <c r="M4027">
        <v>99</v>
      </c>
      <c r="N4027">
        <v>99</v>
      </c>
      <c r="O4027">
        <v>99</v>
      </c>
      <c r="P4027">
        <v>99</v>
      </c>
      <c r="Q4027">
        <v>67</v>
      </c>
      <c r="R4027">
        <v>8213</v>
      </c>
      <c r="S4027">
        <v>8206</v>
      </c>
      <c r="T4027">
        <v>4.6336296115913793</v>
      </c>
      <c r="U4027">
        <v>60.341457470143794</v>
      </c>
      <c r="V4027">
        <v>94.515455092051383</v>
      </c>
      <c r="W4027">
        <v>87.210638557153501</v>
      </c>
      <c r="X4027">
        <v>0.49920857177645189</v>
      </c>
      <c r="Y4027">
        <v>0.99841714355290379</v>
      </c>
      <c r="Z4027">
        <v>0</v>
      </c>
      <c r="AA4027">
        <v>7.187487615127</v>
      </c>
      <c r="AB4027">
        <v>2.4252217893118</v>
      </c>
      <c r="AC4027">
        <v>-30.257027352522996</v>
      </c>
      <c r="AD4027">
        <v>6.9848532525960385</v>
      </c>
      <c r="AE4027">
        <v>7.0443654643976448</v>
      </c>
      <c r="AF4027">
        <v>121</v>
      </c>
      <c r="AG4027">
        <v>1</v>
      </c>
      <c r="AH4027">
        <v>0</v>
      </c>
      <c r="AI4027">
        <v>18</v>
      </c>
      <c r="AJ4027">
        <v>414</v>
      </c>
      <c r="AK4027">
        <v>99</v>
      </c>
      <c r="AL4027">
        <v>231</v>
      </c>
      <c r="AM4027">
        <v>1</v>
      </c>
      <c r="AN4027">
        <v>252</v>
      </c>
      <c r="AO4027">
        <v>125</v>
      </c>
      <c r="AP4027">
        <v>34</v>
      </c>
    </row>
    <row r="4028" spans="1:42">
      <c r="A4028">
        <v>16</v>
      </c>
      <c r="B4028">
        <v>15</v>
      </c>
      <c r="C4028">
        <v>2023</v>
      </c>
      <c r="D4028">
        <v>3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106</v>
      </c>
      <c r="K4028">
        <v>999</v>
      </c>
      <c r="M4028">
        <v>99</v>
      </c>
      <c r="N4028">
        <v>99</v>
      </c>
      <c r="O4028">
        <v>99</v>
      </c>
      <c r="P4028">
        <v>99</v>
      </c>
      <c r="Q4028">
        <v>75</v>
      </c>
      <c r="R4028">
        <v>9270</v>
      </c>
      <c r="S4028">
        <v>9264</v>
      </c>
      <c r="T4028">
        <v>4.3980582524271856</v>
      </c>
      <c r="U4028">
        <v>60.489313471502605</v>
      </c>
      <c r="V4028">
        <v>93.879510288781887</v>
      </c>
      <c r="W4028">
        <v>86.6286377374783</v>
      </c>
      <c r="X4028">
        <v>0.33441208198489752</v>
      </c>
      <c r="Y4028">
        <v>0.66882416396979505</v>
      </c>
      <c r="Z4028">
        <v>0</v>
      </c>
      <c r="AA4028">
        <v>7.1885236179459984</v>
      </c>
      <c r="AB4028">
        <v>2.4664620453002208</v>
      </c>
      <c r="AC4028">
        <v>-29.9247413521582</v>
      </c>
      <c r="AD4028">
        <v>7.8837927251388384</v>
      </c>
      <c r="AE4028">
        <v>7.8995241589329677</v>
      </c>
      <c r="AF4028">
        <v>103</v>
      </c>
      <c r="AG4028">
        <v>0</v>
      </c>
      <c r="AH4028">
        <v>0</v>
      </c>
      <c r="AI4028">
        <v>25</v>
      </c>
      <c r="AJ4028">
        <v>456</v>
      </c>
      <c r="AK4028">
        <v>160</v>
      </c>
      <c r="AL4028">
        <v>383</v>
      </c>
      <c r="AM4028">
        <v>0</v>
      </c>
      <c r="AN4028">
        <v>167</v>
      </c>
      <c r="AO4028">
        <v>76</v>
      </c>
      <c r="AP4028">
        <v>34</v>
      </c>
    </row>
    <row r="4029" spans="1:42">
      <c r="A4029">
        <v>16</v>
      </c>
      <c r="B4029">
        <v>16</v>
      </c>
      <c r="C4029">
        <v>2023</v>
      </c>
      <c r="D4029">
        <v>4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106</v>
      </c>
      <c r="K4029">
        <v>999</v>
      </c>
      <c r="M4029">
        <v>99</v>
      </c>
      <c r="N4029">
        <v>99</v>
      </c>
      <c r="O4029">
        <v>99</v>
      </c>
      <c r="P4029">
        <v>99</v>
      </c>
      <c r="Q4029">
        <v>70</v>
      </c>
      <c r="R4029">
        <v>9688</v>
      </c>
      <c r="S4029">
        <v>9685</v>
      </c>
      <c r="T4029">
        <v>4.271573080099091</v>
      </c>
      <c r="U4029">
        <v>60.535570469798643</v>
      </c>
      <c r="V4029">
        <v>94.881363156101841</v>
      </c>
      <c r="W4029">
        <v>87.560371708827986</v>
      </c>
      <c r="X4029">
        <v>0.42320396366639129</v>
      </c>
      <c r="Y4029">
        <v>0.84640792733278258</v>
      </c>
      <c r="Z4029">
        <v>0</v>
      </c>
      <c r="AA4029">
        <v>6.776626526465976</v>
      </c>
      <c r="AB4029">
        <v>2.4277903164537262</v>
      </c>
      <c r="AC4029">
        <v>-29.646352609354803</v>
      </c>
      <c r="AD4029">
        <v>8.2392862913856622</v>
      </c>
      <c r="AE4029">
        <v>8.3473403549952057</v>
      </c>
      <c r="AF4029">
        <v>92</v>
      </c>
      <c r="AG4029">
        <v>1</v>
      </c>
      <c r="AH4029">
        <v>0</v>
      </c>
      <c r="AI4029">
        <v>24</v>
      </c>
      <c r="AJ4029">
        <v>490</v>
      </c>
      <c r="AK4029">
        <v>62</v>
      </c>
      <c r="AL4029">
        <v>408</v>
      </c>
      <c r="AM4029">
        <v>0</v>
      </c>
      <c r="AN4029">
        <v>190</v>
      </c>
      <c r="AO4029">
        <v>102</v>
      </c>
      <c r="AP4029">
        <v>35</v>
      </c>
    </row>
    <row r="4030" spans="1:42">
      <c r="A4030">
        <v>16</v>
      </c>
      <c r="B4030">
        <v>17</v>
      </c>
      <c r="C4030">
        <v>2023</v>
      </c>
      <c r="D4030">
        <v>5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106</v>
      </c>
      <c r="K4030">
        <v>999</v>
      </c>
      <c r="M4030">
        <v>99</v>
      </c>
      <c r="N4030">
        <v>99</v>
      </c>
      <c r="O4030">
        <v>99</v>
      </c>
      <c r="P4030">
        <v>99</v>
      </c>
      <c r="Q4030">
        <v>73</v>
      </c>
      <c r="R4030">
        <v>9330</v>
      </c>
      <c r="S4030">
        <v>9325</v>
      </c>
      <c r="T4030">
        <v>4.4103965702036438</v>
      </c>
      <c r="U4030">
        <v>60.484718498659504</v>
      </c>
      <c r="V4030">
        <v>94.112240363193678</v>
      </c>
      <c r="W4030">
        <v>86.839067024128553</v>
      </c>
      <c r="X4030">
        <v>0.80385852090032128</v>
      </c>
      <c r="Y4030">
        <v>1.6077170418006426</v>
      </c>
      <c r="Z4030">
        <v>0</v>
      </c>
      <c r="AA4030">
        <v>6.5799870260996691</v>
      </c>
      <c r="AB4030">
        <v>2.4539309687880526</v>
      </c>
      <c r="AC4030">
        <v>-28.48243559131674</v>
      </c>
      <c r="AD4030">
        <v>7.9348205097675697</v>
      </c>
      <c r="AE4030">
        <v>7.970854646055245</v>
      </c>
      <c r="AF4030">
        <v>98</v>
      </c>
      <c r="AG4030">
        <v>0</v>
      </c>
      <c r="AH4030">
        <v>0</v>
      </c>
      <c r="AI4030">
        <v>22</v>
      </c>
      <c r="AJ4030">
        <v>383</v>
      </c>
      <c r="AK4030">
        <v>73</v>
      </c>
      <c r="AL4030">
        <v>367</v>
      </c>
      <c r="AM4030">
        <v>0</v>
      </c>
      <c r="AN4030">
        <v>156</v>
      </c>
      <c r="AO4030">
        <v>102</v>
      </c>
      <c r="AP4030">
        <v>37</v>
      </c>
    </row>
    <row r="4031" spans="1:42">
      <c r="A4031">
        <v>16</v>
      </c>
      <c r="B4031">
        <v>18</v>
      </c>
      <c r="C4031">
        <v>2023</v>
      </c>
      <c r="D4031">
        <v>6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106</v>
      </c>
      <c r="K4031">
        <v>999</v>
      </c>
      <c r="M4031">
        <v>99</v>
      </c>
      <c r="N4031">
        <v>99</v>
      </c>
      <c r="O4031">
        <v>99</v>
      </c>
      <c r="P4031">
        <v>99</v>
      </c>
      <c r="Q4031">
        <v>74</v>
      </c>
      <c r="R4031">
        <v>9241</v>
      </c>
      <c r="S4031">
        <v>9241</v>
      </c>
      <c r="T4031">
        <v>5.0617898495833789</v>
      </c>
      <c r="U4031">
        <v>60.169895033005105</v>
      </c>
      <c r="V4031">
        <v>94.442310007816417</v>
      </c>
      <c r="W4031">
        <v>87.17025213721449</v>
      </c>
      <c r="X4031">
        <v>0.88734985391191423</v>
      </c>
      <c r="Y4031">
        <v>1.7746997078238285</v>
      </c>
      <c r="Z4031">
        <v>0</v>
      </c>
      <c r="AA4031">
        <v>6.8309263849632256</v>
      </c>
      <c r="AB4031">
        <v>2.5343706956313379</v>
      </c>
      <c r="AC4031">
        <v>-28.807460467621823</v>
      </c>
      <c r="AD4031">
        <v>7.859129295901619</v>
      </c>
      <c r="AE4031">
        <v>7.9291780967113148</v>
      </c>
      <c r="AF4031">
        <v>80</v>
      </c>
      <c r="AG4031">
        <v>0</v>
      </c>
      <c r="AH4031">
        <v>0</v>
      </c>
      <c r="AI4031">
        <v>21</v>
      </c>
      <c r="AJ4031">
        <v>388</v>
      </c>
      <c r="AK4031">
        <v>37</v>
      </c>
      <c r="AL4031">
        <v>297</v>
      </c>
      <c r="AM4031">
        <v>0</v>
      </c>
      <c r="AN4031">
        <v>182</v>
      </c>
      <c r="AO4031">
        <v>78</v>
      </c>
      <c r="AP4031">
        <v>35</v>
      </c>
    </row>
    <row r="4032" spans="1:42">
      <c r="A4032">
        <v>16</v>
      </c>
      <c r="B4032">
        <v>19</v>
      </c>
      <c r="C4032">
        <v>2023</v>
      </c>
      <c r="D4032">
        <v>7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106</v>
      </c>
      <c r="K4032">
        <v>999</v>
      </c>
      <c r="M4032">
        <v>99</v>
      </c>
      <c r="N4032">
        <v>99</v>
      </c>
      <c r="O4032">
        <v>99</v>
      </c>
      <c r="P4032">
        <v>99</v>
      </c>
      <c r="Q4032">
        <v>71</v>
      </c>
      <c r="R4032">
        <v>10172</v>
      </c>
      <c r="S4032">
        <v>10168</v>
      </c>
      <c r="T4032">
        <v>4.9863350373574518</v>
      </c>
      <c r="U4032">
        <v>60.156569630212402</v>
      </c>
      <c r="V4032">
        <v>92.978502863699205</v>
      </c>
      <c r="W4032">
        <v>85.801740755310689</v>
      </c>
      <c r="X4032">
        <v>8.8478175383405439E-2</v>
      </c>
      <c r="Y4032">
        <v>0.17695635076681088</v>
      </c>
      <c r="Z4032">
        <v>0</v>
      </c>
      <c r="AA4032">
        <v>7.1327577556734196</v>
      </c>
      <c r="AB4032">
        <v>2.4793946501725705</v>
      </c>
      <c r="AC4032">
        <v>-27.188463397867579</v>
      </c>
      <c r="AD4032">
        <v>8.6509104207240881</v>
      </c>
      <c r="AE4032">
        <v>8.5876144225035755</v>
      </c>
      <c r="AF4032">
        <v>97</v>
      </c>
      <c r="AG4032">
        <v>0</v>
      </c>
      <c r="AH4032">
        <v>0</v>
      </c>
      <c r="AI4032">
        <v>15</v>
      </c>
      <c r="AJ4032">
        <v>811</v>
      </c>
      <c r="AK4032">
        <v>110</v>
      </c>
      <c r="AL4032">
        <v>536</v>
      </c>
      <c r="AM4032">
        <v>0</v>
      </c>
      <c r="AN4032">
        <v>217</v>
      </c>
      <c r="AO4032">
        <v>60</v>
      </c>
      <c r="AP4032">
        <v>35</v>
      </c>
    </row>
    <row r="4033" spans="1:42">
      <c r="A4033">
        <v>16</v>
      </c>
      <c r="B4033">
        <v>20</v>
      </c>
      <c r="C4033">
        <v>2023</v>
      </c>
      <c r="D4033">
        <v>8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106</v>
      </c>
      <c r="K4033">
        <v>999</v>
      </c>
      <c r="M4033">
        <v>99</v>
      </c>
      <c r="N4033">
        <v>99</v>
      </c>
      <c r="O4033">
        <v>99</v>
      </c>
      <c r="P4033">
        <v>99</v>
      </c>
      <c r="Q4033">
        <v>73</v>
      </c>
      <c r="R4033">
        <v>10032</v>
      </c>
      <c r="S4033">
        <v>10032</v>
      </c>
      <c r="T4033">
        <v>4.6945773524720895</v>
      </c>
      <c r="U4033">
        <v>60.30631977671451</v>
      </c>
      <c r="V4033">
        <v>92.872256234005818</v>
      </c>
      <c r="W4033">
        <v>85.721092503987549</v>
      </c>
      <c r="X4033">
        <v>0.259170653907496</v>
      </c>
      <c r="Y4033">
        <v>0.51834130781499199</v>
      </c>
      <c r="Z4033">
        <v>0</v>
      </c>
      <c r="AA4033">
        <v>7.0374455334108736</v>
      </c>
      <c r="AB4033">
        <v>2.5161297708463821</v>
      </c>
      <c r="AC4033">
        <v>-29.146494142110239</v>
      </c>
      <c r="AD4033">
        <v>8.5318455899237122</v>
      </c>
      <c r="AE4033">
        <v>8.4647886902484135</v>
      </c>
      <c r="AF4033">
        <v>86</v>
      </c>
      <c r="AG4033">
        <v>1</v>
      </c>
      <c r="AH4033">
        <v>0</v>
      </c>
      <c r="AI4033">
        <v>17</v>
      </c>
      <c r="AJ4033">
        <v>412</v>
      </c>
      <c r="AK4033">
        <v>146</v>
      </c>
      <c r="AL4033">
        <v>561</v>
      </c>
      <c r="AM4033">
        <v>0</v>
      </c>
      <c r="AN4033">
        <v>178</v>
      </c>
      <c r="AO4033">
        <v>72</v>
      </c>
      <c r="AP4033">
        <v>34</v>
      </c>
    </row>
    <row r="4034" spans="1:42">
      <c r="A4034">
        <v>16</v>
      </c>
      <c r="B4034">
        <v>21</v>
      </c>
      <c r="C4034">
        <v>2023</v>
      </c>
      <c r="D4034">
        <v>9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106</v>
      </c>
      <c r="K4034">
        <v>999</v>
      </c>
      <c r="M4034">
        <v>99</v>
      </c>
      <c r="N4034">
        <v>99</v>
      </c>
      <c r="O4034">
        <v>99</v>
      </c>
      <c r="P4034">
        <v>99</v>
      </c>
      <c r="Q4034">
        <v>76</v>
      </c>
      <c r="R4034">
        <v>9186</v>
      </c>
      <c r="S4034">
        <v>9183</v>
      </c>
      <c r="T4034">
        <v>4.5840409318528188</v>
      </c>
      <c r="U4034">
        <v>60.370793858216295</v>
      </c>
      <c r="V4034">
        <v>92.036854100250565</v>
      </c>
      <c r="W4034">
        <v>84.934454971142486</v>
      </c>
      <c r="X4034">
        <v>4.354452427607227E-2</v>
      </c>
      <c r="Y4034">
        <v>8.7089048552144541E-2</v>
      </c>
      <c r="Z4034">
        <v>0</v>
      </c>
      <c r="AA4034">
        <v>7.572523927817552</v>
      </c>
      <c r="AB4034">
        <v>2.3980110572481097</v>
      </c>
      <c r="AC4034">
        <v>-29.962640066062686</v>
      </c>
      <c r="AD4034">
        <v>7.8123538266586108</v>
      </c>
      <c r="AE4034">
        <v>7.6773155073459485</v>
      </c>
      <c r="AF4034">
        <v>101</v>
      </c>
      <c r="AG4034">
        <v>0</v>
      </c>
      <c r="AH4034">
        <v>0</v>
      </c>
      <c r="AI4034">
        <v>13</v>
      </c>
      <c r="AJ4034">
        <v>309</v>
      </c>
      <c r="AK4034">
        <v>90</v>
      </c>
      <c r="AL4034">
        <v>761</v>
      </c>
      <c r="AM4034">
        <v>1</v>
      </c>
      <c r="AN4034">
        <v>210</v>
      </c>
      <c r="AO4034">
        <v>67</v>
      </c>
      <c r="AP4034">
        <v>37</v>
      </c>
    </row>
    <row r="4035" spans="1:42">
      <c r="A4035">
        <v>16</v>
      </c>
      <c r="B4035">
        <v>22</v>
      </c>
      <c r="C4035">
        <v>2023</v>
      </c>
      <c r="D4035">
        <v>10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106</v>
      </c>
      <c r="K4035">
        <v>999</v>
      </c>
      <c r="M4035">
        <v>99</v>
      </c>
      <c r="N4035">
        <v>99</v>
      </c>
      <c r="O4035">
        <v>99</v>
      </c>
      <c r="P4035">
        <v>99</v>
      </c>
      <c r="Q4035">
        <v>73</v>
      </c>
      <c r="R4035">
        <v>11129</v>
      </c>
      <c r="S4035">
        <v>11126</v>
      </c>
      <c r="T4035">
        <v>5.4307664659897554</v>
      </c>
      <c r="U4035">
        <v>59.973395649829207</v>
      </c>
      <c r="V4035">
        <v>92.68189510130081</v>
      </c>
      <c r="W4035">
        <v>85.535376595362308</v>
      </c>
      <c r="X4035">
        <v>0.25159493215922368</v>
      </c>
      <c r="Y4035">
        <v>0.50318986431844737</v>
      </c>
      <c r="Z4035">
        <v>0</v>
      </c>
      <c r="AA4035">
        <v>7.2779991478094193</v>
      </c>
      <c r="AB4035">
        <v>2.4796878429957672</v>
      </c>
      <c r="AC4035">
        <v>-28.191019431535551</v>
      </c>
      <c r="AD4035">
        <v>9.4648035855523354</v>
      </c>
      <c r="AE4035">
        <v>9.3675436971828088</v>
      </c>
      <c r="AF4035">
        <v>104</v>
      </c>
      <c r="AG4035">
        <v>0</v>
      </c>
      <c r="AH4035">
        <v>0</v>
      </c>
      <c r="AI4035">
        <v>20</v>
      </c>
      <c r="AJ4035">
        <v>336</v>
      </c>
      <c r="AK4035">
        <v>251</v>
      </c>
      <c r="AL4035">
        <v>670</v>
      </c>
      <c r="AM4035">
        <v>1</v>
      </c>
      <c r="AN4035">
        <v>216</v>
      </c>
      <c r="AO4035">
        <v>107</v>
      </c>
      <c r="AP4035">
        <v>35</v>
      </c>
    </row>
    <row r="4036" spans="1:42">
      <c r="A4036">
        <v>16</v>
      </c>
      <c r="B4036">
        <v>23</v>
      </c>
      <c r="C4036">
        <v>2023</v>
      </c>
      <c r="D4036">
        <v>11</v>
      </c>
      <c r="E4036">
        <v>99</v>
      </c>
      <c r="F4036">
        <v>99</v>
      </c>
      <c r="G4036">
        <v>99</v>
      </c>
      <c r="H4036">
        <v>99</v>
      </c>
      <c r="I4036">
        <v>99</v>
      </c>
      <c r="J4036">
        <v>106</v>
      </c>
      <c r="K4036">
        <v>999</v>
      </c>
      <c r="M4036">
        <v>99</v>
      </c>
      <c r="N4036">
        <v>99</v>
      </c>
      <c r="O4036">
        <v>99</v>
      </c>
      <c r="P4036">
        <v>99</v>
      </c>
      <c r="Q4036">
        <v>84</v>
      </c>
      <c r="R4036">
        <v>11093</v>
      </c>
      <c r="S4036">
        <v>11091</v>
      </c>
      <c r="T4036">
        <v>4.4263048769494286</v>
      </c>
      <c r="U4036">
        <v>60.460102786042739</v>
      </c>
      <c r="V4036">
        <v>93.649267905136099</v>
      </c>
      <c r="W4036">
        <v>86.432107113876086</v>
      </c>
      <c r="X4036">
        <v>0.50482286126386011</v>
      </c>
      <c r="Y4036">
        <v>1.0096457225277202</v>
      </c>
      <c r="Z4036">
        <v>0</v>
      </c>
      <c r="AA4036">
        <v>7.8979326335624611</v>
      </c>
      <c r="AB4036">
        <v>2.4607109382077876</v>
      </c>
      <c r="AC4036">
        <v>-33.791740002232103</v>
      </c>
      <c r="AD4036">
        <v>9.434186914775097</v>
      </c>
      <c r="AE4036">
        <v>9.4359733626017981</v>
      </c>
      <c r="AF4036">
        <v>85</v>
      </c>
      <c r="AG4036">
        <v>0</v>
      </c>
      <c r="AH4036">
        <v>0</v>
      </c>
      <c r="AI4036">
        <v>28</v>
      </c>
      <c r="AJ4036">
        <v>313</v>
      </c>
      <c r="AK4036">
        <v>138</v>
      </c>
      <c r="AL4036">
        <v>553</v>
      </c>
      <c r="AM4036">
        <v>1</v>
      </c>
      <c r="AN4036">
        <v>168</v>
      </c>
      <c r="AO4036">
        <v>87</v>
      </c>
      <c r="AP4036">
        <v>41</v>
      </c>
    </row>
    <row r="4037" spans="1:42">
      <c r="A4037">
        <v>16</v>
      </c>
      <c r="B4037">
        <v>24</v>
      </c>
      <c r="C4037">
        <v>2023</v>
      </c>
      <c r="D4037">
        <v>12</v>
      </c>
      <c r="E4037">
        <v>99</v>
      </c>
      <c r="F4037">
        <v>99</v>
      </c>
      <c r="G4037">
        <v>99</v>
      </c>
      <c r="H4037">
        <v>99</v>
      </c>
      <c r="I4037">
        <v>99</v>
      </c>
      <c r="J4037">
        <v>106</v>
      </c>
      <c r="K4037">
        <v>999</v>
      </c>
      <c r="M4037">
        <v>99</v>
      </c>
      <c r="N4037">
        <v>99</v>
      </c>
      <c r="O4037">
        <v>99</v>
      </c>
      <c r="P4037">
        <v>99</v>
      </c>
      <c r="Q4037">
        <v>83</v>
      </c>
      <c r="R4037">
        <v>9541</v>
      </c>
      <c r="S4037">
        <v>9541</v>
      </c>
      <c r="T4037">
        <v>4.316109422492401</v>
      </c>
      <c r="U4037">
        <v>60.500157216224721</v>
      </c>
      <c r="V4037">
        <v>92.855320307192159</v>
      </c>
      <c r="W4037">
        <v>85.705460643538629</v>
      </c>
      <c r="X4037">
        <v>8.3848653181008301E-2</v>
      </c>
      <c r="Y4037">
        <v>0.1676973063620166</v>
      </c>
      <c r="Z4037">
        <v>0</v>
      </c>
      <c r="AA4037">
        <v>7.09816716475836</v>
      </c>
      <c r="AB4037">
        <v>2.4616809610904022</v>
      </c>
      <c r="AC4037">
        <v>-31.341507364807796</v>
      </c>
      <c r="AD4037">
        <v>8.1142682190452682</v>
      </c>
      <c r="AE4037">
        <v>8.0490252451612854</v>
      </c>
      <c r="AF4037">
        <v>105</v>
      </c>
      <c r="AG4037">
        <v>0</v>
      </c>
      <c r="AH4037">
        <v>0</v>
      </c>
      <c r="AI4037">
        <v>42</v>
      </c>
      <c r="AJ4037">
        <v>432</v>
      </c>
      <c r="AK4037">
        <v>149</v>
      </c>
      <c r="AL4037">
        <v>709</v>
      </c>
      <c r="AM4037">
        <v>1</v>
      </c>
      <c r="AN4037">
        <v>209</v>
      </c>
      <c r="AO4037">
        <v>70</v>
      </c>
      <c r="AP4037">
        <v>40</v>
      </c>
    </row>
    <row r="4038" spans="1:42">
      <c r="A4038">
        <v>16</v>
      </c>
      <c r="B4038">
        <v>25</v>
      </c>
      <c r="C4038">
        <v>2023</v>
      </c>
      <c r="D4038">
        <v>1</v>
      </c>
      <c r="E4038">
        <v>99</v>
      </c>
      <c r="F4038">
        <v>99</v>
      </c>
      <c r="G4038">
        <v>99</v>
      </c>
      <c r="H4038">
        <v>99</v>
      </c>
      <c r="I4038">
        <v>99</v>
      </c>
      <c r="J4038">
        <v>109</v>
      </c>
      <c r="K4038">
        <v>999</v>
      </c>
      <c r="M4038">
        <v>99</v>
      </c>
      <c r="N4038">
        <v>99</v>
      </c>
      <c r="O4038">
        <v>99</v>
      </c>
      <c r="P4038">
        <v>99</v>
      </c>
      <c r="Q4038">
        <v>258</v>
      </c>
      <c r="R4038">
        <v>31260</v>
      </c>
      <c r="S4038">
        <v>31226</v>
      </c>
      <c r="T4038">
        <v>4.4727767114523349</v>
      </c>
      <c r="U4038">
        <v>60.442291680010243</v>
      </c>
      <c r="V4038">
        <v>93.019110182578714</v>
      </c>
      <c r="W4038">
        <v>85.824700570037948</v>
      </c>
      <c r="X4038">
        <v>3.957133717210493</v>
      </c>
      <c r="Y4038">
        <v>7.914267434420986</v>
      </c>
      <c r="Z4038">
        <v>89.792066538707616</v>
      </c>
      <c r="AA4038">
        <v>9.9033213612838438</v>
      </c>
      <c r="AB4038">
        <v>2.7117462727074795</v>
      </c>
      <c r="AC4038">
        <v>-22.622345211920564</v>
      </c>
      <c r="AD4038">
        <v>8.6505573327724932</v>
      </c>
      <c r="AE4038">
        <v>8.839926970879219</v>
      </c>
      <c r="AF4038">
        <v>768</v>
      </c>
      <c r="AG4038">
        <v>0</v>
      </c>
      <c r="AH4038">
        <v>0</v>
      </c>
      <c r="AI4038">
        <v>240</v>
      </c>
      <c r="AJ4038">
        <v>1130</v>
      </c>
      <c r="AK4038">
        <v>283</v>
      </c>
      <c r="AL4038">
        <v>1021</v>
      </c>
      <c r="AM4038">
        <v>3</v>
      </c>
      <c r="AN4038">
        <v>466</v>
      </c>
      <c r="AO4038">
        <v>322</v>
      </c>
      <c r="AP4038">
        <v>154</v>
      </c>
    </row>
    <row r="4039" spans="1:42">
      <c r="A4039">
        <v>16</v>
      </c>
      <c r="B4039">
        <v>26</v>
      </c>
      <c r="C4039">
        <v>2023</v>
      </c>
      <c r="D4039">
        <v>2</v>
      </c>
      <c r="E4039">
        <v>99</v>
      </c>
      <c r="F4039">
        <v>99</v>
      </c>
      <c r="G4039">
        <v>99</v>
      </c>
      <c r="H4039">
        <v>99</v>
      </c>
      <c r="I4039">
        <v>99</v>
      </c>
      <c r="J4039">
        <v>109</v>
      </c>
      <c r="K4039">
        <v>999</v>
      </c>
      <c r="M4039">
        <v>99</v>
      </c>
      <c r="N4039">
        <v>99</v>
      </c>
      <c r="O4039">
        <v>99</v>
      </c>
      <c r="P4039">
        <v>99</v>
      </c>
      <c r="Q4039">
        <v>234</v>
      </c>
      <c r="R4039">
        <v>26303</v>
      </c>
      <c r="S4039">
        <v>26265</v>
      </c>
      <c r="T4039">
        <v>4.535376192829716</v>
      </c>
      <c r="U4039">
        <v>60.424900057110221</v>
      </c>
      <c r="V4039">
        <v>92.143167841561578</v>
      </c>
      <c r="W4039">
        <v>85.002901199314593</v>
      </c>
      <c r="X4039">
        <v>3.5395202068205154</v>
      </c>
      <c r="Y4039">
        <v>7.0790404136410308</v>
      </c>
      <c r="Z4039">
        <v>83.112192525567437</v>
      </c>
      <c r="AA4039">
        <v>8.5960890946064605</v>
      </c>
      <c r="AB4039">
        <v>2.6902543928723355</v>
      </c>
      <c r="AC4039">
        <v>-20.798450185943725</v>
      </c>
      <c r="AD4039">
        <v>7.2788102854739245</v>
      </c>
      <c r="AE4039">
        <v>7.3642950260741555</v>
      </c>
      <c r="AF4039">
        <v>546</v>
      </c>
      <c r="AG4039">
        <v>0</v>
      </c>
      <c r="AH4039">
        <v>0</v>
      </c>
      <c r="AI4039">
        <v>160</v>
      </c>
      <c r="AJ4039">
        <v>1223</v>
      </c>
      <c r="AK4039">
        <v>352</v>
      </c>
      <c r="AL4039">
        <v>580</v>
      </c>
      <c r="AM4039">
        <v>0</v>
      </c>
      <c r="AN4039">
        <v>452</v>
      </c>
      <c r="AO4039">
        <v>297</v>
      </c>
      <c r="AP4039">
        <v>131</v>
      </c>
    </row>
    <row r="4040" spans="1:42">
      <c r="A4040">
        <v>16</v>
      </c>
      <c r="B4040">
        <v>27</v>
      </c>
      <c r="C4040">
        <v>2023</v>
      </c>
      <c r="D4040">
        <v>3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109</v>
      </c>
      <c r="K4040">
        <v>999</v>
      </c>
      <c r="M4040">
        <v>99</v>
      </c>
      <c r="N4040">
        <v>99</v>
      </c>
      <c r="O4040">
        <v>99</v>
      </c>
      <c r="P4040">
        <v>99</v>
      </c>
      <c r="Q4040">
        <v>257</v>
      </c>
      <c r="R4040">
        <v>33278</v>
      </c>
      <c r="S4040">
        <v>33258</v>
      </c>
      <c r="T4040">
        <v>4.3438908588256515</v>
      </c>
      <c r="U4040">
        <v>60.514011666366002</v>
      </c>
      <c r="V4040">
        <v>91.308061527828443</v>
      </c>
      <c r="W4040">
        <v>84.258449094954969</v>
      </c>
      <c r="X4040">
        <v>3.1973075305006295</v>
      </c>
      <c r="Y4040">
        <v>6.3946150610012591</v>
      </c>
      <c r="Z4040">
        <v>90.897890498227056</v>
      </c>
      <c r="AA4040">
        <v>8.9588066959519512</v>
      </c>
      <c r="AB4040">
        <v>2.6510984755702873</v>
      </c>
      <c r="AC4040">
        <v>-21.631645920225782</v>
      </c>
      <c r="AD4040">
        <v>9.2089970223929356</v>
      </c>
      <c r="AE4040">
        <v>9.2433546179135639</v>
      </c>
      <c r="AF4040">
        <v>639</v>
      </c>
      <c r="AG4040">
        <v>0</v>
      </c>
      <c r="AH4040">
        <v>0</v>
      </c>
      <c r="AI4040">
        <v>188</v>
      </c>
      <c r="AJ4040">
        <v>1362</v>
      </c>
      <c r="AK4040">
        <v>398</v>
      </c>
      <c r="AL4040">
        <v>706</v>
      </c>
      <c r="AM4040">
        <v>4</v>
      </c>
      <c r="AN4040">
        <v>346</v>
      </c>
      <c r="AO4040">
        <v>236</v>
      </c>
      <c r="AP4040">
        <v>146</v>
      </c>
    </row>
    <row r="4041" spans="1:42">
      <c r="A4041">
        <v>16</v>
      </c>
      <c r="B4041">
        <v>28</v>
      </c>
      <c r="C4041">
        <v>2023</v>
      </c>
      <c r="D4041">
        <v>4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109</v>
      </c>
      <c r="K4041">
        <v>999</v>
      </c>
      <c r="M4041">
        <v>99</v>
      </c>
      <c r="N4041">
        <v>99</v>
      </c>
      <c r="O4041">
        <v>99</v>
      </c>
      <c r="P4041">
        <v>99</v>
      </c>
      <c r="Q4041">
        <v>222</v>
      </c>
      <c r="R4041">
        <v>25131</v>
      </c>
      <c r="S4041">
        <v>25119</v>
      </c>
      <c r="T4041">
        <v>4.7151327046277514</v>
      </c>
      <c r="U4041">
        <v>60.34471913690831</v>
      </c>
      <c r="V4041">
        <v>93.077177984904452</v>
      </c>
      <c r="W4041">
        <v>85.896413073768812</v>
      </c>
      <c r="X4041">
        <v>3.6289841231944591</v>
      </c>
      <c r="Y4041">
        <v>7.2579682463889181</v>
      </c>
      <c r="Z4041">
        <v>85.527834149058947</v>
      </c>
      <c r="AA4041">
        <v>9.2973316646541306</v>
      </c>
      <c r="AB4041">
        <v>2.7740535509911255</v>
      </c>
      <c r="AC4041">
        <v>-22.082719121940922</v>
      </c>
      <c r="AD4041">
        <v>6.9544835678152754</v>
      </c>
      <c r="AE4041">
        <v>7.1170071061945324</v>
      </c>
      <c r="AF4041">
        <v>444</v>
      </c>
      <c r="AG4041">
        <v>0</v>
      </c>
      <c r="AH4041">
        <v>0</v>
      </c>
      <c r="AI4041">
        <v>138</v>
      </c>
      <c r="AJ4041">
        <v>916</v>
      </c>
      <c r="AK4041">
        <v>142</v>
      </c>
      <c r="AL4041">
        <v>497</v>
      </c>
      <c r="AM4041">
        <v>3</v>
      </c>
      <c r="AN4041">
        <v>219</v>
      </c>
      <c r="AO4041">
        <v>231</v>
      </c>
      <c r="AP4041">
        <v>140</v>
      </c>
    </row>
    <row r="4042" spans="1:42">
      <c r="A4042">
        <v>16</v>
      </c>
      <c r="B4042">
        <v>29</v>
      </c>
      <c r="C4042">
        <v>2023</v>
      </c>
      <c r="D4042">
        <v>5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109</v>
      </c>
      <c r="K4042">
        <v>999</v>
      </c>
      <c r="M4042">
        <v>99</v>
      </c>
      <c r="N4042">
        <v>99</v>
      </c>
      <c r="O4042">
        <v>99</v>
      </c>
      <c r="P4042">
        <v>99</v>
      </c>
      <c r="Q4042">
        <v>245</v>
      </c>
      <c r="R4042">
        <v>29945</v>
      </c>
      <c r="S4042">
        <v>29924</v>
      </c>
      <c r="T4042">
        <v>4.5223910502588076</v>
      </c>
      <c r="U4042">
        <v>60.466180991846002</v>
      </c>
      <c r="V4042">
        <v>92.486150903342974</v>
      </c>
      <c r="W4042">
        <v>85.343543643897505</v>
      </c>
      <c r="X4042">
        <v>2.6348305226248123</v>
      </c>
      <c r="Y4042">
        <v>5.2696610452496246</v>
      </c>
      <c r="Z4042">
        <v>87.463683419602589</v>
      </c>
      <c r="AA4042">
        <v>9.223054125246156</v>
      </c>
      <c r="AB4042">
        <v>2.7602161960365126</v>
      </c>
      <c r="AC4042">
        <v>-19.196167052727159</v>
      </c>
      <c r="AD4042">
        <v>8.28665832789099</v>
      </c>
      <c r="AE4042">
        <v>8.4238445255460999</v>
      </c>
      <c r="AF4042">
        <v>548</v>
      </c>
      <c r="AG4042">
        <v>0</v>
      </c>
      <c r="AH4042">
        <v>0</v>
      </c>
      <c r="AI4042">
        <v>129</v>
      </c>
      <c r="AJ4042">
        <v>1378</v>
      </c>
      <c r="AK4042">
        <v>263</v>
      </c>
      <c r="AL4042">
        <v>942</v>
      </c>
      <c r="AM4042">
        <v>3</v>
      </c>
      <c r="AN4042">
        <v>195</v>
      </c>
      <c r="AO4042">
        <v>251</v>
      </c>
      <c r="AP4042">
        <v>135</v>
      </c>
    </row>
    <row r="4043" spans="1:42">
      <c r="A4043">
        <v>16</v>
      </c>
      <c r="B4043">
        <v>30</v>
      </c>
      <c r="C4043">
        <v>2023</v>
      </c>
      <c r="D4043">
        <v>6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109</v>
      </c>
      <c r="K4043">
        <v>999</v>
      </c>
      <c r="M4043">
        <v>99</v>
      </c>
      <c r="N4043">
        <v>99</v>
      </c>
      <c r="O4043">
        <v>99</v>
      </c>
      <c r="P4043">
        <v>99</v>
      </c>
      <c r="Q4043">
        <v>244</v>
      </c>
      <c r="R4043">
        <v>33074</v>
      </c>
      <c r="S4043">
        <v>33049</v>
      </c>
      <c r="T4043">
        <v>4.5058656346374786</v>
      </c>
      <c r="U4043">
        <v>60.40760688674392</v>
      </c>
      <c r="V4043">
        <v>91.329893394774089</v>
      </c>
      <c r="W4043">
        <v>84.27451965263711</v>
      </c>
      <c r="X4043">
        <v>2.8511821974965232</v>
      </c>
      <c r="Y4043">
        <v>5.7023643949930465</v>
      </c>
      <c r="Z4043">
        <v>85.846888794823741</v>
      </c>
      <c r="AA4043">
        <v>9.1697688821089756</v>
      </c>
      <c r="AB4043">
        <v>2.8307162219637032</v>
      </c>
      <c r="AC4043">
        <v>-25.780776727351391</v>
      </c>
      <c r="AD4043">
        <v>9.1525442490120792</v>
      </c>
      <c r="AE4043">
        <v>9.1870194075227118</v>
      </c>
      <c r="AF4043">
        <v>450</v>
      </c>
      <c r="AG4043">
        <v>0</v>
      </c>
      <c r="AH4043">
        <v>0</v>
      </c>
      <c r="AI4043">
        <v>119</v>
      </c>
      <c r="AJ4043">
        <v>1332</v>
      </c>
      <c r="AK4043">
        <v>195</v>
      </c>
      <c r="AL4043">
        <v>891</v>
      </c>
      <c r="AM4043">
        <v>1</v>
      </c>
      <c r="AN4043">
        <v>254</v>
      </c>
      <c r="AO4043">
        <v>229</v>
      </c>
      <c r="AP4043">
        <v>135</v>
      </c>
    </row>
    <row r="4044" spans="1:42">
      <c r="A4044">
        <v>16</v>
      </c>
      <c r="B4044">
        <v>31</v>
      </c>
      <c r="C4044">
        <v>2023</v>
      </c>
      <c r="D4044">
        <v>7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109</v>
      </c>
      <c r="K4044">
        <v>999</v>
      </c>
      <c r="M4044">
        <v>99</v>
      </c>
      <c r="N4044">
        <v>99</v>
      </c>
      <c r="O4044">
        <v>99</v>
      </c>
      <c r="P4044">
        <v>99</v>
      </c>
      <c r="Q4044">
        <v>240</v>
      </c>
      <c r="R4044">
        <v>29093</v>
      </c>
      <c r="S4044">
        <v>29071</v>
      </c>
      <c r="T4044">
        <v>4.9952565909325264</v>
      </c>
      <c r="U4044">
        <v>60.164528224003313</v>
      </c>
      <c r="V4044">
        <v>90.467791467917152</v>
      </c>
      <c r="W4044">
        <v>83.478132847167117</v>
      </c>
      <c r="X4044">
        <v>3.5644313064998454</v>
      </c>
      <c r="Y4044">
        <v>7.1288626129996908</v>
      </c>
      <c r="Z4044">
        <v>86.147870621799058</v>
      </c>
      <c r="AA4044">
        <v>8.7209085212135857</v>
      </c>
      <c r="AB4044">
        <v>2.7380698752639958</v>
      </c>
      <c r="AC4044">
        <v>-21.39943768428158</v>
      </c>
      <c r="AD4044">
        <v>8.0508849802415288</v>
      </c>
      <c r="AE4044">
        <v>8.0048412346784392</v>
      </c>
      <c r="AF4044">
        <v>330</v>
      </c>
      <c r="AG4044">
        <v>0</v>
      </c>
      <c r="AH4044">
        <v>0</v>
      </c>
      <c r="AI4044">
        <v>99</v>
      </c>
      <c r="AJ4044">
        <v>1424</v>
      </c>
      <c r="AK4044">
        <v>218</v>
      </c>
      <c r="AL4044">
        <v>1200</v>
      </c>
      <c r="AM4044">
        <v>1</v>
      </c>
      <c r="AN4044">
        <v>183</v>
      </c>
      <c r="AO4044">
        <v>209</v>
      </c>
      <c r="AP4044">
        <v>141</v>
      </c>
    </row>
    <row r="4045" spans="1:42">
      <c r="A4045">
        <v>16</v>
      </c>
      <c r="B4045">
        <v>32</v>
      </c>
      <c r="C4045">
        <v>2023</v>
      </c>
      <c r="D4045">
        <v>8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109</v>
      </c>
      <c r="K4045">
        <v>999</v>
      </c>
      <c r="M4045">
        <v>99</v>
      </c>
      <c r="N4045">
        <v>99</v>
      </c>
      <c r="O4045">
        <v>99</v>
      </c>
      <c r="P4045">
        <v>99</v>
      </c>
      <c r="Q4045">
        <v>262</v>
      </c>
      <c r="R4045">
        <v>30859</v>
      </c>
      <c r="S4045">
        <v>30831</v>
      </c>
      <c r="T4045">
        <v>4.7367056612333513</v>
      </c>
      <c r="U4045">
        <v>60.312866919658802</v>
      </c>
      <c r="V4045">
        <v>90.802109132114325</v>
      </c>
      <c r="W4045">
        <v>83.78332198112264</v>
      </c>
      <c r="X4045">
        <v>2.7479827602968339</v>
      </c>
      <c r="Y4045">
        <v>5.4959655205936677</v>
      </c>
      <c r="Z4045">
        <v>85.304125214686138</v>
      </c>
      <c r="AA4045">
        <v>11.525885431070719</v>
      </c>
      <c r="AB4045">
        <v>2.8181685668751122</v>
      </c>
      <c r="AC4045">
        <v>-15.45381841278809</v>
      </c>
      <c r="AD4045">
        <v>8.5395888909797346</v>
      </c>
      <c r="AE4045">
        <v>8.5205025775381351</v>
      </c>
      <c r="AF4045">
        <v>331</v>
      </c>
      <c r="AG4045">
        <v>0</v>
      </c>
      <c r="AH4045">
        <v>0</v>
      </c>
      <c r="AI4045">
        <v>188</v>
      </c>
      <c r="AJ4045">
        <v>981</v>
      </c>
      <c r="AK4045">
        <v>134</v>
      </c>
      <c r="AL4045">
        <v>1455</v>
      </c>
      <c r="AM4045">
        <v>0</v>
      </c>
      <c r="AN4045">
        <v>144</v>
      </c>
      <c r="AO4045">
        <v>209</v>
      </c>
      <c r="AP4045">
        <v>141</v>
      </c>
    </row>
    <row r="4046" spans="1:42">
      <c r="A4046">
        <v>16</v>
      </c>
      <c r="B4046">
        <v>33</v>
      </c>
      <c r="C4046">
        <v>2023</v>
      </c>
      <c r="D4046">
        <v>9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109</v>
      </c>
      <c r="K4046">
        <v>999</v>
      </c>
      <c r="M4046">
        <v>99</v>
      </c>
      <c r="N4046">
        <v>99</v>
      </c>
      <c r="O4046">
        <v>99</v>
      </c>
      <c r="P4046">
        <v>99</v>
      </c>
      <c r="Q4046">
        <v>262</v>
      </c>
      <c r="R4046">
        <v>29367</v>
      </c>
      <c r="S4046">
        <v>29344</v>
      </c>
      <c r="T4046">
        <v>4.6515817073586003</v>
      </c>
      <c r="U4046">
        <v>60.344158942202853</v>
      </c>
      <c r="V4046">
        <v>90.01102548940095</v>
      </c>
      <c r="W4046">
        <v>83.056328380589008</v>
      </c>
      <c r="X4046">
        <v>3.4085878707392649</v>
      </c>
      <c r="Y4046">
        <v>6.8171757414785299</v>
      </c>
      <c r="Z4046">
        <v>78.772091122688749</v>
      </c>
      <c r="AA4046">
        <v>9.5762377172603106</v>
      </c>
      <c r="AB4046">
        <v>2.8589342903972503</v>
      </c>
      <c r="AC4046">
        <v>-20.940323543896699</v>
      </c>
      <c r="AD4046">
        <v>8.1267088033118942</v>
      </c>
      <c r="AE4046">
        <v>8.0391858261984321</v>
      </c>
      <c r="AF4046">
        <v>369</v>
      </c>
      <c r="AG4046">
        <v>0</v>
      </c>
      <c r="AH4046">
        <v>0</v>
      </c>
      <c r="AI4046">
        <v>140</v>
      </c>
      <c r="AJ4046">
        <v>1005</v>
      </c>
      <c r="AK4046">
        <v>482</v>
      </c>
      <c r="AL4046">
        <v>1561</v>
      </c>
      <c r="AM4046">
        <v>1</v>
      </c>
      <c r="AN4046">
        <v>207</v>
      </c>
      <c r="AO4046">
        <v>252</v>
      </c>
      <c r="AP4046">
        <v>138</v>
      </c>
    </row>
    <row r="4047" spans="1:42">
      <c r="A4047">
        <v>16</v>
      </c>
      <c r="B4047">
        <v>34</v>
      </c>
      <c r="C4047">
        <v>2023</v>
      </c>
      <c r="D4047">
        <v>10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109</v>
      </c>
      <c r="K4047">
        <v>999</v>
      </c>
      <c r="M4047">
        <v>99</v>
      </c>
      <c r="N4047">
        <v>99</v>
      </c>
      <c r="O4047">
        <v>99</v>
      </c>
      <c r="P4047">
        <v>99</v>
      </c>
      <c r="Q4047">
        <v>287</v>
      </c>
      <c r="R4047">
        <v>31270</v>
      </c>
      <c r="S4047">
        <v>31255</v>
      </c>
      <c r="T4047">
        <v>4.3898624880076751</v>
      </c>
      <c r="U4047">
        <v>60.496272596384578</v>
      </c>
      <c r="V4047">
        <v>91.094018673154565</v>
      </c>
      <c r="W4047">
        <v>84.065167173252092</v>
      </c>
      <c r="X4047">
        <v>3.2043492165014391</v>
      </c>
      <c r="Y4047">
        <v>6.4086984330028782</v>
      </c>
      <c r="Z4047">
        <v>89.037416053725622</v>
      </c>
      <c r="AA4047">
        <v>8.8188526177880853</v>
      </c>
      <c r="AB4047">
        <v>2.6540721633729638</v>
      </c>
      <c r="AC4047">
        <v>-20.156107727010411</v>
      </c>
      <c r="AD4047">
        <v>8.6533246255852845</v>
      </c>
      <c r="AE4047">
        <v>8.666736828531981</v>
      </c>
      <c r="AF4047">
        <v>447</v>
      </c>
      <c r="AG4047">
        <v>0</v>
      </c>
      <c r="AH4047">
        <v>0</v>
      </c>
      <c r="AI4047">
        <v>180</v>
      </c>
      <c r="AJ4047">
        <v>1574</v>
      </c>
      <c r="AK4047">
        <v>222</v>
      </c>
      <c r="AL4047">
        <v>1314</v>
      </c>
      <c r="AM4047">
        <v>1</v>
      </c>
      <c r="AN4047">
        <v>268</v>
      </c>
      <c r="AO4047">
        <v>278</v>
      </c>
      <c r="AP4047">
        <v>158</v>
      </c>
    </row>
    <row r="4048" spans="1:42">
      <c r="A4048">
        <v>16</v>
      </c>
      <c r="B4048">
        <v>35</v>
      </c>
      <c r="C4048">
        <v>2023</v>
      </c>
      <c r="D4048">
        <v>11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109</v>
      </c>
      <c r="K4048">
        <v>999</v>
      </c>
      <c r="M4048">
        <v>99</v>
      </c>
      <c r="N4048">
        <v>99</v>
      </c>
      <c r="O4048">
        <v>99</v>
      </c>
      <c r="P4048">
        <v>99</v>
      </c>
      <c r="Q4048">
        <v>279</v>
      </c>
      <c r="R4048">
        <v>35435</v>
      </c>
      <c r="S4048">
        <v>35402</v>
      </c>
      <c r="T4048">
        <v>4.278509947791731</v>
      </c>
      <c r="U4048">
        <v>60.544319529970075</v>
      </c>
      <c r="V4048">
        <v>90.234626306989568</v>
      </c>
      <c r="W4048">
        <v>83.253612790237625</v>
      </c>
      <c r="X4048">
        <v>3.5558064060956678</v>
      </c>
      <c r="Y4048">
        <v>7.1116128121913356</v>
      </c>
      <c r="Z4048">
        <v>85.099477917313408</v>
      </c>
      <c r="AA4048">
        <v>8.7052131621954008</v>
      </c>
      <c r="AB4048">
        <v>2.6093234913414154</v>
      </c>
      <c r="AC4048">
        <v>-22.05021553525928</v>
      </c>
      <c r="AD4048">
        <v>9.8059020821111123</v>
      </c>
      <c r="AE4048">
        <v>9.7218946693424186</v>
      </c>
      <c r="AF4048">
        <v>474</v>
      </c>
      <c r="AG4048">
        <v>0</v>
      </c>
      <c r="AH4048">
        <v>0</v>
      </c>
      <c r="AI4048">
        <v>240</v>
      </c>
      <c r="AJ4048">
        <v>1048</v>
      </c>
      <c r="AK4048">
        <v>249</v>
      </c>
      <c r="AL4048">
        <v>1686</v>
      </c>
      <c r="AM4048">
        <v>1</v>
      </c>
      <c r="AN4048">
        <v>287</v>
      </c>
      <c r="AO4048">
        <v>321</v>
      </c>
      <c r="AP4048">
        <v>153</v>
      </c>
    </row>
    <row r="4049" spans="1:42">
      <c r="A4049">
        <v>16</v>
      </c>
      <c r="B4049">
        <v>36</v>
      </c>
      <c r="C4049">
        <v>2023</v>
      </c>
      <c r="D4049">
        <v>12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109</v>
      </c>
      <c r="K4049">
        <v>999</v>
      </c>
      <c r="M4049">
        <v>99</v>
      </c>
      <c r="N4049">
        <v>99</v>
      </c>
      <c r="O4049">
        <v>99</v>
      </c>
      <c r="P4049">
        <v>99</v>
      </c>
      <c r="Q4049">
        <v>236</v>
      </c>
      <c r="R4049">
        <v>26349</v>
      </c>
      <c r="S4049">
        <v>26321</v>
      </c>
      <c r="T4049">
        <v>4.087669361266081</v>
      </c>
      <c r="U4049">
        <v>60.644048478401267</v>
      </c>
      <c r="V4049">
        <v>85.789874926540747</v>
      </c>
      <c r="W4049">
        <v>79.144777933969337</v>
      </c>
      <c r="X4049">
        <v>3.7572583399749511</v>
      </c>
      <c r="Y4049">
        <v>7.5145166799499021</v>
      </c>
      <c r="Z4049">
        <v>80.655812364795622</v>
      </c>
      <c r="AA4049">
        <v>8.6830494424935889</v>
      </c>
      <c r="AB4049">
        <v>2.5215012491777409</v>
      </c>
      <c r="AC4049">
        <v>-17.940151365608564</v>
      </c>
      <c r="AD4049">
        <v>7.2915398324127487</v>
      </c>
      <c r="AE4049">
        <v>6.8713912095803122</v>
      </c>
      <c r="AF4049">
        <v>341</v>
      </c>
      <c r="AG4049">
        <v>0</v>
      </c>
      <c r="AH4049">
        <v>0</v>
      </c>
      <c r="AI4049">
        <v>144</v>
      </c>
      <c r="AJ4049">
        <v>749</v>
      </c>
      <c r="AK4049">
        <v>172</v>
      </c>
      <c r="AL4049">
        <v>1249</v>
      </c>
      <c r="AM4049">
        <v>0</v>
      </c>
      <c r="AN4049">
        <v>195</v>
      </c>
      <c r="AO4049">
        <v>221</v>
      </c>
      <c r="AP4049">
        <v>129</v>
      </c>
    </row>
    <row r="4050" spans="1:42">
      <c r="A4050">
        <v>16</v>
      </c>
      <c r="B4050">
        <v>37</v>
      </c>
      <c r="C4050">
        <v>2023</v>
      </c>
      <c r="D4050">
        <v>1</v>
      </c>
      <c r="E4050">
        <v>99</v>
      </c>
      <c r="F4050">
        <v>99</v>
      </c>
      <c r="G4050">
        <v>99</v>
      </c>
      <c r="H4050">
        <v>99</v>
      </c>
      <c r="I4050">
        <v>99</v>
      </c>
      <c r="J4050">
        <v>111</v>
      </c>
      <c r="K4050">
        <v>999</v>
      </c>
      <c r="M4050">
        <v>99</v>
      </c>
      <c r="N4050">
        <v>99</v>
      </c>
      <c r="O4050">
        <v>99</v>
      </c>
      <c r="P4050">
        <v>99</v>
      </c>
      <c r="Q4050">
        <v>146</v>
      </c>
      <c r="R4050">
        <v>16178</v>
      </c>
      <c r="S4050">
        <v>16130</v>
      </c>
      <c r="T4050">
        <v>3.8187044134009152</v>
      </c>
      <c r="U4050">
        <v>60.682269063856154</v>
      </c>
      <c r="V4050">
        <v>93.02581476747288</v>
      </c>
      <c r="W4050">
        <v>85.7779045257289</v>
      </c>
      <c r="X4050">
        <v>2.6702929904808994</v>
      </c>
      <c r="Y4050">
        <v>5.3405859809617988</v>
      </c>
      <c r="Z4050">
        <v>83.292125108171589</v>
      </c>
      <c r="AA4050">
        <v>9.3349098639524666</v>
      </c>
      <c r="AB4050">
        <v>2.3205412946823278</v>
      </c>
      <c r="AC4050">
        <v>-37.15002358989593</v>
      </c>
      <c r="AD4050">
        <v>9.1020079779004295</v>
      </c>
      <c r="AE4050">
        <v>9.3209794795411387</v>
      </c>
      <c r="AF4050">
        <v>283</v>
      </c>
      <c r="AG4050">
        <v>0</v>
      </c>
      <c r="AH4050">
        <v>0</v>
      </c>
      <c r="AI4050">
        <v>73</v>
      </c>
      <c r="AJ4050">
        <v>1002</v>
      </c>
      <c r="AK4050">
        <v>373</v>
      </c>
      <c r="AL4050">
        <v>1223</v>
      </c>
      <c r="AM4050">
        <v>0</v>
      </c>
      <c r="AN4050">
        <v>182</v>
      </c>
      <c r="AO4050">
        <v>167</v>
      </c>
      <c r="AP4050">
        <v>89</v>
      </c>
    </row>
    <row r="4051" spans="1:42">
      <c r="A4051">
        <v>16</v>
      </c>
      <c r="B4051">
        <v>38</v>
      </c>
      <c r="C4051">
        <v>2023</v>
      </c>
      <c r="D4051">
        <v>2</v>
      </c>
      <c r="E4051">
        <v>99</v>
      </c>
      <c r="F4051">
        <v>99</v>
      </c>
      <c r="G4051">
        <v>99</v>
      </c>
      <c r="H4051">
        <v>99</v>
      </c>
      <c r="I4051">
        <v>99</v>
      </c>
      <c r="J4051">
        <v>111</v>
      </c>
      <c r="K4051">
        <v>999</v>
      </c>
      <c r="M4051">
        <v>99</v>
      </c>
      <c r="N4051">
        <v>99</v>
      </c>
      <c r="O4051">
        <v>99</v>
      </c>
      <c r="P4051">
        <v>99</v>
      </c>
      <c r="Q4051">
        <v>138</v>
      </c>
      <c r="R4051">
        <v>13125</v>
      </c>
      <c r="S4051">
        <v>13093</v>
      </c>
      <c r="T4051">
        <v>3.982095238095237</v>
      </c>
      <c r="U4051">
        <v>60.648285343313219</v>
      </c>
      <c r="V4051">
        <v>91.401871386122579</v>
      </c>
      <c r="W4051">
        <v>84.287542961888192</v>
      </c>
      <c r="X4051">
        <v>1.63047619047619</v>
      </c>
      <c r="Y4051">
        <v>3.2609523809523799</v>
      </c>
      <c r="Z4051">
        <v>78.224761904761905</v>
      </c>
      <c r="AA4051">
        <v>9.8804764888267762</v>
      </c>
      <c r="AB4051">
        <v>2.4179399319559005</v>
      </c>
      <c r="AC4051">
        <v>-31.755633203324809</v>
      </c>
      <c r="AD4051">
        <v>7.3843401353655027</v>
      </c>
      <c r="AE4051">
        <v>7.4345436179548452</v>
      </c>
      <c r="AF4051">
        <v>249</v>
      </c>
      <c r="AG4051">
        <v>0</v>
      </c>
      <c r="AH4051">
        <v>0</v>
      </c>
      <c r="AI4051">
        <v>60</v>
      </c>
      <c r="AJ4051">
        <v>740</v>
      </c>
      <c r="AK4051">
        <v>187</v>
      </c>
      <c r="AL4051">
        <v>918</v>
      </c>
      <c r="AM4051">
        <v>0</v>
      </c>
      <c r="AN4051">
        <v>149</v>
      </c>
      <c r="AO4051">
        <v>130</v>
      </c>
      <c r="AP4051">
        <v>84</v>
      </c>
    </row>
    <row r="4052" spans="1:42">
      <c r="A4052">
        <v>16</v>
      </c>
      <c r="B4052">
        <v>39</v>
      </c>
      <c r="C4052">
        <v>2023</v>
      </c>
      <c r="D4052">
        <v>3</v>
      </c>
      <c r="E4052">
        <v>99</v>
      </c>
      <c r="F4052">
        <v>99</v>
      </c>
      <c r="G4052">
        <v>99</v>
      </c>
      <c r="H4052">
        <v>99</v>
      </c>
      <c r="I4052">
        <v>99</v>
      </c>
      <c r="J4052">
        <v>111</v>
      </c>
      <c r="K4052">
        <v>999</v>
      </c>
      <c r="M4052">
        <v>99</v>
      </c>
      <c r="N4052">
        <v>99</v>
      </c>
      <c r="O4052">
        <v>99</v>
      </c>
      <c r="P4052">
        <v>99</v>
      </c>
      <c r="Q4052">
        <v>151</v>
      </c>
      <c r="R4052">
        <v>17103</v>
      </c>
      <c r="S4052">
        <v>17032</v>
      </c>
      <c r="T4052">
        <v>3.8991989709407697</v>
      </c>
      <c r="U4052">
        <v>60.721876467825282</v>
      </c>
      <c r="V4052">
        <v>91.520435435533997</v>
      </c>
      <c r="W4052">
        <v>84.344651244715493</v>
      </c>
      <c r="X4052">
        <v>0.93550839034087518</v>
      </c>
      <c r="Y4052">
        <v>1.8710167806817504</v>
      </c>
      <c r="Z4052">
        <v>77.284686897035598</v>
      </c>
      <c r="AA4052">
        <v>10.742146499170717</v>
      </c>
      <c r="AB4052">
        <v>2.4557560859620295</v>
      </c>
      <c r="AC4052">
        <v>-37.465956751863487</v>
      </c>
      <c r="AD4052">
        <v>9.6224281398214249</v>
      </c>
      <c r="AE4052">
        <v>9.6777622129934908</v>
      </c>
      <c r="AF4052">
        <v>347</v>
      </c>
      <c r="AG4052">
        <v>0</v>
      </c>
      <c r="AH4052">
        <v>0</v>
      </c>
      <c r="AI4052">
        <v>103</v>
      </c>
      <c r="AJ4052">
        <v>1207</v>
      </c>
      <c r="AK4052">
        <v>327</v>
      </c>
      <c r="AL4052">
        <v>1070</v>
      </c>
      <c r="AM4052">
        <v>2</v>
      </c>
      <c r="AN4052">
        <v>179</v>
      </c>
      <c r="AO4052">
        <v>145</v>
      </c>
      <c r="AP4052">
        <v>90</v>
      </c>
    </row>
    <row r="4053" spans="1:42">
      <c r="A4053">
        <v>16</v>
      </c>
      <c r="B4053">
        <v>40</v>
      </c>
      <c r="C4053">
        <v>2023</v>
      </c>
      <c r="D4053">
        <v>4</v>
      </c>
      <c r="E4053">
        <v>99</v>
      </c>
      <c r="F4053">
        <v>99</v>
      </c>
      <c r="G4053">
        <v>99</v>
      </c>
      <c r="H4053">
        <v>99</v>
      </c>
      <c r="I4053">
        <v>99</v>
      </c>
      <c r="J4053">
        <v>111</v>
      </c>
      <c r="K4053">
        <v>999</v>
      </c>
      <c r="M4053">
        <v>99</v>
      </c>
      <c r="N4053">
        <v>99</v>
      </c>
      <c r="O4053">
        <v>99</v>
      </c>
      <c r="P4053">
        <v>99</v>
      </c>
      <c r="Q4053">
        <v>114</v>
      </c>
      <c r="R4053">
        <v>12492</v>
      </c>
      <c r="S4053">
        <v>12457</v>
      </c>
      <c r="T4053">
        <v>3.7600864553314119</v>
      </c>
      <c r="U4053">
        <v>60.753231115035724</v>
      </c>
      <c r="V4053">
        <v>92.952162807337587</v>
      </c>
      <c r="W4053">
        <v>85.713510476037584</v>
      </c>
      <c r="X4053">
        <v>0.52833813640730076</v>
      </c>
      <c r="Y4053">
        <v>1.0566762728146013</v>
      </c>
      <c r="Z4053">
        <v>79.835094460454684</v>
      </c>
      <c r="AA4053">
        <v>9.3471329449889495</v>
      </c>
      <c r="AB4053">
        <v>2.3959009516511323</v>
      </c>
      <c r="AC4053">
        <v>-33.571125827372903</v>
      </c>
      <c r="AD4053">
        <v>7.0282039596941592</v>
      </c>
      <c r="AE4053">
        <v>7.19307351127578</v>
      </c>
      <c r="AF4053">
        <v>239</v>
      </c>
      <c r="AG4053">
        <v>0</v>
      </c>
      <c r="AH4053">
        <v>0</v>
      </c>
      <c r="AI4053">
        <v>51</v>
      </c>
      <c r="AJ4053">
        <v>798</v>
      </c>
      <c r="AK4053">
        <v>222</v>
      </c>
      <c r="AL4053">
        <v>750</v>
      </c>
      <c r="AM4053">
        <v>0</v>
      </c>
      <c r="AN4053">
        <v>70</v>
      </c>
      <c r="AO4053">
        <v>111</v>
      </c>
      <c r="AP4053">
        <v>72</v>
      </c>
    </row>
    <row r="4054" spans="1:42">
      <c r="A4054">
        <v>16</v>
      </c>
      <c r="B4054">
        <v>41</v>
      </c>
      <c r="C4054">
        <v>2023</v>
      </c>
      <c r="D4054">
        <v>5</v>
      </c>
      <c r="E4054">
        <v>99</v>
      </c>
      <c r="F4054">
        <v>99</v>
      </c>
      <c r="G4054">
        <v>99</v>
      </c>
      <c r="H4054">
        <v>99</v>
      </c>
      <c r="I4054">
        <v>99</v>
      </c>
      <c r="J4054">
        <v>111</v>
      </c>
      <c r="K4054">
        <v>999</v>
      </c>
      <c r="M4054">
        <v>99</v>
      </c>
      <c r="N4054">
        <v>99</v>
      </c>
      <c r="O4054">
        <v>99</v>
      </c>
      <c r="P4054">
        <v>99</v>
      </c>
      <c r="Q4054">
        <v>118</v>
      </c>
      <c r="R4054">
        <v>12858</v>
      </c>
      <c r="S4054">
        <v>12820</v>
      </c>
      <c r="T4054">
        <v>3.9000622180743503</v>
      </c>
      <c r="U4054">
        <v>60.665990639625562</v>
      </c>
      <c r="V4054">
        <v>92.419947502125567</v>
      </c>
      <c r="W4054">
        <v>85.218837753510186</v>
      </c>
      <c r="X4054">
        <v>1.0110437081972312</v>
      </c>
      <c r="Y4054">
        <v>2.0220874163944624</v>
      </c>
      <c r="Z4054">
        <v>81.754549696686894</v>
      </c>
      <c r="AA4054">
        <v>9.3597895253915375</v>
      </c>
      <c r="AB4054">
        <v>2.4215261223498969</v>
      </c>
      <c r="AC4054">
        <v>-36.65116067873533</v>
      </c>
      <c r="AD4054">
        <v>7.2341215588974972</v>
      </c>
      <c r="AE4054">
        <v>7.3599588108462894</v>
      </c>
      <c r="AF4054">
        <v>242</v>
      </c>
      <c r="AG4054">
        <v>0</v>
      </c>
      <c r="AH4054">
        <v>0</v>
      </c>
      <c r="AI4054">
        <v>50</v>
      </c>
      <c r="AJ4054">
        <v>731</v>
      </c>
      <c r="AK4054">
        <v>129</v>
      </c>
      <c r="AL4054">
        <v>644</v>
      </c>
      <c r="AM4054">
        <v>2</v>
      </c>
      <c r="AN4054">
        <v>124</v>
      </c>
      <c r="AO4054">
        <v>120</v>
      </c>
      <c r="AP4054">
        <v>76</v>
      </c>
    </row>
    <row r="4055" spans="1:42">
      <c r="A4055">
        <v>16</v>
      </c>
      <c r="B4055">
        <v>42</v>
      </c>
      <c r="C4055">
        <v>2023</v>
      </c>
      <c r="D4055">
        <v>6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111</v>
      </c>
      <c r="K4055">
        <v>999</v>
      </c>
      <c r="M4055">
        <v>99</v>
      </c>
      <c r="N4055">
        <v>99</v>
      </c>
      <c r="O4055">
        <v>99</v>
      </c>
      <c r="P4055">
        <v>99</v>
      </c>
      <c r="Q4055">
        <v>143</v>
      </c>
      <c r="R4055">
        <v>16797</v>
      </c>
      <c r="S4055">
        <v>16702</v>
      </c>
      <c r="T4055">
        <v>4.1220456033815562</v>
      </c>
      <c r="U4055">
        <v>60.518919889833555</v>
      </c>
      <c r="V4055">
        <v>92.179967418152486</v>
      </c>
      <c r="W4055">
        <v>84.932397317686423</v>
      </c>
      <c r="X4055">
        <v>1.1609215931416319</v>
      </c>
      <c r="Y4055">
        <v>2.3218431862832638</v>
      </c>
      <c r="Z4055">
        <v>75.120557242364725</v>
      </c>
      <c r="AA4055">
        <v>9.4763738248157221</v>
      </c>
      <c r="AB4055">
        <v>2.3608378473678191</v>
      </c>
      <c r="AC4055">
        <v>-34.191276782839942</v>
      </c>
      <c r="AD4055">
        <v>9.4502675240940448</v>
      </c>
      <c r="AE4055">
        <v>9.5563844717494018</v>
      </c>
      <c r="AF4055">
        <v>254</v>
      </c>
      <c r="AG4055">
        <v>0</v>
      </c>
      <c r="AH4055">
        <v>0</v>
      </c>
      <c r="AI4055">
        <v>65</v>
      </c>
      <c r="AJ4055">
        <v>979</v>
      </c>
      <c r="AK4055">
        <v>167</v>
      </c>
      <c r="AL4055">
        <v>1496</v>
      </c>
      <c r="AM4055">
        <v>1</v>
      </c>
      <c r="AN4055">
        <v>132</v>
      </c>
      <c r="AO4055">
        <v>97</v>
      </c>
      <c r="AP4055">
        <v>89</v>
      </c>
    </row>
    <row r="4056" spans="1:42">
      <c r="A4056">
        <v>16</v>
      </c>
      <c r="B4056">
        <v>43</v>
      </c>
      <c r="C4056">
        <v>2023</v>
      </c>
      <c r="D4056">
        <v>7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111</v>
      </c>
      <c r="K4056">
        <v>999</v>
      </c>
      <c r="M4056">
        <v>99</v>
      </c>
      <c r="N4056">
        <v>99</v>
      </c>
      <c r="O4056">
        <v>99</v>
      </c>
      <c r="P4056">
        <v>99</v>
      </c>
      <c r="Q4056">
        <v>155</v>
      </c>
      <c r="R4056">
        <v>17452</v>
      </c>
      <c r="S4056">
        <v>17366</v>
      </c>
      <c r="T4056">
        <v>4.5080220032088008</v>
      </c>
      <c r="U4056">
        <v>60.322987446734999</v>
      </c>
      <c r="V4056">
        <v>91.262075594095123</v>
      </c>
      <c r="W4056">
        <v>84.078089370033339</v>
      </c>
      <c r="X4056">
        <v>1.1230804492321798</v>
      </c>
      <c r="Y4056">
        <v>2.2461608984643595</v>
      </c>
      <c r="Z4056">
        <v>74.965619986248001</v>
      </c>
      <c r="AA4056">
        <v>9.2705257915235304</v>
      </c>
      <c r="AB4056">
        <v>2.4059334335079634</v>
      </c>
      <c r="AC4056">
        <v>-34.071253767321593</v>
      </c>
      <c r="AD4056">
        <v>9.818781260373239</v>
      </c>
      <c r="AE4056">
        <v>9.8363592638321151</v>
      </c>
      <c r="AF4056">
        <v>248</v>
      </c>
      <c r="AG4056">
        <v>0</v>
      </c>
      <c r="AH4056">
        <v>0</v>
      </c>
      <c r="AI4056">
        <v>73</v>
      </c>
      <c r="AJ4056">
        <v>1496</v>
      </c>
      <c r="AK4056">
        <v>220</v>
      </c>
      <c r="AL4056">
        <v>1772</v>
      </c>
      <c r="AM4056">
        <v>1</v>
      </c>
      <c r="AN4056">
        <v>135</v>
      </c>
      <c r="AO4056">
        <v>121</v>
      </c>
      <c r="AP4056">
        <v>96</v>
      </c>
    </row>
    <row r="4057" spans="1:42">
      <c r="A4057">
        <v>16</v>
      </c>
      <c r="B4057">
        <v>44</v>
      </c>
      <c r="C4057">
        <v>2023</v>
      </c>
      <c r="D4057">
        <v>8</v>
      </c>
      <c r="E4057">
        <v>99</v>
      </c>
      <c r="F4057">
        <v>99</v>
      </c>
      <c r="G4057">
        <v>99</v>
      </c>
      <c r="H4057">
        <v>99</v>
      </c>
      <c r="I4057">
        <v>99</v>
      </c>
      <c r="J4057">
        <v>111</v>
      </c>
      <c r="K4057">
        <v>999</v>
      </c>
      <c r="M4057">
        <v>99</v>
      </c>
      <c r="N4057">
        <v>99</v>
      </c>
      <c r="O4057">
        <v>99</v>
      </c>
      <c r="P4057">
        <v>99</v>
      </c>
      <c r="Q4057">
        <v>148</v>
      </c>
      <c r="R4057">
        <v>14645</v>
      </c>
      <c r="S4057">
        <v>14603</v>
      </c>
      <c r="T4057">
        <v>4.5668828951860707</v>
      </c>
      <c r="U4057">
        <v>60.34513456139149</v>
      </c>
      <c r="V4057">
        <v>89.985131210887261</v>
      </c>
      <c r="W4057">
        <v>82.970827912072707</v>
      </c>
      <c r="X4057">
        <v>4.0013656538067588</v>
      </c>
      <c r="Y4057">
        <v>8.0027313076135176</v>
      </c>
      <c r="Z4057">
        <v>82.833731649026973</v>
      </c>
      <c r="AA4057">
        <v>9.7822526444957205</v>
      </c>
      <c r="AB4057">
        <v>2.4296514800472746</v>
      </c>
      <c r="AC4057">
        <v>-32.516215396622805</v>
      </c>
      <c r="AD4057">
        <v>8.2395170500897379</v>
      </c>
      <c r="AE4057">
        <v>8.1624260695017057</v>
      </c>
      <c r="AF4057">
        <v>245</v>
      </c>
      <c r="AG4057">
        <v>0</v>
      </c>
      <c r="AH4057">
        <v>0</v>
      </c>
      <c r="AI4057">
        <v>65</v>
      </c>
      <c r="AJ4057">
        <v>993</v>
      </c>
      <c r="AK4057">
        <v>237</v>
      </c>
      <c r="AL4057">
        <v>1607</v>
      </c>
      <c r="AM4057">
        <v>0</v>
      </c>
      <c r="AN4057">
        <v>133</v>
      </c>
      <c r="AO4057">
        <v>98</v>
      </c>
      <c r="AP4057">
        <v>93</v>
      </c>
    </row>
    <row r="4058" spans="1:42">
      <c r="A4058">
        <v>16</v>
      </c>
      <c r="B4058">
        <v>45</v>
      </c>
      <c r="C4058">
        <v>2023</v>
      </c>
      <c r="D4058">
        <v>9</v>
      </c>
      <c r="E4058">
        <v>99</v>
      </c>
      <c r="F4058">
        <v>99</v>
      </c>
      <c r="G4058">
        <v>99</v>
      </c>
      <c r="H4058">
        <v>99</v>
      </c>
      <c r="I4058">
        <v>99</v>
      </c>
      <c r="J4058">
        <v>111</v>
      </c>
      <c r="K4058">
        <v>999</v>
      </c>
      <c r="M4058">
        <v>99</v>
      </c>
      <c r="N4058">
        <v>99</v>
      </c>
      <c r="O4058">
        <v>99</v>
      </c>
      <c r="P4058">
        <v>99</v>
      </c>
      <c r="Q4058">
        <v>135</v>
      </c>
      <c r="R4058">
        <v>14054</v>
      </c>
      <c r="S4058">
        <v>14035</v>
      </c>
      <c r="T4058">
        <v>4.893695744983634</v>
      </c>
      <c r="U4058">
        <v>60.172711079444248</v>
      </c>
      <c r="V4058">
        <v>90.954767546386805</v>
      </c>
      <c r="W4058">
        <v>83.903270395440131</v>
      </c>
      <c r="X4058">
        <v>0.6759641383236088</v>
      </c>
      <c r="Y4058">
        <v>1.3519282766472178</v>
      </c>
      <c r="Z4058">
        <v>79.052227123950502</v>
      </c>
      <c r="AA4058">
        <v>9.2392045821153683</v>
      </c>
      <c r="AB4058">
        <v>2.3481355434359643</v>
      </c>
      <c r="AC4058">
        <v>-36.676004367511183</v>
      </c>
      <c r="AD4058">
        <v>7.9070107628515647</v>
      </c>
      <c r="AE4058">
        <v>7.9331023600133213</v>
      </c>
      <c r="AF4058">
        <v>173</v>
      </c>
      <c r="AG4058">
        <v>0</v>
      </c>
      <c r="AH4058">
        <v>0</v>
      </c>
      <c r="AI4058">
        <v>53</v>
      </c>
      <c r="AJ4058">
        <v>821</v>
      </c>
      <c r="AK4058">
        <v>262</v>
      </c>
      <c r="AL4058">
        <v>1899</v>
      </c>
      <c r="AM4058">
        <v>0</v>
      </c>
      <c r="AN4058">
        <v>113</v>
      </c>
      <c r="AO4058">
        <v>76</v>
      </c>
      <c r="AP4058">
        <v>85</v>
      </c>
    </row>
    <row r="4059" spans="1:42">
      <c r="A4059">
        <v>16</v>
      </c>
      <c r="B4059">
        <v>46</v>
      </c>
      <c r="C4059">
        <v>2023</v>
      </c>
      <c r="D4059">
        <v>10</v>
      </c>
      <c r="E4059">
        <v>99</v>
      </c>
      <c r="F4059">
        <v>99</v>
      </c>
      <c r="G4059">
        <v>99</v>
      </c>
      <c r="H4059">
        <v>99</v>
      </c>
      <c r="I4059">
        <v>99</v>
      </c>
      <c r="J4059">
        <v>111</v>
      </c>
      <c r="K4059">
        <v>999</v>
      </c>
      <c r="M4059">
        <v>99</v>
      </c>
      <c r="N4059">
        <v>99</v>
      </c>
      <c r="O4059">
        <v>99</v>
      </c>
      <c r="P4059">
        <v>99</v>
      </c>
      <c r="Q4059">
        <v>130</v>
      </c>
      <c r="R4059">
        <v>14185</v>
      </c>
      <c r="S4059">
        <v>14162</v>
      </c>
      <c r="T4059">
        <v>3.8399013041945729</v>
      </c>
      <c r="U4059">
        <v>60.641011156616294</v>
      </c>
      <c r="V4059">
        <v>90.717755524488354</v>
      </c>
      <c r="W4059">
        <v>83.680906651603294</v>
      </c>
      <c r="X4059">
        <v>0.78956644342615445</v>
      </c>
      <c r="Y4059">
        <v>1.5791328868523089</v>
      </c>
      <c r="Z4059">
        <v>68.389143461402895</v>
      </c>
      <c r="AA4059">
        <v>9.0037198967062739</v>
      </c>
      <c r="AB4059">
        <v>2.2825869998676604</v>
      </c>
      <c r="AC4059">
        <v>-29.494356632317352</v>
      </c>
      <c r="AD4059">
        <v>7.9807135101074014</v>
      </c>
      <c r="AE4059">
        <v>7.9836726013617891</v>
      </c>
      <c r="AF4059">
        <v>216</v>
      </c>
      <c r="AG4059">
        <v>0</v>
      </c>
      <c r="AH4059">
        <v>0</v>
      </c>
      <c r="AI4059">
        <v>52</v>
      </c>
      <c r="AJ4059">
        <v>715</v>
      </c>
      <c r="AK4059">
        <v>246</v>
      </c>
      <c r="AL4059">
        <v>1514</v>
      </c>
      <c r="AM4059">
        <v>0</v>
      </c>
      <c r="AN4059">
        <v>133</v>
      </c>
      <c r="AO4059">
        <v>151</v>
      </c>
      <c r="AP4059">
        <v>84</v>
      </c>
    </row>
    <row r="4060" spans="1:42">
      <c r="A4060">
        <v>16</v>
      </c>
      <c r="B4060">
        <v>47</v>
      </c>
      <c r="C4060">
        <v>2023</v>
      </c>
      <c r="D4060">
        <v>11</v>
      </c>
      <c r="E4060">
        <v>99</v>
      </c>
      <c r="F4060">
        <v>99</v>
      </c>
      <c r="G4060">
        <v>99</v>
      </c>
      <c r="H4060">
        <v>99</v>
      </c>
      <c r="I4060">
        <v>99</v>
      </c>
      <c r="J4060">
        <v>111</v>
      </c>
      <c r="K4060">
        <v>999</v>
      </c>
      <c r="M4060">
        <v>99</v>
      </c>
      <c r="N4060">
        <v>99</v>
      </c>
      <c r="O4060">
        <v>99</v>
      </c>
      <c r="P4060">
        <v>99</v>
      </c>
      <c r="Q4060">
        <v>139</v>
      </c>
      <c r="R4060">
        <v>16814</v>
      </c>
      <c r="S4060">
        <v>16728</v>
      </c>
      <c r="T4060">
        <v>3.4439157844653261</v>
      </c>
      <c r="U4060">
        <v>60.873027259684378</v>
      </c>
      <c r="V4060">
        <v>89.324320088207187</v>
      </c>
      <c r="W4060">
        <v>82.290686274509653</v>
      </c>
      <c r="X4060">
        <v>2.0102295705959321</v>
      </c>
      <c r="Y4060">
        <v>4.0204591411918642</v>
      </c>
      <c r="Z4060">
        <v>71.660520994409453</v>
      </c>
      <c r="AA4060">
        <v>9.9595315445513783</v>
      </c>
      <c r="AB4060">
        <v>2.3249359110840198</v>
      </c>
      <c r="AC4060">
        <v>-36.20330351043475</v>
      </c>
      <c r="AD4060">
        <v>9.4598320027455678</v>
      </c>
      <c r="AE4060">
        <v>9.273559352073022</v>
      </c>
      <c r="AF4060">
        <v>360</v>
      </c>
      <c r="AG4060">
        <v>0</v>
      </c>
      <c r="AH4060">
        <v>0</v>
      </c>
      <c r="AI4060">
        <v>81</v>
      </c>
      <c r="AJ4060">
        <v>1370</v>
      </c>
      <c r="AK4060">
        <v>584</v>
      </c>
      <c r="AL4060">
        <v>1827</v>
      </c>
      <c r="AM4060">
        <v>3</v>
      </c>
      <c r="AN4060">
        <v>174</v>
      </c>
      <c r="AO4060">
        <v>174</v>
      </c>
      <c r="AP4060">
        <v>81</v>
      </c>
    </row>
    <row r="4061" spans="1:42">
      <c r="A4061">
        <v>16</v>
      </c>
      <c r="B4061">
        <v>48</v>
      </c>
      <c r="C4061">
        <v>2023</v>
      </c>
      <c r="D4061">
        <v>12</v>
      </c>
      <c r="E4061">
        <v>99</v>
      </c>
      <c r="F4061">
        <v>99</v>
      </c>
      <c r="G4061">
        <v>99</v>
      </c>
      <c r="H4061">
        <v>99</v>
      </c>
      <c r="I4061">
        <v>99</v>
      </c>
      <c r="J4061">
        <v>111</v>
      </c>
      <c r="K4061">
        <v>999</v>
      </c>
      <c r="M4061">
        <v>99</v>
      </c>
      <c r="N4061">
        <v>99</v>
      </c>
      <c r="O4061">
        <v>99</v>
      </c>
      <c r="P4061">
        <v>99</v>
      </c>
      <c r="Q4061">
        <v>109</v>
      </c>
      <c r="R4061">
        <v>12038</v>
      </c>
      <c r="S4061">
        <v>11984</v>
      </c>
      <c r="T4061">
        <v>2.7586808439940191</v>
      </c>
      <c r="U4061">
        <v>61.268024032042739</v>
      </c>
      <c r="V4061">
        <v>84.257531168318451</v>
      </c>
      <c r="W4061">
        <v>77.64040387182915</v>
      </c>
      <c r="X4061">
        <v>0.54826383120119637</v>
      </c>
      <c r="Y4061">
        <v>1.0965276624023927</v>
      </c>
      <c r="Z4061">
        <v>80.013291244392775</v>
      </c>
      <c r="AA4061">
        <v>9.843328935705248</v>
      </c>
      <c r="AB4061">
        <v>2.2237023264829565</v>
      </c>
      <c r="AC4061">
        <v>-36.023086599716123</v>
      </c>
      <c r="AD4061">
        <v>6.7727761180594239</v>
      </c>
      <c r="AE4061">
        <v>6.2681782488570814</v>
      </c>
      <c r="AF4061">
        <v>153</v>
      </c>
      <c r="AG4061">
        <v>0</v>
      </c>
      <c r="AH4061">
        <v>0</v>
      </c>
      <c r="AI4061">
        <v>80</v>
      </c>
      <c r="AJ4061">
        <v>934</v>
      </c>
      <c r="AK4061">
        <v>230</v>
      </c>
      <c r="AL4061">
        <v>1197</v>
      </c>
      <c r="AM4061">
        <v>0</v>
      </c>
      <c r="AN4061">
        <v>113</v>
      </c>
      <c r="AO4061">
        <v>72</v>
      </c>
      <c r="AP4061">
        <v>69</v>
      </c>
    </row>
    <row r="4062" spans="1:42">
      <c r="A4062">
        <v>16</v>
      </c>
      <c r="B4062">
        <v>49</v>
      </c>
      <c r="C4062">
        <v>2023</v>
      </c>
      <c r="D4062">
        <v>1</v>
      </c>
      <c r="E4062">
        <v>99</v>
      </c>
      <c r="F4062">
        <v>99</v>
      </c>
      <c r="G4062">
        <v>99</v>
      </c>
      <c r="H4062">
        <v>99</v>
      </c>
      <c r="I4062">
        <v>99</v>
      </c>
      <c r="J4062">
        <v>116</v>
      </c>
      <c r="K4062">
        <v>999</v>
      </c>
      <c r="M4062">
        <v>99</v>
      </c>
      <c r="N4062">
        <v>99</v>
      </c>
      <c r="O4062">
        <v>99</v>
      </c>
      <c r="P4062">
        <v>99</v>
      </c>
      <c r="Q4062">
        <v>36</v>
      </c>
      <c r="R4062">
        <v>2903</v>
      </c>
      <c r="S4062">
        <v>2899</v>
      </c>
      <c r="T4062">
        <v>4.9621081639683089</v>
      </c>
      <c r="U4062">
        <v>60.257675060365649</v>
      </c>
      <c r="V4062">
        <v>90.093868061501382</v>
      </c>
      <c r="W4062">
        <v>83.116177992411181</v>
      </c>
      <c r="X4062">
        <v>3.6858422321736146</v>
      </c>
      <c r="Y4062">
        <v>7.3716844643472292</v>
      </c>
      <c r="Z4062">
        <v>90.802617981398555</v>
      </c>
      <c r="AA4062">
        <v>9.3478984261285785</v>
      </c>
      <c r="AB4062">
        <v>2.6934000518347077</v>
      </c>
      <c r="AC4062">
        <v>-36.681330894544885</v>
      </c>
      <c r="AD4062">
        <v>8.7360818537466116</v>
      </c>
      <c r="AE4062">
        <v>8.8157813571427948</v>
      </c>
      <c r="AF4062">
        <v>42</v>
      </c>
      <c r="AG4062">
        <v>0</v>
      </c>
      <c r="AH4062">
        <v>0</v>
      </c>
      <c r="AI4062">
        <v>15</v>
      </c>
      <c r="AJ4062">
        <v>146</v>
      </c>
      <c r="AK4062">
        <v>68</v>
      </c>
      <c r="AL4062">
        <v>58</v>
      </c>
      <c r="AM4062">
        <v>0</v>
      </c>
      <c r="AN4062">
        <v>42</v>
      </c>
      <c r="AO4062">
        <v>10</v>
      </c>
      <c r="AP4062">
        <v>20</v>
      </c>
    </row>
    <row r="4063" spans="1:42">
      <c r="A4063">
        <v>16</v>
      </c>
      <c r="B4063">
        <v>50</v>
      </c>
      <c r="C4063">
        <v>2023</v>
      </c>
      <c r="D4063">
        <v>2</v>
      </c>
      <c r="E4063">
        <v>99</v>
      </c>
      <c r="F4063">
        <v>99</v>
      </c>
      <c r="G4063">
        <v>99</v>
      </c>
      <c r="H4063">
        <v>99</v>
      </c>
      <c r="I4063">
        <v>99</v>
      </c>
      <c r="J4063">
        <v>116</v>
      </c>
      <c r="K4063">
        <v>999</v>
      </c>
      <c r="M4063">
        <v>99</v>
      </c>
      <c r="N4063">
        <v>99</v>
      </c>
      <c r="O4063">
        <v>99</v>
      </c>
      <c r="P4063">
        <v>99</v>
      </c>
      <c r="Q4063">
        <v>27</v>
      </c>
      <c r="R4063">
        <v>2673</v>
      </c>
      <c r="S4063">
        <v>2673</v>
      </c>
      <c r="T4063">
        <v>4.2035166479610915</v>
      </c>
      <c r="U4063">
        <v>60.513280957725399</v>
      </c>
      <c r="V4063">
        <v>90.566108093494705</v>
      </c>
      <c r="W4063">
        <v>83.592517770295501</v>
      </c>
      <c r="X4063">
        <v>4.6015712682379348</v>
      </c>
      <c r="Y4063">
        <v>9.2031425364758697</v>
      </c>
      <c r="Z4063">
        <v>87.13056490834272</v>
      </c>
      <c r="AA4063">
        <v>8.9288698993091273</v>
      </c>
      <c r="AB4063">
        <v>2.6317707311702367</v>
      </c>
      <c r="AC4063">
        <v>-23.024907547999192</v>
      </c>
      <c r="AD4063">
        <v>8.0439362022269059</v>
      </c>
      <c r="AE4063">
        <v>8.1751060602812107</v>
      </c>
      <c r="AF4063">
        <v>59</v>
      </c>
      <c r="AG4063">
        <v>0</v>
      </c>
      <c r="AH4063">
        <v>0</v>
      </c>
      <c r="AI4063">
        <v>19</v>
      </c>
      <c r="AJ4063">
        <v>79</v>
      </c>
      <c r="AK4063">
        <v>23</v>
      </c>
      <c r="AL4063">
        <v>77</v>
      </c>
      <c r="AM4063">
        <v>0</v>
      </c>
      <c r="AN4063">
        <v>42</v>
      </c>
      <c r="AO4063">
        <v>7</v>
      </c>
      <c r="AP4063">
        <v>16</v>
      </c>
    </row>
    <row r="4064" spans="1:42">
      <c r="A4064">
        <v>16</v>
      </c>
      <c r="B4064">
        <v>51</v>
      </c>
      <c r="C4064">
        <v>2023</v>
      </c>
      <c r="D4064">
        <v>3</v>
      </c>
      <c r="E4064">
        <v>99</v>
      </c>
      <c r="F4064">
        <v>99</v>
      </c>
      <c r="G4064">
        <v>99</v>
      </c>
      <c r="H4064">
        <v>99</v>
      </c>
      <c r="I4064">
        <v>99</v>
      </c>
      <c r="J4064">
        <v>116</v>
      </c>
      <c r="K4064">
        <v>999</v>
      </c>
      <c r="M4064">
        <v>99</v>
      </c>
      <c r="N4064">
        <v>99</v>
      </c>
      <c r="O4064">
        <v>99</v>
      </c>
      <c r="P4064">
        <v>99</v>
      </c>
      <c r="Q4064">
        <v>34</v>
      </c>
      <c r="R4064">
        <v>3280</v>
      </c>
      <c r="S4064">
        <v>3269</v>
      </c>
      <c r="T4064">
        <v>4.5768292682926841</v>
      </c>
      <c r="U4064">
        <v>60.45763230345672</v>
      </c>
      <c r="V4064">
        <v>88.240628087417747</v>
      </c>
      <c r="W4064">
        <v>81.347048026919509</v>
      </c>
      <c r="X4064">
        <v>10.548780487804878</v>
      </c>
      <c r="Y4064">
        <v>21.097560975609756</v>
      </c>
      <c r="Z4064">
        <v>86.158536585365823</v>
      </c>
      <c r="AA4064">
        <v>11.071127475147314</v>
      </c>
      <c r="AB4064">
        <v>2.7223614347830072</v>
      </c>
      <c r="AC4064">
        <v>-42.254857061970277</v>
      </c>
      <c r="AD4064">
        <v>9.8705988564550111</v>
      </c>
      <c r="AE4064">
        <v>9.7293482556662791</v>
      </c>
      <c r="AF4064">
        <v>58</v>
      </c>
      <c r="AG4064">
        <v>0</v>
      </c>
      <c r="AH4064">
        <v>0</v>
      </c>
      <c r="AI4064">
        <v>20</v>
      </c>
      <c r="AJ4064">
        <v>239</v>
      </c>
      <c r="AK4064">
        <v>77</v>
      </c>
      <c r="AL4064">
        <v>69</v>
      </c>
      <c r="AM4064">
        <v>0</v>
      </c>
      <c r="AN4064">
        <v>86</v>
      </c>
      <c r="AO4064">
        <v>6</v>
      </c>
      <c r="AP4064">
        <v>17</v>
      </c>
    </row>
    <row r="4065" spans="1:42">
      <c r="A4065">
        <v>16</v>
      </c>
      <c r="B4065">
        <v>52</v>
      </c>
      <c r="C4065">
        <v>2023</v>
      </c>
      <c r="D4065">
        <v>4</v>
      </c>
      <c r="E4065">
        <v>99</v>
      </c>
      <c r="F4065">
        <v>99</v>
      </c>
      <c r="G4065">
        <v>99</v>
      </c>
      <c r="H4065">
        <v>99</v>
      </c>
      <c r="I4065">
        <v>99</v>
      </c>
      <c r="J4065">
        <v>116</v>
      </c>
      <c r="K4065">
        <v>999</v>
      </c>
      <c r="M4065">
        <v>99</v>
      </c>
      <c r="N4065">
        <v>99</v>
      </c>
      <c r="O4065">
        <v>99</v>
      </c>
      <c r="P4065">
        <v>99</v>
      </c>
      <c r="Q4065">
        <v>34</v>
      </c>
      <c r="R4065">
        <v>3346</v>
      </c>
      <c r="S4065">
        <v>3345</v>
      </c>
      <c r="T4065">
        <v>4.5397489539748941</v>
      </c>
      <c r="U4065">
        <v>60.40239162929749</v>
      </c>
      <c r="V4065">
        <v>91.252382641254002</v>
      </c>
      <c r="W4065">
        <v>84.214439461883373</v>
      </c>
      <c r="X4065">
        <v>0.59772863120143471</v>
      </c>
      <c r="Y4065">
        <v>1.1954572624028696</v>
      </c>
      <c r="Z4065">
        <v>92.558278541542109</v>
      </c>
      <c r="AA4065">
        <v>8.5158291470061318</v>
      </c>
      <c r="AB4065">
        <v>2.5519640355135582</v>
      </c>
      <c r="AC4065">
        <v>-35.274977192998776</v>
      </c>
      <c r="AD4065">
        <v>10.06921456515197</v>
      </c>
      <c r="AE4065">
        <v>10.306464582411492</v>
      </c>
      <c r="AF4065">
        <v>58</v>
      </c>
      <c r="AG4065">
        <v>0</v>
      </c>
      <c r="AH4065">
        <v>0</v>
      </c>
      <c r="AI4065">
        <v>19</v>
      </c>
      <c r="AJ4065">
        <v>158</v>
      </c>
      <c r="AK4065">
        <v>66</v>
      </c>
      <c r="AL4065">
        <v>174</v>
      </c>
      <c r="AM4065">
        <v>0</v>
      </c>
      <c r="AN4065">
        <v>61</v>
      </c>
      <c r="AO4065">
        <v>16</v>
      </c>
      <c r="AP4065">
        <v>18</v>
      </c>
    </row>
    <row r="4066" spans="1:42">
      <c r="A4066">
        <v>16</v>
      </c>
      <c r="B4066">
        <v>53</v>
      </c>
      <c r="C4066">
        <v>2023</v>
      </c>
      <c r="D4066">
        <v>5</v>
      </c>
      <c r="E4066">
        <v>99</v>
      </c>
      <c r="F4066">
        <v>99</v>
      </c>
      <c r="G4066">
        <v>99</v>
      </c>
      <c r="H4066">
        <v>99</v>
      </c>
      <c r="I4066">
        <v>99</v>
      </c>
      <c r="J4066">
        <v>116</v>
      </c>
      <c r="K4066">
        <v>999</v>
      </c>
      <c r="M4066">
        <v>99</v>
      </c>
      <c r="N4066">
        <v>99</v>
      </c>
      <c r="O4066">
        <v>99</v>
      </c>
      <c r="P4066">
        <v>99</v>
      </c>
      <c r="Q4066">
        <v>40</v>
      </c>
      <c r="R4066">
        <v>3871</v>
      </c>
      <c r="S4066">
        <v>3859</v>
      </c>
      <c r="T4066">
        <v>4.1348488762593654</v>
      </c>
      <c r="U4066">
        <v>60.541331951282714</v>
      </c>
      <c r="V4066">
        <v>90.08009024506029</v>
      </c>
      <c r="W4066">
        <v>83.05851256802282</v>
      </c>
      <c r="X4066">
        <v>7.2849392921725631</v>
      </c>
      <c r="Y4066">
        <v>14.569878584345126</v>
      </c>
      <c r="Z4066">
        <v>91.785068457762819</v>
      </c>
      <c r="AA4066">
        <v>9.1722231830266221</v>
      </c>
      <c r="AB4066">
        <v>2.4431423799525618</v>
      </c>
      <c r="AC4066">
        <v>-31.936917642506295</v>
      </c>
      <c r="AD4066">
        <v>11.649112247968702</v>
      </c>
      <c r="AE4066">
        <v>11.726973904454756</v>
      </c>
      <c r="AF4066">
        <v>42</v>
      </c>
      <c r="AG4066">
        <v>0</v>
      </c>
      <c r="AH4066">
        <v>0</v>
      </c>
      <c r="AI4066">
        <v>7</v>
      </c>
      <c r="AJ4066">
        <v>157</v>
      </c>
      <c r="AK4066">
        <v>42</v>
      </c>
      <c r="AL4066">
        <v>56</v>
      </c>
      <c r="AM4066">
        <v>0</v>
      </c>
      <c r="AN4066">
        <v>67</v>
      </c>
      <c r="AO4066">
        <v>4</v>
      </c>
      <c r="AP4066">
        <v>23</v>
      </c>
    </row>
    <row r="4067" spans="1:42">
      <c r="A4067">
        <v>16</v>
      </c>
      <c r="B4067">
        <v>54</v>
      </c>
      <c r="C4067">
        <v>2023</v>
      </c>
      <c r="D4067">
        <v>6</v>
      </c>
      <c r="E4067">
        <v>99</v>
      </c>
      <c r="F4067">
        <v>99</v>
      </c>
      <c r="G4067">
        <v>99</v>
      </c>
      <c r="H4067">
        <v>99</v>
      </c>
      <c r="I4067">
        <v>99</v>
      </c>
      <c r="J4067">
        <v>116</v>
      </c>
      <c r="K4067">
        <v>999</v>
      </c>
      <c r="M4067">
        <v>99</v>
      </c>
      <c r="N4067">
        <v>99</v>
      </c>
      <c r="O4067">
        <v>99</v>
      </c>
      <c r="P4067">
        <v>99</v>
      </c>
      <c r="Q4067">
        <v>36</v>
      </c>
      <c r="R4067">
        <v>3431</v>
      </c>
      <c r="S4067">
        <v>3423</v>
      </c>
      <c r="T4067">
        <v>5.2935004371903238</v>
      </c>
      <c r="U4067">
        <v>60.077417470055515</v>
      </c>
      <c r="V4067">
        <v>91.750313110375231</v>
      </c>
      <c r="W4067">
        <v>84.602833771545477</v>
      </c>
      <c r="X4067">
        <v>6.8201690469250957</v>
      </c>
      <c r="Y4067">
        <v>13.64033809385019</v>
      </c>
      <c r="Z4067">
        <v>92.771786651122113</v>
      </c>
      <c r="AA4067">
        <v>10.245009366448045</v>
      </c>
      <c r="AB4067">
        <v>2.7398917546997033</v>
      </c>
      <c r="AC4067">
        <v>-46.61409495213524</v>
      </c>
      <c r="AD4067">
        <v>10.3250075233223</v>
      </c>
      <c r="AE4067">
        <v>10.59543617910342</v>
      </c>
      <c r="AF4067">
        <v>46</v>
      </c>
      <c r="AG4067">
        <v>1</v>
      </c>
      <c r="AH4067">
        <v>0</v>
      </c>
      <c r="AI4067">
        <v>22</v>
      </c>
      <c r="AJ4067">
        <v>95</v>
      </c>
      <c r="AK4067">
        <v>45</v>
      </c>
      <c r="AL4067">
        <v>281</v>
      </c>
      <c r="AM4067">
        <v>0</v>
      </c>
      <c r="AN4067">
        <v>108</v>
      </c>
      <c r="AO4067">
        <v>28</v>
      </c>
      <c r="AP4067">
        <v>18</v>
      </c>
    </row>
    <row r="4068" spans="1:42">
      <c r="A4068">
        <v>16</v>
      </c>
      <c r="B4068">
        <v>55</v>
      </c>
      <c r="C4068">
        <v>2023</v>
      </c>
      <c r="D4068">
        <v>7</v>
      </c>
      <c r="E4068">
        <v>99</v>
      </c>
      <c r="F4068">
        <v>99</v>
      </c>
      <c r="G4068">
        <v>99</v>
      </c>
      <c r="H4068">
        <v>99</v>
      </c>
      <c r="I4068">
        <v>99</v>
      </c>
      <c r="J4068">
        <v>116</v>
      </c>
      <c r="K4068">
        <v>999</v>
      </c>
      <c r="M4068">
        <v>99</v>
      </c>
      <c r="N4068">
        <v>99</v>
      </c>
      <c r="O4068">
        <v>99</v>
      </c>
      <c r="P4068">
        <v>99</v>
      </c>
      <c r="Q4068">
        <v>5</v>
      </c>
      <c r="R4068">
        <v>260</v>
      </c>
      <c r="S4068">
        <v>257</v>
      </c>
      <c r="T4068">
        <v>3.4961538461538444</v>
      </c>
      <c r="U4068">
        <v>60.852140077821005</v>
      </c>
      <c r="V4068">
        <v>85.655808541762369</v>
      </c>
      <c r="W4068">
        <v>78.760311284046637</v>
      </c>
      <c r="X4068">
        <v>1.9230769230769225</v>
      </c>
      <c r="Y4068">
        <v>3.8461538461538449</v>
      </c>
      <c r="Z4068">
        <v>75</v>
      </c>
      <c r="AA4068">
        <v>8.3702305485681432</v>
      </c>
      <c r="AB4068">
        <v>2.3641134458920474</v>
      </c>
      <c r="AC4068">
        <v>-13.701697595247628</v>
      </c>
      <c r="AD4068">
        <v>0.78242551910923852</v>
      </c>
      <c r="AE4068">
        <v>0.74057249465445307</v>
      </c>
      <c r="AF4068">
        <v>2</v>
      </c>
      <c r="AG4068">
        <v>0</v>
      </c>
      <c r="AH4068">
        <v>0</v>
      </c>
      <c r="AI4068">
        <v>0</v>
      </c>
      <c r="AJ4068">
        <v>18</v>
      </c>
      <c r="AK4068">
        <v>3</v>
      </c>
      <c r="AL4068">
        <v>7</v>
      </c>
      <c r="AM4068">
        <v>0</v>
      </c>
      <c r="AN4068">
        <v>3</v>
      </c>
      <c r="AO4068">
        <v>0</v>
      </c>
      <c r="AP4068">
        <v>2</v>
      </c>
    </row>
    <row r="4069" spans="1:42">
      <c r="A4069">
        <v>16</v>
      </c>
      <c r="B4069">
        <v>56</v>
      </c>
      <c r="C4069">
        <v>2023</v>
      </c>
      <c r="D4069">
        <v>8</v>
      </c>
      <c r="E4069">
        <v>99</v>
      </c>
      <c r="F4069">
        <v>99</v>
      </c>
      <c r="G4069">
        <v>99</v>
      </c>
      <c r="H4069">
        <v>99</v>
      </c>
      <c r="I4069">
        <v>99</v>
      </c>
      <c r="J4069">
        <v>116</v>
      </c>
      <c r="K4069">
        <v>999</v>
      </c>
      <c r="M4069">
        <v>99</v>
      </c>
      <c r="N4069">
        <v>99</v>
      </c>
      <c r="O4069">
        <v>99</v>
      </c>
      <c r="P4069">
        <v>99</v>
      </c>
      <c r="Q4069">
        <v>25</v>
      </c>
      <c r="R4069">
        <v>1922</v>
      </c>
      <c r="S4069">
        <v>1919</v>
      </c>
      <c r="T4069">
        <v>4.0613943808532786</v>
      </c>
      <c r="U4069">
        <v>60.501302761855122</v>
      </c>
      <c r="V4069">
        <v>90.270189703580058</v>
      </c>
      <c r="W4069">
        <v>83.278999478895301</v>
      </c>
      <c r="X4069">
        <v>6.0874089490114445</v>
      </c>
      <c r="Y4069">
        <v>12.174817898022891</v>
      </c>
      <c r="Z4069">
        <v>94.328824141519235</v>
      </c>
      <c r="AA4069">
        <v>8.6118967024967201</v>
      </c>
      <c r="AB4069">
        <v>2.3654789677340542</v>
      </c>
      <c r="AC4069">
        <v>-23.218032495740314</v>
      </c>
      <c r="AD4069">
        <v>5.783930183569062</v>
      </c>
      <c r="AE4069">
        <v>5.8470593805129774</v>
      </c>
      <c r="AF4069">
        <v>27</v>
      </c>
      <c r="AG4069">
        <v>0</v>
      </c>
      <c r="AH4069">
        <v>0</v>
      </c>
      <c r="AI4069">
        <v>11</v>
      </c>
      <c r="AJ4069">
        <v>67</v>
      </c>
      <c r="AK4069">
        <v>14</v>
      </c>
      <c r="AL4069">
        <v>252</v>
      </c>
      <c r="AM4069">
        <v>0</v>
      </c>
      <c r="AN4069">
        <v>22</v>
      </c>
      <c r="AO4069">
        <v>8</v>
      </c>
      <c r="AP4069">
        <v>16</v>
      </c>
    </row>
    <row r="4070" spans="1:42">
      <c r="A4070">
        <v>16</v>
      </c>
      <c r="B4070">
        <v>57</v>
      </c>
      <c r="C4070">
        <v>2023</v>
      </c>
      <c r="D4070">
        <v>9</v>
      </c>
      <c r="E4070">
        <v>99</v>
      </c>
      <c r="F4070">
        <v>99</v>
      </c>
      <c r="G4070">
        <v>99</v>
      </c>
      <c r="H4070">
        <v>99</v>
      </c>
      <c r="I4070">
        <v>99</v>
      </c>
      <c r="J4070">
        <v>116</v>
      </c>
      <c r="K4070">
        <v>999</v>
      </c>
      <c r="M4070">
        <v>99</v>
      </c>
      <c r="N4070">
        <v>99</v>
      </c>
      <c r="O4070">
        <v>99</v>
      </c>
      <c r="P4070">
        <v>99</v>
      </c>
      <c r="Q4070">
        <v>40</v>
      </c>
      <c r="R4070">
        <v>3270</v>
      </c>
      <c r="S4070">
        <v>3257</v>
      </c>
      <c r="T4070">
        <v>4.3715596330275241</v>
      </c>
      <c r="U4070">
        <v>60.45901136014735</v>
      </c>
      <c r="V4070">
        <v>88.562379686588898</v>
      </c>
      <c r="W4070">
        <v>81.618084126496797</v>
      </c>
      <c r="X4070">
        <v>5.5963302752293558</v>
      </c>
      <c r="Y4070">
        <v>11.192660550458712</v>
      </c>
      <c r="Z4070">
        <v>91.559633027522949</v>
      </c>
      <c r="AA4070">
        <v>10.374724322736752</v>
      </c>
      <c r="AB4070">
        <v>2.6064548730791901</v>
      </c>
      <c r="AC4070">
        <v>-39.477247417456887</v>
      </c>
      <c r="AD4070">
        <v>9.8405055672585</v>
      </c>
      <c r="AE4070">
        <v>9.7259310280535356</v>
      </c>
      <c r="AF4070">
        <v>53</v>
      </c>
      <c r="AG4070">
        <v>0</v>
      </c>
      <c r="AH4070">
        <v>0</v>
      </c>
      <c r="AI4070">
        <v>21</v>
      </c>
      <c r="AJ4070">
        <v>135</v>
      </c>
      <c r="AK4070">
        <v>55</v>
      </c>
      <c r="AL4070">
        <v>346</v>
      </c>
      <c r="AM4070">
        <v>0</v>
      </c>
      <c r="AN4070">
        <v>66</v>
      </c>
      <c r="AO4070">
        <v>13</v>
      </c>
      <c r="AP4070">
        <v>20</v>
      </c>
    </row>
    <row r="4071" spans="1:42">
      <c r="A4071">
        <v>16</v>
      </c>
      <c r="B4071">
        <v>58</v>
      </c>
      <c r="C4071">
        <v>2023</v>
      </c>
      <c r="D4071">
        <v>10</v>
      </c>
      <c r="E4071">
        <v>99</v>
      </c>
      <c r="F4071">
        <v>99</v>
      </c>
      <c r="G4071">
        <v>99</v>
      </c>
      <c r="H4071">
        <v>99</v>
      </c>
      <c r="I4071">
        <v>99</v>
      </c>
      <c r="J4071">
        <v>116</v>
      </c>
      <c r="K4071">
        <v>999</v>
      </c>
      <c r="M4071">
        <v>99</v>
      </c>
      <c r="N4071">
        <v>99</v>
      </c>
      <c r="O4071">
        <v>99</v>
      </c>
      <c r="P4071">
        <v>99</v>
      </c>
      <c r="Q4071">
        <v>51</v>
      </c>
      <c r="R4071">
        <v>2804</v>
      </c>
      <c r="S4071">
        <v>2795</v>
      </c>
      <c r="T4071">
        <v>4.0146219686162627</v>
      </c>
      <c r="U4071">
        <v>60.511985688729879</v>
      </c>
      <c r="V4071">
        <v>87.687694904807813</v>
      </c>
      <c r="W4071">
        <v>80.817638640429195</v>
      </c>
      <c r="X4071">
        <v>9.4507845934379446</v>
      </c>
      <c r="Y4071">
        <v>18.901569186875889</v>
      </c>
      <c r="Z4071">
        <v>89.764621968616254</v>
      </c>
      <c r="AA4071">
        <v>9.4670920557000766</v>
      </c>
      <c r="AB4071">
        <v>2.4817291911026702</v>
      </c>
      <c r="AC4071">
        <v>-31.995018421758072</v>
      </c>
      <c r="AD4071">
        <v>8.4381582907011747</v>
      </c>
      <c r="AE4071">
        <v>8.2644698551863698</v>
      </c>
      <c r="AF4071">
        <v>23</v>
      </c>
      <c r="AG4071">
        <v>0</v>
      </c>
      <c r="AH4071">
        <v>0</v>
      </c>
      <c r="AI4071">
        <v>15</v>
      </c>
      <c r="AJ4071">
        <v>116</v>
      </c>
      <c r="AK4071">
        <v>11</v>
      </c>
      <c r="AL4071">
        <v>163</v>
      </c>
      <c r="AM4071">
        <v>0</v>
      </c>
      <c r="AN4071">
        <v>32</v>
      </c>
      <c r="AO4071">
        <v>2</v>
      </c>
      <c r="AP4071">
        <v>26</v>
      </c>
    </row>
    <row r="4072" spans="1:42">
      <c r="A4072">
        <v>16</v>
      </c>
      <c r="B4072">
        <v>59</v>
      </c>
      <c r="C4072">
        <v>2023</v>
      </c>
      <c r="D4072">
        <v>11</v>
      </c>
      <c r="E4072">
        <v>99</v>
      </c>
      <c r="F4072">
        <v>99</v>
      </c>
      <c r="G4072">
        <v>99</v>
      </c>
      <c r="H4072">
        <v>99</v>
      </c>
      <c r="I4072">
        <v>99</v>
      </c>
      <c r="J4072">
        <v>116</v>
      </c>
      <c r="K4072">
        <v>999</v>
      </c>
      <c r="M4072">
        <v>99</v>
      </c>
      <c r="N4072">
        <v>99</v>
      </c>
      <c r="O4072">
        <v>99</v>
      </c>
      <c r="P4072">
        <v>99</v>
      </c>
      <c r="Q4072">
        <v>29</v>
      </c>
      <c r="R4072">
        <v>2561</v>
      </c>
      <c r="S4072">
        <v>2561</v>
      </c>
      <c r="T4072">
        <v>4.0589613432253024</v>
      </c>
      <c r="U4072">
        <v>60.645841468176499</v>
      </c>
      <c r="V4072">
        <v>90.48313247762195</v>
      </c>
      <c r="W4072">
        <v>83.515931276844995</v>
      </c>
      <c r="X4072">
        <v>6.8723155017571242</v>
      </c>
      <c r="Y4072">
        <v>13.744631003514248</v>
      </c>
      <c r="Z4072">
        <v>97.422881686841109</v>
      </c>
      <c r="AA4072">
        <v>9.8939130689357881</v>
      </c>
      <c r="AB4072">
        <v>2.4062084714296641</v>
      </c>
      <c r="AC4072">
        <v>-29.78837284565326</v>
      </c>
      <c r="AD4072">
        <v>7.7068913632260001</v>
      </c>
      <c r="AE4072">
        <v>7.8253890352654256</v>
      </c>
      <c r="AF4072">
        <v>45</v>
      </c>
      <c r="AG4072">
        <v>0</v>
      </c>
      <c r="AH4072">
        <v>0</v>
      </c>
      <c r="AI4072">
        <v>24</v>
      </c>
      <c r="AJ4072">
        <v>94</v>
      </c>
      <c r="AK4072">
        <v>25</v>
      </c>
      <c r="AL4072">
        <v>133</v>
      </c>
      <c r="AM4072">
        <v>0</v>
      </c>
      <c r="AN4072">
        <v>53</v>
      </c>
      <c r="AO4072">
        <v>16</v>
      </c>
      <c r="AP4072">
        <v>13</v>
      </c>
    </row>
    <row r="4073" spans="1:42">
      <c r="A4073">
        <v>16</v>
      </c>
      <c r="B4073">
        <v>60</v>
      </c>
      <c r="C4073">
        <v>2023</v>
      </c>
      <c r="D4073">
        <v>12</v>
      </c>
      <c r="E4073">
        <v>99</v>
      </c>
      <c r="F4073">
        <v>99</v>
      </c>
      <c r="G4073">
        <v>99</v>
      </c>
      <c r="H4073">
        <v>99</v>
      </c>
      <c r="I4073">
        <v>99</v>
      </c>
      <c r="J4073">
        <v>116</v>
      </c>
      <c r="K4073">
        <v>999</v>
      </c>
      <c r="M4073">
        <v>99</v>
      </c>
      <c r="N4073">
        <v>99</v>
      </c>
      <c r="O4073">
        <v>99</v>
      </c>
      <c r="P4073">
        <v>99</v>
      </c>
      <c r="Q4073">
        <v>29</v>
      </c>
      <c r="R4073">
        <v>2909</v>
      </c>
      <c r="S4073">
        <v>2904</v>
      </c>
      <c r="T4073">
        <v>2.9841870058439319</v>
      </c>
      <c r="U4073">
        <v>61.089876033057855</v>
      </c>
      <c r="V4073">
        <v>84.161346549310778</v>
      </c>
      <c r="W4073">
        <v>77.624173553719061</v>
      </c>
      <c r="X4073">
        <v>2.7157098659333094</v>
      </c>
      <c r="Y4073">
        <v>5.4314197318666189</v>
      </c>
      <c r="Z4073">
        <v>81.265039532485375</v>
      </c>
      <c r="AA4073">
        <v>9.1834937530644094</v>
      </c>
      <c r="AB4073">
        <v>2.2310992450767535</v>
      </c>
      <c r="AC4073">
        <v>-27.018100480947297</v>
      </c>
      <c r="AD4073">
        <v>8.7541378272645183</v>
      </c>
      <c r="AE4073">
        <v>8.2474678672672752</v>
      </c>
      <c r="AF4073">
        <v>43</v>
      </c>
      <c r="AG4073">
        <v>0</v>
      </c>
      <c r="AH4073">
        <v>0</v>
      </c>
      <c r="AI4073">
        <v>30</v>
      </c>
      <c r="AJ4073">
        <v>163</v>
      </c>
      <c r="AK4073">
        <v>27</v>
      </c>
      <c r="AL4073">
        <v>179</v>
      </c>
      <c r="AM4073">
        <v>0</v>
      </c>
      <c r="AN4073">
        <v>41</v>
      </c>
      <c r="AO4073">
        <v>14</v>
      </c>
      <c r="AP4073">
        <v>14</v>
      </c>
    </row>
    <row r="4074" spans="1:42">
      <c r="A4074">
        <v>16</v>
      </c>
      <c r="B4074">
        <v>61</v>
      </c>
      <c r="C4074">
        <v>2023</v>
      </c>
      <c r="D4074">
        <v>1</v>
      </c>
      <c r="E4074">
        <v>99</v>
      </c>
      <c r="F4074">
        <v>99</v>
      </c>
      <c r="G4074">
        <v>99</v>
      </c>
      <c r="H4074">
        <v>99</v>
      </c>
      <c r="I4074">
        <v>99</v>
      </c>
      <c r="J4074">
        <v>117</v>
      </c>
      <c r="K4074">
        <v>999</v>
      </c>
      <c r="M4074">
        <v>99</v>
      </c>
      <c r="N4074">
        <v>99</v>
      </c>
      <c r="O4074">
        <v>99</v>
      </c>
      <c r="P4074">
        <v>99</v>
      </c>
      <c r="Q4074">
        <v>104</v>
      </c>
      <c r="R4074">
        <v>11864</v>
      </c>
      <c r="S4074">
        <v>11584</v>
      </c>
      <c r="T4074">
        <v>3.2792481456507079</v>
      </c>
      <c r="U4074">
        <v>60.97479281767955</v>
      </c>
      <c r="V4074">
        <v>93.693397101692128</v>
      </c>
      <c r="W4074">
        <v>85.972815953038619</v>
      </c>
      <c r="X4074">
        <v>1.2643290627107218</v>
      </c>
      <c r="Y4074">
        <v>2.5286581254214435</v>
      </c>
      <c r="Z4074">
        <v>17.043155765340526</v>
      </c>
      <c r="AA4074">
        <v>9.068080296349347</v>
      </c>
      <c r="AB4074">
        <v>2.3907524905116704</v>
      </c>
      <c r="AC4074">
        <v>-35.177445391554322</v>
      </c>
      <c r="AD4074">
        <v>10.610573010293976</v>
      </c>
      <c r="AE4074">
        <v>10.7138150978942</v>
      </c>
      <c r="AF4074">
        <v>144</v>
      </c>
      <c r="AG4074">
        <v>2</v>
      </c>
      <c r="AH4074">
        <v>1</v>
      </c>
      <c r="AI4074">
        <v>40</v>
      </c>
      <c r="AJ4074">
        <v>637</v>
      </c>
      <c r="AK4074">
        <v>360</v>
      </c>
      <c r="AL4074">
        <v>1297</v>
      </c>
      <c r="AM4074">
        <v>1</v>
      </c>
      <c r="AN4074">
        <v>206</v>
      </c>
      <c r="AO4074">
        <v>78</v>
      </c>
      <c r="AP4074">
        <v>55</v>
      </c>
    </row>
    <row r="4075" spans="1:42">
      <c r="A4075">
        <v>16</v>
      </c>
      <c r="B4075">
        <v>62</v>
      </c>
      <c r="C4075">
        <v>2023</v>
      </c>
      <c r="D4075">
        <v>2</v>
      </c>
      <c r="E4075">
        <v>99</v>
      </c>
      <c r="F4075">
        <v>99</v>
      </c>
      <c r="G4075">
        <v>99</v>
      </c>
      <c r="H4075">
        <v>99</v>
      </c>
      <c r="I4075">
        <v>99</v>
      </c>
      <c r="J4075">
        <v>117</v>
      </c>
      <c r="K4075">
        <v>999</v>
      </c>
      <c r="M4075">
        <v>99</v>
      </c>
      <c r="N4075">
        <v>99</v>
      </c>
      <c r="O4075">
        <v>99</v>
      </c>
      <c r="P4075">
        <v>99</v>
      </c>
      <c r="Q4075">
        <v>98</v>
      </c>
      <c r="R4075">
        <v>8911</v>
      </c>
      <c r="S4075">
        <v>8848</v>
      </c>
      <c r="T4075">
        <v>3.4673998428908086</v>
      </c>
      <c r="U4075">
        <v>60.946654611211557</v>
      </c>
      <c r="V4075">
        <v>91.136411947831363</v>
      </c>
      <c r="W4075">
        <v>83.922016274864404</v>
      </c>
      <c r="X4075">
        <v>1.3242060374817639</v>
      </c>
      <c r="Y4075">
        <v>2.6484120749635278</v>
      </c>
      <c r="Z4075">
        <v>16.97901470093143</v>
      </c>
      <c r="AA4075">
        <v>9.5364895440800783</v>
      </c>
      <c r="AB4075">
        <v>2.4101114269824784</v>
      </c>
      <c r="AC4075">
        <v>-30.989598744224075</v>
      </c>
      <c r="AD4075">
        <v>7.9695563127722178</v>
      </c>
      <c r="AE4075">
        <v>7.9881363574452351</v>
      </c>
      <c r="AF4075">
        <v>153</v>
      </c>
      <c r="AG4075">
        <v>0</v>
      </c>
      <c r="AH4075">
        <v>0</v>
      </c>
      <c r="AI4075">
        <v>22</v>
      </c>
      <c r="AJ4075">
        <v>381</v>
      </c>
      <c r="AK4075">
        <v>174</v>
      </c>
      <c r="AL4075">
        <v>962</v>
      </c>
      <c r="AM4075">
        <v>0</v>
      </c>
      <c r="AN4075">
        <v>152</v>
      </c>
      <c r="AO4075">
        <v>73</v>
      </c>
      <c r="AP4075">
        <v>52</v>
      </c>
    </row>
    <row r="4076" spans="1:42">
      <c r="A4076">
        <v>16</v>
      </c>
      <c r="B4076">
        <v>63</v>
      </c>
      <c r="C4076">
        <v>2023</v>
      </c>
      <c r="D4076">
        <v>3</v>
      </c>
      <c r="E4076">
        <v>99</v>
      </c>
      <c r="F4076">
        <v>99</v>
      </c>
      <c r="G4076">
        <v>99</v>
      </c>
      <c r="H4076">
        <v>99</v>
      </c>
      <c r="I4076">
        <v>99</v>
      </c>
      <c r="J4076">
        <v>117</v>
      </c>
      <c r="K4076">
        <v>999</v>
      </c>
      <c r="M4076">
        <v>99</v>
      </c>
      <c r="N4076">
        <v>99</v>
      </c>
      <c r="O4076">
        <v>99</v>
      </c>
      <c r="P4076">
        <v>99</v>
      </c>
      <c r="Q4076">
        <v>95</v>
      </c>
      <c r="R4076">
        <v>8716</v>
      </c>
      <c r="S4076">
        <v>8656</v>
      </c>
      <c r="T4076">
        <v>3.0153740247820102</v>
      </c>
      <c r="U4076">
        <v>61.156076709796686</v>
      </c>
      <c r="V4076">
        <v>91.008660379738785</v>
      </c>
      <c r="W4076">
        <v>83.808190850277313</v>
      </c>
      <c r="X4076">
        <v>0.17209729233593388</v>
      </c>
      <c r="Y4076">
        <v>0.34419458467186775</v>
      </c>
      <c r="Z4076">
        <v>14.720055071133547</v>
      </c>
      <c r="AA4076">
        <v>8.8472643285073929</v>
      </c>
      <c r="AB4076">
        <v>2.4074394757928608</v>
      </c>
      <c r="AC4076">
        <v>-28.060960892619043</v>
      </c>
      <c r="AD4076">
        <v>7.795157986996144</v>
      </c>
      <c r="AE4076">
        <v>7.8041958505372051</v>
      </c>
      <c r="AF4076">
        <v>97</v>
      </c>
      <c r="AG4076">
        <v>0</v>
      </c>
      <c r="AH4076">
        <v>0</v>
      </c>
      <c r="AI4076">
        <v>21</v>
      </c>
      <c r="AJ4076">
        <v>479</v>
      </c>
      <c r="AK4076">
        <v>139</v>
      </c>
      <c r="AL4076">
        <v>858</v>
      </c>
      <c r="AM4076">
        <v>0</v>
      </c>
      <c r="AN4076">
        <v>173</v>
      </c>
      <c r="AO4076">
        <v>46</v>
      </c>
      <c r="AP4076">
        <v>53</v>
      </c>
    </row>
    <row r="4077" spans="1:42">
      <c r="A4077">
        <v>16</v>
      </c>
      <c r="B4077">
        <v>64</v>
      </c>
      <c r="C4077">
        <v>2023</v>
      </c>
      <c r="D4077">
        <v>4</v>
      </c>
      <c r="E4077">
        <v>99</v>
      </c>
      <c r="F4077">
        <v>99</v>
      </c>
      <c r="G4077">
        <v>99</v>
      </c>
      <c r="H4077">
        <v>99</v>
      </c>
      <c r="I4077">
        <v>99</v>
      </c>
      <c r="J4077">
        <v>117</v>
      </c>
      <c r="K4077">
        <v>999</v>
      </c>
      <c r="M4077">
        <v>99</v>
      </c>
      <c r="N4077">
        <v>99</v>
      </c>
      <c r="O4077">
        <v>99</v>
      </c>
      <c r="P4077">
        <v>99</v>
      </c>
      <c r="Q4077">
        <v>76</v>
      </c>
      <c r="R4077">
        <v>7737</v>
      </c>
      <c r="S4077">
        <v>7691</v>
      </c>
      <c r="T4077">
        <v>3.0688897505493089</v>
      </c>
      <c r="U4077">
        <v>61.196983487192817</v>
      </c>
      <c r="V4077">
        <v>92.0324060724124</v>
      </c>
      <c r="W4077">
        <v>84.78036666233271</v>
      </c>
      <c r="X4077">
        <v>0.98229287837663182</v>
      </c>
      <c r="Y4077">
        <v>1.9645857567532636</v>
      </c>
      <c r="Z4077">
        <v>17.603722373012797</v>
      </c>
      <c r="AA4077">
        <v>8.7599086706178486</v>
      </c>
      <c r="AB4077">
        <v>2.4233019640372455</v>
      </c>
      <c r="AC4077">
        <v>-29.059076745356791</v>
      </c>
      <c r="AD4077">
        <v>6.9195889565614017</v>
      </c>
      <c r="AE4077">
        <v>7.0145941397247116</v>
      </c>
      <c r="AF4077">
        <v>69</v>
      </c>
      <c r="AG4077">
        <v>0</v>
      </c>
      <c r="AH4077">
        <v>0</v>
      </c>
      <c r="AI4077">
        <v>15</v>
      </c>
      <c r="AJ4077">
        <v>335</v>
      </c>
      <c r="AK4077">
        <v>120</v>
      </c>
      <c r="AL4077">
        <v>721</v>
      </c>
      <c r="AM4077">
        <v>0</v>
      </c>
      <c r="AN4077">
        <v>88</v>
      </c>
      <c r="AO4077">
        <v>27</v>
      </c>
      <c r="AP4077">
        <v>43</v>
      </c>
    </row>
    <row r="4078" spans="1:42">
      <c r="A4078">
        <v>16</v>
      </c>
      <c r="B4078">
        <v>65</v>
      </c>
      <c r="C4078">
        <v>2023</v>
      </c>
      <c r="D4078">
        <v>5</v>
      </c>
      <c r="E4078">
        <v>99</v>
      </c>
      <c r="F4078">
        <v>99</v>
      </c>
      <c r="G4078">
        <v>99</v>
      </c>
      <c r="H4078">
        <v>99</v>
      </c>
      <c r="I4078">
        <v>99</v>
      </c>
      <c r="J4078">
        <v>117</v>
      </c>
      <c r="K4078">
        <v>999</v>
      </c>
      <c r="M4078">
        <v>99</v>
      </c>
      <c r="N4078">
        <v>99</v>
      </c>
      <c r="O4078">
        <v>99</v>
      </c>
      <c r="P4078">
        <v>99</v>
      </c>
      <c r="Q4078">
        <v>96</v>
      </c>
      <c r="R4078">
        <v>9861</v>
      </c>
      <c r="S4078">
        <v>9817</v>
      </c>
      <c r="T4078">
        <v>3.7862285772234054</v>
      </c>
      <c r="U4078">
        <v>60.842314352653553</v>
      </c>
      <c r="V4078">
        <v>91.28086231558656</v>
      </c>
      <c r="W4078">
        <v>84.12314352653577</v>
      </c>
      <c r="X4078">
        <v>0.35493357671635745</v>
      </c>
      <c r="Y4078">
        <v>0.70986715343271489</v>
      </c>
      <c r="Z4078">
        <v>12.91958219247541</v>
      </c>
      <c r="AA4078">
        <v>9.0118052225797314</v>
      </c>
      <c r="AB4078">
        <v>2.4953435828368642</v>
      </c>
      <c r="AC4078">
        <v>-37.156400247088811</v>
      </c>
      <c r="AD4078">
        <v>8.8191891819377002</v>
      </c>
      <c r="AE4078">
        <v>8.8842082551692361</v>
      </c>
      <c r="AF4078">
        <v>87</v>
      </c>
      <c r="AG4078">
        <v>0</v>
      </c>
      <c r="AH4078">
        <v>0</v>
      </c>
      <c r="AI4078">
        <v>18</v>
      </c>
      <c r="AJ4078">
        <v>570</v>
      </c>
      <c r="AK4078">
        <v>132</v>
      </c>
      <c r="AL4078">
        <v>802</v>
      </c>
      <c r="AM4078">
        <v>0</v>
      </c>
      <c r="AN4078">
        <v>111</v>
      </c>
      <c r="AO4078">
        <v>50</v>
      </c>
      <c r="AP4078">
        <v>53</v>
      </c>
    </row>
    <row r="4079" spans="1:42">
      <c r="A4079">
        <v>16</v>
      </c>
      <c r="B4079">
        <v>66</v>
      </c>
      <c r="C4079">
        <v>2023</v>
      </c>
      <c r="D4079">
        <v>6</v>
      </c>
      <c r="E4079">
        <v>99</v>
      </c>
      <c r="F4079">
        <v>99</v>
      </c>
      <c r="G4079">
        <v>99</v>
      </c>
      <c r="H4079">
        <v>99</v>
      </c>
      <c r="I4079">
        <v>99</v>
      </c>
      <c r="J4079">
        <v>117</v>
      </c>
      <c r="K4079">
        <v>999</v>
      </c>
      <c r="M4079">
        <v>99</v>
      </c>
      <c r="N4079">
        <v>99</v>
      </c>
      <c r="O4079">
        <v>99</v>
      </c>
      <c r="P4079">
        <v>99</v>
      </c>
      <c r="Q4079">
        <v>95</v>
      </c>
      <c r="R4079">
        <v>10136</v>
      </c>
      <c r="S4079">
        <v>10091</v>
      </c>
      <c r="T4079">
        <v>3.5442975532754528</v>
      </c>
      <c r="U4079">
        <v>60.844713110692688</v>
      </c>
      <c r="V4079">
        <v>91.087657033884241</v>
      </c>
      <c r="W4079">
        <v>83.939530274502175</v>
      </c>
      <c r="X4079">
        <v>5.9194948697711129E-2</v>
      </c>
      <c r="Y4079">
        <v>0.11838989739542229</v>
      </c>
      <c r="Z4079">
        <v>10.418310970797158</v>
      </c>
      <c r="AA4079">
        <v>9.1184968376197286</v>
      </c>
      <c r="AB4079">
        <v>2.4176387760493379</v>
      </c>
      <c r="AC4079">
        <v>-31.08268615491593</v>
      </c>
      <c r="AD4079">
        <v>9.0651355388013908</v>
      </c>
      <c r="AE4079">
        <v>9.1122407806763821</v>
      </c>
      <c r="AF4079">
        <v>63</v>
      </c>
      <c r="AG4079">
        <v>0</v>
      </c>
      <c r="AH4079">
        <v>0</v>
      </c>
      <c r="AI4079">
        <v>6</v>
      </c>
      <c r="AJ4079">
        <v>627</v>
      </c>
      <c r="AK4079">
        <v>146</v>
      </c>
      <c r="AL4079">
        <v>1260</v>
      </c>
      <c r="AM4079">
        <v>0</v>
      </c>
      <c r="AN4079">
        <v>145</v>
      </c>
      <c r="AO4079">
        <v>50</v>
      </c>
      <c r="AP4079">
        <v>50</v>
      </c>
    </row>
    <row r="4080" spans="1:42">
      <c r="A4080">
        <v>16</v>
      </c>
      <c r="B4080">
        <v>67</v>
      </c>
      <c r="C4080">
        <v>2023</v>
      </c>
      <c r="D4080">
        <v>7</v>
      </c>
      <c r="E4080">
        <v>99</v>
      </c>
      <c r="F4080">
        <v>99</v>
      </c>
      <c r="G4080">
        <v>99</v>
      </c>
      <c r="H4080">
        <v>99</v>
      </c>
      <c r="I4080">
        <v>99</v>
      </c>
      <c r="J4080">
        <v>117</v>
      </c>
      <c r="K4080">
        <v>999</v>
      </c>
      <c r="M4080">
        <v>99</v>
      </c>
      <c r="N4080">
        <v>99</v>
      </c>
      <c r="O4080">
        <v>99</v>
      </c>
      <c r="P4080">
        <v>99</v>
      </c>
      <c r="Q4080">
        <v>84</v>
      </c>
      <c r="R4080">
        <v>8701</v>
      </c>
      <c r="S4080">
        <v>8679</v>
      </c>
      <c r="T4080">
        <v>3.4054706355591304</v>
      </c>
      <c r="U4080">
        <v>60.971886162000239</v>
      </c>
      <c r="V4080">
        <v>90.429633202620934</v>
      </c>
      <c r="W4080">
        <v>83.387268118446741</v>
      </c>
      <c r="X4080">
        <v>0.10343638662222732</v>
      </c>
      <c r="Y4080">
        <v>0.20687277324445463</v>
      </c>
      <c r="Z4080">
        <v>10.975749913803011</v>
      </c>
      <c r="AA4080">
        <v>8.4690555463224424</v>
      </c>
      <c r="AB4080">
        <v>2.4172713656815281</v>
      </c>
      <c r="AC4080">
        <v>-34.337008219281458</v>
      </c>
      <c r="AD4080">
        <v>7.7817427311672143</v>
      </c>
      <c r="AE4080">
        <v>7.7856321489574718</v>
      </c>
      <c r="AF4080">
        <v>32</v>
      </c>
      <c r="AG4080">
        <v>0</v>
      </c>
      <c r="AH4080">
        <v>0</v>
      </c>
      <c r="AI4080">
        <v>7</v>
      </c>
      <c r="AJ4080">
        <v>677</v>
      </c>
      <c r="AK4080">
        <v>134</v>
      </c>
      <c r="AL4080">
        <v>1702</v>
      </c>
      <c r="AM4080">
        <v>0</v>
      </c>
      <c r="AN4080">
        <v>118</v>
      </c>
      <c r="AO4080">
        <v>17</v>
      </c>
      <c r="AP4080">
        <v>43</v>
      </c>
    </row>
    <row r="4081" spans="1:42">
      <c r="A4081">
        <v>16</v>
      </c>
      <c r="B4081">
        <v>68</v>
      </c>
      <c r="C4081">
        <v>2023</v>
      </c>
      <c r="D4081">
        <v>8</v>
      </c>
      <c r="E4081">
        <v>99</v>
      </c>
      <c r="F4081">
        <v>99</v>
      </c>
      <c r="G4081">
        <v>99</v>
      </c>
      <c r="H4081">
        <v>99</v>
      </c>
      <c r="I4081">
        <v>99</v>
      </c>
      <c r="J4081">
        <v>117</v>
      </c>
      <c r="K4081">
        <v>999</v>
      </c>
      <c r="M4081">
        <v>99</v>
      </c>
      <c r="N4081">
        <v>99</v>
      </c>
      <c r="O4081">
        <v>99</v>
      </c>
      <c r="P4081">
        <v>99</v>
      </c>
      <c r="Q4081">
        <v>86</v>
      </c>
      <c r="R4081">
        <v>8751</v>
      </c>
      <c r="S4081">
        <v>8730</v>
      </c>
      <c r="T4081">
        <v>4.0018283624728612</v>
      </c>
      <c r="U4081">
        <v>60.685452462772048</v>
      </c>
      <c r="V4081">
        <v>91.18228447254198</v>
      </c>
      <c r="W4081">
        <v>84.081351660939546</v>
      </c>
      <c r="X4081">
        <v>0</v>
      </c>
      <c r="Y4081">
        <v>0</v>
      </c>
      <c r="Z4081">
        <v>14.958290481087872</v>
      </c>
      <c r="AA4081">
        <v>8.5522161677720554</v>
      </c>
      <c r="AB4081">
        <v>2.4072783028455671</v>
      </c>
      <c r="AC4081">
        <v>-32.703105951080317</v>
      </c>
      <c r="AD4081">
        <v>7.8264602505969778</v>
      </c>
      <c r="AE4081">
        <v>7.8965679087281471</v>
      </c>
      <c r="AF4081">
        <v>20</v>
      </c>
      <c r="AG4081">
        <v>1</v>
      </c>
      <c r="AH4081">
        <v>0</v>
      </c>
      <c r="AI4081">
        <v>5</v>
      </c>
      <c r="AJ4081">
        <v>452</v>
      </c>
      <c r="AK4081">
        <v>82</v>
      </c>
      <c r="AL4081">
        <v>1411</v>
      </c>
      <c r="AM4081">
        <v>0</v>
      </c>
      <c r="AN4081">
        <v>148</v>
      </c>
      <c r="AO4081">
        <v>16</v>
      </c>
      <c r="AP4081">
        <v>47</v>
      </c>
    </row>
    <row r="4082" spans="1:42">
      <c r="A4082">
        <v>16</v>
      </c>
      <c r="B4082">
        <v>69</v>
      </c>
      <c r="C4082">
        <v>2023</v>
      </c>
      <c r="D4082">
        <v>9</v>
      </c>
      <c r="E4082">
        <v>99</v>
      </c>
      <c r="F4082">
        <v>99</v>
      </c>
      <c r="G4082">
        <v>99</v>
      </c>
      <c r="H4082">
        <v>99</v>
      </c>
      <c r="I4082">
        <v>99</v>
      </c>
      <c r="J4082">
        <v>117</v>
      </c>
      <c r="K4082">
        <v>999</v>
      </c>
      <c r="M4082">
        <v>99</v>
      </c>
      <c r="N4082">
        <v>99</v>
      </c>
      <c r="O4082">
        <v>99</v>
      </c>
      <c r="P4082">
        <v>99</v>
      </c>
      <c r="Q4082">
        <v>98</v>
      </c>
      <c r="R4082">
        <v>10132</v>
      </c>
      <c r="S4082">
        <v>10097</v>
      </c>
      <c r="T4082">
        <v>2.9468022108172129</v>
      </c>
      <c r="U4082">
        <v>61.254134891551949</v>
      </c>
      <c r="V4082">
        <v>90.675346216456518</v>
      </c>
      <c r="W4082">
        <v>83.589838565910625</v>
      </c>
      <c r="X4082">
        <v>1.2731938412949075</v>
      </c>
      <c r="Y4082">
        <v>2.5463876825898151</v>
      </c>
      <c r="Z4082">
        <v>18.683379392025273</v>
      </c>
      <c r="AA4082">
        <v>8.8541549547123495</v>
      </c>
      <c r="AB4082">
        <v>2.3526369147062995</v>
      </c>
      <c r="AC4082">
        <v>-28.638175466567223</v>
      </c>
      <c r="AD4082">
        <v>9.06155813724701</v>
      </c>
      <c r="AE4082">
        <v>9.0796746950121765</v>
      </c>
      <c r="AF4082">
        <v>32</v>
      </c>
      <c r="AG4082">
        <v>0</v>
      </c>
      <c r="AH4082">
        <v>0</v>
      </c>
      <c r="AI4082">
        <v>3</v>
      </c>
      <c r="AJ4082">
        <v>397</v>
      </c>
      <c r="AK4082">
        <v>107</v>
      </c>
      <c r="AL4082">
        <v>1942</v>
      </c>
      <c r="AM4082">
        <v>0</v>
      </c>
      <c r="AN4082">
        <v>175</v>
      </c>
      <c r="AO4082">
        <v>8</v>
      </c>
      <c r="AP4082">
        <v>49</v>
      </c>
    </row>
    <row r="4083" spans="1:42">
      <c r="A4083">
        <v>16</v>
      </c>
      <c r="B4083">
        <v>70</v>
      </c>
      <c r="C4083">
        <v>2023</v>
      </c>
      <c r="D4083">
        <v>10</v>
      </c>
      <c r="E4083">
        <v>99</v>
      </c>
      <c r="F4083">
        <v>99</v>
      </c>
      <c r="G4083">
        <v>99</v>
      </c>
      <c r="H4083">
        <v>99</v>
      </c>
      <c r="I4083">
        <v>99</v>
      </c>
      <c r="J4083">
        <v>117</v>
      </c>
      <c r="K4083">
        <v>999</v>
      </c>
      <c r="M4083">
        <v>99</v>
      </c>
      <c r="N4083">
        <v>99</v>
      </c>
      <c r="O4083">
        <v>99</v>
      </c>
      <c r="P4083">
        <v>99</v>
      </c>
      <c r="Q4083">
        <v>94</v>
      </c>
      <c r="R4083">
        <v>8366</v>
      </c>
      <c r="S4083">
        <v>8306</v>
      </c>
      <c r="T4083">
        <v>3.3901506096103278</v>
      </c>
      <c r="U4083">
        <v>60.969660486395377</v>
      </c>
      <c r="V4083">
        <v>90.011619476998362</v>
      </c>
      <c r="W4083">
        <v>82.879424512400945</v>
      </c>
      <c r="X4083">
        <v>2.06789385608415</v>
      </c>
      <c r="Y4083">
        <v>4.1357877121683</v>
      </c>
      <c r="Z4083">
        <v>21.133158020559403</v>
      </c>
      <c r="AA4083">
        <v>8.6516491042764407</v>
      </c>
      <c r="AB4083">
        <v>2.3998945127555542</v>
      </c>
      <c r="AC4083">
        <v>-33.988701485062322</v>
      </c>
      <c r="AD4083">
        <v>7.4821353509878108</v>
      </c>
      <c r="AE4083">
        <v>7.4056485828250302</v>
      </c>
      <c r="AF4083">
        <v>25</v>
      </c>
      <c r="AG4083">
        <v>0</v>
      </c>
      <c r="AH4083">
        <v>0</v>
      </c>
      <c r="AI4083">
        <v>4</v>
      </c>
      <c r="AJ4083">
        <v>448</v>
      </c>
      <c r="AK4083">
        <v>304</v>
      </c>
      <c r="AL4083">
        <v>1358</v>
      </c>
      <c r="AM4083">
        <v>3</v>
      </c>
      <c r="AN4083">
        <v>109</v>
      </c>
      <c r="AO4083">
        <v>9</v>
      </c>
      <c r="AP4083">
        <v>50</v>
      </c>
    </row>
    <row r="4084" spans="1:42">
      <c r="A4084">
        <v>16</v>
      </c>
      <c r="B4084">
        <v>71</v>
      </c>
      <c r="C4084">
        <v>2023</v>
      </c>
      <c r="D4084">
        <v>11</v>
      </c>
      <c r="E4084">
        <v>99</v>
      </c>
      <c r="F4084">
        <v>99</v>
      </c>
      <c r="G4084">
        <v>99</v>
      </c>
      <c r="H4084">
        <v>99</v>
      </c>
      <c r="I4084">
        <v>99</v>
      </c>
      <c r="J4084">
        <v>117</v>
      </c>
      <c r="K4084">
        <v>999</v>
      </c>
      <c r="M4084">
        <v>99</v>
      </c>
      <c r="N4084">
        <v>99</v>
      </c>
      <c r="O4084">
        <v>99</v>
      </c>
      <c r="P4084">
        <v>99</v>
      </c>
      <c r="Q4084">
        <v>93</v>
      </c>
      <c r="R4084">
        <v>10284</v>
      </c>
      <c r="S4084">
        <v>10259</v>
      </c>
      <c r="T4084">
        <v>3.5446324387397898</v>
      </c>
      <c r="U4084">
        <v>60.939272833609515</v>
      </c>
      <c r="V4084">
        <v>90.055356093009152</v>
      </c>
      <c r="W4084">
        <v>83.049975631152847</v>
      </c>
      <c r="X4084">
        <v>0.94321275768183599</v>
      </c>
      <c r="Y4084">
        <v>1.886425515363672</v>
      </c>
      <c r="Z4084">
        <v>11.950602878257484</v>
      </c>
      <c r="AA4084">
        <v>8.9623293866776947</v>
      </c>
      <c r="AB4084">
        <v>2.5212841310517833</v>
      </c>
      <c r="AC4084">
        <v>-30.772576800452278</v>
      </c>
      <c r="AD4084">
        <v>9.1974993963134875</v>
      </c>
      <c r="AE4084">
        <v>9.1657706385173938</v>
      </c>
      <c r="AF4084">
        <v>43</v>
      </c>
      <c r="AG4084">
        <v>1</v>
      </c>
      <c r="AH4084">
        <v>0</v>
      </c>
      <c r="AI4084">
        <v>6</v>
      </c>
      <c r="AJ4084">
        <v>390</v>
      </c>
      <c r="AK4084">
        <v>171</v>
      </c>
      <c r="AL4084">
        <v>1266</v>
      </c>
      <c r="AM4084">
        <v>2</v>
      </c>
      <c r="AN4084">
        <v>119</v>
      </c>
      <c r="AO4084">
        <v>21</v>
      </c>
      <c r="AP4084">
        <v>51</v>
      </c>
    </row>
    <row r="4085" spans="1:42">
      <c r="A4085">
        <v>16</v>
      </c>
      <c r="B4085">
        <v>72</v>
      </c>
      <c r="C4085">
        <v>2023</v>
      </c>
      <c r="D4085">
        <v>12</v>
      </c>
      <c r="E4085">
        <v>99</v>
      </c>
      <c r="F4085">
        <v>99</v>
      </c>
      <c r="G4085">
        <v>99</v>
      </c>
      <c r="H4085">
        <v>99</v>
      </c>
      <c r="I4085">
        <v>99</v>
      </c>
      <c r="J4085">
        <v>117</v>
      </c>
      <c r="K4085">
        <v>999</v>
      </c>
      <c r="M4085">
        <v>99</v>
      </c>
      <c r="N4085">
        <v>99</v>
      </c>
      <c r="O4085">
        <v>99</v>
      </c>
      <c r="P4085">
        <v>99</v>
      </c>
      <c r="Q4085">
        <v>86</v>
      </c>
      <c r="R4085">
        <v>8354</v>
      </c>
      <c r="S4085">
        <v>8269</v>
      </c>
      <c r="T4085">
        <v>3.901125209480488</v>
      </c>
      <c r="U4085">
        <v>60.741806748095314</v>
      </c>
      <c r="V4085">
        <v>87.399215988601952</v>
      </c>
      <c r="W4085">
        <v>80.370963840851346</v>
      </c>
      <c r="X4085">
        <v>0.10773282259995212</v>
      </c>
      <c r="Y4085">
        <v>0.21546564519990424</v>
      </c>
      <c r="Z4085">
        <v>13.358870002394063</v>
      </c>
      <c r="AA4085">
        <v>8.4024950254717012</v>
      </c>
      <c r="AB4085">
        <v>2.3836261048178344</v>
      </c>
      <c r="AC4085">
        <v>-35.125761371703348</v>
      </c>
      <c r="AD4085">
        <v>7.471403146324664</v>
      </c>
      <c r="AE4085">
        <v>7.1495155445128109</v>
      </c>
      <c r="AF4085">
        <v>66</v>
      </c>
      <c r="AG4085">
        <v>0</v>
      </c>
      <c r="AH4085">
        <v>0</v>
      </c>
      <c r="AI4085">
        <v>15</v>
      </c>
      <c r="AJ4085">
        <v>388</v>
      </c>
      <c r="AK4085">
        <v>117</v>
      </c>
      <c r="AL4085">
        <v>1131</v>
      </c>
      <c r="AM4085">
        <v>0</v>
      </c>
      <c r="AN4085">
        <v>122</v>
      </c>
      <c r="AO4085">
        <v>20</v>
      </c>
      <c r="AP4085">
        <v>51</v>
      </c>
    </row>
    <row r="4086" spans="1:42">
      <c r="A4086">
        <v>16</v>
      </c>
      <c r="B4086">
        <v>73</v>
      </c>
      <c r="C4086">
        <v>2023</v>
      </c>
      <c r="D4086">
        <v>1</v>
      </c>
      <c r="E4086">
        <v>99</v>
      </c>
      <c r="F4086">
        <v>99</v>
      </c>
      <c r="G4086">
        <v>99</v>
      </c>
      <c r="H4086">
        <v>99</v>
      </c>
      <c r="I4086">
        <v>99</v>
      </c>
      <c r="J4086">
        <v>121</v>
      </c>
      <c r="K4086">
        <v>999</v>
      </c>
      <c r="M4086">
        <v>99</v>
      </c>
      <c r="N4086">
        <v>99</v>
      </c>
      <c r="O4086">
        <v>99</v>
      </c>
      <c r="P4086">
        <v>99</v>
      </c>
      <c r="Q4086">
        <v>155</v>
      </c>
      <c r="R4086">
        <v>17701</v>
      </c>
      <c r="S4086">
        <v>17694</v>
      </c>
      <c r="T4086">
        <v>4.1395966329585905</v>
      </c>
      <c r="U4086">
        <v>60.597264609472113</v>
      </c>
      <c r="V4086">
        <v>91.935247834836389</v>
      </c>
      <c r="W4086">
        <v>84.841788176782899</v>
      </c>
      <c r="X4086">
        <v>3.3839896051070553</v>
      </c>
      <c r="Y4086">
        <v>6.7679792102141105</v>
      </c>
      <c r="Z4086">
        <v>90.729337325574818</v>
      </c>
      <c r="AA4086">
        <v>10.383488856832647</v>
      </c>
      <c r="AB4086">
        <v>2.483062411195986</v>
      </c>
      <c r="AC4086">
        <v>-39.888319607850498</v>
      </c>
      <c r="AD4086">
        <v>9.1531488672971832</v>
      </c>
      <c r="AE4086">
        <v>9.3621471576600008</v>
      </c>
      <c r="AF4086">
        <v>311</v>
      </c>
      <c r="AG4086">
        <v>0</v>
      </c>
      <c r="AH4086">
        <v>0</v>
      </c>
      <c r="AI4086">
        <v>141</v>
      </c>
      <c r="AJ4086">
        <v>585</v>
      </c>
      <c r="AK4086">
        <v>70</v>
      </c>
      <c r="AL4086">
        <v>680</v>
      </c>
      <c r="AM4086">
        <v>0</v>
      </c>
      <c r="AN4086">
        <v>229</v>
      </c>
      <c r="AO4086">
        <v>360</v>
      </c>
      <c r="AP4086">
        <v>110</v>
      </c>
    </row>
    <row r="4087" spans="1:42">
      <c r="A4087">
        <v>16</v>
      </c>
      <c r="B4087">
        <v>74</v>
      </c>
      <c r="C4087">
        <v>2023</v>
      </c>
      <c r="D4087">
        <v>2</v>
      </c>
      <c r="E4087">
        <v>99</v>
      </c>
      <c r="F4087">
        <v>99</v>
      </c>
      <c r="G4087">
        <v>99</v>
      </c>
      <c r="H4087">
        <v>99</v>
      </c>
      <c r="I4087">
        <v>99</v>
      </c>
      <c r="J4087">
        <v>121</v>
      </c>
      <c r="K4087">
        <v>999</v>
      </c>
      <c r="M4087">
        <v>99</v>
      </c>
      <c r="N4087">
        <v>99</v>
      </c>
      <c r="O4087">
        <v>99</v>
      </c>
      <c r="P4087">
        <v>99</v>
      </c>
      <c r="Q4087">
        <v>154</v>
      </c>
      <c r="R4087">
        <v>15209</v>
      </c>
      <c r="S4087">
        <v>15197</v>
      </c>
      <c r="T4087">
        <v>3.8475902426195008</v>
      </c>
      <c r="U4087">
        <v>60.71389089951964</v>
      </c>
      <c r="V4087">
        <v>90.035717975071705</v>
      </c>
      <c r="W4087">
        <v>83.076824373231744</v>
      </c>
      <c r="X4087">
        <v>2.3012689854691311</v>
      </c>
      <c r="Y4087">
        <v>4.6025379709382621</v>
      </c>
      <c r="Z4087">
        <v>90.604247485041782</v>
      </c>
      <c r="AA4087">
        <v>9.9297680394532239</v>
      </c>
      <c r="AB4087">
        <v>2.4030589292850237</v>
      </c>
      <c r="AC4087">
        <v>-34.932341716105803</v>
      </c>
      <c r="AD4087">
        <v>7.8645410498120354</v>
      </c>
      <c r="AE4087">
        <v>7.8736730607480636</v>
      </c>
      <c r="AF4087">
        <v>250</v>
      </c>
      <c r="AG4087">
        <v>0</v>
      </c>
      <c r="AH4087">
        <v>0</v>
      </c>
      <c r="AI4087">
        <v>129</v>
      </c>
      <c r="AJ4087">
        <v>499</v>
      </c>
      <c r="AK4087">
        <v>30</v>
      </c>
      <c r="AL4087">
        <v>520</v>
      </c>
      <c r="AM4087">
        <v>0</v>
      </c>
      <c r="AN4087">
        <v>211</v>
      </c>
      <c r="AO4087">
        <v>305</v>
      </c>
      <c r="AP4087">
        <v>102</v>
      </c>
    </row>
    <row r="4088" spans="1:42">
      <c r="A4088">
        <v>16</v>
      </c>
      <c r="B4088">
        <v>75</v>
      </c>
      <c r="C4088">
        <v>2023</v>
      </c>
      <c r="D4088">
        <v>3</v>
      </c>
      <c r="E4088">
        <v>99</v>
      </c>
      <c r="F4088">
        <v>99</v>
      </c>
      <c r="G4088">
        <v>99</v>
      </c>
      <c r="H4088">
        <v>99</v>
      </c>
      <c r="I4088">
        <v>99</v>
      </c>
      <c r="J4088">
        <v>121</v>
      </c>
      <c r="K4088">
        <v>999</v>
      </c>
      <c r="M4088">
        <v>99</v>
      </c>
      <c r="N4088">
        <v>99</v>
      </c>
      <c r="O4088">
        <v>99</v>
      </c>
      <c r="P4088">
        <v>99</v>
      </c>
      <c r="Q4088">
        <v>156</v>
      </c>
      <c r="R4088">
        <v>17165</v>
      </c>
      <c r="S4088">
        <v>17151</v>
      </c>
      <c r="T4088">
        <v>4.5764637343431405</v>
      </c>
      <c r="U4088">
        <v>60.397411229665906</v>
      </c>
      <c r="V4088">
        <v>91.601916139310021</v>
      </c>
      <c r="W4088">
        <v>84.520121275727277</v>
      </c>
      <c r="X4088">
        <v>3.3381881736090873</v>
      </c>
      <c r="Y4088">
        <v>6.6763763472181745</v>
      </c>
      <c r="Z4088">
        <v>90.719487328866876</v>
      </c>
      <c r="AA4088">
        <v>10.003522107706718</v>
      </c>
      <c r="AB4088">
        <v>2.5716171341738661</v>
      </c>
      <c r="AC4088">
        <v>-36.871080204248287</v>
      </c>
      <c r="AD4088">
        <v>8.8759844250130584</v>
      </c>
      <c r="AE4088">
        <v>9.040432031496124</v>
      </c>
      <c r="AF4088">
        <v>299</v>
      </c>
      <c r="AG4088">
        <v>0</v>
      </c>
      <c r="AH4088">
        <v>0</v>
      </c>
      <c r="AI4088">
        <v>123</v>
      </c>
      <c r="AJ4088">
        <v>753</v>
      </c>
      <c r="AK4088">
        <v>108</v>
      </c>
      <c r="AL4088">
        <v>794</v>
      </c>
      <c r="AM4088">
        <v>0</v>
      </c>
      <c r="AN4088">
        <v>195</v>
      </c>
      <c r="AO4088">
        <v>249</v>
      </c>
      <c r="AP4088">
        <v>110</v>
      </c>
    </row>
    <row r="4089" spans="1:42">
      <c r="A4089">
        <v>16</v>
      </c>
      <c r="B4089">
        <v>76</v>
      </c>
      <c r="C4089">
        <v>2023</v>
      </c>
      <c r="D4089">
        <v>4</v>
      </c>
      <c r="E4089">
        <v>99</v>
      </c>
      <c r="F4089">
        <v>99</v>
      </c>
      <c r="G4089">
        <v>99</v>
      </c>
      <c r="H4089">
        <v>99</v>
      </c>
      <c r="I4089">
        <v>99</v>
      </c>
      <c r="J4089">
        <v>121</v>
      </c>
      <c r="K4089">
        <v>999</v>
      </c>
      <c r="M4089">
        <v>99</v>
      </c>
      <c r="N4089">
        <v>99</v>
      </c>
      <c r="O4089">
        <v>99</v>
      </c>
      <c r="P4089">
        <v>99</v>
      </c>
      <c r="Q4089">
        <v>148</v>
      </c>
      <c r="R4089">
        <v>14085</v>
      </c>
      <c r="S4089">
        <v>14041</v>
      </c>
      <c r="T4089">
        <v>4.2588569400070995</v>
      </c>
      <c r="U4089">
        <v>60.558151128836975</v>
      </c>
      <c r="V4089">
        <v>91.958606288671646</v>
      </c>
      <c r="W4089">
        <v>84.780207962396346</v>
      </c>
      <c r="X4089">
        <v>2.243521476748314</v>
      </c>
      <c r="Y4089">
        <v>4.4870429534966281</v>
      </c>
      <c r="Z4089">
        <v>87.916222932197357</v>
      </c>
      <c r="AA4089">
        <v>10.723316516523701</v>
      </c>
      <c r="AB4089">
        <v>2.5340466299419258</v>
      </c>
      <c r="AC4089">
        <v>-43.045067412670129</v>
      </c>
      <c r="AD4089">
        <v>7.2833230775595021</v>
      </c>
      <c r="AE4089">
        <v>7.4239005214372398</v>
      </c>
      <c r="AF4089">
        <v>234</v>
      </c>
      <c r="AG4089">
        <v>0</v>
      </c>
      <c r="AH4089">
        <v>0</v>
      </c>
      <c r="AI4089">
        <v>88</v>
      </c>
      <c r="AJ4089">
        <v>522</v>
      </c>
      <c r="AK4089">
        <v>153</v>
      </c>
      <c r="AL4089">
        <v>412</v>
      </c>
      <c r="AM4089">
        <v>0</v>
      </c>
      <c r="AN4089">
        <v>124</v>
      </c>
      <c r="AO4089">
        <v>301</v>
      </c>
      <c r="AP4089">
        <v>106</v>
      </c>
    </row>
    <row r="4090" spans="1:42">
      <c r="A4090">
        <v>16</v>
      </c>
      <c r="B4090">
        <v>77</v>
      </c>
      <c r="C4090">
        <v>2023</v>
      </c>
      <c r="D4090">
        <v>5</v>
      </c>
      <c r="E4090">
        <v>99</v>
      </c>
      <c r="F4090">
        <v>99</v>
      </c>
      <c r="G4090">
        <v>99</v>
      </c>
      <c r="H4090">
        <v>99</v>
      </c>
      <c r="I4090">
        <v>99</v>
      </c>
      <c r="J4090">
        <v>121</v>
      </c>
      <c r="K4090">
        <v>999</v>
      </c>
      <c r="M4090">
        <v>99</v>
      </c>
      <c r="N4090">
        <v>99</v>
      </c>
      <c r="O4090">
        <v>99</v>
      </c>
      <c r="P4090">
        <v>99</v>
      </c>
      <c r="Q4090">
        <v>149</v>
      </c>
      <c r="R4090">
        <v>15672</v>
      </c>
      <c r="S4090">
        <v>15621</v>
      </c>
      <c r="T4090">
        <v>4.4428279734558451</v>
      </c>
      <c r="U4090">
        <v>60.491965943281485</v>
      </c>
      <c r="V4090">
        <v>89.861357703671445</v>
      </c>
      <c r="W4090">
        <v>82.852723897317645</v>
      </c>
      <c r="X4090">
        <v>3.9752424706482894</v>
      </c>
      <c r="Y4090">
        <v>7.9504849412965788</v>
      </c>
      <c r="Z4090">
        <v>88.648545176110247</v>
      </c>
      <c r="AA4090">
        <v>10.076083068806064</v>
      </c>
      <c r="AB4090">
        <v>2.6065446003461208</v>
      </c>
      <c r="AC4090">
        <v>-36.642547078137362</v>
      </c>
      <c r="AD4090">
        <v>8.10395734977015</v>
      </c>
      <c r="AE4090">
        <v>8.0715185709816453</v>
      </c>
      <c r="AF4090">
        <v>244</v>
      </c>
      <c r="AG4090">
        <v>0</v>
      </c>
      <c r="AH4090">
        <v>0</v>
      </c>
      <c r="AI4090">
        <v>101</v>
      </c>
      <c r="AJ4090">
        <v>582</v>
      </c>
      <c r="AK4090">
        <v>64</v>
      </c>
      <c r="AL4090">
        <v>590</v>
      </c>
      <c r="AM4090">
        <v>0</v>
      </c>
      <c r="AN4090">
        <v>149</v>
      </c>
      <c r="AO4090">
        <v>234</v>
      </c>
      <c r="AP4090">
        <v>104</v>
      </c>
    </row>
    <row r="4091" spans="1:42">
      <c r="A4091">
        <v>16</v>
      </c>
      <c r="B4091">
        <v>78</v>
      </c>
      <c r="C4091">
        <v>2023</v>
      </c>
      <c r="D4091">
        <v>6</v>
      </c>
      <c r="E4091">
        <v>99</v>
      </c>
      <c r="F4091">
        <v>99</v>
      </c>
      <c r="G4091">
        <v>99</v>
      </c>
      <c r="H4091">
        <v>99</v>
      </c>
      <c r="I4091">
        <v>99</v>
      </c>
      <c r="J4091">
        <v>121</v>
      </c>
      <c r="K4091">
        <v>999</v>
      </c>
      <c r="M4091">
        <v>99</v>
      </c>
      <c r="N4091">
        <v>99</v>
      </c>
      <c r="O4091">
        <v>99</v>
      </c>
      <c r="P4091">
        <v>99</v>
      </c>
      <c r="Q4091">
        <v>156</v>
      </c>
      <c r="R4091">
        <v>16625</v>
      </c>
      <c r="S4091">
        <v>16596</v>
      </c>
      <c r="T4091">
        <v>4.6324210526315799</v>
      </c>
      <c r="U4091">
        <v>60.351771511207509</v>
      </c>
      <c r="V4091">
        <v>90.758525791827182</v>
      </c>
      <c r="W4091">
        <v>83.71932995902614</v>
      </c>
      <c r="X4091">
        <v>2.8030075187969921</v>
      </c>
      <c r="Y4091">
        <v>5.6060150375939841</v>
      </c>
      <c r="Z4091">
        <v>89.551879699248119</v>
      </c>
      <c r="AA4091">
        <v>10.071843812189268</v>
      </c>
      <c r="AB4091">
        <v>2.6097546530459113</v>
      </c>
      <c r="AC4091">
        <v>-39.653787790820701</v>
      </c>
      <c r="AD4091">
        <v>8.5967515913686015</v>
      </c>
      <c r="AE4091">
        <v>8.66500458618364</v>
      </c>
      <c r="AF4091">
        <v>244</v>
      </c>
      <c r="AG4091">
        <v>0</v>
      </c>
      <c r="AH4091">
        <v>0</v>
      </c>
      <c r="AI4091">
        <v>133</v>
      </c>
      <c r="AJ4091">
        <v>636</v>
      </c>
      <c r="AK4091">
        <v>110</v>
      </c>
      <c r="AL4091">
        <v>528</v>
      </c>
      <c r="AM4091">
        <v>0</v>
      </c>
      <c r="AN4091">
        <v>228</v>
      </c>
      <c r="AO4091">
        <v>238</v>
      </c>
      <c r="AP4091">
        <v>108</v>
      </c>
    </row>
    <row r="4092" spans="1:42">
      <c r="A4092">
        <v>16</v>
      </c>
      <c r="B4092">
        <v>79</v>
      </c>
      <c r="C4092">
        <v>2023</v>
      </c>
      <c r="D4092">
        <v>7</v>
      </c>
      <c r="E4092">
        <v>99</v>
      </c>
      <c r="F4092">
        <v>99</v>
      </c>
      <c r="G4092">
        <v>99</v>
      </c>
      <c r="H4092">
        <v>99</v>
      </c>
      <c r="I4092">
        <v>99</v>
      </c>
      <c r="J4092">
        <v>121</v>
      </c>
      <c r="K4092">
        <v>999</v>
      </c>
      <c r="M4092">
        <v>99</v>
      </c>
      <c r="N4092">
        <v>99</v>
      </c>
      <c r="O4092">
        <v>99</v>
      </c>
      <c r="P4092">
        <v>99</v>
      </c>
      <c r="Q4092">
        <v>155</v>
      </c>
      <c r="R4092">
        <v>16680</v>
      </c>
      <c r="S4092">
        <v>16620</v>
      </c>
      <c r="T4092">
        <v>4.5372901678657076</v>
      </c>
      <c r="U4092">
        <v>60.4013838748496</v>
      </c>
      <c r="V4092">
        <v>90.032802573097825</v>
      </c>
      <c r="W4092">
        <v>82.982918170878307</v>
      </c>
      <c r="X4092">
        <v>2.0383693045563551</v>
      </c>
      <c r="Y4092">
        <v>4.0767386091127102</v>
      </c>
      <c r="Z4092">
        <v>87.655875299760197</v>
      </c>
      <c r="AA4092">
        <v>10.039394726688144</v>
      </c>
      <c r="AB4092">
        <v>2.5911467357504314</v>
      </c>
      <c r="AC4092">
        <v>-36.674948164123343</v>
      </c>
      <c r="AD4092">
        <v>8.6251919725731323</v>
      </c>
      <c r="AE4092">
        <v>8.6012060057714308</v>
      </c>
      <c r="AF4092">
        <v>193</v>
      </c>
      <c r="AG4092">
        <v>0</v>
      </c>
      <c r="AH4092">
        <v>0</v>
      </c>
      <c r="AI4092">
        <v>122</v>
      </c>
      <c r="AJ4092">
        <v>723</v>
      </c>
      <c r="AK4092">
        <v>113</v>
      </c>
      <c r="AL4092">
        <v>800</v>
      </c>
      <c r="AM4092">
        <v>0</v>
      </c>
      <c r="AN4092">
        <v>145</v>
      </c>
      <c r="AO4092">
        <v>165</v>
      </c>
      <c r="AP4092">
        <v>107</v>
      </c>
    </row>
    <row r="4093" spans="1:42">
      <c r="A4093">
        <v>16</v>
      </c>
      <c r="B4093">
        <v>80</v>
      </c>
      <c r="C4093">
        <v>2023</v>
      </c>
      <c r="D4093">
        <v>8</v>
      </c>
      <c r="E4093">
        <v>99</v>
      </c>
      <c r="F4093">
        <v>99</v>
      </c>
      <c r="G4093">
        <v>99</v>
      </c>
      <c r="H4093">
        <v>99</v>
      </c>
      <c r="I4093">
        <v>99</v>
      </c>
      <c r="J4093">
        <v>121</v>
      </c>
      <c r="K4093">
        <v>999</v>
      </c>
      <c r="M4093">
        <v>99</v>
      </c>
      <c r="N4093">
        <v>99</v>
      </c>
      <c r="O4093">
        <v>99</v>
      </c>
      <c r="P4093">
        <v>99</v>
      </c>
      <c r="Q4093">
        <v>155</v>
      </c>
      <c r="R4093">
        <v>15857</v>
      </c>
      <c r="S4093">
        <v>15840</v>
      </c>
      <c r="T4093">
        <v>4.9043955350949107</v>
      </c>
      <c r="U4093">
        <v>60.211111111111123</v>
      </c>
      <c r="V4093">
        <v>89.792938868642949</v>
      </c>
      <c r="W4093">
        <v>82.846010101010009</v>
      </c>
      <c r="X4093">
        <v>3.3549851800466666</v>
      </c>
      <c r="Y4093">
        <v>6.7099703600933331</v>
      </c>
      <c r="Z4093">
        <v>88.213407327993934</v>
      </c>
      <c r="AA4093">
        <v>9.3192162169840813</v>
      </c>
      <c r="AB4093">
        <v>2.4274061847236079</v>
      </c>
      <c r="AC4093">
        <v>-37.015554402039669</v>
      </c>
      <c r="AD4093">
        <v>8.19962045018538</v>
      </c>
      <c r="AE4093">
        <v>8.1840147159007071</v>
      </c>
      <c r="AF4093">
        <v>207</v>
      </c>
      <c r="AG4093">
        <v>0</v>
      </c>
      <c r="AH4093">
        <v>0</v>
      </c>
      <c r="AI4093">
        <v>74</v>
      </c>
      <c r="AJ4093">
        <v>612</v>
      </c>
      <c r="AK4093">
        <v>72</v>
      </c>
      <c r="AL4093">
        <v>593</v>
      </c>
      <c r="AM4093">
        <v>0</v>
      </c>
      <c r="AN4093">
        <v>198</v>
      </c>
      <c r="AO4093">
        <v>152</v>
      </c>
      <c r="AP4093">
        <v>102</v>
      </c>
    </row>
    <row r="4094" spans="1:42">
      <c r="A4094">
        <v>16</v>
      </c>
      <c r="B4094">
        <v>81</v>
      </c>
      <c r="C4094">
        <v>2023</v>
      </c>
      <c r="D4094">
        <v>9</v>
      </c>
      <c r="E4094">
        <v>99</v>
      </c>
      <c r="F4094">
        <v>99</v>
      </c>
      <c r="G4094">
        <v>99</v>
      </c>
      <c r="H4094">
        <v>99</v>
      </c>
      <c r="I4094">
        <v>99</v>
      </c>
      <c r="J4094">
        <v>121</v>
      </c>
      <c r="K4094">
        <v>999</v>
      </c>
      <c r="M4094">
        <v>99</v>
      </c>
      <c r="N4094">
        <v>99</v>
      </c>
      <c r="O4094">
        <v>99</v>
      </c>
      <c r="P4094">
        <v>99</v>
      </c>
      <c r="Q4094">
        <v>162</v>
      </c>
      <c r="R4094">
        <v>16194</v>
      </c>
      <c r="S4094">
        <v>16180</v>
      </c>
      <c r="T4094">
        <v>4.3072125478572323</v>
      </c>
      <c r="U4094">
        <v>60.475463535228656</v>
      </c>
      <c r="V4094">
        <v>88.989784480391492</v>
      </c>
      <c r="W4094">
        <v>82.111304079109814</v>
      </c>
      <c r="X4094">
        <v>2.3341978510559471</v>
      </c>
      <c r="Y4094">
        <v>4.6683957021118943</v>
      </c>
      <c r="Z4094">
        <v>86.661726565394574</v>
      </c>
      <c r="AA4094">
        <v>9.739891220855398</v>
      </c>
      <c r="AB4094">
        <v>2.50563344301831</v>
      </c>
      <c r="AC4094">
        <v>-37.822101090973007</v>
      </c>
      <c r="AD4094">
        <v>8.3738824222931214</v>
      </c>
      <c r="AE4094">
        <v>8.285545255687861</v>
      </c>
      <c r="AF4094">
        <v>178</v>
      </c>
      <c r="AG4094">
        <v>0</v>
      </c>
      <c r="AH4094">
        <v>0</v>
      </c>
      <c r="AI4094">
        <v>79</v>
      </c>
      <c r="AJ4094">
        <v>496</v>
      </c>
      <c r="AK4094">
        <v>101</v>
      </c>
      <c r="AL4094">
        <v>695</v>
      </c>
      <c r="AM4094">
        <v>0</v>
      </c>
      <c r="AN4094">
        <v>146</v>
      </c>
      <c r="AO4094">
        <v>176</v>
      </c>
      <c r="AP4094">
        <v>105</v>
      </c>
    </row>
    <row r="4095" spans="1:42">
      <c r="A4095">
        <v>16</v>
      </c>
      <c r="B4095">
        <v>82</v>
      </c>
      <c r="C4095">
        <v>2023</v>
      </c>
      <c r="D4095">
        <v>10</v>
      </c>
      <c r="E4095">
        <v>99</v>
      </c>
      <c r="F4095">
        <v>99</v>
      </c>
      <c r="G4095">
        <v>99</v>
      </c>
      <c r="H4095">
        <v>99</v>
      </c>
      <c r="I4095">
        <v>99</v>
      </c>
      <c r="J4095">
        <v>121</v>
      </c>
      <c r="K4095">
        <v>999</v>
      </c>
      <c r="M4095">
        <v>99</v>
      </c>
      <c r="N4095">
        <v>99</v>
      </c>
      <c r="O4095">
        <v>99</v>
      </c>
      <c r="P4095">
        <v>99</v>
      </c>
      <c r="Q4095">
        <v>173</v>
      </c>
      <c r="R4095">
        <v>15630</v>
      </c>
      <c r="S4095">
        <v>15603</v>
      </c>
      <c r="T4095">
        <v>4.2822776711452333</v>
      </c>
      <c r="U4095">
        <v>60.542908415048402</v>
      </c>
      <c r="V4095">
        <v>90.003589192260193</v>
      </c>
      <c r="W4095">
        <v>83.018175991796397</v>
      </c>
      <c r="X4095">
        <v>3.8707613563659624</v>
      </c>
      <c r="Y4095">
        <v>7.7415227127319248</v>
      </c>
      <c r="Z4095">
        <v>87.88227767114526</v>
      </c>
      <c r="AA4095">
        <v>9.8455058188535851</v>
      </c>
      <c r="AB4095">
        <v>2.4534377339736539</v>
      </c>
      <c r="AC4095">
        <v>-37.042521041965195</v>
      </c>
      <c r="AD4095">
        <v>8.082239240486695</v>
      </c>
      <c r="AE4095">
        <v>8.078317582933412</v>
      </c>
      <c r="AF4095">
        <v>212</v>
      </c>
      <c r="AG4095">
        <v>0</v>
      </c>
      <c r="AH4095">
        <v>0</v>
      </c>
      <c r="AI4095">
        <v>62</v>
      </c>
      <c r="AJ4095">
        <v>469</v>
      </c>
      <c r="AK4095">
        <v>88</v>
      </c>
      <c r="AL4095">
        <v>574</v>
      </c>
      <c r="AM4095">
        <v>0</v>
      </c>
      <c r="AN4095">
        <v>154</v>
      </c>
      <c r="AO4095">
        <v>154</v>
      </c>
      <c r="AP4095">
        <v>117</v>
      </c>
    </row>
    <row r="4096" spans="1:42">
      <c r="A4096">
        <v>16</v>
      </c>
      <c r="B4096">
        <v>83</v>
      </c>
      <c r="C4096">
        <v>2023</v>
      </c>
      <c r="D4096">
        <v>11</v>
      </c>
      <c r="E4096">
        <v>99</v>
      </c>
      <c r="F4096">
        <v>99</v>
      </c>
      <c r="G4096">
        <v>99</v>
      </c>
      <c r="H4096">
        <v>99</v>
      </c>
      <c r="I4096">
        <v>99</v>
      </c>
      <c r="J4096">
        <v>121</v>
      </c>
      <c r="K4096">
        <v>999</v>
      </c>
      <c r="M4096">
        <v>99</v>
      </c>
      <c r="N4096">
        <v>99</v>
      </c>
      <c r="O4096">
        <v>99</v>
      </c>
      <c r="P4096">
        <v>99</v>
      </c>
      <c r="Q4096">
        <v>166</v>
      </c>
      <c r="R4096">
        <v>18192</v>
      </c>
      <c r="S4096">
        <v>18178</v>
      </c>
      <c r="T4096">
        <v>3.6644129287598943</v>
      </c>
      <c r="U4096">
        <v>60.85031356584885</v>
      </c>
      <c r="V4096">
        <v>89.320559050878273</v>
      </c>
      <c r="W4096">
        <v>82.413521839586011</v>
      </c>
      <c r="X4096">
        <v>3.3641160949868074</v>
      </c>
      <c r="Y4096">
        <v>6.7282321899736148</v>
      </c>
      <c r="Z4096">
        <v>89.253518029903248</v>
      </c>
      <c r="AA4096">
        <v>9.8205192604046747</v>
      </c>
      <c r="AB4096">
        <v>2.3675812170376247</v>
      </c>
      <c r="AC4096">
        <v>-35.704157442516532</v>
      </c>
      <c r="AD4096">
        <v>9.4070439067776022</v>
      </c>
      <c r="AE4096">
        <v>9.3429537627024057</v>
      </c>
      <c r="AF4096">
        <v>250</v>
      </c>
      <c r="AG4096">
        <v>0</v>
      </c>
      <c r="AH4096">
        <v>0</v>
      </c>
      <c r="AI4096">
        <v>115</v>
      </c>
      <c r="AJ4096">
        <v>617</v>
      </c>
      <c r="AK4096">
        <v>122</v>
      </c>
      <c r="AL4096">
        <v>916</v>
      </c>
      <c r="AM4096">
        <v>0</v>
      </c>
      <c r="AN4096">
        <v>171</v>
      </c>
      <c r="AO4096">
        <v>211</v>
      </c>
      <c r="AP4096">
        <v>104</v>
      </c>
    </row>
    <row r="4097" spans="1:42">
      <c r="A4097">
        <v>16</v>
      </c>
      <c r="B4097">
        <v>84</v>
      </c>
      <c r="C4097">
        <v>2023</v>
      </c>
      <c r="D4097">
        <v>12</v>
      </c>
      <c r="E4097">
        <v>99</v>
      </c>
      <c r="F4097">
        <v>99</v>
      </c>
      <c r="G4097">
        <v>99</v>
      </c>
      <c r="H4097">
        <v>99</v>
      </c>
      <c r="I4097">
        <v>99</v>
      </c>
      <c r="J4097">
        <v>121</v>
      </c>
      <c r="K4097">
        <v>999</v>
      </c>
      <c r="M4097">
        <v>99</v>
      </c>
      <c r="N4097">
        <v>99</v>
      </c>
      <c r="O4097">
        <v>99</v>
      </c>
      <c r="P4097">
        <v>99</v>
      </c>
      <c r="Q4097">
        <v>144</v>
      </c>
      <c r="R4097">
        <v>14377</v>
      </c>
      <c r="S4097">
        <v>14359</v>
      </c>
      <c r="T4097">
        <v>3.7896640467413238</v>
      </c>
      <c r="U4097">
        <v>60.790862873459155</v>
      </c>
      <c r="V4097">
        <v>85.599505091426892</v>
      </c>
      <c r="W4097">
        <v>78.96499756250445</v>
      </c>
      <c r="X4097">
        <v>1.3215552618766084</v>
      </c>
      <c r="Y4097">
        <v>2.6431105237532169</v>
      </c>
      <c r="Z4097">
        <v>87.382625026083346</v>
      </c>
      <c r="AA4097">
        <v>9.4690874107351117</v>
      </c>
      <c r="AB4097">
        <v>2.3866892007195815</v>
      </c>
      <c r="AC4097">
        <v>-40.668971834070845</v>
      </c>
      <c r="AD4097">
        <v>7.4343156468635438</v>
      </c>
      <c r="AE4097">
        <v>7.071286748497462</v>
      </c>
      <c r="AF4097">
        <v>209</v>
      </c>
      <c r="AG4097">
        <v>0</v>
      </c>
      <c r="AH4097">
        <v>0</v>
      </c>
      <c r="AI4097">
        <v>127</v>
      </c>
      <c r="AJ4097">
        <v>411</v>
      </c>
      <c r="AK4097">
        <v>43</v>
      </c>
      <c r="AL4097">
        <v>455</v>
      </c>
      <c r="AM4097">
        <v>0</v>
      </c>
      <c r="AN4097">
        <v>116</v>
      </c>
      <c r="AO4097">
        <v>207</v>
      </c>
      <c r="AP4097">
        <v>96</v>
      </c>
    </row>
    <row r="4098" spans="1:42">
      <c r="A4098">
        <v>16</v>
      </c>
      <c r="B4098">
        <v>85</v>
      </c>
      <c r="C4098">
        <v>2023</v>
      </c>
      <c r="D4098">
        <v>1</v>
      </c>
      <c r="E4098">
        <v>99</v>
      </c>
      <c r="F4098">
        <v>99</v>
      </c>
      <c r="G4098">
        <v>99</v>
      </c>
      <c r="H4098">
        <v>99</v>
      </c>
      <c r="I4098">
        <v>99</v>
      </c>
      <c r="J4098">
        <v>134</v>
      </c>
      <c r="K4098">
        <v>999</v>
      </c>
      <c r="M4098">
        <v>99</v>
      </c>
      <c r="N4098">
        <v>99</v>
      </c>
      <c r="O4098">
        <v>99</v>
      </c>
      <c r="P4098">
        <v>99</v>
      </c>
      <c r="Q4098">
        <v>31</v>
      </c>
      <c r="R4098">
        <v>2561</v>
      </c>
      <c r="S4098">
        <v>2556</v>
      </c>
      <c r="T4098">
        <v>2.968371729793049</v>
      </c>
      <c r="U4098">
        <v>61.156103286384962</v>
      </c>
      <c r="V4098">
        <v>90.990883303916476</v>
      </c>
      <c r="W4098">
        <v>83.902738654146972</v>
      </c>
      <c r="X4098">
        <v>0</v>
      </c>
      <c r="Y4098">
        <v>0</v>
      </c>
      <c r="Z4098">
        <v>91.487700117141742</v>
      </c>
      <c r="AA4098">
        <v>9.5456780285956739</v>
      </c>
      <c r="AB4098">
        <v>2.3052225856304807</v>
      </c>
      <c r="AC4098">
        <v>-38.166524960823445</v>
      </c>
      <c r="AD4098">
        <v>7.1466443421236239</v>
      </c>
      <c r="AE4098">
        <v>7.2057580369059089</v>
      </c>
      <c r="AF4098">
        <v>65</v>
      </c>
      <c r="AG4098">
        <v>3</v>
      </c>
      <c r="AH4098">
        <v>0</v>
      </c>
      <c r="AI4098">
        <v>31</v>
      </c>
      <c r="AJ4098">
        <v>117</v>
      </c>
      <c r="AK4098">
        <v>70</v>
      </c>
      <c r="AL4098">
        <v>235</v>
      </c>
      <c r="AM4098">
        <v>0</v>
      </c>
      <c r="AN4098">
        <v>87</v>
      </c>
      <c r="AO4098">
        <v>37</v>
      </c>
      <c r="AP4098">
        <v>16</v>
      </c>
    </row>
    <row r="4099" spans="1:42">
      <c r="A4099">
        <v>16</v>
      </c>
      <c r="B4099">
        <v>86</v>
      </c>
      <c r="C4099">
        <v>2023</v>
      </c>
      <c r="D4099">
        <v>2</v>
      </c>
      <c r="E4099">
        <v>99</v>
      </c>
      <c r="F4099">
        <v>99</v>
      </c>
      <c r="G4099">
        <v>99</v>
      </c>
      <c r="H4099">
        <v>99</v>
      </c>
      <c r="I4099">
        <v>99</v>
      </c>
      <c r="J4099">
        <v>134</v>
      </c>
      <c r="K4099">
        <v>999</v>
      </c>
      <c r="M4099">
        <v>99</v>
      </c>
      <c r="N4099">
        <v>99</v>
      </c>
      <c r="O4099">
        <v>99</v>
      </c>
      <c r="P4099">
        <v>99</v>
      </c>
      <c r="Q4099">
        <v>40</v>
      </c>
      <c r="R4099">
        <v>3731</v>
      </c>
      <c r="S4099">
        <v>3731</v>
      </c>
      <c r="T4099">
        <v>5.0270704904851247</v>
      </c>
      <c r="U4099">
        <v>60.082015545430195</v>
      </c>
      <c r="V4099">
        <v>92.16633325715577</v>
      </c>
      <c r="W4099">
        <v>85.069525596354907</v>
      </c>
      <c r="X4099">
        <v>3.8595550790672744</v>
      </c>
      <c r="Y4099">
        <v>7.7191101581345487</v>
      </c>
      <c r="Z4099">
        <v>87.188421334762793</v>
      </c>
      <c r="AA4099">
        <v>10.692365274824844</v>
      </c>
      <c r="AB4099">
        <v>2.5064325308934237</v>
      </c>
      <c r="AC4099">
        <v>-31.460530545057846</v>
      </c>
      <c r="AD4099">
        <v>10.411608762383144</v>
      </c>
      <c r="AE4099">
        <v>10.66453560352844</v>
      </c>
      <c r="AF4099">
        <v>52</v>
      </c>
      <c r="AG4099">
        <v>0</v>
      </c>
      <c r="AH4099">
        <v>0</v>
      </c>
      <c r="AI4099">
        <v>21</v>
      </c>
      <c r="AJ4099">
        <v>308</v>
      </c>
      <c r="AK4099">
        <v>105</v>
      </c>
      <c r="AL4099">
        <v>232</v>
      </c>
      <c r="AM4099">
        <v>0</v>
      </c>
      <c r="AN4099">
        <v>80</v>
      </c>
      <c r="AO4099">
        <v>30</v>
      </c>
      <c r="AP4099">
        <v>21</v>
      </c>
    </row>
    <row r="4100" spans="1:42">
      <c r="A4100">
        <v>16</v>
      </c>
      <c r="B4100">
        <v>87</v>
      </c>
      <c r="C4100">
        <v>2023</v>
      </c>
      <c r="D4100">
        <v>3</v>
      </c>
      <c r="E4100">
        <v>99</v>
      </c>
      <c r="F4100">
        <v>99</v>
      </c>
      <c r="G4100">
        <v>99</v>
      </c>
      <c r="H4100">
        <v>99</v>
      </c>
      <c r="I4100">
        <v>99</v>
      </c>
      <c r="J4100">
        <v>134</v>
      </c>
      <c r="K4100">
        <v>999</v>
      </c>
      <c r="M4100">
        <v>99</v>
      </c>
      <c r="N4100">
        <v>99</v>
      </c>
      <c r="O4100">
        <v>99</v>
      </c>
      <c r="P4100">
        <v>99</v>
      </c>
      <c r="Q4100">
        <v>34</v>
      </c>
      <c r="R4100">
        <v>3015</v>
      </c>
      <c r="S4100">
        <v>3015</v>
      </c>
      <c r="T4100">
        <v>5.6006633499170819</v>
      </c>
      <c r="U4100">
        <v>59.79469320066336</v>
      </c>
      <c r="V4100">
        <v>91.149021954151323</v>
      </c>
      <c r="W4100">
        <v>84.130547263681606</v>
      </c>
      <c r="X4100">
        <v>5.3399668325041469</v>
      </c>
      <c r="Y4100">
        <v>10.679933665008294</v>
      </c>
      <c r="Z4100">
        <v>83.747927031509107</v>
      </c>
      <c r="AA4100">
        <v>10.159534021858168</v>
      </c>
      <c r="AB4100">
        <v>2.5831393020510345</v>
      </c>
      <c r="AC4100">
        <v>-31.735820816273687</v>
      </c>
      <c r="AD4100">
        <v>8.4135621598995396</v>
      </c>
      <c r="AE4100">
        <v>8.5228279016994648</v>
      </c>
      <c r="AF4100">
        <v>55</v>
      </c>
      <c r="AG4100">
        <v>0</v>
      </c>
      <c r="AH4100">
        <v>0</v>
      </c>
      <c r="AI4100">
        <v>15</v>
      </c>
      <c r="AJ4100">
        <v>166</v>
      </c>
      <c r="AK4100">
        <v>73</v>
      </c>
      <c r="AL4100">
        <v>145</v>
      </c>
      <c r="AM4100">
        <v>1</v>
      </c>
      <c r="AN4100">
        <v>103</v>
      </c>
      <c r="AO4100">
        <v>40</v>
      </c>
      <c r="AP4100">
        <v>16</v>
      </c>
    </row>
    <row r="4101" spans="1:42">
      <c r="A4101">
        <v>16</v>
      </c>
      <c r="B4101">
        <v>88</v>
      </c>
      <c r="C4101">
        <v>2023</v>
      </c>
      <c r="D4101">
        <v>4</v>
      </c>
      <c r="E4101">
        <v>99</v>
      </c>
      <c r="F4101">
        <v>99</v>
      </c>
      <c r="G4101">
        <v>99</v>
      </c>
      <c r="H4101">
        <v>99</v>
      </c>
      <c r="I4101">
        <v>99</v>
      </c>
      <c r="J4101">
        <v>134</v>
      </c>
      <c r="K4101">
        <v>999</v>
      </c>
      <c r="M4101">
        <v>99</v>
      </c>
      <c r="N4101">
        <v>99</v>
      </c>
      <c r="O4101">
        <v>99</v>
      </c>
      <c r="P4101">
        <v>99</v>
      </c>
      <c r="Q4101">
        <v>34</v>
      </c>
      <c r="R4101">
        <v>2896</v>
      </c>
      <c r="S4101">
        <v>2892</v>
      </c>
      <c r="T4101">
        <v>5.3007596685082889</v>
      </c>
      <c r="U4101">
        <v>59.967842323651439</v>
      </c>
      <c r="V4101">
        <v>90.203370451456323</v>
      </c>
      <c r="W4101">
        <v>83.211237897648928</v>
      </c>
      <c r="X4101">
        <v>0.17265193370165749</v>
      </c>
      <c r="Y4101">
        <v>0.34530386740331498</v>
      </c>
      <c r="Z4101">
        <v>91.850828729281787</v>
      </c>
      <c r="AA4101">
        <v>10.299809394901983</v>
      </c>
      <c r="AB4101">
        <v>2.5830606648653243</v>
      </c>
      <c r="AC4101">
        <v>-31.611905904097849</v>
      </c>
      <c r="AD4101">
        <v>8.081484582112461</v>
      </c>
      <c r="AE4101">
        <v>8.0857993491024232</v>
      </c>
      <c r="AF4101">
        <v>64</v>
      </c>
      <c r="AG4101">
        <v>0</v>
      </c>
      <c r="AH4101">
        <v>0</v>
      </c>
      <c r="AI4101">
        <v>21</v>
      </c>
      <c r="AJ4101">
        <v>189</v>
      </c>
      <c r="AK4101">
        <v>88</v>
      </c>
      <c r="AL4101">
        <v>125</v>
      </c>
      <c r="AM4101">
        <v>0</v>
      </c>
      <c r="AN4101">
        <v>63</v>
      </c>
      <c r="AO4101">
        <v>18</v>
      </c>
      <c r="AP4101">
        <v>14</v>
      </c>
    </row>
    <row r="4102" spans="1:42">
      <c r="A4102">
        <v>16</v>
      </c>
      <c r="B4102">
        <v>89</v>
      </c>
      <c r="C4102">
        <v>2023</v>
      </c>
      <c r="D4102">
        <v>5</v>
      </c>
      <c r="E4102">
        <v>99</v>
      </c>
      <c r="F4102">
        <v>99</v>
      </c>
      <c r="G4102">
        <v>99</v>
      </c>
      <c r="H4102">
        <v>99</v>
      </c>
      <c r="I4102">
        <v>99</v>
      </c>
      <c r="J4102">
        <v>134</v>
      </c>
      <c r="K4102">
        <v>999</v>
      </c>
      <c r="M4102">
        <v>99</v>
      </c>
      <c r="N4102">
        <v>99</v>
      </c>
      <c r="O4102">
        <v>99</v>
      </c>
      <c r="P4102">
        <v>99</v>
      </c>
      <c r="Q4102">
        <v>29</v>
      </c>
      <c r="R4102">
        <v>2630</v>
      </c>
      <c r="S4102">
        <v>2628</v>
      </c>
      <c r="T4102">
        <v>4.4346007604562736</v>
      </c>
      <c r="U4102">
        <v>60.222602739726014</v>
      </c>
      <c r="V4102">
        <v>92.978648144575189</v>
      </c>
      <c r="W4102">
        <v>85.793417047184249</v>
      </c>
      <c r="X4102">
        <v>4.6387832699619764</v>
      </c>
      <c r="Y4102">
        <v>9.2775665399239529</v>
      </c>
      <c r="Z4102">
        <v>87.37642585551329</v>
      </c>
      <c r="AA4102">
        <v>10.121093607529064</v>
      </c>
      <c r="AB4102">
        <v>2.6167399138499019</v>
      </c>
      <c r="AC4102">
        <v>-34.420145993203562</v>
      </c>
      <c r="AD4102">
        <v>7.3391935258825187</v>
      </c>
      <c r="AE4102">
        <v>7.5756868624748943</v>
      </c>
      <c r="AF4102">
        <v>58</v>
      </c>
      <c r="AG4102">
        <v>0</v>
      </c>
      <c r="AH4102">
        <v>0</v>
      </c>
      <c r="AI4102">
        <v>23</v>
      </c>
      <c r="AJ4102">
        <v>204</v>
      </c>
      <c r="AK4102">
        <v>64</v>
      </c>
      <c r="AL4102">
        <v>106</v>
      </c>
      <c r="AM4102">
        <v>0</v>
      </c>
      <c r="AN4102">
        <v>34</v>
      </c>
      <c r="AO4102">
        <v>13</v>
      </c>
      <c r="AP4102">
        <v>16</v>
      </c>
    </row>
    <row r="4103" spans="1:42">
      <c r="A4103">
        <v>16</v>
      </c>
      <c r="B4103">
        <v>90</v>
      </c>
      <c r="C4103">
        <v>2023</v>
      </c>
      <c r="D4103">
        <v>6</v>
      </c>
      <c r="E4103">
        <v>99</v>
      </c>
      <c r="F4103">
        <v>99</v>
      </c>
      <c r="G4103">
        <v>99</v>
      </c>
      <c r="H4103">
        <v>99</v>
      </c>
      <c r="I4103">
        <v>99</v>
      </c>
      <c r="J4103">
        <v>134</v>
      </c>
      <c r="K4103">
        <v>999</v>
      </c>
      <c r="M4103">
        <v>99</v>
      </c>
      <c r="N4103">
        <v>99</v>
      </c>
      <c r="O4103">
        <v>99</v>
      </c>
      <c r="P4103">
        <v>99</v>
      </c>
      <c r="Q4103">
        <v>40</v>
      </c>
      <c r="R4103">
        <v>3616</v>
      </c>
      <c r="S4103">
        <v>3612</v>
      </c>
      <c r="T4103">
        <v>5.3824668141592928</v>
      </c>
      <c r="U4103">
        <v>59.875415282392041</v>
      </c>
      <c r="V4103">
        <v>91.185574988391764</v>
      </c>
      <c r="W4103">
        <v>84.125553709856149</v>
      </c>
      <c r="X4103">
        <v>0.58075221238938068</v>
      </c>
      <c r="Y4103">
        <v>1.1615044247787611</v>
      </c>
      <c r="Z4103">
        <v>90.320796460176993</v>
      </c>
      <c r="AA4103">
        <v>10.596023400441064</v>
      </c>
      <c r="AB4103">
        <v>2.5524366182573033</v>
      </c>
      <c r="AC4103">
        <v>-44.397123039319624</v>
      </c>
      <c r="AD4103">
        <v>10.090693456118318</v>
      </c>
      <c r="AE4103">
        <v>10.209826592061994</v>
      </c>
      <c r="AF4103">
        <v>72</v>
      </c>
      <c r="AG4103">
        <v>0</v>
      </c>
      <c r="AH4103">
        <v>0</v>
      </c>
      <c r="AI4103">
        <v>11</v>
      </c>
      <c r="AJ4103">
        <v>305</v>
      </c>
      <c r="AK4103">
        <v>94</v>
      </c>
      <c r="AL4103">
        <v>155</v>
      </c>
      <c r="AM4103">
        <v>0</v>
      </c>
      <c r="AN4103">
        <v>89</v>
      </c>
      <c r="AO4103">
        <v>23</v>
      </c>
      <c r="AP4103">
        <v>18</v>
      </c>
    </row>
    <row r="4104" spans="1:42">
      <c r="A4104">
        <v>16</v>
      </c>
      <c r="B4104">
        <v>91</v>
      </c>
      <c r="C4104">
        <v>2023</v>
      </c>
      <c r="D4104">
        <v>7</v>
      </c>
      <c r="E4104">
        <v>99</v>
      </c>
      <c r="F4104">
        <v>99</v>
      </c>
      <c r="G4104">
        <v>99</v>
      </c>
      <c r="H4104">
        <v>99</v>
      </c>
      <c r="I4104">
        <v>99</v>
      </c>
      <c r="J4104">
        <v>134</v>
      </c>
      <c r="K4104">
        <v>999</v>
      </c>
      <c r="M4104">
        <v>99</v>
      </c>
      <c r="N4104">
        <v>99</v>
      </c>
      <c r="O4104">
        <v>99</v>
      </c>
      <c r="P4104">
        <v>99</v>
      </c>
      <c r="Q4104">
        <v>28</v>
      </c>
      <c r="R4104">
        <v>2014</v>
      </c>
      <c r="S4104">
        <v>2013</v>
      </c>
      <c r="T4104">
        <v>5.6782522343594843</v>
      </c>
      <c r="U4104">
        <v>59.809239940387478</v>
      </c>
      <c r="V4104">
        <v>89.314418360827773</v>
      </c>
      <c r="W4104">
        <v>82.417734724292174</v>
      </c>
      <c r="X4104">
        <v>5.8589870903674282</v>
      </c>
      <c r="Y4104">
        <v>11.717974180734856</v>
      </c>
      <c r="Z4104">
        <v>74.627606752730898</v>
      </c>
      <c r="AA4104">
        <v>10.583132378649841</v>
      </c>
      <c r="AB4104">
        <v>2.5389903506219502</v>
      </c>
      <c r="AC4104">
        <v>-37.978354305066055</v>
      </c>
      <c r="AD4104">
        <v>5.6202037114552814</v>
      </c>
      <c r="AE4104">
        <v>5.5745156244755245</v>
      </c>
      <c r="AF4104">
        <v>42</v>
      </c>
      <c r="AG4104">
        <v>0</v>
      </c>
      <c r="AH4104">
        <v>0</v>
      </c>
      <c r="AI4104">
        <v>9</v>
      </c>
      <c r="AJ4104">
        <v>62</v>
      </c>
      <c r="AK4104">
        <v>28</v>
      </c>
      <c r="AL4104">
        <v>52</v>
      </c>
      <c r="AM4104">
        <v>0</v>
      </c>
      <c r="AN4104">
        <v>39</v>
      </c>
      <c r="AO4104">
        <v>9</v>
      </c>
      <c r="AP4104">
        <v>12</v>
      </c>
    </row>
    <row r="4105" spans="1:42">
      <c r="A4105">
        <v>16</v>
      </c>
      <c r="B4105">
        <v>92</v>
      </c>
      <c r="C4105">
        <v>2023</v>
      </c>
      <c r="D4105">
        <v>8</v>
      </c>
      <c r="E4105">
        <v>99</v>
      </c>
      <c r="F4105">
        <v>99</v>
      </c>
      <c r="G4105">
        <v>99</v>
      </c>
      <c r="H4105">
        <v>99</v>
      </c>
      <c r="I4105">
        <v>99</v>
      </c>
      <c r="J4105">
        <v>134</v>
      </c>
      <c r="K4105">
        <v>999</v>
      </c>
      <c r="M4105">
        <v>99</v>
      </c>
      <c r="N4105">
        <v>99</v>
      </c>
      <c r="O4105">
        <v>99</v>
      </c>
      <c r="P4105">
        <v>99</v>
      </c>
      <c r="Q4105">
        <v>36</v>
      </c>
      <c r="R4105">
        <v>3614</v>
      </c>
      <c r="S4105">
        <v>3608</v>
      </c>
      <c r="T4105">
        <v>4.9120088544548972</v>
      </c>
      <c r="U4105">
        <v>60.142461197339244</v>
      </c>
      <c r="V4105">
        <v>89.189456198216078</v>
      </c>
      <c r="W4105">
        <v>82.274140798226114</v>
      </c>
      <c r="X4105">
        <v>3.6524626452684008</v>
      </c>
      <c r="Y4105">
        <v>7.3049252905368016</v>
      </c>
      <c r="Z4105">
        <v>95.849474266740444</v>
      </c>
      <c r="AA4105">
        <v>10.105935520422364</v>
      </c>
      <c r="AB4105">
        <v>2.437055431319473</v>
      </c>
      <c r="AC4105">
        <v>-34.306501721936115</v>
      </c>
      <c r="AD4105">
        <v>10.08511232035719</v>
      </c>
      <c r="AE4105">
        <v>9.9740737003644639</v>
      </c>
      <c r="AF4105">
        <v>76</v>
      </c>
      <c r="AG4105">
        <v>0</v>
      </c>
      <c r="AH4105">
        <v>0</v>
      </c>
      <c r="AI4105">
        <v>15</v>
      </c>
      <c r="AJ4105">
        <v>175</v>
      </c>
      <c r="AK4105">
        <v>119</v>
      </c>
      <c r="AL4105">
        <v>129</v>
      </c>
      <c r="AM4105">
        <v>0</v>
      </c>
      <c r="AN4105">
        <v>61</v>
      </c>
      <c r="AO4105">
        <v>19</v>
      </c>
      <c r="AP4105">
        <v>14</v>
      </c>
    </row>
    <row r="4106" spans="1:42">
      <c r="A4106">
        <v>16</v>
      </c>
      <c r="B4106">
        <v>93</v>
      </c>
      <c r="C4106">
        <v>2023</v>
      </c>
      <c r="D4106">
        <v>9</v>
      </c>
      <c r="E4106">
        <v>99</v>
      </c>
      <c r="F4106">
        <v>99</v>
      </c>
      <c r="G4106">
        <v>99</v>
      </c>
      <c r="H4106">
        <v>99</v>
      </c>
      <c r="I4106">
        <v>99</v>
      </c>
      <c r="J4106">
        <v>134</v>
      </c>
      <c r="K4106">
        <v>999</v>
      </c>
      <c r="M4106">
        <v>99</v>
      </c>
      <c r="N4106">
        <v>99</v>
      </c>
      <c r="O4106">
        <v>99</v>
      </c>
      <c r="P4106">
        <v>99</v>
      </c>
      <c r="Q4106">
        <v>40</v>
      </c>
      <c r="R4106">
        <v>3084</v>
      </c>
      <c r="S4106">
        <v>3082</v>
      </c>
      <c r="T4106">
        <v>5.7782101167315183</v>
      </c>
      <c r="U4106">
        <v>59.750486696950041</v>
      </c>
      <c r="V4106">
        <v>89.179789966274043</v>
      </c>
      <c r="W4106">
        <v>82.290168721609248</v>
      </c>
      <c r="X4106">
        <v>0.32425421530479887</v>
      </c>
      <c r="Y4106">
        <v>0.64850843060959773</v>
      </c>
      <c r="Z4106">
        <v>85.440985732814511</v>
      </c>
      <c r="AA4106">
        <v>9.3583328956305465</v>
      </c>
      <c r="AB4106">
        <v>2.5384214533842844</v>
      </c>
      <c r="AC4106">
        <v>-38.995565045086579</v>
      </c>
      <c r="AD4106">
        <v>8.6061113436584353</v>
      </c>
      <c r="AE4106">
        <v>8.5216418123834377</v>
      </c>
      <c r="AF4106">
        <v>42</v>
      </c>
      <c r="AG4106">
        <v>0</v>
      </c>
      <c r="AH4106">
        <v>0</v>
      </c>
      <c r="AI4106">
        <v>26</v>
      </c>
      <c r="AJ4106">
        <v>263</v>
      </c>
      <c r="AK4106">
        <v>134</v>
      </c>
      <c r="AL4106">
        <v>103</v>
      </c>
      <c r="AM4106">
        <v>0</v>
      </c>
      <c r="AN4106">
        <v>49</v>
      </c>
      <c r="AO4106">
        <v>9</v>
      </c>
      <c r="AP4106">
        <v>16</v>
      </c>
    </row>
    <row r="4107" spans="1:42">
      <c r="A4107">
        <v>16</v>
      </c>
      <c r="B4107">
        <v>94</v>
      </c>
      <c r="C4107">
        <v>2023</v>
      </c>
      <c r="D4107">
        <v>10</v>
      </c>
      <c r="E4107">
        <v>99</v>
      </c>
      <c r="F4107">
        <v>99</v>
      </c>
      <c r="G4107">
        <v>99</v>
      </c>
      <c r="H4107">
        <v>99</v>
      </c>
      <c r="I4107">
        <v>99</v>
      </c>
      <c r="J4107">
        <v>134</v>
      </c>
      <c r="K4107">
        <v>999</v>
      </c>
      <c r="M4107">
        <v>99</v>
      </c>
      <c r="N4107">
        <v>99</v>
      </c>
      <c r="O4107">
        <v>99</v>
      </c>
      <c r="P4107">
        <v>99</v>
      </c>
      <c r="Q4107">
        <v>39</v>
      </c>
      <c r="R4107">
        <v>2487</v>
      </c>
      <c r="S4107">
        <v>2487</v>
      </c>
      <c r="T4107">
        <v>4.9907519099316442</v>
      </c>
      <c r="U4107">
        <v>60.186570164857237</v>
      </c>
      <c r="V4107">
        <v>89.294363191303447</v>
      </c>
      <c r="W4107">
        <v>82.418697225572942</v>
      </c>
      <c r="X4107">
        <v>4.5436268596702876</v>
      </c>
      <c r="Y4107">
        <v>9.0872537193405751</v>
      </c>
      <c r="Z4107">
        <v>77.523120225170899</v>
      </c>
      <c r="AA4107">
        <v>10.017779943159086</v>
      </c>
      <c r="AB4107">
        <v>2.3509386471194538</v>
      </c>
      <c r="AC4107">
        <v>-43.243293982250307</v>
      </c>
      <c r="AD4107">
        <v>6.9401423189619091</v>
      </c>
      <c r="AE4107">
        <v>6.8872241750135528</v>
      </c>
      <c r="AF4107">
        <v>60</v>
      </c>
      <c r="AG4107">
        <v>0</v>
      </c>
      <c r="AH4107">
        <v>0</v>
      </c>
      <c r="AI4107">
        <v>11</v>
      </c>
      <c r="AJ4107">
        <v>112</v>
      </c>
      <c r="AK4107">
        <v>49</v>
      </c>
      <c r="AL4107">
        <v>308</v>
      </c>
      <c r="AM4107">
        <v>0</v>
      </c>
      <c r="AN4107">
        <v>38</v>
      </c>
      <c r="AO4107">
        <v>11</v>
      </c>
      <c r="AP4107">
        <v>18</v>
      </c>
    </row>
    <row r="4108" spans="1:42">
      <c r="A4108">
        <v>16</v>
      </c>
      <c r="B4108">
        <v>95</v>
      </c>
      <c r="C4108">
        <v>2023</v>
      </c>
      <c r="D4108">
        <v>11</v>
      </c>
      <c r="E4108">
        <v>99</v>
      </c>
      <c r="F4108">
        <v>99</v>
      </c>
      <c r="G4108">
        <v>99</v>
      </c>
      <c r="H4108">
        <v>99</v>
      </c>
      <c r="I4108">
        <v>99</v>
      </c>
      <c r="J4108">
        <v>134</v>
      </c>
      <c r="K4108">
        <v>999</v>
      </c>
      <c r="M4108">
        <v>99</v>
      </c>
      <c r="N4108">
        <v>99</v>
      </c>
      <c r="O4108">
        <v>99</v>
      </c>
      <c r="P4108">
        <v>99</v>
      </c>
      <c r="Q4108">
        <v>36</v>
      </c>
      <c r="R4108">
        <v>3754</v>
      </c>
      <c r="S4108">
        <v>3750</v>
      </c>
      <c r="T4108">
        <v>5.110015982951519</v>
      </c>
      <c r="U4108">
        <v>60.029600000000002</v>
      </c>
      <c r="V4108">
        <v>89.024629830263393</v>
      </c>
      <c r="W4108">
        <v>82.132186666666811</v>
      </c>
      <c r="X4108">
        <v>0.42621204049014377</v>
      </c>
      <c r="Y4108">
        <v>0.85242408098028755</v>
      </c>
      <c r="Z4108">
        <v>89.770911028236554</v>
      </c>
      <c r="AA4108">
        <v>9.4028628983479692</v>
      </c>
      <c r="AB4108">
        <v>2.4194607884126582</v>
      </c>
      <c r="AC4108">
        <v>-34.036224303651487</v>
      </c>
      <c r="AD4108">
        <v>10.47579182363611</v>
      </c>
      <c r="AE4108">
        <v>10.348736803118362</v>
      </c>
      <c r="AF4108">
        <v>108</v>
      </c>
      <c r="AG4108">
        <v>0</v>
      </c>
      <c r="AH4108">
        <v>0</v>
      </c>
      <c r="AI4108">
        <v>41</v>
      </c>
      <c r="AJ4108">
        <v>263</v>
      </c>
      <c r="AK4108">
        <v>168</v>
      </c>
      <c r="AL4108">
        <v>156</v>
      </c>
      <c r="AM4108">
        <v>1</v>
      </c>
      <c r="AN4108">
        <v>105</v>
      </c>
      <c r="AO4108">
        <v>50</v>
      </c>
      <c r="AP4108">
        <v>12</v>
      </c>
    </row>
    <row r="4109" spans="1:42">
      <c r="A4109">
        <v>16</v>
      </c>
      <c r="B4109">
        <v>96</v>
      </c>
      <c r="C4109">
        <v>2023</v>
      </c>
      <c r="D4109">
        <v>12</v>
      </c>
      <c r="E4109">
        <v>99</v>
      </c>
      <c r="F4109">
        <v>99</v>
      </c>
      <c r="G4109">
        <v>99</v>
      </c>
      <c r="H4109">
        <v>99</v>
      </c>
      <c r="I4109">
        <v>99</v>
      </c>
      <c r="J4109">
        <v>134</v>
      </c>
      <c r="K4109">
        <v>999</v>
      </c>
      <c r="M4109">
        <v>99</v>
      </c>
      <c r="N4109">
        <v>99</v>
      </c>
      <c r="O4109">
        <v>99</v>
      </c>
      <c r="P4109">
        <v>99</v>
      </c>
      <c r="Q4109">
        <v>31</v>
      </c>
      <c r="R4109">
        <v>2433</v>
      </c>
      <c r="S4109">
        <v>2432</v>
      </c>
      <c r="T4109">
        <v>3.1360460337032472</v>
      </c>
      <c r="U4109">
        <v>61.020148026315802</v>
      </c>
      <c r="V4109">
        <v>85.260226592347607</v>
      </c>
      <c r="W4109">
        <v>78.679646381578905</v>
      </c>
      <c r="X4109">
        <v>4.6033703247020119</v>
      </c>
      <c r="Y4109">
        <v>9.2067406494040238</v>
      </c>
      <c r="Z4109">
        <v>88.820386354295138</v>
      </c>
      <c r="AA4109">
        <v>10.633532226180144</v>
      </c>
      <c r="AB4109">
        <v>2.1186061652301702</v>
      </c>
      <c r="AC4109">
        <v>-33.213395584994913</v>
      </c>
      <c r="AD4109">
        <v>6.7894516534114704</v>
      </c>
      <c r="AE4109">
        <v>6.4293735388715181</v>
      </c>
      <c r="AF4109">
        <v>65</v>
      </c>
      <c r="AG4109">
        <v>0</v>
      </c>
      <c r="AH4109">
        <v>0</v>
      </c>
      <c r="AI4109">
        <v>27</v>
      </c>
      <c r="AJ4109">
        <v>360</v>
      </c>
      <c r="AK4109">
        <v>279</v>
      </c>
      <c r="AL4109">
        <v>165</v>
      </c>
      <c r="AM4109">
        <v>0</v>
      </c>
      <c r="AN4109">
        <v>62</v>
      </c>
      <c r="AO4109">
        <v>12</v>
      </c>
      <c r="AP4109">
        <v>15</v>
      </c>
    </row>
    <row r="4110" spans="1:42">
      <c r="A4110">
        <v>16</v>
      </c>
      <c r="B4110">
        <v>97</v>
      </c>
      <c r="C4110">
        <v>2023</v>
      </c>
      <c r="D4110">
        <v>1</v>
      </c>
      <c r="E4110">
        <v>99</v>
      </c>
      <c r="F4110">
        <v>99</v>
      </c>
      <c r="G4110">
        <v>99</v>
      </c>
      <c r="H4110">
        <v>99</v>
      </c>
      <c r="I4110">
        <v>99</v>
      </c>
      <c r="J4110">
        <v>141</v>
      </c>
      <c r="K4110">
        <v>999</v>
      </c>
      <c r="M4110">
        <v>99</v>
      </c>
      <c r="N4110">
        <v>99</v>
      </c>
      <c r="O4110">
        <v>99</v>
      </c>
      <c r="P4110">
        <v>99</v>
      </c>
      <c r="Q4110">
        <v>40</v>
      </c>
      <c r="R4110">
        <v>4516</v>
      </c>
      <c r="S4110">
        <v>4499</v>
      </c>
      <c r="T4110">
        <v>4.1474756421612033</v>
      </c>
      <c r="U4110">
        <v>60.688375194487683</v>
      </c>
      <c r="V4110">
        <v>91.975922421185516</v>
      </c>
      <c r="W4110">
        <v>84.79995554567671</v>
      </c>
      <c r="X4110">
        <v>0</v>
      </c>
      <c r="Y4110">
        <v>0</v>
      </c>
      <c r="Z4110">
        <v>13.551815766164751</v>
      </c>
      <c r="AA4110">
        <v>8.1021147342922983</v>
      </c>
      <c r="AB4110">
        <v>2.5601934220779539</v>
      </c>
      <c r="AC4110">
        <v>-29.171220756680373</v>
      </c>
      <c r="AD4110">
        <v>8.8015747724570694</v>
      </c>
      <c r="AE4110">
        <v>9.1581912719267322</v>
      </c>
      <c r="AF4110">
        <v>50</v>
      </c>
      <c r="AG4110">
        <v>0</v>
      </c>
      <c r="AH4110">
        <v>0</v>
      </c>
      <c r="AI4110">
        <v>13</v>
      </c>
      <c r="AJ4110">
        <v>235</v>
      </c>
      <c r="AK4110">
        <v>54</v>
      </c>
      <c r="AL4110">
        <v>663</v>
      </c>
      <c r="AM4110">
        <v>0</v>
      </c>
      <c r="AN4110">
        <v>137</v>
      </c>
      <c r="AO4110">
        <v>51</v>
      </c>
      <c r="AP4110">
        <v>19</v>
      </c>
    </row>
    <row r="4111" spans="1:42">
      <c r="A4111">
        <v>16</v>
      </c>
      <c r="B4111">
        <v>98</v>
      </c>
      <c r="C4111">
        <v>2023</v>
      </c>
      <c r="D4111">
        <v>2</v>
      </c>
      <c r="E4111">
        <v>99</v>
      </c>
      <c r="F4111">
        <v>99</v>
      </c>
      <c r="G4111">
        <v>99</v>
      </c>
      <c r="H4111">
        <v>99</v>
      </c>
      <c r="I4111">
        <v>99</v>
      </c>
      <c r="J4111">
        <v>141</v>
      </c>
      <c r="K4111">
        <v>999</v>
      </c>
      <c r="M4111">
        <v>99</v>
      </c>
      <c r="N4111">
        <v>99</v>
      </c>
      <c r="O4111">
        <v>99</v>
      </c>
      <c r="P4111">
        <v>99</v>
      </c>
      <c r="Q4111">
        <v>40</v>
      </c>
      <c r="R4111">
        <v>3597</v>
      </c>
      <c r="S4111">
        <v>3595</v>
      </c>
      <c r="T4111">
        <v>3.9001946066166249</v>
      </c>
      <c r="U4111">
        <v>60.70904033379697</v>
      </c>
      <c r="V4111">
        <v>91.038142840136956</v>
      </c>
      <c r="W4111">
        <v>84.007621696801053</v>
      </c>
      <c r="X4111">
        <v>0</v>
      </c>
      <c r="Y4111">
        <v>0</v>
      </c>
      <c r="Z4111">
        <v>0.86182930219627452</v>
      </c>
      <c r="AA4111">
        <v>8.125999605407479</v>
      </c>
      <c r="AB4111">
        <v>2.3664117063939538</v>
      </c>
      <c r="AC4111">
        <v>-32.546588640352759</v>
      </c>
      <c r="AD4111">
        <v>7.0104660001169394</v>
      </c>
      <c r="AE4111">
        <v>7.2496272354620013</v>
      </c>
      <c r="AF4111">
        <v>48</v>
      </c>
      <c r="AG4111">
        <v>0</v>
      </c>
      <c r="AH4111">
        <v>0</v>
      </c>
      <c r="AI4111">
        <v>8</v>
      </c>
      <c r="AJ4111">
        <v>136</v>
      </c>
      <c r="AK4111">
        <v>25</v>
      </c>
      <c r="AL4111">
        <v>520</v>
      </c>
      <c r="AM4111">
        <v>1</v>
      </c>
      <c r="AN4111">
        <v>93</v>
      </c>
      <c r="AO4111">
        <v>20</v>
      </c>
      <c r="AP4111">
        <v>18</v>
      </c>
    </row>
    <row r="4112" spans="1:42">
      <c r="A4112">
        <v>16</v>
      </c>
      <c r="B4112">
        <v>99</v>
      </c>
      <c r="C4112">
        <v>2023</v>
      </c>
      <c r="D4112">
        <v>3</v>
      </c>
      <c r="E4112">
        <v>99</v>
      </c>
      <c r="F4112">
        <v>99</v>
      </c>
      <c r="G4112">
        <v>99</v>
      </c>
      <c r="H4112">
        <v>99</v>
      </c>
      <c r="I4112">
        <v>99</v>
      </c>
      <c r="J4112">
        <v>141</v>
      </c>
      <c r="K4112">
        <v>999</v>
      </c>
      <c r="M4112">
        <v>99</v>
      </c>
      <c r="N4112">
        <v>99</v>
      </c>
      <c r="O4112">
        <v>99</v>
      </c>
      <c r="P4112">
        <v>99</v>
      </c>
      <c r="Q4112">
        <v>48</v>
      </c>
      <c r="R4112">
        <v>5248</v>
      </c>
      <c r="S4112">
        <v>5234</v>
      </c>
      <c r="T4112">
        <v>3.2120807926829258</v>
      </c>
      <c r="U4112">
        <v>61.148643484906394</v>
      </c>
      <c r="V4112">
        <v>90.488766052119516</v>
      </c>
      <c r="W4112">
        <v>83.448089415360926</v>
      </c>
      <c r="X4112">
        <v>0</v>
      </c>
      <c r="Y4112">
        <v>0</v>
      </c>
      <c r="Z4112">
        <v>0</v>
      </c>
      <c r="AA4112">
        <v>8.3480445781864994</v>
      </c>
      <c r="AB4112">
        <v>2.3801158271276392</v>
      </c>
      <c r="AC4112">
        <v>-35.624850119391112</v>
      </c>
      <c r="AD4112">
        <v>10.22822506772691</v>
      </c>
      <c r="AE4112">
        <v>10.484511682956111</v>
      </c>
      <c r="AF4112">
        <v>72</v>
      </c>
      <c r="AG4112">
        <v>0</v>
      </c>
      <c r="AH4112">
        <v>0</v>
      </c>
      <c r="AI4112">
        <v>25</v>
      </c>
      <c r="AJ4112">
        <v>305</v>
      </c>
      <c r="AK4112">
        <v>66</v>
      </c>
      <c r="AL4112">
        <v>548</v>
      </c>
      <c r="AM4112">
        <v>0</v>
      </c>
      <c r="AN4112">
        <v>207</v>
      </c>
      <c r="AO4112">
        <v>56</v>
      </c>
      <c r="AP4112">
        <v>19</v>
      </c>
    </row>
    <row r="4113" spans="1:42">
      <c r="A4113">
        <v>16</v>
      </c>
      <c r="B4113">
        <v>100</v>
      </c>
      <c r="C4113">
        <v>2023</v>
      </c>
      <c r="D4113">
        <v>4</v>
      </c>
      <c r="E4113">
        <v>99</v>
      </c>
      <c r="F4113">
        <v>99</v>
      </c>
      <c r="G4113">
        <v>99</v>
      </c>
      <c r="H4113">
        <v>99</v>
      </c>
      <c r="I4113">
        <v>99</v>
      </c>
      <c r="J4113">
        <v>141</v>
      </c>
      <c r="K4113">
        <v>999</v>
      </c>
      <c r="M4113">
        <v>99</v>
      </c>
      <c r="N4113">
        <v>99</v>
      </c>
      <c r="O4113">
        <v>99</v>
      </c>
      <c r="P4113">
        <v>99</v>
      </c>
      <c r="Q4113">
        <v>37</v>
      </c>
      <c r="R4113">
        <v>3370</v>
      </c>
      <c r="S4113">
        <v>3343</v>
      </c>
      <c r="T4113">
        <v>3.8679525222551945</v>
      </c>
      <c r="U4113">
        <v>60.708345797188173</v>
      </c>
      <c r="V4113">
        <v>91.543689065523552</v>
      </c>
      <c r="W4113">
        <v>84.282740053843867</v>
      </c>
      <c r="X4113">
        <v>0</v>
      </c>
      <c r="Y4113">
        <v>0</v>
      </c>
      <c r="Z4113">
        <v>0</v>
      </c>
      <c r="AA4113">
        <v>8.2272984481561604</v>
      </c>
      <c r="AB4113">
        <v>2.4790258158379146</v>
      </c>
      <c r="AC4113">
        <v>-36.627180634450198</v>
      </c>
      <c r="AD4113">
        <v>6.568048490518235</v>
      </c>
      <c r="AE4113">
        <v>6.7635252345058996</v>
      </c>
      <c r="AF4113">
        <v>44</v>
      </c>
      <c r="AG4113">
        <v>0</v>
      </c>
      <c r="AH4113">
        <v>0</v>
      </c>
      <c r="AI4113">
        <v>11</v>
      </c>
      <c r="AJ4113">
        <v>108</v>
      </c>
      <c r="AK4113">
        <v>34</v>
      </c>
      <c r="AL4113">
        <v>272</v>
      </c>
      <c r="AM4113">
        <v>0</v>
      </c>
      <c r="AN4113">
        <v>80</v>
      </c>
      <c r="AO4113">
        <v>22</v>
      </c>
      <c r="AP4113">
        <v>17</v>
      </c>
    </row>
    <row r="4114" spans="1:42">
      <c r="A4114">
        <v>16</v>
      </c>
      <c r="B4114">
        <v>101</v>
      </c>
      <c r="C4114">
        <v>2023</v>
      </c>
      <c r="D4114">
        <v>5</v>
      </c>
      <c r="E4114">
        <v>99</v>
      </c>
      <c r="F4114">
        <v>99</v>
      </c>
      <c r="G4114">
        <v>99</v>
      </c>
      <c r="H4114">
        <v>99</v>
      </c>
      <c r="I4114">
        <v>99</v>
      </c>
      <c r="J4114">
        <v>141</v>
      </c>
      <c r="K4114">
        <v>999</v>
      </c>
      <c r="M4114">
        <v>99</v>
      </c>
      <c r="N4114">
        <v>99</v>
      </c>
      <c r="O4114">
        <v>99</v>
      </c>
      <c r="P4114">
        <v>99</v>
      </c>
      <c r="Q4114">
        <v>41</v>
      </c>
      <c r="R4114">
        <v>4915</v>
      </c>
      <c r="S4114">
        <v>4890</v>
      </c>
      <c r="T4114">
        <v>4.2435401831129198</v>
      </c>
      <c r="U4114">
        <v>60.572392638036803</v>
      </c>
      <c r="V4114">
        <v>90.479453724074844</v>
      </c>
      <c r="W4114">
        <v>83.389325153374358</v>
      </c>
      <c r="X4114">
        <v>0</v>
      </c>
      <c r="Y4114">
        <v>0</v>
      </c>
      <c r="Z4114">
        <v>1.4852492370295021</v>
      </c>
      <c r="AA4114">
        <v>8.6727535975485512</v>
      </c>
      <c r="AB4114">
        <v>2.4773358358911359</v>
      </c>
      <c r="AC4114">
        <v>-35.065094424393259</v>
      </c>
      <c r="AD4114">
        <v>9.5792161219279279</v>
      </c>
      <c r="AE4114">
        <v>9.7885285141617118</v>
      </c>
      <c r="AF4114">
        <v>67</v>
      </c>
      <c r="AG4114">
        <v>0</v>
      </c>
      <c r="AH4114">
        <v>0</v>
      </c>
      <c r="AI4114">
        <v>9</v>
      </c>
      <c r="AJ4114">
        <v>216</v>
      </c>
      <c r="AK4114">
        <v>43</v>
      </c>
      <c r="AL4114">
        <v>313</v>
      </c>
      <c r="AM4114">
        <v>0</v>
      </c>
      <c r="AN4114">
        <v>123</v>
      </c>
      <c r="AO4114">
        <v>47</v>
      </c>
      <c r="AP4114">
        <v>16</v>
      </c>
    </row>
    <row r="4115" spans="1:42">
      <c r="A4115">
        <v>16</v>
      </c>
      <c r="B4115">
        <v>102</v>
      </c>
      <c r="C4115">
        <v>2023</v>
      </c>
      <c r="D4115">
        <v>6</v>
      </c>
      <c r="E4115">
        <v>99</v>
      </c>
      <c r="F4115">
        <v>99</v>
      </c>
      <c r="G4115">
        <v>99</v>
      </c>
      <c r="H4115">
        <v>99</v>
      </c>
      <c r="I4115">
        <v>99</v>
      </c>
      <c r="J4115">
        <v>141</v>
      </c>
      <c r="K4115">
        <v>999</v>
      </c>
      <c r="M4115">
        <v>99</v>
      </c>
      <c r="N4115">
        <v>99</v>
      </c>
      <c r="O4115">
        <v>99</v>
      </c>
      <c r="P4115">
        <v>99</v>
      </c>
      <c r="Q4115">
        <v>37</v>
      </c>
      <c r="R4115">
        <v>3157</v>
      </c>
      <c r="S4115">
        <v>3104</v>
      </c>
      <c r="T4115">
        <v>4.3785239151092812</v>
      </c>
      <c r="U4115">
        <v>60.448453608247426</v>
      </c>
      <c r="V4115">
        <v>90.242032089443839</v>
      </c>
      <c r="W4115">
        <v>82.919845360824766</v>
      </c>
      <c r="X4115">
        <v>0</v>
      </c>
      <c r="Y4115">
        <v>0</v>
      </c>
      <c r="Z4115">
        <v>0</v>
      </c>
      <c r="AA4115">
        <v>7.6066336504089724</v>
      </c>
      <c r="AB4115">
        <v>2.4765493287526819</v>
      </c>
      <c r="AC4115">
        <v>-28.998507903685375</v>
      </c>
      <c r="AD4115">
        <v>6.1529166423044712</v>
      </c>
      <c r="AE4115">
        <v>6.1784322393105775</v>
      </c>
      <c r="AF4115">
        <v>32</v>
      </c>
      <c r="AG4115">
        <v>0</v>
      </c>
      <c r="AH4115">
        <v>0</v>
      </c>
      <c r="AI4115">
        <v>4</v>
      </c>
      <c r="AJ4115">
        <v>79</v>
      </c>
      <c r="AK4115">
        <v>11</v>
      </c>
      <c r="AL4115">
        <v>395</v>
      </c>
      <c r="AM4115">
        <v>0</v>
      </c>
      <c r="AN4115">
        <v>63</v>
      </c>
      <c r="AO4115">
        <v>21</v>
      </c>
      <c r="AP4115">
        <v>15</v>
      </c>
    </row>
    <row r="4116" spans="1:42">
      <c r="A4116">
        <v>16</v>
      </c>
      <c r="B4116">
        <v>103</v>
      </c>
      <c r="C4116">
        <v>2023</v>
      </c>
      <c r="D4116">
        <v>7</v>
      </c>
      <c r="E4116">
        <v>99</v>
      </c>
      <c r="F4116">
        <v>99</v>
      </c>
      <c r="G4116">
        <v>99</v>
      </c>
      <c r="H4116">
        <v>99</v>
      </c>
      <c r="I4116">
        <v>99</v>
      </c>
      <c r="J4116">
        <v>141</v>
      </c>
      <c r="K4116">
        <v>999</v>
      </c>
      <c r="M4116">
        <v>99</v>
      </c>
      <c r="N4116">
        <v>99</v>
      </c>
      <c r="O4116">
        <v>99</v>
      </c>
      <c r="P4116">
        <v>99</v>
      </c>
      <c r="Q4116">
        <v>30</v>
      </c>
      <c r="R4116">
        <v>3670</v>
      </c>
      <c r="S4116">
        <v>3637</v>
      </c>
      <c r="T4116">
        <v>5.6250681198910089</v>
      </c>
      <c r="U4116">
        <v>59.909540830354686</v>
      </c>
      <c r="V4116">
        <v>92.564711251370639</v>
      </c>
      <c r="W4116">
        <v>85.203216937035904</v>
      </c>
      <c r="X4116">
        <v>0</v>
      </c>
      <c r="Y4116">
        <v>0</v>
      </c>
      <c r="Z4116">
        <v>0</v>
      </c>
      <c r="AA4116">
        <v>7.3888425193397103</v>
      </c>
      <c r="AB4116">
        <v>2.5963553341073609</v>
      </c>
      <c r="AC4116">
        <v>-26.246530274330368</v>
      </c>
      <c r="AD4116">
        <v>7.1527412344812786</v>
      </c>
      <c r="AE4116">
        <v>7.4387058436204851</v>
      </c>
      <c r="AF4116">
        <v>29</v>
      </c>
      <c r="AG4116">
        <v>0</v>
      </c>
      <c r="AH4116">
        <v>0</v>
      </c>
      <c r="AI4116">
        <v>7</v>
      </c>
      <c r="AJ4116">
        <v>92</v>
      </c>
      <c r="AK4116">
        <v>6</v>
      </c>
      <c r="AL4116">
        <v>653</v>
      </c>
      <c r="AM4116">
        <v>0</v>
      </c>
      <c r="AN4116">
        <v>85</v>
      </c>
      <c r="AO4116">
        <v>26</v>
      </c>
      <c r="AP4116">
        <v>12</v>
      </c>
    </row>
    <row r="4117" spans="1:42">
      <c r="A4117">
        <v>16</v>
      </c>
      <c r="B4117">
        <v>104</v>
      </c>
      <c r="C4117">
        <v>2023</v>
      </c>
      <c r="D4117">
        <v>8</v>
      </c>
      <c r="E4117">
        <v>99</v>
      </c>
      <c r="F4117">
        <v>99</v>
      </c>
      <c r="G4117">
        <v>99</v>
      </c>
      <c r="H4117">
        <v>99</v>
      </c>
      <c r="I4117">
        <v>99</v>
      </c>
      <c r="J4117">
        <v>141</v>
      </c>
      <c r="K4117">
        <v>999</v>
      </c>
      <c r="M4117">
        <v>99</v>
      </c>
      <c r="N4117">
        <v>99</v>
      </c>
      <c r="O4117">
        <v>99</v>
      </c>
      <c r="P4117">
        <v>99</v>
      </c>
      <c r="Q4117">
        <v>47</v>
      </c>
      <c r="R4117">
        <v>6372</v>
      </c>
      <c r="S4117">
        <v>6288</v>
      </c>
      <c r="T4117">
        <v>3.6804770872567474</v>
      </c>
      <c r="U4117">
        <v>60.737754452926211</v>
      </c>
      <c r="V4117">
        <v>90.204837362401122</v>
      </c>
      <c r="W4117">
        <v>83.002958015267055</v>
      </c>
      <c r="X4117">
        <v>0</v>
      </c>
      <c r="Y4117">
        <v>0</v>
      </c>
      <c r="Z4117">
        <v>0</v>
      </c>
      <c r="AA4117">
        <v>9.6616283234683369</v>
      </c>
      <c r="AB4117">
        <v>2.3571313582320941</v>
      </c>
      <c r="AC4117">
        <v>-33.654971880507659</v>
      </c>
      <c r="AD4117">
        <v>12.418873881775127</v>
      </c>
      <c r="AE4117">
        <v>12.528647628379764</v>
      </c>
      <c r="AF4117">
        <v>93</v>
      </c>
      <c r="AG4117">
        <v>0</v>
      </c>
      <c r="AH4117">
        <v>0</v>
      </c>
      <c r="AI4117">
        <v>16</v>
      </c>
      <c r="AJ4117">
        <v>285</v>
      </c>
      <c r="AK4117">
        <v>119</v>
      </c>
      <c r="AL4117">
        <v>2053</v>
      </c>
      <c r="AM4117">
        <v>0</v>
      </c>
      <c r="AN4117">
        <v>197</v>
      </c>
      <c r="AO4117">
        <v>64</v>
      </c>
      <c r="AP4117">
        <v>19</v>
      </c>
    </row>
    <row r="4118" spans="1:42">
      <c r="A4118">
        <v>16</v>
      </c>
      <c r="B4118">
        <v>105</v>
      </c>
      <c r="C4118">
        <v>2023</v>
      </c>
      <c r="D4118">
        <v>9</v>
      </c>
      <c r="E4118">
        <v>99</v>
      </c>
      <c r="F4118">
        <v>99</v>
      </c>
      <c r="G4118">
        <v>99</v>
      </c>
      <c r="H4118">
        <v>99</v>
      </c>
      <c r="I4118">
        <v>99</v>
      </c>
      <c r="J4118">
        <v>141</v>
      </c>
      <c r="K4118">
        <v>999</v>
      </c>
      <c r="M4118">
        <v>99</v>
      </c>
      <c r="N4118">
        <v>99</v>
      </c>
      <c r="O4118">
        <v>99</v>
      </c>
      <c r="P4118">
        <v>99</v>
      </c>
      <c r="Q4118">
        <v>46</v>
      </c>
      <c r="R4118">
        <v>3061</v>
      </c>
      <c r="S4118">
        <v>3030</v>
      </c>
      <c r="T4118">
        <v>3.2809539366220193</v>
      </c>
      <c r="U4118">
        <v>60.972277227722778</v>
      </c>
      <c r="V4118">
        <v>89.830406659300806</v>
      </c>
      <c r="W4118">
        <v>82.668580858085761</v>
      </c>
      <c r="X4118">
        <v>0</v>
      </c>
      <c r="Y4118">
        <v>0</v>
      </c>
      <c r="Z4118">
        <v>0</v>
      </c>
      <c r="AA4118">
        <v>9.745017325407721</v>
      </c>
      <c r="AB4118">
        <v>2.4069256020570839</v>
      </c>
      <c r="AC4118">
        <v>-36.73553301988153</v>
      </c>
      <c r="AD4118">
        <v>5.9658149642362917</v>
      </c>
      <c r="AE4118">
        <v>6.0128615317918994</v>
      </c>
      <c r="AF4118">
        <v>38</v>
      </c>
      <c r="AG4118">
        <v>0</v>
      </c>
      <c r="AH4118">
        <v>0</v>
      </c>
      <c r="AI4118">
        <v>8</v>
      </c>
      <c r="AJ4118">
        <v>123</v>
      </c>
      <c r="AK4118">
        <v>56</v>
      </c>
      <c r="AL4118">
        <v>947</v>
      </c>
      <c r="AM4118">
        <v>1</v>
      </c>
      <c r="AN4118">
        <v>90</v>
      </c>
      <c r="AO4118">
        <v>29</v>
      </c>
      <c r="AP4118">
        <v>17</v>
      </c>
    </row>
    <row r="4119" spans="1:42">
      <c r="A4119">
        <v>16</v>
      </c>
      <c r="B4119">
        <v>106</v>
      </c>
      <c r="C4119">
        <v>2023</v>
      </c>
      <c r="D4119">
        <v>10</v>
      </c>
      <c r="E4119">
        <v>99</v>
      </c>
      <c r="F4119">
        <v>99</v>
      </c>
      <c r="G4119">
        <v>99</v>
      </c>
      <c r="H4119">
        <v>99</v>
      </c>
      <c r="I4119">
        <v>99</v>
      </c>
      <c r="J4119">
        <v>141</v>
      </c>
      <c r="K4119">
        <v>999</v>
      </c>
      <c r="M4119">
        <v>99</v>
      </c>
      <c r="N4119">
        <v>99</v>
      </c>
      <c r="O4119">
        <v>99</v>
      </c>
      <c r="P4119">
        <v>99</v>
      </c>
      <c r="Q4119">
        <v>48</v>
      </c>
      <c r="R4119">
        <v>4444</v>
      </c>
      <c r="S4119">
        <v>3893</v>
      </c>
      <c r="T4119">
        <v>3.7745274527452746</v>
      </c>
      <c r="U4119">
        <v>60.48831235550989</v>
      </c>
      <c r="V4119">
        <v>93.638858979322094</v>
      </c>
      <c r="W4119">
        <v>83.654020035961906</v>
      </c>
      <c r="X4119">
        <v>0</v>
      </c>
      <c r="Y4119">
        <v>0</v>
      </c>
      <c r="Z4119">
        <v>0</v>
      </c>
      <c r="AA4119">
        <v>8.2098630887430719</v>
      </c>
      <c r="AB4119">
        <v>2.4733212092869841</v>
      </c>
      <c r="AC4119">
        <v>-37.013360862564845</v>
      </c>
      <c r="AD4119">
        <v>8.6612485139059441</v>
      </c>
      <c r="AE4119">
        <v>7.8175255924174563</v>
      </c>
      <c r="AF4119">
        <v>58</v>
      </c>
      <c r="AG4119">
        <v>0</v>
      </c>
      <c r="AH4119">
        <v>0</v>
      </c>
      <c r="AI4119">
        <v>13</v>
      </c>
      <c r="AJ4119">
        <v>70</v>
      </c>
      <c r="AK4119">
        <v>29</v>
      </c>
      <c r="AL4119">
        <v>830</v>
      </c>
      <c r="AM4119">
        <v>0</v>
      </c>
      <c r="AN4119">
        <v>108</v>
      </c>
      <c r="AO4119">
        <v>42</v>
      </c>
      <c r="AP4119">
        <v>18</v>
      </c>
    </row>
    <row r="4120" spans="1:42">
      <c r="A4120">
        <v>16</v>
      </c>
      <c r="B4120">
        <v>107</v>
      </c>
      <c r="C4120">
        <v>2023</v>
      </c>
      <c r="D4120">
        <v>11</v>
      </c>
      <c r="E4120">
        <v>99</v>
      </c>
      <c r="F4120">
        <v>99</v>
      </c>
      <c r="G4120">
        <v>99</v>
      </c>
      <c r="H4120">
        <v>99</v>
      </c>
      <c r="I4120">
        <v>99</v>
      </c>
      <c r="J4120">
        <v>141</v>
      </c>
      <c r="K4120">
        <v>999</v>
      </c>
      <c r="M4120">
        <v>99</v>
      </c>
      <c r="N4120">
        <v>99</v>
      </c>
      <c r="O4120">
        <v>99</v>
      </c>
      <c r="P4120">
        <v>99</v>
      </c>
      <c r="Q4120">
        <v>47</v>
      </c>
      <c r="R4120">
        <v>5039</v>
      </c>
      <c r="S4120">
        <v>4889</v>
      </c>
      <c r="T4120">
        <v>3.0192498511609447</v>
      </c>
      <c r="U4120">
        <v>61.216813254244236</v>
      </c>
      <c r="V4120">
        <v>90.145432280262156</v>
      </c>
      <c r="W4120">
        <v>82.662855389650204</v>
      </c>
      <c r="X4120">
        <v>0</v>
      </c>
      <c r="Y4120">
        <v>0</v>
      </c>
      <c r="Z4120">
        <v>0</v>
      </c>
      <c r="AA4120">
        <v>9.5246376596869382</v>
      </c>
      <c r="AB4120">
        <v>2.3430560446236406</v>
      </c>
      <c r="AC4120">
        <v>-40.114082120498203</v>
      </c>
      <c r="AD4120">
        <v>9.8208891227659869</v>
      </c>
      <c r="AE4120">
        <v>9.7012686656823934</v>
      </c>
      <c r="AF4120">
        <v>52</v>
      </c>
      <c r="AG4120">
        <v>0</v>
      </c>
      <c r="AH4120">
        <v>0</v>
      </c>
      <c r="AI4120">
        <v>13</v>
      </c>
      <c r="AJ4120">
        <v>232</v>
      </c>
      <c r="AK4120">
        <v>69</v>
      </c>
      <c r="AL4120">
        <v>1008</v>
      </c>
      <c r="AM4120">
        <v>0</v>
      </c>
      <c r="AN4120">
        <v>113</v>
      </c>
      <c r="AO4120">
        <v>56</v>
      </c>
      <c r="AP4120">
        <v>18</v>
      </c>
    </row>
    <row r="4121" spans="1:42">
      <c r="A4121">
        <v>16</v>
      </c>
      <c r="B4121">
        <v>108</v>
      </c>
      <c r="C4121">
        <v>2023</v>
      </c>
      <c r="D4121">
        <v>12</v>
      </c>
      <c r="E4121">
        <v>99</v>
      </c>
      <c r="F4121">
        <v>99</v>
      </c>
      <c r="G4121">
        <v>99</v>
      </c>
      <c r="H4121">
        <v>99</v>
      </c>
      <c r="I4121">
        <v>99</v>
      </c>
      <c r="J4121">
        <v>141</v>
      </c>
      <c r="K4121">
        <v>999</v>
      </c>
      <c r="M4121">
        <v>99</v>
      </c>
      <c r="N4121">
        <v>99</v>
      </c>
      <c r="O4121">
        <v>99</v>
      </c>
      <c r="P4121">
        <v>99</v>
      </c>
      <c r="Q4121">
        <v>41</v>
      </c>
      <c r="R4121">
        <v>3920</v>
      </c>
      <c r="S4121">
        <v>3558</v>
      </c>
      <c r="T4121">
        <v>2.7265306122448969</v>
      </c>
      <c r="U4121">
        <v>61.228499156829677</v>
      </c>
      <c r="V4121">
        <v>89.49535845243976</v>
      </c>
      <c r="W4121">
        <v>80.532124789207273</v>
      </c>
      <c r="X4121">
        <v>0</v>
      </c>
      <c r="Y4121">
        <v>0</v>
      </c>
      <c r="Z4121">
        <v>0</v>
      </c>
      <c r="AA4121">
        <v>9.9651579375192068</v>
      </c>
      <c r="AB4121">
        <v>2.3884459437631498</v>
      </c>
      <c r="AC4121">
        <v>-32.663609448424843</v>
      </c>
      <c r="AD4121">
        <v>7.6399851877838207</v>
      </c>
      <c r="AE4121">
        <v>6.8781745597849682</v>
      </c>
      <c r="AF4121">
        <v>32</v>
      </c>
      <c r="AG4121">
        <v>0</v>
      </c>
      <c r="AH4121">
        <v>0</v>
      </c>
      <c r="AI4121">
        <v>8</v>
      </c>
      <c r="AJ4121">
        <v>129</v>
      </c>
      <c r="AK4121">
        <v>42</v>
      </c>
      <c r="AL4121">
        <v>740</v>
      </c>
      <c r="AM4121">
        <v>1</v>
      </c>
      <c r="AN4121">
        <v>66</v>
      </c>
      <c r="AO4121">
        <v>35</v>
      </c>
      <c r="AP4121">
        <v>19</v>
      </c>
    </row>
    <row r="4122" spans="1:42">
      <c r="A4122">
        <v>16</v>
      </c>
      <c r="B4122">
        <v>109</v>
      </c>
      <c r="C4122">
        <v>2023</v>
      </c>
      <c r="D4122">
        <v>1</v>
      </c>
      <c r="E4122">
        <v>99</v>
      </c>
      <c r="F4122">
        <v>99</v>
      </c>
      <c r="G4122">
        <v>99</v>
      </c>
      <c r="H4122">
        <v>99</v>
      </c>
      <c r="I4122">
        <v>99</v>
      </c>
      <c r="J4122">
        <v>143</v>
      </c>
      <c r="K4122">
        <v>999</v>
      </c>
      <c r="M4122">
        <v>99</v>
      </c>
      <c r="N4122">
        <v>99</v>
      </c>
      <c r="O4122">
        <v>99</v>
      </c>
      <c r="P4122">
        <v>99</v>
      </c>
      <c r="Q4122">
        <v>15</v>
      </c>
      <c r="R4122">
        <v>853</v>
      </c>
      <c r="S4122">
        <v>851</v>
      </c>
      <c r="T4122">
        <v>3.0691676436107849</v>
      </c>
      <c r="U4122">
        <v>61.150411280846058</v>
      </c>
      <c r="V4122">
        <v>89.460490685230482</v>
      </c>
      <c r="W4122">
        <v>82.488484136310277</v>
      </c>
      <c r="X4122">
        <v>0</v>
      </c>
      <c r="Y4122">
        <v>0</v>
      </c>
      <c r="Z4122">
        <v>0</v>
      </c>
      <c r="AA4122">
        <v>11.403854830174664</v>
      </c>
      <c r="AB4122">
        <v>2.5131259078083898</v>
      </c>
      <c r="AC4122">
        <v>-40.297233028006161</v>
      </c>
      <c r="AD4122">
        <v>8.9011791714494386</v>
      </c>
      <c r="AE4122">
        <v>9.1960397516165244</v>
      </c>
      <c r="AF4122">
        <v>9</v>
      </c>
      <c r="AG4122">
        <v>0</v>
      </c>
      <c r="AH4122">
        <v>0</v>
      </c>
      <c r="AI4122">
        <v>6</v>
      </c>
      <c r="AJ4122">
        <v>5</v>
      </c>
      <c r="AK4122">
        <v>0</v>
      </c>
      <c r="AL4122">
        <v>5</v>
      </c>
      <c r="AM4122">
        <v>0</v>
      </c>
      <c r="AN4122">
        <v>15</v>
      </c>
      <c r="AO4122">
        <v>7</v>
      </c>
      <c r="AP4122">
        <v>10</v>
      </c>
    </row>
    <row r="4123" spans="1:42">
      <c r="A4123">
        <v>16</v>
      </c>
      <c r="B4123">
        <v>110</v>
      </c>
      <c r="C4123">
        <v>2023</v>
      </c>
      <c r="D4123">
        <v>2</v>
      </c>
      <c r="E4123">
        <v>99</v>
      </c>
      <c r="F4123">
        <v>99</v>
      </c>
      <c r="G4123">
        <v>99</v>
      </c>
      <c r="H4123">
        <v>99</v>
      </c>
      <c r="I4123">
        <v>99</v>
      </c>
      <c r="J4123">
        <v>143</v>
      </c>
      <c r="K4123">
        <v>999</v>
      </c>
      <c r="M4123">
        <v>99</v>
      </c>
      <c r="N4123">
        <v>99</v>
      </c>
      <c r="O4123">
        <v>99</v>
      </c>
      <c r="P4123">
        <v>99</v>
      </c>
      <c r="Q4123">
        <v>14</v>
      </c>
      <c r="R4123">
        <v>855</v>
      </c>
      <c r="S4123">
        <v>855</v>
      </c>
      <c r="T4123">
        <v>1.8631578947368423</v>
      </c>
      <c r="U4123">
        <v>62.012865497076014</v>
      </c>
      <c r="V4123">
        <v>86.442125537751849</v>
      </c>
      <c r="W4123">
        <v>79.786081871345019</v>
      </c>
      <c r="X4123">
        <v>0</v>
      </c>
      <c r="Y4123">
        <v>0</v>
      </c>
      <c r="Z4123">
        <v>0</v>
      </c>
      <c r="AA4123">
        <v>10.436999208801565</v>
      </c>
      <c r="AB4123">
        <v>2.5839944778271913</v>
      </c>
      <c r="AC4123">
        <v>-37.17978884292296</v>
      </c>
      <c r="AD4123">
        <v>8.9220494625900013</v>
      </c>
      <c r="AE4123">
        <v>8.9365771719016411</v>
      </c>
      <c r="AF4123">
        <v>10</v>
      </c>
      <c r="AG4123">
        <v>0</v>
      </c>
      <c r="AH4123">
        <v>0</v>
      </c>
      <c r="AI4123">
        <v>1</v>
      </c>
      <c r="AJ4123">
        <v>16</v>
      </c>
      <c r="AK4123">
        <v>2</v>
      </c>
      <c r="AL4123">
        <v>13</v>
      </c>
      <c r="AM4123">
        <v>0</v>
      </c>
      <c r="AN4123">
        <v>16</v>
      </c>
      <c r="AO4123">
        <v>4</v>
      </c>
      <c r="AP4123">
        <v>9</v>
      </c>
    </row>
    <row r="4124" spans="1:42">
      <c r="A4124">
        <v>16</v>
      </c>
      <c r="B4124">
        <v>111</v>
      </c>
      <c r="C4124">
        <v>2023</v>
      </c>
      <c r="D4124">
        <v>3</v>
      </c>
      <c r="E4124">
        <v>99</v>
      </c>
      <c r="F4124">
        <v>99</v>
      </c>
      <c r="G4124">
        <v>99</v>
      </c>
      <c r="H4124">
        <v>99</v>
      </c>
      <c r="I4124">
        <v>99</v>
      </c>
      <c r="J4124">
        <v>143</v>
      </c>
      <c r="K4124">
        <v>999</v>
      </c>
      <c r="M4124">
        <v>99</v>
      </c>
      <c r="N4124">
        <v>99</v>
      </c>
      <c r="O4124">
        <v>99</v>
      </c>
      <c r="P4124">
        <v>99</v>
      </c>
      <c r="Q4124">
        <v>14</v>
      </c>
      <c r="R4124">
        <v>723</v>
      </c>
      <c r="S4124">
        <v>722</v>
      </c>
      <c r="T4124">
        <v>1.7219917012448132</v>
      </c>
      <c r="U4124">
        <v>62.344875346260373</v>
      </c>
      <c r="V4124">
        <v>88.321683778357269</v>
      </c>
      <c r="W4124">
        <v>81.473268698060892</v>
      </c>
      <c r="X4124">
        <v>0</v>
      </c>
      <c r="Y4124">
        <v>0</v>
      </c>
      <c r="Z4124">
        <v>0</v>
      </c>
      <c r="AA4124">
        <v>10.843691381546437</v>
      </c>
      <c r="AB4124">
        <v>2.4672722157633511</v>
      </c>
      <c r="AC4124">
        <v>-28.989752451049483</v>
      </c>
      <c r="AD4124">
        <v>7.5446102473129502</v>
      </c>
      <c r="AE4124">
        <v>7.7060228972910014</v>
      </c>
      <c r="AF4124">
        <v>10</v>
      </c>
      <c r="AG4124">
        <v>0</v>
      </c>
      <c r="AH4124">
        <v>0</v>
      </c>
      <c r="AI4124">
        <v>5</v>
      </c>
      <c r="AJ4124">
        <v>18</v>
      </c>
      <c r="AK4124">
        <v>1</v>
      </c>
      <c r="AL4124">
        <v>9</v>
      </c>
      <c r="AM4124">
        <v>0</v>
      </c>
      <c r="AN4124">
        <v>18</v>
      </c>
      <c r="AO4124">
        <v>3</v>
      </c>
      <c r="AP4124">
        <v>10</v>
      </c>
    </row>
    <row r="4125" spans="1:42">
      <c r="A4125">
        <v>16</v>
      </c>
      <c r="B4125">
        <v>112</v>
      </c>
      <c r="C4125">
        <v>2023</v>
      </c>
      <c r="D4125">
        <v>4</v>
      </c>
      <c r="E4125">
        <v>99</v>
      </c>
      <c r="F4125">
        <v>99</v>
      </c>
      <c r="G4125">
        <v>99</v>
      </c>
      <c r="H4125">
        <v>99</v>
      </c>
      <c r="I4125">
        <v>99</v>
      </c>
      <c r="J4125">
        <v>143</v>
      </c>
      <c r="K4125">
        <v>999</v>
      </c>
      <c r="M4125">
        <v>99</v>
      </c>
      <c r="N4125">
        <v>99</v>
      </c>
      <c r="O4125">
        <v>99</v>
      </c>
      <c r="P4125">
        <v>99</v>
      </c>
      <c r="Q4125">
        <v>10</v>
      </c>
      <c r="R4125">
        <v>717</v>
      </c>
      <c r="S4125">
        <v>715</v>
      </c>
      <c r="T4125">
        <v>2.4783821478382144</v>
      </c>
      <c r="U4125">
        <v>61.653146853146843</v>
      </c>
      <c r="V4125">
        <v>88.870133117153614</v>
      </c>
      <c r="W4125">
        <v>81.933426573426573</v>
      </c>
      <c r="X4125">
        <v>0</v>
      </c>
      <c r="Y4125">
        <v>0</v>
      </c>
      <c r="Z4125">
        <v>0</v>
      </c>
      <c r="AA4125">
        <v>9.824573949721783</v>
      </c>
      <c r="AB4125">
        <v>2.3300951148329405</v>
      </c>
      <c r="AC4125">
        <v>-32.654797633025971</v>
      </c>
      <c r="AD4125">
        <v>7.4819993738912656</v>
      </c>
      <c r="AE4125">
        <v>7.6744121124353084</v>
      </c>
      <c r="AF4125">
        <v>16</v>
      </c>
      <c r="AG4125">
        <v>0</v>
      </c>
      <c r="AH4125">
        <v>0</v>
      </c>
      <c r="AI4125">
        <v>1</v>
      </c>
      <c r="AJ4125">
        <v>16</v>
      </c>
      <c r="AK4125">
        <v>2</v>
      </c>
      <c r="AL4125">
        <v>10</v>
      </c>
      <c r="AM4125">
        <v>0</v>
      </c>
      <c r="AN4125">
        <v>7</v>
      </c>
      <c r="AO4125">
        <v>8</v>
      </c>
      <c r="AP4125">
        <v>8</v>
      </c>
    </row>
    <row r="4126" spans="1:42">
      <c r="A4126">
        <v>16</v>
      </c>
      <c r="B4126">
        <v>113</v>
      </c>
      <c r="C4126">
        <v>2023</v>
      </c>
      <c r="D4126">
        <v>5</v>
      </c>
      <c r="E4126">
        <v>99</v>
      </c>
      <c r="F4126">
        <v>99</v>
      </c>
      <c r="G4126">
        <v>99</v>
      </c>
      <c r="H4126">
        <v>99</v>
      </c>
      <c r="I4126">
        <v>99</v>
      </c>
      <c r="J4126">
        <v>143</v>
      </c>
      <c r="K4126">
        <v>999</v>
      </c>
      <c r="M4126">
        <v>99</v>
      </c>
      <c r="N4126">
        <v>99</v>
      </c>
      <c r="O4126">
        <v>99</v>
      </c>
      <c r="P4126">
        <v>99</v>
      </c>
      <c r="Q4126">
        <v>13</v>
      </c>
      <c r="R4126">
        <v>844</v>
      </c>
      <c r="S4126">
        <v>843</v>
      </c>
      <c r="T4126">
        <v>1.7014218009478668</v>
      </c>
      <c r="U4126">
        <v>62.107947805456718</v>
      </c>
      <c r="V4126">
        <v>86.268151843812191</v>
      </c>
      <c r="W4126">
        <v>79.589561091340443</v>
      </c>
      <c r="X4126">
        <v>0</v>
      </c>
      <c r="Y4126">
        <v>0</v>
      </c>
      <c r="Z4126">
        <v>0</v>
      </c>
      <c r="AA4126">
        <v>10.070843257232925</v>
      </c>
      <c r="AB4126">
        <v>2.221211437202359</v>
      </c>
      <c r="AC4126">
        <v>-31.627528048705919</v>
      </c>
      <c r="AD4126">
        <v>8.8072628613169179</v>
      </c>
      <c r="AE4126">
        <v>8.7894488152027606</v>
      </c>
      <c r="AF4126">
        <v>11</v>
      </c>
      <c r="AG4126">
        <v>0</v>
      </c>
      <c r="AH4126">
        <v>0</v>
      </c>
      <c r="AI4126">
        <v>0</v>
      </c>
      <c r="AJ4126">
        <v>24</v>
      </c>
      <c r="AK4126">
        <v>2</v>
      </c>
      <c r="AL4126">
        <v>12</v>
      </c>
      <c r="AM4126">
        <v>1</v>
      </c>
      <c r="AN4126">
        <v>17</v>
      </c>
      <c r="AO4126">
        <v>3</v>
      </c>
      <c r="AP4126">
        <v>9</v>
      </c>
    </row>
    <row r="4127" spans="1:42">
      <c r="A4127">
        <v>16</v>
      </c>
      <c r="B4127">
        <v>114</v>
      </c>
      <c r="C4127">
        <v>2023</v>
      </c>
      <c r="D4127">
        <v>6</v>
      </c>
      <c r="E4127">
        <v>99</v>
      </c>
      <c r="F4127">
        <v>99</v>
      </c>
      <c r="G4127">
        <v>99</v>
      </c>
      <c r="H4127">
        <v>99</v>
      </c>
      <c r="I4127">
        <v>99</v>
      </c>
      <c r="J4127">
        <v>143</v>
      </c>
      <c r="K4127">
        <v>999</v>
      </c>
      <c r="M4127">
        <v>99</v>
      </c>
      <c r="N4127">
        <v>99</v>
      </c>
      <c r="O4127">
        <v>99</v>
      </c>
      <c r="P4127">
        <v>99</v>
      </c>
      <c r="Q4127">
        <v>14</v>
      </c>
      <c r="R4127">
        <v>928</v>
      </c>
      <c r="S4127">
        <v>928</v>
      </c>
      <c r="T4127">
        <v>2.3739224137931032</v>
      </c>
      <c r="U4127">
        <v>61.67025862068968</v>
      </c>
      <c r="V4127">
        <v>86.507640004483179</v>
      </c>
      <c r="W4127">
        <v>79.846551724137953</v>
      </c>
      <c r="X4127">
        <v>0</v>
      </c>
      <c r="Y4127">
        <v>0</v>
      </c>
      <c r="Z4127">
        <v>0</v>
      </c>
      <c r="AA4127">
        <v>10.417071375412092</v>
      </c>
      <c r="AB4127">
        <v>2.2764487472008206</v>
      </c>
      <c r="AC4127">
        <v>-35.710112105941157</v>
      </c>
      <c r="AD4127">
        <v>9.6838150892204968</v>
      </c>
      <c r="AE4127">
        <v>9.7069344878732569</v>
      </c>
      <c r="AF4127">
        <v>19</v>
      </c>
      <c r="AG4127">
        <v>0</v>
      </c>
      <c r="AH4127">
        <v>0</v>
      </c>
      <c r="AI4127">
        <v>3</v>
      </c>
      <c r="AJ4127">
        <v>20</v>
      </c>
      <c r="AK4127">
        <v>1</v>
      </c>
      <c r="AL4127">
        <v>16</v>
      </c>
      <c r="AM4127">
        <v>0</v>
      </c>
      <c r="AN4127">
        <v>12</v>
      </c>
      <c r="AO4127">
        <v>1</v>
      </c>
      <c r="AP4127">
        <v>10</v>
      </c>
    </row>
    <row r="4128" spans="1:42">
      <c r="A4128">
        <v>16</v>
      </c>
      <c r="B4128">
        <v>115</v>
      </c>
      <c r="C4128">
        <v>2023</v>
      </c>
      <c r="D4128">
        <v>7</v>
      </c>
      <c r="E4128">
        <v>99</v>
      </c>
      <c r="F4128">
        <v>99</v>
      </c>
      <c r="G4128">
        <v>99</v>
      </c>
      <c r="H4128">
        <v>99</v>
      </c>
      <c r="I4128">
        <v>99</v>
      </c>
      <c r="J4128">
        <v>143</v>
      </c>
      <c r="K4128">
        <v>999</v>
      </c>
      <c r="M4128">
        <v>99</v>
      </c>
      <c r="N4128">
        <v>99</v>
      </c>
      <c r="O4128">
        <v>99</v>
      </c>
      <c r="P4128">
        <v>99</v>
      </c>
      <c r="Q4128">
        <v>11</v>
      </c>
      <c r="R4128">
        <v>609</v>
      </c>
      <c r="S4128">
        <v>607</v>
      </c>
      <c r="T4128">
        <v>2.5090311986863711</v>
      </c>
      <c r="U4128">
        <v>61.410214168039531</v>
      </c>
      <c r="V4128">
        <v>85.996348130603423</v>
      </c>
      <c r="W4128">
        <v>79.252059308072518</v>
      </c>
      <c r="X4128">
        <v>0</v>
      </c>
      <c r="Y4128">
        <v>0</v>
      </c>
      <c r="Z4128">
        <v>0</v>
      </c>
      <c r="AA4128">
        <v>10.378044792561592</v>
      </c>
      <c r="AB4128">
        <v>2.24043148356539</v>
      </c>
      <c r="AC4128">
        <v>-27.753230623736272</v>
      </c>
      <c r="AD4128">
        <v>6.3550036523009492</v>
      </c>
      <c r="AE4128">
        <v>6.301982661700662</v>
      </c>
      <c r="AF4128">
        <v>5</v>
      </c>
      <c r="AG4128">
        <v>0</v>
      </c>
      <c r="AH4128">
        <v>0</v>
      </c>
      <c r="AI4128">
        <v>0</v>
      </c>
      <c r="AJ4128">
        <v>19</v>
      </c>
      <c r="AK4128">
        <v>0</v>
      </c>
      <c r="AL4128">
        <v>13</v>
      </c>
      <c r="AM4128">
        <v>0</v>
      </c>
      <c r="AN4128">
        <v>10</v>
      </c>
      <c r="AO4128">
        <v>1</v>
      </c>
      <c r="AP4128">
        <v>9</v>
      </c>
    </row>
    <row r="4129" spans="1:42">
      <c r="A4129">
        <v>16</v>
      </c>
      <c r="B4129">
        <v>116</v>
      </c>
      <c r="C4129">
        <v>2023</v>
      </c>
      <c r="D4129">
        <v>8</v>
      </c>
      <c r="E4129">
        <v>99</v>
      </c>
      <c r="F4129">
        <v>99</v>
      </c>
      <c r="G4129">
        <v>99</v>
      </c>
      <c r="H4129">
        <v>99</v>
      </c>
      <c r="I4129">
        <v>99</v>
      </c>
      <c r="J4129">
        <v>143</v>
      </c>
      <c r="K4129">
        <v>999</v>
      </c>
      <c r="M4129">
        <v>99</v>
      </c>
      <c r="N4129">
        <v>99</v>
      </c>
      <c r="O4129">
        <v>99</v>
      </c>
      <c r="P4129">
        <v>99</v>
      </c>
      <c r="Q4129">
        <v>10</v>
      </c>
      <c r="R4129">
        <v>942</v>
      </c>
      <c r="S4129">
        <v>939</v>
      </c>
      <c r="T4129">
        <v>3.2802547770700641</v>
      </c>
      <c r="U4129">
        <v>60.911608093716723</v>
      </c>
      <c r="V4129">
        <v>87.138296313475109</v>
      </c>
      <c r="W4129">
        <v>80.311075612353591</v>
      </c>
      <c r="X4129">
        <v>0</v>
      </c>
      <c r="Y4129">
        <v>0</v>
      </c>
      <c r="Z4129">
        <v>0</v>
      </c>
      <c r="AA4129">
        <v>12.553923087706451</v>
      </c>
      <c r="AB4129">
        <v>2.2328898527570016</v>
      </c>
      <c r="AC4129">
        <v>-37.140899973945011</v>
      </c>
      <c r="AD4129">
        <v>9.8299071272044234</v>
      </c>
      <c r="AE4129">
        <v>9.8791366291613603</v>
      </c>
      <c r="AF4129">
        <v>15</v>
      </c>
      <c r="AG4129">
        <v>0</v>
      </c>
      <c r="AH4129">
        <v>0</v>
      </c>
      <c r="AI4129">
        <v>1</v>
      </c>
      <c r="AJ4129">
        <v>73</v>
      </c>
      <c r="AK4129">
        <v>1</v>
      </c>
      <c r="AL4129">
        <v>23</v>
      </c>
      <c r="AM4129">
        <v>0</v>
      </c>
      <c r="AN4129">
        <v>16</v>
      </c>
      <c r="AO4129">
        <v>1</v>
      </c>
      <c r="AP4129">
        <v>8</v>
      </c>
    </row>
    <row r="4130" spans="1:42">
      <c r="A4130">
        <v>16</v>
      </c>
      <c r="B4130">
        <v>117</v>
      </c>
      <c r="C4130">
        <v>2023</v>
      </c>
      <c r="D4130">
        <v>9</v>
      </c>
      <c r="E4130">
        <v>99</v>
      </c>
      <c r="F4130">
        <v>99</v>
      </c>
      <c r="G4130">
        <v>99</v>
      </c>
      <c r="H4130">
        <v>99</v>
      </c>
      <c r="I4130">
        <v>99</v>
      </c>
      <c r="J4130">
        <v>143</v>
      </c>
      <c r="K4130">
        <v>999</v>
      </c>
      <c r="M4130">
        <v>99</v>
      </c>
      <c r="N4130">
        <v>99</v>
      </c>
      <c r="O4130">
        <v>99</v>
      </c>
      <c r="P4130">
        <v>99</v>
      </c>
      <c r="Q4130">
        <v>14</v>
      </c>
      <c r="R4130">
        <v>898</v>
      </c>
      <c r="S4130">
        <v>896</v>
      </c>
      <c r="T4130">
        <v>2.4031180400890859</v>
      </c>
      <c r="U4130">
        <v>61.433035714285694</v>
      </c>
      <c r="V4130">
        <v>83.45227615694165</v>
      </c>
      <c r="W4130">
        <v>76.948325892857113</v>
      </c>
      <c r="X4130">
        <v>0</v>
      </c>
      <c r="Y4130">
        <v>0</v>
      </c>
      <c r="Z4130">
        <v>0</v>
      </c>
      <c r="AA4130">
        <v>12.253945132262857</v>
      </c>
      <c r="AB4130">
        <v>2.2285640953976502</v>
      </c>
      <c r="AC4130">
        <v>-44.285540323193793</v>
      </c>
      <c r="AD4130">
        <v>9.3707607221120774</v>
      </c>
      <c r="AE4130">
        <v>9.0320252359126716</v>
      </c>
      <c r="AF4130">
        <v>10</v>
      </c>
      <c r="AG4130">
        <v>0</v>
      </c>
      <c r="AH4130">
        <v>0</v>
      </c>
      <c r="AI4130">
        <v>1</v>
      </c>
      <c r="AJ4130">
        <v>82</v>
      </c>
      <c r="AK4130">
        <v>4</v>
      </c>
      <c r="AL4130">
        <v>33</v>
      </c>
      <c r="AM4130">
        <v>0</v>
      </c>
      <c r="AN4130">
        <v>12</v>
      </c>
      <c r="AO4130">
        <v>5</v>
      </c>
      <c r="AP4130">
        <v>10</v>
      </c>
    </row>
    <row r="4131" spans="1:42">
      <c r="A4131">
        <v>16</v>
      </c>
      <c r="B4131">
        <v>118</v>
      </c>
      <c r="C4131">
        <v>2023</v>
      </c>
      <c r="D4131">
        <v>10</v>
      </c>
      <c r="E4131">
        <v>99</v>
      </c>
      <c r="F4131">
        <v>99</v>
      </c>
      <c r="G4131">
        <v>99</v>
      </c>
      <c r="H4131">
        <v>99</v>
      </c>
      <c r="I4131">
        <v>99</v>
      </c>
      <c r="J4131">
        <v>143</v>
      </c>
      <c r="K4131">
        <v>999</v>
      </c>
      <c r="M4131">
        <v>99</v>
      </c>
      <c r="N4131">
        <v>99</v>
      </c>
      <c r="O4131">
        <v>99</v>
      </c>
      <c r="P4131">
        <v>99</v>
      </c>
      <c r="Q4131">
        <v>19</v>
      </c>
      <c r="R4131">
        <v>1229</v>
      </c>
      <c r="S4131">
        <v>1226</v>
      </c>
      <c r="T4131">
        <v>2.0968266883645237</v>
      </c>
      <c r="U4131">
        <v>61.71370309951061</v>
      </c>
      <c r="V4131">
        <v>86.384184136062444</v>
      </c>
      <c r="W4131">
        <v>79.648262642740619</v>
      </c>
      <c r="X4131">
        <v>0</v>
      </c>
      <c r="Y4131">
        <v>0</v>
      </c>
      <c r="Z4131">
        <v>0</v>
      </c>
      <c r="AA4131">
        <v>10.301518141473723</v>
      </c>
      <c r="AB4131">
        <v>2.2178479987265569</v>
      </c>
      <c r="AC4131">
        <v>-39.78612523902197</v>
      </c>
      <c r="AD4131">
        <v>12.824793905874984</v>
      </c>
      <c r="AE4131">
        <v>12.792185080372423</v>
      </c>
      <c r="AF4131">
        <v>10</v>
      </c>
      <c r="AG4131">
        <v>0</v>
      </c>
      <c r="AH4131">
        <v>0</v>
      </c>
      <c r="AI4131">
        <v>4</v>
      </c>
      <c r="AJ4131">
        <v>23</v>
      </c>
      <c r="AK4131">
        <v>0</v>
      </c>
      <c r="AL4131">
        <v>28</v>
      </c>
      <c r="AM4131">
        <v>0</v>
      </c>
      <c r="AN4131">
        <v>17</v>
      </c>
      <c r="AO4131">
        <v>1</v>
      </c>
      <c r="AP4131">
        <v>12</v>
      </c>
    </row>
    <row r="4132" spans="1:42">
      <c r="A4132">
        <v>16</v>
      </c>
      <c r="B4132">
        <v>119</v>
      </c>
      <c r="C4132">
        <v>2023</v>
      </c>
      <c r="D4132">
        <v>11</v>
      </c>
      <c r="E4132">
        <v>99</v>
      </c>
      <c r="F4132">
        <v>99</v>
      </c>
      <c r="G4132">
        <v>99</v>
      </c>
      <c r="H4132">
        <v>99</v>
      </c>
      <c r="I4132">
        <v>99</v>
      </c>
      <c r="J4132">
        <v>143</v>
      </c>
      <c r="K4132">
        <v>999</v>
      </c>
      <c r="M4132">
        <v>99</v>
      </c>
      <c r="N4132">
        <v>99</v>
      </c>
      <c r="O4132">
        <v>99</v>
      </c>
      <c r="P4132">
        <v>99</v>
      </c>
      <c r="Q4132">
        <v>13</v>
      </c>
      <c r="R4132">
        <v>438</v>
      </c>
      <c r="S4132">
        <v>438</v>
      </c>
      <c r="T4132">
        <v>2.134703196347032</v>
      </c>
      <c r="U4132">
        <v>61.582191780821915</v>
      </c>
      <c r="V4132">
        <v>85.293390126498309</v>
      </c>
      <c r="W4132">
        <v>78.725799086757945</v>
      </c>
      <c r="X4132">
        <v>0</v>
      </c>
      <c r="Y4132">
        <v>0</v>
      </c>
      <c r="Z4132">
        <v>0</v>
      </c>
      <c r="AA4132">
        <v>9.6902764508966079</v>
      </c>
      <c r="AB4132">
        <v>2.8877560357697449</v>
      </c>
      <c r="AC4132">
        <v>-26.799218232140017</v>
      </c>
      <c r="AD4132">
        <v>4.5705937597829491</v>
      </c>
      <c r="AE4132">
        <v>4.5171981861409369</v>
      </c>
      <c r="AF4132">
        <v>6</v>
      </c>
      <c r="AG4132">
        <v>0</v>
      </c>
      <c r="AH4132">
        <v>0</v>
      </c>
      <c r="AI4132">
        <v>0</v>
      </c>
      <c r="AJ4132">
        <v>9</v>
      </c>
      <c r="AK4132">
        <v>0</v>
      </c>
      <c r="AL4132">
        <v>2</v>
      </c>
      <c r="AM4132">
        <v>0</v>
      </c>
      <c r="AN4132">
        <v>2</v>
      </c>
      <c r="AO4132">
        <v>1</v>
      </c>
      <c r="AP4132">
        <v>9</v>
      </c>
    </row>
    <row r="4133" spans="1:42">
      <c r="A4133">
        <v>16</v>
      </c>
      <c r="B4133">
        <v>120</v>
      </c>
      <c r="C4133">
        <v>2023</v>
      </c>
      <c r="D4133">
        <v>12</v>
      </c>
      <c r="E4133">
        <v>99</v>
      </c>
      <c r="F4133">
        <v>99</v>
      </c>
      <c r="G4133">
        <v>99</v>
      </c>
      <c r="H4133">
        <v>99</v>
      </c>
      <c r="I4133">
        <v>99</v>
      </c>
      <c r="J4133">
        <v>143</v>
      </c>
      <c r="K4133">
        <v>999</v>
      </c>
      <c r="M4133">
        <v>99</v>
      </c>
      <c r="N4133">
        <v>99</v>
      </c>
      <c r="O4133">
        <v>99</v>
      </c>
      <c r="P4133">
        <v>99</v>
      </c>
      <c r="Q4133">
        <v>11</v>
      </c>
      <c r="R4133">
        <v>547</v>
      </c>
      <c r="S4133">
        <v>547</v>
      </c>
      <c r="T4133">
        <v>2.210237659963437</v>
      </c>
      <c r="U4133">
        <v>61.493601462522854</v>
      </c>
      <c r="V4133">
        <v>82.67314476084465</v>
      </c>
      <c r="W4133">
        <v>76.307312614259615</v>
      </c>
      <c r="X4133">
        <v>0</v>
      </c>
      <c r="Y4133">
        <v>0</v>
      </c>
      <c r="Z4133">
        <v>0</v>
      </c>
      <c r="AA4133">
        <v>9.6202094134281424</v>
      </c>
      <c r="AB4133">
        <v>2.3272990854472657</v>
      </c>
      <c r="AC4133">
        <v>-26.729951175111005</v>
      </c>
      <c r="AD4133">
        <v>5.7080246269435451</v>
      </c>
      <c r="AE4133">
        <v>5.4680369703914637</v>
      </c>
      <c r="AF4133">
        <v>2</v>
      </c>
      <c r="AG4133">
        <v>0</v>
      </c>
      <c r="AH4133">
        <v>0</v>
      </c>
      <c r="AI4133">
        <v>3</v>
      </c>
      <c r="AJ4133">
        <v>28</v>
      </c>
      <c r="AK4133">
        <v>0</v>
      </c>
      <c r="AL4133">
        <v>1</v>
      </c>
      <c r="AM4133">
        <v>0</v>
      </c>
      <c r="AN4133">
        <v>4</v>
      </c>
      <c r="AO4133">
        <v>0</v>
      </c>
      <c r="AP4133">
        <v>9</v>
      </c>
    </row>
    <row r="4134" spans="1:42">
      <c r="A4134">
        <v>16</v>
      </c>
      <c r="B4134">
        <v>121</v>
      </c>
      <c r="C4134">
        <v>2023</v>
      </c>
      <c r="D4134">
        <v>1</v>
      </c>
      <c r="E4134">
        <v>99</v>
      </c>
      <c r="F4134">
        <v>99</v>
      </c>
      <c r="G4134">
        <v>99</v>
      </c>
      <c r="H4134">
        <v>99</v>
      </c>
      <c r="I4134">
        <v>99</v>
      </c>
      <c r="J4134">
        <v>147</v>
      </c>
      <c r="K4134">
        <v>999</v>
      </c>
      <c r="M4134">
        <v>99</v>
      </c>
      <c r="N4134">
        <v>99</v>
      </c>
      <c r="O4134">
        <v>99</v>
      </c>
      <c r="P4134">
        <v>99</v>
      </c>
      <c r="Q4134">
        <v>41</v>
      </c>
      <c r="R4134">
        <v>6023</v>
      </c>
      <c r="S4134">
        <v>6023</v>
      </c>
      <c r="T4134">
        <v>4.0743815374398142</v>
      </c>
      <c r="U4134">
        <v>60.717582600033197</v>
      </c>
      <c r="V4134">
        <v>90.356000805147588</v>
      </c>
      <c r="W4134">
        <v>83.398588743151066</v>
      </c>
      <c r="X4134">
        <v>0.14942719574962643</v>
      </c>
      <c r="Y4134">
        <v>0.29885439149925286</v>
      </c>
      <c r="Z4134">
        <v>64.071060933089839</v>
      </c>
      <c r="AA4134">
        <v>9.5921869841063607</v>
      </c>
      <c r="AB4134">
        <v>2.4372111127431806</v>
      </c>
      <c r="AC4134">
        <v>-36.035616316553721</v>
      </c>
      <c r="AD4134">
        <v>8.0017536634294757</v>
      </c>
      <c r="AE4134">
        <v>8.0733785379154188</v>
      </c>
      <c r="AF4134">
        <v>80</v>
      </c>
      <c r="AG4134">
        <v>0</v>
      </c>
      <c r="AH4134">
        <v>0</v>
      </c>
      <c r="AI4134">
        <v>55</v>
      </c>
      <c r="AJ4134">
        <v>114</v>
      </c>
      <c r="AK4134">
        <v>11</v>
      </c>
      <c r="AL4134">
        <v>289</v>
      </c>
      <c r="AM4134">
        <v>0</v>
      </c>
      <c r="AN4134">
        <v>86</v>
      </c>
      <c r="AO4134">
        <v>105</v>
      </c>
      <c r="AP4134">
        <v>20</v>
      </c>
    </row>
    <row r="4135" spans="1:42">
      <c r="A4135">
        <v>16</v>
      </c>
      <c r="B4135">
        <v>122</v>
      </c>
      <c r="C4135">
        <v>2023</v>
      </c>
      <c r="D4135">
        <v>2</v>
      </c>
      <c r="E4135">
        <v>99</v>
      </c>
      <c r="F4135">
        <v>99</v>
      </c>
      <c r="G4135">
        <v>99</v>
      </c>
      <c r="H4135">
        <v>99</v>
      </c>
      <c r="I4135">
        <v>99</v>
      </c>
      <c r="J4135">
        <v>147</v>
      </c>
      <c r="K4135">
        <v>999</v>
      </c>
      <c r="M4135">
        <v>99</v>
      </c>
      <c r="N4135">
        <v>99</v>
      </c>
      <c r="O4135">
        <v>99</v>
      </c>
      <c r="P4135">
        <v>99</v>
      </c>
      <c r="Q4135">
        <v>41</v>
      </c>
      <c r="R4135">
        <v>5114</v>
      </c>
      <c r="S4135">
        <v>5114</v>
      </c>
      <c r="T4135">
        <v>3.2852952678920606</v>
      </c>
      <c r="U4135">
        <v>61.071372702385638</v>
      </c>
      <c r="V4135">
        <v>90.757553352363615</v>
      </c>
      <c r="W4135">
        <v>83.769221744231459</v>
      </c>
      <c r="X4135">
        <v>3.9108330074305843E-2</v>
      </c>
      <c r="Y4135">
        <v>7.8216660148611686E-2</v>
      </c>
      <c r="Z4135">
        <v>59.366445052796252</v>
      </c>
      <c r="AA4135">
        <v>9.2506774002045624</v>
      </c>
      <c r="AB4135">
        <v>2.499939340821669</v>
      </c>
      <c r="AC4135">
        <v>-32.987268168661096</v>
      </c>
      <c r="AD4135">
        <v>6.7941172563138492</v>
      </c>
      <c r="AE4135">
        <v>6.8853965142483027</v>
      </c>
      <c r="AF4135">
        <v>71</v>
      </c>
      <c r="AG4135">
        <v>0</v>
      </c>
      <c r="AH4135">
        <v>0</v>
      </c>
      <c r="AI4135">
        <v>36</v>
      </c>
      <c r="AJ4135">
        <v>132</v>
      </c>
      <c r="AK4135">
        <v>23</v>
      </c>
      <c r="AL4135">
        <v>228</v>
      </c>
      <c r="AM4135">
        <v>0</v>
      </c>
      <c r="AN4135">
        <v>73</v>
      </c>
      <c r="AO4135">
        <v>86</v>
      </c>
      <c r="AP4135">
        <v>19</v>
      </c>
    </row>
    <row r="4136" spans="1:42">
      <c r="A4136">
        <v>16</v>
      </c>
      <c r="B4136">
        <v>123</v>
      </c>
      <c r="C4136">
        <v>2023</v>
      </c>
      <c r="D4136">
        <v>3</v>
      </c>
      <c r="E4136">
        <v>99</v>
      </c>
      <c r="F4136">
        <v>99</v>
      </c>
      <c r="G4136">
        <v>99</v>
      </c>
      <c r="H4136">
        <v>99</v>
      </c>
      <c r="I4136">
        <v>99</v>
      </c>
      <c r="J4136">
        <v>147</v>
      </c>
      <c r="K4136">
        <v>999</v>
      </c>
      <c r="M4136">
        <v>99</v>
      </c>
      <c r="N4136">
        <v>99</v>
      </c>
      <c r="O4136">
        <v>99</v>
      </c>
      <c r="P4136">
        <v>99</v>
      </c>
      <c r="Q4136">
        <v>46</v>
      </c>
      <c r="R4136">
        <v>7133</v>
      </c>
      <c r="S4136">
        <v>7126</v>
      </c>
      <c r="T4136">
        <v>3.116921351465022</v>
      </c>
      <c r="U4136">
        <v>61.26396295256805</v>
      </c>
      <c r="V4136">
        <v>88.857704181869295</v>
      </c>
      <c r="W4136">
        <v>81.978276733090141</v>
      </c>
      <c r="X4136">
        <v>0.21029020047665767</v>
      </c>
      <c r="Y4136">
        <v>0.42058040095331534</v>
      </c>
      <c r="Z4136">
        <v>46.684424505818029</v>
      </c>
      <c r="AA4136">
        <v>9.065824842689393</v>
      </c>
      <c r="AB4136">
        <v>2.5512563613564527</v>
      </c>
      <c r="AC4136">
        <v>-37.778316309612471</v>
      </c>
      <c r="AD4136">
        <v>9.4764251836696776</v>
      </c>
      <c r="AE4136">
        <v>9.3891948907606952</v>
      </c>
      <c r="AF4136">
        <v>122</v>
      </c>
      <c r="AG4136">
        <v>0</v>
      </c>
      <c r="AH4136">
        <v>0</v>
      </c>
      <c r="AI4136">
        <v>55</v>
      </c>
      <c r="AJ4136">
        <v>164</v>
      </c>
      <c r="AK4136">
        <v>30</v>
      </c>
      <c r="AL4136">
        <v>275</v>
      </c>
      <c r="AM4136">
        <v>0</v>
      </c>
      <c r="AN4136">
        <v>113</v>
      </c>
      <c r="AO4136">
        <v>129</v>
      </c>
      <c r="AP4136">
        <v>22</v>
      </c>
    </row>
    <row r="4137" spans="1:42">
      <c r="A4137">
        <v>16</v>
      </c>
      <c r="B4137">
        <v>124</v>
      </c>
      <c r="C4137">
        <v>2023</v>
      </c>
      <c r="D4137">
        <v>4</v>
      </c>
      <c r="E4137">
        <v>99</v>
      </c>
      <c r="F4137">
        <v>99</v>
      </c>
      <c r="G4137">
        <v>99</v>
      </c>
      <c r="H4137">
        <v>99</v>
      </c>
      <c r="I4137">
        <v>99</v>
      </c>
      <c r="J4137">
        <v>147</v>
      </c>
      <c r="K4137">
        <v>999</v>
      </c>
      <c r="M4137">
        <v>99</v>
      </c>
      <c r="N4137">
        <v>99</v>
      </c>
      <c r="O4137">
        <v>99</v>
      </c>
      <c r="P4137">
        <v>99</v>
      </c>
      <c r="Q4137">
        <v>34</v>
      </c>
      <c r="R4137">
        <v>4182</v>
      </c>
      <c r="S4137">
        <v>4181</v>
      </c>
      <c r="T4137">
        <v>3.9713055954088952</v>
      </c>
      <c r="U4137">
        <v>60.782348720401842</v>
      </c>
      <c r="V4137">
        <v>91.242200503075438</v>
      </c>
      <c r="W4137">
        <v>84.207581918201157</v>
      </c>
      <c r="X4137">
        <v>0.21520803443328551</v>
      </c>
      <c r="Y4137">
        <v>0.43041606886657102</v>
      </c>
      <c r="Z4137">
        <v>52.271640363462467</v>
      </c>
      <c r="AA4137">
        <v>8.7888637334009019</v>
      </c>
      <c r="AB4137">
        <v>2.7436926138740274</v>
      </c>
      <c r="AC4137">
        <v>-37.086547878093242</v>
      </c>
      <c r="AD4137">
        <v>5.5559245924725316</v>
      </c>
      <c r="AE4137">
        <v>5.6586797373474989</v>
      </c>
      <c r="AF4137">
        <v>71</v>
      </c>
      <c r="AG4137">
        <v>0</v>
      </c>
      <c r="AH4137">
        <v>0</v>
      </c>
      <c r="AI4137">
        <v>24</v>
      </c>
      <c r="AJ4137">
        <v>99</v>
      </c>
      <c r="AK4137">
        <v>14</v>
      </c>
      <c r="AL4137">
        <v>194</v>
      </c>
      <c r="AM4137">
        <v>0</v>
      </c>
      <c r="AN4137">
        <v>47</v>
      </c>
      <c r="AO4137">
        <v>83</v>
      </c>
      <c r="AP4137">
        <v>16</v>
      </c>
    </row>
    <row r="4138" spans="1:42">
      <c r="A4138">
        <v>16</v>
      </c>
      <c r="B4138">
        <v>125</v>
      </c>
      <c r="C4138">
        <v>2023</v>
      </c>
      <c r="D4138">
        <v>5</v>
      </c>
      <c r="E4138">
        <v>99</v>
      </c>
      <c r="F4138">
        <v>99</v>
      </c>
      <c r="G4138">
        <v>99</v>
      </c>
      <c r="H4138">
        <v>99</v>
      </c>
      <c r="I4138">
        <v>99</v>
      </c>
      <c r="J4138">
        <v>147</v>
      </c>
      <c r="K4138">
        <v>999</v>
      </c>
      <c r="M4138">
        <v>99</v>
      </c>
      <c r="N4138">
        <v>99</v>
      </c>
      <c r="O4138">
        <v>99</v>
      </c>
      <c r="P4138">
        <v>99</v>
      </c>
      <c r="Q4138">
        <v>45</v>
      </c>
      <c r="R4138">
        <v>6852</v>
      </c>
      <c r="S4138">
        <v>6825</v>
      </c>
      <c r="T4138">
        <v>3.5396964389959122</v>
      </c>
      <c r="U4138">
        <v>60.992967032967023</v>
      </c>
      <c r="V4138">
        <v>91.315038157941842</v>
      </c>
      <c r="W4138">
        <v>84.146666666666704</v>
      </c>
      <c r="X4138">
        <v>4.3782837127845871E-2</v>
      </c>
      <c r="Y4138">
        <v>8.7565674255691742E-2</v>
      </c>
      <c r="Z4138">
        <v>53.429655575014579</v>
      </c>
      <c r="AA4138">
        <v>9.2798945827867421</v>
      </c>
      <c r="AB4138">
        <v>2.546898204505883</v>
      </c>
      <c r="AC4138">
        <v>-36.868519316024589</v>
      </c>
      <c r="AD4138">
        <v>9.1031074384557122</v>
      </c>
      <c r="AE4138">
        <v>9.2304595505588978</v>
      </c>
      <c r="AF4138">
        <v>102</v>
      </c>
      <c r="AG4138">
        <v>0</v>
      </c>
      <c r="AH4138">
        <v>0</v>
      </c>
      <c r="AI4138">
        <v>43</v>
      </c>
      <c r="AJ4138">
        <v>229</v>
      </c>
      <c r="AK4138">
        <v>19</v>
      </c>
      <c r="AL4138">
        <v>287</v>
      </c>
      <c r="AM4138">
        <v>0</v>
      </c>
      <c r="AN4138">
        <v>79</v>
      </c>
      <c r="AO4138">
        <v>77</v>
      </c>
      <c r="AP4138">
        <v>18</v>
      </c>
    </row>
    <row r="4139" spans="1:42">
      <c r="A4139">
        <v>16</v>
      </c>
      <c r="B4139">
        <v>126</v>
      </c>
      <c r="C4139">
        <v>2023</v>
      </c>
      <c r="D4139">
        <v>6</v>
      </c>
      <c r="E4139">
        <v>99</v>
      </c>
      <c r="F4139">
        <v>99</v>
      </c>
      <c r="G4139">
        <v>99</v>
      </c>
      <c r="H4139">
        <v>99</v>
      </c>
      <c r="I4139">
        <v>99</v>
      </c>
      <c r="J4139">
        <v>147</v>
      </c>
      <c r="K4139">
        <v>999</v>
      </c>
      <c r="M4139">
        <v>99</v>
      </c>
      <c r="N4139">
        <v>99</v>
      </c>
      <c r="O4139">
        <v>99</v>
      </c>
      <c r="P4139">
        <v>99</v>
      </c>
      <c r="Q4139">
        <v>42</v>
      </c>
      <c r="R4139">
        <v>6345</v>
      </c>
      <c r="S4139">
        <v>6296</v>
      </c>
      <c r="T4139">
        <v>3.6964539007092192</v>
      </c>
      <c r="U4139">
        <v>60.857528589580689</v>
      </c>
      <c r="V4139">
        <v>90.902493939297685</v>
      </c>
      <c r="W4139">
        <v>83.635451080050913</v>
      </c>
      <c r="X4139">
        <v>3.1520882584712362E-2</v>
      </c>
      <c r="Y4139">
        <v>6.3041765169424724E-2</v>
      </c>
      <c r="Z4139">
        <v>52.450748620961377</v>
      </c>
      <c r="AA4139">
        <v>10.627594886950744</v>
      </c>
      <c r="AB4139">
        <v>2.4989579513419153</v>
      </c>
      <c r="AC4139">
        <v>-40.183215986822603</v>
      </c>
      <c r="AD4139">
        <v>8.4295412575892446</v>
      </c>
      <c r="AE4139">
        <v>8.4632832068659862</v>
      </c>
      <c r="AF4139">
        <v>109</v>
      </c>
      <c r="AG4139">
        <v>0</v>
      </c>
      <c r="AH4139">
        <v>0</v>
      </c>
      <c r="AI4139">
        <v>25</v>
      </c>
      <c r="AJ4139">
        <v>213</v>
      </c>
      <c r="AK4139">
        <v>31</v>
      </c>
      <c r="AL4139">
        <v>205</v>
      </c>
      <c r="AM4139">
        <v>0</v>
      </c>
      <c r="AN4139">
        <v>102</v>
      </c>
      <c r="AO4139">
        <v>97</v>
      </c>
      <c r="AP4139">
        <v>20</v>
      </c>
    </row>
    <row r="4140" spans="1:42">
      <c r="A4140">
        <v>16</v>
      </c>
      <c r="B4140">
        <v>127</v>
      </c>
      <c r="C4140">
        <v>2023</v>
      </c>
      <c r="D4140">
        <v>7</v>
      </c>
      <c r="E4140">
        <v>99</v>
      </c>
      <c r="F4140">
        <v>99</v>
      </c>
      <c r="G4140">
        <v>99</v>
      </c>
      <c r="H4140">
        <v>99</v>
      </c>
      <c r="I4140">
        <v>99</v>
      </c>
      <c r="J4140">
        <v>147</v>
      </c>
      <c r="K4140">
        <v>999</v>
      </c>
      <c r="M4140">
        <v>99</v>
      </c>
      <c r="N4140">
        <v>99</v>
      </c>
      <c r="O4140">
        <v>99</v>
      </c>
      <c r="P4140">
        <v>99</v>
      </c>
      <c r="Q4140">
        <v>40</v>
      </c>
      <c r="R4140">
        <v>6311</v>
      </c>
      <c r="S4140">
        <v>6271</v>
      </c>
      <c r="T4140">
        <v>3.9166534622088434</v>
      </c>
      <c r="U4140">
        <v>60.833678839100607</v>
      </c>
      <c r="V4140">
        <v>89.228996638466867</v>
      </c>
      <c r="W4140">
        <v>82.121113060118091</v>
      </c>
      <c r="X4140">
        <v>6.3381397559816213E-2</v>
      </c>
      <c r="Y4140">
        <v>0.12676279511963243</v>
      </c>
      <c r="Z4140">
        <v>46.252574869275854</v>
      </c>
      <c r="AA4140">
        <v>11.005008243852387</v>
      </c>
      <c r="AB4140">
        <v>2.615823658506736</v>
      </c>
      <c r="AC4140">
        <v>-44.379280360794688</v>
      </c>
      <c r="AD4140">
        <v>8.3843711389512539</v>
      </c>
      <c r="AE4140">
        <v>8.2770461918682852</v>
      </c>
      <c r="AF4140">
        <v>82</v>
      </c>
      <c r="AG4140">
        <v>0</v>
      </c>
      <c r="AH4140">
        <v>0</v>
      </c>
      <c r="AI4140">
        <v>41</v>
      </c>
      <c r="AJ4140">
        <v>284</v>
      </c>
      <c r="AK4140">
        <v>27</v>
      </c>
      <c r="AL4140">
        <v>485</v>
      </c>
      <c r="AM4140">
        <v>0</v>
      </c>
      <c r="AN4140">
        <v>86</v>
      </c>
      <c r="AO4140">
        <v>78</v>
      </c>
      <c r="AP4140">
        <v>16</v>
      </c>
    </row>
    <row r="4141" spans="1:42">
      <c r="A4141">
        <v>16</v>
      </c>
      <c r="B4141">
        <v>128</v>
      </c>
      <c r="C4141">
        <v>2023</v>
      </c>
      <c r="D4141">
        <v>8</v>
      </c>
      <c r="E4141">
        <v>99</v>
      </c>
      <c r="F4141">
        <v>99</v>
      </c>
      <c r="G4141">
        <v>99</v>
      </c>
      <c r="H4141">
        <v>99</v>
      </c>
      <c r="I4141">
        <v>99</v>
      </c>
      <c r="J4141">
        <v>147</v>
      </c>
      <c r="K4141">
        <v>999</v>
      </c>
      <c r="M4141">
        <v>99</v>
      </c>
      <c r="N4141">
        <v>99</v>
      </c>
      <c r="O4141">
        <v>99</v>
      </c>
      <c r="P4141">
        <v>99</v>
      </c>
      <c r="Q4141">
        <v>48</v>
      </c>
      <c r="R4141">
        <v>7398</v>
      </c>
      <c r="S4141">
        <v>7353</v>
      </c>
      <c r="T4141">
        <v>3.4774263314409302</v>
      </c>
      <c r="U4141">
        <v>60.925880592955266</v>
      </c>
      <c r="V4141">
        <v>88.926815346040613</v>
      </c>
      <c r="W4141">
        <v>81.857949136406944</v>
      </c>
      <c r="X4141">
        <v>0.25682616923492835</v>
      </c>
      <c r="Y4141">
        <v>0.5136523384698567</v>
      </c>
      <c r="Z4141">
        <v>57.718302243849685</v>
      </c>
      <c r="AA4141">
        <v>9.6989237814173279</v>
      </c>
      <c r="AB4141">
        <v>2.3730261733752225</v>
      </c>
      <c r="AC4141">
        <v>-34.318702911551362</v>
      </c>
      <c r="AD4141">
        <v>9.8284864024657601</v>
      </c>
      <c r="AE4141">
        <v>9.6740689101546504</v>
      </c>
      <c r="AF4141">
        <v>95</v>
      </c>
      <c r="AG4141">
        <v>0</v>
      </c>
      <c r="AH4141">
        <v>0</v>
      </c>
      <c r="AI4141">
        <v>26</v>
      </c>
      <c r="AJ4141">
        <v>221</v>
      </c>
      <c r="AK4141">
        <v>27</v>
      </c>
      <c r="AL4141">
        <v>441</v>
      </c>
      <c r="AM4141">
        <v>0</v>
      </c>
      <c r="AN4141">
        <v>65</v>
      </c>
      <c r="AO4141">
        <v>72</v>
      </c>
      <c r="AP4141">
        <v>21</v>
      </c>
    </row>
    <row r="4142" spans="1:42">
      <c r="A4142">
        <v>16</v>
      </c>
      <c r="B4142">
        <v>129</v>
      </c>
      <c r="C4142">
        <v>2023</v>
      </c>
      <c r="D4142">
        <v>9</v>
      </c>
      <c r="E4142">
        <v>99</v>
      </c>
      <c r="F4142">
        <v>99</v>
      </c>
      <c r="G4142">
        <v>99</v>
      </c>
      <c r="H4142">
        <v>99</v>
      </c>
      <c r="I4142">
        <v>99</v>
      </c>
      <c r="J4142">
        <v>147</v>
      </c>
      <c r="K4142">
        <v>999</v>
      </c>
      <c r="M4142">
        <v>99</v>
      </c>
      <c r="N4142">
        <v>99</v>
      </c>
      <c r="O4142">
        <v>99</v>
      </c>
      <c r="P4142">
        <v>99</v>
      </c>
      <c r="Q4142">
        <v>49</v>
      </c>
      <c r="R4142">
        <v>5783</v>
      </c>
      <c r="S4142">
        <v>5783</v>
      </c>
      <c r="T4142">
        <v>3.4461352239322145</v>
      </c>
      <c r="U4142">
        <v>60.974753588103056</v>
      </c>
      <c r="V4142">
        <v>89.96537653139201</v>
      </c>
      <c r="W4142">
        <v>83.038042538474755</v>
      </c>
      <c r="X4142">
        <v>0</v>
      </c>
      <c r="Y4142">
        <v>0</v>
      </c>
      <c r="Z4142">
        <v>47.46671277883452</v>
      </c>
      <c r="AA4142">
        <v>10.367134974244982</v>
      </c>
      <c r="AB4142">
        <v>2.4109351585849081</v>
      </c>
      <c r="AC4142">
        <v>-44.506261032843405</v>
      </c>
      <c r="AD4142">
        <v>7.6829057671613219</v>
      </c>
      <c r="AE4142">
        <v>7.7181647782510012</v>
      </c>
      <c r="AF4142">
        <v>83</v>
      </c>
      <c r="AG4142">
        <v>0</v>
      </c>
      <c r="AH4142">
        <v>0</v>
      </c>
      <c r="AI4142">
        <v>34</v>
      </c>
      <c r="AJ4142">
        <v>164</v>
      </c>
      <c r="AK4142">
        <v>19</v>
      </c>
      <c r="AL4142">
        <v>328</v>
      </c>
      <c r="AM4142">
        <v>0</v>
      </c>
      <c r="AN4142">
        <v>58</v>
      </c>
      <c r="AO4142">
        <v>104</v>
      </c>
      <c r="AP4142">
        <v>21</v>
      </c>
    </row>
    <row r="4143" spans="1:42">
      <c r="A4143">
        <v>16</v>
      </c>
      <c r="B4143">
        <v>130</v>
      </c>
      <c r="C4143">
        <v>2023</v>
      </c>
      <c r="D4143">
        <v>10</v>
      </c>
      <c r="E4143">
        <v>99</v>
      </c>
      <c r="F4143">
        <v>99</v>
      </c>
      <c r="G4143">
        <v>99</v>
      </c>
      <c r="H4143">
        <v>99</v>
      </c>
      <c r="I4143">
        <v>99</v>
      </c>
      <c r="J4143">
        <v>147</v>
      </c>
      <c r="K4143">
        <v>999</v>
      </c>
      <c r="M4143">
        <v>99</v>
      </c>
      <c r="N4143">
        <v>99</v>
      </c>
      <c r="O4143">
        <v>99</v>
      </c>
      <c r="P4143">
        <v>99</v>
      </c>
      <c r="Q4143">
        <v>56</v>
      </c>
      <c r="R4143">
        <v>7232</v>
      </c>
      <c r="S4143">
        <v>7207</v>
      </c>
      <c r="T4143">
        <v>3.4307245575221241</v>
      </c>
      <c r="U4143">
        <v>61.023726932149295</v>
      </c>
      <c r="V4143">
        <v>89.293528727412394</v>
      </c>
      <c r="W4143">
        <v>82.297946440960217</v>
      </c>
      <c r="X4143">
        <v>4.1482300884955754E-2</v>
      </c>
      <c r="Y4143">
        <v>8.2964601769911508E-2</v>
      </c>
      <c r="Z4143">
        <v>37.928650442477874</v>
      </c>
      <c r="AA4143">
        <v>10.39858868015757</v>
      </c>
      <c r="AB4143">
        <v>2.4840532806979003</v>
      </c>
      <c r="AC4143">
        <v>-48.166166086385559</v>
      </c>
      <c r="AD4143">
        <v>9.6079499408802853</v>
      </c>
      <c r="AE4143">
        <v>9.5329490427927333</v>
      </c>
      <c r="AF4143">
        <v>95</v>
      </c>
      <c r="AG4143">
        <v>0</v>
      </c>
      <c r="AH4143">
        <v>0</v>
      </c>
      <c r="AI4143">
        <v>34</v>
      </c>
      <c r="AJ4143">
        <v>254</v>
      </c>
      <c r="AK4143">
        <v>130</v>
      </c>
      <c r="AL4143">
        <v>459</v>
      </c>
      <c r="AM4143">
        <v>0</v>
      </c>
      <c r="AN4143">
        <v>71</v>
      </c>
      <c r="AO4143">
        <v>70</v>
      </c>
      <c r="AP4143">
        <v>25</v>
      </c>
    </row>
    <row r="4144" spans="1:42">
      <c r="A4144">
        <v>16</v>
      </c>
      <c r="B4144">
        <v>131</v>
      </c>
      <c r="C4144">
        <v>2023</v>
      </c>
      <c r="D4144">
        <v>11</v>
      </c>
      <c r="E4144">
        <v>99</v>
      </c>
      <c r="F4144">
        <v>99</v>
      </c>
      <c r="G4144">
        <v>99</v>
      </c>
      <c r="H4144">
        <v>99</v>
      </c>
      <c r="I4144">
        <v>99</v>
      </c>
      <c r="J4144">
        <v>147</v>
      </c>
      <c r="K4144">
        <v>999</v>
      </c>
      <c r="M4144">
        <v>99</v>
      </c>
      <c r="N4144">
        <v>99</v>
      </c>
      <c r="O4144">
        <v>99</v>
      </c>
      <c r="P4144">
        <v>99</v>
      </c>
      <c r="Q4144">
        <v>45</v>
      </c>
      <c r="R4144">
        <v>6618</v>
      </c>
      <c r="S4144">
        <v>6615</v>
      </c>
      <c r="T4144">
        <v>3.710637654880629</v>
      </c>
      <c r="U4144">
        <v>60.863492063492046</v>
      </c>
      <c r="V4144">
        <v>90.626625033063618</v>
      </c>
      <c r="W4144">
        <v>83.633635676492688</v>
      </c>
      <c r="X4144">
        <v>3.0220610456331225E-2</v>
      </c>
      <c r="Y4144">
        <v>6.0441220912662449E-2</v>
      </c>
      <c r="Z4144">
        <v>56.01390148080992</v>
      </c>
      <c r="AA4144">
        <v>9.9186563568226376</v>
      </c>
      <c r="AB4144">
        <v>2.4610567245723578</v>
      </c>
      <c r="AC4144">
        <v>-42.408039035146722</v>
      </c>
      <c r="AD4144">
        <v>8.7922307395942685</v>
      </c>
      <c r="AE4144">
        <v>8.8919001275337646</v>
      </c>
      <c r="AF4144">
        <v>97</v>
      </c>
      <c r="AG4144">
        <v>0</v>
      </c>
      <c r="AH4144">
        <v>0</v>
      </c>
      <c r="AI4144">
        <v>32</v>
      </c>
      <c r="AJ4144">
        <v>173</v>
      </c>
      <c r="AK4144">
        <v>15</v>
      </c>
      <c r="AL4144">
        <v>379</v>
      </c>
      <c r="AM4144">
        <v>0</v>
      </c>
      <c r="AN4144">
        <v>95</v>
      </c>
      <c r="AO4144">
        <v>75</v>
      </c>
      <c r="AP4144">
        <v>21</v>
      </c>
    </row>
    <row r="4145" spans="1:42">
      <c r="A4145">
        <v>16</v>
      </c>
      <c r="B4145">
        <v>132</v>
      </c>
      <c r="C4145">
        <v>2023</v>
      </c>
      <c r="D4145">
        <v>12</v>
      </c>
      <c r="E4145">
        <v>99</v>
      </c>
      <c r="F4145">
        <v>99</v>
      </c>
      <c r="G4145">
        <v>99</v>
      </c>
      <c r="H4145">
        <v>99</v>
      </c>
      <c r="I4145">
        <v>99</v>
      </c>
      <c r="J4145">
        <v>147</v>
      </c>
      <c r="K4145">
        <v>999</v>
      </c>
      <c r="M4145">
        <v>99</v>
      </c>
      <c r="N4145">
        <v>99</v>
      </c>
      <c r="O4145">
        <v>99</v>
      </c>
      <c r="P4145">
        <v>99</v>
      </c>
      <c r="Q4145">
        <v>46</v>
      </c>
      <c r="R4145">
        <v>6280</v>
      </c>
      <c r="S4145">
        <v>6276</v>
      </c>
      <c r="T4145">
        <v>3.0673566878980876</v>
      </c>
      <c r="U4145">
        <v>61.202039515615041</v>
      </c>
      <c r="V4145">
        <v>88.156225680799508</v>
      </c>
      <c r="W4145">
        <v>81.346191841937511</v>
      </c>
      <c r="X4145">
        <v>1.5923566878980892E-2</v>
      </c>
      <c r="Y4145">
        <v>3.1847133757961783E-2</v>
      </c>
      <c r="Z4145">
        <v>47.707006369426757</v>
      </c>
      <c r="AA4145">
        <v>9.4615906893277959</v>
      </c>
      <c r="AB4145">
        <v>2.4134414169942877</v>
      </c>
      <c r="AC4145">
        <v>-39.417496580511163</v>
      </c>
      <c r="AD4145">
        <v>8.3431866190166204</v>
      </c>
      <c r="AE4145">
        <v>8.2054785117027738</v>
      </c>
      <c r="AF4145">
        <v>103</v>
      </c>
      <c r="AG4145">
        <v>0</v>
      </c>
      <c r="AH4145">
        <v>0</v>
      </c>
      <c r="AI4145">
        <v>32</v>
      </c>
      <c r="AJ4145">
        <v>199</v>
      </c>
      <c r="AK4145">
        <v>25</v>
      </c>
      <c r="AL4145">
        <v>326</v>
      </c>
      <c r="AM4145">
        <v>0</v>
      </c>
      <c r="AN4145">
        <v>121</v>
      </c>
      <c r="AO4145">
        <v>90</v>
      </c>
      <c r="AP4145">
        <v>20</v>
      </c>
    </row>
    <row r="4146" spans="1:42">
      <c r="A4146">
        <v>16</v>
      </c>
      <c r="B4146">
        <v>133</v>
      </c>
      <c r="C4146">
        <v>2023</v>
      </c>
      <c r="D4146">
        <v>1</v>
      </c>
      <c r="E4146">
        <v>99</v>
      </c>
      <c r="F4146">
        <v>99</v>
      </c>
      <c r="G4146">
        <v>99</v>
      </c>
      <c r="H4146">
        <v>99</v>
      </c>
      <c r="I4146">
        <v>99</v>
      </c>
      <c r="J4146">
        <v>155</v>
      </c>
      <c r="K4146">
        <v>999</v>
      </c>
      <c r="M4146">
        <v>99</v>
      </c>
      <c r="N4146">
        <v>99</v>
      </c>
      <c r="O4146">
        <v>99</v>
      </c>
      <c r="P4146">
        <v>99</v>
      </c>
      <c r="Q4146">
        <v>8</v>
      </c>
      <c r="R4146">
        <v>661</v>
      </c>
      <c r="S4146">
        <v>661</v>
      </c>
      <c r="T4146">
        <v>4.334341906202722</v>
      </c>
      <c r="U4146">
        <v>60.393343419062013</v>
      </c>
      <c r="V4146">
        <v>91.418334281260641</v>
      </c>
      <c r="W4146">
        <v>84.37912254160365</v>
      </c>
      <c r="X4146">
        <v>0</v>
      </c>
      <c r="Y4146">
        <v>0</v>
      </c>
      <c r="Z4146">
        <v>99.697428139183046</v>
      </c>
      <c r="AA4146">
        <v>9.9013218979530091</v>
      </c>
      <c r="AB4146">
        <v>2.4270695774540632</v>
      </c>
      <c r="AC4146">
        <v>-41.139613777182703</v>
      </c>
      <c r="AD4146">
        <v>6.0927274403170797</v>
      </c>
      <c r="AE4146">
        <v>6.3158583706587885</v>
      </c>
      <c r="AF4146">
        <v>19</v>
      </c>
      <c r="AG4146">
        <v>0</v>
      </c>
      <c r="AH4146">
        <v>0</v>
      </c>
      <c r="AI4146">
        <v>4</v>
      </c>
      <c r="AJ4146">
        <v>67</v>
      </c>
      <c r="AK4146">
        <v>10</v>
      </c>
      <c r="AL4146">
        <v>13</v>
      </c>
      <c r="AM4146">
        <v>0</v>
      </c>
      <c r="AN4146">
        <v>11</v>
      </c>
      <c r="AO4146">
        <v>7</v>
      </c>
      <c r="AP4146">
        <v>7</v>
      </c>
    </row>
    <row r="4147" spans="1:42">
      <c r="A4147">
        <v>16</v>
      </c>
      <c r="B4147">
        <v>134</v>
      </c>
      <c r="C4147">
        <v>2023</v>
      </c>
      <c r="D4147">
        <v>2</v>
      </c>
      <c r="E4147">
        <v>99</v>
      </c>
      <c r="F4147">
        <v>99</v>
      </c>
      <c r="G4147">
        <v>99</v>
      </c>
      <c r="H4147">
        <v>99</v>
      </c>
      <c r="I4147">
        <v>99</v>
      </c>
      <c r="J4147">
        <v>155</v>
      </c>
      <c r="K4147">
        <v>999</v>
      </c>
      <c r="M4147">
        <v>99</v>
      </c>
      <c r="N4147">
        <v>99</v>
      </c>
      <c r="O4147">
        <v>99</v>
      </c>
      <c r="P4147">
        <v>99</v>
      </c>
      <c r="Q4147">
        <v>12</v>
      </c>
      <c r="R4147">
        <v>1024</v>
      </c>
      <c r="S4147">
        <v>1024</v>
      </c>
      <c r="T4147">
        <v>3.328125</v>
      </c>
      <c r="U4147">
        <v>60.995117187500007</v>
      </c>
      <c r="V4147">
        <v>87.216976740249152</v>
      </c>
      <c r="W4147">
        <v>80.501269531249946</v>
      </c>
      <c r="X4147">
        <v>0</v>
      </c>
      <c r="Y4147">
        <v>0</v>
      </c>
      <c r="Z4147">
        <v>93.75</v>
      </c>
      <c r="AA4147">
        <v>10.133144310758881</v>
      </c>
      <c r="AB4147">
        <v>2.4212147458749058</v>
      </c>
      <c r="AC4147">
        <v>-45.656710118711935</v>
      </c>
      <c r="AD4147">
        <v>9.4386579408240383</v>
      </c>
      <c r="AE4147">
        <v>9.3346621549240485</v>
      </c>
      <c r="AF4147">
        <v>12</v>
      </c>
      <c r="AG4147">
        <v>0</v>
      </c>
      <c r="AH4147">
        <v>0</v>
      </c>
      <c r="AI4147">
        <v>0</v>
      </c>
      <c r="AJ4147">
        <v>115</v>
      </c>
      <c r="AK4147">
        <v>4</v>
      </c>
      <c r="AL4147">
        <v>10</v>
      </c>
      <c r="AM4147">
        <v>0</v>
      </c>
      <c r="AN4147">
        <v>17</v>
      </c>
      <c r="AO4147">
        <v>7</v>
      </c>
      <c r="AP4147">
        <v>10</v>
      </c>
    </row>
    <row r="4148" spans="1:42">
      <c r="A4148">
        <v>16</v>
      </c>
      <c r="B4148">
        <v>135</v>
      </c>
      <c r="C4148">
        <v>2023</v>
      </c>
      <c r="D4148">
        <v>3</v>
      </c>
      <c r="E4148">
        <v>99</v>
      </c>
      <c r="F4148">
        <v>99</v>
      </c>
      <c r="G4148">
        <v>99</v>
      </c>
      <c r="H4148">
        <v>99</v>
      </c>
      <c r="I4148">
        <v>99</v>
      </c>
      <c r="J4148">
        <v>155</v>
      </c>
      <c r="K4148">
        <v>999</v>
      </c>
      <c r="M4148">
        <v>99</v>
      </c>
      <c r="N4148">
        <v>99</v>
      </c>
      <c r="O4148">
        <v>99</v>
      </c>
      <c r="P4148">
        <v>99</v>
      </c>
      <c r="Q4148">
        <v>8</v>
      </c>
      <c r="R4148">
        <v>918</v>
      </c>
      <c r="S4148">
        <v>918</v>
      </c>
      <c r="T4148">
        <v>5.1078431372549007</v>
      </c>
      <c r="U4148">
        <v>60.188453159041394</v>
      </c>
      <c r="V4148">
        <v>89.80472410464121</v>
      </c>
      <c r="W4148">
        <v>82.889760348583877</v>
      </c>
      <c r="X4148">
        <v>0</v>
      </c>
      <c r="Y4148">
        <v>0</v>
      </c>
      <c r="Z4148">
        <v>92.047930283224403</v>
      </c>
      <c r="AA4148">
        <v>9.0898135274794534</v>
      </c>
      <c r="AB4148">
        <v>2.5262020378075936</v>
      </c>
      <c r="AC4148">
        <v>-40.566529582239554</v>
      </c>
      <c r="AD4148">
        <v>8.4616093649184236</v>
      </c>
      <c r="AE4148">
        <v>8.616670452622964</v>
      </c>
      <c r="AF4148">
        <v>7</v>
      </c>
      <c r="AG4148">
        <v>0</v>
      </c>
      <c r="AH4148">
        <v>0</v>
      </c>
      <c r="AI4148">
        <v>2</v>
      </c>
      <c r="AJ4148">
        <v>153</v>
      </c>
      <c r="AK4148">
        <v>15</v>
      </c>
      <c r="AL4148">
        <v>2</v>
      </c>
      <c r="AM4148">
        <v>0</v>
      </c>
      <c r="AN4148">
        <v>27</v>
      </c>
      <c r="AO4148">
        <v>6</v>
      </c>
      <c r="AP4148">
        <v>6</v>
      </c>
    </row>
    <row r="4149" spans="1:42">
      <c r="A4149">
        <v>16</v>
      </c>
      <c r="B4149">
        <v>136</v>
      </c>
      <c r="C4149">
        <v>2023</v>
      </c>
      <c r="D4149">
        <v>4</v>
      </c>
      <c r="E4149">
        <v>99</v>
      </c>
      <c r="F4149">
        <v>99</v>
      </c>
      <c r="G4149">
        <v>99</v>
      </c>
      <c r="H4149">
        <v>99</v>
      </c>
      <c r="I4149">
        <v>99</v>
      </c>
      <c r="J4149">
        <v>155</v>
      </c>
      <c r="K4149">
        <v>999</v>
      </c>
      <c r="M4149">
        <v>99</v>
      </c>
      <c r="N4149">
        <v>99</v>
      </c>
      <c r="O4149">
        <v>99</v>
      </c>
      <c r="P4149">
        <v>99</v>
      </c>
      <c r="Q4149">
        <v>8</v>
      </c>
      <c r="R4149">
        <v>618</v>
      </c>
      <c r="S4149">
        <v>615</v>
      </c>
      <c r="T4149">
        <v>4.4951456310679614</v>
      </c>
      <c r="U4149">
        <v>60.58048780487804</v>
      </c>
      <c r="V4149">
        <v>87.033621365466061</v>
      </c>
      <c r="W4149">
        <v>80.153333333333279</v>
      </c>
      <c r="X4149">
        <v>0</v>
      </c>
      <c r="Y4149">
        <v>0</v>
      </c>
      <c r="Z4149">
        <v>100</v>
      </c>
      <c r="AA4149">
        <v>9.6024548577643269</v>
      </c>
      <c r="AB4149">
        <v>2.677751105229722</v>
      </c>
      <c r="AC4149">
        <v>-39.980686796115513</v>
      </c>
      <c r="AD4149">
        <v>5.6963775463176356</v>
      </c>
      <c r="AE4149">
        <v>5.5820358600647078</v>
      </c>
      <c r="AF4149">
        <v>10</v>
      </c>
      <c r="AG4149">
        <v>0</v>
      </c>
      <c r="AH4149">
        <v>0</v>
      </c>
      <c r="AI4149">
        <v>2</v>
      </c>
      <c r="AJ4149">
        <v>56</v>
      </c>
      <c r="AK4149">
        <v>14</v>
      </c>
      <c r="AL4149">
        <v>20</v>
      </c>
      <c r="AM4149">
        <v>0</v>
      </c>
      <c r="AN4149">
        <v>48</v>
      </c>
      <c r="AO4149">
        <v>7</v>
      </c>
      <c r="AP4149">
        <v>6</v>
      </c>
    </row>
    <row r="4150" spans="1:42">
      <c r="A4150">
        <v>16</v>
      </c>
      <c r="B4150">
        <v>137</v>
      </c>
      <c r="C4150">
        <v>2023</v>
      </c>
      <c r="D4150">
        <v>5</v>
      </c>
      <c r="E4150">
        <v>99</v>
      </c>
      <c r="F4150">
        <v>99</v>
      </c>
      <c r="G4150">
        <v>99</v>
      </c>
      <c r="H4150">
        <v>99</v>
      </c>
      <c r="I4150">
        <v>99</v>
      </c>
      <c r="J4150">
        <v>155</v>
      </c>
      <c r="K4150">
        <v>999</v>
      </c>
      <c r="M4150">
        <v>99</v>
      </c>
      <c r="N4150">
        <v>99</v>
      </c>
      <c r="O4150">
        <v>99</v>
      </c>
      <c r="P4150">
        <v>99</v>
      </c>
      <c r="Q4150">
        <v>10</v>
      </c>
      <c r="R4150">
        <v>913</v>
      </c>
      <c r="S4150">
        <v>913</v>
      </c>
      <c r="T4150">
        <v>5.3614457831325311</v>
      </c>
      <c r="U4150">
        <v>59.917853231106257</v>
      </c>
      <c r="V4150">
        <v>87.988949791087876</v>
      </c>
      <c r="W4150">
        <v>81.213800657174176</v>
      </c>
      <c r="X4150">
        <v>0</v>
      </c>
      <c r="Y4150">
        <v>0</v>
      </c>
      <c r="Z4150">
        <v>90.580503833515863</v>
      </c>
      <c r="AA4150">
        <v>11.243869748141304</v>
      </c>
      <c r="AB4150">
        <v>2.4865110339473642</v>
      </c>
      <c r="AC4150">
        <v>-33.639737687587406</v>
      </c>
      <c r="AD4150">
        <v>8.4155221679417433</v>
      </c>
      <c r="AE4150">
        <v>8.3964659475689984</v>
      </c>
      <c r="AF4150">
        <v>16</v>
      </c>
      <c r="AG4150">
        <v>0</v>
      </c>
      <c r="AH4150">
        <v>0</v>
      </c>
      <c r="AI4150">
        <v>13</v>
      </c>
      <c r="AJ4150">
        <v>131</v>
      </c>
      <c r="AK4150">
        <v>4</v>
      </c>
      <c r="AL4150">
        <v>15</v>
      </c>
      <c r="AM4150">
        <v>0</v>
      </c>
      <c r="AN4150">
        <v>9</v>
      </c>
      <c r="AO4150">
        <v>4</v>
      </c>
      <c r="AP4150">
        <v>8</v>
      </c>
    </row>
    <row r="4151" spans="1:42">
      <c r="A4151">
        <v>16</v>
      </c>
      <c r="B4151">
        <v>138</v>
      </c>
      <c r="C4151">
        <v>2023</v>
      </c>
      <c r="D4151">
        <v>6</v>
      </c>
      <c r="E4151">
        <v>99</v>
      </c>
      <c r="F4151">
        <v>99</v>
      </c>
      <c r="G4151">
        <v>99</v>
      </c>
      <c r="H4151">
        <v>99</v>
      </c>
      <c r="I4151">
        <v>99</v>
      </c>
      <c r="J4151">
        <v>155</v>
      </c>
      <c r="K4151">
        <v>999</v>
      </c>
      <c r="M4151">
        <v>99</v>
      </c>
      <c r="N4151">
        <v>99</v>
      </c>
      <c r="O4151">
        <v>99</v>
      </c>
      <c r="P4151">
        <v>99</v>
      </c>
      <c r="Q4151">
        <v>12</v>
      </c>
      <c r="R4151">
        <v>851</v>
      </c>
      <c r="S4151">
        <v>848</v>
      </c>
      <c r="T4151">
        <v>4.2773207990599289</v>
      </c>
      <c r="U4151">
        <v>60.674528301886802</v>
      </c>
      <c r="V4151">
        <v>87.654208998548583</v>
      </c>
      <c r="W4151">
        <v>80.800000000000011</v>
      </c>
      <c r="X4151">
        <v>0</v>
      </c>
      <c r="Y4151">
        <v>0</v>
      </c>
      <c r="Z4151">
        <v>99.059929494712094</v>
      </c>
      <c r="AA4151">
        <v>9.6193692179342793</v>
      </c>
      <c r="AB4151">
        <v>2.5730299780738299</v>
      </c>
      <c r="AC4151">
        <v>-47.035596083680623</v>
      </c>
      <c r="AD4151">
        <v>7.8440409254309182</v>
      </c>
      <c r="AE4151">
        <v>7.7589531827058735</v>
      </c>
      <c r="AF4151">
        <v>4</v>
      </c>
      <c r="AG4151">
        <v>0</v>
      </c>
      <c r="AH4151">
        <v>0</v>
      </c>
      <c r="AI4151">
        <v>4</v>
      </c>
      <c r="AJ4151">
        <v>104</v>
      </c>
      <c r="AK4151">
        <v>13</v>
      </c>
      <c r="AL4151">
        <v>17</v>
      </c>
      <c r="AM4151">
        <v>0</v>
      </c>
      <c r="AN4151">
        <v>7</v>
      </c>
      <c r="AO4151">
        <v>11</v>
      </c>
      <c r="AP4151">
        <v>9</v>
      </c>
    </row>
    <row r="4152" spans="1:42">
      <c r="A4152">
        <v>16</v>
      </c>
      <c r="B4152">
        <v>139</v>
      </c>
      <c r="C4152">
        <v>2023</v>
      </c>
      <c r="D4152">
        <v>7</v>
      </c>
      <c r="E4152">
        <v>99</v>
      </c>
      <c r="F4152">
        <v>99</v>
      </c>
      <c r="G4152">
        <v>99</v>
      </c>
      <c r="H4152">
        <v>99</v>
      </c>
      <c r="I4152">
        <v>99</v>
      </c>
      <c r="J4152">
        <v>155</v>
      </c>
      <c r="K4152">
        <v>999</v>
      </c>
      <c r="M4152">
        <v>99</v>
      </c>
      <c r="N4152">
        <v>99</v>
      </c>
      <c r="O4152">
        <v>99</v>
      </c>
      <c r="P4152">
        <v>99</v>
      </c>
      <c r="Q4152">
        <v>11</v>
      </c>
      <c r="R4152">
        <v>986</v>
      </c>
      <c r="S4152">
        <v>983</v>
      </c>
      <c r="T4152">
        <v>5.4279918864097354</v>
      </c>
      <c r="U4152">
        <v>59.930824008138352</v>
      </c>
      <c r="V4152">
        <v>88.057651803299706</v>
      </c>
      <c r="W4152">
        <v>81.19674465920653</v>
      </c>
      <c r="X4152">
        <v>0</v>
      </c>
      <c r="Y4152">
        <v>0</v>
      </c>
      <c r="Z4152">
        <v>79.614604462474631</v>
      </c>
      <c r="AA4152">
        <v>11.134637496110509</v>
      </c>
      <c r="AB4152">
        <v>2.62186130380532</v>
      </c>
      <c r="AC4152">
        <v>-52.118773278106808</v>
      </c>
      <c r="AD4152">
        <v>9.0883952438012727</v>
      </c>
      <c r="AE4152">
        <v>9.0383270889589511</v>
      </c>
      <c r="AF4152">
        <v>5</v>
      </c>
      <c r="AG4152">
        <v>0</v>
      </c>
      <c r="AH4152">
        <v>0</v>
      </c>
      <c r="AI4152">
        <v>2</v>
      </c>
      <c r="AJ4152">
        <v>144</v>
      </c>
      <c r="AK4152">
        <v>7</v>
      </c>
      <c r="AL4152">
        <v>52</v>
      </c>
      <c r="AM4152">
        <v>0</v>
      </c>
      <c r="AN4152">
        <v>10</v>
      </c>
      <c r="AO4152">
        <v>4</v>
      </c>
      <c r="AP4152">
        <v>8</v>
      </c>
    </row>
    <row r="4153" spans="1:42">
      <c r="A4153">
        <v>16</v>
      </c>
      <c r="B4153">
        <v>140</v>
      </c>
      <c r="C4153">
        <v>2023</v>
      </c>
      <c r="D4153">
        <v>8</v>
      </c>
      <c r="E4153">
        <v>99</v>
      </c>
      <c r="F4153">
        <v>99</v>
      </c>
      <c r="G4153">
        <v>99</v>
      </c>
      <c r="H4153">
        <v>99</v>
      </c>
      <c r="I4153">
        <v>99</v>
      </c>
      <c r="J4153">
        <v>155</v>
      </c>
      <c r="K4153">
        <v>999</v>
      </c>
      <c r="M4153">
        <v>99</v>
      </c>
      <c r="N4153">
        <v>99</v>
      </c>
      <c r="O4153">
        <v>99</v>
      </c>
      <c r="P4153">
        <v>99</v>
      </c>
      <c r="Q4153">
        <v>21</v>
      </c>
      <c r="R4153">
        <v>1367</v>
      </c>
      <c r="S4153">
        <v>1367</v>
      </c>
      <c r="T4153">
        <v>5.8119970738844184</v>
      </c>
      <c r="U4153">
        <v>59.836137527432335</v>
      </c>
      <c r="V4153">
        <v>88.031378864600612</v>
      </c>
      <c r="W4153">
        <v>81.252962692026301</v>
      </c>
      <c r="X4153">
        <v>0</v>
      </c>
      <c r="Y4153">
        <v>0</v>
      </c>
      <c r="Z4153">
        <v>82.150694952450635</v>
      </c>
      <c r="AA4153">
        <v>10.875219830656937</v>
      </c>
      <c r="AB4153">
        <v>2.5139398931755967</v>
      </c>
      <c r="AC4153">
        <v>-36.239337443853181</v>
      </c>
      <c r="AD4153">
        <v>12.600239653424278</v>
      </c>
      <c r="AE4153">
        <v>12.577769695031597</v>
      </c>
      <c r="AF4153">
        <v>26</v>
      </c>
      <c r="AG4153">
        <v>0</v>
      </c>
      <c r="AH4153">
        <v>0</v>
      </c>
      <c r="AI4153">
        <v>2</v>
      </c>
      <c r="AJ4153">
        <v>182</v>
      </c>
      <c r="AK4153">
        <v>17</v>
      </c>
      <c r="AL4153">
        <v>59</v>
      </c>
      <c r="AM4153">
        <v>0</v>
      </c>
      <c r="AN4153">
        <v>14</v>
      </c>
      <c r="AO4153">
        <v>4</v>
      </c>
      <c r="AP4153">
        <v>9</v>
      </c>
    </row>
    <row r="4154" spans="1:42">
      <c r="A4154">
        <v>16</v>
      </c>
      <c r="B4154">
        <v>141</v>
      </c>
      <c r="C4154">
        <v>2023</v>
      </c>
      <c r="D4154">
        <v>9</v>
      </c>
      <c r="E4154">
        <v>99</v>
      </c>
      <c r="F4154">
        <v>99</v>
      </c>
      <c r="G4154">
        <v>99</v>
      </c>
      <c r="H4154">
        <v>99</v>
      </c>
      <c r="I4154">
        <v>99</v>
      </c>
      <c r="J4154">
        <v>155</v>
      </c>
      <c r="K4154">
        <v>999</v>
      </c>
      <c r="M4154">
        <v>99</v>
      </c>
      <c r="N4154">
        <v>99</v>
      </c>
      <c r="O4154">
        <v>99</v>
      </c>
      <c r="P4154">
        <v>99</v>
      </c>
      <c r="Q4154">
        <v>18</v>
      </c>
      <c r="R4154">
        <v>394</v>
      </c>
      <c r="S4154">
        <v>394</v>
      </c>
      <c r="T4154">
        <v>6.6192893401015249</v>
      </c>
      <c r="U4154">
        <v>59.345177664974607</v>
      </c>
      <c r="V4154">
        <v>89.854590251387194</v>
      </c>
      <c r="W4154">
        <v>82.935786802030478</v>
      </c>
      <c r="X4154">
        <v>0</v>
      </c>
      <c r="Y4154">
        <v>0</v>
      </c>
      <c r="Z4154">
        <v>64.213197969543145</v>
      </c>
      <c r="AA4154">
        <v>11.487829071096462</v>
      </c>
      <c r="AB4154">
        <v>2.8253097568660159</v>
      </c>
      <c r="AC4154">
        <v>-32.234825730969014</v>
      </c>
      <c r="AD4154">
        <v>3.6316711217623743</v>
      </c>
      <c r="AE4154">
        <v>3.7002759180793041</v>
      </c>
      <c r="AF4154">
        <v>3</v>
      </c>
      <c r="AG4154">
        <v>0</v>
      </c>
      <c r="AH4154">
        <v>0</v>
      </c>
      <c r="AI4154">
        <v>1</v>
      </c>
      <c r="AJ4154">
        <v>9</v>
      </c>
      <c r="AK4154">
        <v>2</v>
      </c>
      <c r="AL4154">
        <v>56</v>
      </c>
      <c r="AM4154">
        <v>0</v>
      </c>
      <c r="AN4154">
        <v>9</v>
      </c>
      <c r="AO4154">
        <v>3</v>
      </c>
      <c r="AP4154">
        <v>7</v>
      </c>
    </row>
    <row r="4155" spans="1:42">
      <c r="A4155">
        <v>16</v>
      </c>
      <c r="B4155">
        <v>142</v>
      </c>
      <c r="C4155">
        <v>2023</v>
      </c>
      <c r="D4155">
        <v>10</v>
      </c>
      <c r="E4155">
        <v>99</v>
      </c>
      <c r="F4155">
        <v>99</v>
      </c>
      <c r="G4155">
        <v>99</v>
      </c>
      <c r="H4155">
        <v>99</v>
      </c>
      <c r="I4155">
        <v>99</v>
      </c>
      <c r="J4155">
        <v>155</v>
      </c>
      <c r="K4155">
        <v>999</v>
      </c>
      <c r="M4155">
        <v>99</v>
      </c>
      <c r="N4155">
        <v>99</v>
      </c>
      <c r="O4155">
        <v>99</v>
      </c>
      <c r="P4155">
        <v>99</v>
      </c>
      <c r="Q4155">
        <v>22</v>
      </c>
      <c r="R4155">
        <v>1435</v>
      </c>
      <c r="S4155">
        <v>1435</v>
      </c>
      <c r="T4155">
        <v>6.3853658536585369</v>
      </c>
      <c r="U4155">
        <v>59.370731707317077</v>
      </c>
      <c r="V4155">
        <v>89.425785482123388</v>
      </c>
      <c r="W4155">
        <v>82.539999999999978</v>
      </c>
      <c r="X4155">
        <v>0</v>
      </c>
      <c r="Y4155">
        <v>0</v>
      </c>
      <c r="Z4155">
        <v>81.811846689895461</v>
      </c>
      <c r="AA4155">
        <v>11.846237409682123</v>
      </c>
      <c r="AB4155">
        <v>2.6787030420061466</v>
      </c>
      <c r="AC4155">
        <v>-37.712578846641939</v>
      </c>
      <c r="AD4155">
        <v>13.227025532307128</v>
      </c>
      <c r="AE4155">
        <v>13.412578720902392</v>
      </c>
      <c r="AF4155">
        <v>17</v>
      </c>
      <c r="AG4155">
        <v>0</v>
      </c>
      <c r="AH4155">
        <v>0</v>
      </c>
      <c r="AI4155">
        <v>5</v>
      </c>
      <c r="AJ4155">
        <v>143</v>
      </c>
      <c r="AK4155">
        <v>27</v>
      </c>
      <c r="AL4155">
        <v>62</v>
      </c>
      <c r="AM4155">
        <v>0</v>
      </c>
      <c r="AN4155">
        <v>17</v>
      </c>
      <c r="AO4155">
        <v>5</v>
      </c>
      <c r="AP4155">
        <v>9</v>
      </c>
    </row>
    <row r="4156" spans="1:42">
      <c r="A4156">
        <v>16</v>
      </c>
      <c r="B4156">
        <v>143</v>
      </c>
      <c r="C4156">
        <v>2023</v>
      </c>
      <c r="D4156">
        <v>11</v>
      </c>
      <c r="E4156">
        <v>99</v>
      </c>
      <c r="F4156">
        <v>99</v>
      </c>
      <c r="G4156">
        <v>99</v>
      </c>
      <c r="H4156">
        <v>99</v>
      </c>
      <c r="I4156">
        <v>99</v>
      </c>
      <c r="J4156">
        <v>155</v>
      </c>
      <c r="K4156">
        <v>999</v>
      </c>
      <c r="M4156">
        <v>99</v>
      </c>
      <c r="N4156">
        <v>99</v>
      </c>
      <c r="O4156">
        <v>99</v>
      </c>
      <c r="P4156">
        <v>99</v>
      </c>
      <c r="Q4156">
        <v>13</v>
      </c>
      <c r="R4156">
        <v>896</v>
      </c>
      <c r="S4156">
        <v>895</v>
      </c>
      <c r="T4156">
        <v>4.8928571428571441</v>
      </c>
      <c r="U4156">
        <v>60.138547486033509</v>
      </c>
      <c r="V4156">
        <v>88.494767487607177</v>
      </c>
      <c r="W4156">
        <v>81.641899441340726</v>
      </c>
      <c r="X4156">
        <v>0</v>
      </c>
      <c r="Y4156">
        <v>0</v>
      </c>
      <c r="Z4156">
        <v>90.066964285714306</v>
      </c>
      <c r="AA4156">
        <v>10.330868144332818</v>
      </c>
      <c r="AB4156">
        <v>2.3015224768470977</v>
      </c>
      <c r="AC4156">
        <v>-28.469207670675846</v>
      </c>
      <c r="AD4156">
        <v>8.2588256982210329</v>
      </c>
      <c r="AE4156">
        <v>8.2743150684155857</v>
      </c>
      <c r="AF4156">
        <v>18</v>
      </c>
      <c r="AG4156">
        <v>0</v>
      </c>
      <c r="AH4156">
        <v>0</v>
      </c>
      <c r="AI4156">
        <v>0</v>
      </c>
      <c r="AJ4156">
        <v>85</v>
      </c>
      <c r="AK4156">
        <v>13</v>
      </c>
      <c r="AL4156">
        <v>96</v>
      </c>
      <c r="AM4156">
        <v>2</v>
      </c>
      <c r="AN4156">
        <v>25</v>
      </c>
      <c r="AO4156">
        <v>0</v>
      </c>
      <c r="AP4156">
        <v>7</v>
      </c>
    </row>
    <row r="4157" spans="1:42">
      <c r="A4157">
        <v>16</v>
      </c>
      <c r="B4157">
        <v>144</v>
      </c>
      <c r="C4157">
        <v>2023</v>
      </c>
      <c r="D4157">
        <v>12</v>
      </c>
      <c r="E4157">
        <v>99</v>
      </c>
      <c r="F4157">
        <v>99</v>
      </c>
      <c r="G4157">
        <v>99</v>
      </c>
      <c r="H4157">
        <v>99</v>
      </c>
      <c r="I4157">
        <v>99</v>
      </c>
      <c r="J4157">
        <v>155</v>
      </c>
      <c r="K4157">
        <v>999</v>
      </c>
      <c r="M4157">
        <v>99</v>
      </c>
      <c r="N4157">
        <v>99</v>
      </c>
      <c r="O4157">
        <v>99</v>
      </c>
      <c r="P4157">
        <v>99</v>
      </c>
      <c r="Q4157">
        <v>9</v>
      </c>
      <c r="R4157">
        <v>786</v>
      </c>
      <c r="S4157">
        <v>784</v>
      </c>
      <c r="T4157">
        <v>4.0712468193384224</v>
      </c>
      <c r="U4157">
        <v>60.766581632653057</v>
      </c>
      <c r="V4157">
        <v>85.426846795056022</v>
      </c>
      <c r="W4157">
        <v>78.758035714285739</v>
      </c>
      <c r="X4157">
        <v>0</v>
      </c>
      <c r="Y4157">
        <v>0</v>
      </c>
      <c r="Z4157">
        <v>88.676844783715012</v>
      </c>
      <c r="AA4157">
        <v>12.314116327918043</v>
      </c>
      <c r="AB4157">
        <v>2.6640761212979736</v>
      </c>
      <c r="AC4157">
        <v>-59.733503268342169</v>
      </c>
      <c r="AD4157">
        <v>7.2449073647340771</v>
      </c>
      <c r="AE4157">
        <v>6.9920875400667821</v>
      </c>
      <c r="AF4157">
        <v>7</v>
      </c>
      <c r="AG4157">
        <v>0</v>
      </c>
      <c r="AH4157">
        <v>0</v>
      </c>
      <c r="AI4157">
        <v>0</v>
      </c>
      <c r="AJ4157">
        <v>109</v>
      </c>
      <c r="AK4157">
        <v>10</v>
      </c>
      <c r="AL4157">
        <v>5</v>
      </c>
      <c r="AM4157">
        <v>0</v>
      </c>
      <c r="AN4157">
        <v>17</v>
      </c>
      <c r="AO4157">
        <v>4</v>
      </c>
      <c r="AP4157">
        <v>8</v>
      </c>
    </row>
    <row r="4158" spans="1:42">
      <c r="A4158">
        <v>16</v>
      </c>
      <c r="B4158">
        <v>145</v>
      </c>
      <c r="C4158">
        <v>2023</v>
      </c>
      <c r="D4158">
        <v>1</v>
      </c>
      <c r="E4158">
        <v>99</v>
      </c>
      <c r="F4158">
        <v>99</v>
      </c>
      <c r="G4158">
        <v>99</v>
      </c>
      <c r="H4158">
        <v>99</v>
      </c>
      <c r="I4158">
        <v>99</v>
      </c>
      <c r="J4158">
        <v>160</v>
      </c>
      <c r="K4158">
        <v>999</v>
      </c>
      <c r="M4158">
        <v>99</v>
      </c>
      <c r="N4158">
        <v>99</v>
      </c>
      <c r="O4158">
        <v>99</v>
      </c>
      <c r="P4158">
        <v>99</v>
      </c>
      <c r="Q4158">
        <v>73</v>
      </c>
      <c r="R4158">
        <v>11892</v>
      </c>
      <c r="S4158">
        <v>11879</v>
      </c>
      <c r="T4158">
        <v>4.4888160107635375</v>
      </c>
      <c r="U4158">
        <v>60.51864635070293</v>
      </c>
      <c r="V4158">
        <v>95.219392142711428</v>
      </c>
      <c r="W4158">
        <v>87.852032999410866</v>
      </c>
      <c r="X4158">
        <v>1.2277161116717119</v>
      </c>
      <c r="Y4158">
        <v>2.4554322233434238</v>
      </c>
      <c r="Z4158">
        <v>35.284224688866473</v>
      </c>
      <c r="AA4158">
        <v>9.5142569322943444</v>
      </c>
      <c r="AB4158">
        <v>2.7441574027880478</v>
      </c>
      <c r="AC4158">
        <v>-32.954106141327699</v>
      </c>
      <c r="AD4158">
        <v>9.102251069659923</v>
      </c>
      <c r="AE4158">
        <v>9.3876022259896725</v>
      </c>
      <c r="AF4158">
        <v>266</v>
      </c>
      <c r="AG4158">
        <v>0</v>
      </c>
      <c r="AH4158">
        <v>0</v>
      </c>
      <c r="AI4158">
        <v>88</v>
      </c>
      <c r="AJ4158">
        <v>713</v>
      </c>
      <c r="AK4158">
        <v>141</v>
      </c>
      <c r="AL4158">
        <v>471</v>
      </c>
      <c r="AM4158">
        <v>0</v>
      </c>
      <c r="AN4158">
        <v>442</v>
      </c>
      <c r="AO4158">
        <v>153</v>
      </c>
      <c r="AP4158">
        <v>40</v>
      </c>
    </row>
    <row r="4159" spans="1:42">
      <c r="A4159">
        <v>16</v>
      </c>
      <c r="B4159">
        <v>146</v>
      </c>
      <c r="C4159">
        <v>2023</v>
      </c>
      <c r="D4159">
        <v>2</v>
      </c>
      <c r="E4159">
        <v>99</v>
      </c>
      <c r="F4159">
        <v>99</v>
      </c>
      <c r="G4159">
        <v>99</v>
      </c>
      <c r="H4159">
        <v>99</v>
      </c>
      <c r="I4159">
        <v>99</v>
      </c>
      <c r="J4159">
        <v>160</v>
      </c>
      <c r="K4159">
        <v>999</v>
      </c>
      <c r="M4159">
        <v>99</v>
      </c>
      <c r="N4159">
        <v>99</v>
      </c>
      <c r="O4159">
        <v>99</v>
      </c>
      <c r="P4159">
        <v>99</v>
      </c>
      <c r="Q4159">
        <v>71</v>
      </c>
      <c r="R4159">
        <v>9135</v>
      </c>
      <c r="S4159">
        <v>9088</v>
      </c>
      <c r="T4159">
        <v>3.9129720853858783</v>
      </c>
      <c r="U4159">
        <v>60.769696302816911</v>
      </c>
      <c r="V4159">
        <v>93.677195554148327</v>
      </c>
      <c r="W4159">
        <v>86.304808538732814</v>
      </c>
      <c r="X4159">
        <v>0.30651340996168575</v>
      </c>
      <c r="Y4159">
        <v>0.61302681992337149</v>
      </c>
      <c r="Z4159">
        <v>35.938697318007655</v>
      </c>
      <c r="AA4159">
        <v>9.0727087950417609</v>
      </c>
      <c r="AB4159">
        <v>2.7100364121079119</v>
      </c>
      <c r="AC4159">
        <v>-27.206904333894457</v>
      </c>
      <c r="AD4159">
        <v>6.992016777778626</v>
      </c>
      <c r="AE4159">
        <v>7.0554755746448015</v>
      </c>
      <c r="AF4159">
        <v>173</v>
      </c>
      <c r="AG4159">
        <v>0</v>
      </c>
      <c r="AH4159">
        <v>0</v>
      </c>
      <c r="AI4159">
        <v>89</v>
      </c>
      <c r="AJ4159">
        <v>477</v>
      </c>
      <c r="AK4159">
        <v>197</v>
      </c>
      <c r="AL4159">
        <v>589</v>
      </c>
      <c r="AM4159">
        <v>0</v>
      </c>
      <c r="AN4159">
        <v>294</v>
      </c>
      <c r="AO4159">
        <v>126</v>
      </c>
      <c r="AP4159">
        <v>38</v>
      </c>
    </row>
    <row r="4160" spans="1:42">
      <c r="A4160">
        <v>16</v>
      </c>
      <c r="B4160">
        <v>147</v>
      </c>
      <c r="C4160">
        <v>2023</v>
      </c>
      <c r="D4160">
        <v>3</v>
      </c>
      <c r="E4160">
        <v>99</v>
      </c>
      <c r="F4160">
        <v>99</v>
      </c>
      <c r="G4160">
        <v>99</v>
      </c>
      <c r="H4160">
        <v>99</v>
      </c>
      <c r="I4160">
        <v>99</v>
      </c>
      <c r="J4160">
        <v>160</v>
      </c>
      <c r="K4160">
        <v>999</v>
      </c>
      <c r="M4160">
        <v>99</v>
      </c>
      <c r="N4160">
        <v>99</v>
      </c>
      <c r="O4160">
        <v>99</v>
      </c>
      <c r="P4160">
        <v>99</v>
      </c>
      <c r="Q4160">
        <v>74</v>
      </c>
      <c r="R4160">
        <v>11372</v>
      </c>
      <c r="S4160">
        <v>11353</v>
      </c>
      <c r="T4160">
        <v>3.7774358072458658</v>
      </c>
      <c r="U4160">
        <v>60.824011274552973</v>
      </c>
      <c r="V4160">
        <v>92.39551709023695</v>
      </c>
      <c r="W4160">
        <v>85.222549105963026</v>
      </c>
      <c r="X4160">
        <v>1.679563841013014</v>
      </c>
      <c r="Y4160">
        <v>3.3591276820260281</v>
      </c>
      <c r="Z4160">
        <v>37.530777347871968</v>
      </c>
      <c r="AA4160">
        <v>9.5712799066418821</v>
      </c>
      <c r="AB4160">
        <v>2.8476135432048526</v>
      </c>
      <c r="AC4160">
        <v>-27.616581165073441</v>
      </c>
      <c r="AD4160">
        <v>8.7042380730047686</v>
      </c>
      <c r="AE4160">
        <v>8.7033838742462688</v>
      </c>
      <c r="AF4160">
        <v>247</v>
      </c>
      <c r="AG4160">
        <v>0</v>
      </c>
      <c r="AH4160">
        <v>0</v>
      </c>
      <c r="AI4160">
        <v>81</v>
      </c>
      <c r="AJ4160">
        <v>558</v>
      </c>
      <c r="AK4160">
        <v>175</v>
      </c>
      <c r="AL4160">
        <v>618</v>
      </c>
      <c r="AM4160">
        <v>0</v>
      </c>
      <c r="AN4160">
        <v>342</v>
      </c>
      <c r="AO4160">
        <v>183</v>
      </c>
      <c r="AP4160">
        <v>39</v>
      </c>
    </row>
    <row r="4161" spans="1:42">
      <c r="A4161">
        <v>16</v>
      </c>
      <c r="B4161">
        <v>148</v>
      </c>
      <c r="C4161">
        <v>2023</v>
      </c>
      <c r="D4161">
        <v>4</v>
      </c>
      <c r="E4161">
        <v>99</v>
      </c>
      <c r="F4161">
        <v>99</v>
      </c>
      <c r="G4161">
        <v>99</v>
      </c>
      <c r="H4161">
        <v>99</v>
      </c>
      <c r="I4161">
        <v>99</v>
      </c>
      <c r="J4161">
        <v>160</v>
      </c>
      <c r="K4161">
        <v>999</v>
      </c>
      <c r="M4161">
        <v>99</v>
      </c>
      <c r="N4161">
        <v>99</v>
      </c>
      <c r="O4161">
        <v>99</v>
      </c>
      <c r="P4161">
        <v>99</v>
      </c>
      <c r="Q4161">
        <v>74</v>
      </c>
      <c r="R4161">
        <v>9853</v>
      </c>
      <c r="S4161">
        <v>9823</v>
      </c>
      <c r="T4161">
        <v>4.6356439663046789</v>
      </c>
      <c r="U4161">
        <v>60.377074213580393</v>
      </c>
      <c r="V4161">
        <v>94.967247474226596</v>
      </c>
      <c r="W4161">
        <v>87.562221317316613</v>
      </c>
      <c r="X4161">
        <v>0.11164112453059984</v>
      </c>
      <c r="Y4161">
        <v>0.22328224906119967</v>
      </c>
      <c r="Z4161">
        <v>39.723941946615227</v>
      </c>
      <c r="AA4161">
        <v>8.8507714339581938</v>
      </c>
      <c r="AB4161">
        <v>2.8857105486075945</v>
      </c>
      <c r="AC4161">
        <v>-32.400040884055862</v>
      </c>
      <c r="AD4161">
        <v>7.5415808770063295</v>
      </c>
      <c r="AE4161">
        <v>7.7372012866939519</v>
      </c>
      <c r="AF4161">
        <v>162</v>
      </c>
      <c r="AG4161">
        <v>0</v>
      </c>
      <c r="AH4161">
        <v>0</v>
      </c>
      <c r="AI4161">
        <v>72</v>
      </c>
      <c r="AJ4161">
        <v>508</v>
      </c>
      <c r="AK4161">
        <v>190</v>
      </c>
      <c r="AL4161">
        <v>268</v>
      </c>
      <c r="AM4161">
        <v>0</v>
      </c>
      <c r="AN4161">
        <v>224</v>
      </c>
      <c r="AO4161">
        <v>97</v>
      </c>
      <c r="AP4161">
        <v>40</v>
      </c>
    </row>
    <row r="4162" spans="1:42">
      <c r="A4162">
        <v>16</v>
      </c>
      <c r="B4162">
        <v>149</v>
      </c>
      <c r="C4162">
        <v>2023</v>
      </c>
      <c r="D4162">
        <v>5</v>
      </c>
      <c r="E4162">
        <v>99</v>
      </c>
      <c r="F4162">
        <v>99</v>
      </c>
      <c r="G4162">
        <v>99</v>
      </c>
      <c r="H4162">
        <v>99</v>
      </c>
      <c r="I4162">
        <v>99</v>
      </c>
      <c r="J4162">
        <v>160</v>
      </c>
      <c r="K4162">
        <v>999</v>
      </c>
      <c r="M4162">
        <v>99</v>
      </c>
      <c r="N4162">
        <v>99</v>
      </c>
      <c r="O4162">
        <v>99</v>
      </c>
      <c r="P4162">
        <v>99</v>
      </c>
      <c r="Q4162">
        <v>79</v>
      </c>
      <c r="R4162">
        <v>11883</v>
      </c>
      <c r="S4162">
        <v>11866</v>
      </c>
      <c r="T4162">
        <v>4.4679794664646995</v>
      </c>
      <c r="U4162">
        <v>60.578712287207146</v>
      </c>
      <c r="V4162">
        <v>93.975823200166246</v>
      </c>
      <c r="W4162">
        <v>86.691252317546002</v>
      </c>
      <c r="X4162">
        <v>0.8667844820331565</v>
      </c>
      <c r="Y4162">
        <v>1.733568964066313</v>
      </c>
      <c r="Z4162">
        <v>32.954641083901365</v>
      </c>
      <c r="AA4162">
        <v>8.3099017776122857</v>
      </c>
      <c r="AB4162">
        <v>2.909486027379252</v>
      </c>
      <c r="AC4162">
        <v>-28.140097323663351</v>
      </c>
      <c r="AD4162">
        <v>9.09536238317936</v>
      </c>
      <c r="AE4162">
        <v>9.2534269664633992</v>
      </c>
      <c r="AF4162">
        <v>362</v>
      </c>
      <c r="AG4162">
        <v>0</v>
      </c>
      <c r="AH4162">
        <v>0</v>
      </c>
      <c r="AI4162">
        <v>109</v>
      </c>
      <c r="AJ4162">
        <v>858</v>
      </c>
      <c r="AK4162">
        <v>191</v>
      </c>
      <c r="AL4162">
        <v>693</v>
      </c>
      <c r="AM4162">
        <v>0</v>
      </c>
      <c r="AN4162">
        <v>358</v>
      </c>
      <c r="AO4162">
        <v>183</v>
      </c>
      <c r="AP4162">
        <v>44</v>
      </c>
    </row>
    <row r="4163" spans="1:42">
      <c r="A4163">
        <v>16</v>
      </c>
      <c r="B4163">
        <v>150</v>
      </c>
      <c r="C4163">
        <v>2023</v>
      </c>
      <c r="D4163">
        <v>6</v>
      </c>
      <c r="E4163">
        <v>99</v>
      </c>
      <c r="F4163">
        <v>99</v>
      </c>
      <c r="G4163">
        <v>99</v>
      </c>
      <c r="H4163">
        <v>99</v>
      </c>
      <c r="I4163">
        <v>99</v>
      </c>
      <c r="J4163">
        <v>160</v>
      </c>
      <c r="K4163">
        <v>999</v>
      </c>
      <c r="M4163">
        <v>99</v>
      </c>
      <c r="N4163">
        <v>99</v>
      </c>
      <c r="O4163">
        <v>99</v>
      </c>
      <c r="P4163">
        <v>99</v>
      </c>
      <c r="Q4163">
        <v>72</v>
      </c>
      <c r="R4163">
        <v>10855</v>
      </c>
      <c r="S4163">
        <v>10835</v>
      </c>
      <c r="T4163">
        <v>4.0245969599263001</v>
      </c>
      <c r="U4163">
        <v>60.863959390862952</v>
      </c>
      <c r="V4163">
        <v>91.910540306908516</v>
      </c>
      <c r="W4163">
        <v>84.772330410706275</v>
      </c>
      <c r="X4163">
        <v>0.73698756333486859</v>
      </c>
      <c r="Y4163">
        <v>1.4739751266697372</v>
      </c>
      <c r="Z4163">
        <v>30.99953938277292</v>
      </c>
      <c r="AA4163">
        <v>9.222750429643936</v>
      </c>
      <c r="AB4163">
        <v>2.9322684179580807</v>
      </c>
      <c r="AC4163">
        <v>-32.26315352332049</v>
      </c>
      <c r="AD4163">
        <v>8.3085213051764661</v>
      </c>
      <c r="AE4163">
        <v>8.2623962423997366</v>
      </c>
      <c r="AF4163">
        <v>225</v>
      </c>
      <c r="AG4163">
        <v>0</v>
      </c>
      <c r="AH4163">
        <v>0</v>
      </c>
      <c r="AI4163">
        <v>172</v>
      </c>
      <c r="AJ4163">
        <v>758</v>
      </c>
      <c r="AK4163">
        <v>225</v>
      </c>
      <c r="AL4163">
        <v>821</v>
      </c>
      <c r="AM4163">
        <v>0</v>
      </c>
      <c r="AN4163">
        <v>327</v>
      </c>
      <c r="AO4163">
        <v>95</v>
      </c>
      <c r="AP4163">
        <v>40</v>
      </c>
    </row>
    <row r="4164" spans="1:42">
      <c r="A4164">
        <v>16</v>
      </c>
      <c r="B4164">
        <v>151</v>
      </c>
      <c r="C4164">
        <v>2023</v>
      </c>
      <c r="D4164">
        <v>7</v>
      </c>
      <c r="E4164">
        <v>99</v>
      </c>
      <c r="F4164">
        <v>99</v>
      </c>
      <c r="G4164">
        <v>99</v>
      </c>
      <c r="H4164">
        <v>99</v>
      </c>
      <c r="I4164">
        <v>99</v>
      </c>
      <c r="J4164">
        <v>160</v>
      </c>
      <c r="K4164">
        <v>999</v>
      </c>
      <c r="M4164">
        <v>99</v>
      </c>
      <c r="N4164">
        <v>99</v>
      </c>
      <c r="O4164">
        <v>99</v>
      </c>
      <c r="P4164">
        <v>99</v>
      </c>
      <c r="Q4164">
        <v>66</v>
      </c>
      <c r="R4164">
        <v>11027</v>
      </c>
      <c r="S4164">
        <v>10995</v>
      </c>
      <c r="T4164">
        <v>3.7104380157794496</v>
      </c>
      <c r="U4164">
        <v>60.94079126875851</v>
      </c>
      <c r="V4164">
        <v>90.857571919078694</v>
      </c>
      <c r="W4164">
        <v>83.766504774897726</v>
      </c>
      <c r="X4164">
        <v>0.38995193615670631</v>
      </c>
      <c r="Y4164">
        <v>0.77990387231341263</v>
      </c>
      <c r="Z4164">
        <v>41.26235603518635</v>
      </c>
      <c r="AA4164">
        <v>9.2554706646429441</v>
      </c>
      <c r="AB4164">
        <v>2.762156645262265</v>
      </c>
      <c r="AC4164">
        <v>-30.776823250337689</v>
      </c>
      <c r="AD4164">
        <v>8.4401717579162501</v>
      </c>
      <c r="AE4164">
        <v>8.2849255313456549</v>
      </c>
      <c r="AF4164">
        <v>155</v>
      </c>
      <c r="AG4164">
        <v>0</v>
      </c>
      <c r="AH4164">
        <v>0</v>
      </c>
      <c r="AI4164">
        <v>109</v>
      </c>
      <c r="AJ4164">
        <v>530</v>
      </c>
      <c r="AK4164">
        <v>221</v>
      </c>
      <c r="AL4164">
        <v>656</v>
      </c>
      <c r="AM4164">
        <v>0</v>
      </c>
      <c r="AN4164">
        <v>296</v>
      </c>
      <c r="AO4164">
        <v>49</v>
      </c>
      <c r="AP4164">
        <v>36</v>
      </c>
    </row>
    <row r="4165" spans="1:42">
      <c r="A4165">
        <v>16</v>
      </c>
      <c r="B4165">
        <v>152</v>
      </c>
      <c r="C4165">
        <v>2023</v>
      </c>
      <c r="D4165">
        <v>8</v>
      </c>
      <c r="E4165">
        <v>99</v>
      </c>
      <c r="F4165">
        <v>99</v>
      </c>
      <c r="G4165">
        <v>99</v>
      </c>
      <c r="H4165">
        <v>99</v>
      </c>
      <c r="I4165">
        <v>99</v>
      </c>
      <c r="J4165">
        <v>160</v>
      </c>
      <c r="K4165">
        <v>999</v>
      </c>
      <c r="M4165">
        <v>99</v>
      </c>
      <c r="N4165">
        <v>99</v>
      </c>
      <c r="O4165">
        <v>99</v>
      </c>
      <c r="P4165">
        <v>99</v>
      </c>
      <c r="Q4165">
        <v>84</v>
      </c>
      <c r="R4165">
        <v>11757</v>
      </c>
      <c r="S4165">
        <v>11714</v>
      </c>
      <c r="T4165">
        <v>4.4939185166283906</v>
      </c>
      <c r="U4165">
        <v>60.484377667747992</v>
      </c>
      <c r="V4165">
        <v>92.695630844998163</v>
      </c>
      <c r="W4165">
        <v>85.44180467816301</v>
      </c>
      <c r="X4165">
        <v>1.9562813642936123</v>
      </c>
      <c r="Y4165">
        <v>3.9125627285872246</v>
      </c>
      <c r="Z4165">
        <v>34.022284596410643</v>
      </c>
      <c r="AA4165">
        <v>8.551703161554018</v>
      </c>
      <c r="AB4165">
        <v>2.8471631162589839</v>
      </c>
      <c r="AC4165">
        <v>-28.424173312724392</v>
      </c>
      <c r="AD4165">
        <v>8.9989207724513776</v>
      </c>
      <c r="AE4165">
        <v>9.0032355659625853</v>
      </c>
      <c r="AF4165">
        <v>209</v>
      </c>
      <c r="AG4165">
        <v>0</v>
      </c>
      <c r="AH4165">
        <v>0</v>
      </c>
      <c r="AI4165">
        <v>46</v>
      </c>
      <c r="AJ4165">
        <v>570</v>
      </c>
      <c r="AK4165">
        <v>165</v>
      </c>
      <c r="AL4165">
        <v>584</v>
      </c>
      <c r="AM4165">
        <v>0</v>
      </c>
      <c r="AN4165">
        <v>166</v>
      </c>
      <c r="AO4165">
        <v>61</v>
      </c>
      <c r="AP4165">
        <v>42</v>
      </c>
    </row>
    <row r="4166" spans="1:42">
      <c r="A4166">
        <v>16</v>
      </c>
      <c r="B4166">
        <v>153</v>
      </c>
      <c r="C4166">
        <v>2023</v>
      </c>
      <c r="D4166">
        <v>9</v>
      </c>
      <c r="E4166">
        <v>99</v>
      </c>
      <c r="F4166">
        <v>99</v>
      </c>
      <c r="G4166">
        <v>99</v>
      </c>
      <c r="H4166">
        <v>99</v>
      </c>
      <c r="I4166">
        <v>99</v>
      </c>
      <c r="J4166">
        <v>160</v>
      </c>
      <c r="K4166">
        <v>999</v>
      </c>
      <c r="M4166">
        <v>99</v>
      </c>
      <c r="N4166">
        <v>99</v>
      </c>
      <c r="O4166">
        <v>99</v>
      </c>
      <c r="P4166">
        <v>99</v>
      </c>
      <c r="Q4166">
        <v>86</v>
      </c>
      <c r="R4166">
        <v>9140</v>
      </c>
      <c r="S4166">
        <v>9104</v>
      </c>
      <c r="T4166">
        <v>4.2481400437636756</v>
      </c>
      <c r="U4166">
        <v>60.560742530755711</v>
      </c>
      <c r="V4166">
        <v>91.158315990304345</v>
      </c>
      <c r="W4166">
        <v>84.011829964850563</v>
      </c>
      <c r="X4166">
        <v>0.39387308533916848</v>
      </c>
      <c r="Y4166">
        <v>0.78774617067833697</v>
      </c>
      <c r="Z4166">
        <v>28.369803063457326</v>
      </c>
      <c r="AA4166">
        <v>10.231851329297617</v>
      </c>
      <c r="AB4166">
        <v>3.0620847586301561</v>
      </c>
      <c r="AC4166">
        <v>-35.889525664163941</v>
      </c>
      <c r="AD4166">
        <v>6.9958438258233882</v>
      </c>
      <c r="AE4166">
        <v>6.8801146390452335</v>
      </c>
      <c r="AF4166">
        <v>238</v>
      </c>
      <c r="AG4166">
        <v>0</v>
      </c>
      <c r="AH4166">
        <v>0</v>
      </c>
      <c r="AI4166">
        <v>109</v>
      </c>
      <c r="AJ4166">
        <v>742</v>
      </c>
      <c r="AK4166">
        <v>124</v>
      </c>
      <c r="AL4166">
        <v>933</v>
      </c>
      <c r="AM4166">
        <v>0</v>
      </c>
      <c r="AN4166">
        <v>355</v>
      </c>
      <c r="AO4166">
        <v>150</v>
      </c>
      <c r="AP4166">
        <v>43</v>
      </c>
    </row>
    <row r="4167" spans="1:42">
      <c r="A4167">
        <v>16</v>
      </c>
      <c r="B4167">
        <v>154</v>
      </c>
      <c r="C4167">
        <v>2023</v>
      </c>
      <c r="D4167">
        <v>10</v>
      </c>
      <c r="E4167">
        <v>99</v>
      </c>
      <c r="F4167">
        <v>99</v>
      </c>
      <c r="G4167">
        <v>99</v>
      </c>
      <c r="H4167">
        <v>99</v>
      </c>
      <c r="I4167">
        <v>99</v>
      </c>
      <c r="J4167">
        <v>160</v>
      </c>
      <c r="K4167">
        <v>999</v>
      </c>
      <c r="M4167">
        <v>99</v>
      </c>
      <c r="N4167">
        <v>99</v>
      </c>
      <c r="O4167">
        <v>99</v>
      </c>
      <c r="P4167">
        <v>99</v>
      </c>
      <c r="Q4167">
        <v>87</v>
      </c>
      <c r="R4167">
        <v>11653</v>
      </c>
      <c r="S4167">
        <v>11345</v>
      </c>
      <c r="T4167">
        <v>3.8337767098601216</v>
      </c>
      <c r="U4167">
        <v>60.853591890700763</v>
      </c>
      <c r="V4167">
        <v>92.364112464050976</v>
      </c>
      <c r="W4167">
        <v>84.787342441604309</v>
      </c>
      <c r="X4167">
        <v>0.93538144683772395</v>
      </c>
      <c r="Y4167">
        <v>1.8707628936754479</v>
      </c>
      <c r="Z4167">
        <v>29.065476701278644</v>
      </c>
      <c r="AA4167">
        <v>9.4808823081542233</v>
      </c>
      <c r="AB4167">
        <v>2.8516395372280523</v>
      </c>
      <c r="AC4167">
        <v>-33.755230977689678</v>
      </c>
      <c r="AD4167">
        <v>8.9193181731203488</v>
      </c>
      <c r="AE4167">
        <v>8.6528366314831988</v>
      </c>
      <c r="AF4167">
        <v>211</v>
      </c>
      <c r="AG4167">
        <v>0</v>
      </c>
      <c r="AH4167">
        <v>0</v>
      </c>
      <c r="AI4167">
        <v>111</v>
      </c>
      <c r="AJ4167">
        <v>534</v>
      </c>
      <c r="AK4167">
        <v>109</v>
      </c>
      <c r="AL4167">
        <v>692</v>
      </c>
      <c r="AM4167">
        <v>0</v>
      </c>
      <c r="AN4167">
        <v>248</v>
      </c>
      <c r="AO4167">
        <v>114</v>
      </c>
      <c r="AP4167">
        <v>41</v>
      </c>
    </row>
    <row r="4168" spans="1:42">
      <c r="A4168">
        <v>16</v>
      </c>
      <c r="B4168">
        <v>155</v>
      </c>
      <c r="C4168">
        <v>2023</v>
      </c>
      <c r="D4168">
        <v>11</v>
      </c>
      <c r="E4168">
        <v>99</v>
      </c>
      <c r="F4168">
        <v>99</v>
      </c>
      <c r="G4168">
        <v>99</v>
      </c>
      <c r="H4168">
        <v>99</v>
      </c>
      <c r="I4168">
        <v>99</v>
      </c>
      <c r="J4168">
        <v>160</v>
      </c>
      <c r="K4168">
        <v>999</v>
      </c>
      <c r="M4168">
        <v>99</v>
      </c>
      <c r="N4168">
        <v>99</v>
      </c>
      <c r="O4168">
        <v>99</v>
      </c>
      <c r="P4168">
        <v>99</v>
      </c>
      <c r="Q4168">
        <v>90</v>
      </c>
      <c r="R4168">
        <v>12906</v>
      </c>
      <c r="S4168">
        <v>12871</v>
      </c>
      <c r="T4168">
        <v>4.6507825817449246</v>
      </c>
      <c r="U4168">
        <v>60.472302074430871</v>
      </c>
      <c r="V4168">
        <v>93.613601187818176</v>
      </c>
      <c r="W4168">
        <v>86.33220495688002</v>
      </c>
      <c r="X4168">
        <v>0.75933674260034079</v>
      </c>
      <c r="Y4168">
        <v>1.5186734852006816</v>
      </c>
      <c r="Z4168">
        <v>39.593987292732059</v>
      </c>
      <c r="AA4168">
        <v>9.1532175864984726</v>
      </c>
      <c r="AB4168">
        <v>2.8576117323928432</v>
      </c>
      <c r="AC4168">
        <v>-31.28796794765454</v>
      </c>
      <c r="AD4168">
        <v>9.878376413137488</v>
      </c>
      <c r="AE4168">
        <v>9.9955824145793564</v>
      </c>
      <c r="AF4168">
        <v>167</v>
      </c>
      <c r="AG4168">
        <v>0</v>
      </c>
      <c r="AH4168">
        <v>0</v>
      </c>
      <c r="AI4168">
        <v>90</v>
      </c>
      <c r="AJ4168">
        <v>600</v>
      </c>
      <c r="AK4168">
        <v>81</v>
      </c>
      <c r="AL4168">
        <v>1005</v>
      </c>
      <c r="AM4168">
        <v>0</v>
      </c>
      <c r="AN4168">
        <v>316</v>
      </c>
      <c r="AO4168">
        <v>184</v>
      </c>
      <c r="AP4168">
        <v>47</v>
      </c>
    </row>
    <row r="4169" spans="1:42">
      <c r="A4169">
        <v>16</v>
      </c>
      <c r="B4169">
        <v>156</v>
      </c>
      <c r="C4169">
        <v>2023</v>
      </c>
      <c r="D4169">
        <v>12</v>
      </c>
      <c r="E4169">
        <v>99</v>
      </c>
      <c r="F4169">
        <v>99</v>
      </c>
      <c r="G4169">
        <v>99</v>
      </c>
      <c r="H4169">
        <v>99</v>
      </c>
      <c r="I4169">
        <v>99</v>
      </c>
      <c r="J4169">
        <v>160</v>
      </c>
      <c r="K4169">
        <v>999</v>
      </c>
      <c r="M4169">
        <v>99</v>
      </c>
      <c r="N4169">
        <v>99</v>
      </c>
      <c r="O4169">
        <v>99</v>
      </c>
      <c r="P4169">
        <v>99</v>
      </c>
      <c r="Q4169">
        <v>76</v>
      </c>
      <c r="R4169">
        <v>9176</v>
      </c>
      <c r="S4169">
        <v>9119</v>
      </c>
      <c r="T4169">
        <v>4.3185483870967749</v>
      </c>
      <c r="U4169">
        <v>60.498848557955917</v>
      </c>
      <c r="V4169">
        <v>89.818857131247739</v>
      </c>
      <c r="W4169">
        <v>82.699723653909558</v>
      </c>
      <c r="X4169">
        <v>1.438535309503052</v>
      </c>
      <c r="Y4169">
        <v>2.8770706190061039</v>
      </c>
      <c r="Z4169">
        <v>26.71098517872711</v>
      </c>
      <c r="AA4169">
        <v>9.9284139202689516</v>
      </c>
      <c r="AB4169">
        <v>2.8198017145894529</v>
      </c>
      <c r="AC4169">
        <v>-37.198256922196407</v>
      </c>
      <c r="AD4169">
        <v>7.0233985717456688</v>
      </c>
      <c r="AE4169">
        <v>6.7838190471461379</v>
      </c>
      <c r="AF4169">
        <v>113</v>
      </c>
      <c r="AG4169">
        <v>0</v>
      </c>
      <c r="AH4169">
        <v>0</v>
      </c>
      <c r="AI4169">
        <v>57</v>
      </c>
      <c r="AJ4169">
        <v>340</v>
      </c>
      <c r="AK4169">
        <v>50</v>
      </c>
      <c r="AL4169">
        <v>406</v>
      </c>
      <c r="AM4169">
        <v>0</v>
      </c>
      <c r="AN4169">
        <v>264</v>
      </c>
      <c r="AO4169">
        <v>132</v>
      </c>
      <c r="AP4169">
        <v>40</v>
      </c>
    </row>
    <row r="4170" spans="1:42">
      <c r="A4170">
        <v>16</v>
      </c>
      <c r="B4170">
        <v>157</v>
      </c>
      <c r="C4170">
        <v>2023</v>
      </c>
      <c r="D4170">
        <v>1</v>
      </c>
      <c r="E4170">
        <v>99</v>
      </c>
      <c r="F4170">
        <v>99</v>
      </c>
      <c r="G4170">
        <v>99</v>
      </c>
      <c r="H4170">
        <v>99</v>
      </c>
      <c r="I4170">
        <v>99</v>
      </c>
      <c r="J4170">
        <v>171</v>
      </c>
      <c r="K4170">
        <v>999</v>
      </c>
      <c r="M4170">
        <v>99</v>
      </c>
      <c r="N4170">
        <v>99</v>
      </c>
      <c r="O4170">
        <v>99</v>
      </c>
      <c r="P4170">
        <v>99</v>
      </c>
      <c r="Q4170">
        <v>57</v>
      </c>
      <c r="R4170">
        <v>6693</v>
      </c>
      <c r="S4170">
        <v>6681</v>
      </c>
      <c r="T4170">
        <v>3.6544150605109809</v>
      </c>
      <c r="U4170">
        <v>60.815297111210896</v>
      </c>
      <c r="V4170">
        <v>93.569351355042002</v>
      </c>
      <c r="W4170">
        <v>86.308172429276993</v>
      </c>
      <c r="X4170">
        <v>5.9763932466756327E-2</v>
      </c>
      <c r="Y4170">
        <v>0.11952786493351264</v>
      </c>
      <c r="Z4170">
        <v>8.7703570894964855</v>
      </c>
      <c r="AA4170">
        <v>9.040745745678052</v>
      </c>
      <c r="AB4170">
        <v>2.3206535318168435</v>
      </c>
      <c r="AC4170">
        <v>-32.824793816000707</v>
      </c>
      <c r="AD4170">
        <v>7.9352658723101568</v>
      </c>
      <c r="AE4170">
        <v>7.9972738323759698</v>
      </c>
      <c r="AF4170">
        <v>131</v>
      </c>
      <c r="AG4170">
        <v>0</v>
      </c>
      <c r="AH4170">
        <v>0</v>
      </c>
      <c r="AI4170">
        <v>19</v>
      </c>
      <c r="AJ4170">
        <v>707</v>
      </c>
      <c r="AK4170">
        <v>164</v>
      </c>
      <c r="AL4170">
        <v>828</v>
      </c>
      <c r="AM4170">
        <v>1</v>
      </c>
      <c r="AN4170">
        <v>77</v>
      </c>
      <c r="AO4170">
        <v>82</v>
      </c>
      <c r="AP4170">
        <v>26</v>
      </c>
    </row>
    <row r="4171" spans="1:42">
      <c r="A4171">
        <v>16</v>
      </c>
      <c r="B4171">
        <v>158</v>
      </c>
      <c r="C4171">
        <v>2023</v>
      </c>
      <c r="D4171">
        <v>2</v>
      </c>
      <c r="E4171">
        <v>99</v>
      </c>
      <c r="F4171">
        <v>99</v>
      </c>
      <c r="G4171">
        <v>99</v>
      </c>
      <c r="H4171">
        <v>99</v>
      </c>
      <c r="I4171">
        <v>99</v>
      </c>
      <c r="J4171">
        <v>171</v>
      </c>
      <c r="K4171">
        <v>999</v>
      </c>
      <c r="M4171">
        <v>99</v>
      </c>
      <c r="N4171">
        <v>99</v>
      </c>
      <c r="O4171">
        <v>99</v>
      </c>
      <c r="P4171">
        <v>99</v>
      </c>
      <c r="Q4171">
        <v>55</v>
      </c>
      <c r="R4171">
        <v>5966</v>
      </c>
      <c r="S4171">
        <v>5965</v>
      </c>
      <c r="T4171">
        <v>3.4341267180690571</v>
      </c>
      <c r="U4171">
        <v>60.966638725901078</v>
      </c>
      <c r="V4171">
        <v>93.629578100494143</v>
      </c>
      <c r="W4171">
        <v>86.413646269907716</v>
      </c>
      <c r="X4171">
        <v>8.3808246731478395E-2</v>
      </c>
      <c r="Y4171">
        <v>0.16761649346295679</v>
      </c>
      <c r="Z4171">
        <v>13.44284277572913</v>
      </c>
      <c r="AA4171">
        <v>8.3180167738520314</v>
      </c>
      <c r="AB4171">
        <v>2.3721053249167023</v>
      </c>
      <c r="AC4171">
        <v>-33.752595885916207</v>
      </c>
      <c r="AD4171">
        <v>7.0733297765131278</v>
      </c>
      <c r="AE4171">
        <v>7.1489350819303024</v>
      </c>
      <c r="AF4171">
        <v>132</v>
      </c>
      <c r="AG4171">
        <v>0</v>
      </c>
      <c r="AH4171">
        <v>0</v>
      </c>
      <c r="AI4171">
        <v>33</v>
      </c>
      <c r="AJ4171">
        <v>559</v>
      </c>
      <c r="AK4171">
        <v>73</v>
      </c>
      <c r="AL4171">
        <v>524</v>
      </c>
      <c r="AM4171">
        <v>0</v>
      </c>
      <c r="AN4171">
        <v>82</v>
      </c>
      <c r="AO4171">
        <v>51</v>
      </c>
      <c r="AP4171">
        <v>28</v>
      </c>
    </row>
    <row r="4172" spans="1:42">
      <c r="A4172">
        <v>16</v>
      </c>
      <c r="B4172">
        <v>159</v>
      </c>
      <c r="C4172">
        <v>2023</v>
      </c>
      <c r="D4172">
        <v>3</v>
      </c>
      <c r="E4172">
        <v>99</v>
      </c>
      <c r="F4172">
        <v>99</v>
      </c>
      <c r="G4172">
        <v>99</v>
      </c>
      <c r="H4172">
        <v>99</v>
      </c>
      <c r="I4172">
        <v>99</v>
      </c>
      <c r="J4172">
        <v>171</v>
      </c>
      <c r="K4172">
        <v>999</v>
      </c>
      <c r="M4172">
        <v>99</v>
      </c>
      <c r="N4172">
        <v>99</v>
      </c>
      <c r="O4172">
        <v>99</v>
      </c>
      <c r="P4172">
        <v>99</v>
      </c>
      <c r="Q4172">
        <v>63</v>
      </c>
      <c r="R4172">
        <v>7633</v>
      </c>
      <c r="S4172">
        <v>7600</v>
      </c>
      <c r="T4172">
        <v>3.6820385169658065</v>
      </c>
      <c r="U4172">
        <v>60.765657894736847</v>
      </c>
      <c r="V4172">
        <v>94.132861949022157</v>
      </c>
      <c r="W4172">
        <v>86.736565789473516</v>
      </c>
      <c r="X4172">
        <v>0.1048080702214071</v>
      </c>
      <c r="Y4172">
        <v>0.20961614044281421</v>
      </c>
      <c r="Z4172">
        <v>21.931088693829423</v>
      </c>
      <c r="AA4172">
        <v>8.354672253857375</v>
      </c>
      <c r="AB4172">
        <v>2.3524241894638762</v>
      </c>
      <c r="AC4172">
        <v>-29.729236419855756</v>
      </c>
      <c r="AD4172">
        <v>9.0497362025016326</v>
      </c>
      <c r="AE4172">
        <v>9.1424878045106759</v>
      </c>
      <c r="AF4172">
        <v>150</v>
      </c>
      <c r="AG4172">
        <v>0</v>
      </c>
      <c r="AH4172">
        <v>0</v>
      </c>
      <c r="AI4172">
        <v>45</v>
      </c>
      <c r="AJ4172">
        <v>790</v>
      </c>
      <c r="AK4172">
        <v>104</v>
      </c>
      <c r="AL4172">
        <v>812</v>
      </c>
      <c r="AM4172">
        <v>0</v>
      </c>
      <c r="AN4172">
        <v>74</v>
      </c>
      <c r="AO4172">
        <v>61</v>
      </c>
      <c r="AP4172">
        <v>35</v>
      </c>
    </row>
    <row r="4173" spans="1:42">
      <c r="A4173">
        <v>16</v>
      </c>
      <c r="B4173">
        <v>160</v>
      </c>
      <c r="C4173">
        <v>2023</v>
      </c>
      <c r="D4173">
        <v>4</v>
      </c>
      <c r="E4173">
        <v>99</v>
      </c>
      <c r="F4173">
        <v>99</v>
      </c>
      <c r="G4173">
        <v>99</v>
      </c>
      <c r="H4173">
        <v>99</v>
      </c>
      <c r="I4173">
        <v>99</v>
      </c>
      <c r="J4173">
        <v>171</v>
      </c>
      <c r="K4173">
        <v>999</v>
      </c>
      <c r="M4173">
        <v>99</v>
      </c>
      <c r="N4173">
        <v>99</v>
      </c>
      <c r="O4173">
        <v>99</v>
      </c>
      <c r="P4173">
        <v>99</v>
      </c>
      <c r="Q4173">
        <v>55</v>
      </c>
      <c r="R4173">
        <v>5372</v>
      </c>
      <c r="S4173">
        <v>5364</v>
      </c>
      <c r="T4173">
        <v>3.7952345495160098</v>
      </c>
      <c r="U4173">
        <v>60.737509321401937</v>
      </c>
      <c r="V4173">
        <v>95.536553226315803</v>
      </c>
      <c r="W4173">
        <v>88.126472781506493</v>
      </c>
      <c r="X4173">
        <v>0.78183172002978396</v>
      </c>
      <c r="Y4173">
        <v>1.5636634400595679</v>
      </c>
      <c r="Z4173">
        <v>18.261355174981379</v>
      </c>
      <c r="AA4173">
        <v>8.7125264555138884</v>
      </c>
      <c r="AB4173">
        <v>2.4214125706980485</v>
      </c>
      <c r="AC4173">
        <v>-29.995973639313995</v>
      </c>
      <c r="AD4173">
        <v>6.3690793763708591</v>
      </c>
      <c r="AE4173">
        <v>6.5560722615551077</v>
      </c>
      <c r="AF4173">
        <v>106</v>
      </c>
      <c r="AG4173">
        <v>0</v>
      </c>
      <c r="AH4173">
        <v>0</v>
      </c>
      <c r="AI4173">
        <v>29</v>
      </c>
      <c r="AJ4173">
        <v>508</v>
      </c>
      <c r="AK4173">
        <v>62</v>
      </c>
      <c r="AL4173">
        <v>577</v>
      </c>
      <c r="AM4173">
        <v>1</v>
      </c>
      <c r="AN4173">
        <v>47</v>
      </c>
      <c r="AO4173">
        <v>44</v>
      </c>
      <c r="AP4173">
        <v>30</v>
      </c>
    </row>
    <row r="4174" spans="1:42">
      <c r="A4174">
        <v>16</v>
      </c>
      <c r="B4174">
        <v>161</v>
      </c>
      <c r="C4174">
        <v>2023</v>
      </c>
      <c r="D4174">
        <v>5</v>
      </c>
      <c r="E4174">
        <v>99</v>
      </c>
      <c r="F4174">
        <v>99</v>
      </c>
      <c r="G4174">
        <v>99</v>
      </c>
      <c r="H4174">
        <v>99</v>
      </c>
      <c r="I4174">
        <v>99</v>
      </c>
      <c r="J4174">
        <v>171</v>
      </c>
      <c r="K4174">
        <v>999</v>
      </c>
      <c r="M4174">
        <v>99</v>
      </c>
      <c r="N4174">
        <v>99</v>
      </c>
      <c r="O4174">
        <v>99</v>
      </c>
      <c r="P4174">
        <v>99</v>
      </c>
      <c r="Q4174">
        <v>60</v>
      </c>
      <c r="R4174">
        <v>7552</v>
      </c>
      <c r="S4174">
        <v>7539</v>
      </c>
      <c r="T4174">
        <v>3.8840042372881354</v>
      </c>
      <c r="U4174">
        <v>60.683247115002011</v>
      </c>
      <c r="V4174">
        <v>93.918931056520023</v>
      </c>
      <c r="W4174">
        <v>86.622323915638788</v>
      </c>
      <c r="X4174">
        <v>0.13241525423728812</v>
      </c>
      <c r="Y4174">
        <v>0.26483050847457623</v>
      </c>
      <c r="Z4174">
        <v>14.31408898305085</v>
      </c>
      <c r="AA4174">
        <v>8.6397462116693404</v>
      </c>
      <c r="AB4174">
        <v>2.3445600185699842</v>
      </c>
      <c r="AC4174">
        <v>-33.272859381009205</v>
      </c>
      <c r="AD4174">
        <v>8.9537020570276855</v>
      </c>
      <c r="AE4174">
        <v>9.0571622695371978</v>
      </c>
      <c r="AF4174">
        <v>117</v>
      </c>
      <c r="AG4174">
        <v>0</v>
      </c>
      <c r="AH4174">
        <v>0</v>
      </c>
      <c r="AI4174">
        <v>31</v>
      </c>
      <c r="AJ4174">
        <v>636</v>
      </c>
      <c r="AK4174">
        <v>118</v>
      </c>
      <c r="AL4174">
        <v>707</v>
      </c>
      <c r="AM4174">
        <v>0</v>
      </c>
      <c r="AN4174">
        <v>67</v>
      </c>
      <c r="AO4174">
        <v>50</v>
      </c>
      <c r="AP4174">
        <v>30</v>
      </c>
    </row>
    <row r="4175" spans="1:42">
      <c r="A4175">
        <v>16</v>
      </c>
      <c r="B4175">
        <v>162</v>
      </c>
      <c r="C4175">
        <v>2023</v>
      </c>
      <c r="D4175">
        <v>6</v>
      </c>
      <c r="E4175">
        <v>99</v>
      </c>
      <c r="F4175">
        <v>99</v>
      </c>
      <c r="G4175">
        <v>99</v>
      </c>
      <c r="H4175">
        <v>99</v>
      </c>
      <c r="I4175">
        <v>99</v>
      </c>
      <c r="J4175">
        <v>171</v>
      </c>
      <c r="K4175">
        <v>999</v>
      </c>
      <c r="M4175">
        <v>99</v>
      </c>
      <c r="N4175">
        <v>99</v>
      </c>
      <c r="O4175">
        <v>99</v>
      </c>
      <c r="P4175">
        <v>99</v>
      </c>
      <c r="Q4175">
        <v>58</v>
      </c>
      <c r="R4175">
        <v>6210</v>
      </c>
      <c r="S4175">
        <v>6197</v>
      </c>
      <c r="T4175">
        <v>4.0351046698872803</v>
      </c>
      <c r="U4175">
        <v>60.645796353074068</v>
      </c>
      <c r="V4175">
        <v>93.143346368100637</v>
      </c>
      <c r="W4175">
        <v>85.896256253025612</v>
      </c>
      <c r="X4175">
        <v>0.86956521739130432</v>
      </c>
      <c r="Y4175">
        <v>1.7391304347826086</v>
      </c>
      <c r="Z4175">
        <v>8.4541062801932352</v>
      </c>
      <c r="AA4175">
        <v>8.8592886750480169</v>
      </c>
      <c r="AB4175">
        <v>2.3309911900714839</v>
      </c>
      <c r="AC4175">
        <v>-32.344374844824245</v>
      </c>
      <c r="AD4175">
        <v>7.3626178196692145</v>
      </c>
      <c r="AE4175">
        <v>7.3825144620485181</v>
      </c>
      <c r="AF4175">
        <v>108</v>
      </c>
      <c r="AG4175">
        <v>0</v>
      </c>
      <c r="AH4175">
        <v>0</v>
      </c>
      <c r="AI4175">
        <v>29</v>
      </c>
      <c r="AJ4175">
        <v>700</v>
      </c>
      <c r="AK4175">
        <v>100</v>
      </c>
      <c r="AL4175">
        <v>831</v>
      </c>
      <c r="AM4175">
        <v>0</v>
      </c>
      <c r="AN4175">
        <v>56</v>
      </c>
      <c r="AO4175">
        <v>42</v>
      </c>
      <c r="AP4175">
        <v>30</v>
      </c>
    </row>
    <row r="4176" spans="1:42">
      <c r="A4176">
        <v>16</v>
      </c>
      <c r="B4176">
        <v>163</v>
      </c>
      <c r="C4176">
        <v>2023</v>
      </c>
      <c r="D4176">
        <v>7</v>
      </c>
      <c r="E4176">
        <v>99</v>
      </c>
      <c r="F4176">
        <v>99</v>
      </c>
      <c r="G4176">
        <v>99</v>
      </c>
      <c r="H4176">
        <v>99</v>
      </c>
      <c r="I4176">
        <v>99</v>
      </c>
      <c r="J4176">
        <v>171</v>
      </c>
      <c r="K4176">
        <v>999</v>
      </c>
      <c r="M4176">
        <v>99</v>
      </c>
      <c r="N4176">
        <v>99</v>
      </c>
      <c r="O4176">
        <v>99</v>
      </c>
      <c r="P4176">
        <v>99</v>
      </c>
      <c r="Q4176">
        <v>59</v>
      </c>
      <c r="R4176">
        <v>7710</v>
      </c>
      <c r="S4176">
        <v>7694</v>
      </c>
      <c r="T4176">
        <v>4.4284046692606998</v>
      </c>
      <c r="U4176">
        <v>60.430465297634512</v>
      </c>
      <c r="V4176">
        <v>94.387291133978437</v>
      </c>
      <c r="W4176">
        <v>87.048648297374726</v>
      </c>
      <c r="X4176">
        <v>3.8910505836575869E-2</v>
      </c>
      <c r="Y4176">
        <v>7.7821011673151738E-2</v>
      </c>
      <c r="Z4176">
        <v>15.29182879377432</v>
      </c>
      <c r="AA4176">
        <v>8.5417365590681609</v>
      </c>
      <c r="AB4176">
        <v>2.5028784815284526</v>
      </c>
      <c r="AC4176">
        <v>-36.297229645194925</v>
      </c>
      <c r="AD4176">
        <v>9.1410279210385923</v>
      </c>
      <c r="AE4176">
        <v>9.2888679329727779</v>
      </c>
      <c r="AF4176">
        <v>119</v>
      </c>
      <c r="AG4176">
        <v>0</v>
      </c>
      <c r="AH4176">
        <v>0</v>
      </c>
      <c r="AI4176">
        <v>34</v>
      </c>
      <c r="AJ4176">
        <v>1346</v>
      </c>
      <c r="AK4176">
        <v>192</v>
      </c>
      <c r="AL4176">
        <v>1117</v>
      </c>
      <c r="AM4176">
        <v>0</v>
      </c>
      <c r="AN4176">
        <v>70</v>
      </c>
      <c r="AO4176">
        <v>41</v>
      </c>
      <c r="AP4176">
        <v>28</v>
      </c>
    </row>
    <row r="4177" spans="1:42">
      <c r="A4177">
        <v>16</v>
      </c>
      <c r="B4177">
        <v>164</v>
      </c>
      <c r="C4177">
        <v>2023</v>
      </c>
      <c r="D4177">
        <v>8</v>
      </c>
      <c r="E4177">
        <v>99</v>
      </c>
      <c r="F4177">
        <v>99</v>
      </c>
      <c r="G4177">
        <v>99</v>
      </c>
      <c r="H4177">
        <v>99</v>
      </c>
      <c r="I4177">
        <v>99</v>
      </c>
      <c r="J4177">
        <v>171</v>
      </c>
      <c r="K4177">
        <v>999</v>
      </c>
      <c r="M4177">
        <v>99</v>
      </c>
      <c r="N4177">
        <v>99</v>
      </c>
      <c r="O4177">
        <v>99</v>
      </c>
      <c r="P4177">
        <v>99</v>
      </c>
      <c r="Q4177">
        <v>66</v>
      </c>
      <c r="R4177">
        <v>7986</v>
      </c>
      <c r="S4177">
        <v>7965</v>
      </c>
      <c r="T4177">
        <v>4.9320060105184069</v>
      </c>
      <c r="U4177">
        <v>60.203766478342757</v>
      </c>
      <c r="V4177">
        <v>94.100244909507268</v>
      </c>
      <c r="W4177">
        <v>86.768223477715068</v>
      </c>
      <c r="X4177">
        <v>0.12521913348359631</v>
      </c>
      <c r="Y4177">
        <v>0.25043826696719262</v>
      </c>
      <c r="Z4177">
        <v>17.668419734535437</v>
      </c>
      <c r="AA4177">
        <v>8.3976048610696488</v>
      </c>
      <c r="AB4177">
        <v>2.4344845973936375</v>
      </c>
      <c r="AC4177">
        <v>-29.148876669946183</v>
      </c>
      <c r="AD4177">
        <v>9.4682553796905609</v>
      </c>
      <c r="AE4177">
        <v>9.5850649552111804</v>
      </c>
      <c r="AF4177">
        <v>121</v>
      </c>
      <c r="AG4177">
        <v>0</v>
      </c>
      <c r="AH4177">
        <v>0</v>
      </c>
      <c r="AI4177">
        <v>61</v>
      </c>
      <c r="AJ4177">
        <v>1023</v>
      </c>
      <c r="AK4177">
        <v>310</v>
      </c>
      <c r="AL4177">
        <v>1722</v>
      </c>
      <c r="AM4177">
        <v>0</v>
      </c>
      <c r="AN4177">
        <v>72</v>
      </c>
      <c r="AO4177">
        <v>59</v>
      </c>
      <c r="AP4177">
        <v>34</v>
      </c>
    </row>
    <row r="4178" spans="1:42">
      <c r="A4178">
        <v>16</v>
      </c>
      <c r="B4178">
        <v>165</v>
      </c>
      <c r="C4178">
        <v>2023</v>
      </c>
      <c r="D4178">
        <v>9</v>
      </c>
      <c r="E4178">
        <v>99</v>
      </c>
      <c r="F4178">
        <v>99</v>
      </c>
      <c r="G4178">
        <v>99</v>
      </c>
      <c r="H4178">
        <v>99</v>
      </c>
      <c r="I4178">
        <v>99</v>
      </c>
      <c r="J4178">
        <v>171</v>
      </c>
      <c r="K4178">
        <v>999</v>
      </c>
      <c r="M4178">
        <v>99</v>
      </c>
      <c r="N4178">
        <v>99</v>
      </c>
      <c r="O4178">
        <v>99</v>
      </c>
      <c r="P4178">
        <v>99</v>
      </c>
      <c r="Q4178">
        <v>61</v>
      </c>
      <c r="R4178">
        <v>8476</v>
      </c>
      <c r="S4178">
        <v>8454</v>
      </c>
      <c r="T4178">
        <v>3.7592024539877298</v>
      </c>
      <c r="U4178">
        <v>60.709959782351554</v>
      </c>
      <c r="V4178">
        <v>92.04547405998872</v>
      </c>
      <c r="W4178">
        <v>84.870380884787934</v>
      </c>
      <c r="X4178">
        <v>3.539405379896178E-2</v>
      </c>
      <c r="Y4178">
        <v>7.0788107597923561E-2</v>
      </c>
      <c r="Z4178">
        <v>14.405379896177443</v>
      </c>
      <c r="AA4178">
        <v>8.3916153316784516</v>
      </c>
      <c r="AB4178">
        <v>2.3855595601927639</v>
      </c>
      <c r="AC4178">
        <v>-30.25697748446402</v>
      </c>
      <c r="AD4178">
        <v>10.049202679471222</v>
      </c>
      <c r="AE4178">
        <v>9.9510055679897178</v>
      </c>
      <c r="AF4178">
        <v>166</v>
      </c>
      <c r="AG4178">
        <v>0</v>
      </c>
      <c r="AH4178">
        <v>0</v>
      </c>
      <c r="AI4178">
        <v>52</v>
      </c>
      <c r="AJ4178">
        <v>1005</v>
      </c>
      <c r="AK4178">
        <v>243</v>
      </c>
      <c r="AL4178">
        <v>1929</v>
      </c>
      <c r="AM4178">
        <v>0</v>
      </c>
      <c r="AN4178">
        <v>80</v>
      </c>
      <c r="AO4178">
        <v>59</v>
      </c>
      <c r="AP4178">
        <v>30</v>
      </c>
    </row>
    <row r="4179" spans="1:42">
      <c r="A4179">
        <v>16</v>
      </c>
      <c r="B4179">
        <v>166</v>
      </c>
      <c r="C4179">
        <v>2023</v>
      </c>
      <c r="D4179">
        <v>10</v>
      </c>
      <c r="E4179">
        <v>99</v>
      </c>
      <c r="F4179">
        <v>99</v>
      </c>
      <c r="G4179">
        <v>99</v>
      </c>
      <c r="H4179">
        <v>99</v>
      </c>
      <c r="I4179">
        <v>99</v>
      </c>
      <c r="J4179">
        <v>171</v>
      </c>
      <c r="K4179">
        <v>999</v>
      </c>
      <c r="M4179">
        <v>99</v>
      </c>
      <c r="N4179">
        <v>99</v>
      </c>
      <c r="O4179">
        <v>99</v>
      </c>
      <c r="P4179">
        <v>99</v>
      </c>
      <c r="Q4179">
        <v>54</v>
      </c>
      <c r="R4179">
        <v>6570</v>
      </c>
      <c r="S4179">
        <v>6520</v>
      </c>
      <c r="T4179">
        <v>3.3561643835616439</v>
      </c>
      <c r="U4179">
        <v>60.903067484662579</v>
      </c>
      <c r="V4179">
        <v>91.085085311301583</v>
      </c>
      <c r="W4179">
        <v>83.82182515337405</v>
      </c>
      <c r="X4179">
        <v>0.18264840182648404</v>
      </c>
      <c r="Y4179">
        <v>0.36529680365296807</v>
      </c>
      <c r="Z4179">
        <v>13.211567732115675</v>
      </c>
      <c r="AA4179">
        <v>7.9024150253749124</v>
      </c>
      <c r="AB4179">
        <v>2.2332793382842322</v>
      </c>
      <c r="AC4179">
        <v>-27.732824736313059</v>
      </c>
      <c r="AD4179">
        <v>7.7894362439978657</v>
      </c>
      <c r="AE4179">
        <v>7.5797221027128669</v>
      </c>
      <c r="AF4179">
        <v>134</v>
      </c>
      <c r="AG4179">
        <v>0</v>
      </c>
      <c r="AH4179">
        <v>0</v>
      </c>
      <c r="AI4179">
        <v>22</v>
      </c>
      <c r="AJ4179">
        <v>756</v>
      </c>
      <c r="AK4179">
        <v>336</v>
      </c>
      <c r="AL4179">
        <v>1019</v>
      </c>
      <c r="AM4179">
        <v>0</v>
      </c>
      <c r="AN4179">
        <v>52</v>
      </c>
      <c r="AO4179">
        <v>60</v>
      </c>
      <c r="AP4179">
        <v>24</v>
      </c>
    </row>
    <row r="4180" spans="1:42">
      <c r="A4180">
        <v>16</v>
      </c>
      <c r="B4180">
        <v>167</v>
      </c>
      <c r="C4180">
        <v>2023</v>
      </c>
      <c r="D4180">
        <v>11</v>
      </c>
      <c r="E4180">
        <v>99</v>
      </c>
      <c r="F4180">
        <v>99</v>
      </c>
      <c r="G4180">
        <v>99</v>
      </c>
      <c r="H4180">
        <v>99</v>
      </c>
      <c r="I4180">
        <v>99</v>
      </c>
      <c r="J4180">
        <v>171</v>
      </c>
      <c r="K4180">
        <v>999</v>
      </c>
      <c r="M4180">
        <v>99</v>
      </c>
      <c r="N4180">
        <v>99</v>
      </c>
      <c r="O4180">
        <v>99</v>
      </c>
      <c r="P4180">
        <v>99</v>
      </c>
      <c r="Q4180">
        <v>60</v>
      </c>
      <c r="R4180">
        <v>7533</v>
      </c>
      <c r="S4180">
        <v>7512</v>
      </c>
      <c r="T4180">
        <v>3.3832470463294841</v>
      </c>
      <c r="U4180">
        <v>60.890441959531408</v>
      </c>
      <c r="V4180">
        <v>91.374104790947612</v>
      </c>
      <c r="W4180">
        <v>84.24536741214061</v>
      </c>
      <c r="X4180">
        <v>7.9649542015133426E-2</v>
      </c>
      <c r="Y4180">
        <v>0.15929908403026685</v>
      </c>
      <c r="Z4180">
        <v>19.753086419753089</v>
      </c>
      <c r="AA4180">
        <v>8.4025591560476283</v>
      </c>
      <c r="AB4180">
        <v>2.2754545746711123</v>
      </c>
      <c r="AC4180">
        <v>-30.5306380326058</v>
      </c>
      <c r="AD4180">
        <v>8.9311755290770076</v>
      </c>
      <c r="AE4180">
        <v>8.7770825393557192</v>
      </c>
      <c r="AF4180">
        <v>123</v>
      </c>
      <c r="AG4180">
        <v>0</v>
      </c>
      <c r="AH4180">
        <v>0</v>
      </c>
      <c r="AI4180">
        <v>42</v>
      </c>
      <c r="AJ4180">
        <v>1037</v>
      </c>
      <c r="AK4180">
        <v>467</v>
      </c>
      <c r="AL4180">
        <v>1662</v>
      </c>
      <c r="AM4180">
        <v>0</v>
      </c>
      <c r="AN4180">
        <v>64</v>
      </c>
      <c r="AO4180">
        <v>66</v>
      </c>
      <c r="AP4180">
        <v>33</v>
      </c>
    </row>
    <row r="4181" spans="1:42">
      <c r="A4181">
        <v>16</v>
      </c>
      <c r="B4181">
        <v>168</v>
      </c>
      <c r="C4181">
        <v>2023</v>
      </c>
      <c r="D4181">
        <v>12</v>
      </c>
      <c r="E4181">
        <v>99</v>
      </c>
      <c r="F4181">
        <v>99</v>
      </c>
      <c r="G4181">
        <v>99</v>
      </c>
      <c r="H4181">
        <v>99</v>
      </c>
      <c r="I4181">
        <v>99</v>
      </c>
      <c r="J4181">
        <v>171</v>
      </c>
      <c r="K4181">
        <v>999</v>
      </c>
      <c r="M4181">
        <v>99</v>
      </c>
      <c r="N4181">
        <v>99</v>
      </c>
      <c r="O4181">
        <v>99</v>
      </c>
      <c r="P4181">
        <v>99</v>
      </c>
      <c r="Q4181">
        <v>57</v>
      </c>
      <c r="R4181">
        <v>6644</v>
      </c>
      <c r="S4181">
        <v>6630</v>
      </c>
      <c r="T4181">
        <v>2.8509933774834444</v>
      </c>
      <c r="U4181">
        <v>61.223529411764709</v>
      </c>
      <c r="V4181">
        <v>88.849953182373156</v>
      </c>
      <c r="W4181">
        <v>81.93182503770737</v>
      </c>
      <c r="X4181">
        <v>3.0102347983142687E-2</v>
      </c>
      <c r="Y4181">
        <v>6.0204695966285374E-2</v>
      </c>
      <c r="Z4181">
        <v>19.416014449127033</v>
      </c>
      <c r="AA4181">
        <v>8.4681308776290116</v>
      </c>
      <c r="AB4181">
        <v>2.2345406366807712</v>
      </c>
      <c r="AC4181">
        <v>-31.576373631846323</v>
      </c>
      <c r="AD4181">
        <v>7.8771711423320898</v>
      </c>
      <c r="AE4181">
        <v>7.5338111897999696</v>
      </c>
      <c r="AF4181">
        <v>104</v>
      </c>
      <c r="AG4181">
        <v>0</v>
      </c>
      <c r="AH4181">
        <v>0</v>
      </c>
      <c r="AI4181">
        <v>27</v>
      </c>
      <c r="AJ4181">
        <v>772</v>
      </c>
      <c r="AK4181">
        <v>210</v>
      </c>
      <c r="AL4181">
        <v>959</v>
      </c>
      <c r="AM4181">
        <v>0</v>
      </c>
      <c r="AN4181">
        <v>76</v>
      </c>
      <c r="AO4181">
        <v>68</v>
      </c>
      <c r="AP4181">
        <v>32</v>
      </c>
    </row>
    <row r="4182" spans="1:42">
      <c r="A4182">
        <v>16</v>
      </c>
      <c r="B4182">
        <v>169</v>
      </c>
      <c r="C4182">
        <v>2023</v>
      </c>
      <c r="D4182">
        <v>1</v>
      </c>
      <c r="E4182">
        <v>99</v>
      </c>
      <c r="F4182">
        <v>99</v>
      </c>
      <c r="G4182">
        <v>99</v>
      </c>
      <c r="H4182">
        <v>99</v>
      </c>
      <c r="I4182">
        <v>99</v>
      </c>
      <c r="J4182">
        <v>181</v>
      </c>
      <c r="K4182">
        <v>999</v>
      </c>
      <c r="M4182">
        <v>99</v>
      </c>
      <c r="N4182">
        <v>99</v>
      </c>
      <c r="O4182">
        <v>99</v>
      </c>
      <c r="P4182">
        <v>99</v>
      </c>
      <c r="Q4182">
        <v>12</v>
      </c>
      <c r="R4182">
        <v>728</v>
      </c>
      <c r="S4182">
        <v>728</v>
      </c>
      <c r="T4182">
        <v>2.5219780219780219</v>
      </c>
      <c r="U4182">
        <v>61.75</v>
      </c>
      <c r="V4182">
        <v>91.763896991415962</v>
      </c>
      <c r="W4182">
        <v>84.69807692307694</v>
      </c>
      <c r="X4182">
        <v>0</v>
      </c>
      <c r="Y4182">
        <v>0</v>
      </c>
      <c r="Z4182">
        <v>0</v>
      </c>
      <c r="AA4182">
        <v>9.139198069673478</v>
      </c>
      <c r="AB4182">
        <v>2.5012359582177206</v>
      </c>
      <c r="AC4182">
        <v>-46.298233290539848</v>
      </c>
      <c r="AD4182">
        <v>8.4327580215452311</v>
      </c>
      <c r="AE4182">
        <v>8.7574465039068947</v>
      </c>
      <c r="AF4182">
        <v>8</v>
      </c>
      <c r="AG4182">
        <v>0</v>
      </c>
      <c r="AH4182">
        <v>0</v>
      </c>
      <c r="AI4182">
        <v>1</v>
      </c>
      <c r="AJ4182">
        <v>63</v>
      </c>
      <c r="AK4182">
        <v>9</v>
      </c>
      <c r="AL4182">
        <v>146</v>
      </c>
      <c r="AM4182">
        <v>0</v>
      </c>
      <c r="AN4182">
        <v>11</v>
      </c>
      <c r="AO4182">
        <v>17</v>
      </c>
      <c r="AP4182">
        <v>7</v>
      </c>
    </row>
    <row r="4183" spans="1:42">
      <c r="A4183">
        <v>16</v>
      </c>
      <c r="B4183">
        <v>170</v>
      </c>
      <c r="C4183">
        <v>2023</v>
      </c>
      <c r="D4183">
        <v>2</v>
      </c>
      <c r="E4183">
        <v>99</v>
      </c>
      <c r="F4183">
        <v>99</v>
      </c>
      <c r="G4183">
        <v>99</v>
      </c>
      <c r="H4183">
        <v>99</v>
      </c>
      <c r="I4183">
        <v>99</v>
      </c>
      <c r="J4183">
        <v>181</v>
      </c>
      <c r="K4183">
        <v>999</v>
      </c>
      <c r="M4183">
        <v>99</v>
      </c>
      <c r="N4183">
        <v>99</v>
      </c>
      <c r="O4183">
        <v>99</v>
      </c>
      <c r="P4183">
        <v>99</v>
      </c>
      <c r="Q4183">
        <v>11</v>
      </c>
      <c r="R4183">
        <v>637</v>
      </c>
      <c r="S4183">
        <v>637</v>
      </c>
      <c r="T4183">
        <v>2.2103610675039236</v>
      </c>
      <c r="U4183">
        <v>61.646781789638915</v>
      </c>
      <c r="V4183">
        <v>89.621754193801891</v>
      </c>
      <c r="W4183">
        <v>82.720879120879104</v>
      </c>
      <c r="X4183">
        <v>0</v>
      </c>
      <c r="Y4183">
        <v>0</v>
      </c>
      <c r="Z4183">
        <v>0</v>
      </c>
      <c r="AA4183">
        <v>9.6648168602120226</v>
      </c>
      <c r="AB4183">
        <v>2.2044360523141644</v>
      </c>
      <c r="AC4183">
        <v>-40.09039664147987</v>
      </c>
      <c r="AD4183">
        <v>7.3786632688520788</v>
      </c>
      <c r="AE4183">
        <v>7.4838855553447248</v>
      </c>
      <c r="AF4183">
        <v>9</v>
      </c>
      <c r="AG4183">
        <v>0</v>
      </c>
      <c r="AH4183">
        <v>0</v>
      </c>
      <c r="AI4183">
        <v>1</v>
      </c>
      <c r="AJ4183">
        <v>45</v>
      </c>
      <c r="AK4183">
        <v>8</v>
      </c>
      <c r="AL4183">
        <v>26</v>
      </c>
      <c r="AM4183">
        <v>0</v>
      </c>
      <c r="AN4183">
        <v>3</v>
      </c>
      <c r="AO4183">
        <v>5</v>
      </c>
      <c r="AP4183">
        <v>6</v>
      </c>
    </row>
    <row r="4184" spans="1:42">
      <c r="A4184">
        <v>16</v>
      </c>
      <c r="B4184">
        <v>171</v>
      </c>
      <c r="C4184">
        <v>2023</v>
      </c>
      <c r="D4184">
        <v>3</v>
      </c>
      <c r="E4184">
        <v>99</v>
      </c>
      <c r="F4184">
        <v>99</v>
      </c>
      <c r="G4184">
        <v>99</v>
      </c>
      <c r="H4184">
        <v>99</v>
      </c>
      <c r="I4184">
        <v>99</v>
      </c>
      <c r="J4184">
        <v>181</v>
      </c>
      <c r="K4184">
        <v>999</v>
      </c>
      <c r="M4184">
        <v>99</v>
      </c>
      <c r="N4184">
        <v>99</v>
      </c>
      <c r="O4184">
        <v>99</v>
      </c>
      <c r="P4184">
        <v>99</v>
      </c>
      <c r="Q4184">
        <v>11</v>
      </c>
      <c r="R4184">
        <v>843</v>
      </c>
      <c r="S4184">
        <v>843</v>
      </c>
      <c r="T4184">
        <v>3.4519572953736648</v>
      </c>
      <c r="U4184">
        <v>61.172004744958485</v>
      </c>
      <c r="V4184">
        <v>89.83355374513711</v>
      </c>
      <c r="W4184">
        <v>82.916370106761619</v>
      </c>
      <c r="X4184">
        <v>0</v>
      </c>
      <c r="Y4184">
        <v>0</v>
      </c>
      <c r="Z4184">
        <v>0</v>
      </c>
      <c r="AA4184">
        <v>9.1977158243205253</v>
      </c>
      <c r="AB4184">
        <v>2.6016828462061912</v>
      </c>
      <c r="AC4184">
        <v>-49.222077405450527</v>
      </c>
      <c r="AD4184">
        <v>9.7648557859376819</v>
      </c>
      <c r="AE4184">
        <v>9.9275119842838055</v>
      </c>
      <c r="AF4184">
        <v>7</v>
      </c>
      <c r="AG4184">
        <v>0</v>
      </c>
      <c r="AH4184">
        <v>0</v>
      </c>
      <c r="AI4184">
        <v>1</v>
      </c>
      <c r="AJ4184">
        <v>116</v>
      </c>
      <c r="AK4184">
        <v>41</v>
      </c>
      <c r="AL4184">
        <v>106</v>
      </c>
      <c r="AM4184">
        <v>0</v>
      </c>
      <c r="AN4184">
        <v>5</v>
      </c>
      <c r="AO4184">
        <v>9</v>
      </c>
      <c r="AP4184">
        <v>6</v>
      </c>
    </row>
    <row r="4185" spans="1:42">
      <c r="A4185">
        <v>16</v>
      </c>
      <c r="B4185">
        <v>172</v>
      </c>
      <c r="C4185">
        <v>2023</v>
      </c>
      <c r="D4185">
        <v>4</v>
      </c>
      <c r="E4185">
        <v>99</v>
      </c>
      <c r="F4185">
        <v>99</v>
      </c>
      <c r="G4185">
        <v>99</v>
      </c>
      <c r="H4185">
        <v>99</v>
      </c>
      <c r="I4185">
        <v>99</v>
      </c>
      <c r="J4185">
        <v>181</v>
      </c>
      <c r="K4185">
        <v>999</v>
      </c>
      <c r="M4185">
        <v>99</v>
      </c>
      <c r="N4185">
        <v>99</v>
      </c>
      <c r="O4185">
        <v>99</v>
      </c>
      <c r="P4185">
        <v>99</v>
      </c>
      <c r="Q4185">
        <v>10</v>
      </c>
      <c r="R4185">
        <v>617</v>
      </c>
      <c r="S4185">
        <v>613</v>
      </c>
      <c r="T4185">
        <v>2.7471636952998382</v>
      </c>
      <c r="U4185">
        <v>61.381729200652543</v>
      </c>
      <c r="V4185">
        <v>91.860890528261834</v>
      </c>
      <c r="W4185">
        <v>84.569494290375189</v>
      </c>
      <c r="X4185">
        <v>0</v>
      </c>
      <c r="Y4185">
        <v>0</v>
      </c>
      <c r="Z4185">
        <v>0</v>
      </c>
      <c r="AA4185">
        <v>8.8419436001617928</v>
      </c>
      <c r="AB4185">
        <v>2.4900046080026672</v>
      </c>
      <c r="AC4185">
        <v>-31.063499154998134</v>
      </c>
      <c r="AD4185">
        <v>7.1469940924360014</v>
      </c>
      <c r="AE4185">
        <v>7.3628638887594882</v>
      </c>
      <c r="AF4185">
        <v>15</v>
      </c>
      <c r="AG4185">
        <v>0</v>
      </c>
      <c r="AH4185">
        <v>0</v>
      </c>
      <c r="AI4185">
        <v>4</v>
      </c>
      <c r="AJ4185">
        <v>38</v>
      </c>
      <c r="AK4185">
        <v>9</v>
      </c>
      <c r="AL4185">
        <v>97</v>
      </c>
      <c r="AM4185">
        <v>0</v>
      </c>
      <c r="AN4185">
        <v>1</v>
      </c>
      <c r="AO4185">
        <v>4</v>
      </c>
      <c r="AP4185">
        <v>6</v>
      </c>
    </row>
    <row r="4186" spans="1:42">
      <c r="A4186">
        <v>16</v>
      </c>
      <c r="B4186">
        <v>173</v>
      </c>
      <c r="C4186">
        <v>2023</v>
      </c>
      <c r="D4186">
        <v>5</v>
      </c>
      <c r="E4186">
        <v>99</v>
      </c>
      <c r="F4186">
        <v>99</v>
      </c>
      <c r="G4186">
        <v>99</v>
      </c>
      <c r="H4186">
        <v>99</v>
      </c>
      <c r="I4186">
        <v>99</v>
      </c>
      <c r="J4186">
        <v>181</v>
      </c>
      <c r="K4186">
        <v>999</v>
      </c>
      <c r="M4186">
        <v>99</v>
      </c>
      <c r="N4186">
        <v>99</v>
      </c>
      <c r="O4186">
        <v>99</v>
      </c>
      <c r="P4186">
        <v>99</v>
      </c>
      <c r="Q4186">
        <v>11</v>
      </c>
      <c r="R4186">
        <v>748</v>
      </c>
      <c r="S4186">
        <v>748</v>
      </c>
      <c r="T4186">
        <v>2.667112299465241</v>
      </c>
      <c r="U4186">
        <v>61.582887700534762</v>
      </c>
      <c r="V4186">
        <v>87.601317489469977</v>
      </c>
      <c r="W4186">
        <v>80.856016042780766</v>
      </c>
      <c r="X4186">
        <v>0</v>
      </c>
      <c r="Y4186">
        <v>0</v>
      </c>
      <c r="Z4186">
        <v>0</v>
      </c>
      <c r="AA4186">
        <v>11.149946819362228</v>
      </c>
      <c r="AB4186">
        <v>2.5225880529161193</v>
      </c>
      <c r="AC4186">
        <v>-51.777330133698065</v>
      </c>
      <c r="AD4186">
        <v>8.664427197961313</v>
      </c>
      <c r="AE4186">
        <v>8.5898682098053563</v>
      </c>
      <c r="AF4186">
        <v>11</v>
      </c>
      <c r="AG4186">
        <v>0</v>
      </c>
      <c r="AH4186">
        <v>0</v>
      </c>
      <c r="AI4186">
        <v>1</v>
      </c>
      <c r="AJ4186">
        <v>112</v>
      </c>
      <c r="AK4186">
        <v>27</v>
      </c>
      <c r="AL4186">
        <v>87</v>
      </c>
      <c r="AM4186">
        <v>0</v>
      </c>
      <c r="AN4186">
        <v>7</v>
      </c>
      <c r="AO4186">
        <v>5</v>
      </c>
      <c r="AP4186">
        <v>5</v>
      </c>
    </row>
    <row r="4187" spans="1:42">
      <c r="A4187">
        <v>16</v>
      </c>
      <c r="B4187">
        <v>174</v>
      </c>
      <c r="C4187">
        <v>2023</v>
      </c>
      <c r="D4187">
        <v>6</v>
      </c>
      <c r="E4187">
        <v>99</v>
      </c>
      <c r="F4187">
        <v>99</v>
      </c>
      <c r="G4187">
        <v>99</v>
      </c>
      <c r="H4187">
        <v>99</v>
      </c>
      <c r="I4187">
        <v>99</v>
      </c>
      <c r="J4187">
        <v>181</v>
      </c>
      <c r="K4187">
        <v>999</v>
      </c>
      <c r="M4187">
        <v>99</v>
      </c>
      <c r="N4187">
        <v>99</v>
      </c>
      <c r="O4187">
        <v>99</v>
      </c>
      <c r="P4187">
        <v>99</v>
      </c>
      <c r="Q4187">
        <v>9</v>
      </c>
      <c r="R4187">
        <v>772</v>
      </c>
      <c r="S4187">
        <v>767</v>
      </c>
      <c r="T4187">
        <v>1.9896373056994825</v>
      </c>
      <c r="U4187">
        <v>62.186440677966104</v>
      </c>
      <c r="V4187">
        <v>89.65408134293672</v>
      </c>
      <c r="W4187">
        <v>82.617601043024749</v>
      </c>
      <c r="X4187">
        <v>0</v>
      </c>
      <c r="Y4187">
        <v>0</v>
      </c>
      <c r="Z4187">
        <v>0</v>
      </c>
      <c r="AA4187">
        <v>10.114898739660783</v>
      </c>
      <c r="AB4187">
        <v>2.4828850882014724</v>
      </c>
      <c r="AC4187">
        <v>-43.630370294831927</v>
      </c>
      <c r="AD4187">
        <v>8.9424302096606088</v>
      </c>
      <c r="AE4187">
        <v>8.9999585279584018</v>
      </c>
      <c r="AF4187">
        <v>4</v>
      </c>
      <c r="AG4187">
        <v>0</v>
      </c>
      <c r="AH4187">
        <v>0</v>
      </c>
      <c r="AI4187">
        <v>0</v>
      </c>
      <c r="AJ4187">
        <v>67</v>
      </c>
      <c r="AK4187">
        <v>11</v>
      </c>
      <c r="AL4187">
        <v>94</v>
      </c>
      <c r="AM4187">
        <v>0</v>
      </c>
      <c r="AN4187">
        <v>1</v>
      </c>
      <c r="AO4187">
        <v>15</v>
      </c>
      <c r="AP4187">
        <v>6</v>
      </c>
    </row>
    <row r="4188" spans="1:42">
      <c r="A4188">
        <v>16</v>
      </c>
      <c r="B4188">
        <v>175</v>
      </c>
      <c r="C4188">
        <v>2023</v>
      </c>
      <c r="D4188">
        <v>7</v>
      </c>
      <c r="E4188">
        <v>99</v>
      </c>
      <c r="F4188">
        <v>99</v>
      </c>
      <c r="G4188">
        <v>99</v>
      </c>
      <c r="H4188">
        <v>99</v>
      </c>
      <c r="I4188">
        <v>99</v>
      </c>
      <c r="J4188">
        <v>181</v>
      </c>
      <c r="K4188">
        <v>999</v>
      </c>
      <c r="M4188">
        <v>99</v>
      </c>
      <c r="N4188">
        <v>99</v>
      </c>
      <c r="O4188">
        <v>99</v>
      </c>
      <c r="P4188">
        <v>99</v>
      </c>
      <c r="Q4188">
        <v>9</v>
      </c>
      <c r="R4188">
        <v>616</v>
      </c>
      <c r="S4188">
        <v>611</v>
      </c>
      <c r="T4188">
        <v>2.3198051948051943</v>
      </c>
      <c r="U4188">
        <v>61.767594108019608</v>
      </c>
      <c r="V4188">
        <v>86.105047761072257</v>
      </c>
      <c r="W4188">
        <v>79.247626841243886</v>
      </c>
      <c r="X4188">
        <v>0</v>
      </c>
      <c r="Y4188">
        <v>0</v>
      </c>
      <c r="Z4188">
        <v>0</v>
      </c>
      <c r="AA4188">
        <v>11.877281953811618</v>
      </c>
      <c r="AB4188">
        <v>2.6691540932261755</v>
      </c>
      <c r="AC4188">
        <v>-54.960663626052487</v>
      </c>
      <c r="AD4188">
        <v>7.1354106336151988</v>
      </c>
      <c r="AE4188">
        <v>6.8770160809261593</v>
      </c>
      <c r="AF4188">
        <v>1</v>
      </c>
      <c r="AG4188">
        <v>0</v>
      </c>
      <c r="AH4188">
        <v>0</v>
      </c>
      <c r="AI4188">
        <v>1</v>
      </c>
      <c r="AJ4188">
        <v>44</v>
      </c>
      <c r="AK4188">
        <v>5</v>
      </c>
      <c r="AL4188">
        <v>57</v>
      </c>
      <c r="AM4188">
        <v>0</v>
      </c>
      <c r="AN4188">
        <v>2</v>
      </c>
      <c r="AO4188">
        <v>1</v>
      </c>
      <c r="AP4188">
        <v>5</v>
      </c>
    </row>
    <row r="4189" spans="1:42">
      <c r="A4189">
        <v>16</v>
      </c>
      <c r="B4189">
        <v>176</v>
      </c>
      <c r="C4189">
        <v>2023</v>
      </c>
      <c r="D4189">
        <v>8</v>
      </c>
      <c r="E4189">
        <v>99</v>
      </c>
      <c r="F4189">
        <v>99</v>
      </c>
      <c r="G4189">
        <v>99</v>
      </c>
      <c r="H4189">
        <v>99</v>
      </c>
      <c r="I4189">
        <v>99</v>
      </c>
      <c r="J4189">
        <v>181</v>
      </c>
      <c r="K4189">
        <v>999</v>
      </c>
      <c r="M4189">
        <v>99</v>
      </c>
      <c r="N4189">
        <v>99</v>
      </c>
      <c r="O4189">
        <v>99</v>
      </c>
      <c r="P4189">
        <v>99</v>
      </c>
      <c r="Q4189">
        <v>11</v>
      </c>
      <c r="R4189">
        <v>766</v>
      </c>
      <c r="S4189">
        <v>761</v>
      </c>
      <c r="T4189">
        <v>1.7297650130548303</v>
      </c>
      <c r="U4189">
        <v>61.960578186596585</v>
      </c>
      <c r="V4189">
        <v>89.750186146699235</v>
      </c>
      <c r="W4189">
        <v>82.6975032851511</v>
      </c>
      <c r="X4189">
        <v>0</v>
      </c>
      <c r="Y4189">
        <v>0</v>
      </c>
      <c r="Z4189">
        <v>0</v>
      </c>
      <c r="AA4189">
        <v>11.091964468199501</v>
      </c>
      <c r="AB4189">
        <v>2.4529253488198046</v>
      </c>
      <c r="AC4189">
        <v>-44.243071786827699</v>
      </c>
      <c r="AD4189">
        <v>8.872929456735779</v>
      </c>
      <c r="AE4189">
        <v>8.9381907509393681</v>
      </c>
      <c r="AF4189">
        <v>1</v>
      </c>
      <c r="AG4189">
        <v>0</v>
      </c>
      <c r="AH4189">
        <v>0</v>
      </c>
      <c r="AI4189">
        <v>0</v>
      </c>
      <c r="AJ4189">
        <v>107</v>
      </c>
      <c r="AK4189">
        <v>3</v>
      </c>
      <c r="AL4189">
        <v>212</v>
      </c>
      <c r="AM4189">
        <v>0</v>
      </c>
      <c r="AN4189">
        <v>5</v>
      </c>
      <c r="AO4189">
        <v>1</v>
      </c>
      <c r="AP4189">
        <v>7</v>
      </c>
    </row>
    <row r="4190" spans="1:42">
      <c r="A4190">
        <v>16</v>
      </c>
      <c r="B4190">
        <v>177</v>
      </c>
      <c r="C4190">
        <v>2023</v>
      </c>
      <c r="D4190">
        <v>9</v>
      </c>
      <c r="E4190">
        <v>99</v>
      </c>
      <c r="F4190">
        <v>99</v>
      </c>
      <c r="G4190">
        <v>99</v>
      </c>
      <c r="H4190">
        <v>99</v>
      </c>
      <c r="I4190">
        <v>99</v>
      </c>
      <c r="J4190">
        <v>181</v>
      </c>
      <c r="K4190">
        <v>999</v>
      </c>
      <c r="M4190">
        <v>99</v>
      </c>
      <c r="N4190">
        <v>99</v>
      </c>
      <c r="O4190">
        <v>99</v>
      </c>
      <c r="P4190">
        <v>99</v>
      </c>
      <c r="Q4190">
        <v>12</v>
      </c>
      <c r="R4190">
        <v>676</v>
      </c>
      <c r="S4190">
        <v>674</v>
      </c>
      <c r="T4190">
        <v>1.6434911242603552</v>
      </c>
      <c r="U4190">
        <v>62.234421364985167</v>
      </c>
      <c r="V4190">
        <v>86.844601046130634</v>
      </c>
      <c r="W4190">
        <v>80.055637982195904</v>
      </c>
      <c r="X4190">
        <v>0</v>
      </c>
      <c r="Y4190">
        <v>0</v>
      </c>
      <c r="Z4190">
        <v>0</v>
      </c>
      <c r="AA4190">
        <v>10.035038287704737</v>
      </c>
      <c r="AB4190">
        <v>2.4033117063258302</v>
      </c>
      <c r="AC4190">
        <v>-24.530125514212639</v>
      </c>
      <c r="AD4190">
        <v>7.830418162863432</v>
      </c>
      <c r="AE4190">
        <v>7.6634509737976257</v>
      </c>
      <c r="AF4190">
        <v>11</v>
      </c>
      <c r="AG4190">
        <v>0</v>
      </c>
      <c r="AH4190">
        <v>0</v>
      </c>
      <c r="AI4190">
        <v>0</v>
      </c>
      <c r="AJ4190">
        <v>102</v>
      </c>
      <c r="AK4190">
        <v>22</v>
      </c>
      <c r="AL4190">
        <v>86</v>
      </c>
      <c r="AM4190">
        <v>0</v>
      </c>
      <c r="AN4190">
        <v>5</v>
      </c>
      <c r="AO4190">
        <v>6</v>
      </c>
      <c r="AP4190">
        <v>6</v>
      </c>
    </row>
    <row r="4191" spans="1:42">
      <c r="A4191">
        <v>16</v>
      </c>
      <c r="B4191">
        <v>178</v>
      </c>
      <c r="C4191">
        <v>2023</v>
      </c>
      <c r="D4191">
        <v>10</v>
      </c>
      <c r="E4191">
        <v>99</v>
      </c>
      <c r="F4191">
        <v>99</v>
      </c>
      <c r="G4191">
        <v>99</v>
      </c>
      <c r="H4191">
        <v>99</v>
      </c>
      <c r="I4191">
        <v>99</v>
      </c>
      <c r="J4191">
        <v>181</v>
      </c>
      <c r="K4191">
        <v>999</v>
      </c>
      <c r="M4191">
        <v>99</v>
      </c>
      <c r="N4191">
        <v>99</v>
      </c>
      <c r="O4191">
        <v>99</v>
      </c>
      <c r="P4191">
        <v>99</v>
      </c>
      <c r="Q4191">
        <v>15</v>
      </c>
      <c r="R4191">
        <v>602</v>
      </c>
      <c r="S4191">
        <v>602</v>
      </c>
      <c r="T4191">
        <v>2.2358803986710969</v>
      </c>
      <c r="U4191">
        <v>61.817275747508305</v>
      </c>
      <c r="V4191">
        <v>87.004495668105221</v>
      </c>
      <c r="W4191">
        <v>80.305149501661091</v>
      </c>
      <c r="X4191">
        <v>0</v>
      </c>
      <c r="Y4191">
        <v>0</v>
      </c>
      <c r="Z4191">
        <v>0</v>
      </c>
      <c r="AA4191">
        <v>9.8910958679684384</v>
      </c>
      <c r="AB4191">
        <v>2.534774863444238</v>
      </c>
      <c r="AC4191">
        <v>-46.82738161255449</v>
      </c>
      <c r="AD4191">
        <v>6.9732422101239449</v>
      </c>
      <c r="AE4191">
        <v>6.8661367713845145</v>
      </c>
      <c r="AF4191">
        <v>3</v>
      </c>
      <c r="AG4191">
        <v>0</v>
      </c>
      <c r="AH4191">
        <v>0</v>
      </c>
      <c r="AI4191">
        <v>0</v>
      </c>
      <c r="AJ4191">
        <v>143</v>
      </c>
      <c r="AK4191">
        <v>5</v>
      </c>
      <c r="AL4191">
        <v>136</v>
      </c>
      <c r="AM4191">
        <v>0</v>
      </c>
      <c r="AN4191">
        <v>3</v>
      </c>
      <c r="AO4191">
        <v>1</v>
      </c>
      <c r="AP4191">
        <v>6</v>
      </c>
    </row>
    <row r="4192" spans="1:42">
      <c r="A4192">
        <v>16</v>
      </c>
      <c r="B4192">
        <v>179</v>
      </c>
      <c r="C4192">
        <v>2023</v>
      </c>
      <c r="D4192">
        <v>11</v>
      </c>
      <c r="E4192">
        <v>99</v>
      </c>
      <c r="F4192">
        <v>99</v>
      </c>
      <c r="G4192">
        <v>99</v>
      </c>
      <c r="H4192">
        <v>99</v>
      </c>
      <c r="I4192">
        <v>99</v>
      </c>
      <c r="J4192">
        <v>181</v>
      </c>
      <c r="K4192">
        <v>999</v>
      </c>
      <c r="M4192">
        <v>99</v>
      </c>
      <c r="N4192">
        <v>99</v>
      </c>
      <c r="O4192">
        <v>99</v>
      </c>
      <c r="P4192">
        <v>99</v>
      </c>
      <c r="Q4192">
        <v>13</v>
      </c>
      <c r="R4192">
        <v>863</v>
      </c>
      <c r="S4192">
        <v>862</v>
      </c>
      <c r="T4192">
        <v>2.543453070683662</v>
      </c>
      <c r="U4192">
        <v>61.889791183294683</v>
      </c>
      <c r="V4192">
        <v>88.150085592979551</v>
      </c>
      <c r="W4192">
        <v>81.316009280742435</v>
      </c>
      <c r="X4192">
        <v>0</v>
      </c>
      <c r="Y4192">
        <v>0</v>
      </c>
      <c r="Z4192">
        <v>0</v>
      </c>
      <c r="AA4192">
        <v>10.076255604022405</v>
      </c>
      <c r="AB4192">
        <v>2.8781378845729142</v>
      </c>
      <c r="AC4192">
        <v>-25.552409142975581</v>
      </c>
      <c r="AD4192">
        <v>9.9965249623537602</v>
      </c>
      <c r="AE4192">
        <v>9.955335179312609</v>
      </c>
      <c r="AF4192">
        <v>2</v>
      </c>
      <c r="AG4192">
        <v>0</v>
      </c>
      <c r="AH4192">
        <v>0</v>
      </c>
      <c r="AI4192">
        <v>0</v>
      </c>
      <c r="AJ4192">
        <v>143</v>
      </c>
      <c r="AK4192">
        <v>10</v>
      </c>
      <c r="AL4192">
        <v>182</v>
      </c>
      <c r="AM4192">
        <v>0</v>
      </c>
      <c r="AN4192">
        <v>5</v>
      </c>
      <c r="AO4192">
        <v>2</v>
      </c>
      <c r="AP4192">
        <v>6</v>
      </c>
    </row>
    <row r="4193" spans="1:42">
      <c r="A4193">
        <v>16</v>
      </c>
      <c r="B4193">
        <v>180</v>
      </c>
      <c r="C4193">
        <v>2023</v>
      </c>
      <c r="D4193">
        <v>12</v>
      </c>
      <c r="E4193">
        <v>99</v>
      </c>
      <c r="F4193">
        <v>99</v>
      </c>
      <c r="G4193">
        <v>99</v>
      </c>
      <c r="H4193">
        <v>99</v>
      </c>
      <c r="I4193">
        <v>99</v>
      </c>
      <c r="J4193">
        <v>181</v>
      </c>
      <c r="K4193">
        <v>999</v>
      </c>
      <c r="M4193">
        <v>99</v>
      </c>
      <c r="N4193">
        <v>99</v>
      </c>
      <c r="O4193">
        <v>99</v>
      </c>
      <c r="P4193">
        <v>99</v>
      </c>
      <c r="Q4193">
        <v>8</v>
      </c>
      <c r="R4193">
        <v>765</v>
      </c>
      <c r="S4193">
        <v>764</v>
      </c>
      <c r="T4193">
        <v>1.7084967320261439</v>
      </c>
      <c r="U4193">
        <v>62.353403141361241</v>
      </c>
      <c r="V4193">
        <v>85.707742224591982</v>
      </c>
      <c r="W4193">
        <v>79.056413612565407</v>
      </c>
      <c r="X4193">
        <v>0</v>
      </c>
      <c r="Y4193">
        <v>0</v>
      </c>
      <c r="Z4193">
        <v>0</v>
      </c>
      <c r="AA4193">
        <v>9.7466183270517739</v>
      </c>
      <c r="AB4193">
        <v>2.4059756410075095</v>
      </c>
      <c r="AC4193">
        <v>-52.00092380545545</v>
      </c>
      <c r="AD4193">
        <v>8.8613459979149773</v>
      </c>
      <c r="AE4193">
        <v>8.5783355735810556</v>
      </c>
      <c r="AF4193">
        <v>1</v>
      </c>
      <c r="AG4193">
        <v>0</v>
      </c>
      <c r="AH4193">
        <v>0</v>
      </c>
      <c r="AI4193">
        <v>0</v>
      </c>
      <c r="AJ4193">
        <v>99</v>
      </c>
      <c r="AK4193">
        <v>25</v>
      </c>
      <c r="AL4193">
        <v>85</v>
      </c>
      <c r="AM4193">
        <v>0</v>
      </c>
      <c r="AN4193">
        <v>3</v>
      </c>
      <c r="AO4193">
        <v>2</v>
      </c>
      <c r="AP4193">
        <v>5</v>
      </c>
    </row>
    <row r="4194" spans="1:42">
      <c r="A4194">
        <v>16</v>
      </c>
      <c r="B4194">
        <v>181</v>
      </c>
      <c r="C4194">
        <v>2023</v>
      </c>
      <c r="D4194">
        <v>1</v>
      </c>
      <c r="E4194">
        <v>99</v>
      </c>
      <c r="F4194">
        <v>99</v>
      </c>
      <c r="G4194">
        <v>99</v>
      </c>
      <c r="H4194">
        <v>99</v>
      </c>
      <c r="I4194">
        <v>99</v>
      </c>
      <c r="J4194">
        <v>470</v>
      </c>
      <c r="K4194">
        <v>999</v>
      </c>
      <c r="M4194">
        <v>99</v>
      </c>
      <c r="N4194">
        <v>99</v>
      </c>
      <c r="O4194">
        <v>99</v>
      </c>
      <c r="P4194">
        <v>99</v>
      </c>
      <c r="Q4194">
        <v>8</v>
      </c>
      <c r="R4194">
        <v>744</v>
      </c>
      <c r="S4194">
        <v>728</v>
      </c>
      <c r="T4194">
        <v>5.2755376344086011</v>
      </c>
      <c r="U4194">
        <v>60.035714285714306</v>
      </c>
      <c r="V4194">
        <v>95.889389591989826</v>
      </c>
      <c r="W4194">
        <v>87.794230769230779</v>
      </c>
      <c r="X4194">
        <v>0</v>
      </c>
      <c r="Y4194">
        <v>0</v>
      </c>
      <c r="Z4194">
        <v>0</v>
      </c>
      <c r="AA4194">
        <v>10.253163259495444</v>
      </c>
      <c r="AB4194">
        <v>2.499195317907188</v>
      </c>
      <c r="AC4194">
        <v>-40.711613386128754</v>
      </c>
      <c r="AD4194">
        <v>8.9985486211901318</v>
      </c>
      <c r="AE4194">
        <v>8.8909532462018745</v>
      </c>
      <c r="AF4194">
        <v>0</v>
      </c>
      <c r="AG4194">
        <v>0</v>
      </c>
      <c r="AH4194">
        <v>0</v>
      </c>
      <c r="AI4194">
        <v>2</v>
      </c>
      <c r="AJ4194">
        <v>8</v>
      </c>
      <c r="AK4194">
        <v>1</v>
      </c>
      <c r="AL4194">
        <v>26</v>
      </c>
      <c r="AM4194">
        <v>0</v>
      </c>
      <c r="AN4194">
        <v>25</v>
      </c>
      <c r="AO4194">
        <v>3</v>
      </c>
      <c r="AP4194">
        <v>6</v>
      </c>
    </row>
    <row r="4195" spans="1:42">
      <c r="A4195">
        <v>16</v>
      </c>
      <c r="B4195">
        <v>182</v>
      </c>
      <c r="C4195">
        <v>2023</v>
      </c>
      <c r="D4195">
        <v>2</v>
      </c>
      <c r="E4195">
        <v>99</v>
      </c>
      <c r="F4195">
        <v>99</v>
      </c>
      <c r="G4195">
        <v>99</v>
      </c>
      <c r="H4195">
        <v>99</v>
      </c>
      <c r="I4195">
        <v>99</v>
      </c>
      <c r="J4195">
        <v>470</v>
      </c>
      <c r="K4195">
        <v>999</v>
      </c>
      <c r="M4195">
        <v>99</v>
      </c>
      <c r="N4195">
        <v>99</v>
      </c>
      <c r="O4195">
        <v>99</v>
      </c>
      <c r="P4195">
        <v>99</v>
      </c>
      <c r="Q4195">
        <v>7</v>
      </c>
      <c r="R4195">
        <v>475</v>
      </c>
      <c r="S4195">
        <v>469</v>
      </c>
      <c r="T4195">
        <v>3.7831578947368425</v>
      </c>
      <c r="U4195">
        <v>60.69722814498936</v>
      </c>
      <c r="V4195">
        <v>94.65333909311201</v>
      </c>
      <c r="W4195">
        <v>86.892750533049082</v>
      </c>
      <c r="X4195">
        <v>0</v>
      </c>
      <c r="Y4195">
        <v>0</v>
      </c>
      <c r="Z4195">
        <v>0</v>
      </c>
      <c r="AA4195">
        <v>11.069165701242133</v>
      </c>
      <c r="AB4195">
        <v>2.2767043085823158</v>
      </c>
      <c r="AC4195">
        <v>-16.661880255962828</v>
      </c>
      <c r="AD4195">
        <v>5.7450411223996145</v>
      </c>
      <c r="AE4195">
        <v>5.6690117431883884</v>
      </c>
      <c r="AF4195">
        <v>7</v>
      </c>
      <c r="AG4195">
        <v>0</v>
      </c>
      <c r="AH4195">
        <v>0</v>
      </c>
      <c r="AI4195">
        <v>0</v>
      </c>
      <c r="AJ4195">
        <v>18</v>
      </c>
      <c r="AK4195">
        <v>6</v>
      </c>
      <c r="AL4195">
        <v>7</v>
      </c>
      <c r="AM4195">
        <v>0</v>
      </c>
      <c r="AN4195">
        <v>37</v>
      </c>
      <c r="AO4195">
        <v>1</v>
      </c>
      <c r="AP4195">
        <v>6</v>
      </c>
    </row>
    <row r="4196" spans="1:42">
      <c r="A4196">
        <v>16</v>
      </c>
      <c r="B4196">
        <v>183</v>
      </c>
      <c r="C4196">
        <v>2023</v>
      </c>
      <c r="D4196">
        <v>3</v>
      </c>
      <c r="E4196">
        <v>99</v>
      </c>
      <c r="F4196">
        <v>99</v>
      </c>
      <c r="G4196">
        <v>99</v>
      </c>
      <c r="H4196">
        <v>99</v>
      </c>
      <c r="I4196">
        <v>99</v>
      </c>
      <c r="J4196">
        <v>470</v>
      </c>
      <c r="K4196">
        <v>999</v>
      </c>
      <c r="M4196">
        <v>99</v>
      </c>
      <c r="N4196">
        <v>99</v>
      </c>
      <c r="O4196">
        <v>99</v>
      </c>
      <c r="P4196">
        <v>99</v>
      </c>
      <c r="Q4196">
        <v>11</v>
      </c>
      <c r="R4196">
        <v>737</v>
      </c>
      <c r="S4196">
        <v>737</v>
      </c>
      <c r="T4196">
        <v>5.3188602442333792</v>
      </c>
      <c r="U4196">
        <v>60</v>
      </c>
      <c r="V4196">
        <v>99.778758134864887</v>
      </c>
      <c r="W4196">
        <v>92.095793758480383</v>
      </c>
      <c r="X4196">
        <v>0</v>
      </c>
      <c r="Y4196">
        <v>0</v>
      </c>
      <c r="Z4196">
        <v>0</v>
      </c>
      <c r="AA4196">
        <v>11.10870287018875</v>
      </c>
      <c r="AB4196">
        <v>2.7824805660430152</v>
      </c>
      <c r="AC4196">
        <v>-27.536726386061499</v>
      </c>
      <c r="AD4196">
        <v>8.9138848572810812</v>
      </c>
      <c r="AE4196">
        <v>9.4418751264140663</v>
      </c>
      <c r="AF4196">
        <v>7</v>
      </c>
      <c r="AG4196">
        <v>0</v>
      </c>
      <c r="AH4196">
        <v>0</v>
      </c>
      <c r="AI4196">
        <v>2</v>
      </c>
      <c r="AJ4196">
        <v>24</v>
      </c>
      <c r="AK4196">
        <v>1</v>
      </c>
      <c r="AL4196">
        <v>44</v>
      </c>
      <c r="AM4196">
        <v>0</v>
      </c>
      <c r="AN4196">
        <v>11</v>
      </c>
      <c r="AO4196">
        <v>1</v>
      </c>
      <c r="AP4196">
        <v>10</v>
      </c>
    </row>
    <row r="4197" spans="1:42">
      <c r="A4197">
        <v>16</v>
      </c>
      <c r="B4197">
        <v>184</v>
      </c>
      <c r="C4197">
        <v>2023</v>
      </c>
      <c r="D4197">
        <v>4</v>
      </c>
      <c r="E4197">
        <v>99</v>
      </c>
      <c r="F4197">
        <v>99</v>
      </c>
      <c r="G4197">
        <v>99</v>
      </c>
      <c r="H4197">
        <v>99</v>
      </c>
      <c r="I4197">
        <v>99</v>
      </c>
      <c r="J4197">
        <v>470</v>
      </c>
      <c r="K4197">
        <v>999</v>
      </c>
      <c r="M4197">
        <v>99</v>
      </c>
      <c r="N4197">
        <v>99</v>
      </c>
      <c r="O4197">
        <v>99</v>
      </c>
      <c r="P4197">
        <v>99</v>
      </c>
      <c r="Q4197">
        <v>11</v>
      </c>
      <c r="R4197">
        <v>470</v>
      </c>
      <c r="S4197">
        <v>469</v>
      </c>
      <c r="T4197">
        <v>6.244680851063829</v>
      </c>
      <c r="U4197">
        <v>59.381663113006397</v>
      </c>
      <c r="V4197">
        <v>95.21491751889063</v>
      </c>
      <c r="W4197">
        <v>87.820042643923315</v>
      </c>
      <c r="X4197">
        <v>0</v>
      </c>
      <c r="Y4197">
        <v>0</v>
      </c>
      <c r="Z4197">
        <v>0</v>
      </c>
      <c r="AA4197">
        <v>7.947929099485874</v>
      </c>
      <c r="AB4197">
        <v>3.2053667359747573</v>
      </c>
      <c r="AC4197">
        <v>-3.8389502017167847</v>
      </c>
      <c r="AD4197">
        <v>5.6845670053217212</v>
      </c>
      <c r="AE4197">
        <v>5.7295096539308092</v>
      </c>
      <c r="AF4197">
        <v>2</v>
      </c>
      <c r="AG4197">
        <v>0</v>
      </c>
      <c r="AH4197">
        <v>0</v>
      </c>
      <c r="AI4197">
        <v>0</v>
      </c>
      <c r="AJ4197">
        <v>5</v>
      </c>
      <c r="AK4197">
        <v>1</v>
      </c>
      <c r="AL4197">
        <v>19</v>
      </c>
      <c r="AM4197">
        <v>0</v>
      </c>
      <c r="AN4197">
        <v>3</v>
      </c>
      <c r="AO4197">
        <v>0</v>
      </c>
      <c r="AP4197">
        <v>7</v>
      </c>
    </row>
    <row r="4198" spans="1:42">
      <c r="A4198">
        <v>16</v>
      </c>
      <c r="B4198">
        <v>185</v>
      </c>
      <c r="C4198">
        <v>2023</v>
      </c>
      <c r="D4198">
        <v>5</v>
      </c>
      <c r="E4198">
        <v>99</v>
      </c>
      <c r="F4198">
        <v>99</v>
      </c>
      <c r="G4198">
        <v>99</v>
      </c>
      <c r="H4198">
        <v>99</v>
      </c>
      <c r="I4198">
        <v>99</v>
      </c>
      <c r="J4198">
        <v>470</v>
      </c>
      <c r="K4198">
        <v>999</v>
      </c>
      <c r="M4198">
        <v>99</v>
      </c>
      <c r="N4198">
        <v>99</v>
      </c>
      <c r="O4198">
        <v>99</v>
      </c>
      <c r="P4198">
        <v>99</v>
      </c>
      <c r="Q4198">
        <v>12</v>
      </c>
      <c r="R4198">
        <v>550</v>
      </c>
      <c r="S4198">
        <v>546</v>
      </c>
      <c r="T4198">
        <v>4.492727272727274</v>
      </c>
      <c r="U4198">
        <v>60.159340659340657</v>
      </c>
      <c r="V4198">
        <v>93.975490020993817</v>
      </c>
      <c r="W4198">
        <v>86.478937728937694</v>
      </c>
      <c r="X4198">
        <v>0</v>
      </c>
      <c r="Y4198">
        <v>0</v>
      </c>
      <c r="Z4198">
        <v>0</v>
      </c>
      <c r="AA4198">
        <v>10.938694280910591</v>
      </c>
      <c r="AB4198">
        <v>2.6218081458315434</v>
      </c>
      <c r="AC4198">
        <v>-16.760953625513341</v>
      </c>
      <c r="AD4198">
        <v>6.6521528785679696</v>
      </c>
      <c r="AE4198">
        <v>6.5683147861122704</v>
      </c>
      <c r="AF4198">
        <v>1</v>
      </c>
      <c r="AG4198">
        <v>1</v>
      </c>
      <c r="AH4198">
        <v>0</v>
      </c>
      <c r="AI4198">
        <v>0</v>
      </c>
      <c r="AJ4198">
        <v>31</v>
      </c>
      <c r="AK4198">
        <v>2</v>
      </c>
      <c r="AL4198">
        <v>96</v>
      </c>
      <c r="AM4198">
        <v>0</v>
      </c>
      <c r="AN4198">
        <v>4</v>
      </c>
      <c r="AO4198">
        <v>0</v>
      </c>
      <c r="AP4198">
        <v>8</v>
      </c>
    </row>
    <row r="4199" spans="1:42">
      <c r="A4199">
        <v>16</v>
      </c>
      <c r="B4199">
        <v>186</v>
      </c>
      <c r="C4199">
        <v>2023</v>
      </c>
      <c r="D4199">
        <v>6</v>
      </c>
      <c r="E4199">
        <v>99</v>
      </c>
      <c r="F4199">
        <v>99</v>
      </c>
      <c r="G4199">
        <v>99</v>
      </c>
      <c r="H4199">
        <v>99</v>
      </c>
      <c r="I4199">
        <v>99</v>
      </c>
      <c r="J4199">
        <v>470</v>
      </c>
      <c r="K4199">
        <v>999</v>
      </c>
      <c r="M4199">
        <v>99</v>
      </c>
      <c r="N4199">
        <v>99</v>
      </c>
      <c r="O4199">
        <v>99</v>
      </c>
      <c r="P4199">
        <v>99</v>
      </c>
      <c r="Q4199">
        <v>15</v>
      </c>
      <c r="R4199">
        <v>847</v>
      </c>
      <c r="S4199">
        <v>846</v>
      </c>
      <c r="T4199">
        <v>5.3907910271546635</v>
      </c>
      <c r="U4199">
        <v>59.761229314420781</v>
      </c>
      <c r="V4199">
        <v>92.813418060646114</v>
      </c>
      <c r="W4199">
        <v>85.620803782505931</v>
      </c>
      <c r="X4199">
        <v>0</v>
      </c>
      <c r="Y4199">
        <v>0</v>
      </c>
      <c r="Z4199">
        <v>0</v>
      </c>
      <c r="AA4199">
        <v>10.247859365552868</v>
      </c>
      <c r="AB4199">
        <v>2.8363080590872745</v>
      </c>
      <c r="AC4199">
        <v>-43.782991239080438</v>
      </c>
      <c r="AD4199">
        <v>10.244315432994679</v>
      </c>
      <c r="AE4199">
        <v>10.076289409540951</v>
      </c>
      <c r="AF4199">
        <v>7</v>
      </c>
      <c r="AG4199">
        <v>0</v>
      </c>
      <c r="AH4199">
        <v>0</v>
      </c>
      <c r="AI4199">
        <v>1</v>
      </c>
      <c r="AJ4199">
        <v>26</v>
      </c>
      <c r="AK4199">
        <v>5</v>
      </c>
      <c r="AL4199">
        <v>141</v>
      </c>
      <c r="AM4199">
        <v>0</v>
      </c>
      <c r="AN4199">
        <v>8</v>
      </c>
      <c r="AO4199">
        <v>26</v>
      </c>
      <c r="AP4199">
        <v>11</v>
      </c>
    </row>
    <row r="4200" spans="1:42">
      <c r="A4200">
        <v>16</v>
      </c>
      <c r="B4200">
        <v>187</v>
      </c>
      <c r="C4200">
        <v>2023</v>
      </c>
      <c r="D4200">
        <v>7</v>
      </c>
      <c r="E4200">
        <v>99</v>
      </c>
      <c r="F4200">
        <v>99</v>
      </c>
      <c r="G4200">
        <v>99</v>
      </c>
      <c r="H4200">
        <v>99</v>
      </c>
      <c r="I4200">
        <v>99</v>
      </c>
      <c r="J4200">
        <v>470</v>
      </c>
      <c r="K4200">
        <v>999</v>
      </c>
      <c r="M4200">
        <v>99</v>
      </c>
      <c r="N4200">
        <v>99</v>
      </c>
      <c r="O4200">
        <v>99</v>
      </c>
      <c r="P4200">
        <v>99</v>
      </c>
      <c r="Q4200">
        <v>17</v>
      </c>
      <c r="R4200">
        <v>585</v>
      </c>
      <c r="S4200">
        <v>584</v>
      </c>
      <c r="T4200">
        <v>6.941880341880343</v>
      </c>
      <c r="U4200">
        <v>59.263698630136986</v>
      </c>
      <c r="V4200">
        <v>92.770188040784348</v>
      </c>
      <c r="W4200">
        <v>85.602397260273932</v>
      </c>
      <c r="X4200">
        <v>0</v>
      </c>
      <c r="Y4200">
        <v>0</v>
      </c>
      <c r="Z4200">
        <v>0</v>
      </c>
      <c r="AA4200">
        <v>10.908184422892303</v>
      </c>
      <c r="AB4200">
        <v>2.88459251738754</v>
      </c>
      <c r="AC4200">
        <v>-19.926421507376038</v>
      </c>
      <c r="AD4200">
        <v>7.0754716981132049</v>
      </c>
      <c r="AE4200">
        <v>6.9542410996848085</v>
      </c>
      <c r="AF4200">
        <v>3</v>
      </c>
      <c r="AG4200">
        <v>0</v>
      </c>
      <c r="AH4200">
        <v>0</v>
      </c>
      <c r="AI4200">
        <v>1</v>
      </c>
      <c r="AJ4200">
        <v>23</v>
      </c>
      <c r="AK4200">
        <v>6</v>
      </c>
      <c r="AL4200">
        <v>107</v>
      </c>
      <c r="AM4200">
        <v>0</v>
      </c>
      <c r="AN4200">
        <v>7</v>
      </c>
      <c r="AO4200">
        <v>4</v>
      </c>
      <c r="AP4200">
        <v>12</v>
      </c>
    </row>
    <row r="4201" spans="1:42">
      <c r="A4201">
        <v>16</v>
      </c>
      <c r="B4201">
        <v>188</v>
      </c>
      <c r="C4201">
        <v>2023</v>
      </c>
      <c r="D4201">
        <v>8</v>
      </c>
      <c r="E4201">
        <v>99</v>
      </c>
      <c r="F4201">
        <v>99</v>
      </c>
      <c r="G4201">
        <v>99</v>
      </c>
      <c r="H4201">
        <v>99</v>
      </c>
      <c r="I4201">
        <v>99</v>
      </c>
      <c r="J4201">
        <v>470</v>
      </c>
      <c r="K4201">
        <v>999</v>
      </c>
      <c r="M4201">
        <v>99</v>
      </c>
      <c r="N4201">
        <v>99</v>
      </c>
      <c r="O4201">
        <v>99</v>
      </c>
      <c r="P4201">
        <v>99</v>
      </c>
      <c r="Q4201">
        <v>20</v>
      </c>
      <c r="R4201">
        <v>789</v>
      </c>
      <c r="S4201">
        <v>789</v>
      </c>
      <c r="T4201">
        <v>6.6197718631178715</v>
      </c>
      <c r="U4201">
        <v>59.143219264892274</v>
      </c>
      <c r="V4201">
        <v>92.490185335469988</v>
      </c>
      <c r="W4201">
        <v>85.368441064638716</v>
      </c>
      <c r="X4201">
        <v>0</v>
      </c>
      <c r="Y4201">
        <v>0</v>
      </c>
      <c r="Z4201">
        <v>0</v>
      </c>
      <c r="AA4201">
        <v>11.682314918441348</v>
      </c>
      <c r="AB4201">
        <v>3.3051053612183692</v>
      </c>
      <c r="AC4201">
        <v>-41.479480334254994</v>
      </c>
      <c r="AD4201">
        <v>9.5428156748911448</v>
      </c>
      <c r="AE4201">
        <v>9.3696921742773771</v>
      </c>
      <c r="AF4201">
        <v>2</v>
      </c>
      <c r="AG4201">
        <v>0</v>
      </c>
      <c r="AH4201">
        <v>0</v>
      </c>
      <c r="AI4201">
        <v>2</v>
      </c>
      <c r="AJ4201">
        <v>77</v>
      </c>
      <c r="AK4201">
        <v>11</v>
      </c>
      <c r="AL4201">
        <v>95</v>
      </c>
      <c r="AM4201">
        <v>0</v>
      </c>
      <c r="AN4201">
        <v>4</v>
      </c>
      <c r="AO4201">
        <v>2</v>
      </c>
      <c r="AP4201">
        <v>14</v>
      </c>
    </row>
    <row r="4202" spans="1:42">
      <c r="A4202">
        <v>16</v>
      </c>
      <c r="B4202">
        <v>189</v>
      </c>
      <c r="C4202">
        <v>2023</v>
      </c>
      <c r="D4202">
        <v>9</v>
      </c>
      <c r="E4202">
        <v>99</v>
      </c>
      <c r="F4202">
        <v>99</v>
      </c>
      <c r="G4202">
        <v>99</v>
      </c>
      <c r="H4202">
        <v>99</v>
      </c>
      <c r="I4202">
        <v>99</v>
      </c>
      <c r="J4202">
        <v>470</v>
      </c>
      <c r="K4202">
        <v>999</v>
      </c>
      <c r="M4202">
        <v>99</v>
      </c>
      <c r="N4202">
        <v>99</v>
      </c>
      <c r="O4202">
        <v>99</v>
      </c>
      <c r="P4202">
        <v>99</v>
      </c>
      <c r="Q4202">
        <v>24</v>
      </c>
      <c r="R4202">
        <v>820</v>
      </c>
      <c r="S4202">
        <v>816</v>
      </c>
      <c r="T4202">
        <v>7.204878048780488</v>
      </c>
      <c r="U4202">
        <v>58.63602941176471</v>
      </c>
      <c r="V4202">
        <v>94.767568457502165</v>
      </c>
      <c r="W4202">
        <v>87.364705882352894</v>
      </c>
      <c r="X4202">
        <v>0</v>
      </c>
      <c r="Y4202">
        <v>0</v>
      </c>
      <c r="Z4202">
        <v>0</v>
      </c>
      <c r="AA4202">
        <v>12.010673537944138</v>
      </c>
      <c r="AB4202">
        <v>3.2082347964167575</v>
      </c>
      <c r="AC4202">
        <v>-26.306294717450697</v>
      </c>
      <c r="AD4202">
        <v>9.9177552007740708</v>
      </c>
      <c r="AE4202">
        <v>9.9169277021449513</v>
      </c>
      <c r="AF4202">
        <v>0</v>
      </c>
      <c r="AG4202">
        <v>0</v>
      </c>
      <c r="AH4202">
        <v>0</v>
      </c>
      <c r="AI4202">
        <v>0</v>
      </c>
      <c r="AJ4202">
        <v>14</v>
      </c>
      <c r="AK4202">
        <v>2</v>
      </c>
      <c r="AL4202">
        <v>106</v>
      </c>
      <c r="AM4202">
        <v>0</v>
      </c>
      <c r="AN4202">
        <v>4</v>
      </c>
      <c r="AO4202">
        <v>2</v>
      </c>
      <c r="AP4202">
        <v>10</v>
      </c>
    </row>
    <row r="4203" spans="1:42">
      <c r="A4203">
        <v>16</v>
      </c>
      <c r="B4203">
        <v>190</v>
      </c>
      <c r="C4203">
        <v>2023</v>
      </c>
      <c r="D4203">
        <v>10</v>
      </c>
      <c r="E4203">
        <v>99</v>
      </c>
      <c r="F4203">
        <v>99</v>
      </c>
      <c r="G4203">
        <v>99</v>
      </c>
      <c r="H4203">
        <v>99</v>
      </c>
      <c r="I4203">
        <v>99</v>
      </c>
      <c r="J4203">
        <v>470</v>
      </c>
      <c r="K4203">
        <v>999</v>
      </c>
      <c r="M4203">
        <v>99</v>
      </c>
      <c r="N4203">
        <v>99</v>
      </c>
      <c r="O4203">
        <v>99</v>
      </c>
      <c r="P4203">
        <v>99</v>
      </c>
      <c r="Q4203">
        <v>39</v>
      </c>
      <c r="R4203">
        <v>652</v>
      </c>
      <c r="S4203">
        <v>650</v>
      </c>
      <c r="T4203">
        <v>7.3266871165644147</v>
      </c>
      <c r="U4203">
        <v>58.44</v>
      </c>
      <c r="V4203">
        <v>97.869989165763897</v>
      </c>
      <c r="W4203">
        <v>90.225692307692384</v>
      </c>
      <c r="X4203">
        <v>0</v>
      </c>
      <c r="Y4203">
        <v>0</v>
      </c>
      <c r="Z4203">
        <v>0</v>
      </c>
      <c r="AA4203">
        <v>13.321183877768144</v>
      </c>
      <c r="AB4203">
        <v>3.6021702859846871</v>
      </c>
      <c r="AC4203">
        <v>-28.902351050124874</v>
      </c>
      <c r="AD4203">
        <v>7.885824866956944</v>
      </c>
      <c r="AE4203">
        <v>8.1582037754368848</v>
      </c>
      <c r="AF4203">
        <v>5</v>
      </c>
      <c r="AG4203">
        <v>0</v>
      </c>
      <c r="AH4203">
        <v>0</v>
      </c>
      <c r="AI4203">
        <v>2</v>
      </c>
      <c r="AJ4203">
        <v>39</v>
      </c>
      <c r="AK4203">
        <v>12</v>
      </c>
      <c r="AL4203">
        <v>73</v>
      </c>
      <c r="AM4203">
        <v>0</v>
      </c>
      <c r="AN4203">
        <v>5</v>
      </c>
      <c r="AO4203">
        <v>1</v>
      </c>
      <c r="AP4203">
        <v>17</v>
      </c>
    </row>
    <row r="4204" spans="1:42">
      <c r="A4204">
        <v>16</v>
      </c>
      <c r="B4204">
        <v>191</v>
      </c>
      <c r="C4204">
        <v>2023</v>
      </c>
      <c r="D4204">
        <v>11</v>
      </c>
      <c r="E4204">
        <v>99</v>
      </c>
      <c r="F4204">
        <v>99</v>
      </c>
      <c r="G4204">
        <v>99</v>
      </c>
      <c r="H4204">
        <v>99</v>
      </c>
      <c r="I4204">
        <v>99</v>
      </c>
      <c r="J4204">
        <v>470</v>
      </c>
      <c r="K4204">
        <v>999</v>
      </c>
      <c r="M4204">
        <v>99</v>
      </c>
      <c r="N4204">
        <v>99</v>
      </c>
      <c r="O4204">
        <v>99</v>
      </c>
      <c r="P4204">
        <v>99</v>
      </c>
      <c r="Q4204">
        <v>33</v>
      </c>
      <c r="R4204">
        <v>962</v>
      </c>
      <c r="S4204">
        <v>951</v>
      </c>
      <c r="T4204">
        <v>6.8066528066528047</v>
      </c>
      <c r="U4204">
        <v>58.957939011566786</v>
      </c>
      <c r="V4204">
        <v>95.425582696209631</v>
      </c>
      <c r="W4204">
        <v>87.845846477392186</v>
      </c>
      <c r="X4204">
        <v>0</v>
      </c>
      <c r="Y4204">
        <v>0</v>
      </c>
      <c r="Z4204">
        <v>0</v>
      </c>
      <c r="AA4204">
        <v>11.234094544047538</v>
      </c>
      <c r="AB4204">
        <v>3.1911282052524648</v>
      </c>
      <c r="AC4204">
        <v>-35.115512266268638</v>
      </c>
      <c r="AD4204">
        <v>11.635220125786162</v>
      </c>
      <c r="AE4204">
        <v>11.621246632551903</v>
      </c>
      <c r="AF4204">
        <v>6</v>
      </c>
      <c r="AG4204">
        <v>0</v>
      </c>
      <c r="AH4204">
        <v>0</v>
      </c>
      <c r="AI4204">
        <v>3</v>
      </c>
      <c r="AJ4204">
        <v>47</v>
      </c>
      <c r="AK4204">
        <v>7</v>
      </c>
      <c r="AL4204">
        <v>108</v>
      </c>
      <c r="AM4204">
        <v>0</v>
      </c>
      <c r="AN4204">
        <v>17</v>
      </c>
      <c r="AO4204">
        <v>23</v>
      </c>
      <c r="AP4204">
        <v>17</v>
      </c>
    </row>
    <row r="4205" spans="1:42">
      <c r="A4205">
        <v>16</v>
      </c>
      <c r="B4205">
        <v>192</v>
      </c>
      <c r="C4205">
        <v>2023</v>
      </c>
      <c r="D4205">
        <v>12</v>
      </c>
      <c r="E4205">
        <v>99</v>
      </c>
      <c r="F4205">
        <v>99</v>
      </c>
      <c r="G4205">
        <v>99</v>
      </c>
      <c r="H4205">
        <v>99</v>
      </c>
      <c r="I4205">
        <v>99</v>
      </c>
      <c r="J4205">
        <v>470</v>
      </c>
      <c r="K4205">
        <v>999</v>
      </c>
      <c r="M4205">
        <v>99</v>
      </c>
      <c r="N4205">
        <v>99</v>
      </c>
      <c r="O4205">
        <v>99</v>
      </c>
      <c r="P4205">
        <v>99</v>
      </c>
      <c r="Q4205">
        <v>18</v>
      </c>
      <c r="R4205">
        <v>637</v>
      </c>
      <c r="S4205">
        <v>637</v>
      </c>
      <c r="T4205">
        <v>6.6467817896389354</v>
      </c>
      <c r="U4205">
        <v>59.279434850863424</v>
      </c>
      <c r="V4205">
        <v>92.968291575318418</v>
      </c>
      <c r="W4205">
        <v>85.809733124018848</v>
      </c>
      <c r="X4205">
        <v>0</v>
      </c>
      <c r="Y4205">
        <v>0</v>
      </c>
      <c r="Z4205">
        <v>0</v>
      </c>
      <c r="AA4205">
        <v>10.738761761366586</v>
      </c>
      <c r="AB4205">
        <v>2.6252788134940368</v>
      </c>
      <c r="AC4205">
        <v>-36.82349582760493</v>
      </c>
      <c r="AD4205">
        <v>7.7044025157232685</v>
      </c>
      <c r="AE4205">
        <v>7.6037346505157117</v>
      </c>
      <c r="AF4205">
        <v>4</v>
      </c>
      <c r="AG4205">
        <v>0</v>
      </c>
      <c r="AH4205">
        <v>0</v>
      </c>
      <c r="AI4205">
        <v>4</v>
      </c>
      <c r="AJ4205">
        <v>38</v>
      </c>
      <c r="AK4205">
        <v>4</v>
      </c>
      <c r="AL4205">
        <v>90</v>
      </c>
      <c r="AM4205">
        <v>0</v>
      </c>
      <c r="AN4205">
        <v>13</v>
      </c>
      <c r="AO4205">
        <v>5</v>
      </c>
      <c r="AP4205">
        <v>10</v>
      </c>
    </row>
    <row r="4206" spans="1:42">
      <c r="A4206">
        <v>16</v>
      </c>
      <c r="B4206">
        <v>193</v>
      </c>
      <c r="C4206">
        <v>2023</v>
      </c>
      <c r="D4206">
        <v>1</v>
      </c>
      <c r="E4206">
        <v>99</v>
      </c>
      <c r="F4206">
        <v>99</v>
      </c>
      <c r="G4206">
        <v>99</v>
      </c>
      <c r="H4206">
        <v>99</v>
      </c>
      <c r="I4206">
        <v>99</v>
      </c>
      <c r="J4206">
        <v>643</v>
      </c>
      <c r="K4206">
        <v>999</v>
      </c>
      <c r="M4206">
        <v>99</v>
      </c>
      <c r="N4206">
        <v>99</v>
      </c>
      <c r="O4206">
        <v>99</v>
      </c>
      <c r="P4206">
        <v>99</v>
      </c>
      <c r="Q4206">
        <v>52</v>
      </c>
      <c r="R4206">
        <v>5429</v>
      </c>
      <c r="S4206">
        <v>5427</v>
      </c>
      <c r="T4206">
        <v>3.6430281819856321</v>
      </c>
      <c r="U4206">
        <v>60.871015293900861</v>
      </c>
      <c r="V4206">
        <v>87.255748064380882</v>
      </c>
      <c r="W4206">
        <v>80.523014556845311</v>
      </c>
      <c r="X4206">
        <v>2.4129673973107391</v>
      </c>
      <c r="Y4206">
        <v>4.8259347946214781</v>
      </c>
      <c r="Z4206">
        <v>91.048075151961683</v>
      </c>
      <c r="AA4206">
        <v>10.458711150597596</v>
      </c>
      <c r="AB4206">
        <v>2.4559397546452257</v>
      </c>
      <c r="AC4206">
        <v>-42.420554550075529</v>
      </c>
      <c r="AD4206">
        <v>8.0358200118413272</v>
      </c>
      <c r="AE4206">
        <v>7.9816164253427244</v>
      </c>
      <c r="AF4206">
        <v>88</v>
      </c>
      <c r="AG4206">
        <v>0</v>
      </c>
      <c r="AH4206">
        <v>0</v>
      </c>
      <c r="AI4206">
        <v>30</v>
      </c>
      <c r="AJ4206">
        <v>199</v>
      </c>
      <c r="AK4206">
        <v>49</v>
      </c>
      <c r="AL4206">
        <v>254</v>
      </c>
      <c r="AM4206">
        <v>0</v>
      </c>
      <c r="AN4206">
        <v>151</v>
      </c>
      <c r="AO4206">
        <v>23</v>
      </c>
      <c r="AP4206">
        <v>30</v>
      </c>
    </row>
    <row r="4207" spans="1:42">
      <c r="A4207">
        <v>16</v>
      </c>
      <c r="B4207">
        <v>194</v>
      </c>
      <c r="C4207">
        <v>2023</v>
      </c>
      <c r="D4207">
        <v>2</v>
      </c>
      <c r="E4207">
        <v>99</v>
      </c>
      <c r="F4207">
        <v>99</v>
      </c>
      <c r="G4207">
        <v>99</v>
      </c>
      <c r="H4207">
        <v>99</v>
      </c>
      <c r="I4207">
        <v>99</v>
      </c>
      <c r="J4207">
        <v>643</v>
      </c>
      <c r="K4207">
        <v>999</v>
      </c>
      <c r="M4207">
        <v>99</v>
      </c>
      <c r="N4207">
        <v>99</v>
      </c>
      <c r="O4207">
        <v>99</v>
      </c>
      <c r="P4207">
        <v>99</v>
      </c>
      <c r="Q4207">
        <v>42</v>
      </c>
      <c r="R4207">
        <v>4937</v>
      </c>
      <c r="S4207">
        <v>4931</v>
      </c>
      <c r="T4207">
        <v>4.2949159408547724</v>
      </c>
      <c r="U4207">
        <v>60.524031636584859</v>
      </c>
      <c r="V4207">
        <v>89.129312793912518</v>
      </c>
      <c r="W4207">
        <v>82.222267288582515</v>
      </c>
      <c r="X4207">
        <v>4.6789548308689488</v>
      </c>
      <c r="Y4207">
        <v>9.3579096617378976</v>
      </c>
      <c r="Z4207">
        <v>95.80717034636416</v>
      </c>
      <c r="AA4207">
        <v>9.8921375612483047</v>
      </c>
      <c r="AB4207">
        <v>2.4431853769747791</v>
      </c>
      <c r="AC4207">
        <v>-37.916603537462763</v>
      </c>
      <c r="AD4207">
        <v>7.3075784487862609</v>
      </c>
      <c r="AE4207">
        <v>7.4051772277841508</v>
      </c>
      <c r="AF4207">
        <v>80</v>
      </c>
      <c r="AG4207">
        <v>0</v>
      </c>
      <c r="AH4207">
        <v>0</v>
      </c>
      <c r="AI4207">
        <v>32</v>
      </c>
      <c r="AJ4207">
        <v>181</v>
      </c>
      <c r="AK4207">
        <v>25</v>
      </c>
      <c r="AL4207">
        <v>135</v>
      </c>
      <c r="AM4207">
        <v>0</v>
      </c>
      <c r="AN4207">
        <v>102</v>
      </c>
      <c r="AO4207">
        <v>16</v>
      </c>
      <c r="AP4207">
        <v>24</v>
      </c>
    </row>
    <row r="4208" spans="1:42">
      <c r="A4208">
        <v>16</v>
      </c>
      <c r="B4208">
        <v>195</v>
      </c>
      <c r="C4208">
        <v>2023</v>
      </c>
      <c r="D4208">
        <v>3</v>
      </c>
      <c r="E4208">
        <v>99</v>
      </c>
      <c r="F4208">
        <v>99</v>
      </c>
      <c r="G4208">
        <v>99</v>
      </c>
      <c r="H4208">
        <v>99</v>
      </c>
      <c r="I4208">
        <v>99</v>
      </c>
      <c r="J4208">
        <v>643</v>
      </c>
      <c r="K4208">
        <v>999</v>
      </c>
      <c r="M4208">
        <v>99</v>
      </c>
      <c r="N4208">
        <v>99</v>
      </c>
      <c r="O4208">
        <v>99</v>
      </c>
      <c r="P4208">
        <v>99</v>
      </c>
      <c r="Q4208">
        <v>53</v>
      </c>
      <c r="R4208">
        <v>6161</v>
      </c>
      <c r="S4208">
        <v>6157</v>
      </c>
      <c r="T4208">
        <v>3.5874046421035541</v>
      </c>
      <c r="U4208">
        <v>60.909696280656142</v>
      </c>
      <c r="V4208">
        <v>87.286163728412973</v>
      </c>
      <c r="W4208">
        <v>80.545850251746018</v>
      </c>
      <c r="X4208">
        <v>4.4960233728290868</v>
      </c>
      <c r="Y4208">
        <v>8.9920467456581736</v>
      </c>
      <c r="Z4208">
        <v>93.312773900340858</v>
      </c>
      <c r="AA4208">
        <v>10.128757132291749</v>
      </c>
      <c r="AB4208">
        <v>2.4075496791416735</v>
      </c>
      <c r="AC4208">
        <v>-44.772654712941907</v>
      </c>
      <c r="AD4208">
        <v>9.119301361752516</v>
      </c>
      <c r="AE4208">
        <v>9.057812575398696</v>
      </c>
      <c r="AF4208">
        <v>102</v>
      </c>
      <c r="AG4208">
        <v>0</v>
      </c>
      <c r="AH4208">
        <v>0</v>
      </c>
      <c r="AI4208">
        <v>22</v>
      </c>
      <c r="AJ4208">
        <v>195</v>
      </c>
      <c r="AK4208">
        <v>28</v>
      </c>
      <c r="AL4208">
        <v>187</v>
      </c>
      <c r="AM4208">
        <v>0</v>
      </c>
      <c r="AN4208">
        <v>169</v>
      </c>
      <c r="AO4208">
        <v>31</v>
      </c>
      <c r="AP4208">
        <v>30</v>
      </c>
    </row>
    <row r="4209" spans="1:42">
      <c r="A4209">
        <v>16</v>
      </c>
      <c r="B4209">
        <v>196</v>
      </c>
      <c r="C4209">
        <v>2023</v>
      </c>
      <c r="D4209">
        <v>4</v>
      </c>
      <c r="E4209">
        <v>99</v>
      </c>
      <c r="F4209">
        <v>99</v>
      </c>
      <c r="G4209">
        <v>99</v>
      </c>
      <c r="H4209">
        <v>99</v>
      </c>
      <c r="I4209">
        <v>99</v>
      </c>
      <c r="J4209">
        <v>643</v>
      </c>
      <c r="K4209">
        <v>999</v>
      </c>
      <c r="M4209">
        <v>99</v>
      </c>
      <c r="N4209">
        <v>99</v>
      </c>
      <c r="O4209">
        <v>99</v>
      </c>
      <c r="P4209">
        <v>99</v>
      </c>
      <c r="Q4209">
        <v>48</v>
      </c>
      <c r="R4209">
        <v>4722</v>
      </c>
      <c r="S4209">
        <v>4722</v>
      </c>
      <c r="T4209">
        <v>4.0338839474798815</v>
      </c>
      <c r="U4209">
        <v>60.560991105463792</v>
      </c>
      <c r="V4209">
        <v>90.618565594852669</v>
      </c>
      <c r="W4209">
        <v>83.640936044049184</v>
      </c>
      <c r="X4209">
        <v>5.6755612028801359</v>
      </c>
      <c r="Y4209">
        <v>11.351122405760272</v>
      </c>
      <c r="Z4209">
        <v>91.952562473528147</v>
      </c>
      <c r="AA4209">
        <v>10.804373801219464</v>
      </c>
      <c r="AB4209">
        <v>2.3441210612270957</v>
      </c>
      <c r="AC4209">
        <v>-34.572887096820118</v>
      </c>
      <c r="AD4209">
        <v>6.9893428063943146</v>
      </c>
      <c r="AE4209">
        <v>7.2136633938023005</v>
      </c>
      <c r="AF4209">
        <v>101</v>
      </c>
      <c r="AG4209">
        <v>0</v>
      </c>
      <c r="AH4209">
        <v>0</v>
      </c>
      <c r="AI4209">
        <v>24</v>
      </c>
      <c r="AJ4209">
        <v>191</v>
      </c>
      <c r="AK4209">
        <v>34</v>
      </c>
      <c r="AL4209">
        <v>201</v>
      </c>
      <c r="AM4209">
        <v>0</v>
      </c>
      <c r="AN4209">
        <v>106</v>
      </c>
      <c r="AO4209">
        <v>41</v>
      </c>
      <c r="AP4209">
        <v>28</v>
      </c>
    </row>
    <row r="4210" spans="1:42">
      <c r="A4210">
        <v>16</v>
      </c>
      <c r="B4210">
        <v>197</v>
      </c>
      <c r="C4210">
        <v>2023</v>
      </c>
      <c r="D4210">
        <v>5</v>
      </c>
      <c r="E4210">
        <v>99</v>
      </c>
      <c r="F4210">
        <v>99</v>
      </c>
      <c r="G4210">
        <v>99</v>
      </c>
      <c r="H4210">
        <v>99</v>
      </c>
      <c r="I4210">
        <v>99</v>
      </c>
      <c r="J4210">
        <v>643</v>
      </c>
      <c r="K4210">
        <v>999</v>
      </c>
      <c r="M4210">
        <v>99</v>
      </c>
      <c r="N4210">
        <v>99</v>
      </c>
      <c r="O4210">
        <v>99</v>
      </c>
      <c r="P4210">
        <v>99</v>
      </c>
      <c r="Q4210">
        <v>53</v>
      </c>
      <c r="R4210">
        <v>6128</v>
      </c>
      <c r="S4210">
        <v>6126</v>
      </c>
      <c r="T4210">
        <v>3.8002610966057433</v>
      </c>
      <c r="U4210">
        <v>60.71988246816845</v>
      </c>
      <c r="V4210">
        <v>88.792278015767749</v>
      </c>
      <c r="W4210">
        <v>81.944107084557757</v>
      </c>
      <c r="X4210">
        <v>1.5502610966057444</v>
      </c>
      <c r="Y4210">
        <v>3.1005221932114888</v>
      </c>
      <c r="Z4210">
        <v>96.42624020887726</v>
      </c>
      <c r="AA4210">
        <v>10.205242632586327</v>
      </c>
      <c r="AB4210">
        <v>2.3834681434871094</v>
      </c>
      <c r="AC4210">
        <v>-44.764507897759529</v>
      </c>
      <c r="AD4210">
        <v>9.0704558910597992</v>
      </c>
      <c r="AE4210">
        <v>9.1686569944220242</v>
      </c>
      <c r="AF4210">
        <v>107</v>
      </c>
      <c r="AG4210">
        <v>0</v>
      </c>
      <c r="AH4210">
        <v>0</v>
      </c>
      <c r="AI4210">
        <v>46</v>
      </c>
      <c r="AJ4210">
        <v>246</v>
      </c>
      <c r="AK4210">
        <v>46</v>
      </c>
      <c r="AL4210">
        <v>260</v>
      </c>
      <c r="AM4210">
        <v>0</v>
      </c>
      <c r="AN4210">
        <v>179</v>
      </c>
      <c r="AO4210">
        <v>54</v>
      </c>
      <c r="AP4210">
        <v>30</v>
      </c>
    </row>
    <row r="4211" spans="1:42">
      <c r="A4211">
        <v>16</v>
      </c>
      <c r="B4211">
        <v>198</v>
      </c>
      <c r="C4211">
        <v>2023</v>
      </c>
      <c r="D4211">
        <v>6</v>
      </c>
      <c r="E4211">
        <v>99</v>
      </c>
      <c r="F4211">
        <v>99</v>
      </c>
      <c r="G4211">
        <v>99</v>
      </c>
      <c r="H4211">
        <v>99</v>
      </c>
      <c r="I4211">
        <v>99</v>
      </c>
      <c r="J4211">
        <v>643</v>
      </c>
      <c r="K4211">
        <v>999</v>
      </c>
      <c r="M4211">
        <v>99</v>
      </c>
      <c r="N4211">
        <v>99</v>
      </c>
      <c r="O4211">
        <v>99</v>
      </c>
      <c r="P4211">
        <v>99</v>
      </c>
      <c r="Q4211">
        <v>51</v>
      </c>
      <c r="R4211">
        <v>6155</v>
      </c>
      <c r="S4211">
        <v>6141</v>
      </c>
      <c r="T4211">
        <v>4.0193338748984564</v>
      </c>
      <c r="U4211">
        <v>60.596808337404312</v>
      </c>
      <c r="V4211">
        <v>88.011082289208346</v>
      </c>
      <c r="W4211">
        <v>81.161178961081603</v>
      </c>
      <c r="X4211">
        <v>4.7116165718927689</v>
      </c>
      <c r="Y4211">
        <v>9.4232331437855379</v>
      </c>
      <c r="Z4211">
        <v>91.681559707554854</v>
      </c>
      <c r="AA4211">
        <v>10.882497200954028</v>
      </c>
      <c r="AB4211">
        <v>2.5351364901799904</v>
      </c>
      <c r="AC4211">
        <v>-44.811925305268403</v>
      </c>
      <c r="AD4211">
        <v>9.1104203670811117</v>
      </c>
      <c r="AE4211">
        <v>9.1032915174248394</v>
      </c>
      <c r="AF4211">
        <v>105</v>
      </c>
      <c r="AG4211">
        <v>0</v>
      </c>
      <c r="AH4211">
        <v>0</v>
      </c>
      <c r="AI4211">
        <v>32</v>
      </c>
      <c r="AJ4211">
        <v>193</v>
      </c>
      <c r="AK4211">
        <v>18</v>
      </c>
      <c r="AL4211">
        <v>179</v>
      </c>
      <c r="AM4211">
        <v>1</v>
      </c>
      <c r="AN4211">
        <v>106</v>
      </c>
      <c r="AO4211">
        <v>46</v>
      </c>
      <c r="AP4211">
        <v>31</v>
      </c>
    </row>
    <row r="4212" spans="1:42">
      <c r="A4212">
        <v>16</v>
      </c>
      <c r="B4212">
        <v>199</v>
      </c>
      <c r="C4212">
        <v>2023</v>
      </c>
      <c r="D4212">
        <v>7</v>
      </c>
      <c r="E4212">
        <v>99</v>
      </c>
      <c r="F4212">
        <v>99</v>
      </c>
      <c r="G4212">
        <v>99</v>
      </c>
      <c r="H4212">
        <v>99</v>
      </c>
      <c r="I4212">
        <v>99</v>
      </c>
      <c r="J4212">
        <v>643</v>
      </c>
      <c r="K4212">
        <v>999</v>
      </c>
      <c r="M4212">
        <v>99</v>
      </c>
      <c r="N4212">
        <v>99</v>
      </c>
      <c r="O4212">
        <v>99</v>
      </c>
      <c r="P4212">
        <v>99</v>
      </c>
      <c r="Q4212">
        <v>51</v>
      </c>
      <c r="R4212">
        <v>5513</v>
      </c>
      <c r="S4212">
        <v>5500</v>
      </c>
      <c r="T4212">
        <v>4.3163431888264094</v>
      </c>
      <c r="U4212">
        <v>60.475454545454546</v>
      </c>
      <c r="V4212">
        <v>86.684782822811101</v>
      </c>
      <c r="W4212">
        <v>79.927600000000098</v>
      </c>
      <c r="X4212">
        <v>2.8840921458371125</v>
      </c>
      <c r="Y4212">
        <v>5.768184291674225</v>
      </c>
      <c r="Z4212">
        <v>92.472338109922006</v>
      </c>
      <c r="AA4212">
        <v>9.9110424212764769</v>
      </c>
      <c r="AB4212">
        <v>2.4675230997770634</v>
      </c>
      <c r="AC4212">
        <v>-43.592448521190249</v>
      </c>
      <c r="AD4212">
        <v>8.1601539372409704</v>
      </c>
      <c r="AE4212">
        <v>8.0291665770177527</v>
      </c>
      <c r="AF4212">
        <v>51</v>
      </c>
      <c r="AG4212">
        <v>0</v>
      </c>
      <c r="AH4212">
        <v>0</v>
      </c>
      <c r="AI4212">
        <v>25</v>
      </c>
      <c r="AJ4212">
        <v>153</v>
      </c>
      <c r="AK4212">
        <v>60</v>
      </c>
      <c r="AL4212">
        <v>256</v>
      </c>
      <c r="AM4212">
        <v>0</v>
      </c>
      <c r="AN4212">
        <v>110</v>
      </c>
      <c r="AO4212">
        <v>30</v>
      </c>
      <c r="AP4212">
        <v>30</v>
      </c>
    </row>
    <row r="4213" spans="1:42">
      <c r="A4213">
        <v>16</v>
      </c>
      <c r="B4213">
        <v>200</v>
      </c>
      <c r="C4213">
        <v>2023</v>
      </c>
      <c r="D4213">
        <v>8</v>
      </c>
      <c r="E4213">
        <v>99</v>
      </c>
      <c r="F4213">
        <v>99</v>
      </c>
      <c r="G4213">
        <v>99</v>
      </c>
      <c r="H4213">
        <v>99</v>
      </c>
      <c r="I4213">
        <v>99</v>
      </c>
      <c r="J4213">
        <v>643</v>
      </c>
      <c r="K4213">
        <v>999</v>
      </c>
      <c r="M4213">
        <v>99</v>
      </c>
      <c r="N4213">
        <v>99</v>
      </c>
      <c r="O4213">
        <v>99</v>
      </c>
      <c r="P4213">
        <v>99</v>
      </c>
      <c r="Q4213">
        <v>55</v>
      </c>
      <c r="R4213">
        <v>6275</v>
      </c>
      <c r="S4213">
        <v>6271</v>
      </c>
      <c r="T4213">
        <v>4.3201593625498012</v>
      </c>
      <c r="U4213">
        <v>60.485409025673754</v>
      </c>
      <c r="V4213">
        <v>87.986195203185503</v>
      </c>
      <c r="W4213">
        <v>81.195439323871824</v>
      </c>
      <c r="X4213">
        <v>2.1832669322709162</v>
      </c>
      <c r="Y4213">
        <v>4.3665338645418323</v>
      </c>
      <c r="Z4213">
        <v>93.450199203187239</v>
      </c>
      <c r="AA4213">
        <v>9.3786372910221694</v>
      </c>
      <c r="AB4213">
        <v>2.3547051640913845</v>
      </c>
      <c r="AC4213">
        <v>-41.866871218454094</v>
      </c>
      <c r="AD4213">
        <v>9.2880402605091774</v>
      </c>
      <c r="AE4213">
        <v>9.2999249286957735</v>
      </c>
      <c r="AF4213">
        <v>83</v>
      </c>
      <c r="AG4213">
        <v>0</v>
      </c>
      <c r="AH4213">
        <v>0</v>
      </c>
      <c r="AI4213">
        <v>51</v>
      </c>
      <c r="AJ4213">
        <v>331</v>
      </c>
      <c r="AK4213">
        <v>146</v>
      </c>
      <c r="AL4213">
        <v>517</v>
      </c>
      <c r="AM4213">
        <v>0</v>
      </c>
      <c r="AN4213">
        <v>151</v>
      </c>
      <c r="AO4213">
        <v>36</v>
      </c>
      <c r="AP4213">
        <v>31</v>
      </c>
    </row>
    <row r="4214" spans="1:42">
      <c r="A4214">
        <v>16</v>
      </c>
      <c r="B4214">
        <v>201</v>
      </c>
      <c r="C4214">
        <v>2023</v>
      </c>
      <c r="D4214">
        <v>9</v>
      </c>
      <c r="E4214">
        <v>99</v>
      </c>
      <c r="F4214">
        <v>99</v>
      </c>
      <c r="G4214">
        <v>99</v>
      </c>
      <c r="H4214">
        <v>99</v>
      </c>
      <c r="I4214">
        <v>99</v>
      </c>
      <c r="J4214">
        <v>643</v>
      </c>
      <c r="K4214">
        <v>999</v>
      </c>
      <c r="M4214">
        <v>99</v>
      </c>
      <c r="N4214">
        <v>99</v>
      </c>
      <c r="O4214">
        <v>99</v>
      </c>
      <c r="P4214">
        <v>99</v>
      </c>
      <c r="Q4214">
        <v>54</v>
      </c>
      <c r="R4214">
        <v>5417</v>
      </c>
      <c r="S4214">
        <v>5413</v>
      </c>
      <c r="T4214">
        <v>4.3625623038582271</v>
      </c>
      <c r="U4214">
        <v>60.468317014594483</v>
      </c>
      <c r="V4214">
        <v>88.743642917345724</v>
      </c>
      <c r="W4214">
        <v>81.885423979308982</v>
      </c>
      <c r="X4214">
        <v>4.8181650359977848</v>
      </c>
      <c r="Y4214">
        <v>9.6363300719955696</v>
      </c>
      <c r="Z4214">
        <v>89.366808196418717</v>
      </c>
      <c r="AA4214">
        <v>11.05181805959217</v>
      </c>
      <c r="AB4214">
        <v>2.5309397624768244</v>
      </c>
      <c r="AC4214">
        <v>-46.410151947398681</v>
      </c>
      <c r="AD4214">
        <v>8.0180580224985203</v>
      </c>
      <c r="AE4214">
        <v>8.0957229082398818</v>
      </c>
      <c r="AF4214">
        <v>71</v>
      </c>
      <c r="AG4214">
        <v>0</v>
      </c>
      <c r="AH4214">
        <v>0</v>
      </c>
      <c r="AI4214">
        <v>18</v>
      </c>
      <c r="AJ4214">
        <v>183</v>
      </c>
      <c r="AK4214">
        <v>72</v>
      </c>
      <c r="AL4214">
        <v>400</v>
      </c>
      <c r="AM4214">
        <v>0</v>
      </c>
      <c r="AN4214">
        <v>125</v>
      </c>
      <c r="AO4214">
        <v>29</v>
      </c>
      <c r="AP4214">
        <v>28</v>
      </c>
    </row>
    <row r="4215" spans="1:42">
      <c r="A4215">
        <v>16</v>
      </c>
      <c r="B4215">
        <v>202</v>
      </c>
      <c r="C4215">
        <v>2023</v>
      </c>
      <c r="D4215">
        <v>10</v>
      </c>
      <c r="E4215">
        <v>99</v>
      </c>
      <c r="F4215">
        <v>99</v>
      </c>
      <c r="G4215">
        <v>99</v>
      </c>
      <c r="H4215">
        <v>99</v>
      </c>
      <c r="I4215">
        <v>99</v>
      </c>
      <c r="J4215">
        <v>643</v>
      </c>
      <c r="K4215">
        <v>999</v>
      </c>
      <c r="M4215">
        <v>99</v>
      </c>
      <c r="N4215">
        <v>99</v>
      </c>
      <c r="O4215">
        <v>99</v>
      </c>
      <c r="P4215">
        <v>99</v>
      </c>
      <c r="Q4215">
        <v>55</v>
      </c>
      <c r="R4215">
        <v>5722</v>
      </c>
      <c r="S4215">
        <v>5674</v>
      </c>
      <c r="T4215">
        <v>4.5961202376791324</v>
      </c>
      <c r="U4215">
        <v>60.318470215015857</v>
      </c>
      <c r="V4215">
        <v>88.121560359145136</v>
      </c>
      <c r="W4215">
        <v>81.106450475854814</v>
      </c>
      <c r="X4215">
        <v>3.1807060468367698</v>
      </c>
      <c r="Y4215">
        <v>6.3614120936735397</v>
      </c>
      <c r="Z4215">
        <v>92.642432715833621</v>
      </c>
      <c r="AA4215">
        <v>10.39437807220909</v>
      </c>
      <c r="AB4215">
        <v>2.4653225660156401</v>
      </c>
      <c r="AC4215">
        <v>-40.361304242601392</v>
      </c>
      <c r="AD4215">
        <v>8.469508584961515</v>
      </c>
      <c r="AE4215">
        <v>8.4053486596515619</v>
      </c>
      <c r="AF4215">
        <v>82</v>
      </c>
      <c r="AG4215">
        <v>0</v>
      </c>
      <c r="AH4215">
        <v>0</v>
      </c>
      <c r="AI4215">
        <v>31</v>
      </c>
      <c r="AJ4215">
        <v>157</v>
      </c>
      <c r="AK4215">
        <v>62</v>
      </c>
      <c r="AL4215">
        <v>504</v>
      </c>
      <c r="AM4215">
        <v>0</v>
      </c>
      <c r="AN4215">
        <v>141</v>
      </c>
      <c r="AO4215">
        <v>43</v>
      </c>
      <c r="AP4215">
        <v>27</v>
      </c>
    </row>
    <row r="4216" spans="1:42">
      <c r="A4216">
        <v>16</v>
      </c>
      <c r="B4216">
        <v>203</v>
      </c>
      <c r="C4216">
        <v>2023</v>
      </c>
      <c r="D4216">
        <v>11</v>
      </c>
      <c r="E4216">
        <v>99</v>
      </c>
      <c r="F4216">
        <v>99</v>
      </c>
      <c r="G4216">
        <v>99</v>
      </c>
      <c r="H4216">
        <v>99</v>
      </c>
      <c r="I4216">
        <v>99</v>
      </c>
      <c r="J4216">
        <v>643</v>
      </c>
      <c r="K4216">
        <v>999</v>
      </c>
      <c r="M4216">
        <v>99</v>
      </c>
      <c r="N4216">
        <v>99</v>
      </c>
      <c r="O4216">
        <v>99</v>
      </c>
      <c r="P4216">
        <v>99</v>
      </c>
      <c r="Q4216">
        <v>47</v>
      </c>
      <c r="R4216">
        <v>5503</v>
      </c>
      <c r="S4216">
        <v>5488</v>
      </c>
      <c r="T4216">
        <v>4.012902053425405</v>
      </c>
      <c r="U4216">
        <v>60.629737609329446</v>
      </c>
      <c r="V4216">
        <v>88.272650028901722</v>
      </c>
      <c r="W4216">
        <v>81.373560495627004</v>
      </c>
      <c r="X4216">
        <v>4.5248046520079956</v>
      </c>
      <c r="Y4216">
        <v>9.0496093040159913</v>
      </c>
      <c r="Z4216">
        <v>91.041250227148822</v>
      </c>
      <c r="AA4216">
        <v>10.415517179190863</v>
      </c>
      <c r="AB4216">
        <v>2.36723361223246</v>
      </c>
      <c r="AC4216">
        <v>-42.960091371758409</v>
      </c>
      <c r="AD4216">
        <v>8.1453522794552988</v>
      </c>
      <c r="AE4216">
        <v>8.1565861526228858</v>
      </c>
      <c r="AF4216">
        <v>74</v>
      </c>
      <c r="AG4216">
        <v>0</v>
      </c>
      <c r="AH4216">
        <v>0</v>
      </c>
      <c r="AI4216">
        <v>37</v>
      </c>
      <c r="AJ4216">
        <v>103</v>
      </c>
      <c r="AK4216">
        <v>48</v>
      </c>
      <c r="AL4216">
        <v>329</v>
      </c>
      <c r="AM4216">
        <v>0</v>
      </c>
      <c r="AN4216">
        <v>133</v>
      </c>
      <c r="AO4216">
        <v>35</v>
      </c>
      <c r="AP4216">
        <v>26</v>
      </c>
    </row>
    <row r="4217" spans="1:42">
      <c r="A4217">
        <v>16</v>
      </c>
      <c r="B4217">
        <v>204</v>
      </c>
      <c r="C4217">
        <v>2023</v>
      </c>
      <c r="D4217">
        <v>12</v>
      </c>
      <c r="E4217">
        <v>99</v>
      </c>
      <c r="F4217">
        <v>99</v>
      </c>
      <c r="G4217">
        <v>99</v>
      </c>
      <c r="H4217">
        <v>99</v>
      </c>
      <c r="I4217">
        <v>99</v>
      </c>
      <c r="J4217">
        <v>643</v>
      </c>
      <c r="K4217">
        <v>999</v>
      </c>
      <c r="M4217">
        <v>99</v>
      </c>
      <c r="N4217">
        <v>99</v>
      </c>
      <c r="O4217">
        <v>99</v>
      </c>
      <c r="P4217">
        <v>99</v>
      </c>
      <c r="Q4217">
        <v>49</v>
      </c>
      <c r="R4217">
        <v>5598</v>
      </c>
      <c r="S4217">
        <v>5589</v>
      </c>
      <c r="T4217">
        <v>2.7195426938192222</v>
      </c>
      <c r="U4217">
        <v>61.183932724995522</v>
      </c>
      <c r="V4217">
        <v>85.847238626717498</v>
      </c>
      <c r="W4217">
        <v>79.182501341921594</v>
      </c>
      <c r="X4217">
        <v>4.876741693461951</v>
      </c>
      <c r="Y4217">
        <v>9.7534833869239019</v>
      </c>
      <c r="Z4217">
        <v>97.963558413719184</v>
      </c>
      <c r="AA4217">
        <v>9.6352060711489678</v>
      </c>
      <c r="AB4217">
        <v>2.269107537663547</v>
      </c>
      <c r="AC4217">
        <v>-37.395026223602024</v>
      </c>
      <c r="AD4217">
        <v>8.2859680284191857</v>
      </c>
      <c r="AE4217">
        <v>8.0830326395974232</v>
      </c>
      <c r="AF4217">
        <v>96</v>
      </c>
      <c r="AG4217">
        <v>0</v>
      </c>
      <c r="AH4217">
        <v>0</v>
      </c>
      <c r="AI4217">
        <v>46</v>
      </c>
      <c r="AJ4217">
        <v>323</v>
      </c>
      <c r="AK4217">
        <v>102</v>
      </c>
      <c r="AL4217">
        <v>488</v>
      </c>
      <c r="AM4217">
        <v>0</v>
      </c>
      <c r="AN4217">
        <v>126</v>
      </c>
      <c r="AO4217">
        <v>55</v>
      </c>
      <c r="AP4217">
        <v>27</v>
      </c>
    </row>
    <row r="4218" spans="1:42">
      <c r="A4218">
        <v>16</v>
      </c>
      <c r="B4218">
        <v>205</v>
      </c>
      <c r="C4218">
        <v>2022</v>
      </c>
      <c r="D4218">
        <v>1</v>
      </c>
      <c r="E4218">
        <v>99</v>
      </c>
      <c r="F4218">
        <v>99</v>
      </c>
      <c r="G4218">
        <v>99</v>
      </c>
      <c r="H4218">
        <v>99</v>
      </c>
      <c r="I4218">
        <v>99</v>
      </c>
      <c r="J4218">
        <v>103</v>
      </c>
      <c r="K4218">
        <v>999</v>
      </c>
      <c r="M4218">
        <v>99</v>
      </c>
      <c r="N4218">
        <v>99</v>
      </c>
      <c r="O4218">
        <v>99</v>
      </c>
      <c r="P4218">
        <v>99</v>
      </c>
      <c r="Q4218">
        <v>140</v>
      </c>
      <c r="R4218">
        <v>16958</v>
      </c>
      <c r="S4218">
        <v>16927</v>
      </c>
      <c r="T4218">
        <v>15.875810826748438</v>
      </c>
      <c r="U4218">
        <v>60.227683582442253</v>
      </c>
      <c r="V4218">
        <v>93.218319876038322</v>
      </c>
      <c r="W4218">
        <v>85.987772789035148</v>
      </c>
      <c r="X4218">
        <v>2.7302747965561966</v>
      </c>
      <c r="Y4218">
        <v>5.4605495931123933</v>
      </c>
      <c r="Z4218">
        <v>91.419978771081517</v>
      </c>
      <c r="AA4218">
        <v>9.0411090002572969</v>
      </c>
      <c r="AB4218">
        <v>2.3907635656271169</v>
      </c>
      <c r="AC4218">
        <v>-35.374715302708246</v>
      </c>
      <c r="AD4218">
        <v>10.274898056870024</v>
      </c>
      <c r="AE4218">
        <v>10.212257686246527</v>
      </c>
      <c r="AF4218">
        <v>174</v>
      </c>
      <c r="AG4218">
        <v>0</v>
      </c>
      <c r="AH4218">
        <v>0</v>
      </c>
      <c r="AI4218">
        <v>45</v>
      </c>
      <c r="AJ4218">
        <v>448</v>
      </c>
      <c r="AK4218">
        <v>86</v>
      </c>
      <c r="AL4218">
        <v>442</v>
      </c>
      <c r="AM4218">
        <v>0</v>
      </c>
      <c r="AN4218">
        <v>147</v>
      </c>
      <c r="AO4218">
        <v>141</v>
      </c>
      <c r="AP4218">
        <v>83</v>
      </c>
    </row>
    <row r="4219" spans="1:42">
      <c r="A4219">
        <v>16</v>
      </c>
      <c r="B4219">
        <v>206</v>
      </c>
      <c r="C4219">
        <v>2022</v>
      </c>
      <c r="D4219">
        <v>2</v>
      </c>
      <c r="E4219">
        <v>99</v>
      </c>
      <c r="F4219">
        <v>99</v>
      </c>
      <c r="G4219">
        <v>99</v>
      </c>
      <c r="H4219">
        <v>99</v>
      </c>
      <c r="I4219">
        <v>99</v>
      </c>
      <c r="J4219">
        <v>103</v>
      </c>
      <c r="K4219">
        <v>999</v>
      </c>
      <c r="M4219">
        <v>99</v>
      </c>
      <c r="N4219">
        <v>99</v>
      </c>
      <c r="O4219">
        <v>99</v>
      </c>
      <c r="P4219">
        <v>99</v>
      </c>
      <c r="Q4219">
        <v>146</v>
      </c>
      <c r="R4219">
        <v>13298</v>
      </c>
      <c r="S4219">
        <v>13266</v>
      </c>
      <c r="T4219">
        <v>15.876673183937436</v>
      </c>
      <c r="U4219">
        <v>60.29511533242875</v>
      </c>
      <c r="V4219">
        <v>93.1901606906859</v>
      </c>
      <c r="W4219">
        <v>85.941466907885101</v>
      </c>
      <c r="X4219">
        <v>4.2863588509550308</v>
      </c>
      <c r="Y4219">
        <v>8.5727177019100615</v>
      </c>
      <c r="Z4219">
        <v>90.86328771243798</v>
      </c>
      <c r="AA4219">
        <v>9.1940333197587876</v>
      </c>
      <c r="AB4219">
        <v>2.4745595888090506</v>
      </c>
      <c r="AC4219">
        <v>-34.856278472211798</v>
      </c>
      <c r="AD4219">
        <v>8.0572941597038366</v>
      </c>
      <c r="AE4219">
        <v>7.9992233965188788</v>
      </c>
      <c r="AF4219">
        <v>150</v>
      </c>
      <c r="AG4219">
        <v>0</v>
      </c>
      <c r="AH4219">
        <v>0</v>
      </c>
      <c r="AI4219">
        <v>37</v>
      </c>
      <c r="AJ4219">
        <v>464</v>
      </c>
      <c r="AK4219">
        <v>111</v>
      </c>
      <c r="AL4219">
        <v>261</v>
      </c>
      <c r="AM4219">
        <v>0</v>
      </c>
      <c r="AN4219">
        <v>115</v>
      </c>
      <c r="AO4219">
        <v>149</v>
      </c>
      <c r="AP4219">
        <v>85</v>
      </c>
    </row>
    <row r="4220" spans="1:42">
      <c r="A4220">
        <v>16</v>
      </c>
      <c r="B4220">
        <v>207</v>
      </c>
      <c r="C4220">
        <v>2022</v>
      </c>
      <c r="D4220">
        <v>3</v>
      </c>
      <c r="E4220">
        <v>99</v>
      </c>
      <c r="F4220">
        <v>99</v>
      </c>
      <c r="G4220">
        <v>99</v>
      </c>
      <c r="H4220">
        <v>99</v>
      </c>
      <c r="I4220">
        <v>99</v>
      </c>
      <c r="J4220">
        <v>103</v>
      </c>
      <c r="K4220">
        <v>999</v>
      </c>
      <c r="M4220">
        <v>99</v>
      </c>
      <c r="N4220">
        <v>99</v>
      </c>
      <c r="O4220">
        <v>99</v>
      </c>
      <c r="P4220">
        <v>99</v>
      </c>
      <c r="Q4220">
        <v>143</v>
      </c>
      <c r="R4220">
        <v>18101</v>
      </c>
      <c r="S4220">
        <v>18084</v>
      </c>
      <c r="T4220">
        <v>15.711341914811339</v>
      </c>
      <c r="U4220">
        <v>59.907763769077647</v>
      </c>
      <c r="V4220">
        <v>94.181912121667366</v>
      </c>
      <c r="W4220">
        <v>86.897279362972796</v>
      </c>
      <c r="X4220">
        <v>1.4474338434340639</v>
      </c>
      <c r="Y4220">
        <v>2.8948676868681278</v>
      </c>
      <c r="Z4220">
        <v>89.133197060935856</v>
      </c>
      <c r="AA4220">
        <v>9.048147301761448</v>
      </c>
      <c r="AB4220">
        <v>2.5053376989055702</v>
      </c>
      <c r="AC4220">
        <v>-36.43806186701007</v>
      </c>
      <c r="AD4220">
        <v>10.967444847706359</v>
      </c>
      <c r="AE4220">
        <v>11.025689254445696</v>
      </c>
      <c r="AF4220">
        <v>186</v>
      </c>
      <c r="AG4220">
        <v>0</v>
      </c>
      <c r="AH4220">
        <v>0</v>
      </c>
      <c r="AI4220">
        <v>46</v>
      </c>
      <c r="AJ4220">
        <v>427</v>
      </c>
      <c r="AK4220">
        <v>94</v>
      </c>
      <c r="AL4220">
        <v>289</v>
      </c>
      <c r="AM4220">
        <v>0</v>
      </c>
      <c r="AN4220">
        <v>134</v>
      </c>
      <c r="AO4220">
        <v>134</v>
      </c>
      <c r="AP4220">
        <v>85</v>
      </c>
    </row>
    <row r="4221" spans="1:42">
      <c r="A4221">
        <v>16</v>
      </c>
      <c r="B4221">
        <v>208</v>
      </c>
      <c r="C4221">
        <v>2022</v>
      </c>
      <c r="D4221">
        <v>4</v>
      </c>
      <c r="E4221">
        <v>99</v>
      </c>
      <c r="F4221">
        <v>99</v>
      </c>
      <c r="G4221">
        <v>99</v>
      </c>
      <c r="H4221">
        <v>99</v>
      </c>
      <c r="I4221">
        <v>99</v>
      </c>
      <c r="J4221">
        <v>103</v>
      </c>
      <c r="K4221">
        <v>999</v>
      </c>
      <c r="M4221">
        <v>99</v>
      </c>
      <c r="N4221">
        <v>99</v>
      </c>
      <c r="O4221">
        <v>99</v>
      </c>
      <c r="P4221">
        <v>99</v>
      </c>
      <c r="Q4221">
        <v>124</v>
      </c>
      <c r="R4221">
        <v>13865</v>
      </c>
      <c r="S4221">
        <v>13846</v>
      </c>
      <c r="T4221">
        <v>15.535881716552471</v>
      </c>
      <c r="U4221">
        <v>59.674346381626478</v>
      </c>
      <c r="V4221">
        <v>94.854637664987933</v>
      </c>
      <c r="W4221">
        <v>87.505734508161254</v>
      </c>
      <c r="X4221">
        <v>1.9617742517129455</v>
      </c>
      <c r="Y4221">
        <v>3.923548503425891</v>
      </c>
      <c r="Z4221">
        <v>84.168770284890016</v>
      </c>
      <c r="AA4221">
        <v>9.2792107208484502</v>
      </c>
      <c r="AB4221">
        <v>2.5932365144769904</v>
      </c>
      <c r="AC4221">
        <v>-35.118383069797503</v>
      </c>
      <c r="AD4221">
        <v>8.4008409929533503</v>
      </c>
      <c r="AE4221">
        <v>8.5009196686825916</v>
      </c>
      <c r="AF4221">
        <v>157</v>
      </c>
      <c r="AG4221">
        <v>0</v>
      </c>
      <c r="AH4221">
        <v>0</v>
      </c>
      <c r="AI4221">
        <v>41</v>
      </c>
      <c r="AJ4221">
        <v>414</v>
      </c>
      <c r="AK4221">
        <v>79</v>
      </c>
      <c r="AL4221">
        <v>281</v>
      </c>
      <c r="AM4221">
        <v>0</v>
      </c>
      <c r="AN4221">
        <v>125</v>
      </c>
      <c r="AO4221">
        <v>128</v>
      </c>
      <c r="AP4221">
        <v>72</v>
      </c>
    </row>
    <row r="4222" spans="1:42">
      <c r="A4222">
        <v>16</v>
      </c>
      <c r="B4222">
        <v>209</v>
      </c>
      <c r="C4222">
        <v>2022</v>
      </c>
      <c r="D4222">
        <v>5</v>
      </c>
      <c r="E4222">
        <v>99</v>
      </c>
      <c r="F4222">
        <v>99</v>
      </c>
      <c r="G4222">
        <v>99</v>
      </c>
      <c r="H4222">
        <v>99</v>
      </c>
      <c r="I4222">
        <v>99</v>
      </c>
      <c r="J4222">
        <v>103</v>
      </c>
      <c r="K4222">
        <v>999</v>
      </c>
      <c r="M4222">
        <v>99</v>
      </c>
      <c r="N4222">
        <v>99</v>
      </c>
      <c r="O4222">
        <v>99</v>
      </c>
      <c r="P4222">
        <v>99</v>
      </c>
      <c r="Q4222">
        <v>222</v>
      </c>
      <c r="R4222">
        <v>25998</v>
      </c>
      <c r="S4222">
        <v>25948</v>
      </c>
      <c r="T4222">
        <v>15.800215401184705</v>
      </c>
      <c r="U4222">
        <v>60.140396176969347</v>
      </c>
      <c r="V4222">
        <v>93.644021938367686</v>
      </c>
      <c r="W4222">
        <v>86.380696007399621</v>
      </c>
      <c r="X4222">
        <v>3.5502730979306101</v>
      </c>
      <c r="Y4222">
        <v>7.1005461958612202</v>
      </c>
      <c r="Z4222">
        <v>89.003000230786981</v>
      </c>
      <c r="AA4222">
        <v>9.4180052588055609</v>
      </c>
      <c r="AB4222">
        <v>2.5055013981899261</v>
      </c>
      <c r="AC4222">
        <v>-35.759856264676635</v>
      </c>
      <c r="AD4222">
        <v>15.752258502329701</v>
      </c>
      <c r="AE4222">
        <v>15.72626750214766</v>
      </c>
      <c r="AF4222">
        <v>253</v>
      </c>
      <c r="AG4222">
        <v>0</v>
      </c>
      <c r="AH4222">
        <v>0</v>
      </c>
      <c r="AI4222">
        <v>46</v>
      </c>
      <c r="AJ4222">
        <v>711</v>
      </c>
      <c r="AK4222">
        <v>125</v>
      </c>
      <c r="AL4222">
        <v>855</v>
      </c>
      <c r="AM4222">
        <v>0</v>
      </c>
      <c r="AN4222">
        <v>146</v>
      </c>
      <c r="AO4222">
        <v>145</v>
      </c>
      <c r="AP4222">
        <v>142</v>
      </c>
    </row>
    <row r="4223" spans="1:42">
      <c r="A4223">
        <v>16</v>
      </c>
      <c r="B4223">
        <v>210</v>
      </c>
      <c r="C4223">
        <v>2022</v>
      </c>
      <c r="D4223">
        <v>6</v>
      </c>
      <c r="E4223">
        <v>99</v>
      </c>
      <c r="F4223">
        <v>99</v>
      </c>
      <c r="G4223">
        <v>99</v>
      </c>
      <c r="H4223">
        <v>99</v>
      </c>
      <c r="I4223">
        <v>99</v>
      </c>
      <c r="J4223">
        <v>103</v>
      </c>
      <c r="K4223">
        <v>999</v>
      </c>
      <c r="M4223">
        <v>99</v>
      </c>
      <c r="N4223">
        <v>99</v>
      </c>
      <c r="O4223">
        <v>99</v>
      </c>
      <c r="P4223">
        <v>99</v>
      </c>
      <c r="Q4223">
        <v>264</v>
      </c>
      <c r="R4223">
        <v>25850</v>
      </c>
      <c r="S4223">
        <v>25769</v>
      </c>
      <c r="T4223">
        <v>15.75555125725338</v>
      </c>
      <c r="U4223">
        <v>60.072994683534482</v>
      </c>
      <c r="V4223">
        <v>93.970826814635842</v>
      </c>
      <c r="W4223">
        <v>86.63329970119139</v>
      </c>
      <c r="X4223">
        <v>1.9458413926499027</v>
      </c>
      <c r="Y4223">
        <v>3.8916827852998055</v>
      </c>
      <c r="Z4223">
        <v>88.731141199226272</v>
      </c>
      <c r="AA4223">
        <v>9.7336881653974761</v>
      </c>
      <c r="AB4223">
        <v>2.5200634398332289</v>
      </c>
      <c r="AC4223">
        <v>-32.429713150179829</v>
      </c>
      <c r="AD4223">
        <v>15.66258490211642</v>
      </c>
      <c r="AE4223">
        <v>15.663452416951696</v>
      </c>
      <c r="AF4223">
        <v>226</v>
      </c>
      <c r="AG4223">
        <v>0</v>
      </c>
      <c r="AH4223">
        <v>0</v>
      </c>
      <c r="AI4223">
        <v>44</v>
      </c>
      <c r="AJ4223">
        <v>610</v>
      </c>
      <c r="AK4223">
        <v>143</v>
      </c>
      <c r="AL4223">
        <v>971</v>
      </c>
      <c r="AM4223">
        <v>0</v>
      </c>
      <c r="AN4223">
        <v>116</v>
      </c>
      <c r="AO4223">
        <v>98</v>
      </c>
      <c r="AP4223">
        <v>170</v>
      </c>
    </row>
    <row r="4224" spans="1:42">
      <c r="A4224">
        <v>16</v>
      </c>
      <c r="B4224">
        <v>211</v>
      </c>
      <c r="C4224">
        <v>2022</v>
      </c>
      <c r="D4224">
        <v>7</v>
      </c>
      <c r="E4224">
        <v>99</v>
      </c>
      <c r="F4224">
        <v>99</v>
      </c>
      <c r="G4224">
        <v>99</v>
      </c>
      <c r="H4224">
        <v>99</v>
      </c>
      <c r="I4224">
        <v>99</v>
      </c>
      <c r="J4224">
        <v>103</v>
      </c>
      <c r="K4224">
        <v>999</v>
      </c>
      <c r="M4224">
        <v>99</v>
      </c>
      <c r="N4224">
        <v>99</v>
      </c>
      <c r="O4224">
        <v>99</v>
      </c>
      <c r="P4224">
        <v>99</v>
      </c>
      <c r="Q4224">
        <v>239</v>
      </c>
      <c r="R4224">
        <v>26124</v>
      </c>
      <c r="S4224">
        <v>26067</v>
      </c>
      <c r="T4224">
        <v>15.740468534680751</v>
      </c>
      <c r="U4224">
        <v>60.025971534890864</v>
      </c>
      <c r="V4224">
        <v>93.719256083196413</v>
      </c>
      <c r="W4224">
        <v>86.433525146736926</v>
      </c>
      <c r="X4224">
        <v>2.3273618128923594</v>
      </c>
      <c r="Y4224">
        <v>4.6547236257847189</v>
      </c>
      <c r="Z4224">
        <v>87.379421221864945</v>
      </c>
      <c r="AA4224">
        <v>9.3118440562243912</v>
      </c>
      <c r="AB4224">
        <v>2.5863194151522606</v>
      </c>
      <c r="AC4224">
        <v>-36.395113559354378</v>
      </c>
      <c r="AD4224">
        <v>15.828602243051812</v>
      </c>
      <c r="AE4224">
        <v>15.808051721506651</v>
      </c>
      <c r="AF4224">
        <v>203</v>
      </c>
      <c r="AG4224">
        <v>0</v>
      </c>
      <c r="AH4224">
        <v>0</v>
      </c>
      <c r="AI4224">
        <v>41</v>
      </c>
      <c r="AJ4224">
        <v>702</v>
      </c>
      <c r="AK4224">
        <v>109</v>
      </c>
      <c r="AL4224">
        <v>1240</v>
      </c>
      <c r="AM4224">
        <v>1</v>
      </c>
      <c r="AN4224">
        <v>206</v>
      </c>
      <c r="AO4224">
        <v>120</v>
      </c>
      <c r="AP4224">
        <v>147</v>
      </c>
    </row>
    <row r="4225" spans="1:42">
      <c r="A4225">
        <v>16</v>
      </c>
      <c r="B4225">
        <v>212</v>
      </c>
      <c r="C4225">
        <v>2022</v>
      </c>
      <c r="D4225">
        <v>8</v>
      </c>
      <c r="E4225">
        <v>99</v>
      </c>
      <c r="F4225">
        <v>99</v>
      </c>
      <c r="G4225">
        <v>99</v>
      </c>
      <c r="H4225">
        <v>99</v>
      </c>
      <c r="I4225">
        <v>99</v>
      </c>
      <c r="J4225">
        <v>103</v>
      </c>
      <c r="K4225">
        <v>999</v>
      </c>
      <c r="M4225">
        <v>99</v>
      </c>
      <c r="N4225">
        <v>99</v>
      </c>
      <c r="O4225">
        <v>99</v>
      </c>
      <c r="P4225">
        <v>99</v>
      </c>
      <c r="Q4225">
        <v>235</v>
      </c>
      <c r="R4225">
        <v>24849</v>
      </c>
      <c r="S4225">
        <v>24801</v>
      </c>
      <c r="T4225">
        <v>15.62815405046481</v>
      </c>
      <c r="U4225">
        <v>59.857989597193679</v>
      </c>
      <c r="V4225">
        <v>93.85270567367327</v>
      </c>
      <c r="W4225">
        <v>86.570521349945295</v>
      </c>
      <c r="X4225">
        <v>3.4930983138154446</v>
      </c>
      <c r="Y4225">
        <v>6.9861966276308891</v>
      </c>
      <c r="Z4225">
        <v>85.331401666063002</v>
      </c>
      <c r="AA4225">
        <v>9.3361560317735144</v>
      </c>
      <c r="AB4225">
        <v>2.6128020170150941</v>
      </c>
      <c r="AC4225">
        <v>-32.866202454147306</v>
      </c>
      <c r="AD4225">
        <v>15.056076295268506</v>
      </c>
      <c r="AE4225">
        <v>15.064138353500281</v>
      </c>
      <c r="AF4225">
        <v>187</v>
      </c>
      <c r="AG4225">
        <v>0</v>
      </c>
      <c r="AH4225">
        <v>0</v>
      </c>
      <c r="AI4225">
        <v>44</v>
      </c>
      <c r="AJ4225">
        <v>581</v>
      </c>
      <c r="AK4225">
        <v>62</v>
      </c>
      <c r="AL4225">
        <v>1505</v>
      </c>
      <c r="AM4225">
        <v>1</v>
      </c>
      <c r="AN4225">
        <v>216</v>
      </c>
      <c r="AO4225">
        <v>113</v>
      </c>
      <c r="AP4225">
        <v>147</v>
      </c>
    </row>
    <row r="4226" spans="1:42">
      <c r="A4226">
        <v>16</v>
      </c>
      <c r="B4226">
        <v>213</v>
      </c>
      <c r="C4226">
        <v>2022</v>
      </c>
      <c r="D4226">
        <v>9</v>
      </c>
      <c r="E4226">
        <v>99</v>
      </c>
      <c r="F4226">
        <v>99</v>
      </c>
      <c r="G4226">
        <v>99</v>
      </c>
      <c r="H4226">
        <v>99</v>
      </c>
      <c r="I4226">
        <v>99</v>
      </c>
      <c r="J4226">
        <v>103</v>
      </c>
      <c r="K4226">
        <v>999</v>
      </c>
      <c r="M4226">
        <v>99</v>
      </c>
      <c r="N4226">
        <v>99</v>
      </c>
      <c r="O4226">
        <v>99</v>
      </c>
      <c r="P4226">
        <v>99</v>
      </c>
      <c r="R4226">
        <v>0</v>
      </c>
    </row>
    <row r="4227" spans="1:42">
      <c r="A4227">
        <v>16</v>
      </c>
      <c r="B4227">
        <v>214</v>
      </c>
      <c r="C4227">
        <v>2022</v>
      </c>
      <c r="D4227">
        <v>10</v>
      </c>
      <c r="E4227">
        <v>99</v>
      </c>
      <c r="F4227">
        <v>99</v>
      </c>
      <c r="G4227">
        <v>99</v>
      </c>
      <c r="H4227">
        <v>99</v>
      </c>
      <c r="I4227">
        <v>99</v>
      </c>
      <c r="J4227">
        <v>103</v>
      </c>
      <c r="K4227">
        <v>999</v>
      </c>
      <c r="M4227">
        <v>99</v>
      </c>
      <c r="N4227">
        <v>99</v>
      </c>
      <c r="O4227">
        <v>99</v>
      </c>
      <c r="P4227">
        <v>99</v>
      </c>
      <c r="R4227">
        <v>0</v>
      </c>
    </row>
    <row r="4228" spans="1:42">
      <c r="A4228">
        <v>16</v>
      </c>
      <c r="B4228">
        <v>215</v>
      </c>
      <c r="C4228">
        <v>2022</v>
      </c>
      <c r="D4228">
        <v>11</v>
      </c>
      <c r="E4228">
        <v>99</v>
      </c>
      <c r="F4228">
        <v>99</v>
      </c>
      <c r="G4228">
        <v>99</v>
      </c>
      <c r="H4228">
        <v>99</v>
      </c>
      <c r="I4228">
        <v>99</v>
      </c>
      <c r="J4228">
        <v>103</v>
      </c>
      <c r="K4228">
        <v>999</v>
      </c>
      <c r="M4228">
        <v>99</v>
      </c>
      <c r="N4228">
        <v>99</v>
      </c>
      <c r="O4228">
        <v>99</v>
      </c>
      <c r="P4228">
        <v>99</v>
      </c>
      <c r="R4228">
        <v>0</v>
      </c>
    </row>
    <row r="4229" spans="1:42">
      <c r="A4229">
        <v>16</v>
      </c>
      <c r="B4229">
        <v>216</v>
      </c>
      <c r="C4229">
        <v>2022</v>
      </c>
      <c r="D4229">
        <v>12</v>
      </c>
      <c r="E4229">
        <v>99</v>
      </c>
      <c r="F4229">
        <v>99</v>
      </c>
      <c r="G4229">
        <v>99</v>
      </c>
      <c r="H4229">
        <v>99</v>
      </c>
      <c r="I4229">
        <v>99</v>
      </c>
      <c r="J4229">
        <v>103</v>
      </c>
      <c r="K4229">
        <v>999</v>
      </c>
      <c r="M4229">
        <v>99</v>
      </c>
      <c r="N4229">
        <v>99</v>
      </c>
      <c r="O4229">
        <v>99</v>
      </c>
      <c r="P4229">
        <v>99</v>
      </c>
      <c r="R4229">
        <v>0</v>
      </c>
    </row>
    <row r="4230" spans="1:42">
      <c r="A4230">
        <v>16</v>
      </c>
      <c r="B4230">
        <v>217</v>
      </c>
      <c r="C4230">
        <v>2022</v>
      </c>
      <c r="D4230">
        <v>1</v>
      </c>
      <c r="E4230">
        <v>99</v>
      </c>
      <c r="F4230">
        <v>99</v>
      </c>
      <c r="G4230">
        <v>99</v>
      </c>
      <c r="H4230">
        <v>99</v>
      </c>
      <c r="I4230">
        <v>99</v>
      </c>
      <c r="J4230">
        <v>106</v>
      </c>
      <c r="K4230">
        <v>999</v>
      </c>
      <c r="M4230">
        <v>99</v>
      </c>
      <c r="N4230">
        <v>99</v>
      </c>
      <c r="O4230">
        <v>99</v>
      </c>
      <c r="P4230">
        <v>99</v>
      </c>
      <c r="Q4230">
        <v>76</v>
      </c>
      <c r="R4230">
        <v>10393</v>
      </c>
      <c r="S4230">
        <v>10390</v>
      </c>
      <c r="T4230">
        <v>16.117001828153565</v>
      </c>
      <c r="U4230">
        <v>60.765736284889293</v>
      </c>
      <c r="V4230">
        <v>94.367959440957478</v>
      </c>
      <c r="W4230">
        <v>87.092001924927743</v>
      </c>
      <c r="X4230">
        <v>0.91407678244972612</v>
      </c>
      <c r="Y4230">
        <v>1.828153564899452</v>
      </c>
      <c r="Z4230">
        <v>0</v>
      </c>
      <c r="AA4230">
        <v>8.148151212214346</v>
      </c>
      <c r="AB4230">
        <v>2.5022377303205374</v>
      </c>
      <c r="AC4230">
        <v>-30.340574736536329</v>
      </c>
      <c r="AD4230">
        <v>8.6796392183063329</v>
      </c>
      <c r="AE4230">
        <v>8.7008341604014117</v>
      </c>
      <c r="AF4230">
        <v>114</v>
      </c>
      <c r="AG4230">
        <v>0</v>
      </c>
      <c r="AH4230">
        <v>0</v>
      </c>
      <c r="AI4230">
        <v>30</v>
      </c>
      <c r="AJ4230">
        <v>458</v>
      </c>
      <c r="AK4230">
        <v>186</v>
      </c>
      <c r="AL4230">
        <v>349</v>
      </c>
      <c r="AM4230">
        <v>0</v>
      </c>
      <c r="AN4230">
        <v>134</v>
      </c>
      <c r="AO4230">
        <v>79</v>
      </c>
      <c r="AP4230">
        <v>42</v>
      </c>
    </row>
    <row r="4231" spans="1:42">
      <c r="A4231">
        <v>16</v>
      </c>
      <c r="B4231">
        <v>218</v>
      </c>
      <c r="C4231">
        <v>2022</v>
      </c>
      <c r="D4231">
        <v>2</v>
      </c>
      <c r="E4231">
        <v>99</v>
      </c>
      <c r="F4231">
        <v>99</v>
      </c>
      <c r="G4231">
        <v>99</v>
      </c>
      <c r="H4231">
        <v>99</v>
      </c>
      <c r="I4231">
        <v>99</v>
      </c>
      <c r="J4231">
        <v>106</v>
      </c>
      <c r="K4231">
        <v>999</v>
      </c>
      <c r="M4231">
        <v>99</v>
      </c>
      <c r="N4231">
        <v>99</v>
      </c>
      <c r="O4231">
        <v>99</v>
      </c>
      <c r="P4231">
        <v>99</v>
      </c>
      <c r="Q4231">
        <v>70</v>
      </c>
      <c r="R4231">
        <v>9184</v>
      </c>
      <c r="S4231">
        <v>9181</v>
      </c>
      <c r="T4231">
        <v>16.090592334494779</v>
      </c>
      <c r="U4231">
        <v>60.688487092909291</v>
      </c>
      <c r="V4231">
        <v>93.888468849004383</v>
      </c>
      <c r="W4231">
        <v>86.648916240060942</v>
      </c>
      <c r="X4231">
        <v>2.1885888501742166</v>
      </c>
      <c r="Y4231">
        <v>4.3771777003484331</v>
      </c>
      <c r="Z4231">
        <v>0</v>
      </c>
      <c r="AA4231">
        <v>7.9157373573490499</v>
      </c>
      <c r="AB4231">
        <v>2.4610476613664014</v>
      </c>
      <c r="AC4231">
        <v>-27.470948737843127</v>
      </c>
      <c r="AD4231">
        <v>7.6699515617170544</v>
      </c>
      <c r="AE4231">
        <v>7.64927355412315</v>
      </c>
      <c r="AF4231">
        <v>108</v>
      </c>
      <c r="AG4231">
        <v>1</v>
      </c>
      <c r="AH4231">
        <v>0</v>
      </c>
      <c r="AI4231">
        <v>19</v>
      </c>
      <c r="AJ4231">
        <v>285</v>
      </c>
      <c r="AK4231">
        <v>153</v>
      </c>
      <c r="AL4231">
        <v>307</v>
      </c>
      <c r="AM4231">
        <v>0</v>
      </c>
      <c r="AN4231">
        <v>117</v>
      </c>
      <c r="AO4231">
        <v>124</v>
      </c>
      <c r="AP4231">
        <v>34</v>
      </c>
    </row>
    <row r="4232" spans="1:42">
      <c r="A4232">
        <v>16</v>
      </c>
      <c r="B4232">
        <v>219</v>
      </c>
      <c r="C4232">
        <v>2022</v>
      </c>
      <c r="D4232">
        <v>3</v>
      </c>
      <c r="E4232">
        <v>99</v>
      </c>
      <c r="F4232">
        <v>99</v>
      </c>
      <c r="G4232">
        <v>99</v>
      </c>
      <c r="H4232">
        <v>99</v>
      </c>
      <c r="I4232">
        <v>99</v>
      </c>
      <c r="J4232">
        <v>106</v>
      </c>
      <c r="K4232">
        <v>999</v>
      </c>
      <c r="M4232">
        <v>99</v>
      </c>
      <c r="N4232">
        <v>99</v>
      </c>
      <c r="O4232">
        <v>99</v>
      </c>
      <c r="P4232">
        <v>99</v>
      </c>
      <c r="Q4232">
        <v>85</v>
      </c>
      <c r="R4232">
        <v>11945</v>
      </c>
      <c r="S4232">
        <v>11943</v>
      </c>
      <c r="T4232">
        <v>16.101799916282964</v>
      </c>
      <c r="U4232">
        <v>60.753998157916783</v>
      </c>
      <c r="V4232">
        <v>94.419420379703396</v>
      </c>
      <c r="W4232">
        <v>87.142870300594623</v>
      </c>
      <c r="X4232">
        <v>0.92925910422771019</v>
      </c>
      <c r="Y4232">
        <v>1.8585182084554204</v>
      </c>
      <c r="Z4232">
        <v>0</v>
      </c>
      <c r="AA4232">
        <v>7.7040295651251904</v>
      </c>
      <c r="AB4232">
        <v>2.571480764190746</v>
      </c>
      <c r="AC4232">
        <v>-34.140559292578409</v>
      </c>
      <c r="AD4232">
        <v>9.9757808585268091</v>
      </c>
      <c r="AE4232">
        <v>10.007195006779924</v>
      </c>
      <c r="AF4232">
        <v>148</v>
      </c>
      <c r="AG4232">
        <v>0</v>
      </c>
      <c r="AH4232">
        <v>0</v>
      </c>
      <c r="AI4232">
        <v>22</v>
      </c>
      <c r="AJ4232">
        <v>503</v>
      </c>
      <c r="AK4232">
        <v>143</v>
      </c>
      <c r="AL4232">
        <v>527</v>
      </c>
      <c r="AM4232">
        <v>3</v>
      </c>
      <c r="AN4232">
        <v>181</v>
      </c>
      <c r="AO4232">
        <v>137</v>
      </c>
      <c r="AP4232">
        <v>40</v>
      </c>
    </row>
    <row r="4233" spans="1:42">
      <c r="A4233">
        <v>16</v>
      </c>
      <c r="B4233">
        <v>220</v>
      </c>
      <c r="C4233">
        <v>2022</v>
      </c>
      <c r="D4233">
        <v>4</v>
      </c>
      <c r="E4233">
        <v>99</v>
      </c>
      <c r="F4233">
        <v>99</v>
      </c>
      <c r="G4233">
        <v>99</v>
      </c>
      <c r="H4233">
        <v>99</v>
      </c>
      <c r="I4233">
        <v>99</v>
      </c>
      <c r="J4233">
        <v>106</v>
      </c>
      <c r="K4233">
        <v>999</v>
      </c>
      <c r="M4233">
        <v>99</v>
      </c>
      <c r="N4233">
        <v>99</v>
      </c>
      <c r="O4233">
        <v>99</v>
      </c>
      <c r="P4233">
        <v>99</v>
      </c>
      <c r="Q4233">
        <v>73</v>
      </c>
      <c r="R4233">
        <v>10089</v>
      </c>
      <c r="S4233">
        <v>10087</v>
      </c>
      <c r="T4233">
        <v>16.097928436911488</v>
      </c>
      <c r="U4233">
        <v>60.717854664419534</v>
      </c>
      <c r="V4233">
        <v>94.599111242482877</v>
      </c>
      <c r="W4233">
        <v>87.304252998909419</v>
      </c>
      <c r="X4233">
        <v>1.585885617999802</v>
      </c>
      <c r="Y4233">
        <v>3.171771235999604</v>
      </c>
      <c r="Z4233">
        <v>0</v>
      </c>
      <c r="AA4233">
        <v>7.2429298265370257</v>
      </c>
      <c r="AB4233">
        <v>2.5102351082904129</v>
      </c>
      <c r="AC4233">
        <v>-31.311798014501399</v>
      </c>
      <c r="AD4233">
        <v>8.4257558042425256</v>
      </c>
      <c r="AE4233">
        <v>8.4676810560840678</v>
      </c>
      <c r="AF4233">
        <v>138</v>
      </c>
      <c r="AG4233">
        <v>0</v>
      </c>
      <c r="AH4233">
        <v>0</v>
      </c>
      <c r="AI4233">
        <v>23</v>
      </c>
      <c r="AJ4233">
        <v>309</v>
      </c>
      <c r="AK4233">
        <v>137</v>
      </c>
      <c r="AL4233">
        <v>141</v>
      </c>
      <c r="AM4233">
        <v>0</v>
      </c>
      <c r="AN4233">
        <v>179</v>
      </c>
      <c r="AO4233">
        <v>152</v>
      </c>
      <c r="AP4233">
        <v>40</v>
      </c>
    </row>
    <row r="4234" spans="1:42">
      <c r="A4234">
        <v>16</v>
      </c>
      <c r="B4234">
        <v>221</v>
      </c>
      <c r="C4234">
        <v>2022</v>
      </c>
      <c r="D4234">
        <v>5</v>
      </c>
      <c r="E4234">
        <v>99</v>
      </c>
      <c r="F4234">
        <v>99</v>
      </c>
      <c r="G4234">
        <v>99</v>
      </c>
      <c r="H4234">
        <v>99</v>
      </c>
      <c r="I4234">
        <v>99</v>
      </c>
      <c r="J4234">
        <v>106</v>
      </c>
      <c r="K4234">
        <v>999</v>
      </c>
      <c r="M4234">
        <v>99</v>
      </c>
      <c r="N4234">
        <v>99</v>
      </c>
      <c r="O4234">
        <v>99</v>
      </c>
      <c r="P4234">
        <v>99</v>
      </c>
      <c r="Q4234">
        <v>73</v>
      </c>
      <c r="R4234">
        <v>9596</v>
      </c>
      <c r="S4234">
        <v>9593</v>
      </c>
      <c r="T4234">
        <v>16.146206752813669</v>
      </c>
      <c r="U4234">
        <v>60.913999791514648</v>
      </c>
      <c r="V4234">
        <v>93.586918232970007</v>
      </c>
      <c r="W4234">
        <v>86.369050349213097</v>
      </c>
      <c r="X4234">
        <v>0.96915381408920387</v>
      </c>
      <c r="Y4234">
        <v>1.9383076281784075</v>
      </c>
      <c r="Z4234">
        <v>0</v>
      </c>
      <c r="AA4234">
        <v>8.2629336343249999</v>
      </c>
      <c r="AB4234">
        <v>2.5982627732708594</v>
      </c>
      <c r="AC4234">
        <v>-34.383930827237315</v>
      </c>
      <c r="AD4234">
        <v>8.0140303991982638</v>
      </c>
      <c r="AE4234">
        <v>7.9667219301802898</v>
      </c>
      <c r="AF4234">
        <v>91</v>
      </c>
      <c r="AG4234">
        <v>0</v>
      </c>
      <c r="AH4234">
        <v>0</v>
      </c>
      <c r="AI4234">
        <v>46</v>
      </c>
      <c r="AJ4234">
        <v>330</v>
      </c>
      <c r="AK4234">
        <v>153</v>
      </c>
      <c r="AL4234">
        <v>162</v>
      </c>
      <c r="AM4234">
        <v>0</v>
      </c>
      <c r="AN4234">
        <v>205</v>
      </c>
      <c r="AO4234">
        <v>78</v>
      </c>
      <c r="AP4234">
        <v>39</v>
      </c>
    </row>
    <row r="4235" spans="1:42">
      <c r="A4235">
        <v>16</v>
      </c>
      <c r="B4235">
        <v>222</v>
      </c>
      <c r="C4235">
        <v>2022</v>
      </c>
      <c r="D4235">
        <v>6</v>
      </c>
      <c r="E4235">
        <v>99</v>
      </c>
      <c r="F4235">
        <v>99</v>
      </c>
      <c r="G4235">
        <v>99</v>
      </c>
      <c r="H4235">
        <v>99</v>
      </c>
      <c r="I4235">
        <v>99</v>
      </c>
      <c r="J4235">
        <v>106</v>
      </c>
      <c r="K4235">
        <v>999</v>
      </c>
      <c r="M4235">
        <v>99</v>
      </c>
      <c r="N4235">
        <v>99</v>
      </c>
      <c r="O4235">
        <v>99</v>
      </c>
      <c r="P4235">
        <v>99</v>
      </c>
      <c r="Q4235">
        <v>76</v>
      </c>
      <c r="R4235">
        <v>10833</v>
      </c>
      <c r="S4235">
        <v>10826</v>
      </c>
      <c r="T4235">
        <v>16.108649496907596</v>
      </c>
      <c r="U4235">
        <v>60.763994088305935</v>
      </c>
      <c r="V4235">
        <v>93.660500712641834</v>
      </c>
      <c r="W4235">
        <v>86.42679660077583</v>
      </c>
      <c r="X4235">
        <v>0.70156004800147698</v>
      </c>
      <c r="Y4235">
        <v>1.403120096002954</v>
      </c>
      <c r="Z4235">
        <v>0</v>
      </c>
      <c r="AA4235">
        <v>7.3605701801995922</v>
      </c>
      <c r="AB4235">
        <v>2.4942573040784763</v>
      </c>
      <c r="AC4235">
        <v>-30.136533105241845</v>
      </c>
      <c r="AD4235">
        <v>9.0471020544513117</v>
      </c>
      <c r="AE4235">
        <v>8.996705593049489</v>
      </c>
      <c r="AF4235">
        <v>89</v>
      </c>
      <c r="AG4235">
        <v>0</v>
      </c>
      <c r="AH4235">
        <v>0</v>
      </c>
      <c r="AI4235">
        <v>22</v>
      </c>
      <c r="AJ4235">
        <v>349</v>
      </c>
      <c r="AK4235">
        <v>127</v>
      </c>
      <c r="AL4235">
        <v>361</v>
      </c>
      <c r="AM4235">
        <v>0</v>
      </c>
      <c r="AN4235">
        <v>207</v>
      </c>
      <c r="AO4235">
        <v>75</v>
      </c>
      <c r="AP4235">
        <v>37</v>
      </c>
    </row>
    <row r="4236" spans="1:42">
      <c r="A4236">
        <v>16</v>
      </c>
      <c r="B4236">
        <v>223</v>
      </c>
      <c r="C4236">
        <v>2022</v>
      </c>
      <c r="D4236">
        <v>7</v>
      </c>
      <c r="E4236">
        <v>99</v>
      </c>
      <c r="F4236">
        <v>99</v>
      </c>
      <c r="G4236">
        <v>99</v>
      </c>
      <c r="H4236">
        <v>99</v>
      </c>
      <c r="I4236">
        <v>99</v>
      </c>
      <c r="J4236">
        <v>106</v>
      </c>
      <c r="K4236">
        <v>999</v>
      </c>
      <c r="M4236">
        <v>99</v>
      </c>
      <c r="N4236">
        <v>99</v>
      </c>
      <c r="O4236">
        <v>99</v>
      </c>
      <c r="P4236">
        <v>99</v>
      </c>
      <c r="Q4236">
        <v>69</v>
      </c>
      <c r="R4236">
        <v>8631</v>
      </c>
      <c r="S4236">
        <v>8626</v>
      </c>
      <c r="T4236">
        <v>15.82087822963735</v>
      </c>
      <c r="U4236">
        <v>60.152098307442607</v>
      </c>
      <c r="V4236">
        <v>93.954493696022169</v>
      </c>
      <c r="W4236">
        <v>86.700962207280455</v>
      </c>
      <c r="X4236">
        <v>0.83420229405630852</v>
      </c>
      <c r="Y4236">
        <v>1.668404588112617</v>
      </c>
      <c r="Z4236">
        <v>0</v>
      </c>
      <c r="AA4236">
        <v>7.6041992835522478</v>
      </c>
      <c r="AB4236">
        <v>2.6213300230613421</v>
      </c>
      <c r="AC4236">
        <v>-30.725208188454488</v>
      </c>
      <c r="AD4236">
        <v>7.2081175881075676</v>
      </c>
      <c r="AE4236">
        <v>7.1911846609240175</v>
      </c>
      <c r="AF4236">
        <v>91</v>
      </c>
      <c r="AG4236">
        <v>0</v>
      </c>
      <c r="AH4236">
        <v>0</v>
      </c>
      <c r="AI4236">
        <v>15</v>
      </c>
      <c r="AJ4236">
        <v>412</v>
      </c>
      <c r="AK4236">
        <v>106</v>
      </c>
      <c r="AL4236">
        <v>472</v>
      </c>
      <c r="AM4236">
        <v>0</v>
      </c>
      <c r="AN4236">
        <v>182</v>
      </c>
      <c r="AO4236">
        <v>59</v>
      </c>
      <c r="AP4236">
        <v>30</v>
      </c>
    </row>
    <row r="4237" spans="1:42">
      <c r="A4237">
        <v>16</v>
      </c>
      <c r="B4237">
        <v>224</v>
      </c>
      <c r="C4237">
        <v>2022</v>
      </c>
      <c r="D4237">
        <v>8</v>
      </c>
      <c r="E4237">
        <v>99</v>
      </c>
      <c r="F4237">
        <v>99</v>
      </c>
      <c r="G4237">
        <v>99</v>
      </c>
      <c r="H4237">
        <v>99</v>
      </c>
      <c r="I4237">
        <v>99</v>
      </c>
      <c r="J4237">
        <v>106</v>
      </c>
      <c r="K4237">
        <v>999</v>
      </c>
      <c r="M4237">
        <v>99</v>
      </c>
      <c r="N4237">
        <v>99</v>
      </c>
      <c r="O4237">
        <v>99</v>
      </c>
      <c r="P4237">
        <v>99</v>
      </c>
      <c r="Q4237">
        <v>75</v>
      </c>
      <c r="R4237">
        <v>11124</v>
      </c>
      <c r="S4237">
        <v>11120</v>
      </c>
      <c r="T4237">
        <v>15.871718806184825</v>
      </c>
      <c r="U4237">
        <v>60.256115107913679</v>
      </c>
      <c r="V4237">
        <v>93.435787664559555</v>
      </c>
      <c r="W4237">
        <v>86.228390287769926</v>
      </c>
      <c r="X4237">
        <v>1.2495505213951816</v>
      </c>
      <c r="Y4237">
        <v>2.4991010427903633</v>
      </c>
      <c r="Z4237">
        <v>0</v>
      </c>
      <c r="AA4237">
        <v>7.9030292388296628</v>
      </c>
      <c r="AB4237">
        <v>2.5637305638494969</v>
      </c>
      <c r="AC4237">
        <v>-36.352086853865778</v>
      </c>
      <c r="AD4237">
        <v>9.2901286119926532</v>
      </c>
      <c r="AE4237">
        <v>9.2198134955935025</v>
      </c>
      <c r="AF4237">
        <v>105</v>
      </c>
      <c r="AG4237">
        <v>0</v>
      </c>
      <c r="AH4237">
        <v>0</v>
      </c>
      <c r="AI4237">
        <v>19</v>
      </c>
      <c r="AJ4237">
        <v>405</v>
      </c>
      <c r="AK4237">
        <v>204</v>
      </c>
      <c r="AL4237">
        <v>752</v>
      </c>
      <c r="AM4237">
        <v>0</v>
      </c>
      <c r="AN4237">
        <v>200</v>
      </c>
      <c r="AO4237">
        <v>114</v>
      </c>
      <c r="AP4237">
        <v>35</v>
      </c>
    </row>
    <row r="4238" spans="1:42">
      <c r="A4238">
        <v>16</v>
      </c>
      <c r="B4238">
        <v>225</v>
      </c>
      <c r="C4238">
        <v>2022</v>
      </c>
      <c r="D4238">
        <v>9</v>
      </c>
      <c r="E4238">
        <v>99</v>
      </c>
      <c r="F4238">
        <v>99</v>
      </c>
      <c r="G4238">
        <v>99</v>
      </c>
      <c r="H4238">
        <v>99</v>
      </c>
      <c r="I4238">
        <v>99</v>
      </c>
      <c r="J4238">
        <v>106</v>
      </c>
      <c r="K4238">
        <v>999</v>
      </c>
      <c r="M4238">
        <v>99</v>
      </c>
      <c r="N4238">
        <v>99</v>
      </c>
      <c r="O4238">
        <v>99</v>
      </c>
      <c r="P4238">
        <v>99</v>
      </c>
      <c r="Q4238">
        <v>75</v>
      </c>
      <c r="R4238">
        <v>9582</v>
      </c>
      <c r="S4238">
        <v>9575</v>
      </c>
      <c r="T4238">
        <v>15.90075140889167</v>
      </c>
      <c r="U4238">
        <v>60.281775456919057</v>
      </c>
      <c r="V4238">
        <v>95.039605780899521</v>
      </c>
      <c r="W4238">
        <v>87.693462140992054</v>
      </c>
      <c r="X4238">
        <v>2.0872469213107904E-2</v>
      </c>
      <c r="Y4238">
        <v>4.1744938426215808E-2</v>
      </c>
      <c r="Z4238">
        <v>0</v>
      </c>
      <c r="AA4238">
        <v>7.5811999899594307</v>
      </c>
      <c r="AB4238">
        <v>2.5219613946196744</v>
      </c>
      <c r="AC4238">
        <v>-29.31780707956495</v>
      </c>
      <c r="AD4238">
        <v>8.0023383998663764</v>
      </c>
      <c r="AE4238">
        <v>8.073708569456139</v>
      </c>
      <c r="AF4238">
        <v>82</v>
      </c>
      <c r="AG4238">
        <v>0</v>
      </c>
      <c r="AH4238">
        <v>0</v>
      </c>
      <c r="AI4238">
        <v>46</v>
      </c>
      <c r="AJ4238">
        <v>336</v>
      </c>
      <c r="AK4238">
        <v>66</v>
      </c>
      <c r="AL4238">
        <v>871</v>
      </c>
      <c r="AM4238">
        <v>1</v>
      </c>
      <c r="AN4238">
        <v>160</v>
      </c>
      <c r="AO4238">
        <v>78</v>
      </c>
      <c r="AP4238">
        <v>36</v>
      </c>
    </row>
    <row r="4239" spans="1:42">
      <c r="A4239">
        <v>16</v>
      </c>
      <c r="B4239">
        <v>226</v>
      </c>
      <c r="C4239">
        <v>2022</v>
      </c>
      <c r="D4239">
        <v>10</v>
      </c>
      <c r="E4239">
        <v>99</v>
      </c>
      <c r="F4239">
        <v>99</v>
      </c>
      <c r="G4239">
        <v>99</v>
      </c>
      <c r="H4239">
        <v>99</v>
      </c>
      <c r="I4239">
        <v>99</v>
      </c>
      <c r="J4239">
        <v>106</v>
      </c>
      <c r="K4239">
        <v>999</v>
      </c>
      <c r="M4239">
        <v>99</v>
      </c>
      <c r="N4239">
        <v>99</v>
      </c>
      <c r="O4239">
        <v>99</v>
      </c>
      <c r="P4239">
        <v>99</v>
      </c>
      <c r="Q4239">
        <v>80</v>
      </c>
      <c r="R4239">
        <v>9331</v>
      </c>
      <c r="S4239">
        <v>9330</v>
      </c>
      <c r="T4239">
        <v>15.868288500696602</v>
      </c>
      <c r="U4239">
        <v>60.254126473740627</v>
      </c>
      <c r="V4239">
        <v>95.425176999834079</v>
      </c>
      <c r="W4239">
        <v>88.069142550910811</v>
      </c>
      <c r="X4239">
        <v>0.53584824777622997</v>
      </c>
      <c r="Y4239">
        <v>1.0716964955524597</v>
      </c>
      <c r="Z4239">
        <v>0</v>
      </c>
      <c r="AA4239">
        <v>7.3768136080284092</v>
      </c>
      <c r="AB4239">
        <v>2.6186008334300688</v>
      </c>
      <c r="AC4239">
        <v>-31.12649583171001</v>
      </c>
      <c r="AD4239">
        <v>7.792717554701853</v>
      </c>
      <c r="AE4239">
        <v>7.9008257142395948</v>
      </c>
      <c r="AF4239">
        <v>111</v>
      </c>
      <c r="AG4239">
        <v>0</v>
      </c>
      <c r="AH4239">
        <v>0</v>
      </c>
      <c r="AI4239">
        <v>25</v>
      </c>
      <c r="AJ4239">
        <v>311</v>
      </c>
      <c r="AK4239">
        <v>172</v>
      </c>
      <c r="AL4239">
        <v>541</v>
      </c>
      <c r="AM4239">
        <v>0</v>
      </c>
      <c r="AN4239">
        <v>168</v>
      </c>
      <c r="AO4239">
        <v>73</v>
      </c>
      <c r="AP4239">
        <v>32</v>
      </c>
    </row>
    <row r="4240" spans="1:42">
      <c r="A4240">
        <v>16</v>
      </c>
      <c r="B4240">
        <v>227</v>
      </c>
      <c r="C4240">
        <v>2022</v>
      </c>
      <c r="D4240">
        <v>11</v>
      </c>
      <c r="E4240">
        <v>99</v>
      </c>
      <c r="F4240">
        <v>99</v>
      </c>
      <c r="G4240">
        <v>99</v>
      </c>
      <c r="H4240">
        <v>99</v>
      </c>
      <c r="I4240">
        <v>99</v>
      </c>
      <c r="J4240">
        <v>106</v>
      </c>
      <c r="K4240">
        <v>999</v>
      </c>
      <c r="M4240">
        <v>99</v>
      </c>
      <c r="N4240">
        <v>99</v>
      </c>
      <c r="O4240">
        <v>99</v>
      </c>
      <c r="P4240">
        <v>99</v>
      </c>
      <c r="Q4240">
        <v>88</v>
      </c>
      <c r="R4240">
        <v>11231</v>
      </c>
      <c r="S4240">
        <v>11229</v>
      </c>
      <c r="T4240">
        <v>15.88807764224023</v>
      </c>
      <c r="U4240">
        <v>60.268679312494442</v>
      </c>
      <c r="V4240">
        <v>94.254236655263298</v>
      </c>
      <c r="W4240">
        <v>86.986944518657197</v>
      </c>
      <c r="X4240">
        <v>0.46300418484551681</v>
      </c>
      <c r="Y4240">
        <v>0.92600836969103362</v>
      </c>
      <c r="Z4240">
        <v>0</v>
      </c>
      <c r="AA4240">
        <v>7.562975997384112</v>
      </c>
      <c r="AB4240">
        <v>2.5277935756401391</v>
      </c>
      <c r="AC4240">
        <v>-34.225707306178847</v>
      </c>
      <c r="AD4240">
        <v>9.379488892600639</v>
      </c>
      <c r="AE4240">
        <v>9.3920896194690755</v>
      </c>
      <c r="AF4240">
        <v>124</v>
      </c>
      <c r="AG4240">
        <v>0</v>
      </c>
      <c r="AH4240">
        <v>0</v>
      </c>
      <c r="AI4240">
        <v>29</v>
      </c>
      <c r="AJ4240">
        <v>420</v>
      </c>
      <c r="AK4240">
        <v>186</v>
      </c>
      <c r="AL4240">
        <v>676</v>
      </c>
      <c r="AM4240">
        <v>1</v>
      </c>
      <c r="AN4240">
        <v>244</v>
      </c>
      <c r="AO4240">
        <v>71</v>
      </c>
      <c r="AP4240">
        <v>38</v>
      </c>
    </row>
    <row r="4241" spans="1:42">
      <c r="A4241">
        <v>16</v>
      </c>
      <c r="B4241">
        <v>228</v>
      </c>
      <c r="C4241">
        <v>2022</v>
      </c>
      <c r="D4241">
        <v>12</v>
      </c>
      <c r="E4241">
        <v>99</v>
      </c>
      <c r="F4241">
        <v>99</v>
      </c>
      <c r="G4241">
        <v>99</v>
      </c>
      <c r="H4241">
        <v>99</v>
      </c>
      <c r="I4241">
        <v>99</v>
      </c>
      <c r="J4241">
        <v>106</v>
      </c>
      <c r="K4241">
        <v>999</v>
      </c>
      <c r="M4241">
        <v>99</v>
      </c>
      <c r="N4241">
        <v>99</v>
      </c>
      <c r="O4241">
        <v>99</v>
      </c>
      <c r="P4241">
        <v>99</v>
      </c>
      <c r="Q4241">
        <v>67</v>
      </c>
      <c r="R4241">
        <v>7801</v>
      </c>
      <c r="S4241">
        <v>7798</v>
      </c>
      <c r="T4241">
        <v>15.823612357390076</v>
      </c>
      <c r="U4241">
        <v>60.180302641702994</v>
      </c>
      <c r="V4241">
        <v>92.98114331618774</v>
      </c>
      <c r="W4241">
        <v>85.808143113619053</v>
      </c>
      <c r="X4241">
        <v>0.1410075631329317</v>
      </c>
      <c r="Y4241">
        <v>0.28201512626586339</v>
      </c>
      <c r="Z4241">
        <v>0</v>
      </c>
      <c r="AA4241">
        <v>8.8161154936303525</v>
      </c>
      <c r="AB4241">
        <v>2.6112707377997921</v>
      </c>
      <c r="AC4241">
        <v>-40.375847787684641</v>
      </c>
      <c r="AD4241">
        <v>6.514949056288625</v>
      </c>
      <c r="AE4241">
        <v>6.4339666396993449</v>
      </c>
      <c r="AF4241">
        <v>72</v>
      </c>
      <c r="AG4241">
        <v>1</v>
      </c>
      <c r="AH4241">
        <v>0</v>
      </c>
      <c r="AI4241">
        <v>24</v>
      </c>
      <c r="AJ4241">
        <v>236</v>
      </c>
      <c r="AK4241">
        <v>46</v>
      </c>
      <c r="AL4241">
        <v>426</v>
      </c>
      <c r="AM4241">
        <v>0</v>
      </c>
      <c r="AN4241">
        <v>208</v>
      </c>
      <c r="AO4241">
        <v>77</v>
      </c>
      <c r="AP4241">
        <v>33</v>
      </c>
    </row>
    <row r="4242" spans="1:42">
      <c r="A4242">
        <v>16</v>
      </c>
      <c r="B4242">
        <v>229</v>
      </c>
      <c r="C4242">
        <v>2022</v>
      </c>
      <c r="D4242">
        <v>1</v>
      </c>
      <c r="E4242">
        <v>99</v>
      </c>
      <c r="F4242">
        <v>99</v>
      </c>
      <c r="G4242">
        <v>99</v>
      </c>
      <c r="H4242">
        <v>99</v>
      </c>
      <c r="I4242">
        <v>99</v>
      </c>
      <c r="J4242">
        <v>109</v>
      </c>
      <c r="K4242">
        <v>999</v>
      </c>
      <c r="M4242">
        <v>99</v>
      </c>
      <c r="N4242">
        <v>99</v>
      </c>
      <c r="O4242">
        <v>99</v>
      </c>
      <c r="P4242">
        <v>99</v>
      </c>
      <c r="Q4242">
        <v>151</v>
      </c>
      <c r="R4242">
        <v>15707</v>
      </c>
      <c r="S4242">
        <v>15672</v>
      </c>
      <c r="T4242">
        <v>15.908002801298789</v>
      </c>
      <c r="U4242">
        <v>60.296643695763137</v>
      </c>
      <c r="V4242">
        <v>93.344786293446688</v>
      </c>
      <c r="W4242">
        <v>86.080508550280783</v>
      </c>
      <c r="X4242">
        <v>5.1378366333481891</v>
      </c>
      <c r="Y4242">
        <v>10.275673266696378</v>
      </c>
      <c r="Z4242">
        <v>94.040873495893564</v>
      </c>
      <c r="AA4242">
        <v>9.4061529870211178</v>
      </c>
      <c r="AB4242">
        <v>2.4134838944097861</v>
      </c>
      <c r="AC4242">
        <v>-33.465056065477775</v>
      </c>
      <c r="AD4242">
        <v>8.4223903566391982</v>
      </c>
      <c r="AE4242">
        <v>8.4220578700024475</v>
      </c>
      <c r="AF4242">
        <v>448</v>
      </c>
      <c r="AG4242">
        <v>0</v>
      </c>
      <c r="AH4242">
        <v>0</v>
      </c>
      <c r="AI4242">
        <v>123</v>
      </c>
      <c r="AJ4242">
        <v>475</v>
      </c>
      <c r="AK4242">
        <v>160</v>
      </c>
      <c r="AL4242">
        <v>1399</v>
      </c>
      <c r="AM4242">
        <v>0</v>
      </c>
      <c r="AN4242">
        <v>94</v>
      </c>
      <c r="AO4242">
        <v>208</v>
      </c>
      <c r="AP4242">
        <v>100</v>
      </c>
    </row>
    <row r="4243" spans="1:42">
      <c r="A4243">
        <v>16</v>
      </c>
      <c r="B4243">
        <v>230</v>
      </c>
      <c r="C4243">
        <v>2022</v>
      </c>
      <c r="D4243">
        <v>2</v>
      </c>
      <c r="E4243">
        <v>99</v>
      </c>
      <c r="F4243">
        <v>99</v>
      </c>
      <c r="G4243">
        <v>99</v>
      </c>
      <c r="H4243">
        <v>99</v>
      </c>
      <c r="I4243">
        <v>99</v>
      </c>
      <c r="J4243">
        <v>109</v>
      </c>
      <c r="K4243">
        <v>999</v>
      </c>
      <c r="M4243">
        <v>99</v>
      </c>
      <c r="N4243">
        <v>99</v>
      </c>
      <c r="O4243">
        <v>99</v>
      </c>
      <c r="P4243">
        <v>99</v>
      </c>
      <c r="Q4243">
        <v>132</v>
      </c>
      <c r="R4243">
        <v>14378</v>
      </c>
      <c r="S4243">
        <v>14354</v>
      </c>
      <c r="T4243">
        <v>16.032897482264573</v>
      </c>
      <c r="U4243">
        <v>60.539361850355277</v>
      </c>
      <c r="V4243">
        <v>93.065515201367489</v>
      </c>
      <c r="W4243">
        <v>85.842127629929053</v>
      </c>
      <c r="X4243">
        <v>2.9767700653776599</v>
      </c>
      <c r="Y4243">
        <v>5.9535401307553197</v>
      </c>
      <c r="Z4243">
        <v>90.90276811795799</v>
      </c>
      <c r="AA4243">
        <v>9.5824236750233567</v>
      </c>
      <c r="AB4243">
        <v>2.4247093822367778</v>
      </c>
      <c r="AC4243">
        <v>-35.86054033260141</v>
      </c>
      <c r="AD4243">
        <v>7.70975543055697</v>
      </c>
      <c r="AE4243">
        <v>7.6924093897565484</v>
      </c>
      <c r="AF4243">
        <v>370</v>
      </c>
      <c r="AG4243">
        <v>0</v>
      </c>
      <c r="AH4243">
        <v>0</v>
      </c>
      <c r="AI4243">
        <v>85</v>
      </c>
      <c r="AJ4243">
        <v>455</v>
      </c>
      <c r="AK4243">
        <v>65</v>
      </c>
      <c r="AL4243">
        <v>828</v>
      </c>
      <c r="AM4243">
        <v>0</v>
      </c>
      <c r="AN4243">
        <v>55</v>
      </c>
      <c r="AO4243">
        <v>179</v>
      </c>
      <c r="AP4243">
        <v>84</v>
      </c>
    </row>
    <row r="4244" spans="1:42">
      <c r="A4244">
        <v>16</v>
      </c>
      <c r="B4244">
        <v>231</v>
      </c>
      <c r="C4244">
        <v>2022</v>
      </c>
      <c r="D4244">
        <v>3</v>
      </c>
      <c r="E4244">
        <v>99</v>
      </c>
      <c r="F4244">
        <v>99</v>
      </c>
      <c r="G4244">
        <v>99</v>
      </c>
      <c r="H4244">
        <v>99</v>
      </c>
      <c r="I4244">
        <v>99</v>
      </c>
      <c r="J4244">
        <v>109</v>
      </c>
      <c r="K4244">
        <v>999</v>
      </c>
      <c r="M4244">
        <v>99</v>
      </c>
      <c r="N4244">
        <v>99</v>
      </c>
      <c r="O4244">
        <v>99</v>
      </c>
      <c r="P4244">
        <v>99</v>
      </c>
      <c r="Q4244">
        <v>159</v>
      </c>
      <c r="R4244">
        <v>17385</v>
      </c>
      <c r="S4244">
        <v>17359</v>
      </c>
      <c r="T4244">
        <v>16.080184066724186</v>
      </c>
      <c r="U4244">
        <v>60.673656316608103</v>
      </c>
      <c r="V4244">
        <v>91.888515528644561</v>
      </c>
      <c r="W4244">
        <v>84.763004781381511</v>
      </c>
      <c r="X4244">
        <v>2.1800402645959167</v>
      </c>
      <c r="Y4244">
        <v>4.3600805291918334</v>
      </c>
      <c r="Z4244">
        <v>85.930399769916548</v>
      </c>
      <c r="AA4244">
        <v>9.1990375422027419</v>
      </c>
      <c r="AB4244">
        <v>2.4091567241520022</v>
      </c>
      <c r="AC4244">
        <v>-35.026588816704347</v>
      </c>
      <c r="AD4244">
        <v>9.3221656809175784</v>
      </c>
      <c r="AE4244">
        <v>9.1858642071872616</v>
      </c>
      <c r="AF4244">
        <v>454</v>
      </c>
      <c r="AG4244">
        <v>0</v>
      </c>
      <c r="AH4244">
        <v>0</v>
      </c>
      <c r="AI4244">
        <v>131</v>
      </c>
      <c r="AJ4244">
        <v>470</v>
      </c>
      <c r="AK4244">
        <v>49</v>
      </c>
      <c r="AL4244">
        <v>1207</v>
      </c>
      <c r="AM4244">
        <v>0</v>
      </c>
      <c r="AN4244">
        <v>86</v>
      </c>
      <c r="AO4244">
        <v>214</v>
      </c>
      <c r="AP4244">
        <v>103</v>
      </c>
    </row>
    <row r="4245" spans="1:42">
      <c r="A4245">
        <v>16</v>
      </c>
      <c r="B4245">
        <v>232</v>
      </c>
      <c r="C4245">
        <v>2022</v>
      </c>
      <c r="D4245">
        <v>4</v>
      </c>
      <c r="E4245">
        <v>99</v>
      </c>
      <c r="F4245">
        <v>99</v>
      </c>
      <c r="G4245">
        <v>99</v>
      </c>
      <c r="H4245">
        <v>99</v>
      </c>
      <c r="I4245">
        <v>99</v>
      </c>
      <c r="J4245">
        <v>109</v>
      </c>
      <c r="K4245">
        <v>999</v>
      </c>
      <c r="M4245">
        <v>99</v>
      </c>
      <c r="N4245">
        <v>99</v>
      </c>
      <c r="O4245">
        <v>99</v>
      </c>
      <c r="P4245">
        <v>99</v>
      </c>
      <c r="Q4245">
        <v>140</v>
      </c>
      <c r="R4245">
        <v>13387</v>
      </c>
      <c r="S4245">
        <v>13379</v>
      </c>
      <c r="T4245">
        <v>15.940165832524089</v>
      </c>
      <c r="U4245">
        <v>60.344046640257126</v>
      </c>
      <c r="V4245">
        <v>91.997808373060977</v>
      </c>
      <c r="W4245">
        <v>84.894192391060443</v>
      </c>
      <c r="X4245">
        <v>4.1159333681930228</v>
      </c>
      <c r="Y4245">
        <v>8.2318667363860456</v>
      </c>
      <c r="Z4245">
        <v>92.358258011503679</v>
      </c>
      <c r="AA4245">
        <v>9.3681607088104482</v>
      </c>
      <c r="AB4245">
        <v>2.5204649080347541</v>
      </c>
      <c r="AC4245">
        <v>-34.140876448722601</v>
      </c>
      <c r="AD4245">
        <v>7.1783624947048397</v>
      </c>
      <c r="AE4245">
        <v>7.090724455810987</v>
      </c>
      <c r="AF4245">
        <v>459</v>
      </c>
      <c r="AG4245">
        <v>0</v>
      </c>
      <c r="AH4245">
        <v>0</v>
      </c>
      <c r="AI4245">
        <v>78</v>
      </c>
      <c r="AJ4245">
        <v>315</v>
      </c>
      <c r="AK4245">
        <v>104</v>
      </c>
      <c r="AL4245">
        <v>807</v>
      </c>
      <c r="AM4245">
        <v>0</v>
      </c>
      <c r="AN4245">
        <v>46</v>
      </c>
      <c r="AO4245">
        <v>216</v>
      </c>
      <c r="AP4245">
        <v>84</v>
      </c>
    </row>
    <row r="4246" spans="1:42">
      <c r="A4246">
        <v>16</v>
      </c>
      <c r="B4246">
        <v>233</v>
      </c>
      <c r="C4246">
        <v>2022</v>
      </c>
      <c r="D4246">
        <v>5</v>
      </c>
      <c r="E4246">
        <v>99</v>
      </c>
      <c r="F4246">
        <v>99</v>
      </c>
      <c r="G4246">
        <v>99</v>
      </c>
      <c r="H4246">
        <v>99</v>
      </c>
      <c r="I4246">
        <v>99</v>
      </c>
      <c r="J4246">
        <v>109</v>
      </c>
      <c r="K4246">
        <v>999</v>
      </c>
      <c r="M4246">
        <v>99</v>
      </c>
      <c r="N4246">
        <v>99</v>
      </c>
      <c r="O4246">
        <v>99</v>
      </c>
      <c r="P4246">
        <v>99</v>
      </c>
      <c r="R4246">
        <v>0</v>
      </c>
    </row>
    <row r="4247" spans="1:42">
      <c r="A4247">
        <v>16</v>
      </c>
      <c r="B4247">
        <v>234</v>
      </c>
      <c r="C4247">
        <v>2022</v>
      </c>
      <c r="D4247">
        <v>6</v>
      </c>
      <c r="E4247">
        <v>99</v>
      </c>
      <c r="F4247">
        <v>99</v>
      </c>
      <c r="G4247">
        <v>99</v>
      </c>
      <c r="H4247">
        <v>99</v>
      </c>
      <c r="I4247">
        <v>99</v>
      </c>
      <c r="J4247">
        <v>109</v>
      </c>
      <c r="K4247">
        <v>999</v>
      </c>
      <c r="M4247">
        <v>99</v>
      </c>
      <c r="N4247">
        <v>99</v>
      </c>
      <c r="O4247">
        <v>99</v>
      </c>
      <c r="P4247">
        <v>99</v>
      </c>
      <c r="R4247">
        <v>0</v>
      </c>
    </row>
    <row r="4248" spans="1:42">
      <c r="A4248">
        <v>16</v>
      </c>
      <c r="B4248">
        <v>235</v>
      </c>
      <c r="C4248">
        <v>2022</v>
      </c>
      <c r="D4248">
        <v>7</v>
      </c>
      <c r="E4248">
        <v>99</v>
      </c>
      <c r="F4248">
        <v>99</v>
      </c>
      <c r="G4248">
        <v>99</v>
      </c>
      <c r="H4248">
        <v>99</v>
      </c>
      <c r="I4248">
        <v>99</v>
      </c>
      <c r="J4248">
        <v>109</v>
      </c>
      <c r="K4248">
        <v>999</v>
      </c>
      <c r="M4248">
        <v>99</v>
      </c>
      <c r="N4248">
        <v>99</v>
      </c>
      <c r="O4248">
        <v>99</v>
      </c>
      <c r="P4248">
        <v>99</v>
      </c>
      <c r="R4248">
        <v>0</v>
      </c>
    </row>
    <row r="4249" spans="1:42">
      <c r="A4249">
        <v>16</v>
      </c>
      <c r="B4249">
        <v>236</v>
      </c>
      <c r="C4249">
        <v>2022</v>
      </c>
      <c r="D4249">
        <v>8</v>
      </c>
      <c r="E4249">
        <v>99</v>
      </c>
      <c r="F4249">
        <v>99</v>
      </c>
      <c r="G4249">
        <v>99</v>
      </c>
      <c r="H4249">
        <v>99</v>
      </c>
      <c r="I4249">
        <v>99</v>
      </c>
      <c r="J4249">
        <v>109</v>
      </c>
      <c r="K4249">
        <v>999</v>
      </c>
      <c r="M4249">
        <v>99</v>
      </c>
      <c r="N4249">
        <v>99</v>
      </c>
      <c r="O4249">
        <v>99</v>
      </c>
      <c r="P4249">
        <v>99</v>
      </c>
      <c r="Q4249">
        <v>93</v>
      </c>
      <c r="R4249">
        <v>6456</v>
      </c>
      <c r="S4249">
        <v>6428</v>
      </c>
      <c r="T4249">
        <v>15.92069392812887</v>
      </c>
      <c r="U4249">
        <v>60.54169259489732</v>
      </c>
      <c r="V4249">
        <v>95.904985703797252</v>
      </c>
      <c r="W4249">
        <v>88.164172370877509</v>
      </c>
      <c r="X4249">
        <v>1.0687732342007437</v>
      </c>
      <c r="Y4249">
        <v>2.1375464684014873</v>
      </c>
      <c r="Z4249">
        <v>86.586121437422563</v>
      </c>
      <c r="AA4249">
        <v>10.288779895535988</v>
      </c>
      <c r="AB4249">
        <v>2.9737972678890729</v>
      </c>
      <c r="AC4249">
        <v>-21.404581039703046</v>
      </c>
      <c r="AD4249">
        <v>3.4618292571759497</v>
      </c>
      <c r="AE4249">
        <v>3.5379930646997129</v>
      </c>
      <c r="AF4249">
        <v>120</v>
      </c>
      <c r="AG4249">
        <v>0</v>
      </c>
      <c r="AH4249">
        <v>0</v>
      </c>
      <c r="AI4249">
        <v>27</v>
      </c>
      <c r="AJ4249">
        <v>158</v>
      </c>
      <c r="AK4249">
        <v>42</v>
      </c>
      <c r="AL4249">
        <v>841</v>
      </c>
      <c r="AM4249">
        <v>0</v>
      </c>
      <c r="AN4249">
        <v>60</v>
      </c>
      <c r="AO4249">
        <v>59</v>
      </c>
      <c r="AP4249">
        <v>57</v>
      </c>
    </row>
    <row r="4250" spans="1:42">
      <c r="A4250">
        <v>16</v>
      </c>
      <c r="B4250">
        <v>237</v>
      </c>
      <c r="C4250">
        <v>2022</v>
      </c>
      <c r="D4250">
        <v>9</v>
      </c>
      <c r="E4250">
        <v>99</v>
      </c>
      <c r="F4250">
        <v>99</v>
      </c>
      <c r="G4250">
        <v>99</v>
      </c>
      <c r="H4250">
        <v>99</v>
      </c>
      <c r="I4250">
        <v>99</v>
      </c>
      <c r="J4250">
        <v>109</v>
      </c>
      <c r="K4250">
        <v>999</v>
      </c>
      <c r="M4250">
        <v>99</v>
      </c>
      <c r="N4250">
        <v>99</v>
      </c>
      <c r="O4250">
        <v>99</v>
      </c>
      <c r="P4250">
        <v>99</v>
      </c>
      <c r="Q4250">
        <v>276</v>
      </c>
      <c r="R4250">
        <v>28099</v>
      </c>
      <c r="S4250">
        <v>28061</v>
      </c>
      <c r="T4250">
        <v>15.908715612655252</v>
      </c>
      <c r="U4250">
        <v>60.492641032037355</v>
      </c>
      <c r="V4250">
        <v>95.595148056761744</v>
      </c>
      <c r="W4250">
        <v>88.17222123231555</v>
      </c>
      <c r="X4250">
        <v>4.4129684330403212</v>
      </c>
      <c r="Y4250">
        <v>8.8259368660806423</v>
      </c>
      <c r="Z4250">
        <v>86.177444037154302</v>
      </c>
      <c r="AA4250">
        <v>9.6742139604822821</v>
      </c>
      <c r="AB4250">
        <v>2.8504517235768301</v>
      </c>
      <c r="AC4250">
        <v>-25.970008984867818</v>
      </c>
      <c r="AD4250">
        <v>15.067215039867875</v>
      </c>
      <c r="AE4250">
        <v>15.446279873078597</v>
      </c>
      <c r="AF4250">
        <v>671</v>
      </c>
      <c r="AG4250">
        <v>0</v>
      </c>
      <c r="AH4250">
        <v>0</v>
      </c>
      <c r="AI4250">
        <v>168</v>
      </c>
      <c r="AJ4250">
        <v>934</v>
      </c>
      <c r="AK4250">
        <v>192</v>
      </c>
      <c r="AL4250">
        <v>1630</v>
      </c>
      <c r="AM4250">
        <v>3</v>
      </c>
      <c r="AN4250">
        <v>270</v>
      </c>
      <c r="AO4250">
        <v>279</v>
      </c>
      <c r="AP4250">
        <v>151</v>
      </c>
    </row>
    <row r="4251" spans="1:42">
      <c r="A4251">
        <v>16</v>
      </c>
      <c r="B4251">
        <v>238</v>
      </c>
      <c r="C4251">
        <v>2022</v>
      </c>
      <c r="D4251">
        <v>10</v>
      </c>
      <c r="E4251">
        <v>99</v>
      </c>
      <c r="F4251">
        <v>99</v>
      </c>
      <c r="G4251">
        <v>99</v>
      </c>
      <c r="H4251">
        <v>99</v>
      </c>
      <c r="I4251">
        <v>99</v>
      </c>
      <c r="J4251">
        <v>109</v>
      </c>
      <c r="K4251">
        <v>999</v>
      </c>
      <c r="M4251">
        <v>99</v>
      </c>
      <c r="N4251">
        <v>99</v>
      </c>
      <c r="O4251">
        <v>99</v>
      </c>
      <c r="P4251">
        <v>99</v>
      </c>
      <c r="Q4251">
        <v>313</v>
      </c>
      <c r="R4251">
        <v>29796</v>
      </c>
      <c r="S4251">
        <v>29784</v>
      </c>
      <c r="T4251">
        <v>15.876459927507046</v>
      </c>
      <c r="U4251">
        <v>60.37949905989796</v>
      </c>
      <c r="V4251">
        <v>95.793617985937374</v>
      </c>
      <c r="W4251">
        <v>88.405969648133308</v>
      </c>
      <c r="X4251">
        <v>2.9601288763592435</v>
      </c>
      <c r="Y4251">
        <v>5.920257752718487</v>
      </c>
      <c r="Z4251">
        <v>86.632433883742806</v>
      </c>
      <c r="AA4251">
        <v>9.8425287042110821</v>
      </c>
      <c r="AB4251">
        <v>2.8762384907071539</v>
      </c>
      <c r="AC4251">
        <v>-25.601710541817695</v>
      </c>
      <c r="AD4251">
        <v>15.977178523360378</v>
      </c>
      <c r="AE4251">
        <v>16.438174609504102</v>
      </c>
      <c r="AF4251">
        <v>599</v>
      </c>
      <c r="AG4251">
        <v>0</v>
      </c>
      <c r="AH4251">
        <v>0</v>
      </c>
      <c r="AI4251">
        <v>273</v>
      </c>
      <c r="AJ4251">
        <v>844</v>
      </c>
      <c r="AK4251">
        <v>306</v>
      </c>
      <c r="AL4251">
        <v>1363</v>
      </c>
      <c r="AM4251">
        <v>2</v>
      </c>
      <c r="AN4251">
        <v>270</v>
      </c>
      <c r="AO4251">
        <v>293</v>
      </c>
      <c r="AP4251">
        <v>173</v>
      </c>
    </row>
    <row r="4252" spans="1:42">
      <c r="A4252">
        <v>16</v>
      </c>
      <c r="B4252">
        <v>239</v>
      </c>
      <c r="C4252">
        <v>2022</v>
      </c>
      <c r="D4252">
        <v>11</v>
      </c>
      <c r="E4252">
        <v>99</v>
      </c>
      <c r="F4252">
        <v>99</v>
      </c>
      <c r="G4252">
        <v>99</v>
      </c>
      <c r="H4252">
        <v>99</v>
      </c>
      <c r="I4252">
        <v>99</v>
      </c>
      <c r="J4252">
        <v>109</v>
      </c>
      <c r="K4252">
        <v>999</v>
      </c>
      <c r="M4252">
        <v>99</v>
      </c>
      <c r="N4252">
        <v>99</v>
      </c>
      <c r="O4252">
        <v>99</v>
      </c>
      <c r="P4252">
        <v>99</v>
      </c>
      <c r="Q4252">
        <v>312</v>
      </c>
      <c r="R4252">
        <v>33754</v>
      </c>
      <c r="S4252">
        <v>33706</v>
      </c>
      <c r="T4252">
        <v>15.908929312081529</v>
      </c>
      <c r="U4252">
        <v>60.431199193022017</v>
      </c>
      <c r="V4252">
        <v>93.409215844432637</v>
      </c>
      <c r="W4252">
        <v>86.176900255147501</v>
      </c>
      <c r="X4252">
        <v>3.0366771345618293</v>
      </c>
      <c r="Y4252">
        <v>6.0733542691236586</v>
      </c>
      <c r="Z4252">
        <v>84.019671742608281</v>
      </c>
      <c r="AA4252">
        <v>9.420905306244812</v>
      </c>
      <c r="AB4252">
        <v>2.7328105412267423</v>
      </c>
      <c r="AC4252">
        <v>-17.738281539074201</v>
      </c>
      <c r="AD4252">
        <v>18.099532953332872</v>
      </c>
      <c r="AE4252">
        <v>18.133726417966823</v>
      </c>
      <c r="AF4252">
        <v>484</v>
      </c>
      <c r="AG4252">
        <v>0</v>
      </c>
      <c r="AH4252">
        <v>0</v>
      </c>
      <c r="AI4252">
        <v>204</v>
      </c>
      <c r="AJ4252">
        <v>977</v>
      </c>
      <c r="AK4252">
        <v>239</v>
      </c>
      <c r="AL4252">
        <v>1567</v>
      </c>
      <c r="AM4252">
        <v>0</v>
      </c>
      <c r="AN4252">
        <v>338</v>
      </c>
      <c r="AO4252">
        <v>286</v>
      </c>
      <c r="AP4252">
        <v>187</v>
      </c>
    </row>
    <row r="4253" spans="1:42">
      <c r="A4253">
        <v>16</v>
      </c>
      <c r="B4253">
        <v>240</v>
      </c>
      <c r="C4253">
        <v>2022</v>
      </c>
      <c r="D4253">
        <v>12</v>
      </c>
      <c r="E4253">
        <v>99</v>
      </c>
      <c r="F4253">
        <v>99</v>
      </c>
      <c r="G4253">
        <v>99</v>
      </c>
      <c r="H4253">
        <v>99</v>
      </c>
      <c r="I4253">
        <v>99</v>
      </c>
      <c r="J4253">
        <v>109</v>
      </c>
      <c r="K4253">
        <v>999</v>
      </c>
      <c r="M4253">
        <v>99</v>
      </c>
      <c r="N4253">
        <v>99</v>
      </c>
      <c r="O4253">
        <v>99</v>
      </c>
      <c r="P4253">
        <v>99</v>
      </c>
      <c r="Q4253">
        <v>260</v>
      </c>
      <c r="R4253">
        <v>27529</v>
      </c>
      <c r="S4253">
        <v>27502</v>
      </c>
      <c r="T4253">
        <v>16.025863634712486</v>
      </c>
      <c r="U4253">
        <v>60.602465275252712</v>
      </c>
      <c r="V4253">
        <v>88.706023783318756</v>
      </c>
      <c r="W4253">
        <v>81.848116500618119</v>
      </c>
      <c r="X4253">
        <v>3.1893639434777876</v>
      </c>
      <c r="Y4253">
        <v>6.3787278869555752</v>
      </c>
      <c r="Z4253">
        <v>87.576737258890617</v>
      </c>
      <c r="AA4253">
        <v>9.3663778957514268</v>
      </c>
      <c r="AB4253">
        <v>2.5805385942083001</v>
      </c>
      <c r="AC4253">
        <v>-22.095195491751557</v>
      </c>
      <c r="AD4253">
        <v>14.761570263444348</v>
      </c>
      <c r="AE4253">
        <v>14.052770111993532</v>
      </c>
      <c r="AF4253">
        <v>618</v>
      </c>
      <c r="AG4253">
        <v>0</v>
      </c>
      <c r="AH4253">
        <v>0</v>
      </c>
      <c r="AI4253">
        <v>214</v>
      </c>
      <c r="AJ4253">
        <v>813</v>
      </c>
      <c r="AK4253">
        <v>164</v>
      </c>
      <c r="AL4253">
        <v>1174</v>
      </c>
      <c r="AM4253">
        <v>1</v>
      </c>
      <c r="AN4253">
        <v>439</v>
      </c>
      <c r="AO4253">
        <v>301</v>
      </c>
      <c r="AP4253">
        <v>161</v>
      </c>
    </row>
    <row r="4254" spans="1:42">
      <c r="A4254">
        <v>16</v>
      </c>
      <c r="B4254">
        <v>241</v>
      </c>
      <c r="C4254">
        <v>2022</v>
      </c>
      <c r="D4254">
        <v>1</v>
      </c>
      <c r="E4254">
        <v>99</v>
      </c>
      <c r="F4254">
        <v>99</v>
      </c>
      <c r="G4254">
        <v>99</v>
      </c>
      <c r="H4254">
        <v>99</v>
      </c>
      <c r="I4254">
        <v>99</v>
      </c>
      <c r="J4254">
        <v>111</v>
      </c>
      <c r="K4254">
        <v>999</v>
      </c>
      <c r="M4254">
        <v>99</v>
      </c>
      <c r="N4254">
        <v>99</v>
      </c>
      <c r="O4254">
        <v>99</v>
      </c>
      <c r="P4254">
        <v>99</v>
      </c>
      <c r="Q4254">
        <v>140</v>
      </c>
      <c r="R4254">
        <v>13867</v>
      </c>
      <c r="S4254">
        <v>13839</v>
      </c>
      <c r="T4254">
        <v>15.942164851806448</v>
      </c>
      <c r="U4254">
        <v>60.329648095960707</v>
      </c>
      <c r="V4254">
        <v>92.827582983602326</v>
      </c>
      <c r="W4254">
        <v>85.617196329214494</v>
      </c>
      <c r="X4254">
        <v>1.4783298478401956</v>
      </c>
      <c r="Y4254">
        <v>2.9566596956803912</v>
      </c>
      <c r="Z4254">
        <v>83.305689767072948</v>
      </c>
      <c r="AA4254">
        <v>9.6516424169831527</v>
      </c>
      <c r="AB4254">
        <v>2.3782462062265375</v>
      </c>
      <c r="AC4254">
        <v>-36.144791013361591</v>
      </c>
      <c r="AD4254">
        <v>7.7254342666770652</v>
      </c>
      <c r="AE4254">
        <v>7.8110530103861615</v>
      </c>
      <c r="AF4254">
        <v>219</v>
      </c>
      <c r="AG4254">
        <v>0</v>
      </c>
      <c r="AH4254">
        <v>0</v>
      </c>
      <c r="AI4254">
        <v>78</v>
      </c>
      <c r="AJ4254">
        <v>1271</v>
      </c>
      <c r="AK4254">
        <v>305</v>
      </c>
      <c r="AL4254">
        <v>1742</v>
      </c>
      <c r="AM4254">
        <v>2</v>
      </c>
      <c r="AN4254">
        <v>140</v>
      </c>
      <c r="AO4254">
        <v>96</v>
      </c>
      <c r="AP4254">
        <v>87</v>
      </c>
    </row>
    <row r="4255" spans="1:42">
      <c r="A4255">
        <v>16</v>
      </c>
      <c r="B4255">
        <v>242</v>
      </c>
      <c r="C4255">
        <v>2022</v>
      </c>
      <c r="D4255">
        <v>2</v>
      </c>
      <c r="E4255">
        <v>99</v>
      </c>
      <c r="F4255">
        <v>99</v>
      </c>
      <c r="G4255">
        <v>99</v>
      </c>
      <c r="H4255">
        <v>99</v>
      </c>
      <c r="I4255">
        <v>99</v>
      </c>
      <c r="J4255">
        <v>111</v>
      </c>
      <c r="K4255">
        <v>999</v>
      </c>
      <c r="M4255">
        <v>99</v>
      </c>
      <c r="N4255">
        <v>99</v>
      </c>
      <c r="O4255">
        <v>99</v>
      </c>
      <c r="P4255">
        <v>99</v>
      </c>
      <c r="Q4255">
        <v>128</v>
      </c>
      <c r="R4255">
        <v>11959</v>
      </c>
      <c r="S4255">
        <v>11939</v>
      </c>
      <c r="T4255">
        <v>16.059954845722885</v>
      </c>
      <c r="U4255">
        <v>60.555490409582042</v>
      </c>
      <c r="V4255">
        <v>92.353537488372012</v>
      </c>
      <c r="W4255">
        <v>85.191649216852198</v>
      </c>
      <c r="X4255">
        <v>1.4633330546032275</v>
      </c>
      <c r="Y4255">
        <v>2.926666109206455</v>
      </c>
      <c r="Z4255">
        <v>78.836023078852747</v>
      </c>
      <c r="AA4255">
        <v>9.2419244960977114</v>
      </c>
      <c r="AB4255">
        <v>2.3078649636581288</v>
      </c>
      <c r="AC4255">
        <v>-29.398162427335048</v>
      </c>
      <c r="AD4255">
        <v>6.6624697768220251</v>
      </c>
      <c r="AE4255">
        <v>6.7051554646041449</v>
      </c>
      <c r="AF4255">
        <v>184</v>
      </c>
      <c r="AG4255">
        <v>0</v>
      </c>
      <c r="AH4255">
        <v>0</v>
      </c>
      <c r="AI4255">
        <v>75</v>
      </c>
      <c r="AJ4255">
        <v>1426</v>
      </c>
      <c r="AK4255">
        <v>334</v>
      </c>
      <c r="AL4255">
        <v>1117</v>
      </c>
      <c r="AM4255">
        <v>0</v>
      </c>
      <c r="AN4255">
        <v>125</v>
      </c>
      <c r="AO4255">
        <v>92</v>
      </c>
      <c r="AP4255">
        <v>81</v>
      </c>
    </row>
    <row r="4256" spans="1:42">
      <c r="A4256">
        <v>16</v>
      </c>
      <c r="B4256">
        <v>243</v>
      </c>
      <c r="C4256">
        <v>2022</v>
      </c>
      <c r="D4256">
        <v>3</v>
      </c>
      <c r="E4256">
        <v>99</v>
      </c>
      <c r="F4256">
        <v>99</v>
      </c>
      <c r="G4256">
        <v>99</v>
      </c>
      <c r="H4256">
        <v>99</v>
      </c>
      <c r="I4256">
        <v>99</v>
      </c>
      <c r="J4256">
        <v>111</v>
      </c>
      <c r="K4256">
        <v>999</v>
      </c>
      <c r="M4256">
        <v>99</v>
      </c>
      <c r="N4256">
        <v>99</v>
      </c>
      <c r="O4256">
        <v>99</v>
      </c>
      <c r="P4256">
        <v>99</v>
      </c>
      <c r="Q4256">
        <v>149</v>
      </c>
      <c r="R4256">
        <v>15562</v>
      </c>
      <c r="S4256">
        <v>15537</v>
      </c>
      <c r="T4256">
        <v>16.073769438375528</v>
      </c>
      <c r="U4256">
        <v>60.687906288215245</v>
      </c>
      <c r="V4256">
        <v>92.133069830651124</v>
      </c>
      <c r="W4256">
        <v>84.985035721181774</v>
      </c>
      <c r="X4256">
        <v>0.98316411772265788</v>
      </c>
      <c r="Y4256">
        <v>1.966328235445316</v>
      </c>
      <c r="Z4256">
        <v>81.821102686030102</v>
      </c>
      <c r="AA4256">
        <v>9.2865603316632122</v>
      </c>
      <c r="AB4256">
        <v>2.422880910776271</v>
      </c>
      <c r="AC4256">
        <v>-33.032512390795681</v>
      </c>
      <c r="AD4256">
        <v>8.6697344817212443</v>
      </c>
      <c r="AE4256">
        <v>8.7046938406801093</v>
      </c>
      <c r="AF4256">
        <v>269</v>
      </c>
      <c r="AG4256">
        <v>0</v>
      </c>
      <c r="AH4256">
        <v>0</v>
      </c>
      <c r="AI4256">
        <v>63</v>
      </c>
      <c r="AJ4256">
        <v>1407</v>
      </c>
      <c r="AK4256">
        <v>351</v>
      </c>
      <c r="AL4256">
        <v>1306</v>
      </c>
      <c r="AM4256">
        <v>3</v>
      </c>
      <c r="AN4256">
        <v>156</v>
      </c>
      <c r="AO4256">
        <v>105</v>
      </c>
      <c r="AP4256">
        <v>87</v>
      </c>
    </row>
    <row r="4257" spans="1:42">
      <c r="A4257">
        <v>16</v>
      </c>
      <c r="B4257">
        <v>244</v>
      </c>
      <c r="C4257">
        <v>2022</v>
      </c>
      <c r="D4257">
        <v>4</v>
      </c>
      <c r="E4257">
        <v>99</v>
      </c>
      <c r="F4257">
        <v>99</v>
      </c>
      <c r="G4257">
        <v>99</v>
      </c>
      <c r="H4257">
        <v>99</v>
      </c>
      <c r="I4257">
        <v>99</v>
      </c>
      <c r="J4257">
        <v>111</v>
      </c>
      <c r="K4257">
        <v>999</v>
      </c>
      <c r="M4257">
        <v>99</v>
      </c>
      <c r="N4257">
        <v>99</v>
      </c>
      <c r="O4257">
        <v>99</v>
      </c>
      <c r="P4257">
        <v>99</v>
      </c>
      <c r="Q4257">
        <v>136</v>
      </c>
      <c r="R4257">
        <v>13230</v>
      </c>
      <c r="S4257">
        <v>13207</v>
      </c>
      <c r="T4257">
        <v>16.169538926681785</v>
      </c>
      <c r="U4257">
        <v>60.880669342015601</v>
      </c>
      <c r="V4257">
        <v>91.581715628822181</v>
      </c>
      <c r="W4257">
        <v>84.474278791549921</v>
      </c>
      <c r="X4257">
        <v>2.6379440665154941</v>
      </c>
      <c r="Y4257">
        <v>5.2758881330309881</v>
      </c>
      <c r="Z4257">
        <v>81.390778533635697</v>
      </c>
      <c r="AA4257">
        <v>10.007088320320008</v>
      </c>
      <c r="AB4257">
        <v>2.384675318545058</v>
      </c>
      <c r="AC4257">
        <v>-34.496609440776446</v>
      </c>
      <c r="AD4257">
        <v>7.3705556607873053</v>
      </c>
      <c r="AE4257">
        <v>7.3548283977951341</v>
      </c>
      <c r="AF4257">
        <v>197</v>
      </c>
      <c r="AG4257">
        <v>0</v>
      </c>
      <c r="AH4257">
        <v>0</v>
      </c>
      <c r="AI4257">
        <v>53</v>
      </c>
      <c r="AJ4257">
        <v>1139</v>
      </c>
      <c r="AK4257">
        <v>400</v>
      </c>
      <c r="AL4257">
        <v>1042</v>
      </c>
      <c r="AM4257">
        <v>0</v>
      </c>
      <c r="AN4257">
        <v>106</v>
      </c>
      <c r="AO4257">
        <v>129</v>
      </c>
      <c r="AP4257">
        <v>85</v>
      </c>
    </row>
    <row r="4258" spans="1:42">
      <c r="A4258">
        <v>16</v>
      </c>
      <c r="B4258">
        <v>245</v>
      </c>
      <c r="C4258">
        <v>2022</v>
      </c>
      <c r="D4258">
        <v>5</v>
      </c>
      <c r="E4258">
        <v>99</v>
      </c>
      <c r="F4258">
        <v>99</v>
      </c>
      <c r="G4258">
        <v>99</v>
      </c>
      <c r="H4258">
        <v>99</v>
      </c>
      <c r="I4258">
        <v>99</v>
      </c>
      <c r="J4258">
        <v>111</v>
      </c>
      <c r="K4258">
        <v>999</v>
      </c>
      <c r="M4258">
        <v>99</v>
      </c>
      <c r="N4258">
        <v>99</v>
      </c>
      <c r="O4258">
        <v>99</v>
      </c>
      <c r="P4258">
        <v>99</v>
      </c>
      <c r="Q4258">
        <v>158</v>
      </c>
      <c r="R4258">
        <v>16023</v>
      </c>
      <c r="S4258">
        <v>15977</v>
      </c>
      <c r="T4258">
        <v>16.062597516070653</v>
      </c>
      <c r="U4258">
        <v>60.668085372723283</v>
      </c>
      <c r="V4258">
        <v>92.45800996028207</v>
      </c>
      <c r="W4258">
        <v>85.246992551793355</v>
      </c>
      <c r="X4258">
        <v>0.74268239405854097</v>
      </c>
      <c r="Y4258">
        <v>1.4853647881170819</v>
      </c>
      <c r="Z4258">
        <v>84.740685264931642</v>
      </c>
      <c r="AA4258">
        <v>9.4871610649865623</v>
      </c>
      <c r="AB4258">
        <v>2.4037177909122742</v>
      </c>
      <c r="AC4258">
        <v>-34.713462712247946</v>
      </c>
      <c r="AD4258">
        <v>8.9265618558424062</v>
      </c>
      <c r="AE4258">
        <v>8.978797466473937</v>
      </c>
      <c r="AF4258">
        <v>258</v>
      </c>
      <c r="AG4258">
        <v>0</v>
      </c>
      <c r="AH4258">
        <v>0</v>
      </c>
      <c r="AI4258">
        <v>70</v>
      </c>
      <c r="AJ4258">
        <v>1132</v>
      </c>
      <c r="AK4258">
        <v>160</v>
      </c>
      <c r="AL4258">
        <v>1244</v>
      </c>
      <c r="AM4258">
        <v>0</v>
      </c>
      <c r="AN4258">
        <v>185</v>
      </c>
      <c r="AO4258">
        <v>119</v>
      </c>
      <c r="AP4258">
        <v>102</v>
      </c>
    </row>
    <row r="4259" spans="1:42">
      <c r="A4259">
        <v>16</v>
      </c>
      <c r="B4259">
        <v>246</v>
      </c>
      <c r="C4259">
        <v>2022</v>
      </c>
      <c r="D4259">
        <v>6</v>
      </c>
      <c r="E4259">
        <v>99</v>
      </c>
      <c r="F4259">
        <v>99</v>
      </c>
      <c r="G4259">
        <v>99</v>
      </c>
      <c r="H4259">
        <v>99</v>
      </c>
      <c r="I4259">
        <v>99</v>
      </c>
      <c r="J4259">
        <v>111</v>
      </c>
      <c r="K4259">
        <v>999</v>
      </c>
      <c r="M4259">
        <v>99</v>
      </c>
      <c r="N4259">
        <v>99</v>
      </c>
      <c r="O4259">
        <v>99</v>
      </c>
      <c r="P4259">
        <v>99</v>
      </c>
      <c r="Q4259">
        <v>154</v>
      </c>
      <c r="R4259">
        <v>16390</v>
      </c>
      <c r="S4259">
        <v>16354</v>
      </c>
      <c r="T4259">
        <v>16.129286150091517</v>
      </c>
      <c r="U4259">
        <v>60.754005136358067</v>
      </c>
      <c r="V4259">
        <v>91.751359513133309</v>
      </c>
      <c r="W4259">
        <v>84.615561942032642</v>
      </c>
      <c r="X4259">
        <v>1.4276998169615622</v>
      </c>
      <c r="Y4259">
        <v>2.8553996339231245</v>
      </c>
      <c r="Z4259">
        <v>78.28553996339231</v>
      </c>
      <c r="AA4259">
        <v>9.6442263156848416</v>
      </c>
      <c r="AB4259">
        <v>2.3316413672139986</v>
      </c>
      <c r="AC4259">
        <v>-31.35838829484339</v>
      </c>
      <c r="AD4259">
        <v>9.1310209584507938</v>
      </c>
      <c r="AE4259">
        <v>9.1225890245247427</v>
      </c>
      <c r="AF4259">
        <v>244</v>
      </c>
      <c r="AG4259">
        <v>0</v>
      </c>
      <c r="AH4259">
        <v>0</v>
      </c>
      <c r="AI4259">
        <v>67</v>
      </c>
      <c r="AJ4259">
        <v>1270</v>
      </c>
      <c r="AK4259">
        <v>156</v>
      </c>
      <c r="AL4259">
        <v>1540</v>
      </c>
      <c r="AM4259">
        <v>3</v>
      </c>
      <c r="AN4259">
        <v>124</v>
      </c>
      <c r="AO4259">
        <v>102</v>
      </c>
      <c r="AP4259">
        <v>94</v>
      </c>
    </row>
    <row r="4260" spans="1:42">
      <c r="A4260">
        <v>16</v>
      </c>
      <c r="B4260">
        <v>247</v>
      </c>
      <c r="C4260">
        <v>2022</v>
      </c>
      <c r="D4260">
        <v>7</v>
      </c>
      <c r="E4260">
        <v>99</v>
      </c>
      <c r="F4260">
        <v>99</v>
      </c>
      <c r="G4260">
        <v>99</v>
      </c>
      <c r="H4260">
        <v>99</v>
      </c>
      <c r="I4260">
        <v>99</v>
      </c>
      <c r="J4260">
        <v>111</v>
      </c>
      <c r="K4260">
        <v>999</v>
      </c>
      <c r="M4260">
        <v>99</v>
      </c>
      <c r="N4260">
        <v>99</v>
      </c>
      <c r="O4260">
        <v>99</v>
      </c>
      <c r="P4260">
        <v>99</v>
      </c>
      <c r="Q4260">
        <v>161</v>
      </c>
      <c r="R4260">
        <v>16188</v>
      </c>
      <c r="S4260">
        <v>16146</v>
      </c>
      <c r="T4260">
        <v>16.091919940696812</v>
      </c>
      <c r="U4260">
        <v>60.676947850860891</v>
      </c>
      <c r="V4260">
        <v>91.278285536139677</v>
      </c>
      <c r="W4260">
        <v>84.163941533506502</v>
      </c>
      <c r="X4260">
        <v>1.6061279960464538</v>
      </c>
      <c r="Y4260">
        <v>3.2122559920929077</v>
      </c>
      <c r="Z4260">
        <v>80.757351124289571</v>
      </c>
      <c r="AA4260">
        <v>9.7109931652103878</v>
      </c>
      <c r="AB4260">
        <v>2.337244690993606</v>
      </c>
      <c r="AC4260">
        <v>-31.928644387307763</v>
      </c>
      <c r="AD4260">
        <v>9.0184848856254707</v>
      </c>
      <c r="AE4260">
        <v>8.958491540887719</v>
      </c>
      <c r="AF4260">
        <v>183</v>
      </c>
      <c r="AG4260">
        <v>0</v>
      </c>
      <c r="AH4260">
        <v>0</v>
      </c>
      <c r="AI4260">
        <v>94</v>
      </c>
      <c r="AJ4260">
        <v>1760</v>
      </c>
      <c r="AK4260">
        <v>187</v>
      </c>
      <c r="AL4260">
        <v>2464</v>
      </c>
      <c r="AM4260">
        <v>0</v>
      </c>
      <c r="AN4260">
        <v>145</v>
      </c>
      <c r="AO4260">
        <v>90</v>
      </c>
      <c r="AP4260">
        <v>102</v>
      </c>
    </row>
    <row r="4261" spans="1:42">
      <c r="A4261">
        <v>16</v>
      </c>
      <c r="B4261">
        <v>248</v>
      </c>
      <c r="C4261">
        <v>2022</v>
      </c>
      <c r="D4261">
        <v>8</v>
      </c>
      <c r="E4261">
        <v>99</v>
      </c>
      <c r="F4261">
        <v>99</v>
      </c>
      <c r="G4261">
        <v>99</v>
      </c>
      <c r="H4261">
        <v>99</v>
      </c>
      <c r="I4261">
        <v>99</v>
      </c>
      <c r="J4261">
        <v>111</v>
      </c>
      <c r="K4261">
        <v>999</v>
      </c>
      <c r="M4261">
        <v>99</v>
      </c>
      <c r="N4261">
        <v>99</v>
      </c>
      <c r="O4261">
        <v>99</v>
      </c>
      <c r="P4261">
        <v>99</v>
      </c>
      <c r="Q4261">
        <v>147</v>
      </c>
      <c r="R4261">
        <v>16132</v>
      </c>
      <c r="S4261">
        <v>16091</v>
      </c>
      <c r="T4261">
        <v>16.032729977684102</v>
      </c>
      <c r="U4261">
        <v>60.558075943073767</v>
      </c>
      <c r="V4261">
        <v>91.762371555116601</v>
      </c>
      <c r="W4261">
        <v>84.61155304207314</v>
      </c>
      <c r="X4261">
        <v>2.9816513761467895</v>
      </c>
      <c r="Y4261">
        <v>5.9633027522935791</v>
      </c>
      <c r="Z4261">
        <v>79.419786759236302</v>
      </c>
      <c r="AA4261">
        <v>9.608564123927648</v>
      </c>
      <c r="AB4261">
        <v>2.3550711145753822</v>
      </c>
      <c r="AC4261">
        <v>-31.486893665613128</v>
      </c>
      <c r="AD4261">
        <v>8.9872867664263705</v>
      </c>
      <c r="AE4261">
        <v>8.9754570949089096</v>
      </c>
      <c r="AF4261">
        <v>217</v>
      </c>
      <c r="AG4261">
        <v>0</v>
      </c>
      <c r="AH4261">
        <v>0</v>
      </c>
      <c r="AI4261">
        <v>79</v>
      </c>
      <c r="AJ4261">
        <v>1193</v>
      </c>
      <c r="AK4261">
        <v>186</v>
      </c>
      <c r="AL4261">
        <v>2103</v>
      </c>
      <c r="AM4261">
        <v>1</v>
      </c>
      <c r="AN4261">
        <v>133</v>
      </c>
      <c r="AO4261">
        <v>120</v>
      </c>
      <c r="AP4261">
        <v>91</v>
      </c>
    </row>
    <row r="4262" spans="1:42">
      <c r="A4262">
        <v>16</v>
      </c>
      <c r="B4262">
        <v>249</v>
      </c>
      <c r="C4262">
        <v>2022</v>
      </c>
      <c r="D4262">
        <v>9</v>
      </c>
      <c r="E4262">
        <v>99</v>
      </c>
      <c r="F4262">
        <v>99</v>
      </c>
      <c r="G4262">
        <v>99</v>
      </c>
      <c r="H4262">
        <v>99</v>
      </c>
      <c r="I4262">
        <v>99</v>
      </c>
      <c r="J4262">
        <v>111</v>
      </c>
      <c r="K4262">
        <v>999</v>
      </c>
      <c r="M4262">
        <v>99</v>
      </c>
      <c r="N4262">
        <v>99</v>
      </c>
      <c r="O4262">
        <v>99</v>
      </c>
      <c r="P4262">
        <v>99</v>
      </c>
      <c r="Q4262">
        <v>135</v>
      </c>
      <c r="R4262">
        <v>14431</v>
      </c>
      <c r="S4262">
        <v>14408</v>
      </c>
      <c r="T4262">
        <v>16.173376758367404</v>
      </c>
      <c r="U4262">
        <v>60.865283176013328</v>
      </c>
      <c r="V4262">
        <v>91.173165503936346</v>
      </c>
      <c r="W4262">
        <v>84.103400888395399</v>
      </c>
      <c r="X4262">
        <v>2.5500658305037764</v>
      </c>
      <c r="Y4262">
        <v>5.1001316610075529</v>
      </c>
      <c r="Z4262">
        <v>75.351673480701265</v>
      </c>
      <c r="AA4262">
        <v>9.2090682883422481</v>
      </c>
      <c r="AB4262">
        <v>2.3887448155401554</v>
      </c>
      <c r="AC4262">
        <v>-33.658713749057952</v>
      </c>
      <c r="AD4262">
        <v>8.0396438957537146</v>
      </c>
      <c r="AE4262">
        <v>7.9884244331460348</v>
      </c>
      <c r="AF4262">
        <v>199</v>
      </c>
      <c r="AG4262">
        <v>0</v>
      </c>
      <c r="AH4262">
        <v>0</v>
      </c>
      <c r="AI4262">
        <v>72</v>
      </c>
      <c r="AJ4262">
        <v>901</v>
      </c>
      <c r="AK4262">
        <v>164</v>
      </c>
      <c r="AL4262">
        <v>2125</v>
      </c>
      <c r="AM4262">
        <v>1</v>
      </c>
      <c r="AN4262">
        <v>142</v>
      </c>
      <c r="AO4262">
        <v>111</v>
      </c>
      <c r="AP4262">
        <v>85</v>
      </c>
    </row>
    <row r="4263" spans="1:42">
      <c r="A4263">
        <v>16</v>
      </c>
      <c r="B4263">
        <v>250</v>
      </c>
      <c r="C4263">
        <v>2022</v>
      </c>
      <c r="D4263">
        <v>10</v>
      </c>
      <c r="E4263">
        <v>99</v>
      </c>
      <c r="F4263">
        <v>99</v>
      </c>
      <c r="G4263">
        <v>99</v>
      </c>
      <c r="H4263">
        <v>99</v>
      </c>
      <c r="I4263">
        <v>99</v>
      </c>
      <c r="J4263">
        <v>111</v>
      </c>
      <c r="K4263">
        <v>999</v>
      </c>
      <c r="M4263">
        <v>99</v>
      </c>
      <c r="N4263">
        <v>99</v>
      </c>
      <c r="O4263">
        <v>99</v>
      </c>
      <c r="P4263">
        <v>99</v>
      </c>
      <c r="Q4263">
        <v>140</v>
      </c>
      <c r="R4263">
        <v>14802</v>
      </c>
      <c r="S4263">
        <v>14772</v>
      </c>
      <c r="T4263">
        <v>16.065666801783546</v>
      </c>
      <c r="U4263">
        <v>60.626523151909019</v>
      </c>
      <c r="V4263">
        <v>93.088935202583443</v>
      </c>
      <c r="W4263">
        <v>85.856092607636242</v>
      </c>
      <c r="X4263">
        <v>1.3579246047831377</v>
      </c>
      <c r="Y4263">
        <v>2.7158492095662754</v>
      </c>
      <c r="Z4263">
        <v>80.272936089717618</v>
      </c>
      <c r="AA4263">
        <v>9.6768101176260455</v>
      </c>
      <c r="AB4263">
        <v>2.4076010183917882</v>
      </c>
      <c r="AC4263">
        <v>-33.327634721370714</v>
      </c>
      <c r="AD4263">
        <v>8.2463314354477468</v>
      </c>
      <c r="AE4263">
        <v>8.360924316819764</v>
      </c>
      <c r="AF4263">
        <v>234</v>
      </c>
      <c r="AG4263">
        <v>0</v>
      </c>
      <c r="AH4263">
        <v>0</v>
      </c>
      <c r="AI4263">
        <v>85</v>
      </c>
      <c r="AJ4263">
        <v>1097</v>
      </c>
      <c r="AK4263">
        <v>251</v>
      </c>
      <c r="AL4263">
        <v>1696</v>
      </c>
      <c r="AM4263">
        <v>0</v>
      </c>
      <c r="AN4263">
        <v>120</v>
      </c>
      <c r="AO4263">
        <v>137</v>
      </c>
      <c r="AP4263">
        <v>90</v>
      </c>
    </row>
    <row r="4264" spans="1:42">
      <c r="A4264">
        <v>16</v>
      </c>
      <c r="B4264">
        <v>251</v>
      </c>
      <c r="C4264">
        <v>2022</v>
      </c>
      <c r="D4264">
        <v>11</v>
      </c>
      <c r="E4264">
        <v>99</v>
      </c>
      <c r="F4264">
        <v>99</v>
      </c>
      <c r="G4264">
        <v>99</v>
      </c>
      <c r="H4264">
        <v>99</v>
      </c>
      <c r="I4264">
        <v>99</v>
      </c>
      <c r="J4264">
        <v>111</v>
      </c>
      <c r="K4264">
        <v>999</v>
      </c>
      <c r="M4264">
        <v>99</v>
      </c>
      <c r="N4264">
        <v>99</v>
      </c>
      <c r="O4264">
        <v>99</v>
      </c>
      <c r="P4264">
        <v>99</v>
      </c>
      <c r="Q4264">
        <v>163</v>
      </c>
      <c r="R4264">
        <v>17115</v>
      </c>
      <c r="S4264">
        <v>17085</v>
      </c>
      <c r="T4264">
        <v>16.015600350569677</v>
      </c>
      <c r="U4264">
        <v>60.511442786069651</v>
      </c>
      <c r="V4264">
        <v>92.58964878621336</v>
      </c>
      <c r="W4264">
        <v>85.404360550190546</v>
      </c>
      <c r="X4264">
        <v>1.5892491966111599</v>
      </c>
      <c r="Y4264">
        <v>3.1784983932223199</v>
      </c>
      <c r="Z4264">
        <v>84.253578732106348</v>
      </c>
      <c r="AA4264">
        <v>9.2488636486126481</v>
      </c>
      <c r="AB4264">
        <v>2.371879607612295</v>
      </c>
      <c r="AC4264">
        <v>-31.801917098353432</v>
      </c>
      <c r="AD4264">
        <v>9.5349251802248514</v>
      </c>
      <c r="AE4264">
        <v>9.6191988414075507</v>
      </c>
      <c r="AF4264">
        <v>264</v>
      </c>
      <c r="AG4264">
        <v>0</v>
      </c>
      <c r="AH4264">
        <v>0</v>
      </c>
      <c r="AI4264">
        <v>109</v>
      </c>
      <c r="AJ4264">
        <v>1216</v>
      </c>
      <c r="AK4264">
        <v>294</v>
      </c>
      <c r="AL4264">
        <v>1551</v>
      </c>
      <c r="AM4264">
        <v>2</v>
      </c>
      <c r="AN4264">
        <v>133</v>
      </c>
      <c r="AO4264">
        <v>210</v>
      </c>
      <c r="AP4264">
        <v>97</v>
      </c>
    </row>
    <row r="4265" spans="1:42">
      <c r="A4265">
        <v>16</v>
      </c>
      <c r="B4265">
        <v>252</v>
      </c>
      <c r="C4265">
        <v>2022</v>
      </c>
      <c r="D4265">
        <v>12</v>
      </c>
      <c r="E4265">
        <v>99</v>
      </c>
      <c r="F4265">
        <v>99</v>
      </c>
      <c r="G4265">
        <v>99</v>
      </c>
      <c r="H4265">
        <v>99</v>
      </c>
      <c r="I4265">
        <v>99</v>
      </c>
      <c r="J4265">
        <v>111</v>
      </c>
      <c r="K4265">
        <v>999</v>
      </c>
      <c r="M4265">
        <v>99</v>
      </c>
      <c r="N4265">
        <v>99</v>
      </c>
      <c r="O4265">
        <v>99</v>
      </c>
      <c r="P4265">
        <v>99</v>
      </c>
      <c r="Q4265">
        <v>133</v>
      </c>
      <c r="R4265">
        <v>13799</v>
      </c>
      <c r="S4265">
        <v>13784</v>
      </c>
      <c r="T4265">
        <v>16.085803319081094</v>
      </c>
      <c r="U4265">
        <v>60.610055136390002</v>
      </c>
      <c r="V4265">
        <v>88.508085433894195</v>
      </c>
      <c r="W4265">
        <v>81.659627103888511</v>
      </c>
      <c r="X4265">
        <v>1.3986520762374084</v>
      </c>
      <c r="Y4265">
        <v>2.7973041524748168</v>
      </c>
      <c r="Z4265">
        <v>73.78070874701065</v>
      </c>
      <c r="AA4265">
        <v>9.4221156840833498</v>
      </c>
      <c r="AB4265">
        <v>2.3212511879659998</v>
      </c>
      <c r="AC4265">
        <v>-30.639312493520077</v>
      </c>
      <c r="AD4265">
        <v>7.6875508362210176</v>
      </c>
      <c r="AE4265">
        <v>7.4203865683657986</v>
      </c>
      <c r="AF4265">
        <v>233</v>
      </c>
      <c r="AG4265">
        <v>0</v>
      </c>
      <c r="AH4265">
        <v>0</v>
      </c>
      <c r="AI4265">
        <v>77</v>
      </c>
      <c r="AJ4265">
        <v>1073</v>
      </c>
      <c r="AK4265">
        <v>208</v>
      </c>
      <c r="AL4265">
        <v>1753</v>
      </c>
      <c r="AM4265">
        <v>1</v>
      </c>
      <c r="AN4265">
        <v>80</v>
      </c>
      <c r="AO4265">
        <v>173</v>
      </c>
      <c r="AP4265">
        <v>82</v>
      </c>
    </row>
    <row r="4266" spans="1:42">
      <c r="A4266">
        <v>16</v>
      </c>
      <c r="B4266">
        <v>253</v>
      </c>
      <c r="C4266">
        <v>2022</v>
      </c>
      <c r="D4266">
        <v>1</v>
      </c>
      <c r="E4266">
        <v>99</v>
      </c>
      <c r="F4266">
        <v>99</v>
      </c>
      <c r="G4266">
        <v>99</v>
      </c>
      <c r="H4266">
        <v>99</v>
      </c>
      <c r="I4266">
        <v>99</v>
      </c>
      <c r="J4266">
        <v>116</v>
      </c>
      <c r="K4266">
        <v>999</v>
      </c>
      <c r="M4266">
        <v>99</v>
      </c>
      <c r="N4266">
        <v>99</v>
      </c>
      <c r="O4266">
        <v>99</v>
      </c>
      <c r="P4266">
        <v>99</v>
      </c>
      <c r="Q4266">
        <v>35</v>
      </c>
      <c r="R4266">
        <v>3575</v>
      </c>
      <c r="S4266">
        <v>3567</v>
      </c>
      <c r="T4266">
        <v>16.11104895104895</v>
      </c>
      <c r="U4266">
        <v>60.820577516120018</v>
      </c>
      <c r="V4266">
        <v>89.341720678386864</v>
      </c>
      <c r="W4266">
        <v>82.394788337538586</v>
      </c>
      <c r="X4266">
        <v>6.825174825174825</v>
      </c>
      <c r="Y4266">
        <v>13.650349650349652</v>
      </c>
      <c r="Z4266">
        <v>90.517482517482534</v>
      </c>
      <c r="AA4266">
        <v>9.3726505874391215</v>
      </c>
      <c r="AB4266">
        <v>2.46507250463964</v>
      </c>
      <c r="AC4266">
        <v>-34.350390587396753</v>
      </c>
      <c r="AD4266">
        <v>8.7710689663632575</v>
      </c>
      <c r="AE4266">
        <v>8.6099060791693418</v>
      </c>
      <c r="AF4266">
        <v>69</v>
      </c>
      <c r="AG4266">
        <v>0</v>
      </c>
      <c r="AH4266">
        <v>0</v>
      </c>
      <c r="AI4266">
        <v>15</v>
      </c>
      <c r="AJ4266">
        <v>124</v>
      </c>
      <c r="AK4266">
        <v>92</v>
      </c>
      <c r="AL4266">
        <v>138</v>
      </c>
      <c r="AM4266">
        <v>0</v>
      </c>
      <c r="AN4266">
        <v>84</v>
      </c>
      <c r="AO4266">
        <v>48</v>
      </c>
      <c r="AP4266">
        <v>19</v>
      </c>
    </row>
    <row r="4267" spans="1:42">
      <c r="A4267">
        <v>16</v>
      </c>
      <c r="B4267">
        <v>254</v>
      </c>
      <c r="C4267">
        <v>2022</v>
      </c>
      <c r="D4267">
        <v>2</v>
      </c>
      <c r="E4267">
        <v>99</v>
      </c>
      <c r="F4267">
        <v>99</v>
      </c>
      <c r="G4267">
        <v>99</v>
      </c>
      <c r="H4267">
        <v>99</v>
      </c>
      <c r="I4267">
        <v>99</v>
      </c>
      <c r="J4267">
        <v>116</v>
      </c>
      <c r="K4267">
        <v>999</v>
      </c>
      <c r="M4267">
        <v>99</v>
      </c>
      <c r="N4267">
        <v>99</v>
      </c>
      <c r="O4267">
        <v>99</v>
      </c>
      <c r="P4267">
        <v>99</v>
      </c>
      <c r="Q4267">
        <v>39</v>
      </c>
      <c r="R4267">
        <v>3089</v>
      </c>
      <c r="S4267">
        <v>3084</v>
      </c>
      <c r="T4267">
        <v>16.152152800258978</v>
      </c>
      <c r="U4267">
        <v>60.809662775616083</v>
      </c>
      <c r="V4267">
        <v>89.980544747081638</v>
      </c>
      <c r="W4267">
        <v>83.00781452658893</v>
      </c>
      <c r="X4267">
        <v>3.1725477500809318</v>
      </c>
      <c r="Y4267">
        <v>6.3450955001618636</v>
      </c>
      <c r="Z4267">
        <v>87.342181935901579</v>
      </c>
      <c r="AA4267">
        <v>9.4905236658457124</v>
      </c>
      <c r="AB4267">
        <v>2.3563304398560621</v>
      </c>
      <c r="AC4267">
        <v>-34.469594833591287</v>
      </c>
      <c r="AD4267">
        <v>7.5786942761107996</v>
      </c>
      <c r="AE4267">
        <v>7.49944131972891</v>
      </c>
      <c r="AF4267">
        <v>45</v>
      </c>
      <c r="AG4267">
        <v>0</v>
      </c>
      <c r="AH4267">
        <v>0</v>
      </c>
      <c r="AI4267">
        <v>5</v>
      </c>
      <c r="AJ4267">
        <v>198</v>
      </c>
      <c r="AK4267">
        <v>51</v>
      </c>
      <c r="AL4267">
        <v>113</v>
      </c>
      <c r="AM4267">
        <v>1</v>
      </c>
      <c r="AN4267">
        <v>69</v>
      </c>
      <c r="AO4267">
        <v>18</v>
      </c>
      <c r="AP4267">
        <v>23</v>
      </c>
    </row>
    <row r="4268" spans="1:42">
      <c r="A4268">
        <v>16</v>
      </c>
      <c r="B4268">
        <v>255</v>
      </c>
      <c r="C4268">
        <v>2022</v>
      </c>
      <c r="D4268">
        <v>3</v>
      </c>
      <c r="E4268">
        <v>99</v>
      </c>
      <c r="F4268">
        <v>99</v>
      </c>
      <c r="G4268">
        <v>99</v>
      </c>
      <c r="H4268">
        <v>99</v>
      </c>
      <c r="I4268">
        <v>99</v>
      </c>
      <c r="J4268">
        <v>116</v>
      </c>
      <c r="K4268">
        <v>999</v>
      </c>
      <c r="M4268">
        <v>99</v>
      </c>
      <c r="N4268">
        <v>99</v>
      </c>
      <c r="O4268">
        <v>99</v>
      </c>
      <c r="P4268">
        <v>99</v>
      </c>
      <c r="Q4268">
        <v>34</v>
      </c>
      <c r="R4268">
        <v>3670</v>
      </c>
      <c r="S4268">
        <v>3667</v>
      </c>
      <c r="T4268">
        <v>15.980653950953675</v>
      </c>
      <c r="U4268">
        <v>60.431688028361044</v>
      </c>
      <c r="V4268">
        <v>91.094712851377722</v>
      </c>
      <c r="W4268">
        <v>84.052740659939857</v>
      </c>
      <c r="X4268">
        <v>6.6757493188010892</v>
      </c>
      <c r="Y4268">
        <v>13.35149863760218</v>
      </c>
      <c r="Z4268">
        <v>66.866485013623986</v>
      </c>
      <c r="AA4268">
        <v>11.011923527000336</v>
      </c>
      <c r="AB4268">
        <v>2.4615747768622782</v>
      </c>
      <c r="AC4268">
        <v>-33.697314859450593</v>
      </c>
      <c r="AD4268">
        <v>9.0041463235113728</v>
      </c>
      <c r="AE4268">
        <v>9.0293887398467643</v>
      </c>
      <c r="AF4268">
        <v>65</v>
      </c>
      <c r="AG4268">
        <v>1</v>
      </c>
      <c r="AH4268">
        <v>0</v>
      </c>
      <c r="AI4268">
        <v>10</v>
      </c>
      <c r="AJ4268">
        <v>253</v>
      </c>
      <c r="AK4268">
        <v>74</v>
      </c>
      <c r="AL4268">
        <v>110</v>
      </c>
      <c r="AM4268">
        <v>0</v>
      </c>
      <c r="AN4268">
        <v>101</v>
      </c>
      <c r="AO4268">
        <v>25</v>
      </c>
      <c r="AP4268">
        <v>17</v>
      </c>
    </row>
    <row r="4269" spans="1:42">
      <c r="A4269">
        <v>16</v>
      </c>
      <c r="B4269">
        <v>256</v>
      </c>
      <c r="C4269">
        <v>2022</v>
      </c>
      <c r="D4269">
        <v>4</v>
      </c>
      <c r="E4269">
        <v>99</v>
      </c>
      <c r="F4269">
        <v>99</v>
      </c>
      <c r="G4269">
        <v>99</v>
      </c>
      <c r="H4269">
        <v>99</v>
      </c>
      <c r="I4269">
        <v>99</v>
      </c>
      <c r="J4269">
        <v>116</v>
      </c>
      <c r="K4269">
        <v>999</v>
      </c>
      <c r="M4269">
        <v>99</v>
      </c>
      <c r="N4269">
        <v>99</v>
      </c>
      <c r="O4269">
        <v>99</v>
      </c>
      <c r="P4269">
        <v>99</v>
      </c>
      <c r="Q4269">
        <v>36</v>
      </c>
      <c r="R4269">
        <v>3022</v>
      </c>
      <c r="S4269">
        <v>3019</v>
      </c>
      <c r="T4269">
        <v>16.042025148908003</v>
      </c>
      <c r="U4269">
        <v>60.551175886054992</v>
      </c>
      <c r="V4269">
        <v>91.532572508457633</v>
      </c>
      <c r="W4269">
        <v>84.448890361046693</v>
      </c>
      <c r="X4269">
        <v>4.3017868960953036</v>
      </c>
      <c r="Y4269">
        <v>8.6035737921906073</v>
      </c>
      <c r="Z4269">
        <v>86.796823295830563</v>
      </c>
      <c r="AA4269">
        <v>9.6134629393493469</v>
      </c>
      <c r="AB4269">
        <v>2.4222144135047716</v>
      </c>
      <c r="AC4269">
        <v>-28.180004463281687</v>
      </c>
      <c r="AD4269">
        <v>7.4143134031747584</v>
      </c>
      <c r="AE4269">
        <v>7.4688308290417984</v>
      </c>
      <c r="AF4269">
        <v>29</v>
      </c>
      <c r="AG4269">
        <v>0</v>
      </c>
      <c r="AH4269">
        <v>0</v>
      </c>
      <c r="AI4269">
        <v>5</v>
      </c>
      <c r="AJ4269">
        <v>80</v>
      </c>
      <c r="AK4269">
        <v>11</v>
      </c>
      <c r="AL4269">
        <v>78</v>
      </c>
      <c r="AM4269">
        <v>0</v>
      </c>
      <c r="AN4269">
        <v>55</v>
      </c>
      <c r="AO4269">
        <v>6</v>
      </c>
      <c r="AP4269">
        <v>18</v>
      </c>
    </row>
    <row r="4270" spans="1:42">
      <c r="A4270">
        <v>16</v>
      </c>
      <c r="B4270">
        <v>257</v>
      </c>
      <c r="C4270">
        <v>2022</v>
      </c>
      <c r="D4270">
        <v>5</v>
      </c>
      <c r="E4270">
        <v>99</v>
      </c>
      <c r="F4270">
        <v>99</v>
      </c>
      <c r="G4270">
        <v>99</v>
      </c>
      <c r="H4270">
        <v>99</v>
      </c>
      <c r="I4270">
        <v>99</v>
      </c>
      <c r="J4270">
        <v>116</v>
      </c>
      <c r="K4270">
        <v>999</v>
      </c>
      <c r="M4270">
        <v>99</v>
      </c>
      <c r="N4270">
        <v>99</v>
      </c>
      <c r="O4270">
        <v>99</v>
      </c>
      <c r="P4270">
        <v>99</v>
      </c>
      <c r="Q4270">
        <v>49</v>
      </c>
      <c r="R4270">
        <v>3994</v>
      </c>
      <c r="S4270">
        <v>3977</v>
      </c>
      <c r="T4270">
        <v>16.093139709564348</v>
      </c>
      <c r="U4270">
        <v>60.817953231078718</v>
      </c>
      <c r="V4270">
        <v>90.195384021503685</v>
      </c>
      <c r="W4270">
        <v>83.097912999748658</v>
      </c>
      <c r="X4270">
        <v>8.3375062593890856</v>
      </c>
      <c r="Y4270">
        <v>16.675012518778171</v>
      </c>
      <c r="Z4270">
        <v>89.959939909864815</v>
      </c>
      <c r="AA4270">
        <v>10.134146410994024</v>
      </c>
      <c r="AB4270">
        <v>2.453295092623637</v>
      </c>
      <c r="AC4270">
        <v>-36.360666915958255</v>
      </c>
      <c r="AD4270">
        <v>9.7990627836796786</v>
      </c>
      <c r="AE4270">
        <v>9.6814692376975273</v>
      </c>
      <c r="AF4270">
        <v>61</v>
      </c>
      <c r="AG4270">
        <v>0</v>
      </c>
      <c r="AH4270">
        <v>0</v>
      </c>
      <c r="AI4270">
        <v>24</v>
      </c>
      <c r="AJ4270">
        <v>193</v>
      </c>
      <c r="AK4270">
        <v>34</v>
      </c>
      <c r="AL4270">
        <v>154</v>
      </c>
      <c r="AM4270">
        <v>0</v>
      </c>
      <c r="AN4270">
        <v>106</v>
      </c>
      <c r="AO4270">
        <v>16</v>
      </c>
      <c r="AP4270">
        <v>27</v>
      </c>
    </row>
    <row r="4271" spans="1:42">
      <c r="A4271">
        <v>16</v>
      </c>
      <c r="B4271">
        <v>258</v>
      </c>
      <c r="C4271">
        <v>2022</v>
      </c>
      <c r="D4271">
        <v>6</v>
      </c>
      <c r="E4271">
        <v>99</v>
      </c>
      <c r="F4271">
        <v>99</v>
      </c>
      <c r="G4271">
        <v>99</v>
      </c>
      <c r="H4271">
        <v>99</v>
      </c>
      <c r="I4271">
        <v>99</v>
      </c>
      <c r="J4271">
        <v>116</v>
      </c>
      <c r="K4271">
        <v>999</v>
      </c>
      <c r="M4271">
        <v>99</v>
      </c>
      <c r="N4271">
        <v>99</v>
      </c>
      <c r="O4271">
        <v>99</v>
      </c>
      <c r="P4271">
        <v>99</v>
      </c>
      <c r="Q4271">
        <v>48</v>
      </c>
      <c r="R4271">
        <v>4938</v>
      </c>
      <c r="S4271">
        <v>4924</v>
      </c>
      <c r="T4271">
        <v>15.880720939651679</v>
      </c>
      <c r="U4271">
        <v>60.368602761982103</v>
      </c>
      <c r="V4271">
        <v>90.869163616328976</v>
      </c>
      <c r="W4271">
        <v>83.77424857839155</v>
      </c>
      <c r="X4271">
        <v>0</v>
      </c>
      <c r="Y4271">
        <v>0</v>
      </c>
      <c r="Z4271">
        <v>77.399756986634259</v>
      </c>
      <c r="AA4271">
        <v>9.3100737121867017</v>
      </c>
      <c r="AB4271">
        <v>2.6101247121152098</v>
      </c>
      <c r="AC4271">
        <v>-33.86328576649975</v>
      </c>
      <c r="AD4271">
        <v>12.115115679972522</v>
      </c>
      <c r="AE4271">
        <v>12.084373714794795</v>
      </c>
      <c r="AF4271">
        <v>56</v>
      </c>
      <c r="AG4271">
        <v>0</v>
      </c>
      <c r="AH4271">
        <v>0</v>
      </c>
      <c r="AI4271">
        <v>15</v>
      </c>
      <c r="AJ4271">
        <v>250</v>
      </c>
      <c r="AK4271">
        <v>36</v>
      </c>
      <c r="AL4271">
        <v>152</v>
      </c>
      <c r="AM4271">
        <v>0</v>
      </c>
      <c r="AN4271">
        <v>118</v>
      </c>
      <c r="AO4271">
        <v>16</v>
      </c>
      <c r="AP4271">
        <v>25</v>
      </c>
    </row>
    <row r="4272" spans="1:42">
      <c r="A4272">
        <v>16</v>
      </c>
      <c r="B4272">
        <v>259</v>
      </c>
      <c r="C4272">
        <v>2022</v>
      </c>
      <c r="D4272">
        <v>7</v>
      </c>
      <c r="E4272">
        <v>99</v>
      </c>
      <c r="F4272">
        <v>99</v>
      </c>
      <c r="G4272">
        <v>99</v>
      </c>
      <c r="H4272">
        <v>99</v>
      </c>
      <c r="I4272">
        <v>99</v>
      </c>
      <c r="J4272">
        <v>116</v>
      </c>
      <c r="K4272">
        <v>999</v>
      </c>
      <c r="M4272">
        <v>99</v>
      </c>
      <c r="N4272">
        <v>99</v>
      </c>
      <c r="O4272">
        <v>99</v>
      </c>
      <c r="P4272">
        <v>99</v>
      </c>
      <c r="Q4272">
        <v>11</v>
      </c>
      <c r="R4272">
        <v>923</v>
      </c>
      <c r="S4272">
        <v>919</v>
      </c>
      <c r="T4272">
        <v>15.629469122426871</v>
      </c>
      <c r="U4272">
        <v>59.819368879216555</v>
      </c>
      <c r="V4272">
        <v>94.240171084260723</v>
      </c>
      <c r="W4272">
        <v>86.857127312295987</v>
      </c>
      <c r="X4272">
        <v>0</v>
      </c>
      <c r="Y4272">
        <v>0</v>
      </c>
      <c r="Z4272">
        <v>41.603466955579641</v>
      </c>
      <c r="AA4272">
        <v>9.2675132456638067</v>
      </c>
      <c r="AB4272">
        <v>2.5594169361915529</v>
      </c>
      <c r="AC4272">
        <v>-22.720806076074783</v>
      </c>
      <c r="AD4272">
        <v>2.264530533133787</v>
      </c>
      <c r="AE4272">
        <v>2.3383877925913903</v>
      </c>
      <c r="AF4272">
        <v>7</v>
      </c>
      <c r="AG4272">
        <v>0</v>
      </c>
      <c r="AH4272">
        <v>0</v>
      </c>
      <c r="AI4272">
        <v>5</v>
      </c>
      <c r="AJ4272">
        <v>47</v>
      </c>
      <c r="AK4272">
        <v>1</v>
      </c>
      <c r="AL4272">
        <v>36</v>
      </c>
      <c r="AM4272">
        <v>0</v>
      </c>
      <c r="AN4272">
        <v>22</v>
      </c>
      <c r="AO4272">
        <v>0</v>
      </c>
      <c r="AP4272">
        <v>8</v>
      </c>
    </row>
    <row r="4273" spans="1:42">
      <c r="A4273">
        <v>16</v>
      </c>
      <c r="B4273">
        <v>260</v>
      </c>
      <c r="C4273">
        <v>2022</v>
      </c>
      <c r="D4273">
        <v>8</v>
      </c>
      <c r="E4273">
        <v>99</v>
      </c>
      <c r="F4273">
        <v>99</v>
      </c>
      <c r="G4273">
        <v>99</v>
      </c>
      <c r="H4273">
        <v>99</v>
      </c>
      <c r="I4273">
        <v>99</v>
      </c>
      <c r="J4273">
        <v>116</v>
      </c>
      <c r="K4273">
        <v>999</v>
      </c>
      <c r="M4273">
        <v>99</v>
      </c>
      <c r="N4273">
        <v>99</v>
      </c>
      <c r="O4273">
        <v>99</v>
      </c>
      <c r="P4273">
        <v>99</v>
      </c>
      <c r="Q4273">
        <v>47</v>
      </c>
      <c r="R4273">
        <v>4220</v>
      </c>
      <c r="S4273">
        <v>4213</v>
      </c>
      <c r="T4273">
        <v>16.057582938388627</v>
      </c>
      <c r="U4273">
        <v>60.723474958461907</v>
      </c>
      <c r="V4273">
        <v>91.169107434322939</v>
      </c>
      <c r="W4273">
        <v>84.088250652741493</v>
      </c>
      <c r="X4273">
        <v>3.6255924170616112</v>
      </c>
      <c r="Y4273">
        <v>7.2511848341232223</v>
      </c>
      <c r="Z4273">
        <v>81.919431279620852</v>
      </c>
      <c r="AA4273">
        <v>9.2651647352419335</v>
      </c>
      <c r="AB4273">
        <v>2.5570559415477727</v>
      </c>
      <c r="AC4273">
        <v>-35.961724447787162</v>
      </c>
      <c r="AD4273">
        <v>10.353541549105721</v>
      </c>
      <c r="AE4273">
        <v>10.378207245361065</v>
      </c>
      <c r="AF4273">
        <v>56</v>
      </c>
      <c r="AG4273">
        <v>0</v>
      </c>
      <c r="AH4273">
        <v>0</v>
      </c>
      <c r="AI4273">
        <v>15</v>
      </c>
      <c r="AJ4273">
        <v>180</v>
      </c>
      <c r="AK4273">
        <v>29</v>
      </c>
      <c r="AL4273">
        <v>250</v>
      </c>
      <c r="AM4273">
        <v>0</v>
      </c>
      <c r="AN4273">
        <v>74</v>
      </c>
      <c r="AO4273">
        <v>15</v>
      </c>
      <c r="AP4273">
        <v>23</v>
      </c>
    </row>
    <row r="4274" spans="1:42">
      <c r="A4274">
        <v>16</v>
      </c>
      <c r="B4274">
        <v>261</v>
      </c>
      <c r="C4274">
        <v>2022</v>
      </c>
      <c r="D4274">
        <v>9</v>
      </c>
      <c r="E4274">
        <v>99</v>
      </c>
      <c r="F4274">
        <v>99</v>
      </c>
      <c r="G4274">
        <v>99</v>
      </c>
      <c r="H4274">
        <v>99</v>
      </c>
      <c r="I4274">
        <v>99</v>
      </c>
      <c r="J4274">
        <v>116</v>
      </c>
      <c r="K4274">
        <v>999</v>
      </c>
      <c r="M4274">
        <v>99</v>
      </c>
      <c r="N4274">
        <v>99</v>
      </c>
      <c r="O4274">
        <v>99</v>
      </c>
      <c r="P4274">
        <v>99</v>
      </c>
      <c r="Q4274">
        <v>40</v>
      </c>
      <c r="R4274">
        <v>2658</v>
      </c>
      <c r="S4274">
        <v>2653</v>
      </c>
      <c r="T4274">
        <v>15.997366440933035</v>
      </c>
      <c r="U4274">
        <v>60.526950621937409</v>
      </c>
      <c r="V4274">
        <v>91.802530220903108</v>
      </c>
      <c r="W4274">
        <v>84.683603467772443</v>
      </c>
      <c r="X4274">
        <v>2.6711813393528963</v>
      </c>
      <c r="Y4274">
        <v>5.3423626787057925</v>
      </c>
      <c r="Z4274">
        <v>85.440180586907445</v>
      </c>
      <c r="AA4274">
        <v>9.6013355952848514</v>
      </c>
      <c r="AB4274">
        <v>2.4888233414156882</v>
      </c>
      <c r="AC4274">
        <v>-33.758317148964849</v>
      </c>
      <c r="AD4274">
        <v>6.521259108417774</v>
      </c>
      <c r="AE4274">
        <v>6.5816099689084648</v>
      </c>
      <c r="AF4274">
        <v>41</v>
      </c>
      <c r="AG4274">
        <v>0</v>
      </c>
      <c r="AH4274">
        <v>0</v>
      </c>
      <c r="AI4274">
        <v>5</v>
      </c>
      <c r="AJ4274">
        <v>178</v>
      </c>
      <c r="AK4274">
        <v>27</v>
      </c>
      <c r="AL4274">
        <v>272</v>
      </c>
      <c r="AM4274">
        <v>0</v>
      </c>
      <c r="AN4274">
        <v>36</v>
      </c>
      <c r="AO4274">
        <v>13</v>
      </c>
      <c r="AP4274">
        <v>18</v>
      </c>
    </row>
    <row r="4275" spans="1:42">
      <c r="A4275">
        <v>16</v>
      </c>
      <c r="B4275">
        <v>262</v>
      </c>
      <c r="C4275">
        <v>2022</v>
      </c>
      <c r="D4275">
        <v>10</v>
      </c>
      <c r="E4275">
        <v>99</v>
      </c>
      <c r="F4275">
        <v>99</v>
      </c>
      <c r="G4275">
        <v>99</v>
      </c>
      <c r="H4275">
        <v>99</v>
      </c>
      <c r="I4275">
        <v>99</v>
      </c>
      <c r="J4275">
        <v>116</v>
      </c>
      <c r="K4275">
        <v>999</v>
      </c>
      <c r="M4275">
        <v>99</v>
      </c>
      <c r="N4275">
        <v>99</v>
      </c>
      <c r="O4275">
        <v>99</v>
      </c>
      <c r="P4275">
        <v>99</v>
      </c>
      <c r="Q4275">
        <v>37</v>
      </c>
      <c r="R4275">
        <v>3000</v>
      </c>
      <c r="S4275">
        <v>2995</v>
      </c>
      <c r="T4275">
        <v>16.060666666666663</v>
      </c>
      <c r="U4275">
        <v>60.69415692821368</v>
      </c>
      <c r="V4275">
        <v>91.907386272172559</v>
      </c>
      <c r="W4275">
        <v>84.786544240400659</v>
      </c>
      <c r="X4275">
        <v>4.7333333333333343</v>
      </c>
      <c r="Y4275">
        <v>9.4666666666666686</v>
      </c>
      <c r="Z4275">
        <v>83.86666666666666</v>
      </c>
      <c r="AA4275">
        <v>9.6329919270570752</v>
      </c>
      <c r="AB4275">
        <v>2.5311315572978623</v>
      </c>
      <c r="AC4275">
        <v>-31.746063274512377</v>
      </c>
      <c r="AD4275">
        <v>7.3603375941509857</v>
      </c>
      <c r="AE4275">
        <v>7.4390816154397772</v>
      </c>
      <c r="AF4275">
        <v>22</v>
      </c>
      <c r="AG4275">
        <v>0</v>
      </c>
      <c r="AH4275">
        <v>0</v>
      </c>
      <c r="AI4275">
        <v>4</v>
      </c>
      <c r="AJ4275">
        <v>191</v>
      </c>
      <c r="AK4275">
        <v>46</v>
      </c>
      <c r="AL4275">
        <v>130</v>
      </c>
      <c r="AM4275">
        <v>0</v>
      </c>
      <c r="AN4275">
        <v>82</v>
      </c>
      <c r="AO4275">
        <v>7</v>
      </c>
      <c r="AP4275">
        <v>20</v>
      </c>
    </row>
    <row r="4276" spans="1:42">
      <c r="A4276">
        <v>16</v>
      </c>
      <c r="B4276">
        <v>263</v>
      </c>
      <c r="C4276">
        <v>2022</v>
      </c>
      <c r="D4276">
        <v>11</v>
      </c>
      <c r="E4276">
        <v>99</v>
      </c>
      <c r="F4276">
        <v>99</v>
      </c>
      <c r="G4276">
        <v>99</v>
      </c>
      <c r="H4276">
        <v>99</v>
      </c>
      <c r="I4276">
        <v>99</v>
      </c>
      <c r="J4276">
        <v>116</v>
      </c>
      <c r="K4276">
        <v>999</v>
      </c>
      <c r="M4276">
        <v>99</v>
      </c>
      <c r="N4276">
        <v>99</v>
      </c>
      <c r="O4276">
        <v>99</v>
      </c>
      <c r="P4276">
        <v>99</v>
      </c>
      <c r="Q4276">
        <v>55</v>
      </c>
      <c r="R4276">
        <v>4852</v>
      </c>
      <c r="S4276">
        <v>4842</v>
      </c>
      <c r="T4276">
        <v>15.99361088211047</v>
      </c>
      <c r="U4276">
        <v>60.509706732755085</v>
      </c>
      <c r="V4276">
        <v>92.788274143319029</v>
      </c>
      <c r="W4276">
        <v>85.574907063196889</v>
      </c>
      <c r="X4276">
        <v>9.5218466611706525</v>
      </c>
      <c r="Y4276">
        <v>19.043693322341305</v>
      </c>
      <c r="Z4276">
        <v>85.799670239076676</v>
      </c>
      <c r="AA4276">
        <v>10.042895413551868</v>
      </c>
      <c r="AB4276">
        <v>2.5710090475180754</v>
      </c>
      <c r="AC4276">
        <v>-33.698536653058049</v>
      </c>
      <c r="AD4276">
        <v>11.904119335606858</v>
      </c>
      <c r="AE4276">
        <v>12.138549215251915</v>
      </c>
      <c r="AF4276">
        <v>74</v>
      </c>
      <c r="AG4276">
        <v>0</v>
      </c>
      <c r="AH4276">
        <v>0</v>
      </c>
      <c r="AI4276">
        <v>18</v>
      </c>
      <c r="AJ4276">
        <v>231</v>
      </c>
      <c r="AK4276">
        <v>18</v>
      </c>
      <c r="AL4276">
        <v>233</v>
      </c>
      <c r="AM4276">
        <v>0</v>
      </c>
      <c r="AN4276">
        <v>140</v>
      </c>
      <c r="AO4276">
        <v>31</v>
      </c>
      <c r="AP4276">
        <v>26</v>
      </c>
    </row>
    <row r="4277" spans="1:42">
      <c r="A4277">
        <v>16</v>
      </c>
      <c r="B4277">
        <v>264</v>
      </c>
      <c r="C4277">
        <v>2022</v>
      </c>
      <c r="D4277">
        <v>12</v>
      </c>
      <c r="E4277">
        <v>99</v>
      </c>
      <c r="F4277">
        <v>99</v>
      </c>
      <c r="G4277">
        <v>99</v>
      </c>
      <c r="H4277">
        <v>99</v>
      </c>
      <c r="I4277">
        <v>99</v>
      </c>
      <c r="J4277">
        <v>116</v>
      </c>
      <c r="K4277">
        <v>999</v>
      </c>
      <c r="M4277">
        <v>99</v>
      </c>
      <c r="N4277">
        <v>99</v>
      </c>
      <c r="O4277">
        <v>99</v>
      </c>
      <c r="P4277">
        <v>99</v>
      </c>
      <c r="Q4277">
        <v>40</v>
      </c>
      <c r="R4277">
        <v>2818</v>
      </c>
      <c r="S4277">
        <v>2803</v>
      </c>
      <c r="T4277">
        <v>15.860894251242016</v>
      </c>
      <c r="U4277">
        <v>60.364609347128081</v>
      </c>
      <c r="V4277">
        <v>89.270163642189573</v>
      </c>
      <c r="W4277">
        <v>82.211701748126885</v>
      </c>
      <c r="X4277">
        <v>4.0099361249112846</v>
      </c>
      <c r="Y4277">
        <v>8.0198722498225692</v>
      </c>
      <c r="Z4277">
        <v>87.473385379701909</v>
      </c>
      <c r="AA4277">
        <v>9.95170349694809</v>
      </c>
      <c r="AB4277">
        <v>2.5493606710971406</v>
      </c>
      <c r="AC4277">
        <v>-37.068593361354047</v>
      </c>
      <c r="AD4277">
        <v>6.9138104467724908</v>
      </c>
      <c r="AE4277">
        <v>6.7507542421682736</v>
      </c>
      <c r="AF4277">
        <v>31</v>
      </c>
      <c r="AG4277">
        <v>0</v>
      </c>
      <c r="AH4277">
        <v>0</v>
      </c>
      <c r="AI4277">
        <v>11</v>
      </c>
      <c r="AJ4277">
        <v>138</v>
      </c>
      <c r="AK4277">
        <v>5</v>
      </c>
      <c r="AL4277">
        <v>117</v>
      </c>
      <c r="AM4277">
        <v>0</v>
      </c>
      <c r="AN4277">
        <v>34</v>
      </c>
      <c r="AO4277">
        <v>14</v>
      </c>
      <c r="AP4277">
        <v>19</v>
      </c>
    </row>
    <row r="4278" spans="1:42">
      <c r="A4278">
        <v>16</v>
      </c>
      <c r="B4278">
        <v>265</v>
      </c>
      <c r="C4278">
        <v>2022</v>
      </c>
      <c r="D4278">
        <v>1</v>
      </c>
      <c r="E4278">
        <v>99</v>
      </c>
      <c r="F4278">
        <v>99</v>
      </c>
      <c r="G4278">
        <v>99</v>
      </c>
      <c r="H4278">
        <v>99</v>
      </c>
      <c r="I4278">
        <v>99</v>
      </c>
      <c r="J4278">
        <v>117</v>
      </c>
      <c r="K4278">
        <v>999</v>
      </c>
      <c r="M4278">
        <v>99</v>
      </c>
      <c r="N4278">
        <v>99</v>
      </c>
      <c r="O4278">
        <v>99</v>
      </c>
      <c r="P4278">
        <v>99</v>
      </c>
      <c r="Q4278">
        <v>99</v>
      </c>
      <c r="R4278">
        <v>12199</v>
      </c>
      <c r="S4278">
        <v>12174</v>
      </c>
      <c r="T4278">
        <v>16.291827198950731</v>
      </c>
      <c r="U4278">
        <v>61.214227041235432</v>
      </c>
      <c r="V4278">
        <v>93.265294970845787</v>
      </c>
      <c r="W4278">
        <v>86.027476589452817</v>
      </c>
      <c r="X4278">
        <v>1.5984916796458724</v>
      </c>
      <c r="Y4278">
        <v>3.1969833592917447</v>
      </c>
      <c r="Z4278">
        <v>18.05885728338388</v>
      </c>
      <c r="AA4278">
        <v>8.7872754526169441</v>
      </c>
      <c r="AB4278">
        <v>2.3507405772254728</v>
      </c>
      <c r="AC4278">
        <v>-26.32025108104888</v>
      </c>
      <c r="AD4278">
        <v>10.557608592174615</v>
      </c>
      <c r="AE4278">
        <v>10.815224338310852</v>
      </c>
      <c r="AF4278">
        <v>120</v>
      </c>
      <c r="AG4278">
        <v>0</v>
      </c>
      <c r="AH4278">
        <v>0</v>
      </c>
      <c r="AI4278">
        <v>33</v>
      </c>
      <c r="AJ4278">
        <v>595</v>
      </c>
      <c r="AK4278">
        <v>255</v>
      </c>
      <c r="AL4278">
        <v>1136</v>
      </c>
      <c r="AM4278">
        <v>0</v>
      </c>
      <c r="AN4278">
        <v>164</v>
      </c>
      <c r="AO4278">
        <v>116</v>
      </c>
      <c r="AP4278">
        <v>50</v>
      </c>
    </row>
    <row r="4279" spans="1:42">
      <c r="A4279">
        <v>16</v>
      </c>
      <c r="B4279">
        <v>266</v>
      </c>
      <c r="C4279">
        <v>2022</v>
      </c>
      <c r="D4279">
        <v>2</v>
      </c>
      <c r="E4279">
        <v>99</v>
      </c>
      <c r="F4279">
        <v>99</v>
      </c>
      <c r="G4279">
        <v>99</v>
      </c>
      <c r="H4279">
        <v>99</v>
      </c>
      <c r="I4279">
        <v>99</v>
      </c>
      <c r="J4279">
        <v>117</v>
      </c>
      <c r="K4279">
        <v>999</v>
      </c>
      <c r="M4279">
        <v>99</v>
      </c>
      <c r="N4279">
        <v>99</v>
      </c>
      <c r="O4279">
        <v>99</v>
      </c>
      <c r="P4279">
        <v>99</v>
      </c>
      <c r="Q4279">
        <v>91</v>
      </c>
      <c r="R4279">
        <v>8068</v>
      </c>
      <c r="S4279">
        <v>7987</v>
      </c>
      <c r="T4279">
        <v>16.091224590976697</v>
      </c>
      <c r="U4279">
        <v>60.993489420308009</v>
      </c>
      <c r="V4279">
        <v>91.965926211892807</v>
      </c>
      <c r="W4279">
        <v>84.618317265556101</v>
      </c>
      <c r="X4279">
        <v>0</v>
      </c>
      <c r="Y4279">
        <v>0</v>
      </c>
      <c r="Z4279">
        <v>13.770451165096677</v>
      </c>
      <c r="AA4279">
        <v>8.5927806661984292</v>
      </c>
      <c r="AB4279">
        <v>2.3584415047909042</v>
      </c>
      <c r="AC4279">
        <v>-28.850010293438675</v>
      </c>
      <c r="AD4279">
        <v>6.9824400460418703</v>
      </c>
      <c r="AE4279">
        <v>6.9793201420246245</v>
      </c>
      <c r="AF4279">
        <v>66</v>
      </c>
      <c r="AG4279">
        <v>0</v>
      </c>
      <c r="AH4279">
        <v>0</v>
      </c>
      <c r="AI4279">
        <v>8</v>
      </c>
      <c r="AJ4279">
        <v>534</v>
      </c>
      <c r="AK4279">
        <v>218</v>
      </c>
      <c r="AL4279">
        <v>971</v>
      </c>
      <c r="AM4279">
        <v>0</v>
      </c>
      <c r="AN4279">
        <v>118</v>
      </c>
      <c r="AO4279">
        <v>40</v>
      </c>
      <c r="AP4279">
        <v>53</v>
      </c>
    </row>
    <row r="4280" spans="1:42">
      <c r="A4280">
        <v>16</v>
      </c>
      <c r="B4280">
        <v>267</v>
      </c>
      <c r="C4280">
        <v>2022</v>
      </c>
      <c r="D4280">
        <v>3</v>
      </c>
      <c r="E4280">
        <v>99</v>
      </c>
      <c r="F4280">
        <v>99</v>
      </c>
      <c r="G4280">
        <v>99</v>
      </c>
      <c r="H4280">
        <v>99</v>
      </c>
      <c r="I4280">
        <v>99</v>
      </c>
      <c r="J4280">
        <v>117</v>
      </c>
      <c r="K4280">
        <v>999</v>
      </c>
      <c r="M4280">
        <v>99</v>
      </c>
      <c r="N4280">
        <v>99</v>
      </c>
      <c r="O4280">
        <v>99</v>
      </c>
      <c r="P4280">
        <v>99</v>
      </c>
      <c r="Q4280">
        <v>107</v>
      </c>
      <c r="R4280">
        <v>11113</v>
      </c>
      <c r="S4280">
        <v>11026</v>
      </c>
      <c r="T4280">
        <v>16.0160172770629</v>
      </c>
      <c r="U4280">
        <v>60.804462180301101</v>
      </c>
      <c r="V4280">
        <v>92.849531856054242</v>
      </c>
      <c r="W4280">
        <v>85.470442590241504</v>
      </c>
      <c r="X4280">
        <v>2.0516512192927205</v>
      </c>
      <c r="Y4280">
        <v>4.1033024385854411</v>
      </c>
      <c r="Z4280">
        <v>20.363538198506252</v>
      </c>
      <c r="AA4280">
        <v>9.2746280023448104</v>
      </c>
      <c r="AB4280">
        <v>2.4518290455262943</v>
      </c>
      <c r="AC4280">
        <v>-36.557559632766115</v>
      </c>
      <c r="AD4280">
        <v>9.6177313127991209</v>
      </c>
      <c r="AE4280">
        <v>9.7319303448573748</v>
      </c>
      <c r="AF4280">
        <v>106</v>
      </c>
      <c r="AG4280">
        <v>0</v>
      </c>
      <c r="AH4280">
        <v>0</v>
      </c>
      <c r="AI4280">
        <v>13</v>
      </c>
      <c r="AJ4280">
        <v>572</v>
      </c>
      <c r="AK4280">
        <v>200</v>
      </c>
      <c r="AL4280">
        <v>1053</v>
      </c>
      <c r="AM4280">
        <v>0</v>
      </c>
      <c r="AN4280">
        <v>111</v>
      </c>
      <c r="AO4280">
        <v>63</v>
      </c>
      <c r="AP4280">
        <v>59</v>
      </c>
    </row>
    <row r="4281" spans="1:42">
      <c r="A4281">
        <v>16</v>
      </c>
      <c r="B4281">
        <v>268</v>
      </c>
      <c r="C4281">
        <v>2022</v>
      </c>
      <c r="D4281">
        <v>4</v>
      </c>
      <c r="E4281">
        <v>99</v>
      </c>
      <c r="F4281">
        <v>99</v>
      </c>
      <c r="G4281">
        <v>99</v>
      </c>
      <c r="H4281">
        <v>99</v>
      </c>
      <c r="I4281">
        <v>99</v>
      </c>
      <c r="J4281">
        <v>117</v>
      </c>
      <c r="K4281">
        <v>999</v>
      </c>
      <c r="M4281">
        <v>99</v>
      </c>
      <c r="N4281">
        <v>99</v>
      </c>
      <c r="O4281">
        <v>99</v>
      </c>
      <c r="P4281">
        <v>99</v>
      </c>
      <c r="Q4281">
        <v>84</v>
      </c>
      <c r="R4281">
        <v>9403</v>
      </c>
      <c r="S4281">
        <v>9331</v>
      </c>
      <c r="T4281">
        <v>16.115282356694671</v>
      </c>
      <c r="U4281">
        <v>61.031079198371025</v>
      </c>
      <c r="V4281">
        <v>92.453108633914553</v>
      </c>
      <c r="W4281">
        <v>85.132483120779852</v>
      </c>
      <c r="X4281">
        <v>3.1904711262363078E-2</v>
      </c>
      <c r="Y4281">
        <v>6.3809422524726156E-2</v>
      </c>
      <c r="Z4281">
        <v>19.068382431139003</v>
      </c>
      <c r="AA4281">
        <v>9.0288728471382793</v>
      </c>
      <c r="AB4281">
        <v>2.439735255354933</v>
      </c>
      <c r="AC4281">
        <v>-31.945071069767945</v>
      </c>
      <c r="AD4281">
        <v>8.1378140496940627</v>
      </c>
      <c r="AE4281">
        <v>8.2032989982256019</v>
      </c>
      <c r="AF4281">
        <v>94</v>
      </c>
      <c r="AG4281">
        <v>0</v>
      </c>
      <c r="AH4281">
        <v>0</v>
      </c>
      <c r="AI4281">
        <v>12</v>
      </c>
      <c r="AJ4281">
        <v>518</v>
      </c>
      <c r="AK4281">
        <v>180</v>
      </c>
      <c r="AL4281">
        <v>794</v>
      </c>
      <c r="AM4281">
        <v>0</v>
      </c>
      <c r="AN4281">
        <v>112</v>
      </c>
      <c r="AO4281">
        <v>61</v>
      </c>
      <c r="AP4281">
        <v>49</v>
      </c>
    </row>
    <row r="4282" spans="1:42">
      <c r="A4282">
        <v>16</v>
      </c>
      <c r="B4282">
        <v>269</v>
      </c>
      <c r="C4282">
        <v>2022</v>
      </c>
      <c r="D4282">
        <v>5</v>
      </c>
      <c r="E4282">
        <v>99</v>
      </c>
      <c r="F4282">
        <v>99</v>
      </c>
      <c r="G4282">
        <v>99</v>
      </c>
      <c r="H4282">
        <v>99</v>
      </c>
      <c r="I4282">
        <v>99</v>
      </c>
      <c r="J4282">
        <v>117</v>
      </c>
      <c r="K4282">
        <v>999</v>
      </c>
      <c r="M4282">
        <v>99</v>
      </c>
      <c r="N4282">
        <v>99</v>
      </c>
      <c r="O4282">
        <v>99</v>
      </c>
      <c r="P4282">
        <v>99</v>
      </c>
      <c r="Q4282">
        <v>98</v>
      </c>
      <c r="R4282">
        <v>8830</v>
      </c>
      <c r="S4282">
        <v>8725</v>
      </c>
      <c r="T4282">
        <v>16.027633069082675</v>
      </c>
      <c r="U4282">
        <v>60.965616045845273</v>
      </c>
      <c r="V4282">
        <v>90.37969496502906</v>
      </c>
      <c r="W4282">
        <v>83.061352435530182</v>
      </c>
      <c r="X4282">
        <v>1.177802944507361</v>
      </c>
      <c r="Y4282">
        <v>2.355605889014722</v>
      </c>
      <c r="Z4282">
        <v>9.8640996602491491</v>
      </c>
      <c r="AA4282">
        <v>11.069645778214221</v>
      </c>
      <c r="AB4282">
        <v>2.4207243892916619</v>
      </c>
      <c r="AC4282">
        <v>-31.08113537607905</v>
      </c>
      <c r="AD4282">
        <v>7.6419119492500878</v>
      </c>
      <c r="AE4282">
        <v>7.4839260008341295</v>
      </c>
      <c r="AF4282">
        <v>97</v>
      </c>
      <c r="AG4282">
        <v>0</v>
      </c>
      <c r="AH4282">
        <v>0</v>
      </c>
      <c r="AI4282">
        <v>17</v>
      </c>
      <c r="AJ4282">
        <v>639</v>
      </c>
      <c r="AK4282">
        <v>229</v>
      </c>
      <c r="AL4282">
        <v>986</v>
      </c>
      <c r="AM4282">
        <v>1</v>
      </c>
      <c r="AN4282">
        <v>108</v>
      </c>
      <c r="AO4282">
        <v>39</v>
      </c>
      <c r="AP4282">
        <v>50</v>
      </c>
    </row>
    <row r="4283" spans="1:42">
      <c r="A4283">
        <v>16</v>
      </c>
      <c r="B4283">
        <v>270</v>
      </c>
      <c r="C4283">
        <v>2022</v>
      </c>
      <c r="D4283">
        <v>6</v>
      </c>
      <c r="E4283">
        <v>99</v>
      </c>
      <c r="F4283">
        <v>99</v>
      </c>
      <c r="G4283">
        <v>99</v>
      </c>
      <c r="H4283">
        <v>99</v>
      </c>
      <c r="I4283">
        <v>99</v>
      </c>
      <c r="J4283">
        <v>117</v>
      </c>
      <c r="K4283">
        <v>999</v>
      </c>
      <c r="M4283">
        <v>99</v>
      </c>
      <c r="N4283">
        <v>99</v>
      </c>
      <c r="O4283">
        <v>99</v>
      </c>
      <c r="P4283">
        <v>99</v>
      </c>
      <c r="Q4283">
        <v>105</v>
      </c>
      <c r="R4283">
        <v>10679</v>
      </c>
      <c r="S4283">
        <v>10622</v>
      </c>
      <c r="T4283">
        <v>16.084464837531605</v>
      </c>
      <c r="U4283">
        <v>60.873752588966298</v>
      </c>
      <c r="V4283">
        <v>91.651120459122382</v>
      </c>
      <c r="W4283">
        <v>84.439832423272406</v>
      </c>
      <c r="X4283">
        <v>1.348440865249555</v>
      </c>
      <c r="Y4283">
        <v>2.69688173049911</v>
      </c>
      <c r="Z4283">
        <v>15.413428223616444</v>
      </c>
      <c r="AA4283">
        <v>8.9150648022099848</v>
      </c>
      <c r="AB4283">
        <v>2.4270509619394458</v>
      </c>
      <c r="AC4283">
        <v>-33.838337510724486</v>
      </c>
      <c r="AD4283">
        <v>9.2421265805256727</v>
      </c>
      <c r="AE4283">
        <v>9.2622971693317027</v>
      </c>
      <c r="AF4283">
        <v>77</v>
      </c>
      <c r="AG4283">
        <v>0</v>
      </c>
      <c r="AH4283">
        <v>0</v>
      </c>
      <c r="AI4283">
        <v>8</v>
      </c>
      <c r="AJ4283">
        <v>577</v>
      </c>
      <c r="AK4283">
        <v>142</v>
      </c>
      <c r="AL4283">
        <v>1141</v>
      </c>
      <c r="AM4283">
        <v>1</v>
      </c>
      <c r="AN4283">
        <v>138</v>
      </c>
      <c r="AO4283">
        <v>32</v>
      </c>
      <c r="AP4283">
        <v>58</v>
      </c>
    </row>
    <row r="4284" spans="1:42">
      <c r="A4284">
        <v>16</v>
      </c>
      <c r="B4284">
        <v>271</v>
      </c>
      <c r="C4284">
        <v>2022</v>
      </c>
      <c r="D4284">
        <v>7</v>
      </c>
      <c r="E4284">
        <v>99</v>
      </c>
      <c r="F4284">
        <v>99</v>
      </c>
      <c r="G4284">
        <v>99</v>
      </c>
      <c r="H4284">
        <v>99</v>
      </c>
      <c r="I4284">
        <v>99</v>
      </c>
      <c r="J4284">
        <v>117</v>
      </c>
      <c r="K4284">
        <v>999</v>
      </c>
      <c r="M4284">
        <v>99</v>
      </c>
      <c r="N4284">
        <v>99</v>
      </c>
      <c r="O4284">
        <v>99</v>
      </c>
      <c r="P4284">
        <v>99</v>
      </c>
      <c r="Q4284">
        <v>81</v>
      </c>
      <c r="R4284">
        <v>7539</v>
      </c>
      <c r="S4284">
        <v>7353</v>
      </c>
      <c r="T4284">
        <v>15.839633903700756</v>
      </c>
      <c r="U4284">
        <v>60.924520603835184</v>
      </c>
      <c r="V4284">
        <v>92.548379439616937</v>
      </c>
      <c r="W4284">
        <v>84.723119815041429</v>
      </c>
      <c r="X4284">
        <v>0.35813768404297652</v>
      </c>
      <c r="Y4284">
        <v>0.71627536808595305</v>
      </c>
      <c r="Z4284">
        <v>7.2688685502055987</v>
      </c>
      <c r="AA4284">
        <v>8.4345752906358999</v>
      </c>
      <c r="AB4284">
        <v>2.3408432196116209</v>
      </c>
      <c r="AC4284">
        <v>-29.111873900626637</v>
      </c>
      <c r="AD4284">
        <v>6.5246176880403661</v>
      </c>
      <c r="AE4284">
        <v>6.4332667069948188</v>
      </c>
      <c r="AF4284">
        <v>41</v>
      </c>
      <c r="AG4284">
        <v>0</v>
      </c>
      <c r="AH4284">
        <v>0</v>
      </c>
      <c r="AI4284">
        <v>9</v>
      </c>
      <c r="AJ4284">
        <v>495</v>
      </c>
      <c r="AK4284">
        <v>131</v>
      </c>
      <c r="AL4284">
        <v>1313</v>
      </c>
      <c r="AM4284">
        <v>0</v>
      </c>
      <c r="AN4284">
        <v>85</v>
      </c>
      <c r="AO4284">
        <v>32</v>
      </c>
      <c r="AP4284">
        <v>48</v>
      </c>
    </row>
    <row r="4285" spans="1:42">
      <c r="A4285">
        <v>16</v>
      </c>
      <c r="B4285">
        <v>272</v>
      </c>
      <c r="C4285">
        <v>2022</v>
      </c>
      <c r="D4285">
        <v>8</v>
      </c>
      <c r="E4285">
        <v>99</v>
      </c>
      <c r="F4285">
        <v>99</v>
      </c>
      <c r="G4285">
        <v>99</v>
      </c>
      <c r="H4285">
        <v>99</v>
      </c>
      <c r="I4285">
        <v>99</v>
      </c>
      <c r="J4285">
        <v>117</v>
      </c>
      <c r="K4285">
        <v>999</v>
      </c>
      <c r="M4285">
        <v>99</v>
      </c>
      <c r="N4285">
        <v>99</v>
      </c>
      <c r="O4285">
        <v>99</v>
      </c>
      <c r="P4285">
        <v>99</v>
      </c>
      <c r="Q4285">
        <v>103</v>
      </c>
      <c r="R4285">
        <v>11388</v>
      </c>
      <c r="S4285">
        <v>11238</v>
      </c>
      <c r="T4285">
        <v>16.017123287671236</v>
      </c>
      <c r="U4285">
        <v>60.989410927211267</v>
      </c>
      <c r="V4285">
        <v>92.302958716335183</v>
      </c>
      <c r="W4285">
        <v>84.861728065492144</v>
      </c>
      <c r="X4285">
        <v>0.83421145064980706</v>
      </c>
      <c r="Y4285">
        <v>1.6684229012996139</v>
      </c>
      <c r="Z4285">
        <v>11.195995785036883</v>
      </c>
      <c r="AA4285">
        <v>8.971040241909801</v>
      </c>
      <c r="AB4285">
        <v>2.4161639767881073</v>
      </c>
      <c r="AC4285">
        <v>-28.767499017419809</v>
      </c>
      <c r="AD4285">
        <v>9.8557297030645525</v>
      </c>
      <c r="AE4285">
        <v>9.8484061302344941</v>
      </c>
      <c r="AF4285">
        <v>66</v>
      </c>
      <c r="AG4285">
        <v>0</v>
      </c>
      <c r="AH4285">
        <v>0</v>
      </c>
      <c r="AI4285">
        <v>9</v>
      </c>
      <c r="AJ4285">
        <v>713</v>
      </c>
      <c r="AK4285">
        <v>125</v>
      </c>
      <c r="AL4285">
        <v>2032</v>
      </c>
      <c r="AM4285">
        <v>0</v>
      </c>
      <c r="AN4285">
        <v>156</v>
      </c>
      <c r="AO4285">
        <v>57</v>
      </c>
      <c r="AP4285">
        <v>58</v>
      </c>
    </row>
    <row r="4286" spans="1:42">
      <c r="A4286">
        <v>16</v>
      </c>
      <c r="B4286">
        <v>273</v>
      </c>
      <c r="C4286">
        <v>2022</v>
      </c>
      <c r="D4286">
        <v>9</v>
      </c>
      <c r="E4286">
        <v>99</v>
      </c>
      <c r="F4286">
        <v>99</v>
      </c>
      <c r="G4286">
        <v>99</v>
      </c>
      <c r="H4286">
        <v>99</v>
      </c>
      <c r="I4286">
        <v>99</v>
      </c>
      <c r="J4286">
        <v>117</v>
      </c>
      <c r="K4286">
        <v>999</v>
      </c>
      <c r="M4286">
        <v>99</v>
      </c>
      <c r="N4286">
        <v>99</v>
      </c>
      <c r="O4286">
        <v>99</v>
      </c>
      <c r="P4286">
        <v>99</v>
      </c>
      <c r="Q4286">
        <v>104</v>
      </c>
      <c r="R4286">
        <v>9244</v>
      </c>
      <c r="S4286">
        <v>9200</v>
      </c>
      <c r="T4286">
        <v>16.13241021202942</v>
      </c>
      <c r="U4286">
        <v>60.896195652173915</v>
      </c>
      <c r="V4286">
        <v>92.243734985161737</v>
      </c>
      <c r="W4286">
        <v>85.00431521739138</v>
      </c>
      <c r="X4286">
        <v>1.5144958892254439</v>
      </c>
      <c r="Y4286">
        <v>3.0289917784508877</v>
      </c>
      <c r="Z4286">
        <v>21.538295110341839</v>
      </c>
      <c r="AA4286">
        <v>8.8789555709589099</v>
      </c>
      <c r="AB4286">
        <v>2.3772898994586802</v>
      </c>
      <c r="AC4286">
        <v>-33.337728300305479</v>
      </c>
      <c r="AD4286">
        <v>8.0002077076860498</v>
      </c>
      <c r="AE4286">
        <v>8.0759542737484455</v>
      </c>
      <c r="AF4286">
        <v>70</v>
      </c>
      <c r="AG4286">
        <v>0</v>
      </c>
      <c r="AH4286">
        <v>0</v>
      </c>
      <c r="AI4286">
        <v>18</v>
      </c>
      <c r="AJ4286">
        <v>482</v>
      </c>
      <c r="AK4286">
        <v>106</v>
      </c>
      <c r="AL4286">
        <v>2277</v>
      </c>
      <c r="AM4286">
        <v>1</v>
      </c>
      <c r="AN4286">
        <v>113</v>
      </c>
      <c r="AO4286">
        <v>18</v>
      </c>
      <c r="AP4286">
        <v>56</v>
      </c>
    </row>
    <row r="4287" spans="1:42">
      <c r="A4287">
        <v>16</v>
      </c>
      <c r="B4287">
        <v>274</v>
      </c>
      <c r="C4287">
        <v>2022</v>
      </c>
      <c r="D4287">
        <v>10</v>
      </c>
      <c r="E4287">
        <v>99</v>
      </c>
      <c r="F4287">
        <v>99</v>
      </c>
      <c r="G4287">
        <v>99</v>
      </c>
      <c r="H4287">
        <v>99</v>
      </c>
      <c r="I4287">
        <v>99</v>
      </c>
      <c r="J4287">
        <v>117</v>
      </c>
      <c r="K4287">
        <v>999</v>
      </c>
      <c r="M4287">
        <v>99</v>
      </c>
      <c r="N4287">
        <v>99</v>
      </c>
      <c r="O4287">
        <v>99</v>
      </c>
      <c r="P4287">
        <v>99</v>
      </c>
      <c r="Q4287">
        <v>84</v>
      </c>
      <c r="R4287">
        <v>8307</v>
      </c>
      <c r="S4287">
        <v>8237</v>
      </c>
      <c r="T4287">
        <v>16.118935837245701</v>
      </c>
      <c r="U4287">
        <v>60.966735461940047</v>
      </c>
      <c r="V4287">
        <v>92.174740432772353</v>
      </c>
      <c r="W4287">
        <v>84.836627412893307</v>
      </c>
      <c r="X4287">
        <v>0.46948356807511754</v>
      </c>
      <c r="Y4287">
        <v>0.93896713615023508</v>
      </c>
      <c r="Z4287">
        <v>17.84037558685446</v>
      </c>
      <c r="AA4287">
        <v>8.6292065099172817</v>
      </c>
      <c r="AB4287">
        <v>2.2997137740564608</v>
      </c>
      <c r="AC4287">
        <v>-26.118589150807662</v>
      </c>
      <c r="AD4287">
        <v>7.1892822833998258</v>
      </c>
      <c r="AE4287">
        <v>7.2163487267045854</v>
      </c>
      <c r="AF4287">
        <v>61</v>
      </c>
      <c r="AG4287">
        <v>0</v>
      </c>
      <c r="AH4287">
        <v>0</v>
      </c>
      <c r="AI4287">
        <v>15</v>
      </c>
      <c r="AJ4287">
        <v>453</v>
      </c>
      <c r="AK4287">
        <v>268</v>
      </c>
      <c r="AL4287">
        <v>1326</v>
      </c>
      <c r="AM4287">
        <v>0</v>
      </c>
      <c r="AN4287">
        <v>107</v>
      </c>
      <c r="AO4287">
        <v>24</v>
      </c>
      <c r="AP4287">
        <v>52</v>
      </c>
    </row>
    <row r="4288" spans="1:42">
      <c r="A4288">
        <v>16</v>
      </c>
      <c r="B4288">
        <v>275</v>
      </c>
      <c r="C4288">
        <v>2022</v>
      </c>
      <c r="D4288">
        <v>11</v>
      </c>
      <c r="E4288">
        <v>99</v>
      </c>
      <c r="F4288">
        <v>99</v>
      </c>
      <c r="G4288">
        <v>99</v>
      </c>
      <c r="H4288">
        <v>99</v>
      </c>
      <c r="I4288">
        <v>99</v>
      </c>
      <c r="J4288">
        <v>117</v>
      </c>
      <c r="K4288">
        <v>999</v>
      </c>
      <c r="M4288">
        <v>99</v>
      </c>
      <c r="N4288">
        <v>99</v>
      </c>
      <c r="O4288">
        <v>99</v>
      </c>
      <c r="P4288">
        <v>99</v>
      </c>
      <c r="Q4288">
        <v>105</v>
      </c>
      <c r="R4288">
        <v>11353</v>
      </c>
      <c r="S4288">
        <v>11276</v>
      </c>
      <c r="T4288">
        <v>16.166475821368802</v>
      </c>
      <c r="U4288">
        <v>61.093472862717284</v>
      </c>
      <c r="V4288">
        <v>91.940177644577759</v>
      </c>
      <c r="W4288">
        <v>84.677199361475701</v>
      </c>
      <c r="X4288">
        <v>0.83678322910243996</v>
      </c>
      <c r="Y4288">
        <v>1.6735664582048799</v>
      </c>
      <c r="Z4288">
        <v>17.783845679556059</v>
      </c>
      <c r="AA4288">
        <v>9.2457470734413914</v>
      </c>
      <c r="AB4288">
        <v>2.408147302499037</v>
      </c>
      <c r="AC4288">
        <v>-32.472707746597237</v>
      </c>
      <c r="AD4288">
        <v>9.8254389988489521</v>
      </c>
      <c r="AE4288">
        <v>9.8602199699783917</v>
      </c>
      <c r="AF4288">
        <v>93</v>
      </c>
      <c r="AG4288">
        <v>0</v>
      </c>
      <c r="AH4288">
        <v>0</v>
      </c>
      <c r="AI4288">
        <v>15</v>
      </c>
      <c r="AJ4288">
        <v>593</v>
      </c>
      <c r="AK4288">
        <v>370</v>
      </c>
      <c r="AL4288">
        <v>1431</v>
      </c>
      <c r="AM4288">
        <v>1</v>
      </c>
      <c r="AN4288">
        <v>155</v>
      </c>
      <c r="AO4288">
        <v>47</v>
      </c>
      <c r="AP4288">
        <v>60</v>
      </c>
    </row>
    <row r="4289" spans="1:42">
      <c r="A4289">
        <v>16</v>
      </c>
      <c r="B4289">
        <v>276</v>
      </c>
      <c r="C4289">
        <v>2022</v>
      </c>
      <c r="D4289">
        <v>12</v>
      </c>
      <c r="E4289">
        <v>99</v>
      </c>
      <c r="F4289">
        <v>99</v>
      </c>
      <c r="G4289">
        <v>99</v>
      </c>
      <c r="H4289">
        <v>99</v>
      </c>
      <c r="I4289">
        <v>99</v>
      </c>
      <c r="J4289">
        <v>117</v>
      </c>
      <c r="K4289">
        <v>999</v>
      </c>
      <c r="M4289">
        <v>99</v>
      </c>
      <c r="N4289">
        <v>99</v>
      </c>
      <c r="O4289">
        <v>99</v>
      </c>
      <c r="P4289">
        <v>99</v>
      </c>
      <c r="Q4289">
        <v>91</v>
      </c>
      <c r="R4289">
        <v>7424</v>
      </c>
      <c r="S4289">
        <v>7335</v>
      </c>
      <c r="T4289">
        <v>16.230872844827591</v>
      </c>
      <c r="U4289">
        <v>61.33933197000681</v>
      </c>
      <c r="V4289">
        <v>87.465357400551525</v>
      </c>
      <c r="W4289">
        <v>80.396728016359987</v>
      </c>
      <c r="X4289">
        <v>0.28286637931034497</v>
      </c>
      <c r="Y4289">
        <v>0.56573275862068995</v>
      </c>
      <c r="Z4289">
        <v>17.914870689655174</v>
      </c>
      <c r="AA4289">
        <v>9.41418994138896</v>
      </c>
      <c r="AB4289">
        <v>2.1883499782610598</v>
      </c>
      <c r="AC4289">
        <v>-32.910922340919988</v>
      </c>
      <c r="AD4289">
        <v>6.4250910884748196</v>
      </c>
      <c r="AE4289">
        <v>6.0898071987549951</v>
      </c>
      <c r="AF4289">
        <v>72</v>
      </c>
      <c r="AG4289">
        <v>1</v>
      </c>
      <c r="AH4289">
        <v>0</v>
      </c>
      <c r="AI4289">
        <v>16</v>
      </c>
      <c r="AJ4289">
        <v>318</v>
      </c>
      <c r="AK4289">
        <v>140</v>
      </c>
      <c r="AL4289">
        <v>908</v>
      </c>
      <c r="AM4289">
        <v>1</v>
      </c>
      <c r="AN4289">
        <v>91</v>
      </c>
      <c r="AO4289">
        <v>37</v>
      </c>
      <c r="AP4289">
        <v>53</v>
      </c>
    </row>
    <row r="4290" spans="1:42">
      <c r="A4290">
        <v>16</v>
      </c>
      <c r="B4290">
        <v>277</v>
      </c>
      <c r="C4290">
        <v>2022</v>
      </c>
      <c r="D4290">
        <v>1</v>
      </c>
      <c r="E4290">
        <v>99</v>
      </c>
      <c r="F4290">
        <v>99</v>
      </c>
      <c r="G4290">
        <v>99</v>
      </c>
      <c r="H4290">
        <v>99</v>
      </c>
      <c r="I4290">
        <v>99</v>
      </c>
      <c r="J4290">
        <v>121</v>
      </c>
      <c r="K4290">
        <v>999</v>
      </c>
      <c r="M4290">
        <v>99</v>
      </c>
      <c r="N4290">
        <v>99</v>
      </c>
      <c r="O4290">
        <v>99</v>
      </c>
      <c r="P4290">
        <v>99</v>
      </c>
      <c r="Q4290">
        <v>156</v>
      </c>
      <c r="R4290">
        <v>17287</v>
      </c>
      <c r="S4290">
        <v>17276</v>
      </c>
      <c r="T4290">
        <v>16.15531902585758</v>
      </c>
      <c r="U4290">
        <v>60.882669599444313</v>
      </c>
      <c r="V4290">
        <v>92.333039503696895</v>
      </c>
      <c r="W4290">
        <v>85.202569460523108</v>
      </c>
      <c r="X4290">
        <v>3.8757447793139352</v>
      </c>
      <c r="Y4290">
        <v>7.7514895586278705</v>
      </c>
      <c r="Z4290">
        <v>94.92103893098863</v>
      </c>
      <c r="AA4290">
        <v>10.716419132698045</v>
      </c>
      <c r="AB4290">
        <v>2.4592437438178831</v>
      </c>
      <c r="AC4290">
        <v>-41.345063430204341</v>
      </c>
      <c r="AD4290">
        <v>8.9381921967260567</v>
      </c>
      <c r="AE4290">
        <v>9.1303956399789143</v>
      </c>
      <c r="AF4290">
        <v>357</v>
      </c>
      <c r="AG4290">
        <v>0</v>
      </c>
      <c r="AH4290">
        <v>0</v>
      </c>
      <c r="AI4290">
        <v>180</v>
      </c>
      <c r="AJ4290">
        <v>712</v>
      </c>
      <c r="AK4290">
        <v>64</v>
      </c>
      <c r="AL4290">
        <v>765</v>
      </c>
      <c r="AM4290">
        <v>0</v>
      </c>
      <c r="AN4290">
        <v>195</v>
      </c>
      <c r="AO4290">
        <v>369</v>
      </c>
      <c r="AP4290">
        <v>109</v>
      </c>
    </row>
    <row r="4291" spans="1:42">
      <c r="A4291">
        <v>16</v>
      </c>
      <c r="B4291">
        <v>278</v>
      </c>
      <c r="C4291">
        <v>2022</v>
      </c>
      <c r="D4291">
        <v>2</v>
      </c>
      <c r="E4291">
        <v>99</v>
      </c>
      <c r="F4291">
        <v>99</v>
      </c>
      <c r="G4291">
        <v>99</v>
      </c>
      <c r="H4291">
        <v>99</v>
      </c>
      <c r="I4291">
        <v>99</v>
      </c>
      <c r="J4291">
        <v>121</v>
      </c>
      <c r="K4291">
        <v>999</v>
      </c>
      <c r="M4291">
        <v>99</v>
      </c>
      <c r="N4291">
        <v>99</v>
      </c>
      <c r="O4291">
        <v>99</v>
      </c>
      <c r="P4291">
        <v>99</v>
      </c>
      <c r="Q4291">
        <v>146</v>
      </c>
      <c r="R4291">
        <v>14734</v>
      </c>
      <c r="S4291">
        <v>14730</v>
      </c>
      <c r="T4291">
        <v>16.135944074928741</v>
      </c>
      <c r="U4291">
        <v>60.79938900203669</v>
      </c>
      <c r="V4291">
        <v>90.994168047608625</v>
      </c>
      <c r="W4291">
        <v>83.978818737271013</v>
      </c>
      <c r="X4291">
        <v>2.8709108185150001</v>
      </c>
      <c r="Y4291">
        <v>5.7418216370300001</v>
      </c>
      <c r="Z4291">
        <v>94.271752409393244</v>
      </c>
      <c r="AA4291">
        <v>9.7761761053468632</v>
      </c>
      <c r="AB4291">
        <v>2.4098433932464776</v>
      </c>
      <c r="AC4291">
        <v>-39.001987342342851</v>
      </c>
      <c r="AD4291">
        <v>7.6181711012067872</v>
      </c>
      <c r="AE4291">
        <v>7.673018013911018</v>
      </c>
      <c r="AF4291">
        <v>299</v>
      </c>
      <c r="AG4291">
        <v>0</v>
      </c>
      <c r="AH4291">
        <v>0</v>
      </c>
      <c r="AI4291">
        <v>147</v>
      </c>
      <c r="AJ4291">
        <v>525</v>
      </c>
      <c r="AK4291">
        <v>47</v>
      </c>
      <c r="AL4291">
        <v>640</v>
      </c>
      <c r="AM4291">
        <v>0</v>
      </c>
      <c r="AN4291">
        <v>177</v>
      </c>
      <c r="AO4291">
        <v>306</v>
      </c>
      <c r="AP4291">
        <v>100</v>
      </c>
    </row>
    <row r="4292" spans="1:42">
      <c r="A4292">
        <v>16</v>
      </c>
      <c r="B4292">
        <v>279</v>
      </c>
      <c r="C4292">
        <v>2022</v>
      </c>
      <c r="D4292">
        <v>3</v>
      </c>
      <c r="E4292">
        <v>99</v>
      </c>
      <c r="F4292">
        <v>99</v>
      </c>
      <c r="G4292">
        <v>99</v>
      </c>
      <c r="H4292">
        <v>99</v>
      </c>
      <c r="I4292">
        <v>99</v>
      </c>
      <c r="J4292">
        <v>121</v>
      </c>
      <c r="K4292">
        <v>999</v>
      </c>
      <c r="M4292">
        <v>99</v>
      </c>
      <c r="N4292">
        <v>99</v>
      </c>
      <c r="O4292">
        <v>99</v>
      </c>
      <c r="P4292">
        <v>99</v>
      </c>
      <c r="Q4292">
        <v>160</v>
      </c>
      <c r="R4292">
        <v>17933</v>
      </c>
      <c r="S4292">
        <v>17825</v>
      </c>
      <c r="T4292">
        <v>16.152846707187862</v>
      </c>
      <c r="U4292">
        <v>61.087741935483884</v>
      </c>
      <c r="V4292">
        <v>89.704600675581744</v>
      </c>
      <c r="W4292">
        <v>82.599242636746354</v>
      </c>
      <c r="X4292">
        <v>2.1970668599788095</v>
      </c>
      <c r="Y4292">
        <v>4.3941337199576189</v>
      </c>
      <c r="Z4292">
        <v>95.115150839234914</v>
      </c>
      <c r="AA4292">
        <v>10.220894803805637</v>
      </c>
      <c r="AB4292">
        <v>2.448398985866536</v>
      </c>
      <c r="AC4292">
        <v>-38.039689015689447</v>
      </c>
      <c r="AD4292">
        <v>9.2722045851731583</v>
      </c>
      <c r="AE4292">
        <v>9.132702554832818</v>
      </c>
      <c r="AF4292">
        <v>342</v>
      </c>
      <c r="AG4292">
        <v>0</v>
      </c>
      <c r="AH4292">
        <v>0</v>
      </c>
      <c r="AI4292">
        <v>187</v>
      </c>
      <c r="AJ4292">
        <v>599</v>
      </c>
      <c r="AK4292">
        <v>53</v>
      </c>
      <c r="AL4292">
        <v>593</v>
      </c>
      <c r="AM4292">
        <v>0</v>
      </c>
      <c r="AN4292">
        <v>179</v>
      </c>
      <c r="AO4292">
        <v>345</v>
      </c>
      <c r="AP4292">
        <v>111</v>
      </c>
    </row>
    <row r="4293" spans="1:42">
      <c r="A4293">
        <v>16</v>
      </c>
      <c r="B4293">
        <v>280</v>
      </c>
      <c r="C4293">
        <v>2022</v>
      </c>
      <c r="D4293">
        <v>4</v>
      </c>
      <c r="E4293">
        <v>99</v>
      </c>
      <c r="F4293">
        <v>99</v>
      </c>
      <c r="G4293">
        <v>99</v>
      </c>
      <c r="H4293">
        <v>99</v>
      </c>
      <c r="I4293">
        <v>99</v>
      </c>
      <c r="J4293">
        <v>121</v>
      </c>
      <c r="K4293">
        <v>999</v>
      </c>
      <c r="M4293">
        <v>99</v>
      </c>
      <c r="N4293">
        <v>99</v>
      </c>
      <c r="O4293">
        <v>99</v>
      </c>
      <c r="P4293">
        <v>99</v>
      </c>
      <c r="Q4293">
        <v>147</v>
      </c>
      <c r="R4293">
        <v>15197</v>
      </c>
      <c r="S4293">
        <v>15189</v>
      </c>
      <c r="T4293">
        <v>16.194314667368555</v>
      </c>
      <c r="U4293">
        <v>61.034432813220114</v>
      </c>
      <c r="V4293">
        <v>91.139522122377372</v>
      </c>
      <c r="W4293">
        <v>84.10194219500957</v>
      </c>
      <c r="X4293">
        <v>2.6649996709876955</v>
      </c>
      <c r="Y4293">
        <v>5.329999341975391</v>
      </c>
      <c r="Z4293">
        <v>97.716654602882159</v>
      </c>
      <c r="AA4293">
        <v>10.571656345232665</v>
      </c>
      <c r="AB4293">
        <v>2.5605960810692379</v>
      </c>
      <c r="AC4293">
        <v>-41.493374347547437</v>
      </c>
      <c r="AD4293">
        <v>7.8575638811619068</v>
      </c>
      <c r="AE4293">
        <v>7.9237162836533459</v>
      </c>
      <c r="AF4293">
        <v>265</v>
      </c>
      <c r="AG4293">
        <v>0</v>
      </c>
      <c r="AH4293">
        <v>0</v>
      </c>
      <c r="AI4293">
        <v>123</v>
      </c>
      <c r="AJ4293">
        <v>469</v>
      </c>
      <c r="AK4293">
        <v>57</v>
      </c>
      <c r="AL4293">
        <v>504</v>
      </c>
      <c r="AM4293">
        <v>0</v>
      </c>
      <c r="AN4293">
        <v>145</v>
      </c>
      <c r="AO4293">
        <v>318</v>
      </c>
      <c r="AP4293">
        <v>104</v>
      </c>
    </row>
    <row r="4294" spans="1:42">
      <c r="A4294">
        <v>16</v>
      </c>
      <c r="B4294">
        <v>281</v>
      </c>
      <c r="C4294">
        <v>2022</v>
      </c>
      <c r="D4294">
        <v>5</v>
      </c>
      <c r="E4294">
        <v>99</v>
      </c>
      <c r="F4294">
        <v>99</v>
      </c>
      <c r="G4294">
        <v>99</v>
      </c>
      <c r="H4294">
        <v>99</v>
      </c>
      <c r="I4294">
        <v>99</v>
      </c>
      <c r="J4294">
        <v>121</v>
      </c>
      <c r="K4294">
        <v>999</v>
      </c>
      <c r="M4294">
        <v>99</v>
      </c>
      <c r="N4294">
        <v>99</v>
      </c>
      <c r="O4294">
        <v>99</v>
      </c>
      <c r="P4294">
        <v>99</v>
      </c>
      <c r="Q4294">
        <v>157</v>
      </c>
      <c r="R4294">
        <v>15815</v>
      </c>
      <c r="S4294">
        <v>15781</v>
      </c>
      <c r="T4294">
        <v>16.062598798608917</v>
      </c>
      <c r="U4294">
        <v>60.77821430834549</v>
      </c>
      <c r="V4294">
        <v>90.314696767366016</v>
      </c>
      <c r="W4294">
        <v>83.29065965401422</v>
      </c>
      <c r="X4294">
        <v>2.655706607650965</v>
      </c>
      <c r="Y4294">
        <v>5.31141321530193</v>
      </c>
      <c r="Z4294">
        <v>92.311097059753408</v>
      </c>
      <c r="AA4294">
        <v>10.970597728742131</v>
      </c>
      <c r="AB4294">
        <v>2.595880175149563</v>
      </c>
      <c r="AC4294">
        <v>-43.536183796468123</v>
      </c>
      <c r="AD4294">
        <v>8.1770989524626945</v>
      </c>
      <c r="AE4294">
        <v>8.153133076231482</v>
      </c>
      <c r="AF4294">
        <v>296</v>
      </c>
      <c r="AG4294">
        <v>0</v>
      </c>
      <c r="AH4294">
        <v>0</v>
      </c>
      <c r="AI4294">
        <v>128</v>
      </c>
      <c r="AJ4294">
        <v>519</v>
      </c>
      <c r="AK4294">
        <v>92</v>
      </c>
      <c r="AL4294">
        <v>475</v>
      </c>
      <c r="AM4294">
        <v>0</v>
      </c>
      <c r="AN4294">
        <v>185</v>
      </c>
      <c r="AO4294">
        <v>325</v>
      </c>
      <c r="AP4294">
        <v>114</v>
      </c>
    </row>
    <row r="4295" spans="1:42">
      <c r="A4295">
        <v>16</v>
      </c>
      <c r="B4295">
        <v>282</v>
      </c>
      <c r="C4295">
        <v>2022</v>
      </c>
      <c r="D4295">
        <v>6</v>
      </c>
      <c r="E4295">
        <v>99</v>
      </c>
      <c r="F4295">
        <v>99</v>
      </c>
      <c r="G4295">
        <v>99</v>
      </c>
      <c r="H4295">
        <v>99</v>
      </c>
      <c r="I4295">
        <v>99</v>
      </c>
      <c r="J4295">
        <v>121</v>
      </c>
      <c r="K4295">
        <v>999</v>
      </c>
      <c r="M4295">
        <v>99</v>
      </c>
      <c r="N4295">
        <v>99</v>
      </c>
      <c r="O4295">
        <v>99</v>
      </c>
      <c r="P4295">
        <v>99</v>
      </c>
      <c r="Q4295">
        <v>162</v>
      </c>
      <c r="R4295">
        <v>17416</v>
      </c>
      <c r="S4295">
        <v>17349</v>
      </c>
      <c r="T4295">
        <v>15.984267340376663</v>
      </c>
      <c r="U4295">
        <v>60.585221050204609</v>
      </c>
      <c r="V4295">
        <v>91.253682057227024</v>
      </c>
      <c r="W4295">
        <v>84.119165369762214</v>
      </c>
      <c r="X4295">
        <v>2.9398254478640329</v>
      </c>
      <c r="Y4295">
        <v>5.8796508957280658</v>
      </c>
      <c r="Z4295">
        <v>95.314653192466722</v>
      </c>
      <c r="AA4295">
        <v>10.002471184413038</v>
      </c>
      <c r="AB4295">
        <v>2.4702419437506009</v>
      </c>
      <c r="AC4295">
        <v>-32.680355665355819</v>
      </c>
      <c r="AD4295">
        <v>9.0048912650072879</v>
      </c>
      <c r="AE4295">
        <v>9.0523869832715125</v>
      </c>
      <c r="AF4295">
        <v>363</v>
      </c>
      <c r="AG4295">
        <v>0</v>
      </c>
      <c r="AH4295">
        <v>0</v>
      </c>
      <c r="AI4295">
        <v>192</v>
      </c>
      <c r="AJ4295">
        <v>545</v>
      </c>
      <c r="AK4295">
        <v>54</v>
      </c>
      <c r="AL4295">
        <v>558</v>
      </c>
      <c r="AM4295">
        <v>1</v>
      </c>
      <c r="AN4295">
        <v>202</v>
      </c>
      <c r="AO4295">
        <v>342</v>
      </c>
      <c r="AP4295">
        <v>110</v>
      </c>
    </row>
    <row r="4296" spans="1:42">
      <c r="A4296">
        <v>16</v>
      </c>
      <c r="B4296">
        <v>283</v>
      </c>
      <c r="C4296">
        <v>2022</v>
      </c>
      <c r="D4296">
        <v>7</v>
      </c>
      <c r="E4296">
        <v>99</v>
      </c>
      <c r="F4296">
        <v>99</v>
      </c>
      <c r="G4296">
        <v>99</v>
      </c>
      <c r="H4296">
        <v>99</v>
      </c>
      <c r="I4296">
        <v>99</v>
      </c>
      <c r="J4296">
        <v>121</v>
      </c>
      <c r="K4296">
        <v>999</v>
      </c>
      <c r="M4296">
        <v>99</v>
      </c>
      <c r="N4296">
        <v>99</v>
      </c>
      <c r="O4296">
        <v>99</v>
      </c>
      <c r="P4296">
        <v>99</v>
      </c>
      <c r="Q4296">
        <v>153</v>
      </c>
      <c r="R4296">
        <v>15864</v>
      </c>
      <c r="S4296">
        <v>15777</v>
      </c>
      <c r="T4296">
        <v>15.956505295007561</v>
      </c>
      <c r="U4296">
        <v>60.606896114597198</v>
      </c>
      <c r="V4296">
        <v>90.356197575210118</v>
      </c>
      <c r="W4296">
        <v>83.233022754642818</v>
      </c>
      <c r="X4296">
        <v>3.0131114473020681</v>
      </c>
      <c r="Y4296">
        <v>6.0262228946041363</v>
      </c>
      <c r="Z4296">
        <v>97.409228441754891</v>
      </c>
      <c r="AA4296">
        <v>10.621220437475937</v>
      </c>
      <c r="AB4296">
        <v>2.5638820447074395</v>
      </c>
      <c r="AC4296">
        <v>-37.60953403196114</v>
      </c>
      <c r="AD4296">
        <v>8.2024342574687488</v>
      </c>
      <c r="AE4296">
        <v>8.1454259919747312</v>
      </c>
      <c r="AF4296">
        <v>294</v>
      </c>
      <c r="AG4296">
        <v>0</v>
      </c>
      <c r="AH4296">
        <v>0</v>
      </c>
      <c r="AI4296">
        <v>106</v>
      </c>
      <c r="AJ4296">
        <v>872</v>
      </c>
      <c r="AK4296">
        <v>134</v>
      </c>
      <c r="AL4296">
        <v>931</v>
      </c>
      <c r="AM4296">
        <v>0</v>
      </c>
      <c r="AN4296">
        <v>223</v>
      </c>
      <c r="AO4296">
        <v>213</v>
      </c>
      <c r="AP4296">
        <v>103</v>
      </c>
    </row>
    <row r="4297" spans="1:42">
      <c r="A4297">
        <v>16</v>
      </c>
      <c r="B4297">
        <v>284</v>
      </c>
      <c r="C4297">
        <v>2022</v>
      </c>
      <c r="D4297">
        <v>8</v>
      </c>
      <c r="E4297">
        <v>99</v>
      </c>
      <c r="F4297">
        <v>99</v>
      </c>
      <c r="G4297">
        <v>99</v>
      </c>
      <c r="H4297">
        <v>99</v>
      </c>
      <c r="I4297">
        <v>99</v>
      </c>
      <c r="J4297">
        <v>121</v>
      </c>
      <c r="K4297">
        <v>999</v>
      </c>
      <c r="M4297">
        <v>99</v>
      </c>
      <c r="N4297">
        <v>99</v>
      </c>
      <c r="O4297">
        <v>99</v>
      </c>
      <c r="P4297">
        <v>99</v>
      </c>
      <c r="Q4297">
        <v>161</v>
      </c>
      <c r="R4297">
        <v>17290</v>
      </c>
      <c r="S4297">
        <v>17271</v>
      </c>
      <c r="T4297">
        <v>16.108386350491621</v>
      </c>
      <c r="U4297">
        <v>60.851427247987985</v>
      </c>
      <c r="V4297">
        <v>90.766459322558646</v>
      </c>
      <c r="W4297">
        <v>83.741329396097484</v>
      </c>
      <c r="X4297">
        <v>3.9039907460960088</v>
      </c>
      <c r="Y4297">
        <v>7.8079814921920176</v>
      </c>
      <c r="Z4297">
        <v>93.516483516483518</v>
      </c>
      <c r="AA4297">
        <v>10.221998796654894</v>
      </c>
      <c r="AB4297">
        <v>2.589096317125279</v>
      </c>
      <c r="AC4297">
        <v>-38.933849384687989</v>
      </c>
      <c r="AD4297">
        <v>8.939743337848876</v>
      </c>
      <c r="AE4297">
        <v>8.9712104513119062</v>
      </c>
      <c r="AF4297">
        <v>300</v>
      </c>
      <c r="AG4297">
        <v>0</v>
      </c>
      <c r="AH4297">
        <v>0</v>
      </c>
      <c r="AI4297">
        <v>107</v>
      </c>
      <c r="AJ4297">
        <v>586</v>
      </c>
      <c r="AK4297">
        <v>61</v>
      </c>
      <c r="AL4297">
        <v>984</v>
      </c>
      <c r="AM4297">
        <v>0</v>
      </c>
      <c r="AN4297">
        <v>192</v>
      </c>
      <c r="AO4297">
        <v>227</v>
      </c>
      <c r="AP4297">
        <v>113</v>
      </c>
    </row>
    <row r="4298" spans="1:42">
      <c r="A4298">
        <v>16</v>
      </c>
      <c r="B4298">
        <v>285</v>
      </c>
      <c r="C4298">
        <v>2022</v>
      </c>
      <c r="D4298">
        <v>9</v>
      </c>
      <c r="E4298">
        <v>99</v>
      </c>
      <c r="F4298">
        <v>99</v>
      </c>
      <c r="G4298">
        <v>99</v>
      </c>
      <c r="H4298">
        <v>99</v>
      </c>
      <c r="I4298">
        <v>99</v>
      </c>
      <c r="J4298">
        <v>121</v>
      </c>
      <c r="K4298">
        <v>999</v>
      </c>
      <c r="M4298">
        <v>99</v>
      </c>
      <c r="N4298">
        <v>99</v>
      </c>
      <c r="O4298">
        <v>99</v>
      </c>
      <c r="P4298">
        <v>99</v>
      </c>
      <c r="Q4298">
        <v>172</v>
      </c>
      <c r="R4298">
        <v>16733</v>
      </c>
      <c r="S4298">
        <v>16707</v>
      </c>
      <c r="T4298">
        <v>16.09346799737046</v>
      </c>
      <c r="U4298">
        <v>60.728975878374321</v>
      </c>
      <c r="V4298">
        <v>90.360460945616381</v>
      </c>
      <c r="W4298">
        <v>83.353594301789499</v>
      </c>
      <c r="X4298">
        <v>2.922368971493456</v>
      </c>
      <c r="Y4298">
        <v>5.844737942986912</v>
      </c>
      <c r="Z4298">
        <v>91.328512520169767</v>
      </c>
      <c r="AA4298">
        <v>9.8753084076747104</v>
      </c>
      <c r="AB4298">
        <v>2.4121458338230282</v>
      </c>
      <c r="AC4298">
        <v>-34.008012578532885</v>
      </c>
      <c r="AD4298">
        <v>8.6517481360454216</v>
      </c>
      <c r="AE4298">
        <v>8.6380659191090814</v>
      </c>
      <c r="AF4298">
        <v>280</v>
      </c>
      <c r="AG4298">
        <v>0</v>
      </c>
      <c r="AH4298">
        <v>0</v>
      </c>
      <c r="AI4298">
        <v>107</v>
      </c>
      <c r="AJ4298">
        <v>549</v>
      </c>
      <c r="AK4298">
        <v>75</v>
      </c>
      <c r="AL4298">
        <v>904</v>
      </c>
      <c r="AM4298">
        <v>0</v>
      </c>
      <c r="AN4298">
        <v>187</v>
      </c>
      <c r="AO4298">
        <v>223</v>
      </c>
      <c r="AP4298">
        <v>109</v>
      </c>
    </row>
    <row r="4299" spans="1:42">
      <c r="A4299">
        <v>16</v>
      </c>
      <c r="B4299">
        <v>286</v>
      </c>
      <c r="C4299">
        <v>2022</v>
      </c>
      <c r="D4299">
        <v>10</v>
      </c>
      <c r="E4299">
        <v>99</v>
      </c>
      <c r="F4299">
        <v>99</v>
      </c>
      <c r="G4299">
        <v>99</v>
      </c>
      <c r="H4299">
        <v>99</v>
      </c>
      <c r="I4299">
        <v>99</v>
      </c>
      <c r="J4299">
        <v>121</v>
      </c>
      <c r="K4299">
        <v>999</v>
      </c>
      <c r="M4299">
        <v>99</v>
      </c>
      <c r="N4299">
        <v>99</v>
      </c>
      <c r="O4299">
        <v>99</v>
      </c>
      <c r="P4299">
        <v>99</v>
      </c>
      <c r="Q4299">
        <v>163</v>
      </c>
      <c r="R4299">
        <v>13922</v>
      </c>
      <c r="S4299">
        <v>13892</v>
      </c>
      <c r="T4299">
        <v>16.0234161758368</v>
      </c>
      <c r="U4299">
        <v>60.646991073999409</v>
      </c>
      <c r="V4299">
        <v>90.859061654696347</v>
      </c>
      <c r="W4299">
        <v>83.792016988194689</v>
      </c>
      <c r="X4299">
        <v>2.7869558971412154</v>
      </c>
      <c r="Y4299">
        <v>5.5739117942824308</v>
      </c>
      <c r="Z4299">
        <v>94.210601925010749</v>
      </c>
      <c r="AA4299">
        <v>10.329105374796297</v>
      </c>
      <c r="AB4299">
        <v>2.5177864866995807</v>
      </c>
      <c r="AC4299">
        <v>-37.239145926429103</v>
      </c>
      <c r="AD4299">
        <v>7.1983289039636844</v>
      </c>
      <c r="AE4299">
        <v>7.2203978583724222</v>
      </c>
      <c r="AF4299">
        <v>206</v>
      </c>
      <c r="AG4299">
        <v>0</v>
      </c>
      <c r="AH4299">
        <v>0</v>
      </c>
      <c r="AI4299">
        <v>144</v>
      </c>
      <c r="AJ4299">
        <v>453</v>
      </c>
      <c r="AK4299">
        <v>43</v>
      </c>
      <c r="AL4299">
        <v>1083</v>
      </c>
      <c r="AM4299">
        <v>0</v>
      </c>
      <c r="AN4299">
        <v>193</v>
      </c>
      <c r="AO4299">
        <v>272</v>
      </c>
      <c r="AP4299">
        <v>111</v>
      </c>
    </row>
    <row r="4300" spans="1:42">
      <c r="A4300">
        <v>16</v>
      </c>
      <c r="B4300">
        <v>287</v>
      </c>
      <c r="C4300">
        <v>2022</v>
      </c>
      <c r="D4300">
        <v>11</v>
      </c>
      <c r="E4300">
        <v>99</v>
      </c>
      <c r="F4300">
        <v>99</v>
      </c>
      <c r="G4300">
        <v>99</v>
      </c>
      <c r="H4300">
        <v>99</v>
      </c>
      <c r="I4300">
        <v>99</v>
      </c>
      <c r="J4300">
        <v>121</v>
      </c>
      <c r="K4300">
        <v>999</v>
      </c>
      <c r="M4300">
        <v>99</v>
      </c>
      <c r="N4300">
        <v>99</v>
      </c>
      <c r="O4300">
        <v>99</v>
      </c>
      <c r="P4300">
        <v>99</v>
      </c>
      <c r="Q4300">
        <v>169</v>
      </c>
      <c r="R4300">
        <v>17022</v>
      </c>
      <c r="S4300">
        <v>17013</v>
      </c>
      <c r="T4300">
        <v>16.155093408530139</v>
      </c>
      <c r="U4300">
        <v>60.842532181273135</v>
      </c>
      <c r="V4300">
        <v>90.619110400503715</v>
      </c>
      <c r="W4300">
        <v>83.622653265150433</v>
      </c>
      <c r="X4300">
        <v>2.68476089766185</v>
      </c>
      <c r="Y4300">
        <v>5.3695217953237</v>
      </c>
      <c r="Z4300">
        <v>93.103043120667365</v>
      </c>
      <c r="AA4300">
        <v>10.374257454930586</v>
      </c>
      <c r="AB4300">
        <v>2.4630239589761391</v>
      </c>
      <c r="AC4300">
        <v>-35.131438248105098</v>
      </c>
      <c r="AD4300">
        <v>8.8011747308770136</v>
      </c>
      <c r="AE4300">
        <v>8.8246716419703297</v>
      </c>
      <c r="AF4300">
        <v>265</v>
      </c>
      <c r="AG4300">
        <v>0</v>
      </c>
      <c r="AH4300">
        <v>0</v>
      </c>
      <c r="AI4300">
        <v>172</v>
      </c>
      <c r="AJ4300">
        <v>624</v>
      </c>
      <c r="AK4300">
        <v>67</v>
      </c>
      <c r="AL4300">
        <v>1305</v>
      </c>
      <c r="AM4300">
        <v>0</v>
      </c>
      <c r="AN4300">
        <v>205</v>
      </c>
      <c r="AO4300">
        <v>270</v>
      </c>
      <c r="AP4300">
        <v>112</v>
      </c>
    </row>
    <row r="4301" spans="1:42">
      <c r="A4301">
        <v>16</v>
      </c>
      <c r="B4301">
        <v>288</v>
      </c>
      <c r="C4301">
        <v>2022</v>
      </c>
      <c r="D4301">
        <v>12</v>
      </c>
      <c r="E4301">
        <v>99</v>
      </c>
      <c r="F4301">
        <v>99</v>
      </c>
      <c r="G4301">
        <v>99</v>
      </c>
      <c r="H4301">
        <v>99</v>
      </c>
      <c r="I4301">
        <v>99</v>
      </c>
      <c r="J4301">
        <v>121</v>
      </c>
      <c r="K4301">
        <v>999</v>
      </c>
      <c r="M4301">
        <v>99</v>
      </c>
      <c r="N4301">
        <v>99</v>
      </c>
      <c r="O4301">
        <v>99</v>
      </c>
      <c r="P4301">
        <v>99</v>
      </c>
      <c r="Q4301">
        <v>145</v>
      </c>
      <c r="R4301">
        <v>14193</v>
      </c>
      <c r="S4301">
        <v>14186</v>
      </c>
      <c r="T4301">
        <v>16.109349679419434</v>
      </c>
      <c r="U4301">
        <v>60.7590582264204</v>
      </c>
      <c r="V4301">
        <v>87.86686979777528</v>
      </c>
      <c r="W4301">
        <v>81.083547159171104</v>
      </c>
      <c r="X4301">
        <v>3.3678573944902421</v>
      </c>
      <c r="Y4301">
        <v>6.7357147889804843</v>
      </c>
      <c r="Z4301">
        <v>90.150073980131054</v>
      </c>
      <c r="AA4301">
        <v>10.254171299336075</v>
      </c>
      <c r="AB4301">
        <v>2.476200846918672</v>
      </c>
      <c r="AC4301">
        <v>-39.441881764433319</v>
      </c>
      <c r="AD4301">
        <v>7.3384486520583616</v>
      </c>
      <c r="AE4301">
        <v>7.1348755853824359</v>
      </c>
      <c r="AF4301">
        <v>235</v>
      </c>
      <c r="AG4301">
        <v>0</v>
      </c>
      <c r="AH4301">
        <v>0</v>
      </c>
      <c r="AI4301">
        <v>123</v>
      </c>
      <c r="AJ4301">
        <v>456</v>
      </c>
      <c r="AK4301">
        <v>66</v>
      </c>
      <c r="AL4301">
        <v>709</v>
      </c>
      <c r="AM4301">
        <v>0</v>
      </c>
      <c r="AN4301">
        <v>176</v>
      </c>
      <c r="AO4301">
        <v>258</v>
      </c>
      <c r="AP4301">
        <v>101</v>
      </c>
    </row>
    <row r="4302" spans="1:42">
      <c r="A4302">
        <v>16</v>
      </c>
      <c r="B4302">
        <v>289</v>
      </c>
      <c r="C4302">
        <v>2022</v>
      </c>
      <c r="D4302">
        <v>1</v>
      </c>
      <c r="E4302">
        <v>99</v>
      </c>
      <c r="F4302">
        <v>99</v>
      </c>
      <c r="G4302">
        <v>99</v>
      </c>
      <c r="H4302">
        <v>99</v>
      </c>
      <c r="I4302">
        <v>99</v>
      </c>
      <c r="J4302">
        <v>134</v>
      </c>
      <c r="K4302">
        <v>999</v>
      </c>
      <c r="M4302">
        <v>99</v>
      </c>
      <c r="N4302">
        <v>99</v>
      </c>
      <c r="O4302">
        <v>99</v>
      </c>
      <c r="P4302">
        <v>99</v>
      </c>
      <c r="Q4302">
        <v>30</v>
      </c>
      <c r="R4302">
        <v>3002</v>
      </c>
      <c r="S4302">
        <v>3001</v>
      </c>
      <c r="T4302">
        <v>15.953031312458362</v>
      </c>
      <c r="U4302">
        <v>60.337554148617109</v>
      </c>
      <c r="V4302">
        <v>92.282778257734918</v>
      </c>
      <c r="W4302">
        <v>85.168773742085918</v>
      </c>
      <c r="X4302">
        <v>0</v>
      </c>
      <c r="Y4302">
        <v>0</v>
      </c>
      <c r="Z4302">
        <v>85.876082611592281</v>
      </c>
      <c r="AA4302">
        <v>8.8290533411857783</v>
      </c>
      <c r="AB4302">
        <v>2.319890497094736</v>
      </c>
      <c r="AC4302">
        <v>-31.433807482963129</v>
      </c>
      <c r="AD4302">
        <v>8.4091991372307362</v>
      </c>
      <c r="AE4302">
        <v>8.575598966732068</v>
      </c>
      <c r="AF4302">
        <v>66</v>
      </c>
      <c r="AG4302">
        <v>0</v>
      </c>
      <c r="AH4302">
        <v>0</v>
      </c>
      <c r="AI4302">
        <v>9</v>
      </c>
      <c r="AJ4302">
        <v>220</v>
      </c>
      <c r="AK4302">
        <v>82</v>
      </c>
      <c r="AL4302">
        <v>264</v>
      </c>
      <c r="AM4302">
        <v>0</v>
      </c>
      <c r="AN4302">
        <v>70</v>
      </c>
      <c r="AO4302">
        <v>31</v>
      </c>
      <c r="AP4302">
        <v>15</v>
      </c>
    </row>
    <row r="4303" spans="1:42">
      <c r="A4303">
        <v>16</v>
      </c>
      <c r="B4303">
        <v>290</v>
      </c>
      <c r="C4303">
        <v>2022</v>
      </c>
      <c r="D4303">
        <v>2</v>
      </c>
      <c r="E4303">
        <v>99</v>
      </c>
      <c r="F4303">
        <v>99</v>
      </c>
      <c r="G4303">
        <v>99</v>
      </c>
      <c r="H4303">
        <v>99</v>
      </c>
      <c r="I4303">
        <v>99</v>
      </c>
      <c r="J4303">
        <v>134</v>
      </c>
      <c r="K4303">
        <v>999</v>
      </c>
      <c r="M4303">
        <v>99</v>
      </c>
      <c r="N4303">
        <v>99</v>
      </c>
      <c r="O4303">
        <v>99</v>
      </c>
      <c r="P4303">
        <v>99</v>
      </c>
      <c r="Q4303">
        <v>22</v>
      </c>
      <c r="R4303">
        <v>2635</v>
      </c>
      <c r="S4303">
        <v>2634</v>
      </c>
      <c r="T4303">
        <v>16.187476280834911</v>
      </c>
      <c r="U4303">
        <v>60.847760060744115</v>
      </c>
      <c r="V4303">
        <v>91.436716790433579</v>
      </c>
      <c r="W4303">
        <v>84.383712984054711</v>
      </c>
      <c r="X4303">
        <v>5.1233396584440243</v>
      </c>
      <c r="Y4303">
        <v>10.246679316888049</v>
      </c>
      <c r="Z4303">
        <v>90.512333965844405</v>
      </c>
      <c r="AA4303">
        <v>10.311453394339722</v>
      </c>
      <c r="AB4303">
        <v>2.2660841448836297</v>
      </c>
      <c r="AC4303">
        <v>-32.986834185132942</v>
      </c>
      <c r="AD4303">
        <v>7.3811591361102558</v>
      </c>
      <c r="AE4303">
        <v>7.4574864869677313</v>
      </c>
      <c r="AF4303">
        <v>62</v>
      </c>
      <c r="AG4303">
        <v>0</v>
      </c>
      <c r="AH4303">
        <v>0</v>
      </c>
      <c r="AI4303">
        <v>13</v>
      </c>
      <c r="AJ4303">
        <v>190</v>
      </c>
      <c r="AK4303">
        <v>63</v>
      </c>
      <c r="AL4303">
        <v>321</v>
      </c>
      <c r="AM4303">
        <v>0</v>
      </c>
      <c r="AN4303">
        <v>74</v>
      </c>
      <c r="AO4303">
        <v>21</v>
      </c>
      <c r="AP4303">
        <v>11</v>
      </c>
    </row>
    <row r="4304" spans="1:42">
      <c r="A4304">
        <v>16</v>
      </c>
      <c r="B4304">
        <v>291</v>
      </c>
      <c r="C4304">
        <v>2022</v>
      </c>
      <c r="D4304">
        <v>3</v>
      </c>
      <c r="E4304">
        <v>99</v>
      </c>
      <c r="F4304">
        <v>99</v>
      </c>
      <c r="G4304">
        <v>99</v>
      </c>
      <c r="H4304">
        <v>99</v>
      </c>
      <c r="I4304">
        <v>99</v>
      </c>
      <c r="J4304">
        <v>134</v>
      </c>
      <c r="K4304">
        <v>999</v>
      </c>
      <c r="M4304">
        <v>99</v>
      </c>
      <c r="N4304">
        <v>99</v>
      </c>
      <c r="O4304">
        <v>99</v>
      </c>
      <c r="P4304">
        <v>99</v>
      </c>
      <c r="Q4304">
        <v>26</v>
      </c>
      <c r="R4304">
        <v>2118</v>
      </c>
      <c r="S4304">
        <v>2118</v>
      </c>
      <c r="T4304">
        <v>15.790368271954677</v>
      </c>
      <c r="U4304">
        <v>60.12275731822475</v>
      </c>
      <c r="V4304">
        <v>93.863822142559769</v>
      </c>
      <c r="W4304">
        <v>86.636307837582621</v>
      </c>
      <c r="X4304">
        <v>0</v>
      </c>
      <c r="Y4304">
        <v>0</v>
      </c>
      <c r="Z4304">
        <v>90.509915014164307</v>
      </c>
      <c r="AA4304">
        <v>8.9873129002394521</v>
      </c>
      <c r="AB4304">
        <v>2.6952624383441472</v>
      </c>
      <c r="AC4304">
        <v>-31.120053651380363</v>
      </c>
      <c r="AD4304">
        <v>5.9329392980195506</v>
      </c>
      <c r="AE4304">
        <v>6.1566429121712067</v>
      </c>
      <c r="AF4304">
        <v>51</v>
      </c>
      <c r="AG4304">
        <v>0</v>
      </c>
      <c r="AH4304">
        <v>0</v>
      </c>
      <c r="AI4304">
        <v>17</v>
      </c>
      <c r="AJ4304">
        <v>80</v>
      </c>
      <c r="AK4304">
        <v>47</v>
      </c>
      <c r="AL4304">
        <v>271</v>
      </c>
      <c r="AM4304">
        <v>0</v>
      </c>
      <c r="AN4304">
        <v>77</v>
      </c>
      <c r="AO4304">
        <v>13</v>
      </c>
      <c r="AP4304">
        <v>12</v>
      </c>
    </row>
    <row r="4305" spans="1:42">
      <c r="A4305">
        <v>16</v>
      </c>
      <c r="B4305">
        <v>292</v>
      </c>
      <c r="C4305">
        <v>2022</v>
      </c>
      <c r="D4305">
        <v>4</v>
      </c>
      <c r="E4305">
        <v>99</v>
      </c>
      <c r="F4305">
        <v>99</v>
      </c>
      <c r="G4305">
        <v>99</v>
      </c>
      <c r="H4305">
        <v>99</v>
      </c>
      <c r="I4305">
        <v>99</v>
      </c>
      <c r="J4305">
        <v>134</v>
      </c>
      <c r="K4305">
        <v>999</v>
      </c>
      <c r="M4305">
        <v>99</v>
      </c>
      <c r="N4305">
        <v>99</v>
      </c>
      <c r="O4305">
        <v>99</v>
      </c>
      <c r="P4305">
        <v>99</v>
      </c>
      <c r="Q4305">
        <v>23</v>
      </c>
      <c r="R4305">
        <v>2297</v>
      </c>
      <c r="S4305">
        <v>2297</v>
      </c>
      <c r="T4305">
        <v>16.22551153678711</v>
      </c>
      <c r="U4305">
        <v>60.856769699608193</v>
      </c>
      <c r="V4305">
        <v>88.855877301921311</v>
      </c>
      <c r="W4305">
        <v>82.013974749673466</v>
      </c>
      <c r="X4305">
        <v>5.5289508053983445</v>
      </c>
      <c r="Y4305">
        <v>11.057901610796691</v>
      </c>
      <c r="Z4305">
        <v>84.93687418371789</v>
      </c>
      <c r="AA4305">
        <v>10.765733167190476</v>
      </c>
      <c r="AB4305">
        <v>2.1994455737820213</v>
      </c>
      <c r="AC4305">
        <v>-33.976199213315915</v>
      </c>
      <c r="AD4305">
        <v>6.4343539034706838</v>
      </c>
      <c r="AE4305">
        <v>6.3207254846657257</v>
      </c>
      <c r="AF4305">
        <v>91</v>
      </c>
      <c r="AG4305">
        <v>0</v>
      </c>
      <c r="AH4305">
        <v>0</v>
      </c>
      <c r="AI4305">
        <v>15</v>
      </c>
      <c r="AJ4305">
        <v>104</v>
      </c>
      <c r="AK4305">
        <v>34</v>
      </c>
      <c r="AL4305">
        <v>172</v>
      </c>
      <c r="AM4305">
        <v>0</v>
      </c>
      <c r="AN4305">
        <v>58</v>
      </c>
      <c r="AO4305">
        <v>17</v>
      </c>
      <c r="AP4305">
        <v>9</v>
      </c>
    </row>
    <row r="4306" spans="1:42">
      <c r="A4306">
        <v>16</v>
      </c>
      <c r="B4306">
        <v>293</v>
      </c>
      <c r="C4306">
        <v>2022</v>
      </c>
      <c r="D4306">
        <v>5</v>
      </c>
      <c r="E4306">
        <v>99</v>
      </c>
      <c r="F4306">
        <v>99</v>
      </c>
      <c r="G4306">
        <v>99</v>
      </c>
      <c r="H4306">
        <v>99</v>
      </c>
      <c r="I4306">
        <v>99</v>
      </c>
      <c r="J4306">
        <v>134</v>
      </c>
      <c r="K4306">
        <v>999</v>
      </c>
      <c r="M4306">
        <v>99</v>
      </c>
      <c r="N4306">
        <v>99</v>
      </c>
      <c r="O4306">
        <v>99</v>
      </c>
      <c r="P4306">
        <v>99</v>
      </c>
      <c r="Q4306">
        <v>40</v>
      </c>
      <c r="R4306">
        <v>4186</v>
      </c>
      <c r="S4306">
        <v>4179</v>
      </c>
      <c r="T4306">
        <v>15.882226469182989</v>
      </c>
      <c r="U4306">
        <v>60.229241445321854</v>
      </c>
      <c r="V4306">
        <v>92.033375358451394</v>
      </c>
      <c r="W4306">
        <v>84.886958602536609</v>
      </c>
      <c r="X4306">
        <v>3.2250358337314848</v>
      </c>
      <c r="Y4306">
        <v>6.4500716674629697</v>
      </c>
      <c r="Z4306">
        <v>95.891065456282817</v>
      </c>
      <c r="AA4306">
        <v>10.620875695389403</v>
      </c>
      <c r="AB4306">
        <v>2.3237790252035353</v>
      </c>
      <c r="AC4306">
        <v>-33.199607335997001</v>
      </c>
      <c r="AD4306">
        <v>11.725818650382362</v>
      </c>
      <c r="AE4306">
        <v>11.902314408104324</v>
      </c>
      <c r="AF4306">
        <v>136</v>
      </c>
      <c r="AG4306">
        <v>1</v>
      </c>
      <c r="AH4306">
        <v>0</v>
      </c>
      <c r="AI4306">
        <v>28</v>
      </c>
      <c r="AJ4306">
        <v>418</v>
      </c>
      <c r="AK4306">
        <v>203</v>
      </c>
      <c r="AL4306">
        <v>672</v>
      </c>
      <c r="AM4306">
        <v>0</v>
      </c>
      <c r="AN4306">
        <v>148</v>
      </c>
      <c r="AO4306">
        <v>32</v>
      </c>
      <c r="AP4306">
        <v>24</v>
      </c>
    </row>
    <row r="4307" spans="1:42">
      <c r="A4307">
        <v>16</v>
      </c>
      <c r="B4307">
        <v>294</v>
      </c>
      <c r="C4307">
        <v>2022</v>
      </c>
      <c r="D4307">
        <v>6</v>
      </c>
      <c r="E4307">
        <v>99</v>
      </c>
      <c r="F4307">
        <v>99</v>
      </c>
      <c r="G4307">
        <v>99</v>
      </c>
      <c r="H4307">
        <v>99</v>
      </c>
      <c r="I4307">
        <v>99</v>
      </c>
      <c r="J4307">
        <v>134</v>
      </c>
      <c r="K4307">
        <v>999</v>
      </c>
      <c r="M4307">
        <v>99</v>
      </c>
      <c r="N4307">
        <v>99</v>
      </c>
      <c r="O4307">
        <v>99</v>
      </c>
      <c r="P4307">
        <v>99</v>
      </c>
      <c r="Q4307">
        <v>41</v>
      </c>
      <c r="R4307">
        <v>2896</v>
      </c>
      <c r="S4307">
        <v>2889</v>
      </c>
      <c r="T4307">
        <v>15.859806629834257</v>
      </c>
      <c r="U4307">
        <v>60.218414676358606</v>
      </c>
      <c r="V4307">
        <v>90.317853013653817</v>
      </c>
      <c r="W4307">
        <v>83.300692281066148</v>
      </c>
      <c r="X4307">
        <v>0</v>
      </c>
      <c r="Y4307">
        <v>0</v>
      </c>
      <c r="Z4307">
        <v>86.291436464088406</v>
      </c>
      <c r="AA4307">
        <v>9.462101238786671</v>
      </c>
      <c r="AB4307">
        <v>2.3835408517095842</v>
      </c>
      <c r="AC4307">
        <v>-33.500168977996594</v>
      </c>
      <c r="AD4307">
        <v>8.1122720524384455</v>
      </c>
      <c r="AE4307">
        <v>8.0744737325103593</v>
      </c>
      <c r="AF4307">
        <v>82</v>
      </c>
      <c r="AG4307">
        <v>0</v>
      </c>
      <c r="AH4307">
        <v>0</v>
      </c>
      <c r="AI4307">
        <v>15</v>
      </c>
      <c r="AJ4307">
        <v>207</v>
      </c>
      <c r="AK4307">
        <v>139</v>
      </c>
      <c r="AL4307">
        <v>489</v>
      </c>
      <c r="AM4307">
        <v>0</v>
      </c>
      <c r="AN4307">
        <v>69</v>
      </c>
      <c r="AO4307">
        <v>28</v>
      </c>
      <c r="AP4307">
        <v>25</v>
      </c>
    </row>
    <row r="4308" spans="1:42">
      <c r="A4308">
        <v>16</v>
      </c>
      <c r="B4308">
        <v>295</v>
      </c>
      <c r="C4308">
        <v>2022</v>
      </c>
      <c r="D4308">
        <v>7</v>
      </c>
      <c r="E4308">
        <v>99</v>
      </c>
      <c r="F4308">
        <v>99</v>
      </c>
      <c r="G4308">
        <v>99</v>
      </c>
      <c r="H4308">
        <v>99</v>
      </c>
      <c r="I4308">
        <v>99</v>
      </c>
      <c r="J4308">
        <v>134</v>
      </c>
      <c r="K4308">
        <v>999</v>
      </c>
      <c r="M4308">
        <v>99</v>
      </c>
      <c r="N4308">
        <v>99</v>
      </c>
      <c r="O4308">
        <v>99</v>
      </c>
      <c r="P4308">
        <v>99</v>
      </c>
      <c r="Q4308">
        <v>40</v>
      </c>
      <c r="R4308">
        <v>4456</v>
      </c>
      <c r="S4308">
        <v>4455</v>
      </c>
      <c r="T4308">
        <v>16.029398563734286</v>
      </c>
      <c r="U4308">
        <v>60.543434343434342</v>
      </c>
      <c r="V4308">
        <v>90.137586287820938</v>
      </c>
      <c r="W4308">
        <v>83.191784511784448</v>
      </c>
      <c r="X4308">
        <v>8.4156193895870715</v>
      </c>
      <c r="Y4308">
        <v>16.831238779174143</v>
      </c>
      <c r="Z4308">
        <v>95.242369838420132</v>
      </c>
      <c r="AA4308">
        <v>9.1354481480067324</v>
      </c>
      <c r="AB4308">
        <v>2.4429446939454484</v>
      </c>
      <c r="AC4308">
        <v>-38.407037584103747</v>
      </c>
      <c r="AD4308">
        <v>12.482142356928764</v>
      </c>
      <c r="AE4308">
        <v>12.435012385157492</v>
      </c>
      <c r="AF4308">
        <v>109</v>
      </c>
      <c r="AG4308">
        <v>0</v>
      </c>
      <c r="AH4308">
        <v>0</v>
      </c>
      <c r="AI4308">
        <v>30</v>
      </c>
      <c r="AJ4308">
        <v>613</v>
      </c>
      <c r="AK4308">
        <v>436</v>
      </c>
      <c r="AL4308">
        <v>1040</v>
      </c>
      <c r="AM4308">
        <v>0</v>
      </c>
      <c r="AN4308">
        <v>90</v>
      </c>
      <c r="AO4308">
        <v>34</v>
      </c>
      <c r="AP4308">
        <v>18</v>
      </c>
    </row>
    <row r="4309" spans="1:42">
      <c r="A4309">
        <v>16</v>
      </c>
      <c r="B4309">
        <v>296</v>
      </c>
      <c r="C4309">
        <v>2022</v>
      </c>
      <c r="D4309">
        <v>8</v>
      </c>
      <c r="E4309">
        <v>99</v>
      </c>
      <c r="F4309">
        <v>99</v>
      </c>
      <c r="G4309">
        <v>99</v>
      </c>
      <c r="H4309">
        <v>99</v>
      </c>
      <c r="I4309">
        <v>99</v>
      </c>
      <c r="J4309">
        <v>134</v>
      </c>
      <c r="K4309">
        <v>999</v>
      </c>
      <c r="M4309">
        <v>99</v>
      </c>
      <c r="N4309">
        <v>99</v>
      </c>
      <c r="O4309">
        <v>99</v>
      </c>
      <c r="P4309">
        <v>99</v>
      </c>
      <c r="Q4309">
        <v>30</v>
      </c>
      <c r="R4309">
        <v>2225</v>
      </c>
      <c r="S4309">
        <v>2219</v>
      </c>
      <c r="T4309">
        <v>16.155955056179774</v>
      </c>
      <c r="U4309">
        <v>60.801261829653008</v>
      </c>
      <c r="V4309">
        <v>87.723868081090245</v>
      </c>
      <c r="W4309">
        <v>80.87507886435327</v>
      </c>
      <c r="X4309">
        <v>0</v>
      </c>
      <c r="Y4309">
        <v>0</v>
      </c>
      <c r="Z4309">
        <v>79.370786516853926</v>
      </c>
      <c r="AA4309">
        <v>9.6838597258210939</v>
      </c>
      <c r="AB4309">
        <v>2.3180383296132594</v>
      </c>
      <c r="AC4309">
        <v>-27.024863483610204</v>
      </c>
      <c r="AD4309">
        <v>6.2326675817249777</v>
      </c>
      <c r="AE4309">
        <v>6.0212976052053868</v>
      </c>
      <c r="AF4309">
        <v>52</v>
      </c>
      <c r="AG4309">
        <v>0</v>
      </c>
      <c r="AH4309">
        <v>0</v>
      </c>
      <c r="AI4309">
        <v>12</v>
      </c>
      <c r="AJ4309">
        <v>269</v>
      </c>
      <c r="AK4309">
        <v>82</v>
      </c>
      <c r="AL4309">
        <v>133</v>
      </c>
      <c r="AM4309">
        <v>0</v>
      </c>
      <c r="AN4309">
        <v>59</v>
      </c>
      <c r="AO4309">
        <v>20</v>
      </c>
      <c r="AP4309">
        <v>16</v>
      </c>
    </row>
    <row r="4310" spans="1:42">
      <c r="A4310">
        <v>16</v>
      </c>
      <c r="B4310">
        <v>297</v>
      </c>
      <c r="C4310">
        <v>2022</v>
      </c>
      <c r="D4310">
        <v>9</v>
      </c>
      <c r="E4310">
        <v>99</v>
      </c>
      <c r="F4310">
        <v>99</v>
      </c>
      <c r="G4310">
        <v>99</v>
      </c>
      <c r="H4310">
        <v>99</v>
      </c>
      <c r="I4310">
        <v>99</v>
      </c>
      <c r="J4310">
        <v>134</v>
      </c>
      <c r="K4310">
        <v>999</v>
      </c>
      <c r="M4310">
        <v>99</v>
      </c>
      <c r="N4310">
        <v>99</v>
      </c>
      <c r="O4310">
        <v>99</v>
      </c>
      <c r="P4310">
        <v>99</v>
      </c>
      <c r="Q4310">
        <v>43</v>
      </c>
      <c r="R4310">
        <v>3598</v>
      </c>
      <c r="S4310">
        <v>3584</v>
      </c>
      <c r="T4310">
        <v>15.951639799888826</v>
      </c>
      <c r="U4310">
        <v>60.540457589285694</v>
      </c>
      <c r="V4310">
        <v>91.344158702213264</v>
      </c>
      <c r="W4310">
        <v>84.185100446428393</v>
      </c>
      <c r="X4310">
        <v>4.391328515842134</v>
      </c>
      <c r="Y4310">
        <v>8.782657031684268</v>
      </c>
      <c r="Z4310">
        <v>91.078376876042242</v>
      </c>
      <c r="AA4310">
        <v>9.905854605166077</v>
      </c>
      <c r="AB4310">
        <v>2.453935753737114</v>
      </c>
      <c r="AC4310">
        <v>-41.804290022294438</v>
      </c>
      <c r="AD4310">
        <v>10.078713689459088</v>
      </c>
      <c r="AE4310">
        <v>10.123281392831256</v>
      </c>
      <c r="AF4310">
        <v>77</v>
      </c>
      <c r="AG4310">
        <v>0</v>
      </c>
      <c r="AH4310">
        <v>0</v>
      </c>
      <c r="AI4310">
        <v>23</v>
      </c>
      <c r="AJ4310">
        <v>412</v>
      </c>
      <c r="AK4310">
        <v>151</v>
      </c>
      <c r="AL4310">
        <v>542</v>
      </c>
      <c r="AM4310">
        <v>0</v>
      </c>
      <c r="AN4310">
        <v>84</v>
      </c>
      <c r="AO4310">
        <v>33</v>
      </c>
      <c r="AP4310">
        <v>21</v>
      </c>
    </row>
    <row r="4311" spans="1:42">
      <c r="A4311">
        <v>16</v>
      </c>
      <c r="B4311">
        <v>298</v>
      </c>
      <c r="C4311">
        <v>2022</v>
      </c>
      <c r="D4311">
        <v>10</v>
      </c>
      <c r="E4311">
        <v>99</v>
      </c>
      <c r="F4311">
        <v>99</v>
      </c>
      <c r="G4311">
        <v>99</v>
      </c>
      <c r="H4311">
        <v>99</v>
      </c>
      <c r="I4311">
        <v>99</v>
      </c>
      <c r="J4311">
        <v>134</v>
      </c>
      <c r="K4311">
        <v>999</v>
      </c>
      <c r="M4311">
        <v>99</v>
      </c>
      <c r="N4311">
        <v>99</v>
      </c>
      <c r="O4311">
        <v>99</v>
      </c>
      <c r="P4311">
        <v>99</v>
      </c>
      <c r="Q4311">
        <v>51</v>
      </c>
      <c r="R4311">
        <v>2627</v>
      </c>
      <c r="S4311">
        <v>2625</v>
      </c>
      <c r="T4311">
        <v>15.906737723639139</v>
      </c>
      <c r="U4311">
        <v>60.308952380952398</v>
      </c>
      <c r="V4311">
        <v>91.982252489294865</v>
      </c>
      <c r="W4311">
        <v>84.876685714285799</v>
      </c>
      <c r="X4311">
        <v>4.6440807004187281</v>
      </c>
      <c r="Y4311">
        <v>9.2881614008374562</v>
      </c>
      <c r="Z4311">
        <v>78.568709554625002</v>
      </c>
      <c r="AA4311">
        <v>11.293106758265409</v>
      </c>
      <c r="AB4311">
        <v>2.4884066134622942</v>
      </c>
      <c r="AC4311">
        <v>-38.239001689055193</v>
      </c>
      <c r="AD4311">
        <v>7.3587495448051747</v>
      </c>
      <c r="AE4311">
        <v>7.4754233721418641</v>
      </c>
      <c r="AF4311">
        <v>51</v>
      </c>
      <c r="AG4311">
        <v>2</v>
      </c>
      <c r="AH4311">
        <v>0</v>
      </c>
      <c r="AI4311">
        <v>16</v>
      </c>
      <c r="AJ4311">
        <v>171</v>
      </c>
      <c r="AK4311">
        <v>62</v>
      </c>
      <c r="AL4311">
        <v>354</v>
      </c>
      <c r="AM4311">
        <v>0</v>
      </c>
      <c r="AN4311">
        <v>59</v>
      </c>
      <c r="AO4311">
        <v>17</v>
      </c>
      <c r="AP4311">
        <v>26</v>
      </c>
    </row>
    <row r="4312" spans="1:42">
      <c r="A4312">
        <v>16</v>
      </c>
      <c r="B4312">
        <v>299</v>
      </c>
      <c r="C4312">
        <v>2022</v>
      </c>
      <c r="D4312">
        <v>11</v>
      </c>
      <c r="E4312">
        <v>99</v>
      </c>
      <c r="F4312">
        <v>99</v>
      </c>
      <c r="G4312">
        <v>99</v>
      </c>
      <c r="H4312">
        <v>99</v>
      </c>
      <c r="I4312">
        <v>99</v>
      </c>
      <c r="J4312">
        <v>134</v>
      </c>
      <c r="K4312">
        <v>999</v>
      </c>
      <c r="M4312">
        <v>99</v>
      </c>
      <c r="N4312">
        <v>99</v>
      </c>
      <c r="O4312">
        <v>99</v>
      </c>
      <c r="P4312">
        <v>99</v>
      </c>
      <c r="Q4312">
        <v>44</v>
      </c>
      <c r="R4312">
        <v>3269</v>
      </c>
      <c r="S4312">
        <v>3268</v>
      </c>
      <c r="T4312">
        <v>16.133985928418475</v>
      </c>
      <c r="U4312">
        <v>60.707772337821297</v>
      </c>
      <c r="V4312">
        <v>89.969115133319505</v>
      </c>
      <c r="W4312">
        <v>83.030140758874012</v>
      </c>
      <c r="X4312">
        <v>9.1771183848271654E-2</v>
      </c>
      <c r="Y4312">
        <v>0.18354236769654328</v>
      </c>
      <c r="Z4312">
        <v>83.328234934230608</v>
      </c>
      <c r="AA4312">
        <v>10.748625216454732</v>
      </c>
      <c r="AB4312">
        <v>2.3662458700070119</v>
      </c>
      <c r="AC4312">
        <v>-41.328033833571695</v>
      </c>
      <c r="AD4312">
        <v>9.1571192470377305</v>
      </c>
      <c r="AE4312">
        <v>9.1040764410055282</v>
      </c>
      <c r="AF4312">
        <v>68</v>
      </c>
      <c r="AG4312">
        <v>0</v>
      </c>
      <c r="AH4312">
        <v>0</v>
      </c>
      <c r="AI4312">
        <v>24</v>
      </c>
      <c r="AJ4312">
        <v>162</v>
      </c>
      <c r="AK4312">
        <v>82</v>
      </c>
      <c r="AL4312">
        <v>246</v>
      </c>
      <c r="AM4312">
        <v>0</v>
      </c>
      <c r="AN4312">
        <v>44</v>
      </c>
      <c r="AO4312">
        <v>58</v>
      </c>
      <c r="AP4312">
        <v>18</v>
      </c>
    </row>
    <row r="4313" spans="1:42">
      <c r="A4313">
        <v>16</v>
      </c>
      <c r="B4313">
        <v>300</v>
      </c>
      <c r="C4313">
        <v>2022</v>
      </c>
      <c r="D4313">
        <v>12</v>
      </c>
      <c r="E4313">
        <v>99</v>
      </c>
      <c r="F4313">
        <v>99</v>
      </c>
      <c r="G4313">
        <v>99</v>
      </c>
      <c r="H4313">
        <v>99</v>
      </c>
      <c r="I4313">
        <v>99</v>
      </c>
      <c r="J4313">
        <v>134</v>
      </c>
      <c r="K4313">
        <v>999</v>
      </c>
      <c r="M4313">
        <v>99</v>
      </c>
      <c r="N4313">
        <v>99</v>
      </c>
      <c r="O4313">
        <v>99</v>
      </c>
      <c r="P4313">
        <v>99</v>
      </c>
      <c r="Q4313">
        <v>30</v>
      </c>
      <c r="R4313">
        <v>2390</v>
      </c>
      <c r="S4313">
        <v>2390</v>
      </c>
      <c r="T4313">
        <v>16.284518828451876</v>
      </c>
      <c r="U4313">
        <v>61.035564853556494</v>
      </c>
      <c r="V4313">
        <v>85.843370490079252</v>
      </c>
      <c r="W4313">
        <v>79.233430962343249</v>
      </c>
      <c r="X4313">
        <v>6.7782426778242684</v>
      </c>
      <c r="Y4313">
        <v>13.556485355648539</v>
      </c>
      <c r="Z4313">
        <v>84.016736401673612</v>
      </c>
      <c r="AA4313">
        <v>9.4611113057932474</v>
      </c>
      <c r="AB4313">
        <v>2.2116066016446778</v>
      </c>
      <c r="AC4313">
        <v>-39.265037252874947</v>
      </c>
      <c r="AD4313">
        <v>6.6948654023922227</v>
      </c>
      <c r="AE4313">
        <v>6.3536668125070399</v>
      </c>
      <c r="AF4313">
        <v>45</v>
      </c>
      <c r="AG4313">
        <v>0</v>
      </c>
      <c r="AH4313">
        <v>0</v>
      </c>
      <c r="AI4313">
        <v>25</v>
      </c>
      <c r="AJ4313">
        <v>136</v>
      </c>
      <c r="AK4313">
        <v>56</v>
      </c>
      <c r="AL4313">
        <v>159</v>
      </c>
      <c r="AM4313">
        <v>0</v>
      </c>
      <c r="AN4313">
        <v>54</v>
      </c>
      <c r="AO4313">
        <v>23</v>
      </c>
      <c r="AP4313">
        <v>15</v>
      </c>
    </row>
    <row r="4314" spans="1:42">
      <c r="A4314">
        <v>16</v>
      </c>
      <c r="B4314">
        <v>301</v>
      </c>
      <c r="C4314">
        <v>2022</v>
      </c>
      <c r="D4314">
        <v>1</v>
      </c>
      <c r="E4314">
        <v>99</v>
      </c>
      <c r="F4314">
        <v>99</v>
      </c>
      <c r="G4314">
        <v>99</v>
      </c>
      <c r="H4314">
        <v>99</v>
      </c>
      <c r="I4314">
        <v>99</v>
      </c>
      <c r="J4314">
        <v>141</v>
      </c>
      <c r="K4314">
        <v>999</v>
      </c>
      <c r="M4314">
        <v>99</v>
      </c>
      <c r="N4314">
        <v>99</v>
      </c>
      <c r="O4314">
        <v>99</v>
      </c>
      <c r="P4314">
        <v>99</v>
      </c>
      <c r="Q4314">
        <v>47</v>
      </c>
      <c r="R4314">
        <v>5245</v>
      </c>
      <c r="S4314">
        <v>5198</v>
      </c>
      <c r="T4314">
        <v>15.859294566253572</v>
      </c>
      <c r="U4314">
        <v>60.584263178145427</v>
      </c>
      <c r="V4314">
        <v>91.657325490219051</v>
      </c>
      <c r="W4314">
        <v>84.352693343593614</v>
      </c>
      <c r="X4314">
        <v>0</v>
      </c>
      <c r="Y4314">
        <v>0</v>
      </c>
      <c r="Z4314">
        <v>36.568160152526225</v>
      </c>
      <c r="AA4314">
        <v>8.985814536715985</v>
      </c>
      <c r="AB4314">
        <v>2.5956349219287</v>
      </c>
      <c r="AC4314">
        <v>-40.798093366270848</v>
      </c>
      <c r="AD4314">
        <v>9.693396662292777</v>
      </c>
      <c r="AE4314">
        <v>9.6458636330367575</v>
      </c>
      <c r="AF4314">
        <v>66</v>
      </c>
      <c r="AG4314">
        <v>0</v>
      </c>
      <c r="AH4314">
        <v>0</v>
      </c>
      <c r="AI4314">
        <v>9</v>
      </c>
      <c r="AJ4314">
        <v>231</v>
      </c>
      <c r="AK4314">
        <v>66</v>
      </c>
      <c r="AL4314">
        <v>564</v>
      </c>
      <c r="AM4314">
        <v>0</v>
      </c>
      <c r="AN4314">
        <v>220</v>
      </c>
      <c r="AO4314">
        <v>68</v>
      </c>
      <c r="AP4314">
        <v>21</v>
      </c>
    </row>
    <row r="4315" spans="1:42">
      <c r="A4315">
        <v>16</v>
      </c>
      <c r="B4315">
        <v>302</v>
      </c>
      <c r="C4315">
        <v>2022</v>
      </c>
      <c r="D4315">
        <v>2</v>
      </c>
      <c r="E4315">
        <v>99</v>
      </c>
      <c r="F4315">
        <v>99</v>
      </c>
      <c r="G4315">
        <v>99</v>
      </c>
      <c r="H4315">
        <v>99</v>
      </c>
      <c r="I4315">
        <v>99</v>
      </c>
      <c r="J4315">
        <v>141</v>
      </c>
      <c r="K4315">
        <v>999</v>
      </c>
      <c r="M4315">
        <v>99</v>
      </c>
      <c r="N4315">
        <v>99</v>
      </c>
      <c r="O4315">
        <v>99</v>
      </c>
      <c r="P4315">
        <v>99</v>
      </c>
      <c r="Q4315">
        <v>42</v>
      </c>
      <c r="R4315">
        <v>4494</v>
      </c>
      <c r="S4315">
        <v>4483</v>
      </c>
      <c r="T4315">
        <v>15.9684023141967</v>
      </c>
      <c r="U4315">
        <v>60.52308721838056</v>
      </c>
      <c r="V4315">
        <v>93.030586960393748</v>
      </c>
      <c r="W4315">
        <v>85.792148115101369</v>
      </c>
      <c r="X4315">
        <v>0</v>
      </c>
      <c r="Y4315">
        <v>0</v>
      </c>
      <c r="Z4315">
        <v>20.493991989319095</v>
      </c>
      <c r="AA4315">
        <v>8.6723353695232781</v>
      </c>
      <c r="AB4315">
        <v>2.5161694573496529</v>
      </c>
      <c r="AC4315">
        <v>-33.634120927062042</v>
      </c>
      <c r="AD4315">
        <v>8.3054575024487605</v>
      </c>
      <c r="AE4315">
        <v>8.4610092466164648</v>
      </c>
      <c r="AF4315">
        <v>56</v>
      </c>
      <c r="AG4315">
        <v>0</v>
      </c>
      <c r="AH4315">
        <v>0</v>
      </c>
      <c r="AI4315">
        <v>9</v>
      </c>
      <c r="AJ4315">
        <v>129</v>
      </c>
      <c r="AK4315">
        <v>71</v>
      </c>
      <c r="AL4315">
        <v>608</v>
      </c>
      <c r="AM4315">
        <v>0</v>
      </c>
      <c r="AN4315">
        <v>190</v>
      </c>
      <c r="AO4315">
        <v>40</v>
      </c>
      <c r="AP4315">
        <v>20</v>
      </c>
    </row>
    <row r="4316" spans="1:42">
      <c r="A4316">
        <v>16</v>
      </c>
      <c r="B4316">
        <v>303</v>
      </c>
      <c r="C4316">
        <v>2022</v>
      </c>
      <c r="D4316">
        <v>3</v>
      </c>
      <c r="E4316">
        <v>99</v>
      </c>
      <c r="F4316">
        <v>99</v>
      </c>
      <c r="G4316">
        <v>99</v>
      </c>
      <c r="H4316">
        <v>99</v>
      </c>
      <c r="I4316">
        <v>99</v>
      </c>
      <c r="J4316">
        <v>141</v>
      </c>
      <c r="K4316">
        <v>999</v>
      </c>
      <c r="M4316">
        <v>99</v>
      </c>
      <c r="N4316">
        <v>99</v>
      </c>
      <c r="O4316">
        <v>99</v>
      </c>
      <c r="P4316">
        <v>99</v>
      </c>
      <c r="Q4316">
        <v>47</v>
      </c>
      <c r="R4316">
        <v>5848</v>
      </c>
      <c r="S4316">
        <v>5610</v>
      </c>
      <c r="T4316">
        <v>15.350889192886459</v>
      </c>
      <c r="U4316">
        <v>60.583600713012494</v>
      </c>
      <c r="V4316">
        <v>92.086160180608985</v>
      </c>
      <c r="W4316">
        <v>83.665240641711023</v>
      </c>
      <c r="X4316">
        <v>0</v>
      </c>
      <c r="Y4316">
        <v>0</v>
      </c>
      <c r="Z4316">
        <v>2.2400820793433653</v>
      </c>
      <c r="AA4316">
        <v>9.0928941515255186</v>
      </c>
      <c r="AB4316">
        <v>2.5443408689335318</v>
      </c>
      <c r="AC4316">
        <v>-38.552820985131625</v>
      </c>
      <c r="AD4316">
        <v>10.807813857214143</v>
      </c>
      <c r="AE4316">
        <v>10.325564751713291</v>
      </c>
      <c r="AF4316">
        <v>73</v>
      </c>
      <c r="AG4316">
        <v>0</v>
      </c>
      <c r="AH4316">
        <v>0</v>
      </c>
      <c r="AI4316">
        <v>8</v>
      </c>
      <c r="AJ4316">
        <v>424</v>
      </c>
      <c r="AK4316">
        <v>296</v>
      </c>
      <c r="AL4316">
        <v>649</v>
      </c>
      <c r="AM4316">
        <v>0</v>
      </c>
      <c r="AN4316">
        <v>248</v>
      </c>
      <c r="AO4316">
        <v>85</v>
      </c>
      <c r="AP4316">
        <v>21</v>
      </c>
    </row>
    <row r="4317" spans="1:42">
      <c r="A4317">
        <v>16</v>
      </c>
      <c r="B4317">
        <v>304</v>
      </c>
      <c r="C4317">
        <v>2022</v>
      </c>
      <c r="D4317">
        <v>4</v>
      </c>
      <c r="E4317">
        <v>99</v>
      </c>
      <c r="F4317">
        <v>99</v>
      </c>
      <c r="G4317">
        <v>99</v>
      </c>
      <c r="H4317">
        <v>99</v>
      </c>
      <c r="I4317">
        <v>99</v>
      </c>
      <c r="J4317">
        <v>141</v>
      </c>
      <c r="K4317">
        <v>999</v>
      </c>
      <c r="M4317">
        <v>99</v>
      </c>
      <c r="N4317">
        <v>99</v>
      </c>
      <c r="O4317">
        <v>99</v>
      </c>
      <c r="P4317">
        <v>99</v>
      </c>
      <c r="Q4317">
        <v>35</v>
      </c>
      <c r="R4317">
        <v>3311</v>
      </c>
      <c r="S4317">
        <v>3209</v>
      </c>
      <c r="T4317">
        <v>15.562065841135604</v>
      </c>
      <c r="U4317">
        <v>60.597070738547856</v>
      </c>
      <c r="V4317">
        <v>91.836880766344237</v>
      </c>
      <c r="W4317">
        <v>84.039732003739502</v>
      </c>
      <c r="X4317">
        <v>0</v>
      </c>
      <c r="Y4317">
        <v>0</v>
      </c>
      <c r="Z4317">
        <v>0</v>
      </c>
      <c r="AA4317">
        <v>8.3082995701922169</v>
      </c>
      <c r="AB4317">
        <v>2.4668580703933403</v>
      </c>
      <c r="AC4317">
        <v>-29.018711026834573</v>
      </c>
      <c r="AD4317">
        <v>6.1191299044521239</v>
      </c>
      <c r="AE4317">
        <v>5.9328076020612652</v>
      </c>
      <c r="AF4317">
        <v>65</v>
      </c>
      <c r="AG4317">
        <v>0</v>
      </c>
      <c r="AH4317">
        <v>0</v>
      </c>
      <c r="AI4317">
        <v>5</v>
      </c>
      <c r="AJ4317">
        <v>130</v>
      </c>
      <c r="AK4317">
        <v>61</v>
      </c>
      <c r="AL4317">
        <v>294</v>
      </c>
      <c r="AM4317">
        <v>0</v>
      </c>
      <c r="AN4317">
        <v>148</v>
      </c>
      <c r="AO4317">
        <v>72</v>
      </c>
      <c r="AP4317">
        <v>16</v>
      </c>
    </row>
    <row r="4318" spans="1:42">
      <c r="A4318">
        <v>16</v>
      </c>
      <c r="B4318">
        <v>305</v>
      </c>
      <c r="C4318">
        <v>2022</v>
      </c>
      <c r="D4318">
        <v>5</v>
      </c>
      <c r="E4318">
        <v>99</v>
      </c>
      <c r="F4318">
        <v>99</v>
      </c>
      <c r="G4318">
        <v>99</v>
      </c>
      <c r="H4318">
        <v>99</v>
      </c>
      <c r="I4318">
        <v>99</v>
      </c>
      <c r="J4318">
        <v>141</v>
      </c>
      <c r="K4318">
        <v>999</v>
      </c>
      <c r="M4318">
        <v>99</v>
      </c>
      <c r="N4318">
        <v>99</v>
      </c>
      <c r="O4318">
        <v>99</v>
      </c>
      <c r="P4318">
        <v>99</v>
      </c>
      <c r="Q4318">
        <v>38</v>
      </c>
      <c r="R4318">
        <v>4346</v>
      </c>
      <c r="S4318">
        <v>4343</v>
      </c>
      <c r="T4318">
        <v>15.925218591808564</v>
      </c>
      <c r="U4318">
        <v>60.45797835597515</v>
      </c>
      <c r="V4318">
        <v>91.690891732727025</v>
      </c>
      <c r="W4318">
        <v>84.609601657840386</v>
      </c>
      <c r="X4318">
        <v>0</v>
      </c>
      <c r="Y4318">
        <v>0</v>
      </c>
      <c r="Z4318">
        <v>21.375977910722501</v>
      </c>
      <c r="AA4318">
        <v>8.3133396601220984</v>
      </c>
      <c r="AB4318">
        <v>2.5474579551288641</v>
      </c>
      <c r="AC4318">
        <v>-34.11613057501485</v>
      </c>
      <c r="AD4318">
        <v>8.0319355375261061</v>
      </c>
      <c r="AE4318">
        <v>8.0837964319271851</v>
      </c>
      <c r="AF4318">
        <v>63</v>
      </c>
      <c r="AG4318">
        <v>0</v>
      </c>
      <c r="AH4318">
        <v>0</v>
      </c>
      <c r="AI4318">
        <v>5</v>
      </c>
      <c r="AJ4318">
        <v>110</v>
      </c>
      <c r="AK4318">
        <v>46</v>
      </c>
      <c r="AL4318">
        <v>410</v>
      </c>
      <c r="AM4318">
        <v>0</v>
      </c>
      <c r="AN4318">
        <v>144</v>
      </c>
      <c r="AO4318">
        <v>51</v>
      </c>
      <c r="AP4318">
        <v>14</v>
      </c>
    </row>
    <row r="4319" spans="1:42">
      <c r="A4319">
        <v>16</v>
      </c>
      <c r="B4319">
        <v>306</v>
      </c>
      <c r="C4319">
        <v>2022</v>
      </c>
      <c r="D4319">
        <v>6</v>
      </c>
      <c r="E4319">
        <v>99</v>
      </c>
      <c r="F4319">
        <v>99</v>
      </c>
      <c r="G4319">
        <v>99</v>
      </c>
      <c r="H4319">
        <v>99</v>
      </c>
      <c r="I4319">
        <v>99</v>
      </c>
      <c r="J4319">
        <v>141</v>
      </c>
      <c r="K4319">
        <v>999</v>
      </c>
      <c r="M4319">
        <v>99</v>
      </c>
      <c r="N4319">
        <v>99</v>
      </c>
      <c r="O4319">
        <v>99</v>
      </c>
      <c r="P4319">
        <v>99</v>
      </c>
      <c r="Q4319">
        <v>40</v>
      </c>
      <c r="R4319">
        <v>3616</v>
      </c>
      <c r="S4319">
        <v>3587</v>
      </c>
      <c r="T4319">
        <v>15.929480088495579</v>
      </c>
      <c r="U4319">
        <v>60.678282687482579</v>
      </c>
      <c r="V4319">
        <v>93.326841450150482</v>
      </c>
      <c r="W4319">
        <v>85.930248118204659</v>
      </c>
      <c r="X4319">
        <v>0</v>
      </c>
      <c r="Y4319">
        <v>0</v>
      </c>
      <c r="Z4319">
        <v>13.689159292035399</v>
      </c>
      <c r="AA4319">
        <v>8.0804752873562684</v>
      </c>
      <c r="AB4319">
        <v>2.6018553041083594</v>
      </c>
      <c r="AC4319">
        <v>-25.173466252925195</v>
      </c>
      <c r="AD4319">
        <v>6.6828069267589489</v>
      </c>
      <c r="AE4319">
        <v>6.7808374121406247</v>
      </c>
      <c r="AF4319">
        <v>24</v>
      </c>
      <c r="AG4319">
        <v>0</v>
      </c>
      <c r="AH4319">
        <v>0</v>
      </c>
      <c r="AI4319">
        <v>3</v>
      </c>
      <c r="AJ4319">
        <v>202</v>
      </c>
      <c r="AK4319">
        <v>14</v>
      </c>
      <c r="AL4319">
        <v>459</v>
      </c>
      <c r="AM4319">
        <v>0</v>
      </c>
      <c r="AN4319">
        <v>99</v>
      </c>
      <c r="AO4319">
        <v>15</v>
      </c>
      <c r="AP4319">
        <v>22</v>
      </c>
    </row>
    <row r="4320" spans="1:42">
      <c r="A4320">
        <v>16</v>
      </c>
      <c r="B4320">
        <v>307</v>
      </c>
      <c r="C4320">
        <v>2022</v>
      </c>
      <c r="D4320">
        <v>7</v>
      </c>
      <c r="E4320">
        <v>99</v>
      </c>
      <c r="F4320">
        <v>99</v>
      </c>
      <c r="G4320">
        <v>99</v>
      </c>
      <c r="H4320">
        <v>99</v>
      </c>
      <c r="I4320">
        <v>99</v>
      </c>
      <c r="J4320">
        <v>141</v>
      </c>
      <c r="K4320">
        <v>999</v>
      </c>
      <c r="M4320">
        <v>99</v>
      </c>
      <c r="N4320">
        <v>99</v>
      </c>
      <c r="O4320">
        <v>99</v>
      </c>
      <c r="P4320">
        <v>99</v>
      </c>
      <c r="Q4320">
        <v>39</v>
      </c>
      <c r="R4320">
        <v>4275</v>
      </c>
      <c r="S4320">
        <v>4275</v>
      </c>
      <c r="T4320">
        <v>16.190877192982459</v>
      </c>
      <c r="U4320">
        <v>60.91859649122808</v>
      </c>
      <c r="V4320">
        <v>93.764193799775555</v>
      </c>
      <c r="W4320">
        <v>86.544350877192926</v>
      </c>
      <c r="X4320">
        <v>0</v>
      </c>
      <c r="Y4320">
        <v>0</v>
      </c>
      <c r="Z4320">
        <v>4.0935672514619883</v>
      </c>
      <c r="AA4320">
        <v>8.2065951380543183</v>
      </c>
      <c r="AB4320">
        <v>2.5101278632396937</v>
      </c>
      <c r="AC4320">
        <v>-35.726533873585161</v>
      </c>
      <c r="AD4320">
        <v>7.9007189192186145</v>
      </c>
      <c r="AE4320">
        <v>8.1391814904084896</v>
      </c>
      <c r="AF4320">
        <v>37</v>
      </c>
      <c r="AG4320">
        <v>0</v>
      </c>
      <c r="AH4320">
        <v>0</v>
      </c>
      <c r="AI4320">
        <v>5</v>
      </c>
      <c r="AJ4320">
        <v>222</v>
      </c>
      <c r="AK4320">
        <v>25</v>
      </c>
      <c r="AL4320">
        <v>533</v>
      </c>
      <c r="AM4320">
        <v>0</v>
      </c>
      <c r="AN4320">
        <v>101</v>
      </c>
      <c r="AO4320">
        <v>37</v>
      </c>
      <c r="AP4320">
        <v>18</v>
      </c>
    </row>
    <row r="4321" spans="1:42">
      <c r="A4321">
        <v>16</v>
      </c>
      <c r="B4321">
        <v>308</v>
      </c>
      <c r="C4321">
        <v>2022</v>
      </c>
      <c r="D4321">
        <v>8</v>
      </c>
      <c r="E4321">
        <v>99</v>
      </c>
      <c r="F4321">
        <v>99</v>
      </c>
      <c r="G4321">
        <v>99</v>
      </c>
      <c r="H4321">
        <v>99</v>
      </c>
      <c r="I4321">
        <v>99</v>
      </c>
      <c r="J4321">
        <v>141</v>
      </c>
      <c r="K4321">
        <v>999</v>
      </c>
      <c r="M4321">
        <v>99</v>
      </c>
      <c r="N4321">
        <v>99</v>
      </c>
      <c r="O4321">
        <v>99</v>
      </c>
      <c r="P4321">
        <v>99</v>
      </c>
      <c r="Q4321">
        <v>49</v>
      </c>
      <c r="R4321">
        <v>4870</v>
      </c>
      <c r="S4321">
        <v>4853</v>
      </c>
      <c r="T4321">
        <v>16.097330595482543</v>
      </c>
      <c r="U4321">
        <v>60.785493509169584</v>
      </c>
      <c r="V4321">
        <v>93.377832657151714</v>
      </c>
      <c r="W4321">
        <v>86.105316299196346</v>
      </c>
      <c r="X4321">
        <v>0</v>
      </c>
      <c r="Y4321">
        <v>0</v>
      </c>
      <c r="Z4321">
        <v>0.63655030800821355</v>
      </c>
      <c r="AA4321">
        <v>7.958431086168174</v>
      </c>
      <c r="AB4321">
        <v>2.4429066414117182</v>
      </c>
      <c r="AC4321">
        <v>-28.670902488225195</v>
      </c>
      <c r="AD4321">
        <v>9.0003511430630745</v>
      </c>
      <c r="AE4321">
        <v>9.1927647525580767</v>
      </c>
      <c r="AF4321">
        <v>43</v>
      </c>
      <c r="AG4321">
        <v>0</v>
      </c>
      <c r="AH4321">
        <v>0</v>
      </c>
      <c r="AI4321">
        <v>10</v>
      </c>
      <c r="AJ4321">
        <v>217</v>
      </c>
      <c r="AK4321">
        <v>33</v>
      </c>
      <c r="AL4321">
        <v>707</v>
      </c>
      <c r="AM4321">
        <v>0</v>
      </c>
      <c r="AN4321">
        <v>95</v>
      </c>
      <c r="AO4321">
        <v>30</v>
      </c>
      <c r="AP4321">
        <v>19</v>
      </c>
    </row>
    <row r="4322" spans="1:42">
      <c r="A4322">
        <v>16</v>
      </c>
      <c r="B4322">
        <v>309</v>
      </c>
      <c r="C4322">
        <v>2022</v>
      </c>
      <c r="D4322">
        <v>9</v>
      </c>
      <c r="E4322">
        <v>99</v>
      </c>
      <c r="F4322">
        <v>99</v>
      </c>
      <c r="G4322">
        <v>99</v>
      </c>
      <c r="H4322">
        <v>99</v>
      </c>
      <c r="I4322">
        <v>99</v>
      </c>
      <c r="J4322">
        <v>141</v>
      </c>
      <c r="K4322">
        <v>999</v>
      </c>
      <c r="M4322">
        <v>99</v>
      </c>
      <c r="N4322">
        <v>99</v>
      </c>
      <c r="O4322">
        <v>99</v>
      </c>
      <c r="P4322">
        <v>99</v>
      </c>
      <c r="Q4322">
        <v>47</v>
      </c>
      <c r="R4322">
        <v>4200</v>
      </c>
      <c r="S4322">
        <v>4175</v>
      </c>
      <c r="T4322">
        <v>15.976666666666661</v>
      </c>
      <c r="U4322">
        <v>60.678562874251497</v>
      </c>
      <c r="V4322">
        <v>94.12252418240449</v>
      </c>
      <c r="W4322">
        <v>86.712167664670687</v>
      </c>
      <c r="X4322">
        <v>0</v>
      </c>
      <c r="Y4322">
        <v>0</v>
      </c>
      <c r="Z4322">
        <v>4.1190476190476177</v>
      </c>
      <c r="AA4322">
        <v>8.801449008120013</v>
      </c>
      <c r="AB4322">
        <v>2.5727559899397967</v>
      </c>
      <c r="AC4322">
        <v>-31.457695525651001</v>
      </c>
      <c r="AD4322">
        <v>7.7621098153726749</v>
      </c>
      <c r="AE4322">
        <v>7.9642046560627744</v>
      </c>
      <c r="AF4322">
        <v>33</v>
      </c>
      <c r="AG4322">
        <v>0</v>
      </c>
      <c r="AH4322">
        <v>0</v>
      </c>
      <c r="AI4322">
        <v>12</v>
      </c>
      <c r="AJ4322">
        <v>197</v>
      </c>
      <c r="AK4322">
        <v>39</v>
      </c>
      <c r="AL4322">
        <v>883</v>
      </c>
      <c r="AM4322">
        <v>0</v>
      </c>
      <c r="AN4322">
        <v>138</v>
      </c>
      <c r="AO4322">
        <v>39</v>
      </c>
      <c r="AP4322">
        <v>18</v>
      </c>
    </row>
    <row r="4323" spans="1:42">
      <c r="A4323">
        <v>16</v>
      </c>
      <c r="B4323">
        <v>310</v>
      </c>
      <c r="C4323">
        <v>2022</v>
      </c>
      <c r="D4323">
        <v>10</v>
      </c>
      <c r="E4323">
        <v>99</v>
      </c>
      <c r="F4323">
        <v>99</v>
      </c>
      <c r="G4323">
        <v>99</v>
      </c>
      <c r="H4323">
        <v>99</v>
      </c>
      <c r="I4323">
        <v>99</v>
      </c>
      <c r="J4323">
        <v>141</v>
      </c>
      <c r="K4323">
        <v>999</v>
      </c>
      <c r="M4323">
        <v>99</v>
      </c>
      <c r="N4323">
        <v>99</v>
      </c>
      <c r="O4323">
        <v>99</v>
      </c>
      <c r="P4323">
        <v>99</v>
      </c>
      <c r="Q4323">
        <v>52</v>
      </c>
      <c r="R4323">
        <v>4826</v>
      </c>
      <c r="S4323">
        <v>4820</v>
      </c>
      <c r="T4323">
        <v>16.117903025279738</v>
      </c>
      <c r="U4323">
        <v>60.786514522821584</v>
      </c>
      <c r="V4323">
        <v>92.435612718763821</v>
      </c>
      <c r="W4323">
        <v>85.280373443983379</v>
      </c>
      <c r="X4323">
        <v>0</v>
      </c>
      <c r="Y4323">
        <v>0</v>
      </c>
      <c r="Z4323">
        <v>6.3406547865727321</v>
      </c>
      <c r="AA4323">
        <v>8.3929856522752093</v>
      </c>
      <c r="AB4323">
        <v>2.4057039516326579</v>
      </c>
      <c r="AC4323">
        <v>-35.382871215074069</v>
      </c>
      <c r="AD4323">
        <v>8.9190338021401256</v>
      </c>
      <c r="AE4323">
        <v>9.0427811518239842</v>
      </c>
      <c r="AF4323">
        <v>45</v>
      </c>
      <c r="AG4323">
        <v>0</v>
      </c>
      <c r="AH4323">
        <v>0</v>
      </c>
      <c r="AI4323">
        <v>3</v>
      </c>
      <c r="AJ4323">
        <v>306</v>
      </c>
      <c r="AK4323">
        <v>87</v>
      </c>
      <c r="AL4323">
        <v>912</v>
      </c>
      <c r="AM4323">
        <v>0</v>
      </c>
      <c r="AN4323">
        <v>179</v>
      </c>
      <c r="AO4323">
        <v>69</v>
      </c>
      <c r="AP4323">
        <v>21</v>
      </c>
    </row>
    <row r="4324" spans="1:42">
      <c r="A4324">
        <v>16</v>
      </c>
      <c r="B4324">
        <v>311</v>
      </c>
      <c r="C4324">
        <v>2022</v>
      </c>
      <c r="D4324">
        <v>11</v>
      </c>
      <c r="E4324">
        <v>99</v>
      </c>
      <c r="F4324">
        <v>99</v>
      </c>
      <c r="G4324">
        <v>99</v>
      </c>
      <c r="H4324">
        <v>99</v>
      </c>
      <c r="I4324">
        <v>99</v>
      </c>
      <c r="J4324">
        <v>141</v>
      </c>
      <c r="K4324">
        <v>999</v>
      </c>
      <c r="M4324">
        <v>99</v>
      </c>
      <c r="N4324">
        <v>99</v>
      </c>
      <c r="O4324">
        <v>99</v>
      </c>
      <c r="P4324">
        <v>99</v>
      </c>
      <c r="Q4324">
        <v>49</v>
      </c>
      <c r="R4324">
        <v>3841</v>
      </c>
      <c r="S4324">
        <v>3757</v>
      </c>
      <c r="T4324">
        <v>15.778443113772459</v>
      </c>
      <c r="U4324">
        <v>60.746872504657958</v>
      </c>
      <c r="V4324">
        <v>92.070302282975547</v>
      </c>
      <c r="W4324">
        <v>84.432313015704011</v>
      </c>
      <c r="X4324">
        <v>0</v>
      </c>
      <c r="Y4324">
        <v>0</v>
      </c>
      <c r="Z4324">
        <v>0</v>
      </c>
      <c r="AA4324">
        <v>10.257973744328602</v>
      </c>
      <c r="AB4324">
        <v>2.4575326100907047</v>
      </c>
      <c r="AC4324">
        <v>-28.146328641385505</v>
      </c>
      <c r="AD4324">
        <v>7.0986342382967722</v>
      </c>
      <c r="AE4324">
        <v>6.9783985732407698</v>
      </c>
      <c r="AF4324">
        <v>52</v>
      </c>
      <c r="AG4324">
        <v>1</v>
      </c>
      <c r="AH4324">
        <v>0</v>
      </c>
      <c r="AI4324">
        <v>6</v>
      </c>
      <c r="AJ4324">
        <v>214</v>
      </c>
      <c r="AK4324">
        <v>46</v>
      </c>
      <c r="AL4324">
        <v>442</v>
      </c>
      <c r="AM4324">
        <v>0</v>
      </c>
      <c r="AN4324">
        <v>133</v>
      </c>
      <c r="AO4324">
        <v>40</v>
      </c>
      <c r="AP4324">
        <v>17</v>
      </c>
    </row>
    <row r="4325" spans="1:42">
      <c r="A4325">
        <v>16</v>
      </c>
      <c r="B4325">
        <v>312</v>
      </c>
      <c r="C4325">
        <v>2022</v>
      </c>
      <c r="D4325">
        <v>12</v>
      </c>
      <c r="E4325">
        <v>99</v>
      </c>
      <c r="F4325">
        <v>99</v>
      </c>
      <c r="G4325">
        <v>99</v>
      </c>
      <c r="H4325">
        <v>99</v>
      </c>
      <c r="I4325">
        <v>99</v>
      </c>
      <c r="J4325">
        <v>141</v>
      </c>
      <c r="K4325">
        <v>999</v>
      </c>
      <c r="M4325">
        <v>99</v>
      </c>
      <c r="N4325">
        <v>99</v>
      </c>
      <c r="O4325">
        <v>99</v>
      </c>
      <c r="P4325">
        <v>99</v>
      </c>
      <c r="Q4325">
        <v>45</v>
      </c>
      <c r="R4325">
        <v>5237</v>
      </c>
      <c r="S4325">
        <v>5231</v>
      </c>
      <c r="T4325">
        <v>16.253007447011644</v>
      </c>
      <c r="U4325">
        <v>61.122156375454018</v>
      </c>
      <c r="V4325">
        <v>89.039609478703554</v>
      </c>
      <c r="W4325">
        <v>82.142783406614384</v>
      </c>
      <c r="X4325">
        <v>0</v>
      </c>
      <c r="Y4325">
        <v>0</v>
      </c>
      <c r="Z4325">
        <v>0</v>
      </c>
      <c r="AA4325">
        <v>8.5362372065142686</v>
      </c>
      <c r="AB4325">
        <v>2.4653958412008818</v>
      </c>
      <c r="AC4325">
        <v>-36.618374497455591</v>
      </c>
      <c r="AD4325">
        <v>9.6786116912158811</v>
      </c>
      <c r="AE4325">
        <v>9.4527902984103207</v>
      </c>
      <c r="AF4325">
        <v>73</v>
      </c>
      <c r="AG4325">
        <v>0</v>
      </c>
      <c r="AH4325">
        <v>0</v>
      </c>
      <c r="AI4325">
        <v>21</v>
      </c>
      <c r="AJ4325">
        <v>284</v>
      </c>
      <c r="AK4325">
        <v>85</v>
      </c>
      <c r="AL4325">
        <v>929</v>
      </c>
      <c r="AM4325">
        <v>0</v>
      </c>
      <c r="AN4325">
        <v>214</v>
      </c>
      <c r="AO4325">
        <v>49</v>
      </c>
      <c r="AP4325">
        <v>17</v>
      </c>
    </row>
    <row r="4326" spans="1:42">
      <c r="A4326">
        <v>16</v>
      </c>
      <c r="B4326">
        <v>313</v>
      </c>
      <c r="C4326">
        <v>2022</v>
      </c>
      <c r="D4326">
        <v>1</v>
      </c>
      <c r="E4326">
        <v>99</v>
      </c>
      <c r="F4326">
        <v>99</v>
      </c>
      <c r="G4326">
        <v>99</v>
      </c>
      <c r="H4326">
        <v>99</v>
      </c>
      <c r="I4326">
        <v>99</v>
      </c>
      <c r="J4326">
        <v>143</v>
      </c>
      <c r="K4326">
        <v>999</v>
      </c>
      <c r="M4326">
        <v>99</v>
      </c>
      <c r="N4326">
        <v>99</v>
      </c>
      <c r="O4326">
        <v>99</v>
      </c>
      <c r="P4326">
        <v>99</v>
      </c>
      <c r="Q4326">
        <v>12</v>
      </c>
      <c r="R4326">
        <v>630</v>
      </c>
      <c r="S4326">
        <v>630</v>
      </c>
      <c r="T4326">
        <v>16.509523809523813</v>
      </c>
      <c r="U4326">
        <v>61.719047619047601</v>
      </c>
      <c r="V4326">
        <v>89.560095616433614</v>
      </c>
      <c r="W4326">
        <v>82.66396825396825</v>
      </c>
      <c r="X4326">
        <v>0</v>
      </c>
      <c r="Y4326">
        <v>0</v>
      </c>
      <c r="Z4326">
        <v>0</v>
      </c>
      <c r="AA4326">
        <v>10.277847350380339</v>
      </c>
      <c r="AB4326">
        <v>2.305711138645675</v>
      </c>
      <c r="AC4326">
        <v>-35.785851808026344</v>
      </c>
      <c r="AD4326">
        <v>6.7727588887085197</v>
      </c>
      <c r="AE4326">
        <v>6.9090414896443368</v>
      </c>
      <c r="AF4326">
        <v>10</v>
      </c>
      <c r="AG4326">
        <v>0</v>
      </c>
      <c r="AH4326">
        <v>0</v>
      </c>
      <c r="AI4326">
        <v>2</v>
      </c>
      <c r="AJ4326">
        <v>25</v>
      </c>
      <c r="AK4326">
        <v>2</v>
      </c>
      <c r="AL4326">
        <v>51</v>
      </c>
      <c r="AM4326">
        <v>0</v>
      </c>
      <c r="AN4326">
        <v>36</v>
      </c>
      <c r="AO4326">
        <v>7</v>
      </c>
      <c r="AP4326">
        <v>10</v>
      </c>
    </row>
    <row r="4327" spans="1:42">
      <c r="A4327">
        <v>16</v>
      </c>
      <c r="B4327">
        <v>314</v>
      </c>
      <c r="C4327">
        <v>2022</v>
      </c>
      <c r="D4327">
        <v>2</v>
      </c>
      <c r="E4327">
        <v>99</v>
      </c>
      <c r="F4327">
        <v>99</v>
      </c>
      <c r="G4327">
        <v>99</v>
      </c>
      <c r="H4327">
        <v>99</v>
      </c>
      <c r="I4327">
        <v>99</v>
      </c>
      <c r="J4327">
        <v>143</v>
      </c>
      <c r="K4327">
        <v>999</v>
      </c>
      <c r="M4327">
        <v>99</v>
      </c>
      <c r="N4327">
        <v>99</v>
      </c>
      <c r="O4327">
        <v>99</v>
      </c>
      <c r="P4327">
        <v>99</v>
      </c>
      <c r="Q4327">
        <v>7</v>
      </c>
      <c r="R4327">
        <v>694.97</v>
      </c>
      <c r="S4327">
        <v>693.97</v>
      </c>
      <c r="T4327">
        <v>16.56976560139287</v>
      </c>
      <c r="U4327">
        <v>61.733331412020711</v>
      </c>
      <c r="V4327">
        <v>90.155826313191582</v>
      </c>
      <c r="W4327">
        <v>83.173912416963276</v>
      </c>
      <c r="X4327">
        <v>0</v>
      </c>
      <c r="Y4327">
        <v>0</v>
      </c>
      <c r="Z4327">
        <v>0</v>
      </c>
      <c r="AA4327">
        <v>10.213924349516107</v>
      </c>
      <c r="AB4327">
        <v>2.0831630855877159</v>
      </c>
      <c r="AC4327">
        <v>-29.13516033345627</v>
      </c>
      <c r="AD4327">
        <v>7.4712130871202556</v>
      </c>
      <c r="AE4327">
        <v>7.6575321504459488</v>
      </c>
      <c r="AF4327">
        <v>7.97</v>
      </c>
      <c r="AG4327">
        <v>0</v>
      </c>
      <c r="AH4327">
        <v>0</v>
      </c>
      <c r="AI4327">
        <v>1</v>
      </c>
      <c r="AJ4327">
        <v>35</v>
      </c>
      <c r="AK4327">
        <v>1</v>
      </c>
      <c r="AL4327">
        <v>48</v>
      </c>
      <c r="AM4327">
        <v>0</v>
      </c>
      <c r="AN4327">
        <v>18</v>
      </c>
      <c r="AO4327">
        <v>5</v>
      </c>
      <c r="AP4327">
        <v>5</v>
      </c>
    </row>
    <row r="4328" spans="1:42">
      <c r="A4328">
        <v>16</v>
      </c>
      <c r="B4328">
        <v>315</v>
      </c>
      <c r="C4328">
        <v>2022</v>
      </c>
      <c r="D4328">
        <v>3</v>
      </c>
      <c r="E4328">
        <v>99</v>
      </c>
      <c r="F4328">
        <v>99</v>
      </c>
      <c r="G4328">
        <v>99</v>
      </c>
      <c r="H4328">
        <v>99</v>
      </c>
      <c r="I4328">
        <v>99</v>
      </c>
      <c r="J4328">
        <v>143</v>
      </c>
      <c r="K4328">
        <v>999</v>
      </c>
      <c r="M4328">
        <v>99</v>
      </c>
      <c r="N4328">
        <v>99</v>
      </c>
      <c r="O4328">
        <v>99</v>
      </c>
      <c r="P4328">
        <v>99</v>
      </c>
      <c r="Q4328">
        <v>14</v>
      </c>
      <c r="R4328">
        <v>927</v>
      </c>
      <c r="S4328">
        <v>926</v>
      </c>
      <c r="T4328">
        <v>16.577130528586839</v>
      </c>
      <c r="U4328">
        <v>62.010799136069117</v>
      </c>
      <c r="V4328">
        <v>89.434396710885025</v>
      </c>
      <c r="W4328">
        <v>82.504859611231154</v>
      </c>
      <c r="X4328">
        <v>0</v>
      </c>
      <c r="Y4328">
        <v>0</v>
      </c>
      <c r="Z4328">
        <v>0</v>
      </c>
      <c r="AA4328">
        <v>9.687931311752525</v>
      </c>
      <c r="AB4328">
        <v>2.234109234080659</v>
      </c>
      <c r="AC4328">
        <v>-34.416540723971039</v>
      </c>
      <c r="AD4328">
        <v>9.9656309362425368</v>
      </c>
      <c r="AE4328">
        <v>10.135647962550296</v>
      </c>
      <c r="AF4328">
        <v>15</v>
      </c>
      <c r="AG4328">
        <v>0</v>
      </c>
      <c r="AH4328">
        <v>0</v>
      </c>
      <c r="AI4328">
        <v>4</v>
      </c>
      <c r="AJ4328">
        <v>81</v>
      </c>
      <c r="AK4328">
        <v>0</v>
      </c>
      <c r="AL4328">
        <v>24</v>
      </c>
      <c r="AM4328">
        <v>0</v>
      </c>
      <c r="AN4328">
        <v>21</v>
      </c>
      <c r="AO4328">
        <v>11</v>
      </c>
      <c r="AP4328">
        <v>11</v>
      </c>
    </row>
    <row r="4329" spans="1:42">
      <c r="A4329">
        <v>16</v>
      </c>
      <c r="B4329">
        <v>316</v>
      </c>
      <c r="C4329">
        <v>2022</v>
      </c>
      <c r="D4329">
        <v>4</v>
      </c>
      <c r="E4329">
        <v>99</v>
      </c>
      <c r="F4329">
        <v>99</v>
      </c>
      <c r="G4329">
        <v>99</v>
      </c>
      <c r="H4329">
        <v>99</v>
      </c>
      <c r="I4329">
        <v>99</v>
      </c>
      <c r="J4329">
        <v>143</v>
      </c>
      <c r="K4329">
        <v>999</v>
      </c>
      <c r="M4329">
        <v>99</v>
      </c>
      <c r="N4329">
        <v>99</v>
      </c>
      <c r="O4329">
        <v>99</v>
      </c>
      <c r="P4329">
        <v>99</v>
      </c>
      <c r="Q4329">
        <v>12</v>
      </c>
      <c r="R4329">
        <v>863</v>
      </c>
      <c r="S4329">
        <v>862</v>
      </c>
      <c r="T4329">
        <v>16.632676709154111</v>
      </c>
      <c r="U4329">
        <v>61.989559164733201</v>
      </c>
      <c r="V4329">
        <v>88.913509613813517</v>
      </c>
      <c r="W4329">
        <v>82.026450116009286</v>
      </c>
      <c r="X4329">
        <v>0</v>
      </c>
      <c r="Y4329">
        <v>0</v>
      </c>
      <c r="Z4329">
        <v>0</v>
      </c>
      <c r="AA4329">
        <v>10.673644109750862</v>
      </c>
      <c r="AB4329">
        <v>2.045567340700245</v>
      </c>
      <c r="AC4329">
        <v>-33.514115304676395</v>
      </c>
      <c r="AD4329">
        <v>9.2776046364372249</v>
      </c>
      <c r="AE4329">
        <v>9.3804178477405031</v>
      </c>
      <c r="AF4329">
        <v>14</v>
      </c>
      <c r="AG4329">
        <v>0</v>
      </c>
      <c r="AH4329">
        <v>0</v>
      </c>
      <c r="AI4329">
        <v>1</v>
      </c>
      <c r="AJ4329">
        <v>56</v>
      </c>
      <c r="AK4329">
        <v>0</v>
      </c>
      <c r="AL4329">
        <v>48</v>
      </c>
      <c r="AM4329">
        <v>0</v>
      </c>
      <c r="AN4329">
        <v>8</v>
      </c>
      <c r="AO4329">
        <v>4</v>
      </c>
      <c r="AP4329">
        <v>10</v>
      </c>
    </row>
    <row r="4330" spans="1:42">
      <c r="A4330">
        <v>16</v>
      </c>
      <c r="B4330">
        <v>317</v>
      </c>
      <c r="C4330">
        <v>2022</v>
      </c>
      <c r="D4330">
        <v>5</v>
      </c>
      <c r="E4330">
        <v>99</v>
      </c>
      <c r="F4330">
        <v>99</v>
      </c>
      <c r="G4330">
        <v>99</v>
      </c>
      <c r="H4330">
        <v>99</v>
      </c>
      <c r="I4330">
        <v>99</v>
      </c>
      <c r="J4330">
        <v>143</v>
      </c>
      <c r="K4330">
        <v>999</v>
      </c>
      <c r="M4330">
        <v>99</v>
      </c>
      <c r="N4330">
        <v>99</v>
      </c>
      <c r="O4330">
        <v>99</v>
      </c>
      <c r="P4330">
        <v>99</v>
      </c>
      <c r="Q4330">
        <v>12</v>
      </c>
      <c r="R4330">
        <v>515</v>
      </c>
      <c r="S4330">
        <v>515</v>
      </c>
      <c r="T4330">
        <v>16.603883495145627</v>
      </c>
      <c r="U4330">
        <v>62.03689320388348</v>
      </c>
      <c r="V4330">
        <v>88.175114916534369</v>
      </c>
      <c r="W4330">
        <v>81.385631067961214</v>
      </c>
      <c r="X4330">
        <v>0</v>
      </c>
      <c r="Y4330">
        <v>0</v>
      </c>
      <c r="Z4330">
        <v>0</v>
      </c>
      <c r="AA4330">
        <v>10.00836869920443</v>
      </c>
      <c r="AB4330">
        <v>2.172332212397988</v>
      </c>
      <c r="AC4330">
        <v>-34.258018808742378</v>
      </c>
      <c r="AD4330">
        <v>5.536461631245853</v>
      </c>
      <c r="AE4330">
        <v>5.5605271558471969</v>
      </c>
      <c r="AF4330">
        <v>9</v>
      </c>
      <c r="AG4330">
        <v>0</v>
      </c>
      <c r="AH4330">
        <v>0</v>
      </c>
      <c r="AI4330">
        <v>1</v>
      </c>
      <c r="AJ4330">
        <v>21</v>
      </c>
      <c r="AK4330">
        <v>2</v>
      </c>
      <c r="AL4330">
        <v>9</v>
      </c>
      <c r="AM4330">
        <v>0</v>
      </c>
      <c r="AN4330">
        <v>15</v>
      </c>
      <c r="AO4330">
        <v>4</v>
      </c>
      <c r="AP4330">
        <v>12</v>
      </c>
    </row>
    <row r="4331" spans="1:42">
      <c r="A4331">
        <v>16</v>
      </c>
      <c r="B4331">
        <v>318</v>
      </c>
      <c r="C4331">
        <v>2022</v>
      </c>
      <c r="D4331">
        <v>6</v>
      </c>
      <c r="E4331">
        <v>99</v>
      </c>
      <c r="F4331">
        <v>99</v>
      </c>
      <c r="G4331">
        <v>99</v>
      </c>
      <c r="H4331">
        <v>99</v>
      </c>
      <c r="I4331">
        <v>99</v>
      </c>
      <c r="J4331">
        <v>143</v>
      </c>
      <c r="K4331">
        <v>999</v>
      </c>
      <c r="M4331">
        <v>99</v>
      </c>
      <c r="N4331">
        <v>99</v>
      </c>
      <c r="O4331">
        <v>99</v>
      </c>
      <c r="P4331">
        <v>99</v>
      </c>
      <c r="Q4331">
        <v>11</v>
      </c>
      <c r="R4331">
        <v>822</v>
      </c>
      <c r="S4331">
        <v>822</v>
      </c>
      <c r="T4331">
        <v>16.445255474452555</v>
      </c>
      <c r="U4331">
        <v>61.378345498783446</v>
      </c>
      <c r="V4331">
        <v>88.061119854067357</v>
      </c>
      <c r="W4331">
        <v>81.280413625304135</v>
      </c>
      <c r="X4331">
        <v>0</v>
      </c>
      <c r="Y4331">
        <v>0</v>
      </c>
      <c r="Z4331">
        <v>0</v>
      </c>
      <c r="AA4331">
        <v>10.544577754635869</v>
      </c>
      <c r="AB4331">
        <v>2.2309846794083028</v>
      </c>
      <c r="AC4331">
        <v>-28.027628584215563</v>
      </c>
      <c r="AD4331">
        <v>8.836837788124452</v>
      </c>
      <c r="AE4331">
        <v>8.8637750181335075</v>
      </c>
      <c r="AF4331">
        <v>8</v>
      </c>
      <c r="AG4331">
        <v>0</v>
      </c>
      <c r="AH4331">
        <v>0</v>
      </c>
      <c r="AI4331">
        <v>2</v>
      </c>
      <c r="AJ4331">
        <v>34</v>
      </c>
      <c r="AK4331">
        <v>0</v>
      </c>
      <c r="AL4331">
        <v>36</v>
      </c>
      <c r="AM4331">
        <v>0</v>
      </c>
      <c r="AN4331">
        <v>25</v>
      </c>
      <c r="AO4331">
        <v>4</v>
      </c>
      <c r="AP4331">
        <v>10</v>
      </c>
    </row>
    <row r="4332" spans="1:42">
      <c r="A4332">
        <v>16</v>
      </c>
      <c r="B4332">
        <v>319</v>
      </c>
      <c r="C4332">
        <v>2022</v>
      </c>
      <c r="D4332">
        <v>7</v>
      </c>
      <c r="E4332">
        <v>99</v>
      </c>
      <c r="F4332">
        <v>99</v>
      </c>
      <c r="G4332">
        <v>99</v>
      </c>
      <c r="H4332">
        <v>99</v>
      </c>
      <c r="I4332">
        <v>99</v>
      </c>
      <c r="J4332">
        <v>143</v>
      </c>
      <c r="K4332">
        <v>999</v>
      </c>
      <c r="M4332">
        <v>99</v>
      </c>
      <c r="N4332">
        <v>99</v>
      </c>
      <c r="O4332">
        <v>99</v>
      </c>
      <c r="P4332">
        <v>99</v>
      </c>
      <c r="Q4332">
        <v>11</v>
      </c>
      <c r="R4332">
        <v>754</v>
      </c>
      <c r="S4332">
        <v>751</v>
      </c>
      <c r="T4332">
        <v>16.176392572944298</v>
      </c>
      <c r="U4332">
        <v>61.00932090545939</v>
      </c>
      <c r="V4332">
        <v>85.674081362084223</v>
      </c>
      <c r="W4332">
        <v>78.946284953395391</v>
      </c>
      <c r="X4332">
        <v>0</v>
      </c>
      <c r="Y4332">
        <v>0</v>
      </c>
      <c r="Z4332">
        <v>0</v>
      </c>
      <c r="AA4332">
        <v>10.653171463484036</v>
      </c>
      <c r="AB4332">
        <v>2.3903196788976944</v>
      </c>
      <c r="AC4332">
        <v>-27.460421884856025</v>
      </c>
      <c r="AD4332">
        <v>8.1058098445813105</v>
      </c>
      <c r="AE4332">
        <v>7.865614119612518</v>
      </c>
      <c r="AF4332">
        <v>7</v>
      </c>
      <c r="AG4332">
        <v>0</v>
      </c>
      <c r="AH4332">
        <v>0</v>
      </c>
      <c r="AI4332">
        <v>1</v>
      </c>
      <c r="AJ4332">
        <v>39</v>
      </c>
      <c r="AK4332">
        <v>5</v>
      </c>
      <c r="AL4332">
        <v>78</v>
      </c>
      <c r="AM4332">
        <v>0</v>
      </c>
      <c r="AN4332">
        <v>15</v>
      </c>
      <c r="AO4332">
        <v>2</v>
      </c>
      <c r="AP4332">
        <v>9</v>
      </c>
    </row>
    <row r="4333" spans="1:42">
      <c r="A4333">
        <v>16</v>
      </c>
      <c r="B4333">
        <v>320</v>
      </c>
      <c r="C4333">
        <v>2022</v>
      </c>
      <c r="D4333">
        <v>8</v>
      </c>
      <c r="E4333">
        <v>99</v>
      </c>
      <c r="F4333">
        <v>99</v>
      </c>
      <c r="G4333">
        <v>99</v>
      </c>
      <c r="H4333">
        <v>99</v>
      </c>
      <c r="I4333">
        <v>99</v>
      </c>
      <c r="J4333">
        <v>143</v>
      </c>
      <c r="K4333">
        <v>999</v>
      </c>
      <c r="M4333">
        <v>99</v>
      </c>
      <c r="N4333">
        <v>99</v>
      </c>
      <c r="O4333">
        <v>99</v>
      </c>
      <c r="P4333">
        <v>99</v>
      </c>
      <c r="Q4333">
        <v>15</v>
      </c>
      <c r="R4333">
        <v>850</v>
      </c>
      <c r="S4333">
        <v>847</v>
      </c>
      <c r="T4333">
        <v>16.378823529411765</v>
      </c>
      <c r="U4333">
        <v>61.532467532467535</v>
      </c>
      <c r="V4333">
        <v>87.874225646312567</v>
      </c>
      <c r="W4333">
        <v>80.990672963400257</v>
      </c>
      <c r="X4333">
        <v>0</v>
      </c>
      <c r="Y4333">
        <v>0</v>
      </c>
      <c r="Z4333">
        <v>0</v>
      </c>
      <c r="AA4333">
        <v>10.327206209567352</v>
      </c>
      <c r="AB4333">
        <v>2.5307686609366797</v>
      </c>
      <c r="AC4333">
        <v>-26.711814137029645</v>
      </c>
      <c r="AD4333">
        <v>9.1378492942892766</v>
      </c>
      <c r="AE4333">
        <v>9.1007968396099912</v>
      </c>
      <c r="AF4333">
        <v>6</v>
      </c>
      <c r="AG4333">
        <v>0</v>
      </c>
      <c r="AH4333">
        <v>0</v>
      </c>
      <c r="AI4333">
        <v>2</v>
      </c>
      <c r="AJ4333">
        <v>36</v>
      </c>
      <c r="AK4333">
        <v>1</v>
      </c>
      <c r="AL4333">
        <v>50</v>
      </c>
      <c r="AM4333">
        <v>0</v>
      </c>
      <c r="AN4333">
        <v>17</v>
      </c>
      <c r="AO4333">
        <v>3</v>
      </c>
      <c r="AP4333">
        <v>13</v>
      </c>
    </row>
    <row r="4334" spans="1:42">
      <c r="A4334">
        <v>16</v>
      </c>
      <c r="B4334">
        <v>321</v>
      </c>
      <c r="C4334">
        <v>2022</v>
      </c>
      <c r="D4334">
        <v>9</v>
      </c>
      <c r="E4334">
        <v>99</v>
      </c>
      <c r="F4334">
        <v>99</v>
      </c>
      <c r="G4334">
        <v>99</v>
      </c>
      <c r="H4334">
        <v>99</v>
      </c>
      <c r="I4334">
        <v>99</v>
      </c>
      <c r="J4334">
        <v>143</v>
      </c>
      <c r="K4334">
        <v>999</v>
      </c>
      <c r="M4334">
        <v>99</v>
      </c>
      <c r="N4334">
        <v>99</v>
      </c>
      <c r="O4334">
        <v>99</v>
      </c>
      <c r="P4334">
        <v>99</v>
      </c>
      <c r="Q4334">
        <v>14</v>
      </c>
      <c r="R4334">
        <v>867</v>
      </c>
      <c r="S4334">
        <v>865</v>
      </c>
      <c r="T4334">
        <v>16.445213379469436</v>
      </c>
      <c r="U4334">
        <v>61.721387283236993</v>
      </c>
      <c r="V4334">
        <v>88.667388949079097</v>
      </c>
      <c r="W4334">
        <v>81.78913294797681</v>
      </c>
      <c r="X4334">
        <v>0</v>
      </c>
      <c r="Y4334">
        <v>0</v>
      </c>
      <c r="Z4334">
        <v>0</v>
      </c>
      <c r="AA4334">
        <v>11.908347383181139</v>
      </c>
      <c r="AB4334">
        <v>2.6027673878865465</v>
      </c>
      <c r="AC4334">
        <v>-36.861540931942777</v>
      </c>
      <c r="AD4334">
        <v>9.3206062801750598</v>
      </c>
      <c r="AE4334">
        <v>9.3858306375738376</v>
      </c>
      <c r="AF4334">
        <v>14</v>
      </c>
      <c r="AG4334">
        <v>0</v>
      </c>
      <c r="AH4334">
        <v>0</v>
      </c>
      <c r="AI4334">
        <v>2</v>
      </c>
      <c r="AJ4334">
        <v>26</v>
      </c>
      <c r="AK4334">
        <v>5</v>
      </c>
      <c r="AL4334">
        <v>29</v>
      </c>
      <c r="AM4334">
        <v>0</v>
      </c>
      <c r="AN4334">
        <v>27</v>
      </c>
      <c r="AO4334">
        <v>12</v>
      </c>
      <c r="AP4334">
        <v>11</v>
      </c>
    </row>
    <row r="4335" spans="1:42">
      <c r="A4335">
        <v>16</v>
      </c>
      <c r="B4335">
        <v>322</v>
      </c>
      <c r="C4335">
        <v>2022</v>
      </c>
      <c r="D4335">
        <v>10</v>
      </c>
      <c r="E4335">
        <v>99</v>
      </c>
      <c r="F4335">
        <v>99</v>
      </c>
      <c r="G4335">
        <v>99</v>
      </c>
      <c r="H4335">
        <v>99</v>
      </c>
      <c r="I4335">
        <v>99</v>
      </c>
      <c r="J4335">
        <v>143</v>
      </c>
      <c r="K4335">
        <v>999</v>
      </c>
      <c r="M4335">
        <v>99</v>
      </c>
      <c r="N4335">
        <v>99</v>
      </c>
      <c r="O4335">
        <v>99</v>
      </c>
      <c r="P4335">
        <v>99</v>
      </c>
      <c r="Q4335">
        <v>13</v>
      </c>
      <c r="R4335">
        <v>542</v>
      </c>
      <c r="S4335">
        <v>542</v>
      </c>
      <c r="T4335">
        <v>16.496309963099627</v>
      </c>
      <c r="U4335">
        <v>61.774907749077485</v>
      </c>
      <c r="V4335">
        <v>88.652636797223821</v>
      </c>
      <c r="W4335">
        <v>81.826383763837555</v>
      </c>
      <c r="X4335">
        <v>0</v>
      </c>
      <c r="Y4335">
        <v>0</v>
      </c>
      <c r="Z4335">
        <v>0</v>
      </c>
      <c r="AA4335">
        <v>12.652044502620139</v>
      </c>
      <c r="AB4335">
        <v>2.4579634661815946</v>
      </c>
      <c r="AC4335">
        <v>-53.125741799309395</v>
      </c>
      <c r="AD4335">
        <v>5.8267227264762198</v>
      </c>
      <c r="AE4335">
        <v>5.8837423487628646</v>
      </c>
      <c r="AF4335">
        <v>7</v>
      </c>
      <c r="AG4335">
        <v>1</v>
      </c>
      <c r="AH4335">
        <v>0</v>
      </c>
      <c r="AI4335">
        <v>2</v>
      </c>
      <c r="AJ4335">
        <v>18</v>
      </c>
      <c r="AK4335">
        <v>0</v>
      </c>
      <c r="AL4335">
        <v>5</v>
      </c>
      <c r="AM4335">
        <v>0</v>
      </c>
      <c r="AN4335">
        <v>16</v>
      </c>
      <c r="AO4335">
        <v>4</v>
      </c>
      <c r="AP4335">
        <v>9</v>
      </c>
    </row>
    <row r="4336" spans="1:42">
      <c r="A4336">
        <v>16</v>
      </c>
      <c r="B4336">
        <v>323</v>
      </c>
      <c r="C4336">
        <v>2022</v>
      </c>
      <c r="D4336">
        <v>11</v>
      </c>
      <c r="E4336">
        <v>99</v>
      </c>
      <c r="F4336">
        <v>99</v>
      </c>
      <c r="G4336">
        <v>99</v>
      </c>
      <c r="H4336">
        <v>99</v>
      </c>
      <c r="I4336">
        <v>99</v>
      </c>
      <c r="J4336">
        <v>143</v>
      </c>
      <c r="K4336">
        <v>999</v>
      </c>
      <c r="M4336">
        <v>99</v>
      </c>
      <c r="N4336">
        <v>99</v>
      </c>
      <c r="O4336">
        <v>99</v>
      </c>
      <c r="P4336">
        <v>99</v>
      </c>
      <c r="Q4336">
        <v>16</v>
      </c>
      <c r="R4336">
        <v>1127</v>
      </c>
      <c r="S4336">
        <v>1124</v>
      </c>
      <c r="T4336">
        <v>16.414374445430347</v>
      </c>
      <c r="U4336">
        <v>61.911032028469741</v>
      </c>
      <c r="V4336">
        <v>86.548196928629139</v>
      </c>
      <c r="W4336">
        <v>79.796352313167333</v>
      </c>
      <c r="X4336">
        <v>0</v>
      </c>
      <c r="Y4336">
        <v>0</v>
      </c>
      <c r="Z4336">
        <v>0</v>
      </c>
      <c r="AA4336">
        <v>12.772137819800641</v>
      </c>
      <c r="AB4336">
        <v>2.6243289606367575</v>
      </c>
      <c r="AC4336">
        <v>-42.271933833451904</v>
      </c>
      <c r="AD4336">
        <v>12.115713123134132</v>
      </c>
      <c r="AE4336">
        <v>11.898996917177399</v>
      </c>
      <c r="AF4336">
        <v>14</v>
      </c>
      <c r="AG4336">
        <v>0</v>
      </c>
      <c r="AH4336">
        <v>0</v>
      </c>
      <c r="AI4336">
        <v>14</v>
      </c>
      <c r="AJ4336">
        <v>30</v>
      </c>
      <c r="AK4336">
        <v>1</v>
      </c>
      <c r="AL4336">
        <v>40</v>
      </c>
      <c r="AM4336">
        <v>0</v>
      </c>
      <c r="AN4336">
        <v>24</v>
      </c>
      <c r="AO4336">
        <v>8</v>
      </c>
      <c r="AP4336">
        <v>13</v>
      </c>
    </row>
    <row r="4337" spans="1:42">
      <c r="A4337">
        <v>16</v>
      </c>
      <c r="B4337">
        <v>324</v>
      </c>
      <c r="C4337">
        <v>2022</v>
      </c>
      <c r="D4337">
        <v>12</v>
      </c>
      <c r="E4337">
        <v>99</v>
      </c>
      <c r="F4337">
        <v>99</v>
      </c>
      <c r="G4337">
        <v>99</v>
      </c>
      <c r="H4337">
        <v>99</v>
      </c>
      <c r="I4337">
        <v>99</v>
      </c>
      <c r="J4337">
        <v>143</v>
      </c>
      <c r="K4337">
        <v>999</v>
      </c>
      <c r="M4337">
        <v>99</v>
      </c>
      <c r="N4337">
        <v>99</v>
      </c>
      <c r="O4337">
        <v>99</v>
      </c>
      <c r="P4337">
        <v>99</v>
      </c>
      <c r="Q4337">
        <v>10</v>
      </c>
      <c r="R4337">
        <v>710</v>
      </c>
      <c r="S4337">
        <v>707</v>
      </c>
      <c r="T4337">
        <v>16.429577464788728</v>
      </c>
      <c r="U4337">
        <v>62.019801980198018</v>
      </c>
      <c r="V4337">
        <v>85.171194723558443</v>
      </c>
      <c r="W4337">
        <v>78.448373408769356</v>
      </c>
      <c r="X4337">
        <v>0</v>
      </c>
      <c r="Y4337">
        <v>0</v>
      </c>
      <c r="Z4337">
        <v>0</v>
      </c>
      <c r="AA4337">
        <v>8.9235798143780887</v>
      </c>
      <c r="AB4337">
        <v>2.8468009222983301</v>
      </c>
      <c r="AC4337">
        <v>-13.171083611775313</v>
      </c>
      <c r="AD4337">
        <v>7.6327917634651588</v>
      </c>
      <c r="AE4337">
        <v>7.3580775129016018</v>
      </c>
      <c r="AF4337">
        <v>7</v>
      </c>
      <c r="AG4337">
        <v>0</v>
      </c>
      <c r="AH4337">
        <v>0</v>
      </c>
      <c r="AI4337">
        <v>3</v>
      </c>
      <c r="AJ4337">
        <v>22</v>
      </c>
      <c r="AK4337">
        <v>1</v>
      </c>
      <c r="AL4337">
        <v>0</v>
      </c>
      <c r="AM4337">
        <v>0</v>
      </c>
      <c r="AN4337">
        <v>11</v>
      </c>
      <c r="AO4337">
        <v>5</v>
      </c>
      <c r="AP4337">
        <v>8</v>
      </c>
    </row>
    <row r="4338" spans="1:42">
      <c r="A4338">
        <v>16</v>
      </c>
      <c r="B4338">
        <v>325</v>
      </c>
      <c r="C4338">
        <v>2022</v>
      </c>
      <c r="D4338">
        <v>1</v>
      </c>
      <c r="E4338">
        <v>99</v>
      </c>
      <c r="F4338">
        <v>99</v>
      </c>
      <c r="G4338">
        <v>99</v>
      </c>
      <c r="H4338">
        <v>99</v>
      </c>
      <c r="I4338">
        <v>99</v>
      </c>
      <c r="J4338">
        <v>147</v>
      </c>
      <c r="K4338">
        <v>999</v>
      </c>
      <c r="M4338">
        <v>99</v>
      </c>
      <c r="N4338">
        <v>99</v>
      </c>
      <c r="O4338">
        <v>99</v>
      </c>
      <c r="P4338">
        <v>99</v>
      </c>
      <c r="Q4338">
        <v>51</v>
      </c>
      <c r="R4338">
        <v>6719</v>
      </c>
      <c r="S4338">
        <v>6719</v>
      </c>
      <c r="T4338">
        <v>16.344991814258069</v>
      </c>
      <c r="U4338">
        <v>61.450364637594895</v>
      </c>
      <c r="V4338">
        <v>92.99539782802519</v>
      </c>
      <c r="W4338">
        <v>85.834752195267313</v>
      </c>
      <c r="X4338">
        <v>2.9766334275933913E-2</v>
      </c>
      <c r="Y4338">
        <v>5.9532668551867826E-2</v>
      </c>
      <c r="Z4338">
        <v>54.799821401994336</v>
      </c>
      <c r="AA4338">
        <v>9.973059374387315</v>
      </c>
      <c r="AB4338">
        <v>2.4801998046705687</v>
      </c>
      <c r="AC4338">
        <v>-37.501253014768366</v>
      </c>
      <c r="AD4338">
        <v>8.8680938679618819</v>
      </c>
      <c r="AE4338">
        <v>9.0858800308866403</v>
      </c>
      <c r="AF4338">
        <v>168</v>
      </c>
      <c r="AG4338">
        <v>0</v>
      </c>
      <c r="AH4338">
        <v>0</v>
      </c>
      <c r="AI4338">
        <v>86</v>
      </c>
      <c r="AJ4338">
        <v>160</v>
      </c>
      <c r="AK4338">
        <v>39</v>
      </c>
      <c r="AL4338">
        <v>464</v>
      </c>
      <c r="AM4338">
        <v>0</v>
      </c>
      <c r="AN4338">
        <v>72</v>
      </c>
      <c r="AO4338">
        <v>124</v>
      </c>
      <c r="AP4338">
        <v>27</v>
      </c>
    </row>
    <row r="4339" spans="1:42">
      <c r="A4339">
        <v>16</v>
      </c>
      <c r="B4339">
        <v>326</v>
      </c>
      <c r="C4339">
        <v>2022</v>
      </c>
      <c r="D4339">
        <v>2</v>
      </c>
      <c r="E4339">
        <v>99</v>
      </c>
      <c r="F4339">
        <v>99</v>
      </c>
      <c r="G4339">
        <v>99</v>
      </c>
      <c r="H4339">
        <v>99</v>
      </c>
      <c r="I4339">
        <v>99</v>
      </c>
      <c r="J4339">
        <v>147</v>
      </c>
      <c r="K4339">
        <v>999</v>
      </c>
      <c r="M4339">
        <v>99</v>
      </c>
      <c r="N4339">
        <v>99</v>
      </c>
      <c r="O4339">
        <v>99</v>
      </c>
      <c r="P4339">
        <v>99</v>
      </c>
      <c r="Q4339">
        <v>48</v>
      </c>
      <c r="R4339">
        <v>6065</v>
      </c>
      <c r="S4339">
        <v>6064</v>
      </c>
      <c r="T4339">
        <v>16.516900247320699</v>
      </c>
      <c r="U4339">
        <v>61.896437994722959</v>
      </c>
      <c r="V4339">
        <v>91.923062629889245</v>
      </c>
      <c r="W4339">
        <v>84.838852242744068</v>
      </c>
      <c r="X4339">
        <v>0</v>
      </c>
      <c r="Y4339">
        <v>0</v>
      </c>
      <c r="Z4339">
        <v>46.001648804616643</v>
      </c>
      <c r="AA4339">
        <v>9.1516731317339293</v>
      </c>
      <c r="AB4339">
        <v>2.4374416663302059</v>
      </c>
      <c r="AC4339">
        <v>-38.201819396620579</v>
      </c>
      <c r="AD4339">
        <v>8.0049098540242305</v>
      </c>
      <c r="AE4339">
        <v>8.1050029349479153</v>
      </c>
      <c r="AF4339">
        <v>134</v>
      </c>
      <c r="AG4339">
        <v>0</v>
      </c>
      <c r="AH4339">
        <v>0</v>
      </c>
      <c r="AI4339">
        <v>70</v>
      </c>
      <c r="AJ4339">
        <v>255</v>
      </c>
      <c r="AK4339">
        <v>51</v>
      </c>
      <c r="AL4339">
        <v>467</v>
      </c>
      <c r="AM4339">
        <v>0</v>
      </c>
      <c r="AN4339">
        <v>69</v>
      </c>
      <c r="AO4339">
        <v>110</v>
      </c>
      <c r="AP4339">
        <v>27</v>
      </c>
    </row>
    <row r="4340" spans="1:42">
      <c r="A4340">
        <v>16</v>
      </c>
      <c r="B4340">
        <v>327</v>
      </c>
      <c r="C4340">
        <v>2022</v>
      </c>
      <c r="D4340">
        <v>3</v>
      </c>
      <c r="E4340">
        <v>99</v>
      </c>
      <c r="F4340">
        <v>99</v>
      </c>
      <c r="G4340">
        <v>99</v>
      </c>
      <c r="H4340">
        <v>99</v>
      </c>
      <c r="I4340">
        <v>99</v>
      </c>
      <c r="J4340">
        <v>147</v>
      </c>
      <c r="K4340">
        <v>999</v>
      </c>
      <c r="M4340">
        <v>99</v>
      </c>
      <c r="N4340">
        <v>99</v>
      </c>
      <c r="O4340">
        <v>99</v>
      </c>
      <c r="P4340">
        <v>99</v>
      </c>
      <c r="Q4340">
        <v>49</v>
      </c>
      <c r="R4340">
        <v>7274</v>
      </c>
      <c r="S4340">
        <v>7272</v>
      </c>
      <c r="T4340">
        <v>16.407616167170747</v>
      </c>
      <c r="U4340">
        <v>61.53864136413641</v>
      </c>
      <c r="V4340">
        <v>90.437415897602875</v>
      </c>
      <c r="W4340">
        <v>83.463462596259603</v>
      </c>
      <c r="X4340">
        <v>0</v>
      </c>
      <c r="Y4340">
        <v>0</v>
      </c>
      <c r="Z4340">
        <v>53.464393731097047</v>
      </c>
      <c r="AA4340">
        <v>9.9576987729655606</v>
      </c>
      <c r="AB4340">
        <v>2.466305994968728</v>
      </c>
      <c r="AC4340">
        <v>-37.907590486519439</v>
      </c>
      <c r="AD4340">
        <v>9.600612411899796</v>
      </c>
      <c r="AE4340">
        <v>9.5620160346982797</v>
      </c>
      <c r="AF4340">
        <v>142</v>
      </c>
      <c r="AG4340">
        <v>0</v>
      </c>
      <c r="AH4340">
        <v>0</v>
      </c>
      <c r="AI4340">
        <v>114</v>
      </c>
      <c r="AJ4340">
        <v>265</v>
      </c>
      <c r="AK4340">
        <v>18</v>
      </c>
      <c r="AL4340">
        <v>616</v>
      </c>
      <c r="AM4340">
        <v>0</v>
      </c>
      <c r="AN4340">
        <v>72</v>
      </c>
      <c r="AO4340">
        <v>158</v>
      </c>
      <c r="AP4340">
        <v>28</v>
      </c>
    </row>
    <row r="4341" spans="1:42">
      <c r="A4341">
        <v>16</v>
      </c>
      <c r="B4341">
        <v>328</v>
      </c>
      <c r="C4341">
        <v>2022</v>
      </c>
      <c r="D4341">
        <v>4</v>
      </c>
      <c r="E4341">
        <v>99</v>
      </c>
      <c r="F4341">
        <v>99</v>
      </c>
      <c r="G4341">
        <v>99</v>
      </c>
      <c r="H4341">
        <v>99</v>
      </c>
      <c r="I4341">
        <v>99</v>
      </c>
      <c r="J4341">
        <v>147</v>
      </c>
      <c r="K4341">
        <v>999</v>
      </c>
      <c r="M4341">
        <v>99</v>
      </c>
      <c r="N4341">
        <v>99</v>
      </c>
      <c r="O4341">
        <v>99</v>
      </c>
      <c r="P4341">
        <v>99</v>
      </c>
      <c r="Q4341">
        <v>40</v>
      </c>
      <c r="R4341">
        <v>5831</v>
      </c>
      <c r="S4341">
        <v>5830</v>
      </c>
      <c r="T4341">
        <v>16.638483965014576</v>
      </c>
      <c r="U4341">
        <v>62.194168096054895</v>
      </c>
      <c r="V4341">
        <v>88.331267456965094</v>
      </c>
      <c r="W4341">
        <v>81.523327615780516</v>
      </c>
      <c r="X4341">
        <v>6.8598868118676076E-2</v>
      </c>
      <c r="Y4341">
        <v>0.13719773623735215</v>
      </c>
      <c r="Z4341">
        <v>56.09672440404735</v>
      </c>
      <c r="AA4341">
        <v>9.1466426410336616</v>
      </c>
      <c r="AB4341">
        <v>2.2694254535920217</v>
      </c>
      <c r="AC4341">
        <v>-31.43816482177229</v>
      </c>
      <c r="AD4341">
        <v>7.6960641976612196</v>
      </c>
      <c r="AE4341">
        <v>7.4877209779307314</v>
      </c>
      <c r="AF4341">
        <v>117</v>
      </c>
      <c r="AG4341">
        <v>0</v>
      </c>
      <c r="AH4341">
        <v>0</v>
      </c>
      <c r="AI4341">
        <v>97</v>
      </c>
      <c r="AJ4341">
        <v>152</v>
      </c>
      <c r="AK4341">
        <v>35</v>
      </c>
      <c r="AL4341">
        <v>377</v>
      </c>
      <c r="AM4341">
        <v>0</v>
      </c>
      <c r="AN4341">
        <v>61</v>
      </c>
      <c r="AO4341">
        <v>102</v>
      </c>
      <c r="AP4341">
        <v>21</v>
      </c>
    </row>
    <row r="4342" spans="1:42">
      <c r="A4342">
        <v>16</v>
      </c>
      <c r="B4342">
        <v>329</v>
      </c>
      <c r="C4342">
        <v>2022</v>
      </c>
      <c r="D4342">
        <v>5</v>
      </c>
      <c r="E4342">
        <v>99</v>
      </c>
      <c r="F4342">
        <v>99</v>
      </c>
      <c r="G4342">
        <v>99</v>
      </c>
      <c r="H4342">
        <v>99</v>
      </c>
      <c r="I4342">
        <v>99</v>
      </c>
      <c r="J4342">
        <v>147</v>
      </c>
      <c r="K4342">
        <v>999</v>
      </c>
      <c r="M4342">
        <v>99</v>
      </c>
      <c r="N4342">
        <v>99</v>
      </c>
      <c r="O4342">
        <v>99</v>
      </c>
      <c r="P4342">
        <v>99</v>
      </c>
      <c r="Q4342">
        <v>44</v>
      </c>
      <c r="R4342">
        <v>6204</v>
      </c>
      <c r="S4342">
        <v>6203</v>
      </c>
      <c r="T4342">
        <v>16.502578981302381</v>
      </c>
      <c r="U4342">
        <v>61.810575527970322</v>
      </c>
      <c r="V4342">
        <v>89.78291180882826</v>
      </c>
      <c r="W4342">
        <v>82.866193777204614</v>
      </c>
      <c r="X4342">
        <v>0</v>
      </c>
      <c r="Y4342">
        <v>0</v>
      </c>
      <c r="Z4342">
        <v>48.081882656350722</v>
      </c>
      <c r="AA4342">
        <v>9.3377725710122483</v>
      </c>
      <c r="AB4342">
        <v>2.4258278375231326</v>
      </c>
      <c r="AC4342">
        <v>-34.539226018532297</v>
      </c>
      <c r="AD4342">
        <v>8.1883694533167954</v>
      </c>
      <c r="AE4342">
        <v>8.0980111751889368</v>
      </c>
      <c r="AF4342">
        <v>133</v>
      </c>
      <c r="AG4342">
        <v>0</v>
      </c>
      <c r="AH4342">
        <v>0</v>
      </c>
      <c r="AI4342">
        <v>62</v>
      </c>
      <c r="AJ4342">
        <v>267</v>
      </c>
      <c r="AK4342">
        <v>91</v>
      </c>
      <c r="AL4342">
        <v>279</v>
      </c>
      <c r="AM4342">
        <v>0</v>
      </c>
      <c r="AN4342">
        <v>76</v>
      </c>
      <c r="AO4342">
        <v>164</v>
      </c>
      <c r="AP4342">
        <v>24</v>
      </c>
    </row>
    <row r="4343" spans="1:42">
      <c r="A4343">
        <v>16</v>
      </c>
      <c r="B4343">
        <v>330</v>
      </c>
      <c r="C4343">
        <v>2022</v>
      </c>
      <c r="D4343">
        <v>6</v>
      </c>
      <c r="E4343">
        <v>99</v>
      </c>
      <c r="F4343">
        <v>99</v>
      </c>
      <c r="G4343">
        <v>99</v>
      </c>
      <c r="H4343">
        <v>99</v>
      </c>
      <c r="I4343">
        <v>99</v>
      </c>
      <c r="J4343">
        <v>147</v>
      </c>
      <c r="K4343">
        <v>999</v>
      </c>
      <c r="M4343">
        <v>99</v>
      </c>
      <c r="N4343">
        <v>99</v>
      </c>
      <c r="O4343">
        <v>99</v>
      </c>
      <c r="P4343">
        <v>99</v>
      </c>
      <c r="Q4343">
        <v>42</v>
      </c>
      <c r="R4343">
        <v>6072</v>
      </c>
      <c r="S4343">
        <v>6070</v>
      </c>
      <c r="T4343">
        <v>16.326910408432148</v>
      </c>
      <c r="U4343">
        <v>61.316639209225706</v>
      </c>
      <c r="V4343">
        <v>91.601271550223899</v>
      </c>
      <c r="W4343">
        <v>84.536836902800886</v>
      </c>
      <c r="X4343">
        <v>0.11528326745718048</v>
      </c>
      <c r="Y4343">
        <v>0.23056653491436097</v>
      </c>
      <c r="Z4343">
        <v>56.357048748353115</v>
      </c>
      <c r="AA4343">
        <v>8.7177962171865246</v>
      </c>
      <c r="AB4343">
        <v>2.4471824042994497</v>
      </c>
      <c r="AC4343">
        <v>-31.510312246149368</v>
      </c>
      <c r="AD4343">
        <v>8.0141488266504766</v>
      </c>
      <c r="AE4343">
        <v>8.0841410866540286</v>
      </c>
      <c r="AF4343">
        <v>113</v>
      </c>
      <c r="AG4343">
        <v>0</v>
      </c>
      <c r="AH4343">
        <v>0</v>
      </c>
      <c r="AI4343">
        <v>60</v>
      </c>
      <c r="AJ4343">
        <v>242</v>
      </c>
      <c r="AK4343">
        <v>29</v>
      </c>
      <c r="AL4343">
        <v>379</v>
      </c>
      <c r="AM4343">
        <v>0</v>
      </c>
      <c r="AN4343">
        <v>73</v>
      </c>
      <c r="AO4343">
        <v>134</v>
      </c>
      <c r="AP4343">
        <v>23</v>
      </c>
    </row>
    <row r="4344" spans="1:42">
      <c r="A4344">
        <v>16</v>
      </c>
      <c r="B4344">
        <v>331</v>
      </c>
      <c r="C4344">
        <v>2022</v>
      </c>
      <c r="D4344">
        <v>7</v>
      </c>
      <c r="E4344">
        <v>99</v>
      </c>
      <c r="F4344">
        <v>99</v>
      </c>
      <c r="G4344">
        <v>99</v>
      </c>
      <c r="H4344">
        <v>99</v>
      </c>
      <c r="I4344">
        <v>99</v>
      </c>
      <c r="J4344">
        <v>147</v>
      </c>
      <c r="K4344">
        <v>999</v>
      </c>
      <c r="M4344">
        <v>99</v>
      </c>
      <c r="N4344">
        <v>99</v>
      </c>
      <c r="O4344">
        <v>99</v>
      </c>
      <c r="P4344">
        <v>99</v>
      </c>
      <c r="Q4344">
        <v>46</v>
      </c>
      <c r="R4344">
        <v>6926</v>
      </c>
      <c r="S4344">
        <v>6921</v>
      </c>
      <c r="T4344">
        <v>16.293387236500148</v>
      </c>
      <c r="U4344">
        <v>61.261089437942488</v>
      </c>
      <c r="V4344">
        <v>89.765349010023584</v>
      </c>
      <c r="W4344">
        <v>82.826600202282705</v>
      </c>
      <c r="X4344">
        <v>2.8876696505919723E-2</v>
      </c>
      <c r="Y4344">
        <v>5.7753393011839446E-2</v>
      </c>
      <c r="Z4344">
        <v>55.905284435460594</v>
      </c>
      <c r="AA4344">
        <v>9.6725050968189414</v>
      </c>
      <c r="AB4344">
        <v>2.4017528211747221</v>
      </c>
      <c r="AC4344">
        <v>-32.230549290985429</v>
      </c>
      <c r="AD4344">
        <v>9.1413034870522392</v>
      </c>
      <c r="AE4344">
        <v>9.0310424523173367</v>
      </c>
      <c r="AF4344">
        <v>160</v>
      </c>
      <c r="AG4344">
        <v>0</v>
      </c>
      <c r="AH4344">
        <v>0</v>
      </c>
      <c r="AI4344">
        <v>96</v>
      </c>
      <c r="AJ4344">
        <v>448</v>
      </c>
      <c r="AK4344">
        <v>73</v>
      </c>
      <c r="AL4344">
        <v>624</v>
      </c>
      <c r="AM4344">
        <v>0</v>
      </c>
      <c r="AN4344">
        <v>148</v>
      </c>
      <c r="AO4344">
        <v>121</v>
      </c>
      <c r="AP4344">
        <v>28</v>
      </c>
    </row>
    <row r="4345" spans="1:42">
      <c r="A4345">
        <v>16</v>
      </c>
      <c r="B4345">
        <v>332</v>
      </c>
      <c r="C4345">
        <v>2022</v>
      </c>
      <c r="D4345">
        <v>8</v>
      </c>
      <c r="E4345">
        <v>99</v>
      </c>
      <c r="F4345">
        <v>99</v>
      </c>
      <c r="G4345">
        <v>99</v>
      </c>
      <c r="H4345">
        <v>99</v>
      </c>
      <c r="I4345">
        <v>99</v>
      </c>
      <c r="J4345">
        <v>147</v>
      </c>
      <c r="K4345">
        <v>999</v>
      </c>
      <c r="M4345">
        <v>99</v>
      </c>
      <c r="N4345">
        <v>99</v>
      </c>
      <c r="O4345">
        <v>99</v>
      </c>
      <c r="P4345">
        <v>99</v>
      </c>
      <c r="Q4345">
        <v>48</v>
      </c>
      <c r="R4345">
        <v>6748</v>
      </c>
      <c r="S4345">
        <v>6747</v>
      </c>
      <c r="T4345">
        <v>16.260818020154119</v>
      </c>
      <c r="U4345">
        <v>61.216540684748786</v>
      </c>
      <c r="V4345">
        <v>90.566827903609564</v>
      </c>
      <c r="W4345">
        <v>83.588854305617318</v>
      </c>
      <c r="X4345">
        <v>0</v>
      </c>
      <c r="Y4345">
        <v>0</v>
      </c>
      <c r="Z4345">
        <v>44.235328986366326</v>
      </c>
      <c r="AA4345">
        <v>9.1632135337589862</v>
      </c>
      <c r="AB4345">
        <v>2.585620933129638</v>
      </c>
      <c r="AC4345">
        <v>-36.981830036559849</v>
      </c>
      <c r="AD4345">
        <v>8.90636961169918</v>
      </c>
      <c r="AE4345">
        <v>8.8850173914116226</v>
      </c>
      <c r="AF4345">
        <v>159</v>
      </c>
      <c r="AG4345">
        <v>0</v>
      </c>
      <c r="AH4345">
        <v>0</v>
      </c>
      <c r="AI4345">
        <v>76</v>
      </c>
      <c r="AJ4345">
        <v>214</v>
      </c>
      <c r="AK4345">
        <v>25</v>
      </c>
      <c r="AL4345">
        <v>524</v>
      </c>
      <c r="AM4345">
        <v>0</v>
      </c>
      <c r="AN4345">
        <v>83</v>
      </c>
      <c r="AO4345">
        <v>128</v>
      </c>
      <c r="AP4345">
        <v>23</v>
      </c>
    </row>
    <row r="4346" spans="1:42">
      <c r="A4346">
        <v>16</v>
      </c>
      <c r="B4346">
        <v>333</v>
      </c>
      <c r="C4346">
        <v>2022</v>
      </c>
      <c r="D4346">
        <v>9</v>
      </c>
      <c r="E4346">
        <v>99</v>
      </c>
      <c r="F4346">
        <v>99</v>
      </c>
      <c r="G4346">
        <v>99</v>
      </c>
      <c r="H4346">
        <v>99</v>
      </c>
      <c r="I4346">
        <v>99</v>
      </c>
      <c r="J4346">
        <v>147</v>
      </c>
      <c r="K4346">
        <v>999</v>
      </c>
      <c r="M4346">
        <v>99</v>
      </c>
      <c r="N4346">
        <v>99</v>
      </c>
      <c r="O4346">
        <v>99</v>
      </c>
      <c r="P4346">
        <v>99</v>
      </c>
      <c r="Q4346">
        <v>47</v>
      </c>
      <c r="R4346">
        <v>5362</v>
      </c>
      <c r="S4346">
        <v>5358</v>
      </c>
      <c r="T4346">
        <v>16.177732189481539</v>
      </c>
      <c r="U4346">
        <v>61.019970138111248</v>
      </c>
      <c r="V4346">
        <v>91.546828852634647</v>
      </c>
      <c r="W4346">
        <v>84.47157521463231</v>
      </c>
      <c r="X4346">
        <v>1.8649757553151809E-2</v>
      </c>
      <c r="Y4346">
        <v>3.7299515106303617E-2</v>
      </c>
      <c r="Z4346">
        <v>49.421857515852302</v>
      </c>
      <c r="AA4346">
        <v>9.6843975149099499</v>
      </c>
      <c r="AB4346">
        <v>2.6387889299169203</v>
      </c>
      <c r="AC4346">
        <v>-38.472445250763904</v>
      </c>
      <c r="AD4346">
        <v>7.0770530317028753</v>
      </c>
      <c r="AE4346">
        <v>7.1303771465179011</v>
      </c>
      <c r="AF4346">
        <v>106</v>
      </c>
      <c r="AG4346">
        <v>0</v>
      </c>
      <c r="AH4346">
        <v>0</v>
      </c>
      <c r="AI4346">
        <v>36</v>
      </c>
      <c r="AJ4346">
        <v>156</v>
      </c>
      <c r="AK4346">
        <v>18</v>
      </c>
      <c r="AL4346">
        <v>469</v>
      </c>
      <c r="AM4346">
        <v>0</v>
      </c>
      <c r="AN4346">
        <v>89</v>
      </c>
      <c r="AO4346">
        <v>88</v>
      </c>
      <c r="AP4346">
        <v>26</v>
      </c>
    </row>
    <row r="4347" spans="1:42">
      <c r="A4347">
        <v>16</v>
      </c>
      <c r="B4347">
        <v>334</v>
      </c>
      <c r="C4347">
        <v>2022</v>
      </c>
      <c r="D4347">
        <v>10</v>
      </c>
      <c r="E4347">
        <v>99</v>
      </c>
      <c r="F4347">
        <v>99</v>
      </c>
      <c r="G4347">
        <v>99</v>
      </c>
      <c r="H4347">
        <v>99</v>
      </c>
      <c r="I4347">
        <v>99</v>
      </c>
      <c r="J4347">
        <v>147</v>
      </c>
      <c r="K4347">
        <v>999</v>
      </c>
      <c r="M4347">
        <v>99</v>
      </c>
      <c r="N4347">
        <v>99</v>
      </c>
      <c r="O4347">
        <v>99</v>
      </c>
      <c r="P4347">
        <v>99</v>
      </c>
      <c r="Q4347">
        <v>50</v>
      </c>
      <c r="R4347">
        <v>6094</v>
      </c>
      <c r="S4347">
        <v>6091</v>
      </c>
      <c r="T4347">
        <v>16.21726288152281</v>
      </c>
      <c r="U4347">
        <v>61.038253160400615</v>
      </c>
      <c r="V4347">
        <v>91.878929767433107</v>
      </c>
      <c r="W4347">
        <v>84.786586767361683</v>
      </c>
      <c r="X4347">
        <v>0</v>
      </c>
      <c r="Y4347">
        <v>0</v>
      </c>
      <c r="Z4347">
        <v>56.005907449950783</v>
      </c>
      <c r="AA4347">
        <v>8.7048162528309252</v>
      </c>
      <c r="AB4347">
        <v>2.5237043020086798</v>
      </c>
      <c r="AC4347">
        <v>-34.258706181344309</v>
      </c>
      <c r="AD4347">
        <v>8.0431855977615285</v>
      </c>
      <c r="AE4347">
        <v>8.1360751471440125</v>
      </c>
      <c r="AF4347">
        <v>100</v>
      </c>
      <c r="AG4347">
        <v>0</v>
      </c>
      <c r="AH4347">
        <v>0</v>
      </c>
      <c r="AI4347">
        <v>40</v>
      </c>
      <c r="AJ4347">
        <v>258</v>
      </c>
      <c r="AK4347">
        <v>40</v>
      </c>
      <c r="AL4347">
        <v>684</v>
      </c>
      <c r="AM4347">
        <v>0</v>
      </c>
      <c r="AN4347">
        <v>91</v>
      </c>
      <c r="AO4347">
        <v>135</v>
      </c>
      <c r="AP4347">
        <v>28</v>
      </c>
    </row>
    <row r="4348" spans="1:42">
      <c r="A4348">
        <v>16</v>
      </c>
      <c r="B4348">
        <v>335</v>
      </c>
      <c r="C4348">
        <v>2022</v>
      </c>
      <c r="D4348">
        <v>11</v>
      </c>
      <c r="E4348">
        <v>99</v>
      </c>
      <c r="F4348">
        <v>99</v>
      </c>
      <c r="G4348">
        <v>99</v>
      </c>
      <c r="H4348">
        <v>99</v>
      </c>
      <c r="I4348">
        <v>99</v>
      </c>
      <c r="J4348">
        <v>147</v>
      </c>
      <c r="K4348">
        <v>999</v>
      </c>
      <c r="M4348">
        <v>99</v>
      </c>
      <c r="N4348">
        <v>99</v>
      </c>
      <c r="O4348">
        <v>99</v>
      </c>
      <c r="P4348">
        <v>99</v>
      </c>
      <c r="Q4348">
        <v>45</v>
      </c>
      <c r="R4348">
        <v>5622</v>
      </c>
      <c r="S4348">
        <v>5615</v>
      </c>
      <c r="T4348">
        <v>16.256314478833158</v>
      </c>
      <c r="U4348">
        <v>61.158860195903827</v>
      </c>
      <c r="V4348">
        <v>91.790967739445762</v>
      </c>
      <c r="W4348">
        <v>84.682546749777316</v>
      </c>
      <c r="X4348">
        <v>0.12451085023123444</v>
      </c>
      <c r="Y4348">
        <v>0.24902170046246888</v>
      </c>
      <c r="Z4348">
        <v>51.387406616862322</v>
      </c>
      <c r="AA4348">
        <v>10.042876642291404</v>
      </c>
      <c r="AB4348">
        <v>2.384959427372785</v>
      </c>
      <c r="AC4348">
        <v>-35.361627774845495</v>
      </c>
      <c r="AD4348">
        <v>7.4202148721062207</v>
      </c>
      <c r="AE4348">
        <v>7.4910530130569555</v>
      </c>
      <c r="AF4348">
        <v>109</v>
      </c>
      <c r="AG4348">
        <v>0</v>
      </c>
      <c r="AH4348">
        <v>0</v>
      </c>
      <c r="AI4348">
        <v>59</v>
      </c>
      <c r="AJ4348">
        <v>168</v>
      </c>
      <c r="AK4348">
        <v>13</v>
      </c>
      <c r="AL4348">
        <v>522</v>
      </c>
      <c r="AM4348">
        <v>0</v>
      </c>
      <c r="AN4348">
        <v>97</v>
      </c>
      <c r="AO4348">
        <v>118</v>
      </c>
      <c r="AP4348">
        <v>24</v>
      </c>
    </row>
    <row r="4349" spans="1:42">
      <c r="A4349">
        <v>16</v>
      </c>
      <c r="B4349">
        <v>336</v>
      </c>
      <c r="C4349">
        <v>2022</v>
      </c>
      <c r="D4349">
        <v>12</v>
      </c>
      <c r="E4349">
        <v>99</v>
      </c>
      <c r="F4349">
        <v>99</v>
      </c>
      <c r="G4349">
        <v>99</v>
      </c>
      <c r="H4349">
        <v>99</v>
      </c>
      <c r="I4349">
        <v>99</v>
      </c>
      <c r="J4349">
        <v>147</v>
      </c>
      <c r="K4349">
        <v>999</v>
      </c>
      <c r="M4349">
        <v>99</v>
      </c>
      <c r="N4349">
        <v>99</v>
      </c>
      <c r="O4349">
        <v>99</v>
      </c>
      <c r="P4349">
        <v>99</v>
      </c>
      <c r="Q4349">
        <v>47</v>
      </c>
      <c r="R4349">
        <v>6849</v>
      </c>
      <c r="S4349">
        <v>6846</v>
      </c>
      <c r="T4349">
        <v>16.302233902759525</v>
      </c>
      <c r="U4349">
        <v>61.174262342973996</v>
      </c>
      <c r="V4349">
        <v>89.456908194487156</v>
      </c>
      <c r="W4349">
        <v>82.5529506281039</v>
      </c>
      <c r="X4349">
        <v>0.21901007446342527</v>
      </c>
      <c r="Y4349">
        <v>0.43802014892685054</v>
      </c>
      <c r="Z4349">
        <v>51.233756752810635</v>
      </c>
      <c r="AA4349">
        <v>9.7205759177415647</v>
      </c>
      <c r="AB4349">
        <v>2.3977514367028379</v>
      </c>
      <c r="AC4349">
        <v>-27.868667696152496</v>
      </c>
      <c r="AD4349">
        <v>9.0396747881635555</v>
      </c>
      <c r="AE4349">
        <v>8.9036626092456448</v>
      </c>
      <c r="AF4349">
        <v>108</v>
      </c>
      <c r="AG4349">
        <v>0</v>
      </c>
      <c r="AH4349">
        <v>0</v>
      </c>
      <c r="AI4349">
        <v>67</v>
      </c>
      <c r="AJ4349">
        <v>206</v>
      </c>
      <c r="AK4349">
        <v>39</v>
      </c>
      <c r="AL4349">
        <v>450</v>
      </c>
      <c r="AM4349">
        <v>0</v>
      </c>
      <c r="AN4349">
        <v>95</v>
      </c>
      <c r="AO4349">
        <v>116</v>
      </c>
      <c r="AP4349">
        <v>26</v>
      </c>
    </row>
    <row r="4350" spans="1:42">
      <c r="A4350">
        <v>16</v>
      </c>
      <c r="B4350">
        <v>337</v>
      </c>
      <c r="C4350">
        <v>2022</v>
      </c>
      <c r="D4350">
        <v>1</v>
      </c>
      <c r="E4350">
        <v>99</v>
      </c>
      <c r="F4350">
        <v>99</v>
      </c>
      <c r="G4350">
        <v>99</v>
      </c>
      <c r="H4350">
        <v>99</v>
      </c>
      <c r="I4350">
        <v>99</v>
      </c>
      <c r="J4350">
        <v>155</v>
      </c>
      <c r="K4350">
        <v>999</v>
      </c>
      <c r="M4350">
        <v>99</v>
      </c>
      <c r="N4350">
        <v>99</v>
      </c>
      <c r="O4350">
        <v>99</v>
      </c>
      <c r="P4350">
        <v>99</v>
      </c>
      <c r="Q4350">
        <v>9</v>
      </c>
      <c r="R4350">
        <v>951</v>
      </c>
      <c r="S4350">
        <v>951</v>
      </c>
      <c r="T4350">
        <v>16.031545741324923</v>
      </c>
      <c r="U4350">
        <v>60.314405888538381</v>
      </c>
      <c r="V4350">
        <v>84.157840352801998</v>
      </c>
      <c r="W4350">
        <v>77.677686645636228</v>
      </c>
      <c r="X4350">
        <v>0</v>
      </c>
      <c r="Y4350">
        <v>0</v>
      </c>
      <c r="Z4350">
        <v>87.486855941114598</v>
      </c>
      <c r="AA4350">
        <v>8.8958744032938313</v>
      </c>
      <c r="AB4350">
        <v>2.2904255155766995</v>
      </c>
      <c r="AC4350">
        <v>-35.074506828509101</v>
      </c>
      <c r="AD4350">
        <v>8.9861097987338194</v>
      </c>
      <c r="AE4350">
        <v>8.4725029033826722</v>
      </c>
      <c r="AF4350">
        <v>5</v>
      </c>
      <c r="AG4350">
        <v>0</v>
      </c>
      <c r="AH4350">
        <v>0</v>
      </c>
      <c r="AI4350">
        <v>2</v>
      </c>
      <c r="AJ4350">
        <v>86</v>
      </c>
      <c r="AK4350">
        <v>4</v>
      </c>
      <c r="AL4350">
        <v>44</v>
      </c>
      <c r="AM4350">
        <v>0</v>
      </c>
      <c r="AN4350">
        <v>4</v>
      </c>
      <c r="AO4350">
        <v>1</v>
      </c>
      <c r="AP4350">
        <v>5</v>
      </c>
    </row>
    <row r="4351" spans="1:42">
      <c r="A4351">
        <v>16</v>
      </c>
      <c r="B4351">
        <v>338</v>
      </c>
      <c r="C4351">
        <v>2022</v>
      </c>
      <c r="D4351">
        <v>2</v>
      </c>
      <c r="E4351">
        <v>99</v>
      </c>
      <c r="F4351">
        <v>99</v>
      </c>
      <c r="G4351">
        <v>99</v>
      </c>
      <c r="H4351">
        <v>99</v>
      </c>
      <c r="I4351">
        <v>99</v>
      </c>
      <c r="J4351">
        <v>155</v>
      </c>
      <c r="K4351">
        <v>999</v>
      </c>
      <c r="M4351">
        <v>99</v>
      </c>
      <c r="N4351">
        <v>99</v>
      </c>
      <c r="O4351">
        <v>99</v>
      </c>
      <c r="P4351">
        <v>99</v>
      </c>
      <c r="Q4351">
        <v>12</v>
      </c>
      <c r="R4351">
        <v>1201</v>
      </c>
      <c r="S4351">
        <v>1201</v>
      </c>
      <c r="T4351">
        <v>15.975853455453787</v>
      </c>
      <c r="U4351">
        <v>60.570358034970859</v>
      </c>
      <c r="V4351">
        <v>90.755987922668282</v>
      </c>
      <c r="W4351">
        <v>83.767776852622802</v>
      </c>
      <c r="X4351">
        <v>0</v>
      </c>
      <c r="Y4351">
        <v>0</v>
      </c>
      <c r="Z4351">
        <v>89.175686927560349</v>
      </c>
      <c r="AA4351">
        <v>10.693725854893312</v>
      </c>
      <c r="AB4351">
        <v>2.7384310808168379</v>
      </c>
      <c r="AC4351">
        <v>-52.024065732333995</v>
      </c>
      <c r="AD4351">
        <v>11.348388925635453</v>
      </c>
      <c r="AE4351">
        <v>11.538647957846564</v>
      </c>
      <c r="AF4351">
        <v>22</v>
      </c>
      <c r="AG4351">
        <v>1</v>
      </c>
      <c r="AH4351">
        <v>0</v>
      </c>
      <c r="AI4351">
        <v>2</v>
      </c>
      <c r="AJ4351">
        <v>154</v>
      </c>
      <c r="AK4351">
        <v>11</v>
      </c>
      <c r="AL4351">
        <v>103</v>
      </c>
      <c r="AM4351">
        <v>0</v>
      </c>
      <c r="AN4351">
        <v>26</v>
      </c>
      <c r="AO4351">
        <v>10</v>
      </c>
      <c r="AP4351">
        <v>7</v>
      </c>
    </row>
    <row r="4352" spans="1:42">
      <c r="A4352">
        <v>16</v>
      </c>
      <c r="B4352">
        <v>339</v>
      </c>
      <c r="C4352">
        <v>2022</v>
      </c>
      <c r="D4352">
        <v>3</v>
      </c>
      <c r="E4352">
        <v>99</v>
      </c>
      <c r="F4352">
        <v>99</v>
      </c>
      <c r="G4352">
        <v>99</v>
      </c>
      <c r="H4352">
        <v>99</v>
      </c>
      <c r="I4352">
        <v>99</v>
      </c>
      <c r="J4352">
        <v>155</v>
      </c>
      <c r="K4352">
        <v>999</v>
      </c>
      <c r="M4352">
        <v>99</v>
      </c>
      <c r="N4352">
        <v>99</v>
      </c>
      <c r="O4352">
        <v>99</v>
      </c>
      <c r="P4352">
        <v>99</v>
      </c>
      <c r="Q4352">
        <v>10</v>
      </c>
      <c r="R4352">
        <v>724</v>
      </c>
      <c r="S4352">
        <v>724</v>
      </c>
      <c r="T4352">
        <v>15.64088397790055</v>
      </c>
      <c r="U4352">
        <v>59.823204419889514</v>
      </c>
      <c r="V4352">
        <v>92.874245045282322</v>
      </c>
      <c r="W4352">
        <v>85.722928176795619</v>
      </c>
      <c r="X4352">
        <v>0</v>
      </c>
      <c r="Y4352">
        <v>0</v>
      </c>
      <c r="Z4352">
        <v>99.309392265193367</v>
      </c>
      <c r="AA4352">
        <v>9.8447295959840631</v>
      </c>
      <c r="AB4352">
        <v>2.6549677625333659</v>
      </c>
      <c r="AC4352">
        <v>-33.170729978338997</v>
      </c>
      <c r="AD4352">
        <v>6.841160351507134</v>
      </c>
      <c r="AE4352">
        <v>7.1182049783461805</v>
      </c>
      <c r="AF4352">
        <v>9</v>
      </c>
      <c r="AG4352">
        <v>0</v>
      </c>
      <c r="AH4352">
        <v>0</v>
      </c>
      <c r="AI4352">
        <v>5</v>
      </c>
      <c r="AJ4352">
        <v>55</v>
      </c>
      <c r="AK4352">
        <v>3</v>
      </c>
      <c r="AL4352">
        <v>5</v>
      </c>
      <c r="AM4352">
        <v>0</v>
      </c>
      <c r="AN4352">
        <v>5</v>
      </c>
      <c r="AO4352">
        <v>8</v>
      </c>
      <c r="AP4352">
        <v>7</v>
      </c>
    </row>
    <row r="4353" spans="1:42">
      <c r="A4353">
        <v>16</v>
      </c>
      <c r="B4353">
        <v>340</v>
      </c>
      <c r="C4353">
        <v>2022</v>
      </c>
      <c r="D4353">
        <v>4</v>
      </c>
      <c r="E4353">
        <v>99</v>
      </c>
      <c r="F4353">
        <v>99</v>
      </c>
      <c r="G4353">
        <v>99</v>
      </c>
      <c r="H4353">
        <v>99</v>
      </c>
      <c r="I4353">
        <v>99</v>
      </c>
      <c r="J4353">
        <v>155</v>
      </c>
      <c r="K4353">
        <v>999</v>
      </c>
      <c r="M4353">
        <v>99</v>
      </c>
      <c r="N4353">
        <v>99</v>
      </c>
      <c r="O4353">
        <v>99</v>
      </c>
      <c r="P4353">
        <v>99</v>
      </c>
      <c r="Q4353">
        <v>13</v>
      </c>
      <c r="R4353">
        <v>968</v>
      </c>
      <c r="S4353">
        <v>966</v>
      </c>
      <c r="T4353">
        <v>15.657024793388429</v>
      </c>
      <c r="U4353">
        <v>59.9016563146998</v>
      </c>
      <c r="V4353">
        <v>91.474487953361063</v>
      </c>
      <c r="W4353">
        <v>84.366977225672812</v>
      </c>
      <c r="X4353">
        <v>0</v>
      </c>
      <c r="Y4353">
        <v>0</v>
      </c>
      <c r="Z4353">
        <v>92.768595041322314</v>
      </c>
      <c r="AA4353">
        <v>10.386975070312072</v>
      </c>
      <c r="AB4353">
        <v>2.7538148487915941</v>
      </c>
      <c r="AC4353">
        <v>-33.142287412100721</v>
      </c>
      <c r="AD4353">
        <v>9.1467447793631287</v>
      </c>
      <c r="AE4353">
        <v>9.3472647071824184</v>
      </c>
      <c r="AF4353">
        <v>9</v>
      </c>
      <c r="AG4353">
        <v>0</v>
      </c>
      <c r="AH4353">
        <v>0</v>
      </c>
      <c r="AI4353">
        <v>6</v>
      </c>
      <c r="AJ4353">
        <v>76</v>
      </c>
      <c r="AK4353">
        <v>2</v>
      </c>
      <c r="AL4353">
        <v>4</v>
      </c>
      <c r="AM4353">
        <v>0</v>
      </c>
      <c r="AN4353">
        <v>7</v>
      </c>
      <c r="AO4353">
        <v>7</v>
      </c>
      <c r="AP4353">
        <v>9</v>
      </c>
    </row>
    <row r="4354" spans="1:42">
      <c r="A4354">
        <v>16</v>
      </c>
      <c r="B4354">
        <v>341</v>
      </c>
      <c r="C4354">
        <v>2022</v>
      </c>
      <c r="D4354">
        <v>5</v>
      </c>
      <c r="E4354">
        <v>99</v>
      </c>
      <c r="F4354">
        <v>99</v>
      </c>
      <c r="G4354">
        <v>99</v>
      </c>
      <c r="H4354">
        <v>99</v>
      </c>
      <c r="I4354">
        <v>99</v>
      </c>
      <c r="J4354">
        <v>155</v>
      </c>
      <c r="K4354">
        <v>999</v>
      </c>
      <c r="M4354">
        <v>99</v>
      </c>
      <c r="N4354">
        <v>99</v>
      </c>
      <c r="O4354">
        <v>99</v>
      </c>
      <c r="P4354">
        <v>99</v>
      </c>
      <c r="Q4354">
        <v>10</v>
      </c>
      <c r="R4354">
        <v>796</v>
      </c>
      <c r="S4354">
        <v>796</v>
      </c>
      <c r="T4354">
        <v>15.75628140703518</v>
      </c>
      <c r="U4354">
        <v>60.005025125628144</v>
      </c>
      <c r="V4354">
        <v>90.034680444475981</v>
      </c>
      <c r="W4354">
        <v>83.102010050251181</v>
      </c>
      <c r="X4354">
        <v>0</v>
      </c>
      <c r="Y4354">
        <v>0</v>
      </c>
      <c r="Z4354">
        <v>82.035175879396974</v>
      </c>
      <c r="AA4354">
        <v>10.455759682230877</v>
      </c>
      <c r="AB4354">
        <v>2.5544276024684689</v>
      </c>
      <c r="AC4354">
        <v>-40.265417574084424</v>
      </c>
      <c r="AD4354">
        <v>7.5214967400548014</v>
      </c>
      <c r="AE4354">
        <v>7.5868154943753758</v>
      </c>
      <c r="AF4354">
        <v>6</v>
      </c>
      <c r="AG4354">
        <v>0</v>
      </c>
      <c r="AH4354">
        <v>0</v>
      </c>
      <c r="AI4354">
        <v>0</v>
      </c>
      <c r="AJ4354">
        <v>70</v>
      </c>
      <c r="AK4354">
        <v>2</v>
      </c>
      <c r="AL4354">
        <v>28</v>
      </c>
      <c r="AM4354">
        <v>0</v>
      </c>
      <c r="AN4354">
        <v>3</v>
      </c>
      <c r="AO4354">
        <v>3</v>
      </c>
      <c r="AP4354">
        <v>6</v>
      </c>
    </row>
    <row r="4355" spans="1:42">
      <c r="A4355">
        <v>16</v>
      </c>
      <c r="B4355">
        <v>342</v>
      </c>
      <c r="C4355">
        <v>2022</v>
      </c>
      <c r="D4355">
        <v>6</v>
      </c>
      <c r="E4355">
        <v>99</v>
      </c>
      <c r="F4355">
        <v>99</v>
      </c>
      <c r="G4355">
        <v>99</v>
      </c>
      <c r="H4355">
        <v>99</v>
      </c>
      <c r="I4355">
        <v>99</v>
      </c>
      <c r="J4355">
        <v>155</v>
      </c>
      <c r="K4355">
        <v>999</v>
      </c>
      <c r="M4355">
        <v>99</v>
      </c>
      <c r="N4355">
        <v>99</v>
      </c>
      <c r="O4355">
        <v>99</v>
      </c>
      <c r="P4355">
        <v>99</v>
      </c>
      <c r="Q4355">
        <v>14</v>
      </c>
      <c r="R4355">
        <v>880</v>
      </c>
      <c r="S4355">
        <v>873</v>
      </c>
      <c r="T4355">
        <v>15.432954545454548</v>
      </c>
      <c r="U4355">
        <v>59.542955326460479</v>
      </c>
      <c r="V4355">
        <v>90.240376083268444</v>
      </c>
      <c r="W4355">
        <v>83.069873997709024</v>
      </c>
      <c r="X4355">
        <v>0</v>
      </c>
      <c r="Y4355">
        <v>0</v>
      </c>
      <c r="Z4355">
        <v>94.659090909090892</v>
      </c>
      <c r="AA4355">
        <v>10.794733649079394</v>
      </c>
      <c r="AB4355">
        <v>2.3425539892893656</v>
      </c>
      <c r="AC4355">
        <v>-35.965774618405398</v>
      </c>
      <c r="AD4355">
        <v>8.3152225266937503</v>
      </c>
      <c r="AE4355">
        <v>8.3174983167158842</v>
      </c>
      <c r="AF4355">
        <v>14</v>
      </c>
      <c r="AG4355">
        <v>0</v>
      </c>
      <c r="AH4355">
        <v>0</v>
      </c>
      <c r="AI4355">
        <v>4</v>
      </c>
      <c r="AJ4355">
        <v>124</v>
      </c>
      <c r="AK4355">
        <v>5</v>
      </c>
      <c r="AL4355">
        <v>21</v>
      </c>
      <c r="AM4355">
        <v>0</v>
      </c>
      <c r="AN4355">
        <v>12</v>
      </c>
      <c r="AO4355">
        <v>5</v>
      </c>
      <c r="AP4355">
        <v>8</v>
      </c>
    </row>
    <row r="4356" spans="1:42">
      <c r="A4356">
        <v>16</v>
      </c>
      <c r="B4356">
        <v>343</v>
      </c>
      <c r="C4356">
        <v>2022</v>
      </c>
      <c r="D4356">
        <v>7</v>
      </c>
      <c r="E4356">
        <v>99</v>
      </c>
      <c r="F4356">
        <v>99</v>
      </c>
      <c r="G4356">
        <v>99</v>
      </c>
      <c r="H4356">
        <v>99</v>
      </c>
      <c r="I4356">
        <v>99</v>
      </c>
      <c r="J4356">
        <v>155</v>
      </c>
      <c r="K4356">
        <v>999</v>
      </c>
      <c r="M4356">
        <v>99</v>
      </c>
      <c r="N4356">
        <v>99</v>
      </c>
      <c r="O4356">
        <v>99</v>
      </c>
      <c r="P4356">
        <v>99</v>
      </c>
      <c r="Q4356">
        <v>11</v>
      </c>
      <c r="R4356">
        <v>875</v>
      </c>
      <c r="S4356">
        <v>875</v>
      </c>
      <c r="T4356">
        <v>16.009142857142869</v>
      </c>
      <c r="U4356">
        <v>60.49485714285715</v>
      </c>
      <c r="V4356">
        <v>87.885466646030011</v>
      </c>
      <c r="W4356">
        <v>81.118285714285619</v>
      </c>
      <c r="X4356">
        <v>0</v>
      </c>
      <c r="Y4356">
        <v>0</v>
      </c>
      <c r="Z4356">
        <v>84.685714285714297</v>
      </c>
      <c r="AA4356">
        <v>11.699315116881779</v>
      </c>
      <c r="AB4356">
        <v>2.4733382547579557</v>
      </c>
      <c r="AC4356">
        <v>-39.530755305303003</v>
      </c>
      <c r="AD4356">
        <v>8.2679769441557216</v>
      </c>
      <c r="AE4356">
        <v>8.1406998658717278</v>
      </c>
      <c r="AF4356">
        <v>29</v>
      </c>
      <c r="AG4356">
        <v>0</v>
      </c>
      <c r="AH4356">
        <v>0</v>
      </c>
      <c r="AI4356">
        <v>3</v>
      </c>
      <c r="AJ4356">
        <v>81</v>
      </c>
      <c r="AK4356">
        <v>3</v>
      </c>
      <c r="AL4356">
        <v>34</v>
      </c>
      <c r="AM4356">
        <v>0</v>
      </c>
      <c r="AN4356">
        <v>11</v>
      </c>
      <c r="AO4356">
        <v>1</v>
      </c>
      <c r="AP4356">
        <v>8</v>
      </c>
    </row>
    <row r="4357" spans="1:42">
      <c r="A4357">
        <v>16</v>
      </c>
      <c r="B4357">
        <v>344</v>
      </c>
      <c r="C4357">
        <v>2022</v>
      </c>
      <c r="D4357">
        <v>8</v>
      </c>
      <c r="E4357">
        <v>99</v>
      </c>
      <c r="F4357">
        <v>99</v>
      </c>
      <c r="G4357">
        <v>99</v>
      </c>
      <c r="H4357">
        <v>99</v>
      </c>
      <c r="I4357">
        <v>99</v>
      </c>
      <c r="J4357">
        <v>155</v>
      </c>
      <c r="K4357">
        <v>999</v>
      </c>
      <c r="M4357">
        <v>99</v>
      </c>
      <c r="N4357">
        <v>99</v>
      </c>
      <c r="O4357">
        <v>99</v>
      </c>
      <c r="P4357">
        <v>99</v>
      </c>
      <c r="Q4357">
        <v>15</v>
      </c>
      <c r="R4357">
        <v>828</v>
      </c>
      <c r="S4357">
        <v>826</v>
      </c>
      <c r="T4357">
        <v>15.611111111111111</v>
      </c>
      <c r="U4357">
        <v>59.723970944309933</v>
      </c>
      <c r="V4357">
        <v>89.033942901214303</v>
      </c>
      <c r="W4357">
        <v>82.119612590799079</v>
      </c>
      <c r="X4357">
        <v>0</v>
      </c>
      <c r="Y4357">
        <v>0</v>
      </c>
      <c r="Z4357">
        <v>96.859903381642525</v>
      </c>
      <c r="AA4357">
        <v>9.6823822356848321</v>
      </c>
      <c r="AB4357">
        <v>2.4669891696804682</v>
      </c>
      <c r="AC4357">
        <v>-37.468256424658179</v>
      </c>
      <c r="AD4357">
        <v>7.8238684682982145</v>
      </c>
      <c r="AE4357">
        <v>7.7796823610244319</v>
      </c>
      <c r="AF4357">
        <v>9</v>
      </c>
      <c r="AG4357">
        <v>0</v>
      </c>
      <c r="AH4357">
        <v>0</v>
      </c>
      <c r="AI4357">
        <v>1</v>
      </c>
      <c r="AJ4357">
        <v>139</v>
      </c>
      <c r="AK4357">
        <v>1</v>
      </c>
      <c r="AL4357">
        <v>55</v>
      </c>
      <c r="AM4357">
        <v>0</v>
      </c>
      <c r="AN4357">
        <v>7</v>
      </c>
      <c r="AO4357">
        <v>1</v>
      </c>
      <c r="AP4357">
        <v>7</v>
      </c>
    </row>
    <row r="4358" spans="1:42">
      <c r="A4358">
        <v>16</v>
      </c>
      <c r="B4358">
        <v>345</v>
      </c>
      <c r="C4358">
        <v>2022</v>
      </c>
      <c r="D4358">
        <v>9</v>
      </c>
      <c r="E4358">
        <v>99</v>
      </c>
      <c r="F4358">
        <v>99</v>
      </c>
      <c r="G4358">
        <v>99</v>
      </c>
      <c r="H4358">
        <v>99</v>
      </c>
      <c r="I4358">
        <v>99</v>
      </c>
      <c r="J4358">
        <v>155</v>
      </c>
      <c r="K4358">
        <v>999</v>
      </c>
      <c r="M4358">
        <v>99</v>
      </c>
      <c r="N4358">
        <v>99</v>
      </c>
      <c r="O4358">
        <v>99</v>
      </c>
      <c r="P4358">
        <v>99</v>
      </c>
      <c r="Q4358">
        <v>19</v>
      </c>
      <c r="R4358">
        <v>720</v>
      </c>
      <c r="S4358">
        <v>720</v>
      </c>
      <c r="T4358">
        <v>15.733333333333333</v>
      </c>
      <c r="U4358">
        <v>60.04166666666665</v>
      </c>
      <c r="V4358">
        <v>89.130703021548015</v>
      </c>
      <c r="W4358">
        <v>82.267638888888939</v>
      </c>
      <c r="X4358">
        <v>0</v>
      </c>
      <c r="Y4358">
        <v>0</v>
      </c>
      <c r="Z4358">
        <v>74.8611111111111</v>
      </c>
      <c r="AA4358">
        <v>11.704651021549248</v>
      </c>
      <c r="AB4358">
        <v>2.797009812083056</v>
      </c>
      <c r="AC4358">
        <v>-36.218202820030967</v>
      </c>
      <c r="AD4358">
        <v>6.803363885476708</v>
      </c>
      <c r="AE4358">
        <v>6.7935449882037648</v>
      </c>
      <c r="AF4358">
        <v>9</v>
      </c>
      <c r="AG4358">
        <v>0</v>
      </c>
      <c r="AH4358">
        <v>0</v>
      </c>
      <c r="AI4358">
        <v>0</v>
      </c>
      <c r="AJ4358">
        <v>25</v>
      </c>
      <c r="AK4358">
        <v>2</v>
      </c>
      <c r="AL4358">
        <v>65</v>
      </c>
      <c r="AM4358">
        <v>0</v>
      </c>
      <c r="AN4358">
        <v>7</v>
      </c>
      <c r="AO4358">
        <v>3</v>
      </c>
      <c r="AP4358">
        <v>7</v>
      </c>
    </row>
    <row r="4359" spans="1:42">
      <c r="A4359">
        <v>16</v>
      </c>
      <c r="B4359">
        <v>346</v>
      </c>
      <c r="C4359">
        <v>2022</v>
      </c>
      <c r="D4359">
        <v>10</v>
      </c>
      <c r="E4359">
        <v>99</v>
      </c>
      <c r="F4359">
        <v>99</v>
      </c>
      <c r="G4359">
        <v>99</v>
      </c>
      <c r="H4359">
        <v>99</v>
      </c>
      <c r="I4359">
        <v>99</v>
      </c>
      <c r="J4359">
        <v>155</v>
      </c>
      <c r="K4359">
        <v>999</v>
      </c>
      <c r="M4359">
        <v>99</v>
      </c>
      <c r="N4359">
        <v>99</v>
      </c>
      <c r="O4359">
        <v>99</v>
      </c>
      <c r="P4359">
        <v>99</v>
      </c>
      <c r="Q4359">
        <v>9</v>
      </c>
      <c r="R4359">
        <v>673</v>
      </c>
      <c r="S4359">
        <v>666</v>
      </c>
      <c r="T4359">
        <v>15.19167904903418</v>
      </c>
      <c r="U4359">
        <v>59.328828828828819</v>
      </c>
      <c r="V4359">
        <v>88.345062288724307</v>
      </c>
      <c r="W4359">
        <v>81.347147147147183</v>
      </c>
      <c r="X4359">
        <v>0</v>
      </c>
      <c r="Y4359">
        <v>0</v>
      </c>
      <c r="Z4359">
        <v>86.181277860326901</v>
      </c>
      <c r="AA4359">
        <v>9.461705620162391</v>
      </c>
      <c r="AB4359">
        <v>2.9385565920320822</v>
      </c>
      <c r="AC4359">
        <v>-36.385565586270559</v>
      </c>
      <c r="AD4359">
        <v>6.3592554096192018</v>
      </c>
      <c r="AE4359">
        <v>6.2137171787697172</v>
      </c>
      <c r="AF4359">
        <v>9</v>
      </c>
      <c r="AG4359">
        <v>0</v>
      </c>
      <c r="AH4359">
        <v>0</v>
      </c>
      <c r="AI4359">
        <v>0</v>
      </c>
      <c r="AJ4359">
        <v>71</v>
      </c>
      <c r="AK4359">
        <v>3</v>
      </c>
      <c r="AL4359">
        <v>16</v>
      </c>
      <c r="AM4359">
        <v>0</v>
      </c>
      <c r="AN4359">
        <v>6</v>
      </c>
      <c r="AO4359">
        <v>1</v>
      </c>
      <c r="AP4359">
        <v>5</v>
      </c>
    </row>
    <row r="4360" spans="1:42">
      <c r="A4360">
        <v>16</v>
      </c>
      <c r="B4360">
        <v>347</v>
      </c>
      <c r="C4360">
        <v>2022</v>
      </c>
      <c r="D4360">
        <v>11</v>
      </c>
      <c r="E4360">
        <v>99</v>
      </c>
      <c r="F4360">
        <v>99</v>
      </c>
      <c r="G4360">
        <v>99</v>
      </c>
      <c r="H4360">
        <v>99</v>
      </c>
      <c r="I4360">
        <v>99</v>
      </c>
      <c r="J4360">
        <v>155</v>
      </c>
      <c r="K4360">
        <v>999</v>
      </c>
      <c r="M4360">
        <v>99</v>
      </c>
      <c r="N4360">
        <v>99</v>
      </c>
      <c r="O4360">
        <v>99</v>
      </c>
      <c r="P4360">
        <v>99</v>
      </c>
      <c r="Q4360">
        <v>18</v>
      </c>
      <c r="R4360">
        <v>1135</v>
      </c>
      <c r="S4360">
        <v>1128</v>
      </c>
      <c r="T4360">
        <v>15.753303964757713</v>
      </c>
      <c r="U4360">
        <v>60.201241134751768</v>
      </c>
      <c r="V4360">
        <v>89.440749790615058</v>
      </c>
      <c r="W4360">
        <v>82.348581560283705</v>
      </c>
      <c r="X4360">
        <v>0</v>
      </c>
      <c r="Y4360">
        <v>0</v>
      </c>
      <c r="Z4360">
        <v>90.308370044052879</v>
      </c>
      <c r="AA4360">
        <v>11.77647679866309</v>
      </c>
      <c r="AB4360">
        <v>2.5009427765626295</v>
      </c>
      <c r="AC4360">
        <v>-45.303541967158047</v>
      </c>
      <c r="AD4360">
        <v>10.724747236133423</v>
      </c>
      <c r="AE4360">
        <v>10.653692286832394</v>
      </c>
      <c r="AF4360">
        <v>19</v>
      </c>
      <c r="AG4360">
        <v>0</v>
      </c>
      <c r="AH4360">
        <v>0</v>
      </c>
      <c r="AI4360">
        <v>0</v>
      </c>
      <c r="AJ4360">
        <v>39</v>
      </c>
      <c r="AK4360">
        <v>3</v>
      </c>
      <c r="AL4360">
        <v>47</v>
      </c>
      <c r="AM4360">
        <v>0</v>
      </c>
      <c r="AN4360">
        <v>34</v>
      </c>
      <c r="AO4360">
        <v>15</v>
      </c>
      <c r="AP4360">
        <v>9</v>
      </c>
    </row>
    <row r="4361" spans="1:42">
      <c r="A4361">
        <v>16</v>
      </c>
      <c r="B4361">
        <v>348</v>
      </c>
      <c r="C4361">
        <v>2022</v>
      </c>
      <c r="D4361">
        <v>12</v>
      </c>
      <c r="E4361">
        <v>99</v>
      </c>
      <c r="F4361">
        <v>99</v>
      </c>
      <c r="G4361">
        <v>99</v>
      </c>
      <c r="H4361">
        <v>99</v>
      </c>
      <c r="I4361">
        <v>99</v>
      </c>
      <c r="J4361">
        <v>155</v>
      </c>
      <c r="K4361">
        <v>999</v>
      </c>
      <c r="M4361">
        <v>99</v>
      </c>
      <c r="N4361">
        <v>99</v>
      </c>
      <c r="O4361">
        <v>99</v>
      </c>
      <c r="P4361">
        <v>99</v>
      </c>
      <c r="Q4361">
        <v>10</v>
      </c>
      <c r="R4361">
        <v>832</v>
      </c>
      <c r="S4361">
        <v>832</v>
      </c>
      <c r="T4361">
        <v>15.96875</v>
      </c>
      <c r="U4361">
        <v>60.379807692307693</v>
      </c>
      <c r="V4361">
        <v>91.258516334694534</v>
      </c>
      <c r="W4361">
        <v>84.23161057692306</v>
      </c>
      <c r="X4361">
        <v>0</v>
      </c>
      <c r="Y4361">
        <v>0</v>
      </c>
      <c r="Z4361">
        <v>82.932692307692292</v>
      </c>
      <c r="AA4361">
        <v>12.701727937503348</v>
      </c>
      <c r="AB4361">
        <v>2.4064168946194169</v>
      </c>
      <c r="AC4361">
        <v>-42.23879581252951</v>
      </c>
      <c r="AD4361">
        <v>7.8616649343286413</v>
      </c>
      <c r="AE4361">
        <v>8.0377289614488507</v>
      </c>
      <c r="AF4361">
        <v>8</v>
      </c>
      <c r="AG4361">
        <v>0</v>
      </c>
      <c r="AH4361">
        <v>0</v>
      </c>
      <c r="AI4361">
        <v>5</v>
      </c>
      <c r="AJ4361">
        <v>73</v>
      </c>
      <c r="AK4361">
        <v>1</v>
      </c>
      <c r="AL4361">
        <v>24</v>
      </c>
      <c r="AM4361">
        <v>0</v>
      </c>
      <c r="AN4361">
        <v>11</v>
      </c>
      <c r="AO4361">
        <v>3</v>
      </c>
      <c r="AP4361">
        <v>7</v>
      </c>
    </row>
    <row r="4362" spans="1:42">
      <c r="A4362">
        <v>16</v>
      </c>
      <c r="B4362">
        <v>349</v>
      </c>
      <c r="C4362">
        <v>2022</v>
      </c>
      <c r="D4362">
        <v>1</v>
      </c>
      <c r="E4362">
        <v>99</v>
      </c>
      <c r="F4362">
        <v>99</v>
      </c>
      <c r="G4362">
        <v>99</v>
      </c>
      <c r="H4362">
        <v>99</v>
      </c>
      <c r="I4362">
        <v>99</v>
      </c>
      <c r="J4362">
        <v>160</v>
      </c>
      <c r="K4362">
        <v>999</v>
      </c>
      <c r="M4362">
        <v>99</v>
      </c>
      <c r="N4362">
        <v>99</v>
      </c>
      <c r="O4362">
        <v>99</v>
      </c>
      <c r="P4362">
        <v>99</v>
      </c>
      <c r="Q4362">
        <v>78</v>
      </c>
      <c r="R4362">
        <v>11628</v>
      </c>
      <c r="S4362">
        <v>11613</v>
      </c>
      <c r="T4362">
        <v>16.171310629514963</v>
      </c>
      <c r="U4362">
        <v>61.079393782829584</v>
      </c>
      <c r="V4362">
        <v>93.210480017397586</v>
      </c>
      <c r="W4362">
        <v>85.992284508740127</v>
      </c>
      <c r="X4362">
        <v>0.40419676642586866</v>
      </c>
      <c r="Y4362">
        <v>0.80839353285173732</v>
      </c>
      <c r="Z4362">
        <v>38.097695218438254</v>
      </c>
      <c r="AA4362">
        <v>9.815574610019409</v>
      </c>
      <c r="AB4362">
        <v>2.6596415515688765</v>
      </c>
      <c r="AC4362">
        <v>-30.936116869207243</v>
      </c>
      <c r="AD4362">
        <v>9.5480522892990862</v>
      </c>
      <c r="AE4362">
        <v>9.5068087201421836</v>
      </c>
      <c r="AF4362">
        <v>128</v>
      </c>
      <c r="AG4362">
        <v>0</v>
      </c>
      <c r="AH4362">
        <v>0</v>
      </c>
      <c r="AI4362">
        <v>143</v>
      </c>
      <c r="AJ4362">
        <v>476</v>
      </c>
      <c r="AK4362">
        <v>134</v>
      </c>
      <c r="AL4362">
        <v>908</v>
      </c>
      <c r="AM4362">
        <v>0</v>
      </c>
      <c r="AN4362">
        <v>253</v>
      </c>
      <c r="AO4362">
        <v>119</v>
      </c>
      <c r="AP4362">
        <v>43</v>
      </c>
    </row>
    <row r="4363" spans="1:42">
      <c r="A4363">
        <v>16</v>
      </c>
      <c r="B4363">
        <v>350</v>
      </c>
      <c r="C4363">
        <v>2022</v>
      </c>
      <c r="D4363">
        <v>2</v>
      </c>
      <c r="E4363">
        <v>99</v>
      </c>
      <c r="F4363">
        <v>99</v>
      </c>
      <c r="G4363">
        <v>99</v>
      </c>
      <c r="H4363">
        <v>99</v>
      </c>
      <c r="I4363">
        <v>99</v>
      </c>
      <c r="J4363">
        <v>160</v>
      </c>
      <c r="K4363">
        <v>999</v>
      </c>
      <c r="M4363">
        <v>99</v>
      </c>
      <c r="N4363">
        <v>99</v>
      </c>
      <c r="O4363">
        <v>99</v>
      </c>
      <c r="P4363">
        <v>99</v>
      </c>
      <c r="Q4363">
        <v>72</v>
      </c>
      <c r="R4363">
        <v>9433</v>
      </c>
      <c r="S4363">
        <v>9431</v>
      </c>
      <c r="T4363">
        <v>16.169829322590903</v>
      </c>
      <c r="U4363">
        <v>60.995228501749551</v>
      </c>
      <c r="V4363">
        <v>92.924018011644634</v>
      </c>
      <c r="W4363">
        <v>85.762888346941011</v>
      </c>
      <c r="X4363">
        <v>1.1873211067528888</v>
      </c>
      <c r="Y4363">
        <v>2.3746422135057776</v>
      </c>
      <c r="Z4363">
        <v>47.047598855083216</v>
      </c>
      <c r="AA4363">
        <v>9.0332150841066117</v>
      </c>
      <c r="AB4363">
        <v>2.6563860686003045</v>
      </c>
      <c r="AC4363">
        <v>-30.988547215699381</v>
      </c>
      <c r="AD4363">
        <v>7.7456808776193906</v>
      </c>
      <c r="AE4363">
        <v>7.6999514491585348</v>
      </c>
      <c r="AF4363">
        <v>166</v>
      </c>
      <c r="AG4363">
        <v>0</v>
      </c>
      <c r="AH4363">
        <v>0</v>
      </c>
      <c r="AI4363">
        <v>139</v>
      </c>
      <c r="AJ4363">
        <v>554</v>
      </c>
      <c r="AK4363">
        <v>141</v>
      </c>
      <c r="AL4363">
        <v>505</v>
      </c>
      <c r="AM4363">
        <v>1</v>
      </c>
      <c r="AN4363">
        <v>312</v>
      </c>
      <c r="AO4363">
        <v>107</v>
      </c>
      <c r="AP4363">
        <v>39</v>
      </c>
    </row>
    <row r="4364" spans="1:42">
      <c r="A4364">
        <v>16</v>
      </c>
      <c r="B4364">
        <v>351</v>
      </c>
      <c r="C4364">
        <v>2022</v>
      </c>
      <c r="D4364">
        <v>3</v>
      </c>
      <c r="E4364">
        <v>99</v>
      </c>
      <c r="F4364">
        <v>99</v>
      </c>
      <c r="G4364">
        <v>99</v>
      </c>
      <c r="H4364">
        <v>99</v>
      </c>
      <c r="I4364">
        <v>99</v>
      </c>
      <c r="J4364">
        <v>160</v>
      </c>
      <c r="K4364">
        <v>999</v>
      </c>
      <c r="M4364">
        <v>99</v>
      </c>
      <c r="N4364">
        <v>99</v>
      </c>
      <c r="O4364">
        <v>99</v>
      </c>
      <c r="P4364">
        <v>99</v>
      </c>
      <c r="Q4364">
        <v>76</v>
      </c>
      <c r="R4364">
        <v>11383</v>
      </c>
      <c r="S4364">
        <v>11374</v>
      </c>
      <c r="T4364">
        <v>16.142141790389179</v>
      </c>
      <c r="U4364">
        <v>61.01986987867064</v>
      </c>
      <c r="V4364">
        <v>92.727697561925297</v>
      </c>
      <c r="W4364">
        <v>85.563223140495708</v>
      </c>
      <c r="X4364">
        <v>1.0893437582359655</v>
      </c>
      <c r="Y4364">
        <v>2.178687516471931</v>
      </c>
      <c r="Z4364">
        <v>46.27075463410349</v>
      </c>
      <c r="AA4364">
        <v>9.0328810877558272</v>
      </c>
      <c r="AB4364">
        <v>2.752933908309132</v>
      </c>
      <c r="AC4364">
        <v>-31.472921510202401</v>
      </c>
      <c r="AD4364">
        <v>9.3468764369703763</v>
      </c>
      <c r="AE4364">
        <v>9.2646966277830245</v>
      </c>
      <c r="AF4364">
        <v>226</v>
      </c>
      <c r="AG4364">
        <v>0</v>
      </c>
      <c r="AH4364">
        <v>0</v>
      </c>
      <c r="AI4364">
        <v>96</v>
      </c>
      <c r="AJ4364">
        <v>643</v>
      </c>
      <c r="AK4364">
        <v>146</v>
      </c>
      <c r="AL4364">
        <v>681</v>
      </c>
      <c r="AM4364">
        <v>0</v>
      </c>
      <c r="AN4364">
        <v>345</v>
      </c>
      <c r="AO4364">
        <v>196</v>
      </c>
      <c r="AP4364">
        <v>43</v>
      </c>
    </row>
    <row r="4365" spans="1:42">
      <c r="A4365">
        <v>16</v>
      </c>
      <c r="B4365">
        <v>352</v>
      </c>
      <c r="C4365">
        <v>2022</v>
      </c>
      <c r="D4365">
        <v>4</v>
      </c>
      <c r="E4365">
        <v>99</v>
      </c>
      <c r="F4365">
        <v>99</v>
      </c>
      <c r="G4365">
        <v>99</v>
      </c>
      <c r="H4365">
        <v>99</v>
      </c>
      <c r="I4365">
        <v>99</v>
      </c>
      <c r="J4365">
        <v>160</v>
      </c>
      <c r="K4365">
        <v>999</v>
      </c>
      <c r="M4365">
        <v>99</v>
      </c>
      <c r="N4365">
        <v>99</v>
      </c>
      <c r="O4365">
        <v>99</v>
      </c>
      <c r="P4365">
        <v>99</v>
      </c>
      <c r="Q4365">
        <v>70</v>
      </c>
      <c r="R4365">
        <v>9605</v>
      </c>
      <c r="S4365">
        <v>9563</v>
      </c>
      <c r="T4365">
        <v>15.98677771993753</v>
      </c>
      <c r="U4365">
        <v>60.855693819930984</v>
      </c>
      <c r="V4365">
        <v>95.218942092293318</v>
      </c>
      <c r="W4365">
        <v>87.75137300010455</v>
      </c>
      <c r="X4365">
        <v>0.18740239458615304</v>
      </c>
      <c r="Y4365">
        <v>0.37480478917230609</v>
      </c>
      <c r="Z4365">
        <v>29.203539823008843</v>
      </c>
      <c r="AA4365">
        <v>8.924935448907874</v>
      </c>
      <c r="AB4365">
        <v>2.8868453602878605</v>
      </c>
      <c r="AC4365">
        <v>-31.292362358850841</v>
      </c>
      <c r="AD4365">
        <v>7.8869145372134257</v>
      </c>
      <c r="AE4365">
        <v>7.9887516307709197</v>
      </c>
      <c r="AF4365">
        <v>155</v>
      </c>
      <c r="AG4365">
        <v>0</v>
      </c>
      <c r="AH4365">
        <v>0</v>
      </c>
      <c r="AI4365">
        <v>72</v>
      </c>
      <c r="AJ4365">
        <v>500</v>
      </c>
      <c r="AK4365">
        <v>111</v>
      </c>
      <c r="AL4365">
        <v>547</v>
      </c>
      <c r="AM4365">
        <v>0</v>
      </c>
      <c r="AN4365">
        <v>398</v>
      </c>
      <c r="AO4365">
        <v>166</v>
      </c>
      <c r="AP4365">
        <v>39</v>
      </c>
    </row>
    <row r="4366" spans="1:42">
      <c r="A4366">
        <v>16</v>
      </c>
      <c r="B4366">
        <v>353</v>
      </c>
      <c r="C4366">
        <v>2022</v>
      </c>
      <c r="D4366">
        <v>5</v>
      </c>
      <c r="E4366">
        <v>99</v>
      </c>
      <c r="F4366">
        <v>99</v>
      </c>
      <c r="G4366">
        <v>99</v>
      </c>
      <c r="H4366">
        <v>99</v>
      </c>
      <c r="I4366">
        <v>99</v>
      </c>
      <c r="J4366">
        <v>160</v>
      </c>
      <c r="K4366">
        <v>999</v>
      </c>
      <c r="M4366">
        <v>99</v>
      </c>
      <c r="N4366">
        <v>99</v>
      </c>
      <c r="O4366">
        <v>99</v>
      </c>
      <c r="P4366">
        <v>99</v>
      </c>
      <c r="Q4366">
        <v>72</v>
      </c>
      <c r="R4366">
        <v>10205</v>
      </c>
      <c r="S4366">
        <v>10198</v>
      </c>
      <c r="T4366">
        <v>16.125526702596765</v>
      </c>
      <c r="U4366">
        <v>61.03461463031968</v>
      </c>
      <c r="V4366">
        <v>93.454994149427577</v>
      </c>
      <c r="W4366">
        <v>86.236445381447268</v>
      </c>
      <c r="X4366">
        <v>0.97991180793728561</v>
      </c>
      <c r="Y4366">
        <v>1.9598236158745712</v>
      </c>
      <c r="Z4366">
        <v>32.307692307692299</v>
      </c>
      <c r="AA4366">
        <v>8.0391846371283098</v>
      </c>
      <c r="AB4366">
        <v>2.8290299705341155</v>
      </c>
      <c r="AC4366">
        <v>-17.492619462220048</v>
      </c>
      <c r="AD4366">
        <v>8.3795900939368071</v>
      </c>
      <c r="AE4366">
        <v>8.3721441537928136</v>
      </c>
      <c r="AF4366">
        <v>194</v>
      </c>
      <c r="AG4366">
        <v>0</v>
      </c>
      <c r="AH4366">
        <v>0</v>
      </c>
      <c r="AI4366">
        <v>128</v>
      </c>
      <c r="AJ4366">
        <v>538</v>
      </c>
      <c r="AK4366">
        <v>53</v>
      </c>
      <c r="AL4366">
        <v>439</v>
      </c>
      <c r="AM4366">
        <v>0</v>
      </c>
      <c r="AN4366">
        <v>428</v>
      </c>
      <c r="AO4366">
        <v>136</v>
      </c>
      <c r="AP4366">
        <v>42</v>
      </c>
    </row>
    <row r="4367" spans="1:42">
      <c r="A4367">
        <v>16</v>
      </c>
      <c r="B4367">
        <v>354</v>
      </c>
      <c r="C4367">
        <v>2022</v>
      </c>
      <c r="D4367">
        <v>6</v>
      </c>
      <c r="E4367">
        <v>99</v>
      </c>
      <c r="F4367">
        <v>99</v>
      </c>
      <c r="G4367">
        <v>99</v>
      </c>
      <c r="H4367">
        <v>99</v>
      </c>
      <c r="I4367">
        <v>99</v>
      </c>
      <c r="J4367">
        <v>160</v>
      </c>
      <c r="K4367">
        <v>999</v>
      </c>
      <c r="M4367">
        <v>99</v>
      </c>
      <c r="N4367">
        <v>99</v>
      </c>
      <c r="O4367">
        <v>99</v>
      </c>
      <c r="P4367">
        <v>99</v>
      </c>
      <c r="Q4367">
        <v>65</v>
      </c>
      <c r="R4367">
        <v>8990</v>
      </c>
      <c r="S4367">
        <v>8981</v>
      </c>
      <c r="T4367">
        <v>15.98353726362625</v>
      </c>
      <c r="U4367">
        <v>60.714842445161999</v>
      </c>
      <c r="V4367">
        <v>93.142040684662106</v>
      </c>
      <c r="W4367">
        <v>85.9362209108115</v>
      </c>
      <c r="X4367">
        <v>0.20022246941045599</v>
      </c>
      <c r="Y4367">
        <v>0.40044493882091198</v>
      </c>
      <c r="Z4367">
        <v>42.836484983314811</v>
      </c>
      <c r="AA4367">
        <v>9.4043112315746598</v>
      </c>
      <c r="AB4367">
        <v>2.8509870789923326</v>
      </c>
      <c r="AC4367">
        <v>-29.824799187153001</v>
      </c>
      <c r="AD4367">
        <v>7.3819220915719619</v>
      </c>
      <c r="AE4367">
        <v>7.3473679738193187</v>
      </c>
      <c r="AF4367">
        <v>201</v>
      </c>
      <c r="AG4367">
        <v>0</v>
      </c>
      <c r="AH4367">
        <v>0</v>
      </c>
      <c r="AI4367">
        <v>75</v>
      </c>
      <c r="AJ4367">
        <v>651</v>
      </c>
      <c r="AK4367">
        <v>134</v>
      </c>
      <c r="AL4367">
        <v>498</v>
      </c>
      <c r="AM4367">
        <v>0</v>
      </c>
      <c r="AN4367">
        <v>247</v>
      </c>
      <c r="AO4367">
        <v>127</v>
      </c>
      <c r="AP4367">
        <v>34</v>
      </c>
    </row>
    <row r="4368" spans="1:42">
      <c r="A4368">
        <v>16</v>
      </c>
      <c r="B4368">
        <v>355</v>
      </c>
      <c r="C4368">
        <v>2022</v>
      </c>
      <c r="D4368">
        <v>7</v>
      </c>
      <c r="E4368">
        <v>99</v>
      </c>
      <c r="F4368">
        <v>99</v>
      </c>
      <c r="G4368">
        <v>99</v>
      </c>
      <c r="H4368">
        <v>99</v>
      </c>
      <c r="I4368">
        <v>99</v>
      </c>
      <c r="J4368">
        <v>160</v>
      </c>
      <c r="K4368">
        <v>999</v>
      </c>
      <c r="M4368">
        <v>99</v>
      </c>
      <c r="N4368">
        <v>99</v>
      </c>
      <c r="O4368">
        <v>99</v>
      </c>
      <c r="P4368">
        <v>99</v>
      </c>
      <c r="Q4368">
        <v>69</v>
      </c>
      <c r="R4368">
        <v>10327</v>
      </c>
      <c r="S4368">
        <v>10321</v>
      </c>
      <c r="T4368">
        <v>16.081146509150773</v>
      </c>
      <c r="U4368">
        <v>60.852630559054354</v>
      </c>
      <c r="V4368">
        <v>91.950060689987879</v>
      </c>
      <c r="W4368">
        <v>84.850799341149354</v>
      </c>
      <c r="X4368">
        <v>0.90055195119589404</v>
      </c>
      <c r="Y4368">
        <v>1.8011039023917883</v>
      </c>
      <c r="Z4368">
        <v>44.243245860366024</v>
      </c>
      <c r="AA4368">
        <v>8.7235807970578136</v>
      </c>
      <c r="AB4368">
        <v>2.7174690837495112</v>
      </c>
      <c r="AC4368">
        <v>-28.686909119118791</v>
      </c>
      <c r="AD4368">
        <v>8.4797674571372248</v>
      </c>
      <c r="AE4368">
        <v>8.3369761497888693</v>
      </c>
      <c r="AF4368">
        <v>179</v>
      </c>
      <c r="AG4368">
        <v>0</v>
      </c>
      <c r="AH4368">
        <v>0</v>
      </c>
      <c r="AI4368">
        <v>89</v>
      </c>
      <c r="AJ4368">
        <v>630</v>
      </c>
      <c r="AK4368">
        <v>154</v>
      </c>
      <c r="AL4368">
        <v>1017</v>
      </c>
      <c r="AM4368">
        <v>0</v>
      </c>
      <c r="AN4368">
        <v>290</v>
      </c>
      <c r="AO4368">
        <v>113</v>
      </c>
      <c r="AP4368">
        <v>36</v>
      </c>
    </row>
    <row r="4369" spans="1:42">
      <c r="A4369">
        <v>16</v>
      </c>
      <c r="B4369">
        <v>356</v>
      </c>
      <c r="C4369">
        <v>2022</v>
      </c>
      <c r="D4369">
        <v>8</v>
      </c>
      <c r="E4369">
        <v>99</v>
      </c>
      <c r="F4369">
        <v>99</v>
      </c>
      <c r="G4369">
        <v>99</v>
      </c>
      <c r="H4369">
        <v>99</v>
      </c>
      <c r="I4369">
        <v>99</v>
      </c>
      <c r="J4369">
        <v>160</v>
      </c>
      <c r="K4369">
        <v>999</v>
      </c>
      <c r="M4369">
        <v>99</v>
      </c>
      <c r="N4369">
        <v>99</v>
      </c>
      <c r="O4369">
        <v>99</v>
      </c>
      <c r="P4369">
        <v>99</v>
      </c>
      <c r="Q4369">
        <v>76</v>
      </c>
      <c r="R4369">
        <v>10880</v>
      </c>
      <c r="S4369">
        <v>10870</v>
      </c>
      <c r="T4369">
        <v>16.04935661764706</v>
      </c>
      <c r="U4369">
        <v>60.791352345906155</v>
      </c>
      <c r="V4369">
        <v>93.592959640228031</v>
      </c>
      <c r="W4369">
        <v>86.358003679853098</v>
      </c>
      <c r="X4369">
        <v>1.09375</v>
      </c>
      <c r="Y4369">
        <v>2.1875</v>
      </c>
      <c r="Z4369">
        <v>27.022058823529409</v>
      </c>
      <c r="AA4369">
        <v>8.9015011638254951</v>
      </c>
      <c r="AB4369">
        <v>2.7725289788223524</v>
      </c>
      <c r="AC4369">
        <v>-30.138609148275702</v>
      </c>
      <c r="AD4369">
        <v>8.9338500952506088</v>
      </c>
      <c r="AE4369">
        <v>8.9364078509060931</v>
      </c>
      <c r="AF4369">
        <v>190</v>
      </c>
      <c r="AG4369">
        <v>0</v>
      </c>
      <c r="AH4369">
        <v>0</v>
      </c>
      <c r="AI4369">
        <v>129</v>
      </c>
      <c r="AJ4369">
        <v>822</v>
      </c>
      <c r="AK4369">
        <v>114</v>
      </c>
      <c r="AL4369">
        <v>1139</v>
      </c>
      <c r="AM4369">
        <v>0</v>
      </c>
      <c r="AN4369">
        <v>246</v>
      </c>
      <c r="AO4369">
        <v>97</v>
      </c>
      <c r="AP4369">
        <v>37</v>
      </c>
    </row>
    <row r="4370" spans="1:42">
      <c r="A4370">
        <v>16</v>
      </c>
      <c r="B4370">
        <v>357</v>
      </c>
      <c r="C4370">
        <v>2022</v>
      </c>
      <c r="D4370">
        <v>9</v>
      </c>
      <c r="E4370">
        <v>99</v>
      </c>
      <c r="F4370">
        <v>99</v>
      </c>
      <c r="G4370">
        <v>99</v>
      </c>
      <c r="H4370">
        <v>99</v>
      </c>
      <c r="I4370">
        <v>99</v>
      </c>
      <c r="J4370">
        <v>160</v>
      </c>
      <c r="K4370">
        <v>999</v>
      </c>
      <c r="M4370">
        <v>99</v>
      </c>
      <c r="N4370">
        <v>99</v>
      </c>
      <c r="O4370">
        <v>99</v>
      </c>
      <c r="P4370">
        <v>99</v>
      </c>
      <c r="Q4370">
        <v>88</v>
      </c>
      <c r="R4370">
        <v>8530</v>
      </c>
      <c r="S4370">
        <v>8513</v>
      </c>
      <c r="T4370">
        <v>16.018991793669404</v>
      </c>
      <c r="U4370">
        <v>60.728532832139059</v>
      </c>
      <c r="V4370">
        <v>94.481182880201956</v>
      </c>
      <c r="W4370">
        <v>87.142217784564806</v>
      </c>
      <c r="X4370">
        <v>0.9613130128956624</v>
      </c>
      <c r="Y4370">
        <v>1.9226260257913248</v>
      </c>
      <c r="Z4370">
        <v>48.968347010551</v>
      </c>
      <c r="AA4370">
        <v>8.734768904895498</v>
      </c>
      <c r="AB4370">
        <v>2.7137103851362423</v>
      </c>
      <c r="AC4370">
        <v>-29.495277888147541</v>
      </c>
      <c r="AD4370">
        <v>7.0042041647507087</v>
      </c>
      <c r="AE4370">
        <v>7.0622337022711426</v>
      </c>
      <c r="AF4370">
        <v>145</v>
      </c>
      <c r="AG4370">
        <v>0</v>
      </c>
      <c r="AH4370">
        <v>0</v>
      </c>
      <c r="AI4370">
        <v>61</v>
      </c>
      <c r="AJ4370">
        <v>455</v>
      </c>
      <c r="AK4370">
        <v>107</v>
      </c>
      <c r="AL4370">
        <v>790</v>
      </c>
      <c r="AM4370">
        <v>0</v>
      </c>
      <c r="AN4370">
        <v>226</v>
      </c>
      <c r="AO4370">
        <v>95</v>
      </c>
      <c r="AP4370">
        <v>42</v>
      </c>
    </row>
    <row r="4371" spans="1:42">
      <c r="A4371">
        <v>16</v>
      </c>
      <c r="B4371">
        <v>358</v>
      </c>
      <c r="C4371">
        <v>2022</v>
      </c>
      <c r="D4371">
        <v>10</v>
      </c>
      <c r="E4371">
        <v>99</v>
      </c>
      <c r="F4371">
        <v>99</v>
      </c>
      <c r="G4371">
        <v>99</v>
      </c>
      <c r="H4371">
        <v>99</v>
      </c>
      <c r="I4371">
        <v>99</v>
      </c>
      <c r="J4371">
        <v>160</v>
      </c>
      <c r="K4371">
        <v>999</v>
      </c>
      <c r="M4371">
        <v>99</v>
      </c>
      <c r="N4371">
        <v>99</v>
      </c>
      <c r="O4371">
        <v>99</v>
      </c>
      <c r="P4371">
        <v>99</v>
      </c>
      <c r="Q4371">
        <v>85</v>
      </c>
      <c r="R4371">
        <v>9861</v>
      </c>
      <c r="S4371">
        <v>9835</v>
      </c>
      <c r="T4371">
        <v>15.974951830443162</v>
      </c>
      <c r="U4371">
        <v>60.69679715302491</v>
      </c>
      <c r="V4371">
        <v>94.596618859061621</v>
      </c>
      <c r="W4371">
        <v>87.2273716319269</v>
      </c>
      <c r="X4371">
        <v>1.5414258188824661</v>
      </c>
      <c r="Y4371">
        <v>3.0828516377649322</v>
      </c>
      <c r="Z4371">
        <v>33.657844032045432</v>
      </c>
      <c r="AA4371">
        <v>9.1436137689705941</v>
      </c>
      <c r="AB4371">
        <v>2.7968289311629633</v>
      </c>
      <c r="AC4371">
        <v>-35.727160430693722</v>
      </c>
      <c r="AD4371">
        <v>8.0971227747487369</v>
      </c>
      <c r="AE4371">
        <v>8.1669142125399805</v>
      </c>
      <c r="AF4371">
        <v>138</v>
      </c>
      <c r="AG4371">
        <v>0</v>
      </c>
      <c r="AH4371">
        <v>0</v>
      </c>
      <c r="AI4371">
        <v>103</v>
      </c>
      <c r="AJ4371">
        <v>448</v>
      </c>
      <c r="AK4371">
        <v>124</v>
      </c>
      <c r="AL4371">
        <v>896</v>
      </c>
      <c r="AM4371">
        <v>0</v>
      </c>
      <c r="AN4371">
        <v>335</v>
      </c>
      <c r="AO4371">
        <v>110</v>
      </c>
      <c r="AP4371">
        <v>44</v>
      </c>
    </row>
    <row r="4372" spans="1:42">
      <c r="A4372">
        <v>16</v>
      </c>
      <c r="B4372">
        <v>359</v>
      </c>
      <c r="C4372">
        <v>2022</v>
      </c>
      <c r="D4372">
        <v>11</v>
      </c>
      <c r="E4372">
        <v>99</v>
      </c>
      <c r="F4372">
        <v>99</v>
      </c>
      <c r="G4372">
        <v>99</v>
      </c>
      <c r="H4372">
        <v>99</v>
      </c>
      <c r="I4372">
        <v>99</v>
      </c>
      <c r="J4372">
        <v>160</v>
      </c>
      <c r="K4372">
        <v>999</v>
      </c>
      <c r="M4372">
        <v>99</v>
      </c>
      <c r="N4372">
        <v>99</v>
      </c>
      <c r="O4372">
        <v>99</v>
      </c>
      <c r="P4372">
        <v>99</v>
      </c>
      <c r="Q4372">
        <v>100</v>
      </c>
      <c r="R4372">
        <v>13278</v>
      </c>
      <c r="S4372">
        <v>13224</v>
      </c>
      <c r="T4372">
        <v>15.876638047898778</v>
      </c>
      <c r="U4372">
        <v>60.587492437991514</v>
      </c>
      <c r="V4372">
        <v>95.442009636112601</v>
      </c>
      <c r="W4372">
        <v>87.965350877192947</v>
      </c>
      <c r="X4372">
        <v>0.42928151830094902</v>
      </c>
      <c r="Y4372">
        <v>0.85856303660189803</v>
      </c>
      <c r="Z4372">
        <v>38.575086609429128</v>
      </c>
      <c r="AA4372">
        <v>9.9474000157285314</v>
      </c>
      <c r="AB4372">
        <v>2.8914989410211303</v>
      </c>
      <c r="AC4372">
        <v>-31.719486318331992</v>
      </c>
      <c r="AD4372">
        <v>10.902910070288382</v>
      </c>
      <c r="AE4372">
        <v>11.074020496090968</v>
      </c>
      <c r="AF4372">
        <v>258</v>
      </c>
      <c r="AG4372">
        <v>0</v>
      </c>
      <c r="AH4372">
        <v>0</v>
      </c>
      <c r="AI4372">
        <v>165</v>
      </c>
      <c r="AJ4372">
        <v>593</v>
      </c>
      <c r="AK4372">
        <v>138</v>
      </c>
      <c r="AL4372">
        <v>759</v>
      </c>
      <c r="AM4372">
        <v>0</v>
      </c>
      <c r="AN4372">
        <v>357</v>
      </c>
      <c r="AO4372">
        <v>171</v>
      </c>
      <c r="AP4372">
        <v>54</v>
      </c>
    </row>
    <row r="4373" spans="1:42">
      <c r="A4373">
        <v>16</v>
      </c>
      <c r="B4373">
        <v>360</v>
      </c>
      <c r="C4373">
        <v>2022</v>
      </c>
      <c r="D4373">
        <v>12</v>
      </c>
      <c r="E4373">
        <v>99</v>
      </c>
      <c r="F4373">
        <v>99</v>
      </c>
      <c r="G4373">
        <v>99</v>
      </c>
      <c r="H4373">
        <v>99</v>
      </c>
      <c r="I4373">
        <v>99</v>
      </c>
      <c r="J4373">
        <v>160</v>
      </c>
      <c r="K4373">
        <v>999</v>
      </c>
      <c r="M4373">
        <v>99</v>
      </c>
      <c r="N4373">
        <v>99</v>
      </c>
      <c r="O4373">
        <v>99</v>
      </c>
      <c r="P4373">
        <v>99</v>
      </c>
      <c r="Q4373">
        <v>66</v>
      </c>
      <c r="R4373">
        <v>7664</v>
      </c>
      <c r="S4373">
        <v>7653</v>
      </c>
      <c r="T4373">
        <v>15.93162839248434</v>
      </c>
      <c r="U4373">
        <v>60.53312426499415</v>
      </c>
      <c r="V4373">
        <v>92.895272306273782</v>
      </c>
      <c r="W4373">
        <v>85.700104534169682</v>
      </c>
      <c r="X4373">
        <v>2.426931106471816</v>
      </c>
      <c r="Y4373">
        <v>4.853862212943632</v>
      </c>
      <c r="Z4373">
        <v>21.516179540709807</v>
      </c>
      <c r="AA4373">
        <v>9.7506303167573058</v>
      </c>
      <c r="AB4373">
        <v>2.7552938485152367</v>
      </c>
      <c r="AC4373">
        <v>-31.07887667113209</v>
      </c>
      <c r="AD4373">
        <v>6.2931091112132966</v>
      </c>
      <c r="AE4373">
        <v>6.2437270329361265</v>
      </c>
      <c r="AF4373">
        <v>134</v>
      </c>
      <c r="AG4373">
        <v>0</v>
      </c>
      <c r="AH4373">
        <v>0</v>
      </c>
      <c r="AI4373">
        <v>52</v>
      </c>
      <c r="AJ4373">
        <v>435</v>
      </c>
      <c r="AK4373">
        <v>104</v>
      </c>
      <c r="AL4373">
        <v>538</v>
      </c>
      <c r="AM4373">
        <v>3</v>
      </c>
      <c r="AN4373">
        <v>228</v>
      </c>
      <c r="AO4373">
        <v>91</v>
      </c>
      <c r="AP4373">
        <v>33</v>
      </c>
    </row>
    <row r="4374" spans="1:42">
      <c r="A4374">
        <v>16</v>
      </c>
      <c r="B4374">
        <v>361</v>
      </c>
      <c r="C4374">
        <v>2022</v>
      </c>
      <c r="D4374">
        <v>1</v>
      </c>
      <c r="E4374">
        <v>99</v>
      </c>
      <c r="F4374">
        <v>99</v>
      </c>
      <c r="G4374">
        <v>99</v>
      </c>
      <c r="H4374">
        <v>99</v>
      </c>
      <c r="I4374">
        <v>99</v>
      </c>
      <c r="J4374">
        <v>171</v>
      </c>
      <c r="K4374">
        <v>999</v>
      </c>
      <c r="M4374">
        <v>99</v>
      </c>
      <c r="N4374">
        <v>99</v>
      </c>
      <c r="O4374">
        <v>99</v>
      </c>
      <c r="P4374">
        <v>99</v>
      </c>
      <c r="Q4374">
        <v>60</v>
      </c>
      <c r="R4374">
        <v>6005</v>
      </c>
      <c r="S4374">
        <v>5989</v>
      </c>
      <c r="T4374">
        <v>16.137885095753539</v>
      </c>
      <c r="U4374">
        <v>60.819168475538483</v>
      </c>
      <c r="V4374">
        <v>93.650231274490707</v>
      </c>
      <c r="W4374">
        <v>86.346772416096044</v>
      </c>
      <c r="X4374">
        <v>0.1498751040799334</v>
      </c>
      <c r="Y4374">
        <v>0.2997502081598668</v>
      </c>
      <c r="Z4374">
        <v>17.385512073272277</v>
      </c>
      <c r="AA4374">
        <v>9.1965025740441053</v>
      </c>
      <c r="AB4374">
        <v>2.3670231037146903</v>
      </c>
      <c r="AC4374">
        <v>-29.813953121880562</v>
      </c>
      <c r="AD4374">
        <v>7.3644836889869998</v>
      </c>
      <c r="AE4374">
        <v>7.3892771663158401</v>
      </c>
      <c r="AF4374">
        <v>115</v>
      </c>
      <c r="AG4374">
        <v>0</v>
      </c>
      <c r="AH4374">
        <v>0</v>
      </c>
      <c r="AI4374">
        <v>39</v>
      </c>
      <c r="AJ4374">
        <v>849</v>
      </c>
      <c r="AK4374">
        <v>136</v>
      </c>
      <c r="AL4374">
        <v>1036</v>
      </c>
      <c r="AM4374">
        <v>0</v>
      </c>
      <c r="AN4374">
        <v>76</v>
      </c>
      <c r="AO4374">
        <v>56</v>
      </c>
      <c r="AP4374">
        <v>36</v>
      </c>
    </row>
    <row r="4375" spans="1:42">
      <c r="A4375">
        <v>16</v>
      </c>
      <c r="B4375">
        <v>362</v>
      </c>
      <c r="C4375">
        <v>2022</v>
      </c>
      <c r="D4375">
        <v>2</v>
      </c>
      <c r="E4375">
        <v>99</v>
      </c>
      <c r="F4375">
        <v>99</v>
      </c>
      <c r="G4375">
        <v>99</v>
      </c>
      <c r="H4375">
        <v>99</v>
      </c>
      <c r="I4375">
        <v>99</v>
      </c>
      <c r="J4375">
        <v>171</v>
      </c>
      <c r="K4375">
        <v>999</v>
      </c>
      <c r="M4375">
        <v>99</v>
      </c>
      <c r="N4375">
        <v>99</v>
      </c>
      <c r="O4375">
        <v>99</v>
      </c>
      <c r="P4375">
        <v>99</v>
      </c>
      <c r="Q4375">
        <v>58</v>
      </c>
      <c r="R4375">
        <v>6306</v>
      </c>
      <c r="S4375">
        <v>6296</v>
      </c>
      <c r="T4375">
        <v>16.257056771328891</v>
      </c>
      <c r="U4375">
        <v>60.985387547649296</v>
      </c>
      <c r="V4375">
        <v>92.917892458848186</v>
      </c>
      <c r="W4375">
        <v>85.7105146124524</v>
      </c>
      <c r="X4375">
        <v>0.15857913098636223</v>
      </c>
      <c r="Y4375">
        <v>0.31715826197272445</v>
      </c>
      <c r="Z4375">
        <v>13.939105613701232</v>
      </c>
      <c r="AA4375">
        <v>7.9297930316138494</v>
      </c>
      <c r="AB4375">
        <v>2.2530036302824175</v>
      </c>
      <c r="AC4375">
        <v>-28.993905367494406</v>
      </c>
      <c r="AD4375">
        <v>7.7336276674025024</v>
      </c>
      <c r="AE4375">
        <v>7.710816309113798</v>
      </c>
      <c r="AF4375">
        <v>110</v>
      </c>
      <c r="AG4375">
        <v>0</v>
      </c>
      <c r="AH4375">
        <v>0</v>
      </c>
      <c r="AI4375">
        <v>51</v>
      </c>
      <c r="AJ4375">
        <v>971</v>
      </c>
      <c r="AK4375">
        <v>258</v>
      </c>
      <c r="AL4375">
        <v>961</v>
      </c>
      <c r="AM4375">
        <v>0</v>
      </c>
      <c r="AN4375">
        <v>70</v>
      </c>
      <c r="AO4375">
        <v>69</v>
      </c>
      <c r="AP4375">
        <v>32</v>
      </c>
    </row>
    <row r="4376" spans="1:42">
      <c r="A4376">
        <v>16</v>
      </c>
      <c r="B4376">
        <v>363</v>
      </c>
      <c r="C4376">
        <v>2022</v>
      </c>
      <c r="D4376">
        <v>3</v>
      </c>
      <c r="E4376">
        <v>99</v>
      </c>
      <c r="F4376">
        <v>99</v>
      </c>
      <c r="G4376">
        <v>99</v>
      </c>
      <c r="H4376">
        <v>99</v>
      </c>
      <c r="I4376">
        <v>99</v>
      </c>
      <c r="J4376">
        <v>171</v>
      </c>
      <c r="K4376">
        <v>999</v>
      </c>
      <c r="M4376">
        <v>99</v>
      </c>
      <c r="N4376">
        <v>99</v>
      </c>
      <c r="O4376">
        <v>99</v>
      </c>
      <c r="P4376">
        <v>99</v>
      </c>
      <c r="Q4376">
        <v>61</v>
      </c>
      <c r="R4376">
        <v>6962</v>
      </c>
      <c r="S4376">
        <v>6943</v>
      </c>
      <c r="T4376">
        <v>16.294742889974145</v>
      </c>
      <c r="U4376">
        <v>61.142301598732544</v>
      </c>
      <c r="V4376">
        <v>93.161370197720402</v>
      </c>
      <c r="W4376">
        <v>85.902189255365116</v>
      </c>
      <c r="X4376">
        <v>8.6182131571387502E-2</v>
      </c>
      <c r="Y4376">
        <v>0.172364263142775</v>
      </c>
      <c r="Z4376">
        <v>7.483481758115488</v>
      </c>
      <c r="AA4376">
        <v>8.2895593888623544</v>
      </c>
      <c r="AB4376">
        <v>2.2916855905854496</v>
      </c>
      <c r="AC4376">
        <v>-27.15980486586734</v>
      </c>
      <c r="AD4376">
        <v>8.5381407897964188</v>
      </c>
      <c r="AE4376">
        <v>8.522223756319951</v>
      </c>
      <c r="AF4376">
        <v>127</v>
      </c>
      <c r="AG4376">
        <v>0</v>
      </c>
      <c r="AH4376">
        <v>0</v>
      </c>
      <c r="AI4376">
        <v>51</v>
      </c>
      <c r="AJ4376">
        <v>1041</v>
      </c>
      <c r="AK4376">
        <v>168</v>
      </c>
      <c r="AL4376">
        <v>682</v>
      </c>
      <c r="AM4376">
        <v>0</v>
      </c>
      <c r="AN4376">
        <v>69</v>
      </c>
      <c r="AO4376">
        <v>70</v>
      </c>
      <c r="AP4376">
        <v>33</v>
      </c>
    </row>
    <row r="4377" spans="1:42">
      <c r="A4377">
        <v>16</v>
      </c>
      <c r="B4377">
        <v>364</v>
      </c>
      <c r="C4377">
        <v>2022</v>
      </c>
      <c r="D4377">
        <v>4</v>
      </c>
      <c r="E4377">
        <v>99</v>
      </c>
      <c r="F4377">
        <v>99</v>
      </c>
      <c r="G4377">
        <v>99</v>
      </c>
      <c r="H4377">
        <v>99</v>
      </c>
      <c r="I4377">
        <v>99</v>
      </c>
      <c r="J4377">
        <v>171</v>
      </c>
      <c r="K4377">
        <v>999</v>
      </c>
      <c r="M4377">
        <v>99</v>
      </c>
      <c r="N4377">
        <v>99</v>
      </c>
      <c r="O4377">
        <v>99</v>
      </c>
      <c r="P4377">
        <v>99</v>
      </c>
      <c r="Q4377">
        <v>53</v>
      </c>
      <c r="R4377">
        <v>6762</v>
      </c>
      <c r="S4377">
        <v>6754</v>
      </c>
      <c r="T4377">
        <v>16.1835255841467</v>
      </c>
      <c r="U4377">
        <v>60.879478827361581</v>
      </c>
      <c r="V4377">
        <v>94.03529901304826</v>
      </c>
      <c r="W4377">
        <v>86.756233343203903</v>
      </c>
      <c r="X4377">
        <v>4.4365572315882881E-2</v>
      </c>
      <c r="Y4377">
        <v>8.8731144631765763E-2</v>
      </c>
      <c r="Z4377">
        <v>9.5681750961254082</v>
      </c>
      <c r="AA4377">
        <v>8.4086732950116065</v>
      </c>
      <c r="AB4377">
        <v>2.3132625999446561</v>
      </c>
      <c r="AC4377">
        <v>-32.305806646535821</v>
      </c>
      <c r="AD4377">
        <v>8.2928623988226615</v>
      </c>
      <c r="AE4377">
        <v>8.3726566102678497</v>
      </c>
      <c r="AF4377">
        <v>116</v>
      </c>
      <c r="AG4377">
        <v>0</v>
      </c>
      <c r="AH4377">
        <v>0</v>
      </c>
      <c r="AI4377">
        <v>17</v>
      </c>
      <c r="AJ4377">
        <v>1008</v>
      </c>
      <c r="AK4377">
        <v>170</v>
      </c>
      <c r="AL4377">
        <v>777</v>
      </c>
      <c r="AM4377">
        <v>0</v>
      </c>
      <c r="AN4377">
        <v>81</v>
      </c>
      <c r="AO4377">
        <v>46</v>
      </c>
      <c r="AP4377">
        <v>28</v>
      </c>
    </row>
    <row r="4378" spans="1:42">
      <c r="A4378">
        <v>16</v>
      </c>
      <c r="B4378">
        <v>365</v>
      </c>
      <c r="C4378">
        <v>2022</v>
      </c>
      <c r="D4378">
        <v>5</v>
      </c>
      <c r="E4378">
        <v>99</v>
      </c>
      <c r="F4378">
        <v>99</v>
      </c>
      <c r="G4378">
        <v>99</v>
      </c>
      <c r="H4378">
        <v>99</v>
      </c>
      <c r="I4378">
        <v>99</v>
      </c>
      <c r="J4378">
        <v>171</v>
      </c>
      <c r="K4378">
        <v>999</v>
      </c>
      <c r="M4378">
        <v>99</v>
      </c>
      <c r="N4378">
        <v>99</v>
      </c>
      <c r="O4378">
        <v>99</v>
      </c>
      <c r="P4378">
        <v>99</v>
      </c>
      <c r="Q4378">
        <v>64</v>
      </c>
      <c r="R4378">
        <v>6176</v>
      </c>
      <c r="S4378">
        <v>6162</v>
      </c>
      <c r="T4378">
        <v>16.148801813471504</v>
      </c>
      <c r="U4378">
        <v>60.783511846802995</v>
      </c>
      <c r="V4378">
        <v>94.212351732545926</v>
      </c>
      <c r="W4378">
        <v>86.881434599156151</v>
      </c>
      <c r="X4378">
        <v>8.0958549222797951E-2</v>
      </c>
      <c r="Y4378">
        <v>0.1619170984455959</v>
      </c>
      <c r="Z4378">
        <v>10.62176165803109</v>
      </c>
      <c r="AA4378">
        <v>8.7692589196042405</v>
      </c>
      <c r="AB4378">
        <v>2.3693790931771717</v>
      </c>
      <c r="AC4378">
        <v>-28.762508251768221</v>
      </c>
      <c r="AD4378">
        <v>7.5741967132695613</v>
      </c>
      <c r="AE4378">
        <v>7.6498023213956188</v>
      </c>
      <c r="AF4378">
        <v>118</v>
      </c>
      <c r="AG4378">
        <v>0</v>
      </c>
      <c r="AH4378">
        <v>0</v>
      </c>
      <c r="AI4378">
        <v>59</v>
      </c>
      <c r="AJ4378">
        <v>791</v>
      </c>
      <c r="AK4378">
        <v>121</v>
      </c>
      <c r="AL4378">
        <v>942</v>
      </c>
      <c r="AM4378">
        <v>0</v>
      </c>
      <c r="AN4378">
        <v>70</v>
      </c>
      <c r="AO4378">
        <v>64</v>
      </c>
      <c r="AP4378">
        <v>35</v>
      </c>
    </row>
    <row r="4379" spans="1:42">
      <c r="A4379">
        <v>16</v>
      </c>
      <c r="B4379">
        <v>366</v>
      </c>
      <c r="C4379">
        <v>2022</v>
      </c>
      <c r="D4379">
        <v>6</v>
      </c>
      <c r="E4379">
        <v>99</v>
      </c>
      <c r="F4379">
        <v>99</v>
      </c>
      <c r="G4379">
        <v>99</v>
      </c>
      <c r="H4379">
        <v>99</v>
      </c>
      <c r="I4379">
        <v>99</v>
      </c>
      <c r="J4379">
        <v>171</v>
      </c>
      <c r="K4379">
        <v>999</v>
      </c>
      <c r="M4379">
        <v>99</v>
      </c>
      <c r="N4379">
        <v>99</v>
      </c>
      <c r="O4379">
        <v>99</v>
      </c>
      <c r="P4379">
        <v>99</v>
      </c>
      <c r="Q4379">
        <v>59</v>
      </c>
      <c r="R4379">
        <v>7256</v>
      </c>
      <c r="S4379">
        <v>7243</v>
      </c>
      <c r="T4379">
        <v>16.11742006615215</v>
      </c>
      <c r="U4379">
        <v>60.777026094159858</v>
      </c>
      <c r="V4379">
        <v>93.787239414780771</v>
      </c>
      <c r="W4379">
        <v>86.50869805329279</v>
      </c>
      <c r="X4379">
        <v>9.6471885336273419E-2</v>
      </c>
      <c r="Y4379">
        <v>0.19294377067254684</v>
      </c>
      <c r="Z4379">
        <v>12.761852260198456</v>
      </c>
      <c r="AA4379">
        <v>9.5258336412723832</v>
      </c>
      <c r="AB4379">
        <v>2.4287413693613438</v>
      </c>
      <c r="AC4379">
        <v>-29.891809645353511</v>
      </c>
      <c r="AD4379">
        <v>8.8987000245278391</v>
      </c>
      <c r="AE4379">
        <v>8.9532311380379497</v>
      </c>
      <c r="AF4379">
        <v>150</v>
      </c>
      <c r="AG4379">
        <v>0</v>
      </c>
      <c r="AH4379">
        <v>0</v>
      </c>
      <c r="AI4379">
        <v>43</v>
      </c>
      <c r="AJ4379">
        <v>1081</v>
      </c>
      <c r="AK4379">
        <v>248</v>
      </c>
      <c r="AL4379">
        <v>978</v>
      </c>
      <c r="AM4379">
        <v>1</v>
      </c>
      <c r="AN4379">
        <v>67</v>
      </c>
      <c r="AO4379">
        <v>75</v>
      </c>
      <c r="AP4379">
        <v>34</v>
      </c>
    </row>
    <row r="4380" spans="1:42">
      <c r="A4380">
        <v>16</v>
      </c>
      <c r="B4380">
        <v>367</v>
      </c>
      <c r="C4380">
        <v>2022</v>
      </c>
      <c r="D4380">
        <v>7</v>
      </c>
      <c r="E4380">
        <v>99</v>
      </c>
      <c r="F4380">
        <v>99</v>
      </c>
      <c r="G4380">
        <v>99</v>
      </c>
      <c r="H4380">
        <v>99</v>
      </c>
      <c r="I4380">
        <v>99</v>
      </c>
      <c r="J4380">
        <v>171</v>
      </c>
      <c r="K4380">
        <v>999</v>
      </c>
      <c r="M4380">
        <v>99</v>
      </c>
      <c r="N4380">
        <v>99</v>
      </c>
      <c r="O4380">
        <v>99</v>
      </c>
      <c r="P4380">
        <v>99</v>
      </c>
      <c r="Q4380">
        <v>58</v>
      </c>
      <c r="R4380">
        <v>6542</v>
      </c>
      <c r="S4380">
        <v>6526</v>
      </c>
      <c r="T4380">
        <v>16.150871293182515</v>
      </c>
      <c r="U4380">
        <v>60.88568801716211</v>
      </c>
      <c r="V4380">
        <v>92.696602538923614</v>
      </c>
      <c r="W4380">
        <v>85.481566043518299</v>
      </c>
      <c r="X4380">
        <v>0.30571690614490998</v>
      </c>
      <c r="Y4380">
        <v>0.61143381228981997</v>
      </c>
      <c r="Z4380">
        <v>10.394374808926935</v>
      </c>
      <c r="AA4380">
        <v>8.5650331874512968</v>
      </c>
      <c r="AB4380">
        <v>2.3746129984806061</v>
      </c>
      <c r="AC4380">
        <v>-34.220497064726075</v>
      </c>
      <c r="AD4380">
        <v>8.0230561687515323</v>
      </c>
      <c r="AE4380">
        <v>7.9711517064050685</v>
      </c>
      <c r="AF4380">
        <v>103</v>
      </c>
      <c r="AG4380">
        <v>0</v>
      </c>
      <c r="AH4380">
        <v>0</v>
      </c>
      <c r="AI4380">
        <v>55</v>
      </c>
      <c r="AJ4380">
        <v>1276</v>
      </c>
      <c r="AK4380">
        <v>184</v>
      </c>
      <c r="AL4380">
        <v>1231</v>
      </c>
      <c r="AM4380">
        <v>0</v>
      </c>
      <c r="AN4380">
        <v>95</v>
      </c>
      <c r="AO4380">
        <v>44</v>
      </c>
      <c r="AP4380">
        <v>32</v>
      </c>
    </row>
    <row r="4381" spans="1:42">
      <c r="A4381">
        <v>16</v>
      </c>
      <c r="B4381">
        <v>368</v>
      </c>
      <c r="C4381">
        <v>2022</v>
      </c>
      <c r="D4381">
        <v>8</v>
      </c>
      <c r="E4381">
        <v>99</v>
      </c>
      <c r="F4381">
        <v>99</v>
      </c>
      <c r="G4381">
        <v>99</v>
      </c>
      <c r="H4381">
        <v>99</v>
      </c>
      <c r="I4381">
        <v>99</v>
      </c>
      <c r="J4381">
        <v>171</v>
      </c>
      <c r="K4381">
        <v>999</v>
      </c>
      <c r="M4381">
        <v>99</v>
      </c>
      <c r="N4381">
        <v>99</v>
      </c>
      <c r="O4381">
        <v>99</v>
      </c>
      <c r="P4381">
        <v>99</v>
      </c>
      <c r="Q4381">
        <v>63</v>
      </c>
      <c r="R4381">
        <v>7504</v>
      </c>
      <c r="S4381">
        <v>7483</v>
      </c>
      <c r="T4381">
        <v>16.070495735607675</v>
      </c>
      <c r="U4381">
        <v>60.687692102098097</v>
      </c>
      <c r="V4381">
        <v>93.019222045954976</v>
      </c>
      <c r="W4381">
        <v>85.756113858078251</v>
      </c>
      <c r="X4381">
        <v>6.6631130063965899E-2</v>
      </c>
      <c r="Y4381">
        <v>0.1332622601279318</v>
      </c>
      <c r="Z4381">
        <v>10.474413646055439</v>
      </c>
      <c r="AA4381">
        <v>8.7451705065375975</v>
      </c>
      <c r="AB4381">
        <v>2.3975781926165074</v>
      </c>
      <c r="AC4381">
        <v>-30.95050869527234</v>
      </c>
      <c r="AD4381">
        <v>9.2028452293352974</v>
      </c>
      <c r="AE4381">
        <v>9.1694307027147222</v>
      </c>
      <c r="AF4381">
        <v>100</v>
      </c>
      <c r="AG4381">
        <v>0</v>
      </c>
      <c r="AH4381">
        <v>0</v>
      </c>
      <c r="AI4381">
        <v>33</v>
      </c>
      <c r="AJ4381">
        <v>1102</v>
      </c>
      <c r="AK4381">
        <v>190</v>
      </c>
      <c r="AL4381">
        <v>1696</v>
      </c>
      <c r="AM4381">
        <v>0</v>
      </c>
      <c r="AN4381">
        <v>65</v>
      </c>
      <c r="AO4381">
        <v>45</v>
      </c>
      <c r="AP4381">
        <v>33</v>
      </c>
    </row>
    <row r="4382" spans="1:42">
      <c r="A4382">
        <v>16</v>
      </c>
      <c r="B4382">
        <v>369</v>
      </c>
      <c r="C4382">
        <v>2022</v>
      </c>
      <c r="D4382">
        <v>9</v>
      </c>
      <c r="E4382">
        <v>99</v>
      </c>
      <c r="F4382">
        <v>99</v>
      </c>
      <c r="G4382">
        <v>99</v>
      </c>
      <c r="H4382">
        <v>99</v>
      </c>
      <c r="I4382">
        <v>99</v>
      </c>
      <c r="J4382">
        <v>171</v>
      </c>
      <c r="K4382">
        <v>999</v>
      </c>
      <c r="M4382">
        <v>99</v>
      </c>
      <c r="N4382">
        <v>99</v>
      </c>
      <c r="O4382">
        <v>99</v>
      </c>
      <c r="P4382">
        <v>99</v>
      </c>
      <c r="Q4382">
        <v>60</v>
      </c>
      <c r="R4382">
        <v>7669</v>
      </c>
      <c r="S4382">
        <v>7637</v>
      </c>
      <c r="T4382">
        <v>16.173295084104836</v>
      </c>
      <c r="U4382">
        <v>60.989655623936088</v>
      </c>
      <c r="V4382">
        <v>93.129488345145361</v>
      </c>
      <c r="W4382">
        <v>85.81243943957061</v>
      </c>
      <c r="X4382">
        <v>9.1276568001043168E-2</v>
      </c>
      <c r="Y4382">
        <v>0.18255313600208631</v>
      </c>
      <c r="Z4382">
        <v>10.992306689268482</v>
      </c>
      <c r="AA4382">
        <v>8.8513083248489064</v>
      </c>
      <c r="AB4382">
        <v>2.3938559672242286</v>
      </c>
      <c r="AC4382">
        <v>-34.586406221560054</v>
      </c>
      <c r="AD4382">
        <v>9.4051999018886399</v>
      </c>
      <c r="AE4382">
        <v>9.3642839450842104</v>
      </c>
      <c r="AF4382">
        <v>105</v>
      </c>
      <c r="AG4382">
        <v>0</v>
      </c>
      <c r="AH4382">
        <v>0</v>
      </c>
      <c r="AI4382">
        <v>54</v>
      </c>
      <c r="AJ4382">
        <v>970</v>
      </c>
      <c r="AK4382">
        <v>165</v>
      </c>
      <c r="AL4382">
        <v>1703</v>
      </c>
      <c r="AM4382">
        <v>0</v>
      </c>
      <c r="AN4382">
        <v>78</v>
      </c>
      <c r="AO4382">
        <v>58</v>
      </c>
      <c r="AP4382">
        <v>33</v>
      </c>
    </row>
    <row r="4383" spans="1:42">
      <c r="A4383">
        <v>16</v>
      </c>
      <c r="B4383">
        <v>370</v>
      </c>
      <c r="C4383">
        <v>2022</v>
      </c>
      <c r="D4383">
        <v>10</v>
      </c>
      <c r="E4383">
        <v>99</v>
      </c>
      <c r="F4383">
        <v>99</v>
      </c>
      <c r="G4383">
        <v>99</v>
      </c>
      <c r="H4383">
        <v>99</v>
      </c>
      <c r="I4383">
        <v>99</v>
      </c>
      <c r="J4383">
        <v>171</v>
      </c>
      <c r="K4383">
        <v>999</v>
      </c>
      <c r="M4383">
        <v>99</v>
      </c>
      <c r="N4383">
        <v>99</v>
      </c>
      <c r="O4383">
        <v>99</v>
      </c>
      <c r="P4383">
        <v>99</v>
      </c>
      <c r="Q4383">
        <v>63</v>
      </c>
      <c r="R4383">
        <v>7005</v>
      </c>
      <c r="S4383">
        <v>6995</v>
      </c>
      <c r="T4383">
        <v>15.941470378301211</v>
      </c>
      <c r="U4383">
        <v>60.385989992852046</v>
      </c>
      <c r="V4383">
        <v>94.894976058583836</v>
      </c>
      <c r="W4383">
        <v>87.543173695496861</v>
      </c>
      <c r="X4383">
        <v>7.1377587437544618E-2</v>
      </c>
      <c r="Y4383">
        <v>0.14275517487508924</v>
      </c>
      <c r="Z4383">
        <v>17.744468236973589</v>
      </c>
      <c r="AA4383">
        <v>8.9733537840377267</v>
      </c>
      <c r="AB4383">
        <v>2.4936754028763843</v>
      </c>
      <c r="AC4383">
        <v>-34.202476887932285</v>
      </c>
      <c r="AD4383">
        <v>8.5908756438557763</v>
      </c>
      <c r="AE4383">
        <v>8.7500702768255607</v>
      </c>
      <c r="AF4383">
        <v>108</v>
      </c>
      <c r="AG4383">
        <v>0</v>
      </c>
      <c r="AH4383">
        <v>0</v>
      </c>
      <c r="AI4383">
        <v>61</v>
      </c>
      <c r="AJ4383">
        <v>853</v>
      </c>
      <c r="AK4383">
        <v>136</v>
      </c>
      <c r="AL4383">
        <v>1024</v>
      </c>
      <c r="AM4383">
        <v>0</v>
      </c>
      <c r="AN4383">
        <v>49</v>
      </c>
      <c r="AO4383">
        <v>58</v>
      </c>
      <c r="AP4383">
        <v>37</v>
      </c>
    </row>
    <row r="4384" spans="1:42">
      <c r="A4384">
        <v>16</v>
      </c>
      <c r="B4384">
        <v>371</v>
      </c>
      <c r="C4384">
        <v>2022</v>
      </c>
      <c r="D4384">
        <v>11</v>
      </c>
      <c r="E4384">
        <v>99</v>
      </c>
      <c r="F4384">
        <v>99</v>
      </c>
      <c r="G4384">
        <v>99</v>
      </c>
      <c r="H4384">
        <v>99</v>
      </c>
      <c r="I4384">
        <v>99</v>
      </c>
      <c r="J4384">
        <v>171</v>
      </c>
      <c r="K4384">
        <v>999</v>
      </c>
      <c r="M4384">
        <v>99</v>
      </c>
      <c r="N4384">
        <v>99</v>
      </c>
      <c r="O4384">
        <v>99</v>
      </c>
      <c r="P4384">
        <v>99</v>
      </c>
      <c r="Q4384">
        <v>58</v>
      </c>
      <c r="R4384">
        <v>6837</v>
      </c>
      <c r="S4384">
        <v>6767</v>
      </c>
      <c r="T4384">
        <v>16.017697820681587</v>
      </c>
      <c r="U4384">
        <v>60.807595684941646</v>
      </c>
      <c r="V4384">
        <v>93.736508237910158</v>
      </c>
      <c r="W4384">
        <v>86.172439781291388</v>
      </c>
      <c r="X4384">
        <v>8.77577885037297E-2</v>
      </c>
      <c r="Y4384">
        <v>0.1755155770074594</v>
      </c>
      <c r="Z4384">
        <v>12.812637121544537</v>
      </c>
      <c r="AA4384">
        <v>9.5747894894201639</v>
      </c>
      <c r="AB4384">
        <v>2.3704341622577521</v>
      </c>
      <c r="AC4384">
        <v>-32.83410499168739</v>
      </c>
      <c r="AD4384">
        <v>8.384841795437822</v>
      </c>
      <c r="AE4384">
        <v>8.3323230779184101</v>
      </c>
      <c r="AF4384">
        <v>122</v>
      </c>
      <c r="AG4384">
        <v>0</v>
      </c>
      <c r="AH4384">
        <v>0</v>
      </c>
      <c r="AI4384">
        <v>68</v>
      </c>
      <c r="AJ4384">
        <v>968</v>
      </c>
      <c r="AK4384">
        <v>196</v>
      </c>
      <c r="AL4384">
        <v>1390</v>
      </c>
      <c r="AM4384">
        <v>0</v>
      </c>
      <c r="AN4384">
        <v>75</v>
      </c>
      <c r="AO4384">
        <v>73</v>
      </c>
      <c r="AP4384">
        <v>34</v>
      </c>
    </row>
    <row r="4385" spans="1:42">
      <c r="A4385">
        <v>16</v>
      </c>
      <c r="B4385">
        <v>372</v>
      </c>
      <c r="C4385">
        <v>2022</v>
      </c>
      <c r="D4385">
        <v>12</v>
      </c>
      <c r="E4385">
        <v>99</v>
      </c>
      <c r="F4385">
        <v>99</v>
      </c>
      <c r="G4385">
        <v>99</v>
      </c>
      <c r="H4385">
        <v>99</v>
      </c>
      <c r="I4385">
        <v>99</v>
      </c>
      <c r="J4385">
        <v>171</v>
      </c>
      <c r="K4385">
        <v>999</v>
      </c>
      <c r="M4385">
        <v>99</v>
      </c>
      <c r="N4385">
        <v>99</v>
      </c>
      <c r="O4385">
        <v>99</v>
      </c>
      <c r="P4385">
        <v>99</v>
      </c>
      <c r="Q4385">
        <v>63</v>
      </c>
      <c r="R4385">
        <v>6516</v>
      </c>
      <c r="S4385">
        <v>6499</v>
      </c>
      <c r="T4385">
        <v>16.141651319828121</v>
      </c>
      <c r="U4385">
        <v>60.815817818125851</v>
      </c>
      <c r="V4385">
        <v>91.281615623171845</v>
      </c>
      <c r="W4385">
        <v>84.152315740883338</v>
      </c>
      <c r="X4385">
        <v>0.19950890116635972</v>
      </c>
      <c r="Y4385">
        <v>0.39901780233271944</v>
      </c>
      <c r="Z4385">
        <v>10.773480662983422</v>
      </c>
      <c r="AA4385">
        <v>9.3022369870498114</v>
      </c>
      <c r="AB4385">
        <v>2.3387703467036518</v>
      </c>
      <c r="AC4385">
        <v>-27.853258551747725</v>
      </c>
      <c r="AD4385">
        <v>7.9911699779249439</v>
      </c>
      <c r="AE4385">
        <v>7.8147329896010147</v>
      </c>
      <c r="AF4385">
        <v>144</v>
      </c>
      <c r="AG4385">
        <v>0</v>
      </c>
      <c r="AH4385">
        <v>0</v>
      </c>
      <c r="AI4385">
        <v>133</v>
      </c>
      <c r="AJ4385">
        <v>841</v>
      </c>
      <c r="AK4385">
        <v>234</v>
      </c>
      <c r="AL4385">
        <v>1200</v>
      </c>
      <c r="AM4385">
        <v>0</v>
      </c>
      <c r="AN4385">
        <v>91</v>
      </c>
      <c r="AO4385">
        <v>96</v>
      </c>
      <c r="AP4385">
        <v>37</v>
      </c>
    </row>
    <row r="4386" spans="1:42">
      <c r="A4386">
        <v>16</v>
      </c>
      <c r="B4386">
        <v>373</v>
      </c>
      <c r="C4386">
        <v>2022</v>
      </c>
      <c r="D4386">
        <v>1</v>
      </c>
      <c r="E4386">
        <v>99</v>
      </c>
      <c r="F4386">
        <v>99</v>
      </c>
      <c r="G4386">
        <v>99</v>
      </c>
      <c r="H4386">
        <v>99</v>
      </c>
      <c r="I4386">
        <v>99</v>
      </c>
      <c r="J4386">
        <v>181</v>
      </c>
      <c r="K4386">
        <v>999</v>
      </c>
      <c r="M4386">
        <v>99</v>
      </c>
      <c r="N4386">
        <v>99</v>
      </c>
      <c r="O4386">
        <v>99</v>
      </c>
      <c r="P4386">
        <v>99</v>
      </c>
      <c r="Q4386">
        <v>8</v>
      </c>
      <c r="R4386">
        <v>745</v>
      </c>
      <c r="S4386">
        <v>744</v>
      </c>
      <c r="T4386">
        <v>16.224161073825499</v>
      </c>
      <c r="U4386">
        <v>61.118279569892493</v>
      </c>
      <c r="V4386">
        <v>96.356988082340223</v>
      </c>
      <c r="W4386">
        <v>88.893548387096729</v>
      </c>
      <c r="X4386">
        <v>0</v>
      </c>
      <c r="Y4386">
        <v>0</v>
      </c>
      <c r="Z4386">
        <v>0</v>
      </c>
      <c r="AA4386">
        <v>10.218563715033698</v>
      </c>
      <c r="AB4386">
        <v>2.4028408919335646</v>
      </c>
      <c r="AC4386">
        <v>-27.893966262130888</v>
      </c>
      <c r="AD4386">
        <v>8.3502580173685317</v>
      </c>
      <c r="AE4386">
        <v>9.0029603394555231</v>
      </c>
      <c r="AF4386">
        <v>8</v>
      </c>
      <c r="AG4386">
        <v>2</v>
      </c>
      <c r="AH4386">
        <v>0</v>
      </c>
      <c r="AI4386">
        <v>3</v>
      </c>
      <c r="AJ4386">
        <v>46</v>
      </c>
      <c r="AK4386">
        <v>10</v>
      </c>
      <c r="AL4386">
        <v>45</v>
      </c>
      <c r="AM4386">
        <v>0</v>
      </c>
      <c r="AN4386">
        <v>10</v>
      </c>
      <c r="AO4386">
        <v>38</v>
      </c>
      <c r="AP4386">
        <v>7</v>
      </c>
    </row>
    <row r="4387" spans="1:42">
      <c r="A4387">
        <v>16</v>
      </c>
      <c r="B4387">
        <v>374</v>
      </c>
      <c r="C4387">
        <v>2022</v>
      </c>
      <c r="D4387">
        <v>2</v>
      </c>
      <c r="E4387">
        <v>99</v>
      </c>
      <c r="F4387">
        <v>99</v>
      </c>
      <c r="G4387">
        <v>99</v>
      </c>
      <c r="H4387">
        <v>99</v>
      </c>
      <c r="I4387">
        <v>99</v>
      </c>
      <c r="J4387">
        <v>181</v>
      </c>
      <c r="K4387">
        <v>999</v>
      </c>
      <c r="M4387">
        <v>99</v>
      </c>
      <c r="N4387">
        <v>99</v>
      </c>
      <c r="O4387">
        <v>99</v>
      </c>
      <c r="P4387">
        <v>99</v>
      </c>
      <c r="Q4387">
        <v>8</v>
      </c>
      <c r="R4387">
        <v>532</v>
      </c>
      <c r="S4387">
        <v>532</v>
      </c>
      <c r="T4387">
        <v>16.159774436090224</v>
      </c>
      <c r="U4387">
        <v>60.977443609022565</v>
      </c>
      <c r="V4387">
        <v>86.123624337115814</v>
      </c>
      <c r="W4387">
        <v>79.492105263157981</v>
      </c>
      <c r="X4387">
        <v>0</v>
      </c>
      <c r="Y4387">
        <v>0</v>
      </c>
      <c r="Z4387">
        <v>0</v>
      </c>
      <c r="AA4387">
        <v>9.114576324925503</v>
      </c>
      <c r="AB4387">
        <v>2.7282045802656296</v>
      </c>
      <c r="AC4387">
        <v>-48.668258059747409</v>
      </c>
      <c r="AD4387">
        <v>5.9628688124027676</v>
      </c>
      <c r="AE4387">
        <v>5.7567555757688096</v>
      </c>
      <c r="AF4387">
        <v>15</v>
      </c>
      <c r="AG4387">
        <v>0</v>
      </c>
      <c r="AH4387">
        <v>0</v>
      </c>
      <c r="AI4387">
        <v>6</v>
      </c>
      <c r="AJ4387">
        <v>67</v>
      </c>
      <c r="AK4387">
        <v>11</v>
      </c>
      <c r="AL4387">
        <v>67</v>
      </c>
      <c r="AM4387">
        <v>0</v>
      </c>
      <c r="AN4387">
        <v>10</v>
      </c>
      <c r="AO4387">
        <v>27</v>
      </c>
      <c r="AP4387">
        <v>6</v>
      </c>
    </row>
    <row r="4388" spans="1:42">
      <c r="A4388">
        <v>16</v>
      </c>
      <c r="B4388">
        <v>375</v>
      </c>
      <c r="C4388">
        <v>2022</v>
      </c>
      <c r="D4388">
        <v>3</v>
      </c>
      <c r="E4388">
        <v>99</v>
      </c>
      <c r="F4388">
        <v>99</v>
      </c>
      <c r="G4388">
        <v>99</v>
      </c>
      <c r="H4388">
        <v>99</v>
      </c>
      <c r="I4388">
        <v>99</v>
      </c>
      <c r="J4388">
        <v>181</v>
      </c>
      <c r="K4388">
        <v>999</v>
      </c>
      <c r="M4388">
        <v>99</v>
      </c>
      <c r="N4388">
        <v>99</v>
      </c>
      <c r="O4388">
        <v>99</v>
      </c>
      <c r="P4388">
        <v>99</v>
      </c>
      <c r="Q4388">
        <v>11</v>
      </c>
      <c r="R4388">
        <v>807</v>
      </c>
      <c r="S4388">
        <v>806</v>
      </c>
      <c r="T4388">
        <v>16.413878562577452</v>
      </c>
      <c r="U4388">
        <v>61.591811414392083</v>
      </c>
      <c r="V4388">
        <v>88.536410292255439</v>
      </c>
      <c r="W4388">
        <v>81.688957816377183</v>
      </c>
      <c r="X4388">
        <v>0</v>
      </c>
      <c r="Y4388">
        <v>0</v>
      </c>
      <c r="Z4388">
        <v>0</v>
      </c>
      <c r="AA4388">
        <v>8.6999323836233504</v>
      </c>
      <c r="AB4388">
        <v>2.4435832705612555</v>
      </c>
      <c r="AC4388">
        <v>-31.482392667650295</v>
      </c>
      <c r="AD4388">
        <v>9.0451788188139766</v>
      </c>
      <c r="AE4388">
        <v>8.9627350068069944</v>
      </c>
      <c r="AF4388">
        <v>9</v>
      </c>
      <c r="AG4388">
        <v>0</v>
      </c>
      <c r="AH4388">
        <v>0</v>
      </c>
      <c r="AI4388">
        <v>4</v>
      </c>
      <c r="AJ4388">
        <v>72</v>
      </c>
      <c r="AK4388">
        <v>8</v>
      </c>
      <c r="AL4388">
        <v>110</v>
      </c>
      <c r="AM4388">
        <v>0</v>
      </c>
      <c r="AN4388">
        <v>9</v>
      </c>
      <c r="AO4388">
        <v>27</v>
      </c>
      <c r="AP4388">
        <v>7</v>
      </c>
    </row>
    <row r="4389" spans="1:42">
      <c r="A4389">
        <v>16</v>
      </c>
      <c r="B4389">
        <v>376</v>
      </c>
      <c r="C4389">
        <v>2022</v>
      </c>
      <c r="D4389">
        <v>4</v>
      </c>
      <c r="E4389">
        <v>99</v>
      </c>
      <c r="F4389">
        <v>99</v>
      </c>
      <c r="G4389">
        <v>99</v>
      </c>
      <c r="H4389">
        <v>99</v>
      </c>
      <c r="I4389">
        <v>99</v>
      </c>
      <c r="J4389">
        <v>181</v>
      </c>
      <c r="K4389">
        <v>999</v>
      </c>
      <c r="M4389">
        <v>99</v>
      </c>
      <c r="N4389">
        <v>99</v>
      </c>
      <c r="O4389">
        <v>99</v>
      </c>
      <c r="P4389">
        <v>99</v>
      </c>
      <c r="Q4389">
        <v>9</v>
      </c>
      <c r="R4389">
        <v>669</v>
      </c>
      <c r="S4389">
        <v>669</v>
      </c>
      <c r="T4389">
        <v>16.43497757847534</v>
      </c>
      <c r="U4389">
        <v>61.536621823617317</v>
      </c>
      <c r="V4389">
        <v>91.913675915444358</v>
      </c>
      <c r="W4389">
        <v>84.836322869955126</v>
      </c>
      <c r="X4389">
        <v>0</v>
      </c>
      <c r="Y4389">
        <v>0</v>
      </c>
      <c r="Z4389">
        <v>0</v>
      </c>
      <c r="AA4389">
        <v>9.3216182633025468</v>
      </c>
      <c r="AB4389">
        <v>2.3192032435913843</v>
      </c>
      <c r="AC4389">
        <v>-32.788932662182283</v>
      </c>
      <c r="AD4389">
        <v>7.4984196155967107</v>
      </c>
      <c r="AE4389">
        <v>7.7259183320929932</v>
      </c>
      <c r="AF4389">
        <v>3</v>
      </c>
      <c r="AG4389">
        <v>0</v>
      </c>
      <c r="AH4389">
        <v>0</v>
      </c>
      <c r="AI4389">
        <v>0</v>
      </c>
      <c r="AJ4389">
        <v>33</v>
      </c>
      <c r="AK4389">
        <v>7</v>
      </c>
      <c r="AL4389">
        <v>70</v>
      </c>
      <c r="AM4389">
        <v>0</v>
      </c>
      <c r="AN4389">
        <v>12</v>
      </c>
      <c r="AO4389">
        <v>13</v>
      </c>
      <c r="AP4389">
        <v>7</v>
      </c>
    </row>
    <row r="4390" spans="1:42">
      <c r="A4390">
        <v>16</v>
      </c>
      <c r="B4390">
        <v>377</v>
      </c>
      <c r="C4390">
        <v>2022</v>
      </c>
      <c r="D4390">
        <v>5</v>
      </c>
      <c r="E4390">
        <v>99</v>
      </c>
      <c r="F4390">
        <v>99</v>
      </c>
      <c r="G4390">
        <v>99</v>
      </c>
      <c r="H4390">
        <v>99</v>
      </c>
      <c r="I4390">
        <v>99</v>
      </c>
      <c r="J4390">
        <v>181</v>
      </c>
      <c r="K4390">
        <v>999</v>
      </c>
      <c r="M4390">
        <v>99</v>
      </c>
      <c r="N4390">
        <v>99</v>
      </c>
      <c r="O4390">
        <v>99</v>
      </c>
      <c r="P4390">
        <v>99</v>
      </c>
      <c r="Q4390">
        <v>9</v>
      </c>
      <c r="R4390">
        <v>675</v>
      </c>
      <c r="S4390">
        <v>668</v>
      </c>
      <c r="T4390">
        <v>16.317037037037036</v>
      </c>
      <c r="U4390">
        <v>61.791916167664681</v>
      </c>
      <c r="V4390">
        <v>89.665793007700685</v>
      </c>
      <c r="W4390">
        <v>82.498053892215552</v>
      </c>
      <c r="X4390">
        <v>0</v>
      </c>
      <c r="Y4390">
        <v>0</v>
      </c>
      <c r="Z4390">
        <v>0</v>
      </c>
      <c r="AA4390">
        <v>8.7157170535520194</v>
      </c>
      <c r="AB4390">
        <v>2.4919259882059239</v>
      </c>
      <c r="AC4390">
        <v>-26.331040608546605</v>
      </c>
      <c r="AD4390">
        <v>7.5656700157365906</v>
      </c>
      <c r="AE4390">
        <v>7.501745479959002</v>
      </c>
      <c r="AF4390">
        <v>6</v>
      </c>
      <c r="AG4390">
        <v>0</v>
      </c>
      <c r="AH4390">
        <v>0</v>
      </c>
      <c r="AI4390">
        <v>1</v>
      </c>
      <c r="AJ4390">
        <v>44</v>
      </c>
      <c r="AK4390">
        <v>14</v>
      </c>
      <c r="AL4390">
        <v>125</v>
      </c>
      <c r="AM4390">
        <v>0</v>
      </c>
      <c r="AN4390">
        <v>10</v>
      </c>
      <c r="AO4390">
        <v>10</v>
      </c>
      <c r="AP4390">
        <v>7</v>
      </c>
    </row>
    <row r="4391" spans="1:42">
      <c r="A4391">
        <v>16</v>
      </c>
      <c r="B4391">
        <v>378</v>
      </c>
      <c r="C4391">
        <v>2022</v>
      </c>
      <c r="D4391">
        <v>6</v>
      </c>
      <c r="E4391">
        <v>99</v>
      </c>
      <c r="F4391">
        <v>99</v>
      </c>
      <c r="G4391">
        <v>99</v>
      </c>
      <c r="H4391">
        <v>99</v>
      </c>
      <c r="I4391">
        <v>99</v>
      </c>
      <c r="J4391">
        <v>181</v>
      </c>
      <c r="K4391">
        <v>999</v>
      </c>
      <c r="M4391">
        <v>99</v>
      </c>
      <c r="N4391">
        <v>99</v>
      </c>
      <c r="O4391">
        <v>99</v>
      </c>
      <c r="P4391">
        <v>99</v>
      </c>
      <c r="Q4391">
        <v>10</v>
      </c>
      <c r="R4391">
        <v>1006</v>
      </c>
      <c r="S4391">
        <v>1005</v>
      </c>
      <c r="T4391">
        <v>16.404572564612327</v>
      </c>
      <c r="U4391">
        <v>61.688557213930352</v>
      </c>
      <c r="V4391">
        <v>89.895808066924189</v>
      </c>
      <c r="W4391">
        <v>82.942487562189001</v>
      </c>
      <c r="X4391">
        <v>0</v>
      </c>
      <c r="Y4391">
        <v>0</v>
      </c>
      <c r="Z4391">
        <v>0</v>
      </c>
      <c r="AA4391">
        <v>9.7562448826403365</v>
      </c>
      <c r="AB4391">
        <v>2.5641070925470659</v>
      </c>
      <c r="AC4391">
        <v>-22.203854171927777</v>
      </c>
      <c r="AD4391">
        <v>11.275650423453349</v>
      </c>
      <c r="AE4391">
        <v>11.347110316919801</v>
      </c>
      <c r="AF4391">
        <v>2</v>
      </c>
      <c r="AG4391">
        <v>0</v>
      </c>
      <c r="AH4391">
        <v>0</v>
      </c>
      <c r="AI4391">
        <v>0</v>
      </c>
      <c r="AJ4391">
        <v>127</v>
      </c>
      <c r="AK4391">
        <v>13</v>
      </c>
      <c r="AL4391">
        <v>184</v>
      </c>
      <c r="AM4391">
        <v>0</v>
      </c>
      <c r="AN4391">
        <v>3</v>
      </c>
      <c r="AO4391">
        <v>11</v>
      </c>
      <c r="AP4391">
        <v>7</v>
      </c>
    </row>
    <row r="4392" spans="1:42">
      <c r="A4392">
        <v>16</v>
      </c>
      <c r="B4392">
        <v>379</v>
      </c>
      <c r="C4392">
        <v>2022</v>
      </c>
      <c r="D4392">
        <v>7</v>
      </c>
      <c r="E4392">
        <v>99</v>
      </c>
      <c r="F4392">
        <v>99</v>
      </c>
      <c r="G4392">
        <v>99</v>
      </c>
      <c r="H4392">
        <v>99</v>
      </c>
      <c r="I4392">
        <v>99</v>
      </c>
      <c r="J4392">
        <v>181</v>
      </c>
      <c r="K4392">
        <v>999</v>
      </c>
      <c r="M4392">
        <v>99</v>
      </c>
      <c r="N4392">
        <v>99</v>
      </c>
      <c r="O4392">
        <v>99</v>
      </c>
      <c r="P4392">
        <v>99</v>
      </c>
      <c r="Q4392">
        <v>9</v>
      </c>
      <c r="R4392">
        <v>600</v>
      </c>
      <c r="S4392">
        <v>591</v>
      </c>
      <c r="T4392">
        <v>16.059999999999999</v>
      </c>
      <c r="U4392">
        <v>61.319796954314725</v>
      </c>
      <c r="V4392">
        <v>89.651379577739718</v>
      </c>
      <c r="W4392">
        <v>82.334179357022052</v>
      </c>
      <c r="X4392">
        <v>0</v>
      </c>
      <c r="Y4392">
        <v>0</v>
      </c>
      <c r="Z4392">
        <v>0</v>
      </c>
      <c r="AA4392">
        <v>9.2281928041974179</v>
      </c>
      <c r="AB4392">
        <v>2.5874087853936381</v>
      </c>
      <c r="AC4392">
        <v>-36.570933811902819</v>
      </c>
      <c r="AD4392">
        <v>6.7250400139880844</v>
      </c>
      <c r="AE4392">
        <v>6.6238395059594133</v>
      </c>
      <c r="AF4392">
        <v>1</v>
      </c>
      <c r="AG4392">
        <v>0</v>
      </c>
      <c r="AH4392">
        <v>0</v>
      </c>
      <c r="AI4392">
        <v>0</v>
      </c>
      <c r="AJ4392">
        <v>53</v>
      </c>
      <c r="AK4392">
        <v>0</v>
      </c>
      <c r="AL4392">
        <v>128</v>
      </c>
      <c r="AM4392">
        <v>0</v>
      </c>
      <c r="AN4392">
        <v>1</v>
      </c>
      <c r="AO4392">
        <v>9</v>
      </c>
      <c r="AP4392">
        <v>7</v>
      </c>
    </row>
    <row r="4393" spans="1:42">
      <c r="A4393">
        <v>16</v>
      </c>
      <c r="B4393">
        <v>380</v>
      </c>
      <c r="C4393">
        <v>2022</v>
      </c>
      <c r="D4393">
        <v>8</v>
      </c>
      <c r="E4393">
        <v>99</v>
      </c>
      <c r="F4393">
        <v>99</v>
      </c>
      <c r="G4393">
        <v>99</v>
      </c>
      <c r="H4393">
        <v>99</v>
      </c>
      <c r="I4393">
        <v>99</v>
      </c>
      <c r="J4393">
        <v>181</v>
      </c>
      <c r="K4393">
        <v>999</v>
      </c>
      <c r="M4393">
        <v>99</v>
      </c>
      <c r="N4393">
        <v>99</v>
      </c>
      <c r="O4393">
        <v>99</v>
      </c>
      <c r="P4393">
        <v>99</v>
      </c>
      <c r="Q4393">
        <v>9</v>
      </c>
      <c r="R4393">
        <v>525.88</v>
      </c>
      <c r="S4393">
        <v>525.88</v>
      </c>
      <c r="T4393">
        <v>16.452688826348211</v>
      </c>
      <c r="U4393">
        <v>61.641172891153893</v>
      </c>
      <c r="V4393">
        <v>88.144879951932893</v>
      </c>
      <c r="W4393">
        <v>81.35772419563402</v>
      </c>
      <c r="X4393">
        <v>0</v>
      </c>
      <c r="Y4393">
        <v>0</v>
      </c>
      <c r="Z4393">
        <v>0</v>
      </c>
      <c r="AA4393">
        <v>9.9177302266955962</v>
      </c>
      <c r="AB4393">
        <v>2.4731421557326967</v>
      </c>
      <c r="AC4393">
        <v>-28.95392193567745</v>
      </c>
      <c r="AD4393">
        <v>5.8942734042600859</v>
      </c>
      <c r="AE4393">
        <v>5.8240836621578511</v>
      </c>
      <c r="AF4393">
        <v>3.88</v>
      </c>
      <c r="AG4393">
        <v>0</v>
      </c>
      <c r="AH4393">
        <v>0</v>
      </c>
      <c r="AI4393">
        <v>0</v>
      </c>
      <c r="AJ4393">
        <v>29</v>
      </c>
      <c r="AK4393">
        <v>5</v>
      </c>
      <c r="AL4393">
        <v>163.94</v>
      </c>
      <c r="AM4393">
        <v>0</v>
      </c>
      <c r="AN4393">
        <v>7</v>
      </c>
      <c r="AO4393">
        <v>5.9399999999999986</v>
      </c>
      <c r="AP4393">
        <v>6</v>
      </c>
    </row>
    <row r="4394" spans="1:42">
      <c r="A4394">
        <v>16</v>
      </c>
      <c r="B4394">
        <v>381</v>
      </c>
      <c r="C4394">
        <v>2022</v>
      </c>
      <c r="D4394">
        <v>9</v>
      </c>
      <c r="E4394">
        <v>99</v>
      </c>
      <c r="F4394">
        <v>99</v>
      </c>
      <c r="G4394">
        <v>99</v>
      </c>
      <c r="H4394">
        <v>99</v>
      </c>
      <c r="I4394">
        <v>99</v>
      </c>
      <c r="J4394">
        <v>181</v>
      </c>
      <c r="K4394">
        <v>999</v>
      </c>
      <c r="M4394">
        <v>99</v>
      </c>
      <c r="N4394">
        <v>99</v>
      </c>
      <c r="O4394">
        <v>99</v>
      </c>
      <c r="P4394">
        <v>99</v>
      </c>
      <c r="Q4394">
        <v>12</v>
      </c>
      <c r="R4394">
        <v>1094</v>
      </c>
      <c r="S4394">
        <v>1092</v>
      </c>
      <c r="T4394">
        <v>16.538391224862892</v>
      </c>
      <c r="U4394">
        <v>61.75</v>
      </c>
      <c r="V4394">
        <v>87.126506573960555</v>
      </c>
      <c r="W4394">
        <v>80.356227106227109</v>
      </c>
      <c r="X4394">
        <v>0</v>
      </c>
      <c r="Y4394">
        <v>0</v>
      </c>
      <c r="Z4394">
        <v>0</v>
      </c>
      <c r="AA4394">
        <v>8.8397820639102562</v>
      </c>
      <c r="AB4394">
        <v>2.2280163322015345</v>
      </c>
      <c r="AC4394">
        <v>-33.241293704860553</v>
      </c>
      <c r="AD4394">
        <v>12.261989625504938</v>
      </c>
      <c r="AE4394">
        <v>11.944949964722856</v>
      </c>
      <c r="AF4394">
        <v>1</v>
      </c>
      <c r="AG4394">
        <v>0</v>
      </c>
      <c r="AH4394">
        <v>0</v>
      </c>
      <c r="AI4394">
        <v>2</v>
      </c>
      <c r="AJ4394">
        <v>66</v>
      </c>
      <c r="AK4394">
        <v>10</v>
      </c>
      <c r="AL4394">
        <v>273</v>
      </c>
      <c r="AM4394">
        <v>0</v>
      </c>
      <c r="AN4394">
        <v>11</v>
      </c>
      <c r="AO4394">
        <v>14</v>
      </c>
      <c r="AP4394">
        <v>7</v>
      </c>
    </row>
    <row r="4395" spans="1:42">
      <c r="A4395">
        <v>16</v>
      </c>
      <c r="B4395">
        <v>382</v>
      </c>
      <c r="C4395">
        <v>2022</v>
      </c>
      <c r="D4395">
        <v>10</v>
      </c>
      <c r="E4395">
        <v>99</v>
      </c>
      <c r="F4395">
        <v>99</v>
      </c>
      <c r="G4395">
        <v>99</v>
      </c>
      <c r="H4395">
        <v>99</v>
      </c>
      <c r="I4395">
        <v>99</v>
      </c>
      <c r="J4395">
        <v>181</v>
      </c>
      <c r="K4395">
        <v>999</v>
      </c>
      <c r="M4395">
        <v>99</v>
      </c>
      <c r="N4395">
        <v>99</v>
      </c>
      <c r="O4395">
        <v>99</v>
      </c>
      <c r="P4395">
        <v>99</v>
      </c>
      <c r="Q4395">
        <v>12</v>
      </c>
      <c r="R4395">
        <v>678</v>
      </c>
      <c r="S4395">
        <v>678</v>
      </c>
      <c r="T4395">
        <v>16.407079646017699</v>
      </c>
      <c r="U4395">
        <v>61.411504424778755</v>
      </c>
      <c r="V4395">
        <v>89.433743372419556</v>
      </c>
      <c r="W4395">
        <v>82.547345132743345</v>
      </c>
      <c r="X4395">
        <v>0</v>
      </c>
      <c r="Y4395">
        <v>0</v>
      </c>
      <c r="Z4395">
        <v>0</v>
      </c>
      <c r="AA4395">
        <v>9.5451875333113776</v>
      </c>
      <c r="AB4395">
        <v>2.3885760144537418</v>
      </c>
      <c r="AC4395">
        <v>-37.011969881768607</v>
      </c>
      <c r="AD4395">
        <v>7.5992952158065314</v>
      </c>
      <c r="AE4395">
        <v>7.6185963278287012</v>
      </c>
      <c r="AF4395">
        <v>2</v>
      </c>
      <c r="AG4395">
        <v>0</v>
      </c>
      <c r="AH4395">
        <v>0</v>
      </c>
      <c r="AI4395">
        <v>0</v>
      </c>
      <c r="AJ4395">
        <v>37</v>
      </c>
      <c r="AK4395">
        <v>12</v>
      </c>
      <c r="AL4395">
        <v>133</v>
      </c>
      <c r="AM4395">
        <v>0</v>
      </c>
      <c r="AN4395">
        <v>2</v>
      </c>
      <c r="AO4395">
        <v>12</v>
      </c>
      <c r="AP4395">
        <v>6</v>
      </c>
    </row>
    <row r="4396" spans="1:42">
      <c r="A4396">
        <v>16</v>
      </c>
      <c r="B4396">
        <v>383</v>
      </c>
      <c r="C4396">
        <v>2022</v>
      </c>
      <c r="D4396">
        <v>11</v>
      </c>
      <c r="E4396">
        <v>99</v>
      </c>
      <c r="F4396">
        <v>99</v>
      </c>
      <c r="G4396">
        <v>99</v>
      </c>
      <c r="H4396">
        <v>99</v>
      </c>
      <c r="I4396">
        <v>99</v>
      </c>
      <c r="J4396">
        <v>181</v>
      </c>
      <c r="K4396">
        <v>999</v>
      </c>
      <c r="M4396">
        <v>99</v>
      </c>
      <c r="N4396">
        <v>99</v>
      </c>
      <c r="O4396">
        <v>99</v>
      </c>
      <c r="P4396">
        <v>99</v>
      </c>
      <c r="Q4396">
        <v>11</v>
      </c>
      <c r="R4396">
        <v>900</v>
      </c>
      <c r="S4396">
        <v>897</v>
      </c>
      <c r="T4396">
        <v>16.353333333333332</v>
      </c>
      <c r="U4396">
        <v>61.459308807134896</v>
      </c>
      <c r="V4396">
        <v>90.933906327942879</v>
      </c>
      <c r="W4396">
        <v>83.842920847268815</v>
      </c>
      <c r="X4396">
        <v>0</v>
      </c>
      <c r="Y4396">
        <v>0</v>
      </c>
      <c r="Z4396">
        <v>0</v>
      </c>
      <c r="AA4396">
        <v>9.1117830501938641</v>
      </c>
      <c r="AB4396">
        <v>2.4929699979682578</v>
      </c>
      <c r="AC4396">
        <v>-10.649360513689601</v>
      </c>
      <c r="AD4396">
        <v>10.087560020982124</v>
      </c>
      <c r="AE4396">
        <v>10.237667055942628</v>
      </c>
      <c r="AF4396">
        <v>9</v>
      </c>
      <c r="AG4396">
        <v>0</v>
      </c>
      <c r="AH4396">
        <v>0</v>
      </c>
      <c r="AI4396">
        <v>5</v>
      </c>
      <c r="AJ4396">
        <v>78</v>
      </c>
      <c r="AK4396">
        <v>6</v>
      </c>
      <c r="AL4396">
        <v>154</v>
      </c>
      <c r="AM4396">
        <v>0</v>
      </c>
      <c r="AN4396">
        <v>3</v>
      </c>
      <c r="AO4396">
        <v>10</v>
      </c>
      <c r="AP4396">
        <v>8</v>
      </c>
    </row>
    <row r="4397" spans="1:42">
      <c r="A4397">
        <v>16</v>
      </c>
      <c r="B4397">
        <v>384</v>
      </c>
      <c r="C4397">
        <v>2022</v>
      </c>
      <c r="D4397">
        <v>12</v>
      </c>
      <c r="E4397">
        <v>99</v>
      </c>
      <c r="F4397">
        <v>99</v>
      </c>
      <c r="G4397">
        <v>99</v>
      </c>
      <c r="H4397">
        <v>99</v>
      </c>
      <c r="I4397">
        <v>99</v>
      </c>
      <c r="J4397">
        <v>181</v>
      </c>
      <c r="K4397">
        <v>999</v>
      </c>
      <c r="M4397">
        <v>99</v>
      </c>
      <c r="N4397">
        <v>99</v>
      </c>
      <c r="O4397">
        <v>99</v>
      </c>
      <c r="P4397">
        <v>99</v>
      </c>
      <c r="Q4397">
        <v>12</v>
      </c>
      <c r="R4397">
        <v>690</v>
      </c>
      <c r="S4397">
        <v>689</v>
      </c>
      <c r="T4397">
        <v>16.431884057971015</v>
      </c>
      <c r="U4397">
        <v>61.613933236574745</v>
      </c>
      <c r="V4397">
        <v>86.146644295829759</v>
      </c>
      <c r="W4397">
        <v>79.470682148040638</v>
      </c>
      <c r="X4397">
        <v>0</v>
      </c>
      <c r="Y4397">
        <v>0</v>
      </c>
      <c r="Z4397">
        <v>0</v>
      </c>
      <c r="AA4397">
        <v>10.032675771402982</v>
      </c>
      <c r="AB4397">
        <v>2.5262931537314621</v>
      </c>
      <c r="AC4397">
        <v>-39.093996182179751</v>
      </c>
      <c r="AD4397">
        <v>7.733796016086294</v>
      </c>
      <c r="AE4397">
        <v>7.4536384323854366</v>
      </c>
      <c r="AF4397">
        <v>6</v>
      </c>
      <c r="AG4397">
        <v>0</v>
      </c>
      <c r="AH4397">
        <v>0</v>
      </c>
      <c r="AI4397">
        <v>1</v>
      </c>
      <c r="AJ4397">
        <v>54</v>
      </c>
      <c r="AK4397">
        <v>4</v>
      </c>
      <c r="AL4397">
        <v>106</v>
      </c>
      <c r="AM4397">
        <v>0</v>
      </c>
      <c r="AN4397">
        <v>5</v>
      </c>
      <c r="AO4397">
        <v>23</v>
      </c>
      <c r="AP4397">
        <v>8</v>
      </c>
    </row>
    <row r="4398" spans="1:42">
      <c r="A4398">
        <v>16</v>
      </c>
      <c r="B4398">
        <v>385</v>
      </c>
      <c r="C4398">
        <v>2022</v>
      </c>
      <c r="D4398">
        <v>1</v>
      </c>
      <c r="E4398">
        <v>99</v>
      </c>
      <c r="F4398">
        <v>99</v>
      </c>
      <c r="G4398">
        <v>99</v>
      </c>
      <c r="H4398">
        <v>99</v>
      </c>
      <c r="I4398">
        <v>99</v>
      </c>
      <c r="J4398">
        <v>470</v>
      </c>
      <c r="K4398">
        <v>999</v>
      </c>
      <c r="M4398">
        <v>99</v>
      </c>
      <c r="N4398">
        <v>99</v>
      </c>
      <c r="O4398">
        <v>99</v>
      </c>
      <c r="P4398">
        <v>99</v>
      </c>
      <c r="Q4398">
        <v>10</v>
      </c>
      <c r="R4398">
        <v>580</v>
      </c>
      <c r="S4398">
        <v>567</v>
      </c>
      <c r="T4398">
        <v>14.855172413793104</v>
      </c>
      <c r="U4398">
        <v>59.104056437389758</v>
      </c>
      <c r="V4398">
        <v>100.2434359241871</v>
      </c>
      <c r="W4398">
        <v>91.768606701940087</v>
      </c>
      <c r="X4398">
        <v>0</v>
      </c>
      <c r="Y4398">
        <v>0</v>
      </c>
      <c r="Z4398">
        <v>0</v>
      </c>
      <c r="AA4398">
        <v>12.574863732158011</v>
      </c>
      <c r="AB4398">
        <v>3.6666331576616495</v>
      </c>
      <c r="AC4398">
        <v>-15.018790484755188</v>
      </c>
      <c r="AD4398">
        <v>7.2654390579982477</v>
      </c>
      <c r="AE4398">
        <v>7.3540009732255553</v>
      </c>
      <c r="AF4398">
        <v>2</v>
      </c>
      <c r="AG4398">
        <v>0</v>
      </c>
      <c r="AH4398">
        <v>0</v>
      </c>
      <c r="AI4398">
        <v>3</v>
      </c>
      <c r="AJ4398">
        <v>27</v>
      </c>
      <c r="AK4398">
        <v>15</v>
      </c>
      <c r="AL4398">
        <v>31</v>
      </c>
      <c r="AM4398">
        <v>0</v>
      </c>
      <c r="AN4398">
        <v>7</v>
      </c>
      <c r="AO4398">
        <v>20</v>
      </c>
      <c r="AP4398">
        <v>7</v>
      </c>
    </row>
    <row r="4399" spans="1:42">
      <c r="A4399">
        <v>16</v>
      </c>
      <c r="B4399">
        <v>386</v>
      </c>
      <c r="C4399">
        <v>2022</v>
      </c>
      <c r="D4399">
        <v>2</v>
      </c>
      <c r="E4399">
        <v>99</v>
      </c>
      <c r="F4399">
        <v>99</v>
      </c>
      <c r="G4399">
        <v>99</v>
      </c>
      <c r="H4399">
        <v>99</v>
      </c>
      <c r="I4399">
        <v>99</v>
      </c>
      <c r="J4399">
        <v>470</v>
      </c>
      <c r="K4399">
        <v>999</v>
      </c>
      <c r="M4399">
        <v>99</v>
      </c>
      <c r="N4399">
        <v>99</v>
      </c>
      <c r="O4399">
        <v>99</v>
      </c>
      <c r="P4399">
        <v>99</v>
      </c>
      <c r="Q4399">
        <v>10</v>
      </c>
      <c r="R4399">
        <v>377</v>
      </c>
      <c r="S4399">
        <v>377</v>
      </c>
      <c r="T4399">
        <v>15.933687002652515</v>
      </c>
      <c r="U4399">
        <v>60.413793103448299</v>
      </c>
      <c r="V4399">
        <v>93.473881444143359</v>
      </c>
      <c r="W4399">
        <v>86.276392572944303</v>
      </c>
      <c r="X4399">
        <v>0</v>
      </c>
      <c r="Y4399">
        <v>0</v>
      </c>
      <c r="Z4399">
        <v>0</v>
      </c>
      <c r="AA4399">
        <v>11.160485891837851</v>
      </c>
      <c r="AB4399">
        <v>2.5091071656796156</v>
      </c>
      <c r="AC4399">
        <v>-29.16922384627668</v>
      </c>
      <c r="AD4399">
        <v>4.7225353876988594</v>
      </c>
      <c r="AE4399">
        <v>4.5970562117612177</v>
      </c>
      <c r="AF4399">
        <v>2</v>
      </c>
      <c r="AG4399">
        <v>0</v>
      </c>
      <c r="AH4399">
        <v>0</v>
      </c>
      <c r="AI4399">
        <v>1</v>
      </c>
      <c r="AJ4399">
        <v>13</v>
      </c>
      <c r="AK4399">
        <v>1</v>
      </c>
      <c r="AL4399">
        <v>23</v>
      </c>
      <c r="AM4399">
        <v>0</v>
      </c>
      <c r="AN4399">
        <v>8</v>
      </c>
      <c r="AO4399">
        <v>5</v>
      </c>
      <c r="AP4399">
        <v>8</v>
      </c>
    </row>
    <row r="4400" spans="1:42">
      <c r="A4400">
        <v>16</v>
      </c>
      <c r="B4400">
        <v>387</v>
      </c>
      <c r="C4400">
        <v>2022</v>
      </c>
      <c r="D4400">
        <v>3</v>
      </c>
      <c r="E4400">
        <v>99</v>
      </c>
      <c r="F4400">
        <v>99</v>
      </c>
      <c r="G4400">
        <v>99</v>
      </c>
      <c r="H4400">
        <v>99</v>
      </c>
      <c r="I4400">
        <v>99</v>
      </c>
      <c r="J4400">
        <v>470</v>
      </c>
      <c r="K4400">
        <v>999</v>
      </c>
      <c r="M4400">
        <v>99</v>
      </c>
      <c r="N4400">
        <v>99</v>
      </c>
      <c r="O4400">
        <v>99</v>
      </c>
      <c r="P4400">
        <v>99</v>
      </c>
      <c r="Q4400">
        <v>16</v>
      </c>
      <c r="R4400">
        <v>858</v>
      </c>
      <c r="S4400">
        <v>858</v>
      </c>
      <c r="T4400">
        <v>15.160839160839162</v>
      </c>
      <c r="U4400">
        <v>59.069930069930088</v>
      </c>
      <c r="V4400">
        <v>97.482744774185733</v>
      </c>
      <c r="W4400">
        <v>89.976573426573466</v>
      </c>
      <c r="X4400">
        <v>0</v>
      </c>
      <c r="Y4400">
        <v>0</v>
      </c>
      <c r="Z4400">
        <v>0</v>
      </c>
      <c r="AA4400">
        <v>12.52465350291766</v>
      </c>
      <c r="AB4400">
        <v>3.0948118469578296</v>
      </c>
      <c r="AC4400">
        <v>-34.009036707653394</v>
      </c>
      <c r="AD4400">
        <v>10.747839158211201</v>
      </c>
      <c r="AE4400">
        <v>10.910966539046832</v>
      </c>
      <c r="AF4400">
        <v>4</v>
      </c>
      <c r="AG4400">
        <v>0</v>
      </c>
      <c r="AH4400">
        <v>0</v>
      </c>
      <c r="AI4400">
        <v>1</v>
      </c>
      <c r="AJ4400">
        <v>24</v>
      </c>
      <c r="AK4400">
        <v>8</v>
      </c>
      <c r="AL4400">
        <v>56</v>
      </c>
      <c r="AM4400">
        <v>0</v>
      </c>
      <c r="AN4400">
        <v>8</v>
      </c>
      <c r="AO4400">
        <v>11</v>
      </c>
      <c r="AP4400">
        <v>13</v>
      </c>
    </row>
    <row r="4401" spans="1:42">
      <c r="A4401">
        <v>16</v>
      </c>
      <c r="B4401">
        <v>388</v>
      </c>
      <c r="C4401">
        <v>2022</v>
      </c>
      <c r="D4401">
        <v>4</v>
      </c>
      <c r="E4401">
        <v>99</v>
      </c>
      <c r="F4401">
        <v>99</v>
      </c>
      <c r="G4401">
        <v>99</v>
      </c>
      <c r="H4401">
        <v>99</v>
      </c>
      <c r="I4401">
        <v>99</v>
      </c>
      <c r="J4401">
        <v>470</v>
      </c>
      <c r="K4401">
        <v>999</v>
      </c>
      <c r="M4401">
        <v>99</v>
      </c>
      <c r="N4401">
        <v>99</v>
      </c>
      <c r="O4401">
        <v>99</v>
      </c>
      <c r="P4401">
        <v>99</v>
      </c>
      <c r="Q4401">
        <v>8</v>
      </c>
      <c r="R4401">
        <v>267</v>
      </c>
      <c r="S4401">
        <v>264</v>
      </c>
      <c r="T4401">
        <v>15.303370786516853</v>
      </c>
      <c r="U4401">
        <v>59.424242424242415</v>
      </c>
      <c r="V4401">
        <v>92.999606027775101</v>
      </c>
      <c r="W4401">
        <v>85.446212121212099</v>
      </c>
      <c r="X4401">
        <v>0</v>
      </c>
      <c r="Y4401">
        <v>0</v>
      </c>
      <c r="Z4401">
        <v>0</v>
      </c>
      <c r="AA4401">
        <v>12.433900417462372</v>
      </c>
      <c r="AB4401">
        <v>2.949373873258669</v>
      </c>
      <c r="AC4401">
        <v>17.460415403987863</v>
      </c>
      <c r="AD4401">
        <v>3.3446072904922968</v>
      </c>
      <c r="AE4401">
        <v>3.188182899129536</v>
      </c>
      <c r="AF4401">
        <v>5</v>
      </c>
      <c r="AG4401">
        <v>0</v>
      </c>
      <c r="AH4401">
        <v>0</v>
      </c>
      <c r="AI4401">
        <v>0</v>
      </c>
      <c r="AJ4401">
        <v>12</v>
      </c>
      <c r="AK4401">
        <v>1</v>
      </c>
      <c r="AL4401">
        <v>33</v>
      </c>
      <c r="AM4401">
        <v>0</v>
      </c>
      <c r="AN4401">
        <v>2</v>
      </c>
      <c r="AO4401">
        <v>5</v>
      </c>
      <c r="AP4401">
        <v>6</v>
      </c>
    </row>
    <row r="4402" spans="1:42">
      <c r="A4402">
        <v>16</v>
      </c>
      <c r="B4402">
        <v>389</v>
      </c>
      <c r="C4402">
        <v>2022</v>
      </c>
      <c r="D4402">
        <v>5</v>
      </c>
      <c r="E4402">
        <v>99</v>
      </c>
      <c r="F4402">
        <v>99</v>
      </c>
      <c r="G4402">
        <v>99</v>
      </c>
      <c r="H4402">
        <v>99</v>
      </c>
      <c r="I4402">
        <v>99</v>
      </c>
      <c r="J4402">
        <v>470</v>
      </c>
      <c r="K4402">
        <v>999</v>
      </c>
      <c r="M4402">
        <v>99</v>
      </c>
      <c r="N4402">
        <v>99</v>
      </c>
      <c r="O4402">
        <v>99</v>
      </c>
      <c r="P4402">
        <v>99</v>
      </c>
      <c r="Q4402">
        <v>13</v>
      </c>
      <c r="R4402">
        <v>485</v>
      </c>
      <c r="S4402">
        <v>485</v>
      </c>
      <c r="T4402">
        <v>15.843298969072171</v>
      </c>
      <c r="U4402">
        <v>60.183505154639185</v>
      </c>
      <c r="V4402">
        <v>93.782712133227619</v>
      </c>
      <c r="W4402">
        <v>86.56144329896911</v>
      </c>
      <c r="X4402">
        <v>0</v>
      </c>
      <c r="Y4402">
        <v>0</v>
      </c>
      <c r="Z4402">
        <v>0</v>
      </c>
      <c r="AA4402">
        <v>11.013943270713636</v>
      </c>
      <c r="AB4402">
        <v>3.0698628335779703</v>
      </c>
      <c r="AC4402">
        <v>-25.988804703577497</v>
      </c>
      <c r="AD4402">
        <v>6.0754102467743953</v>
      </c>
      <c r="AE4402">
        <v>5.9335241435834156</v>
      </c>
      <c r="AF4402">
        <v>2</v>
      </c>
      <c r="AG4402">
        <v>0</v>
      </c>
      <c r="AH4402">
        <v>0</v>
      </c>
      <c r="AI4402">
        <v>2</v>
      </c>
      <c r="AJ4402">
        <v>23</v>
      </c>
      <c r="AK4402">
        <v>0</v>
      </c>
      <c r="AL4402">
        <v>25</v>
      </c>
      <c r="AM4402">
        <v>0</v>
      </c>
      <c r="AN4402">
        <v>5</v>
      </c>
      <c r="AO4402">
        <v>8</v>
      </c>
      <c r="AP4402">
        <v>9</v>
      </c>
    </row>
    <row r="4403" spans="1:42">
      <c r="A4403">
        <v>16</v>
      </c>
      <c r="B4403">
        <v>390</v>
      </c>
      <c r="C4403">
        <v>2022</v>
      </c>
      <c r="D4403">
        <v>6</v>
      </c>
      <c r="E4403">
        <v>99</v>
      </c>
      <c r="F4403">
        <v>99</v>
      </c>
      <c r="G4403">
        <v>99</v>
      </c>
      <c r="H4403">
        <v>99</v>
      </c>
      <c r="I4403">
        <v>99</v>
      </c>
      <c r="J4403">
        <v>470</v>
      </c>
      <c r="K4403">
        <v>999</v>
      </c>
      <c r="M4403">
        <v>99</v>
      </c>
      <c r="N4403">
        <v>99</v>
      </c>
      <c r="O4403">
        <v>99</v>
      </c>
      <c r="P4403">
        <v>99</v>
      </c>
      <c r="Q4403">
        <v>11</v>
      </c>
      <c r="R4403">
        <v>671</v>
      </c>
      <c r="S4403">
        <v>667</v>
      </c>
      <c r="T4403">
        <v>15.691505216095372</v>
      </c>
      <c r="U4403">
        <v>60.239880059970005</v>
      </c>
      <c r="V4403">
        <v>97.978367262739127</v>
      </c>
      <c r="W4403">
        <v>90.208545727136453</v>
      </c>
      <c r="X4403">
        <v>0</v>
      </c>
      <c r="Y4403">
        <v>0</v>
      </c>
      <c r="Z4403">
        <v>0</v>
      </c>
      <c r="AA4403">
        <v>12.518853026275329</v>
      </c>
      <c r="AB4403">
        <v>3.247792282190098</v>
      </c>
      <c r="AC4403">
        <v>-50.286190171694649</v>
      </c>
      <c r="AD4403">
        <v>8.4053613929600406</v>
      </c>
      <c r="AE4403">
        <v>8.5039363624118938</v>
      </c>
      <c r="AF4403">
        <v>1</v>
      </c>
      <c r="AG4403">
        <v>0</v>
      </c>
      <c r="AH4403">
        <v>0</v>
      </c>
      <c r="AI4403">
        <v>0</v>
      </c>
      <c r="AJ4403">
        <v>4</v>
      </c>
      <c r="AK4403">
        <v>1</v>
      </c>
      <c r="AL4403">
        <v>43</v>
      </c>
      <c r="AM4403">
        <v>0</v>
      </c>
      <c r="AN4403">
        <v>5</v>
      </c>
      <c r="AO4403">
        <v>2</v>
      </c>
      <c r="AP4403">
        <v>6</v>
      </c>
    </row>
    <row r="4404" spans="1:42">
      <c r="A4404">
        <v>16</v>
      </c>
      <c r="B4404">
        <v>391</v>
      </c>
      <c r="C4404">
        <v>2022</v>
      </c>
      <c r="D4404">
        <v>7</v>
      </c>
      <c r="E4404">
        <v>99</v>
      </c>
      <c r="F4404">
        <v>99</v>
      </c>
      <c r="G4404">
        <v>99</v>
      </c>
      <c r="H4404">
        <v>99</v>
      </c>
      <c r="I4404">
        <v>99</v>
      </c>
      <c r="J4404">
        <v>470</v>
      </c>
      <c r="K4404">
        <v>999</v>
      </c>
      <c r="M4404">
        <v>99</v>
      </c>
      <c r="N4404">
        <v>99</v>
      </c>
      <c r="O4404">
        <v>99</v>
      </c>
      <c r="P4404">
        <v>99</v>
      </c>
      <c r="Q4404">
        <v>15</v>
      </c>
      <c r="R4404">
        <v>594</v>
      </c>
      <c r="S4404">
        <v>594</v>
      </c>
      <c r="T4404">
        <v>15.378787878787877</v>
      </c>
      <c r="U4404">
        <v>59.437710437710443</v>
      </c>
      <c r="V4404">
        <v>89.0592453972736</v>
      </c>
      <c r="W4404">
        <v>82.201683501683519</v>
      </c>
      <c r="X4404">
        <v>0</v>
      </c>
      <c r="Y4404">
        <v>0</v>
      </c>
      <c r="Z4404">
        <v>0</v>
      </c>
      <c r="AA4404">
        <v>12.000434778634398</v>
      </c>
      <c r="AB4404">
        <v>3.1527325773102297</v>
      </c>
      <c r="AC4404">
        <v>-13.092036192540112</v>
      </c>
      <c r="AD4404">
        <v>7.4408117249154477</v>
      </c>
      <c r="AE4404">
        <v>6.9010256745833916</v>
      </c>
      <c r="AF4404">
        <v>6</v>
      </c>
      <c r="AG4404">
        <v>0</v>
      </c>
      <c r="AH4404">
        <v>0</v>
      </c>
      <c r="AI4404">
        <v>1</v>
      </c>
      <c r="AJ4404">
        <v>30</v>
      </c>
      <c r="AK4404">
        <v>8</v>
      </c>
      <c r="AL4404">
        <v>120</v>
      </c>
      <c r="AM4404">
        <v>0</v>
      </c>
      <c r="AN4404">
        <v>3</v>
      </c>
      <c r="AO4404">
        <v>3</v>
      </c>
      <c r="AP4404">
        <v>9</v>
      </c>
    </row>
    <row r="4405" spans="1:42">
      <c r="A4405">
        <v>16</v>
      </c>
      <c r="B4405">
        <v>392</v>
      </c>
      <c r="C4405">
        <v>2022</v>
      </c>
      <c r="D4405">
        <v>8</v>
      </c>
      <c r="E4405">
        <v>99</v>
      </c>
      <c r="F4405">
        <v>99</v>
      </c>
      <c r="G4405">
        <v>99</v>
      </c>
      <c r="H4405">
        <v>99</v>
      </c>
      <c r="I4405">
        <v>99</v>
      </c>
      <c r="J4405">
        <v>470</v>
      </c>
      <c r="K4405">
        <v>999</v>
      </c>
      <c r="M4405">
        <v>99</v>
      </c>
      <c r="N4405">
        <v>99</v>
      </c>
      <c r="O4405">
        <v>99</v>
      </c>
      <c r="P4405">
        <v>99</v>
      </c>
      <c r="Q4405">
        <v>13</v>
      </c>
      <c r="R4405">
        <v>836</v>
      </c>
      <c r="S4405">
        <v>831</v>
      </c>
      <c r="T4405">
        <v>15.172248803827751</v>
      </c>
      <c r="U4405">
        <v>59.255114320096254</v>
      </c>
      <c r="V4405">
        <v>95.20581789356882</v>
      </c>
      <c r="W4405">
        <v>87.719614921780988</v>
      </c>
      <c r="X4405">
        <v>0</v>
      </c>
      <c r="Y4405">
        <v>0</v>
      </c>
      <c r="Z4405">
        <v>0</v>
      </c>
      <c r="AA4405">
        <v>12.389514135006388</v>
      </c>
      <c r="AB4405">
        <v>3.6626576536736031</v>
      </c>
      <c r="AC4405">
        <v>-45.246489260523056</v>
      </c>
      <c r="AD4405">
        <v>10.472253538769884</v>
      </c>
      <c r="AE4405">
        <v>10.302538032611672</v>
      </c>
      <c r="AF4405">
        <v>0</v>
      </c>
      <c r="AG4405">
        <v>0</v>
      </c>
      <c r="AH4405">
        <v>0</v>
      </c>
      <c r="AI4405">
        <v>2</v>
      </c>
      <c r="AJ4405">
        <v>41</v>
      </c>
      <c r="AK4405">
        <v>2</v>
      </c>
      <c r="AL4405">
        <v>110</v>
      </c>
      <c r="AM4405">
        <v>0</v>
      </c>
      <c r="AN4405">
        <v>8</v>
      </c>
      <c r="AO4405">
        <v>3</v>
      </c>
      <c r="AP4405">
        <v>8</v>
      </c>
    </row>
    <row r="4406" spans="1:42">
      <c r="A4406">
        <v>16</v>
      </c>
      <c r="B4406">
        <v>393</v>
      </c>
      <c r="C4406">
        <v>2022</v>
      </c>
      <c r="D4406">
        <v>9</v>
      </c>
      <c r="E4406">
        <v>99</v>
      </c>
      <c r="F4406">
        <v>99</v>
      </c>
      <c r="G4406">
        <v>99</v>
      </c>
      <c r="H4406">
        <v>99</v>
      </c>
      <c r="I4406">
        <v>99</v>
      </c>
      <c r="J4406">
        <v>470</v>
      </c>
      <c r="K4406">
        <v>999</v>
      </c>
      <c r="M4406">
        <v>99</v>
      </c>
      <c r="N4406">
        <v>99</v>
      </c>
      <c r="O4406">
        <v>99</v>
      </c>
      <c r="P4406">
        <v>99</v>
      </c>
      <c r="Q4406">
        <v>30</v>
      </c>
      <c r="R4406">
        <v>1021</v>
      </c>
      <c r="S4406">
        <v>1021</v>
      </c>
      <c r="T4406">
        <v>15.477962781586681</v>
      </c>
      <c r="U4406">
        <v>59.475024485798251</v>
      </c>
      <c r="V4406">
        <v>98.05981219949841</v>
      </c>
      <c r="W4406">
        <v>90.509206660137153</v>
      </c>
      <c r="X4406">
        <v>0</v>
      </c>
      <c r="Y4406">
        <v>0</v>
      </c>
      <c r="Z4406">
        <v>0</v>
      </c>
      <c r="AA4406">
        <v>11.559315726971111</v>
      </c>
      <c r="AB4406">
        <v>2.9638060086967353</v>
      </c>
      <c r="AC4406">
        <v>-26.555818696690793</v>
      </c>
      <c r="AD4406">
        <v>12.789678065890017</v>
      </c>
      <c r="AE4406">
        <v>13.060655865832247</v>
      </c>
      <c r="AF4406">
        <v>8</v>
      </c>
      <c r="AG4406">
        <v>0</v>
      </c>
      <c r="AH4406">
        <v>0</v>
      </c>
      <c r="AI4406">
        <v>1</v>
      </c>
      <c r="AJ4406">
        <v>117</v>
      </c>
      <c r="AK4406">
        <v>6</v>
      </c>
      <c r="AL4406">
        <v>202</v>
      </c>
      <c r="AM4406">
        <v>0</v>
      </c>
      <c r="AN4406">
        <v>9</v>
      </c>
      <c r="AO4406">
        <v>7</v>
      </c>
      <c r="AP4406">
        <v>10</v>
      </c>
    </row>
    <row r="4407" spans="1:42">
      <c r="A4407">
        <v>16</v>
      </c>
      <c r="B4407">
        <v>394</v>
      </c>
      <c r="C4407">
        <v>2022</v>
      </c>
      <c r="D4407">
        <v>10</v>
      </c>
      <c r="E4407">
        <v>99</v>
      </c>
      <c r="F4407">
        <v>99</v>
      </c>
      <c r="G4407">
        <v>99</v>
      </c>
      <c r="H4407">
        <v>99</v>
      </c>
      <c r="I4407">
        <v>99</v>
      </c>
      <c r="J4407">
        <v>470</v>
      </c>
      <c r="K4407">
        <v>999</v>
      </c>
      <c r="M4407">
        <v>99</v>
      </c>
      <c r="N4407">
        <v>99</v>
      </c>
      <c r="O4407">
        <v>99</v>
      </c>
      <c r="P4407">
        <v>99</v>
      </c>
      <c r="Q4407">
        <v>31</v>
      </c>
      <c r="R4407">
        <v>823</v>
      </c>
      <c r="S4407">
        <v>822</v>
      </c>
      <c r="T4407">
        <v>15.386391251518829</v>
      </c>
      <c r="U4407">
        <v>59.495133819951342</v>
      </c>
      <c r="V4407">
        <v>97.212095330734158</v>
      </c>
      <c r="W4407">
        <v>89.689294403892987</v>
      </c>
      <c r="X4407">
        <v>0</v>
      </c>
      <c r="Y4407">
        <v>0</v>
      </c>
      <c r="Z4407">
        <v>0</v>
      </c>
      <c r="AA4407">
        <v>11.572379115068879</v>
      </c>
      <c r="AB4407">
        <v>3.2205016412832181</v>
      </c>
      <c r="AC4407">
        <v>-36.356259139976494</v>
      </c>
      <c r="AD4407">
        <v>10.309407490918202</v>
      </c>
      <c r="AE4407">
        <v>10.419788674656468</v>
      </c>
      <c r="AF4407">
        <v>1</v>
      </c>
      <c r="AG4407">
        <v>0</v>
      </c>
      <c r="AH4407">
        <v>0</v>
      </c>
      <c r="AI4407">
        <v>1</v>
      </c>
      <c r="AJ4407">
        <v>35</v>
      </c>
      <c r="AK4407">
        <v>19</v>
      </c>
      <c r="AL4407">
        <v>67</v>
      </c>
      <c r="AM4407">
        <v>0</v>
      </c>
      <c r="AN4407">
        <v>13</v>
      </c>
      <c r="AO4407">
        <v>0</v>
      </c>
      <c r="AP4407">
        <v>10</v>
      </c>
    </row>
    <row r="4408" spans="1:42">
      <c r="A4408">
        <v>16</v>
      </c>
      <c r="B4408">
        <v>395</v>
      </c>
      <c r="C4408">
        <v>2022</v>
      </c>
      <c r="D4408">
        <v>11</v>
      </c>
      <c r="E4408">
        <v>99</v>
      </c>
      <c r="F4408">
        <v>99</v>
      </c>
      <c r="G4408">
        <v>99</v>
      </c>
      <c r="H4408">
        <v>99</v>
      </c>
      <c r="I4408">
        <v>99</v>
      </c>
      <c r="J4408">
        <v>470</v>
      </c>
      <c r="K4408">
        <v>999</v>
      </c>
      <c r="M4408">
        <v>99</v>
      </c>
      <c r="N4408">
        <v>99</v>
      </c>
      <c r="O4408">
        <v>99</v>
      </c>
      <c r="P4408">
        <v>99</v>
      </c>
      <c r="Q4408">
        <v>29</v>
      </c>
      <c r="R4408">
        <v>726</v>
      </c>
      <c r="S4408">
        <v>720</v>
      </c>
      <c r="T4408">
        <v>15.247933884297524</v>
      </c>
      <c r="U4408">
        <v>59.418055555555561</v>
      </c>
      <c r="V4408">
        <v>99.746298302636234</v>
      </c>
      <c r="W4408">
        <v>91.781111111111116</v>
      </c>
      <c r="X4408">
        <v>0</v>
      </c>
      <c r="Y4408">
        <v>0</v>
      </c>
      <c r="Z4408">
        <v>0</v>
      </c>
      <c r="AA4408">
        <v>12.14116866463881</v>
      </c>
      <c r="AB4408">
        <v>3.1935623782196818</v>
      </c>
      <c r="AC4408">
        <v>-29.116026351298071</v>
      </c>
      <c r="AD4408">
        <v>9.0943254415633223</v>
      </c>
      <c r="AE4408">
        <v>9.3396863884526731</v>
      </c>
      <c r="AF4408">
        <v>4</v>
      </c>
      <c r="AG4408">
        <v>0</v>
      </c>
      <c r="AH4408">
        <v>0</v>
      </c>
      <c r="AI4408">
        <v>1</v>
      </c>
      <c r="AJ4408">
        <v>11</v>
      </c>
      <c r="AK4408">
        <v>6</v>
      </c>
      <c r="AL4408">
        <v>59</v>
      </c>
      <c r="AM4408">
        <v>0</v>
      </c>
      <c r="AN4408">
        <v>9</v>
      </c>
      <c r="AO4408">
        <v>6</v>
      </c>
      <c r="AP4408">
        <v>13</v>
      </c>
    </row>
    <row r="4409" spans="1:42">
      <c r="A4409">
        <v>16</v>
      </c>
      <c r="B4409">
        <v>396</v>
      </c>
      <c r="C4409">
        <v>2022</v>
      </c>
      <c r="D4409">
        <v>12</v>
      </c>
      <c r="E4409">
        <v>99</v>
      </c>
      <c r="F4409">
        <v>99</v>
      </c>
      <c r="G4409">
        <v>99</v>
      </c>
      <c r="H4409">
        <v>99</v>
      </c>
      <c r="I4409">
        <v>99</v>
      </c>
      <c r="J4409">
        <v>470</v>
      </c>
      <c r="K4409">
        <v>999</v>
      </c>
      <c r="M4409">
        <v>99</v>
      </c>
      <c r="N4409">
        <v>99</v>
      </c>
      <c r="O4409">
        <v>99</v>
      </c>
      <c r="P4409">
        <v>99</v>
      </c>
      <c r="Q4409">
        <v>17</v>
      </c>
      <c r="R4409">
        <v>745</v>
      </c>
      <c r="S4409">
        <v>745</v>
      </c>
      <c r="T4409">
        <v>15.671140939597317</v>
      </c>
      <c r="U4409">
        <v>60.14630872483221</v>
      </c>
      <c r="V4409">
        <v>97.633628305714495</v>
      </c>
      <c r="W4409">
        <v>90.115838926174533</v>
      </c>
      <c r="X4409">
        <v>0</v>
      </c>
      <c r="Y4409">
        <v>0</v>
      </c>
      <c r="Z4409">
        <v>0</v>
      </c>
      <c r="AA4409">
        <v>11.573918439948702</v>
      </c>
      <c r="AB4409">
        <v>3.3775914433779897</v>
      </c>
      <c r="AC4409">
        <v>-38.172336106024915</v>
      </c>
      <c r="AD4409">
        <v>9.3323312038080939</v>
      </c>
      <c r="AE4409">
        <v>9.488638234705089</v>
      </c>
      <c r="AF4409">
        <v>4</v>
      </c>
      <c r="AG4409">
        <v>0</v>
      </c>
      <c r="AH4409">
        <v>0</v>
      </c>
      <c r="AI4409">
        <v>1</v>
      </c>
      <c r="AJ4409">
        <v>45</v>
      </c>
      <c r="AK4409">
        <v>0</v>
      </c>
      <c r="AL4409">
        <v>75</v>
      </c>
      <c r="AM4409">
        <v>0</v>
      </c>
      <c r="AN4409">
        <v>19</v>
      </c>
      <c r="AO4409">
        <v>1</v>
      </c>
      <c r="AP4409">
        <v>9</v>
      </c>
    </row>
    <row r="4410" spans="1:42">
      <c r="A4410">
        <v>16</v>
      </c>
      <c r="B4410">
        <v>397</v>
      </c>
      <c r="C4410">
        <v>2022</v>
      </c>
      <c r="D4410">
        <v>1</v>
      </c>
      <c r="E4410">
        <v>99</v>
      </c>
      <c r="F4410">
        <v>99</v>
      </c>
      <c r="G4410">
        <v>99</v>
      </c>
      <c r="H4410">
        <v>99</v>
      </c>
      <c r="I4410">
        <v>99</v>
      </c>
      <c r="J4410">
        <v>643</v>
      </c>
      <c r="K4410">
        <v>999</v>
      </c>
      <c r="M4410">
        <v>99</v>
      </c>
      <c r="N4410">
        <v>99</v>
      </c>
      <c r="O4410">
        <v>99</v>
      </c>
      <c r="P4410">
        <v>99</v>
      </c>
      <c r="Q4410">
        <v>59</v>
      </c>
      <c r="R4410">
        <v>6265</v>
      </c>
      <c r="S4410">
        <v>6262</v>
      </c>
      <c r="T4410">
        <v>16.118435754189939</v>
      </c>
      <c r="U4410">
        <v>60.731076333439795</v>
      </c>
      <c r="V4410">
        <v>91.617706138558432</v>
      </c>
      <c r="W4410">
        <v>84.547780261896989</v>
      </c>
      <c r="X4410">
        <v>4.2458100558659222</v>
      </c>
      <c r="Y4410">
        <v>8.4916201117318444</v>
      </c>
      <c r="Z4410">
        <v>93.519553072625698</v>
      </c>
      <c r="AA4410">
        <v>10.631209215386267</v>
      </c>
      <c r="AB4410">
        <v>2.4084360328155161</v>
      </c>
      <c r="AC4410">
        <v>-37.536246275788514</v>
      </c>
      <c r="AD4410">
        <v>9.5770212635859195</v>
      </c>
      <c r="AE4410">
        <v>9.794746054749476</v>
      </c>
      <c r="AF4410">
        <v>146</v>
      </c>
      <c r="AG4410">
        <v>0</v>
      </c>
      <c r="AH4410">
        <v>0</v>
      </c>
      <c r="AI4410">
        <v>26</v>
      </c>
      <c r="AJ4410">
        <v>202</v>
      </c>
      <c r="AK4410">
        <v>59</v>
      </c>
      <c r="AL4410">
        <v>405</v>
      </c>
      <c r="AM4410">
        <v>0</v>
      </c>
      <c r="AN4410">
        <v>120</v>
      </c>
      <c r="AO4410">
        <v>86</v>
      </c>
      <c r="AP4410">
        <v>39</v>
      </c>
    </row>
    <row r="4411" spans="1:42">
      <c r="A4411">
        <v>16</v>
      </c>
      <c r="B4411">
        <v>398</v>
      </c>
      <c r="C4411">
        <v>2022</v>
      </c>
      <c r="D4411">
        <v>2</v>
      </c>
      <c r="E4411">
        <v>99</v>
      </c>
      <c r="F4411">
        <v>99</v>
      </c>
      <c r="G4411">
        <v>99</v>
      </c>
      <c r="H4411">
        <v>99</v>
      </c>
      <c r="I4411">
        <v>99</v>
      </c>
      <c r="J4411">
        <v>643</v>
      </c>
      <c r="K4411">
        <v>999</v>
      </c>
      <c r="M4411">
        <v>99</v>
      </c>
      <c r="N4411">
        <v>99</v>
      </c>
      <c r="O4411">
        <v>99</v>
      </c>
      <c r="P4411">
        <v>99</v>
      </c>
      <c r="Q4411">
        <v>44</v>
      </c>
      <c r="R4411">
        <v>5061</v>
      </c>
      <c r="S4411">
        <v>5057</v>
      </c>
      <c r="T4411">
        <v>16.25983007310808</v>
      </c>
      <c r="U4411">
        <v>60.945026695669362</v>
      </c>
      <c r="V4411">
        <v>88.669685627187022</v>
      </c>
      <c r="W4411">
        <v>81.816175598180891</v>
      </c>
      <c r="X4411">
        <v>4.8211815846670625</v>
      </c>
      <c r="Y4411">
        <v>9.642363169334125</v>
      </c>
      <c r="Z4411">
        <v>96.186524402292022</v>
      </c>
      <c r="AA4411">
        <v>9.8405839518052574</v>
      </c>
      <c r="AB4411">
        <v>2.225684530144258</v>
      </c>
      <c r="AC4411">
        <v>-32.882237013406645</v>
      </c>
      <c r="AD4411">
        <v>7.736521087790635</v>
      </c>
      <c r="AE4411">
        <v>7.6543803026957695</v>
      </c>
      <c r="AF4411">
        <v>112</v>
      </c>
      <c r="AG4411">
        <v>0</v>
      </c>
      <c r="AH4411">
        <v>0</v>
      </c>
      <c r="AI4411">
        <v>16</v>
      </c>
      <c r="AJ4411">
        <v>218</v>
      </c>
      <c r="AK4411">
        <v>59</v>
      </c>
      <c r="AL4411">
        <v>244</v>
      </c>
      <c r="AM4411">
        <v>0</v>
      </c>
      <c r="AN4411">
        <v>88</v>
      </c>
      <c r="AO4411">
        <v>44</v>
      </c>
      <c r="AP4411">
        <v>29</v>
      </c>
    </row>
    <row r="4412" spans="1:42">
      <c r="A4412">
        <v>16</v>
      </c>
      <c r="B4412">
        <v>399</v>
      </c>
      <c r="C4412">
        <v>2022</v>
      </c>
      <c r="D4412">
        <v>3</v>
      </c>
      <c r="E4412">
        <v>99</v>
      </c>
      <c r="F4412">
        <v>99</v>
      </c>
      <c r="G4412">
        <v>99</v>
      </c>
      <c r="H4412">
        <v>99</v>
      </c>
      <c r="I4412">
        <v>99</v>
      </c>
      <c r="J4412">
        <v>643</v>
      </c>
      <c r="K4412">
        <v>999</v>
      </c>
      <c r="M4412">
        <v>99</v>
      </c>
      <c r="N4412">
        <v>99</v>
      </c>
      <c r="O4412">
        <v>99</v>
      </c>
      <c r="P4412">
        <v>99</v>
      </c>
      <c r="Q4412">
        <v>57</v>
      </c>
      <c r="R4412">
        <v>5973</v>
      </c>
      <c r="S4412">
        <v>5930</v>
      </c>
      <c r="T4412">
        <v>16.173447178972037</v>
      </c>
      <c r="U4412">
        <v>61.142158516020245</v>
      </c>
      <c r="V4412">
        <v>89.029924781533936</v>
      </c>
      <c r="W4412">
        <v>81.939089376054014</v>
      </c>
      <c r="X4412">
        <v>2.1094927172275244</v>
      </c>
      <c r="Y4412">
        <v>4.2189854344550488</v>
      </c>
      <c r="Z4412">
        <v>93.119035660472122</v>
      </c>
      <c r="AA4412">
        <v>10.574834257590044</v>
      </c>
      <c r="AB4412">
        <v>2.4316338607781174</v>
      </c>
      <c r="AC4412">
        <v>-39.649242143318368</v>
      </c>
      <c r="AD4412">
        <v>9.1306541113166322</v>
      </c>
      <c r="AE4412">
        <v>8.9892556946353999</v>
      </c>
      <c r="AF4412">
        <v>108</v>
      </c>
      <c r="AG4412">
        <v>0</v>
      </c>
      <c r="AH4412">
        <v>0</v>
      </c>
      <c r="AI4412">
        <v>13</v>
      </c>
      <c r="AJ4412">
        <v>233</v>
      </c>
      <c r="AK4412">
        <v>37</v>
      </c>
      <c r="AL4412">
        <v>363</v>
      </c>
      <c r="AM4412">
        <v>1</v>
      </c>
      <c r="AN4412">
        <v>114</v>
      </c>
      <c r="AO4412">
        <v>34</v>
      </c>
      <c r="AP4412">
        <v>37</v>
      </c>
    </row>
    <row r="4413" spans="1:42">
      <c r="A4413">
        <v>16</v>
      </c>
      <c r="B4413">
        <v>400</v>
      </c>
      <c r="C4413">
        <v>2022</v>
      </c>
      <c r="D4413">
        <v>4</v>
      </c>
      <c r="E4413">
        <v>99</v>
      </c>
      <c r="F4413">
        <v>99</v>
      </c>
      <c r="G4413">
        <v>99</v>
      </c>
      <c r="H4413">
        <v>99</v>
      </c>
      <c r="I4413">
        <v>99</v>
      </c>
      <c r="J4413">
        <v>643</v>
      </c>
      <c r="K4413">
        <v>999</v>
      </c>
      <c r="M4413">
        <v>99</v>
      </c>
      <c r="N4413">
        <v>99</v>
      </c>
      <c r="O4413">
        <v>99</v>
      </c>
      <c r="P4413">
        <v>99</v>
      </c>
      <c r="Q4413">
        <v>45</v>
      </c>
      <c r="R4413">
        <v>4683</v>
      </c>
      <c r="S4413">
        <v>4679</v>
      </c>
      <c r="T4413">
        <v>16.277599829169336</v>
      </c>
      <c r="U4413">
        <v>61.033340457362669</v>
      </c>
      <c r="V4413">
        <v>91.096522416263866</v>
      </c>
      <c r="W4413">
        <v>84.057170335541812</v>
      </c>
      <c r="X4413">
        <v>5.5092889173606636</v>
      </c>
      <c r="Y4413">
        <v>11.018577834721327</v>
      </c>
      <c r="Z4413">
        <v>98.889600683322683</v>
      </c>
      <c r="AA4413">
        <v>9.6648170823869624</v>
      </c>
      <c r="AB4413">
        <v>2.3348095249901157</v>
      </c>
      <c r="AC4413">
        <v>-31.211752098807796</v>
      </c>
      <c r="AD4413">
        <v>7.1586896372502551</v>
      </c>
      <c r="AE4413">
        <v>7.2762182723954734</v>
      </c>
      <c r="AF4413">
        <v>91</v>
      </c>
      <c r="AG4413">
        <v>0</v>
      </c>
      <c r="AH4413">
        <v>0</v>
      </c>
      <c r="AI4413">
        <v>12</v>
      </c>
      <c r="AJ4413">
        <v>223</v>
      </c>
      <c r="AK4413">
        <v>48</v>
      </c>
      <c r="AL4413">
        <v>279</v>
      </c>
      <c r="AM4413">
        <v>0</v>
      </c>
      <c r="AN4413">
        <v>91</v>
      </c>
      <c r="AO4413">
        <v>24</v>
      </c>
      <c r="AP4413">
        <v>31</v>
      </c>
    </row>
    <row r="4414" spans="1:42">
      <c r="A4414">
        <v>16</v>
      </c>
      <c r="B4414">
        <v>401</v>
      </c>
      <c r="C4414">
        <v>2022</v>
      </c>
      <c r="D4414">
        <v>5</v>
      </c>
      <c r="E4414">
        <v>99</v>
      </c>
      <c r="F4414">
        <v>99</v>
      </c>
      <c r="G4414">
        <v>99</v>
      </c>
      <c r="H4414">
        <v>99</v>
      </c>
      <c r="I4414">
        <v>99</v>
      </c>
      <c r="J4414">
        <v>643</v>
      </c>
      <c r="K4414">
        <v>999</v>
      </c>
      <c r="M4414">
        <v>99</v>
      </c>
      <c r="N4414">
        <v>99</v>
      </c>
      <c r="O4414">
        <v>99</v>
      </c>
      <c r="P4414">
        <v>99</v>
      </c>
      <c r="Q4414">
        <v>50</v>
      </c>
      <c r="R4414">
        <v>5690</v>
      </c>
      <c r="S4414">
        <v>5685</v>
      </c>
      <c r="T4414">
        <v>16.164147627416515</v>
      </c>
      <c r="U4414">
        <v>60.799120492524175</v>
      </c>
      <c r="V4414">
        <v>89.119206137304218</v>
      </c>
      <c r="W4414">
        <v>82.225277044854863</v>
      </c>
      <c r="X4414">
        <v>4.3233743409490346</v>
      </c>
      <c r="Y4414">
        <v>8.6467486818980692</v>
      </c>
      <c r="Z4414">
        <v>99.507908611599234</v>
      </c>
      <c r="AA4414">
        <v>10.813013737353849</v>
      </c>
      <c r="AB4414">
        <v>2.2853052659861661</v>
      </c>
      <c r="AC4414">
        <v>-41.397852745387027</v>
      </c>
      <c r="AD4414">
        <v>8.6980448507268733</v>
      </c>
      <c r="AE4414">
        <v>8.6479609888649644</v>
      </c>
      <c r="AF4414">
        <v>104</v>
      </c>
      <c r="AG4414">
        <v>0</v>
      </c>
      <c r="AH4414">
        <v>0</v>
      </c>
      <c r="AI4414">
        <v>16</v>
      </c>
      <c r="AJ4414">
        <v>285</v>
      </c>
      <c r="AK4414">
        <v>156</v>
      </c>
      <c r="AL4414">
        <v>396</v>
      </c>
      <c r="AM4414">
        <v>0</v>
      </c>
      <c r="AN4414">
        <v>153</v>
      </c>
      <c r="AO4414">
        <v>46</v>
      </c>
      <c r="AP4414">
        <v>33</v>
      </c>
    </row>
    <row r="4415" spans="1:42">
      <c r="A4415">
        <v>16</v>
      </c>
      <c r="B4415">
        <v>402</v>
      </c>
      <c r="C4415">
        <v>2022</v>
      </c>
      <c r="D4415">
        <v>6</v>
      </c>
      <c r="E4415">
        <v>99</v>
      </c>
      <c r="F4415">
        <v>99</v>
      </c>
      <c r="G4415">
        <v>99</v>
      </c>
      <c r="H4415">
        <v>99</v>
      </c>
      <c r="I4415">
        <v>99</v>
      </c>
      <c r="J4415">
        <v>643</v>
      </c>
      <c r="K4415">
        <v>999</v>
      </c>
      <c r="M4415">
        <v>99</v>
      </c>
      <c r="N4415">
        <v>99</v>
      </c>
      <c r="O4415">
        <v>99</v>
      </c>
      <c r="P4415">
        <v>99</v>
      </c>
      <c r="Q4415">
        <v>46</v>
      </c>
      <c r="R4415">
        <v>5344</v>
      </c>
      <c r="S4415">
        <v>5343</v>
      </c>
      <c r="T4415">
        <v>16.094685628742521</v>
      </c>
      <c r="U4415">
        <v>60.630357477072806</v>
      </c>
      <c r="V4415">
        <v>91.05864255922387</v>
      </c>
      <c r="W4415">
        <v>84.042691371888495</v>
      </c>
      <c r="X4415">
        <v>2.7694610778443112</v>
      </c>
      <c r="Y4415">
        <v>5.5389221556886223</v>
      </c>
      <c r="Z4415">
        <v>97.773203592814369</v>
      </c>
      <c r="AA4415">
        <v>10.427810827222048</v>
      </c>
      <c r="AB4415">
        <v>2.2895802685110609</v>
      </c>
      <c r="AC4415">
        <v>-36.796924865481074</v>
      </c>
      <c r="AD4415">
        <v>8.1691303483803885</v>
      </c>
      <c r="AE4415">
        <v>8.3073600429650138</v>
      </c>
      <c r="AF4415">
        <v>113</v>
      </c>
      <c r="AG4415">
        <v>0</v>
      </c>
      <c r="AH4415">
        <v>0</v>
      </c>
      <c r="AI4415">
        <v>20</v>
      </c>
      <c r="AJ4415">
        <v>206</v>
      </c>
      <c r="AK4415">
        <v>72</v>
      </c>
      <c r="AL4415">
        <v>165</v>
      </c>
      <c r="AM4415">
        <v>0</v>
      </c>
      <c r="AN4415">
        <v>109</v>
      </c>
      <c r="AO4415">
        <v>39</v>
      </c>
      <c r="AP4415">
        <v>30</v>
      </c>
    </row>
    <row r="4416" spans="1:42">
      <c r="A4416">
        <v>16</v>
      </c>
      <c r="B4416">
        <v>403</v>
      </c>
      <c r="C4416">
        <v>2022</v>
      </c>
      <c r="D4416">
        <v>7</v>
      </c>
      <c r="E4416">
        <v>99</v>
      </c>
      <c r="F4416">
        <v>99</v>
      </c>
      <c r="G4416">
        <v>99</v>
      </c>
      <c r="H4416">
        <v>99</v>
      </c>
      <c r="I4416">
        <v>99</v>
      </c>
      <c r="J4416">
        <v>643</v>
      </c>
      <c r="K4416">
        <v>999</v>
      </c>
      <c r="M4416">
        <v>99</v>
      </c>
      <c r="N4416">
        <v>99</v>
      </c>
      <c r="O4416">
        <v>99</v>
      </c>
      <c r="P4416">
        <v>99</v>
      </c>
      <c r="Q4416">
        <v>47</v>
      </c>
      <c r="R4416">
        <v>5118</v>
      </c>
      <c r="S4416">
        <v>5116</v>
      </c>
      <c r="T4416">
        <v>16.186791715513873</v>
      </c>
      <c r="U4416">
        <v>60.84910086004691</v>
      </c>
      <c r="V4416">
        <v>88.522062791132939</v>
      </c>
      <c r="W4416">
        <v>81.69276778733375</v>
      </c>
      <c r="X4416">
        <v>5.6076592418913629</v>
      </c>
      <c r="Y4416">
        <v>11.215318483782726</v>
      </c>
      <c r="Z4416">
        <v>88.081281750683829</v>
      </c>
      <c r="AA4416">
        <v>10.007313514134324</v>
      </c>
      <c r="AB4416">
        <v>2.3660149931069623</v>
      </c>
      <c r="AC4416">
        <v>-39.927057369631378</v>
      </c>
      <c r="AD4416">
        <v>7.8236544017610079</v>
      </c>
      <c r="AE4416">
        <v>7.7320037070827325</v>
      </c>
      <c r="AF4416">
        <v>100</v>
      </c>
      <c r="AG4416">
        <v>0</v>
      </c>
      <c r="AH4416">
        <v>0</v>
      </c>
      <c r="AI4416">
        <v>8</v>
      </c>
      <c r="AJ4416">
        <v>104</v>
      </c>
      <c r="AK4416">
        <v>189</v>
      </c>
      <c r="AL4416">
        <v>166</v>
      </c>
      <c r="AM4416">
        <v>0</v>
      </c>
      <c r="AN4416">
        <v>135</v>
      </c>
      <c r="AO4416">
        <v>42</v>
      </c>
      <c r="AP4416">
        <v>29</v>
      </c>
    </row>
    <row r="4417" spans="1:42">
      <c r="A4417">
        <v>16</v>
      </c>
      <c r="B4417">
        <v>404</v>
      </c>
      <c r="C4417">
        <v>2022</v>
      </c>
      <c r="D4417">
        <v>8</v>
      </c>
      <c r="E4417">
        <v>99</v>
      </c>
      <c r="F4417">
        <v>99</v>
      </c>
      <c r="G4417">
        <v>99</v>
      </c>
      <c r="H4417">
        <v>99</v>
      </c>
      <c r="I4417">
        <v>99</v>
      </c>
      <c r="J4417">
        <v>643</v>
      </c>
      <c r="K4417">
        <v>999</v>
      </c>
      <c r="M4417">
        <v>99</v>
      </c>
      <c r="N4417">
        <v>99</v>
      </c>
      <c r="O4417">
        <v>99</v>
      </c>
      <c r="P4417">
        <v>99</v>
      </c>
      <c r="Q4417">
        <v>50</v>
      </c>
      <c r="R4417">
        <v>5553</v>
      </c>
      <c r="S4417">
        <v>5547</v>
      </c>
      <c r="T4417">
        <v>16.248514316585627</v>
      </c>
      <c r="U4417">
        <v>61.018388318009755</v>
      </c>
      <c r="V4417">
        <v>89.754390775879372</v>
      </c>
      <c r="W4417">
        <v>82.808527131783009</v>
      </c>
      <c r="X4417">
        <v>3.9978390059427342</v>
      </c>
      <c r="Y4417">
        <v>7.9956780118854685</v>
      </c>
      <c r="Z4417">
        <v>96.398343237889435</v>
      </c>
      <c r="AA4417">
        <v>9.7554750120520808</v>
      </c>
      <c r="AB4417">
        <v>2.3491105985482821</v>
      </c>
      <c r="AC4417">
        <v>-35.123004910887822</v>
      </c>
      <c r="AD4417">
        <v>8.4886191662717607</v>
      </c>
      <c r="AE4417">
        <v>8.4978905537378555</v>
      </c>
      <c r="AF4417">
        <v>83</v>
      </c>
      <c r="AG4417">
        <v>0</v>
      </c>
      <c r="AH4417">
        <v>0</v>
      </c>
      <c r="AI4417">
        <v>17</v>
      </c>
      <c r="AJ4417">
        <v>215</v>
      </c>
      <c r="AK4417">
        <v>23</v>
      </c>
      <c r="AL4417">
        <v>279</v>
      </c>
      <c r="AM4417">
        <v>0</v>
      </c>
      <c r="AN4417">
        <v>73</v>
      </c>
      <c r="AO4417">
        <v>27</v>
      </c>
      <c r="AP4417">
        <v>35</v>
      </c>
    </row>
    <row r="4418" spans="1:42">
      <c r="A4418">
        <v>16</v>
      </c>
      <c r="B4418">
        <v>405</v>
      </c>
      <c r="C4418">
        <v>2022</v>
      </c>
      <c r="D4418">
        <v>9</v>
      </c>
      <c r="E4418">
        <v>99</v>
      </c>
      <c r="F4418">
        <v>99</v>
      </c>
      <c r="G4418">
        <v>99</v>
      </c>
      <c r="H4418">
        <v>99</v>
      </c>
      <c r="I4418">
        <v>99</v>
      </c>
      <c r="J4418">
        <v>643</v>
      </c>
      <c r="K4418">
        <v>999</v>
      </c>
      <c r="M4418">
        <v>99</v>
      </c>
      <c r="N4418">
        <v>99</v>
      </c>
      <c r="O4418">
        <v>99</v>
      </c>
      <c r="P4418">
        <v>99</v>
      </c>
      <c r="Q4418">
        <v>52</v>
      </c>
      <c r="R4418">
        <v>5362</v>
      </c>
      <c r="S4418">
        <v>5355</v>
      </c>
      <c r="T4418">
        <v>16.116747482282737</v>
      </c>
      <c r="U4418">
        <v>60.724183006535938</v>
      </c>
      <c r="V4418">
        <v>89.983399643714307</v>
      </c>
      <c r="W4418">
        <v>83.008851540616263</v>
      </c>
      <c r="X4418">
        <v>1.9209250279746364</v>
      </c>
      <c r="Y4418">
        <v>3.8418500559492728</v>
      </c>
      <c r="Z4418">
        <v>95.561357702349852</v>
      </c>
      <c r="AA4418">
        <v>10.451575236212502</v>
      </c>
      <c r="AB4418">
        <v>2.3475604000866297</v>
      </c>
      <c r="AC4418">
        <v>-32.773082988249513</v>
      </c>
      <c r="AD4418">
        <v>8.1966461317394543</v>
      </c>
      <c r="AE4418">
        <v>8.2235964012177991</v>
      </c>
      <c r="AF4418">
        <v>98</v>
      </c>
      <c r="AG4418">
        <v>0</v>
      </c>
      <c r="AH4418">
        <v>0</v>
      </c>
      <c r="AI4418">
        <v>15</v>
      </c>
      <c r="AJ4418">
        <v>193</v>
      </c>
      <c r="AK4418">
        <v>63</v>
      </c>
      <c r="AL4418">
        <v>342</v>
      </c>
      <c r="AM4418">
        <v>0</v>
      </c>
      <c r="AN4418">
        <v>129</v>
      </c>
      <c r="AO4418">
        <v>35</v>
      </c>
      <c r="AP4418">
        <v>29</v>
      </c>
    </row>
    <row r="4419" spans="1:42">
      <c r="A4419">
        <v>16</v>
      </c>
      <c r="B4419">
        <v>406</v>
      </c>
      <c r="C4419">
        <v>2022</v>
      </c>
      <c r="D4419">
        <v>10</v>
      </c>
      <c r="E4419">
        <v>99</v>
      </c>
      <c r="F4419">
        <v>99</v>
      </c>
      <c r="G4419">
        <v>99</v>
      </c>
      <c r="H4419">
        <v>99</v>
      </c>
      <c r="I4419">
        <v>99</v>
      </c>
      <c r="J4419">
        <v>643</v>
      </c>
      <c r="K4419">
        <v>999</v>
      </c>
      <c r="M4419">
        <v>99</v>
      </c>
      <c r="N4419">
        <v>99</v>
      </c>
      <c r="O4419">
        <v>99</v>
      </c>
      <c r="P4419">
        <v>99</v>
      </c>
      <c r="Q4419">
        <v>49</v>
      </c>
      <c r="R4419">
        <v>4909</v>
      </c>
      <c r="S4419">
        <v>4907</v>
      </c>
      <c r="T4419">
        <v>15.957221430026484</v>
      </c>
      <c r="U4419">
        <v>60.332993682494383</v>
      </c>
      <c r="V4419">
        <v>89.99896448812494</v>
      </c>
      <c r="W4419">
        <v>83.056449969431398</v>
      </c>
      <c r="X4419">
        <v>5.6223263393766558</v>
      </c>
      <c r="Y4419">
        <v>11.244652678753312</v>
      </c>
      <c r="Z4419">
        <v>97.474027296801779</v>
      </c>
      <c r="AA4419">
        <v>10.254705743390376</v>
      </c>
      <c r="AB4419">
        <v>2.3559319580221896</v>
      </c>
      <c r="AC4419">
        <v>-36.355204550841655</v>
      </c>
      <c r="AD4419">
        <v>7.5041655838696384</v>
      </c>
      <c r="AE4419">
        <v>7.539930274357971</v>
      </c>
      <c r="AF4419">
        <v>95</v>
      </c>
      <c r="AG4419">
        <v>0</v>
      </c>
      <c r="AH4419">
        <v>0</v>
      </c>
      <c r="AI4419">
        <v>16</v>
      </c>
      <c r="AJ4419">
        <v>108</v>
      </c>
      <c r="AK4419">
        <v>17</v>
      </c>
      <c r="AL4419">
        <v>261</v>
      </c>
      <c r="AM4419">
        <v>0</v>
      </c>
      <c r="AN4419">
        <v>112</v>
      </c>
      <c r="AO4419">
        <v>30</v>
      </c>
      <c r="AP4419">
        <v>30</v>
      </c>
    </row>
    <row r="4420" spans="1:42">
      <c r="A4420">
        <v>16</v>
      </c>
      <c r="B4420">
        <v>407</v>
      </c>
      <c r="C4420">
        <v>2022</v>
      </c>
      <c r="D4420">
        <v>11</v>
      </c>
      <c r="E4420">
        <v>99</v>
      </c>
      <c r="F4420">
        <v>99</v>
      </c>
      <c r="G4420">
        <v>99</v>
      </c>
      <c r="H4420">
        <v>99</v>
      </c>
      <c r="I4420">
        <v>99</v>
      </c>
      <c r="J4420">
        <v>643</v>
      </c>
      <c r="K4420">
        <v>999</v>
      </c>
      <c r="M4420">
        <v>99</v>
      </c>
      <c r="N4420">
        <v>99</v>
      </c>
      <c r="O4420">
        <v>99</v>
      </c>
      <c r="P4420">
        <v>99</v>
      </c>
      <c r="Q4420">
        <v>49</v>
      </c>
      <c r="R4420">
        <v>5536</v>
      </c>
      <c r="S4420">
        <v>5529</v>
      </c>
      <c r="T4420">
        <v>15.970556358381504</v>
      </c>
      <c r="U4420">
        <v>60.447277988786389</v>
      </c>
      <c r="V4420">
        <v>89.421972238567989</v>
      </c>
      <c r="W4420">
        <v>82.498173268222047</v>
      </c>
      <c r="X4420">
        <v>3.8836705202312145</v>
      </c>
      <c r="Y4420">
        <v>7.767341040462429</v>
      </c>
      <c r="Z4420">
        <v>96.296965317919074</v>
      </c>
      <c r="AA4420">
        <v>11.986040831509001</v>
      </c>
      <c r="AB4420">
        <v>2.4460495032061407</v>
      </c>
      <c r="AC4420">
        <v>-44.14832167467187</v>
      </c>
      <c r="AD4420">
        <v>8.4626320375437576</v>
      </c>
      <c r="AE4420">
        <v>8.4385694597469811</v>
      </c>
      <c r="AF4420">
        <v>99</v>
      </c>
      <c r="AG4420">
        <v>0</v>
      </c>
      <c r="AH4420">
        <v>0</v>
      </c>
      <c r="AI4420">
        <v>22</v>
      </c>
      <c r="AJ4420">
        <v>145</v>
      </c>
      <c r="AK4420">
        <v>41</v>
      </c>
      <c r="AL4420">
        <v>235</v>
      </c>
      <c r="AM4420">
        <v>0</v>
      </c>
      <c r="AN4420">
        <v>235</v>
      </c>
      <c r="AO4420">
        <v>34</v>
      </c>
      <c r="AP4420">
        <v>36</v>
      </c>
    </row>
    <row r="4421" spans="1:42">
      <c r="A4421">
        <v>16</v>
      </c>
      <c r="B4421">
        <v>408</v>
      </c>
      <c r="C4421">
        <v>2022</v>
      </c>
      <c r="D4421">
        <v>12</v>
      </c>
      <c r="E4421">
        <v>99</v>
      </c>
      <c r="F4421">
        <v>99</v>
      </c>
      <c r="G4421">
        <v>99</v>
      </c>
      <c r="H4421">
        <v>99</v>
      </c>
      <c r="I4421">
        <v>99</v>
      </c>
      <c r="J4421">
        <v>643</v>
      </c>
      <c r="K4421">
        <v>999</v>
      </c>
      <c r="M4421">
        <v>99</v>
      </c>
      <c r="N4421">
        <v>99</v>
      </c>
      <c r="O4421">
        <v>99</v>
      </c>
      <c r="P4421">
        <v>99</v>
      </c>
      <c r="Q4421">
        <v>52</v>
      </c>
      <c r="R4421">
        <v>5923</v>
      </c>
      <c r="S4421">
        <v>5919</v>
      </c>
      <c r="T4421">
        <v>16.232821205470202</v>
      </c>
      <c r="U4421">
        <v>60.928366278087509</v>
      </c>
      <c r="V4421">
        <v>88.062370349300451</v>
      </c>
      <c r="W4421">
        <v>81.25881060990038</v>
      </c>
      <c r="X4421">
        <v>4.7948674658112447</v>
      </c>
      <c r="Y4421">
        <v>9.5897349316224894</v>
      </c>
      <c r="Z4421">
        <v>94.529799088299853</v>
      </c>
      <c r="AA4421">
        <v>10.313059626301648</v>
      </c>
      <c r="AB4421">
        <v>2.3859569476752225</v>
      </c>
      <c r="AC4421">
        <v>-39.851747622675774</v>
      </c>
      <c r="AD4421">
        <v>9.0542213797636713</v>
      </c>
      <c r="AE4421">
        <v>8.8980882475505467</v>
      </c>
      <c r="AF4421">
        <v>102</v>
      </c>
      <c r="AG4421">
        <v>0</v>
      </c>
      <c r="AH4421">
        <v>0</v>
      </c>
      <c r="AI4421">
        <v>35</v>
      </c>
      <c r="AJ4421">
        <v>273</v>
      </c>
      <c r="AK4421">
        <v>51</v>
      </c>
      <c r="AL4421">
        <v>241</v>
      </c>
      <c r="AM4421">
        <v>0</v>
      </c>
      <c r="AN4421">
        <v>185</v>
      </c>
      <c r="AO4421">
        <v>53</v>
      </c>
      <c r="AP4421">
        <v>37</v>
      </c>
    </row>
    <row r="4422" spans="1:42">
      <c r="A4422">
        <v>16</v>
      </c>
      <c r="B4422">
        <v>409</v>
      </c>
      <c r="C4422">
        <v>2021</v>
      </c>
      <c r="D4422">
        <v>1</v>
      </c>
      <c r="E4422">
        <v>99</v>
      </c>
      <c r="F4422">
        <v>99</v>
      </c>
      <c r="G4422">
        <v>99</v>
      </c>
      <c r="H4422">
        <v>99</v>
      </c>
      <c r="I4422">
        <v>99</v>
      </c>
      <c r="J4422">
        <v>103</v>
      </c>
      <c r="K4422">
        <v>999</v>
      </c>
      <c r="M4422">
        <v>99</v>
      </c>
      <c r="N4422">
        <v>99</v>
      </c>
      <c r="O4422">
        <v>99</v>
      </c>
      <c r="P4422">
        <v>99</v>
      </c>
      <c r="Q4422">
        <v>172</v>
      </c>
      <c r="R4422">
        <v>17192</v>
      </c>
      <c r="S4422">
        <v>17139</v>
      </c>
      <c r="T4422">
        <v>15.855223359702181</v>
      </c>
      <c r="U4422">
        <v>60.398331291207185</v>
      </c>
      <c r="V4422">
        <v>93.14769170842392</v>
      </c>
      <c r="W4422">
        <v>85.884821751560693</v>
      </c>
      <c r="X4422">
        <v>3.6586784550953912</v>
      </c>
      <c r="Y4422">
        <v>7.3173569101907825</v>
      </c>
      <c r="Z4422">
        <v>96.684504420660787</v>
      </c>
      <c r="AA4422">
        <v>9.2089490677894137</v>
      </c>
      <c r="AB4422">
        <v>2.7774440126312778</v>
      </c>
      <c r="AC4422">
        <v>-25.532225836244002</v>
      </c>
      <c r="AD4422">
        <v>12.123605489189456</v>
      </c>
      <c r="AE4422">
        <v>12.241793106393924</v>
      </c>
      <c r="AF4422">
        <v>159</v>
      </c>
      <c r="AG4422">
        <v>0</v>
      </c>
      <c r="AH4422">
        <v>0</v>
      </c>
      <c r="AI4422">
        <v>77</v>
      </c>
      <c r="AJ4422">
        <v>500</v>
      </c>
      <c r="AK4422">
        <v>90</v>
      </c>
      <c r="AL4422">
        <v>458</v>
      </c>
      <c r="AM4422">
        <v>0</v>
      </c>
      <c r="AN4422">
        <v>111</v>
      </c>
      <c r="AO4422">
        <v>107</v>
      </c>
      <c r="AP4422">
        <v>96</v>
      </c>
    </row>
    <row r="4423" spans="1:42">
      <c r="A4423">
        <v>16</v>
      </c>
      <c r="B4423">
        <v>410</v>
      </c>
      <c r="C4423">
        <v>2021</v>
      </c>
      <c r="D4423">
        <v>2</v>
      </c>
      <c r="E4423">
        <v>99</v>
      </c>
      <c r="F4423">
        <v>99</v>
      </c>
      <c r="G4423">
        <v>99</v>
      </c>
      <c r="H4423">
        <v>99</v>
      </c>
      <c r="I4423">
        <v>99</v>
      </c>
      <c r="J4423">
        <v>103</v>
      </c>
      <c r="K4423">
        <v>999</v>
      </c>
      <c r="M4423">
        <v>99</v>
      </c>
      <c r="N4423">
        <v>99</v>
      </c>
      <c r="O4423">
        <v>99</v>
      </c>
      <c r="P4423">
        <v>99</v>
      </c>
      <c r="Q4423">
        <v>133</v>
      </c>
      <c r="R4423">
        <v>11019</v>
      </c>
      <c r="S4423">
        <v>11009</v>
      </c>
      <c r="T4423">
        <v>15.994645612124511</v>
      </c>
      <c r="U4423">
        <v>60.530020891997459</v>
      </c>
      <c r="V4423">
        <v>92.887011483857265</v>
      </c>
      <c r="W4423">
        <v>85.703518030702256</v>
      </c>
      <c r="X4423">
        <v>2.2415827207550594</v>
      </c>
      <c r="Y4423">
        <v>4.4831654415101188</v>
      </c>
      <c r="Z4423">
        <v>96.324530356656666</v>
      </c>
      <c r="AA4423">
        <v>9.5797232706517352</v>
      </c>
      <c r="AB4423">
        <v>2.7434316655581359</v>
      </c>
      <c r="AC4423">
        <v>-30.82795646545026</v>
      </c>
      <c r="AD4423">
        <v>7.7704751561993133</v>
      </c>
      <c r="AE4423">
        <v>7.8467471670385693</v>
      </c>
      <c r="AF4423">
        <v>98</v>
      </c>
      <c r="AG4423">
        <v>0</v>
      </c>
      <c r="AH4423">
        <v>0</v>
      </c>
      <c r="AI4423">
        <v>36</v>
      </c>
      <c r="AJ4423">
        <v>386</v>
      </c>
      <c r="AK4423">
        <v>42</v>
      </c>
      <c r="AL4423">
        <v>540</v>
      </c>
      <c r="AM4423">
        <v>0</v>
      </c>
      <c r="AN4423">
        <v>118</v>
      </c>
      <c r="AO4423">
        <v>97</v>
      </c>
      <c r="AP4423">
        <v>72</v>
      </c>
    </row>
    <row r="4424" spans="1:42">
      <c r="A4424">
        <v>16</v>
      </c>
      <c r="B4424">
        <v>411</v>
      </c>
      <c r="C4424">
        <v>2021</v>
      </c>
      <c r="D4424">
        <v>3</v>
      </c>
      <c r="E4424">
        <v>99</v>
      </c>
      <c r="F4424">
        <v>99</v>
      </c>
      <c r="G4424">
        <v>99</v>
      </c>
      <c r="H4424">
        <v>99</v>
      </c>
      <c r="I4424">
        <v>99</v>
      </c>
      <c r="J4424">
        <v>103</v>
      </c>
      <c r="K4424">
        <v>999</v>
      </c>
      <c r="M4424">
        <v>99</v>
      </c>
      <c r="N4424">
        <v>99</v>
      </c>
      <c r="O4424">
        <v>99</v>
      </c>
      <c r="P4424">
        <v>99</v>
      </c>
      <c r="Q4424">
        <v>81</v>
      </c>
      <c r="R4424">
        <v>10288</v>
      </c>
      <c r="S4424">
        <v>10254</v>
      </c>
      <c r="T4424">
        <v>15.850894245723172</v>
      </c>
      <c r="U4424">
        <v>60.320947922761839</v>
      </c>
      <c r="V4424">
        <v>91.43619032162664</v>
      </c>
      <c r="W4424">
        <v>84.315845523697902</v>
      </c>
      <c r="X4424">
        <v>2.984059097978228</v>
      </c>
      <c r="Y4424">
        <v>5.968118195956456</v>
      </c>
      <c r="Z4424">
        <v>96.520217729393465</v>
      </c>
      <c r="AA4424">
        <v>8.9613190049734488</v>
      </c>
      <c r="AB4424">
        <v>2.6974903344346162</v>
      </c>
      <c r="AC4424">
        <v>-29.063538020607847</v>
      </c>
      <c r="AD4424">
        <v>7.2549821587238892</v>
      </c>
      <c r="AE4424">
        <v>7.1902774801273237</v>
      </c>
      <c r="AF4424">
        <v>110</v>
      </c>
      <c r="AG4424">
        <v>0</v>
      </c>
      <c r="AH4424">
        <v>0</v>
      </c>
      <c r="AI4424">
        <v>37</v>
      </c>
      <c r="AJ4424">
        <v>255</v>
      </c>
      <c r="AK4424">
        <v>51</v>
      </c>
      <c r="AL4424">
        <v>172</v>
      </c>
      <c r="AM4424">
        <v>0</v>
      </c>
      <c r="AN4424">
        <v>72</v>
      </c>
      <c r="AO4424">
        <v>106</v>
      </c>
      <c r="AP4424">
        <v>35</v>
      </c>
    </row>
    <row r="4425" spans="1:42">
      <c r="A4425">
        <v>16</v>
      </c>
      <c r="B4425">
        <v>412</v>
      </c>
      <c r="C4425">
        <v>2021</v>
      </c>
      <c r="D4425">
        <v>4</v>
      </c>
      <c r="E4425">
        <v>99</v>
      </c>
      <c r="F4425">
        <v>99</v>
      </c>
      <c r="G4425">
        <v>99</v>
      </c>
      <c r="H4425">
        <v>99</v>
      </c>
      <c r="I4425">
        <v>99</v>
      </c>
      <c r="J4425">
        <v>103</v>
      </c>
      <c r="K4425">
        <v>999</v>
      </c>
      <c r="M4425">
        <v>99</v>
      </c>
      <c r="N4425">
        <v>99</v>
      </c>
      <c r="O4425">
        <v>99</v>
      </c>
      <c r="P4425">
        <v>99</v>
      </c>
      <c r="Q4425">
        <v>131</v>
      </c>
      <c r="R4425">
        <v>14400</v>
      </c>
      <c r="S4425">
        <v>14353</v>
      </c>
      <c r="T4425">
        <v>15.70451388888889</v>
      </c>
      <c r="U4425">
        <v>60.025917926565867</v>
      </c>
      <c r="V4425">
        <v>92.736497230222938</v>
      </c>
      <c r="W4425">
        <v>85.496870340695438</v>
      </c>
      <c r="X4425">
        <v>2.75</v>
      </c>
      <c r="Y4425">
        <v>5.5</v>
      </c>
      <c r="Z4425">
        <v>97.347222222222229</v>
      </c>
      <c r="AA4425">
        <v>9.2602960306959137</v>
      </c>
      <c r="AB4425">
        <v>2.8653368503353942</v>
      </c>
      <c r="AC4425">
        <v>-22.678539483308302</v>
      </c>
      <c r="AD4425">
        <v>10.154718418120529</v>
      </c>
      <c r="AE4425">
        <v>10.205541198840676</v>
      </c>
      <c r="AF4425">
        <v>137</v>
      </c>
      <c r="AG4425">
        <v>0</v>
      </c>
      <c r="AH4425">
        <v>0</v>
      </c>
      <c r="AI4425">
        <v>24</v>
      </c>
      <c r="AJ4425">
        <v>527</v>
      </c>
      <c r="AK4425">
        <v>77</v>
      </c>
      <c r="AL4425">
        <v>421</v>
      </c>
      <c r="AM4425">
        <v>0</v>
      </c>
      <c r="AN4425">
        <v>151</v>
      </c>
      <c r="AO4425">
        <v>107</v>
      </c>
      <c r="AP4425">
        <v>76</v>
      </c>
    </row>
    <row r="4426" spans="1:42">
      <c r="A4426">
        <v>16</v>
      </c>
      <c r="B4426">
        <v>413</v>
      </c>
      <c r="C4426">
        <v>2021</v>
      </c>
      <c r="D4426">
        <v>5</v>
      </c>
      <c r="E4426">
        <v>99</v>
      </c>
      <c r="F4426">
        <v>99</v>
      </c>
      <c r="G4426">
        <v>99</v>
      </c>
      <c r="H4426">
        <v>99</v>
      </c>
      <c r="I4426">
        <v>99</v>
      </c>
      <c r="J4426">
        <v>103</v>
      </c>
      <c r="K4426">
        <v>999</v>
      </c>
      <c r="M4426">
        <v>99</v>
      </c>
      <c r="N4426">
        <v>99</v>
      </c>
      <c r="O4426">
        <v>99</v>
      </c>
      <c r="P4426">
        <v>99</v>
      </c>
      <c r="Q4426">
        <v>119</v>
      </c>
      <c r="R4426">
        <v>14094</v>
      </c>
      <c r="S4426">
        <v>14081</v>
      </c>
      <c r="T4426">
        <v>15.863204200368957</v>
      </c>
      <c r="U4426">
        <v>60.309637099637811</v>
      </c>
      <c r="V4426">
        <v>92.723940568893738</v>
      </c>
      <c r="W4426">
        <v>85.556552801647328</v>
      </c>
      <c r="X4426">
        <v>1.4899957428693063</v>
      </c>
      <c r="Y4426">
        <v>2.9799914857386125</v>
      </c>
      <c r="Z4426">
        <v>97.310912445012065</v>
      </c>
      <c r="AA4426">
        <v>9.458851476272164</v>
      </c>
      <c r="AB4426">
        <v>2.687919593748942</v>
      </c>
      <c r="AC4426">
        <v>-30.9763784578914</v>
      </c>
      <c r="AD4426">
        <v>9.9389306517354701</v>
      </c>
      <c r="AE4426">
        <v>10.019127754428332</v>
      </c>
      <c r="AF4426">
        <v>126</v>
      </c>
      <c r="AG4426">
        <v>0</v>
      </c>
      <c r="AH4426">
        <v>0</v>
      </c>
      <c r="AI4426">
        <v>24</v>
      </c>
      <c r="AJ4426">
        <v>410</v>
      </c>
      <c r="AK4426">
        <v>69</v>
      </c>
      <c r="AL4426">
        <v>401</v>
      </c>
      <c r="AM4426">
        <v>0</v>
      </c>
      <c r="AN4426">
        <v>115</v>
      </c>
      <c r="AO4426">
        <v>114</v>
      </c>
      <c r="AP4426">
        <v>68</v>
      </c>
    </row>
    <row r="4427" spans="1:42">
      <c r="A4427">
        <v>16</v>
      </c>
      <c r="B4427">
        <v>414</v>
      </c>
      <c r="C4427">
        <v>2021</v>
      </c>
      <c r="D4427">
        <v>6</v>
      </c>
      <c r="E4427">
        <v>99</v>
      </c>
      <c r="F4427">
        <v>99</v>
      </c>
      <c r="G4427">
        <v>99</v>
      </c>
      <c r="H4427">
        <v>99</v>
      </c>
      <c r="I4427">
        <v>99</v>
      </c>
      <c r="J4427">
        <v>103</v>
      </c>
      <c r="K4427">
        <v>999</v>
      </c>
      <c r="M4427">
        <v>99</v>
      </c>
      <c r="N4427">
        <v>99</v>
      </c>
      <c r="O4427">
        <v>99</v>
      </c>
      <c r="P4427">
        <v>99</v>
      </c>
      <c r="Q4427">
        <v>139</v>
      </c>
      <c r="R4427">
        <v>14991</v>
      </c>
      <c r="S4427">
        <v>14895</v>
      </c>
      <c r="T4427">
        <v>15.485291174704821</v>
      </c>
      <c r="U4427">
        <v>59.73212487411881</v>
      </c>
      <c r="V4427">
        <v>91.91449209108039</v>
      </c>
      <c r="W4427">
        <v>84.671690500167898</v>
      </c>
      <c r="X4427">
        <v>3.0418250950570345</v>
      </c>
      <c r="Y4427">
        <v>6.0836501901140689</v>
      </c>
      <c r="Z4427">
        <v>92.688946701354141</v>
      </c>
      <c r="AA4427">
        <v>9.2984372148239327</v>
      </c>
      <c r="AB4427">
        <v>2.8579809191787353</v>
      </c>
      <c r="AC4427">
        <v>-27.445772795469804</v>
      </c>
      <c r="AD4427">
        <v>10.571484986530894</v>
      </c>
      <c r="AE4427">
        <v>10.488705130049883</v>
      </c>
      <c r="AF4427">
        <v>128</v>
      </c>
      <c r="AG4427">
        <v>0</v>
      </c>
      <c r="AH4427">
        <v>0</v>
      </c>
      <c r="AI4427">
        <v>32</v>
      </c>
      <c r="AJ4427">
        <v>418</v>
      </c>
      <c r="AK4427">
        <v>63</v>
      </c>
      <c r="AL4427">
        <v>582</v>
      </c>
      <c r="AM4427">
        <v>0</v>
      </c>
      <c r="AN4427">
        <v>95</v>
      </c>
      <c r="AO4427">
        <v>79</v>
      </c>
      <c r="AP4427">
        <v>76</v>
      </c>
    </row>
    <row r="4428" spans="1:42">
      <c r="A4428">
        <v>16</v>
      </c>
      <c r="B4428">
        <v>415</v>
      </c>
      <c r="C4428">
        <v>2021</v>
      </c>
      <c r="D4428">
        <v>7</v>
      </c>
      <c r="E4428">
        <v>99</v>
      </c>
      <c r="F4428">
        <v>99</v>
      </c>
      <c r="G4428">
        <v>99</v>
      </c>
      <c r="H4428">
        <v>99</v>
      </c>
      <c r="I4428">
        <v>99</v>
      </c>
      <c r="J4428">
        <v>103</v>
      </c>
      <c r="K4428">
        <v>999</v>
      </c>
      <c r="M4428">
        <v>99</v>
      </c>
      <c r="N4428">
        <v>99</v>
      </c>
      <c r="O4428">
        <v>99</v>
      </c>
      <c r="P4428">
        <v>99</v>
      </c>
      <c r="Q4428">
        <v>110</v>
      </c>
      <c r="R4428">
        <v>11713</v>
      </c>
      <c r="S4428">
        <v>11695</v>
      </c>
      <c r="T4428">
        <v>15.747545462306839</v>
      </c>
      <c r="U4428">
        <v>59.981103035485233</v>
      </c>
      <c r="V4428">
        <v>92.061580520052729</v>
      </c>
      <c r="W4428">
        <v>84.928101752885894</v>
      </c>
      <c r="X4428">
        <v>3.2101084265346196</v>
      </c>
      <c r="Y4428">
        <v>6.4202168530692392</v>
      </c>
      <c r="Z4428">
        <v>94.954324255101184</v>
      </c>
      <c r="AA4428">
        <v>8.9508911265222793</v>
      </c>
      <c r="AB4428">
        <v>2.3934287938572432</v>
      </c>
      <c r="AC4428">
        <v>-31.743461876344774</v>
      </c>
      <c r="AD4428">
        <v>8.2598761688504023</v>
      </c>
      <c r="AE4428">
        <v>8.2602802354082598</v>
      </c>
      <c r="AF4428">
        <v>48</v>
      </c>
      <c r="AG4428">
        <v>0</v>
      </c>
      <c r="AH4428">
        <v>0</v>
      </c>
      <c r="AI4428">
        <v>12</v>
      </c>
      <c r="AJ4428">
        <v>219</v>
      </c>
      <c r="AK4428">
        <v>10</v>
      </c>
      <c r="AL4428">
        <v>242</v>
      </c>
      <c r="AM4428">
        <v>0</v>
      </c>
      <c r="AN4428">
        <v>33</v>
      </c>
      <c r="AO4428">
        <v>28</v>
      </c>
      <c r="AP4428">
        <v>57</v>
      </c>
    </row>
    <row r="4429" spans="1:42">
      <c r="A4429">
        <v>16</v>
      </c>
      <c r="B4429">
        <v>416</v>
      </c>
      <c r="C4429">
        <v>2021</v>
      </c>
      <c r="D4429">
        <v>8</v>
      </c>
      <c r="E4429">
        <v>99</v>
      </c>
      <c r="F4429">
        <v>99</v>
      </c>
      <c r="G4429">
        <v>99</v>
      </c>
      <c r="H4429">
        <v>99</v>
      </c>
      <c r="I4429">
        <v>99</v>
      </c>
      <c r="J4429">
        <v>103</v>
      </c>
      <c r="K4429">
        <v>999</v>
      </c>
      <c r="M4429">
        <v>99</v>
      </c>
      <c r="N4429">
        <v>99</v>
      </c>
      <c r="O4429">
        <v>99</v>
      </c>
      <c r="P4429">
        <v>99</v>
      </c>
      <c r="Q4429">
        <v>134</v>
      </c>
      <c r="R4429">
        <v>15450</v>
      </c>
      <c r="S4429">
        <v>15332</v>
      </c>
      <c r="T4429">
        <v>15.831715210355984</v>
      </c>
      <c r="U4429">
        <v>60.339551265327437</v>
      </c>
      <c r="V4429">
        <v>91.650115931697499</v>
      </c>
      <c r="W4429">
        <v>84.416209887816606</v>
      </c>
      <c r="X4429">
        <v>2.737864077669903</v>
      </c>
      <c r="Y4429">
        <v>5.4757281553398061</v>
      </c>
      <c r="Z4429">
        <v>93.275080906148887</v>
      </c>
      <c r="AA4429">
        <v>9.4801127679967614</v>
      </c>
      <c r="AB4429">
        <v>2.3896230807569721</v>
      </c>
      <c r="AC4429">
        <v>-36.186870109825925</v>
      </c>
      <c r="AD4429">
        <v>10.895166636108486</v>
      </c>
      <c r="AE4429">
        <v>10.763853987394736</v>
      </c>
      <c r="AF4429">
        <v>91</v>
      </c>
      <c r="AG4429">
        <v>0</v>
      </c>
      <c r="AH4429">
        <v>0</v>
      </c>
      <c r="AI4429">
        <v>30</v>
      </c>
      <c r="AJ4429">
        <v>467</v>
      </c>
      <c r="AK4429">
        <v>51</v>
      </c>
      <c r="AL4429">
        <v>536</v>
      </c>
      <c r="AM4429">
        <v>0</v>
      </c>
      <c r="AN4429">
        <v>97</v>
      </c>
      <c r="AO4429">
        <v>73</v>
      </c>
      <c r="AP4429">
        <v>73</v>
      </c>
    </row>
    <row r="4430" spans="1:42">
      <c r="A4430">
        <v>16</v>
      </c>
      <c r="B4430">
        <v>417</v>
      </c>
      <c r="C4430">
        <v>2021</v>
      </c>
      <c r="D4430">
        <v>9</v>
      </c>
      <c r="E4430">
        <v>99</v>
      </c>
      <c r="F4430">
        <v>99</v>
      </c>
      <c r="G4430">
        <v>99</v>
      </c>
      <c r="H4430">
        <v>99</v>
      </c>
      <c r="I4430">
        <v>99</v>
      </c>
      <c r="J4430">
        <v>103</v>
      </c>
      <c r="K4430">
        <v>999</v>
      </c>
      <c r="M4430">
        <v>99</v>
      </c>
      <c r="N4430">
        <v>99</v>
      </c>
      <c r="O4430">
        <v>99</v>
      </c>
      <c r="P4430">
        <v>99</v>
      </c>
      <c r="Q4430">
        <v>20</v>
      </c>
      <c r="R4430">
        <v>1068</v>
      </c>
      <c r="S4430">
        <v>1068</v>
      </c>
      <c r="T4430">
        <v>16.075842696629209</v>
      </c>
      <c r="U4430">
        <v>60.612359550561806</v>
      </c>
      <c r="V4430">
        <v>95.78244894315479</v>
      </c>
      <c r="W4430">
        <v>88.407200374531868</v>
      </c>
      <c r="X4430">
        <v>7.7715355805243487</v>
      </c>
      <c r="Y4430">
        <v>15.543071161048697</v>
      </c>
      <c r="Z4430">
        <v>88.483146067415703</v>
      </c>
      <c r="AA4430">
        <v>8.3974255869245056</v>
      </c>
      <c r="AB4430">
        <v>2.4302087682419327</v>
      </c>
      <c r="AC4430">
        <v>-18.010285589489985</v>
      </c>
      <c r="AD4430">
        <v>0.75314161601060625</v>
      </c>
      <c r="AE4430">
        <v>0.78523930224931004</v>
      </c>
      <c r="AF4430">
        <v>12</v>
      </c>
      <c r="AG4430">
        <v>0</v>
      </c>
      <c r="AH4430">
        <v>0</v>
      </c>
      <c r="AI4430">
        <v>1</v>
      </c>
      <c r="AJ4430">
        <v>17</v>
      </c>
      <c r="AK4430">
        <v>2</v>
      </c>
      <c r="AL4430">
        <v>65</v>
      </c>
      <c r="AM4430">
        <v>0</v>
      </c>
      <c r="AN4430">
        <v>5</v>
      </c>
      <c r="AO4430">
        <v>5</v>
      </c>
      <c r="AP4430">
        <v>11</v>
      </c>
    </row>
    <row r="4431" spans="1:42">
      <c r="A4431">
        <v>16</v>
      </c>
      <c r="B4431">
        <v>418</v>
      </c>
      <c r="C4431">
        <v>2021</v>
      </c>
      <c r="D4431">
        <v>10</v>
      </c>
      <c r="E4431">
        <v>99</v>
      </c>
      <c r="F4431">
        <v>99</v>
      </c>
      <c r="G4431">
        <v>99</v>
      </c>
      <c r="H4431">
        <v>99</v>
      </c>
      <c r="I4431">
        <v>99</v>
      </c>
      <c r="J4431">
        <v>103</v>
      </c>
      <c r="K4431">
        <v>999</v>
      </c>
      <c r="M4431">
        <v>99</v>
      </c>
      <c r="N4431">
        <v>99</v>
      </c>
      <c r="O4431">
        <v>99</v>
      </c>
      <c r="P4431">
        <v>99</v>
      </c>
      <c r="Q4431">
        <v>45</v>
      </c>
      <c r="R4431">
        <v>2068</v>
      </c>
      <c r="S4431">
        <v>2065</v>
      </c>
      <c r="T4431">
        <v>15.8757253384913</v>
      </c>
      <c r="U4431">
        <v>60.430024213075058</v>
      </c>
      <c r="V4431">
        <v>96.92030146983582</v>
      </c>
      <c r="W4431">
        <v>89.412450363196115</v>
      </c>
      <c r="X4431">
        <v>4.303675048355899</v>
      </c>
      <c r="Y4431">
        <v>8.607350096711798</v>
      </c>
      <c r="Z4431">
        <v>93.230174081237905</v>
      </c>
      <c r="AA4431">
        <v>10.124293593895281</v>
      </c>
      <c r="AB4431">
        <v>2.7130871508364258</v>
      </c>
      <c r="AC4431">
        <v>-37.853539101794475</v>
      </c>
      <c r="AD4431">
        <v>1.4583303950467541</v>
      </c>
      <c r="AE4431">
        <v>1.5355402010128285</v>
      </c>
      <c r="AF4431">
        <v>13</v>
      </c>
      <c r="AG4431">
        <v>0</v>
      </c>
      <c r="AH4431">
        <v>0</v>
      </c>
      <c r="AI4431">
        <v>3</v>
      </c>
      <c r="AJ4431">
        <v>11</v>
      </c>
      <c r="AK4431">
        <v>0</v>
      </c>
      <c r="AL4431">
        <v>77</v>
      </c>
      <c r="AM4431">
        <v>0</v>
      </c>
      <c r="AN4431">
        <v>7</v>
      </c>
      <c r="AO4431">
        <v>18</v>
      </c>
      <c r="AP4431">
        <v>22</v>
      </c>
    </row>
    <row r="4432" spans="1:42">
      <c r="A4432">
        <v>16</v>
      </c>
      <c r="B4432">
        <v>419</v>
      </c>
      <c r="C4432">
        <v>2021</v>
      </c>
      <c r="D4432">
        <v>11</v>
      </c>
      <c r="E4432">
        <v>99</v>
      </c>
      <c r="F4432">
        <v>99</v>
      </c>
      <c r="G4432">
        <v>99</v>
      </c>
      <c r="H4432">
        <v>99</v>
      </c>
      <c r="I4432">
        <v>99</v>
      </c>
      <c r="J4432">
        <v>103</v>
      </c>
      <c r="K4432">
        <v>999</v>
      </c>
      <c r="M4432">
        <v>99</v>
      </c>
      <c r="N4432">
        <v>99</v>
      </c>
      <c r="O4432">
        <v>99</v>
      </c>
      <c r="P4432">
        <v>99</v>
      </c>
      <c r="Q4432">
        <v>162</v>
      </c>
      <c r="R4432">
        <v>17071</v>
      </c>
      <c r="S4432">
        <v>16874</v>
      </c>
      <c r="T4432">
        <v>15.72128170581688</v>
      </c>
      <c r="U4432">
        <v>60.258563470427887</v>
      </c>
      <c r="V4432">
        <v>94.18378855659671</v>
      </c>
      <c r="W4432">
        <v>86.627441626170494</v>
      </c>
      <c r="X4432">
        <v>2.6477652158631595</v>
      </c>
      <c r="Y4432">
        <v>5.295530431726319</v>
      </c>
      <c r="Z4432">
        <v>93.040829476890636</v>
      </c>
      <c r="AA4432">
        <v>9.8975194867681697</v>
      </c>
      <c r="AB4432">
        <v>2.5553594217328905</v>
      </c>
      <c r="AC4432">
        <v>-38.447989589143681</v>
      </c>
      <c r="AD4432">
        <v>12.038277646926078</v>
      </c>
      <c r="AE4432">
        <v>12.156727204269371</v>
      </c>
      <c r="AF4432">
        <v>139</v>
      </c>
      <c r="AG4432">
        <v>0</v>
      </c>
      <c r="AH4432">
        <v>0</v>
      </c>
      <c r="AI4432">
        <v>50</v>
      </c>
      <c r="AJ4432">
        <v>397</v>
      </c>
      <c r="AK4432">
        <v>56</v>
      </c>
      <c r="AL4432">
        <v>507</v>
      </c>
      <c r="AM4432">
        <v>0</v>
      </c>
      <c r="AN4432">
        <v>90</v>
      </c>
      <c r="AO4432">
        <v>114</v>
      </c>
      <c r="AP4432">
        <v>78</v>
      </c>
    </row>
    <row r="4433" spans="1:42">
      <c r="A4433">
        <v>16</v>
      </c>
      <c r="B4433">
        <v>420</v>
      </c>
      <c r="C4433">
        <v>2021</v>
      </c>
      <c r="D4433">
        <v>12</v>
      </c>
      <c r="E4433">
        <v>99</v>
      </c>
      <c r="F4433">
        <v>99</v>
      </c>
      <c r="G4433">
        <v>99</v>
      </c>
      <c r="H4433">
        <v>99</v>
      </c>
      <c r="I4433">
        <v>99</v>
      </c>
      <c r="J4433">
        <v>103</v>
      </c>
      <c r="K4433">
        <v>999</v>
      </c>
      <c r="M4433">
        <v>99</v>
      </c>
      <c r="N4433">
        <v>99</v>
      </c>
      <c r="O4433">
        <v>99</v>
      </c>
      <c r="P4433">
        <v>99</v>
      </c>
      <c r="Q4433">
        <v>110</v>
      </c>
      <c r="R4433">
        <v>12452</v>
      </c>
      <c r="S4433">
        <v>12442</v>
      </c>
      <c r="T4433">
        <v>16.117812399614522</v>
      </c>
      <c r="U4433">
        <v>60.646760970905</v>
      </c>
      <c r="V4433">
        <v>89.091301733216383</v>
      </c>
      <c r="W4433">
        <v>82.205444462305181</v>
      </c>
      <c r="X4433">
        <v>0.98779312560231269</v>
      </c>
      <c r="Y4433">
        <v>1.9755862512046252</v>
      </c>
      <c r="Z4433">
        <v>89.800835207195618</v>
      </c>
      <c r="AA4433">
        <v>9.6802091748986943</v>
      </c>
      <c r="AB4433">
        <v>2.273045271628813</v>
      </c>
      <c r="AC4433">
        <v>-32.702401763805966</v>
      </c>
      <c r="AD4433">
        <v>8.7810106765581146</v>
      </c>
      <c r="AE4433">
        <v>8.5061672327867601</v>
      </c>
      <c r="AF4433">
        <v>105</v>
      </c>
      <c r="AG4433">
        <v>0</v>
      </c>
      <c r="AH4433">
        <v>0</v>
      </c>
      <c r="AI4433">
        <v>43</v>
      </c>
      <c r="AJ4433">
        <v>376</v>
      </c>
      <c r="AK4433">
        <v>54</v>
      </c>
      <c r="AL4433">
        <v>897</v>
      </c>
      <c r="AM4433">
        <v>0</v>
      </c>
      <c r="AN4433">
        <v>81</v>
      </c>
      <c r="AO4433">
        <v>111</v>
      </c>
      <c r="AP4433">
        <v>59</v>
      </c>
    </row>
    <row r="4434" spans="1:42">
      <c r="A4434">
        <v>16</v>
      </c>
      <c r="B4434">
        <v>421</v>
      </c>
      <c r="C4434">
        <v>2021</v>
      </c>
      <c r="D4434">
        <v>1</v>
      </c>
      <c r="E4434">
        <v>99</v>
      </c>
      <c r="F4434">
        <v>99</v>
      </c>
      <c r="G4434">
        <v>99</v>
      </c>
      <c r="H4434">
        <v>99</v>
      </c>
      <c r="I4434">
        <v>99</v>
      </c>
      <c r="J4434">
        <v>106</v>
      </c>
      <c r="K4434">
        <v>999</v>
      </c>
      <c r="M4434">
        <v>99</v>
      </c>
      <c r="N4434">
        <v>99</v>
      </c>
      <c r="O4434">
        <v>99</v>
      </c>
      <c r="P4434">
        <v>99</v>
      </c>
      <c r="Q4434">
        <v>73</v>
      </c>
      <c r="R4434">
        <v>10458</v>
      </c>
      <c r="S4434">
        <v>10452</v>
      </c>
      <c r="T4434">
        <v>16.437751004016064</v>
      </c>
      <c r="U4434">
        <v>61.516360505166446</v>
      </c>
      <c r="V4434">
        <v>92.95917694633782</v>
      </c>
      <c r="W4434">
        <v>85.782500956754433</v>
      </c>
      <c r="X4434">
        <v>1.5777395295467589</v>
      </c>
      <c r="Y4434">
        <v>3.1554790590935178</v>
      </c>
      <c r="Z4434">
        <v>0</v>
      </c>
      <c r="AA4434">
        <v>7.493550163402162</v>
      </c>
      <c r="AB4434">
        <v>2.3347038718666502</v>
      </c>
      <c r="AC4434">
        <v>-27.009759035300632</v>
      </c>
      <c r="AD4434">
        <v>8.2859270762356019</v>
      </c>
      <c r="AE4434">
        <v>8.2202737677857147</v>
      </c>
      <c r="AF4434">
        <v>129</v>
      </c>
      <c r="AG4434">
        <v>0</v>
      </c>
      <c r="AH4434">
        <v>0</v>
      </c>
      <c r="AI4434">
        <v>38</v>
      </c>
      <c r="AJ4434">
        <v>368</v>
      </c>
      <c r="AK4434">
        <v>100</v>
      </c>
      <c r="AL4434">
        <v>475</v>
      </c>
      <c r="AM4434">
        <v>0</v>
      </c>
      <c r="AN4434">
        <v>168</v>
      </c>
      <c r="AO4434">
        <v>56</v>
      </c>
      <c r="AP4434">
        <v>35</v>
      </c>
    </row>
    <row r="4435" spans="1:42">
      <c r="A4435">
        <v>16</v>
      </c>
      <c r="B4435">
        <v>422</v>
      </c>
      <c r="C4435">
        <v>2021</v>
      </c>
      <c r="D4435">
        <v>2</v>
      </c>
      <c r="E4435">
        <v>99</v>
      </c>
      <c r="F4435">
        <v>99</v>
      </c>
      <c r="G4435">
        <v>99</v>
      </c>
      <c r="H4435">
        <v>99</v>
      </c>
      <c r="I4435">
        <v>99</v>
      </c>
      <c r="J4435">
        <v>106</v>
      </c>
      <c r="K4435">
        <v>999</v>
      </c>
      <c r="M4435">
        <v>99</v>
      </c>
      <c r="N4435">
        <v>99</v>
      </c>
      <c r="O4435">
        <v>99</v>
      </c>
      <c r="P4435">
        <v>99</v>
      </c>
      <c r="Q4435">
        <v>71</v>
      </c>
      <c r="R4435">
        <v>7901</v>
      </c>
      <c r="S4435">
        <v>7898</v>
      </c>
      <c r="T4435">
        <v>16.382609796228323</v>
      </c>
      <c r="U4435">
        <v>61.381868827551259</v>
      </c>
      <c r="V4435">
        <v>93.955215015280018</v>
      </c>
      <c r="W4435">
        <v>86.708483160293696</v>
      </c>
      <c r="X4435">
        <v>2.6325781546639657</v>
      </c>
      <c r="Y4435">
        <v>5.2651563093279314</v>
      </c>
      <c r="Z4435">
        <v>0</v>
      </c>
      <c r="AA4435">
        <v>7.6720948710137602</v>
      </c>
      <c r="AB4435">
        <v>2.4050014258218262</v>
      </c>
      <c r="AC4435">
        <v>-21.393513367325905</v>
      </c>
      <c r="AD4435">
        <v>6.2600028522984754</v>
      </c>
      <c r="AE4435">
        <v>6.278658974902136</v>
      </c>
      <c r="AF4435">
        <v>90</v>
      </c>
      <c r="AG4435">
        <v>0</v>
      </c>
      <c r="AH4435">
        <v>0</v>
      </c>
      <c r="AI4435">
        <v>22</v>
      </c>
      <c r="AJ4435">
        <v>306</v>
      </c>
      <c r="AK4435">
        <v>89</v>
      </c>
      <c r="AL4435">
        <v>290</v>
      </c>
      <c r="AM4435">
        <v>0</v>
      </c>
      <c r="AN4435">
        <v>155</v>
      </c>
      <c r="AO4435">
        <v>38</v>
      </c>
      <c r="AP4435">
        <v>38</v>
      </c>
    </row>
    <row r="4436" spans="1:42">
      <c r="A4436">
        <v>16</v>
      </c>
      <c r="B4436">
        <v>423</v>
      </c>
      <c r="C4436">
        <v>2021</v>
      </c>
      <c r="D4436">
        <v>3</v>
      </c>
      <c r="E4436">
        <v>99</v>
      </c>
      <c r="F4436">
        <v>99</v>
      </c>
      <c r="G4436">
        <v>99</v>
      </c>
      <c r="H4436">
        <v>99</v>
      </c>
      <c r="I4436">
        <v>99</v>
      </c>
      <c r="J4436">
        <v>106</v>
      </c>
      <c r="K4436">
        <v>999</v>
      </c>
      <c r="M4436">
        <v>99</v>
      </c>
      <c r="N4436">
        <v>99</v>
      </c>
      <c r="O4436">
        <v>99</v>
      </c>
      <c r="P4436">
        <v>99</v>
      </c>
      <c r="Q4436">
        <v>86</v>
      </c>
      <c r="R4436">
        <v>13603</v>
      </c>
      <c r="S4436">
        <v>13597</v>
      </c>
      <c r="T4436">
        <v>16.366389766963174</v>
      </c>
      <c r="U4436">
        <v>61.330587629624176</v>
      </c>
      <c r="V4436">
        <v>93.565713104613124</v>
      </c>
      <c r="W4436">
        <v>86.346194013385499</v>
      </c>
      <c r="X4436">
        <v>0.82334779092847188</v>
      </c>
      <c r="Y4436">
        <v>1.6466955818569435</v>
      </c>
      <c r="Z4436">
        <v>0</v>
      </c>
      <c r="AA4436">
        <v>7.8272590870455856</v>
      </c>
      <c r="AB4436">
        <v>2.3365287649575621</v>
      </c>
      <c r="AC4436">
        <v>-20.524099442787843</v>
      </c>
      <c r="AD4436">
        <v>10.777726718113682</v>
      </c>
      <c r="AE4436">
        <v>10.76401944465216</v>
      </c>
      <c r="AF4436">
        <v>168</v>
      </c>
      <c r="AG4436">
        <v>0</v>
      </c>
      <c r="AH4436">
        <v>0</v>
      </c>
      <c r="AI4436">
        <v>51</v>
      </c>
      <c r="AJ4436">
        <v>678</v>
      </c>
      <c r="AK4436">
        <v>240</v>
      </c>
      <c r="AL4436">
        <v>661</v>
      </c>
      <c r="AM4436">
        <v>1</v>
      </c>
      <c r="AN4436">
        <v>237</v>
      </c>
      <c r="AO4436">
        <v>90</v>
      </c>
      <c r="AP4436">
        <v>42</v>
      </c>
    </row>
    <row r="4437" spans="1:42">
      <c r="A4437">
        <v>16</v>
      </c>
      <c r="B4437">
        <v>424</v>
      </c>
      <c r="C4437">
        <v>2021</v>
      </c>
      <c r="D4437">
        <v>4</v>
      </c>
      <c r="E4437">
        <v>99</v>
      </c>
      <c r="F4437">
        <v>99</v>
      </c>
      <c r="G4437">
        <v>99</v>
      </c>
      <c r="H4437">
        <v>99</v>
      </c>
      <c r="I4437">
        <v>99</v>
      </c>
      <c r="J4437">
        <v>106</v>
      </c>
      <c r="K4437">
        <v>999</v>
      </c>
      <c r="M4437">
        <v>99</v>
      </c>
      <c r="N4437">
        <v>99</v>
      </c>
      <c r="O4437">
        <v>99</v>
      </c>
      <c r="P4437">
        <v>99</v>
      </c>
      <c r="Q4437">
        <v>74</v>
      </c>
      <c r="R4437">
        <v>9694</v>
      </c>
      <c r="S4437">
        <v>9691</v>
      </c>
      <c r="T4437">
        <v>16.258200949040646</v>
      </c>
      <c r="U4437">
        <v>60.976163450624277</v>
      </c>
      <c r="V4437">
        <v>94.121171948864514</v>
      </c>
      <c r="W4437">
        <v>86.863027551336131</v>
      </c>
      <c r="X4437">
        <v>2.403548586754694</v>
      </c>
      <c r="Y4437">
        <v>4.8070971735093879</v>
      </c>
      <c r="Z4437">
        <v>0</v>
      </c>
      <c r="AA4437">
        <v>7.0141861556891918</v>
      </c>
      <c r="AB4437">
        <v>2.3672143595092154</v>
      </c>
      <c r="AC4437">
        <v>-22.759868317446482</v>
      </c>
      <c r="AD4437">
        <v>7.680605954965376</v>
      </c>
      <c r="AE4437">
        <v>7.7177682355270383</v>
      </c>
      <c r="AF4437">
        <v>124</v>
      </c>
      <c r="AG4437">
        <v>0</v>
      </c>
      <c r="AH4437">
        <v>0</v>
      </c>
      <c r="AI4437">
        <v>57</v>
      </c>
      <c r="AJ4437">
        <v>269</v>
      </c>
      <c r="AK4437">
        <v>95</v>
      </c>
      <c r="AL4437">
        <v>318</v>
      </c>
      <c r="AM4437">
        <v>1</v>
      </c>
      <c r="AN4437">
        <v>173</v>
      </c>
      <c r="AO4437">
        <v>72</v>
      </c>
      <c r="AP4437">
        <v>41</v>
      </c>
    </row>
    <row r="4438" spans="1:42">
      <c r="A4438">
        <v>16</v>
      </c>
      <c r="B4438">
        <v>425</v>
      </c>
      <c r="C4438">
        <v>2021</v>
      </c>
      <c r="D4438">
        <v>5</v>
      </c>
      <c r="E4438">
        <v>99</v>
      </c>
      <c r="F4438">
        <v>99</v>
      </c>
      <c r="G4438">
        <v>99</v>
      </c>
      <c r="H4438">
        <v>99</v>
      </c>
      <c r="I4438">
        <v>99</v>
      </c>
      <c r="J4438">
        <v>106</v>
      </c>
      <c r="K4438">
        <v>999</v>
      </c>
      <c r="M4438">
        <v>99</v>
      </c>
      <c r="N4438">
        <v>99</v>
      </c>
      <c r="O4438">
        <v>99</v>
      </c>
      <c r="P4438">
        <v>99</v>
      </c>
      <c r="Q4438">
        <v>77</v>
      </c>
      <c r="R4438">
        <v>10939</v>
      </c>
      <c r="S4438">
        <v>10937</v>
      </c>
      <c r="T4438">
        <v>16.281378553798341</v>
      </c>
      <c r="U4438">
        <v>61.076620645515241</v>
      </c>
      <c r="V4438">
        <v>94.296587438487521</v>
      </c>
      <c r="W4438">
        <v>87.029441345889921</v>
      </c>
      <c r="X4438">
        <v>0.85931072310083179</v>
      </c>
      <c r="Y4438">
        <v>1.7186214462016636</v>
      </c>
      <c r="Z4438">
        <v>0</v>
      </c>
      <c r="AA4438">
        <v>7.4755971895680302</v>
      </c>
      <c r="AB4438">
        <v>2.4347344752157518</v>
      </c>
      <c r="AC4438">
        <v>-24.282813485346129</v>
      </c>
      <c r="AD4438">
        <v>8.6670258449934252</v>
      </c>
      <c r="AE4438">
        <v>8.7267510017613521</v>
      </c>
      <c r="AF4438">
        <v>169</v>
      </c>
      <c r="AG4438">
        <v>3</v>
      </c>
      <c r="AH4438">
        <v>0</v>
      </c>
      <c r="AI4438">
        <v>56</v>
      </c>
      <c r="AJ4438">
        <v>461</v>
      </c>
      <c r="AK4438">
        <v>73</v>
      </c>
      <c r="AL4438">
        <v>494</v>
      </c>
      <c r="AM4438">
        <v>0</v>
      </c>
      <c r="AN4438">
        <v>184</v>
      </c>
      <c r="AO4438">
        <v>82</v>
      </c>
      <c r="AP4438">
        <v>45</v>
      </c>
    </row>
    <row r="4439" spans="1:42">
      <c r="A4439">
        <v>16</v>
      </c>
      <c r="B4439">
        <v>426</v>
      </c>
      <c r="C4439">
        <v>2021</v>
      </c>
      <c r="D4439">
        <v>6</v>
      </c>
      <c r="E4439">
        <v>99</v>
      </c>
      <c r="F4439">
        <v>99</v>
      </c>
      <c r="G4439">
        <v>99</v>
      </c>
      <c r="H4439">
        <v>99</v>
      </c>
      <c r="I4439">
        <v>99</v>
      </c>
      <c r="J4439">
        <v>106</v>
      </c>
      <c r="K4439">
        <v>999</v>
      </c>
      <c r="M4439">
        <v>99</v>
      </c>
      <c r="N4439">
        <v>99</v>
      </c>
      <c r="O4439">
        <v>99</v>
      </c>
      <c r="P4439">
        <v>99</v>
      </c>
      <c r="Q4439">
        <v>79</v>
      </c>
      <c r="R4439">
        <v>9869</v>
      </c>
      <c r="S4439">
        <v>9866</v>
      </c>
      <c r="T4439">
        <v>16.053703516060395</v>
      </c>
      <c r="U4439">
        <v>60.597709304682752</v>
      </c>
      <c r="V4439">
        <v>93.999605548587127</v>
      </c>
      <c r="W4439">
        <v>86.752574498276886</v>
      </c>
      <c r="X4439">
        <v>2.6142466308643222</v>
      </c>
      <c r="Y4439">
        <v>5.2284932617286444</v>
      </c>
      <c r="Z4439">
        <v>0</v>
      </c>
      <c r="AA4439">
        <v>7.6882168445823247</v>
      </c>
      <c r="AB4439">
        <v>2.550688412068248</v>
      </c>
      <c r="AC4439">
        <v>-22.092054165027065</v>
      </c>
      <c r="AD4439">
        <v>7.8192593531620878</v>
      </c>
      <c r="AE4439">
        <v>7.8471446769822499</v>
      </c>
      <c r="AF4439">
        <v>134</v>
      </c>
      <c r="AG4439">
        <v>0</v>
      </c>
      <c r="AH4439">
        <v>0</v>
      </c>
      <c r="AI4439">
        <v>44</v>
      </c>
      <c r="AJ4439">
        <v>437</v>
      </c>
      <c r="AK4439">
        <v>158</v>
      </c>
      <c r="AL4439">
        <v>688</v>
      </c>
      <c r="AM4439">
        <v>0</v>
      </c>
      <c r="AN4439">
        <v>181</v>
      </c>
      <c r="AO4439">
        <v>64</v>
      </c>
      <c r="AP4439">
        <v>43</v>
      </c>
    </row>
    <row r="4440" spans="1:42">
      <c r="A4440">
        <v>16</v>
      </c>
      <c r="B4440">
        <v>427</v>
      </c>
      <c r="C4440">
        <v>2021</v>
      </c>
      <c r="D4440">
        <v>7</v>
      </c>
      <c r="E4440">
        <v>99</v>
      </c>
      <c r="F4440">
        <v>99</v>
      </c>
      <c r="G4440">
        <v>99</v>
      </c>
      <c r="H4440">
        <v>99</v>
      </c>
      <c r="I4440">
        <v>99</v>
      </c>
      <c r="J4440">
        <v>106</v>
      </c>
      <c r="K4440">
        <v>999</v>
      </c>
      <c r="M4440">
        <v>99</v>
      </c>
      <c r="N4440">
        <v>99</v>
      </c>
      <c r="O4440">
        <v>99</v>
      </c>
      <c r="P4440">
        <v>99</v>
      </c>
      <c r="Q4440">
        <v>73</v>
      </c>
      <c r="R4440">
        <v>8340</v>
      </c>
      <c r="S4440">
        <v>8337</v>
      </c>
      <c r="T4440">
        <v>16.12002398081535</v>
      </c>
      <c r="U4440">
        <v>60.851505337651439</v>
      </c>
      <c r="V4440">
        <v>92.206965229990118</v>
      </c>
      <c r="W4440">
        <v>85.091591699651943</v>
      </c>
      <c r="X4440">
        <v>3.1894484412470026</v>
      </c>
      <c r="Y4440">
        <v>6.3788968824940051</v>
      </c>
      <c r="Z4440">
        <v>0</v>
      </c>
      <c r="AA4440">
        <v>8.0817334357594888</v>
      </c>
      <c r="AB4440">
        <v>2.5597844703190487</v>
      </c>
      <c r="AC4440">
        <v>-29.951536311116449</v>
      </c>
      <c r="AD4440">
        <v>6.6078248054890896</v>
      </c>
      <c r="AE4440">
        <v>6.5040612987968744</v>
      </c>
      <c r="AF4440">
        <v>80</v>
      </c>
      <c r="AG4440">
        <v>0</v>
      </c>
      <c r="AH4440">
        <v>0</v>
      </c>
      <c r="AI4440">
        <v>22</v>
      </c>
      <c r="AJ4440">
        <v>579</v>
      </c>
      <c r="AK4440">
        <v>110</v>
      </c>
      <c r="AL4440">
        <v>700</v>
      </c>
      <c r="AM4440">
        <v>0</v>
      </c>
      <c r="AN4440">
        <v>231</v>
      </c>
      <c r="AO4440">
        <v>27</v>
      </c>
      <c r="AP4440">
        <v>37</v>
      </c>
    </row>
    <row r="4441" spans="1:42">
      <c r="A4441">
        <v>16</v>
      </c>
      <c r="B4441">
        <v>428</v>
      </c>
      <c r="C4441">
        <v>2021</v>
      </c>
      <c r="D4441">
        <v>8</v>
      </c>
      <c r="E4441">
        <v>99</v>
      </c>
      <c r="F4441">
        <v>99</v>
      </c>
      <c r="G4441">
        <v>99</v>
      </c>
      <c r="H4441">
        <v>99</v>
      </c>
      <c r="I4441">
        <v>99</v>
      </c>
      <c r="J4441">
        <v>106</v>
      </c>
      <c r="K4441">
        <v>999</v>
      </c>
      <c r="M4441">
        <v>99</v>
      </c>
      <c r="N4441">
        <v>99</v>
      </c>
      <c r="O4441">
        <v>99</v>
      </c>
      <c r="P4441">
        <v>99</v>
      </c>
      <c r="Q4441">
        <v>77</v>
      </c>
      <c r="R4441">
        <v>11638</v>
      </c>
      <c r="S4441">
        <v>11624</v>
      </c>
      <c r="T4441">
        <v>15.989603024574668</v>
      </c>
      <c r="U4441">
        <v>60.543272539573287</v>
      </c>
      <c r="V4441">
        <v>94.699640747763524</v>
      </c>
      <c r="W4441">
        <v>87.346816930488657</v>
      </c>
      <c r="X4441">
        <v>1.1256229592713525</v>
      </c>
      <c r="Y4441">
        <v>2.2512459185427049</v>
      </c>
      <c r="Z4441">
        <v>0</v>
      </c>
      <c r="AA4441">
        <v>7.9081998650463587</v>
      </c>
      <c r="AB4441">
        <v>2.6178721913224354</v>
      </c>
      <c r="AC4441">
        <v>-33.387917622277222</v>
      </c>
      <c r="AD4441">
        <v>9.2208471326477213</v>
      </c>
      <c r="AE4441">
        <v>9.3087391602775593</v>
      </c>
      <c r="AF4441">
        <v>121</v>
      </c>
      <c r="AG4441">
        <v>0</v>
      </c>
      <c r="AH4441">
        <v>0</v>
      </c>
      <c r="AI4441">
        <v>14</v>
      </c>
      <c r="AJ4441">
        <v>439</v>
      </c>
      <c r="AK4441">
        <v>293</v>
      </c>
      <c r="AL4441">
        <v>890</v>
      </c>
      <c r="AM4441">
        <v>0</v>
      </c>
      <c r="AN4441">
        <v>179.5</v>
      </c>
      <c r="AO4441">
        <v>64</v>
      </c>
      <c r="AP4441">
        <v>40</v>
      </c>
    </row>
    <row r="4442" spans="1:42">
      <c r="A4442">
        <v>16</v>
      </c>
      <c r="B4442">
        <v>429</v>
      </c>
      <c r="C4442">
        <v>2021</v>
      </c>
      <c r="D4442">
        <v>9</v>
      </c>
      <c r="E4442">
        <v>99</v>
      </c>
      <c r="F4442">
        <v>99</v>
      </c>
      <c r="G4442">
        <v>99</v>
      </c>
      <c r="H4442">
        <v>99</v>
      </c>
      <c r="I4442">
        <v>99</v>
      </c>
      <c r="J4442">
        <v>106</v>
      </c>
      <c r="K4442">
        <v>999</v>
      </c>
      <c r="M4442">
        <v>99</v>
      </c>
      <c r="N4442">
        <v>99</v>
      </c>
      <c r="O4442">
        <v>99</v>
      </c>
      <c r="P4442">
        <v>99</v>
      </c>
      <c r="Q4442">
        <v>94</v>
      </c>
      <c r="R4442">
        <v>10150</v>
      </c>
      <c r="S4442">
        <v>10148</v>
      </c>
      <c r="T4442">
        <v>15.871625615763548</v>
      </c>
      <c r="U4442">
        <v>60.247733543555377</v>
      </c>
      <c r="V4442">
        <v>94.288196661244399</v>
      </c>
      <c r="W4442">
        <v>87.016978715017785</v>
      </c>
      <c r="X4442">
        <v>1.2019704433497536</v>
      </c>
      <c r="Y4442">
        <v>2.4039408866995071</v>
      </c>
      <c r="Z4442">
        <v>0</v>
      </c>
      <c r="AA4442">
        <v>8.1360437183797494</v>
      </c>
      <c r="AB4442">
        <v>2.6459225938852966</v>
      </c>
      <c r="AC4442">
        <v>-34.664089415201829</v>
      </c>
      <c r="AD4442">
        <v>8.0418970954093858</v>
      </c>
      <c r="AE4442">
        <v>8.0960398182350648</v>
      </c>
      <c r="AF4442">
        <v>66</v>
      </c>
      <c r="AG4442">
        <v>0</v>
      </c>
      <c r="AH4442">
        <v>0</v>
      </c>
      <c r="AI4442">
        <v>17</v>
      </c>
      <c r="AJ4442">
        <v>398</v>
      </c>
      <c r="AK4442">
        <v>98</v>
      </c>
      <c r="AL4442">
        <v>653</v>
      </c>
      <c r="AM4442">
        <v>0</v>
      </c>
      <c r="AN4442">
        <v>116</v>
      </c>
      <c r="AO4442">
        <v>73</v>
      </c>
      <c r="AP4442">
        <v>43</v>
      </c>
    </row>
    <row r="4443" spans="1:42">
      <c r="A4443">
        <v>16</v>
      </c>
      <c r="B4443">
        <v>430</v>
      </c>
      <c r="C4443">
        <v>2021</v>
      </c>
      <c r="D4443">
        <v>10</v>
      </c>
      <c r="E4443">
        <v>99</v>
      </c>
      <c r="F4443">
        <v>99</v>
      </c>
      <c r="G4443">
        <v>99</v>
      </c>
      <c r="H4443">
        <v>99</v>
      </c>
      <c r="I4443">
        <v>99</v>
      </c>
      <c r="J4443">
        <v>106</v>
      </c>
      <c r="K4443">
        <v>999</v>
      </c>
      <c r="M4443">
        <v>99</v>
      </c>
      <c r="N4443">
        <v>99</v>
      </c>
      <c r="O4443">
        <v>99</v>
      </c>
      <c r="P4443">
        <v>99</v>
      </c>
      <c r="Q4443">
        <v>87</v>
      </c>
      <c r="R4443">
        <v>11820</v>
      </c>
      <c r="S4443">
        <v>11811</v>
      </c>
      <c r="T4443">
        <v>16.090862944162438</v>
      </c>
      <c r="U4443">
        <v>60.711963423926846</v>
      </c>
      <c r="V4443">
        <v>94.164436938479923</v>
      </c>
      <c r="W4443">
        <v>86.876200152400386</v>
      </c>
      <c r="X4443">
        <v>0.92216582064297825</v>
      </c>
      <c r="Y4443">
        <v>1.8443316412859565</v>
      </c>
      <c r="Z4443">
        <v>0</v>
      </c>
      <c r="AA4443">
        <v>7.9776468882806686</v>
      </c>
      <c r="AB4443">
        <v>2.5112750499389644</v>
      </c>
      <c r="AC4443">
        <v>-36.7283849454642</v>
      </c>
      <c r="AD4443">
        <v>9.3650466667723062</v>
      </c>
      <c r="AE4443">
        <v>9.4075311147577576</v>
      </c>
      <c r="AF4443">
        <v>91</v>
      </c>
      <c r="AG4443">
        <v>0</v>
      </c>
      <c r="AH4443">
        <v>0</v>
      </c>
      <c r="AI4443">
        <v>16</v>
      </c>
      <c r="AJ4443">
        <v>482</v>
      </c>
      <c r="AK4443">
        <v>189</v>
      </c>
      <c r="AL4443">
        <v>394</v>
      </c>
      <c r="AM4443">
        <v>0</v>
      </c>
      <c r="AN4443">
        <v>166</v>
      </c>
      <c r="AO4443">
        <v>113</v>
      </c>
      <c r="AP4443">
        <v>41</v>
      </c>
    </row>
    <row r="4444" spans="1:42">
      <c r="A4444">
        <v>16</v>
      </c>
      <c r="B4444">
        <v>431</v>
      </c>
      <c r="C4444">
        <v>2021</v>
      </c>
      <c r="D4444">
        <v>11</v>
      </c>
      <c r="E4444">
        <v>99</v>
      </c>
      <c r="F4444">
        <v>99</v>
      </c>
      <c r="G4444">
        <v>99</v>
      </c>
      <c r="H4444">
        <v>99</v>
      </c>
      <c r="I4444">
        <v>99</v>
      </c>
      <c r="J4444">
        <v>106</v>
      </c>
      <c r="K4444">
        <v>999</v>
      </c>
      <c r="M4444">
        <v>99</v>
      </c>
      <c r="N4444">
        <v>99</v>
      </c>
      <c r="O4444">
        <v>99</v>
      </c>
      <c r="P4444">
        <v>99</v>
      </c>
      <c r="Q4444">
        <v>85</v>
      </c>
      <c r="R4444">
        <v>11172</v>
      </c>
      <c r="S4444">
        <v>11169</v>
      </c>
      <c r="T4444">
        <v>16.080021482277125</v>
      </c>
      <c r="U4444">
        <v>60.658250514817809</v>
      </c>
      <c r="V4444">
        <v>93.709973637565241</v>
      </c>
      <c r="W4444">
        <v>86.484322678843313</v>
      </c>
      <c r="X4444">
        <v>1.870748299319728</v>
      </c>
      <c r="Y4444">
        <v>3.7414965986394559</v>
      </c>
      <c r="Z4444">
        <v>0</v>
      </c>
      <c r="AA4444">
        <v>8.1233629377650942</v>
      </c>
      <c r="AB4444">
        <v>2.4874389825341781</v>
      </c>
      <c r="AC4444">
        <v>-30.437227919996939</v>
      </c>
      <c r="AD4444">
        <v>8.8516329408781882</v>
      </c>
      <c r="AE4444">
        <v>8.8560458454666229</v>
      </c>
      <c r="AF4444">
        <v>83</v>
      </c>
      <c r="AG4444">
        <v>0</v>
      </c>
      <c r="AH4444">
        <v>0</v>
      </c>
      <c r="AI4444">
        <v>30</v>
      </c>
      <c r="AJ4444">
        <v>476</v>
      </c>
      <c r="AK4444">
        <v>181</v>
      </c>
      <c r="AL4444">
        <v>551</v>
      </c>
      <c r="AM4444">
        <v>0</v>
      </c>
      <c r="AN4444">
        <v>146</v>
      </c>
      <c r="AO4444">
        <v>80.5</v>
      </c>
      <c r="AP4444">
        <v>41</v>
      </c>
    </row>
    <row r="4445" spans="1:42">
      <c r="A4445">
        <v>16</v>
      </c>
      <c r="B4445">
        <v>432</v>
      </c>
      <c r="C4445">
        <v>2021</v>
      </c>
      <c r="D4445">
        <v>12</v>
      </c>
      <c r="E4445">
        <v>99</v>
      </c>
      <c r="F4445">
        <v>99</v>
      </c>
      <c r="G4445">
        <v>99</v>
      </c>
      <c r="H4445">
        <v>99</v>
      </c>
      <c r="I4445">
        <v>99</v>
      </c>
      <c r="J4445">
        <v>106</v>
      </c>
      <c r="K4445">
        <v>999</v>
      </c>
      <c r="M4445">
        <v>99</v>
      </c>
      <c r="N4445">
        <v>99</v>
      </c>
      <c r="O4445">
        <v>99</v>
      </c>
      <c r="P4445">
        <v>99</v>
      </c>
      <c r="Q4445">
        <v>85</v>
      </c>
      <c r="R4445">
        <v>10630</v>
      </c>
      <c r="S4445">
        <v>10623</v>
      </c>
      <c r="T4445">
        <v>16.12436500470367</v>
      </c>
      <c r="U4445">
        <v>60.792808057987408</v>
      </c>
      <c r="V4445">
        <v>92.054148947443011</v>
      </c>
      <c r="W4445">
        <v>84.942671561705339</v>
      </c>
      <c r="X4445">
        <v>1.2511759172154278</v>
      </c>
      <c r="Y4445">
        <v>2.5023518344308555</v>
      </c>
      <c r="Z4445">
        <v>0</v>
      </c>
      <c r="AA4445">
        <v>8.4539986900435924</v>
      </c>
      <c r="AB4445">
        <v>2.4724209857915849</v>
      </c>
      <c r="AC4445">
        <v>-31.638528766189676</v>
      </c>
      <c r="AD4445">
        <v>8.4222035590346547</v>
      </c>
      <c r="AE4445">
        <v>8.2729666608554702</v>
      </c>
      <c r="AF4445">
        <v>98</v>
      </c>
      <c r="AG4445">
        <v>0</v>
      </c>
      <c r="AH4445">
        <v>0</v>
      </c>
      <c r="AI4445">
        <v>17</v>
      </c>
      <c r="AJ4445">
        <v>487.5</v>
      </c>
      <c r="AK4445">
        <v>197</v>
      </c>
      <c r="AL4445">
        <v>345.5</v>
      </c>
      <c r="AM4445">
        <v>0</v>
      </c>
      <c r="AN4445">
        <v>181</v>
      </c>
      <c r="AO4445">
        <v>109</v>
      </c>
      <c r="AP4445">
        <v>44</v>
      </c>
    </row>
    <row r="4446" spans="1:42">
      <c r="A4446">
        <v>16</v>
      </c>
      <c r="B4446">
        <v>433</v>
      </c>
      <c r="C4446">
        <v>2021</v>
      </c>
      <c r="D4446">
        <v>1</v>
      </c>
      <c r="E4446">
        <v>99</v>
      </c>
      <c r="F4446">
        <v>99</v>
      </c>
      <c r="G4446">
        <v>99</v>
      </c>
      <c r="H4446">
        <v>99</v>
      </c>
      <c r="I4446">
        <v>99</v>
      </c>
      <c r="J4446">
        <v>109</v>
      </c>
      <c r="K4446">
        <v>999</v>
      </c>
      <c r="M4446">
        <v>99</v>
      </c>
      <c r="N4446">
        <v>99</v>
      </c>
      <c r="O4446">
        <v>99</v>
      </c>
      <c r="P4446">
        <v>99</v>
      </c>
      <c r="Q4446">
        <v>138</v>
      </c>
      <c r="R4446">
        <v>13524</v>
      </c>
      <c r="S4446">
        <v>13505</v>
      </c>
      <c r="T4446">
        <v>15.971014492753621</v>
      </c>
      <c r="U4446">
        <v>60.442502776749336</v>
      </c>
      <c r="V4446">
        <v>92.840242548905465</v>
      </c>
      <c r="W4446">
        <v>85.647003332099104</v>
      </c>
      <c r="X4446">
        <v>1.6267376515823717</v>
      </c>
      <c r="Y4446">
        <v>3.2534753031647434</v>
      </c>
      <c r="Z4446">
        <v>94.513457556935805</v>
      </c>
      <c r="AA4446">
        <v>9.1092476758036938</v>
      </c>
      <c r="AB4446">
        <v>2.6173120477196736</v>
      </c>
      <c r="AC4446">
        <v>-24.406603235313941</v>
      </c>
      <c r="AD4446">
        <v>5.9752401318405548</v>
      </c>
      <c r="AE4446">
        <v>6.0245361340210444</v>
      </c>
      <c r="AF4446">
        <v>322</v>
      </c>
      <c r="AG4446">
        <v>0</v>
      </c>
      <c r="AH4446">
        <v>0</v>
      </c>
      <c r="AI4446">
        <v>141</v>
      </c>
      <c r="AJ4446">
        <v>424</v>
      </c>
      <c r="AK4446">
        <v>70</v>
      </c>
      <c r="AL4446">
        <v>829</v>
      </c>
      <c r="AM4446">
        <v>0</v>
      </c>
      <c r="AN4446">
        <v>85</v>
      </c>
      <c r="AO4446">
        <v>212</v>
      </c>
      <c r="AP4446">
        <v>81</v>
      </c>
    </row>
    <row r="4447" spans="1:42">
      <c r="A4447">
        <v>16</v>
      </c>
      <c r="B4447">
        <v>434</v>
      </c>
      <c r="C4447">
        <v>2021</v>
      </c>
      <c r="D4447">
        <v>2</v>
      </c>
      <c r="E4447">
        <v>99</v>
      </c>
      <c r="F4447">
        <v>99</v>
      </c>
      <c r="G4447">
        <v>99</v>
      </c>
      <c r="H4447">
        <v>99</v>
      </c>
      <c r="I4447">
        <v>99</v>
      </c>
      <c r="J4447">
        <v>109</v>
      </c>
      <c r="K4447">
        <v>999</v>
      </c>
      <c r="M4447">
        <v>99</v>
      </c>
      <c r="N4447">
        <v>99</v>
      </c>
      <c r="O4447">
        <v>99</v>
      </c>
      <c r="P4447">
        <v>99</v>
      </c>
      <c r="Q4447">
        <v>178</v>
      </c>
      <c r="R4447">
        <v>14877</v>
      </c>
      <c r="S4447">
        <v>14832</v>
      </c>
      <c r="T4447">
        <v>15.834240774349659</v>
      </c>
      <c r="U4447">
        <v>60.26132686084145</v>
      </c>
      <c r="V4447">
        <v>93.317692646626966</v>
      </c>
      <c r="W4447">
        <v>86.039192961164815</v>
      </c>
      <c r="X4447">
        <v>1.7006116824628621</v>
      </c>
      <c r="Y4447">
        <v>3.4012233649257242</v>
      </c>
      <c r="Z4447">
        <v>94.125159642400988</v>
      </c>
      <c r="AA4447">
        <v>9.1165030966334371</v>
      </c>
      <c r="AB4447">
        <v>2.6707984915531711</v>
      </c>
      <c r="AC4447">
        <v>-26.461800346812939</v>
      </c>
      <c r="AD4447">
        <v>6.5730292399727848</v>
      </c>
      <c r="AE4447">
        <v>6.6468043848725458</v>
      </c>
      <c r="AF4447">
        <v>354</v>
      </c>
      <c r="AG4447">
        <v>0</v>
      </c>
      <c r="AH4447">
        <v>0</v>
      </c>
      <c r="AI4447">
        <v>182</v>
      </c>
      <c r="AJ4447">
        <v>588</v>
      </c>
      <c r="AK4447">
        <v>59</v>
      </c>
      <c r="AL4447">
        <v>985</v>
      </c>
      <c r="AM4447">
        <v>0</v>
      </c>
      <c r="AN4447">
        <v>124</v>
      </c>
      <c r="AO4447">
        <v>194</v>
      </c>
      <c r="AP4447">
        <v>107</v>
      </c>
    </row>
    <row r="4448" spans="1:42">
      <c r="A4448">
        <v>16</v>
      </c>
      <c r="B4448">
        <v>435</v>
      </c>
      <c r="C4448">
        <v>2021</v>
      </c>
      <c r="D4448">
        <v>3</v>
      </c>
      <c r="E4448">
        <v>99</v>
      </c>
      <c r="F4448">
        <v>99</v>
      </c>
      <c r="G4448">
        <v>99</v>
      </c>
      <c r="H4448">
        <v>99</v>
      </c>
      <c r="I4448">
        <v>99</v>
      </c>
      <c r="J4448">
        <v>109</v>
      </c>
      <c r="K4448">
        <v>999</v>
      </c>
      <c r="M4448">
        <v>99</v>
      </c>
      <c r="N4448">
        <v>99</v>
      </c>
      <c r="O4448">
        <v>99</v>
      </c>
      <c r="P4448">
        <v>99</v>
      </c>
      <c r="Q4448">
        <v>228</v>
      </c>
      <c r="R4448">
        <v>25351</v>
      </c>
      <c r="S4448">
        <v>25313</v>
      </c>
      <c r="T4448">
        <v>15.867697526724784</v>
      </c>
      <c r="U4448">
        <v>60.3344921581796</v>
      </c>
      <c r="V4448">
        <v>92.590412242408775</v>
      </c>
      <c r="W4448">
        <v>85.414523762493729</v>
      </c>
      <c r="X4448">
        <v>2.1300934874363935</v>
      </c>
      <c r="Y4448">
        <v>4.260186974872787</v>
      </c>
      <c r="Z4448">
        <v>94.465701550234684</v>
      </c>
      <c r="AA4448">
        <v>9.0425070794632312</v>
      </c>
      <c r="AB4448">
        <v>2.7461997739824113</v>
      </c>
      <c r="AC4448">
        <v>-26.18089024572086</v>
      </c>
      <c r="AD4448">
        <v>11.200703385262488</v>
      </c>
      <c r="AE4448">
        <v>11.261395099415999</v>
      </c>
      <c r="AF4448">
        <v>527</v>
      </c>
      <c r="AG4448">
        <v>0</v>
      </c>
      <c r="AH4448">
        <v>0</v>
      </c>
      <c r="AI4448">
        <v>277</v>
      </c>
      <c r="AJ4448">
        <v>1016</v>
      </c>
      <c r="AK4448">
        <v>79</v>
      </c>
      <c r="AL4448">
        <v>935</v>
      </c>
      <c r="AM4448">
        <v>1</v>
      </c>
      <c r="AN4448">
        <v>225</v>
      </c>
      <c r="AO4448">
        <v>308</v>
      </c>
      <c r="AP4448">
        <v>134</v>
      </c>
    </row>
    <row r="4449" spans="1:42">
      <c r="A4449">
        <v>16</v>
      </c>
      <c r="B4449">
        <v>436</v>
      </c>
      <c r="C4449">
        <v>2021</v>
      </c>
      <c r="D4449">
        <v>4</v>
      </c>
      <c r="E4449">
        <v>99</v>
      </c>
      <c r="F4449">
        <v>99</v>
      </c>
      <c r="G4449">
        <v>99</v>
      </c>
      <c r="H4449">
        <v>99</v>
      </c>
      <c r="I4449">
        <v>99</v>
      </c>
      <c r="J4449">
        <v>109</v>
      </c>
      <c r="K4449">
        <v>999</v>
      </c>
      <c r="M4449">
        <v>99</v>
      </c>
      <c r="N4449">
        <v>99</v>
      </c>
      <c r="O4449">
        <v>99</v>
      </c>
      <c r="P4449">
        <v>99</v>
      </c>
      <c r="Q4449">
        <v>160</v>
      </c>
      <c r="R4449">
        <v>15956</v>
      </c>
      <c r="S4449">
        <v>15916</v>
      </c>
      <c r="T4449">
        <v>15.88662572073201</v>
      </c>
      <c r="U4449">
        <v>60.387597386277953</v>
      </c>
      <c r="V4449">
        <v>93.079948167750644</v>
      </c>
      <c r="W4449">
        <v>85.836529907011652</v>
      </c>
      <c r="X4449">
        <v>2.1621960391075463</v>
      </c>
      <c r="Y4449">
        <v>4.3243920782150926</v>
      </c>
      <c r="Z4449">
        <v>97.486838806718438</v>
      </c>
      <c r="AA4449">
        <v>9.5268529382308937</v>
      </c>
      <c r="AB4449">
        <v>2.710732716447338</v>
      </c>
      <c r="AC4449">
        <v>-32.013943708625973</v>
      </c>
      <c r="AD4449">
        <v>7.0497583217722477</v>
      </c>
      <c r="AE4449">
        <v>7.1157869310125523</v>
      </c>
      <c r="AF4449">
        <v>409</v>
      </c>
      <c r="AG4449">
        <v>0</v>
      </c>
      <c r="AH4449">
        <v>0</v>
      </c>
      <c r="AI4449">
        <v>209</v>
      </c>
      <c r="AJ4449">
        <v>684</v>
      </c>
      <c r="AK4449">
        <v>112</v>
      </c>
      <c r="AL4449">
        <v>831</v>
      </c>
      <c r="AM4449">
        <v>0</v>
      </c>
      <c r="AN4449">
        <v>145</v>
      </c>
      <c r="AO4449">
        <v>221</v>
      </c>
      <c r="AP4449">
        <v>86</v>
      </c>
    </row>
    <row r="4450" spans="1:42">
      <c r="A4450">
        <v>16</v>
      </c>
      <c r="B4450">
        <v>437</v>
      </c>
      <c r="C4450">
        <v>2021</v>
      </c>
      <c r="D4450">
        <v>5</v>
      </c>
      <c r="E4450">
        <v>99</v>
      </c>
      <c r="F4450">
        <v>99</v>
      </c>
      <c r="G4450">
        <v>99</v>
      </c>
      <c r="H4450">
        <v>99</v>
      </c>
      <c r="I4450">
        <v>99</v>
      </c>
      <c r="J4450">
        <v>109</v>
      </c>
      <c r="K4450">
        <v>999</v>
      </c>
      <c r="M4450">
        <v>99</v>
      </c>
      <c r="N4450">
        <v>99</v>
      </c>
      <c r="O4450">
        <v>99</v>
      </c>
      <c r="P4450">
        <v>99</v>
      </c>
      <c r="Q4450">
        <v>150</v>
      </c>
      <c r="R4450">
        <v>15695</v>
      </c>
      <c r="S4450">
        <v>15629</v>
      </c>
      <c r="T4450">
        <v>15.859827970691303</v>
      </c>
      <c r="U4450">
        <v>60.358884125663828</v>
      </c>
      <c r="V4450">
        <v>92.78010216166912</v>
      </c>
      <c r="W4450">
        <v>85.490079979525618</v>
      </c>
      <c r="X4450">
        <v>2.2746097483274927</v>
      </c>
      <c r="Y4450">
        <v>4.5492194966549855</v>
      </c>
      <c r="Z4450">
        <v>94.170117871933741</v>
      </c>
      <c r="AA4450">
        <v>9.2458313658293125</v>
      </c>
      <c r="AB4450">
        <v>2.6997702290616461</v>
      </c>
      <c r="AC4450">
        <v>-19.88234698487225</v>
      </c>
      <c r="AD4450">
        <v>6.9344420193165872</v>
      </c>
      <c r="AE4450">
        <v>6.9592713001618351</v>
      </c>
      <c r="AF4450">
        <v>313</v>
      </c>
      <c r="AG4450">
        <v>0</v>
      </c>
      <c r="AH4450">
        <v>0</v>
      </c>
      <c r="AI4450">
        <v>166</v>
      </c>
      <c r="AJ4450">
        <v>601</v>
      </c>
      <c r="AK4450">
        <v>116</v>
      </c>
      <c r="AL4450">
        <v>624</v>
      </c>
      <c r="AM4450">
        <v>0</v>
      </c>
      <c r="AN4450">
        <v>112</v>
      </c>
      <c r="AO4450">
        <v>211</v>
      </c>
      <c r="AP4450">
        <v>86</v>
      </c>
    </row>
    <row r="4451" spans="1:42">
      <c r="A4451">
        <v>16</v>
      </c>
      <c r="B4451">
        <v>438</v>
      </c>
      <c r="C4451">
        <v>2021</v>
      </c>
      <c r="D4451">
        <v>6</v>
      </c>
      <c r="E4451">
        <v>99</v>
      </c>
      <c r="F4451">
        <v>99</v>
      </c>
      <c r="G4451">
        <v>99</v>
      </c>
      <c r="H4451">
        <v>99</v>
      </c>
      <c r="I4451">
        <v>99</v>
      </c>
      <c r="J4451">
        <v>109</v>
      </c>
      <c r="K4451">
        <v>999</v>
      </c>
      <c r="M4451">
        <v>99</v>
      </c>
      <c r="N4451">
        <v>99</v>
      </c>
      <c r="O4451">
        <v>99</v>
      </c>
      <c r="P4451">
        <v>99</v>
      </c>
      <c r="Q4451">
        <v>158</v>
      </c>
      <c r="R4451">
        <v>18036</v>
      </c>
      <c r="S4451">
        <v>18014</v>
      </c>
      <c r="T4451">
        <v>15.859669549789306</v>
      </c>
      <c r="U4451">
        <v>60.282669035194857</v>
      </c>
      <c r="V4451">
        <v>91.694652804650246</v>
      </c>
      <c r="W4451">
        <v>84.592350949261473</v>
      </c>
      <c r="X4451">
        <v>2.5892659126192061</v>
      </c>
      <c r="Y4451">
        <v>5.1785318252384123</v>
      </c>
      <c r="Z4451">
        <v>96.05233976491462</v>
      </c>
      <c r="AA4451">
        <v>9.0780138339400551</v>
      </c>
      <c r="AB4451">
        <v>2.704402338827903</v>
      </c>
      <c r="AC4451">
        <v>-25.593537291348543</v>
      </c>
      <c r="AD4451">
        <v>7.9687541421085628</v>
      </c>
      <c r="AE4451">
        <v>7.9370315388297188</v>
      </c>
      <c r="AF4451">
        <v>331</v>
      </c>
      <c r="AG4451">
        <v>0</v>
      </c>
      <c r="AH4451">
        <v>0</v>
      </c>
      <c r="AI4451">
        <v>206</v>
      </c>
      <c r="AJ4451">
        <v>780</v>
      </c>
      <c r="AK4451">
        <v>98</v>
      </c>
      <c r="AL4451">
        <v>1294</v>
      </c>
      <c r="AM4451">
        <v>0</v>
      </c>
      <c r="AN4451">
        <v>113</v>
      </c>
      <c r="AO4451">
        <v>178</v>
      </c>
      <c r="AP4451">
        <v>86</v>
      </c>
    </row>
    <row r="4452" spans="1:42">
      <c r="A4452">
        <v>16</v>
      </c>
      <c r="B4452">
        <v>439</v>
      </c>
      <c r="C4452">
        <v>2021</v>
      </c>
      <c r="D4452">
        <v>7</v>
      </c>
      <c r="E4452">
        <v>99</v>
      </c>
      <c r="F4452">
        <v>99</v>
      </c>
      <c r="G4452">
        <v>99</v>
      </c>
      <c r="H4452">
        <v>99</v>
      </c>
      <c r="I4452">
        <v>99</v>
      </c>
      <c r="J4452">
        <v>109</v>
      </c>
      <c r="K4452">
        <v>999</v>
      </c>
      <c r="M4452">
        <v>99</v>
      </c>
      <c r="N4452">
        <v>99</v>
      </c>
      <c r="O4452">
        <v>99</v>
      </c>
      <c r="P4452">
        <v>99</v>
      </c>
      <c r="Q4452">
        <v>188</v>
      </c>
      <c r="R4452">
        <v>18666</v>
      </c>
      <c r="S4452">
        <v>18616</v>
      </c>
      <c r="T4452">
        <v>15.872656166291652</v>
      </c>
      <c r="U4452">
        <v>60.320638160721984</v>
      </c>
      <c r="V4452">
        <v>90.588188564130235</v>
      </c>
      <c r="W4452">
        <v>83.529885045122384</v>
      </c>
      <c r="X4452">
        <v>1.4625522340083579</v>
      </c>
      <c r="Y4452">
        <v>2.9251044680167158</v>
      </c>
      <c r="Z4452">
        <v>94.931961855780557</v>
      </c>
      <c r="AA4452">
        <v>9.5679588169894405</v>
      </c>
      <c r="AB4452">
        <v>2.5870025572738724</v>
      </c>
      <c r="AC4452">
        <v>-33.835771278503593</v>
      </c>
      <c r="AD4452">
        <v>8.2471038376912009</v>
      </c>
      <c r="AE4452">
        <v>8.0992556365096675</v>
      </c>
      <c r="AF4452">
        <v>213</v>
      </c>
      <c r="AG4452">
        <v>0</v>
      </c>
      <c r="AH4452">
        <v>0</v>
      </c>
      <c r="AI4452">
        <v>96</v>
      </c>
      <c r="AJ4452">
        <v>517</v>
      </c>
      <c r="AK4452">
        <v>88</v>
      </c>
      <c r="AL4452">
        <v>1564</v>
      </c>
      <c r="AM4452">
        <v>0</v>
      </c>
      <c r="AN4452">
        <v>95</v>
      </c>
      <c r="AO4452">
        <v>112</v>
      </c>
      <c r="AP4452">
        <v>106</v>
      </c>
    </row>
    <row r="4453" spans="1:42">
      <c r="A4453">
        <v>16</v>
      </c>
      <c r="B4453">
        <v>440</v>
      </c>
      <c r="C4453">
        <v>2021</v>
      </c>
      <c r="D4453">
        <v>8</v>
      </c>
      <c r="E4453">
        <v>99</v>
      </c>
      <c r="F4453">
        <v>99</v>
      </c>
      <c r="G4453">
        <v>99</v>
      </c>
      <c r="H4453">
        <v>99</v>
      </c>
      <c r="I4453">
        <v>99</v>
      </c>
      <c r="J4453">
        <v>109</v>
      </c>
      <c r="K4453">
        <v>999</v>
      </c>
      <c r="M4453">
        <v>99</v>
      </c>
      <c r="N4453">
        <v>99</v>
      </c>
      <c r="O4453">
        <v>99</v>
      </c>
      <c r="P4453">
        <v>99</v>
      </c>
      <c r="Q4453">
        <v>162</v>
      </c>
      <c r="R4453">
        <v>16646</v>
      </c>
      <c r="S4453">
        <v>16593</v>
      </c>
      <c r="T4453">
        <v>16.169470142977296</v>
      </c>
      <c r="U4453">
        <v>60.948713312842777</v>
      </c>
      <c r="V4453">
        <v>90.631538093932733</v>
      </c>
      <c r="W4453">
        <v>83.557815946483146</v>
      </c>
      <c r="X4453">
        <v>2.8295085906524098</v>
      </c>
      <c r="Y4453">
        <v>5.6590171813048196</v>
      </c>
      <c r="Z4453">
        <v>95.206055508830957</v>
      </c>
      <c r="AA4453">
        <v>9.4426353612523446</v>
      </c>
      <c r="AB4453">
        <v>2.3601657551804043</v>
      </c>
      <c r="AC4453">
        <v>-29.478153693510521</v>
      </c>
      <c r="AD4453">
        <v>7.3546175121722754</v>
      </c>
      <c r="AE4453">
        <v>7.2215237811067379</v>
      </c>
      <c r="AF4453">
        <v>274</v>
      </c>
      <c r="AG4453">
        <v>0</v>
      </c>
      <c r="AH4453">
        <v>0</v>
      </c>
      <c r="AI4453">
        <v>114</v>
      </c>
      <c r="AJ4453">
        <v>561</v>
      </c>
      <c r="AK4453">
        <v>83</v>
      </c>
      <c r="AL4453">
        <v>1380</v>
      </c>
      <c r="AM4453">
        <v>0</v>
      </c>
      <c r="AN4453">
        <v>103</v>
      </c>
      <c r="AO4453">
        <v>133</v>
      </c>
      <c r="AP4453">
        <v>87</v>
      </c>
    </row>
    <row r="4454" spans="1:42">
      <c r="A4454">
        <v>16</v>
      </c>
      <c r="B4454">
        <v>441</v>
      </c>
      <c r="C4454">
        <v>2021</v>
      </c>
      <c r="D4454">
        <v>9</v>
      </c>
      <c r="E4454">
        <v>99</v>
      </c>
      <c r="F4454">
        <v>99</v>
      </c>
      <c r="G4454">
        <v>99</v>
      </c>
      <c r="H4454">
        <v>99</v>
      </c>
      <c r="I4454">
        <v>99</v>
      </c>
      <c r="J4454">
        <v>109</v>
      </c>
      <c r="K4454">
        <v>999</v>
      </c>
      <c r="M4454">
        <v>99</v>
      </c>
      <c r="N4454">
        <v>99</v>
      </c>
      <c r="O4454">
        <v>99</v>
      </c>
      <c r="P4454">
        <v>99</v>
      </c>
      <c r="Q4454">
        <v>272</v>
      </c>
      <c r="R4454">
        <v>25308</v>
      </c>
      <c r="S4454">
        <v>25174</v>
      </c>
      <c r="T4454">
        <v>15.825114588272481</v>
      </c>
      <c r="U4454">
        <v>60.299435925955351</v>
      </c>
      <c r="V4454">
        <v>93.21981113293289</v>
      </c>
      <c r="W4454">
        <v>85.868038055135926</v>
      </c>
      <c r="X4454">
        <v>1.9914651493598865</v>
      </c>
      <c r="Y4454">
        <v>3.982930298719773</v>
      </c>
      <c r="Z4454">
        <v>93.654180496285775</v>
      </c>
      <c r="AA4454">
        <v>9.9326663042240764</v>
      </c>
      <c r="AB4454">
        <v>2.5543029991522244</v>
      </c>
      <c r="AC4454">
        <v>-34.671382393645899</v>
      </c>
      <c r="AD4454">
        <v>11.181704913976688</v>
      </c>
      <c r="AE4454">
        <v>11.259020781815185</v>
      </c>
      <c r="AF4454">
        <v>490</v>
      </c>
      <c r="AG4454">
        <v>0</v>
      </c>
      <c r="AH4454">
        <v>0</v>
      </c>
      <c r="AI4454">
        <v>240</v>
      </c>
      <c r="AJ4454">
        <v>764</v>
      </c>
      <c r="AK4454">
        <v>175</v>
      </c>
      <c r="AL4454">
        <v>2706</v>
      </c>
      <c r="AM4454">
        <v>1</v>
      </c>
      <c r="AN4454">
        <v>181</v>
      </c>
      <c r="AO4454">
        <v>314</v>
      </c>
      <c r="AP4454">
        <v>134</v>
      </c>
    </row>
    <row r="4455" spans="1:42">
      <c r="A4455">
        <v>16</v>
      </c>
      <c r="B4455">
        <v>442</v>
      </c>
      <c r="C4455">
        <v>2021</v>
      </c>
      <c r="D4455">
        <v>10</v>
      </c>
      <c r="E4455">
        <v>99</v>
      </c>
      <c r="F4455">
        <v>99</v>
      </c>
      <c r="G4455">
        <v>99</v>
      </c>
      <c r="H4455">
        <v>99</v>
      </c>
      <c r="I4455">
        <v>99</v>
      </c>
      <c r="J4455">
        <v>109</v>
      </c>
      <c r="K4455">
        <v>999</v>
      </c>
      <c r="M4455">
        <v>99</v>
      </c>
      <c r="N4455">
        <v>99</v>
      </c>
      <c r="O4455">
        <v>99</v>
      </c>
      <c r="P4455">
        <v>99</v>
      </c>
      <c r="Q4455">
        <v>271</v>
      </c>
      <c r="R4455">
        <v>25880</v>
      </c>
      <c r="S4455">
        <v>25790</v>
      </c>
      <c r="T4455">
        <v>15.804520865533227</v>
      </c>
      <c r="U4455">
        <v>60.152849941837928</v>
      </c>
      <c r="V4455">
        <v>94.89824681978024</v>
      </c>
      <c r="W4455">
        <v>87.492126405583548</v>
      </c>
      <c r="X4455">
        <v>1.9706336939721796</v>
      </c>
      <c r="Y4455">
        <v>3.9412673879443592</v>
      </c>
      <c r="Z4455">
        <v>92.15996908809889</v>
      </c>
      <c r="AA4455">
        <v>9.2383735851180244</v>
      </c>
      <c r="AB4455">
        <v>2.5181887045371911</v>
      </c>
      <c r="AC4455">
        <v>-35.2583370940294</v>
      </c>
      <c r="AD4455">
        <v>11.434428764569178</v>
      </c>
      <c r="AE4455">
        <v>11.752686907698264</v>
      </c>
      <c r="AF4455">
        <v>758</v>
      </c>
      <c r="AG4455">
        <v>0</v>
      </c>
      <c r="AH4455">
        <v>0</v>
      </c>
      <c r="AI4455">
        <v>236</v>
      </c>
      <c r="AJ4455">
        <v>1036</v>
      </c>
      <c r="AK4455">
        <v>244</v>
      </c>
      <c r="AL4455">
        <v>2170</v>
      </c>
      <c r="AM4455">
        <v>0</v>
      </c>
      <c r="AN4455">
        <v>146</v>
      </c>
      <c r="AO4455">
        <v>394</v>
      </c>
      <c r="AP4455">
        <v>138</v>
      </c>
    </row>
    <row r="4456" spans="1:42">
      <c r="A4456">
        <v>16</v>
      </c>
      <c r="B4456">
        <v>443</v>
      </c>
      <c r="C4456">
        <v>2021</v>
      </c>
      <c r="D4456">
        <v>11</v>
      </c>
      <c r="E4456">
        <v>99</v>
      </c>
      <c r="F4456">
        <v>99</v>
      </c>
      <c r="G4456">
        <v>99</v>
      </c>
      <c r="H4456">
        <v>99</v>
      </c>
      <c r="I4456">
        <v>99</v>
      </c>
      <c r="J4456">
        <v>109</v>
      </c>
      <c r="K4456">
        <v>999</v>
      </c>
      <c r="M4456">
        <v>99</v>
      </c>
      <c r="N4456">
        <v>99</v>
      </c>
      <c r="O4456">
        <v>99</v>
      </c>
      <c r="P4456">
        <v>99</v>
      </c>
      <c r="Q4456">
        <v>182</v>
      </c>
      <c r="R4456">
        <v>19147</v>
      </c>
      <c r="S4456">
        <v>18951</v>
      </c>
      <c r="T4456">
        <v>15.791298897999686</v>
      </c>
      <c r="U4456">
        <v>60.31074877315185</v>
      </c>
      <c r="V4456">
        <v>92.498189291617422</v>
      </c>
      <c r="W4456">
        <v>85.068362619386974</v>
      </c>
      <c r="X4456">
        <v>2.4912518932469845</v>
      </c>
      <c r="Y4456">
        <v>4.982503786493969</v>
      </c>
      <c r="Z4456">
        <v>94.662349193085106</v>
      </c>
      <c r="AA4456">
        <v>10.428182311260436</v>
      </c>
      <c r="AB4456">
        <v>2.449457434222412</v>
      </c>
      <c r="AC4456">
        <v>-36.933651839166814</v>
      </c>
      <c r="AD4456">
        <v>8.4596216211439739</v>
      </c>
      <c r="AE4456">
        <v>8.3968628185553609</v>
      </c>
      <c r="AF4456">
        <v>646</v>
      </c>
      <c r="AG4456">
        <v>0</v>
      </c>
      <c r="AH4456">
        <v>0</v>
      </c>
      <c r="AI4456">
        <v>170</v>
      </c>
      <c r="AJ4456">
        <v>778</v>
      </c>
      <c r="AK4456">
        <v>232</v>
      </c>
      <c r="AL4456">
        <v>1780</v>
      </c>
      <c r="AM4456">
        <v>0</v>
      </c>
      <c r="AN4456">
        <v>189</v>
      </c>
      <c r="AO4456">
        <v>295</v>
      </c>
      <c r="AP4456">
        <v>89</v>
      </c>
    </row>
    <row r="4457" spans="1:42">
      <c r="A4457">
        <v>16</v>
      </c>
      <c r="B4457">
        <v>444</v>
      </c>
      <c r="C4457">
        <v>2021</v>
      </c>
      <c r="D4457">
        <v>12</v>
      </c>
      <c r="E4457">
        <v>99</v>
      </c>
      <c r="F4457">
        <v>99</v>
      </c>
      <c r="G4457">
        <v>99</v>
      </c>
      <c r="H4457">
        <v>99</v>
      </c>
      <c r="I4457">
        <v>99</v>
      </c>
      <c r="J4457">
        <v>109</v>
      </c>
      <c r="K4457">
        <v>999</v>
      </c>
      <c r="M4457">
        <v>99</v>
      </c>
      <c r="N4457">
        <v>99</v>
      </c>
      <c r="O4457">
        <v>99</v>
      </c>
      <c r="P4457">
        <v>99</v>
      </c>
      <c r="Q4457">
        <v>187</v>
      </c>
      <c r="R4457">
        <v>17248</v>
      </c>
      <c r="S4457">
        <v>17212</v>
      </c>
      <c r="T4457">
        <v>15.938137755102048</v>
      </c>
      <c r="U4457">
        <v>60.336567511038808</v>
      </c>
      <c r="V4457">
        <v>88.605632166225561</v>
      </c>
      <c r="W4457">
        <v>81.716231698814553</v>
      </c>
      <c r="X4457">
        <v>2.0929962894248599</v>
      </c>
      <c r="Y4457">
        <v>4.1859925788497199</v>
      </c>
      <c r="Z4457">
        <v>90.897495361781111</v>
      </c>
      <c r="AA4457">
        <v>9.68604231943503</v>
      </c>
      <c r="AB4457">
        <v>2.4084837322436643</v>
      </c>
      <c r="AC4457">
        <v>-35.103227875400357</v>
      </c>
      <c r="AD4457">
        <v>7.6205961101734623</v>
      </c>
      <c r="AE4457">
        <v>7.3258246860010852</v>
      </c>
      <c r="AF4457">
        <v>550</v>
      </c>
      <c r="AG4457">
        <v>0</v>
      </c>
      <c r="AH4457">
        <v>0</v>
      </c>
      <c r="AI4457">
        <v>128</v>
      </c>
      <c r="AJ4457">
        <v>661</v>
      </c>
      <c r="AK4457">
        <v>135</v>
      </c>
      <c r="AL4457">
        <v>1378</v>
      </c>
      <c r="AM4457">
        <v>0</v>
      </c>
      <c r="AN4457">
        <v>112</v>
      </c>
      <c r="AO4457">
        <v>247</v>
      </c>
      <c r="AP4457">
        <v>97</v>
      </c>
    </row>
    <row r="4458" spans="1:42">
      <c r="A4458">
        <v>16</v>
      </c>
      <c r="B4458">
        <v>445</v>
      </c>
      <c r="C4458">
        <v>2021</v>
      </c>
      <c r="D4458">
        <v>1</v>
      </c>
      <c r="E4458">
        <v>99</v>
      </c>
      <c r="F4458">
        <v>99</v>
      </c>
      <c r="G4458">
        <v>99</v>
      </c>
      <c r="H4458">
        <v>99</v>
      </c>
      <c r="I4458">
        <v>99</v>
      </c>
      <c r="J4458">
        <v>111</v>
      </c>
      <c r="K4458">
        <v>999</v>
      </c>
      <c r="M4458">
        <v>99</v>
      </c>
      <c r="N4458">
        <v>99</v>
      </c>
      <c r="O4458">
        <v>99</v>
      </c>
      <c r="P4458">
        <v>99</v>
      </c>
      <c r="Q4458">
        <v>125</v>
      </c>
      <c r="R4458">
        <v>11591</v>
      </c>
      <c r="S4458">
        <v>11571</v>
      </c>
      <c r="T4458">
        <v>15.960227762919503</v>
      </c>
      <c r="U4458">
        <v>60.469276639875559</v>
      </c>
      <c r="V4458">
        <v>90.693605534739717</v>
      </c>
      <c r="W4458">
        <v>83.662985048828887</v>
      </c>
      <c r="X4458">
        <v>0.33646794927098611</v>
      </c>
      <c r="Y4458">
        <v>0.67293589854197222</v>
      </c>
      <c r="Z4458">
        <v>89.992235355016817</v>
      </c>
      <c r="AA4458">
        <v>9.0803188555861443</v>
      </c>
      <c r="AB4458">
        <v>2.5377936273775861</v>
      </c>
      <c r="AC4458">
        <v>-24.528637059808535</v>
      </c>
      <c r="AD4458">
        <v>6.8967774181264279</v>
      </c>
      <c r="AE4458">
        <v>6.898694998613438</v>
      </c>
      <c r="AF4458">
        <v>246</v>
      </c>
      <c r="AG4458">
        <v>0</v>
      </c>
      <c r="AH4458">
        <v>0</v>
      </c>
      <c r="AI4458">
        <v>51</v>
      </c>
      <c r="AJ4458">
        <v>721</v>
      </c>
      <c r="AK4458">
        <v>127</v>
      </c>
      <c r="AL4458">
        <v>872</v>
      </c>
      <c r="AM4458">
        <v>1</v>
      </c>
      <c r="AN4458">
        <v>128</v>
      </c>
      <c r="AO4458">
        <v>77</v>
      </c>
      <c r="AP4458">
        <v>74</v>
      </c>
    </row>
    <row r="4459" spans="1:42">
      <c r="A4459">
        <v>16</v>
      </c>
      <c r="B4459">
        <v>446</v>
      </c>
      <c r="C4459">
        <v>2021</v>
      </c>
      <c r="D4459">
        <v>2</v>
      </c>
      <c r="E4459">
        <v>99</v>
      </c>
      <c r="F4459">
        <v>99</v>
      </c>
      <c r="G4459">
        <v>99</v>
      </c>
      <c r="H4459">
        <v>99</v>
      </c>
      <c r="I4459">
        <v>99</v>
      </c>
      <c r="J4459">
        <v>111</v>
      </c>
      <c r="K4459">
        <v>999</v>
      </c>
      <c r="M4459">
        <v>99</v>
      </c>
      <c r="N4459">
        <v>99</v>
      </c>
      <c r="O4459">
        <v>99</v>
      </c>
      <c r="P4459">
        <v>99</v>
      </c>
      <c r="Q4459">
        <v>131</v>
      </c>
      <c r="R4459">
        <v>12228</v>
      </c>
      <c r="S4459">
        <v>12197</v>
      </c>
      <c r="T4459">
        <v>15.807736342819764</v>
      </c>
      <c r="U4459">
        <v>60.160203328687381</v>
      </c>
      <c r="V4459">
        <v>91.76255177396061</v>
      </c>
      <c r="W4459">
        <v>84.620607526440892</v>
      </c>
      <c r="X4459">
        <v>6.5423617926071292E-2</v>
      </c>
      <c r="Y4459">
        <v>0.13084723585214261</v>
      </c>
      <c r="Z4459">
        <v>84.061171082760865</v>
      </c>
      <c r="AA4459">
        <v>9.3002406809530775</v>
      </c>
      <c r="AB4459">
        <v>2.6007447595952975</v>
      </c>
      <c r="AC4459">
        <v>-25.632408482975237</v>
      </c>
      <c r="AD4459">
        <v>7.2757996953541504</v>
      </c>
      <c r="AE4459">
        <v>7.3551554836291508</v>
      </c>
      <c r="AF4459">
        <v>216</v>
      </c>
      <c r="AG4459">
        <v>0</v>
      </c>
      <c r="AH4459">
        <v>0</v>
      </c>
      <c r="AI4459">
        <v>63</v>
      </c>
      <c r="AJ4459">
        <v>834</v>
      </c>
      <c r="AK4459">
        <v>147</v>
      </c>
      <c r="AL4459">
        <v>832</v>
      </c>
      <c r="AM4459">
        <v>3</v>
      </c>
      <c r="AN4459">
        <v>181</v>
      </c>
      <c r="AO4459">
        <v>88</v>
      </c>
      <c r="AP4459">
        <v>79</v>
      </c>
    </row>
    <row r="4460" spans="1:42">
      <c r="A4460">
        <v>16</v>
      </c>
      <c r="B4460">
        <v>447</v>
      </c>
      <c r="C4460">
        <v>2021</v>
      </c>
      <c r="D4460">
        <v>3</v>
      </c>
      <c r="E4460">
        <v>99</v>
      </c>
      <c r="F4460">
        <v>99</v>
      </c>
      <c r="G4460">
        <v>99</v>
      </c>
      <c r="H4460">
        <v>99</v>
      </c>
      <c r="I4460">
        <v>99</v>
      </c>
      <c r="J4460">
        <v>111</v>
      </c>
      <c r="K4460">
        <v>999</v>
      </c>
      <c r="M4460">
        <v>99</v>
      </c>
      <c r="N4460">
        <v>99</v>
      </c>
      <c r="O4460">
        <v>99</v>
      </c>
      <c r="P4460">
        <v>99</v>
      </c>
      <c r="Q4460">
        <v>147</v>
      </c>
      <c r="R4460">
        <v>15683</v>
      </c>
      <c r="S4460">
        <v>15673</v>
      </c>
      <c r="T4460">
        <v>15.955812025760379</v>
      </c>
      <c r="U4460">
        <v>60.426210680788607</v>
      </c>
      <c r="V4460">
        <v>91.722499078713057</v>
      </c>
      <c r="W4460">
        <v>84.637294072609151</v>
      </c>
      <c r="X4460">
        <v>0.52923547790601289</v>
      </c>
      <c r="Y4460">
        <v>1.0584709558120258</v>
      </c>
      <c r="Z4460">
        <v>84.441752215775068</v>
      </c>
      <c r="AA4460">
        <v>9.9120848354827018</v>
      </c>
      <c r="AB4460">
        <v>2.5895425090048101</v>
      </c>
      <c r="AC4460">
        <v>-29.575220297427926</v>
      </c>
      <c r="AD4460">
        <v>9.3315641660319866</v>
      </c>
      <c r="AE4460">
        <v>9.4531510797795928</v>
      </c>
      <c r="AF4460">
        <v>272</v>
      </c>
      <c r="AG4460">
        <v>0</v>
      </c>
      <c r="AH4460">
        <v>0</v>
      </c>
      <c r="AI4460">
        <v>96</v>
      </c>
      <c r="AJ4460">
        <v>1274</v>
      </c>
      <c r="AK4460">
        <v>302</v>
      </c>
      <c r="AL4460">
        <v>967</v>
      </c>
      <c r="AM4460">
        <v>2</v>
      </c>
      <c r="AN4460">
        <v>210</v>
      </c>
      <c r="AO4460">
        <v>93</v>
      </c>
      <c r="AP4460">
        <v>80</v>
      </c>
    </row>
    <row r="4461" spans="1:42">
      <c r="A4461">
        <v>16</v>
      </c>
      <c r="B4461">
        <v>448</v>
      </c>
      <c r="C4461">
        <v>2021</v>
      </c>
      <c r="D4461">
        <v>4</v>
      </c>
      <c r="E4461">
        <v>99</v>
      </c>
      <c r="F4461">
        <v>99</v>
      </c>
      <c r="G4461">
        <v>99</v>
      </c>
      <c r="H4461">
        <v>99</v>
      </c>
      <c r="I4461">
        <v>99</v>
      </c>
      <c r="J4461">
        <v>111</v>
      </c>
      <c r="K4461">
        <v>999</v>
      </c>
      <c r="M4461">
        <v>99</v>
      </c>
      <c r="N4461">
        <v>99</v>
      </c>
      <c r="O4461">
        <v>99</v>
      </c>
      <c r="P4461">
        <v>99</v>
      </c>
      <c r="Q4461">
        <v>130</v>
      </c>
      <c r="R4461">
        <v>12721</v>
      </c>
      <c r="S4461">
        <v>12694</v>
      </c>
      <c r="T4461">
        <v>15.821319078688784</v>
      </c>
      <c r="U4461">
        <v>60.232629588782103</v>
      </c>
      <c r="V4461">
        <v>92.40151846591165</v>
      </c>
      <c r="W4461">
        <v>85.218757680794042</v>
      </c>
      <c r="X4461">
        <v>7.0749154940649289E-2</v>
      </c>
      <c r="Y4461">
        <v>0.14149830988129861</v>
      </c>
      <c r="Z4461">
        <v>85.755836805282613</v>
      </c>
      <c r="AA4461">
        <v>10.164593408228075</v>
      </c>
      <c r="AB4461">
        <v>2.6872603065724801</v>
      </c>
      <c r="AC4461">
        <v>-28.586881505586621</v>
      </c>
      <c r="AD4461">
        <v>7.5691403274942877</v>
      </c>
      <c r="AE4461">
        <v>7.708970572290978</v>
      </c>
      <c r="AF4461">
        <v>255</v>
      </c>
      <c r="AG4461">
        <v>0</v>
      </c>
      <c r="AH4461">
        <v>0</v>
      </c>
      <c r="AI4461">
        <v>65</v>
      </c>
      <c r="AJ4461">
        <v>798</v>
      </c>
      <c r="AK4461">
        <v>135</v>
      </c>
      <c r="AL4461">
        <v>636</v>
      </c>
      <c r="AM4461">
        <v>3</v>
      </c>
      <c r="AN4461">
        <v>195</v>
      </c>
      <c r="AO4461">
        <v>89</v>
      </c>
      <c r="AP4461">
        <v>80</v>
      </c>
    </row>
    <row r="4462" spans="1:42">
      <c r="A4462">
        <v>16</v>
      </c>
      <c r="B4462">
        <v>449</v>
      </c>
      <c r="C4462">
        <v>2021</v>
      </c>
      <c r="D4462">
        <v>5</v>
      </c>
      <c r="E4462">
        <v>99</v>
      </c>
      <c r="F4462">
        <v>99</v>
      </c>
      <c r="G4462">
        <v>99</v>
      </c>
      <c r="H4462">
        <v>99</v>
      </c>
      <c r="I4462">
        <v>99</v>
      </c>
      <c r="J4462">
        <v>111</v>
      </c>
      <c r="K4462">
        <v>999</v>
      </c>
      <c r="M4462">
        <v>99</v>
      </c>
      <c r="N4462">
        <v>99</v>
      </c>
      <c r="O4462">
        <v>99</v>
      </c>
      <c r="P4462">
        <v>99</v>
      </c>
      <c r="Q4462">
        <v>108</v>
      </c>
      <c r="R4462">
        <v>13399</v>
      </c>
      <c r="S4462">
        <v>13366</v>
      </c>
      <c r="T4462">
        <v>16.011941189641021</v>
      </c>
      <c r="U4462">
        <v>60.642002094867586</v>
      </c>
      <c r="V4462">
        <v>91.175882630351097</v>
      </c>
      <c r="W4462">
        <v>84.073906928026545</v>
      </c>
      <c r="X4462">
        <v>0.33584595865363082</v>
      </c>
      <c r="Y4462">
        <v>0.67169191730726163</v>
      </c>
      <c r="Z4462">
        <v>83.752518844689916</v>
      </c>
      <c r="AA4462">
        <v>9.0109952204544665</v>
      </c>
      <c r="AB4462">
        <v>2.5890106624116127</v>
      </c>
      <c r="AC4462">
        <v>-30.369188628115975</v>
      </c>
      <c r="AD4462">
        <v>7.9725580731150014</v>
      </c>
      <c r="AE4462">
        <v>8.0080242847383989</v>
      </c>
      <c r="AF4462">
        <v>218</v>
      </c>
      <c r="AG4462">
        <v>0</v>
      </c>
      <c r="AH4462">
        <v>0</v>
      </c>
      <c r="AI4462">
        <v>62</v>
      </c>
      <c r="AJ4462">
        <v>1051</v>
      </c>
      <c r="AK4462">
        <v>140</v>
      </c>
      <c r="AL4462">
        <v>922</v>
      </c>
      <c r="AM4462">
        <v>0</v>
      </c>
      <c r="AN4462">
        <v>149</v>
      </c>
      <c r="AO4462">
        <v>123</v>
      </c>
      <c r="AP4462">
        <v>60</v>
      </c>
    </row>
    <row r="4463" spans="1:42">
      <c r="A4463">
        <v>16</v>
      </c>
      <c r="B4463">
        <v>450</v>
      </c>
      <c r="C4463">
        <v>2021</v>
      </c>
      <c r="D4463">
        <v>6</v>
      </c>
      <c r="E4463">
        <v>99</v>
      </c>
      <c r="F4463">
        <v>99</v>
      </c>
      <c r="G4463">
        <v>99</v>
      </c>
      <c r="H4463">
        <v>99</v>
      </c>
      <c r="I4463">
        <v>99</v>
      </c>
      <c r="J4463">
        <v>111</v>
      </c>
      <c r="K4463">
        <v>999</v>
      </c>
      <c r="M4463">
        <v>99</v>
      </c>
      <c r="N4463">
        <v>99</v>
      </c>
      <c r="O4463">
        <v>99</v>
      </c>
      <c r="P4463">
        <v>99</v>
      </c>
      <c r="Q4463">
        <v>138</v>
      </c>
      <c r="R4463">
        <v>14240</v>
      </c>
      <c r="S4463">
        <v>14220</v>
      </c>
      <c r="T4463">
        <v>15.941081460674161</v>
      </c>
      <c r="U4463">
        <v>60.485091420534438</v>
      </c>
      <c r="V4463">
        <v>90.501438469614527</v>
      </c>
      <c r="W4463">
        <v>83.488205344585253</v>
      </c>
      <c r="X4463">
        <v>2.3946629213483153</v>
      </c>
      <c r="Y4463">
        <v>4.7893258426966305</v>
      </c>
      <c r="Z4463">
        <v>85.96207865168536</v>
      </c>
      <c r="AA4463">
        <v>9.3410143883365304</v>
      </c>
      <c r="AB4463">
        <v>2.7115660924602127</v>
      </c>
      <c r="AC4463">
        <v>-25.135343871083457</v>
      </c>
      <c r="AD4463">
        <v>8.4729626808834713</v>
      </c>
      <c r="AE4463">
        <v>8.4603322169253374</v>
      </c>
      <c r="AF4463">
        <v>265</v>
      </c>
      <c r="AG4463">
        <v>0</v>
      </c>
      <c r="AH4463">
        <v>0</v>
      </c>
      <c r="AI4463">
        <v>67</v>
      </c>
      <c r="AJ4463">
        <v>1342</v>
      </c>
      <c r="AK4463">
        <v>150</v>
      </c>
      <c r="AL4463">
        <v>1071</v>
      </c>
      <c r="AM4463">
        <v>1</v>
      </c>
      <c r="AN4463">
        <v>179</v>
      </c>
      <c r="AO4463">
        <v>125</v>
      </c>
      <c r="AP4463">
        <v>81</v>
      </c>
    </row>
    <row r="4464" spans="1:42">
      <c r="A4464">
        <v>16</v>
      </c>
      <c r="B4464">
        <v>451</v>
      </c>
      <c r="C4464">
        <v>2021</v>
      </c>
      <c r="D4464">
        <v>7</v>
      </c>
      <c r="E4464">
        <v>99</v>
      </c>
      <c r="F4464">
        <v>99</v>
      </c>
      <c r="G4464">
        <v>99</v>
      </c>
      <c r="H4464">
        <v>99</v>
      </c>
      <c r="I4464">
        <v>99</v>
      </c>
      <c r="J4464">
        <v>111</v>
      </c>
      <c r="K4464">
        <v>999</v>
      </c>
      <c r="M4464">
        <v>99</v>
      </c>
      <c r="N4464">
        <v>99</v>
      </c>
      <c r="O4464">
        <v>99</v>
      </c>
      <c r="P4464">
        <v>99</v>
      </c>
      <c r="Q4464">
        <v>166</v>
      </c>
      <c r="R4464">
        <v>15575</v>
      </c>
      <c r="S4464">
        <v>15499</v>
      </c>
      <c r="T4464">
        <v>15.93894060995185</v>
      </c>
      <c r="U4464">
        <v>60.499903219562547</v>
      </c>
      <c r="V4464">
        <v>90.411546489875775</v>
      </c>
      <c r="W4464">
        <v>83.292325311310591</v>
      </c>
      <c r="X4464">
        <v>1.174959871589085</v>
      </c>
      <c r="Y4464">
        <v>2.34991974317817</v>
      </c>
      <c r="Z4464">
        <v>82.356340288924557</v>
      </c>
      <c r="AA4464">
        <v>9.6050483679961776</v>
      </c>
      <c r="AB4464">
        <v>2.459173705839619</v>
      </c>
      <c r="AC4464">
        <v>-31.150732105548201</v>
      </c>
      <c r="AD4464">
        <v>9.2673029322162979</v>
      </c>
      <c r="AE4464">
        <v>9.1996511661789278</v>
      </c>
      <c r="AF4464">
        <v>151</v>
      </c>
      <c r="AG4464">
        <v>0</v>
      </c>
      <c r="AH4464">
        <v>0</v>
      </c>
      <c r="AI4464">
        <v>51</v>
      </c>
      <c r="AJ4464">
        <v>1015</v>
      </c>
      <c r="AK4464">
        <v>240</v>
      </c>
      <c r="AL4464">
        <v>1661</v>
      </c>
      <c r="AM4464">
        <v>2</v>
      </c>
      <c r="AN4464">
        <v>117</v>
      </c>
      <c r="AO4464">
        <v>81</v>
      </c>
      <c r="AP4464">
        <v>90</v>
      </c>
    </row>
    <row r="4465" spans="1:42">
      <c r="A4465">
        <v>16</v>
      </c>
      <c r="B4465">
        <v>452</v>
      </c>
      <c r="C4465">
        <v>2021</v>
      </c>
      <c r="D4465">
        <v>8</v>
      </c>
      <c r="E4465">
        <v>99</v>
      </c>
      <c r="F4465">
        <v>99</v>
      </c>
      <c r="G4465">
        <v>99</v>
      </c>
      <c r="H4465">
        <v>99</v>
      </c>
      <c r="I4465">
        <v>99</v>
      </c>
      <c r="J4465">
        <v>111</v>
      </c>
      <c r="K4465">
        <v>999</v>
      </c>
      <c r="M4465">
        <v>99</v>
      </c>
      <c r="N4465">
        <v>99</v>
      </c>
      <c r="O4465">
        <v>99</v>
      </c>
      <c r="P4465">
        <v>99</v>
      </c>
      <c r="Q4465">
        <v>142</v>
      </c>
      <c r="R4465">
        <v>13544</v>
      </c>
      <c r="S4465">
        <v>13492</v>
      </c>
      <c r="T4465">
        <v>16.002658003544003</v>
      </c>
      <c r="U4465">
        <v>60.531796620219389</v>
      </c>
      <c r="V4465">
        <v>90.084064903916172</v>
      </c>
      <c r="W4465">
        <v>83.024897717165729</v>
      </c>
      <c r="X4465">
        <v>0.28056704075605432</v>
      </c>
      <c r="Y4465">
        <v>0.56113408151210864</v>
      </c>
      <c r="Z4465">
        <v>86.909332545776707</v>
      </c>
      <c r="AA4465">
        <v>9.8207310885433827</v>
      </c>
      <c r="AB4465">
        <v>2.3212778392815392</v>
      </c>
      <c r="AC4465">
        <v>-35.093653420559562</v>
      </c>
      <c r="AD4465">
        <v>8.0588347296268097</v>
      </c>
      <c r="AE4465">
        <v>7.9826553089765744</v>
      </c>
      <c r="AF4465">
        <v>182</v>
      </c>
      <c r="AG4465">
        <v>0</v>
      </c>
      <c r="AH4465">
        <v>0</v>
      </c>
      <c r="AI4465">
        <v>67</v>
      </c>
      <c r="AJ4465">
        <v>1068</v>
      </c>
      <c r="AK4465">
        <v>162</v>
      </c>
      <c r="AL4465">
        <v>1579</v>
      </c>
      <c r="AM4465">
        <v>2</v>
      </c>
      <c r="AN4465">
        <v>83</v>
      </c>
      <c r="AO4465">
        <v>90</v>
      </c>
      <c r="AP4465">
        <v>88</v>
      </c>
    </row>
    <row r="4466" spans="1:42">
      <c r="A4466">
        <v>16</v>
      </c>
      <c r="B4466">
        <v>453</v>
      </c>
      <c r="C4466">
        <v>2021</v>
      </c>
      <c r="D4466">
        <v>9</v>
      </c>
      <c r="E4466">
        <v>99</v>
      </c>
      <c r="F4466">
        <v>99</v>
      </c>
      <c r="G4466">
        <v>99</v>
      </c>
      <c r="H4466">
        <v>99</v>
      </c>
      <c r="I4466">
        <v>99</v>
      </c>
      <c r="J4466">
        <v>111</v>
      </c>
      <c r="K4466">
        <v>999</v>
      </c>
      <c r="M4466">
        <v>99</v>
      </c>
      <c r="N4466">
        <v>99</v>
      </c>
      <c r="O4466">
        <v>99</v>
      </c>
      <c r="P4466">
        <v>99</v>
      </c>
      <c r="Q4466">
        <v>166</v>
      </c>
      <c r="R4466">
        <v>15276</v>
      </c>
      <c r="S4466">
        <v>15231</v>
      </c>
      <c r="T4466">
        <v>16.072270227808328</v>
      </c>
      <c r="U4466">
        <v>60.697065195981871</v>
      </c>
      <c r="V4466">
        <v>90.305589337705698</v>
      </c>
      <c r="W4466">
        <v>83.251870527214066</v>
      </c>
      <c r="X4466">
        <v>0.65462162869861229</v>
      </c>
      <c r="Y4466">
        <v>1.3092432573972244</v>
      </c>
      <c r="Z4466">
        <v>82.220476564545692</v>
      </c>
      <c r="AA4466">
        <v>9.53664567903758</v>
      </c>
      <c r="AB4466">
        <v>2.3962451041282322</v>
      </c>
      <c r="AC4466">
        <v>-33.495067067841411</v>
      </c>
      <c r="AD4466">
        <v>9.0893945163747123</v>
      </c>
      <c r="AE4466">
        <v>9.0361849916014076</v>
      </c>
      <c r="AF4466">
        <v>178</v>
      </c>
      <c r="AG4466">
        <v>0</v>
      </c>
      <c r="AH4466">
        <v>0</v>
      </c>
      <c r="AI4466">
        <v>100</v>
      </c>
      <c r="AJ4466">
        <v>1293</v>
      </c>
      <c r="AK4466">
        <v>367</v>
      </c>
      <c r="AL4466">
        <v>1511</v>
      </c>
      <c r="AM4466">
        <v>1</v>
      </c>
      <c r="AN4466">
        <v>107</v>
      </c>
      <c r="AO4466">
        <v>97</v>
      </c>
      <c r="AP4466">
        <v>88</v>
      </c>
    </row>
    <row r="4467" spans="1:42">
      <c r="A4467">
        <v>16</v>
      </c>
      <c r="B4467">
        <v>454</v>
      </c>
      <c r="C4467">
        <v>2021</v>
      </c>
      <c r="D4467">
        <v>10</v>
      </c>
      <c r="E4467">
        <v>99</v>
      </c>
      <c r="F4467">
        <v>99</v>
      </c>
      <c r="G4467">
        <v>99</v>
      </c>
      <c r="H4467">
        <v>99</v>
      </c>
      <c r="I4467">
        <v>99</v>
      </c>
      <c r="J4467">
        <v>111</v>
      </c>
      <c r="K4467">
        <v>999</v>
      </c>
      <c r="M4467">
        <v>99</v>
      </c>
      <c r="N4467">
        <v>99</v>
      </c>
      <c r="O4467">
        <v>99</v>
      </c>
      <c r="P4467">
        <v>99</v>
      </c>
      <c r="Q4467">
        <v>156</v>
      </c>
      <c r="R4467">
        <v>15743</v>
      </c>
      <c r="S4467">
        <v>15706</v>
      </c>
      <c r="T4467">
        <v>16.174490249634751</v>
      </c>
      <c r="U4467">
        <v>60.890678721507726</v>
      </c>
      <c r="V4467">
        <v>90.697236145373594</v>
      </c>
      <c r="W4467">
        <v>83.63098943079072</v>
      </c>
      <c r="X4467">
        <v>2.7123165851489546</v>
      </c>
      <c r="Y4467">
        <v>5.4246331702979091</v>
      </c>
      <c r="Z4467">
        <v>85.949310804802181</v>
      </c>
      <c r="AA4467">
        <v>10.139803271253468</v>
      </c>
      <c r="AB4467">
        <v>2.3471386700912809</v>
      </c>
      <c r="AC4467">
        <v>-35.813650016097064</v>
      </c>
      <c r="AD4467">
        <v>9.3672648514851442</v>
      </c>
      <c r="AE4467">
        <v>9.3604240356541837</v>
      </c>
      <c r="AF4467">
        <v>193</v>
      </c>
      <c r="AG4467">
        <v>0</v>
      </c>
      <c r="AH4467">
        <v>0</v>
      </c>
      <c r="AI4467">
        <v>106</v>
      </c>
      <c r="AJ4467">
        <v>1391</v>
      </c>
      <c r="AK4467">
        <v>515</v>
      </c>
      <c r="AL4467">
        <v>1908</v>
      </c>
      <c r="AM4467">
        <v>1</v>
      </c>
      <c r="AN4467">
        <v>100</v>
      </c>
      <c r="AO4467">
        <v>102</v>
      </c>
      <c r="AP4467">
        <v>89</v>
      </c>
    </row>
    <row r="4468" spans="1:42">
      <c r="A4468">
        <v>16</v>
      </c>
      <c r="B4468">
        <v>455</v>
      </c>
      <c r="C4468">
        <v>2021</v>
      </c>
      <c r="D4468">
        <v>11</v>
      </c>
      <c r="E4468">
        <v>99</v>
      </c>
      <c r="F4468">
        <v>99</v>
      </c>
      <c r="G4468">
        <v>99</v>
      </c>
      <c r="H4468">
        <v>99</v>
      </c>
      <c r="I4468">
        <v>99</v>
      </c>
      <c r="J4468">
        <v>111</v>
      </c>
      <c r="K4468">
        <v>999</v>
      </c>
      <c r="M4468">
        <v>99</v>
      </c>
      <c r="N4468">
        <v>99</v>
      </c>
      <c r="O4468">
        <v>99</v>
      </c>
      <c r="P4468">
        <v>99</v>
      </c>
      <c r="Q4468">
        <v>157</v>
      </c>
      <c r="R4468">
        <v>16115</v>
      </c>
      <c r="S4468">
        <v>16065</v>
      </c>
      <c r="T4468">
        <v>15.913248526217812</v>
      </c>
      <c r="U4468">
        <v>60.330532212885146</v>
      </c>
      <c r="V4468">
        <v>91.807201175883932</v>
      </c>
      <c r="W4468">
        <v>84.635633364457107</v>
      </c>
      <c r="X4468">
        <v>0.96183679801427235</v>
      </c>
      <c r="Y4468">
        <v>1.9236735960285447</v>
      </c>
      <c r="Z4468">
        <v>80.359913124418256</v>
      </c>
      <c r="AA4468">
        <v>10.537792418514565</v>
      </c>
      <c r="AB4468">
        <v>2.4716364746295003</v>
      </c>
      <c r="AC4468">
        <v>-39.508388769373326</v>
      </c>
      <c r="AD4468">
        <v>9.5886091012947432</v>
      </c>
      <c r="AE4468">
        <v>9.6893952839010709</v>
      </c>
      <c r="AF4468">
        <v>241</v>
      </c>
      <c r="AG4468">
        <v>0</v>
      </c>
      <c r="AH4468">
        <v>0</v>
      </c>
      <c r="AI4468">
        <v>100</v>
      </c>
      <c r="AJ4468">
        <v>1029</v>
      </c>
      <c r="AK4468">
        <v>222</v>
      </c>
      <c r="AL4468">
        <v>1757</v>
      </c>
      <c r="AM4468">
        <v>0</v>
      </c>
      <c r="AN4468">
        <v>112</v>
      </c>
      <c r="AO4468">
        <v>131</v>
      </c>
      <c r="AP4468">
        <v>85</v>
      </c>
    </row>
    <row r="4469" spans="1:42">
      <c r="A4469">
        <v>16</v>
      </c>
      <c r="B4469">
        <v>456</v>
      </c>
      <c r="C4469">
        <v>2021</v>
      </c>
      <c r="D4469">
        <v>12</v>
      </c>
      <c r="E4469">
        <v>99</v>
      </c>
      <c r="F4469">
        <v>99</v>
      </c>
      <c r="G4469">
        <v>99</v>
      </c>
      <c r="H4469">
        <v>99</v>
      </c>
      <c r="I4469">
        <v>99</v>
      </c>
      <c r="J4469">
        <v>111</v>
      </c>
      <c r="K4469">
        <v>999</v>
      </c>
      <c r="M4469">
        <v>99</v>
      </c>
      <c r="N4469">
        <v>99</v>
      </c>
      <c r="O4469">
        <v>99</v>
      </c>
      <c r="P4469">
        <v>99</v>
      </c>
      <c r="Q4469">
        <v>131</v>
      </c>
      <c r="R4469">
        <v>11949</v>
      </c>
      <c r="S4469">
        <v>11930</v>
      </c>
      <c r="T4469">
        <v>16.042262950874552</v>
      </c>
      <c r="U4469">
        <v>60.466219614417426</v>
      </c>
      <c r="V4469">
        <v>87.311177789543308</v>
      </c>
      <c r="W4469">
        <v>80.541564124056819</v>
      </c>
      <c r="X4469">
        <v>1.0293748430831031</v>
      </c>
      <c r="Y4469">
        <v>2.0587496861662062</v>
      </c>
      <c r="Z4469">
        <v>82.065444807096867</v>
      </c>
      <c r="AA4469">
        <v>10.151586202754672</v>
      </c>
      <c r="AB4469">
        <v>2.2700515022094527</v>
      </c>
      <c r="AC4469">
        <v>-32.2247670768066</v>
      </c>
      <c r="AD4469">
        <v>7.1097915079969551</v>
      </c>
      <c r="AE4469">
        <v>6.8473605777109521</v>
      </c>
      <c r="AF4469">
        <v>168</v>
      </c>
      <c r="AG4469">
        <v>0</v>
      </c>
      <c r="AH4469">
        <v>0</v>
      </c>
      <c r="AI4469">
        <v>86</v>
      </c>
      <c r="AJ4469">
        <v>1156</v>
      </c>
      <c r="AK4469">
        <v>377</v>
      </c>
      <c r="AL4469">
        <v>1234</v>
      </c>
      <c r="AM4469">
        <v>0</v>
      </c>
      <c r="AN4469">
        <v>92</v>
      </c>
      <c r="AO4469">
        <v>74</v>
      </c>
      <c r="AP4469">
        <v>73</v>
      </c>
    </row>
    <row r="4470" spans="1:42">
      <c r="A4470">
        <v>16</v>
      </c>
      <c r="B4470">
        <v>457</v>
      </c>
      <c r="C4470">
        <v>2021</v>
      </c>
      <c r="D4470">
        <v>1</v>
      </c>
      <c r="E4470">
        <v>99</v>
      </c>
      <c r="F4470">
        <v>99</v>
      </c>
      <c r="G4470">
        <v>99</v>
      </c>
      <c r="H4470">
        <v>99</v>
      </c>
      <c r="I4470">
        <v>99</v>
      </c>
      <c r="J4470">
        <v>116</v>
      </c>
      <c r="K4470">
        <v>999</v>
      </c>
      <c r="M4470">
        <v>99</v>
      </c>
      <c r="N4470">
        <v>99</v>
      </c>
      <c r="O4470">
        <v>99</v>
      </c>
      <c r="P4470">
        <v>99</v>
      </c>
      <c r="Q4470">
        <v>46</v>
      </c>
      <c r="R4470">
        <v>4336</v>
      </c>
      <c r="S4470">
        <v>4333</v>
      </c>
      <c r="T4470">
        <v>15.905442804428048</v>
      </c>
      <c r="U4470">
        <v>60.447726748211409</v>
      </c>
      <c r="V4470">
        <v>90.136486872021266</v>
      </c>
      <c r="W4470">
        <v>83.17048926840522</v>
      </c>
      <c r="X4470">
        <v>8.1872693726937271</v>
      </c>
      <c r="Y4470">
        <v>16.374538745387454</v>
      </c>
      <c r="Z4470">
        <v>86.439114391143917</v>
      </c>
      <c r="AA4470">
        <v>8.6043499773566658</v>
      </c>
      <c r="AB4470">
        <v>2.8226037818014396</v>
      </c>
      <c r="AC4470">
        <v>-29.348696017588843</v>
      </c>
      <c r="AD4470">
        <v>9.7143497255516973</v>
      </c>
      <c r="AE4470">
        <v>9.7742462529966616</v>
      </c>
      <c r="AF4470">
        <v>62</v>
      </c>
      <c r="AG4470">
        <v>0</v>
      </c>
      <c r="AH4470">
        <v>0</v>
      </c>
      <c r="AI4470">
        <v>17</v>
      </c>
      <c r="AJ4470">
        <v>263</v>
      </c>
      <c r="AK4470">
        <v>195</v>
      </c>
      <c r="AL4470">
        <v>84</v>
      </c>
      <c r="AM4470">
        <v>0</v>
      </c>
      <c r="AN4470">
        <v>135</v>
      </c>
      <c r="AO4470">
        <v>29</v>
      </c>
      <c r="AP4470">
        <v>22</v>
      </c>
    </row>
    <row r="4471" spans="1:42">
      <c r="A4471">
        <v>16</v>
      </c>
      <c r="B4471">
        <v>458</v>
      </c>
      <c r="C4471">
        <v>2021</v>
      </c>
      <c r="D4471">
        <v>2</v>
      </c>
      <c r="E4471">
        <v>99</v>
      </c>
      <c r="F4471">
        <v>99</v>
      </c>
      <c r="G4471">
        <v>99</v>
      </c>
      <c r="H4471">
        <v>99</v>
      </c>
      <c r="I4471">
        <v>99</v>
      </c>
      <c r="J4471">
        <v>116</v>
      </c>
      <c r="K4471">
        <v>999</v>
      </c>
      <c r="M4471">
        <v>99</v>
      </c>
      <c r="N4471">
        <v>99</v>
      </c>
      <c r="O4471">
        <v>99</v>
      </c>
      <c r="P4471">
        <v>99</v>
      </c>
      <c r="Q4471">
        <v>50</v>
      </c>
      <c r="R4471">
        <v>4261</v>
      </c>
      <c r="S4471">
        <v>4251</v>
      </c>
      <c r="T4471">
        <v>15.976531330673549</v>
      </c>
      <c r="U4471">
        <v>60.611385556339691</v>
      </c>
      <c r="V4471">
        <v>91.000409565221375</v>
      </c>
      <c r="W4471">
        <v>83.909073159256607</v>
      </c>
      <c r="X4471">
        <v>7.040600797934756</v>
      </c>
      <c r="Y4471">
        <v>14.081201595869512</v>
      </c>
      <c r="Z4471">
        <v>94.250176015019989</v>
      </c>
      <c r="AA4471">
        <v>10.203111881200316</v>
      </c>
      <c r="AB4471">
        <v>2.725072386283641</v>
      </c>
      <c r="AC4471">
        <v>-36.507317306131469</v>
      </c>
      <c r="AD4471">
        <v>9.546320152346814</v>
      </c>
      <c r="AE4471">
        <v>9.6744294093891057</v>
      </c>
      <c r="AF4471">
        <v>81</v>
      </c>
      <c r="AG4471">
        <v>0</v>
      </c>
      <c r="AH4471">
        <v>0</v>
      </c>
      <c r="AI4471">
        <v>23</v>
      </c>
      <c r="AJ4471">
        <v>175</v>
      </c>
      <c r="AK4471">
        <v>331</v>
      </c>
      <c r="AL4471">
        <v>66</v>
      </c>
      <c r="AM4471">
        <v>0</v>
      </c>
      <c r="AN4471">
        <v>142</v>
      </c>
      <c r="AO4471">
        <v>42</v>
      </c>
      <c r="AP4471">
        <v>25</v>
      </c>
    </row>
    <row r="4472" spans="1:42">
      <c r="A4472">
        <v>16</v>
      </c>
      <c r="B4472">
        <v>459</v>
      </c>
      <c r="C4472">
        <v>2021</v>
      </c>
      <c r="D4472">
        <v>3</v>
      </c>
      <c r="E4472">
        <v>99</v>
      </c>
      <c r="F4472">
        <v>99</v>
      </c>
      <c r="G4472">
        <v>99</v>
      </c>
      <c r="H4472">
        <v>99</v>
      </c>
      <c r="I4472">
        <v>99</v>
      </c>
      <c r="J4472">
        <v>116</v>
      </c>
      <c r="K4472">
        <v>999</v>
      </c>
      <c r="M4472">
        <v>99</v>
      </c>
      <c r="N4472">
        <v>99</v>
      </c>
      <c r="O4472">
        <v>99</v>
      </c>
      <c r="P4472">
        <v>99</v>
      </c>
      <c r="Q4472">
        <v>50</v>
      </c>
      <c r="R4472">
        <v>5305</v>
      </c>
      <c r="S4472">
        <v>5289</v>
      </c>
      <c r="T4472">
        <v>15.974929311969843</v>
      </c>
      <c r="U4472">
        <v>60.622802041973912</v>
      </c>
      <c r="V4472">
        <v>90.02130180035978</v>
      </c>
      <c r="W4472">
        <v>82.993996974853403</v>
      </c>
      <c r="X4472">
        <v>5.8246936852026385</v>
      </c>
      <c r="Y4472">
        <v>11.649387370405275</v>
      </c>
      <c r="Z4472">
        <v>93.195098963242202</v>
      </c>
      <c r="AA4472">
        <v>9.490141350473122</v>
      </c>
      <c r="AB4472">
        <v>2.7002688911063824</v>
      </c>
      <c r="AC4472">
        <v>-26.242261064697235</v>
      </c>
      <c r="AD4472">
        <v>11.885291811358798</v>
      </c>
      <c r="AE4472">
        <v>11.90544351213298</v>
      </c>
      <c r="AF4472">
        <v>75</v>
      </c>
      <c r="AG4472">
        <v>0</v>
      </c>
      <c r="AH4472">
        <v>0</v>
      </c>
      <c r="AI4472">
        <v>49</v>
      </c>
      <c r="AJ4472">
        <v>262</v>
      </c>
      <c r="AK4472">
        <v>324</v>
      </c>
      <c r="AL4472">
        <v>136</v>
      </c>
      <c r="AM4472">
        <v>0</v>
      </c>
      <c r="AN4472">
        <v>213</v>
      </c>
      <c r="AO4472">
        <v>19</v>
      </c>
      <c r="AP4472">
        <v>21</v>
      </c>
    </row>
    <row r="4473" spans="1:42">
      <c r="A4473">
        <v>16</v>
      </c>
      <c r="B4473">
        <v>460</v>
      </c>
      <c r="C4473">
        <v>2021</v>
      </c>
      <c r="D4473">
        <v>4</v>
      </c>
      <c r="E4473">
        <v>99</v>
      </c>
      <c r="F4473">
        <v>99</v>
      </c>
      <c r="G4473">
        <v>99</v>
      </c>
      <c r="H4473">
        <v>99</v>
      </c>
      <c r="I4473">
        <v>99</v>
      </c>
      <c r="J4473">
        <v>116</v>
      </c>
      <c r="K4473">
        <v>999</v>
      </c>
      <c r="M4473">
        <v>99</v>
      </c>
      <c r="N4473">
        <v>99</v>
      </c>
      <c r="O4473">
        <v>99</v>
      </c>
      <c r="P4473">
        <v>99</v>
      </c>
      <c r="Q4473">
        <v>43</v>
      </c>
      <c r="R4473">
        <v>4907</v>
      </c>
      <c r="S4473">
        <v>4898</v>
      </c>
      <c r="T4473">
        <v>15.743631546769924</v>
      </c>
      <c r="U4473">
        <v>60.090649244589613</v>
      </c>
      <c r="V4473">
        <v>92.301585054505381</v>
      </c>
      <c r="W4473">
        <v>85.148683135973741</v>
      </c>
      <c r="X4473">
        <v>3.0568575504381492</v>
      </c>
      <c r="Y4473">
        <v>6.1137151008762984</v>
      </c>
      <c r="Z4473">
        <v>87.589158345221108</v>
      </c>
      <c r="AA4473">
        <v>8.678816381185456</v>
      </c>
      <c r="AB4473">
        <v>2.719864457184471</v>
      </c>
      <c r="AC4473">
        <v>-25.101361784837032</v>
      </c>
      <c r="AD4473">
        <v>10.993614876218215</v>
      </c>
      <c r="AE4473">
        <v>11.3115481285257</v>
      </c>
      <c r="AF4473">
        <v>65</v>
      </c>
      <c r="AG4473">
        <v>0</v>
      </c>
      <c r="AH4473">
        <v>0</v>
      </c>
      <c r="AI4473">
        <v>17</v>
      </c>
      <c r="AJ4473">
        <v>293</v>
      </c>
      <c r="AK4473">
        <v>102</v>
      </c>
      <c r="AL4473">
        <v>121</v>
      </c>
      <c r="AM4473">
        <v>0</v>
      </c>
      <c r="AN4473">
        <v>178</v>
      </c>
      <c r="AO4473">
        <v>19</v>
      </c>
      <c r="AP4473">
        <v>22</v>
      </c>
    </row>
    <row r="4474" spans="1:42">
      <c r="A4474">
        <v>16</v>
      </c>
      <c r="B4474">
        <v>461</v>
      </c>
      <c r="C4474">
        <v>2021</v>
      </c>
      <c r="D4474">
        <v>5</v>
      </c>
      <c r="E4474">
        <v>99</v>
      </c>
      <c r="F4474">
        <v>99</v>
      </c>
      <c r="G4474">
        <v>99</v>
      </c>
      <c r="H4474">
        <v>99</v>
      </c>
      <c r="I4474">
        <v>99</v>
      </c>
      <c r="J4474">
        <v>116</v>
      </c>
      <c r="K4474">
        <v>999</v>
      </c>
      <c r="M4474">
        <v>99</v>
      </c>
      <c r="N4474">
        <v>99</v>
      </c>
      <c r="O4474">
        <v>99</v>
      </c>
      <c r="P4474">
        <v>99</v>
      </c>
      <c r="Q4474">
        <v>43</v>
      </c>
      <c r="R4474">
        <v>4323</v>
      </c>
      <c r="S4474">
        <v>4314</v>
      </c>
      <c r="T4474">
        <v>16.141568355308809</v>
      </c>
      <c r="U4474">
        <v>60.651831247102464</v>
      </c>
      <c r="V4474">
        <v>90.254026925362112</v>
      </c>
      <c r="W4474">
        <v>83.235097357440821</v>
      </c>
      <c r="X4474">
        <v>5.065926439972241</v>
      </c>
      <c r="Y4474">
        <v>10.131852879944482</v>
      </c>
      <c r="Z4474">
        <v>94.216978949803362</v>
      </c>
      <c r="AA4474">
        <v>8.9130710510327216</v>
      </c>
      <c r="AB4474">
        <v>2.2896964658421877</v>
      </c>
      <c r="AC4474">
        <v>-27.671900784951742</v>
      </c>
      <c r="AD4474">
        <v>9.6852245995295192</v>
      </c>
      <c r="AE4474">
        <v>9.7389461333605176</v>
      </c>
      <c r="AF4474">
        <v>62</v>
      </c>
      <c r="AG4474">
        <v>0</v>
      </c>
      <c r="AH4474">
        <v>0</v>
      </c>
      <c r="AI4474">
        <v>28</v>
      </c>
      <c r="AJ4474">
        <v>253</v>
      </c>
      <c r="AK4474">
        <v>49</v>
      </c>
      <c r="AL4474">
        <v>95</v>
      </c>
      <c r="AM4474">
        <v>0</v>
      </c>
      <c r="AN4474">
        <v>152</v>
      </c>
      <c r="AO4474">
        <v>16</v>
      </c>
      <c r="AP4474">
        <v>20</v>
      </c>
    </row>
    <row r="4475" spans="1:42">
      <c r="A4475">
        <v>16</v>
      </c>
      <c r="B4475">
        <v>462</v>
      </c>
      <c r="C4475">
        <v>2021</v>
      </c>
      <c r="D4475">
        <v>6</v>
      </c>
      <c r="E4475">
        <v>99</v>
      </c>
      <c r="F4475">
        <v>99</v>
      </c>
      <c r="G4475">
        <v>99</v>
      </c>
      <c r="H4475">
        <v>99</v>
      </c>
      <c r="I4475">
        <v>99</v>
      </c>
      <c r="J4475">
        <v>116</v>
      </c>
      <c r="K4475">
        <v>999</v>
      </c>
      <c r="M4475">
        <v>99</v>
      </c>
      <c r="N4475">
        <v>99</v>
      </c>
      <c r="O4475">
        <v>99</v>
      </c>
      <c r="P4475">
        <v>99</v>
      </c>
      <c r="Q4475">
        <v>35</v>
      </c>
      <c r="R4475">
        <v>3495</v>
      </c>
      <c r="S4475">
        <v>3481</v>
      </c>
      <c r="T4475">
        <v>15.882975679542213</v>
      </c>
      <c r="U4475">
        <v>60.447285262855509</v>
      </c>
      <c r="V4475">
        <v>89.045018570086313</v>
      </c>
      <c r="W4475">
        <v>82.054797471990724</v>
      </c>
      <c r="X4475">
        <v>0.28612303290414881</v>
      </c>
      <c r="Y4475">
        <v>0.57224606580829762</v>
      </c>
      <c r="Z4475">
        <v>91.645207439198842</v>
      </c>
      <c r="AA4475">
        <v>9.183763057801464</v>
      </c>
      <c r="AB4475">
        <v>2.6595902925987178</v>
      </c>
      <c r="AC4475">
        <v>-31.795222973272438</v>
      </c>
      <c r="AD4475">
        <v>7.8301781113475988</v>
      </c>
      <c r="AE4475">
        <v>7.7469960100493154</v>
      </c>
      <c r="AF4475">
        <v>46</v>
      </c>
      <c r="AG4475">
        <v>0</v>
      </c>
      <c r="AH4475">
        <v>0</v>
      </c>
      <c r="AI4475">
        <v>6</v>
      </c>
      <c r="AJ4475">
        <v>96</v>
      </c>
      <c r="AK4475">
        <v>34</v>
      </c>
      <c r="AL4475">
        <v>154</v>
      </c>
      <c r="AM4475">
        <v>0</v>
      </c>
      <c r="AN4475">
        <v>97</v>
      </c>
      <c r="AO4475">
        <v>8</v>
      </c>
      <c r="AP4475">
        <v>17</v>
      </c>
    </row>
    <row r="4476" spans="1:42">
      <c r="A4476">
        <v>16</v>
      </c>
      <c r="B4476">
        <v>463</v>
      </c>
      <c r="C4476">
        <v>2021</v>
      </c>
      <c r="D4476">
        <v>7</v>
      </c>
      <c r="E4476">
        <v>99</v>
      </c>
      <c r="F4476">
        <v>99</v>
      </c>
      <c r="G4476">
        <v>99</v>
      </c>
      <c r="H4476">
        <v>99</v>
      </c>
      <c r="I4476">
        <v>99</v>
      </c>
      <c r="J4476">
        <v>116</v>
      </c>
      <c r="K4476">
        <v>999</v>
      </c>
      <c r="M4476">
        <v>99</v>
      </c>
      <c r="N4476">
        <v>99</v>
      </c>
      <c r="O4476">
        <v>99</v>
      </c>
      <c r="P4476">
        <v>99</v>
      </c>
      <c r="Q4476">
        <v>24</v>
      </c>
      <c r="R4476">
        <v>1513</v>
      </c>
      <c r="S4476">
        <v>1512</v>
      </c>
      <c r="T4476">
        <v>15.916060806345005</v>
      </c>
      <c r="U4476">
        <v>60.407407407407398</v>
      </c>
      <c r="V4476">
        <v>89.200301524245134</v>
      </c>
      <c r="W4476">
        <v>82.305628306878276</v>
      </c>
      <c r="X4476">
        <v>6.4771976206212818</v>
      </c>
      <c r="Y4476">
        <v>12.954395241242562</v>
      </c>
      <c r="Z4476">
        <v>87.970918704560475</v>
      </c>
      <c r="AA4476">
        <v>9.9158549221956616</v>
      </c>
      <c r="AB4476">
        <v>2.6461308777872601</v>
      </c>
      <c r="AC4476">
        <v>-41.101689717855137</v>
      </c>
      <c r="AD4476">
        <v>3.3897165901198605</v>
      </c>
      <c r="AE4476">
        <v>3.3752555252720824</v>
      </c>
      <c r="AF4476">
        <v>13</v>
      </c>
      <c r="AG4476">
        <v>0</v>
      </c>
      <c r="AH4476">
        <v>0</v>
      </c>
      <c r="AI4476">
        <v>6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1</v>
      </c>
      <c r="AP4476">
        <v>5</v>
      </c>
    </row>
    <row r="4477" spans="1:42">
      <c r="A4477">
        <v>16</v>
      </c>
      <c r="B4477">
        <v>464</v>
      </c>
      <c r="C4477">
        <v>2021</v>
      </c>
      <c r="D4477">
        <v>8</v>
      </c>
      <c r="E4477">
        <v>99</v>
      </c>
      <c r="F4477">
        <v>99</v>
      </c>
      <c r="G4477">
        <v>99</v>
      </c>
      <c r="H4477">
        <v>99</v>
      </c>
      <c r="I4477">
        <v>99</v>
      </c>
      <c r="J4477">
        <v>116</v>
      </c>
      <c r="K4477">
        <v>999</v>
      </c>
      <c r="M4477">
        <v>99</v>
      </c>
      <c r="N4477">
        <v>99</v>
      </c>
      <c r="O4477">
        <v>99</v>
      </c>
      <c r="P4477">
        <v>99</v>
      </c>
      <c r="Q4477">
        <v>42</v>
      </c>
      <c r="R4477">
        <v>2912</v>
      </c>
      <c r="S4477">
        <v>2911</v>
      </c>
      <c r="T4477">
        <v>16.009271978021982</v>
      </c>
      <c r="U4477">
        <v>60.563036757128145</v>
      </c>
      <c r="V4477">
        <v>89.335043636551745</v>
      </c>
      <c r="W4477">
        <v>82.442710408794298</v>
      </c>
      <c r="X4477">
        <v>2.5068681318681318</v>
      </c>
      <c r="Y4477">
        <v>5.0137362637362637</v>
      </c>
      <c r="Z4477">
        <v>90.144230769230788</v>
      </c>
      <c r="AA4477">
        <v>8.754130781634105</v>
      </c>
      <c r="AB4477">
        <v>2.5020900061459339</v>
      </c>
      <c r="AC4477">
        <v>-34.728669775170552</v>
      </c>
      <c r="AD4477">
        <v>6.5240282289682989</v>
      </c>
      <c r="AE4477">
        <v>6.509082826667556</v>
      </c>
      <c r="AF4477">
        <v>28</v>
      </c>
      <c r="AG4477">
        <v>0</v>
      </c>
      <c r="AH4477">
        <v>0</v>
      </c>
      <c r="AI4477">
        <v>5</v>
      </c>
      <c r="AJ4477">
        <v>6</v>
      </c>
      <c r="AK4477">
        <v>4</v>
      </c>
      <c r="AL4477">
        <v>0</v>
      </c>
      <c r="AM4477">
        <v>0</v>
      </c>
      <c r="AN4477">
        <v>3</v>
      </c>
      <c r="AO4477">
        <v>7</v>
      </c>
      <c r="AP4477">
        <v>16</v>
      </c>
    </row>
    <row r="4478" spans="1:42">
      <c r="A4478">
        <v>16</v>
      </c>
      <c r="B4478">
        <v>465</v>
      </c>
      <c r="C4478">
        <v>2021</v>
      </c>
      <c r="D4478">
        <v>9</v>
      </c>
      <c r="E4478">
        <v>99</v>
      </c>
      <c r="F4478">
        <v>99</v>
      </c>
      <c r="G4478">
        <v>99</v>
      </c>
      <c r="H4478">
        <v>99</v>
      </c>
      <c r="I4478">
        <v>99</v>
      </c>
      <c r="J4478">
        <v>116</v>
      </c>
      <c r="K4478">
        <v>999</v>
      </c>
      <c r="M4478">
        <v>99</v>
      </c>
      <c r="N4478">
        <v>99</v>
      </c>
      <c r="O4478">
        <v>99</v>
      </c>
      <c r="P4478">
        <v>99</v>
      </c>
      <c r="Q4478">
        <v>33</v>
      </c>
      <c r="R4478">
        <v>2121</v>
      </c>
      <c r="S4478">
        <v>2118</v>
      </c>
      <c r="T4478">
        <v>15.943422913719942</v>
      </c>
      <c r="U4478">
        <v>60.487724268177509</v>
      </c>
      <c r="V4478">
        <v>90.107068648544086</v>
      </c>
      <c r="W4478">
        <v>83.127039660056738</v>
      </c>
      <c r="X4478">
        <v>1.6501650165016502</v>
      </c>
      <c r="Y4478">
        <v>3.3003300330033003</v>
      </c>
      <c r="Z4478">
        <v>84.77133427628479</v>
      </c>
      <c r="AA4478">
        <v>9.8203247961709117</v>
      </c>
      <c r="AB4478">
        <v>2.6761970423578032</v>
      </c>
      <c r="AC4478">
        <v>-28.207630228807496</v>
      </c>
      <c r="AD4478">
        <v>4.751876330234122</v>
      </c>
      <c r="AE4478">
        <v>4.775222381911866</v>
      </c>
      <c r="AF4478">
        <v>17</v>
      </c>
      <c r="AG4478">
        <v>0</v>
      </c>
      <c r="AH4478">
        <v>0</v>
      </c>
      <c r="AI4478">
        <v>9</v>
      </c>
      <c r="AJ4478">
        <v>14</v>
      </c>
      <c r="AK4478">
        <v>1</v>
      </c>
      <c r="AL4478">
        <v>0</v>
      </c>
      <c r="AM4478">
        <v>0</v>
      </c>
      <c r="AN4478">
        <v>4</v>
      </c>
      <c r="AO4478">
        <v>2</v>
      </c>
      <c r="AP4478">
        <v>10</v>
      </c>
    </row>
    <row r="4479" spans="1:42">
      <c r="A4479">
        <v>16</v>
      </c>
      <c r="B4479">
        <v>466</v>
      </c>
      <c r="C4479">
        <v>2021</v>
      </c>
      <c r="D4479">
        <v>10</v>
      </c>
      <c r="E4479">
        <v>99</v>
      </c>
      <c r="F4479">
        <v>99</v>
      </c>
      <c r="G4479">
        <v>99</v>
      </c>
      <c r="H4479">
        <v>99</v>
      </c>
      <c r="I4479">
        <v>99</v>
      </c>
      <c r="J4479">
        <v>116</v>
      </c>
      <c r="K4479">
        <v>999</v>
      </c>
      <c r="M4479">
        <v>99</v>
      </c>
      <c r="N4479">
        <v>99</v>
      </c>
      <c r="O4479">
        <v>99</v>
      </c>
      <c r="P4479">
        <v>99</v>
      </c>
      <c r="Q4479">
        <v>37</v>
      </c>
      <c r="R4479">
        <v>2733</v>
      </c>
      <c r="S4479">
        <v>2721</v>
      </c>
      <c r="T4479">
        <v>16.212952799121851</v>
      </c>
      <c r="U4479">
        <v>61.072399852995218</v>
      </c>
      <c r="V4479">
        <v>88.797352002780656</v>
      </c>
      <c r="W4479">
        <v>81.822201396545523</v>
      </c>
      <c r="X4479">
        <v>0</v>
      </c>
      <c r="Y4479">
        <v>0</v>
      </c>
      <c r="Z4479">
        <v>90.962312477131363</v>
      </c>
      <c r="AA4479">
        <v>10.180545948425721</v>
      </c>
      <c r="AB4479">
        <v>2.4984182595575408</v>
      </c>
      <c r="AC4479">
        <v>-35.625655391033781</v>
      </c>
      <c r="AD4479">
        <v>6.1229976475859758</v>
      </c>
      <c r="AE4479">
        <v>6.0384438568564969</v>
      </c>
      <c r="AF4479">
        <v>27</v>
      </c>
      <c r="AG4479">
        <v>0</v>
      </c>
      <c r="AH4479">
        <v>0</v>
      </c>
      <c r="AI4479">
        <v>12</v>
      </c>
      <c r="AJ4479">
        <v>44</v>
      </c>
      <c r="AK4479">
        <v>14</v>
      </c>
      <c r="AL4479">
        <v>0</v>
      </c>
      <c r="AM4479">
        <v>0</v>
      </c>
      <c r="AN4479">
        <v>4</v>
      </c>
      <c r="AO4479">
        <v>1</v>
      </c>
      <c r="AP4479">
        <v>18</v>
      </c>
    </row>
    <row r="4480" spans="1:42">
      <c r="A4480">
        <v>16</v>
      </c>
      <c r="B4480">
        <v>467</v>
      </c>
      <c r="C4480">
        <v>2021</v>
      </c>
      <c r="D4480">
        <v>11</v>
      </c>
      <c r="E4480">
        <v>99</v>
      </c>
      <c r="F4480">
        <v>99</v>
      </c>
      <c r="G4480">
        <v>99</v>
      </c>
      <c r="H4480">
        <v>99</v>
      </c>
      <c r="I4480">
        <v>99</v>
      </c>
      <c r="J4480">
        <v>116</v>
      </c>
      <c r="K4480">
        <v>999</v>
      </c>
      <c r="M4480">
        <v>99</v>
      </c>
      <c r="N4480">
        <v>99</v>
      </c>
      <c r="O4480">
        <v>99</v>
      </c>
      <c r="P4480">
        <v>99</v>
      </c>
      <c r="Q4480">
        <v>52</v>
      </c>
      <c r="R4480">
        <v>5551</v>
      </c>
      <c r="S4480">
        <v>5537</v>
      </c>
      <c r="T4480">
        <v>15.974599171320484</v>
      </c>
      <c r="U4480">
        <v>60.521220877731608</v>
      </c>
      <c r="V4480">
        <v>88.852782160237723</v>
      </c>
      <c r="W4480">
        <v>81.92496117030899</v>
      </c>
      <c r="X4480">
        <v>5.6746532156368241</v>
      </c>
      <c r="Y4480">
        <v>11.349306431273648</v>
      </c>
      <c r="Z4480">
        <v>88.68672311295262</v>
      </c>
      <c r="AA4480">
        <v>10.48054221107882</v>
      </c>
      <c r="AB4480">
        <v>2.5529521822821017</v>
      </c>
      <c r="AC4480">
        <v>-44.979767407354949</v>
      </c>
      <c r="AD4480">
        <v>12.436428811470821</v>
      </c>
      <c r="AE4480">
        <v>12.303143764342598</v>
      </c>
      <c r="AF4480">
        <v>50</v>
      </c>
      <c r="AG4480">
        <v>0</v>
      </c>
      <c r="AH4480">
        <v>0</v>
      </c>
      <c r="AI4480">
        <v>26</v>
      </c>
      <c r="AJ4480">
        <v>78</v>
      </c>
      <c r="AK4480">
        <v>23</v>
      </c>
      <c r="AL4480">
        <v>229</v>
      </c>
      <c r="AM4480">
        <v>0</v>
      </c>
      <c r="AN4480">
        <v>38</v>
      </c>
      <c r="AO4480">
        <v>12</v>
      </c>
      <c r="AP4480">
        <v>22</v>
      </c>
    </row>
    <row r="4481" spans="1:42">
      <c r="A4481">
        <v>16</v>
      </c>
      <c r="B4481">
        <v>468</v>
      </c>
      <c r="C4481">
        <v>2021</v>
      </c>
      <c r="D4481">
        <v>12</v>
      </c>
      <c r="E4481">
        <v>99</v>
      </c>
      <c r="F4481">
        <v>99</v>
      </c>
      <c r="G4481">
        <v>99</v>
      </c>
      <c r="H4481">
        <v>99</v>
      </c>
      <c r="I4481">
        <v>99</v>
      </c>
      <c r="J4481">
        <v>116</v>
      </c>
      <c r="K4481">
        <v>999</v>
      </c>
      <c r="M4481">
        <v>99</v>
      </c>
      <c r="N4481">
        <v>99</v>
      </c>
      <c r="O4481">
        <v>99</v>
      </c>
      <c r="P4481">
        <v>99</v>
      </c>
      <c r="Q4481">
        <v>36</v>
      </c>
      <c r="R4481">
        <v>3178</v>
      </c>
      <c r="S4481">
        <v>3177</v>
      </c>
      <c r="T4481">
        <v>16.218691000629331</v>
      </c>
      <c r="U4481">
        <v>60.851432168712599</v>
      </c>
      <c r="V4481">
        <v>86.107150152555548</v>
      </c>
      <c r="W4481">
        <v>79.464497954044788</v>
      </c>
      <c r="X4481">
        <v>7.9609817495280017</v>
      </c>
      <c r="Y4481">
        <v>15.921963499056003</v>
      </c>
      <c r="Z4481">
        <v>91.472624292007524</v>
      </c>
      <c r="AA4481">
        <v>9.248608603621939</v>
      </c>
      <c r="AB4481">
        <v>2.3937198800657393</v>
      </c>
      <c r="AC4481">
        <v>-29.695934839087496</v>
      </c>
      <c r="AD4481">
        <v>7.1199731152682881</v>
      </c>
      <c r="AE4481">
        <v>6.8472421984951026</v>
      </c>
      <c r="AF4481">
        <v>43</v>
      </c>
      <c r="AG4481">
        <v>0</v>
      </c>
      <c r="AH4481">
        <v>0</v>
      </c>
      <c r="AI4481">
        <v>17</v>
      </c>
      <c r="AJ4481">
        <v>150</v>
      </c>
      <c r="AK4481">
        <v>72</v>
      </c>
      <c r="AL4481">
        <v>214</v>
      </c>
      <c r="AM4481">
        <v>0</v>
      </c>
      <c r="AN4481">
        <v>61</v>
      </c>
      <c r="AO4481">
        <v>24</v>
      </c>
      <c r="AP4481">
        <v>13</v>
      </c>
    </row>
    <row r="4482" spans="1:42">
      <c r="A4482">
        <v>16</v>
      </c>
      <c r="B4482">
        <v>469</v>
      </c>
      <c r="C4482">
        <v>2021</v>
      </c>
      <c r="D4482">
        <v>1</v>
      </c>
      <c r="E4482">
        <v>99</v>
      </c>
      <c r="F4482">
        <v>99</v>
      </c>
      <c r="G4482">
        <v>99</v>
      </c>
      <c r="H4482">
        <v>99</v>
      </c>
      <c r="I4482">
        <v>99</v>
      </c>
      <c r="J4482">
        <v>117</v>
      </c>
      <c r="K4482">
        <v>999</v>
      </c>
      <c r="M4482">
        <v>99</v>
      </c>
      <c r="N4482">
        <v>99</v>
      </c>
      <c r="O4482">
        <v>99</v>
      </c>
      <c r="P4482">
        <v>99</v>
      </c>
      <c r="Q4482">
        <v>105</v>
      </c>
      <c r="R4482">
        <v>10530</v>
      </c>
      <c r="S4482">
        <v>10506</v>
      </c>
      <c r="T4482">
        <v>16.076068376068378</v>
      </c>
      <c r="U4482">
        <v>60.820293165810007</v>
      </c>
      <c r="V4482">
        <v>91.555833853595104</v>
      </c>
      <c r="W4482">
        <v>84.442899295641027</v>
      </c>
      <c r="X4482">
        <v>2.3551756885090218</v>
      </c>
      <c r="Y4482">
        <v>4.7103513770180436</v>
      </c>
      <c r="Z4482">
        <v>19.762583095916437</v>
      </c>
      <c r="AA4482">
        <v>9.3032393422066484</v>
      </c>
      <c r="AB4482">
        <v>2.6676191693799081</v>
      </c>
      <c r="AC4482">
        <v>-26.399381090699329</v>
      </c>
      <c r="AD4482">
        <v>8.3560154582318251</v>
      </c>
      <c r="AE4482">
        <v>8.5613947502988221</v>
      </c>
      <c r="AF4482">
        <v>182</v>
      </c>
      <c r="AG4482">
        <v>0</v>
      </c>
      <c r="AH4482">
        <v>0</v>
      </c>
      <c r="AI4482">
        <v>44</v>
      </c>
      <c r="AJ4482">
        <v>681</v>
      </c>
      <c r="AK4482">
        <v>432</v>
      </c>
      <c r="AL4482">
        <v>900</v>
      </c>
      <c r="AM4482">
        <v>0</v>
      </c>
      <c r="AN4482">
        <v>186</v>
      </c>
      <c r="AO4482">
        <v>171</v>
      </c>
      <c r="AP4482">
        <v>55</v>
      </c>
    </row>
    <row r="4483" spans="1:42">
      <c r="A4483">
        <v>16</v>
      </c>
      <c r="B4483">
        <v>470</v>
      </c>
      <c r="C4483">
        <v>2021</v>
      </c>
      <c r="D4483">
        <v>2</v>
      </c>
      <c r="E4483">
        <v>99</v>
      </c>
      <c r="F4483">
        <v>99</v>
      </c>
      <c r="G4483">
        <v>99</v>
      </c>
      <c r="H4483">
        <v>99</v>
      </c>
      <c r="I4483">
        <v>99</v>
      </c>
      <c r="J4483">
        <v>117</v>
      </c>
      <c r="K4483">
        <v>999</v>
      </c>
      <c r="M4483">
        <v>99</v>
      </c>
      <c r="N4483">
        <v>99</v>
      </c>
      <c r="O4483">
        <v>99</v>
      </c>
      <c r="P4483">
        <v>99</v>
      </c>
      <c r="Q4483">
        <v>102</v>
      </c>
      <c r="R4483">
        <v>8353</v>
      </c>
      <c r="S4483">
        <v>8305</v>
      </c>
      <c r="T4483">
        <v>16.172512869627681</v>
      </c>
      <c r="U4483">
        <v>61.10776640577965</v>
      </c>
      <c r="V4483">
        <v>89.960426664092097</v>
      </c>
      <c r="W4483">
        <v>82.872546658639493</v>
      </c>
      <c r="X4483">
        <v>1.3408356279181133</v>
      </c>
      <c r="Y4483">
        <v>2.6816712558362266</v>
      </c>
      <c r="Z4483">
        <v>22.255477074105112</v>
      </c>
      <c r="AA4483">
        <v>8.8810008374360621</v>
      </c>
      <c r="AB4483">
        <v>2.4774612927700899</v>
      </c>
      <c r="AC4483">
        <v>-22.974151669433745</v>
      </c>
      <c r="AD4483">
        <v>6.6284707618813332</v>
      </c>
      <c r="AE4483">
        <v>6.6419302578528816</v>
      </c>
      <c r="AF4483">
        <v>169</v>
      </c>
      <c r="AG4483">
        <v>0</v>
      </c>
      <c r="AH4483">
        <v>0</v>
      </c>
      <c r="AI4483">
        <v>48</v>
      </c>
      <c r="AJ4483">
        <v>575</v>
      </c>
      <c r="AK4483">
        <v>567</v>
      </c>
      <c r="AL4483">
        <v>1154</v>
      </c>
      <c r="AM4483">
        <v>0</v>
      </c>
      <c r="AN4483">
        <v>173</v>
      </c>
      <c r="AO4483">
        <v>123</v>
      </c>
      <c r="AP4483">
        <v>59</v>
      </c>
    </row>
    <row r="4484" spans="1:42">
      <c r="A4484">
        <v>16</v>
      </c>
      <c r="B4484">
        <v>471</v>
      </c>
      <c r="C4484">
        <v>2021</v>
      </c>
      <c r="D4484">
        <v>3</v>
      </c>
      <c r="E4484">
        <v>99</v>
      </c>
      <c r="F4484">
        <v>99</v>
      </c>
      <c r="G4484">
        <v>99</v>
      </c>
      <c r="H4484">
        <v>99</v>
      </c>
      <c r="I4484">
        <v>99</v>
      </c>
      <c r="J4484">
        <v>117</v>
      </c>
      <c r="K4484">
        <v>999</v>
      </c>
      <c r="M4484">
        <v>99</v>
      </c>
      <c r="N4484">
        <v>99</v>
      </c>
      <c r="O4484">
        <v>99</v>
      </c>
      <c r="P4484">
        <v>99</v>
      </c>
      <c r="Q4484">
        <v>119</v>
      </c>
      <c r="R4484">
        <v>12285</v>
      </c>
      <c r="S4484">
        <v>12250</v>
      </c>
      <c r="T4484">
        <v>16.278306878306875</v>
      </c>
      <c r="U4484">
        <v>61.240571428571442</v>
      </c>
      <c r="V4484">
        <v>90.714245915050626</v>
      </c>
      <c r="W4484">
        <v>83.643983673469734</v>
      </c>
      <c r="X4484">
        <v>1.2617012617012617</v>
      </c>
      <c r="Y4484">
        <v>2.5234025234025235</v>
      </c>
      <c r="Z4484">
        <v>15.555555555555555</v>
      </c>
      <c r="AA4484">
        <v>9.4238152575185925</v>
      </c>
      <c r="AB4484">
        <v>2.4849265746964289</v>
      </c>
      <c r="AC4484">
        <v>-22.317149016716776</v>
      </c>
      <c r="AD4484">
        <v>9.7486847012704647</v>
      </c>
      <c r="AE4484">
        <v>9.8881440990242595</v>
      </c>
      <c r="AF4484">
        <v>225</v>
      </c>
      <c r="AG4484">
        <v>0</v>
      </c>
      <c r="AH4484">
        <v>0</v>
      </c>
      <c r="AI4484">
        <v>60</v>
      </c>
      <c r="AJ4484">
        <v>842</v>
      </c>
      <c r="AK4484">
        <v>492</v>
      </c>
      <c r="AL4484">
        <v>1044</v>
      </c>
      <c r="AM4484">
        <v>1</v>
      </c>
      <c r="AN4484">
        <v>196</v>
      </c>
      <c r="AO4484">
        <v>158</v>
      </c>
      <c r="AP4484">
        <v>65</v>
      </c>
    </row>
    <row r="4485" spans="1:42">
      <c r="A4485">
        <v>16</v>
      </c>
      <c r="B4485">
        <v>472</v>
      </c>
      <c r="C4485">
        <v>2021</v>
      </c>
      <c r="D4485">
        <v>4</v>
      </c>
      <c r="E4485">
        <v>99</v>
      </c>
      <c r="F4485">
        <v>99</v>
      </c>
      <c r="G4485">
        <v>99</v>
      </c>
      <c r="H4485">
        <v>99</v>
      </c>
      <c r="I4485">
        <v>99</v>
      </c>
      <c r="J4485">
        <v>117</v>
      </c>
      <c r="K4485">
        <v>999</v>
      </c>
      <c r="M4485">
        <v>99</v>
      </c>
      <c r="N4485">
        <v>99</v>
      </c>
      <c r="O4485">
        <v>99</v>
      </c>
      <c r="P4485">
        <v>99</v>
      </c>
      <c r="Q4485">
        <v>101</v>
      </c>
      <c r="R4485">
        <v>9528</v>
      </c>
      <c r="S4485">
        <v>9501</v>
      </c>
      <c r="T4485">
        <v>16.236775818639799</v>
      </c>
      <c r="U4485">
        <v>61.19692663930114</v>
      </c>
      <c r="V4485">
        <v>90.734270658400177</v>
      </c>
      <c r="W4485">
        <v>83.659267445531853</v>
      </c>
      <c r="X4485">
        <v>0.40931989924433254</v>
      </c>
      <c r="Y4485">
        <v>0.81863979848866508</v>
      </c>
      <c r="Z4485">
        <v>16.960537363560029</v>
      </c>
      <c r="AA4485">
        <v>9.1128003285823276</v>
      </c>
      <c r="AB4485">
        <v>2.5362657509336275</v>
      </c>
      <c r="AC4485">
        <v>-29.037521950256199</v>
      </c>
      <c r="AD4485">
        <v>7.5608846425482268</v>
      </c>
      <c r="AE4485">
        <v>7.6705651847596013</v>
      </c>
      <c r="AF4485">
        <v>149</v>
      </c>
      <c r="AG4485">
        <v>0</v>
      </c>
      <c r="AH4485">
        <v>0</v>
      </c>
      <c r="AI4485">
        <v>36</v>
      </c>
      <c r="AJ4485">
        <v>733</v>
      </c>
      <c r="AK4485">
        <v>345</v>
      </c>
      <c r="AL4485">
        <v>831</v>
      </c>
      <c r="AM4485">
        <v>1</v>
      </c>
      <c r="AN4485">
        <v>158</v>
      </c>
      <c r="AO4485">
        <v>122</v>
      </c>
      <c r="AP4485">
        <v>56</v>
      </c>
    </row>
    <row r="4486" spans="1:42">
      <c r="A4486">
        <v>16</v>
      </c>
      <c r="B4486">
        <v>473</v>
      </c>
      <c r="C4486">
        <v>2021</v>
      </c>
      <c r="D4486">
        <v>5</v>
      </c>
      <c r="E4486">
        <v>99</v>
      </c>
      <c r="F4486">
        <v>99</v>
      </c>
      <c r="G4486">
        <v>99</v>
      </c>
      <c r="H4486">
        <v>99</v>
      </c>
      <c r="I4486">
        <v>99</v>
      </c>
      <c r="J4486">
        <v>117</v>
      </c>
      <c r="K4486">
        <v>999</v>
      </c>
      <c r="M4486">
        <v>99</v>
      </c>
      <c r="N4486">
        <v>99</v>
      </c>
      <c r="O4486">
        <v>99</v>
      </c>
      <c r="P4486">
        <v>99</v>
      </c>
      <c r="Q4486">
        <v>102</v>
      </c>
      <c r="R4486">
        <v>10044</v>
      </c>
      <c r="S4486">
        <v>9989</v>
      </c>
      <c r="T4486">
        <v>16.142273994424539</v>
      </c>
      <c r="U4486">
        <v>61.049454399839846</v>
      </c>
      <c r="V4486">
        <v>91.156924838340288</v>
      </c>
      <c r="W4486">
        <v>83.982731004104494</v>
      </c>
      <c r="X4486">
        <v>1.8418956590999604</v>
      </c>
      <c r="Y4486">
        <v>3.6837913181999209</v>
      </c>
      <c r="Z4486">
        <v>22.560732775786526</v>
      </c>
      <c r="AA4486">
        <v>8.7329398126491178</v>
      </c>
      <c r="AB4486">
        <v>2.5066049405138524</v>
      </c>
      <c r="AC4486">
        <v>-26.836001320632263</v>
      </c>
      <c r="AD4486">
        <v>7.970353206313435</v>
      </c>
      <c r="AE4486">
        <v>8.0957296299688846</v>
      </c>
      <c r="AF4486">
        <v>177</v>
      </c>
      <c r="AG4486">
        <v>0</v>
      </c>
      <c r="AH4486">
        <v>0</v>
      </c>
      <c r="AI4486">
        <v>32</v>
      </c>
      <c r="AJ4486">
        <v>661</v>
      </c>
      <c r="AK4486">
        <v>231</v>
      </c>
      <c r="AL4486">
        <v>1093</v>
      </c>
      <c r="AM4486">
        <v>2</v>
      </c>
      <c r="AN4486">
        <v>172</v>
      </c>
      <c r="AO4486">
        <v>109</v>
      </c>
      <c r="AP4486">
        <v>55</v>
      </c>
    </row>
    <row r="4487" spans="1:42">
      <c r="A4487">
        <v>16</v>
      </c>
      <c r="B4487">
        <v>474</v>
      </c>
      <c r="C4487">
        <v>2021</v>
      </c>
      <c r="D4487">
        <v>6</v>
      </c>
      <c r="E4487">
        <v>99</v>
      </c>
      <c r="F4487">
        <v>99</v>
      </c>
      <c r="G4487">
        <v>99</v>
      </c>
      <c r="H4487">
        <v>99</v>
      </c>
      <c r="I4487">
        <v>99</v>
      </c>
      <c r="J4487">
        <v>117</v>
      </c>
      <c r="K4487">
        <v>999</v>
      </c>
      <c r="M4487">
        <v>99</v>
      </c>
      <c r="N4487">
        <v>99</v>
      </c>
      <c r="O4487">
        <v>99</v>
      </c>
      <c r="P4487">
        <v>99</v>
      </c>
      <c r="Q4487">
        <v>108</v>
      </c>
      <c r="R4487">
        <v>11842</v>
      </c>
      <c r="S4487">
        <v>11815</v>
      </c>
      <c r="T4487">
        <v>16.19312616112143</v>
      </c>
      <c r="U4487">
        <v>61.058400338552687</v>
      </c>
      <c r="V4487">
        <v>89.593172826470138</v>
      </c>
      <c r="W4487">
        <v>82.624088023698476</v>
      </c>
      <c r="X4487">
        <v>1.5791251477790913</v>
      </c>
      <c r="Y4487">
        <v>3.1582502955581826</v>
      </c>
      <c r="Z4487">
        <v>21.550413781455838</v>
      </c>
      <c r="AA4487">
        <v>9.2791078295073888</v>
      </c>
      <c r="AB4487">
        <v>2.5479523657762444</v>
      </c>
      <c r="AC4487">
        <v>-25.058861325504154</v>
      </c>
      <c r="AD4487">
        <v>9.3971448296658409</v>
      </c>
      <c r="AE4487">
        <v>9.4207264714025776</v>
      </c>
      <c r="AF4487">
        <v>165</v>
      </c>
      <c r="AG4487">
        <v>1</v>
      </c>
      <c r="AH4487">
        <v>1</v>
      </c>
      <c r="AI4487">
        <v>38</v>
      </c>
      <c r="AJ4487">
        <v>849</v>
      </c>
      <c r="AK4487">
        <v>250</v>
      </c>
      <c r="AL4487">
        <v>940</v>
      </c>
      <c r="AM4487">
        <v>0</v>
      </c>
      <c r="AN4487">
        <v>184</v>
      </c>
      <c r="AO4487">
        <v>81</v>
      </c>
      <c r="AP4487">
        <v>59</v>
      </c>
    </row>
    <row r="4488" spans="1:42">
      <c r="A4488">
        <v>16</v>
      </c>
      <c r="B4488">
        <v>475</v>
      </c>
      <c r="C4488">
        <v>2021</v>
      </c>
      <c r="D4488">
        <v>7</v>
      </c>
      <c r="E4488">
        <v>99</v>
      </c>
      <c r="F4488">
        <v>99</v>
      </c>
      <c r="G4488">
        <v>99</v>
      </c>
      <c r="H4488">
        <v>99</v>
      </c>
      <c r="I4488">
        <v>99</v>
      </c>
      <c r="J4488">
        <v>117</v>
      </c>
      <c r="K4488">
        <v>999</v>
      </c>
      <c r="M4488">
        <v>99</v>
      </c>
      <c r="N4488">
        <v>99</v>
      </c>
      <c r="O4488">
        <v>99</v>
      </c>
      <c r="P4488">
        <v>99</v>
      </c>
      <c r="Q4488">
        <v>104</v>
      </c>
      <c r="R4488">
        <v>9036</v>
      </c>
      <c r="S4488">
        <v>8920</v>
      </c>
      <c r="T4488">
        <v>15.993913235945104</v>
      </c>
      <c r="U4488">
        <v>60.929932735426021</v>
      </c>
      <c r="V4488">
        <v>89.766748125871445</v>
      </c>
      <c r="W4488">
        <v>82.470168161435026</v>
      </c>
      <c r="X4488">
        <v>0.24347056219566193</v>
      </c>
      <c r="Y4488">
        <v>0.48694112439132387</v>
      </c>
      <c r="Z4488">
        <v>17.872952633908813</v>
      </c>
      <c r="AA4488">
        <v>9.8029647509782212</v>
      </c>
      <c r="AB4488">
        <v>2.452079010818466</v>
      </c>
      <c r="AC4488">
        <v>-29.618269365457223</v>
      </c>
      <c r="AD4488">
        <v>7.1704611282604738</v>
      </c>
      <c r="AE4488">
        <v>7.0991397235076175</v>
      </c>
      <c r="AF4488">
        <v>103</v>
      </c>
      <c r="AG4488">
        <v>0</v>
      </c>
      <c r="AH4488">
        <v>0</v>
      </c>
      <c r="AI4488">
        <v>18</v>
      </c>
      <c r="AJ4488">
        <v>612</v>
      </c>
      <c r="AK4488">
        <v>129</v>
      </c>
      <c r="AL4488">
        <v>1116</v>
      </c>
      <c r="AM4488">
        <v>0</v>
      </c>
      <c r="AN4488">
        <v>173</v>
      </c>
      <c r="AO4488">
        <v>31</v>
      </c>
      <c r="AP4488">
        <v>61</v>
      </c>
    </row>
    <row r="4489" spans="1:42">
      <c r="A4489">
        <v>16</v>
      </c>
      <c r="B4489">
        <v>476</v>
      </c>
      <c r="C4489">
        <v>2021</v>
      </c>
      <c r="D4489">
        <v>8</v>
      </c>
      <c r="E4489">
        <v>99</v>
      </c>
      <c r="F4489">
        <v>99</v>
      </c>
      <c r="G4489">
        <v>99</v>
      </c>
      <c r="H4489">
        <v>99</v>
      </c>
      <c r="I4489">
        <v>99</v>
      </c>
      <c r="J4489">
        <v>117</v>
      </c>
      <c r="K4489">
        <v>999</v>
      </c>
      <c r="M4489">
        <v>99</v>
      </c>
      <c r="N4489">
        <v>99</v>
      </c>
      <c r="O4489">
        <v>99</v>
      </c>
      <c r="P4489">
        <v>99</v>
      </c>
      <c r="Q4489">
        <v>105</v>
      </c>
      <c r="R4489">
        <v>12235</v>
      </c>
      <c r="S4489">
        <v>12073</v>
      </c>
      <c r="T4489">
        <v>16.081977932161827</v>
      </c>
      <c r="U4489">
        <v>61.113145034374227</v>
      </c>
      <c r="V4489">
        <v>91.456316795829764</v>
      </c>
      <c r="W4489">
        <v>84.092354841381749</v>
      </c>
      <c r="X4489">
        <v>2.2067838169186751</v>
      </c>
      <c r="Y4489">
        <v>4.4135676338373502</v>
      </c>
      <c r="Z4489">
        <v>18.937474458520633</v>
      </c>
      <c r="AA4489">
        <v>8.9061071555368621</v>
      </c>
      <c r="AB4489">
        <v>2.3258785967534124</v>
      </c>
      <c r="AC4489">
        <v>-28.363054920842167</v>
      </c>
      <c r="AD4489">
        <v>9.7090075148591062</v>
      </c>
      <c r="AE4489">
        <v>9.7975097489008327</v>
      </c>
      <c r="AF4489">
        <v>88</v>
      </c>
      <c r="AG4489">
        <v>0</v>
      </c>
      <c r="AH4489">
        <v>0</v>
      </c>
      <c r="AI4489">
        <v>9</v>
      </c>
      <c r="AJ4489">
        <v>871</v>
      </c>
      <c r="AK4489">
        <v>203</v>
      </c>
      <c r="AL4489">
        <v>1452</v>
      </c>
      <c r="AM4489">
        <v>0</v>
      </c>
      <c r="AN4489">
        <v>125</v>
      </c>
      <c r="AO4489">
        <v>50</v>
      </c>
      <c r="AP4489">
        <v>58</v>
      </c>
    </row>
    <row r="4490" spans="1:42">
      <c r="A4490">
        <v>16</v>
      </c>
      <c r="B4490">
        <v>477</v>
      </c>
      <c r="C4490">
        <v>2021</v>
      </c>
      <c r="D4490">
        <v>9</v>
      </c>
      <c r="E4490">
        <v>99</v>
      </c>
      <c r="F4490">
        <v>99</v>
      </c>
      <c r="G4490">
        <v>99</v>
      </c>
      <c r="H4490">
        <v>99</v>
      </c>
      <c r="I4490">
        <v>99</v>
      </c>
      <c r="J4490">
        <v>117</v>
      </c>
      <c r="K4490">
        <v>999</v>
      </c>
      <c r="M4490">
        <v>99</v>
      </c>
      <c r="N4490">
        <v>99</v>
      </c>
      <c r="O4490">
        <v>99</v>
      </c>
      <c r="P4490">
        <v>99</v>
      </c>
      <c r="Q4490">
        <v>103</v>
      </c>
      <c r="R4490">
        <v>11144</v>
      </c>
      <c r="S4490">
        <v>10785</v>
      </c>
      <c r="T4490">
        <v>15.709350323043788</v>
      </c>
      <c r="U4490">
        <v>60.98803894297636</v>
      </c>
      <c r="V4490">
        <v>92.188169134632176</v>
      </c>
      <c r="W4490">
        <v>84.268011126564815</v>
      </c>
      <c r="X4490">
        <v>1.1665470208183777</v>
      </c>
      <c r="Y4490">
        <v>2.3330940416367554</v>
      </c>
      <c r="Z4490">
        <v>21.904163675520465</v>
      </c>
      <c r="AA4490">
        <v>8.9286277498006807</v>
      </c>
      <c r="AB4490">
        <v>2.3654415202819834</v>
      </c>
      <c r="AC4490">
        <v>-36.169129546141448</v>
      </c>
      <c r="AD4490">
        <v>8.843251307363289</v>
      </c>
      <c r="AE4490">
        <v>8.770551091358481</v>
      </c>
      <c r="AF4490">
        <v>101</v>
      </c>
      <c r="AG4490">
        <v>0</v>
      </c>
      <c r="AH4490">
        <v>0</v>
      </c>
      <c r="AI4490">
        <v>18</v>
      </c>
      <c r="AJ4490">
        <v>784</v>
      </c>
      <c r="AK4490">
        <v>192</v>
      </c>
      <c r="AL4490">
        <v>1367</v>
      </c>
      <c r="AM4490">
        <v>0</v>
      </c>
      <c r="AN4490">
        <v>88</v>
      </c>
      <c r="AO4490">
        <v>58</v>
      </c>
      <c r="AP4490">
        <v>57</v>
      </c>
    </row>
    <row r="4491" spans="1:42">
      <c r="A4491">
        <v>16</v>
      </c>
      <c r="B4491">
        <v>478</v>
      </c>
      <c r="C4491">
        <v>2021</v>
      </c>
      <c r="D4491">
        <v>10</v>
      </c>
      <c r="E4491">
        <v>99</v>
      </c>
      <c r="F4491">
        <v>99</v>
      </c>
      <c r="G4491">
        <v>99</v>
      </c>
      <c r="H4491">
        <v>99</v>
      </c>
      <c r="I4491">
        <v>99</v>
      </c>
      <c r="J4491">
        <v>117</v>
      </c>
      <c r="K4491">
        <v>999</v>
      </c>
      <c r="M4491">
        <v>99</v>
      </c>
      <c r="N4491">
        <v>99</v>
      </c>
      <c r="O4491">
        <v>99</v>
      </c>
      <c r="P4491">
        <v>99</v>
      </c>
      <c r="Q4491">
        <v>111</v>
      </c>
      <c r="R4491">
        <v>10378</v>
      </c>
      <c r="S4491">
        <v>10148</v>
      </c>
      <c r="T4491">
        <v>15.84592407014839</v>
      </c>
      <c r="U4491">
        <v>60.883129680725276</v>
      </c>
      <c r="V4491">
        <v>91.110033049331548</v>
      </c>
      <c r="W4491">
        <v>83.316554986204125</v>
      </c>
      <c r="X4491">
        <v>1.320100211986895</v>
      </c>
      <c r="Y4491">
        <v>2.64020042397379</v>
      </c>
      <c r="Z4491">
        <v>12.699942185392173</v>
      </c>
      <c r="AA4491">
        <v>11.290523907711718</v>
      </c>
      <c r="AB4491">
        <v>2.3427988233096904</v>
      </c>
      <c r="AC4491">
        <v>-34.737916046129044</v>
      </c>
      <c r="AD4491">
        <v>8.2353968115412997</v>
      </c>
      <c r="AE4491">
        <v>8.1593535579622891</v>
      </c>
      <c r="AF4491">
        <v>77</v>
      </c>
      <c r="AG4491">
        <v>0</v>
      </c>
      <c r="AH4491">
        <v>0</v>
      </c>
      <c r="AI4491">
        <v>13</v>
      </c>
      <c r="AJ4491">
        <v>949</v>
      </c>
      <c r="AK4491">
        <v>284</v>
      </c>
      <c r="AL4491">
        <v>1149</v>
      </c>
      <c r="AM4491">
        <v>1</v>
      </c>
      <c r="AN4491">
        <v>84</v>
      </c>
      <c r="AO4491">
        <v>68</v>
      </c>
      <c r="AP4491">
        <v>59</v>
      </c>
    </row>
    <row r="4492" spans="1:42">
      <c r="A4492">
        <v>16</v>
      </c>
      <c r="B4492">
        <v>479</v>
      </c>
      <c r="C4492">
        <v>2021</v>
      </c>
      <c r="D4492">
        <v>11</v>
      </c>
      <c r="E4492">
        <v>99</v>
      </c>
      <c r="F4492">
        <v>99</v>
      </c>
      <c r="G4492">
        <v>99</v>
      </c>
      <c r="H4492">
        <v>99</v>
      </c>
      <c r="I4492">
        <v>99</v>
      </c>
      <c r="J4492">
        <v>117</v>
      </c>
      <c r="K4492">
        <v>999</v>
      </c>
      <c r="M4492">
        <v>99</v>
      </c>
      <c r="N4492">
        <v>99</v>
      </c>
      <c r="O4492">
        <v>99</v>
      </c>
      <c r="P4492">
        <v>99</v>
      </c>
      <c r="Q4492">
        <v>115</v>
      </c>
      <c r="R4492">
        <v>12703</v>
      </c>
      <c r="S4492">
        <v>12111</v>
      </c>
      <c r="T4492">
        <v>15.513894355664013</v>
      </c>
      <c r="U4492">
        <v>60.995623813062501</v>
      </c>
      <c r="V4492">
        <v>93.35128930631133</v>
      </c>
      <c r="W4492">
        <v>85.027322269011989</v>
      </c>
      <c r="X4492">
        <v>1.5350704557978427</v>
      </c>
      <c r="Y4492">
        <v>3.0701409115956855</v>
      </c>
      <c r="Z4492">
        <v>8.0532157758009912</v>
      </c>
      <c r="AA4492">
        <v>9.8460986392951781</v>
      </c>
      <c r="AB4492">
        <v>2.3045472072066526</v>
      </c>
      <c r="AC4492">
        <v>-32.950919755033325</v>
      </c>
      <c r="AD4492">
        <v>10.08038597966941</v>
      </c>
      <c r="AE4492">
        <v>9.9376225138667351</v>
      </c>
      <c r="AF4492">
        <v>105</v>
      </c>
      <c r="AG4492">
        <v>0</v>
      </c>
      <c r="AH4492">
        <v>0</v>
      </c>
      <c r="AI4492">
        <v>10</v>
      </c>
      <c r="AJ4492">
        <v>869</v>
      </c>
      <c r="AK4492">
        <v>283</v>
      </c>
      <c r="AL4492">
        <v>1484</v>
      </c>
      <c r="AM4492">
        <v>0</v>
      </c>
      <c r="AN4492">
        <v>146</v>
      </c>
      <c r="AO4492">
        <v>41</v>
      </c>
      <c r="AP4492">
        <v>61</v>
      </c>
    </row>
    <row r="4493" spans="1:42">
      <c r="A4493">
        <v>16</v>
      </c>
      <c r="B4493">
        <v>480</v>
      </c>
      <c r="C4493">
        <v>2021</v>
      </c>
      <c r="D4493">
        <v>12</v>
      </c>
      <c r="E4493">
        <v>99</v>
      </c>
      <c r="F4493">
        <v>99</v>
      </c>
      <c r="G4493">
        <v>99</v>
      </c>
      <c r="H4493">
        <v>99</v>
      </c>
      <c r="I4493">
        <v>99</v>
      </c>
      <c r="J4493">
        <v>117</v>
      </c>
      <c r="K4493">
        <v>999</v>
      </c>
      <c r="M4493">
        <v>99</v>
      </c>
      <c r="N4493">
        <v>99</v>
      </c>
      <c r="O4493">
        <v>99</v>
      </c>
      <c r="P4493">
        <v>99</v>
      </c>
      <c r="Q4493">
        <v>97</v>
      </c>
      <c r="R4493">
        <v>7939</v>
      </c>
      <c r="S4493">
        <v>7711</v>
      </c>
      <c r="T4493">
        <v>15.801738254188185</v>
      </c>
      <c r="U4493">
        <v>61.053819219297111</v>
      </c>
      <c r="V4493">
        <v>87.460709911534892</v>
      </c>
      <c r="W4493">
        <v>80.05660744391119</v>
      </c>
      <c r="X4493">
        <v>1.1084519460889279</v>
      </c>
      <c r="Y4493">
        <v>2.2169038921778559</v>
      </c>
      <c r="Z4493">
        <v>12.14258722761053</v>
      </c>
      <c r="AA4493">
        <v>10.037307924101295</v>
      </c>
      <c r="AB4493">
        <v>2.3656937547475279</v>
      </c>
      <c r="AC4493">
        <v>-32.74295481089505</v>
      </c>
      <c r="AD4493">
        <v>6.2999436583952946</v>
      </c>
      <c r="AE4493">
        <v>5.95733297109701</v>
      </c>
      <c r="AF4493">
        <v>82</v>
      </c>
      <c r="AG4493">
        <v>0</v>
      </c>
      <c r="AH4493">
        <v>0</v>
      </c>
      <c r="AI4493">
        <v>17</v>
      </c>
      <c r="AJ4493">
        <v>529</v>
      </c>
      <c r="AK4493">
        <v>187</v>
      </c>
      <c r="AL4493">
        <v>1166</v>
      </c>
      <c r="AM4493">
        <v>0</v>
      </c>
      <c r="AN4493">
        <v>100</v>
      </c>
      <c r="AO4493">
        <v>36</v>
      </c>
      <c r="AP4493">
        <v>60</v>
      </c>
    </row>
    <row r="4494" spans="1:42">
      <c r="A4494">
        <v>16</v>
      </c>
      <c r="B4494">
        <v>481</v>
      </c>
      <c r="C4494">
        <v>2021</v>
      </c>
      <c r="D4494">
        <v>1</v>
      </c>
      <c r="E4494">
        <v>99</v>
      </c>
      <c r="F4494">
        <v>99</v>
      </c>
      <c r="G4494">
        <v>99</v>
      </c>
      <c r="H4494">
        <v>99</v>
      </c>
      <c r="I4494">
        <v>99</v>
      </c>
      <c r="J4494">
        <v>121</v>
      </c>
      <c r="K4494">
        <v>999</v>
      </c>
      <c r="M4494">
        <v>99</v>
      </c>
      <c r="N4494">
        <v>99</v>
      </c>
      <c r="O4494">
        <v>99</v>
      </c>
      <c r="P4494">
        <v>99</v>
      </c>
      <c r="Q4494">
        <v>166</v>
      </c>
      <c r="R4494">
        <v>17176</v>
      </c>
      <c r="S4494">
        <v>17163</v>
      </c>
      <c r="T4494">
        <v>16.013914764788076</v>
      </c>
      <c r="U4494">
        <v>60.632290392122606</v>
      </c>
      <c r="V4494">
        <v>90.880480693401182</v>
      </c>
      <c r="W4494">
        <v>83.85572161044098</v>
      </c>
      <c r="X4494">
        <v>2.4394503959012592</v>
      </c>
      <c r="Y4494">
        <v>4.8789007918025185</v>
      </c>
      <c r="Z4494">
        <v>98.608523521192382</v>
      </c>
      <c r="AA4494">
        <v>10.175565800205298</v>
      </c>
      <c r="AB4494">
        <v>2.699418525873547</v>
      </c>
      <c r="AC4494">
        <v>-31.4323103682698</v>
      </c>
      <c r="AD4494">
        <v>8.8750639432442373</v>
      </c>
      <c r="AE4494">
        <v>8.8953207202176685</v>
      </c>
      <c r="AF4494">
        <v>273</v>
      </c>
      <c r="AG4494">
        <v>0</v>
      </c>
      <c r="AH4494">
        <v>0</v>
      </c>
      <c r="AI4494">
        <v>74</v>
      </c>
      <c r="AJ4494">
        <v>416</v>
      </c>
      <c r="AK4494">
        <v>50</v>
      </c>
      <c r="AL4494">
        <v>477</v>
      </c>
      <c r="AM4494">
        <v>0</v>
      </c>
      <c r="AN4494">
        <v>141</v>
      </c>
      <c r="AO4494">
        <v>438</v>
      </c>
      <c r="AP4494">
        <v>110</v>
      </c>
    </row>
    <row r="4495" spans="1:42">
      <c r="A4495">
        <v>16</v>
      </c>
      <c r="B4495">
        <v>482</v>
      </c>
      <c r="C4495">
        <v>2021</v>
      </c>
      <c r="D4495">
        <v>2</v>
      </c>
      <c r="E4495">
        <v>99</v>
      </c>
      <c r="F4495">
        <v>99</v>
      </c>
      <c r="G4495">
        <v>99</v>
      </c>
      <c r="H4495">
        <v>99</v>
      </c>
      <c r="I4495">
        <v>99</v>
      </c>
      <c r="J4495">
        <v>121</v>
      </c>
      <c r="K4495">
        <v>999</v>
      </c>
      <c r="M4495">
        <v>99</v>
      </c>
      <c r="N4495">
        <v>99</v>
      </c>
      <c r="O4495">
        <v>99</v>
      </c>
      <c r="P4495">
        <v>99</v>
      </c>
      <c r="Q4495">
        <v>161</v>
      </c>
      <c r="R4495">
        <v>13315</v>
      </c>
      <c r="S4495">
        <v>13304</v>
      </c>
      <c r="T4495">
        <v>16.246714232069095</v>
      </c>
      <c r="U4495">
        <v>61.172880336740818</v>
      </c>
      <c r="V4495">
        <v>91.422219076986011</v>
      </c>
      <c r="W4495">
        <v>84.354010823812629</v>
      </c>
      <c r="X4495">
        <v>3.1092752534735255</v>
      </c>
      <c r="Y4495">
        <v>6.218550506947051</v>
      </c>
      <c r="Z4495">
        <v>97.416447615471228</v>
      </c>
      <c r="AA4495">
        <v>9.666607539441431</v>
      </c>
      <c r="AB4495">
        <v>2.6082743243001985</v>
      </c>
      <c r="AC4495">
        <v>-29.985208426738446</v>
      </c>
      <c r="AD4495">
        <v>6.8800347231192918</v>
      </c>
      <c r="AE4495">
        <v>6.9362331270377391</v>
      </c>
      <c r="AF4495">
        <v>221</v>
      </c>
      <c r="AG4495">
        <v>0</v>
      </c>
      <c r="AH4495">
        <v>0</v>
      </c>
      <c r="AI4495">
        <v>60</v>
      </c>
      <c r="AJ4495">
        <v>347</v>
      </c>
      <c r="AK4495">
        <v>38</v>
      </c>
      <c r="AL4495">
        <v>318</v>
      </c>
      <c r="AM4495">
        <v>0</v>
      </c>
      <c r="AN4495">
        <v>186</v>
      </c>
      <c r="AO4495">
        <v>288</v>
      </c>
      <c r="AP4495">
        <v>113</v>
      </c>
    </row>
    <row r="4496" spans="1:42">
      <c r="A4496">
        <v>16</v>
      </c>
      <c r="B4496">
        <v>483</v>
      </c>
      <c r="C4496">
        <v>2021</v>
      </c>
      <c r="D4496">
        <v>3</v>
      </c>
      <c r="E4496">
        <v>99</v>
      </c>
      <c r="F4496">
        <v>99</v>
      </c>
      <c r="G4496">
        <v>99</v>
      </c>
      <c r="H4496">
        <v>99</v>
      </c>
      <c r="I4496">
        <v>99</v>
      </c>
      <c r="J4496">
        <v>121</v>
      </c>
      <c r="K4496">
        <v>999</v>
      </c>
      <c r="M4496">
        <v>99</v>
      </c>
      <c r="N4496">
        <v>99</v>
      </c>
      <c r="O4496">
        <v>99</v>
      </c>
      <c r="P4496">
        <v>99</v>
      </c>
      <c r="Q4496">
        <v>169</v>
      </c>
      <c r="R4496">
        <v>19640</v>
      </c>
      <c r="S4496">
        <v>19627</v>
      </c>
      <c r="T4496">
        <v>16.240885947046841</v>
      </c>
      <c r="U4496">
        <v>61.139756457940607</v>
      </c>
      <c r="V4496">
        <v>90.768866444785445</v>
      </c>
      <c r="W4496">
        <v>83.752345748204107</v>
      </c>
      <c r="X4496">
        <v>2.3676171079429729</v>
      </c>
      <c r="Y4496">
        <v>4.7352342158859457</v>
      </c>
      <c r="Z4496">
        <v>98.065173116089611</v>
      </c>
      <c r="AA4496">
        <v>9.4513059626236799</v>
      </c>
      <c r="AB4496">
        <v>2.5869270918334295</v>
      </c>
      <c r="AC4496">
        <v>-28.321895968146318</v>
      </c>
      <c r="AD4496">
        <v>10.148244984007732</v>
      </c>
      <c r="AE4496">
        <v>10.159833955945723</v>
      </c>
      <c r="AF4496">
        <v>340</v>
      </c>
      <c r="AG4496">
        <v>0</v>
      </c>
      <c r="AH4496">
        <v>0</v>
      </c>
      <c r="AI4496">
        <v>115</v>
      </c>
      <c r="AJ4496">
        <v>693</v>
      </c>
      <c r="AK4496">
        <v>59</v>
      </c>
      <c r="AL4496">
        <v>507</v>
      </c>
      <c r="AM4496">
        <v>0</v>
      </c>
      <c r="AN4496">
        <v>301</v>
      </c>
      <c r="AO4496">
        <v>456</v>
      </c>
      <c r="AP4496">
        <v>113</v>
      </c>
    </row>
    <row r="4497" spans="1:42">
      <c r="A4497">
        <v>16</v>
      </c>
      <c r="B4497">
        <v>484</v>
      </c>
      <c r="C4497">
        <v>2021</v>
      </c>
      <c r="D4497">
        <v>4</v>
      </c>
      <c r="E4497">
        <v>99</v>
      </c>
      <c r="F4497">
        <v>99</v>
      </c>
      <c r="G4497">
        <v>99</v>
      </c>
      <c r="H4497">
        <v>99</v>
      </c>
      <c r="I4497">
        <v>99</v>
      </c>
      <c r="J4497">
        <v>121</v>
      </c>
      <c r="K4497">
        <v>999</v>
      </c>
      <c r="M4497">
        <v>99</v>
      </c>
      <c r="N4497">
        <v>99</v>
      </c>
      <c r="O4497">
        <v>99</v>
      </c>
      <c r="P4497">
        <v>99</v>
      </c>
      <c r="Q4497">
        <v>157</v>
      </c>
      <c r="R4497">
        <v>15218</v>
      </c>
      <c r="S4497">
        <v>15203</v>
      </c>
      <c r="T4497">
        <v>15.942568011565251</v>
      </c>
      <c r="U4497">
        <v>60.455962638952819</v>
      </c>
      <c r="V4497">
        <v>91.914216337953818</v>
      </c>
      <c r="W4497">
        <v>84.806073801223363</v>
      </c>
      <c r="X4497">
        <v>2.9110264160862132</v>
      </c>
      <c r="Y4497">
        <v>5.8220528321724263</v>
      </c>
      <c r="Z4497">
        <v>98.179787094230534</v>
      </c>
      <c r="AA4497">
        <v>9.2397614159945256</v>
      </c>
      <c r="AB4497">
        <v>2.6967993798459138</v>
      </c>
      <c r="AC4497">
        <v>-27.271697802138899</v>
      </c>
      <c r="AD4497">
        <v>7.8633397233518174</v>
      </c>
      <c r="AE4497">
        <v>7.9687822753734414</v>
      </c>
      <c r="AF4497">
        <v>284</v>
      </c>
      <c r="AG4497">
        <v>0</v>
      </c>
      <c r="AH4497">
        <v>0</v>
      </c>
      <c r="AI4497">
        <v>120</v>
      </c>
      <c r="AJ4497">
        <v>574</v>
      </c>
      <c r="AK4497">
        <v>78</v>
      </c>
      <c r="AL4497">
        <v>531</v>
      </c>
      <c r="AM4497">
        <v>0</v>
      </c>
      <c r="AN4497">
        <v>238</v>
      </c>
      <c r="AO4497">
        <v>269</v>
      </c>
      <c r="AP4497">
        <v>110</v>
      </c>
    </row>
    <row r="4498" spans="1:42">
      <c r="A4498">
        <v>16</v>
      </c>
      <c r="B4498">
        <v>485</v>
      </c>
      <c r="C4498">
        <v>2021</v>
      </c>
      <c r="D4498">
        <v>5</v>
      </c>
      <c r="E4498">
        <v>99</v>
      </c>
      <c r="F4498">
        <v>99</v>
      </c>
      <c r="G4498">
        <v>99</v>
      </c>
      <c r="H4498">
        <v>99</v>
      </c>
      <c r="I4498">
        <v>99</v>
      </c>
      <c r="J4498">
        <v>121</v>
      </c>
      <c r="K4498">
        <v>999</v>
      </c>
      <c r="M4498">
        <v>99</v>
      </c>
      <c r="N4498">
        <v>99</v>
      </c>
      <c r="O4498">
        <v>99</v>
      </c>
      <c r="P4498">
        <v>99</v>
      </c>
      <c r="Q4498">
        <v>151</v>
      </c>
      <c r="R4498">
        <v>14391</v>
      </c>
      <c r="S4498">
        <v>14379</v>
      </c>
      <c r="T4498">
        <v>16.080258494892636</v>
      </c>
      <c r="U4498">
        <v>60.831559913763137</v>
      </c>
      <c r="V4498">
        <v>91.839326898495102</v>
      </c>
      <c r="W4498">
        <v>84.73788093747811</v>
      </c>
      <c r="X4498">
        <v>4.0094503509137658</v>
      </c>
      <c r="Y4498">
        <v>8.0189007018275316</v>
      </c>
      <c r="Z4498">
        <v>98.777013411159757</v>
      </c>
      <c r="AA4498">
        <v>9.8148547435718374</v>
      </c>
      <c r="AB4498">
        <v>2.7192385261284477</v>
      </c>
      <c r="AC4498">
        <v>-31.344714974089676</v>
      </c>
      <c r="AD4498">
        <v>7.4360180022838733</v>
      </c>
      <c r="AE4498">
        <v>7.5308152105152564</v>
      </c>
      <c r="AF4498">
        <v>277</v>
      </c>
      <c r="AG4498">
        <v>0</v>
      </c>
      <c r="AH4498">
        <v>0</v>
      </c>
      <c r="AI4498">
        <v>121</v>
      </c>
      <c r="AJ4498">
        <v>735</v>
      </c>
      <c r="AK4498">
        <v>48</v>
      </c>
      <c r="AL4498">
        <v>587</v>
      </c>
      <c r="AM4498">
        <v>0</v>
      </c>
      <c r="AN4498">
        <v>205</v>
      </c>
      <c r="AO4498">
        <v>291</v>
      </c>
      <c r="AP4498">
        <v>100</v>
      </c>
    </row>
    <row r="4499" spans="1:42">
      <c r="A4499">
        <v>16</v>
      </c>
      <c r="B4499">
        <v>486</v>
      </c>
      <c r="C4499">
        <v>2021</v>
      </c>
      <c r="D4499">
        <v>6</v>
      </c>
      <c r="E4499">
        <v>99</v>
      </c>
      <c r="F4499">
        <v>99</v>
      </c>
      <c r="G4499">
        <v>99</v>
      </c>
      <c r="H4499">
        <v>99</v>
      </c>
      <c r="I4499">
        <v>99</v>
      </c>
      <c r="J4499">
        <v>121</v>
      </c>
      <c r="K4499">
        <v>999</v>
      </c>
      <c r="M4499">
        <v>99</v>
      </c>
      <c r="N4499">
        <v>99</v>
      </c>
      <c r="O4499">
        <v>99</v>
      </c>
      <c r="P4499">
        <v>99</v>
      </c>
      <c r="Q4499">
        <v>159</v>
      </c>
      <c r="R4499">
        <v>17565</v>
      </c>
      <c r="S4499">
        <v>17541</v>
      </c>
      <c r="T4499">
        <v>16.054995730145176</v>
      </c>
      <c r="U4499">
        <v>60.763981528989206</v>
      </c>
      <c r="V4499">
        <v>91.314522490351237</v>
      </c>
      <c r="W4499">
        <v>84.233514052790525</v>
      </c>
      <c r="X4499">
        <v>2.9319669797893555</v>
      </c>
      <c r="Y4499">
        <v>5.863933959578711</v>
      </c>
      <c r="Z4499">
        <v>98.218047253060064</v>
      </c>
      <c r="AA4499">
        <v>9.7309447038543517</v>
      </c>
      <c r="AB4499">
        <v>2.7543817782043369</v>
      </c>
      <c r="AC4499">
        <v>-35.540405626093687</v>
      </c>
      <c r="AD4499">
        <v>9.0760653332024344</v>
      </c>
      <c r="AE4499">
        <v>9.1321907779447749</v>
      </c>
      <c r="AF4499">
        <v>265</v>
      </c>
      <c r="AG4499">
        <v>0</v>
      </c>
      <c r="AH4499">
        <v>0</v>
      </c>
      <c r="AI4499">
        <v>144</v>
      </c>
      <c r="AJ4499">
        <v>823</v>
      </c>
      <c r="AK4499">
        <v>84</v>
      </c>
      <c r="AL4499">
        <v>801</v>
      </c>
      <c r="AM4499">
        <v>0</v>
      </c>
      <c r="AN4499">
        <v>198</v>
      </c>
      <c r="AO4499">
        <v>296</v>
      </c>
      <c r="AP4499">
        <v>111</v>
      </c>
    </row>
    <row r="4500" spans="1:42">
      <c r="A4500">
        <v>16</v>
      </c>
      <c r="B4500">
        <v>487</v>
      </c>
      <c r="C4500">
        <v>2021</v>
      </c>
      <c r="D4500">
        <v>7</v>
      </c>
      <c r="E4500">
        <v>99</v>
      </c>
      <c r="F4500">
        <v>99</v>
      </c>
      <c r="G4500">
        <v>99</v>
      </c>
      <c r="H4500">
        <v>99</v>
      </c>
      <c r="I4500">
        <v>99</v>
      </c>
      <c r="J4500">
        <v>121</v>
      </c>
      <c r="K4500">
        <v>999</v>
      </c>
      <c r="M4500">
        <v>99</v>
      </c>
      <c r="N4500">
        <v>99</v>
      </c>
      <c r="O4500">
        <v>99</v>
      </c>
      <c r="P4500">
        <v>99</v>
      </c>
      <c r="Q4500">
        <v>154</v>
      </c>
      <c r="R4500">
        <v>15913</v>
      </c>
      <c r="S4500">
        <v>15871</v>
      </c>
      <c r="T4500">
        <v>16.119147866524219</v>
      </c>
      <c r="U4500">
        <v>60.869510427824324</v>
      </c>
      <c r="V4500">
        <v>90.747495397787773</v>
      </c>
      <c r="W4500">
        <v>83.671323798122174</v>
      </c>
      <c r="X4500">
        <v>3.0164016841576076</v>
      </c>
      <c r="Y4500">
        <v>6.0328033683152151</v>
      </c>
      <c r="Z4500">
        <v>97.021303336894377</v>
      </c>
      <c r="AA4500">
        <v>10.162498189875205</v>
      </c>
      <c r="AB4500">
        <v>2.4984748179348473</v>
      </c>
      <c r="AC4500">
        <v>-30.982228517853994</v>
      </c>
      <c r="AD4500">
        <v>8.2224553172359975</v>
      </c>
      <c r="AE4500">
        <v>8.2076086394530492</v>
      </c>
      <c r="AF4500">
        <v>139</v>
      </c>
      <c r="AG4500">
        <v>0</v>
      </c>
      <c r="AH4500">
        <v>0</v>
      </c>
      <c r="AI4500">
        <v>91</v>
      </c>
      <c r="AJ4500">
        <v>658</v>
      </c>
      <c r="AK4500">
        <v>123</v>
      </c>
      <c r="AL4500">
        <v>780</v>
      </c>
      <c r="AM4500">
        <v>0</v>
      </c>
      <c r="AN4500">
        <v>225</v>
      </c>
      <c r="AO4500">
        <v>124</v>
      </c>
      <c r="AP4500">
        <v>108</v>
      </c>
    </row>
    <row r="4501" spans="1:42">
      <c r="A4501">
        <v>16</v>
      </c>
      <c r="B4501">
        <v>488</v>
      </c>
      <c r="C4501">
        <v>2021</v>
      </c>
      <c r="D4501">
        <v>8</v>
      </c>
      <c r="E4501">
        <v>99</v>
      </c>
      <c r="F4501">
        <v>99</v>
      </c>
      <c r="G4501">
        <v>99</v>
      </c>
      <c r="H4501">
        <v>99</v>
      </c>
      <c r="I4501">
        <v>99</v>
      </c>
      <c r="J4501">
        <v>121</v>
      </c>
      <c r="K4501">
        <v>999</v>
      </c>
      <c r="M4501">
        <v>99</v>
      </c>
      <c r="N4501">
        <v>99</v>
      </c>
      <c r="O4501">
        <v>99</v>
      </c>
      <c r="P4501">
        <v>99</v>
      </c>
      <c r="Q4501">
        <v>165</v>
      </c>
      <c r="R4501">
        <v>16490</v>
      </c>
      <c r="S4501">
        <v>16414</v>
      </c>
      <c r="T4501">
        <v>16.003456640388123</v>
      </c>
      <c r="U4501">
        <v>60.656269038625581</v>
      </c>
      <c r="V4501">
        <v>90.284785165426797</v>
      </c>
      <c r="W4501">
        <v>83.186273912513741</v>
      </c>
      <c r="X4501">
        <v>2.5045482110369921</v>
      </c>
      <c r="Y4501">
        <v>5.0090964220739842</v>
      </c>
      <c r="Z4501">
        <v>98.211036992116419</v>
      </c>
      <c r="AA4501">
        <v>9.9755016160248609</v>
      </c>
      <c r="AB4501">
        <v>2.4747619700838475</v>
      </c>
      <c r="AC4501">
        <v>-38.660257235517797</v>
      </c>
      <c r="AD4501">
        <v>8.5205987671225785</v>
      </c>
      <c r="AE4501">
        <v>8.4392102922298253</v>
      </c>
      <c r="AF4501">
        <v>242</v>
      </c>
      <c r="AG4501">
        <v>0</v>
      </c>
      <c r="AH4501">
        <v>0</v>
      </c>
      <c r="AI4501">
        <v>138</v>
      </c>
      <c r="AJ4501">
        <v>297</v>
      </c>
      <c r="AK4501">
        <v>27</v>
      </c>
      <c r="AL4501">
        <v>334</v>
      </c>
      <c r="AM4501">
        <v>0</v>
      </c>
      <c r="AN4501">
        <v>194</v>
      </c>
      <c r="AO4501">
        <v>287</v>
      </c>
      <c r="AP4501">
        <v>111</v>
      </c>
    </row>
    <row r="4502" spans="1:42">
      <c r="A4502">
        <v>16</v>
      </c>
      <c r="B4502">
        <v>489</v>
      </c>
      <c r="C4502">
        <v>2021</v>
      </c>
      <c r="D4502">
        <v>9</v>
      </c>
      <c r="E4502">
        <v>99</v>
      </c>
      <c r="F4502">
        <v>99</v>
      </c>
      <c r="G4502">
        <v>99</v>
      </c>
      <c r="H4502">
        <v>99</v>
      </c>
      <c r="I4502">
        <v>99</v>
      </c>
      <c r="J4502">
        <v>121</v>
      </c>
      <c r="K4502">
        <v>999</v>
      </c>
      <c r="M4502">
        <v>99</v>
      </c>
      <c r="N4502">
        <v>99</v>
      </c>
      <c r="O4502">
        <v>99</v>
      </c>
      <c r="P4502">
        <v>99</v>
      </c>
      <c r="Q4502">
        <v>177</v>
      </c>
      <c r="R4502">
        <v>15812</v>
      </c>
      <c r="S4502">
        <v>15770</v>
      </c>
      <c r="T4502">
        <v>16.095750063243099</v>
      </c>
      <c r="U4502">
        <v>60.806087507926449</v>
      </c>
      <c r="V4502">
        <v>90.137688233689687</v>
      </c>
      <c r="W4502">
        <v>83.10120101458466</v>
      </c>
      <c r="X4502">
        <v>2.5044270174550967</v>
      </c>
      <c r="Y4502">
        <v>5.0088540349101933</v>
      </c>
      <c r="Z4502">
        <v>97.261573488489759</v>
      </c>
      <c r="AA4502">
        <v>10.422698259765783</v>
      </c>
      <c r="AB4502">
        <v>2.4667608401377872</v>
      </c>
      <c r="AC4502">
        <v>-38.330162812518367</v>
      </c>
      <c r="AD4502">
        <v>8.1702672956787303</v>
      </c>
      <c r="AE4502">
        <v>8.0998075806565755</v>
      </c>
      <c r="AF4502">
        <v>285</v>
      </c>
      <c r="AG4502">
        <v>0</v>
      </c>
      <c r="AH4502">
        <v>0</v>
      </c>
      <c r="AI4502">
        <v>118</v>
      </c>
      <c r="AJ4502">
        <v>255</v>
      </c>
      <c r="AK4502">
        <v>16</v>
      </c>
      <c r="AL4502">
        <v>252</v>
      </c>
      <c r="AM4502">
        <v>0</v>
      </c>
      <c r="AN4502">
        <v>181</v>
      </c>
      <c r="AO4502">
        <v>318</v>
      </c>
      <c r="AP4502">
        <v>106</v>
      </c>
    </row>
    <row r="4503" spans="1:42">
      <c r="A4503">
        <v>16</v>
      </c>
      <c r="B4503">
        <v>490</v>
      </c>
      <c r="C4503">
        <v>2021</v>
      </c>
      <c r="D4503">
        <v>10</v>
      </c>
      <c r="E4503">
        <v>99</v>
      </c>
      <c r="F4503">
        <v>99</v>
      </c>
      <c r="G4503">
        <v>99</v>
      </c>
      <c r="H4503">
        <v>99</v>
      </c>
      <c r="I4503">
        <v>99</v>
      </c>
      <c r="J4503">
        <v>121</v>
      </c>
      <c r="K4503">
        <v>999</v>
      </c>
      <c r="M4503">
        <v>99</v>
      </c>
      <c r="N4503">
        <v>99</v>
      </c>
      <c r="O4503">
        <v>99</v>
      </c>
      <c r="P4503">
        <v>99</v>
      </c>
      <c r="Q4503">
        <v>167</v>
      </c>
      <c r="R4503">
        <v>15516</v>
      </c>
      <c r="S4503">
        <v>15507</v>
      </c>
      <c r="T4503">
        <v>16.100928074245939</v>
      </c>
      <c r="U4503">
        <v>60.730702263493903</v>
      </c>
      <c r="V4503">
        <v>92.045969383973215</v>
      </c>
      <c r="W4503">
        <v>84.93948926291344</v>
      </c>
      <c r="X4503">
        <v>3.4158288218613042</v>
      </c>
      <c r="Y4503">
        <v>6.8316576437226084</v>
      </c>
      <c r="Z4503">
        <v>96.796854859499845</v>
      </c>
      <c r="AA4503">
        <v>10.393122121006312</v>
      </c>
      <c r="AB4503">
        <v>2.5085063596370674</v>
      </c>
      <c r="AC4503">
        <v>-37.553299037842471</v>
      </c>
      <c r="AD4503">
        <v>8.0173202225999987</v>
      </c>
      <c r="AE4503">
        <v>8.1409135006135802</v>
      </c>
      <c r="AF4503">
        <v>282</v>
      </c>
      <c r="AG4503">
        <v>0</v>
      </c>
      <c r="AH4503">
        <v>0</v>
      </c>
      <c r="AI4503">
        <v>117</v>
      </c>
      <c r="AJ4503">
        <v>142</v>
      </c>
      <c r="AK4503">
        <v>9</v>
      </c>
      <c r="AL4503">
        <v>66</v>
      </c>
      <c r="AM4503">
        <v>0</v>
      </c>
      <c r="AN4503">
        <v>156</v>
      </c>
      <c r="AO4503">
        <v>324</v>
      </c>
      <c r="AP4503">
        <v>108</v>
      </c>
    </row>
    <row r="4504" spans="1:42">
      <c r="A4504">
        <v>16</v>
      </c>
      <c r="B4504">
        <v>491</v>
      </c>
      <c r="C4504">
        <v>2021</v>
      </c>
      <c r="D4504">
        <v>11</v>
      </c>
      <c r="E4504">
        <v>99</v>
      </c>
      <c r="F4504">
        <v>99</v>
      </c>
      <c r="G4504">
        <v>99</v>
      </c>
      <c r="H4504">
        <v>99</v>
      </c>
      <c r="I4504">
        <v>99</v>
      </c>
      <c r="J4504">
        <v>121</v>
      </c>
      <c r="K4504">
        <v>999</v>
      </c>
      <c r="M4504">
        <v>99</v>
      </c>
      <c r="N4504">
        <v>99</v>
      </c>
      <c r="O4504">
        <v>99</v>
      </c>
      <c r="P4504">
        <v>99</v>
      </c>
      <c r="Q4504">
        <v>186</v>
      </c>
      <c r="R4504">
        <v>18328</v>
      </c>
      <c r="S4504">
        <v>18308</v>
      </c>
      <c r="T4504">
        <v>16.109831951113051</v>
      </c>
      <c r="U4504">
        <v>60.802818440026215</v>
      </c>
      <c r="V4504">
        <v>91.473385108215865</v>
      </c>
      <c r="W4504">
        <v>84.392368909766887</v>
      </c>
      <c r="X4504">
        <v>2.9517677869925794</v>
      </c>
      <c r="Y4504">
        <v>5.9035355739851587</v>
      </c>
      <c r="Z4504">
        <v>97.211916193801827</v>
      </c>
      <c r="AA4504">
        <v>9.9190941116819555</v>
      </c>
      <c r="AB4504">
        <v>2.4780682586530158</v>
      </c>
      <c r="AC4504">
        <v>-36.236817123608589</v>
      </c>
      <c r="AD4504">
        <v>9.4703174168479496</v>
      </c>
      <c r="AE4504">
        <v>9.5494814548014695</v>
      </c>
      <c r="AF4504">
        <v>261</v>
      </c>
      <c r="AG4504">
        <v>0</v>
      </c>
      <c r="AH4504">
        <v>0</v>
      </c>
      <c r="AI4504">
        <v>159</v>
      </c>
      <c r="AJ4504">
        <v>587</v>
      </c>
      <c r="AK4504">
        <v>117</v>
      </c>
      <c r="AL4504">
        <v>828</v>
      </c>
      <c r="AM4504">
        <v>0</v>
      </c>
      <c r="AN4504">
        <v>138</v>
      </c>
      <c r="AO4504">
        <v>261</v>
      </c>
      <c r="AP4504">
        <v>117</v>
      </c>
    </row>
    <row r="4505" spans="1:42">
      <c r="A4505">
        <v>16</v>
      </c>
      <c r="B4505">
        <v>492</v>
      </c>
      <c r="C4505">
        <v>2021</v>
      </c>
      <c r="D4505">
        <v>12</v>
      </c>
      <c r="E4505">
        <v>99</v>
      </c>
      <c r="F4505">
        <v>99</v>
      </c>
      <c r="G4505">
        <v>99</v>
      </c>
      <c r="H4505">
        <v>99</v>
      </c>
      <c r="I4505">
        <v>99</v>
      </c>
      <c r="J4505">
        <v>121</v>
      </c>
      <c r="K4505">
        <v>999</v>
      </c>
      <c r="M4505">
        <v>99</v>
      </c>
      <c r="N4505">
        <v>99</v>
      </c>
      <c r="O4505">
        <v>99</v>
      </c>
      <c r="P4505">
        <v>99</v>
      </c>
      <c r="Q4505">
        <v>146</v>
      </c>
      <c r="R4505">
        <v>14167</v>
      </c>
      <c r="S4505">
        <v>14130</v>
      </c>
      <c r="T4505">
        <v>16.265476106444549</v>
      </c>
      <c r="U4505">
        <v>61.164543524416153</v>
      </c>
      <c r="V4505">
        <v>86.188836979632484</v>
      </c>
      <c r="W4505">
        <v>79.463783439490527</v>
      </c>
      <c r="X4505">
        <v>2.3928848732970995</v>
      </c>
      <c r="Y4505">
        <v>4.7857697465941991</v>
      </c>
      <c r="Z4505">
        <v>99.583539210842119</v>
      </c>
      <c r="AA4505">
        <v>11.064309529932101</v>
      </c>
      <c r="AB4505">
        <v>2.370114057260841</v>
      </c>
      <c r="AC4505">
        <v>-36.331416832347827</v>
      </c>
      <c r="AD4505">
        <v>7.3202742713053732</v>
      </c>
      <c r="AE4505">
        <v>6.9398024652109136</v>
      </c>
      <c r="AF4505">
        <v>234</v>
      </c>
      <c r="AG4505">
        <v>0</v>
      </c>
      <c r="AH4505">
        <v>0</v>
      </c>
      <c r="AI4505">
        <v>139</v>
      </c>
      <c r="AJ4505">
        <v>588</v>
      </c>
      <c r="AK4505">
        <v>58</v>
      </c>
      <c r="AL4505">
        <v>815</v>
      </c>
      <c r="AM4505">
        <v>0</v>
      </c>
      <c r="AN4505">
        <v>155</v>
      </c>
      <c r="AO4505">
        <v>233</v>
      </c>
      <c r="AP4505">
        <v>100</v>
      </c>
    </row>
    <row r="4506" spans="1:42">
      <c r="A4506">
        <v>16</v>
      </c>
      <c r="B4506">
        <v>493</v>
      </c>
      <c r="C4506">
        <v>2021</v>
      </c>
      <c r="D4506">
        <v>1</v>
      </c>
      <c r="E4506">
        <v>99</v>
      </c>
      <c r="F4506">
        <v>99</v>
      </c>
      <c r="G4506">
        <v>99</v>
      </c>
      <c r="H4506">
        <v>99</v>
      </c>
      <c r="I4506">
        <v>99</v>
      </c>
      <c r="J4506">
        <v>134</v>
      </c>
      <c r="K4506">
        <v>999</v>
      </c>
      <c r="M4506">
        <v>99</v>
      </c>
      <c r="N4506">
        <v>99</v>
      </c>
      <c r="O4506">
        <v>99</v>
      </c>
      <c r="P4506">
        <v>99</v>
      </c>
      <c r="Q4506">
        <v>26</v>
      </c>
      <c r="R4506">
        <v>3189</v>
      </c>
      <c r="S4506">
        <v>3189</v>
      </c>
      <c r="T4506">
        <v>16.181561618062087</v>
      </c>
      <c r="U4506">
        <v>60.899027908435237</v>
      </c>
      <c r="V4506">
        <v>91.050003618206901</v>
      </c>
      <c r="W4506">
        <v>84.039153339605022</v>
      </c>
      <c r="X4506">
        <v>5.6444026340545639</v>
      </c>
      <c r="Y4506">
        <v>11.288805268109128</v>
      </c>
      <c r="Z4506">
        <v>83.819379115710262</v>
      </c>
      <c r="AA4506">
        <v>10.125979241621268</v>
      </c>
      <c r="AB4506">
        <v>2.4608242523166015</v>
      </c>
      <c r="AC4506">
        <v>-22.898935658992087</v>
      </c>
      <c r="AD4506">
        <v>9.2620022654003673</v>
      </c>
      <c r="AE4506">
        <v>9.319511290569098</v>
      </c>
      <c r="AF4506">
        <v>159</v>
      </c>
      <c r="AG4506">
        <v>0</v>
      </c>
      <c r="AH4506">
        <v>0</v>
      </c>
      <c r="AI4506">
        <v>31</v>
      </c>
      <c r="AJ4506">
        <v>221</v>
      </c>
      <c r="AK4506">
        <v>31</v>
      </c>
      <c r="AL4506">
        <v>52</v>
      </c>
      <c r="AM4506">
        <v>1</v>
      </c>
      <c r="AN4506">
        <v>120</v>
      </c>
      <c r="AO4506">
        <v>39</v>
      </c>
      <c r="AP4506">
        <v>14</v>
      </c>
    </row>
    <row r="4507" spans="1:42">
      <c r="A4507">
        <v>16</v>
      </c>
      <c r="B4507">
        <v>494</v>
      </c>
      <c r="C4507">
        <v>2021</v>
      </c>
      <c r="D4507">
        <v>2</v>
      </c>
      <c r="E4507">
        <v>99</v>
      </c>
      <c r="F4507">
        <v>99</v>
      </c>
      <c r="G4507">
        <v>99</v>
      </c>
      <c r="H4507">
        <v>99</v>
      </c>
      <c r="I4507">
        <v>99</v>
      </c>
      <c r="J4507">
        <v>134</v>
      </c>
      <c r="K4507">
        <v>999</v>
      </c>
      <c r="M4507">
        <v>99</v>
      </c>
      <c r="N4507">
        <v>99</v>
      </c>
      <c r="O4507">
        <v>99</v>
      </c>
      <c r="P4507">
        <v>99</v>
      </c>
      <c r="Q4507">
        <v>37</v>
      </c>
      <c r="R4507">
        <v>2268</v>
      </c>
      <c r="S4507">
        <v>2264</v>
      </c>
      <c r="T4507">
        <v>16.2200176366843</v>
      </c>
      <c r="U4507">
        <v>61.18286219081272</v>
      </c>
      <c r="V4507">
        <v>89.623122671883493</v>
      </c>
      <c r="W4507">
        <v>82.657685512367493</v>
      </c>
      <c r="X4507">
        <v>4.4532627865961194</v>
      </c>
      <c r="Y4507">
        <v>8.9065255731922388</v>
      </c>
      <c r="Z4507">
        <v>86.640211640211646</v>
      </c>
      <c r="AA4507">
        <v>10.644868201381325</v>
      </c>
      <c r="AB4507">
        <v>2.54467981118108</v>
      </c>
      <c r="AC4507">
        <v>-37.617217323530497</v>
      </c>
      <c r="AD4507">
        <v>6.5870872179140862</v>
      </c>
      <c r="AE4507">
        <v>6.507536522021705</v>
      </c>
      <c r="AF4507">
        <v>136</v>
      </c>
      <c r="AG4507">
        <v>0</v>
      </c>
      <c r="AH4507">
        <v>0</v>
      </c>
      <c r="AI4507">
        <v>17</v>
      </c>
      <c r="AJ4507">
        <v>150</v>
      </c>
      <c r="AK4507">
        <v>56</v>
      </c>
      <c r="AL4507">
        <v>59</v>
      </c>
      <c r="AM4507">
        <v>0</v>
      </c>
      <c r="AN4507">
        <v>44</v>
      </c>
      <c r="AO4507">
        <v>26</v>
      </c>
      <c r="AP4507">
        <v>19</v>
      </c>
    </row>
    <row r="4508" spans="1:42">
      <c r="A4508">
        <v>16</v>
      </c>
      <c r="B4508">
        <v>495</v>
      </c>
      <c r="C4508">
        <v>2021</v>
      </c>
      <c r="D4508">
        <v>3</v>
      </c>
      <c r="E4508">
        <v>99</v>
      </c>
      <c r="F4508">
        <v>99</v>
      </c>
      <c r="G4508">
        <v>99</v>
      </c>
      <c r="H4508">
        <v>99</v>
      </c>
      <c r="I4508">
        <v>99</v>
      </c>
      <c r="J4508">
        <v>134</v>
      </c>
      <c r="K4508">
        <v>999</v>
      </c>
      <c r="M4508">
        <v>99</v>
      </c>
      <c r="N4508">
        <v>99</v>
      </c>
      <c r="O4508">
        <v>99</v>
      </c>
      <c r="P4508">
        <v>99</v>
      </c>
      <c r="Q4508">
        <v>42</v>
      </c>
      <c r="R4508">
        <v>2804</v>
      </c>
      <c r="S4508">
        <v>2804</v>
      </c>
      <c r="T4508">
        <v>16.045649072753211</v>
      </c>
      <c r="U4508">
        <v>60.601283880171181</v>
      </c>
      <c r="V4508">
        <v>90.977291379131827</v>
      </c>
      <c r="W4508">
        <v>83.972039942938622</v>
      </c>
      <c r="X4508">
        <v>0</v>
      </c>
      <c r="Y4508">
        <v>0</v>
      </c>
      <c r="Z4508">
        <v>85.734664764621982</v>
      </c>
      <c r="AA4508">
        <v>10.193114507178931</v>
      </c>
      <c r="AB4508">
        <v>2.5806696220748155</v>
      </c>
      <c r="AC4508">
        <v>-28.447115785946977</v>
      </c>
      <c r="AD4508">
        <v>8.143823879643346</v>
      </c>
      <c r="AE4508">
        <v>8.1878459705326971</v>
      </c>
      <c r="AF4508">
        <v>131</v>
      </c>
      <c r="AG4508">
        <v>0</v>
      </c>
      <c r="AH4508">
        <v>0</v>
      </c>
      <c r="AI4508">
        <v>22</v>
      </c>
      <c r="AJ4508">
        <v>162</v>
      </c>
      <c r="AK4508">
        <v>47</v>
      </c>
      <c r="AL4508">
        <v>66</v>
      </c>
      <c r="AM4508">
        <v>0</v>
      </c>
      <c r="AN4508">
        <v>109</v>
      </c>
      <c r="AO4508">
        <v>25</v>
      </c>
      <c r="AP4508">
        <v>23</v>
      </c>
    </row>
    <row r="4509" spans="1:42">
      <c r="A4509">
        <v>16</v>
      </c>
      <c r="B4509">
        <v>496</v>
      </c>
      <c r="C4509">
        <v>2021</v>
      </c>
      <c r="D4509">
        <v>4</v>
      </c>
      <c r="E4509">
        <v>99</v>
      </c>
      <c r="F4509">
        <v>99</v>
      </c>
      <c r="G4509">
        <v>99</v>
      </c>
      <c r="H4509">
        <v>99</v>
      </c>
      <c r="I4509">
        <v>99</v>
      </c>
      <c r="J4509">
        <v>134</v>
      </c>
      <c r="K4509">
        <v>999</v>
      </c>
      <c r="M4509">
        <v>99</v>
      </c>
      <c r="N4509">
        <v>99</v>
      </c>
      <c r="O4509">
        <v>99</v>
      </c>
      <c r="P4509">
        <v>99</v>
      </c>
      <c r="Q4509">
        <v>30</v>
      </c>
      <c r="R4509">
        <v>2520</v>
      </c>
      <c r="S4509">
        <v>2520</v>
      </c>
      <c r="T4509">
        <v>15.975</v>
      </c>
      <c r="U4509">
        <v>60.521428571428594</v>
      </c>
      <c r="V4509">
        <v>90.158829042631766</v>
      </c>
      <c r="W4509">
        <v>83.216599206349258</v>
      </c>
      <c r="X4509">
        <v>3.2936507936507944</v>
      </c>
      <c r="Y4509">
        <v>6.5873015873015888</v>
      </c>
      <c r="Z4509">
        <v>93.76984126984128</v>
      </c>
      <c r="AA4509">
        <v>10.089286997853749</v>
      </c>
      <c r="AB4509">
        <v>2.6970621036471751</v>
      </c>
      <c r="AC4509">
        <v>-29.219905915413804</v>
      </c>
      <c r="AD4509">
        <v>7.3189857976823216</v>
      </c>
      <c r="AE4509">
        <v>7.2923491752345955</v>
      </c>
      <c r="AF4509">
        <v>173</v>
      </c>
      <c r="AG4509">
        <v>0</v>
      </c>
      <c r="AH4509">
        <v>0</v>
      </c>
      <c r="AI4509">
        <v>14</v>
      </c>
      <c r="AJ4509">
        <v>362</v>
      </c>
      <c r="AK4509">
        <v>80</v>
      </c>
      <c r="AL4509">
        <v>39</v>
      </c>
      <c r="AM4509">
        <v>0</v>
      </c>
      <c r="AN4509">
        <v>92</v>
      </c>
      <c r="AO4509">
        <v>20</v>
      </c>
      <c r="AP4509">
        <v>18</v>
      </c>
    </row>
    <row r="4510" spans="1:42">
      <c r="A4510">
        <v>16</v>
      </c>
      <c r="B4510">
        <v>497</v>
      </c>
      <c r="C4510">
        <v>2021</v>
      </c>
      <c r="D4510">
        <v>5</v>
      </c>
      <c r="E4510">
        <v>99</v>
      </c>
      <c r="F4510">
        <v>99</v>
      </c>
      <c r="G4510">
        <v>99</v>
      </c>
      <c r="H4510">
        <v>99</v>
      </c>
      <c r="I4510">
        <v>99</v>
      </c>
      <c r="J4510">
        <v>134</v>
      </c>
      <c r="K4510">
        <v>999</v>
      </c>
      <c r="M4510">
        <v>99</v>
      </c>
      <c r="N4510">
        <v>99</v>
      </c>
      <c r="O4510">
        <v>99</v>
      </c>
      <c r="P4510">
        <v>99</v>
      </c>
      <c r="Q4510">
        <v>26</v>
      </c>
      <c r="R4510">
        <v>2823</v>
      </c>
      <c r="S4510">
        <v>2823</v>
      </c>
      <c r="T4510">
        <v>16.079702444208287</v>
      </c>
      <c r="U4510">
        <v>60.82252922422952</v>
      </c>
      <c r="V4510">
        <v>90.204518755356133</v>
      </c>
      <c r="W4510">
        <v>83.258770811193855</v>
      </c>
      <c r="X4510">
        <v>3.1880977683315623</v>
      </c>
      <c r="Y4510">
        <v>6.3761955366631247</v>
      </c>
      <c r="Z4510">
        <v>77.151965993623804</v>
      </c>
      <c r="AA4510">
        <v>9.9305951104226242</v>
      </c>
      <c r="AB4510">
        <v>2.7425929707296248</v>
      </c>
      <c r="AC4510">
        <v>-33.349558279243858</v>
      </c>
      <c r="AD4510">
        <v>8.1990067090703143</v>
      </c>
      <c r="AE4510">
        <v>8.1733072318306252</v>
      </c>
      <c r="AF4510">
        <v>116</v>
      </c>
      <c r="AG4510">
        <v>0</v>
      </c>
      <c r="AH4510">
        <v>0</v>
      </c>
      <c r="AI4510">
        <v>20</v>
      </c>
      <c r="AJ4510">
        <v>173</v>
      </c>
      <c r="AK4510">
        <v>46</v>
      </c>
      <c r="AL4510">
        <v>26</v>
      </c>
      <c r="AM4510">
        <v>0</v>
      </c>
      <c r="AN4510">
        <v>78</v>
      </c>
      <c r="AO4510">
        <v>31</v>
      </c>
      <c r="AP4510">
        <v>10</v>
      </c>
    </row>
    <row r="4511" spans="1:42">
      <c r="A4511">
        <v>16</v>
      </c>
      <c r="B4511">
        <v>498</v>
      </c>
      <c r="C4511">
        <v>2021</v>
      </c>
      <c r="D4511">
        <v>6</v>
      </c>
      <c r="E4511">
        <v>99</v>
      </c>
      <c r="F4511">
        <v>99</v>
      </c>
      <c r="G4511">
        <v>99</v>
      </c>
      <c r="H4511">
        <v>99</v>
      </c>
      <c r="I4511">
        <v>99</v>
      </c>
      <c r="J4511">
        <v>134</v>
      </c>
      <c r="K4511">
        <v>999</v>
      </c>
      <c r="M4511">
        <v>99</v>
      </c>
      <c r="N4511">
        <v>99</v>
      </c>
      <c r="O4511">
        <v>99</v>
      </c>
      <c r="P4511">
        <v>99</v>
      </c>
      <c r="Q4511">
        <v>27</v>
      </c>
      <c r="R4511">
        <v>2364</v>
      </c>
      <c r="S4511">
        <v>2361</v>
      </c>
      <c r="T4511">
        <v>15.56725888324873</v>
      </c>
      <c r="U4511">
        <v>59.656925031766193</v>
      </c>
      <c r="V4511">
        <v>90.322640892106023</v>
      </c>
      <c r="W4511">
        <v>83.319152901313018</v>
      </c>
      <c r="X4511">
        <v>0</v>
      </c>
      <c r="Y4511">
        <v>0</v>
      </c>
      <c r="Z4511">
        <v>94.881556683587121</v>
      </c>
      <c r="AA4511">
        <v>9.845103034039937</v>
      </c>
      <c r="AB4511">
        <v>2.6416747088060286</v>
      </c>
      <c r="AC4511">
        <v>-31.861726341798345</v>
      </c>
      <c r="AD4511">
        <v>6.8659057244924604</v>
      </c>
      <c r="AE4511">
        <v>6.8406565157345396</v>
      </c>
      <c r="AF4511">
        <v>100</v>
      </c>
      <c r="AG4511">
        <v>0</v>
      </c>
      <c r="AH4511">
        <v>0</v>
      </c>
      <c r="AI4511">
        <v>16</v>
      </c>
      <c r="AJ4511">
        <v>113</v>
      </c>
      <c r="AK4511">
        <v>34</v>
      </c>
      <c r="AL4511">
        <v>45</v>
      </c>
      <c r="AM4511">
        <v>0</v>
      </c>
      <c r="AN4511">
        <v>62</v>
      </c>
      <c r="AO4511">
        <v>8</v>
      </c>
      <c r="AP4511">
        <v>14</v>
      </c>
    </row>
    <row r="4512" spans="1:42">
      <c r="A4512">
        <v>16</v>
      </c>
      <c r="B4512">
        <v>499</v>
      </c>
      <c r="C4512">
        <v>2021</v>
      </c>
      <c r="D4512">
        <v>7</v>
      </c>
      <c r="E4512">
        <v>99</v>
      </c>
      <c r="F4512">
        <v>99</v>
      </c>
      <c r="G4512">
        <v>99</v>
      </c>
      <c r="H4512">
        <v>99</v>
      </c>
      <c r="I4512">
        <v>99</v>
      </c>
      <c r="J4512">
        <v>134</v>
      </c>
      <c r="K4512">
        <v>999</v>
      </c>
      <c r="M4512">
        <v>99</v>
      </c>
      <c r="N4512">
        <v>99</v>
      </c>
      <c r="O4512">
        <v>99</v>
      </c>
      <c r="P4512">
        <v>99</v>
      </c>
      <c r="Q4512">
        <v>46</v>
      </c>
      <c r="R4512">
        <v>3828</v>
      </c>
      <c r="S4512">
        <v>3815</v>
      </c>
      <c r="T4512">
        <v>15.983803552769063</v>
      </c>
      <c r="U4512">
        <v>60.579030144167781</v>
      </c>
      <c r="V4512">
        <v>89.178077640152779</v>
      </c>
      <c r="W4512">
        <v>82.202346002621212</v>
      </c>
      <c r="X4512">
        <v>0.6269592476489031</v>
      </c>
      <c r="Y4512">
        <v>1.253918495297806</v>
      </c>
      <c r="Z4512">
        <v>86.389759665621739</v>
      </c>
      <c r="AA4512">
        <v>10.93164357357711</v>
      </c>
      <c r="AB4512">
        <v>2.550662156032379</v>
      </c>
      <c r="AC4512">
        <v>-40.217640738278753</v>
      </c>
      <c r="AD4512">
        <v>11.117887949812667</v>
      </c>
      <c r="AE4512">
        <v>10.905251997211799</v>
      </c>
      <c r="AF4512">
        <v>178</v>
      </c>
      <c r="AG4512">
        <v>1</v>
      </c>
      <c r="AH4512">
        <v>0</v>
      </c>
      <c r="AI4512">
        <v>27</v>
      </c>
      <c r="AJ4512">
        <v>294</v>
      </c>
      <c r="AK4512">
        <v>48</v>
      </c>
      <c r="AL4512">
        <v>124</v>
      </c>
      <c r="AM4512">
        <v>0</v>
      </c>
      <c r="AN4512">
        <v>139</v>
      </c>
      <c r="AO4512">
        <v>54</v>
      </c>
      <c r="AP4512">
        <v>23</v>
      </c>
    </row>
    <row r="4513" spans="1:42">
      <c r="A4513">
        <v>16</v>
      </c>
      <c r="B4513">
        <v>500</v>
      </c>
      <c r="C4513">
        <v>2021</v>
      </c>
      <c r="D4513">
        <v>8</v>
      </c>
      <c r="E4513">
        <v>99</v>
      </c>
      <c r="F4513">
        <v>99</v>
      </c>
      <c r="G4513">
        <v>99</v>
      </c>
      <c r="H4513">
        <v>99</v>
      </c>
      <c r="I4513">
        <v>99</v>
      </c>
      <c r="J4513">
        <v>134</v>
      </c>
      <c r="K4513">
        <v>999</v>
      </c>
      <c r="M4513">
        <v>99</v>
      </c>
      <c r="N4513">
        <v>99</v>
      </c>
      <c r="O4513">
        <v>99</v>
      </c>
      <c r="P4513">
        <v>99</v>
      </c>
      <c r="Q4513">
        <v>33</v>
      </c>
      <c r="R4513">
        <v>2228</v>
      </c>
      <c r="S4513">
        <v>2227</v>
      </c>
      <c r="T4513">
        <v>15.99326750448833</v>
      </c>
      <c r="U4513">
        <v>60.369106421194445</v>
      </c>
      <c r="V4513">
        <v>91.29236334729751</v>
      </c>
      <c r="W4513">
        <v>84.24630444544249</v>
      </c>
      <c r="X4513">
        <v>8.9766606822262118E-2</v>
      </c>
      <c r="Y4513">
        <v>0.17953321364452421</v>
      </c>
      <c r="Z4513">
        <v>89.856373429084357</v>
      </c>
      <c r="AA4513">
        <v>10.189568013975032</v>
      </c>
      <c r="AB4513">
        <v>2.3799977097130101</v>
      </c>
      <c r="AC4513">
        <v>-32.401508185080154</v>
      </c>
      <c r="AD4513">
        <v>6.4709128401731011</v>
      </c>
      <c r="AE4513">
        <v>6.5242114388636052</v>
      </c>
      <c r="AF4513">
        <v>90</v>
      </c>
      <c r="AG4513">
        <v>1</v>
      </c>
      <c r="AH4513">
        <v>0</v>
      </c>
      <c r="AI4513">
        <v>14</v>
      </c>
      <c r="AJ4513">
        <v>144</v>
      </c>
      <c r="AK4513">
        <v>25</v>
      </c>
      <c r="AL4513">
        <v>101</v>
      </c>
      <c r="AM4513">
        <v>0</v>
      </c>
      <c r="AN4513">
        <v>66</v>
      </c>
      <c r="AO4513">
        <v>22</v>
      </c>
      <c r="AP4513">
        <v>17</v>
      </c>
    </row>
    <row r="4514" spans="1:42">
      <c r="A4514">
        <v>16</v>
      </c>
      <c r="B4514">
        <v>501</v>
      </c>
      <c r="C4514">
        <v>2021</v>
      </c>
      <c r="D4514">
        <v>9</v>
      </c>
      <c r="E4514">
        <v>99</v>
      </c>
      <c r="F4514">
        <v>99</v>
      </c>
      <c r="G4514">
        <v>99</v>
      </c>
      <c r="H4514">
        <v>99</v>
      </c>
      <c r="I4514">
        <v>99</v>
      </c>
      <c r="J4514">
        <v>134</v>
      </c>
      <c r="K4514">
        <v>999</v>
      </c>
      <c r="M4514">
        <v>99</v>
      </c>
      <c r="N4514">
        <v>99</v>
      </c>
      <c r="O4514">
        <v>99</v>
      </c>
      <c r="P4514">
        <v>99</v>
      </c>
      <c r="Q4514">
        <v>54</v>
      </c>
      <c r="R4514">
        <v>4052</v>
      </c>
      <c r="S4514">
        <v>4050</v>
      </c>
      <c r="T4514">
        <v>15.979516288252711</v>
      </c>
      <c r="U4514">
        <v>60.406172839506162</v>
      </c>
      <c r="V4514">
        <v>90.931583804823376</v>
      </c>
      <c r="W4514">
        <v>83.91218765432113</v>
      </c>
      <c r="X4514">
        <v>7.2556762092793692</v>
      </c>
      <c r="Y4514">
        <v>14.51135241855874</v>
      </c>
      <c r="Z4514">
        <v>80.923000987166816</v>
      </c>
      <c r="AA4514">
        <v>10.432467632020648</v>
      </c>
      <c r="AB4514">
        <v>2.5644697514162043</v>
      </c>
      <c r="AC4514">
        <v>-43.144857624407997</v>
      </c>
      <c r="AD4514">
        <v>11.768464465162211</v>
      </c>
      <c r="AE4514">
        <v>11.817810398280923</v>
      </c>
      <c r="AF4514">
        <v>141</v>
      </c>
      <c r="AG4514">
        <v>0</v>
      </c>
      <c r="AH4514">
        <v>0</v>
      </c>
      <c r="AI4514">
        <v>23</v>
      </c>
      <c r="AJ4514">
        <v>227</v>
      </c>
      <c r="AK4514">
        <v>37</v>
      </c>
      <c r="AL4514">
        <v>189</v>
      </c>
      <c r="AM4514">
        <v>0</v>
      </c>
      <c r="AN4514">
        <v>149</v>
      </c>
      <c r="AO4514">
        <v>32</v>
      </c>
      <c r="AP4514">
        <v>27</v>
      </c>
    </row>
    <row r="4515" spans="1:42">
      <c r="A4515">
        <v>16</v>
      </c>
      <c r="B4515">
        <v>502</v>
      </c>
      <c r="C4515">
        <v>2021</v>
      </c>
      <c r="D4515">
        <v>10</v>
      </c>
      <c r="E4515">
        <v>99</v>
      </c>
      <c r="F4515">
        <v>99</v>
      </c>
      <c r="G4515">
        <v>99</v>
      </c>
      <c r="H4515">
        <v>99</v>
      </c>
      <c r="I4515">
        <v>99</v>
      </c>
      <c r="J4515">
        <v>134</v>
      </c>
      <c r="K4515">
        <v>999</v>
      </c>
      <c r="M4515">
        <v>99</v>
      </c>
      <c r="N4515">
        <v>99</v>
      </c>
      <c r="O4515">
        <v>99</v>
      </c>
      <c r="P4515">
        <v>99</v>
      </c>
      <c r="Q4515">
        <v>59</v>
      </c>
      <c r="R4515">
        <v>3279</v>
      </c>
      <c r="S4515">
        <v>3277</v>
      </c>
      <c r="T4515">
        <v>15.921927416895388</v>
      </c>
      <c r="U4515">
        <v>60.386634116570008</v>
      </c>
      <c r="V4515">
        <v>93.490859005822486</v>
      </c>
      <c r="W4515">
        <v>86.268169057064227</v>
      </c>
      <c r="X4515">
        <v>1.1283928026837451</v>
      </c>
      <c r="Y4515">
        <v>2.2567856053674902</v>
      </c>
      <c r="Z4515">
        <v>86.88624580664839</v>
      </c>
      <c r="AA4515">
        <v>9.1240767047351365</v>
      </c>
      <c r="AB4515">
        <v>2.5045052219076096</v>
      </c>
      <c r="AC4515">
        <v>-30.044641723074072</v>
      </c>
      <c r="AD4515">
        <v>9.5233946153175904</v>
      </c>
      <c r="AE4515">
        <v>9.8306893651676948</v>
      </c>
      <c r="AF4515">
        <v>101</v>
      </c>
      <c r="AG4515">
        <v>0</v>
      </c>
      <c r="AH4515">
        <v>0</v>
      </c>
      <c r="AI4515">
        <v>29</v>
      </c>
      <c r="AJ4515">
        <v>171</v>
      </c>
      <c r="AK4515">
        <v>61</v>
      </c>
      <c r="AL4515">
        <v>172</v>
      </c>
      <c r="AM4515">
        <v>0</v>
      </c>
      <c r="AN4515">
        <v>113</v>
      </c>
      <c r="AO4515">
        <v>16</v>
      </c>
      <c r="AP4515">
        <v>25</v>
      </c>
    </row>
    <row r="4516" spans="1:42">
      <c r="A4516">
        <v>16</v>
      </c>
      <c r="B4516">
        <v>503</v>
      </c>
      <c r="C4516">
        <v>2021</v>
      </c>
      <c r="D4516">
        <v>11</v>
      </c>
      <c r="E4516">
        <v>99</v>
      </c>
      <c r="F4516">
        <v>99</v>
      </c>
      <c r="G4516">
        <v>99</v>
      </c>
      <c r="H4516">
        <v>99</v>
      </c>
      <c r="I4516">
        <v>99</v>
      </c>
      <c r="J4516">
        <v>134</v>
      </c>
      <c r="K4516">
        <v>999</v>
      </c>
      <c r="M4516">
        <v>99</v>
      </c>
      <c r="N4516">
        <v>99</v>
      </c>
      <c r="O4516">
        <v>99</v>
      </c>
      <c r="P4516">
        <v>99</v>
      </c>
      <c r="Q4516">
        <v>37</v>
      </c>
      <c r="R4516">
        <v>2935</v>
      </c>
      <c r="S4516">
        <v>2933</v>
      </c>
      <c r="T4516">
        <v>16.058262350936964</v>
      </c>
      <c r="U4516">
        <v>60.538356631435391</v>
      </c>
      <c r="V4516">
        <v>89.542959981294189</v>
      </c>
      <c r="W4516">
        <v>82.625397204227696</v>
      </c>
      <c r="X4516">
        <v>4.1226575809199328</v>
      </c>
      <c r="Y4516">
        <v>8.2453151618398657</v>
      </c>
      <c r="Z4516">
        <v>87.052810902896113</v>
      </c>
      <c r="AA4516">
        <v>10.452911748271422</v>
      </c>
      <c r="AB4516">
        <v>2.4212756595699045</v>
      </c>
      <c r="AC4516">
        <v>-31.163882441000499</v>
      </c>
      <c r="AD4516">
        <v>8.5242949667450869</v>
      </c>
      <c r="AE4516">
        <v>8.4271859008765251</v>
      </c>
      <c r="AF4516">
        <v>78</v>
      </c>
      <c r="AG4516">
        <v>0</v>
      </c>
      <c r="AH4516">
        <v>0</v>
      </c>
      <c r="AI4516">
        <v>21</v>
      </c>
      <c r="AJ4516">
        <v>148</v>
      </c>
      <c r="AK4516">
        <v>54</v>
      </c>
      <c r="AL4516">
        <v>110</v>
      </c>
      <c r="AM4516">
        <v>0</v>
      </c>
      <c r="AN4516">
        <v>89</v>
      </c>
      <c r="AO4516">
        <v>12</v>
      </c>
      <c r="AP4516">
        <v>16</v>
      </c>
    </row>
    <row r="4517" spans="1:42">
      <c r="A4517">
        <v>16</v>
      </c>
      <c r="B4517">
        <v>504</v>
      </c>
      <c r="C4517">
        <v>2021</v>
      </c>
      <c r="D4517">
        <v>12</v>
      </c>
      <c r="E4517">
        <v>99</v>
      </c>
      <c r="F4517">
        <v>99</v>
      </c>
      <c r="G4517">
        <v>99</v>
      </c>
      <c r="H4517">
        <v>99</v>
      </c>
      <c r="I4517">
        <v>99</v>
      </c>
      <c r="J4517">
        <v>134</v>
      </c>
      <c r="K4517">
        <v>999</v>
      </c>
      <c r="M4517">
        <v>99</v>
      </c>
      <c r="N4517">
        <v>99</v>
      </c>
      <c r="O4517">
        <v>99</v>
      </c>
      <c r="P4517">
        <v>99</v>
      </c>
      <c r="Q4517">
        <v>31</v>
      </c>
      <c r="R4517">
        <v>2141</v>
      </c>
      <c r="S4517">
        <v>2141</v>
      </c>
      <c r="T4517">
        <v>16.117234936945348</v>
      </c>
      <c r="U4517">
        <v>60.643624474544616</v>
      </c>
      <c r="V4517">
        <v>89.839282885904481</v>
      </c>
      <c r="W4517">
        <v>82.921658103689978</v>
      </c>
      <c r="X4517">
        <v>6.492293320878094</v>
      </c>
      <c r="Y4517">
        <v>12.984586641756188</v>
      </c>
      <c r="Z4517">
        <v>95.049042503503017</v>
      </c>
      <c r="AA4517">
        <v>10.251912675436063</v>
      </c>
      <c r="AB4517">
        <v>2.3175190750623238</v>
      </c>
      <c r="AC4517">
        <v>-36.91655920892628</v>
      </c>
      <c r="AD4517">
        <v>6.2182335685864469</v>
      </c>
      <c r="AE4517">
        <v>6.173644193676215</v>
      </c>
      <c r="AF4517">
        <v>50</v>
      </c>
      <c r="AG4517">
        <v>0</v>
      </c>
      <c r="AH4517">
        <v>0</v>
      </c>
      <c r="AI4517">
        <v>8</v>
      </c>
      <c r="AJ4517">
        <v>124</v>
      </c>
      <c r="AK4517">
        <v>28</v>
      </c>
      <c r="AL4517">
        <v>313</v>
      </c>
      <c r="AM4517">
        <v>0</v>
      </c>
      <c r="AN4517">
        <v>73</v>
      </c>
      <c r="AO4517">
        <v>8</v>
      </c>
      <c r="AP4517">
        <v>18</v>
      </c>
    </row>
    <row r="4518" spans="1:42">
      <c r="A4518">
        <v>16</v>
      </c>
      <c r="B4518">
        <v>505</v>
      </c>
      <c r="C4518">
        <v>2021</v>
      </c>
      <c r="D4518">
        <v>1</v>
      </c>
      <c r="E4518">
        <v>99</v>
      </c>
      <c r="F4518">
        <v>99</v>
      </c>
      <c r="G4518">
        <v>99</v>
      </c>
      <c r="H4518">
        <v>99</v>
      </c>
      <c r="I4518">
        <v>99</v>
      </c>
      <c r="J4518">
        <v>141</v>
      </c>
      <c r="K4518">
        <v>999</v>
      </c>
      <c r="M4518">
        <v>99</v>
      </c>
      <c r="N4518">
        <v>99</v>
      </c>
      <c r="O4518">
        <v>99</v>
      </c>
      <c r="P4518">
        <v>99</v>
      </c>
      <c r="Q4518">
        <v>44</v>
      </c>
      <c r="R4518">
        <v>3824</v>
      </c>
      <c r="S4518">
        <v>3783</v>
      </c>
      <c r="T4518">
        <v>15.942991631799162</v>
      </c>
      <c r="U4518">
        <v>60.81971979910125</v>
      </c>
      <c r="V4518">
        <v>93.015053659969922</v>
      </c>
      <c r="W4518">
        <v>85.615939730372759</v>
      </c>
      <c r="X4518">
        <v>0</v>
      </c>
      <c r="Y4518">
        <v>0</v>
      </c>
      <c r="Z4518">
        <v>32.871338912133886</v>
      </c>
      <c r="AA4518">
        <v>8.5818952725790609</v>
      </c>
      <c r="AB4518">
        <v>2.6424546270435303</v>
      </c>
      <c r="AC4518">
        <v>-21.680777798597681</v>
      </c>
      <c r="AD4518">
        <v>6.7626357302019597</v>
      </c>
      <c r="AE4518">
        <v>6.8211866748780245</v>
      </c>
      <c r="AF4518">
        <v>73</v>
      </c>
      <c r="AG4518">
        <v>0</v>
      </c>
      <c r="AH4518">
        <v>0</v>
      </c>
      <c r="AI4518">
        <v>16</v>
      </c>
      <c r="AJ4518">
        <v>224</v>
      </c>
      <c r="AK4518">
        <v>33</v>
      </c>
      <c r="AL4518">
        <v>577</v>
      </c>
      <c r="AM4518">
        <v>0</v>
      </c>
      <c r="AN4518">
        <v>248</v>
      </c>
      <c r="AO4518">
        <v>67</v>
      </c>
      <c r="AP4518">
        <v>21</v>
      </c>
    </row>
    <row r="4519" spans="1:42">
      <c r="A4519">
        <v>16</v>
      </c>
      <c r="B4519">
        <v>506</v>
      </c>
      <c r="C4519">
        <v>2021</v>
      </c>
      <c r="D4519">
        <v>2</v>
      </c>
      <c r="E4519">
        <v>99</v>
      </c>
      <c r="F4519">
        <v>99</v>
      </c>
      <c r="G4519">
        <v>99</v>
      </c>
      <c r="H4519">
        <v>99</v>
      </c>
      <c r="I4519">
        <v>99</v>
      </c>
      <c r="J4519">
        <v>141</v>
      </c>
      <c r="K4519">
        <v>999</v>
      </c>
      <c r="M4519">
        <v>99</v>
      </c>
      <c r="N4519">
        <v>99</v>
      </c>
      <c r="O4519">
        <v>99</v>
      </c>
      <c r="P4519">
        <v>99</v>
      </c>
      <c r="Q4519">
        <v>40</v>
      </c>
      <c r="R4519">
        <v>4885</v>
      </c>
      <c r="S4519">
        <v>4883</v>
      </c>
      <c r="T4519">
        <v>16.090276356192422</v>
      </c>
      <c r="U4519">
        <v>60.678476346508305</v>
      </c>
      <c r="V4519">
        <v>92.310110763035965</v>
      </c>
      <c r="W4519">
        <v>85.187671513413889</v>
      </c>
      <c r="X4519">
        <v>0</v>
      </c>
      <c r="Y4519">
        <v>0</v>
      </c>
      <c r="Z4519">
        <v>39.242579324462646</v>
      </c>
      <c r="AA4519">
        <v>8.0209284644190095</v>
      </c>
      <c r="AB4519">
        <v>2.5227698624384725</v>
      </c>
      <c r="AC4519">
        <v>-15.086796996928811</v>
      </c>
      <c r="AD4519">
        <v>8.6389841898631197</v>
      </c>
      <c r="AE4519">
        <v>8.7605714829436625</v>
      </c>
      <c r="AF4519">
        <v>54</v>
      </c>
      <c r="AG4519">
        <v>0</v>
      </c>
      <c r="AH4519">
        <v>0</v>
      </c>
      <c r="AI4519">
        <v>25</v>
      </c>
      <c r="AJ4519">
        <v>233</v>
      </c>
      <c r="AK4519">
        <v>30</v>
      </c>
      <c r="AL4519">
        <v>603</v>
      </c>
      <c r="AM4519">
        <v>0</v>
      </c>
      <c r="AN4519">
        <v>224</v>
      </c>
      <c r="AO4519">
        <v>60</v>
      </c>
      <c r="AP4519">
        <v>18</v>
      </c>
    </row>
    <row r="4520" spans="1:42">
      <c r="A4520">
        <v>16</v>
      </c>
      <c r="B4520">
        <v>507</v>
      </c>
      <c r="C4520">
        <v>2021</v>
      </c>
      <c r="D4520">
        <v>3</v>
      </c>
      <c r="E4520">
        <v>99</v>
      </c>
      <c r="F4520">
        <v>99</v>
      </c>
      <c r="G4520">
        <v>99</v>
      </c>
      <c r="H4520">
        <v>99</v>
      </c>
      <c r="I4520">
        <v>99</v>
      </c>
      <c r="J4520">
        <v>141</v>
      </c>
      <c r="K4520">
        <v>999</v>
      </c>
      <c r="M4520">
        <v>99</v>
      </c>
      <c r="N4520">
        <v>99</v>
      </c>
      <c r="O4520">
        <v>99</v>
      </c>
      <c r="P4520">
        <v>99</v>
      </c>
      <c r="Q4520">
        <v>49</v>
      </c>
      <c r="R4520">
        <v>5344</v>
      </c>
      <c r="S4520">
        <v>5322</v>
      </c>
      <c r="T4520">
        <v>15.947604790419161</v>
      </c>
      <c r="U4520">
        <v>60.606726794438167</v>
      </c>
      <c r="V4520">
        <v>92.491703320259674</v>
      </c>
      <c r="W4520">
        <v>85.257591131153887</v>
      </c>
      <c r="X4520">
        <v>0</v>
      </c>
      <c r="Y4520">
        <v>0</v>
      </c>
      <c r="Z4520">
        <v>42.402694610778433</v>
      </c>
      <c r="AA4520">
        <v>8.6706247103075249</v>
      </c>
      <c r="AB4520">
        <v>2.6724575129183714</v>
      </c>
      <c r="AC4520">
        <v>-23.400415294664704</v>
      </c>
      <c r="AD4520">
        <v>9.4507126940897681</v>
      </c>
      <c r="AE4520">
        <v>9.5560165655263738</v>
      </c>
      <c r="AF4520">
        <v>71</v>
      </c>
      <c r="AG4520">
        <v>0</v>
      </c>
      <c r="AH4520">
        <v>0</v>
      </c>
      <c r="AI4520">
        <v>32</v>
      </c>
      <c r="AJ4520">
        <v>303</v>
      </c>
      <c r="AK4520">
        <v>86</v>
      </c>
      <c r="AL4520">
        <v>882</v>
      </c>
      <c r="AM4520">
        <v>0</v>
      </c>
      <c r="AN4520">
        <v>375</v>
      </c>
      <c r="AO4520">
        <v>51</v>
      </c>
      <c r="AP4520">
        <v>24</v>
      </c>
    </row>
    <row r="4521" spans="1:42">
      <c r="A4521">
        <v>16</v>
      </c>
      <c r="B4521">
        <v>508</v>
      </c>
      <c r="C4521">
        <v>2021</v>
      </c>
      <c r="D4521">
        <v>4</v>
      </c>
      <c r="E4521">
        <v>99</v>
      </c>
      <c r="F4521">
        <v>99</v>
      </c>
      <c r="G4521">
        <v>99</v>
      </c>
      <c r="H4521">
        <v>99</v>
      </c>
      <c r="I4521">
        <v>99</v>
      </c>
      <c r="J4521">
        <v>141</v>
      </c>
      <c r="K4521">
        <v>999</v>
      </c>
      <c r="M4521">
        <v>99</v>
      </c>
      <c r="N4521">
        <v>99</v>
      </c>
      <c r="O4521">
        <v>99</v>
      </c>
      <c r="P4521">
        <v>99</v>
      </c>
      <c r="Q4521">
        <v>42</v>
      </c>
      <c r="R4521">
        <v>3097</v>
      </c>
      <c r="S4521">
        <v>3087</v>
      </c>
      <c r="T4521">
        <v>15.836938973199873</v>
      </c>
      <c r="U4521">
        <v>60.345643019112401</v>
      </c>
      <c r="V4521">
        <v>92.725268407935985</v>
      </c>
      <c r="W4521">
        <v>85.480952380952317</v>
      </c>
      <c r="X4521">
        <v>0</v>
      </c>
      <c r="Y4521">
        <v>0</v>
      </c>
      <c r="Z4521">
        <v>46.141427187600897</v>
      </c>
      <c r="AA4521">
        <v>8.2054482678477942</v>
      </c>
      <c r="AB4521">
        <v>2.7531057880056324</v>
      </c>
      <c r="AC4521">
        <v>-18.102753868340312</v>
      </c>
      <c r="AD4521">
        <v>5.476956813921408</v>
      </c>
      <c r="AE4521">
        <v>5.5574421095963</v>
      </c>
      <c r="AF4521">
        <v>46</v>
      </c>
      <c r="AG4521">
        <v>0</v>
      </c>
      <c r="AH4521">
        <v>0</v>
      </c>
      <c r="AI4521">
        <v>15</v>
      </c>
      <c r="AJ4521">
        <v>152</v>
      </c>
      <c r="AK4521">
        <v>37</v>
      </c>
      <c r="AL4521">
        <v>490</v>
      </c>
      <c r="AM4521">
        <v>0</v>
      </c>
      <c r="AN4521">
        <v>188</v>
      </c>
      <c r="AO4521">
        <v>78</v>
      </c>
      <c r="AP4521">
        <v>23</v>
      </c>
    </row>
    <row r="4522" spans="1:42">
      <c r="A4522">
        <v>16</v>
      </c>
      <c r="B4522">
        <v>509</v>
      </c>
      <c r="C4522">
        <v>2021</v>
      </c>
      <c r="D4522">
        <v>5</v>
      </c>
      <c r="E4522">
        <v>99</v>
      </c>
      <c r="F4522">
        <v>99</v>
      </c>
      <c r="G4522">
        <v>99</v>
      </c>
      <c r="H4522">
        <v>99</v>
      </c>
      <c r="I4522">
        <v>99</v>
      </c>
      <c r="J4522">
        <v>141</v>
      </c>
      <c r="K4522">
        <v>999</v>
      </c>
      <c r="M4522">
        <v>99</v>
      </c>
      <c r="N4522">
        <v>99</v>
      </c>
      <c r="O4522">
        <v>99</v>
      </c>
      <c r="P4522">
        <v>99</v>
      </c>
      <c r="Q4522">
        <v>45</v>
      </c>
      <c r="R4522">
        <v>5509</v>
      </c>
      <c r="S4522">
        <v>5455</v>
      </c>
      <c r="T4522">
        <v>15.753494282083865</v>
      </c>
      <c r="U4522">
        <v>60.371769019248397</v>
      </c>
      <c r="V4522">
        <v>92.716553143865028</v>
      </c>
      <c r="W4522">
        <v>85.310834097158548</v>
      </c>
      <c r="X4522">
        <v>0</v>
      </c>
      <c r="Y4522">
        <v>0</v>
      </c>
      <c r="Z4522">
        <v>45.035396623706653</v>
      </c>
      <c r="AA4522">
        <v>7.6009463169936655</v>
      </c>
      <c r="AB4522">
        <v>2.7343774203622808</v>
      </c>
      <c r="AC4522">
        <v>-23.110170329523235</v>
      </c>
      <c r="AD4522">
        <v>9.7425105224065369</v>
      </c>
      <c r="AE4522">
        <v>9.8009440249026181</v>
      </c>
      <c r="AF4522">
        <v>75</v>
      </c>
      <c r="AG4522">
        <v>0</v>
      </c>
      <c r="AH4522">
        <v>0</v>
      </c>
      <c r="AI4522">
        <v>18</v>
      </c>
      <c r="AJ4522">
        <v>283</v>
      </c>
      <c r="AK4522">
        <v>77</v>
      </c>
      <c r="AL4522">
        <v>621</v>
      </c>
      <c r="AM4522">
        <v>0</v>
      </c>
      <c r="AN4522">
        <v>329</v>
      </c>
      <c r="AO4522">
        <v>110</v>
      </c>
      <c r="AP4522">
        <v>19</v>
      </c>
    </row>
    <row r="4523" spans="1:42">
      <c r="A4523">
        <v>16</v>
      </c>
      <c r="B4523">
        <v>510</v>
      </c>
      <c r="C4523">
        <v>2021</v>
      </c>
      <c r="D4523">
        <v>6</v>
      </c>
      <c r="E4523">
        <v>99</v>
      </c>
      <c r="F4523">
        <v>99</v>
      </c>
      <c r="G4523">
        <v>99</v>
      </c>
      <c r="H4523">
        <v>99</v>
      </c>
      <c r="I4523">
        <v>99</v>
      </c>
      <c r="J4523">
        <v>141</v>
      </c>
      <c r="K4523">
        <v>999</v>
      </c>
      <c r="M4523">
        <v>99</v>
      </c>
      <c r="N4523">
        <v>99</v>
      </c>
      <c r="O4523">
        <v>99</v>
      </c>
      <c r="P4523">
        <v>99</v>
      </c>
      <c r="Q4523">
        <v>43</v>
      </c>
      <c r="R4523">
        <v>4077</v>
      </c>
      <c r="S4523">
        <v>4051</v>
      </c>
      <c r="T4523">
        <v>15.62742212411087</v>
      </c>
      <c r="U4523">
        <v>59.987410515921987</v>
      </c>
      <c r="V4523">
        <v>91.886384673420352</v>
      </c>
      <c r="W4523">
        <v>84.663515181436665</v>
      </c>
      <c r="X4523">
        <v>0</v>
      </c>
      <c r="Y4523">
        <v>0</v>
      </c>
      <c r="Z4523">
        <v>46.30856021584497</v>
      </c>
      <c r="AA4523">
        <v>7.9818519090039155</v>
      </c>
      <c r="AB4523">
        <v>2.8154087223853161</v>
      </c>
      <c r="AC4523">
        <v>-27.177151348025877</v>
      </c>
      <c r="AD4523">
        <v>7.2100590669543374</v>
      </c>
      <c r="AE4523">
        <v>7.2231644930180385</v>
      </c>
      <c r="AF4523">
        <v>76</v>
      </c>
      <c r="AG4523">
        <v>0</v>
      </c>
      <c r="AH4523">
        <v>0</v>
      </c>
      <c r="AI4523">
        <v>16</v>
      </c>
      <c r="AJ4523">
        <v>208</v>
      </c>
      <c r="AK4523">
        <v>31</v>
      </c>
      <c r="AL4523">
        <v>513</v>
      </c>
      <c r="AM4523">
        <v>0</v>
      </c>
      <c r="AN4523">
        <v>183</v>
      </c>
      <c r="AO4523">
        <v>47</v>
      </c>
      <c r="AP4523">
        <v>24</v>
      </c>
    </row>
    <row r="4524" spans="1:42">
      <c r="A4524">
        <v>16</v>
      </c>
      <c r="B4524">
        <v>511</v>
      </c>
      <c r="C4524">
        <v>2021</v>
      </c>
      <c r="D4524">
        <v>7</v>
      </c>
      <c r="E4524">
        <v>99</v>
      </c>
      <c r="F4524">
        <v>99</v>
      </c>
      <c r="G4524">
        <v>99</v>
      </c>
      <c r="H4524">
        <v>99</v>
      </c>
      <c r="I4524">
        <v>99</v>
      </c>
      <c r="J4524">
        <v>141</v>
      </c>
      <c r="K4524">
        <v>999</v>
      </c>
      <c r="M4524">
        <v>99</v>
      </c>
      <c r="N4524">
        <v>99</v>
      </c>
      <c r="O4524">
        <v>99</v>
      </c>
      <c r="P4524">
        <v>99</v>
      </c>
      <c r="Q4524">
        <v>39</v>
      </c>
      <c r="R4524">
        <v>4566</v>
      </c>
      <c r="S4524">
        <v>4564</v>
      </c>
      <c r="T4524">
        <v>15.936049058256684</v>
      </c>
      <c r="U4524">
        <v>60.428571428571438</v>
      </c>
      <c r="V4524">
        <v>90.059113529691516</v>
      </c>
      <c r="W4524">
        <v>83.110035056967547</v>
      </c>
      <c r="X4524">
        <v>0</v>
      </c>
      <c r="Y4524">
        <v>0</v>
      </c>
      <c r="Z4524">
        <v>54.161191414805081</v>
      </c>
      <c r="AA4524">
        <v>7.7252721106570066</v>
      </c>
      <c r="AB4524">
        <v>2.5447663415460919</v>
      </c>
      <c r="AC4524">
        <v>-33.630264399280513</v>
      </c>
      <c r="AD4524">
        <v>8.0748417217840327</v>
      </c>
      <c r="AE4524">
        <v>7.9885520100554688</v>
      </c>
      <c r="AF4524">
        <v>47</v>
      </c>
      <c r="AG4524">
        <v>0</v>
      </c>
      <c r="AH4524">
        <v>0</v>
      </c>
      <c r="AI4524">
        <v>19</v>
      </c>
      <c r="AJ4524">
        <v>305</v>
      </c>
      <c r="AK4524">
        <v>82</v>
      </c>
      <c r="AL4524">
        <v>717</v>
      </c>
      <c r="AM4524">
        <v>0</v>
      </c>
      <c r="AN4524">
        <v>194</v>
      </c>
      <c r="AO4524">
        <v>30</v>
      </c>
      <c r="AP4524">
        <v>16</v>
      </c>
    </row>
    <row r="4525" spans="1:42">
      <c r="A4525">
        <v>16</v>
      </c>
      <c r="B4525">
        <v>512</v>
      </c>
      <c r="C4525">
        <v>2021</v>
      </c>
      <c r="D4525">
        <v>8</v>
      </c>
      <c r="E4525">
        <v>99</v>
      </c>
      <c r="F4525">
        <v>99</v>
      </c>
      <c r="G4525">
        <v>99</v>
      </c>
      <c r="H4525">
        <v>99</v>
      </c>
      <c r="I4525">
        <v>99</v>
      </c>
      <c r="J4525">
        <v>141</v>
      </c>
      <c r="K4525">
        <v>999</v>
      </c>
      <c r="M4525">
        <v>99</v>
      </c>
      <c r="N4525">
        <v>99</v>
      </c>
      <c r="O4525">
        <v>99</v>
      </c>
      <c r="P4525">
        <v>99</v>
      </c>
      <c r="Q4525">
        <v>52</v>
      </c>
      <c r="R4525">
        <v>5125</v>
      </c>
      <c r="S4525">
        <v>5102</v>
      </c>
      <c r="T4525">
        <v>15.74946341463415</v>
      </c>
      <c r="U4525">
        <v>60.117404939239513</v>
      </c>
      <c r="V4525">
        <v>93.129582306430848</v>
      </c>
      <c r="W4525">
        <v>85.861348490787904</v>
      </c>
      <c r="X4525">
        <v>0</v>
      </c>
      <c r="Y4525">
        <v>0</v>
      </c>
      <c r="Z4525">
        <v>26.653658536585361</v>
      </c>
      <c r="AA4525">
        <v>6.8446400917475696</v>
      </c>
      <c r="AB4525">
        <v>2.4080370802075466</v>
      </c>
      <c r="AC4525">
        <v>-30.894227861946099</v>
      </c>
      <c r="AD4525">
        <v>9.0634173946875123</v>
      </c>
      <c r="AE4525">
        <v>9.2258656302984292</v>
      </c>
      <c r="AF4525">
        <v>50</v>
      </c>
      <c r="AG4525">
        <v>0</v>
      </c>
      <c r="AH4525">
        <v>0</v>
      </c>
      <c r="AI4525">
        <v>9</v>
      </c>
      <c r="AJ4525">
        <v>477</v>
      </c>
      <c r="AK4525">
        <v>96</v>
      </c>
      <c r="AL4525">
        <v>1346</v>
      </c>
      <c r="AM4525">
        <v>0</v>
      </c>
      <c r="AN4525">
        <v>222</v>
      </c>
      <c r="AO4525">
        <v>83</v>
      </c>
      <c r="AP4525">
        <v>21</v>
      </c>
    </row>
    <row r="4526" spans="1:42">
      <c r="A4526">
        <v>16</v>
      </c>
      <c r="B4526">
        <v>513</v>
      </c>
      <c r="C4526">
        <v>2021</v>
      </c>
      <c r="D4526">
        <v>9</v>
      </c>
      <c r="E4526">
        <v>99</v>
      </c>
      <c r="F4526">
        <v>99</v>
      </c>
      <c r="G4526">
        <v>99</v>
      </c>
      <c r="H4526">
        <v>99</v>
      </c>
      <c r="I4526">
        <v>99</v>
      </c>
      <c r="J4526">
        <v>141</v>
      </c>
      <c r="K4526">
        <v>999</v>
      </c>
      <c r="M4526">
        <v>99</v>
      </c>
      <c r="N4526">
        <v>99</v>
      </c>
      <c r="O4526">
        <v>99</v>
      </c>
      <c r="P4526">
        <v>99</v>
      </c>
      <c r="Q4526">
        <v>48</v>
      </c>
      <c r="R4526">
        <v>4930</v>
      </c>
      <c r="S4526">
        <v>4866</v>
      </c>
      <c r="T4526">
        <v>15.703448275862074</v>
      </c>
      <c r="U4526">
        <v>60.288327168105219</v>
      </c>
      <c r="V4526">
        <v>92.56759374419704</v>
      </c>
      <c r="W4526">
        <v>85.099034114262139</v>
      </c>
      <c r="X4526">
        <v>0</v>
      </c>
      <c r="Y4526">
        <v>0</v>
      </c>
      <c r="Z4526">
        <v>25.212981744421903</v>
      </c>
      <c r="AA4526">
        <v>7.9051969236225315</v>
      </c>
      <c r="AB4526">
        <v>2.4481670246008358</v>
      </c>
      <c r="AC4526">
        <v>-31.523136593528648</v>
      </c>
      <c r="AD4526">
        <v>8.7185654157676939</v>
      </c>
      <c r="AE4526">
        <v>8.7209882469274422</v>
      </c>
      <c r="AF4526">
        <v>62</v>
      </c>
      <c r="AG4526">
        <v>0</v>
      </c>
      <c r="AH4526">
        <v>0</v>
      </c>
      <c r="AI4526">
        <v>18</v>
      </c>
      <c r="AJ4526">
        <v>287</v>
      </c>
      <c r="AK4526">
        <v>27</v>
      </c>
      <c r="AL4526">
        <v>968</v>
      </c>
      <c r="AM4526">
        <v>0</v>
      </c>
      <c r="AN4526">
        <v>167</v>
      </c>
      <c r="AO4526">
        <v>51</v>
      </c>
      <c r="AP4526">
        <v>20</v>
      </c>
    </row>
    <row r="4527" spans="1:42">
      <c r="A4527">
        <v>16</v>
      </c>
      <c r="B4527">
        <v>514</v>
      </c>
      <c r="C4527">
        <v>2021</v>
      </c>
      <c r="D4527">
        <v>10</v>
      </c>
      <c r="E4527">
        <v>99</v>
      </c>
      <c r="F4527">
        <v>99</v>
      </c>
      <c r="G4527">
        <v>99</v>
      </c>
      <c r="H4527">
        <v>99</v>
      </c>
      <c r="I4527">
        <v>99</v>
      </c>
      <c r="J4527">
        <v>141</v>
      </c>
      <c r="K4527">
        <v>999</v>
      </c>
      <c r="M4527">
        <v>99</v>
      </c>
      <c r="N4527">
        <v>99</v>
      </c>
      <c r="O4527">
        <v>99</v>
      </c>
      <c r="P4527">
        <v>99</v>
      </c>
      <c r="Q4527">
        <v>54</v>
      </c>
      <c r="R4527">
        <v>5147</v>
      </c>
      <c r="S4527">
        <v>4930</v>
      </c>
      <c r="T4527">
        <v>15.184573537983299</v>
      </c>
      <c r="U4527">
        <v>60.233671399594321</v>
      </c>
      <c r="V4527">
        <v>94.723573144279925</v>
      </c>
      <c r="W4527">
        <v>86.315354969573931</v>
      </c>
      <c r="X4527">
        <v>0</v>
      </c>
      <c r="Y4527">
        <v>0</v>
      </c>
      <c r="Z4527">
        <v>31.474645424519156</v>
      </c>
      <c r="AA4527">
        <v>8.6521020394807895</v>
      </c>
      <c r="AB4527">
        <v>2.599532277623688</v>
      </c>
      <c r="AC4527">
        <v>-32.404956853883448</v>
      </c>
      <c r="AD4527">
        <v>9.1023237717964154</v>
      </c>
      <c r="AE4527">
        <v>8.9619794962417618</v>
      </c>
      <c r="AF4527">
        <v>43</v>
      </c>
      <c r="AG4527">
        <v>0</v>
      </c>
      <c r="AH4527">
        <v>0</v>
      </c>
      <c r="AI4527">
        <v>6</v>
      </c>
      <c r="AJ4527">
        <v>289</v>
      </c>
      <c r="AK4527">
        <v>61</v>
      </c>
      <c r="AL4527">
        <v>870</v>
      </c>
      <c r="AM4527">
        <v>0</v>
      </c>
      <c r="AN4527">
        <v>183</v>
      </c>
      <c r="AO4527">
        <v>88</v>
      </c>
      <c r="AP4527">
        <v>19</v>
      </c>
    </row>
    <row r="4528" spans="1:42">
      <c r="A4528">
        <v>16</v>
      </c>
      <c r="B4528">
        <v>515</v>
      </c>
      <c r="C4528">
        <v>2021</v>
      </c>
      <c r="D4528">
        <v>11</v>
      </c>
      <c r="E4528">
        <v>99</v>
      </c>
      <c r="F4528">
        <v>99</v>
      </c>
      <c r="G4528">
        <v>99</v>
      </c>
      <c r="H4528">
        <v>99</v>
      </c>
      <c r="I4528">
        <v>99</v>
      </c>
      <c r="J4528">
        <v>141</v>
      </c>
      <c r="K4528">
        <v>999</v>
      </c>
      <c r="M4528">
        <v>99</v>
      </c>
      <c r="N4528">
        <v>99</v>
      </c>
      <c r="O4528">
        <v>99</v>
      </c>
      <c r="P4528">
        <v>99</v>
      </c>
      <c r="Q4528">
        <v>47</v>
      </c>
      <c r="R4528">
        <v>4772</v>
      </c>
      <c r="S4528">
        <v>4461</v>
      </c>
      <c r="T4528">
        <v>14.660519698239732</v>
      </c>
      <c r="U4528">
        <v>59.867742658596718</v>
      </c>
      <c r="V4528">
        <v>95.687847707700385</v>
      </c>
      <c r="W4528">
        <v>86.788433086751937</v>
      </c>
      <c r="X4528">
        <v>0</v>
      </c>
      <c r="Y4528">
        <v>0</v>
      </c>
      <c r="Z4528">
        <v>29.337803855825655</v>
      </c>
      <c r="AA4528">
        <v>7.6969625934249155</v>
      </c>
      <c r="AB4528">
        <v>2.543324140579788</v>
      </c>
      <c r="AC4528">
        <v>-31.87527182860514</v>
      </c>
      <c r="AD4528">
        <v>8.4391468892583017</v>
      </c>
      <c r="AE4528">
        <v>8.1538559842460696</v>
      </c>
      <c r="AF4528">
        <v>59</v>
      </c>
      <c r="AG4528">
        <v>0</v>
      </c>
      <c r="AH4528">
        <v>0</v>
      </c>
      <c r="AI4528">
        <v>16</v>
      </c>
      <c r="AJ4528">
        <v>210</v>
      </c>
      <c r="AK4528">
        <v>57</v>
      </c>
      <c r="AL4528">
        <v>711</v>
      </c>
      <c r="AM4528">
        <v>0</v>
      </c>
      <c r="AN4528">
        <v>189</v>
      </c>
      <c r="AO4528">
        <v>52</v>
      </c>
      <c r="AP4528">
        <v>18</v>
      </c>
    </row>
    <row r="4529" spans="1:42">
      <c r="A4529">
        <v>16</v>
      </c>
      <c r="B4529">
        <v>516</v>
      </c>
      <c r="C4529">
        <v>2021</v>
      </c>
      <c r="D4529">
        <v>12</v>
      </c>
      <c r="E4529">
        <v>99</v>
      </c>
      <c r="F4529">
        <v>99</v>
      </c>
      <c r="G4529">
        <v>99</v>
      </c>
      <c r="H4529">
        <v>99</v>
      </c>
      <c r="I4529">
        <v>99</v>
      </c>
      <c r="J4529">
        <v>141</v>
      </c>
      <c r="K4529">
        <v>999</v>
      </c>
      <c r="M4529">
        <v>99</v>
      </c>
      <c r="N4529">
        <v>99</v>
      </c>
      <c r="O4529">
        <v>99</v>
      </c>
      <c r="P4529">
        <v>99</v>
      </c>
      <c r="Q4529">
        <v>41</v>
      </c>
      <c r="R4529">
        <v>5270</v>
      </c>
      <c r="S4529">
        <v>5265</v>
      </c>
      <c r="T4529">
        <v>15.797533206831124</v>
      </c>
      <c r="U4529">
        <v>60.12212725546059</v>
      </c>
      <c r="V4529">
        <v>90.205912221080169</v>
      </c>
      <c r="W4529">
        <v>83.235327635327778</v>
      </c>
      <c r="X4529">
        <v>0</v>
      </c>
      <c r="Y4529">
        <v>0</v>
      </c>
      <c r="Z4529">
        <v>23.889943074003792</v>
      </c>
      <c r="AA4529">
        <v>8.6420389624353344</v>
      </c>
      <c r="AB4529">
        <v>2.528262738291712</v>
      </c>
      <c r="AC4529">
        <v>-31.119793906034189</v>
      </c>
      <c r="AD4529">
        <v>9.3198457892689106</v>
      </c>
      <c r="AE4529">
        <v>9.2294332813658304</v>
      </c>
      <c r="AF4529">
        <v>74</v>
      </c>
      <c r="AG4529">
        <v>0</v>
      </c>
      <c r="AH4529">
        <v>0</v>
      </c>
      <c r="AI4529">
        <v>11</v>
      </c>
      <c r="AJ4529">
        <v>350</v>
      </c>
      <c r="AK4529">
        <v>175</v>
      </c>
      <c r="AL4529">
        <v>701</v>
      </c>
      <c r="AM4529">
        <v>0</v>
      </c>
      <c r="AN4529">
        <v>218</v>
      </c>
      <c r="AO4529">
        <v>70</v>
      </c>
      <c r="AP4529">
        <v>17</v>
      </c>
    </row>
    <row r="4530" spans="1:42">
      <c r="A4530">
        <v>16</v>
      </c>
      <c r="B4530">
        <v>517</v>
      </c>
      <c r="C4530">
        <v>2021</v>
      </c>
      <c r="D4530">
        <v>1</v>
      </c>
      <c r="E4530">
        <v>99</v>
      </c>
      <c r="F4530">
        <v>99</v>
      </c>
      <c r="G4530">
        <v>99</v>
      </c>
      <c r="H4530">
        <v>99</v>
      </c>
      <c r="I4530">
        <v>99</v>
      </c>
      <c r="J4530">
        <v>143</v>
      </c>
      <c r="K4530">
        <v>999</v>
      </c>
      <c r="M4530">
        <v>99</v>
      </c>
      <c r="N4530">
        <v>99</v>
      </c>
      <c r="O4530">
        <v>99</v>
      </c>
      <c r="P4530">
        <v>99</v>
      </c>
      <c r="Q4530">
        <v>15</v>
      </c>
      <c r="R4530">
        <v>960</v>
      </c>
      <c r="S4530">
        <v>955</v>
      </c>
      <c r="T4530">
        <v>16.452083333333338</v>
      </c>
      <c r="U4530">
        <v>61.865968586387432</v>
      </c>
      <c r="V4530">
        <v>87.375789169167177</v>
      </c>
      <c r="W4530">
        <v>80.465759162303613</v>
      </c>
      <c r="X4530">
        <v>0</v>
      </c>
      <c r="Y4530">
        <v>0</v>
      </c>
      <c r="Z4530">
        <v>0</v>
      </c>
      <c r="AA4530">
        <v>8.9029667579877696</v>
      </c>
      <c r="AB4530">
        <v>2.4260462694745257</v>
      </c>
      <c r="AC4530">
        <v>-28.454295332392405</v>
      </c>
      <c r="AD4530">
        <v>9.2771550057982211</v>
      </c>
      <c r="AE4530">
        <v>9.1977157958866584</v>
      </c>
      <c r="AF4530">
        <v>5</v>
      </c>
      <c r="AG4530">
        <v>0</v>
      </c>
      <c r="AH4530">
        <v>0</v>
      </c>
      <c r="AI4530">
        <v>1</v>
      </c>
      <c r="AJ4530">
        <v>26</v>
      </c>
      <c r="AK4530">
        <v>7</v>
      </c>
      <c r="AL4530">
        <v>36</v>
      </c>
      <c r="AM4530">
        <v>0</v>
      </c>
      <c r="AN4530">
        <v>17</v>
      </c>
      <c r="AO4530">
        <v>6</v>
      </c>
      <c r="AP4530">
        <v>12</v>
      </c>
    </row>
    <row r="4531" spans="1:42">
      <c r="A4531">
        <v>16</v>
      </c>
      <c r="B4531">
        <v>518</v>
      </c>
      <c r="C4531">
        <v>2021</v>
      </c>
      <c r="D4531">
        <v>2</v>
      </c>
      <c r="E4531">
        <v>99</v>
      </c>
      <c r="F4531">
        <v>99</v>
      </c>
      <c r="G4531">
        <v>99</v>
      </c>
      <c r="H4531">
        <v>99</v>
      </c>
      <c r="I4531">
        <v>99</v>
      </c>
      <c r="J4531">
        <v>143</v>
      </c>
      <c r="K4531">
        <v>999</v>
      </c>
      <c r="M4531">
        <v>99</v>
      </c>
      <c r="N4531">
        <v>99</v>
      </c>
      <c r="O4531">
        <v>99</v>
      </c>
      <c r="P4531">
        <v>99</v>
      </c>
      <c r="Q4531">
        <v>4</v>
      </c>
      <c r="R4531">
        <v>285</v>
      </c>
      <c r="S4531">
        <v>285</v>
      </c>
      <c r="T4531">
        <v>16.357894736842098</v>
      </c>
      <c r="U4531">
        <v>61.340350877192975</v>
      </c>
      <c r="V4531">
        <v>89.455437075896725</v>
      </c>
      <c r="W4531">
        <v>82.567368421052606</v>
      </c>
      <c r="X4531">
        <v>0</v>
      </c>
      <c r="Y4531">
        <v>0</v>
      </c>
      <c r="Z4531">
        <v>0</v>
      </c>
      <c r="AA4531">
        <v>8.693055612488223</v>
      </c>
      <c r="AB4531">
        <v>2.6767261785210175</v>
      </c>
      <c r="AC4531">
        <v>-41.89209120958472</v>
      </c>
      <c r="AD4531">
        <v>2.7541553923463473</v>
      </c>
      <c r="AE4531">
        <v>2.8165586844401447</v>
      </c>
      <c r="AF4531">
        <v>0</v>
      </c>
      <c r="AG4531">
        <v>0</v>
      </c>
      <c r="AH4531">
        <v>0</v>
      </c>
      <c r="AI4531">
        <v>0</v>
      </c>
      <c r="AJ4531">
        <v>12</v>
      </c>
      <c r="AK4531">
        <v>0</v>
      </c>
      <c r="AL4531">
        <v>14</v>
      </c>
      <c r="AM4531">
        <v>0</v>
      </c>
      <c r="AN4531">
        <v>7</v>
      </c>
      <c r="AO4531">
        <v>1</v>
      </c>
      <c r="AP4531">
        <v>3</v>
      </c>
    </row>
    <row r="4532" spans="1:42">
      <c r="A4532">
        <v>16</v>
      </c>
      <c r="B4532">
        <v>519</v>
      </c>
      <c r="C4532">
        <v>2021</v>
      </c>
      <c r="D4532">
        <v>3</v>
      </c>
      <c r="E4532">
        <v>99</v>
      </c>
      <c r="F4532">
        <v>99</v>
      </c>
      <c r="G4532">
        <v>99</v>
      </c>
      <c r="H4532">
        <v>99</v>
      </c>
      <c r="I4532">
        <v>99</v>
      </c>
      <c r="J4532">
        <v>143</v>
      </c>
      <c r="K4532">
        <v>999</v>
      </c>
      <c r="M4532">
        <v>99</v>
      </c>
      <c r="N4532">
        <v>99</v>
      </c>
      <c r="O4532">
        <v>99</v>
      </c>
      <c r="P4532">
        <v>99</v>
      </c>
      <c r="Q4532">
        <v>16</v>
      </c>
      <c r="R4532">
        <v>931</v>
      </c>
      <c r="S4532">
        <v>931</v>
      </c>
      <c r="T4532">
        <v>16.516648764769062</v>
      </c>
      <c r="U4532">
        <v>61.626208378088087</v>
      </c>
      <c r="V4532">
        <v>89.792427206384659</v>
      </c>
      <c r="W4532">
        <v>82.878410311493099</v>
      </c>
      <c r="X4532">
        <v>0</v>
      </c>
      <c r="Y4532">
        <v>0</v>
      </c>
      <c r="Z4532">
        <v>0</v>
      </c>
      <c r="AA4532">
        <v>9.1520545871232777</v>
      </c>
      <c r="AB4532">
        <v>2.2271444524329129</v>
      </c>
      <c r="AC4532">
        <v>-25.174858982813745</v>
      </c>
      <c r="AD4532">
        <v>8.9969076149980634</v>
      </c>
      <c r="AE4532">
        <v>9.2354188086566236</v>
      </c>
      <c r="AF4532">
        <v>7</v>
      </c>
      <c r="AG4532">
        <v>0</v>
      </c>
      <c r="AH4532">
        <v>0</v>
      </c>
      <c r="AI4532">
        <v>3</v>
      </c>
      <c r="AJ4532">
        <v>21</v>
      </c>
      <c r="AK4532">
        <v>1</v>
      </c>
      <c r="AL4532">
        <v>44</v>
      </c>
      <c r="AM4532">
        <v>0</v>
      </c>
      <c r="AN4532">
        <v>28</v>
      </c>
      <c r="AO4532">
        <v>0</v>
      </c>
      <c r="AP4532">
        <v>11</v>
      </c>
    </row>
    <row r="4533" spans="1:42">
      <c r="A4533">
        <v>16</v>
      </c>
      <c r="B4533">
        <v>520</v>
      </c>
      <c r="C4533">
        <v>2021</v>
      </c>
      <c r="D4533">
        <v>4</v>
      </c>
      <c r="E4533">
        <v>99</v>
      </c>
      <c r="F4533">
        <v>99</v>
      </c>
      <c r="G4533">
        <v>99</v>
      </c>
      <c r="H4533">
        <v>99</v>
      </c>
      <c r="I4533">
        <v>99</v>
      </c>
      <c r="J4533">
        <v>143</v>
      </c>
      <c r="K4533">
        <v>999</v>
      </c>
      <c r="M4533">
        <v>99</v>
      </c>
      <c r="N4533">
        <v>99</v>
      </c>
      <c r="O4533">
        <v>99</v>
      </c>
      <c r="P4533">
        <v>99</v>
      </c>
      <c r="Q4533">
        <v>14</v>
      </c>
      <c r="R4533">
        <v>1064</v>
      </c>
      <c r="S4533">
        <v>1059</v>
      </c>
      <c r="T4533">
        <v>16.437969924812027</v>
      </c>
      <c r="U4533">
        <v>61.718602455146382</v>
      </c>
      <c r="V4533">
        <v>87.76866910769472</v>
      </c>
      <c r="W4533">
        <v>80.848819641170948</v>
      </c>
      <c r="X4533">
        <v>0</v>
      </c>
      <c r="Y4533">
        <v>0</v>
      </c>
      <c r="Z4533">
        <v>0</v>
      </c>
      <c r="AA4533">
        <v>11.150156611854417</v>
      </c>
      <c r="AB4533">
        <v>2.2506202128368358</v>
      </c>
      <c r="AC4533">
        <v>-35.26594577354718</v>
      </c>
      <c r="AD4533">
        <v>10.282180131426363</v>
      </c>
      <c r="AE4533">
        <v>10.247906285870233</v>
      </c>
      <c r="AF4533">
        <v>15</v>
      </c>
      <c r="AG4533">
        <v>0</v>
      </c>
      <c r="AH4533">
        <v>0</v>
      </c>
      <c r="AI4533">
        <v>1</v>
      </c>
      <c r="AJ4533">
        <v>18</v>
      </c>
      <c r="AK4533">
        <v>5</v>
      </c>
      <c r="AL4533">
        <v>19</v>
      </c>
      <c r="AM4533">
        <v>0</v>
      </c>
      <c r="AN4533">
        <v>29</v>
      </c>
      <c r="AO4533">
        <v>2</v>
      </c>
      <c r="AP4533">
        <v>12</v>
      </c>
    </row>
    <row r="4534" spans="1:42">
      <c r="A4534">
        <v>16</v>
      </c>
      <c r="B4534">
        <v>521</v>
      </c>
      <c r="C4534">
        <v>2021</v>
      </c>
      <c r="D4534">
        <v>5</v>
      </c>
      <c r="E4534">
        <v>99</v>
      </c>
      <c r="F4534">
        <v>99</v>
      </c>
      <c r="G4534">
        <v>99</v>
      </c>
      <c r="H4534">
        <v>99</v>
      </c>
      <c r="I4534">
        <v>99</v>
      </c>
      <c r="J4534">
        <v>143</v>
      </c>
      <c r="K4534">
        <v>999</v>
      </c>
      <c r="M4534">
        <v>99</v>
      </c>
      <c r="N4534">
        <v>99</v>
      </c>
      <c r="O4534">
        <v>99</v>
      </c>
      <c r="P4534">
        <v>99</v>
      </c>
      <c r="Q4534">
        <v>12</v>
      </c>
      <c r="R4534">
        <v>771</v>
      </c>
      <c r="S4534">
        <v>771</v>
      </c>
      <c r="T4534">
        <v>16.57198443579767</v>
      </c>
      <c r="U4534">
        <v>61.935149156939048</v>
      </c>
      <c r="V4534">
        <v>88.803498432478492</v>
      </c>
      <c r="W4534">
        <v>81.965629053177722</v>
      </c>
      <c r="X4534">
        <v>0</v>
      </c>
      <c r="Y4534">
        <v>0</v>
      </c>
      <c r="Z4534">
        <v>0</v>
      </c>
      <c r="AA4534">
        <v>8.9542314533834446</v>
      </c>
      <c r="AB4534">
        <v>2.2296078237642796</v>
      </c>
      <c r="AC4534">
        <v>-14.079639497012456</v>
      </c>
      <c r="AD4534">
        <v>7.4507151140316941</v>
      </c>
      <c r="AE4534">
        <v>7.5640023603282946</v>
      </c>
      <c r="AF4534">
        <v>6</v>
      </c>
      <c r="AG4534">
        <v>0</v>
      </c>
      <c r="AH4534">
        <v>0</v>
      </c>
      <c r="AI4534">
        <v>4</v>
      </c>
      <c r="AJ4534">
        <v>48</v>
      </c>
      <c r="AK4534">
        <v>0</v>
      </c>
      <c r="AL4534">
        <v>47</v>
      </c>
      <c r="AM4534">
        <v>0</v>
      </c>
      <c r="AN4534">
        <v>30</v>
      </c>
      <c r="AO4534">
        <v>5</v>
      </c>
      <c r="AP4534">
        <v>10</v>
      </c>
    </row>
    <row r="4535" spans="1:42">
      <c r="A4535">
        <v>16</v>
      </c>
      <c r="B4535">
        <v>522</v>
      </c>
      <c r="C4535">
        <v>2021</v>
      </c>
      <c r="D4535">
        <v>6</v>
      </c>
      <c r="E4535">
        <v>99</v>
      </c>
      <c r="F4535">
        <v>99</v>
      </c>
      <c r="G4535">
        <v>99</v>
      </c>
      <c r="H4535">
        <v>99</v>
      </c>
      <c r="I4535">
        <v>99</v>
      </c>
      <c r="J4535">
        <v>143</v>
      </c>
      <c r="K4535">
        <v>999</v>
      </c>
      <c r="M4535">
        <v>99</v>
      </c>
      <c r="N4535">
        <v>99</v>
      </c>
      <c r="O4535">
        <v>99</v>
      </c>
      <c r="P4535">
        <v>99</v>
      </c>
      <c r="Q4535">
        <v>14</v>
      </c>
      <c r="R4535">
        <v>926</v>
      </c>
      <c r="S4535">
        <v>920</v>
      </c>
      <c r="T4535">
        <v>16.258099352051836</v>
      </c>
      <c r="U4535">
        <v>61.247826086956522</v>
      </c>
      <c r="V4535">
        <v>87.239742804654071</v>
      </c>
      <c r="W4535">
        <v>80.318043478260847</v>
      </c>
      <c r="X4535">
        <v>0</v>
      </c>
      <c r="Y4535">
        <v>0</v>
      </c>
      <c r="Z4535">
        <v>0</v>
      </c>
      <c r="AA4535">
        <v>11.146849841521304</v>
      </c>
      <c r="AB4535">
        <v>2.340451380697032</v>
      </c>
      <c r="AC4535">
        <v>-19.149640757936798</v>
      </c>
      <c r="AD4535">
        <v>8.9485890993428683</v>
      </c>
      <c r="AE4535">
        <v>8.8443607663645984</v>
      </c>
      <c r="AF4535">
        <v>12</v>
      </c>
      <c r="AG4535">
        <v>0</v>
      </c>
      <c r="AH4535">
        <v>0</v>
      </c>
      <c r="AI4535">
        <v>5</v>
      </c>
      <c r="AJ4535">
        <v>21</v>
      </c>
      <c r="AK4535">
        <v>1</v>
      </c>
      <c r="AL4535">
        <v>72</v>
      </c>
      <c r="AM4535">
        <v>1</v>
      </c>
      <c r="AN4535">
        <v>41</v>
      </c>
      <c r="AO4535">
        <v>4</v>
      </c>
      <c r="AP4535">
        <v>11</v>
      </c>
    </row>
    <row r="4536" spans="1:42">
      <c r="A4536">
        <v>16</v>
      </c>
      <c r="B4536">
        <v>523</v>
      </c>
      <c r="C4536">
        <v>2021</v>
      </c>
      <c r="D4536">
        <v>7</v>
      </c>
      <c r="E4536">
        <v>99</v>
      </c>
      <c r="F4536">
        <v>99</v>
      </c>
      <c r="G4536">
        <v>99</v>
      </c>
      <c r="H4536">
        <v>99</v>
      </c>
      <c r="I4536">
        <v>99</v>
      </c>
      <c r="J4536">
        <v>143</v>
      </c>
      <c r="K4536">
        <v>999</v>
      </c>
      <c r="M4536">
        <v>99</v>
      </c>
      <c r="N4536">
        <v>99</v>
      </c>
      <c r="O4536">
        <v>99</v>
      </c>
      <c r="P4536">
        <v>99</v>
      </c>
      <c r="Q4536">
        <v>8</v>
      </c>
      <c r="R4536">
        <v>449</v>
      </c>
      <c r="S4536">
        <v>449</v>
      </c>
      <c r="T4536">
        <v>16.665924276169264</v>
      </c>
      <c r="U4536">
        <v>62.071269487750541</v>
      </c>
      <c r="V4536">
        <v>88.403989122330358</v>
      </c>
      <c r="W4536">
        <v>81.596881959910917</v>
      </c>
      <c r="X4536">
        <v>0</v>
      </c>
      <c r="Y4536">
        <v>0</v>
      </c>
      <c r="Z4536">
        <v>0</v>
      </c>
      <c r="AA4536">
        <v>10.803387206476422</v>
      </c>
      <c r="AB4536">
        <v>2.2053384189453005</v>
      </c>
      <c r="AC4536">
        <v>-34.983938749606821</v>
      </c>
      <c r="AD4536">
        <v>4.339002705836875</v>
      </c>
      <c r="AE4536">
        <v>4.3851596154053309</v>
      </c>
      <c r="AF4536">
        <v>3</v>
      </c>
      <c r="AG4536">
        <v>0</v>
      </c>
      <c r="AH4536">
        <v>0</v>
      </c>
      <c r="AI4536">
        <v>1</v>
      </c>
      <c r="AJ4536">
        <v>17</v>
      </c>
      <c r="AK4536">
        <v>0</v>
      </c>
      <c r="AL4536">
        <v>69</v>
      </c>
      <c r="AM4536">
        <v>0</v>
      </c>
      <c r="AN4536">
        <v>20</v>
      </c>
      <c r="AO4536">
        <v>3</v>
      </c>
      <c r="AP4536">
        <v>8</v>
      </c>
    </row>
    <row r="4537" spans="1:42">
      <c r="A4537">
        <v>16</v>
      </c>
      <c r="B4537">
        <v>524</v>
      </c>
      <c r="C4537">
        <v>2021</v>
      </c>
      <c r="D4537">
        <v>8</v>
      </c>
      <c r="E4537">
        <v>99</v>
      </c>
      <c r="F4537">
        <v>99</v>
      </c>
      <c r="G4537">
        <v>99</v>
      </c>
      <c r="H4537">
        <v>99</v>
      </c>
      <c r="I4537">
        <v>99</v>
      </c>
      <c r="J4537">
        <v>143</v>
      </c>
      <c r="K4537">
        <v>999</v>
      </c>
      <c r="M4537">
        <v>99</v>
      </c>
      <c r="N4537">
        <v>99</v>
      </c>
      <c r="O4537">
        <v>99</v>
      </c>
      <c r="P4537">
        <v>99</v>
      </c>
      <c r="Q4537">
        <v>16</v>
      </c>
      <c r="R4537">
        <v>1710</v>
      </c>
      <c r="S4537">
        <v>1708</v>
      </c>
      <c r="T4537">
        <v>16.381871345029239</v>
      </c>
      <c r="U4537">
        <v>61.366510538641691</v>
      </c>
      <c r="V4537">
        <v>87.412939173502693</v>
      </c>
      <c r="W4537">
        <v>80.644496487119397</v>
      </c>
      <c r="X4537">
        <v>0</v>
      </c>
      <c r="Y4537">
        <v>0</v>
      </c>
      <c r="Z4537">
        <v>0</v>
      </c>
      <c r="AA4537">
        <v>10.849752537864761</v>
      </c>
      <c r="AB4537">
        <v>2.2963371203426641</v>
      </c>
      <c r="AC4537">
        <v>-42.97158980921099</v>
      </c>
      <c r="AD4537">
        <v>16.524932354078079</v>
      </c>
      <c r="AE4537">
        <v>16.486486162994311</v>
      </c>
      <c r="AF4537">
        <v>14</v>
      </c>
      <c r="AG4537">
        <v>0</v>
      </c>
      <c r="AH4537">
        <v>0</v>
      </c>
      <c r="AI4537">
        <v>13</v>
      </c>
      <c r="AJ4537">
        <v>67</v>
      </c>
      <c r="AK4537">
        <v>2</v>
      </c>
      <c r="AL4537">
        <v>350</v>
      </c>
      <c r="AM4537">
        <v>0</v>
      </c>
      <c r="AN4537">
        <v>53</v>
      </c>
      <c r="AO4537">
        <v>5</v>
      </c>
      <c r="AP4537">
        <v>14</v>
      </c>
    </row>
    <row r="4538" spans="1:42">
      <c r="A4538">
        <v>16</v>
      </c>
      <c r="B4538">
        <v>525</v>
      </c>
      <c r="C4538">
        <v>2021</v>
      </c>
      <c r="D4538">
        <v>9</v>
      </c>
      <c r="E4538">
        <v>99</v>
      </c>
      <c r="F4538">
        <v>99</v>
      </c>
      <c r="G4538">
        <v>99</v>
      </c>
      <c r="H4538">
        <v>99</v>
      </c>
      <c r="I4538">
        <v>99</v>
      </c>
      <c r="J4538">
        <v>143</v>
      </c>
      <c r="K4538">
        <v>999</v>
      </c>
      <c r="M4538">
        <v>99</v>
      </c>
      <c r="N4538">
        <v>99</v>
      </c>
      <c r="O4538">
        <v>99</v>
      </c>
      <c r="P4538">
        <v>99</v>
      </c>
      <c r="Q4538">
        <v>15</v>
      </c>
      <c r="R4538">
        <v>954</v>
      </c>
      <c r="S4538">
        <v>954</v>
      </c>
      <c r="T4538">
        <v>16.345911949685529</v>
      </c>
      <c r="U4538">
        <v>61.188679245283005</v>
      </c>
      <c r="V4538">
        <v>89.153385074192897</v>
      </c>
      <c r="W4538">
        <v>82.2885744234801</v>
      </c>
      <c r="X4538">
        <v>0</v>
      </c>
      <c r="Y4538">
        <v>0</v>
      </c>
      <c r="Z4538">
        <v>0</v>
      </c>
      <c r="AA4538">
        <v>10.190784130588183</v>
      </c>
      <c r="AB4538">
        <v>2.1930033912549511</v>
      </c>
      <c r="AC4538">
        <v>-39.184746581784552</v>
      </c>
      <c r="AD4538">
        <v>9.2191727870119831</v>
      </c>
      <c r="AE4538">
        <v>9.3962251504230476</v>
      </c>
      <c r="AF4538">
        <v>9</v>
      </c>
      <c r="AG4538">
        <v>0</v>
      </c>
      <c r="AH4538">
        <v>0</v>
      </c>
      <c r="AI4538">
        <v>2</v>
      </c>
      <c r="AJ4538">
        <v>35</v>
      </c>
      <c r="AK4538">
        <v>4</v>
      </c>
      <c r="AL4538">
        <v>131</v>
      </c>
      <c r="AM4538">
        <v>0</v>
      </c>
      <c r="AN4538">
        <v>36</v>
      </c>
      <c r="AO4538">
        <v>9</v>
      </c>
      <c r="AP4538">
        <v>10</v>
      </c>
    </row>
    <row r="4539" spans="1:42">
      <c r="A4539">
        <v>16</v>
      </c>
      <c r="B4539">
        <v>526</v>
      </c>
      <c r="C4539">
        <v>2021</v>
      </c>
      <c r="D4539">
        <v>10</v>
      </c>
      <c r="E4539">
        <v>99</v>
      </c>
      <c r="F4539">
        <v>99</v>
      </c>
      <c r="G4539">
        <v>99</v>
      </c>
      <c r="H4539">
        <v>99</v>
      </c>
      <c r="I4539">
        <v>99</v>
      </c>
      <c r="J4539">
        <v>143</v>
      </c>
      <c r="K4539">
        <v>999</v>
      </c>
      <c r="M4539">
        <v>99</v>
      </c>
      <c r="N4539">
        <v>99</v>
      </c>
      <c r="O4539">
        <v>99</v>
      </c>
      <c r="P4539">
        <v>99</v>
      </c>
      <c r="Q4539">
        <v>11</v>
      </c>
      <c r="R4539">
        <v>728</v>
      </c>
      <c r="S4539">
        <v>726</v>
      </c>
      <c r="T4539">
        <v>16.607142857142861</v>
      </c>
      <c r="U4539">
        <v>61.921487603305806</v>
      </c>
      <c r="V4539">
        <v>83.978612083605654</v>
      </c>
      <c r="W4539">
        <v>77.405647382920023</v>
      </c>
      <c r="X4539">
        <v>0</v>
      </c>
      <c r="Y4539">
        <v>0</v>
      </c>
      <c r="Z4539">
        <v>0</v>
      </c>
      <c r="AA4539">
        <v>9.8391881654162177</v>
      </c>
      <c r="AB4539">
        <v>2.0118535761407403</v>
      </c>
      <c r="AC4539">
        <v>-27.948851086141207</v>
      </c>
      <c r="AD4539">
        <v>7.0351758793969843</v>
      </c>
      <c r="AE4539">
        <v>6.7262773242111953</v>
      </c>
      <c r="AF4539">
        <v>9</v>
      </c>
      <c r="AG4539">
        <v>0</v>
      </c>
      <c r="AH4539">
        <v>0</v>
      </c>
      <c r="AI4539">
        <v>1</v>
      </c>
      <c r="AJ4539">
        <v>52</v>
      </c>
      <c r="AK4539">
        <v>2</v>
      </c>
      <c r="AL4539">
        <v>74</v>
      </c>
      <c r="AM4539">
        <v>0</v>
      </c>
      <c r="AN4539">
        <v>28</v>
      </c>
      <c r="AO4539">
        <v>8</v>
      </c>
      <c r="AP4539">
        <v>9</v>
      </c>
    </row>
    <row r="4540" spans="1:42">
      <c r="A4540">
        <v>16</v>
      </c>
      <c r="B4540">
        <v>527</v>
      </c>
      <c r="C4540">
        <v>2021</v>
      </c>
      <c r="D4540">
        <v>11</v>
      </c>
      <c r="E4540">
        <v>99</v>
      </c>
      <c r="F4540">
        <v>99</v>
      </c>
      <c r="G4540">
        <v>99</v>
      </c>
      <c r="H4540">
        <v>99</v>
      </c>
      <c r="I4540">
        <v>99</v>
      </c>
      <c r="J4540">
        <v>143</v>
      </c>
      <c r="K4540">
        <v>999</v>
      </c>
      <c r="M4540">
        <v>99</v>
      </c>
      <c r="N4540">
        <v>99</v>
      </c>
      <c r="O4540">
        <v>99</v>
      </c>
      <c r="P4540">
        <v>99</v>
      </c>
      <c r="Q4540">
        <v>18</v>
      </c>
      <c r="R4540">
        <v>982</v>
      </c>
      <c r="S4540">
        <v>981</v>
      </c>
      <c r="T4540">
        <v>16.42973523421588</v>
      </c>
      <c r="U4540">
        <v>61.656472986748199</v>
      </c>
      <c r="V4540">
        <v>88.097249694355341</v>
      </c>
      <c r="W4540">
        <v>81.274108053007183</v>
      </c>
      <c r="X4540">
        <v>0</v>
      </c>
      <c r="Y4540">
        <v>0</v>
      </c>
      <c r="Z4540">
        <v>0</v>
      </c>
      <c r="AA4540">
        <v>11.570825308182497</v>
      </c>
      <c r="AB4540">
        <v>2.6646076524361875</v>
      </c>
      <c r="AC4540">
        <v>-39.735047507618575</v>
      </c>
      <c r="AD4540">
        <v>9.4897564746810978</v>
      </c>
      <c r="AE4540">
        <v>9.5430394852282063</v>
      </c>
      <c r="AF4540">
        <v>18</v>
      </c>
      <c r="AG4540">
        <v>0</v>
      </c>
      <c r="AH4540">
        <v>0</v>
      </c>
      <c r="AI4540">
        <v>3</v>
      </c>
      <c r="AJ4540">
        <v>46</v>
      </c>
      <c r="AK4540">
        <v>1</v>
      </c>
      <c r="AL4540">
        <v>155</v>
      </c>
      <c r="AM4540">
        <v>0</v>
      </c>
      <c r="AN4540">
        <v>43</v>
      </c>
      <c r="AO4540">
        <v>12</v>
      </c>
      <c r="AP4540">
        <v>13</v>
      </c>
    </row>
    <row r="4541" spans="1:42">
      <c r="A4541">
        <v>16</v>
      </c>
      <c r="B4541">
        <v>528</v>
      </c>
      <c r="C4541">
        <v>2021</v>
      </c>
      <c r="D4541">
        <v>12</v>
      </c>
      <c r="E4541">
        <v>99</v>
      </c>
      <c r="F4541">
        <v>99</v>
      </c>
      <c r="G4541">
        <v>99</v>
      </c>
      <c r="H4541">
        <v>99</v>
      </c>
      <c r="I4541">
        <v>99</v>
      </c>
      <c r="J4541">
        <v>143</v>
      </c>
      <c r="K4541">
        <v>999</v>
      </c>
      <c r="M4541">
        <v>99</v>
      </c>
      <c r="N4541">
        <v>99</v>
      </c>
      <c r="O4541">
        <v>99</v>
      </c>
      <c r="P4541">
        <v>99</v>
      </c>
      <c r="Q4541">
        <v>12</v>
      </c>
      <c r="R4541">
        <v>588</v>
      </c>
      <c r="S4541">
        <v>588</v>
      </c>
      <c r="T4541">
        <v>16.331632653061224</v>
      </c>
      <c r="U4541">
        <v>61.341836734693864</v>
      </c>
      <c r="V4541">
        <v>85.542927897052635</v>
      </c>
      <c r="W4541">
        <v>78.956122448979613</v>
      </c>
      <c r="X4541">
        <v>0</v>
      </c>
      <c r="Y4541">
        <v>0</v>
      </c>
      <c r="Z4541">
        <v>0</v>
      </c>
      <c r="AA4541">
        <v>12.757503324986361</v>
      </c>
      <c r="AB4541">
        <v>2.8110238579219482</v>
      </c>
      <c r="AC4541">
        <v>-39.279266304031552</v>
      </c>
      <c r="AD4541">
        <v>5.6822574410514113</v>
      </c>
      <c r="AE4541">
        <v>5.5568495601913677</v>
      </c>
      <c r="AF4541">
        <v>4</v>
      </c>
      <c r="AG4541">
        <v>0</v>
      </c>
      <c r="AH4541">
        <v>0</v>
      </c>
      <c r="AI4541">
        <v>1</v>
      </c>
      <c r="AJ4541">
        <v>11</v>
      </c>
      <c r="AK4541">
        <v>9</v>
      </c>
      <c r="AL4541">
        <v>14</v>
      </c>
      <c r="AM4541">
        <v>0</v>
      </c>
      <c r="AN4541">
        <v>7</v>
      </c>
      <c r="AO4541">
        <v>2</v>
      </c>
      <c r="AP4541">
        <v>9</v>
      </c>
    </row>
    <row r="4542" spans="1:42">
      <c r="A4542">
        <v>16</v>
      </c>
      <c r="B4542">
        <v>529</v>
      </c>
      <c r="C4542">
        <v>2021</v>
      </c>
      <c r="D4542">
        <v>1</v>
      </c>
      <c r="E4542">
        <v>99</v>
      </c>
      <c r="F4542">
        <v>99</v>
      </c>
      <c r="G4542">
        <v>99</v>
      </c>
      <c r="H4542">
        <v>99</v>
      </c>
      <c r="I4542">
        <v>99</v>
      </c>
      <c r="J4542">
        <v>147</v>
      </c>
      <c r="K4542">
        <v>999</v>
      </c>
      <c r="M4542">
        <v>99</v>
      </c>
      <c r="N4542">
        <v>99</v>
      </c>
      <c r="O4542">
        <v>99</v>
      </c>
      <c r="P4542">
        <v>99</v>
      </c>
      <c r="Q4542">
        <v>44</v>
      </c>
      <c r="R4542">
        <v>5610</v>
      </c>
      <c r="S4542">
        <v>5610</v>
      </c>
      <c r="T4542">
        <v>16.463101604278076</v>
      </c>
      <c r="U4542">
        <v>61.780213903743309</v>
      </c>
      <c r="V4542">
        <v>91.216872053657355</v>
      </c>
      <c r="W4542">
        <v>84.19317290552577</v>
      </c>
      <c r="X4542">
        <v>2.1212121212121215</v>
      </c>
      <c r="Y4542">
        <v>4.2424242424242431</v>
      </c>
      <c r="Z4542">
        <v>48.948306595365409</v>
      </c>
      <c r="AA4542">
        <v>9.7346332903757311</v>
      </c>
      <c r="AB4542">
        <v>2.5436651501942071</v>
      </c>
      <c r="AC4542">
        <v>-27.274237002081541</v>
      </c>
      <c r="AD4542">
        <v>7.1052231622675901</v>
      </c>
      <c r="AE4542">
        <v>7.1935270703909682</v>
      </c>
      <c r="AF4542">
        <v>93</v>
      </c>
      <c r="AG4542">
        <v>0</v>
      </c>
      <c r="AH4542">
        <v>0</v>
      </c>
      <c r="AI4542">
        <v>45</v>
      </c>
      <c r="AJ4542">
        <v>154</v>
      </c>
      <c r="AK4542">
        <v>14</v>
      </c>
      <c r="AL4542">
        <v>166</v>
      </c>
      <c r="AM4542">
        <v>0</v>
      </c>
      <c r="AN4542">
        <v>43</v>
      </c>
      <c r="AO4542">
        <v>103</v>
      </c>
      <c r="AP4542">
        <v>24</v>
      </c>
    </row>
    <row r="4543" spans="1:42">
      <c r="A4543">
        <v>16</v>
      </c>
      <c r="B4543">
        <v>530</v>
      </c>
      <c r="C4543">
        <v>2021</v>
      </c>
      <c r="D4543">
        <v>2</v>
      </c>
      <c r="E4543">
        <v>99</v>
      </c>
      <c r="F4543">
        <v>99</v>
      </c>
      <c r="G4543">
        <v>99</v>
      </c>
      <c r="H4543">
        <v>99</v>
      </c>
      <c r="I4543">
        <v>99</v>
      </c>
      <c r="J4543">
        <v>147</v>
      </c>
      <c r="K4543">
        <v>999</v>
      </c>
      <c r="M4543">
        <v>99</v>
      </c>
      <c r="N4543">
        <v>99</v>
      </c>
      <c r="O4543">
        <v>99</v>
      </c>
      <c r="P4543">
        <v>99</v>
      </c>
      <c r="Q4543">
        <v>45</v>
      </c>
      <c r="R4543">
        <v>6845</v>
      </c>
      <c r="S4543">
        <v>6845</v>
      </c>
      <c r="T4543">
        <v>16.582322863403942</v>
      </c>
      <c r="U4543">
        <v>62.144192841490153</v>
      </c>
      <c r="V4543">
        <v>88.842952641962512</v>
      </c>
      <c r="W4543">
        <v>82.002045288531775</v>
      </c>
      <c r="X4543">
        <v>0.9349890430971517</v>
      </c>
      <c r="Y4543">
        <v>1.8699780861943032</v>
      </c>
      <c r="Z4543">
        <v>43.944485025566109</v>
      </c>
      <c r="AA4543">
        <v>8.9104534055660007</v>
      </c>
      <c r="AB4543">
        <v>2.4254157555676477</v>
      </c>
      <c r="AC4543">
        <v>-35.851030053640201</v>
      </c>
      <c r="AD4543">
        <v>8.6693854805207984</v>
      </c>
      <c r="AE4543">
        <v>8.5487040322531698</v>
      </c>
      <c r="AF4543">
        <v>112</v>
      </c>
      <c r="AG4543">
        <v>0</v>
      </c>
      <c r="AH4543">
        <v>0</v>
      </c>
      <c r="AI4543">
        <v>39</v>
      </c>
      <c r="AJ4543">
        <v>206</v>
      </c>
      <c r="AK4543">
        <v>12</v>
      </c>
      <c r="AL4543">
        <v>255</v>
      </c>
      <c r="AM4543">
        <v>0</v>
      </c>
      <c r="AN4543">
        <v>113</v>
      </c>
      <c r="AO4543">
        <v>119</v>
      </c>
      <c r="AP4543">
        <v>23</v>
      </c>
    </row>
    <row r="4544" spans="1:42">
      <c r="A4544">
        <v>16</v>
      </c>
      <c r="B4544">
        <v>531</v>
      </c>
      <c r="C4544">
        <v>2021</v>
      </c>
      <c r="D4544">
        <v>3</v>
      </c>
      <c r="E4544">
        <v>99</v>
      </c>
      <c r="F4544">
        <v>99</v>
      </c>
      <c r="G4544">
        <v>99</v>
      </c>
      <c r="H4544">
        <v>99</v>
      </c>
      <c r="I4544">
        <v>99</v>
      </c>
      <c r="J4544">
        <v>147</v>
      </c>
      <c r="K4544">
        <v>999</v>
      </c>
      <c r="M4544">
        <v>99</v>
      </c>
      <c r="N4544">
        <v>99</v>
      </c>
      <c r="O4544">
        <v>99</v>
      </c>
      <c r="P4544">
        <v>99</v>
      </c>
      <c r="Q4544">
        <v>43</v>
      </c>
      <c r="R4544">
        <v>7056</v>
      </c>
      <c r="S4544">
        <v>7056</v>
      </c>
      <c r="T4544">
        <v>16.485119047619051</v>
      </c>
      <c r="U4544">
        <v>61.827664399092974</v>
      </c>
      <c r="V4544">
        <v>88.723242998896893</v>
      </c>
      <c r="W4544">
        <v>81.89155328798202</v>
      </c>
      <c r="X4544">
        <v>1.0345804988662133</v>
      </c>
      <c r="Y4544">
        <v>2.0691609977324266</v>
      </c>
      <c r="Z4544">
        <v>46.485260770975046</v>
      </c>
      <c r="AA4544">
        <v>9.5716259202567873</v>
      </c>
      <c r="AB4544">
        <v>2.5103086756431661</v>
      </c>
      <c r="AC4544">
        <v>-36.909508717218749</v>
      </c>
      <c r="AD4544">
        <v>8.9366229292264041</v>
      </c>
      <c r="AE4544">
        <v>8.8003475747615436</v>
      </c>
      <c r="AF4544">
        <v>135</v>
      </c>
      <c r="AG4544">
        <v>0</v>
      </c>
      <c r="AH4544">
        <v>0</v>
      </c>
      <c r="AI4544">
        <v>42</v>
      </c>
      <c r="AJ4544">
        <v>280</v>
      </c>
      <c r="AK4544">
        <v>63</v>
      </c>
      <c r="AL4544">
        <v>380</v>
      </c>
      <c r="AM4544">
        <v>0</v>
      </c>
      <c r="AN4544">
        <v>96</v>
      </c>
      <c r="AO4544">
        <v>141</v>
      </c>
      <c r="AP4544">
        <v>23</v>
      </c>
    </row>
    <row r="4545" spans="1:42">
      <c r="A4545">
        <v>16</v>
      </c>
      <c r="B4545">
        <v>532</v>
      </c>
      <c r="C4545">
        <v>2021</v>
      </c>
      <c r="D4545">
        <v>4</v>
      </c>
      <c r="E4545">
        <v>99</v>
      </c>
      <c r="F4545">
        <v>99</v>
      </c>
      <c r="G4545">
        <v>99</v>
      </c>
      <c r="H4545">
        <v>99</v>
      </c>
      <c r="I4545">
        <v>99</v>
      </c>
      <c r="J4545">
        <v>147</v>
      </c>
      <c r="K4545">
        <v>999</v>
      </c>
      <c r="M4545">
        <v>99</v>
      </c>
      <c r="N4545">
        <v>99</v>
      </c>
      <c r="O4545">
        <v>99</v>
      </c>
      <c r="P4545">
        <v>99</v>
      </c>
      <c r="Q4545">
        <v>42</v>
      </c>
      <c r="R4545">
        <v>5561</v>
      </c>
      <c r="S4545">
        <v>5557</v>
      </c>
      <c r="T4545">
        <v>16.456392735119579</v>
      </c>
      <c r="U4545">
        <v>61.773618859096644</v>
      </c>
      <c r="V4545">
        <v>89.799284905318046</v>
      </c>
      <c r="W4545">
        <v>82.862947633615278</v>
      </c>
      <c r="X4545">
        <v>0.98903074986513251</v>
      </c>
      <c r="Y4545">
        <v>1.9780614997302648</v>
      </c>
      <c r="Z4545">
        <v>44.3265599712282</v>
      </c>
      <c r="AA4545">
        <v>9.3477988112773307</v>
      </c>
      <c r="AB4545">
        <v>2.4814304957330968</v>
      </c>
      <c r="AC4545">
        <v>-32.102569274561844</v>
      </c>
      <c r="AD4545">
        <v>7.0431632808146301</v>
      </c>
      <c r="AE4545">
        <v>7.0129851497748046</v>
      </c>
      <c r="AF4545">
        <v>75</v>
      </c>
      <c r="AG4545">
        <v>0</v>
      </c>
      <c r="AH4545">
        <v>0</v>
      </c>
      <c r="AI4545">
        <v>27</v>
      </c>
      <c r="AJ4545">
        <v>299</v>
      </c>
      <c r="AK4545">
        <v>16</v>
      </c>
      <c r="AL4545">
        <v>453</v>
      </c>
      <c r="AM4545">
        <v>0</v>
      </c>
      <c r="AN4545">
        <v>98</v>
      </c>
      <c r="AO4545">
        <v>85</v>
      </c>
      <c r="AP4545">
        <v>22</v>
      </c>
    </row>
    <row r="4546" spans="1:42">
      <c r="A4546">
        <v>16</v>
      </c>
      <c r="B4546">
        <v>533</v>
      </c>
      <c r="C4546">
        <v>2021</v>
      </c>
      <c r="D4546">
        <v>5</v>
      </c>
      <c r="E4546">
        <v>99</v>
      </c>
      <c r="F4546">
        <v>99</v>
      </c>
      <c r="G4546">
        <v>99</v>
      </c>
      <c r="H4546">
        <v>99</v>
      </c>
      <c r="I4546">
        <v>99</v>
      </c>
      <c r="J4546">
        <v>147</v>
      </c>
      <c r="K4546">
        <v>999</v>
      </c>
      <c r="M4546">
        <v>99</v>
      </c>
      <c r="N4546">
        <v>99</v>
      </c>
      <c r="O4546">
        <v>99</v>
      </c>
      <c r="P4546">
        <v>99</v>
      </c>
      <c r="Q4546">
        <v>45</v>
      </c>
      <c r="R4546">
        <v>6652</v>
      </c>
      <c r="S4546">
        <v>6651</v>
      </c>
      <c r="T4546">
        <v>16.427841250751658</v>
      </c>
      <c r="U4546">
        <v>61.665463840024081</v>
      </c>
      <c r="V4546">
        <v>89.824272305356317</v>
      </c>
      <c r="W4546">
        <v>82.903277702601059</v>
      </c>
      <c r="X4546">
        <v>0.18039687312086589</v>
      </c>
      <c r="Y4546">
        <v>0.36079374624173177</v>
      </c>
      <c r="Z4546">
        <v>51.623571858087779</v>
      </c>
      <c r="AA4546">
        <v>9.3025874839516991</v>
      </c>
      <c r="AB4546">
        <v>2.5351730210949288</v>
      </c>
      <c r="AC4546">
        <v>-39.029877538419669</v>
      </c>
      <c r="AD4546">
        <v>8.4249455392877053</v>
      </c>
      <c r="AE4546">
        <v>8.3977084640994146</v>
      </c>
      <c r="AF4546">
        <v>116</v>
      </c>
      <c r="AG4546">
        <v>0</v>
      </c>
      <c r="AH4546">
        <v>0</v>
      </c>
      <c r="AI4546">
        <v>50</v>
      </c>
      <c r="AJ4546">
        <v>339</v>
      </c>
      <c r="AK4546">
        <v>40</v>
      </c>
      <c r="AL4546">
        <v>521</v>
      </c>
      <c r="AM4546">
        <v>0</v>
      </c>
      <c r="AN4546">
        <v>79</v>
      </c>
      <c r="AO4546">
        <v>84</v>
      </c>
      <c r="AP4546">
        <v>23</v>
      </c>
    </row>
    <row r="4547" spans="1:42">
      <c r="A4547">
        <v>16</v>
      </c>
      <c r="B4547">
        <v>534</v>
      </c>
      <c r="C4547">
        <v>2021</v>
      </c>
      <c r="D4547">
        <v>6</v>
      </c>
      <c r="E4547">
        <v>99</v>
      </c>
      <c r="F4547">
        <v>99</v>
      </c>
      <c r="G4547">
        <v>99</v>
      </c>
      <c r="H4547">
        <v>99</v>
      </c>
      <c r="I4547">
        <v>99</v>
      </c>
      <c r="J4547">
        <v>147</v>
      </c>
      <c r="K4547">
        <v>999</v>
      </c>
      <c r="M4547">
        <v>99</v>
      </c>
      <c r="N4547">
        <v>99</v>
      </c>
      <c r="O4547">
        <v>99</v>
      </c>
      <c r="P4547">
        <v>99</v>
      </c>
      <c r="Q4547">
        <v>41</v>
      </c>
      <c r="R4547">
        <v>6762</v>
      </c>
      <c r="S4547">
        <v>6760</v>
      </c>
      <c r="T4547">
        <v>16.407128068618754</v>
      </c>
      <c r="U4547">
        <v>61.618195266272195</v>
      </c>
      <c r="V4547">
        <v>91.670571906633441</v>
      </c>
      <c r="W4547">
        <v>84.602337278106475</v>
      </c>
      <c r="X4547">
        <v>7.3942620526471492E-2</v>
      </c>
      <c r="Y4547">
        <v>0.14788524105294298</v>
      </c>
      <c r="Z4547">
        <v>55.782312925170075</v>
      </c>
      <c r="AA4547">
        <v>8.6980684031232514</v>
      </c>
      <c r="AB4547">
        <v>2.5643655565135659</v>
      </c>
      <c r="AC4547">
        <v>-32.087499202926111</v>
      </c>
      <c r="AD4547">
        <v>8.5642636405086385</v>
      </c>
      <c r="AE4547">
        <v>8.7102616599082943</v>
      </c>
      <c r="AF4547">
        <v>108</v>
      </c>
      <c r="AG4547">
        <v>0</v>
      </c>
      <c r="AH4547">
        <v>0</v>
      </c>
      <c r="AI4547">
        <v>56</v>
      </c>
      <c r="AJ4547">
        <v>289</v>
      </c>
      <c r="AK4547">
        <v>24</v>
      </c>
      <c r="AL4547">
        <v>416</v>
      </c>
      <c r="AM4547">
        <v>0</v>
      </c>
      <c r="AN4547">
        <v>81</v>
      </c>
      <c r="AO4547">
        <v>110</v>
      </c>
      <c r="AP4547">
        <v>22</v>
      </c>
    </row>
    <row r="4548" spans="1:42">
      <c r="A4548">
        <v>16</v>
      </c>
      <c r="B4548">
        <v>535</v>
      </c>
      <c r="C4548">
        <v>2021</v>
      </c>
      <c r="D4548">
        <v>7</v>
      </c>
      <c r="E4548">
        <v>99</v>
      </c>
      <c r="F4548">
        <v>99</v>
      </c>
      <c r="G4548">
        <v>99</v>
      </c>
      <c r="H4548">
        <v>99</v>
      </c>
      <c r="I4548">
        <v>99</v>
      </c>
      <c r="J4548">
        <v>147</v>
      </c>
      <c r="K4548">
        <v>999</v>
      </c>
      <c r="M4548">
        <v>99</v>
      </c>
      <c r="N4548">
        <v>99</v>
      </c>
      <c r="O4548">
        <v>99</v>
      </c>
      <c r="P4548">
        <v>99</v>
      </c>
      <c r="Q4548">
        <v>50</v>
      </c>
      <c r="R4548">
        <v>7238</v>
      </c>
      <c r="S4548">
        <v>7227</v>
      </c>
      <c r="T4548">
        <v>16.443216358109972</v>
      </c>
      <c r="U4548">
        <v>61.665836446658354</v>
      </c>
      <c r="V4548">
        <v>90.196327992970751</v>
      </c>
      <c r="W4548">
        <v>83.19508786495102</v>
      </c>
      <c r="X4548">
        <v>0.27631942525559544</v>
      </c>
      <c r="Y4548">
        <v>0.55263885051119088</v>
      </c>
      <c r="Z4548">
        <v>46.407847471677265</v>
      </c>
      <c r="AA4548">
        <v>10.244014513355109</v>
      </c>
      <c r="AB4548">
        <v>2.3457239363911504</v>
      </c>
      <c r="AC4548">
        <v>-34.384445600572597</v>
      </c>
      <c r="AD4548">
        <v>9.1671310603374021</v>
      </c>
      <c r="AE4548">
        <v>9.1570984586353443</v>
      </c>
      <c r="AF4548">
        <v>98</v>
      </c>
      <c r="AG4548">
        <v>0</v>
      </c>
      <c r="AH4548">
        <v>0</v>
      </c>
      <c r="AI4548">
        <v>65</v>
      </c>
      <c r="AJ4548">
        <v>393.5</v>
      </c>
      <c r="AK4548">
        <v>82</v>
      </c>
      <c r="AL4548">
        <v>572</v>
      </c>
      <c r="AM4548">
        <v>0</v>
      </c>
      <c r="AN4548">
        <v>145.5</v>
      </c>
      <c r="AO4548">
        <v>58</v>
      </c>
      <c r="AP4548">
        <v>27</v>
      </c>
    </row>
    <row r="4549" spans="1:42">
      <c r="A4549">
        <v>16</v>
      </c>
      <c r="B4549">
        <v>536</v>
      </c>
      <c r="C4549">
        <v>2021</v>
      </c>
      <c r="D4549">
        <v>8</v>
      </c>
      <c r="E4549">
        <v>99</v>
      </c>
      <c r="F4549">
        <v>99</v>
      </c>
      <c r="G4549">
        <v>99</v>
      </c>
      <c r="H4549">
        <v>99</v>
      </c>
      <c r="I4549">
        <v>99</v>
      </c>
      <c r="J4549">
        <v>147</v>
      </c>
      <c r="K4549">
        <v>999</v>
      </c>
      <c r="M4549">
        <v>99</v>
      </c>
      <c r="N4549">
        <v>99</v>
      </c>
      <c r="O4549">
        <v>99</v>
      </c>
      <c r="P4549">
        <v>99</v>
      </c>
      <c r="Q4549">
        <v>44</v>
      </c>
      <c r="R4549">
        <v>6090</v>
      </c>
      <c r="S4549">
        <v>6087</v>
      </c>
      <c r="T4549">
        <v>16.292118226600987</v>
      </c>
      <c r="U4549">
        <v>61.234434039756849</v>
      </c>
      <c r="V4549">
        <v>90.085792840219909</v>
      </c>
      <c r="W4549">
        <v>83.131657631016992</v>
      </c>
      <c r="X4549">
        <v>4.926108374384236E-2</v>
      </c>
      <c r="Y4549">
        <v>9.852216748768472E-2</v>
      </c>
      <c r="Z4549">
        <v>61.264367816091983</v>
      </c>
      <c r="AA4549">
        <v>10.362576491953527</v>
      </c>
      <c r="AB4549">
        <v>2.4340306311549358</v>
      </c>
      <c r="AC4549">
        <v>-41.550127871198008</v>
      </c>
      <c r="AD4549">
        <v>7.7131566948680286</v>
      </c>
      <c r="AE4549">
        <v>7.7067609197340978</v>
      </c>
      <c r="AF4549">
        <v>81</v>
      </c>
      <c r="AG4549">
        <v>0</v>
      </c>
      <c r="AH4549">
        <v>0</v>
      </c>
      <c r="AI4549">
        <v>71</v>
      </c>
      <c r="AJ4549">
        <v>63</v>
      </c>
      <c r="AK4549">
        <v>5</v>
      </c>
      <c r="AL4549">
        <v>252</v>
      </c>
      <c r="AM4549">
        <v>0</v>
      </c>
      <c r="AN4549">
        <v>58</v>
      </c>
      <c r="AO4549">
        <v>86</v>
      </c>
      <c r="AP4549">
        <v>22</v>
      </c>
    </row>
    <row r="4550" spans="1:42">
      <c r="A4550">
        <v>16</v>
      </c>
      <c r="B4550">
        <v>537</v>
      </c>
      <c r="C4550">
        <v>2021</v>
      </c>
      <c r="D4550">
        <v>9</v>
      </c>
      <c r="E4550">
        <v>99</v>
      </c>
      <c r="F4550">
        <v>99</v>
      </c>
      <c r="G4550">
        <v>99</v>
      </c>
      <c r="H4550">
        <v>99</v>
      </c>
      <c r="I4550">
        <v>99</v>
      </c>
      <c r="J4550">
        <v>147</v>
      </c>
      <c r="K4550">
        <v>999</v>
      </c>
      <c r="M4550">
        <v>99</v>
      </c>
      <c r="N4550">
        <v>99</v>
      </c>
      <c r="O4550">
        <v>99</v>
      </c>
      <c r="P4550">
        <v>99</v>
      </c>
      <c r="Q4550">
        <v>55</v>
      </c>
      <c r="R4550">
        <v>7778</v>
      </c>
      <c r="S4550">
        <v>7766</v>
      </c>
      <c r="T4550">
        <v>16.383260478272053</v>
      </c>
      <c r="U4550">
        <v>61.526912181303118</v>
      </c>
      <c r="V4550">
        <v>91.36320528212957</v>
      </c>
      <c r="W4550">
        <v>84.278998197269985</v>
      </c>
      <c r="X4550">
        <v>3.8570326562098224E-2</v>
      </c>
      <c r="Y4550">
        <v>7.7140653124196448E-2</v>
      </c>
      <c r="Z4550">
        <v>55.541270249421473</v>
      </c>
      <c r="AA4550">
        <v>9.3811059409059681</v>
      </c>
      <c r="AB4550">
        <v>2.3928997080718784</v>
      </c>
      <c r="AC4550">
        <v>-38.542404495024371</v>
      </c>
      <c r="AD4550">
        <v>9.8510562845128931</v>
      </c>
      <c r="AE4550">
        <v>9.9682493982633815</v>
      </c>
      <c r="AF4550">
        <v>121</v>
      </c>
      <c r="AG4550">
        <v>0</v>
      </c>
      <c r="AH4550">
        <v>0</v>
      </c>
      <c r="AI4550">
        <v>39</v>
      </c>
      <c r="AJ4550">
        <v>127</v>
      </c>
      <c r="AK4550">
        <v>12</v>
      </c>
      <c r="AL4550">
        <v>139</v>
      </c>
      <c r="AM4550">
        <v>0</v>
      </c>
      <c r="AN4550">
        <v>122</v>
      </c>
      <c r="AO4550">
        <v>115</v>
      </c>
      <c r="AP4550">
        <v>28</v>
      </c>
    </row>
    <row r="4551" spans="1:42">
      <c r="A4551">
        <v>16</v>
      </c>
      <c r="B4551">
        <v>538</v>
      </c>
      <c r="C4551">
        <v>2021</v>
      </c>
      <c r="D4551">
        <v>10</v>
      </c>
      <c r="E4551">
        <v>99</v>
      </c>
      <c r="F4551">
        <v>99</v>
      </c>
      <c r="G4551">
        <v>99</v>
      </c>
      <c r="H4551">
        <v>99</v>
      </c>
      <c r="I4551">
        <v>99</v>
      </c>
      <c r="J4551">
        <v>147</v>
      </c>
      <c r="K4551">
        <v>999</v>
      </c>
      <c r="M4551">
        <v>99</v>
      </c>
      <c r="N4551">
        <v>99</v>
      </c>
      <c r="O4551">
        <v>99</v>
      </c>
      <c r="P4551">
        <v>99</v>
      </c>
      <c r="Q4551">
        <v>53</v>
      </c>
      <c r="R4551">
        <v>5940</v>
      </c>
      <c r="S4551">
        <v>5938</v>
      </c>
      <c r="T4551">
        <v>16.248316498316502</v>
      </c>
      <c r="U4551">
        <v>61.171943415291366</v>
      </c>
      <c r="V4551">
        <v>91.264755671370622</v>
      </c>
      <c r="W4551">
        <v>84.226675648366253</v>
      </c>
      <c r="X4551">
        <v>0</v>
      </c>
      <c r="Y4551">
        <v>0</v>
      </c>
      <c r="Z4551">
        <v>40.925925925925931</v>
      </c>
      <c r="AA4551">
        <v>9.2707136977178166</v>
      </c>
      <c r="AB4551">
        <v>2.5650002535290422</v>
      </c>
      <c r="AC4551">
        <v>-44.383469367057607</v>
      </c>
      <c r="AD4551">
        <v>7.5231774659303916</v>
      </c>
      <c r="AE4551">
        <v>7.6171410452856652</v>
      </c>
      <c r="AF4551">
        <v>89</v>
      </c>
      <c r="AG4551">
        <v>0</v>
      </c>
      <c r="AH4551">
        <v>0</v>
      </c>
      <c r="AI4551">
        <v>50</v>
      </c>
      <c r="AJ4551">
        <v>78</v>
      </c>
      <c r="AK4551">
        <v>3</v>
      </c>
      <c r="AL4551">
        <v>75</v>
      </c>
      <c r="AM4551">
        <v>0</v>
      </c>
      <c r="AN4551">
        <v>58</v>
      </c>
      <c r="AO4551">
        <v>115</v>
      </c>
      <c r="AP4551">
        <v>28</v>
      </c>
    </row>
    <row r="4552" spans="1:42">
      <c r="A4552">
        <v>16</v>
      </c>
      <c r="B4552">
        <v>539</v>
      </c>
      <c r="C4552">
        <v>2021</v>
      </c>
      <c r="D4552">
        <v>11</v>
      </c>
      <c r="E4552">
        <v>99</v>
      </c>
      <c r="F4552">
        <v>99</v>
      </c>
      <c r="G4552">
        <v>99</v>
      </c>
      <c r="H4552">
        <v>99</v>
      </c>
      <c r="I4552">
        <v>99</v>
      </c>
      <c r="J4552">
        <v>147</v>
      </c>
      <c r="K4552">
        <v>999</v>
      </c>
      <c r="M4552">
        <v>99</v>
      </c>
      <c r="N4552">
        <v>99</v>
      </c>
      <c r="O4552">
        <v>99</v>
      </c>
      <c r="P4552">
        <v>99</v>
      </c>
      <c r="Q4552">
        <v>50</v>
      </c>
      <c r="R4552">
        <v>6305</v>
      </c>
      <c r="S4552">
        <v>6303</v>
      </c>
      <c r="T4552">
        <v>16.485487708168122</v>
      </c>
      <c r="U4552">
        <v>61.788037442487699</v>
      </c>
      <c r="V4552">
        <v>90.918355788203186</v>
      </c>
      <c r="W4552">
        <v>83.908821196255616</v>
      </c>
      <c r="X4552">
        <v>0</v>
      </c>
      <c r="Y4552">
        <v>0</v>
      </c>
      <c r="Z4552">
        <v>45.424266455194285</v>
      </c>
      <c r="AA4552">
        <v>9.2212229045252059</v>
      </c>
      <c r="AB4552">
        <v>2.4108018203431221</v>
      </c>
      <c r="AC4552">
        <v>-40.240349105846498</v>
      </c>
      <c r="AD4552">
        <v>7.9854602563453092</v>
      </c>
      <c r="AE4552">
        <v>8.0548428428750878</v>
      </c>
      <c r="AF4552">
        <v>107</v>
      </c>
      <c r="AG4552">
        <v>0</v>
      </c>
      <c r="AH4552">
        <v>0</v>
      </c>
      <c r="AI4552">
        <v>65</v>
      </c>
      <c r="AJ4552">
        <v>253</v>
      </c>
      <c r="AK4552">
        <v>44</v>
      </c>
      <c r="AL4552">
        <v>753</v>
      </c>
      <c r="AM4552">
        <v>0</v>
      </c>
      <c r="AN4552">
        <v>71</v>
      </c>
      <c r="AO4552">
        <v>87</v>
      </c>
      <c r="AP4552">
        <v>25</v>
      </c>
    </row>
    <row r="4553" spans="1:42">
      <c r="A4553">
        <v>16</v>
      </c>
      <c r="B4553">
        <v>540</v>
      </c>
      <c r="C4553">
        <v>2021</v>
      </c>
      <c r="D4553">
        <v>12</v>
      </c>
      <c r="E4553">
        <v>99</v>
      </c>
      <c r="F4553">
        <v>99</v>
      </c>
      <c r="G4553">
        <v>99</v>
      </c>
      <c r="H4553">
        <v>99</v>
      </c>
      <c r="I4553">
        <v>99</v>
      </c>
      <c r="J4553">
        <v>147</v>
      </c>
      <c r="K4553">
        <v>999</v>
      </c>
      <c r="M4553">
        <v>99</v>
      </c>
      <c r="N4553">
        <v>99</v>
      </c>
      <c r="O4553">
        <v>99</v>
      </c>
      <c r="P4553">
        <v>99</v>
      </c>
      <c r="Q4553">
        <v>50</v>
      </c>
      <c r="R4553">
        <v>7119</v>
      </c>
      <c r="S4553">
        <v>7118</v>
      </c>
      <c r="T4553">
        <v>16.453153532799547</v>
      </c>
      <c r="U4553">
        <v>61.726889575723519</v>
      </c>
      <c r="V4553">
        <v>88.276406662248519</v>
      </c>
      <c r="W4553">
        <v>81.473672379882231</v>
      </c>
      <c r="X4553">
        <v>0.15451608371962353</v>
      </c>
      <c r="Y4553">
        <v>0.30903216743924705</v>
      </c>
      <c r="Z4553">
        <v>50.962213794072191</v>
      </c>
      <c r="AA4553">
        <v>9.7896332181075678</v>
      </c>
      <c r="AB4553">
        <v>2.4533029422933876</v>
      </c>
      <c r="AC4553">
        <v>-43.389982054838391</v>
      </c>
      <c r="AD4553">
        <v>9.0164142053802152</v>
      </c>
      <c r="AE4553">
        <v>8.8323733840182488</v>
      </c>
      <c r="AF4553">
        <v>148</v>
      </c>
      <c r="AG4553">
        <v>0</v>
      </c>
      <c r="AH4553">
        <v>0</v>
      </c>
      <c r="AI4553">
        <v>115</v>
      </c>
      <c r="AJ4553">
        <v>303</v>
      </c>
      <c r="AK4553">
        <v>37</v>
      </c>
      <c r="AL4553">
        <v>793</v>
      </c>
      <c r="AM4553">
        <v>0</v>
      </c>
      <c r="AN4553">
        <v>84</v>
      </c>
      <c r="AO4553">
        <v>106</v>
      </c>
      <c r="AP4553">
        <v>23</v>
      </c>
    </row>
    <row r="4554" spans="1:42">
      <c r="A4554">
        <v>16</v>
      </c>
      <c r="B4554">
        <v>541</v>
      </c>
      <c r="C4554">
        <v>2021</v>
      </c>
      <c r="D4554">
        <v>1</v>
      </c>
      <c r="E4554">
        <v>99</v>
      </c>
      <c r="F4554">
        <v>99</v>
      </c>
      <c r="G4554">
        <v>99</v>
      </c>
      <c r="H4554">
        <v>99</v>
      </c>
      <c r="I4554">
        <v>99</v>
      </c>
      <c r="J4554">
        <v>155</v>
      </c>
      <c r="K4554">
        <v>999</v>
      </c>
      <c r="M4554">
        <v>99</v>
      </c>
      <c r="N4554">
        <v>99</v>
      </c>
      <c r="O4554">
        <v>99</v>
      </c>
      <c r="P4554">
        <v>99</v>
      </c>
      <c r="Q4554">
        <v>12</v>
      </c>
      <c r="R4554">
        <v>748</v>
      </c>
      <c r="S4554">
        <v>748</v>
      </c>
      <c r="T4554">
        <v>16.061497326203213</v>
      </c>
      <c r="U4554">
        <v>60.799465240641709</v>
      </c>
      <c r="V4554">
        <v>88.372735383920073</v>
      </c>
      <c r="W4554">
        <v>81.568034759358298</v>
      </c>
      <c r="X4554">
        <v>0</v>
      </c>
      <c r="Y4554">
        <v>0</v>
      </c>
      <c r="Z4554">
        <v>92.112299465240639</v>
      </c>
      <c r="AA4554">
        <v>10.532662301076417</v>
      </c>
      <c r="AB4554">
        <v>2.9423879371789754</v>
      </c>
      <c r="AC4554">
        <v>-39.959985933486571</v>
      </c>
      <c r="AD4554">
        <v>6.1381913671426256</v>
      </c>
      <c r="AE4554">
        <v>6.1609583747359888</v>
      </c>
      <c r="AF4554">
        <v>5</v>
      </c>
      <c r="AG4554">
        <v>0</v>
      </c>
      <c r="AH4554">
        <v>0</v>
      </c>
      <c r="AI4554">
        <v>4</v>
      </c>
      <c r="AJ4554">
        <v>93</v>
      </c>
      <c r="AK4554">
        <v>10</v>
      </c>
      <c r="AL4554">
        <v>24</v>
      </c>
      <c r="AM4554">
        <v>0</v>
      </c>
      <c r="AN4554">
        <v>10</v>
      </c>
      <c r="AO4554">
        <v>2</v>
      </c>
      <c r="AP4554">
        <v>9</v>
      </c>
    </row>
    <row r="4555" spans="1:42">
      <c r="A4555">
        <v>16</v>
      </c>
      <c r="B4555">
        <v>542</v>
      </c>
      <c r="C4555">
        <v>2021</v>
      </c>
      <c r="D4555">
        <v>2</v>
      </c>
      <c r="E4555">
        <v>99</v>
      </c>
      <c r="F4555">
        <v>99</v>
      </c>
      <c r="G4555">
        <v>99</v>
      </c>
      <c r="H4555">
        <v>99</v>
      </c>
      <c r="I4555">
        <v>99</v>
      </c>
      <c r="J4555">
        <v>155</v>
      </c>
      <c r="K4555">
        <v>999</v>
      </c>
      <c r="M4555">
        <v>99</v>
      </c>
      <c r="N4555">
        <v>99</v>
      </c>
      <c r="O4555">
        <v>99</v>
      </c>
      <c r="P4555">
        <v>99</v>
      </c>
      <c r="Q4555">
        <v>12</v>
      </c>
      <c r="R4555">
        <v>1167</v>
      </c>
      <c r="S4555">
        <v>1167</v>
      </c>
      <c r="T4555">
        <v>15.624678663239076</v>
      </c>
      <c r="U4555">
        <v>59.839760068551833</v>
      </c>
      <c r="V4555">
        <v>91.890523153421881</v>
      </c>
      <c r="W4555">
        <v>84.814952870608494</v>
      </c>
      <c r="X4555">
        <v>0</v>
      </c>
      <c r="Y4555">
        <v>0</v>
      </c>
      <c r="Z4555">
        <v>91.859468723221951</v>
      </c>
      <c r="AA4555">
        <v>9.9488724853396509</v>
      </c>
      <c r="AB4555">
        <v>2.8991969358814296</v>
      </c>
      <c r="AC4555">
        <v>-40.435718591031495</v>
      </c>
      <c r="AD4555">
        <v>9.5765632693254563</v>
      </c>
      <c r="AE4555">
        <v>9.9947045127826719</v>
      </c>
      <c r="AF4555">
        <v>13</v>
      </c>
      <c r="AG4555">
        <v>0</v>
      </c>
      <c r="AH4555">
        <v>0</v>
      </c>
      <c r="AI4555">
        <v>8</v>
      </c>
      <c r="AJ4555">
        <v>128</v>
      </c>
      <c r="AK4555">
        <v>14</v>
      </c>
      <c r="AL4555">
        <v>83</v>
      </c>
      <c r="AM4555">
        <v>0</v>
      </c>
      <c r="AN4555">
        <v>9</v>
      </c>
      <c r="AO4555">
        <v>11</v>
      </c>
      <c r="AP4555">
        <v>10</v>
      </c>
    </row>
    <row r="4556" spans="1:42">
      <c r="A4556">
        <v>16</v>
      </c>
      <c r="B4556">
        <v>543</v>
      </c>
      <c r="C4556">
        <v>2021</v>
      </c>
      <c r="D4556">
        <v>3</v>
      </c>
      <c r="E4556">
        <v>99</v>
      </c>
      <c r="F4556">
        <v>99</v>
      </c>
      <c r="G4556">
        <v>99</v>
      </c>
      <c r="H4556">
        <v>99</v>
      </c>
      <c r="I4556">
        <v>99</v>
      </c>
      <c r="J4556">
        <v>155</v>
      </c>
      <c r="K4556">
        <v>999</v>
      </c>
      <c r="M4556">
        <v>99</v>
      </c>
      <c r="N4556">
        <v>99</v>
      </c>
      <c r="O4556">
        <v>99</v>
      </c>
      <c r="P4556">
        <v>99</v>
      </c>
      <c r="Q4556">
        <v>13</v>
      </c>
      <c r="R4556">
        <v>887</v>
      </c>
      <c r="S4556">
        <v>887</v>
      </c>
      <c r="T4556">
        <v>15.833145434047355</v>
      </c>
      <c r="U4556">
        <v>60.239007891770008</v>
      </c>
      <c r="V4556">
        <v>88.833175970225909</v>
      </c>
      <c r="W4556">
        <v>81.99302142051863</v>
      </c>
      <c r="X4556">
        <v>0</v>
      </c>
      <c r="Y4556">
        <v>0</v>
      </c>
      <c r="Z4556">
        <v>93.461104847801579</v>
      </c>
      <c r="AA4556">
        <v>10.294351353471033</v>
      </c>
      <c r="AB4556">
        <v>2.7836959540398496</v>
      </c>
      <c r="AC4556">
        <v>-40.149340427610746</v>
      </c>
      <c r="AD4556">
        <v>7.2788445757426556</v>
      </c>
      <c r="AE4556">
        <v>7.3439073300036721</v>
      </c>
      <c r="AF4556">
        <v>19</v>
      </c>
      <c r="AG4556">
        <v>0</v>
      </c>
      <c r="AH4556">
        <v>0</v>
      </c>
      <c r="AI4556">
        <v>6</v>
      </c>
      <c r="AJ4556">
        <v>110</v>
      </c>
      <c r="AK4556">
        <v>14</v>
      </c>
      <c r="AL4556">
        <v>8</v>
      </c>
      <c r="AM4556">
        <v>0</v>
      </c>
      <c r="AN4556">
        <v>15</v>
      </c>
      <c r="AO4556">
        <v>3</v>
      </c>
      <c r="AP4556">
        <v>10</v>
      </c>
    </row>
    <row r="4557" spans="1:42">
      <c r="A4557">
        <v>16</v>
      </c>
      <c r="B4557">
        <v>544</v>
      </c>
      <c r="C4557">
        <v>2021</v>
      </c>
      <c r="D4557">
        <v>4</v>
      </c>
      <c r="E4557">
        <v>99</v>
      </c>
      <c r="F4557">
        <v>99</v>
      </c>
      <c r="G4557">
        <v>99</v>
      </c>
      <c r="H4557">
        <v>99</v>
      </c>
      <c r="I4557">
        <v>99</v>
      </c>
      <c r="J4557">
        <v>155</v>
      </c>
      <c r="K4557">
        <v>999</v>
      </c>
      <c r="M4557">
        <v>99</v>
      </c>
      <c r="N4557">
        <v>99</v>
      </c>
      <c r="O4557">
        <v>99</v>
      </c>
      <c r="P4557">
        <v>99</v>
      </c>
      <c r="Q4557">
        <v>13</v>
      </c>
      <c r="R4557">
        <v>981</v>
      </c>
      <c r="S4557">
        <v>981</v>
      </c>
      <c r="T4557">
        <v>15.755351681957189</v>
      </c>
      <c r="U4557">
        <v>60.086646279306841</v>
      </c>
      <c r="V4557">
        <v>88.424132184307936</v>
      </c>
      <c r="W4557">
        <v>81.615474006116301</v>
      </c>
      <c r="X4557">
        <v>0</v>
      </c>
      <c r="Y4557">
        <v>0</v>
      </c>
      <c r="Z4557">
        <v>89.1946992864424</v>
      </c>
      <c r="AA4557">
        <v>9.3680317932029897</v>
      </c>
      <c r="AB4557">
        <v>2.7132091027656648</v>
      </c>
      <c r="AC4557">
        <v>-27.544149055207576</v>
      </c>
      <c r="AD4557">
        <v>8.0502215657311673</v>
      </c>
      <c r="AE4557">
        <v>8.0847797385502478</v>
      </c>
      <c r="AF4557">
        <v>14</v>
      </c>
      <c r="AG4557">
        <v>0</v>
      </c>
      <c r="AH4557">
        <v>0</v>
      </c>
      <c r="AI4557">
        <v>3</v>
      </c>
      <c r="AJ4557">
        <v>154</v>
      </c>
      <c r="AK4557">
        <v>12</v>
      </c>
      <c r="AL4557">
        <v>25</v>
      </c>
      <c r="AM4557">
        <v>0</v>
      </c>
      <c r="AN4557">
        <v>8</v>
      </c>
      <c r="AO4557">
        <v>4</v>
      </c>
      <c r="AP4557">
        <v>10</v>
      </c>
    </row>
    <row r="4558" spans="1:42">
      <c r="A4558">
        <v>16</v>
      </c>
      <c r="B4558">
        <v>545</v>
      </c>
      <c r="C4558">
        <v>2021</v>
      </c>
      <c r="D4558">
        <v>5</v>
      </c>
      <c r="E4558">
        <v>99</v>
      </c>
      <c r="F4558">
        <v>99</v>
      </c>
      <c r="G4558">
        <v>99</v>
      </c>
      <c r="H4558">
        <v>99</v>
      </c>
      <c r="I4558">
        <v>99</v>
      </c>
      <c r="J4558">
        <v>155</v>
      </c>
      <c r="K4558">
        <v>999</v>
      </c>
      <c r="M4558">
        <v>99</v>
      </c>
      <c r="N4558">
        <v>99</v>
      </c>
      <c r="O4558">
        <v>99</v>
      </c>
      <c r="P4558">
        <v>99</v>
      </c>
      <c r="Q4558">
        <v>12</v>
      </c>
      <c r="R4558">
        <v>1292</v>
      </c>
      <c r="S4558">
        <v>1289</v>
      </c>
      <c r="T4558">
        <v>15.669504643962847</v>
      </c>
      <c r="U4558">
        <v>59.922420480993026</v>
      </c>
      <c r="V4558">
        <v>87.653887759330317</v>
      </c>
      <c r="W4558">
        <v>80.823871217998388</v>
      </c>
      <c r="X4558">
        <v>0</v>
      </c>
      <c r="Y4558">
        <v>0</v>
      </c>
      <c r="Z4558">
        <v>96.671826625387027</v>
      </c>
      <c r="AA4558">
        <v>9.5902333862298423</v>
      </c>
      <c r="AB4558">
        <v>2.7168185839462566</v>
      </c>
      <c r="AC4558">
        <v>-33.518328967860789</v>
      </c>
      <c r="AD4558">
        <v>10.602330543246351</v>
      </c>
      <c r="AE4558">
        <v>10.520084863509869</v>
      </c>
      <c r="AF4558">
        <v>25</v>
      </c>
      <c r="AG4558">
        <v>0</v>
      </c>
      <c r="AH4558">
        <v>0</v>
      </c>
      <c r="AI4558">
        <v>4</v>
      </c>
      <c r="AJ4558">
        <v>223</v>
      </c>
      <c r="AK4558">
        <v>12</v>
      </c>
      <c r="AL4558">
        <v>96</v>
      </c>
      <c r="AM4558">
        <v>0</v>
      </c>
      <c r="AN4558">
        <v>13</v>
      </c>
      <c r="AO4558">
        <v>7</v>
      </c>
      <c r="AP4558">
        <v>9</v>
      </c>
    </row>
    <row r="4559" spans="1:42">
      <c r="A4559">
        <v>16</v>
      </c>
      <c r="B4559">
        <v>546</v>
      </c>
      <c r="C4559">
        <v>2021</v>
      </c>
      <c r="D4559">
        <v>6</v>
      </c>
      <c r="E4559">
        <v>99</v>
      </c>
      <c r="F4559">
        <v>99</v>
      </c>
      <c r="G4559">
        <v>99</v>
      </c>
      <c r="H4559">
        <v>99</v>
      </c>
      <c r="I4559">
        <v>99</v>
      </c>
      <c r="J4559">
        <v>155</v>
      </c>
      <c r="K4559">
        <v>999</v>
      </c>
      <c r="M4559">
        <v>99</v>
      </c>
      <c r="N4559">
        <v>99</v>
      </c>
      <c r="O4559">
        <v>99</v>
      </c>
      <c r="P4559">
        <v>99</v>
      </c>
      <c r="Q4559">
        <v>14</v>
      </c>
      <c r="R4559">
        <v>906</v>
      </c>
      <c r="S4559">
        <v>898</v>
      </c>
      <c r="T4559">
        <v>15.416114790286972</v>
      </c>
      <c r="U4559">
        <v>59.739420935412014</v>
      </c>
      <c r="V4559">
        <v>86.150407671314809</v>
      </c>
      <c r="W4559">
        <v>79.264398663697051</v>
      </c>
      <c r="X4559">
        <v>0</v>
      </c>
      <c r="Y4559">
        <v>0</v>
      </c>
      <c r="Z4559">
        <v>84.87858719646799</v>
      </c>
      <c r="AA4559">
        <v>9.9603259602927512</v>
      </c>
      <c r="AB4559">
        <v>2.98828903883238</v>
      </c>
      <c r="AC4559">
        <v>-38.322240952880954</v>
      </c>
      <c r="AD4559">
        <v>7.4347612013786302</v>
      </c>
      <c r="AE4559">
        <v>7.1875550456212389</v>
      </c>
      <c r="AF4559">
        <v>20</v>
      </c>
      <c r="AG4559">
        <v>0</v>
      </c>
      <c r="AH4559">
        <v>0</v>
      </c>
      <c r="AI4559">
        <v>2</v>
      </c>
      <c r="AJ4559">
        <v>78</v>
      </c>
      <c r="AK4559">
        <v>4</v>
      </c>
      <c r="AL4559">
        <v>43</v>
      </c>
      <c r="AM4559">
        <v>0</v>
      </c>
      <c r="AN4559">
        <v>21</v>
      </c>
      <c r="AO4559">
        <v>5</v>
      </c>
      <c r="AP4559">
        <v>10</v>
      </c>
    </row>
    <row r="4560" spans="1:42">
      <c r="A4560">
        <v>16</v>
      </c>
      <c r="B4560">
        <v>547</v>
      </c>
      <c r="C4560">
        <v>2021</v>
      </c>
      <c r="D4560">
        <v>7</v>
      </c>
      <c r="E4560">
        <v>99</v>
      </c>
      <c r="F4560">
        <v>99</v>
      </c>
      <c r="G4560">
        <v>99</v>
      </c>
      <c r="H4560">
        <v>99</v>
      </c>
      <c r="I4560">
        <v>99</v>
      </c>
      <c r="J4560">
        <v>155</v>
      </c>
      <c r="K4560">
        <v>999</v>
      </c>
      <c r="M4560">
        <v>99</v>
      </c>
      <c r="N4560">
        <v>99</v>
      </c>
      <c r="O4560">
        <v>99</v>
      </c>
      <c r="P4560">
        <v>99</v>
      </c>
      <c r="Q4560">
        <v>14</v>
      </c>
      <c r="R4560">
        <v>739</v>
      </c>
      <c r="S4560">
        <v>737</v>
      </c>
      <c r="T4560">
        <v>15.801082543978348</v>
      </c>
      <c r="U4560">
        <v>60.14246947082767</v>
      </c>
      <c r="V4560">
        <v>85.051738255438096</v>
      </c>
      <c r="W4560">
        <v>78.424436906377252</v>
      </c>
      <c r="X4560">
        <v>0</v>
      </c>
      <c r="Y4560">
        <v>0</v>
      </c>
      <c r="Z4560">
        <v>85.656292286874148</v>
      </c>
      <c r="AA4560">
        <v>11.72930655585802</v>
      </c>
      <c r="AB4560">
        <v>2.612474174059308</v>
      </c>
      <c r="AC4560">
        <v>-36.438173305367926</v>
      </c>
      <c r="AD4560">
        <v>6.0643361234203201</v>
      </c>
      <c r="AE4560">
        <v>5.836407069379506</v>
      </c>
      <c r="AF4560">
        <v>1</v>
      </c>
      <c r="AG4560">
        <v>0</v>
      </c>
      <c r="AH4560">
        <v>0</v>
      </c>
      <c r="AI4560">
        <v>2</v>
      </c>
      <c r="AJ4560">
        <v>67</v>
      </c>
      <c r="AK4560">
        <v>1</v>
      </c>
      <c r="AL4560">
        <v>0</v>
      </c>
      <c r="AM4560">
        <v>0</v>
      </c>
      <c r="AN4560">
        <v>3</v>
      </c>
      <c r="AO4560">
        <v>2</v>
      </c>
      <c r="AP4560">
        <v>10</v>
      </c>
    </row>
    <row r="4561" spans="1:42">
      <c r="A4561">
        <v>16</v>
      </c>
      <c r="B4561">
        <v>548</v>
      </c>
      <c r="C4561">
        <v>2021</v>
      </c>
      <c r="D4561">
        <v>8</v>
      </c>
      <c r="E4561">
        <v>99</v>
      </c>
      <c r="F4561">
        <v>99</v>
      </c>
      <c r="G4561">
        <v>99</v>
      </c>
      <c r="H4561">
        <v>99</v>
      </c>
      <c r="I4561">
        <v>99</v>
      </c>
      <c r="J4561">
        <v>155</v>
      </c>
      <c r="K4561">
        <v>999</v>
      </c>
      <c r="M4561">
        <v>99</v>
      </c>
      <c r="N4561">
        <v>99</v>
      </c>
      <c r="O4561">
        <v>99</v>
      </c>
      <c r="P4561">
        <v>99</v>
      </c>
      <c r="Q4561">
        <v>23</v>
      </c>
      <c r="R4561">
        <v>1335</v>
      </c>
      <c r="S4561">
        <v>1327</v>
      </c>
      <c r="T4561">
        <v>15.729588014981275</v>
      </c>
      <c r="U4561">
        <v>60.02260738507912</v>
      </c>
      <c r="V4561">
        <v>89.019815956780647</v>
      </c>
      <c r="W4561">
        <v>81.960655614167393</v>
      </c>
      <c r="X4561">
        <v>0</v>
      </c>
      <c r="Y4561">
        <v>0</v>
      </c>
      <c r="Z4561">
        <v>87.565543071161031</v>
      </c>
      <c r="AA4561">
        <v>9.5112481115900405</v>
      </c>
      <c r="AB4561">
        <v>2.3651771886521953</v>
      </c>
      <c r="AC4561">
        <v>-45.367616082700259</v>
      </c>
      <c r="AD4561">
        <v>10.955194485475136</v>
      </c>
      <c r="AE4561">
        <v>10.982545835015809</v>
      </c>
      <c r="AF4561">
        <v>9</v>
      </c>
      <c r="AG4561">
        <v>0</v>
      </c>
      <c r="AH4561">
        <v>0</v>
      </c>
      <c r="AI4561">
        <v>3</v>
      </c>
      <c r="AJ4561">
        <v>182</v>
      </c>
      <c r="AK4561">
        <v>9</v>
      </c>
      <c r="AL4561">
        <v>208</v>
      </c>
      <c r="AM4561">
        <v>0</v>
      </c>
      <c r="AN4561">
        <v>9</v>
      </c>
      <c r="AO4561">
        <v>3</v>
      </c>
      <c r="AP4561">
        <v>10</v>
      </c>
    </row>
    <row r="4562" spans="1:42">
      <c r="A4562">
        <v>16</v>
      </c>
      <c r="B4562">
        <v>549</v>
      </c>
      <c r="C4562">
        <v>2021</v>
      </c>
      <c r="D4562">
        <v>9</v>
      </c>
      <c r="E4562">
        <v>99</v>
      </c>
      <c r="F4562">
        <v>99</v>
      </c>
      <c r="G4562">
        <v>99</v>
      </c>
      <c r="H4562">
        <v>99</v>
      </c>
      <c r="I4562">
        <v>99</v>
      </c>
      <c r="J4562">
        <v>155</v>
      </c>
      <c r="K4562">
        <v>999</v>
      </c>
      <c r="M4562">
        <v>99</v>
      </c>
      <c r="N4562">
        <v>99</v>
      </c>
      <c r="O4562">
        <v>99</v>
      </c>
      <c r="P4562">
        <v>99</v>
      </c>
      <c r="Q4562">
        <v>19</v>
      </c>
      <c r="R4562">
        <v>1001</v>
      </c>
      <c r="S4562">
        <v>1001</v>
      </c>
      <c r="T4562">
        <v>15.870129870129873</v>
      </c>
      <c r="U4562">
        <v>60.218781218781231</v>
      </c>
      <c r="V4562">
        <v>88.373035415288896</v>
      </c>
      <c r="W4562">
        <v>81.568311688311596</v>
      </c>
      <c r="X4562">
        <v>0</v>
      </c>
      <c r="Y4562">
        <v>0</v>
      </c>
      <c r="Z4562">
        <v>79.820179820179817</v>
      </c>
      <c r="AA4562">
        <v>12.684680513400272</v>
      </c>
      <c r="AB4562">
        <v>2.5429550316107856</v>
      </c>
      <c r="AC4562">
        <v>-44.647424005609651</v>
      </c>
      <c r="AD4562">
        <v>8.2143443295585108</v>
      </c>
      <c r="AE4562">
        <v>8.2448399343513756</v>
      </c>
      <c r="AF4562">
        <v>12</v>
      </c>
      <c r="AG4562">
        <v>0</v>
      </c>
      <c r="AH4562">
        <v>0</v>
      </c>
      <c r="AI4562">
        <v>5</v>
      </c>
      <c r="AJ4562">
        <v>42</v>
      </c>
      <c r="AK4562">
        <v>28</v>
      </c>
      <c r="AL4562">
        <v>85</v>
      </c>
      <c r="AM4562">
        <v>0</v>
      </c>
      <c r="AN4562">
        <v>11</v>
      </c>
      <c r="AO4562">
        <v>7</v>
      </c>
      <c r="AP4562">
        <v>11</v>
      </c>
    </row>
    <row r="4563" spans="1:42">
      <c r="A4563">
        <v>16</v>
      </c>
      <c r="B4563">
        <v>550</v>
      </c>
      <c r="C4563">
        <v>2021</v>
      </c>
      <c r="D4563">
        <v>10</v>
      </c>
      <c r="E4563">
        <v>99</v>
      </c>
      <c r="F4563">
        <v>99</v>
      </c>
      <c r="G4563">
        <v>99</v>
      </c>
      <c r="H4563">
        <v>99</v>
      </c>
      <c r="I4563">
        <v>99</v>
      </c>
      <c r="J4563">
        <v>155</v>
      </c>
      <c r="K4563">
        <v>999</v>
      </c>
      <c r="M4563">
        <v>99</v>
      </c>
      <c r="N4563">
        <v>99</v>
      </c>
      <c r="O4563">
        <v>99</v>
      </c>
      <c r="P4563">
        <v>99</v>
      </c>
      <c r="Q4563">
        <v>18</v>
      </c>
      <c r="R4563">
        <v>864</v>
      </c>
      <c r="S4563">
        <v>864</v>
      </c>
      <c r="T4563">
        <v>15.263888888888889</v>
      </c>
      <c r="U4563">
        <v>59.123842592592602</v>
      </c>
      <c r="V4563">
        <v>90.453056659042687</v>
      </c>
      <c r="W4563">
        <v>83.488171296296287</v>
      </c>
      <c r="X4563">
        <v>0</v>
      </c>
      <c r="Y4563">
        <v>0</v>
      </c>
      <c r="Z4563">
        <v>86.805555555555557</v>
      </c>
      <c r="AA4563">
        <v>10.919039697054407</v>
      </c>
      <c r="AB4563">
        <v>2.4677899194084056</v>
      </c>
      <c r="AC4563">
        <v>-28.575927500920489</v>
      </c>
      <c r="AD4563">
        <v>7.0901033973412115</v>
      </c>
      <c r="AE4563">
        <v>7.2839233806555184</v>
      </c>
      <c r="AF4563">
        <v>5</v>
      </c>
      <c r="AG4563">
        <v>0</v>
      </c>
      <c r="AH4563">
        <v>0</v>
      </c>
      <c r="AI4563">
        <v>1</v>
      </c>
      <c r="AJ4563">
        <v>184</v>
      </c>
      <c r="AK4563">
        <v>22</v>
      </c>
      <c r="AL4563">
        <v>134</v>
      </c>
      <c r="AM4563">
        <v>0</v>
      </c>
      <c r="AN4563">
        <v>5</v>
      </c>
      <c r="AO4563">
        <v>4</v>
      </c>
      <c r="AP4563">
        <v>11</v>
      </c>
    </row>
    <row r="4564" spans="1:42">
      <c r="A4564">
        <v>16</v>
      </c>
      <c r="B4564">
        <v>551</v>
      </c>
      <c r="C4564">
        <v>2021</v>
      </c>
      <c r="D4564">
        <v>11</v>
      </c>
      <c r="E4564">
        <v>99</v>
      </c>
      <c r="F4564">
        <v>99</v>
      </c>
      <c r="G4564">
        <v>99</v>
      </c>
      <c r="H4564">
        <v>99</v>
      </c>
      <c r="I4564">
        <v>99</v>
      </c>
      <c r="J4564">
        <v>155</v>
      </c>
      <c r="K4564">
        <v>999</v>
      </c>
      <c r="M4564">
        <v>99</v>
      </c>
      <c r="N4564">
        <v>99</v>
      </c>
      <c r="O4564">
        <v>99</v>
      </c>
      <c r="P4564">
        <v>99</v>
      </c>
      <c r="Q4564">
        <v>16</v>
      </c>
      <c r="R4564">
        <v>1050</v>
      </c>
      <c r="S4564">
        <v>1048</v>
      </c>
      <c r="T4564">
        <v>15.9047619047619</v>
      </c>
      <c r="U4564">
        <v>60.372137404580144</v>
      </c>
      <c r="V4564">
        <v>87.106493925384356</v>
      </c>
      <c r="W4564">
        <v>80.330935114503916</v>
      </c>
      <c r="X4564">
        <v>0</v>
      </c>
      <c r="Y4564">
        <v>0</v>
      </c>
      <c r="Z4564">
        <v>83.333333333333314</v>
      </c>
      <c r="AA4564">
        <v>10.427383570828065</v>
      </c>
      <c r="AB4564">
        <v>2.5233388482231818</v>
      </c>
      <c r="AC4564">
        <v>-32.487517963015144</v>
      </c>
      <c r="AD4564">
        <v>8.6164451009355005</v>
      </c>
      <c r="AE4564">
        <v>8.501015010457488</v>
      </c>
      <c r="AF4564">
        <v>11</v>
      </c>
      <c r="AG4564">
        <v>0</v>
      </c>
      <c r="AH4564">
        <v>0</v>
      </c>
      <c r="AI4564">
        <v>0</v>
      </c>
      <c r="AJ4564">
        <v>97</v>
      </c>
      <c r="AK4564">
        <v>6</v>
      </c>
      <c r="AL4564">
        <v>13</v>
      </c>
      <c r="AM4564">
        <v>0</v>
      </c>
      <c r="AN4564">
        <v>12</v>
      </c>
      <c r="AO4564">
        <v>7</v>
      </c>
      <c r="AP4564">
        <v>11</v>
      </c>
    </row>
    <row r="4565" spans="1:42">
      <c r="A4565">
        <v>16</v>
      </c>
      <c r="B4565">
        <v>552</v>
      </c>
      <c r="C4565">
        <v>2021</v>
      </c>
      <c r="D4565">
        <v>12</v>
      </c>
      <c r="E4565">
        <v>99</v>
      </c>
      <c r="F4565">
        <v>99</v>
      </c>
      <c r="G4565">
        <v>99</v>
      </c>
      <c r="H4565">
        <v>99</v>
      </c>
      <c r="I4565">
        <v>99</v>
      </c>
      <c r="J4565">
        <v>155</v>
      </c>
      <c r="K4565">
        <v>999</v>
      </c>
      <c r="M4565">
        <v>99</v>
      </c>
      <c r="N4565">
        <v>99</v>
      </c>
      <c r="O4565">
        <v>99</v>
      </c>
      <c r="P4565">
        <v>99</v>
      </c>
      <c r="Q4565">
        <v>14</v>
      </c>
      <c r="R4565">
        <v>1216</v>
      </c>
      <c r="S4565">
        <v>1215</v>
      </c>
      <c r="T4565">
        <v>15.72286184210526</v>
      </c>
      <c r="U4565">
        <v>59.875720164609049</v>
      </c>
      <c r="V4565">
        <v>87.092866792397217</v>
      </c>
      <c r="W4565">
        <v>80.360419753086404</v>
      </c>
      <c r="X4565">
        <v>0</v>
      </c>
      <c r="Y4565">
        <v>0</v>
      </c>
      <c r="Z4565">
        <v>88.40460526315789</v>
      </c>
      <c r="AA4565">
        <v>10.236827596852185</v>
      </c>
      <c r="AB4565">
        <v>2.6177981739845504</v>
      </c>
      <c r="AC4565">
        <v>-46.674804893273354</v>
      </c>
      <c r="AD4565">
        <v>9.9786640407024478</v>
      </c>
      <c r="AE4565">
        <v>9.8592789049366178</v>
      </c>
      <c r="AF4565">
        <v>11</v>
      </c>
      <c r="AG4565">
        <v>0</v>
      </c>
      <c r="AH4565">
        <v>0</v>
      </c>
      <c r="AI4565">
        <v>8</v>
      </c>
      <c r="AJ4565">
        <v>128</v>
      </c>
      <c r="AK4565">
        <v>5</v>
      </c>
      <c r="AL4565">
        <v>53</v>
      </c>
      <c r="AM4565">
        <v>0</v>
      </c>
      <c r="AN4565">
        <v>2</v>
      </c>
      <c r="AO4565">
        <v>6</v>
      </c>
      <c r="AP4565">
        <v>10</v>
      </c>
    </row>
    <row r="4566" spans="1:42">
      <c r="A4566">
        <v>16</v>
      </c>
      <c r="B4566">
        <v>553</v>
      </c>
      <c r="C4566">
        <v>2021</v>
      </c>
      <c r="D4566">
        <v>1</v>
      </c>
      <c r="E4566">
        <v>99</v>
      </c>
      <c r="F4566">
        <v>99</v>
      </c>
      <c r="G4566">
        <v>99</v>
      </c>
      <c r="H4566">
        <v>99</v>
      </c>
      <c r="I4566">
        <v>99</v>
      </c>
      <c r="J4566">
        <v>160</v>
      </c>
      <c r="K4566">
        <v>999</v>
      </c>
      <c r="M4566">
        <v>99</v>
      </c>
      <c r="N4566">
        <v>99</v>
      </c>
      <c r="O4566">
        <v>99</v>
      </c>
      <c r="P4566">
        <v>99</v>
      </c>
      <c r="Q4566">
        <v>71</v>
      </c>
      <c r="R4566">
        <v>11831</v>
      </c>
      <c r="S4566">
        <v>11804</v>
      </c>
      <c r="T4566">
        <v>16.190093821316871</v>
      </c>
      <c r="U4566">
        <v>61.301677397492391</v>
      </c>
      <c r="V4566">
        <v>91.404138670880357</v>
      </c>
      <c r="W4566">
        <v>84.288453066756901</v>
      </c>
      <c r="X4566">
        <v>0.16904741780069307</v>
      </c>
      <c r="Y4566">
        <v>0.33809483560138615</v>
      </c>
      <c r="Z4566">
        <v>49.691488462513746</v>
      </c>
      <c r="AA4566">
        <v>9.2917673985516291</v>
      </c>
      <c r="AB4566">
        <v>2.7573371328160543</v>
      </c>
      <c r="AC4566">
        <v>-22.132338922354094</v>
      </c>
      <c r="AD4566">
        <v>9.6447321224769293</v>
      </c>
      <c r="AE4566">
        <v>9.6473026374115598</v>
      </c>
      <c r="AF4566">
        <v>228</v>
      </c>
      <c r="AG4566">
        <v>0</v>
      </c>
      <c r="AH4566">
        <v>0</v>
      </c>
      <c r="AI4566">
        <v>192</v>
      </c>
      <c r="AJ4566">
        <v>869</v>
      </c>
      <c r="AK4566">
        <v>210</v>
      </c>
      <c r="AL4566">
        <v>758</v>
      </c>
      <c r="AM4566">
        <v>0</v>
      </c>
      <c r="AN4566">
        <v>473</v>
      </c>
      <c r="AO4566">
        <v>269</v>
      </c>
      <c r="AP4566">
        <v>45</v>
      </c>
    </row>
    <row r="4567" spans="1:42">
      <c r="A4567">
        <v>16</v>
      </c>
      <c r="B4567">
        <v>554</v>
      </c>
      <c r="C4567">
        <v>2021</v>
      </c>
      <c r="D4567">
        <v>2</v>
      </c>
      <c r="E4567">
        <v>99</v>
      </c>
      <c r="F4567">
        <v>99</v>
      </c>
      <c r="G4567">
        <v>99</v>
      </c>
      <c r="H4567">
        <v>99</v>
      </c>
      <c r="I4567">
        <v>99</v>
      </c>
      <c r="J4567">
        <v>160</v>
      </c>
      <c r="K4567">
        <v>999</v>
      </c>
      <c r="M4567">
        <v>99</v>
      </c>
      <c r="N4567">
        <v>99</v>
      </c>
      <c r="O4567">
        <v>99</v>
      </c>
      <c r="P4567">
        <v>99</v>
      </c>
      <c r="Q4567">
        <v>77</v>
      </c>
      <c r="R4567">
        <v>9616</v>
      </c>
      <c r="S4567">
        <v>9601</v>
      </c>
      <c r="T4567">
        <v>16.098377703826955</v>
      </c>
      <c r="U4567">
        <v>61.063014269346958</v>
      </c>
      <c r="V4567">
        <v>92.257024960044646</v>
      </c>
      <c r="W4567">
        <v>85.101145713987776</v>
      </c>
      <c r="X4567">
        <v>0.68635607321131442</v>
      </c>
      <c r="Y4567">
        <v>1.3727121464226291</v>
      </c>
      <c r="Z4567">
        <v>41.753327787021632</v>
      </c>
      <c r="AA4567">
        <v>8.5698156440294913</v>
      </c>
      <c r="AB4567">
        <v>2.8505619084928862</v>
      </c>
      <c r="AC4567">
        <v>-12.450282219202901</v>
      </c>
      <c r="AD4567">
        <v>7.8390452277692653</v>
      </c>
      <c r="AE4567">
        <v>7.9224680264357188</v>
      </c>
      <c r="AF4567">
        <v>178</v>
      </c>
      <c r="AG4567">
        <v>0</v>
      </c>
      <c r="AH4567">
        <v>0</v>
      </c>
      <c r="AI4567">
        <v>198</v>
      </c>
      <c r="AJ4567">
        <v>806</v>
      </c>
      <c r="AK4567">
        <v>164</v>
      </c>
      <c r="AL4567">
        <v>699</v>
      </c>
      <c r="AM4567">
        <v>0</v>
      </c>
      <c r="AN4567">
        <v>385</v>
      </c>
      <c r="AO4567">
        <v>194</v>
      </c>
      <c r="AP4567">
        <v>46</v>
      </c>
    </row>
    <row r="4568" spans="1:42">
      <c r="A4568">
        <v>16</v>
      </c>
      <c r="B4568">
        <v>555</v>
      </c>
      <c r="C4568">
        <v>2021</v>
      </c>
      <c r="D4568">
        <v>3</v>
      </c>
      <c r="E4568">
        <v>99</v>
      </c>
      <c r="F4568">
        <v>99</v>
      </c>
      <c r="G4568">
        <v>99</v>
      </c>
      <c r="H4568">
        <v>99</v>
      </c>
      <c r="I4568">
        <v>99</v>
      </c>
      <c r="J4568">
        <v>160</v>
      </c>
      <c r="K4568">
        <v>999</v>
      </c>
      <c r="M4568">
        <v>99</v>
      </c>
      <c r="N4568">
        <v>99</v>
      </c>
      <c r="O4568">
        <v>99</v>
      </c>
      <c r="P4568">
        <v>99</v>
      </c>
      <c r="Q4568">
        <v>78</v>
      </c>
      <c r="R4568">
        <v>10015</v>
      </c>
      <c r="S4568">
        <v>10010</v>
      </c>
      <c r="T4568">
        <v>16.04133799301049</v>
      </c>
      <c r="U4568">
        <v>60.877522477522483</v>
      </c>
      <c r="V4568">
        <v>92.100229131648419</v>
      </c>
      <c r="W4568">
        <v>84.992577422577142</v>
      </c>
      <c r="X4568">
        <v>0.15976035946080877</v>
      </c>
      <c r="Y4568">
        <v>0.31952071892161754</v>
      </c>
      <c r="Z4568">
        <v>50.793809286070896</v>
      </c>
      <c r="AA4568">
        <v>8.1186237625906479</v>
      </c>
      <c r="AB4568">
        <v>2.8675357877889276</v>
      </c>
      <c r="AC4568">
        <v>-13.657087261201648</v>
      </c>
      <c r="AD4568">
        <v>8.1643134313757439</v>
      </c>
      <c r="AE4568">
        <v>8.2494253221026952</v>
      </c>
      <c r="AF4568">
        <v>214</v>
      </c>
      <c r="AG4568">
        <v>0</v>
      </c>
      <c r="AH4568">
        <v>0</v>
      </c>
      <c r="AI4568">
        <v>227</v>
      </c>
      <c r="AJ4568">
        <v>710</v>
      </c>
      <c r="AK4568">
        <v>186</v>
      </c>
      <c r="AL4568">
        <v>717</v>
      </c>
      <c r="AM4568">
        <v>0</v>
      </c>
      <c r="AN4568">
        <v>472</v>
      </c>
      <c r="AO4568">
        <v>228</v>
      </c>
      <c r="AP4568">
        <v>51</v>
      </c>
    </row>
    <row r="4569" spans="1:42">
      <c r="A4569">
        <v>16</v>
      </c>
      <c r="B4569">
        <v>556</v>
      </c>
      <c r="C4569">
        <v>2021</v>
      </c>
      <c r="D4569">
        <v>4</v>
      </c>
      <c r="E4569">
        <v>99</v>
      </c>
      <c r="F4569">
        <v>99</v>
      </c>
      <c r="G4569">
        <v>99</v>
      </c>
      <c r="H4569">
        <v>99</v>
      </c>
      <c r="I4569">
        <v>99</v>
      </c>
      <c r="J4569">
        <v>160</v>
      </c>
      <c r="K4569">
        <v>999</v>
      </c>
      <c r="M4569">
        <v>99</v>
      </c>
      <c r="N4569">
        <v>99</v>
      </c>
      <c r="O4569">
        <v>99</v>
      </c>
      <c r="P4569">
        <v>99</v>
      </c>
      <c r="Q4569">
        <v>77</v>
      </c>
      <c r="R4569">
        <v>8645</v>
      </c>
      <c r="S4569">
        <v>8629</v>
      </c>
      <c r="T4569">
        <v>16.098554077501444</v>
      </c>
      <c r="U4569">
        <v>61.099432147409907</v>
      </c>
      <c r="V4569">
        <v>90.730996424538588</v>
      </c>
      <c r="W4569">
        <v>83.680716189593241</v>
      </c>
      <c r="X4569">
        <v>5.7836899942163095E-2</v>
      </c>
      <c r="Y4569">
        <v>0.1156737998843262</v>
      </c>
      <c r="Z4569">
        <v>46.466165413533822</v>
      </c>
      <c r="AA4569">
        <v>9.3436150320633526</v>
      </c>
      <c r="AB4569">
        <v>2.8222886378523393</v>
      </c>
      <c r="AC4569">
        <v>-13.519470434079938</v>
      </c>
      <c r="AD4569">
        <v>7.0474777448071251</v>
      </c>
      <c r="AE4569">
        <v>7.0015545355453011</v>
      </c>
      <c r="AF4569">
        <v>187</v>
      </c>
      <c r="AG4569">
        <v>0</v>
      </c>
      <c r="AH4569">
        <v>0</v>
      </c>
      <c r="AI4569">
        <v>171</v>
      </c>
      <c r="AJ4569">
        <v>697</v>
      </c>
      <c r="AK4569">
        <v>220</v>
      </c>
      <c r="AL4569">
        <v>683</v>
      </c>
      <c r="AM4569">
        <v>1</v>
      </c>
      <c r="AN4569">
        <v>351</v>
      </c>
      <c r="AO4569">
        <v>148</v>
      </c>
      <c r="AP4569">
        <v>49</v>
      </c>
    </row>
    <row r="4570" spans="1:42">
      <c r="A4570">
        <v>16</v>
      </c>
      <c r="B4570">
        <v>557</v>
      </c>
      <c r="C4570">
        <v>2021</v>
      </c>
      <c r="D4570">
        <v>5</v>
      </c>
      <c r="E4570">
        <v>99</v>
      </c>
      <c r="F4570">
        <v>99</v>
      </c>
      <c r="G4570">
        <v>99</v>
      </c>
      <c r="H4570">
        <v>99</v>
      </c>
      <c r="I4570">
        <v>99</v>
      </c>
      <c r="J4570">
        <v>160</v>
      </c>
      <c r="K4570">
        <v>999</v>
      </c>
      <c r="M4570">
        <v>99</v>
      </c>
      <c r="N4570">
        <v>99</v>
      </c>
      <c r="O4570">
        <v>99</v>
      </c>
      <c r="P4570">
        <v>99</v>
      </c>
      <c r="Q4570">
        <v>76</v>
      </c>
      <c r="R4570">
        <v>10429</v>
      </c>
      <c r="S4570">
        <v>10415</v>
      </c>
      <c r="T4570">
        <v>16.054655288138843</v>
      </c>
      <c r="U4570">
        <v>61.02525204032645</v>
      </c>
      <c r="V4570">
        <v>91.993910358268579</v>
      </c>
      <c r="W4570">
        <v>84.863302928468656</v>
      </c>
      <c r="X4570">
        <v>0.72873717518458114</v>
      </c>
      <c r="Y4570">
        <v>1.4574743503691623</v>
      </c>
      <c r="Z4570">
        <v>32.994534471186114</v>
      </c>
      <c r="AA4570">
        <v>9.0278816764510754</v>
      </c>
      <c r="AB4570">
        <v>2.9391714194764647</v>
      </c>
      <c r="AC4570">
        <v>-15.129448213536939</v>
      </c>
      <c r="AD4570">
        <v>8.5018097629373592</v>
      </c>
      <c r="AE4570">
        <v>8.5701381635528815</v>
      </c>
      <c r="AF4570">
        <v>209</v>
      </c>
      <c r="AG4570">
        <v>0</v>
      </c>
      <c r="AH4570">
        <v>0</v>
      </c>
      <c r="AI4570">
        <v>206</v>
      </c>
      <c r="AJ4570">
        <v>736</v>
      </c>
      <c r="AK4570">
        <v>261</v>
      </c>
      <c r="AL4570">
        <v>781</v>
      </c>
      <c r="AM4570">
        <v>1</v>
      </c>
      <c r="AN4570">
        <v>487</v>
      </c>
      <c r="AO4570">
        <v>187</v>
      </c>
      <c r="AP4570">
        <v>45</v>
      </c>
    </row>
    <row r="4571" spans="1:42">
      <c r="A4571">
        <v>16</v>
      </c>
      <c r="B4571">
        <v>558</v>
      </c>
      <c r="C4571">
        <v>2021</v>
      </c>
      <c r="D4571">
        <v>6</v>
      </c>
      <c r="E4571">
        <v>99</v>
      </c>
      <c r="F4571">
        <v>99</v>
      </c>
      <c r="G4571">
        <v>99</v>
      </c>
      <c r="H4571">
        <v>99</v>
      </c>
      <c r="I4571">
        <v>99</v>
      </c>
      <c r="J4571">
        <v>160</v>
      </c>
      <c r="K4571">
        <v>999</v>
      </c>
      <c r="M4571">
        <v>99</v>
      </c>
      <c r="N4571">
        <v>99</v>
      </c>
      <c r="O4571">
        <v>99</v>
      </c>
      <c r="P4571">
        <v>99</v>
      </c>
      <c r="Q4571">
        <v>74</v>
      </c>
      <c r="R4571">
        <v>10157</v>
      </c>
      <c r="S4571">
        <v>10125</v>
      </c>
      <c r="T4571">
        <v>16.002165993895836</v>
      </c>
      <c r="U4571">
        <v>60.937086419753072</v>
      </c>
      <c r="V4571">
        <v>90.242670839853929</v>
      </c>
      <c r="W4571">
        <v>83.18464197530831</v>
      </c>
      <c r="X4571">
        <v>0.16737225558727978</v>
      </c>
      <c r="Y4571">
        <v>0.33474451117455956</v>
      </c>
      <c r="Z4571">
        <v>54.612582455449449</v>
      </c>
      <c r="AA4571">
        <v>9.9646538873203401</v>
      </c>
      <c r="AB4571">
        <v>2.8989725561688204</v>
      </c>
      <c r="AC4571">
        <v>-22.440782327735352</v>
      </c>
      <c r="AD4571">
        <v>8.2800730426843145</v>
      </c>
      <c r="AE4571">
        <v>8.166703757173277</v>
      </c>
      <c r="AF4571">
        <v>209</v>
      </c>
      <c r="AG4571">
        <v>0</v>
      </c>
      <c r="AH4571">
        <v>0</v>
      </c>
      <c r="AI4571">
        <v>236</v>
      </c>
      <c r="AJ4571">
        <v>811</v>
      </c>
      <c r="AK4571">
        <v>158</v>
      </c>
      <c r="AL4571">
        <v>605</v>
      </c>
      <c r="AM4571">
        <v>0</v>
      </c>
      <c r="AN4571">
        <v>410</v>
      </c>
      <c r="AO4571">
        <v>101</v>
      </c>
      <c r="AP4571">
        <v>46</v>
      </c>
    </row>
    <row r="4572" spans="1:42">
      <c r="A4572">
        <v>16</v>
      </c>
      <c r="B4572">
        <v>559</v>
      </c>
      <c r="C4572">
        <v>2021</v>
      </c>
      <c r="D4572">
        <v>7</v>
      </c>
      <c r="E4572">
        <v>99</v>
      </c>
      <c r="F4572">
        <v>99</v>
      </c>
      <c r="G4572">
        <v>99</v>
      </c>
      <c r="H4572">
        <v>99</v>
      </c>
      <c r="I4572">
        <v>99</v>
      </c>
      <c r="J4572">
        <v>160</v>
      </c>
      <c r="K4572">
        <v>999</v>
      </c>
      <c r="M4572">
        <v>99</v>
      </c>
      <c r="N4572">
        <v>99</v>
      </c>
      <c r="O4572">
        <v>99</v>
      </c>
      <c r="P4572">
        <v>99</v>
      </c>
      <c r="Q4572">
        <v>72</v>
      </c>
      <c r="R4572">
        <v>10694</v>
      </c>
      <c r="S4572">
        <v>10669</v>
      </c>
      <c r="T4572">
        <v>16.147278847952123</v>
      </c>
      <c r="U4572">
        <v>61.078920236198321</v>
      </c>
      <c r="V4572">
        <v>90.604773583351516</v>
      </c>
      <c r="W4572">
        <v>83.55690598931497</v>
      </c>
      <c r="X4572">
        <v>0.66392369553020392</v>
      </c>
      <c r="Y4572">
        <v>1.3278473910604078</v>
      </c>
      <c r="Z4572">
        <v>41.883299046194125</v>
      </c>
      <c r="AA4572">
        <v>9.9744704656932477</v>
      </c>
      <c r="AB4572">
        <v>2.7320344948637763</v>
      </c>
      <c r="AC4572">
        <v>-29.271040515339649</v>
      </c>
      <c r="AD4572">
        <v>8.7178400234780025</v>
      </c>
      <c r="AE4572">
        <v>8.6439985182724861</v>
      </c>
      <c r="AF4572">
        <v>137</v>
      </c>
      <c r="AG4572">
        <v>3</v>
      </c>
      <c r="AH4572">
        <v>0</v>
      </c>
      <c r="AI4572">
        <v>141</v>
      </c>
      <c r="AJ4572">
        <v>824</v>
      </c>
      <c r="AK4572">
        <v>122</v>
      </c>
      <c r="AL4572">
        <v>1040</v>
      </c>
      <c r="AM4572">
        <v>0</v>
      </c>
      <c r="AN4572">
        <v>429</v>
      </c>
      <c r="AO4572">
        <v>57</v>
      </c>
      <c r="AP4572">
        <v>46</v>
      </c>
    </row>
    <row r="4573" spans="1:42">
      <c r="A4573">
        <v>16</v>
      </c>
      <c r="B4573">
        <v>560</v>
      </c>
      <c r="C4573">
        <v>2021</v>
      </c>
      <c r="D4573">
        <v>8</v>
      </c>
      <c r="E4573">
        <v>99</v>
      </c>
      <c r="F4573">
        <v>99</v>
      </c>
      <c r="G4573">
        <v>99</v>
      </c>
      <c r="H4573">
        <v>99</v>
      </c>
      <c r="I4573">
        <v>99</v>
      </c>
      <c r="J4573">
        <v>160</v>
      </c>
      <c r="K4573">
        <v>999</v>
      </c>
      <c r="M4573">
        <v>99</v>
      </c>
      <c r="N4573">
        <v>99</v>
      </c>
      <c r="O4573">
        <v>99</v>
      </c>
      <c r="P4573">
        <v>99</v>
      </c>
      <c r="Q4573">
        <v>76</v>
      </c>
      <c r="R4573">
        <v>9790</v>
      </c>
      <c r="S4573">
        <v>9708</v>
      </c>
      <c r="T4573">
        <v>16.246884576098061</v>
      </c>
      <c r="U4573">
        <v>61.525854964977363</v>
      </c>
      <c r="V4573">
        <v>89.82672476174281</v>
      </c>
      <c r="W4573">
        <v>82.663122167284726</v>
      </c>
      <c r="X4573">
        <v>0.38815117466802845</v>
      </c>
      <c r="Y4573">
        <v>0.77630234933605691</v>
      </c>
      <c r="Z4573">
        <v>45.914198161389187</v>
      </c>
      <c r="AA4573">
        <v>9.9250412755263433</v>
      </c>
      <c r="AB4573">
        <v>2.5658711839071717</v>
      </c>
      <c r="AC4573">
        <v>-26.887783098738595</v>
      </c>
      <c r="AD4573">
        <v>7.9808915120487809</v>
      </c>
      <c r="AE4573">
        <v>7.7812647236764301</v>
      </c>
      <c r="AF4573">
        <v>160</v>
      </c>
      <c r="AG4573">
        <v>0</v>
      </c>
      <c r="AH4573">
        <v>0</v>
      </c>
      <c r="AI4573">
        <v>130</v>
      </c>
      <c r="AJ4573">
        <v>1104</v>
      </c>
      <c r="AK4573">
        <v>231</v>
      </c>
      <c r="AL4573">
        <v>1566</v>
      </c>
      <c r="AM4573">
        <v>0</v>
      </c>
      <c r="AN4573">
        <v>393</v>
      </c>
      <c r="AO4573">
        <v>62</v>
      </c>
      <c r="AP4573">
        <v>47</v>
      </c>
    </row>
    <row r="4574" spans="1:42">
      <c r="A4574">
        <v>16</v>
      </c>
      <c r="B4574">
        <v>561</v>
      </c>
      <c r="C4574">
        <v>2021</v>
      </c>
      <c r="D4574">
        <v>9</v>
      </c>
      <c r="E4574">
        <v>99</v>
      </c>
      <c r="F4574">
        <v>99</v>
      </c>
      <c r="G4574">
        <v>99</v>
      </c>
      <c r="H4574">
        <v>99</v>
      </c>
      <c r="I4574">
        <v>99</v>
      </c>
      <c r="J4574">
        <v>160</v>
      </c>
      <c r="K4574">
        <v>999</v>
      </c>
      <c r="M4574">
        <v>99</v>
      </c>
      <c r="N4574">
        <v>99</v>
      </c>
      <c r="O4574">
        <v>99</v>
      </c>
      <c r="P4574">
        <v>99</v>
      </c>
      <c r="Q4574">
        <v>84</v>
      </c>
      <c r="R4574">
        <v>9758</v>
      </c>
      <c r="S4574">
        <v>9679</v>
      </c>
      <c r="T4574">
        <v>16.125742980118876</v>
      </c>
      <c r="U4574">
        <v>61.260977373695638</v>
      </c>
      <c r="V4574">
        <v>92.961462737178778</v>
      </c>
      <c r="W4574">
        <v>85.618090711850144</v>
      </c>
      <c r="X4574">
        <v>0.48165607706497249</v>
      </c>
      <c r="Y4574">
        <v>0.96331215412994498</v>
      </c>
      <c r="Z4574">
        <v>33.869645419143254</v>
      </c>
      <c r="AA4574">
        <v>9.1194376597097442</v>
      </c>
      <c r="AB4574">
        <v>2.7368819668577244</v>
      </c>
      <c r="AC4574">
        <v>-27.543907445066313</v>
      </c>
      <c r="AD4574">
        <v>7.9548048390778385</v>
      </c>
      <c r="AE4574">
        <v>8.0353472023980022</v>
      </c>
      <c r="AF4574">
        <v>83</v>
      </c>
      <c r="AG4574">
        <v>0</v>
      </c>
      <c r="AH4574">
        <v>0</v>
      </c>
      <c r="AI4574">
        <v>118</v>
      </c>
      <c r="AJ4574">
        <v>613</v>
      </c>
      <c r="AK4574">
        <v>162</v>
      </c>
      <c r="AL4574">
        <v>1107</v>
      </c>
      <c r="AM4574">
        <v>1</v>
      </c>
      <c r="AN4574">
        <v>278</v>
      </c>
      <c r="AO4574">
        <v>78</v>
      </c>
      <c r="AP4574">
        <v>49</v>
      </c>
    </row>
    <row r="4575" spans="1:42">
      <c r="A4575">
        <v>16</v>
      </c>
      <c r="B4575">
        <v>562</v>
      </c>
      <c r="C4575">
        <v>2021</v>
      </c>
      <c r="D4575">
        <v>10</v>
      </c>
      <c r="E4575">
        <v>99</v>
      </c>
      <c r="F4575">
        <v>99</v>
      </c>
      <c r="G4575">
        <v>99</v>
      </c>
      <c r="H4575">
        <v>99</v>
      </c>
      <c r="I4575">
        <v>99</v>
      </c>
      <c r="J4575">
        <v>160</v>
      </c>
      <c r="K4575">
        <v>999</v>
      </c>
      <c r="M4575">
        <v>99</v>
      </c>
      <c r="N4575">
        <v>99</v>
      </c>
      <c r="O4575">
        <v>99</v>
      </c>
      <c r="P4575">
        <v>99</v>
      </c>
      <c r="Q4575">
        <v>90</v>
      </c>
      <c r="R4575">
        <v>10085</v>
      </c>
      <c r="S4575">
        <v>10071</v>
      </c>
      <c r="T4575">
        <v>16.217253346554283</v>
      </c>
      <c r="U4575">
        <v>61.277033065236814</v>
      </c>
      <c r="V4575">
        <v>91.181617019701989</v>
      </c>
      <c r="W4575">
        <v>84.110697050938413</v>
      </c>
      <c r="X4575">
        <v>0.72384729796727776</v>
      </c>
      <c r="Y4575">
        <v>1.4476945959345555</v>
      </c>
      <c r="Z4575">
        <v>49.429846306395632</v>
      </c>
      <c r="AA4575">
        <v>11.413925678093404</v>
      </c>
      <c r="AB4575">
        <v>2.7590685590741497</v>
      </c>
      <c r="AC4575">
        <v>-35.569298058814027</v>
      </c>
      <c r="AD4575">
        <v>8.2213780284996893</v>
      </c>
      <c r="AE4575">
        <v>8.2135791490273622</v>
      </c>
      <c r="AF4575">
        <v>148</v>
      </c>
      <c r="AG4575">
        <v>1</v>
      </c>
      <c r="AH4575">
        <v>0</v>
      </c>
      <c r="AI4575">
        <v>162</v>
      </c>
      <c r="AJ4575">
        <v>556</v>
      </c>
      <c r="AK4575">
        <v>155</v>
      </c>
      <c r="AL4575">
        <v>737</v>
      </c>
      <c r="AM4575">
        <v>0</v>
      </c>
      <c r="AN4575">
        <v>381</v>
      </c>
      <c r="AO4575">
        <v>118</v>
      </c>
      <c r="AP4575">
        <v>48</v>
      </c>
    </row>
    <row r="4576" spans="1:42">
      <c r="A4576">
        <v>16</v>
      </c>
      <c r="B4576">
        <v>563</v>
      </c>
      <c r="C4576">
        <v>2021</v>
      </c>
      <c r="D4576">
        <v>11</v>
      </c>
      <c r="E4576">
        <v>99</v>
      </c>
      <c r="F4576">
        <v>99</v>
      </c>
      <c r="G4576">
        <v>99</v>
      </c>
      <c r="H4576">
        <v>99</v>
      </c>
      <c r="I4576">
        <v>99</v>
      </c>
      <c r="J4576">
        <v>160</v>
      </c>
      <c r="K4576">
        <v>999</v>
      </c>
      <c r="M4576">
        <v>99</v>
      </c>
      <c r="N4576">
        <v>99</v>
      </c>
      <c r="O4576">
        <v>99</v>
      </c>
      <c r="P4576">
        <v>99</v>
      </c>
      <c r="Q4576">
        <v>96</v>
      </c>
      <c r="R4576">
        <v>13688</v>
      </c>
      <c r="S4576">
        <v>13610</v>
      </c>
      <c r="T4576">
        <v>15.951709526592635</v>
      </c>
      <c r="U4576">
        <v>60.856796473181483</v>
      </c>
      <c r="V4576">
        <v>93.252404269055006</v>
      </c>
      <c r="W4576">
        <v>85.872086700955251</v>
      </c>
      <c r="X4576">
        <v>0.55523085914669779</v>
      </c>
      <c r="Y4576">
        <v>1.1104617182933956</v>
      </c>
      <c r="Z4576">
        <v>36.879018118059605</v>
      </c>
      <c r="AA4576">
        <v>11.743788846391123</v>
      </c>
      <c r="AB4576">
        <v>2.9082200803457794</v>
      </c>
      <c r="AC4576">
        <v>-39.073041999138802</v>
      </c>
      <c r="AD4576">
        <v>11.15857436332214</v>
      </c>
      <c r="AE4576">
        <v>11.332318186761929</v>
      </c>
      <c r="AF4576">
        <v>253</v>
      </c>
      <c r="AG4576">
        <v>0</v>
      </c>
      <c r="AH4576">
        <v>0</v>
      </c>
      <c r="AI4576">
        <v>162</v>
      </c>
      <c r="AJ4576">
        <v>761</v>
      </c>
      <c r="AK4576">
        <v>223</v>
      </c>
      <c r="AL4576">
        <v>1272</v>
      </c>
      <c r="AM4576">
        <v>0</v>
      </c>
      <c r="AN4576">
        <v>463</v>
      </c>
      <c r="AO4576">
        <v>152</v>
      </c>
      <c r="AP4576">
        <v>56</v>
      </c>
    </row>
    <row r="4577" spans="1:42">
      <c r="A4577">
        <v>16</v>
      </c>
      <c r="B4577">
        <v>564</v>
      </c>
      <c r="C4577">
        <v>2021</v>
      </c>
      <c r="D4577">
        <v>12</v>
      </c>
      <c r="E4577">
        <v>99</v>
      </c>
      <c r="F4577">
        <v>99</v>
      </c>
      <c r="G4577">
        <v>99</v>
      </c>
      <c r="H4577">
        <v>99</v>
      </c>
      <c r="I4577">
        <v>99</v>
      </c>
      <c r="J4577">
        <v>160</v>
      </c>
      <c r="K4577">
        <v>999</v>
      </c>
      <c r="M4577">
        <v>99</v>
      </c>
      <c r="N4577">
        <v>99</v>
      </c>
      <c r="O4577">
        <v>99</v>
      </c>
      <c r="P4577">
        <v>99</v>
      </c>
      <c r="Q4577">
        <v>71</v>
      </c>
      <c r="R4577">
        <v>7960</v>
      </c>
      <c r="S4577">
        <v>7950</v>
      </c>
      <c r="T4577">
        <v>16.203391959798996</v>
      </c>
      <c r="U4577">
        <v>61.160251572327041</v>
      </c>
      <c r="V4577">
        <v>90.503222333517286</v>
      </c>
      <c r="W4577">
        <v>83.489820125786196</v>
      </c>
      <c r="X4577">
        <v>1.6959798994974875</v>
      </c>
      <c r="Y4577">
        <v>3.391959798994975</v>
      </c>
      <c r="Z4577">
        <v>39.447236180904525</v>
      </c>
      <c r="AA4577">
        <v>10.503922651779076</v>
      </c>
      <c r="AB4577">
        <v>2.6581745165829727</v>
      </c>
      <c r="AC4577">
        <v>-37.195043538924509</v>
      </c>
      <c r="AD4577">
        <v>6.4890599015228076</v>
      </c>
      <c r="AE4577">
        <v>6.4358997776423603</v>
      </c>
      <c r="AF4577">
        <v>143</v>
      </c>
      <c r="AG4577">
        <v>0</v>
      </c>
      <c r="AH4577">
        <v>1</v>
      </c>
      <c r="AI4577">
        <v>131</v>
      </c>
      <c r="AJ4577">
        <v>395</v>
      </c>
      <c r="AK4577">
        <v>83</v>
      </c>
      <c r="AL4577">
        <v>675</v>
      </c>
      <c r="AM4577">
        <v>0</v>
      </c>
      <c r="AN4577">
        <v>233</v>
      </c>
      <c r="AO4577">
        <v>94</v>
      </c>
      <c r="AP4577">
        <v>41</v>
      </c>
    </row>
    <row r="4578" spans="1:42">
      <c r="A4578">
        <v>16</v>
      </c>
      <c r="B4578">
        <v>565</v>
      </c>
      <c r="C4578">
        <v>2021</v>
      </c>
      <c r="D4578">
        <v>1</v>
      </c>
      <c r="E4578">
        <v>99</v>
      </c>
      <c r="F4578">
        <v>99</v>
      </c>
      <c r="G4578">
        <v>99</v>
      </c>
      <c r="H4578">
        <v>99</v>
      </c>
      <c r="I4578">
        <v>99</v>
      </c>
      <c r="J4578">
        <v>171</v>
      </c>
      <c r="K4578">
        <v>999</v>
      </c>
      <c r="M4578">
        <v>99</v>
      </c>
      <c r="N4578">
        <v>99</v>
      </c>
      <c r="O4578">
        <v>99</v>
      </c>
      <c r="P4578">
        <v>99</v>
      </c>
      <c r="Q4578">
        <v>59</v>
      </c>
      <c r="R4578">
        <v>6728</v>
      </c>
      <c r="S4578">
        <v>6728</v>
      </c>
      <c r="T4578">
        <v>16.286563614744356</v>
      </c>
      <c r="U4578">
        <v>61.119946492271119</v>
      </c>
      <c r="V4578">
        <v>92.277772553182245</v>
      </c>
      <c r="W4578">
        <v>85.172384066587341</v>
      </c>
      <c r="X4578">
        <v>0.35671819262782406</v>
      </c>
      <c r="Y4578">
        <v>0.71343638525564812</v>
      </c>
      <c r="Z4578">
        <v>14.253864447086798</v>
      </c>
      <c r="AA4578">
        <v>8.6064790543049696</v>
      </c>
      <c r="AB4578">
        <v>2.436354022839109</v>
      </c>
      <c r="AC4578">
        <v>-20.091720125198911</v>
      </c>
      <c r="AD4578">
        <v>7.7038461978862509</v>
      </c>
      <c r="AE4578">
        <v>7.7283610478129692</v>
      </c>
      <c r="AF4578">
        <v>208</v>
      </c>
      <c r="AG4578">
        <v>0</v>
      </c>
      <c r="AH4578">
        <v>0</v>
      </c>
      <c r="AI4578">
        <v>34</v>
      </c>
      <c r="AJ4578">
        <v>804</v>
      </c>
      <c r="AK4578">
        <v>90</v>
      </c>
      <c r="AL4578">
        <v>706</v>
      </c>
      <c r="AM4578">
        <v>0</v>
      </c>
      <c r="AN4578">
        <v>75</v>
      </c>
      <c r="AO4578">
        <v>53</v>
      </c>
      <c r="AP4578">
        <v>33</v>
      </c>
    </row>
    <row r="4579" spans="1:42">
      <c r="A4579">
        <v>16</v>
      </c>
      <c r="B4579">
        <v>566</v>
      </c>
      <c r="C4579">
        <v>2021</v>
      </c>
      <c r="D4579">
        <v>2</v>
      </c>
      <c r="E4579">
        <v>99</v>
      </c>
      <c r="F4579">
        <v>99</v>
      </c>
      <c r="G4579">
        <v>99</v>
      </c>
      <c r="H4579">
        <v>99</v>
      </c>
      <c r="I4579">
        <v>99</v>
      </c>
      <c r="J4579">
        <v>171</v>
      </c>
      <c r="K4579">
        <v>999</v>
      </c>
      <c r="M4579">
        <v>99</v>
      </c>
      <c r="N4579">
        <v>99</v>
      </c>
      <c r="O4579">
        <v>99</v>
      </c>
      <c r="P4579">
        <v>99</v>
      </c>
      <c r="Q4579">
        <v>63</v>
      </c>
      <c r="R4579">
        <v>6902</v>
      </c>
      <c r="S4579">
        <v>6885</v>
      </c>
      <c r="T4579">
        <v>15.984931903795999</v>
      </c>
      <c r="U4579">
        <v>60.570660856935362</v>
      </c>
      <c r="V4579">
        <v>93.417969410789041</v>
      </c>
      <c r="W4579">
        <v>86.140531590414042</v>
      </c>
      <c r="X4579">
        <v>0.11590843233845262</v>
      </c>
      <c r="Y4579">
        <v>0.23181686467690524</v>
      </c>
      <c r="Z4579">
        <v>11.373514923210664</v>
      </c>
      <c r="AA4579">
        <v>8.8272174746572247</v>
      </c>
      <c r="AB4579">
        <v>2.5884743558022754</v>
      </c>
      <c r="AC4579">
        <v>-24.00196925665454</v>
      </c>
      <c r="AD4579">
        <v>7.9030835995557247</v>
      </c>
      <c r="AE4579">
        <v>7.9986023885879582</v>
      </c>
      <c r="AF4579">
        <v>137</v>
      </c>
      <c r="AG4579">
        <v>0</v>
      </c>
      <c r="AH4579">
        <v>0</v>
      </c>
      <c r="AI4579">
        <v>52</v>
      </c>
      <c r="AJ4579">
        <v>855</v>
      </c>
      <c r="AK4579">
        <v>121</v>
      </c>
      <c r="AL4579">
        <v>646</v>
      </c>
      <c r="AM4579">
        <v>1</v>
      </c>
      <c r="AN4579">
        <v>71</v>
      </c>
      <c r="AO4579">
        <v>50</v>
      </c>
      <c r="AP4579">
        <v>32</v>
      </c>
    </row>
    <row r="4580" spans="1:42">
      <c r="A4580">
        <v>16</v>
      </c>
      <c r="B4580">
        <v>567</v>
      </c>
      <c r="C4580">
        <v>2021</v>
      </c>
      <c r="D4580">
        <v>3</v>
      </c>
      <c r="E4580">
        <v>99</v>
      </c>
      <c r="F4580">
        <v>99</v>
      </c>
      <c r="G4580">
        <v>99</v>
      </c>
      <c r="H4580">
        <v>99</v>
      </c>
      <c r="I4580">
        <v>99</v>
      </c>
      <c r="J4580">
        <v>171</v>
      </c>
      <c r="K4580">
        <v>999</v>
      </c>
      <c r="M4580">
        <v>99</v>
      </c>
      <c r="N4580">
        <v>99</v>
      </c>
      <c r="O4580">
        <v>99</v>
      </c>
      <c r="P4580">
        <v>99</v>
      </c>
      <c r="Q4580">
        <v>63</v>
      </c>
      <c r="R4580">
        <v>7128</v>
      </c>
      <c r="S4580">
        <v>7111</v>
      </c>
      <c r="T4580">
        <v>15.944725028058363</v>
      </c>
      <c r="U4580">
        <v>60.483054422725353</v>
      </c>
      <c r="V4580">
        <v>92.790503718088885</v>
      </c>
      <c r="W4580">
        <v>85.572992546758783</v>
      </c>
      <c r="X4580">
        <v>2.8058361391694729E-2</v>
      </c>
      <c r="Y4580">
        <v>5.6116722783389458E-2</v>
      </c>
      <c r="Z4580">
        <v>11.012906846240179</v>
      </c>
      <c r="AA4580">
        <v>7.947324535881922</v>
      </c>
      <c r="AB4580">
        <v>2.5897939093739706</v>
      </c>
      <c r="AC4580">
        <v>-26.917009124953118</v>
      </c>
      <c r="AD4580">
        <v>8.1618632132183713</v>
      </c>
      <c r="AE4580">
        <v>8.2067275317390074</v>
      </c>
      <c r="AF4580">
        <v>108</v>
      </c>
      <c r="AG4580">
        <v>0</v>
      </c>
      <c r="AH4580">
        <v>0</v>
      </c>
      <c r="AI4580">
        <v>38</v>
      </c>
      <c r="AJ4580">
        <v>897</v>
      </c>
      <c r="AK4580">
        <v>165</v>
      </c>
      <c r="AL4580">
        <v>424</v>
      </c>
      <c r="AM4580">
        <v>0</v>
      </c>
      <c r="AN4580">
        <v>80</v>
      </c>
      <c r="AO4580">
        <v>43</v>
      </c>
      <c r="AP4580">
        <v>32</v>
      </c>
    </row>
    <row r="4581" spans="1:42">
      <c r="A4581">
        <v>16</v>
      </c>
      <c r="B4581">
        <v>568</v>
      </c>
      <c r="C4581">
        <v>2021</v>
      </c>
      <c r="D4581">
        <v>4</v>
      </c>
      <c r="E4581">
        <v>99</v>
      </c>
      <c r="F4581">
        <v>99</v>
      </c>
      <c r="G4581">
        <v>99</v>
      </c>
      <c r="H4581">
        <v>99</v>
      </c>
      <c r="I4581">
        <v>99</v>
      </c>
      <c r="J4581">
        <v>171</v>
      </c>
      <c r="K4581">
        <v>999</v>
      </c>
      <c r="M4581">
        <v>99</v>
      </c>
      <c r="N4581">
        <v>99</v>
      </c>
      <c r="O4581">
        <v>99</v>
      </c>
      <c r="P4581">
        <v>99</v>
      </c>
      <c r="Q4581">
        <v>65</v>
      </c>
      <c r="R4581">
        <v>7693</v>
      </c>
      <c r="S4581">
        <v>7749</v>
      </c>
      <c r="T4581">
        <v>15.969972702456779</v>
      </c>
      <c r="U4581">
        <v>60.497741644083113</v>
      </c>
      <c r="V4581">
        <v>93.165979407820927</v>
      </c>
      <c r="W4581">
        <v>86.632475158084659</v>
      </c>
      <c r="X4581">
        <v>0.10399064084232422</v>
      </c>
      <c r="Y4581">
        <v>0.20798128168464844</v>
      </c>
      <c r="Z4581">
        <v>7.7083062524372803</v>
      </c>
      <c r="AA4581">
        <v>8.1403445225965498</v>
      </c>
      <c r="AB4581">
        <v>2.706802357210977</v>
      </c>
      <c r="AC4581">
        <v>-22.426455465303874</v>
      </c>
      <c r="AD4581">
        <v>8.8088122473749895</v>
      </c>
      <c r="AE4581">
        <v>9.0537604599725956</v>
      </c>
      <c r="AF4581">
        <v>147</v>
      </c>
      <c r="AG4581">
        <v>0</v>
      </c>
      <c r="AH4581">
        <v>0</v>
      </c>
      <c r="AI4581">
        <v>50</v>
      </c>
      <c r="AJ4581">
        <v>1140</v>
      </c>
      <c r="AK4581">
        <v>124</v>
      </c>
      <c r="AL4581">
        <v>454</v>
      </c>
      <c r="AM4581">
        <v>1</v>
      </c>
      <c r="AN4581">
        <v>78</v>
      </c>
      <c r="AO4581">
        <v>64</v>
      </c>
      <c r="AP4581">
        <v>36</v>
      </c>
    </row>
    <row r="4582" spans="1:42">
      <c r="A4582">
        <v>16</v>
      </c>
      <c r="B4582">
        <v>569</v>
      </c>
      <c r="C4582">
        <v>2021</v>
      </c>
      <c r="D4582">
        <v>5</v>
      </c>
      <c r="E4582">
        <v>99</v>
      </c>
      <c r="F4582">
        <v>99</v>
      </c>
      <c r="G4582">
        <v>99</v>
      </c>
      <c r="H4582">
        <v>99</v>
      </c>
      <c r="I4582">
        <v>99</v>
      </c>
      <c r="J4582">
        <v>171</v>
      </c>
      <c r="K4582">
        <v>999</v>
      </c>
      <c r="M4582">
        <v>99</v>
      </c>
      <c r="N4582">
        <v>99</v>
      </c>
      <c r="O4582">
        <v>99</v>
      </c>
      <c r="P4582">
        <v>99</v>
      </c>
      <c r="Q4582">
        <v>60</v>
      </c>
      <c r="R4582">
        <v>6355</v>
      </c>
      <c r="S4582">
        <v>6339</v>
      </c>
      <c r="T4582">
        <v>15.993705743509052</v>
      </c>
      <c r="U4582">
        <v>60.636220224010096</v>
      </c>
      <c r="V4582">
        <v>93.149011168714978</v>
      </c>
      <c r="W4582">
        <v>85.893260766682303</v>
      </c>
      <c r="X4582">
        <v>0.14162077104642012</v>
      </c>
      <c r="Y4582">
        <v>0.28324154209284025</v>
      </c>
      <c r="Z4582">
        <v>10.29110936270653</v>
      </c>
      <c r="AA4582">
        <v>8.3800559976314304</v>
      </c>
      <c r="AB4582">
        <v>2.6529598384023192</v>
      </c>
      <c r="AC4582">
        <v>-21.558282642786622</v>
      </c>
      <c r="AD4582">
        <v>7.2767453310890495</v>
      </c>
      <c r="AE4582">
        <v>7.3431509905721297</v>
      </c>
      <c r="AF4582">
        <v>125</v>
      </c>
      <c r="AG4582">
        <v>0</v>
      </c>
      <c r="AH4582">
        <v>0</v>
      </c>
      <c r="AI4582">
        <v>34</v>
      </c>
      <c r="AJ4582">
        <v>857</v>
      </c>
      <c r="AK4582">
        <v>82</v>
      </c>
      <c r="AL4582">
        <v>518</v>
      </c>
      <c r="AM4582">
        <v>0</v>
      </c>
      <c r="AN4582">
        <v>59</v>
      </c>
      <c r="AO4582">
        <v>65</v>
      </c>
      <c r="AP4582">
        <v>32</v>
      </c>
    </row>
    <row r="4583" spans="1:42">
      <c r="A4583">
        <v>16</v>
      </c>
      <c r="B4583">
        <v>570</v>
      </c>
      <c r="C4583">
        <v>2021</v>
      </c>
      <c r="D4583">
        <v>6</v>
      </c>
      <c r="E4583">
        <v>99</v>
      </c>
      <c r="F4583">
        <v>99</v>
      </c>
      <c r="G4583">
        <v>99</v>
      </c>
      <c r="H4583">
        <v>99</v>
      </c>
      <c r="I4583">
        <v>99</v>
      </c>
      <c r="J4583">
        <v>171</v>
      </c>
      <c r="K4583">
        <v>999</v>
      </c>
      <c r="M4583">
        <v>99</v>
      </c>
      <c r="N4583">
        <v>99</v>
      </c>
      <c r="O4583">
        <v>99</v>
      </c>
      <c r="P4583">
        <v>99</v>
      </c>
      <c r="Q4583">
        <v>65</v>
      </c>
      <c r="R4583">
        <v>7753</v>
      </c>
      <c r="S4583">
        <v>7742</v>
      </c>
      <c r="T4583">
        <v>16.029923900425636</v>
      </c>
      <c r="U4583">
        <v>60.733143890467581</v>
      </c>
      <c r="V4583">
        <v>92.428541201304611</v>
      </c>
      <c r="W4583">
        <v>85.275082665977905</v>
      </c>
      <c r="X4583">
        <v>0.15477879530504321</v>
      </c>
      <c r="Y4583">
        <v>0.30955759061008642</v>
      </c>
      <c r="Z4583">
        <v>15.916419450535276</v>
      </c>
      <c r="AA4583">
        <v>8.8111640297943854</v>
      </c>
      <c r="AB4583">
        <v>2.7274988963551343</v>
      </c>
      <c r="AC4583">
        <v>-27.976967924603752</v>
      </c>
      <c r="AD4583">
        <v>8.8775147996748061</v>
      </c>
      <c r="AE4583">
        <v>8.9038519976696353</v>
      </c>
      <c r="AF4583">
        <v>124</v>
      </c>
      <c r="AG4583">
        <v>0</v>
      </c>
      <c r="AH4583">
        <v>0</v>
      </c>
      <c r="AI4583">
        <v>40</v>
      </c>
      <c r="AJ4583">
        <v>1144</v>
      </c>
      <c r="AK4583">
        <v>162</v>
      </c>
      <c r="AL4583">
        <v>733</v>
      </c>
      <c r="AM4583">
        <v>0</v>
      </c>
      <c r="AN4583">
        <v>99</v>
      </c>
      <c r="AO4583">
        <v>69</v>
      </c>
      <c r="AP4583">
        <v>34</v>
      </c>
    </row>
    <row r="4584" spans="1:42">
      <c r="A4584">
        <v>16</v>
      </c>
      <c r="B4584">
        <v>571</v>
      </c>
      <c r="C4584">
        <v>2021</v>
      </c>
      <c r="D4584">
        <v>7</v>
      </c>
      <c r="E4584">
        <v>99</v>
      </c>
      <c r="F4584">
        <v>99</v>
      </c>
      <c r="G4584">
        <v>99</v>
      </c>
      <c r="H4584">
        <v>99</v>
      </c>
      <c r="I4584">
        <v>99</v>
      </c>
      <c r="J4584">
        <v>171</v>
      </c>
      <c r="K4584">
        <v>999</v>
      </c>
      <c r="M4584">
        <v>99</v>
      </c>
      <c r="N4584">
        <v>99</v>
      </c>
      <c r="O4584">
        <v>99</v>
      </c>
      <c r="P4584">
        <v>99</v>
      </c>
      <c r="Q4584">
        <v>63</v>
      </c>
      <c r="R4584">
        <v>6923</v>
      </c>
      <c r="S4584">
        <v>6909</v>
      </c>
      <c r="T4584">
        <v>16.133612595695503</v>
      </c>
      <c r="U4584">
        <v>60.741351859892887</v>
      </c>
      <c r="V4584">
        <v>90.712409442235113</v>
      </c>
      <c r="W4584">
        <v>83.665974815458199</v>
      </c>
      <c r="X4584">
        <v>2.8889209880109772E-2</v>
      </c>
      <c r="Y4584">
        <v>5.7778419760219545E-2</v>
      </c>
      <c r="Z4584">
        <v>13.08681207568973</v>
      </c>
      <c r="AA4584">
        <v>8.4025283842350529</v>
      </c>
      <c r="AB4584">
        <v>2.3364677923367925</v>
      </c>
      <c r="AC4584">
        <v>-32.766786861688423</v>
      </c>
      <c r="AD4584">
        <v>7.9271294928606588</v>
      </c>
      <c r="AE4584">
        <v>7.7959076266703118</v>
      </c>
      <c r="AF4584">
        <v>61</v>
      </c>
      <c r="AG4584">
        <v>0</v>
      </c>
      <c r="AH4584">
        <v>0</v>
      </c>
      <c r="AI4584">
        <v>31</v>
      </c>
      <c r="AJ4584">
        <v>785</v>
      </c>
      <c r="AK4584">
        <v>131</v>
      </c>
      <c r="AL4584">
        <v>786</v>
      </c>
      <c r="AM4584">
        <v>1</v>
      </c>
      <c r="AN4584">
        <v>50</v>
      </c>
      <c r="AO4584">
        <v>31</v>
      </c>
      <c r="AP4584">
        <v>33</v>
      </c>
    </row>
    <row r="4585" spans="1:42">
      <c r="A4585">
        <v>16</v>
      </c>
      <c r="B4585">
        <v>572</v>
      </c>
      <c r="C4585">
        <v>2021</v>
      </c>
      <c r="D4585">
        <v>8</v>
      </c>
      <c r="E4585">
        <v>99</v>
      </c>
      <c r="F4585">
        <v>99</v>
      </c>
      <c r="G4585">
        <v>99</v>
      </c>
      <c r="H4585">
        <v>99</v>
      </c>
      <c r="I4585">
        <v>99</v>
      </c>
      <c r="J4585">
        <v>171</v>
      </c>
      <c r="K4585">
        <v>999</v>
      </c>
      <c r="M4585">
        <v>99</v>
      </c>
      <c r="N4585">
        <v>99</v>
      </c>
      <c r="O4585">
        <v>99</v>
      </c>
      <c r="P4585">
        <v>99</v>
      </c>
      <c r="Q4585">
        <v>61</v>
      </c>
      <c r="R4585">
        <v>7787</v>
      </c>
      <c r="S4585">
        <v>7756</v>
      </c>
      <c r="T4585">
        <v>16.082830358289456</v>
      </c>
      <c r="U4585">
        <v>60.729499742135118</v>
      </c>
      <c r="V4585">
        <v>91.00694698599807</v>
      </c>
      <c r="W4585">
        <v>83.871518824136132</v>
      </c>
      <c r="X4585">
        <v>0.15410299216643125</v>
      </c>
      <c r="Y4585">
        <v>0.3082059843328625</v>
      </c>
      <c r="Z4585">
        <v>10.838577115705663</v>
      </c>
      <c r="AA4585">
        <v>8.7492194723585701</v>
      </c>
      <c r="AB4585">
        <v>2.4464478480247687</v>
      </c>
      <c r="AC4585">
        <v>-35.024698593524533</v>
      </c>
      <c r="AD4585">
        <v>8.9164462459780385</v>
      </c>
      <c r="AE4585">
        <v>8.773137266050627</v>
      </c>
      <c r="AF4585">
        <v>105</v>
      </c>
      <c r="AG4585">
        <v>0</v>
      </c>
      <c r="AH4585">
        <v>0</v>
      </c>
      <c r="AI4585">
        <v>61</v>
      </c>
      <c r="AJ4585">
        <v>1319</v>
      </c>
      <c r="AK4585">
        <v>205</v>
      </c>
      <c r="AL4585">
        <v>1706</v>
      </c>
      <c r="AM4585">
        <v>0</v>
      </c>
      <c r="AN4585">
        <v>66</v>
      </c>
      <c r="AO4585">
        <v>45</v>
      </c>
      <c r="AP4585">
        <v>32</v>
      </c>
    </row>
    <row r="4586" spans="1:42">
      <c r="A4586">
        <v>16</v>
      </c>
      <c r="B4586">
        <v>573</v>
      </c>
      <c r="C4586">
        <v>2021</v>
      </c>
      <c r="D4586">
        <v>9</v>
      </c>
      <c r="E4586">
        <v>99</v>
      </c>
      <c r="F4586">
        <v>99</v>
      </c>
      <c r="G4586">
        <v>99</v>
      </c>
      <c r="H4586">
        <v>99</v>
      </c>
      <c r="I4586">
        <v>99</v>
      </c>
      <c r="J4586">
        <v>171</v>
      </c>
      <c r="K4586">
        <v>999</v>
      </c>
      <c r="M4586">
        <v>99</v>
      </c>
      <c r="N4586">
        <v>99</v>
      </c>
      <c r="O4586">
        <v>99</v>
      </c>
      <c r="P4586">
        <v>99</v>
      </c>
      <c r="Q4586">
        <v>66</v>
      </c>
      <c r="R4586">
        <v>7755</v>
      </c>
      <c r="S4586">
        <v>7726</v>
      </c>
      <c r="T4586">
        <v>16.242037395228891</v>
      </c>
      <c r="U4586">
        <v>61.122314263525759</v>
      </c>
      <c r="V4586">
        <v>91.799620479202432</v>
      </c>
      <c r="W4586">
        <v>84.598677193890495</v>
      </c>
      <c r="X4586">
        <v>0.16763378465506129</v>
      </c>
      <c r="Y4586">
        <v>0.33526756931012258</v>
      </c>
      <c r="Z4586">
        <v>11.102514506769824</v>
      </c>
      <c r="AA4586">
        <v>8.6128307945028411</v>
      </c>
      <c r="AB4586">
        <v>2.3000245646069848</v>
      </c>
      <c r="AC4586">
        <v>-30.011150201360632</v>
      </c>
      <c r="AD4586">
        <v>8.8798048847514686</v>
      </c>
      <c r="AE4586">
        <v>8.8149710942890387</v>
      </c>
      <c r="AF4586">
        <v>96</v>
      </c>
      <c r="AG4586">
        <v>0</v>
      </c>
      <c r="AH4586">
        <v>0</v>
      </c>
      <c r="AI4586">
        <v>70</v>
      </c>
      <c r="AJ4586">
        <v>1121</v>
      </c>
      <c r="AK4586">
        <v>280</v>
      </c>
      <c r="AL4586">
        <v>1067</v>
      </c>
      <c r="AM4586">
        <v>1</v>
      </c>
      <c r="AN4586">
        <v>81</v>
      </c>
      <c r="AO4586">
        <v>53</v>
      </c>
      <c r="AP4586">
        <v>34</v>
      </c>
    </row>
    <row r="4587" spans="1:42">
      <c r="A4587">
        <v>16</v>
      </c>
      <c r="B4587">
        <v>574</v>
      </c>
      <c r="C4587">
        <v>2021</v>
      </c>
      <c r="D4587">
        <v>10</v>
      </c>
      <c r="E4587">
        <v>99</v>
      </c>
      <c r="F4587">
        <v>99</v>
      </c>
      <c r="G4587">
        <v>99</v>
      </c>
      <c r="H4587">
        <v>99</v>
      </c>
      <c r="I4587">
        <v>99</v>
      </c>
      <c r="J4587">
        <v>171</v>
      </c>
      <c r="K4587">
        <v>999</v>
      </c>
      <c r="M4587">
        <v>99</v>
      </c>
      <c r="N4587">
        <v>99</v>
      </c>
      <c r="O4587">
        <v>99</v>
      </c>
      <c r="P4587">
        <v>99</v>
      </c>
      <c r="Q4587">
        <v>62</v>
      </c>
      <c r="R4587">
        <v>5973</v>
      </c>
      <c r="S4587">
        <v>5952</v>
      </c>
      <c r="T4587">
        <v>16.103465595178299</v>
      </c>
      <c r="U4587">
        <v>60.759072580645146</v>
      </c>
      <c r="V4587">
        <v>93.532170327589981</v>
      </c>
      <c r="W4587">
        <v>86.218358534946148</v>
      </c>
      <c r="X4587">
        <v>0.20090406830738328</v>
      </c>
      <c r="Y4587">
        <v>0.40180813661476655</v>
      </c>
      <c r="Z4587">
        <v>15.16825715720743</v>
      </c>
      <c r="AA4587">
        <v>8.5324792328313936</v>
      </c>
      <c r="AB4587">
        <v>2.3187129587456257</v>
      </c>
      <c r="AC4587">
        <v>-27.742285222717737</v>
      </c>
      <c r="AD4587">
        <v>6.8393390814468749</v>
      </c>
      <c r="AE4587">
        <v>6.9209432665394788</v>
      </c>
      <c r="AF4587">
        <v>95</v>
      </c>
      <c r="AG4587">
        <v>0</v>
      </c>
      <c r="AH4587">
        <v>0</v>
      </c>
      <c r="AI4587">
        <v>26</v>
      </c>
      <c r="AJ4587">
        <v>746</v>
      </c>
      <c r="AK4587">
        <v>148</v>
      </c>
      <c r="AL4587">
        <v>904</v>
      </c>
      <c r="AM4587">
        <v>0</v>
      </c>
      <c r="AN4587">
        <v>50</v>
      </c>
      <c r="AO4587">
        <v>44</v>
      </c>
      <c r="AP4587">
        <v>34</v>
      </c>
    </row>
    <row r="4588" spans="1:42">
      <c r="A4588">
        <v>16</v>
      </c>
      <c r="B4588">
        <v>575</v>
      </c>
      <c r="C4588">
        <v>2021</v>
      </c>
      <c r="D4588">
        <v>11</v>
      </c>
      <c r="E4588">
        <v>99</v>
      </c>
      <c r="F4588">
        <v>99</v>
      </c>
      <c r="G4588">
        <v>99</v>
      </c>
      <c r="H4588">
        <v>99</v>
      </c>
      <c r="I4588">
        <v>99</v>
      </c>
      <c r="J4588">
        <v>171</v>
      </c>
      <c r="K4588">
        <v>999</v>
      </c>
      <c r="M4588">
        <v>99</v>
      </c>
      <c r="N4588">
        <v>99</v>
      </c>
      <c r="O4588">
        <v>99</v>
      </c>
      <c r="P4588">
        <v>99</v>
      </c>
      <c r="Q4588">
        <v>64</v>
      </c>
      <c r="R4588">
        <v>8581</v>
      </c>
      <c r="S4588">
        <v>8560</v>
      </c>
      <c r="T4588">
        <v>16.055005244144038</v>
      </c>
      <c r="U4588">
        <v>60.630724299065392</v>
      </c>
      <c r="V4588">
        <v>93.127007371330876</v>
      </c>
      <c r="W4588">
        <v>85.876387850467012</v>
      </c>
      <c r="X4588">
        <v>0.13984384104416728</v>
      </c>
      <c r="Y4588">
        <v>0.27968768208833455</v>
      </c>
      <c r="Z4588">
        <v>9.9988346346579675</v>
      </c>
      <c r="AA4588">
        <v>9.1218388463302311</v>
      </c>
      <c r="AB4588">
        <v>2.34121243026246</v>
      </c>
      <c r="AC4588">
        <v>-26.287619031167242</v>
      </c>
      <c r="AD4588">
        <v>9.8256100214122952</v>
      </c>
      <c r="AE4588">
        <v>9.9140281976331615</v>
      </c>
      <c r="AF4588">
        <v>143</v>
      </c>
      <c r="AG4588">
        <v>0</v>
      </c>
      <c r="AH4588">
        <v>0</v>
      </c>
      <c r="AI4588">
        <v>84</v>
      </c>
      <c r="AJ4588">
        <v>1066</v>
      </c>
      <c r="AK4588">
        <v>146</v>
      </c>
      <c r="AL4588">
        <v>1413</v>
      </c>
      <c r="AM4588">
        <v>0</v>
      </c>
      <c r="AN4588">
        <v>67</v>
      </c>
      <c r="AO4588">
        <v>67</v>
      </c>
      <c r="AP4588">
        <v>34</v>
      </c>
    </row>
    <row r="4589" spans="1:42">
      <c r="A4589">
        <v>16</v>
      </c>
      <c r="B4589">
        <v>576</v>
      </c>
      <c r="C4589">
        <v>2021</v>
      </c>
      <c r="D4589">
        <v>12</v>
      </c>
      <c r="E4589">
        <v>99</v>
      </c>
      <c r="F4589">
        <v>99</v>
      </c>
      <c r="G4589">
        <v>99</v>
      </c>
      <c r="H4589">
        <v>99</v>
      </c>
      <c r="I4589">
        <v>99</v>
      </c>
      <c r="J4589">
        <v>171</v>
      </c>
      <c r="K4589">
        <v>999</v>
      </c>
      <c r="M4589">
        <v>99</v>
      </c>
      <c r="N4589">
        <v>99</v>
      </c>
      <c r="O4589">
        <v>99</v>
      </c>
      <c r="P4589">
        <v>99</v>
      </c>
      <c r="Q4589">
        <v>68</v>
      </c>
      <c r="R4589">
        <v>7755</v>
      </c>
      <c r="S4589">
        <v>7733</v>
      </c>
      <c r="T4589">
        <v>16.111927788523538</v>
      </c>
      <c r="U4589">
        <v>60.531359110306482</v>
      </c>
      <c r="V4589">
        <v>88.871598819708623</v>
      </c>
      <c r="W4589">
        <v>81.948427518427422</v>
      </c>
      <c r="X4589">
        <v>1.2894906511927784E-2</v>
      </c>
      <c r="Y4589">
        <v>2.5789813023855569E-2</v>
      </c>
      <c r="Z4589">
        <v>9.9677627337201784</v>
      </c>
      <c r="AA4589">
        <v>8.4789862526486104</v>
      </c>
      <c r="AB4589">
        <v>2.240823793432472</v>
      </c>
      <c r="AC4589">
        <v>-24.87819383435394</v>
      </c>
      <c r="AD4589">
        <v>8.8798048847514686</v>
      </c>
      <c r="AE4589">
        <v>8.5465581324630691</v>
      </c>
      <c r="AF4589">
        <v>96</v>
      </c>
      <c r="AG4589">
        <v>0</v>
      </c>
      <c r="AH4589">
        <v>0</v>
      </c>
      <c r="AI4589">
        <v>35</v>
      </c>
      <c r="AJ4589">
        <v>1047</v>
      </c>
      <c r="AK4589">
        <v>151</v>
      </c>
      <c r="AL4589">
        <v>781</v>
      </c>
      <c r="AM4589">
        <v>0</v>
      </c>
      <c r="AN4589">
        <v>43</v>
      </c>
      <c r="AO4589">
        <v>53</v>
      </c>
      <c r="AP4589">
        <v>36</v>
      </c>
    </row>
    <row r="4590" spans="1:42">
      <c r="A4590">
        <v>16</v>
      </c>
      <c r="B4590">
        <v>577</v>
      </c>
      <c r="C4590">
        <v>2021</v>
      </c>
      <c r="D4590">
        <v>1</v>
      </c>
      <c r="E4590">
        <v>99</v>
      </c>
      <c r="F4590">
        <v>99</v>
      </c>
      <c r="G4590">
        <v>99</v>
      </c>
      <c r="H4590">
        <v>99</v>
      </c>
      <c r="I4590">
        <v>99</v>
      </c>
      <c r="J4590">
        <v>181</v>
      </c>
      <c r="K4590">
        <v>999</v>
      </c>
      <c r="M4590">
        <v>99</v>
      </c>
      <c r="N4590">
        <v>99</v>
      </c>
      <c r="O4590">
        <v>99</v>
      </c>
      <c r="P4590">
        <v>99</v>
      </c>
      <c r="Q4590">
        <v>9</v>
      </c>
      <c r="R4590">
        <v>527</v>
      </c>
      <c r="S4590">
        <v>527</v>
      </c>
      <c r="T4590">
        <v>16.464895635673621</v>
      </c>
      <c r="U4590">
        <v>61.901328273244786</v>
      </c>
      <c r="V4590">
        <v>90.538237452741441</v>
      </c>
      <c r="W4590">
        <v>83.56679316888048</v>
      </c>
      <c r="X4590">
        <v>0</v>
      </c>
      <c r="Y4590">
        <v>0</v>
      </c>
      <c r="Z4590">
        <v>0</v>
      </c>
      <c r="AA4590">
        <v>10.86622894393301</v>
      </c>
      <c r="AB4590">
        <v>2.5275968554684369</v>
      </c>
      <c r="AC4590">
        <v>-40.271589936811282</v>
      </c>
      <c r="AD4590">
        <v>7.343381829379938</v>
      </c>
      <c r="AE4590">
        <v>7.5077174542322753</v>
      </c>
      <c r="AF4590">
        <v>4</v>
      </c>
      <c r="AG4590">
        <v>0</v>
      </c>
      <c r="AH4590">
        <v>0</v>
      </c>
      <c r="AI4590">
        <v>2</v>
      </c>
      <c r="AJ4590">
        <v>89</v>
      </c>
      <c r="AK4590">
        <v>1</v>
      </c>
      <c r="AL4590">
        <v>97</v>
      </c>
      <c r="AM4590">
        <v>0</v>
      </c>
      <c r="AN4590">
        <v>4</v>
      </c>
      <c r="AO4590">
        <v>7</v>
      </c>
      <c r="AP4590">
        <v>5</v>
      </c>
    </row>
    <row r="4591" spans="1:42">
      <c r="A4591">
        <v>16</v>
      </c>
      <c r="B4591">
        <v>578</v>
      </c>
      <c r="C4591">
        <v>2021</v>
      </c>
      <c r="D4591">
        <v>2</v>
      </c>
      <c r="E4591">
        <v>99</v>
      </c>
      <c r="F4591">
        <v>99</v>
      </c>
      <c r="G4591">
        <v>99</v>
      </c>
      <c r="H4591">
        <v>99</v>
      </c>
      <c r="I4591">
        <v>99</v>
      </c>
      <c r="J4591">
        <v>181</v>
      </c>
      <c r="K4591">
        <v>999</v>
      </c>
      <c r="M4591">
        <v>99</v>
      </c>
      <c r="N4591">
        <v>99</v>
      </c>
      <c r="O4591">
        <v>99</v>
      </c>
      <c r="P4591">
        <v>99</v>
      </c>
      <c r="Q4591">
        <v>9</v>
      </c>
      <c r="R4591">
        <v>556</v>
      </c>
      <c r="S4591">
        <v>556</v>
      </c>
      <c r="T4591">
        <v>16.330935251798564</v>
      </c>
      <c r="U4591">
        <v>61.447841726618734</v>
      </c>
      <c r="V4591">
        <v>87.08134250995731</v>
      </c>
      <c r="W4591">
        <v>80.376079136690606</v>
      </c>
      <c r="X4591">
        <v>0</v>
      </c>
      <c r="Y4591">
        <v>0</v>
      </c>
      <c r="Z4591">
        <v>0</v>
      </c>
      <c r="AA4591">
        <v>8.5657352211372899</v>
      </c>
      <c r="AB4591">
        <v>2.7153597910945644</v>
      </c>
      <c r="AC4591">
        <v>-35.612680065400632</v>
      </c>
      <c r="AD4591">
        <v>7.7474768446589106</v>
      </c>
      <c r="AE4591">
        <v>7.6184246505750801</v>
      </c>
      <c r="AF4591">
        <v>11</v>
      </c>
      <c r="AG4591">
        <v>0</v>
      </c>
      <c r="AH4591">
        <v>0</v>
      </c>
      <c r="AI4591">
        <v>5</v>
      </c>
      <c r="AJ4591">
        <v>77</v>
      </c>
      <c r="AK4591">
        <v>1</v>
      </c>
      <c r="AL4591">
        <v>105</v>
      </c>
      <c r="AM4591">
        <v>0</v>
      </c>
      <c r="AN4591">
        <v>11</v>
      </c>
      <c r="AO4591">
        <v>11</v>
      </c>
      <c r="AP4591">
        <v>7</v>
      </c>
    </row>
    <row r="4592" spans="1:42">
      <c r="A4592">
        <v>16</v>
      </c>
      <c r="B4592">
        <v>579</v>
      </c>
      <c r="C4592">
        <v>2021</v>
      </c>
      <c r="D4592">
        <v>3</v>
      </c>
      <c r="E4592">
        <v>99</v>
      </c>
      <c r="F4592">
        <v>99</v>
      </c>
      <c r="G4592">
        <v>99</v>
      </c>
      <c r="H4592">
        <v>99</v>
      </c>
      <c r="I4592">
        <v>99</v>
      </c>
      <c r="J4592">
        <v>181</v>
      </c>
      <c r="K4592">
        <v>999</v>
      </c>
      <c r="M4592">
        <v>99</v>
      </c>
      <c r="N4592">
        <v>99</v>
      </c>
      <c r="O4592">
        <v>99</v>
      </c>
      <c r="P4592">
        <v>99</v>
      </c>
      <c r="Q4592">
        <v>8</v>
      </c>
      <c r="R4592">
        <v>853</v>
      </c>
      <c r="S4592">
        <v>853</v>
      </c>
      <c r="T4592">
        <v>16.166471277842906</v>
      </c>
      <c r="U4592">
        <v>61.256740914419694</v>
      </c>
      <c r="V4592">
        <v>89.531562174925241</v>
      </c>
      <c r="W4592">
        <v>82.63763188745601</v>
      </c>
      <c r="X4592">
        <v>0</v>
      </c>
      <c r="Y4592">
        <v>0</v>
      </c>
      <c r="Z4592">
        <v>0</v>
      </c>
      <c r="AA4592">
        <v>7.9823282262373052</v>
      </c>
      <c r="AB4592">
        <v>2.9991741223003157</v>
      </c>
      <c r="AC4592">
        <v>-37.84086423214741</v>
      </c>
      <c r="AD4592">
        <v>11.88596717355045</v>
      </c>
      <c r="AE4592">
        <v>12.016845086980322</v>
      </c>
      <c r="AF4592">
        <v>21</v>
      </c>
      <c r="AG4592">
        <v>0</v>
      </c>
      <c r="AH4592">
        <v>0</v>
      </c>
      <c r="AI4592">
        <v>2</v>
      </c>
      <c r="AJ4592">
        <v>102</v>
      </c>
      <c r="AK4592">
        <v>38</v>
      </c>
      <c r="AL4592">
        <v>98</v>
      </c>
      <c r="AM4592">
        <v>0</v>
      </c>
      <c r="AN4592">
        <v>30</v>
      </c>
      <c r="AO4592">
        <v>16</v>
      </c>
      <c r="AP4592">
        <v>6</v>
      </c>
    </row>
    <row r="4593" spans="1:42">
      <c r="A4593">
        <v>16</v>
      </c>
      <c r="B4593">
        <v>580</v>
      </c>
      <c r="C4593">
        <v>2021</v>
      </c>
      <c r="D4593">
        <v>4</v>
      </c>
      <c r="E4593">
        <v>99</v>
      </c>
      <c r="F4593">
        <v>99</v>
      </c>
      <c r="G4593">
        <v>99</v>
      </c>
      <c r="H4593">
        <v>99</v>
      </c>
      <c r="I4593">
        <v>99</v>
      </c>
      <c r="J4593">
        <v>181</v>
      </c>
      <c r="K4593">
        <v>999</v>
      </c>
      <c r="M4593">
        <v>99</v>
      </c>
      <c r="N4593">
        <v>99</v>
      </c>
      <c r="O4593">
        <v>99</v>
      </c>
      <c r="P4593">
        <v>99</v>
      </c>
      <c r="Q4593">
        <v>6</v>
      </c>
      <c r="R4593">
        <v>485.88</v>
      </c>
      <c r="S4593">
        <v>484.88</v>
      </c>
      <c r="T4593">
        <v>16.495760270025524</v>
      </c>
      <c r="U4593">
        <v>61.895066820656659</v>
      </c>
      <c r="V4593">
        <v>87.887177365973884</v>
      </c>
      <c r="W4593">
        <v>81.037782544134586</v>
      </c>
      <c r="X4593">
        <v>0</v>
      </c>
      <c r="Y4593">
        <v>0</v>
      </c>
      <c r="Z4593">
        <v>0</v>
      </c>
      <c r="AA4593">
        <v>8.214035145700981</v>
      </c>
      <c r="AB4593">
        <v>2.4386300995784289</v>
      </c>
      <c r="AC4593">
        <v>-29.174365667187477</v>
      </c>
      <c r="AD4593">
        <v>6.7704029663360972</v>
      </c>
      <c r="AE4593">
        <v>6.6986207117582808</v>
      </c>
      <c r="AF4593">
        <v>3</v>
      </c>
      <c r="AG4593">
        <v>0</v>
      </c>
      <c r="AH4593">
        <v>0</v>
      </c>
      <c r="AI4593">
        <v>0</v>
      </c>
      <c r="AJ4593">
        <v>76</v>
      </c>
      <c r="AK4593">
        <v>8.879999999999999</v>
      </c>
      <c r="AL4593">
        <v>107</v>
      </c>
      <c r="AM4593">
        <v>0</v>
      </c>
      <c r="AN4593">
        <v>7</v>
      </c>
      <c r="AO4593">
        <v>6</v>
      </c>
      <c r="AP4593">
        <v>5</v>
      </c>
    </row>
    <row r="4594" spans="1:42">
      <c r="A4594">
        <v>16</v>
      </c>
      <c r="B4594">
        <v>581</v>
      </c>
      <c r="C4594">
        <v>2021</v>
      </c>
      <c r="D4594">
        <v>5</v>
      </c>
      <c r="E4594">
        <v>99</v>
      </c>
      <c r="F4594">
        <v>99</v>
      </c>
      <c r="G4594">
        <v>99</v>
      </c>
      <c r="H4594">
        <v>99</v>
      </c>
      <c r="I4594">
        <v>99</v>
      </c>
      <c r="J4594">
        <v>181</v>
      </c>
      <c r="K4594">
        <v>999</v>
      </c>
      <c r="M4594">
        <v>99</v>
      </c>
      <c r="N4594">
        <v>99</v>
      </c>
      <c r="O4594">
        <v>99</v>
      </c>
      <c r="P4594">
        <v>99</v>
      </c>
      <c r="Q4594">
        <v>6</v>
      </c>
      <c r="R4594">
        <v>285</v>
      </c>
      <c r="S4594">
        <v>284</v>
      </c>
      <c r="T4594">
        <v>16.245614035087719</v>
      </c>
      <c r="U4594">
        <v>61.728873239436624</v>
      </c>
      <c r="V4594">
        <v>90.019150656920942</v>
      </c>
      <c r="W4594">
        <v>82.978873239436638</v>
      </c>
      <c r="X4594">
        <v>0</v>
      </c>
      <c r="Y4594">
        <v>0</v>
      </c>
      <c r="Z4594">
        <v>0</v>
      </c>
      <c r="AA4594">
        <v>8.4547289125033469</v>
      </c>
      <c r="AB4594">
        <v>3.0129551490871465</v>
      </c>
      <c r="AC4594">
        <v>-31.347230812574153</v>
      </c>
      <c r="AD4594">
        <v>3.9712785984312751</v>
      </c>
      <c r="AE4594">
        <v>4.0174403896129611</v>
      </c>
      <c r="AF4594">
        <v>3</v>
      </c>
      <c r="AG4594">
        <v>0</v>
      </c>
      <c r="AH4594">
        <v>0</v>
      </c>
      <c r="AI4594">
        <v>1</v>
      </c>
      <c r="AJ4594">
        <v>71</v>
      </c>
      <c r="AK4594">
        <v>13</v>
      </c>
      <c r="AL4594">
        <v>97</v>
      </c>
      <c r="AM4594">
        <v>0</v>
      </c>
      <c r="AN4594">
        <v>1</v>
      </c>
      <c r="AO4594">
        <v>1</v>
      </c>
      <c r="AP4594">
        <v>4</v>
      </c>
    </row>
    <row r="4595" spans="1:42">
      <c r="A4595">
        <v>16</v>
      </c>
      <c r="B4595">
        <v>582</v>
      </c>
      <c r="C4595">
        <v>2021</v>
      </c>
      <c r="D4595">
        <v>6</v>
      </c>
      <c r="E4595">
        <v>99</v>
      </c>
      <c r="F4595">
        <v>99</v>
      </c>
      <c r="G4595">
        <v>99</v>
      </c>
      <c r="H4595">
        <v>99</v>
      </c>
      <c r="I4595">
        <v>99</v>
      </c>
      <c r="J4595">
        <v>181</v>
      </c>
      <c r="K4595">
        <v>999</v>
      </c>
      <c r="M4595">
        <v>99</v>
      </c>
      <c r="N4595">
        <v>99</v>
      </c>
      <c r="O4595">
        <v>99</v>
      </c>
      <c r="P4595">
        <v>99</v>
      </c>
      <c r="Q4595">
        <v>10</v>
      </c>
      <c r="R4595">
        <v>834.76</v>
      </c>
      <c r="S4595">
        <v>826.76</v>
      </c>
      <c r="T4595">
        <v>16.276869998562461</v>
      </c>
      <c r="U4595">
        <v>61.728433886496717</v>
      </c>
      <c r="V4595">
        <v>89.887232002831396</v>
      </c>
      <c r="W4595">
        <v>82.667642362959015</v>
      </c>
      <c r="X4595">
        <v>0</v>
      </c>
      <c r="Y4595">
        <v>0</v>
      </c>
      <c r="Z4595">
        <v>0</v>
      </c>
      <c r="AA4595">
        <v>8.694559245358084</v>
      </c>
      <c r="AB4595">
        <v>2.5855407591485844</v>
      </c>
      <c r="AC4595">
        <v>-24.988923491239685</v>
      </c>
      <c r="AD4595">
        <v>11.631805343250848</v>
      </c>
      <c r="AE4595">
        <v>11.65141246289587</v>
      </c>
      <c r="AF4595">
        <v>5.88</v>
      </c>
      <c r="AG4595">
        <v>0</v>
      </c>
      <c r="AH4595">
        <v>0</v>
      </c>
      <c r="AI4595">
        <v>1.8799999999999997</v>
      </c>
      <c r="AJ4595">
        <v>124</v>
      </c>
      <c r="AK4595">
        <v>16</v>
      </c>
      <c r="AL4595">
        <v>113</v>
      </c>
      <c r="AM4595">
        <v>0</v>
      </c>
      <c r="AN4595">
        <v>4</v>
      </c>
      <c r="AO4595">
        <v>10</v>
      </c>
      <c r="AP4595">
        <v>7</v>
      </c>
    </row>
    <row r="4596" spans="1:42">
      <c r="A4596">
        <v>16</v>
      </c>
      <c r="B4596">
        <v>583</v>
      </c>
      <c r="C4596">
        <v>2021</v>
      </c>
      <c r="D4596">
        <v>7</v>
      </c>
      <c r="E4596">
        <v>99</v>
      </c>
      <c r="F4596">
        <v>99</v>
      </c>
      <c r="G4596">
        <v>99</v>
      </c>
      <c r="H4596">
        <v>99</v>
      </c>
      <c r="I4596">
        <v>99</v>
      </c>
      <c r="J4596">
        <v>181</v>
      </c>
      <c r="K4596">
        <v>999</v>
      </c>
      <c r="M4596">
        <v>99</v>
      </c>
      <c r="N4596">
        <v>99</v>
      </c>
      <c r="O4596">
        <v>99</v>
      </c>
      <c r="P4596">
        <v>99</v>
      </c>
      <c r="Q4596">
        <v>6</v>
      </c>
      <c r="R4596">
        <v>499</v>
      </c>
      <c r="S4596">
        <v>498</v>
      </c>
      <c r="T4596">
        <v>16.430861723446899</v>
      </c>
      <c r="U4596">
        <v>61.893574297188763</v>
      </c>
      <c r="V4596">
        <v>90.01814408228806</v>
      </c>
      <c r="W4596">
        <v>83.034136546184783</v>
      </c>
      <c r="X4596">
        <v>0</v>
      </c>
      <c r="Y4596">
        <v>0</v>
      </c>
      <c r="Z4596">
        <v>0</v>
      </c>
      <c r="AA4596">
        <v>8.9432031671531274</v>
      </c>
      <c r="AB4596">
        <v>2.7328727098962649</v>
      </c>
      <c r="AC4596">
        <v>-28.912698309635129</v>
      </c>
      <c r="AD4596">
        <v>6.9532211249726554</v>
      </c>
      <c r="AE4596">
        <v>7.0493582937658301</v>
      </c>
      <c r="AF4596">
        <v>0</v>
      </c>
      <c r="AG4596">
        <v>0</v>
      </c>
      <c r="AH4596">
        <v>0</v>
      </c>
      <c r="AI4596">
        <v>0</v>
      </c>
      <c r="AJ4596">
        <v>97</v>
      </c>
      <c r="AK4596">
        <v>3</v>
      </c>
      <c r="AL4596">
        <v>47</v>
      </c>
      <c r="AM4596">
        <v>0</v>
      </c>
      <c r="AN4596">
        <v>0</v>
      </c>
      <c r="AO4596">
        <v>2</v>
      </c>
      <c r="AP4596">
        <v>4</v>
      </c>
    </row>
    <row r="4597" spans="1:42">
      <c r="A4597">
        <v>16</v>
      </c>
      <c r="B4597">
        <v>584</v>
      </c>
      <c r="C4597">
        <v>2021</v>
      </c>
      <c r="D4597">
        <v>8</v>
      </c>
      <c r="E4597">
        <v>99</v>
      </c>
      <c r="F4597">
        <v>99</v>
      </c>
      <c r="G4597">
        <v>99</v>
      </c>
      <c r="H4597">
        <v>99</v>
      </c>
      <c r="I4597">
        <v>99</v>
      </c>
      <c r="J4597">
        <v>181</v>
      </c>
      <c r="K4597">
        <v>999</v>
      </c>
      <c r="M4597">
        <v>99</v>
      </c>
      <c r="N4597">
        <v>99</v>
      </c>
      <c r="O4597">
        <v>99</v>
      </c>
      <c r="P4597">
        <v>99</v>
      </c>
      <c r="Q4597">
        <v>7</v>
      </c>
      <c r="R4597">
        <v>547.89</v>
      </c>
      <c r="S4597">
        <v>545.89</v>
      </c>
      <c r="T4597">
        <v>16.543704028180837</v>
      </c>
      <c r="U4597">
        <v>62.435582260162306</v>
      </c>
      <c r="V4597">
        <v>87.683899345383054</v>
      </c>
      <c r="W4597">
        <v>80.861345692355712</v>
      </c>
      <c r="X4597">
        <v>0</v>
      </c>
      <c r="Y4597">
        <v>0</v>
      </c>
      <c r="Z4597">
        <v>0</v>
      </c>
      <c r="AA4597">
        <v>8.8632949108672179</v>
      </c>
      <c r="AB4597">
        <v>2.5537104400159798</v>
      </c>
      <c r="AC4597">
        <v>-33.294486501206194</v>
      </c>
      <c r="AD4597">
        <v>7.6344695834895138</v>
      </c>
      <c r="AE4597">
        <v>7.5250548762650302</v>
      </c>
      <c r="AF4597">
        <v>5.89</v>
      </c>
      <c r="AG4597">
        <v>0</v>
      </c>
      <c r="AH4597">
        <v>0</v>
      </c>
      <c r="AI4597">
        <v>0</v>
      </c>
      <c r="AJ4597">
        <v>91</v>
      </c>
      <c r="AK4597">
        <v>10</v>
      </c>
      <c r="AL4597">
        <v>97</v>
      </c>
      <c r="AM4597">
        <v>0</v>
      </c>
      <c r="AN4597">
        <v>7</v>
      </c>
      <c r="AO4597">
        <v>5</v>
      </c>
      <c r="AP4597">
        <v>6</v>
      </c>
    </row>
    <row r="4598" spans="1:42">
      <c r="A4598">
        <v>16</v>
      </c>
      <c r="B4598">
        <v>585</v>
      </c>
      <c r="C4598">
        <v>2021</v>
      </c>
      <c r="D4598">
        <v>9</v>
      </c>
      <c r="E4598">
        <v>99</v>
      </c>
      <c r="F4598">
        <v>99</v>
      </c>
      <c r="G4598">
        <v>99</v>
      </c>
      <c r="H4598">
        <v>99</v>
      </c>
      <c r="I4598">
        <v>99</v>
      </c>
      <c r="J4598">
        <v>181</v>
      </c>
      <c r="K4598">
        <v>999</v>
      </c>
      <c r="M4598">
        <v>99</v>
      </c>
      <c r="N4598">
        <v>99</v>
      </c>
      <c r="O4598">
        <v>99</v>
      </c>
      <c r="P4598">
        <v>99</v>
      </c>
      <c r="Q4598">
        <v>15</v>
      </c>
      <c r="R4598">
        <v>924</v>
      </c>
      <c r="S4598">
        <v>923</v>
      </c>
      <c r="T4598">
        <v>16.549783549783545</v>
      </c>
      <c r="U4598">
        <v>62.102925243770322</v>
      </c>
      <c r="V4598">
        <v>87.062419520875594</v>
      </c>
      <c r="W4598">
        <v>80.315276273022818</v>
      </c>
      <c r="X4598">
        <v>0</v>
      </c>
      <c r="Y4598">
        <v>0</v>
      </c>
      <c r="Z4598">
        <v>0</v>
      </c>
      <c r="AA4598">
        <v>9.4739578395030968</v>
      </c>
      <c r="AB4598">
        <v>2.4568259217526722</v>
      </c>
      <c r="AC4598">
        <v>-38.914065005677408</v>
      </c>
      <c r="AD4598">
        <v>12.875303245440348</v>
      </c>
      <c r="AE4598">
        <v>12.637565710022848</v>
      </c>
      <c r="AF4598">
        <v>7</v>
      </c>
      <c r="AG4598">
        <v>0</v>
      </c>
      <c r="AH4598">
        <v>0</v>
      </c>
      <c r="AI4598">
        <v>2</v>
      </c>
      <c r="AJ4598">
        <v>125</v>
      </c>
      <c r="AK4598">
        <v>29</v>
      </c>
      <c r="AL4598">
        <v>153</v>
      </c>
      <c r="AM4598">
        <v>0</v>
      </c>
      <c r="AN4598">
        <v>24</v>
      </c>
      <c r="AO4598">
        <v>15</v>
      </c>
      <c r="AP4598">
        <v>6</v>
      </c>
    </row>
    <row r="4599" spans="1:42">
      <c r="A4599">
        <v>16</v>
      </c>
      <c r="B4599">
        <v>586</v>
      </c>
      <c r="C4599">
        <v>2021</v>
      </c>
      <c r="D4599">
        <v>10</v>
      </c>
      <c r="E4599">
        <v>99</v>
      </c>
      <c r="F4599">
        <v>99</v>
      </c>
      <c r="G4599">
        <v>99</v>
      </c>
      <c r="H4599">
        <v>99</v>
      </c>
      <c r="I4599">
        <v>99</v>
      </c>
      <c r="J4599">
        <v>181</v>
      </c>
      <c r="K4599">
        <v>999</v>
      </c>
      <c r="M4599">
        <v>99</v>
      </c>
      <c r="N4599">
        <v>99</v>
      </c>
      <c r="O4599">
        <v>99</v>
      </c>
      <c r="P4599">
        <v>99</v>
      </c>
      <c r="Q4599">
        <v>10</v>
      </c>
      <c r="R4599">
        <v>351</v>
      </c>
      <c r="S4599">
        <v>347</v>
      </c>
      <c r="T4599">
        <v>16.156695156695154</v>
      </c>
      <c r="U4599">
        <v>61.608069164265139</v>
      </c>
      <c r="V4599">
        <v>94.400229798208443</v>
      </c>
      <c r="W4599">
        <v>86.740057636887599</v>
      </c>
      <c r="X4599">
        <v>0</v>
      </c>
      <c r="Y4599">
        <v>0</v>
      </c>
      <c r="Z4599">
        <v>0</v>
      </c>
      <c r="AA4599">
        <v>10.405938395318389</v>
      </c>
      <c r="AB4599">
        <v>2.5137646465782399</v>
      </c>
      <c r="AC4599">
        <v>-23.116513856474455</v>
      </c>
      <c r="AD4599">
        <v>4.8909431159627283</v>
      </c>
      <c r="AE4599">
        <v>5.1311268267369314</v>
      </c>
      <c r="AF4599">
        <v>4</v>
      </c>
      <c r="AG4599">
        <v>0</v>
      </c>
      <c r="AH4599">
        <v>0</v>
      </c>
      <c r="AI4599">
        <v>0</v>
      </c>
      <c r="AJ4599">
        <v>66</v>
      </c>
      <c r="AK4599">
        <v>10</v>
      </c>
      <c r="AL4599">
        <v>74</v>
      </c>
      <c r="AM4599">
        <v>0</v>
      </c>
      <c r="AN4599">
        <v>2</v>
      </c>
      <c r="AO4599">
        <v>5</v>
      </c>
      <c r="AP4599">
        <v>4</v>
      </c>
    </row>
    <row r="4600" spans="1:42">
      <c r="A4600">
        <v>16</v>
      </c>
      <c r="B4600">
        <v>587</v>
      </c>
      <c r="C4600">
        <v>2021</v>
      </c>
      <c r="D4600">
        <v>11</v>
      </c>
      <c r="E4600">
        <v>99</v>
      </c>
      <c r="F4600">
        <v>99</v>
      </c>
      <c r="G4600">
        <v>99</v>
      </c>
      <c r="H4600">
        <v>99</v>
      </c>
      <c r="I4600">
        <v>99</v>
      </c>
      <c r="J4600">
        <v>181</v>
      </c>
      <c r="K4600">
        <v>999</v>
      </c>
      <c r="M4600">
        <v>99</v>
      </c>
      <c r="N4600">
        <v>99</v>
      </c>
      <c r="O4600">
        <v>99</v>
      </c>
      <c r="P4600">
        <v>99</v>
      </c>
      <c r="Q4600">
        <v>10</v>
      </c>
      <c r="R4600">
        <v>711</v>
      </c>
      <c r="S4600">
        <v>711</v>
      </c>
      <c r="T4600">
        <v>16.523206751054854</v>
      </c>
      <c r="U4600">
        <v>61.978902953586498</v>
      </c>
      <c r="V4600">
        <v>88.553957086672298</v>
      </c>
      <c r="W4600">
        <v>81.735302390998484</v>
      </c>
      <c r="X4600">
        <v>0</v>
      </c>
      <c r="Y4600">
        <v>0</v>
      </c>
      <c r="Z4600">
        <v>0</v>
      </c>
      <c r="AA4600">
        <v>9.953568995008391</v>
      </c>
      <c r="AB4600">
        <v>2.5525926656799198</v>
      </c>
      <c r="AC4600">
        <v>-30.428851012893158</v>
      </c>
      <c r="AD4600">
        <v>9.9072950297706566</v>
      </c>
      <c r="AE4600">
        <v>9.9070155017350938</v>
      </c>
      <c r="AF4600">
        <v>11</v>
      </c>
      <c r="AG4600">
        <v>0</v>
      </c>
      <c r="AH4600">
        <v>0</v>
      </c>
      <c r="AI4600">
        <v>0</v>
      </c>
      <c r="AJ4600">
        <v>70</v>
      </c>
      <c r="AK4600">
        <v>8</v>
      </c>
      <c r="AL4600">
        <v>136</v>
      </c>
      <c r="AM4600">
        <v>0</v>
      </c>
      <c r="AN4600">
        <v>12</v>
      </c>
      <c r="AO4600">
        <v>28</v>
      </c>
      <c r="AP4600">
        <v>7</v>
      </c>
    </row>
    <row r="4601" spans="1:42">
      <c r="A4601">
        <v>16</v>
      </c>
      <c r="B4601">
        <v>588</v>
      </c>
      <c r="C4601">
        <v>2021</v>
      </c>
      <c r="D4601">
        <v>12</v>
      </c>
      <c r="E4601">
        <v>99</v>
      </c>
      <c r="F4601">
        <v>99</v>
      </c>
      <c r="G4601">
        <v>99</v>
      </c>
      <c r="H4601">
        <v>99</v>
      </c>
      <c r="I4601">
        <v>99</v>
      </c>
      <c r="J4601">
        <v>181</v>
      </c>
      <c r="K4601">
        <v>999</v>
      </c>
      <c r="M4601">
        <v>99</v>
      </c>
      <c r="N4601">
        <v>99</v>
      </c>
      <c r="O4601">
        <v>99</v>
      </c>
      <c r="P4601">
        <v>99</v>
      </c>
      <c r="Q4601">
        <v>13</v>
      </c>
      <c r="R4601">
        <v>602</v>
      </c>
      <c r="S4601">
        <v>600</v>
      </c>
      <c r="T4601">
        <v>16.275747508305646</v>
      </c>
      <c r="U4601">
        <v>61.62833333333333</v>
      </c>
      <c r="V4601">
        <v>87.394366197183118</v>
      </c>
      <c r="W4601">
        <v>80.553000000000097</v>
      </c>
      <c r="X4601">
        <v>0</v>
      </c>
      <c r="Y4601">
        <v>0</v>
      </c>
      <c r="Z4601">
        <v>0</v>
      </c>
      <c r="AA4601">
        <v>11.69439713424009</v>
      </c>
      <c r="AB4601">
        <v>3.188029258892719</v>
      </c>
      <c r="AC4601">
        <v>-28.704947795067699</v>
      </c>
      <c r="AD4601">
        <v>8.3884551447565912</v>
      </c>
      <c r="AE4601">
        <v>8.2394180354194937</v>
      </c>
      <c r="AF4601">
        <v>4</v>
      </c>
      <c r="AG4601">
        <v>0</v>
      </c>
      <c r="AH4601">
        <v>0</v>
      </c>
      <c r="AI4601">
        <v>4</v>
      </c>
      <c r="AJ4601">
        <v>58</v>
      </c>
      <c r="AK4601">
        <v>8</v>
      </c>
      <c r="AL4601">
        <v>25</v>
      </c>
      <c r="AM4601">
        <v>0</v>
      </c>
      <c r="AN4601">
        <v>6</v>
      </c>
      <c r="AO4601">
        <v>4</v>
      </c>
      <c r="AP4601">
        <v>7</v>
      </c>
    </row>
    <row r="4602" spans="1:42">
      <c r="A4602">
        <v>16</v>
      </c>
      <c r="B4602">
        <v>589</v>
      </c>
      <c r="C4602">
        <v>2021</v>
      </c>
      <c r="D4602">
        <v>1</v>
      </c>
      <c r="E4602">
        <v>99</v>
      </c>
      <c r="F4602">
        <v>99</v>
      </c>
      <c r="G4602">
        <v>99</v>
      </c>
      <c r="H4602">
        <v>99</v>
      </c>
      <c r="I4602">
        <v>99</v>
      </c>
      <c r="J4602">
        <v>470</v>
      </c>
      <c r="K4602">
        <v>999</v>
      </c>
      <c r="M4602">
        <v>99</v>
      </c>
      <c r="N4602">
        <v>99</v>
      </c>
      <c r="O4602">
        <v>99</v>
      </c>
      <c r="P4602">
        <v>99</v>
      </c>
      <c r="Q4602">
        <v>5</v>
      </c>
      <c r="R4602">
        <v>385</v>
      </c>
      <c r="S4602">
        <v>385</v>
      </c>
      <c r="T4602">
        <v>16.088311688311691</v>
      </c>
      <c r="U4602">
        <v>60.680519480519486</v>
      </c>
      <c r="V4602">
        <v>87.76069001421115</v>
      </c>
      <c r="W4602">
        <v>81.003116883116817</v>
      </c>
      <c r="X4602">
        <v>0</v>
      </c>
      <c r="Y4602">
        <v>0</v>
      </c>
      <c r="Z4602">
        <v>0</v>
      </c>
      <c r="AA4602">
        <v>9.0399454457243991</v>
      </c>
      <c r="AB4602">
        <v>2.4630800568605604</v>
      </c>
      <c r="AC4602">
        <v>8.2716516652782275</v>
      </c>
      <c r="AD4602">
        <v>5.9932439795140011</v>
      </c>
      <c r="AE4602">
        <v>5.6418438106099478</v>
      </c>
      <c r="AF4602">
        <v>1</v>
      </c>
      <c r="AG4602">
        <v>0</v>
      </c>
      <c r="AH4602">
        <v>0</v>
      </c>
      <c r="AI4602">
        <v>1</v>
      </c>
      <c r="AJ4602">
        <v>21</v>
      </c>
      <c r="AK4602">
        <v>6</v>
      </c>
      <c r="AL4602">
        <v>1</v>
      </c>
      <c r="AM4602">
        <v>0</v>
      </c>
      <c r="AN4602">
        <v>1</v>
      </c>
      <c r="AO4602">
        <v>0</v>
      </c>
      <c r="AP4602">
        <v>3</v>
      </c>
    </row>
    <row r="4603" spans="1:42">
      <c r="A4603">
        <v>16</v>
      </c>
      <c r="B4603">
        <v>590</v>
      </c>
      <c r="C4603">
        <v>2021</v>
      </c>
      <c r="D4603">
        <v>2</v>
      </c>
      <c r="E4603">
        <v>99</v>
      </c>
      <c r="F4603">
        <v>99</v>
      </c>
      <c r="G4603">
        <v>99</v>
      </c>
      <c r="H4603">
        <v>99</v>
      </c>
      <c r="I4603">
        <v>99</v>
      </c>
      <c r="J4603">
        <v>470</v>
      </c>
      <c r="K4603">
        <v>999</v>
      </c>
      <c r="M4603">
        <v>99</v>
      </c>
      <c r="N4603">
        <v>99</v>
      </c>
      <c r="O4603">
        <v>99</v>
      </c>
      <c r="P4603">
        <v>99</v>
      </c>
      <c r="Q4603">
        <v>14</v>
      </c>
      <c r="R4603">
        <v>294</v>
      </c>
      <c r="S4603">
        <v>287</v>
      </c>
      <c r="T4603">
        <v>15.534013605442176</v>
      </c>
      <c r="U4603">
        <v>60.445993031358888</v>
      </c>
      <c r="V4603">
        <v>94.080052547933036</v>
      </c>
      <c r="W4603">
        <v>86.152264808362375</v>
      </c>
      <c r="X4603">
        <v>0</v>
      </c>
      <c r="Y4603">
        <v>0</v>
      </c>
      <c r="Z4603">
        <v>0</v>
      </c>
      <c r="AA4603">
        <v>12.897707441246512</v>
      </c>
      <c r="AB4603">
        <v>3.139560374463028</v>
      </c>
      <c r="AC4603">
        <v>-14.706239997574277</v>
      </c>
      <c r="AD4603">
        <v>4.5766590389016013</v>
      </c>
      <c r="AE4603">
        <v>4.4730854515137608</v>
      </c>
      <c r="AF4603">
        <v>3</v>
      </c>
      <c r="AG4603">
        <v>0</v>
      </c>
      <c r="AH4603">
        <v>0</v>
      </c>
      <c r="AI4603">
        <v>1</v>
      </c>
      <c r="AJ4603">
        <v>15</v>
      </c>
      <c r="AK4603">
        <v>4</v>
      </c>
      <c r="AL4603">
        <v>4</v>
      </c>
      <c r="AM4603">
        <v>1</v>
      </c>
      <c r="AN4603">
        <v>10</v>
      </c>
      <c r="AO4603">
        <v>1</v>
      </c>
      <c r="AP4603">
        <v>7</v>
      </c>
    </row>
    <row r="4604" spans="1:42">
      <c r="A4604">
        <v>16</v>
      </c>
      <c r="B4604">
        <v>591</v>
      </c>
      <c r="C4604">
        <v>2021</v>
      </c>
      <c r="D4604">
        <v>3</v>
      </c>
      <c r="E4604">
        <v>99</v>
      </c>
      <c r="F4604">
        <v>99</v>
      </c>
      <c r="G4604">
        <v>99</v>
      </c>
      <c r="H4604">
        <v>99</v>
      </c>
      <c r="I4604">
        <v>99</v>
      </c>
      <c r="J4604">
        <v>470</v>
      </c>
      <c r="K4604">
        <v>999</v>
      </c>
      <c r="M4604">
        <v>99</v>
      </c>
      <c r="N4604">
        <v>99</v>
      </c>
      <c r="O4604">
        <v>99</v>
      </c>
      <c r="P4604">
        <v>99</v>
      </c>
      <c r="Q4604">
        <v>8</v>
      </c>
      <c r="R4604">
        <v>378</v>
      </c>
      <c r="S4604">
        <v>378</v>
      </c>
      <c r="T4604">
        <v>15.865079365079364</v>
      </c>
      <c r="U4604">
        <v>60.161375661375665</v>
      </c>
      <c r="V4604">
        <v>92.945995058671116</v>
      </c>
      <c r="W4604">
        <v>85.789153439153452</v>
      </c>
      <c r="X4604">
        <v>0</v>
      </c>
      <c r="Y4604">
        <v>0</v>
      </c>
      <c r="Z4604">
        <v>0</v>
      </c>
      <c r="AA4604">
        <v>8.0249454874771384</v>
      </c>
      <c r="AB4604">
        <v>2.8102025406003079</v>
      </c>
      <c r="AC4604">
        <v>-1.7635927095317769</v>
      </c>
      <c r="AD4604">
        <v>5.8842759071592017</v>
      </c>
      <c r="AE4604">
        <v>5.8665500652084148</v>
      </c>
      <c r="AF4604">
        <v>1</v>
      </c>
      <c r="AG4604">
        <v>0</v>
      </c>
      <c r="AH4604">
        <v>0</v>
      </c>
      <c r="AI4604">
        <v>0</v>
      </c>
      <c r="AJ4604">
        <v>0</v>
      </c>
      <c r="AK4604">
        <v>2</v>
      </c>
      <c r="AL4604">
        <v>7</v>
      </c>
      <c r="AM4604">
        <v>0</v>
      </c>
      <c r="AN4604">
        <v>0</v>
      </c>
      <c r="AO4604">
        <v>0</v>
      </c>
      <c r="AP4604">
        <v>3</v>
      </c>
    </row>
    <row r="4605" spans="1:42">
      <c r="A4605">
        <v>16</v>
      </c>
      <c r="B4605">
        <v>592</v>
      </c>
      <c r="C4605">
        <v>2021</v>
      </c>
      <c r="D4605">
        <v>4</v>
      </c>
      <c r="E4605">
        <v>99</v>
      </c>
      <c r="F4605">
        <v>99</v>
      </c>
      <c r="G4605">
        <v>99</v>
      </c>
      <c r="H4605">
        <v>99</v>
      </c>
      <c r="I4605">
        <v>99</v>
      </c>
      <c r="J4605">
        <v>470</v>
      </c>
      <c r="K4605">
        <v>999</v>
      </c>
      <c r="M4605">
        <v>99</v>
      </c>
      <c r="N4605">
        <v>99</v>
      </c>
      <c r="O4605">
        <v>99</v>
      </c>
      <c r="P4605">
        <v>99</v>
      </c>
      <c r="Q4605">
        <v>9</v>
      </c>
      <c r="R4605">
        <v>396</v>
      </c>
      <c r="S4605">
        <v>395</v>
      </c>
      <c r="T4605">
        <v>15.714646464646471</v>
      </c>
      <c r="U4605">
        <v>59.994936708860763</v>
      </c>
      <c r="V4605">
        <v>86.375742282320985</v>
      </c>
      <c r="W4605">
        <v>79.624050632911377</v>
      </c>
      <c r="X4605">
        <v>0</v>
      </c>
      <c r="Y4605">
        <v>0</v>
      </c>
      <c r="Z4605">
        <v>0</v>
      </c>
      <c r="AA4605">
        <v>9.1901297519784233</v>
      </c>
      <c r="AB4605">
        <v>2.9783989724399658</v>
      </c>
      <c r="AC4605">
        <v>-25.661118824484237</v>
      </c>
      <c r="AD4605">
        <v>6.1644795217858324</v>
      </c>
      <c r="AE4605">
        <v>5.6898387943833759</v>
      </c>
      <c r="AF4605">
        <v>5</v>
      </c>
      <c r="AG4605">
        <v>0</v>
      </c>
      <c r="AH4605">
        <v>0</v>
      </c>
      <c r="AI4605">
        <v>1</v>
      </c>
      <c r="AJ4605">
        <v>16</v>
      </c>
      <c r="AK4605">
        <v>21</v>
      </c>
      <c r="AL4605">
        <v>0</v>
      </c>
      <c r="AM4605">
        <v>0</v>
      </c>
      <c r="AN4605">
        <v>10</v>
      </c>
      <c r="AO4605">
        <v>2</v>
      </c>
      <c r="AP4605">
        <v>7</v>
      </c>
    </row>
    <row r="4606" spans="1:42">
      <c r="A4606">
        <v>16</v>
      </c>
      <c r="B4606">
        <v>593</v>
      </c>
      <c r="C4606">
        <v>2021</v>
      </c>
      <c r="D4606">
        <v>5</v>
      </c>
      <c r="E4606">
        <v>99</v>
      </c>
      <c r="F4606">
        <v>99</v>
      </c>
      <c r="G4606">
        <v>99</v>
      </c>
      <c r="H4606">
        <v>99</v>
      </c>
      <c r="I4606">
        <v>99</v>
      </c>
      <c r="J4606">
        <v>470</v>
      </c>
      <c r="K4606">
        <v>999</v>
      </c>
      <c r="M4606">
        <v>99</v>
      </c>
      <c r="N4606">
        <v>99</v>
      </c>
      <c r="O4606">
        <v>99</v>
      </c>
      <c r="P4606">
        <v>99</v>
      </c>
      <c r="Q4606">
        <v>7</v>
      </c>
      <c r="R4606">
        <v>371</v>
      </c>
      <c r="S4606">
        <v>371</v>
      </c>
      <c r="T4606">
        <v>15.778975741239899</v>
      </c>
      <c r="U4606">
        <v>60.377358490566017</v>
      </c>
      <c r="V4606">
        <v>90.142305210070319</v>
      </c>
      <c r="W4606">
        <v>83.201347708894914</v>
      </c>
      <c r="X4606">
        <v>0</v>
      </c>
      <c r="Y4606">
        <v>0</v>
      </c>
      <c r="Z4606">
        <v>0</v>
      </c>
      <c r="AA4606">
        <v>10.842221717368565</v>
      </c>
      <c r="AB4606">
        <v>3.1077547607807796</v>
      </c>
      <c r="AC4606">
        <v>-12.349487012261283</v>
      </c>
      <c r="AD4606">
        <v>5.7753078348044014</v>
      </c>
      <c r="AE4606">
        <v>5.5842245029136244</v>
      </c>
      <c r="AF4606">
        <v>1</v>
      </c>
      <c r="AG4606">
        <v>0</v>
      </c>
      <c r="AH4606">
        <v>0</v>
      </c>
      <c r="AI4606">
        <v>0</v>
      </c>
      <c r="AJ4606">
        <v>9</v>
      </c>
      <c r="AK4606">
        <v>2</v>
      </c>
      <c r="AL4606">
        <v>0</v>
      </c>
      <c r="AM4606">
        <v>1</v>
      </c>
      <c r="AN4606">
        <v>4</v>
      </c>
      <c r="AO4606">
        <v>2</v>
      </c>
      <c r="AP4606">
        <v>4</v>
      </c>
    </row>
    <row r="4607" spans="1:42">
      <c r="A4607">
        <v>16</v>
      </c>
      <c r="B4607">
        <v>594</v>
      </c>
      <c r="C4607">
        <v>2021</v>
      </c>
      <c r="D4607">
        <v>6</v>
      </c>
      <c r="E4607">
        <v>99</v>
      </c>
      <c r="F4607">
        <v>99</v>
      </c>
      <c r="G4607">
        <v>99</v>
      </c>
      <c r="H4607">
        <v>99</v>
      </c>
      <c r="I4607">
        <v>99</v>
      </c>
      <c r="J4607">
        <v>470</v>
      </c>
      <c r="K4607">
        <v>999</v>
      </c>
      <c r="M4607">
        <v>99</v>
      </c>
      <c r="N4607">
        <v>99</v>
      </c>
      <c r="O4607">
        <v>99</v>
      </c>
      <c r="P4607">
        <v>99</v>
      </c>
      <c r="Q4607">
        <v>16</v>
      </c>
      <c r="R4607">
        <v>501</v>
      </c>
      <c r="S4607">
        <v>498</v>
      </c>
      <c r="T4607">
        <v>15.610778443113769</v>
      </c>
      <c r="U4607">
        <v>60.010040160642575</v>
      </c>
      <c r="V4607">
        <v>90.40517432677629</v>
      </c>
      <c r="W4607">
        <v>83.227510040160709</v>
      </c>
      <c r="X4607">
        <v>0</v>
      </c>
      <c r="Y4607">
        <v>0</v>
      </c>
      <c r="Z4607">
        <v>0</v>
      </c>
      <c r="AA4607">
        <v>10.017405847050048</v>
      </c>
      <c r="AB4607">
        <v>3.1441121741835878</v>
      </c>
      <c r="AC4607">
        <v>-10.260404925526837</v>
      </c>
      <c r="AD4607">
        <v>7.7990006071078302</v>
      </c>
      <c r="AE4607">
        <v>7.498162423491606</v>
      </c>
      <c r="AF4607">
        <v>0</v>
      </c>
      <c r="AG4607">
        <v>0</v>
      </c>
      <c r="AH4607">
        <v>0</v>
      </c>
      <c r="AI4607">
        <v>1</v>
      </c>
      <c r="AJ4607">
        <v>20</v>
      </c>
      <c r="AK4607">
        <v>19</v>
      </c>
      <c r="AL4607">
        <v>37</v>
      </c>
      <c r="AM4607">
        <v>0</v>
      </c>
      <c r="AN4607">
        <v>3</v>
      </c>
      <c r="AO4607">
        <v>1</v>
      </c>
      <c r="AP4607">
        <v>7</v>
      </c>
    </row>
    <row r="4608" spans="1:42">
      <c r="A4608">
        <v>16</v>
      </c>
      <c r="B4608">
        <v>595</v>
      </c>
      <c r="C4608">
        <v>2021</v>
      </c>
      <c r="D4608">
        <v>7</v>
      </c>
      <c r="E4608">
        <v>99</v>
      </c>
      <c r="F4608">
        <v>99</v>
      </c>
      <c r="G4608">
        <v>99</v>
      </c>
      <c r="H4608">
        <v>99</v>
      </c>
      <c r="I4608">
        <v>99</v>
      </c>
      <c r="J4608">
        <v>470</v>
      </c>
      <c r="K4608">
        <v>999</v>
      </c>
      <c r="M4608">
        <v>99</v>
      </c>
      <c r="N4608">
        <v>99</v>
      </c>
      <c r="O4608">
        <v>99</v>
      </c>
      <c r="P4608">
        <v>99</v>
      </c>
      <c r="Q4608">
        <v>9</v>
      </c>
      <c r="R4608">
        <v>371</v>
      </c>
      <c r="S4608">
        <v>368</v>
      </c>
      <c r="T4608">
        <v>15.528301886792452</v>
      </c>
      <c r="U4608">
        <v>59.782608695652179</v>
      </c>
      <c r="V4608">
        <v>93.863347307927839</v>
      </c>
      <c r="W4608">
        <v>86.360326086956491</v>
      </c>
      <c r="X4608">
        <v>0</v>
      </c>
      <c r="Y4608">
        <v>0</v>
      </c>
      <c r="Z4608">
        <v>0</v>
      </c>
      <c r="AA4608">
        <v>9.1014005075055024</v>
      </c>
      <c r="AB4608">
        <v>2.6398949540882262</v>
      </c>
      <c r="AC4608">
        <v>-16.334538785323307</v>
      </c>
      <c r="AD4608">
        <v>5.7753078348044014</v>
      </c>
      <c r="AE4608">
        <v>5.7493757305305087</v>
      </c>
      <c r="AF4608">
        <v>3</v>
      </c>
      <c r="AG4608">
        <v>0</v>
      </c>
      <c r="AH4608">
        <v>0</v>
      </c>
      <c r="AI4608">
        <v>3</v>
      </c>
      <c r="AJ4608">
        <v>24</v>
      </c>
      <c r="AK4608">
        <v>23</v>
      </c>
      <c r="AL4608">
        <v>0</v>
      </c>
      <c r="AM4608">
        <v>0</v>
      </c>
      <c r="AN4608">
        <v>0</v>
      </c>
      <c r="AO4608">
        <v>3</v>
      </c>
      <c r="AP4608">
        <v>3</v>
      </c>
    </row>
    <row r="4609" spans="1:42">
      <c r="A4609">
        <v>16</v>
      </c>
      <c r="B4609">
        <v>596</v>
      </c>
      <c r="C4609">
        <v>2021</v>
      </c>
      <c r="D4609">
        <v>8</v>
      </c>
      <c r="E4609">
        <v>99</v>
      </c>
      <c r="F4609">
        <v>99</v>
      </c>
      <c r="G4609">
        <v>99</v>
      </c>
      <c r="H4609">
        <v>99</v>
      </c>
      <c r="I4609">
        <v>99</v>
      </c>
      <c r="J4609">
        <v>470</v>
      </c>
      <c r="K4609">
        <v>999</v>
      </c>
      <c r="M4609">
        <v>99</v>
      </c>
      <c r="N4609">
        <v>99</v>
      </c>
      <c r="O4609">
        <v>99</v>
      </c>
      <c r="P4609">
        <v>99</v>
      </c>
      <c r="Q4609">
        <v>18</v>
      </c>
      <c r="R4609">
        <v>741</v>
      </c>
      <c r="S4609">
        <v>741</v>
      </c>
      <c r="T4609">
        <v>15.311740890688261</v>
      </c>
      <c r="U4609">
        <v>59.109311740890703</v>
      </c>
      <c r="V4609">
        <v>93.800945400420787</v>
      </c>
      <c r="W4609">
        <v>86.578272604588292</v>
      </c>
      <c r="X4609">
        <v>0</v>
      </c>
      <c r="Y4609">
        <v>0</v>
      </c>
      <c r="Z4609">
        <v>0</v>
      </c>
      <c r="AA4609">
        <v>9.6405030211398888</v>
      </c>
      <c r="AB4609">
        <v>2.7647642555283976</v>
      </c>
      <c r="AC4609">
        <v>-29.262893776368557</v>
      </c>
      <c r="AD4609">
        <v>11.53504880212955</v>
      </c>
      <c r="AE4609">
        <v>11.606084381802704</v>
      </c>
      <c r="AF4609">
        <v>2</v>
      </c>
      <c r="AG4609">
        <v>0</v>
      </c>
      <c r="AH4609">
        <v>0</v>
      </c>
      <c r="AI4609">
        <v>0</v>
      </c>
      <c r="AJ4609">
        <v>56</v>
      </c>
      <c r="AK4609">
        <v>13</v>
      </c>
      <c r="AL4609">
        <v>32</v>
      </c>
      <c r="AM4609">
        <v>0</v>
      </c>
      <c r="AN4609">
        <v>2</v>
      </c>
      <c r="AO4609">
        <v>2</v>
      </c>
      <c r="AP4609">
        <v>8</v>
      </c>
    </row>
    <row r="4610" spans="1:42">
      <c r="A4610">
        <v>16</v>
      </c>
      <c r="B4610">
        <v>597</v>
      </c>
      <c r="C4610">
        <v>2021</v>
      </c>
      <c r="D4610">
        <v>9</v>
      </c>
      <c r="E4610">
        <v>99</v>
      </c>
      <c r="F4610">
        <v>99</v>
      </c>
      <c r="G4610">
        <v>99</v>
      </c>
      <c r="H4610">
        <v>99</v>
      </c>
      <c r="I4610">
        <v>99</v>
      </c>
      <c r="J4610">
        <v>470</v>
      </c>
      <c r="K4610">
        <v>999</v>
      </c>
      <c r="M4610">
        <v>99</v>
      </c>
      <c r="N4610">
        <v>99</v>
      </c>
      <c r="O4610">
        <v>99</v>
      </c>
      <c r="P4610">
        <v>99</v>
      </c>
      <c r="Q4610">
        <v>34</v>
      </c>
      <c r="R4610">
        <v>805.9</v>
      </c>
      <c r="S4610">
        <v>805.9</v>
      </c>
      <c r="T4610">
        <v>15.232162799354763</v>
      </c>
      <c r="U4610">
        <v>58.996525623526502</v>
      </c>
      <c r="V4610">
        <v>97.981610971200169</v>
      </c>
      <c r="W4610">
        <v>90.437026926417744</v>
      </c>
      <c r="X4610">
        <v>0</v>
      </c>
      <c r="Y4610">
        <v>0</v>
      </c>
      <c r="Z4610">
        <v>0</v>
      </c>
      <c r="AA4610">
        <v>13.917922038380079</v>
      </c>
      <c r="AB4610">
        <v>3.266427698434887</v>
      </c>
      <c r="AC4610">
        <v>-55.309851701293695</v>
      </c>
      <c r="AD4610">
        <v>12.545338501533339</v>
      </c>
      <c r="AE4610">
        <v>13.185179047702103</v>
      </c>
      <c r="AF4610">
        <v>5.9</v>
      </c>
      <c r="AG4610">
        <v>0</v>
      </c>
      <c r="AH4610">
        <v>0</v>
      </c>
      <c r="AI4610">
        <v>2</v>
      </c>
      <c r="AJ4610">
        <v>93</v>
      </c>
      <c r="AK4610">
        <v>24</v>
      </c>
      <c r="AL4610">
        <v>129.9</v>
      </c>
      <c r="AM4610">
        <v>0</v>
      </c>
      <c r="AN4610">
        <v>0</v>
      </c>
      <c r="AO4610">
        <v>4</v>
      </c>
      <c r="AP4610">
        <v>12</v>
      </c>
    </row>
    <row r="4611" spans="1:42">
      <c r="A4611">
        <v>16</v>
      </c>
      <c r="B4611">
        <v>598</v>
      </c>
      <c r="C4611">
        <v>2021</v>
      </c>
      <c r="D4611">
        <v>10</v>
      </c>
      <c r="E4611">
        <v>99</v>
      </c>
      <c r="F4611">
        <v>99</v>
      </c>
      <c r="G4611">
        <v>99</v>
      </c>
      <c r="H4611">
        <v>99</v>
      </c>
      <c r="I4611">
        <v>99</v>
      </c>
      <c r="J4611">
        <v>470</v>
      </c>
      <c r="K4611">
        <v>999</v>
      </c>
      <c r="M4611">
        <v>99</v>
      </c>
      <c r="N4611">
        <v>99</v>
      </c>
      <c r="O4611">
        <v>99</v>
      </c>
      <c r="P4611">
        <v>99</v>
      </c>
      <c r="Q4611">
        <v>36</v>
      </c>
      <c r="R4611">
        <v>848</v>
      </c>
      <c r="S4611">
        <v>848</v>
      </c>
      <c r="T4611">
        <v>15.613207547169804</v>
      </c>
      <c r="U4611">
        <v>59.742924528301891</v>
      </c>
      <c r="V4611">
        <v>94.654300987346474</v>
      </c>
      <c r="W4611">
        <v>87.365919811320651</v>
      </c>
      <c r="X4611">
        <v>0</v>
      </c>
      <c r="Y4611">
        <v>0</v>
      </c>
      <c r="Z4611">
        <v>0</v>
      </c>
      <c r="AA4611">
        <v>12.887625934205127</v>
      </c>
      <c r="AB4611">
        <v>2.840068251565385</v>
      </c>
      <c r="AC4611">
        <v>-38.098863967963261</v>
      </c>
      <c r="AD4611">
        <v>13.20070362241006</v>
      </c>
      <c r="AE4611">
        <v>13.402829876868344</v>
      </c>
      <c r="AF4611">
        <v>5</v>
      </c>
      <c r="AG4611">
        <v>0</v>
      </c>
      <c r="AH4611">
        <v>0</v>
      </c>
      <c r="AI4611">
        <v>2</v>
      </c>
      <c r="AJ4611">
        <v>93</v>
      </c>
      <c r="AK4611">
        <v>21</v>
      </c>
      <c r="AL4611">
        <v>91</v>
      </c>
      <c r="AM4611">
        <v>0</v>
      </c>
      <c r="AN4611">
        <v>7</v>
      </c>
      <c r="AO4611">
        <v>4</v>
      </c>
      <c r="AP4611">
        <v>7</v>
      </c>
    </row>
    <row r="4612" spans="1:42">
      <c r="A4612">
        <v>16</v>
      </c>
      <c r="B4612">
        <v>599</v>
      </c>
      <c r="C4612">
        <v>2021</v>
      </c>
      <c r="D4612">
        <v>11</v>
      </c>
      <c r="E4612">
        <v>99</v>
      </c>
      <c r="F4612">
        <v>99</v>
      </c>
      <c r="G4612">
        <v>99</v>
      </c>
      <c r="H4612">
        <v>99</v>
      </c>
      <c r="I4612">
        <v>99</v>
      </c>
      <c r="J4612">
        <v>470</v>
      </c>
      <c r="K4612">
        <v>999</v>
      </c>
      <c r="M4612">
        <v>99</v>
      </c>
      <c r="N4612">
        <v>99</v>
      </c>
      <c r="O4612">
        <v>99</v>
      </c>
      <c r="P4612">
        <v>99</v>
      </c>
      <c r="Q4612">
        <v>39</v>
      </c>
      <c r="R4612">
        <v>765</v>
      </c>
      <c r="S4612">
        <v>764</v>
      </c>
      <c r="T4612">
        <v>15.381699346405227</v>
      </c>
      <c r="U4612">
        <v>59.424083769633512</v>
      </c>
      <c r="V4612">
        <v>95.807689471504816</v>
      </c>
      <c r="W4612">
        <v>88.393586387434453</v>
      </c>
      <c r="X4612">
        <v>0</v>
      </c>
      <c r="Y4612">
        <v>0</v>
      </c>
      <c r="Z4612">
        <v>0</v>
      </c>
      <c r="AA4612">
        <v>13.676703669506898</v>
      </c>
      <c r="AB4612">
        <v>2.963255969474575</v>
      </c>
      <c r="AC4612">
        <v>-37.911690808450778</v>
      </c>
      <c r="AD4612">
        <v>11.90865362163172</v>
      </c>
      <c r="AE4612">
        <v>12.217228950907071</v>
      </c>
      <c r="AF4612">
        <v>1</v>
      </c>
      <c r="AG4612">
        <v>0</v>
      </c>
      <c r="AH4612">
        <v>0</v>
      </c>
      <c r="AI4612">
        <v>0</v>
      </c>
      <c r="AJ4612">
        <v>4</v>
      </c>
      <c r="AK4612">
        <v>2</v>
      </c>
      <c r="AL4612">
        <v>24</v>
      </c>
      <c r="AM4612">
        <v>0</v>
      </c>
      <c r="AN4612">
        <v>3</v>
      </c>
      <c r="AO4612">
        <v>4</v>
      </c>
      <c r="AP4612">
        <v>13</v>
      </c>
    </row>
    <row r="4613" spans="1:42">
      <c r="A4613">
        <v>16</v>
      </c>
      <c r="B4613">
        <v>600</v>
      </c>
      <c r="C4613">
        <v>2021</v>
      </c>
      <c r="D4613">
        <v>12</v>
      </c>
      <c r="E4613">
        <v>99</v>
      </c>
      <c r="F4613">
        <v>99</v>
      </c>
      <c r="G4613">
        <v>99</v>
      </c>
      <c r="H4613">
        <v>99</v>
      </c>
      <c r="I4613">
        <v>99</v>
      </c>
      <c r="J4613">
        <v>470</v>
      </c>
      <c r="K4613">
        <v>999</v>
      </c>
      <c r="M4613">
        <v>99</v>
      </c>
      <c r="N4613">
        <v>99</v>
      </c>
      <c r="O4613">
        <v>99</v>
      </c>
      <c r="P4613">
        <v>99</v>
      </c>
      <c r="Q4613">
        <v>15</v>
      </c>
      <c r="R4613">
        <v>568</v>
      </c>
      <c r="S4613">
        <v>568</v>
      </c>
      <c r="T4613">
        <v>15.431338028169012</v>
      </c>
      <c r="U4613">
        <v>59.404929577464806</v>
      </c>
      <c r="V4613">
        <v>95.795438939160491</v>
      </c>
      <c r="W4613">
        <v>88.419190140845103</v>
      </c>
      <c r="X4613">
        <v>0</v>
      </c>
      <c r="Y4613">
        <v>0</v>
      </c>
      <c r="Z4613">
        <v>0</v>
      </c>
      <c r="AA4613">
        <v>11.316219883102203</v>
      </c>
      <c r="AB4613">
        <v>2.749156784035709</v>
      </c>
      <c r="AC4613">
        <v>-26.874222813593409</v>
      </c>
      <c r="AD4613">
        <v>8.8419807282180631</v>
      </c>
      <c r="AE4613">
        <v>9.0855969640685306</v>
      </c>
      <c r="AF4613">
        <v>2</v>
      </c>
      <c r="AG4613">
        <v>0</v>
      </c>
      <c r="AH4613">
        <v>0</v>
      </c>
      <c r="AI4613">
        <v>0</v>
      </c>
      <c r="AJ4613">
        <v>3</v>
      </c>
      <c r="AK4613">
        <v>6</v>
      </c>
      <c r="AL4613">
        <v>2</v>
      </c>
      <c r="AM4613">
        <v>0</v>
      </c>
      <c r="AN4613">
        <v>1</v>
      </c>
      <c r="AO4613">
        <v>11</v>
      </c>
      <c r="AP4613">
        <v>6</v>
      </c>
    </row>
    <row r="4614" spans="1:42">
      <c r="A4614">
        <v>16</v>
      </c>
      <c r="B4614">
        <v>601</v>
      </c>
      <c r="C4614">
        <v>2021</v>
      </c>
      <c r="D4614">
        <v>1</v>
      </c>
      <c r="E4614">
        <v>99</v>
      </c>
      <c r="F4614">
        <v>99</v>
      </c>
      <c r="G4614">
        <v>99</v>
      </c>
      <c r="H4614">
        <v>99</v>
      </c>
      <c r="I4614">
        <v>99</v>
      </c>
      <c r="J4614">
        <v>643</v>
      </c>
      <c r="K4614">
        <v>999</v>
      </c>
      <c r="M4614">
        <v>99</v>
      </c>
      <c r="N4614">
        <v>99</v>
      </c>
      <c r="O4614">
        <v>99</v>
      </c>
      <c r="P4614">
        <v>99</v>
      </c>
      <c r="Q4614">
        <v>51</v>
      </c>
      <c r="R4614">
        <v>4512</v>
      </c>
      <c r="S4614">
        <v>4507</v>
      </c>
      <c r="T4614">
        <v>16.084219858156029</v>
      </c>
      <c r="U4614">
        <v>60.83825160860885</v>
      </c>
      <c r="V4614">
        <v>88.900114688575343</v>
      </c>
      <c r="W4614">
        <v>82.015797648102875</v>
      </c>
      <c r="X4614">
        <v>6.2056737588652497</v>
      </c>
      <c r="Y4614">
        <v>12.411347517730498</v>
      </c>
      <c r="Z4614">
        <v>99.645390070922005</v>
      </c>
      <c r="AA4614">
        <v>11.196011067050438</v>
      </c>
      <c r="AB4614">
        <v>2.7000433652261271</v>
      </c>
      <c r="AC4614">
        <v>-37.162913780167848</v>
      </c>
      <c r="AD4614">
        <v>7.41788051162332</v>
      </c>
      <c r="AE4614">
        <v>7.416940286059357</v>
      </c>
      <c r="AF4614">
        <v>106</v>
      </c>
      <c r="AG4614">
        <v>0</v>
      </c>
      <c r="AH4614">
        <v>0</v>
      </c>
      <c r="AI4614">
        <v>29</v>
      </c>
      <c r="AJ4614">
        <v>361</v>
      </c>
      <c r="AK4614">
        <v>78</v>
      </c>
      <c r="AL4614">
        <v>192</v>
      </c>
      <c r="AM4614">
        <v>0</v>
      </c>
      <c r="AN4614">
        <v>81</v>
      </c>
      <c r="AO4614">
        <v>71</v>
      </c>
      <c r="AP4614">
        <v>33</v>
      </c>
    </row>
    <row r="4615" spans="1:42">
      <c r="A4615">
        <v>16</v>
      </c>
      <c r="B4615">
        <v>602</v>
      </c>
      <c r="C4615">
        <v>2021</v>
      </c>
      <c r="D4615">
        <v>2</v>
      </c>
      <c r="E4615">
        <v>99</v>
      </c>
      <c r="F4615">
        <v>99</v>
      </c>
      <c r="G4615">
        <v>99</v>
      </c>
      <c r="H4615">
        <v>99</v>
      </c>
      <c r="I4615">
        <v>99</v>
      </c>
      <c r="J4615">
        <v>643</v>
      </c>
      <c r="K4615">
        <v>999</v>
      </c>
      <c r="M4615">
        <v>99</v>
      </c>
      <c r="N4615">
        <v>99</v>
      </c>
      <c r="O4615">
        <v>99</v>
      </c>
      <c r="P4615">
        <v>99</v>
      </c>
      <c r="Q4615">
        <v>46</v>
      </c>
      <c r="R4615">
        <v>3714</v>
      </c>
      <c r="S4615">
        <v>3712</v>
      </c>
      <c r="T4615">
        <v>16.002961766289712</v>
      </c>
      <c r="U4615">
        <v>60.611260775862078</v>
      </c>
      <c r="V4615">
        <v>88.737496264056475</v>
      </c>
      <c r="W4615">
        <v>81.884881465517267</v>
      </c>
      <c r="X4615">
        <v>2.2347872913301021</v>
      </c>
      <c r="Y4615">
        <v>4.4695745826602042</v>
      </c>
      <c r="Z4615">
        <v>99.676898222940224</v>
      </c>
      <c r="AA4615">
        <v>9.9683550314661016</v>
      </c>
      <c r="AB4615">
        <v>2.7143084160952178</v>
      </c>
      <c r="AC4615">
        <v>-36.937442005071489</v>
      </c>
      <c r="AD4615">
        <v>6.1059415381580244</v>
      </c>
      <c r="AE4615">
        <v>6.0988984710442748</v>
      </c>
      <c r="AF4615">
        <v>117</v>
      </c>
      <c r="AG4615">
        <v>0</v>
      </c>
      <c r="AH4615">
        <v>0</v>
      </c>
      <c r="AI4615">
        <v>25</v>
      </c>
      <c r="AJ4615">
        <v>357</v>
      </c>
      <c r="AK4615">
        <v>27</v>
      </c>
      <c r="AL4615">
        <v>296</v>
      </c>
      <c r="AM4615">
        <v>0</v>
      </c>
      <c r="AN4615">
        <v>59</v>
      </c>
      <c r="AO4615">
        <v>75</v>
      </c>
      <c r="AP4615">
        <v>31</v>
      </c>
    </row>
    <row r="4616" spans="1:42">
      <c r="A4616">
        <v>16</v>
      </c>
      <c r="B4616">
        <v>603</v>
      </c>
      <c r="C4616">
        <v>2021</v>
      </c>
      <c r="D4616">
        <v>3</v>
      </c>
      <c r="E4616">
        <v>99</v>
      </c>
      <c r="F4616">
        <v>99</v>
      </c>
      <c r="G4616">
        <v>99</v>
      </c>
      <c r="H4616">
        <v>99</v>
      </c>
      <c r="I4616">
        <v>99</v>
      </c>
      <c r="J4616">
        <v>643</v>
      </c>
      <c r="K4616">
        <v>999</v>
      </c>
      <c r="M4616">
        <v>99</v>
      </c>
      <c r="N4616">
        <v>99</v>
      </c>
      <c r="O4616">
        <v>99</v>
      </c>
      <c r="P4616">
        <v>99</v>
      </c>
      <c r="Q4616">
        <v>56</v>
      </c>
      <c r="R4616">
        <v>5446</v>
      </c>
      <c r="S4616">
        <v>5442</v>
      </c>
      <c r="T4616">
        <v>16.071979434447304</v>
      </c>
      <c r="U4616">
        <v>60.811282616685041</v>
      </c>
      <c r="V4616">
        <v>90.000115469625115</v>
      </c>
      <c r="W4616">
        <v>83.042337375964649</v>
      </c>
      <c r="X4616">
        <v>3.6173338229893504</v>
      </c>
      <c r="Y4616">
        <v>7.2346676459787007</v>
      </c>
      <c r="Z4616">
        <v>99.24715387440321</v>
      </c>
      <c r="AA4616">
        <v>10.57015023959441</v>
      </c>
      <c r="AB4616">
        <v>2.6792650963828342</v>
      </c>
      <c r="AC4616">
        <v>-33.836947667978912</v>
      </c>
      <c r="AD4616">
        <v>8.9534080820701654</v>
      </c>
      <c r="AE4616">
        <v>9.0677139946384138</v>
      </c>
      <c r="AF4616">
        <v>87</v>
      </c>
      <c r="AG4616">
        <v>0</v>
      </c>
      <c r="AH4616">
        <v>0</v>
      </c>
      <c r="AI4616">
        <v>34</v>
      </c>
      <c r="AJ4616">
        <v>444</v>
      </c>
      <c r="AK4616">
        <v>87</v>
      </c>
      <c r="AL4616">
        <v>378</v>
      </c>
      <c r="AM4616">
        <v>0</v>
      </c>
      <c r="AN4616">
        <v>96</v>
      </c>
      <c r="AO4616">
        <v>60</v>
      </c>
      <c r="AP4616">
        <v>34</v>
      </c>
    </row>
    <row r="4617" spans="1:42">
      <c r="A4617">
        <v>16</v>
      </c>
      <c r="B4617">
        <v>604</v>
      </c>
      <c r="C4617">
        <v>2021</v>
      </c>
      <c r="D4617">
        <v>4</v>
      </c>
      <c r="E4617">
        <v>99</v>
      </c>
      <c r="F4617">
        <v>99</v>
      </c>
      <c r="G4617">
        <v>99</v>
      </c>
      <c r="H4617">
        <v>99</v>
      </c>
      <c r="I4617">
        <v>99</v>
      </c>
      <c r="J4617">
        <v>643</v>
      </c>
      <c r="K4617">
        <v>999</v>
      </c>
      <c r="M4617">
        <v>99</v>
      </c>
      <c r="N4617">
        <v>99</v>
      </c>
      <c r="O4617">
        <v>99</v>
      </c>
      <c r="P4617">
        <v>99</v>
      </c>
      <c r="Q4617">
        <v>43</v>
      </c>
      <c r="R4617">
        <v>5069</v>
      </c>
      <c r="S4617">
        <v>5067</v>
      </c>
      <c r="T4617">
        <v>15.988360623397121</v>
      </c>
      <c r="U4617">
        <v>60.684428656009487</v>
      </c>
      <c r="V4617">
        <v>89.542607927017627</v>
      </c>
      <c r="W4617">
        <v>82.63287744227361</v>
      </c>
      <c r="X4617">
        <v>5.4251331623594394</v>
      </c>
      <c r="Y4617">
        <v>10.850266324718879</v>
      </c>
      <c r="Z4617">
        <v>90.017754981258619</v>
      </c>
      <c r="AA4617">
        <v>11.527543271975585</v>
      </c>
      <c r="AB4617">
        <v>2.7941126686451914</v>
      </c>
      <c r="AC4617">
        <v>-45.60425915070789</v>
      </c>
      <c r="AD4617">
        <v>8.333607338966889</v>
      </c>
      <c r="AE4617">
        <v>8.4012419399897187</v>
      </c>
      <c r="AF4617">
        <v>139</v>
      </c>
      <c r="AG4617">
        <v>0</v>
      </c>
      <c r="AH4617">
        <v>0</v>
      </c>
      <c r="AI4617">
        <v>22</v>
      </c>
      <c r="AJ4617">
        <v>379</v>
      </c>
      <c r="AK4617">
        <v>96</v>
      </c>
      <c r="AL4617">
        <v>344</v>
      </c>
      <c r="AM4617">
        <v>0</v>
      </c>
      <c r="AN4617">
        <v>84</v>
      </c>
      <c r="AO4617">
        <v>69</v>
      </c>
      <c r="AP4617">
        <v>25</v>
      </c>
    </row>
    <row r="4618" spans="1:42">
      <c r="A4618">
        <v>16</v>
      </c>
      <c r="B4618">
        <v>605</v>
      </c>
      <c r="C4618">
        <v>2021</v>
      </c>
      <c r="D4618">
        <v>5</v>
      </c>
      <c r="E4618">
        <v>99</v>
      </c>
      <c r="F4618">
        <v>99</v>
      </c>
      <c r="G4618">
        <v>99</v>
      </c>
      <c r="H4618">
        <v>99</v>
      </c>
      <c r="I4618">
        <v>99</v>
      </c>
      <c r="J4618">
        <v>643</v>
      </c>
      <c r="K4618">
        <v>999</v>
      </c>
      <c r="M4618">
        <v>99</v>
      </c>
      <c r="N4618">
        <v>99</v>
      </c>
      <c r="O4618">
        <v>99</v>
      </c>
      <c r="P4618">
        <v>99</v>
      </c>
      <c r="Q4618">
        <v>52</v>
      </c>
      <c r="R4618">
        <v>5108</v>
      </c>
      <c r="S4618">
        <v>5096</v>
      </c>
      <c r="T4618">
        <v>15.922278778386843</v>
      </c>
      <c r="U4618">
        <v>60.500784929356371</v>
      </c>
      <c r="V4618">
        <v>89.630504923029505</v>
      </c>
      <c r="W4618">
        <v>82.656475667189724</v>
      </c>
      <c r="X4618">
        <v>3.0344557556773686</v>
      </c>
      <c r="Y4618">
        <v>6.0689115113547372</v>
      </c>
      <c r="Z4618">
        <v>99.079874706342977</v>
      </c>
      <c r="AA4618">
        <v>11.880707797082199</v>
      </c>
      <c r="AB4618">
        <v>2.773783865932359</v>
      </c>
      <c r="AC4618">
        <v>-34.745446128752022</v>
      </c>
      <c r="AD4618">
        <v>8.3977246572189497</v>
      </c>
      <c r="AE4618">
        <v>8.4517377832829244</v>
      </c>
      <c r="AF4618">
        <v>128</v>
      </c>
      <c r="AG4618">
        <v>0</v>
      </c>
      <c r="AH4618">
        <v>0</v>
      </c>
      <c r="AI4618">
        <v>9</v>
      </c>
      <c r="AJ4618">
        <v>343</v>
      </c>
      <c r="AK4618">
        <v>76</v>
      </c>
      <c r="AL4618">
        <v>340</v>
      </c>
      <c r="AM4618">
        <v>0</v>
      </c>
      <c r="AN4618">
        <v>111</v>
      </c>
      <c r="AO4618">
        <v>90</v>
      </c>
      <c r="AP4618">
        <v>35</v>
      </c>
    </row>
    <row r="4619" spans="1:42">
      <c r="A4619">
        <v>16</v>
      </c>
      <c r="B4619">
        <v>606</v>
      </c>
      <c r="C4619">
        <v>2021</v>
      </c>
      <c r="D4619">
        <v>6</v>
      </c>
      <c r="E4619">
        <v>99</v>
      </c>
      <c r="F4619">
        <v>99</v>
      </c>
      <c r="G4619">
        <v>99</v>
      </c>
      <c r="H4619">
        <v>99</v>
      </c>
      <c r="I4619">
        <v>99</v>
      </c>
      <c r="J4619">
        <v>643</v>
      </c>
      <c r="K4619">
        <v>999</v>
      </c>
      <c r="M4619">
        <v>99</v>
      </c>
      <c r="N4619">
        <v>99</v>
      </c>
      <c r="O4619">
        <v>99</v>
      </c>
      <c r="P4619">
        <v>99</v>
      </c>
      <c r="Q4619">
        <v>52</v>
      </c>
      <c r="R4619">
        <v>5488</v>
      </c>
      <c r="S4619">
        <v>5478</v>
      </c>
      <c r="T4619">
        <v>15.926020408163264</v>
      </c>
      <c r="U4619">
        <v>60.458744067177811</v>
      </c>
      <c r="V4619">
        <v>88.957007978728896</v>
      </c>
      <c r="W4619">
        <v>82.038017524643891</v>
      </c>
      <c r="X4619">
        <v>4.0087463556851324</v>
      </c>
      <c r="Y4619">
        <v>8.0174927113702648</v>
      </c>
      <c r="Z4619">
        <v>99.526239067055371</v>
      </c>
      <c r="AA4619">
        <v>11.059693986842335</v>
      </c>
      <c r="AB4619">
        <v>2.6736915557113679</v>
      </c>
      <c r="AC4619">
        <v>-34.59336116918444</v>
      </c>
      <c r="AD4619">
        <v>9.0224575017262367</v>
      </c>
      <c r="AE4619">
        <v>9.0173078420082042</v>
      </c>
      <c r="AF4619">
        <v>109</v>
      </c>
      <c r="AG4619">
        <v>0</v>
      </c>
      <c r="AH4619">
        <v>0</v>
      </c>
      <c r="AI4619">
        <v>22</v>
      </c>
      <c r="AJ4619">
        <v>386</v>
      </c>
      <c r="AK4619">
        <v>99</v>
      </c>
      <c r="AL4619">
        <v>276</v>
      </c>
      <c r="AM4619">
        <v>0</v>
      </c>
      <c r="AN4619">
        <v>90</v>
      </c>
      <c r="AO4619">
        <v>72</v>
      </c>
      <c r="AP4619">
        <v>31</v>
      </c>
    </row>
    <row r="4620" spans="1:42">
      <c r="A4620">
        <v>16</v>
      </c>
      <c r="B4620">
        <v>607</v>
      </c>
      <c r="C4620">
        <v>2021</v>
      </c>
      <c r="D4620">
        <v>7</v>
      </c>
      <c r="E4620">
        <v>99</v>
      </c>
      <c r="F4620">
        <v>99</v>
      </c>
      <c r="G4620">
        <v>99</v>
      </c>
      <c r="H4620">
        <v>99</v>
      </c>
      <c r="I4620">
        <v>99</v>
      </c>
      <c r="J4620">
        <v>643</v>
      </c>
      <c r="K4620">
        <v>999</v>
      </c>
      <c r="M4620">
        <v>99</v>
      </c>
      <c r="N4620">
        <v>99</v>
      </c>
      <c r="O4620">
        <v>99</v>
      </c>
      <c r="P4620">
        <v>99</v>
      </c>
      <c r="Q4620">
        <v>44</v>
      </c>
      <c r="R4620">
        <v>4970</v>
      </c>
      <c r="S4620">
        <v>4961</v>
      </c>
      <c r="T4620">
        <v>16.326559356136816</v>
      </c>
      <c r="U4620">
        <v>61.21084458778472</v>
      </c>
      <c r="V4620">
        <v>87.457337328671954</v>
      </c>
      <c r="W4620">
        <v>80.649895182422753</v>
      </c>
      <c r="X4620">
        <v>6.7806841046277651</v>
      </c>
      <c r="Y4620">
        <v>13.56136820925553</v>
      </c>
      <c r="Z4620">
        <v>99.315895372233371</v>
      </c>
      <c r="AA4620">
        <v>10.469468436843</v>
      </c>
      <c r="AB4620">
        <v>2.253240474247463</v>
      </c>
      <c r="AC4620">
        <v>-39.564438882844797</v>
      </c>
      <c r="AD4620">
        <v>8.1708479926347266</v>
      </c>
      <c r="AE4620">
        <v>8.0280994867936304</v>
      </c>
      <c r="AF4620">
        <v>54</v>
      </c>
      <c r="AG4620">
        <v>0</v>
      </c>
      <c r="AH4620">
        <v>0</v>
      </c>
      <c r="AI4620">
        <v>38</v>
      </c>
      <c r="AJ4620">
        <v>266</v>
      </c>
      <c r="AK4620">
        <v>48</v>
      </c>
      <c r="AL4620">
        <v>334</v>
      </c>
      <c r="AM4620">
        <v>0</v>
      </c>
      <c r="AN4620">
        <v>53</v>
      </c>
      <c r="AO4620">
        <v>52</v>
      </c>
      <c r="AP4620">
        <v>28</v>
      </c>
    </row>
    <row r="4621" spans="1:42">
      <c r="A4621">
        <v>16</v>
      </c>
      <c r="B4621">
        <v>608</v>
      </c>
      <c r="C4621">
        <v>2021</v>
      </c>
      <c r="D4621">
        <v>8</v>
      </c>
      <c r="E4621">
        <v>99</v>
      </c>
      <c r="F4621">
        <v>99</v>
      </c>
      <c r="G4621">
        <v>99</v>
      </c>
      <c r="H4621">
        <v>99</v>
      </c>
      <c r="I4621">
        <v>99</v>
      </c>
      <c r="J4621">
        <v>643</v>
      </c>
      <c r="K4621">
        <v>999</v>
      </c>
      <c r="M4621">
        <v>99</v>
      </c>
      <c r="N4621">
        <v>99</v>
      </c>
      <c r="O4621">
        <v>99</v>
      </c>
      <c r="P4621">
        <v>99</v>
      </c>
      <c r="Q4621">
        <v>51</v>
      </c>
      <c r="R4621">
        <v>4969</v>
      </c>
      <c r="S4621">
        <v>4961</v>
      </c>
      <c r="T4621">
        <v>16.035620849265442</v>
      </c>
      <c r="U4621">
        <v>60.495867768595048</v>
      </c>
      <c r="V4621">
        <v>88.134430136865774</v>
      </c>
      <c r="W4621">
        <v>81.296835315460442</v>
      </c>
      <c r="X4621">
        <v>1.9521030388408125</v>
      </c>
      <c r="Y4621">
        <v>3.904206077681625</v>
      </c>
      <c r="Z4621">
        <v>96.095793922318364</v>
      </c>
      <c r="AA4621">
        <v>9.993412772112924</v>
      </c>
      <c r="AB4621">
        <v>2.2879827370173671</v>
      </c>
      <c r="AC4621">
        <v>-34.428976185209322</v>
      </c>
      <c r="AD4621">
        <v>8.169203958833398</v>
      </c>
      <c r="AE4621">
        <v>8.0924975835087949</v>
      </c>
      <c r="AF4621">
        <v>106</v>
      </c>
      <c r="AG4621">
        <v>0</v>
      </c>
      <c r="AH4621">
        <v>0</v>
      </c>
      <c r="AI4621">
        <v>39</v>
      </c>
      <c r="AJ4621">
        <v>360</v>
      </c>
      <c r="AK4621">
        <v>64</v>
      </c>
      <c r="AL4621">
        <v>617</v>
      </c>
      <c r="AM4621">
        <v>0</v>
      </c>
      <c r="AN4621">
        <v>105</v>
      </c>
      <c r="AO4621">
        <v>79</v>
      </c>
      <c r="AP4621">
        <v>28</v>
      </c>
    </row>
    <row r="4622" spans="1:42">
      <c r="A4622">
        <v>16</v>
      </c>
      <c r="B4622">
        <v>609</v>
      </c>
      <c r="C4622">
        <v>2021</v>
      </c>
      <c r="D4622">
        <v>9</v>
      </c>
      <c r="E4622">
        <v>99</v>
      </c>
      <c r="F4622">
        <v>99</v>
      </c>
      <c r="G4622">
        <v>99</v>
      </c>
      <c r="H4622">
        <v>99</v>
      </c>
      <c r="I4622">
        <v>99</v>
      </c>
      <c r="J4622">
        <v>643</v>
      </c>
      <c r="K4622">
        <v>999</v>
      </c>
      <c r="M4622">
        <v>99</v>
      </c>
      <c r="N4622">
        <v>99</v>
      </c>
      <c r="O4622">
        <v>99</v>
      </c>
      <c r="P4622">
        <v>99</v>
      </c>
      <c r="Q4622">
        <v>54</v>
      </c>
      <c r="R4622">
        <v>5760</v>
      </c>
      <c r="S4622">
        <v>5755</v>
      </c>
      <c r="T4622">
        <v>16.216493055555556</v>
      </c>
      <c r="U4622">
        <v>60.924934839270222</v>
      </c>
      <c r="V4622">
        <v>89.201745526288747</v>
      </c>
      <c r="W4622">
        <v>82.30191311902702</v>
      </c>
      <c r="X4622">
        <v>4.6527777777777777</v>
      </c>
      <c r="Y4622">
        <v>9.3055555555555554</v>
      </c>
      <c r="Z4622">
        <v>89.479166666666686</v>
      </c>
      <c r="AA4622">
        <v>10.167409217140737</v>
      </c>
      <c r="AB4622">
        <v>2.3330650073472321</v>
      </c>
      <c r="AC4622">
        <v>-40.959098587718387</v>
      </c>
      <c r="AD4622">
        <v>9.4696346956893436</v>
      </c>
      <c r="AE4622">
        <v>9.5037492663524628</v>
      </c>
      <c r="AF4622">
        <v>85</v>
      </c>
      <c r="AG4622">
        <v>0</v>
      </c>
      <c r="AH4622">
        <v>0</v>
      </c>
      <c r="AI4622">
        <v>39</v>
      </c>
      <c r="AJ4622">
        <v>258</v>
      </c>
      <c r="AK4622">
        <v>114</v>
      </c>
      <c r="AL4622">
        <v>517</v>
      </c>
      <c r="AM4622">
        <v>0</v>
      </c>
      <c r="AN4622">
        <v>142</v>
      </c>
      <c r="AO4622">
        <v>75</v>
      </c>
      <c r="AP4622">
        <v>29</v>
      </c>
    </row>
    <row r="4623" spans="1:42">
      <c r="A4623">
        <v>16</v>
      </c>
      <c r="B4623">
        <v>610</v>
      </c>
      <c r="C4623">
        <v>2021</v>
      </c>
      <c r="D4623">
        <v>10</v>
      </c>
      <c r="E4623">
        <v>99</v>
      </c>
      <c r="F4623">
        <v>99</v>
      </c>
      <c r="G4623">
        <v>99</v>
      </c>
      <c r="H4623">
        <v>99</v>
      </c>
      <c r="I4623">
        <v>99</v>
      </c>
      <c r="J4623">
        <v>643</v>
      </c>
      <c r="K4623">
        <v>999</v>
      </c>
      <c r="M4623">
        <v>99</v>
      </c>
      <c r="N4623">
        <v>99</v>
      </c>
      <c r="O4623">
        <v>99</v>
      </c>
      <c r="P4623">
        <v>99</v>
      </c>
      <c r="Q4623">
        <v>50</v>
      </c>
      <c r="R4623">
        <v>4738</v>
      </c>
      <c r="S4623">
        <v>4705</v>
      </c>
      <c r="T4623">
        <v>16.185732376530179</v>
      </c>
      <c r="U4623">
        <v>61.085866099893714</v>
      </c>
      <c r="V4623">
        <v>89.754886056303519</v>
      </c>
      <c r="W4623">
        <v>82.659381509032784</v>
      </c>
      <c r="X4623">
        <v>4.3267201350780908</v>
      </c>
      <c r="Y4623">
        <v>8.6534402701561817</v>
      </c>
      <c r="Z4623">
        <v>97.699451245251126</v>
      </c>
      <c r="AA4623">
        <v>11.309320643227577</v>
      </c>
      <c r="AB4623">
        <v>2.2417784658231112</v>
      </c>
      <c r="AC4623">
        <v>-41.462990395856202</v>
      </c>
      <c r="AD4623">
        <v>7.7894321507250188</v>
      </c>
      <c r="AE4623">
        <v>7.8035369406626272</v>
      </c>
      <c r="AF4623">
        <v>91</v>
      </c>
      <c r="AG4623">
        <v>0</v>
      </c>
      <c r="AH4623">
        <v>0</v>
      </c>
      <c r="AI4623">
        <v>11</v>
      </c>
      <c r="AJ4623">
        <v>290</v>
      </c>
      <c r="AK4623">
        <v>41</v>
      </c>
      <c r="AL4623">
        <v>368</v>
      </c>
      <c r="AM4623">
        <v>0</v>
      </c>
      <c r="AN4623">
        <v>92</v>
      </c>
      <c r="AO4623">
        <v>64</v>
      </c>
      <c r="AP4623">
        <v>31</v>
      </c>
    </row>
    <row r="4624" spans="1:42">
      <c r="A4624">
        <v>16</v>
      </c>
      <c r="B4624">
        <v>611</v>
      </c>
      <c r="C4624">
        <v>2021</v>
      </c>
      <c r="D4624">
        <v>11</v>
      </c>
      <c r="E4624">
        <v>99</v>
      </c>
      <c r="F4624">
        <v>99</v>
      </c>
      <c r="G4624">
        <v>99</v>
      </c>
      <c r="H4624">
        <v>99</v>
      </c>
      <c r="I4624">
        <v>99</v>
      </c>
      <c r="J4624">
        <v>643</v>
      </c>
      <c r="K4624">
        <v>999</v>
      </c>
      <c r="M4624">
        <v>99</v>
      </c>
      <c r="N4624">
        <v>99</v>
      </c>
      <c r="O4624">
        <v>99</v>
      </c>
      <c r="P4624">
        <v>99</v>
      </c>
      <c r="Q4624">
        <v>47</v>
      </c>
      <c r="R4624">
        <v>5447</v>
      </c>
      <c r="S4624">
        <v>5447</v>
      </c>
      <c r="T4624">
        <v>16.342941068478058</v>
      </c>
      <c r="U4624">
        <v>61.13879199559392</v>
      </c>
      <c r="V4624">
        <v>89.408755423333758</v>
      </c>
      <c r="W4624">
        <v>82.524281255737193</v>
      </c>
      <c r="X4624">
        <v>5.2689553882871314</v>
      </c>
      <c r="Y4624">
        <v>10.537910776574263</v>
      </c>
      <c r="Z4624">
        <v>99.247292087387549</v>
      </c>
      <c r="AA4624">
        <v>11.122510518546601</v>
      </c>
      <c r="AB4624">
        <v>2.2634893661697655</v>
      </c>
      <c r="AC4624">
        <v>-37.138337037726785</v>
      </c>
      <c r="AD4624">
        <v>8.9550521158715011</v>
      </c>
      <c r="AE4624">
        <v>9.0194247021762521</v>
      </c>
      <c r="AF4624">
        <v>87</v>
      </c>
      <c r="AG4624">
        <v>0</v>
      </c>
      <c r="AH4624">
        <v>0</v>
      </c>
      <c r="AI4624">
        <v>28</v>
      </c>
      <c r="AJ4624">
        <v>178</v>
      </c>
      <c r="AK4624">
        <v>55</v>
      </c>
      <c r="AL4624">
        <v>383</v>
      </c>
      <c r="AM4624">
        <v>0</v>
      </c>
      <c r="AN4624">
        <v>113</v>
      </c>
      <c r="AO4624">
        <v>59</v>
      </c>
      <c r="AP4624">
        <v>30</v>
      </c>
    </row>
    <row r="4625" spans="1:42">
      <c r="A4625">
        <v>16</v>
      </c>
      <c r="B4625">
        <v>612</v>
      </c>
      <c r="C4625">
        <v>2021</v>
      </c>
      <c r="D4625">
        <v>12</v>
      </c>
      <c r="E4625">
        <v>99</v>
      </c>
      <c r="F4625">
        <v>99</v>
      </c>
      <c r="G4625">
        <v>99</v>
      </c>
      <c r="H4625">
        <v>99</v>
      </c>
      <c r="I4625">
        <v>99</v>
      </c>
      <c r="J4625">
        <v>643</v>
      </c>
      <c r="K4625">
        <v>999</v>
      </c>
      <c r="M4625">
        <v>99</v>
      </c>
      <c r="N4625">
        <v>99</v>
      </c>
      <c r="O4625">
        <v>99</v>
      </c>
      <c r="P4625">
        <v>99</v>
      </c>
      <c r="Q4625">
        <v>50</v>
      </c>
      <c r="R4625">
        <v>5605</v>
      </c>
      <c r="S4625">
        <v>5599</v>
      </c>
      <c r="T4625">
        <v>16.385548617305979</v>
      </c>
      <c r="U4625">
        <v>61.330237542418281</v>
      </c>
      <c r="V4625">
        <v>87.785285911410099</v>
      </c>
      <c r="W4625">
        <v>80.990934095374172</v>
      </c>
      <c r="X4625">
        <v>2.1409455842997329</v>
      </c>
      <c r="Y4625">
        <v>4.2818911685994658</v>
      </c>
      <c r="Z4625">
        <v>98.85816235504015</v>
      </c>
      <c r="AA4625">
        <v>9.7300198658333112</v>
      </c>
      <c r="AB4625">
        <v>2.2468008565417934</v>
      </c>
      <c r="AC4625">
        <v>-35.62387127689837</v>
      </c>
      <c r="AD4625">
        <v>9.2148094564824241</v>
      </c>
      <c r="AE4625">
        <v>9.0988517034833318</v>
      </c>
      <c r="AF4625">
        <v>113</v>
      </c>
      <c r="AG4625">
        <v>0</v>
      </c>
      <c r="AH4625">
        <v>0</v>
      </c>
      <c r="AI4625">
        <v>52</v>
      </c>
      <c r="AJ4625">
        <v>385</v>
      </c>
      <c r="AK4625">
        <v>193</v>
      </c>
      <c r="AL4625">
        <v>522</v>
      </c>
      <c r="AM4625">
        <v>0</v>
      </c>
      <c r="AN4625">
        <v>128</v>
      </c>
      <c r="AO4625">
        <v>77</v>
      </c>
      <c r="AP4625">
        <v>29</v>
      </c>
    </row>
    <row r="4626" spans="1:42">
      <c r="A4626">
        <v>16</v>
      </c>
      <c r="B4626">
        <v>613</v>
      </c>
      <c r="C4626">
        <v>2021</v>
      </c>
      <c r="D4626">
        <v>1</v>
      </c>
      <c r="E4626">
        <v>99</v>
      </c>
      <c r="F4626">
        <v>99</v>
      </c>
      <c r="G4626">
        <v>99</v>
      </c>
      <c r="H4626">
        <v>99</v>
      </c>
      <c r="I4626">
        <v>99</v>
      </c>
      <c r="J4626">
        <v>802</v>
      </c>
      <c r="K4626">
        <v>999</v>
      </c>
      <c r="M4626">
        <v>99</v>
      </c>
      <c r="N4626">
        <v>99</v>
      </c>
      <c r="O4626">
        <v>99</v>
      </c>
      <c r="P4626">
        <v>99</v>
      </c>
      <c r="R4626">
        <v>0</v>
      </c>
    </row>
    <row r="4627" spans="1:42">
      <c r="A4627">
        <v>16</v>
      </c>
      <c r="B4627">
        <v>614</v>
      </c>
      <c r="C4627">
        <v>2021</v>
      </c>
      <c r="D4627">
        <v>2</v>
      </c>
      <c r="E4627">
        <v>99</v>
      </c>
      <c r="F4627">
        <v>99</v>
      </c>
      <c r="G4627">
        <v>99</v>
      </c>
      <c r="H4627">
        <v>99</v>
      </c>
      <c r="I4627">
        <v>99</v>
      </c>
      <c r="J4627">
        <v>802</v>
      </c>
      <c r="K4627">
        <v>999</v>
      </c>
      <c r="M4627">
        <v>99</v>
      </c>
      <c r="N4627">
        <v>99</v>
      </c>
      <c r="O4627">
        <v>99</v>
      </c>
      <c r="P4627">
        <v>99</v>
      </c>
      <c r="R4627">
        <v>0</v>
      </c>
    </row>
    <row r="4628" spans="1:42">
      <c r="A4628">
        <v>16</v>
      </c>
      <c r="B4628">
        <v>615</v>
      </c>
      <c r="C4628">
        <v>2021</v>
      </c>
      <c r="D4628">
        <v>3</v>
      </c>
      <c r="E4628">
        <v>99</v>
      </c>
      <c r="F4628">
        <v>99</v>
      </c>
      <c r="G4628">
        <v>99</v>
      </c>
      <c r="H4628">
        <v>99</v>
      </c>
      <c r="I4628">
        <v>99</v>
      </c>
      <c r="J4628">
        <v>802</v>
      </c>
      <c r="K4628">
        <v>999</v>
      </c>
      <c r="M4628">
        <v>99</v>
      </c>
      <c r="N4628">
        <v>99</v>
      </c>
      <c r="O4628">
        <v>99</v>
      </c>
      <c r="P4628">
        <v>99</v>
      </c>
      <c r="R4628">
        <v>0</v>
      </c>
    </row>
    <row r="4629" spans="1:42">
      <c r="A4629">
        <v>16</v>
      </c>
      <c r="B4629">
        <v>616</v>
      </c>
      <c r="C4629">
        <v>2021</v>
      </c>
      <c r="D4629">
        <v>4</v>
      </c>
      <c r="E4629">
        <v>99</v>
      </c>
      <c r="F4629">
        <v>99</v>
      </c>
      <c r="G4629">
        <v>99</v>
      </c>
      <c r="H4629">
        <v>99</v>
      </c>
      <c r="I4629">
        <v>99</v>
      </c>
      <c r="J4629">
        <v>802</v>
      </c>
      <c r="K4629">
        <v>999</v>
      </c>
      <c r="M4629">
        <v>99</v>
      </c>
      <c r="N4629">
        <v>99</v>
      </c>
      <c r="O4629">
        <v>99</v>
      </c>
      <c r="P4629">
        <v>99</v>
      </c>
      <c r="R4629">
        <v>0</v>
      </c>
    </row>
    <row r="4630" spans="1:42">
      <c r="A4630">
        <v>16</v>
      </c>
      <c r="B4630">
        <v>617</v>
      </c>
      <c r="C4630">
        <v>2021</v>
      </c>
      <c r="D4630">
        <v>5</v>
      </c>
      <c r="E4630">
        <v>99</v>
      </c>
      <c r="F4630">
        <v>99</v>
      </c>
      <c r="G4630">
        <v>99</v>
      </c>
      <c r="H4630">
        <v>99</v>
      </c>
      <c r="I4630">
        <v>99</v>
      </c>
      <c r="J4630">
        <v>802</v>
      </c>
      <c r="K4630">
        <v>999</v>
      </c>
      <c r="M4630">
        <v>99</v>
      </c>
      <c r="N4630">
        <v>99</v>
      </c>
      <c r="O4630">
        <v>99</v>
      </c>
      <c r="P4630">
        <v>99</v>
      </c>
      <c r="R4630">
        <v>0</v>
      </c>
    </row>
    <row r="4631" spans="1:42">
      <c r="A4631">
        <v>16</v>
      </c>
      <c r="B4631">
        <v>618</v>
      </c>
      <c r="C4631">
        <v>2021</v>
      </c>
      <c r="D4631">
        <v>6</v>
      </c>
      <c r="E4631">
        <v>99</v>
      </c>
      <c r="F4631">
        <v>99</v>
      </c>
      <c r="G4631">
        <v>99</v>
      </c>
      <c r="H4631">
        <v>99</v>
      </c>
      <c r="I4631">
        <v>99</v>
      </c>
      <c r="J4631">
        <v>802</v>
      </c>
      <c r="K4631">
        <v>999</v>
      </c>
      <c r="M4631">
        <v>99</v>
      </c>
      <c r="N4631">
        <v>99</v>
      </c>
      <c r="O4631">
        <v>99</v>
      </c>
      <c r="P4631">
        <v>99</v>
      </c>
      <c r="R4631">
        <v>0</v>
      </c>
    </row>
    <row r="4632" spans="1:42">
      <c r="A4632">
        <v>16</v>
      </c>
      <c r="B4632">
        <v>619</v>
      </c>
      <c r="C4632">
        <v>2021</v>
      </c>
      <c r="D4632">
        <v>7</v>
      </c>
      <c r="E4632">
        <v>99</v>
      </c>
      <c r="F4632">
        <v>99</v>
      </c>
      <c r="G4632">
        <v>99</v>
      </c>
      <c r="H4632">
        <v>99</v>
      </c>
      <c r="I4632">
        <v>99</v>
      </c>
      <c r="J4632">
        <v>802</v>
      </c>
      <c r="K4632">
        <v>999</v>
      </c>
      <c r="M4632">
        <v>99</v>
      </c>
      <c r="N4632">
        <v>99</v>
      </c>
      <c r="O4632">
        <v>99</v>
      </c>
      <c r="P4632">
        <v>99</v>
      </c>
      <c r="R4632">
        <v>0</v>
      </c>
    </row>
    <row r="4633" spans="1:42">
      <c r="A4633">
        <v>16</v>
      </c>
      <c r="B4633">
        <v>620</v>
      </c>
      <c r="C4633">
        <v>2021</v>
      </c>
      <c r="D4633">
        <v>8</v>
      </c>
      <c r="E4633">
        <v>99</v>
      </c>
      <c r="F4633">
        <v>99</v>
      </c>
      <c r="G4633">
        <v>99</v>
      </c>
      <c r="H4633">
        <v>99</v>
      </c>
      <c r="I4633">
        <v>99</v>
      </c>
      <c r="J4633">
        <v>802</v>
      </c>
      <c r="K4633">
        <v>999</v>
      </c>
      <c r="M4633">
        <v>99</v>
      </c>
      <c r="N4633">
        <v>99</v>
      </c>
      <c r="O4633">
        <v>99</v>
      </c>
      <c r="P4633">
        <v>99</v>
      </c>
      <c r="R4633">
        <v>0</v>
      </c>
    </row>
    <row r="4634" spans="1:42">
      <c r="A4634">
        <v>16</v>
      </c>
      <c r="B4634">
        <v>621</v>
      </c>
      <c r="C4634">
        <v>2021</v>
      </c>
      <c r="D4634">
        <v>9</v>
      </c>
      <c r="E4634">
        <v>99</v>
      </c>
      <c r="F4634">
        <v>99</v>
      </c>
      <c r="G4634">
        <v>99</v>
      </c>
      <c r="H4634">
        <v>99</v>
      </c>
      <c r="I4634">
        <v>99</v>
      </c>
      <c r="J4634">
        <v>802</v>
      </c>
      <c r="K4634">
        <v>999</v>
      </c>
      <c r="M4634">
        <v>99</v>
      </c>
      <c r="N4634">
        <v>99</v>
      </c>
      <c r="O4634">
        <v>99</v>
      </c>
      <c r="P4634">
        <v>99</v>
      </c>
      <c r="R4634">
        <v>0</v>
      </c>
    </row>
    <row r="4635" spans="1:42">
      <c r="A4635">
        <v>16</v>
      </c>
      <c r="B4635">
        <v>622</v>
      </c>
      <c r="C4635">
        <v>2021</v>
      </c>
      <c r="D4635">
        <v>10</v>
      </c>
      <c r="E4635">
        <v>99</v>
      </c>
      <c r="F4635">
        <v>99</v>
      </c>
      <c r="G4635">
        <v>99</v>
      </c>
      <c r="H4635">
        <v>99</v>
      </c>
      <c r="I4635">
        <v>99</v>
      </c>
      <c r="J4635">
        <v>802</v>
      </c>
      <c r="K4635">
        <v>999</v>
      </c>
      <c r="M4635">
        <v>99</v>
      </c>
      <c r="N4635">
        <v>99</v>
      </c>
      <c r="O4635">
        <v>99</v>
      </c>
      <c r="P4635">
        <v>99</v>
      </c>
      <c r="R4635">
        <v>0</v>
      </c>
    </row>
    <row r="4636" spans="1:42">
      <c r="A4636">
        <v>16</v>
      </c>
      <c r="B4636">
        <v>623</v>
      </c>
      <c r="C4636">
        <v>2021</v>
      </c>
      <c r="D4636">
        <v>11</v>
      </c>
      <c r="E4636">
        <v>99</v>
      </c>
      <c r="F4636">
        <v>99</v>
      </c>
      <c r="G4636">
        <v>99</v>
      </c>
      <c r="H4636">
        <v>99</v>
      </c>
      <c r="I4636">
        <v>99</v>
      </c>
      <c r="J4636">
        <v>802</v>
      </c>
      <c r="K4636">
        <v>999</v>
      </c>
      <c r="M4636">
        <v>99</v>
      </c>
      <c r="N4636">
        <v>99</v>
      </c>
      <c r="O4636">
        <v>99</v>
      </c>
      <c r="P4636">
        <v>99</v>
      </c>
      <c r="R4636">
        <v>0</v>
      </c>
    </row>
    <row r="4637" spans="1:42">
      <c r="A4637">
        <v>16</v>
      </c>
      <c r="B4637">
        <v>624</v>
      </c>
      <c r="C4637">
        <v>2021</v>
      </c>
      <c r="D4637">
        <v>12</v>
      </c>
      <c r="E4637">
        <v>99</v>
      </c>
      <c r="F4637">
        <v>99</v>
      </c>
      <c r="G4637">
        <v>99</v>
      </c>
      <c r="H4637">
        <v>99</v>
      </c>
      <c r="I4637">
        <v>99</v>
      </c>
      <c r="J4637">
        <v>802</v>
      </c>
      <c r="K4637">
        <v>999</v>
      </c>
      <c r="M4637">
        <v>99</v>
      </c>
      <c r="N4637">
        <v>99</v>
      </c>
      <c r="O4637">
        <v>99</v>
      </c>
      <c r="P4637">
        <v>99</v>
      </c>
      <c r="R4637">
        <v>0</v>
      </c>
    </row>
    <row r="4638" spans="1:42">
      <c r="A4638">
        <v>16</v>
      </c>
      <c r="B4638">
        <v>625</v>
      </c>
      <c r="C4638">
        <v>2020</v>
      </c>
      <c r="D4638">
        <v>1</v>
      </c>
      <c r="E4638">
        <v>99</v>
      </c>
      <c r="F4638">
        <v>99</v>
      </c>
      <c r="G4638">
        <v>99</v>
      </c>
      <c r="H4638">
        <v>99</v>
      </c>
      <c r="I4638">
        <v>99</v>
      </c>
      <c r="J4638">
        <v>103</v>
      </c>
      <c r="K4638">
        <v>999</v>
      </c>
      <c r="M4638">
        <v>99</v>
      </c>
      <c r="N4638">
        <v>99</v>
      </c>
      <c r="O4638">
        <v>99</v>
      </c>
      <c r="P4638">
        <v>99</v>
      </c>
      <c r="Q4638">
        <v>154</v>
      </c>
      <c r="R4638">
        <v>17018</v>
      </c>
      <c r="S4638">
        <v>17018</v>
      </c>
      <c r="T4638">
        <v>15.982606651780474</v>
      </c>
      <c r="U4638">
        <v>60.517510870842642</v>
      </c>
      <c r="V4638">
        <v>88.396016097670653</v>
      </c>
      <c r="W4638">
        <v>81.58952285815019</v>
      </c>
      <c r="X4638">
        <v>3.2553766600070517</v>
      </c>
      <c r="Y4638">
        <v>6.5107533200141035</v>
      </c>
      <c r="Z4638">
        <v>58.273592666588314</v>
      </c>
      <c r="AA4638">
        <v>9.9113960494569522</v>
      </c>
      <c r="AB4638">
        <v>4.5771181632643989</v>
      </c>
      <c r="AC4638">
        <v>-7.0738984311227188E-2</v>
      </c>
      <c r="AD4638">
        <v>10.797743755036262</v>
      </c>
      <c r="AE4638">
        <v>10.735737769377632</v>
      </c>
      <c r="AF4638">
        <v>178</v>
      </c>
      <c r="AG4638">
        <v>0</v>
      </c>
      <c r="AH4638">
        <v>0</v>
      </c>
      <c r="AI4638">
        <v>32</v>
      </c>
      <c r="AJ4638">
        <v>728</v>
      </c>
      <c r="AK4638">
        <v>126</v>
      </c>
      <c r="AL4638">
        <v>664</v>
      </c>
      <c r="AM4638">
        <v>0</v>
      </c>
      <c r="AN4638">
        <v>227</v>
      </c>
      <c r="AO4638">
        <v>103</v>
      </c>
      <c r="AP4638">
        <v>76</v>
      </c>
    </row>
    <row r="4639" spans="1:42">
      <c r="A4639">
        <v>16</v>
      </c>
      <c r="B4639">
        <v>626</v>
      </c>
      <c r="C4639">
        <v>2020</v>
      </c>
      <c r="D4639">
        <v>2</v>
      </c>
      <c r="E4639">
        <v>99</v>
      </c>
      <c r="F4639">
        <v>99</v>
      </c>
      <c r="G4639">
        <v>99</v>
      </c>
      <c r="H4639">
        <v>99</v>
      </c>
      <c r="I4639">
        <v>99</v>
      </c>
      <c r="J4639">
        <v>103</v>
      </c>
      <c r="K4639">
        <v>999</v>
      </c>
      <c r="M4639">
        <v>99</v>
      </c>
      <c r="N4639">
        <v>99</v>
      </c>
      <c r="O4639">
        <v>99</v>
      </c>
      <c r="P4639">
        <v>99</v>
      </c>
      <c r="Q4639">
        <v>137</v>
      </c>
      <c r="R4639">
        <v>14640</v>
      </c>
      <c r="S4639">
        <v>14640</v>
      </c>
      <c r="T4639">
        <v>15.835314207650276</v>
      </c>
      <c r="U4639">
        <v>60.032855191256814</v>
      </c>
      <c r="V4639">
        <v>87.257931785753726</v>
      </c>
      <c r="W4639">
        <v>80.539071038251222</v>
      </c>
      <c r="X4639">
        <v>1.8169398907103829</v>
      </c>
      <c r="Y4639">
        <v>3.6338797814207657</v>
      </c>
      <c r="Z4639">
        <v>51.960382513661202</v>
      </c>
      <c r="AA4639">
        <v>9.2810036884440077</v>
      </c>
      <c r="AB4639">
        <v>5.3176759366295316</v>
      </c>
      <c r="AC4639">
        <v>24.700605191013601</v>
      </c>
      <c r="AD4639">
        <v>9.2889275222547223</v>
      </c>
      <c r="AE4639">
        <v>9.1166792412126583</v>
      </c>
      <c r="AF4639">
        <v>234</v>
      </c>
      <c r="AG4639">
        <v>0</v>
      </c>
      <c r="AH4639">
        <v>0</v>
      </c>
      <c r="AI4639">
        <v>37</v>
      </c>
      <c r="AJ4639">
        <v>544</v>
      </c>
      <c r="AK4639">
        <v>177</v>
      </c>
      <c r="AL4639">
        <v>515</v>
      </c>
      <c r="AM4639">
        <v>0</v>
      </c>
      <c r="AN4639">
        <v>238</v>
      </c>
      <c r="AO4639">
        <v>121</v>
      </c>
      <c r="AP4639">
        <v>72</v>
      </c>
    </row>
    <row r="4640" spans="1:42">
      <c r="A4640">
        <v>16</v>
      </c>
      <c r="B4640">
        <v>627</v>
      </c>
      <c r="C4640">
        <v>2020</v>
      </c>
      <c r="D4640">
        <v>3</v>
      </c>
      <c r="E4640">
        <v>99</v>
      </c>
      <c r="F4640">
        <v>99</v>
      </c>
      <c r="G4640">
        <v>99</v>
      </c>
      <c r="H4640">
        <v>99</v>
      </c>
      <c r="I4640">
        <v>99</v>
      </c>
      <c r="J4640">
        <v>103</v>
      </c>
      <c r="K4640">
        <v>999</v>
      </c>
      <c r="M4640">
        <v>99</v>
      </c>
      <c r="N4640">
        <v>99</v>
      </c>
      <c r="O4640">
        <v>99</v>
      </c>
      <c r="P4640">
        <v>99</v>
      </c>
      <c r="Q4640">
        <v>153</v>
      </c>
      <c r="R4640">
        <v>17527</v>
      </c>
      <c r="S4640">
        <v>17527</v>
      </c>
      <c r="T4640">
        <v>16.041878244993441</v>
      </c>
      <c r="U4640">
        <v>60.668910823301182</v>
      </c>
      <c r="V4640">
        <v>87.742613609424893</v>
      </c>
      <c r="W4640">
        <v>80.986432361499524</v>
      </c>
      <c r="X4640">
        <v>2.6188166828322026</v>
      </c>
      <c r="Y4640">
        <v>5.2376333656644052</v>
      </c>
      <c r="Z4640">
        <v>53.814115364865629</v>
      </c>
      <c r="AA4640">
        <v>9.1490419154289846</v>
      </c>
      <c r="AB4640">
        <v>4.3101216852970161</v>
      </c>
      <c r="AC4640">
        <v>1.362433309658778</v>
      </c>
      <c r="AD4640">
        <v>11.120698953726675</v>
      </c>
      <c r="AE4640">
        <v>10.975108859695398</v>
      </c>
      <c r="AF4640">
        <v>194</v>
      </c>
      <c r="AG4640">
        <v>0</v>
      </c>
      <c r="AH4640">
        <v>0</v>
      </c>
      <c r="AI4640">
        <v>59</v>
      </c>
      <c r="AJ4640">
        <v>561</v>
      </c>
      <c r="AK4640">
        <v>121</v>
      </c>
      <c r="AL4640">
        <v>754</v>
      </c>
      <c r="AM4640">
        <v>1</v>
      </c>
      <c r="AN4640">
        <v>176</v>
      </c>
      <c r="AO4640">
        <v>97</v>
      </c>
      <c r="AP4640">
        <v>77</v>
      </c>
    </row>
    <row r="4641" spans="1:42">
      <c r="A4641">
        <v>16</v>
      </c>
      <c r="B4641">
        <v>628</v>
      </c>
      <c r="C4641">
        <v>2020</v>
      </c>
      <c r="D4641">
        <v>4</v>
      </c>
      <c r="E4641">
        <v>99</v>
      </c>
      <c r="F4641">
        <v>99</v>
      </c>
      <c r="G4641">
        <v>99</v>
      </c>
      <c r="H4641">
        <v>99</v>
      </c>
      <c r="I4641">
        <v>99</v>
      </c>
      <c r="J4641">
        <v>103</v>
      </c>
      <c r="K4641">
        <v>999</v>
      </c>
      <c r="M4641">
        <v>99</v>
      </c>
      <c r="N4641">
        <v>99</v>
      </c>
      <c r="O4641">
        <v>99</v>
      </c>
      <c r="P4641">
        <v>99</v>
      </c>
      <c r="Q4641">
        <v>142</v>
      </c>
      <c r="R4641">
        <v>14907</v>
      </c>
      <c r="S4641">
        <v>14907</v>
      </c>
      <c r="T4641">
        <v>15.873750586972561</v>
      </c>
      <c r="U4641">
        <v>60.219360032199617</v>
      </c>
      <c r="V4641">
        <v>87.712346704860195</v>
      </c>
      <c r="W4641">
        <v>80.95849600858655</v>
      </c>
      <c r="X4641">
        <v>1.8179378815321656</v>
      </c>
      <c r="Y4641">
        <v>3.6358757630643312</v>
      </c>
      <c r="Z4641">
        <v>56.597571610652722</v>
      </c>
      <c r="AA4641">
        <v>10.479700232217812</v>
      </c>
      <c r="AB4641">
        <v>5.2980825007157035</v>
      </c>
      <c r="AC4641">
        <v>15.109698448918516</v>
      </c>
      <c r="AD4641">
        <v>9.4583362414105991</v>
      </c>
      <c r="AE4641">
        <v>9.3312895379688836</v>
      </c>
      <c r="AF4641">
        <v>166</v>
      </c>
      <c r="AG4641">
        <v>0</v>
      </c>
      <c r="AH4641">
        <v>0</v>
      </c>
      <c r="AI4641">
        <v>26</v>
      </c>
      <c r="AJ4641">
        <v>647</v>
      </c>
      <c r="AK4641">
        <v>146</v>
      </c>
      <c r="AL4641">
        <v>677</v>
      </c>
      <c r="AM4641">
        <v>0</v>
      </c>
      <c r="AN4641">
        <v>199</v>
      </c>
      <c r="AO4641">
        <v>116</v>
      </c>
      <c r="AP4641">
        <v>76</v>
      </c>
    </row>
    <row r="4642" spans="1:42">
      <c r="A4642">
        <v>16</v>
      </c>
      <c r="B4642">
        <v>629</v>
      </c>
      <c r="C4642">
        <v>2020</v>
      </c>
      <c r="D4642">
        <v>5</v>
      </c>
      <c r="E4642">
        <v>99</v>
      </c>
      <c r="F4642">
        <v>99</v>
      </c>
      <c r="G4642">
        <v>99</v>
      </c>
      <c r="H4642">
        <v>99</v>
      </c>
      <c r="I4642">
        <v>99</v>
      </c>
      <c r="J4642">
        <v>103</v>
      </c>
      <c r="K4642">
        <v>999</v>
      </c>
      <c r="M4642">
        <v>99</v>
      </c>
      <c r="N4642">
        <v>99</v>
      </c>
      <c r="O4642">
        <v>99</v>
      </c>
      <c r="P4642">
        <v>99</v>
      </c>
      <c r="Q4642">
        <v>145</v>
      </c>
      <c r="R4642">
        <v>15511</v>
      </c>
      <c r="S4642">
        <v>15511</v>
      </c>
      <c r="T4642">
        <v>15.95171168847914</v>
      </c>
      <c r="U4642">
        <v>60.439945844884271</v>
      </c>
      <c r="V4642">
        <v>88.679113756546144</v>
      </c>
      <c r="W4642">
        <v>81.850821997292726</v>
      </c>
      <c r="X4642">
        <v>1.8051705241441556</v>
      </c>
      <c r="Y4642">
        <v>3.6103410482883111</v>
      </c>
      <c r="Z4642">
        <v>60.673070724002301</v>
      </c>
      <c r="AA4642">
        <v>9.2026724941178273</v>
      </c>
      <c r="AB4642">
        <v>4.6021091662337188</v>
      </c>
      <c r="AC4642">
        <v>10.855170616575487</v>
      </c>
      <c r="AD4642">
        <v>9.8415679506620872</v>
      </c>
      <c r="AE4642">
        <v>9.8163904734835903</v>
      </c>
      <c r="AF4642">
        <v>196</v>
      </c>
      <c r="AG4642">
        <v>0</v>
      </c>
      <c r="AH4642">
        <v>0</v>
      </c>
      <c r="AI4642">
        <v>35</v>
      </c>
      <c r="AJ4642">
        <v>552</v>
      </c>
      <c r="AK4642">
        <v>88</v>
      </c>
      <c r="AL4642">
        <v>421</v>
      </c>
      <c r="AM4642">
        <v>0</v>
      </c>
      <c r="AN4642">
        <v>236</v>
      </c>
      <c r="AO4642">
        <v>162</v>
      </c>
      <c r="AP4642">
        <v>77</v>
      </c>
    </row>
    <row r="4643" spans="1:42">
      <c r="A4643">
        <v>16</v>
      </c>
      <c r="B4643">
        <v>630</v>
      </c>
      <c r="C4643">
        <v>2020</v>
      </c>
      <c r="D4643">
        <v>6</v>
      </c>
      <c r="E4643">
        <v>99</v>
      </c>
      <c r="F4643">
        <v>99</v>
      </c>
      <c r="G4643">
        <v>99</v>
      </c>
      <c r="H4643">
        <v>99</v>
      </c>
      <c r="I4643">
        <v>99</v>
      </c>
      <c r="J4643">
        <v>103</v>
      </c>
      <c r="K4643">
        <v>999</v>
      </c>
      <c r="M4643">
        <v>99</v>
      </c>
      <c r="N4643">
        <v>99</v>
      </c>
      <c r="O4643">
        <v>99</v>
      </c>
      <c r="P4643">
        <v>99</v>
      </c>
      <c r="Q4643">
        <v>150</v>
      </c>
      <c r="R4643">
        <v>16420</v>
      </c>
      <c r="S4643">
        <v>16420</v>
      </c>
      <c r="T4643">
        <v>15.895188794153476</v>
      </c>
      <c r="U4643">
        <v>60.244397076735694</v>
      </c>
      <c r="V4643">
        <v>88.820057984937506</v>
      </c>
      <c r="W4643">
        <v>81.980913520097474</v>
      </c>
      <c r="X4643">
        <v>2.8136419001218034</v>
      </c>
      <c r="Y4643">
        <v>5.6272838002436067</v>
      </c>
      <c r="Z4643">
        <v>51.199756394640687</v>
      </c>
      <c r="AA4643">
        <v>10.033287648682832</v>
      </c>
      <c r="AB4643">
        <v>4.5468212084674917</v>
      </c>
      <c r="AC4643">
        <v>6.8945051047370063</v>
      </c>
      <c r="AD4643">
        <v>10.418318983293888</v>
      </c>
      <c r="AE4643">
        <v>10.408182254026157</v>
      </c>
      <c r="AF4643">
        <v>124</v>
      </c>
      <c r="AG4643">
        <v>0</v>
      </c>
      <c r="AH4643">
        <v>0</v>
      </c>
      <c r="AI4643">
        <v>39</v>
      </c>
      <c r="AJ4643">
        <v>689</v>
      </c>
      <c r="AK4643">
        <v>93</v>
      </c>
      <c r="AL4643">
        <v>713</v>
      </c>
      <c r="AM4643">
        <v>0</v>
      </c>
      <c r="AN4643">
        <v>212</v>
      </c>
      <c r="AO4643">
        <v>83</v>
      </c>
      <c r="AP4643">
        <v>76</v>
      </c>
    </row>
    <row r="4644" spans="1:42">
      <c r="A4644">
        <v>16</v>
      </c>
      <c r="B4644">
        <v>631</v>
      </c>
      <c r="C4644">
        <v>2020</v>
      </c>
      <c r="D4644">
        <v>7</v>
      </c>
      <c r="E4644">
        <v>99</v>
      </c>
      <c r="F4644">
        <v>99</v>
      </c>
      <c r="G4644">
        <v>99</v>
      </c>
      <c r="H4644">
        <v>99</v>
      </c>
      <c r="I4644">
        <v>99</v>
      </c>
      <c r="J4644">
        <v>103</v>
      </c>
      <c r="K4644">
        <v>999</v>
      </c>
      <c r="M4644">
        <v>99</v>
      </c>
      <c r="N4644">
        <v>99</v>
      </c>
      <c r="O4644">
        <v>99</v>
      </c>
      <c r="P4644">
        <v>99</v>
      </c>
      <c r="Q4644">
        <v>133</v>
      </c>
      <c r="R4644">
        <v>14914</v>
      </c>
      <c r="S4644">
        <v>14914</v>
      </c>
      <c r="T4644">
        <v>15.581869384470965</v>
      </c>
      <c r="U4644">
        <v>59.409346922354842</v>
      </c>
      <c r="V4644">
        <v>89.063850511077405</v>
      </c>
      <c r="W4644">
        <v>82.205934021724687</v>
      </c>
      <c r="X4644">
        <v>1.0191766125787851</v>
      </c>
      <c r="Y4644">
        <v>2.0383532251575702</v>
      </c>
      <c r="Z4644">
        <v>54.492423226498595</v>
      </c>
      <c r="AA4644">
        <v>10.600852921496106</v>
      </c>
      <c r="AB4644">
        <v>6.940425126844322</v>
      </c>
      <c r="AC4644">
        <v>41.064220754344895</v>
      </c>
      <c r="AD4644">
        <v>9.4627776685045699</v>
      </c>
      <c r="AE4644">
        <v>9.4795187327503783</v>
      </c>
      <c r="AF4644">
        <v>117</v>
      </c>
      <c r="AG4644">
        <v>0</v>
      </c>
      <c r="AH4644">
        <v>0</v>
      </c>
      <c r="AI4644">
        <v>48</v>
      </c>
      <c r="AJ4644">
        <v>485</v>
      </c>
      <c r="AK4644">
        <v>66</v>
      </c>
      <c r="AL4644">
        <v>612</v>
      </c>
      <c r="AM4644">
        <v>0</v>
      </c>
      <c r="AN4644">
        <v>159</v>
      </c>
      <c r="AO4644">
        <v>61</v>
      </c>
      <c r="AP4644">
        <v>72</v>
      </c>
    </row>
    <row r="4645" spans="1:42">
      <c r="A4645">
        <v>16</v>
      </c>
      <c r="B4645">
        <v>632</v>
      </c>
      <c r="C4645">
        <v>2020</v>
      </c>
      <c r="D4645">
        <v>8</v>
      </c>
      <c r="E4645">
        <v>99</v>
      </c>
      <c r="F4645">
        <v>99</v>
      </c>
      <c r="G4645">
        <v>99</v>
      </c>
      <c r="H4645">
        <v>99</v>
      </c>
      <c r="I4645">
        <v>99</v>
      </c>
      <c r="J4645">
        <v>103</v>
      </c>
      <c r="K4645">
        <v>999</v>
      </c>
      <c r="M4645">
        <v>99</v>
      </c>
      <c r="N4645">
        <v>99</v>
      </c>
      <c r="O4645">
        <v>99</v>
      </c>
      <c r="P4645">
        <v>99</v>
      </c>
      <c r="Q4645">
        <v>155</v>
      </c>
      <c r="R4645">
        <v>16361</v>
      </c>
      <c r="S4645">
        <v>16361</v>
      </c>
      <c r="T4645">
        <v>15.805818715237452</v>
      </c>
      <c r="U4645">
        <v>60.081902084224687</v>
      </c>
      <c r="V4645">
        <v>89.906572343937881</v>
      </c>
      <c r="W4645">
        <v>82.983766273455245</v>
      </c>
      <c r="X4645">
        <v>2.9032455228897995</v>
      </c>
      <c r="Y4645">
        <v>5.8064910457795991</v>
      </c>
      <c r="Z4645">
        <v>51.451622761444888</v>
      </c>
      <c r="AA4645">
        <v>10.050837856849538</v>
      </c>
      <c r="AB4645">
        <v>4.1822535189170802</v>
      </c>
      <c r="AC4645">
        <v>-0.60753544838879792</v>
      </c>
      <c r="AD4645">
        <v>10.380884097787536</v>
      </c>
      <c r="AE4645">
        <v>10.497647089818638</v>
      </c>
      <c r="AF4645">
        <v>119</v>
      </c>
      <c r="AG4645">
        <v>0</v>
      </c>
      <c r="AH4645">
        <v>0</v>
      </c>
      <c r="AI4645">
        <v>29</v>
      </c>
      <c r="AJ4645">
        <v>455</v>
      </c>
      <c r="AK4645">
        <v>123</v>
      </c>
      <c r="AL4645">
        <v>659</v>
      </c>
      <c r="AM4645">
        <v>0</v>
      </c>
      <c r="AN4645">
        <v>220</v>
      </c>
      <c r="AO4645">
        <v>119</v>
      </c>
      <c r="AP4645">
        <v>75</v>
      </c>
    </row>
    <row r="4646" spans="1:42">
      <c r="A4646">
        <v>16</v>
      </c>
      <c r="B4646">
        <v>633</v>
      </c>
      <c r="C4646">
        <v>2020</v>
      </c>
      <c r="D4646">
        <v>9</v>
      </c>
      <c r="E4646">
        <v>99</v>
      </c>
      <c r="F4646">
        <v>99</v>
      </c>
      <c r="G4646">
        <v>99</v>
      </c>
      <c r="H4646">
        <v>99</v>
      </c>
      <c r="I4646">
        <v>99</v>
      </c>
      <c r="J4646">
        <v>103</v>
      </c>
      <c r="K4646">
        <v>999</v>
      </c>
      <c r="M4646">
        <v>99</v>
      </c>
      <c r="N4646">
        <v>99</v>
      </c>
      <c r="O4646">
        <v>99</v>
      </c>
      <c r="P4646">
        <v>99</v>
      </c>
      <c r="Q4646">
        <v>3</v>
      </c>
      <c r="R4646">
        <v>5</v>
      </c>
      <c r="S4646">
        <v>5</v>
      </c>
      <c r="T4646">
        <v>14</v>
      </c>
      <c r="U4646">
        <v>59.2</v>
      </c>
      <c r="V4646">
        <v>98.65655471289277</v>
      </c>
      <c r="W4646">
        <v>91.06</v>
      </c>
      <c r="X4646">
        <v>0</v>
      </c>
      <c r="Y4646">
        <v>0</v>
      </c>
      <c r="Z4646">
        <v>60</v>
      </c>
      <c r="AA4646">
        <v>13.555456465940203</v>
      </c>
      <c r="AB4646">
        <v>2.3999999999999706</v>
      </c>
      <c r="AC4646">
        <v>-96.861363783588246</v>
      </c>
      <c r="AD4646">
        <v>3.1724479242673238E-3</v>
      </c>
      <c r="AE4646">
        <v>3.5203563916336744E-3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2</v>
      </c>
    </row>
    <row r="4647" spans="1:42">
      <c r="A4647">
        <v>16</v>
      </c>
      <c r="B4647">
        <v>634</v>
      </c>
      <c r="C4647">
        <v>2020</v>
      </c>
      <c r="D4647">
        <v>10</v>
      </c>
      <c r="E4647">
        <v>99</v>
      </c>
      <c r="F4647">
        <v>99</v>
      </c>
      <c r="G4647">
        <v>99</v>
      </c>
      <c r="H4647">
        <v>99</v>
      </c>
      <c r="I4647">
        <v>99</v>
      </c>
      <c r="J4647">
        <v>103</v>
      </c>
      <c r="K4647">
        <v>999</v>
      </c>
      <c r="M4647">
        <v>99</v>
      </c>
      <c r="N4647">
        <v>99</v>
      </c>
      <c r="O4647">
        <v>99</v>
      </c>
      <c r="P4647">
        <v>99</v>
      </c>
      <c r="Q4647">
        <v>66</v>
      </c>
      <c r="R4647">
        <v>2951</v>
      </c>
      <c r="S4647">
        <v>2951</v>
      </c>
      <c r="T4647">
        <v>15.785496441884103</v>
      </c>
      <c r="U4647">
        <v>60.116231785835311</v>
      </c>
      <c r="V4647">
        <v>92.686725362208946</v>
      </c>
      <c r="W4647">
        <v>85.549847509318909</v>
      </c>
      <c r="X4647">
        <v>6.7773636055574404E-2</v>
      </c>
      <c r="Y4647">
        <v>0.13554727211114881</v>
      </c>
      <c r="Z4647">
        <v>53.507285665875969</v>
      </c>
      <c r="AA4647">
        <v>9.6548510908788874</v>
      </c>
      <c r="AB4647">
        <v>3.0174648357617282</v>
      </c>
      <c r="AC4647">
        <v>-25.458868989771343</v>
      </c>
      <c r="AD4647">
        <v>1.8723787649025736</v>
      </c>
      <c r="AE4647">
        <v>1.9519892944794597</v>
      </c>
      <c r="AF4647">
        <v>16</v>
      </c>
      <c r="AG4647">
        <v>0</v>
      </c>
      <c r="AH4647">
        <v>0</v>
      </c>
      <c r="AI4647">
        <v>2</v>
      </c>
      <c r="AJ4647">
        <v>68</v>
      </c>
      <c r="AK4647">
        <v>5</v>
      </c>
      <c r="AL4647">
        <v>193</v>
      </c>
      <c r="AM4647">
        <v>0</v>
      </c>
      <c r="AN4647">
        <v>19</v>
      </c>
      <c r="AO4647">
        <v>22</v>
      </c>
      <c r="AP4647">
        <v>33</v>
      </c>
    </row>
    <row r="4648" spans="1:42">
      <c r="A4648">
        <v>16</v>
      </c>
      <c r="B4648">
        <v>635</v>
      </c>
      <c r="C4648">
        <v>2020</v>
      </c>
      <c r="D4648">
        <v>11</v>
      </c>
      <c r="E4648">
        <v>99</v>
      </c>
      <c r="F4648">
        <v>99</v>
      </c>
      <c r="G4648">
        <v>99</v>
      </c>
      <c r="H4648">
        <v>99</v>
      </c>
      <c r="I4648">
        <v>99</v>
      </c>
      <c r="J4648">
        <v>103</v>
      </c>
      <c r="K4648">
        <v>999</v>
      </c>
      <c r="M4648">
        <v>99</v>
      </c>
      <c r="N4648">
        <v>99</v>
      </c>
      <c r="O4648">
        <v>99</v>
      </c>
      <c r="P4648">
        <v>99</v>
      </c>
      <c r="Q4648">
        <v>158</v>
      </c>
      <c r="R4648">
        <v>15545</v>
      </c>
      <c r="S4648">
        <v>15545</v>
      </c>
      <c r="T4648">
        <v>15.848890318430373</v>
      </c>
      <c r="U4648">
        <v>60.203924091347695</v>
      </c>
      <c r="V4648">
        <v>92.709231612551548</v>
      </c>
      <c r="W4648">
        <v>85.570620778385248</v>
      </c>
      <c r="X4648">
        <v>2.8883885493727881</v>
      </c>
      <c r="Y4648">
        <v>5.7767770987455762</v>
      </c>
      <c r="Z4648">
        <v>53.238983596011586</v>
      </c>
      <c r="AA4648">
        <v>9.9839202741476161</v>
      </c>
      <c r="AB4648">
        <v>3.5464981947701943</v>
      </c>
      <c r="AC4648">
        <v>-9.418876871847873</v>
      </c>
      <c r="AD4648">
        <v>9.86314059654711</v>
      </c>
      <c r="AE4648">
        <v>10.285002254504867</v>
      </c>
      <c r="AF4648">
        <v>146</v>
      </c>
      <c r="AG4648">
        <v>0</v>
      </c>
      <c r="AH4648">
        <v>0</v>
      </c>
      <c r="AI4648">
        <v>78</v>
      </c>
      <c r="AJ4648">
        <v>481</v>
      </c>
      <c r="AK4648">
        <v>104</v>
      </c>
      <c r="AL4648">
        <v>502</v>
      </c>
      <c r="AM4648">
        <v>0</v>
      </c>
      <c r="AN4648">
        <v>273</v>
      </c>
      <c r="AO4648">
        <v>106</v>
      </c>
      <c r="AP4648">
        <v>76</v>
      </c>
    </row>
    <row r="4649" spans="1:42">
      <c r="A4649">
        <v>16</v>
      </c>
      <c r="B4649">
        <v>636</v>
      </c>
      <c r="C4649">
        <v>2020</v>
      </c>
      <c r="D4649">
        <v>12</v>
      </c>
      <c r="E4649">
        <v>99</v>
      </c>
      <c r="F4649">
        <v>99</v>
      </c>
      <c r="G4649">
        <v>99</v>
      </c>
      <c r="H4649">
        <v>99</v>
      </c>
      <c r="I4649">
        <v>99</v>
      </c>
      <c r="J4649">
        <v>103</v>
      </c>
      <c r="K4649">
        <v>999</v>
      </c>
      <c r="M4649">
        <v>99</v>
      </c>
      <c r="N4649">
        <v>99</v>
      </c>
      <c r="O4649">
        <v>99</v>
      </c>
      <c r="P4649">
        <v>99</v>
      </c>
      <c r="Q4649">
        <v>101</v>
      </c>
      <c r="R4649">
        <v>11808</v>
      </c>
      <c r="S4649">
        <v>11808</v>
      </c>
      <c r="T4649">
        <v>16.073340108401087</v>
      </c>
      <c r="U4649">
        <v>60.640836720867199</v>
      </c>
      <c r="V4649">
        <v>87.801540061716949</v>
      </c>
      <c r="W4649">
        <v>81.040821476965007</v>
      </c>
      <c r="X4649">
        <v>1.2957317073170731</v>
      </c>
      <c r="Y4649">
        <v>2.5914634146341462</v>
      </c>
      <c r="Z4649">
        <v>52.27811653116531</v>
      </c>
      <c r="AA4649">
        <v>9.6943820088306119</v>
      </c>
      <c r="AB4649">
        <v>3.0394842450735626</v>
      </c>
      <c r="AC4649">
        <v>-17.619556195189361</v>
      </c>
      <c r="AD4649">
        <v>7.4920530179497122</v>
      </c>
      <c r="AE4649">
        <v>7.398934136290686</v>
      </c>
      <c r="AF4649">
        <v>113</v>
      </c>
      <c r="AG4649">
        <v>0</v>
      </c>
      <c r="AH4649">
        <v>0</v>
      </c>
      <c r="AI4649">
        <v>39</v>
      </c>
      <c r="AJ4649">
        <v>289</v>
      </c>
      <c r="AK4649">
        <v>69</v>
      </c>
      <c r="AL4649">
        <v>244</v>
      </c>
      <c r="AM4649">
        <v>0</v>
      </c>
      <c r="AN4649">
        <v>123</v>
      </c>
      <c r="AO4649">
        <v>56</v>
      </c>
      <c r="AP4649">
        <v>52</v>
      </c>
    </row>
    <row r="4650" spans="1:42">
      <c r="A4650">
        <v>16</v>
      </c>
      <c r="B4650">
        <v>637</v>
      </c>
      <c r="C4650">
        <v>2020</v>
      </c>
      <c r="D4650">
        <v>1</v>
      </c>
      <c r="E4650">
        <v>99</v>
      </c>
      <c r="F4650">
        <v>99</v>
      </c>
      <c r="G4650">
        <v>99</v>
      </c>
      <c r="H4650">
        <v>99</v>
      </c>
      <c r="I4650">
        <v>99</v>
      </c>
      <c r="J4650">
        <v>106</v>
      </c>
      <c r="K4650">
        <v>999</v>
      </c>
      <c r="M4650">
        <v>99</v>
      </c>
      <c r="N4650">
        <v>99</v>
      </c>
      <c r="O4650">
        <v>99</v>
      </c>
      <c r="P4650">
        <v>99</v>
      </c>
      <c r="Q4650">
        <v>84</v>
      </c>
      <c r="R4650">
        <v>11899</v>
      </c>
      <c r="S4650">
        <v>11899</v>
      </c>
      <c r="T4650">
        <v>16.350281536263552</v>
      </c>
      <c r="U4650">
        <v>61.264644087738482</v>
      </c>
      <c r="V4650">
        <v>90.967721551662109</v>
      </c>
      <c r="W4650">
        <v>83.963206992184254</v>
      </c>
      <c r="X4650">
        <v>0.56307252710311795</v>
      </c>
      <c r="Y4650">
        <v>1.1261450542062359</v>
      </c>
      <c r="Z4650">
        <v>7.3787713253214546</v>
      </c>
      <c r="AA4650">
        <v>7.3801053144051503</v>
      </c>
      <c r="AB4650">
        <v>2.5218039971934791</v>
      </c>
      <c r="AC4650">
        <v>-25.155171364646151</v>
      </c>
      <c r="AD4650">
        <v>9.7052298456820321</v>
      </c>
      <c r="AE4650">
        <v>9.6601356497898525</v>
      </c>
      <c r="AF4650">
        <v>149</v>
      </c>
      <c r="AG4650">
        <v>2</v>
      </c>
      <c r="AH4650">
        <v>0</v>
      </c>
      <c r="AI4650">
        <v>34</v>
      </c>
      <c r="AJ4650">
        <v>504</v>
      </c>
      <c r="AK4650">
        <v>154</v>
      </c>
      <c r="AL4650">
        <v>720</v>
      </c>
      <c r="AM4650">
        <v>0</v>
      </c>
      <c r="AN4650">
        <v>217</v>
      </c>
      <c r="AO4650">
        <v>165</v>
      </c>
      <c r="AP4650">
        <v>41</v>
      </c>
    </row>
    <row r="4651" spans="1:42">
      <c r="A4651">
        <v>16</v>
      </c>
      <c r="B4651">
        <v>638</v>
      </c>
      <c r="C4651">
        <v>2020</v>
      </c>
      <c r="D4651">
        <v>2</v>
      </c>
      <c r="E4651">
        <v>99</v>
      </c>
      <c r="F4651">
        <v>99</v>
      </c>
      <c r="G4651">
        <v>99</v>
      </c>
      <c r="H4651">
        <v>99</v>
      </c>
      <c r="I4651">
        <v>99</v>
      </c>
      <c r="J4651">
        <v>106</v>
      </c>
      <c r="K4651">
        <v>999</v>
      </c>
      <c r="M4651">
        <v>99</v>
      </c>
      <c r="N4651">
        <v>99</v>
      </c>
      <c r="O4651">
        <v>99</v>
      </c>
      <c r="P4651">
        <v>99</v>
      </c>
      <c r="Q4651">
        <v>73</v>
      </c>
      <c r="R4651">
        <v>8768</v>
      </c>
      <c r="S4651">
        <v>8768</v>
      </c>
      <c r="T4651">
        <v>16.195939781021899</v>
      </c>
      <c r="U4651">
        <v>60.893134124087595</v>
      </c>
      <c r="V4651">
        <v>90.860182501522274</v>
      </c>
      <c r="W4651">
        <v>83.863948448905106</v>
      </c>
      <c r="X4651">
        <v>0.20529197080291969</v>
      </c>
      <c r="Y4651">
        <v>0.41058394160583939</v>
      </c>
      <c r="Z4651">
        <v>0.3991788321167884</v>
      </c>
      <c r="AA4651">
        <v>7.1273625397409681</v>
      </c>
      <c r="AB4651">
        <v>2.5957675992067339</v>
      </c>
      <c r="AC4651">
        <v>-14.58148274192834</v>
      </c>
      <c r="AD4651">
        <v>7.1514795602101078</v>
      </c>
      <c r="AE4651">
        <v>7.1098360987972562</v>
      </c>
      <c r="AF4651">
        <v>94</v>
      </c>
      <c r="AG4651">
        <v>0</v>
      </c>
      <c r="AH4651">
        <v>0</v>
      </c>
      <c r="AI4651">
        <v>47</v>
      </c>
      <c r="AJ4651">
        <v>412</v>
      </c>
      <c r="AK4651">
        <v>79</v>
      </c>
      <c r="AL4651">
        <v>586</v>
      </c>
      <c r="AM4651">
        <v>0</v>
      </c>
      <c r="AN4651">
        <v>186</v>
      </c>
      <c r="AO4651">
        <v>86</v>
      </c>
      <c r="AP4651">
        <v>32</v>
      </c>
    </row>
    <row r="4652" spans="1:42">
      <c r="A4652">
        <v>16</v>
      </c>
      <c r="B4652">
        <v>639</v>
      </c>
      <c r="C4652">
        <v>2020</v>
      </c>
      <c r="D4652">
        <v>3</v>
      </c>
      <c r="E4652">
        <v>99</v>
      </c>
      <c r="F4652">
        <v>99</v>
      </c>
      <c r="G4652">
        <v>99</v>
      </c>
      <c r="H4652">
        <v>99</v>
      </c>
      <c r="I4652">
        <v>99</v>
      </c>
      <c r="J4652">
        <v>106</v>
      </c>
      <c r="K4652">
        <v>999</v>
      </c>
      <c r="M4652">
        <v>99</v>
      </c>
      <c r="N4652">
        <v>99</v>
      </c>
      <c r="O4652">
        <v>99</v>
      </c>
      <c r="P4652">
        <v>99</v>
      </c>
      <c r="Q4652">
        <v>82</v>
      </c>
      <c r="R4652">
        <v>11408</v>
      </c>
      <c r="S4652">
        <v>11408</v>
      </c>
      <c r="T4652">
        <v>16.322492987377284</v>
      </c>
      <c r="U4652">
        <v>61.181802244039275</v>
      </c>
      <c r="V4652">
        <v>90.886316116571834</v>
      </c>
      <c r="W4652">
        <v>83.888069775596321</v>
      </c>
      <c r="X4652">
        <v>0.93793828892005615</v>
      </c>
      <c r="Y4652">
        <v>1.8758765778401123</v>
      </c>
      <c r="Z4652">
        <v>7.7314165497896221</v>
      </c>
      <c r="AA4652">
        <v>7.4981599326227251</v>
      </c>
      <c r="AB4652">
        <v>2.5193664701872041</v>
      </c>
      <c r="AC4652">
        <v>-19.795194034716488</v>
      </c>
      <c r="AD4652">
        <v>9.3047535153828616</v>
      </c>
      <c r="AE4652">
        <v>9.2532321115446479</v>
      </c>
      <c r="AF4652">
        <v>158</v>
      </c>
      <c r="AG4652">
        <v>0</v>
      </c>
      <c r="AH4652">
        <v>0</v>
      </c>
      <c r="AI4652">
        <v>43</v>
      </c>
      <c r="AJ4652">
        <v>594</v>
      </c>
      <c r="AK4652">
        <v>195</v>
      </c>
      <c r="AL4652">
        <v>703</v>
      </c>
      <c r="AM4652">
        <v>0</v>
      </c>
      <c r="AN4652">
        <v>249</v>
      </c>
      <c r="AO4652">
        <v>141</v>
      </c>
      <c r="AP4652">
        <v>40</v>
      </c>
    </row>
    <row r="4653" spans="1:42">
      <c r="A4653">
        <v>16</v>
      </c>
      <c r="B4653">
        <v>640</v>
      </c>
      <c r="C4653">
        <v>2020</v>
      </c>
      <c r="D4653">
        <v>4</v>
      </c>
      <c r="E4653">
        <v>99</v>
      </c>
      <c r="F4653">
        <v>99</v>
      </c>
      <c r="G4653">
        <v>99</v>
      </c>
      <c r="H4653">
        <v>99</v>
      </c>
      <c r="I4653">
        <v>99</v>
      </c>
      <c r="J4653">
        <v>106</v>
      </c>
      <c r="K4653">
        <v>999</v>
      </c>
      <c r="M4653">
        <v>99</v>
      </c>
      <c r="N4653">
        <v>99</v>
      </c>
      <c r="O4653">
        <v>99</v>
      </c>
      <c r="P4653">
        <v>99</v>
      </c>
      <c r="Q4653">
        <v>83</v>
      </c>
      <c r="R4653">
        <v>10715</v>
      </c>
      <c r="S4653">
        <v>10715</v>
      </c>
      <c r="T4653">
        <v>16.271395240317307</v>
      </c>
      <c r="U4653">
        <v>61.115725618292117</v>
      </c>
      <c r="V4653">
        <v>90.576914229553509</v>
      </c>
      <c r="W4653">
        <v>83.60249183387775</v>
      </c>
      <c r="X4653">
        <v>1.017265515632291</v>
      </c>
      <c r="Y4653">
        <v>2.0345310312645819</v>
      </c>
      <c r="Z4653">
        <v>11.283247783481102</v>
      </c>
      <c r="AA4653">
        <v>7.1264938080412588</v>
      </c>
      <c r="AB4653">
        <v>2.8569323672322606</v>
      </c>
      <c r="AC4653">
        <v>-13.400470447781096</v>
      </c>
      <c r="AD4653">
        <v>8.7395191021500089</v>
      </c>
      <c r="AE4653">
        <v>8.661540485195955</v>
      </c>
      <c r="AF4653">
        <v>132</v>
      </c>
      <c r="AG4653">
        <v>0</v>
      </c>
      <c r="AH4653">
        <v>0</v>
      </c>
      <c r="AI4653">
        <v>45</v>
      </c>
      <c r="AJ4653">
        <v>489</v>
      </c>
      <c r="AK4653">
        <v>172</v>
      </c>
      <c r="AL4653">
        <v>608</v>
      </c>
      <c r="AM4653">
        <v>0</v>
      </c>
      <c r="AN4653">
        <v>285</v>
      </c>
      <c r="AO4653">
        <v>118</v>
      </c>
      <c r="AP4653">
        <v>45</v>
      </c>
    </row>
    <row r="4654" spans="1:42">
      <c r="A4654">
        <v>16</v>
      </c>
      <c r="B4654">
        <v>641</v>
      </c>
      <c r="C4654">
        <v>2020</v>
      </c>
      <c r="D4654">
        <v>5</v>
      </c>
      <c r="E4654">
        <v>99</v>
      </c>
      <c r="F4654">
        <v>99</v>
      </c>
      <c r="G4654">
        <v>99</v>
      </c>
      <c r="H4654">
        <v>99</v>
      </c>
      <c r="I4654">
        <v>99</v>
      </c>
      <c r="J4654">
        <v>106</v>
      </c>
      <c r="K4654">
        <v>999</v>
      </c>
      <c r="M4654">
        <v>99</v>
      </c>
      <c r="N4654">
        <v>99</v>
      </c>
      <c r="O4654">
        <v>99</v>
      </c>
      <c r="P4654">
        <v>99</v>
      </c>
      <c r="Q4654">
        <v>77</v>
      </c>
      <c r="R4654">
        <v>9721</v>
      </c>
      <c r="S4654">
        <v>9721</v>
      </c>
      <c r="T4654">
        <v>16.170661454582859</v>
      </c>
      <c r="U4654">
        <v>60.95247402530601</v>
      </c>
      <c r="V4654">
        <v>91.716061206245783</v>
      </c>
      <c r="W4654">
        <v>84.653924493364897</v>
      </c>
      <c r="X4654">
        <v>0.18516613517127872</v>
      </c>
      <c r="Y4654">
        <v>0.37033227034255745</v>
      </c>
      <c r="Z4654">
        <v>4.6908754243390627</v>
      </c>
      <c r="AA4654">
        <v>7.525417840188851</v>
      </c>
      <c r="AB4654">
        <v>2.8116844941145542</v>
      </c>
      <c r="AC4654">
        <v>-21.295004253351497</v>
      </c>
      <c r="AD4654">
        <v>7.9287788326645137</v>
      </c>
      <c r="AE4654">
        <v>7.9568611916800718</v>
      </c>
      <c r="AF4654">
        <v>109</v>
      </c>
      <c r="AG4654">
        <v>0</v>
      </c>
      <c r="AH4654">
        <v>0</v>
      </c>
      <c r="AI4654">
        <v>32</v>
      </c>
      <c r="AJ4654">
        <v>400</v>
      </c>
      <c r="AK4654">
        <v>153</v>
      </c>
      <c r="AL4654">
        <v>395</v>
      </c>
      <c r="AM4654">
        <v>0</v>
      </c>
      <c r="AN4654">
        <v>319</v>
      </c>
      <c r="AO4654">
        <v>111</v>
      </c>
      <c r="AP4654">
        <v>39</v>
      </c>
    </row>
    <row r="4655" spans="1:42">
      <c r="A4655">
        <v>16</v>
      </c>
      <c r="B4655">
        <v>642</v>
      </c>
      <c r="C4655">
        <v>2020</v>
      </c>
      <c r="D4655">
        <v>6</v>
      </c>
      <c r="E4655">
        <v>99</v>
      </c>
      <c r="F4655">
        <v>99</v>
      </c>
      <c r="G4655">
        <v>99</v>
      </c>
      <c r="H4655">
        <v>99</v>
      </c>
      <c r="I4655">
        <v>99</v>
      </c>
      <c r="J4655">
        <v>106</v>
      </c>
      <c r="K4655">
        <v>999</v>
      </c>
      <c r="M4655">
        <v>99</v>
      </c>
      <c r="N4655">
        <v>99</v>
      </c>
      <c r="O4655">
        <v>99</v>
      </c>
      <c r="P4655">
        <v>99</v>
      </c>
      <c r="Q4655">
        <v>72</v>
      </c>
      <c r="R4655">
        <v>9522</v>
      </c>
      <c r="S4655">
        <v>9522</v>
      </c>
      <c r="T4655">
        <v>16.075509346775878</v>
      </c>
      <c r="U4655">
        <v>60.701638311279119</v>
      </c>
      <c r="V4655">
        <v>90.6807250040561</v>
      </c>
      <c r="W4655">
        <v>83.69830917874387</v>
      </c>
      <c r="X4655">
        <v>0.9661835748792269</v>
      </c>
      <c r="Y4655">
        <v>1.9323671497584536</v>
      </c>
      <c r="Z4655">
        <v>2.3314429741650904</v>
      </c>
      <c r="AA4655">
        <v>7.691549049299514</v>
      </c>
      <c r="AB4655">
        <v>2.7122628793559276</v>
      </c>
      <c r="AC4655">
        <v>-22.271588785395139</v>
      </c>
      <c r="AD4655">
        <v>7.7664676519526257</v>
      </c>
      <c r="AE4655">
        <v>7.7059928917795908</v>
      </c>
      <c r="AF4655">
        <v>140</v>
      </c>
      <c r="AG4655">
        <v>0</v>
      </c>
      <c r="AH4655">
        <v>0</v>
      </c>
      <c r="AI4655">
        <v>45</v>
      </c>
      <c r="AJ4655">
        <v>477</v>
      </c>
      <c r="AK4655">
        <v>111</v>
      </c>
      <c r="AL4655">
        <v>571</v>
      </c>
      <c r="AM4655">
        <v>0</v>
      </c>
      <c r="AN4655">
        <v>186</v>
      </c>
      <c r="AO4655">
        <v>103</v>
      </c>
      <c r="AP4655">
        <v>36</v>
      </c>
    </row>
    <row r="4656" spans="1:42">
      <c r="A4656">
        <v>16</v>
      </c>
      <c r="B4656">
        <v>643</v>
      </c>
      <c r="C4656">
        <v>2020</v>
      </c>
      <c r="D4656">
        <v>7</v>
      </c>
      <c r="E4656">
        <v>99</v>
      </c>
      <c r="F4656">
        <v>99</v>
      </c>
      <c r="G4656">
        <v>99</v>
      </c>
      <c r="H4656">
        <v>99</v>
      </c>
      <c r="I4656">
        <v>99</v>
      </c>
      <c r="J4656">
        <v>106</v>
      </c>
      <c r="K4656">
        <v>999</v>
      </c>
      <c r="M4656">
        <v>99</v>
      </c>
      <c r="N4656">
        <v>99</v>
      </c>
      <c r="O4656">
        <v>99</v>
      </c>
      <c r="P4656">
        <v>99</v>
      </c>
      <c r="Q4656">
        <v>74</v>
      </c>
      <c r="R4656">
        <v>9262</v>
      </c>
      <c r="S4656">
        <v>9262</v>
      </c>
      <c r="T4656">
        <v>16.116605484776503</v>
      </c>
      <c r="U4656">
        <v>60.805981429496853</v>
      </c>
      <c r="V4656">
        <v>90.863880022824176</v>
      </c>
      <c r="W4656">
        <v>83.86736126106662</v>
      </c>
      <c r="X4656">
        <v>0.35629453681710221</v>
      </c>
      <c r="Y4656">
        <v>0.71258907363420443</v>
      </c>
      <c r="Z4656">
        <v>11.671345281796585</v>
      </c>
      <c r="AA4656">
        <v>8.0326313235621285</v>
      </c>
      <c r="AB4656">
        <v>2.7274595684160796</v>
      </c>
      <c r="AC4656">
        <v>-22.762649739781097</v>
      </c>
      <c r="AD4656">
        <v>7.5544027927310688</v>
      </c>
      <c r="AE4656">
        <v>7.5107187204924717</v>
      </c>
      <c r="AF4656">
        <v>130</v>
      </c>
      <c r="AG4656">
        <v>0</v>
      </c>
      <c r="AH4656">
        <v>0</v>
      </c>
      <c r="AI4656">
        <v>60</v>
      </c>
      <c r="AJ4656">
        <v>442</v>
      </c>
      <c r="AK4656">
        <v>119</v>
      </c>
      <c r="AL4656">
        <v>1098</v>
      </c>
      <c r="AM4656">
        <v>0</v>
      </c>
      <c r="AN4656">
        <v>198</v>
      </c>
      <c r="AO4656">
        <v>105</v>
      </c>
      <c r="AP4656">
        <v>40</v>
      </c>
    </row>
    <row r="4657" spans="1:42">
      <c r="A4657">
        <v>16</v>
      </c>
      <c r="B4657">
        <v>644</v>
      </c>
      <c r="C4657">
        <v>2020</v>
      </c>
      <c r="D4657">
        <v>8</v>
      </c>
      <c r="E4657">
        <v>99</v>
      </c>
      <c r="F4657">
        <v>99</v>
      </c>
      <c r="G4657">
        <v>99</v>
      </c>
      <c r="H4657">
        <v>99</v>
      </c>
      <c r="I4657">
        <v>99</v>
      </c>
      <c r="J4657">
        <v>106</v>
      </c>
      <c r="K4657">
        <v>999</v>
      </c>
      <c r="M4657">
        <v>99</v>
      </c>
      <c r="N4657">
        <v>99</v>
      </c>
      <c r="O4657">
        <v>99</v>
      </c>
      <c r="P4657">
        <v>99</v>
      </c>
      <c r="Q4657">
        <v>74</v>
      </c>
      <c r="R4657">
        <v>9767</v>
      </c>
      <c r="S4657">
        <v>9767</v>
      </c>
      <c r="T4657">
        <v>16.130848776492261</v>
      </c>
      <c r="U4657">
        <v>60.827480290775057</v>
      </c>
      <c r="V4657">
        <v>91.443715494089034</v>
      </c>
      <c r="W4657">
        <v>84.402549401044226</v>
      </c>
      <c r="X4657">
        <v>1.556260878468311</v>
      </c>
      <c r="Y4657">
        <v>3.1125217569366219</v>
      </c>
      <c r="Z4657">
        <v>8.5594348315757127</v>
      </c>
      <c r="AA4657">
        <v>7.4254627004770786</v>
      </c>
      <c r="AB4657">
        <v>2.6957281711402894</v>
      </c>
      <c r="AC4657">
        <v>-23.255158079072515</v>
      </c>
      <c r="AD4657">
        <v>7.9662980000652492</v>
      </c>
      <c r="AE4657">
        <v>7.9707739856800508</v>
      </c>
      <c r="AF4657">
        <v>126</v>
      </c>
      <c r="AG4657">
        <v>0</v>
      </c>
      <c r="AH4657">
        <v>0</v>
      </c>
      <c r="AI4657">
        <v>73</v>
      </c>
      <c r="AJ4657">
        <v>469</v>
      </c>
      <c r="AK4657">
        <v>83</v>
      </c>
      <c r="AL4657">
        <v>992</v>
      </c>
      <c r="AM4657">
        <v>0</v>
      </c>
      <c r="AN4657">
        <v>176</v>
      </c>
      <c r="AO4657">
        <v>68</v>
      </c>
      <c r="AP4657">
        <v>36</v>
      </c>
    </row>
    <row r="4658" spans="1:42">
      <c r="A4658">
        <v>16</v>
      </c>
      <c r="B4658">
        <v>645</v>
      </c>
      <c r="C4658">
        <v>2020</v>
      </c>
      <c r="D4658">
        <v>9</v>
      </c>
      <c r="E4658">
        <v>99</v>
      </c>
      <c r="F4658">
        <v>99</v>
      </c>
      <c r="G4658">
        <v>99</v>
      </c>
      <c r="H4658">
        <v>99</v>
      </c>
      <c r="I4658">
        <v>99</v>
      </c>
      <c r="J4658">
        <v>106</v>
      </c>
      <c r="K4658">
        <v>999</v>
      </c>
      <c r="M4658">
        <v>99</v>
      </c>
      <c r="N4658">
        <v>99</v>
      </c>
      <c r="O4658">
        <v>99</v>
      </c>
      <c r="P4658">
        <v>99</v>
      </c>
      <c r="Q4658">
        <v>84</v>
      </c>
      <c r="R4658">
        <v>10721</v>
      </c>
      <c r="S4658">
        <v>10721</v>
      </c>
      <c r="T4658">
        <v>16.284395112396236</v>
      </c>
      <c r="U4658">
        <v>61.180859994403505</v>
      </c>
      <c r="V4658">
        <v>92.566173879537118</v>
      </c>
      <c r="W4658">
        <v>85.438578490812191</v>
      </c>
      <c r="X4658">
        <v>0.895438858315456</v>
      </c>
      <c r="Y4658">
        <v>1.790877716630912</v>
      </c>
      <c r="Z4658">
        <v>8.6465814756086186</v>
      </c>
      <c r="AA4658">
        <v>7.9462117937265182</v>
      </c>
      <c r="AB4658">
        <v>2.874846649505185</v>
      </c>
      <c r="AC4658">
        <v>-17.925907488115087</v>
      </c>
      <c r="AD4658">
        <v>8.7444129065935847</v>
      </c>
      <c r="AE4658">
        <v>8.8567228005215508</v>
      </c>
      <c r="AF4658">
        <v>123</v>
      </c>
      <c r="AG4658">
        <v>0</v>
      </c>
      <c r="AH4658">
        <v>0</v>
      </c>
      <c r="AI4658">
        <v>28</v>
      </c>
      <c r="AJ4658">
        <v>444</v>
      </c>
      <c r="AK4658">
        <v>85</v>
      </c>
      <c r="AL4658">
        <v>1121</v>
      </c>
      <c r="AM4658">
        <v>0</v>
      </c>
      <c r="AN4658">
        <v>181</v>
      </c>
      <c r="AO4658">
        <v>59</v>
      </c>
      <c r="AP4658">
        <v>41</v>
      </c>
    </row>
    <row r="4659" spans="1:42">
      <c r="A4659">
        <v>16</v>
      </c>
      <c r="B4659">
        <v>646</v>
      </c>
      <c r="C4659">
        <v>2020</v>
      </c>
      <c r="D4659">
        <v>10</v>
      </c>
      <c r="E4659">
        <v>99</v>
      </c>
      <c r="F4659">
        <v>99</v>
      </c>
      <c r="G4659">
        <v>99</v>
      </c>
      <c r="H4659">
        <v>99</v>
      </c>
      <c r="I4659">
        <v>99</v>
      </c>
      <c r="J4659">
        <v>106</v>
      </c>
      <c r="K4659">
        <v>999</v>
      </c>
      <c r="M4659">
        <v>99</v>
      </c>
      <c r="N4659">
        <v>99</v>
      </c>
      <c r="O4659">
        <v>99</v>
      </c>
      <c r="P4659">
        <v>99</v>
      </c>
      <c r="Q4659">
        <v>82</v>
      </c>
      <c r="R4659">
        <v>10019</v>
      </c>
      <c r="S4659">
        <v>10019</v>
      </c>
      <c r="T4659">
        <v>16.374189040822436</v>
      </c>
      <c r="U4659">
        <v>61.351731709751469</v>
      </c>
      <c r="V4659">
        <v>92.570735321199521</v>
      </c>
      <c r="W4659">
        <v>85.442788701467435</v>
      </c>
      <c r="X4659">
        <v>0.85836909871244638</v>
      </c>
      <c r="Y4659">
        <v>1.7167381974248928</v>
      </c>
      <c r="Z4659">
        <v>10.579898193432475</v>
      </c>
      <c r="AA4659">
        <v>7.686091480334186</v>
      </c>
      <c r="AB4659">
        <v>2.641022008751035</v>
      </c>
      <c r="AC4659">
        <v>-19.458482237452888</v>
      </c>
      <c r="AD4659">
        <v>8.1718377866953791</v>
      </c>
      <c r="AE4659">
        <v>8.277201605619025</v>
      </c>
      <c r="AF4659">
        <v>123</v>
      </c>
      <c r="AG4659">
        <v>1</v>
      </c>
      <c r="AH4659">
        <v>0</v>
      </c>
      <c r="AI4659">
        <v>60</v>
      </c>
      <c r="AJ4659">
        <v>374</v>
      </c>
      <c r="AK4659">
        <v>87</v>
      </c>
      <c r="AL4659">
        <v>721</v>
      </c>
      <c r="AM4659">
        <v>0</v>
      </c>
      <c r="AN4659">
        <v>187</v>
      </c>
      <c r="AO4659">
        <v>76</v>
      </c>
      <c r="AP4659">
        <v>39</v>
      </c>
    </row>
    <row r="4660" spans="1:42">
      <c r="A4660">
        <v>16</v>
      </c>
      <c r="B4660">
        <v>647</v>
      </c>
      <c r="C4660">
        <v>2020</v>
      </c>
      <c r="D4660">
        <v>11</v>
      </c>
      <c r="E4660">
        <v>99</v>
      </c>
      <c r="F4660">
        <v>99</v>
      </c>
      <c r="G4660">
        <v>99</v>
      </c>
      <c r="H4660">
        <v>99</v>
      </c>
      <c r="I4660">
        <v>99</v>
      </c>
      <c r="J4660">
        <v>106</v>
      </c>
      <c r="K4660">
        <v>999</v>
      </c>
      <c r="M4660">
        <v>99</v>
      </c>
      <c r="N4660">
        <v>99</v>
      </c>
      <c r="O4660">
        <v>99</v>
      </c>
      <c r="P4660">
        <v>99</v>
      </c>
      <c r="Q4660">
        <v>83</v>
      </c>
      <c r="R4660">
        <v>11374</v>
      </c>
      <c r="S4660">
        <v>11374</v>
      </c>
      <c r="T4660">
        <v>16.415157376472653</v>
      </c>
      <c r="U4660">
        <v>61.464832073149289</v>
      </c>
      <c r="V4660">
        <v>92.46393811054493</v>
      </c>
      <c r="W4660">
        <v>85.34421487603295</v>
      </c>
      <c r="X4660">
        <v>2.1892034464568311</v>
      </c>
      <c r="Y4660">
        <v>4.3784068929136621</v>
      </c>
      <c r="Z4660">
        <v>16.423421839282579</v>
      </c>
      <c r="AA4660">
        <v>7.8997318641515646</v>
      </c>
      <c r="AB4660">
        <v>2.395475059081817</v>
      </c>
      <c r="AC4660">
        <v>-23.606456701927129</v>
      </c>
      <c r="AD4660">
        <v>9.2770219568692678</v>
      </c>
      <c r="AE4660">
        <v>9.3857947675595383</v>
      </c>
      <c r="AF4660">
        <v>155</v>
      </c>
      <c r="AG4660">
        <v>0</v>
      </c>
      <c r="AH4660">
        <v>0</v>
      </c>
      <c r="AI4660">
        <v>38</v>
      </c>
      <c r="AJ4660">
        <v>483</v>
      </c>
      <c r="AK4660">
        <v>80</v>
      </c>
      <c r="AL4660">
        <v>822</v>
      </c>
      <c r="AM4660">
        <v>0</v>
      </c>
      <c r="AN4660">
        <v>211</v>
      </c>
      <c r="AO4660">
        <v>132</v>
      </c>
      <c r="AP4660">
        <v>40</v>
      </c>
    </row>
    <row r="4661" spans="1:42">
      <c r="A4661">
        <v>16</v>
      </c>
      <c r="B4661">
        <v>648</v>
      </c>
      <c r="C4661">
        <v>2020</v>
      </c>
      <c r="D4661">
        <v>12</v>
      </c>
      <c r="E4661">
        <v>99</v>
      </c>
      <c r="F4661">
        <v>99</v>
      </c>
      <c r="G4661">
        <v>99</v>
      </c>
      <c r="H4661">
        <v>99</v>
      </c>
      <c r="I4661">
        <v>99</v>
      </c>
      <c r="J4661">
        <v>106</v>
      </c>
      <c r="K4661">
        <v>999</v>
      </c>
      <c r="M4661">
        <v>99</v>
      </c>
      <c r="N4661">
        <v>99</v>
      </c>
      <c r="O4661">
        <v>99</v>
      </c>
      <c r="P4661">
        <v>99</v>
      </c>
      <c r="Q4661">
        <v>82</v>
      </c>
      <c r="R4661">
        <v>9428</v>
      </c>
      <c r="S4661">
        <v>9428</v>
      </c>
      <c r="T4661">
        <v>16.377810776410691</v>
      </c>
      <c r="U4661">
        <v>61.354476028850243</v>
      </c>
      <c r="V4661">
        <v>90.933509414569571</v>
      </c>
      <c r="W4661">
        <v>83.93162918964795</v>
      </c>
      <c r="X4661">
        <v>1.357658039881205</v>
      </c>
      <c r="Y4661">
        <v>2.7153160797624101</v>
      </c>
      <c r="Z4661">
        <v>10.680950360627918</v>
      </c>
      <c r="AA4661">
        <v>7.3619618300570844</v>
      </c>
      <c r="AB4661">
        <v>2.5471235682120752</v>
      </c>
      <c r="AC4661">
        <v>-20.524548382377247</v>
      </c>
      <c r="AD4661">
        <v>7.6897980490032944</v>
      </c>
      <c r="AE4661">
        <v>7.6511896913399982</v>
      </c>
      <c r="AF4661">
        <v>141</v>
      </c>
      <c r="AG4661">
        <v>1</v>
      </c>
      <c r="AH4661">
        <v>0</v>
      </c>
      <c r="AI4661">
        <v>59</v>
      </c>
      <c r="AJ4661">
        <v>449</v>
      </c>
      <c r="AK4661">
        <v>51</v>
      </c>
      <c r="AL4661">
        <v>780.5</v>
      </c>
      <c r="AM4661">
        <v>1</v>
      </c>
      <c r="AN4661">
        <v>212</v>
      </c>
      <c r="AO4661">
        <v>94</v>
      </c>
      <c r="AP4661">
        <v>37</v>
      </c>
    </row>
    <row r="4662" spans="1:42">
      <c r="A4662">
        <v>16</v>
      </c>
      <c r="B4662">
        <v>649</v>
      </c>
      <c r="C4662">
        <v>2020</v>
      </c>
      <c r="D4662">
        <v>1</v>
      </c>
      <c r="E4662">
        <v>99</v>
      </c>
      <c r="F4662">
        <v>99</v>
      </c>
      <c r="G4662">
        <v>99</v>
      </c>
      <c r="H4662">
        <v>99</v>
      </c>
      <c r="I4662">
        <v>99</v>
      </c>
      <c r="J4662">
        <v>109</v>
      </c>
      <c r="K4662">
        <v>999</v>
      </c>
      <c r="M4662">
        <v>99</v>
      </c>
      <c r="N4662">
        <v>99</v>
      </c>
      <c r="O4662">
        <v>99</v>
      </c>
      <c r="P4662">
        <v>99</v>
      </c>
      <c r="Q4662">
        <v>145</v>
      </c>
      <c r="R4662">
        <v>14647</v>
      </c>
      <c r="S4662">
        <v>14647</v>
      </c>
      <c r="T4662">
        <v>16.094012425752709</v>
      </c>
      <c r="U4662">
        <v>60.652556837577649</v>
      </c>
      <c r="V4662">
        <v>88.394030673899238</v>
      </c>
      <c r="W4662">
        <v>81.587690312009315</v>
      </c>
      <c r="X4662">
        <v>1.727316173960538</v>
      </c>
      <c r="Y4662">
        <v>3.4546323479210761</v>
      </c>
      <c r="Z4662">
        <v>61.036389704376319</v>
      </c>
      <c r="AA4662">
        <v>50.390220862883481</v>
      </c>
      <c r="AB4662">
        <v>3.9315233599688697</v>
      </c>
      <c r="AC4662">
        <v>0.72986164509635387</v>
      </c>
      <c r="AD4662">
        <v>6.8494495936252004</v>
      </c>
      <c r="AE4662">
        <v>6.7645081377507026</v>
      </c>
      <c r="AF4662">
        <v>337</v>
      </c>
      <c r="AG4662">
        <v>0</v>
      </c>
      <c r="AH4662">
        <v>0</v>
      </c>
      <c r="AI4662">
        <v>115</v>
      </c>
      <c r="AJ4662">
        <v>749</v>
      </c>
      <c r="AK4662">
        <v>72</v>
      </c>
      <c r="AL4662">
        <v>1017</v>
      </c>
      <c r="AM4662">
        <v>0</v>
      </c>
      <c r="AN4662">
        <v>124</v>
      </c>
      <c r="AO4662">
        <v>334</v>
      </c>
      <c r="AP4662">
        <v>78</v>
      </c>
    </row>
    <row r="4663" spans="1:42">
      <c r="A4663">
        <v>16</v>
      </c>
      <c r="B4663">
        <v>650</v>
      </c>
      <c r="C4663">
        <v>2020</v>
      </c>
      <c r="D4663">
        <v>2</v>
      </c>
      <c r="E4663">
        <v>99</v>
      </c>
      <c r="F4663">
        <v>99</v>
      </c>
      <c r="G4663">
        <v>99</v>
      </c>
      <c r="H4663">
        <v>99</v>
      </c>
      <c r="I4663">
        <v>99</v>
      </c>
      <c r="J4663">
        <v>109</v>
      </c>
      <c r="K4663">
        <v>999</v>
      </c>
      <c r="M4663">
        <v>99</v>
      </c>
      <c r="N4663">
        <v>99</v>
      </c>
      <c r="O4663">
        <v>99</v>
      </c>
      <c r="P4663">
        <v>99</v>
      </c>
      <c r="Q4663">
        <v>136</v>
      </c>
      <c r="R4663">
        <v>12331</v>
      </c>
      <c r="S4663">
        <v>12331</v>
      </c>
      <c r="T4663">
        <v>16.158138026113043</v>
      </c>
      <c r="U4663">
        <v>60.840645527532239</v>
      </c>
      <c r="V4663">
        <v>86.790947741306383</v>
      </c>
      <c r="W4663">
        <v>80.108044765225614</v>
      </c>
      <c r="X4663">
        <v>0.51090746898061801</v>
      </c>
      <c r="Y4663">
        <v>1.021814937961236</v>
      </c>
      <c r="Z4663">
        <v>57.229746168193984</v>
      </c>
      <c r="AA4663">
        <v>8.9341187832472002</v>
      </c>
      <c r="AB4663">
        <v>3.7857839721736304</v>
      </c>
      <c r="AC4663">
        <v>-1.6792102253120349</v>
      </c>
      <c r="AD4663">
        <v>5.7664069733728658</v>
      </c>
      <c r="AE4663">
        <v>5.5916159220443316</v>
      </c>
      <c r="AF4663">
        <v>274</v>
      </c>
      <c r="AG4663">
        <v>0</v>
      </c>
      <c r="AH4663">
        <v>0</v>
      </c>
      <c r="AI4663">
        <v>85</v>
      </c>
      <c r="AJ4663">
        <v>660</v>
      </c>
      <c r="AK4663">
        <v>40</v>
      </c>
      <c r="AL4663">
        <v>634</v>
      </c>
      <c r="AM4663">
        <v>0</v>
      </c>
      <c r="AN4663">
        <v>92</v>
      </c>
      <c r="AO4663">
        <v>254</v>
      </c>
      <c r="AP4663">
        <v>83</v>
      </c>
    </row>
    <row r="4664" spans="1:42">
      <c r="A4664">
        <v>16</v>
      </c>
      <c r="B4664">
        <v>651</v>
      </c>
      <c r="C4664">
        <v>2020</v>
      </c>
      <c r="D4664">
        <v>3</v>
      </c>
      <c r="E4664">
        <v>99</v>
      </c>
      <c r="F4664">
        <v>99</v>
      </c>
      <c r="G4664">
        <v>99</v>
      </c>
      <c r="H4664">
        <v>99</v>
      </c>
      <c r="I4664">
        <v>99</v>
      </c>
      <c r="J4664">
        <v>109</v>
      </c>
      <c r="K4664">
        <v>999</v>
      </c>
      <c r="M4664">
        <v>99</v>
      </c>
      <c r="N4664">
        <v>99</v>
      </c>
      <c r="O4664">
        <v>99</v>
      </c>
      <c r="P4664">
        <v>99</v>
      </c>
      <c r="Q4664">
        <v>147</v>
      </c>
      <c r="R4664">
        <v>16383</v>
      </c>
      <c r="S4664">
        <v>16383</v>
      </c>
      <c r="T4664">
        <v>16.187450405908564</v>
      </c>
      <c r="U4664">
        <v>60.948727339315155</v>
      </c>
      <c r="V4664">
        <v>87.89874211627901</v>
      </c>
      <c r="W4664">
        <v>81.130538973326097</v>
      </c>
      <c r="X4664">
        <v>1.409998168833547</v>
      </c>
      <c r="Y4664">
        <v>2.819996337667094</v>
      </c>
      <c r="Z4664">
        <v>60.111090764817192</v>
      </c>
      <c r="AA4664">
        <v>8.9509277444195607</v>
      </c>
      <c r="AB4664">
        <v>3.7323057573782128</v>
      </c>
      <c r="AC4664">
        <v>-1.8201413035499656</v>
      </c>
      <c r="AD4664">
        <v>7.6612639238316111</v>
      </c>
      <c r="AE4664">
        <v>7.5238598237360144</v>
      </c>
      <c r="AF4664">
        <v>426</v>
      </c>
      <c r="AG4664">
        <v>0</v>
      </c>
      <c r="AH4664">
        <v>0</v>
      </c>
      <c r="AI4664">
        <v>86</v>
      </c>
      <c r="AJ4664">
        <v>806</v>
      </c>
      <c r="AK4664">
        <v>142</v>
      </c>
      <c r="AL4664">
        <v>1496</v>
      </c>
      <c r="AM4664">
        <v>0</v>
      </c>
      <c r="AN4664">
        <v>100</v>
      </c>
      <c r="AO4664">
        <v>267</v>
      </c>
      <c r="AP4664">
        <v>89</v>
      </c>
    </row>
    <row r="4665" spans="1:42">
      <c r="A4665">
        <v>16</v>
      </c>
      <c r="B4665">
        <v>652</v>
      </c>
      <c r="C4665">
        <v>2020</v>
      </c>
      <c r="D4665">
        <v>4</v>
      </c>
      <c r="E4665">
        <v>99</v>
      </c>
      <c r="F4665">
        <v>99</v>
      </c>
      <c r="G4665">
        <v>99</v>
      </c>
      <c r="H4665">
        <v>99</v>
      </c>
      <c r="I4665">
        <v>99</v>
      </c>
      <c r="J4665">
        <v>109</v>
      </c>
      <c r="K4665">
        <v>999</v>
      </c>
      <c r="M4665">
        <v>99</v>
      </c>
      <c r="N4665">
        <v>99</v>
      </c>
      <c r="O4665">
        <v>99</v>
      </c>
      <c r="P4665">
        <v>99</v>
      </c>
      <c r="Q4665">
        <v>163</v>
      </c>
      <c r="R4665">
        <v>16000</v>
      </c>
      <c r="S4665">
        <v>16000</v>
      </c>
      <c r="T4665">
        <v>16.062249999999999</v>
      </c>
      <c r="U4665">
        <v>60.584187499999999</v>
      </c>
      <c r="V4665">
        <v>88.780306744312071</v>
      </c>
      <c r="W4665">
        <v>81.944223125000079</v>
      </c>
      <c r="X4665">
        <v>1.4125000000000001</v>
      </c>
      <c r="Y4665">
        <v>2.8250000000000002</v>
      </c>
      <c r="Z4665">
        <v>58.243749999999999</v>
      </c>
      <c r="AA4665">
        <v>9.9036640761867982</v>
      </c>
      <c r="AB4665">
        <v>4.6123651703701425</v>
      </c>
      <c r="AC4665">
        <v>8.1623345451757192</v>
      </c>
      <c r="AD4665">
        <v>7.4821597254047374</v>
      </c>
      <c r="AE4665">
        <v>7.4216629656513504</v>
      </c>
      <c r="AF4665">
        <v>349</v>
      </c>
      <c r="AG4665">
        <v>0</v>
      </c>
      <c r="AH4665">
        <v>0</v>
      </c>
      <c r="AI4665">
        <v>98</v>
      </c>
      <c r="AJ4665">
        <v>714</v>
      </c>
      <c r="AK4665">
        <v>77</v>
      </c>
      <c r="AL4665">
        <v>898</v>
      </c>
      <c r="AM4665">
        <v>0</v>
      </c>
      <c r="AN4665">
        <v>104</v>
      </c>
      <c r="AO4665">
        <v>301</v>
      </c>
      <c r="AP4665">
        <v>91</v>
      </c>
    </row>
    <row r="4666" spans="1:42">
      <c r="A4666">
        <v>16</v>
      </c>
      <c r="B4666">
        <v>653</v>
      </c>
      <c r="C4666">
        <v>2020</v>
      </c>
      <c r="D4666">
        <v>5</v>
      </c>
      <c r="E4666">
        <v>99</v>
      </c>
      <c r="F4666">
        <v>99</v>
      </c>
      <c r="G4666">
        <v>99</v>
      </c>
      <c r="H4666">
        <v>99</v>
      </c>
      <c r="I4666">
        <v>99</v>
      </c>
      <c r="J4666">
        <v>109</v>
      </c>
      <c r="K4666">
        <v>999</v>
      </c>
      <c r="M4666">
        <v>99</v>
      </c>
      <c r="N4666">
        <v>99</v>
      </c>
      <c r="O4666">
        <v>99</v>
      </c>
      <c r="P4666">
        <v>99</v>
      </c>
      <c r="Q4666">
        <v>163</v>
      </c>
      <c r="R4666">
        <v>16433</v>
      </c>
      <c r="S4666">
        <v>16433</v>
      </c>
      <c r="T4666">
        <v>16.095843729081725</v>
      </c>
      <c r="U4666">
        <v>60.699446236231985</v>
      </c>
      <c r="V4666">
        <v>89.128947321402407</v>
      </c>
      <c r="W4666">
        <v>82.266018377654305</v>
      </c>
      <c r="X4666">
        <v>1.442219923325017</v>
      </c>
      <c r="Y4666">
        <v>2.8844398466500341</v>
      </c>
      <c r="Z4666">
        <v>55.534595022211406</v>
      </c>
      <c r="AA4666">
        <v>9.2630897486383486</v>
      </c>
      <c r="AB4666">
        <v>3.6274054142872592</v>
      </c>
      <c r="AC4666">
        <v>-5.3377448163889509</v>
      </c>
      <c r="AD4666">
        <v>7.684645672973506</v>
      </c>
      <c r="AE4666">
        <v>7.6524453500135134</v>
      </c>
      <c r="AF4666">
        <v>369</v>
      </c>
      <c r="AG4666">
        <v>0</v>
      </c>
      <c r="AH4666">
        <v>0</v>
      </c>
      <c r="AI4666">
        <v>92</v>
      </c>
      <c r="AJ4666">
        <v>738</v>
      </c>
      <c r="AK4666">
        <v>56</v>
      </c>
      <c r="AL4666">
        <v>735</v>
      </c>
      <c r="AM4666">
        <v>0</v>
      </c>
      <c r="AN4666">
        <v>85</v>
      </c>
      <c r="AO4666">
        <v>312</v>
      </c>
      <c r="AP4666">
        <v>90</v>
      </c>
    </row>
    <row r="4667" spans="1:42">
      <c r="A4667">
        <v>16</v>
      </c>
      <c r="B4667">
        <v>654</v>
      </c>
      <c r="C4667">
        <v>2020</v>
      </c>
      <c r="D4667">
        <v>6</v>
      </c>
      <c r="E4667">
        <v>99</v>
      </c>
      <c r="F4667">
        <v>99</v>
      </c>
      <c r="G4667">
        <v>99</v>
      </c>
      <c r="H4667">
        <v>99</v>
      </c>
      <c r="I4667">
        <v>99</v>
      </c>
      <c r="J4667">
        <v>109</v>
      </c>
      <c r="K4667">
        <v>999</v>
      </c>
      <c r="M4667">
        <v>99</v>
      </c>
      <c r="N4667">
        <v>99</v>
      </c>
      <c r="O4667">
        <v>99</v>
      </c>
      <c r="P4667">
        <v>99</v>
      </c>
      <c r="Q4667">
        <v>157</v>
      </c>
      <c r="R4667">
        <v>16229</v>
      </c>
      <c r="S4667">
        <v>16229</v>
      </c>
      <c r="T4667">
        <v>15.990202723519621</v>
      </c>
      <c r="U4667">
        <v>60.500277281409808</v>
      </c>
      <c r="V4667">
        <v>88.724486822440809</v>
      </c>
      <c r="W4667">
        <v>81.892701337112797</v>
      </c>
      <c r="X4667">
        <v>1.4849959948240801</v>
      </c>
      <c r="Y4667">
        <v>2.9699919896481601</v>
      </c>
      <c r="Z4667">
        <v>57.988785507425</v>
      </c>
      <c r="AA4667">
        <v>9.2811049025447172</v>
      </c>
      <c r="AB4667">
        <v>3.9694381231645575</v>
      </c>
      <c r="AC4667">
        <v>-1.9973873127270394E-3</v>
      </c>
      <c r="AD4667">
        <v>7.5892481364745921</v>
      </c>
      <c r="AE4667">
        <v>7.523152417843451</v>
      </c>
      <c r="AF4667">
        <v>362</v>
      </c>
      <c r="AG4667">
        <v>0</v>
      </c>
      <c r="AH4667">
        <v>0</v>
      </c>
      <c r="AI4667">
        <v>93</v>
      </c>
      <c r="AJ4667">
        <v>830</v>
      </c>
      <c r="AK4667">
        <v>113</v>
      </c>
      <c r="AL4667">
        <v>1180</v>
      </c>
      <c r="AM4667">
        <v>0</v>
      </c>
      <c r="AN4667">
        <v>73</v>
      </c>
      <c r="AO4667">
        <v>188</v>
      </c>
      <c r="AP4667">
        <v>96</v>
      </c>
    </row>
    <row r="4668" spans="1:42">
      <c r="A4668">
        <v>16</v>
      </c>
      <c r="B4668">
        <v>655</v>
      </c>
      <c r="C4668">
        <v>2020</v>
      </c>
      <c r="D4668">
        <v>7</v>
      </c>
      <c r="E4668">
        <v>99</v>
      </c>
      <c r="F4668">
        <v>99</v>
      </c>
      <c r="G4668">
        <v>99</v>
      </c>
      <c r="H4668">
        <v>99</v>
      </c>
      <c r="I4668">
        <v>99</v>
      </c>
      <c r="J4668">
        <v>109</v>
      </c>
      <c r="K4668">
        <v>999</v>
      </c>
      <c r="M4668">
        <v>99</v>
      </c>
      <c r="N4668">
        <v>99</v>
      </c>
      <c r="O4668">
        <v>99</v>
      </c>
      <c r="P4668">
        <v>99</v>
      </c>
      <c r="Q4668">
        <v>156</v>
      </c>
      <c r="R4668">
        <v>15126</v>
      </c>
      <c r="S4668">
        <v>15126</v>
      </c>
      <c r="T4668">
        <v>15.888866851778401</v>
      </c>
      <c r="U4668">
        <v>60.25446251487503</v>
      </c>
      <c r="V4668">
        <v>89.3439485354439</v>
      </c>
      <c r="W4668">
        <v>82.464464498215023</v>
      </c>
      <c r="X4668">
        <v>2.366785667063334</v>
      </c>
      <c r="Y4668">
        <v>4.7335713341266681</v>
      </c>
      <c r="Z4668">
        <v>62.481819383842392</v>
      </c>
      <c r="AA4668">
        <v>10.002391097224576</v>
      </c>
      <c r="AB4668">
        <v>4.0956885140783328</v>
      </c>
      <c r="AC4668">
        <v>-2.6912501473686405</v>
      </c>
      <c r="AD4668">
        <v>7.0734467504045035</v>
      </c>
      <c r="AE4668">
        <v>7.0607989003227418</v>
      </c>
      <c r="AF4668">
        <v>338</v>
      </c>
      <c r="AG4668">
        <v>0</v>
      </c>
      <c r="AH4668">
        <v>0</v>
      </c>
      <c r="AI4668">
        <v>85</v>
      </c>
      <c r="AJ4668">
        <v>715</v>
      </c>
      <c r="AK4668">
        <v>93</v>
      </c>
      <c r="AL4668">
        <v>1211</v>
      </c>
      <c r="AM4668">
        <v>0</v>
      </c>
      <c r="AN4668">
        <v>97</v>
      </c>
      <c r="AO4668">
        <v>221</v>
      </c>
      <c r="AP4668">
        <v>94</v>
      </c>
    </row>
    <row r="4669" spans="1:42">
      <c r="A4669">
        <v>16</v>
      </c>
      <c r="B4669">
        <v>656</v>
      </c>
      <c r="C4669">
        <v>2020</v>
      </c>
      <c r="D4669">
        <v>8</v>
      </c>
      <c r="E4669">
        <v>99</v>
      </c>
      <c r="F4669">
        <v>99</v>
      </c>
      <c r="G4669">
        <v>99</v>
      </c>
      <c r="H4669">
        <v>99</v>
      </c>
      <c r="I4669">
        <v>99</v>
      </c>
      <c r="J4669">
        <v>109</v>
      </c>
      <c r="K4669">
        <v>999</v>
      </c>
      <c r="M4669">
        <v>99</v>
      </c>
      <c r="N4669">
        <v>99</v>
      </c>
      <c r="O4669">
        <v>99</v>
      </c>
      <c r="P4669">
        <v>99</v>
      </c>
      <c r="Q4669">
        <v>163</v>
      </c>
      <c r="R4669">
        <v>16935</v>
      </c>
      <c r="S4669">
        <v>16935</v>
      </c>
      <c r="T4669">
        <v>15.996457041629764</v>
      </c>
      <c r="U4669">
        <v>60.441925007381187</v>
      </c>
      <c r="V4669">
        <v>89.950920622186345</v>
      </c>
      <c r="W4669">
        <v>83.024699734278016</v>
      </c>
      <c r="X4669">
        <v>1.3522291113079421</v>
      </c>
      <c r="Y4669">
        <v>2.7044582226158842</v>
      </c>
      <c r="Z4669">
        <v>70.941836433421926</v>
      </c>
      <c r="AA4669">
        <v>9.1674159562163684</v>
      </c>
      <c r="AB4669">
        <v>4.0353957490165886</v>
      </c>
      <c r="AC4669">
        <v>1.0920736438228271</v>
      </c>
      <c r="AD4669">
        <v>7.9193984343580786</v>
      </c>
      <c r="AE4669">
        <v>7.9589434299706259</v>
      </c>
      <c r="AF4669">
        <v>397</v>
      </c>
      <c r="AG4669">
        <v>0</v>
      </c>
      <c r="AH4669">
        <v>0</v>
      </c>
      <c r="AI4669">
        <v>99</v>
      </c>
      <c r="AJ4669">
        <v>546</v>
      </c>
      <c r="AK4669">
        <v>66</v>
      </c>
      <c r="AL4669">
        <v>1696</v>
      </c>
      <c r="AM4669">
        <v>0</v>
      </c>
      <c r="AN4669">
        <v>165</v>
      </c>
      <c r="AO4669">
        <v>236</v>
      </c>
      <c r="AP4669">
        <v>87</v>
      </c>
    </row>
    <row r="4670" spans="1:42">
      <c r="A4670">
        <v>16</v>
      </c>
      <c r="B4670">
        <v>657</v>
      </c>
      <c r="C4670">
        <v>2020</v>
      </c>
      <c r="D4670">
        <v>9</v>
      </c>
      <c r="E4670">
        <v>99</v>
      </c>
      <c r="F4670">
        <v>99</v>
      </c>
      <c r="G4670">
        <v>99</v>
      </c>
      <c r="H4670">
        <v>99</v>
      </c>
      <c r="I4670">
        <v>99</v>
      </c>
      <c r="J4670">
        <v>109</v>
      </c>
      <c r="K4670">
        <v>999</v>
      </c>
      <c r="M4670">
        <v>99</v>
      </c>
      <c r="N4670">
        <v>99</v>
      </c>
      <c r="O4670">
        <v>99</v>
      </c>
      <c r="P4670">
        <v>99</v>
      </c>
      <c r="Q4670">
        <v>296</v>
      </c>
      <c r="R4670">
        <v>25624</v>
      </c>
      <c r="S4670">
        <v>25624</v>
      </c>
      <c r="T4670">
        <v>15.846081798314083</v>
      </c>
      <c r="U4670">
        <v>60.153762098033091</v>
      </c>
      <c r="V4670">
        <v>89.848595946581796</v>
      </c>
      <c r="W4670">
        <v>82.930254058695397</v>
      </c>
      <c r="X4670">
        <v>2.1503278176709335</v>
      </c>
      <c r="Y4670">
        <v>4.300655635341867</v>
      </c>
      <c r="Z4670">
        <v>53.387449266312814</v>
      </c>
      <c r="AA4670">
        <v>9.8926281822722402</v>
      </c>
      <c r="AB4670">
        <v>3.8455699732558353</v>
      </c>
      <c r="AC4670">
        <v>-4.5270028620449452</v>
      </c>
      <c r="AD4670">
        <v>11.982678800235687</v>
      </c>
      <c r="AE4670">
        <v>12.028814423397243</v>
      </c>
      <c r="AF4670">
        <v>569</v>
      </c>
      <c r="AG4670">
        <v>0</v>
      </c>
      <c r="AH4670">
        <v>0</v>
      </c>
      <c r="AI4670">
        <v>287</v>
      </c>
      <c r="AJ4670">
        <v>820</v>
      </c>
      <c r="AK4670">
        <v>152</v>
      </c>
      <c r="AL4670">
        <v>2066</v>
      </c>
      <c r="AM4670">
        <v>0</v>
      </c>
      <c r="AN4670">
        <v>183</v>
      </c>
      <c r="AO4670">
        <v>395</v>
      </c>
      <c r="AP4670">
        <v>147</v>
      </c>
    </row>
    <row r="4671" spans="1:42">
      <c r="A4671">
        <v>16</v>
      </c>
      <c r="B4671">
        <v>658</v>
      </c>
      <c r="C4671">
        <v>2020</v>
      </c>
      <c r="D4671">
        <v>10</v>
      </c>
      <c r="E4671">
        <v>99</v>
      </c>
      <c r="F4671">
        <v>99</v>
      </c>
      <c r="G4671">
        <v>99</v>
      </c>
      <c r="H4671">
        <v>99</v>
      </c>
      <c r="I4671">
        <v>99</v>
      </c>
      <c r="J4671">
        <v>109</v>
      </c>
      <c r="K4671">
        <v>999</v>
      </c>
      <c r="M4671">
        <v>99</v>
      </c>
      <c r="N4671">
        <v>99</v>
      </c>
      <c r="O4671">
        <v>99</v>
      </c>
      <c r="P4671">
        <v>99</v>
      </c>
      <c r="Q4671">
        <v>276</v>
      </c>
      <c r="R4671">
        <v>27205</v>
      </c>
      <c r="S4671">
        <v>27205</v>
      </c>
      <c r="T4671">
        <v>15.798015070759051</v>
      </c>
      <c r="U4671">
        <v>60.067855173681295</v>
      </c>
      <c r="V4671">
        <v>92.925593030565821</v>
      </c>
      <c r="W4671">
        <v>85.770322367212188</v>
      </c>
      <c r="X4671">
        <v>2.1209336519022233</v>
      </c>
      <c r="Y4671">
        <v>4.2418673038044465</v>
      </c>
      <c r="Z4671">
        <v>59.540525638669358</v>
      </c>
      <c r="AA4671">
        <v>9.3084412578051978</v>
      </c>
      <c r="AB4671">
        <v>3.8513203236807274</v>
      </c>
      <c r="AC4671">
        <v>0.19558470259248928</v>
      </c>
      <c r="AD4671">
        <v>12.722009708102243</v>
      </c>
      <c r="AE4671">
        <v>13.208353265693972</v>
      </c>
      <c r="AF4671">
        <v>539</v>
      </c>
      <c r="AG4671">
        <v>0</v>
      </c>
      <c r="AH4671">
        <v>0</v>
      </c>
      <c r="AI4671">
        <v>227</v>
      </c>
      <c r="AJ4671">
        <v>759</v>
      </c>
      <c r="AK4671">
        <v>133</v>
      </c>
      <c r="AL4671">
        <v>1721</v>
      </c>
      <c r="AM4671">
        <v>0</v>
      </c>
      <c r="AN4671">
        <v>284</v>
      </c>
      <c r="AO4671">
        <v>430</v>
      </c>
      <c r="AP4671">
        <v>148</v>
      </c>
    </row>
    <row r="4672" spans="1:42">
      <c r="A4672">
        <v>16</v>
      </c>
      <c r="B4672">
        <v>659</v>
      </c>
      <c r="C4672">
        <v>2020</v>
      </c>
      <c r="D4672">
        <v>11</v>
      </c>
      <c r="E4672">
        <v>99</v>
      </c>
      <c r="F4672">
        <v>99</v>
      </c>
      <c r="G4672">
        <v>99</v>
      </c>
      <c r="H4672">
        <v>99</v>
      </c>
      <c r="I4672">
        <v>99</v>
      </c>
      <c r="J4672">
        <v>109</v>
      </c>
      <c r="K4672">
        <v>999</v>
      </c>
      <c r="M4672">
        <v>99</v>
      </c>
      <c r="N4672">
        <v>99</v>
      </c>
      <c r="O4672">
        <v>99</v>
      </c>
      <c r="P4672">
        <v>99</v>
      </c>
      <c r="Q4672">
        <v>199</v>
      </c>
      <c r="R4672">
        <v>18384</v>
      </c>
      <c r="S4672">
        <v>18384</v>
      </c>
      <c r="T4672">
        <v>15.914545256744997</v>
      </c>
      <c r="U4672">
        <v>60.275674499564843</v>
      </c>
      <c r="V4672">
        <v>91.530265731094374</v>
      </c>
      <c r="W4672">
        <v>84.482435269799439</v>
      </c>
      <c r="X4672">
        <v>1.8331157528285471</v>
      </c>
      <c r="Y4672">
        <v>3.6662315056570942</v>
      </c>
      <c r="Z4672">
        <v>59.10574412532636</v>
      </c>
      <c r="AA4672">
        <v>9.2129220184970482</v>
      </c>
      <c r="AB4672">
        <v>3.7402824602876601</v>
      </c>
      <c r="AC4672">
        <v>-0.69570493768963371</v>
      </c>
      <c r="AD4672">
        <v>8.5970015244900448</v>
      </c>
      <c r="AE4672">
        <v>8.7916287154660058</v>
      </c>
      <c r="AF4672">
        <v>494</v>
      </c>
      <c r="AG4672">
        <v>0</v>
      </c>
      <c r="AH4672">
        <v>0</v>
      </c>
      <c r="AI4672">
        <v>231</v>
      </c>
      <c r="AJ4672">
        <v>783</v>
      </c>
      <c r="AK4672">
        <v>183</v>
      </c>
      <c r="AL4672">
        <v>1811</v>
      </c>
      <c r="AM4672">
        <v>0</v>
      </c>
      <c r="AN4672">
        <v>180</v>
      </c>
      <c r="AO4672">
        <v>323</v>
      </c>
      <c r="AP4672">
        <v>109</v>
      </c>
    </row>
    <row r="4673" spans="1:42">
      <c r="A4673">
        <v>16</v>
      </c>
      <c r="B4673">
        <v>660</v>
      </c>
      <c r="C4673">
        <v>2020</v>
      </c>
      <c r="D4673">
        <v>12</v>
      </c>
      <c r="E4673">
        <v>99</v>
      </c>
      <c r="F4673">
        <v>99</v>
      </c>
      <c r="G4673">
        <v>99</v>
      </c>
      <c r="H4673">
        <v>99</v>
      </c>
      <c r="I4673">
        <v>99</v>
      </c>
      <c r="J4673">
        <v>109</v>
      </c>
      <c r="K4673">
        <v>999</v>
      </c>
      <c r="M4673">
        <v>99</v>
      </c>
      <c r="N4673">
        <v>99</v>
      </c>
      <c r="O4673">
        <v>99</v>
      </c>
      <c r="P4673">
        <v>99</v>
      </c>
      <c r="Q4673">
        <v>195</v>
      </c>
      <c r="R4673">
        <v>18545</v>
      </c>
      <c r="S4673">
        <v>18545</v>
      </c>
      <c r="T4673">
        <v>16.035750876246972</v>
      </c>
      <c r="U4673">
        <v>60.58473982205448</v>
      </c>
      <c r="V4673">
        <v>87.459727692324819</v>
      </c>
      <c r="W4673">
        <v>80.725328660015691</v>
      </c>
      <c r="X4673">
        <v>1.7956322458883796</v>
      </c>
      <c r="Y4673">
        <v>3.5912644917767591</v>
      </c>
      <c r="Z4673">
        <v>59.983823132919923</v>
      </c>
      <c r="AA4673">
        <v>9.4588387255666575</v>
      </c>
      <c r="AB4673">
        <v>3.542760258485615</v>
      </c>
      <c r="AC4673">
        <v>-7.4200385444067054</v>
      </c>
      <c r="AD4673">
        <v>8.6722907567269285</v>
      </c>
      <c r="AE4673">
        <v>8.4742166481100352</v>
      </c>
      <c r="AF4673">
        <v>417</v>
      </c>
      <c r="AG4673">
        <v>0</v>
      </c>
      <c r="AH4673">
        <v>0</v>
      </c>
      <c r="AI4673">
        <v>207</v>
      </c>
      <c r="AJ4673">
        <v>636</v>
      </c>
      <c r="AK4673">
        <v>273</v>
      </c>
      <c r="AL4673">
        <v>1443</v>
      </c>
      <c r="AM4673">
        <v>0</v>
      </c>
      <c r="AN4673">
        <v>140</v>
      </c>
      <c r="AO4673">
        <v>302</v>
      </c>
      <c r="AP4673">
        <v>102</v>
      </c>
    </row>
    <row r="4674" spans="1:42">
      <c r="A4674">
        <v>16</v>
      </c>
      <c r="B4674">
        <v>661</v>
      </c>
      <c r="C4674">
        <v>2020</v>
      </c>
      <c r="D4674">
        <v>1</v>
      </c>
      <c r="E4674">
        <v>99</v>
      </c>
      <c r="F4674">
        <v>99</v>
      </c>
      <c r="G4674">
        <v>99</v>
      </c>
      <c r="H4674">
        <v>99</v>
      </c>
      <c r="I4674">
        <v>99</v>
      </c>
      <c r="J4674">
        <v>111</v>
      </c>
      <c r="K4674">
        <v>999</v>
      </c>
      <c r="M4674">
        <v>99</v>
      </c>
      <c r="N4674">
        <v>99</v>
      </c>
      <c r="O4674">
        <v>99</v>
      </c>
      <c r="P4674">
        <v>99</v>
      </c>
      <c r="Q4674">
        <v>146</v>
      </c>
      <c r="R4674">
        <v>15400</v>
      </c>
      <c r="S4674">
        <v>15400</v>
      </c>
      <c r="T4674">
        <v>16.070844155844153</v>
      </c>
      <c r="U4674">
        <v>60.605974025974014</v>
      </c>
      <c r="V4674">
        <v>87.224008385979985</v>
      </c>
      <c r="W4674">
        <v>80.507759740259772</v>
      </c>
      <c r="X4674">
        <v>0.40259740259740256</v>
      </c>
      <c r="Y4674">
        <v>0.80519480519480513</v>
      </c>
      <c r="Z4674">
        <v>76.15584415584415</v>
      </c>
      <c r="AA4674">
        <v>9.8907521502726023</v>
      </c>
      <c r="AB4674">
        <v>4.3268044834827446</v>
      </c>
      <c r="AC4674">
        <v>6.1852795651035519</v>
      </c>
      <c r="AD4674">
        <v>8.8948958315283608</v>
      </c>
      <c r="AE4674">
        <v>8.819507630823793</v>
      </c>
      <c r="AF4674">
        <v>372</v>
      </c>
      <c r="AG4674">
        <v>0</v>
      </c>
      <c r="AH4674">
        <v>0</v>
      </c>
      <c r="AI4674">
        <v>86</v>
      </c>
      <c r="AJ4674">
        <v>1589</v>
      </c>
      <c r="AK4674">
        <v>584</v>
      </c>
      <c r="AL4674">
        <v>2038</v>
      </c>
      <c r="AM4674">
        <v>0</v>
      </c>
      <c r="AN4674">
        <v>287</v>
      </c>
      <c r="AO4674">
        <v>166</v>
      </c>
      <c r="AP4674">
        <v>78</v>
      </c>
    </row>
    <row r="4675" spans="1:42">
      <c r="A4675">
        <v>16</v>
      </c>
      <c r="B4675">
        <v>662</v>
      </c>
      <c r="C4675">
        <v>2020</v>
      </c>
      <c r="D4675">
        <v>2</v>
      </c>
      <c r="E4675">
        <v>99</v>
      </c>
      <c r="F4675">
        <v>99</v>
      </c>
      <c r="G4675">
        <v>99</v>
      </c>
      <c r="H4675">
        <v>99</v>
      </c>
      <c r="I4675">
        <v>99</v>
      </c>
      <c r="J4675">
        <v>111</v>
      </c>
      <c r="K4675">
        <v>999</v>
      </c>
      <c r="M4675">
        <v>99</v>
      </c>
      <c r="N4675">
        <v>99</v>
      </c>
      <c r="O4675">
        <v>99</v>
      </c>
      <c r="P4675">
        <v>99</v>
      </c>
      <c r="Q4675">
        <v>130</v>
      </c>
      <c r="R4675">
        <v>11662</v>
      </c>
      <c r="S4675">
        <v>11662</v>
      </c>
      <c r="T4675">
        <v>16.022294632138575</v>
      </c>
      <c r="U4675">
        <v>60.495026582061399</v>
      </c>
      <c r="V4675">
        <v>86.678469561481904</v>
      </c>
      <c r="W4675">
        <v>80.004227405247676</v>
      </c>
      <c r="X4675">
        <v>0.2400960384153662</v>
      </c>
      <c r="Y4675">
        <v>0.4801920768307324</v>
      </c>
      <c r="Z4675">
        <v>72.834848225004308</v>
      </c>
      <c r="AA4675">
        <v>9.3734461198442496</v>
      </c>
      <c r="AB4675">
        <v>4.1567760090872872</v>
      </c>
      <c r="AC4675">
        <v>4.707891065797071</v>
      </c>
      <c r="AD4675">
        <v>6.7358620251482959</v>
      </c>
      <c r="AE4675">
        <v>6.6370004996530154</v>
      </c>
      <c r="AF4675">
        <v>290</v>
      </c>
      <c r="AG4675">
        <v>0</v>
      </c>
      <c r="AH4675">
        <v>0</v>
      </c>
      <c r="AI4675">
        <v>56</v>
      </c>
      <c r="AJ4675">
        <v>1151</v>
      </c>
      <c r="AK4675">
        <v>399</v>
      </c>
      <c r="AL4675">
        <v>1341</v>
      </c>
      <c r="AM4675">
        <v>0</v>
      </c>
      <c r="AN4675">
        <v>185</v>
      </c>
      <c r="AO4675">
        <v>109</v>
      </c>
      <c r="AP4675">
        <v>72</v>
      </c>
    </row>
    <row r="4676" spans="1:42">
      <c r="A4676">
        <v>16</v>
      </c>
      <c r="B4676">
        <v>663</v>
      </c>
      <c r="C4676">
        <v>2020</v>
      </c>
      <c r="D4676">
        <v>3</v>
      </c>
      <c r="E4676">
        <v>99</v>
      </c>
      <c r="F4676">
        <v>99</v>
      </c>
      <c r="G4676">
        <v>99</v>
      </c>
      <c r="H4676">
        <v>99</v>
      </c>
      <c r="I4676">
        <v>99</v>
      </c>
      <c r="J4676">
        <v>111</v>
      </c>
      <c r="K4676">
        <v>999</v>
      </c>
      <c r="M4676">
        <v>99</v>
      </c>
      <c r="N4676">
        <v>99</v>
      </c>
      <c r="O4676">
        <v>99</v>
      </c>
      <c r="P4676">
        <v>99</v>
      </c>
      <c r="Q4676">
        <v>139</v>
      </c>
      <c r="R4676">
        <v>14655</v>
      </c>
      <c r="S4676">
        <v>14655</v>
      </c>
      <c r="T4676">
        <v>16.132036847492323</v>
      </c>
      <c r="U4676">
        <v>60.719071989082224</v>
      </c>
      <c r="V4676">
        <v>86.662829772377307</v>
      </c>
      <c r="W4676">
        <v>79.989791879904686</v>
      </c>
      <c r="X4676">
        <v>0.19788468099624704</v>
      </c>
      <c r="Y4676">
        <v>0.39576936199249407</v>
      </c>
      <c r="Z4676">
        <v>79.399522347321749</v>
      </c>
      <c r="AA4676">
        <v>9.8033135308001835</v>
      </c>
      <c r="AB4676">
        <v>4.893365950211753</v>
      </c>
      <c r="AC4676">
        <v>15.16108854549568</v>
      </c>
      <c r="AD4676">
        <v>8.4645908059122181</v>
      </c>
      <c r="AE4676">
        <v>8.3388520248602891</v>
      </c>
      <c r="AF4676">
        <v>322</v>
      </c>
      <c r="AG4676">
        <v>0</v>
      </c>
      <c r="AH4676">
        <v>0</v>
      </c>
      <c r="AI4676">
        <v>75</v>
      </c>
      <c r="AJ4676">
        <v>1431</v>
      </c>
      <c r="AK4676">
        <v>420</v>
      </c>
      <c r="AL4676">
        <v>1592</v>
      </c>
      <c r="AM4676">
        <v>1</v>
      </c>
      <c r="AN4676">
        <v>170</v>
      </c>
      <c r="AO4676">
        <v>127</v>
      </c>
      <c r="AP4676">
        <v>79</v>
      </c>
    </row>
    <row r="4677" spans="1:42">
      <c r="A4677">
        <v>16</v>
      </c>
      <c r="B4677">
        <v>664</v>
      </c>
      <c r="C4677">
        <v>2020</v>
      </c>
      <c r="D4677">
        <v>4</v>
      </c>
      <c r="E4677">
        <v>99</v>
      </c>
      <c r="F4677">
        <v>99</v>
      </c>
      <c r="G4677">
        <v>99</v>
      </c>
      <c r="H4677">
        <v>99</v>
      </c>
      <c r="I4677">
        <v>99</v>
      </c>
      <c r="J4677">
        <v>111</v>
      </c>
      <c r="K4677">
        <v>999</v>
      </c>
      <c r="M4677">
        <v>99</v>
      </c>
      <c r="N4677">
        <v>99</v>
      </c>
      <c r="O4677">
        <v>99</v>
      </c>
      <c r="P4677">
        <v>99</v>
      </c>
      <c r="Q4677">
        <v>131</v>
      </c>
      <c r="R4677">
        <v>12553</v>
      </c>
      <c r="S4677">
        <v>12553</v>
      </c>
      <c r="T4677">
        <v>16.075201147136138</v>
      </c>
      <c r="U4677">
        <v>60.505855174061992</v>
      </c>
      <c r="V4677">
        <v>87.694852050491264</v>
      </c>
      <c r="W4677">
        <v>80.942348442603389</v>
      </c>
      <c r="X4677">
        <v>0.27881781247510551</v>
      </c>
      <c r="Y4677">
        <v>0.55763562495021102</v>
      </c>
      <c r="Z4677">
        <v>74.938261770094783</v>
      </c>
      <c r="AA4677">
        <v>9.6479345255461624</v>
      </c>
      <c r="AB4677">
        <v>4.7933460781677342</v>
      </c>
      <c r="AC4677">
        <v>16.589043726473637</v>
      </c>
      <c r="AD4677">
        <v>7.2504952839724384</v>
      </c>
      <c r="AE4677">
        <v>7.2278512677012996</v>
      </c>
      <c r="AF4677">
        <v>307</v>
      </c>
      <c r="AG4677">
        <v>0</v>
      </c>
      <c r="AH4677">
        <v>0</v>
      </c>
      <c r="AI4677">
        <v>69</v>
      </c>
      <c r="AJ4677">
        <v>1055</v>
      </c>
      <c r="AK4677">
        <v>204</v>
      </c>
      <c r="AL4677">
        <v>1135</v>
      </c>
      <c r="AM4677">
        <v>1</v>
      </c>
      <c r="AN4677">
        <v>142</v>
      </c>
      <c r="AO4677">
        <v>140</v>
      </c>
      <c r="AP4677">
        <v>71</v>
      </c>
    </row>
    <row r="4678" spans="1:42">
      <c r="A4678">
        <v>16</v>
      </c>
      <c r="B4678">
        <v>665</v>
      </c>
      <c r="C4678">
        <v>2020</v>
      </c>
      <c r="D4678">
        <v>5</v>
      </c>
      <c r="E4678">
        <v>99</v>
      </c>
      <c r="F4678">
        <v>99</v>
      </c>
      <c r="G4678">
        <v>99</v>
      </c>
      <c r="H4678">
        <v>99</v>
      </c>
      <c r="I4678">
        <v>99</v>
      </c>
      <c r="J4678">
        <v>111</v>
      </c>
      <c r="K4678">
        <v>999</v>
      </c>
      <c r="M4678">
        <v>99</v>
      </c>
      <c r="N4678">
        <v>99</v>
      </c>
      <c r="O4678">
        <v>99</v>
      </c>
      <c r="P4678">
        <v>99</v>
      </c>
      <c r="Q4678">
        <v>132</v>
      </c>
      <c r="R4678">
        <v>12919</v>
      </c>
      <c r="S4678">
        <v>12919</v>
      </c>
      <c r="T4678">
        <v>15.994039786361173</v>
      </c>
      <c r="U4678">
        <v>60.422710736125104</v>
      </c>
      <c r="V4678">
        <v>89.657266959722421</v>
      </c>
      <c r="W4678">
        <v>82.753657403824079</v>
      </c>
      <c r="X4678">
        <v>0.21673504141187405</v>
      </c>
      <c r="Y4678">
        <v>0.4334700828237481</v>
      </c>
      <c r="Z4678">
        <v>74.758108212709956</v>
      </c>
      <c r="AA4678">
        <v>10.245393410112657</v>
      </c>
      <c r="AB4678">
        <v>3.7600506659008888</v>
      </c>
      <c r="AC4678">
        <v>0.49700027294096871</v>
      </c>
      <c r="AD4678">
        <v>7.4618934576308398</v>
      </c>
      <c r="AE4678">
        <v>7.60504823550668</v>
      </c>
      <c r="AF4678">
        <v>361</v>
      </c>
      <c r="AG4678">
        <v>0</v>
      </c>
      <c r="AH4678">
        <v>0</v>
      </c>
      <c r="AI4678">
        <v>69</v>
      </c>
      <c r="AJ4678">
        <v>1152</v>
      </c>
      <c r="AK4678">
        <v>257</v>
      </c>
      <c r="AL4678">
        <v>1055</v>
      </c>
      <c r="AM4678">
        <v>0</v>
      </c>
      <c r="AN4678">
        <v>191</v>
      </c>
      <c r="AO4678">
        <v>129</v>
      </c>
      <c r="AP4678">
        <v>71</v>
      </c>
    </row>
    <row r="4679" spans="1:42">
      <c r="A4679">
        <v>16</v>
      </c>
      <c r="B4679">
        <v>666</v>
      </c>
      <c r="C4679">
        <v>2020</v>
      </c>
      <c r="D4679">
        <v>6</v>
      </c>
      <c r="E4679">
        <v>99</v>
      </c>
      <c r="F4679">
        <v>99</v>
      </c>
      <c r="G4679">
        <v>99</v>
      </c>
      <c r="H4679">
        <v>99</v>
      </c>
      <c r="I4679">
        <v>99</v>
      </c>
      <c r="J4679">
        <v>111</v>
      </c>
      <c r="K4679">
        <v>999</v>
      </c>
      <c r="M4679">
        <v>99</v>
      </c>
      <c r="N4679">
        <v>99</v>
      </c>
      <c r="O4679">
        <v>99</v>
      </c>
      <c r="P4679">
        <v>99</v>
      </c>
      <c r="Q4679">
        <v>137</v>
      </c>
      <c r="R4679">
        <v>12389</v>
      </c>
      <c r="S4679">
        <v>12389</v>
      </c>
      <c r="T4679">
        <v>15.81225280490758</v>
      </c>
      <c r="U4679">
        <v>59.902494148034563</v>
      </c>
      <c r="V4679">
        <v>88.04420305399718</v>
      </c>
      <c r="W4679">
        <v>81.264799418839189</v>
      </c>
      <c r="X4679">
        <v>0.20179191218015977</v>
      </c>
      <c r="Y4679">
        <v>0.40358382436031953</v>
      </c>
      <c r="Z4679">
        <v>76.99572201146178</v>
      </c>
      <c r="AA4679">
        <v>9.7989810174054632</v>
      </c>
      <c r="AB4679">
        <v>5.424331905298712</v>
      </c>
      <c r="AC4679">
        <v>28.950344973118476</v>
      </c>
      <c r="AD4679">
        <v>7.1557704192730416</v>
      </c>
      <c r="AE4679">
        <v>7.1618397354082788</v>
      </c>
      <c r="AF4679">
        <v>320</v>
      </c>
      <c r="AG4679">
        <v>0</v>
      </c>
      <c r="AH4679">
        <v>0</v>
      </c>
      <c r="AI4679">
        <v>57</v>
      </c>
      <c r="AJ4679">
        <v>1108</v>
      </c>
      <c r="AK4679">
        <v>151</v>
      </c>
      <c r="AL4679">
        <v>1162</v>
      </c>
      <c r="AM4679">
        <v>1</v>
      </c>
      <c r="AN4679">
        <v>191</v>
      </c>
      <c r="AO4679">
        <v>87</v>
      </c>
      <c r="AP4679">
        <v>74</v>
      </c>
    </row>
    <row r="4680" spans="1:42">
      <c r="A4680">
        <v>16</v>
      </c>
      <c r="B4680">
        <v>667</v>
      </c>
      <c r="C4680">
        <v>2020</v>
      </c>
      <c r="D4680">
        <v>7</v>
      </c>
      <c r="E4680">
        <v>99</v>
      </c>
      <c r="F4680">
        <v>99</v>
      </c>
      <c r="G4680">
        <v>99</v>
      </c>
      <c r="H4680">
        <v>99</v>
      </c>
      <c r="I4680">
        <v>99</v>
      </c>
      <c r="J4680">
        <v>111</v>
      </c>
      <c r="K4680">
        <v>999</v>
      </c>
      <c r="M4680">
        <v>99</v>
      </c>
      <c r="N4680">
        <v>99</v>
      </c>
      <c r="O4680">
        <v>99</v>
      </c>
      <c r="P4680">
        <v>99</v>
      </c>
      <c r="Q4680">
        <v>167</v>
      </c>
      <c r="R4680">
        <v>16186</v>
      </c>
      <c r="S4680">
        <v>16186</v>
      </c>
      <c r="T4680">
        <v>15.840664772025203</v>
      </c>
      <c r="U4680">
        <v>60.177684418633362</v>
      </c>
      <c r="V4680">
        <v>87.300127887628662</v>
      </c>
      <c r="W4680">
        <v>80.578018040281606</v>
      </c>
      <c r="X4680">
        <v>0.22241443222537999</v>
      </c>
      <c r="Y4680">
        <v>0.44482886445075998</v>
      </c>
      <c r="Z4680">
        <v>76.294328431978258</v>
      </c>
      <c r="AA4680">
        <v>9.5543839280118696</v>
      </c>
      <c r="AB4680">
        <v>4.0082161048600691</v>
      </c>
      <c r="AC4680">
        <v>5.7783437278306051</v>
      </c>
      <c r="AD4680">
        <v>9.3488820733193592</v>
      </c>
      <c r="AE4680">
        <v>9.2777356627263501</v>
      </c>
      <c r="AF4680">
        <v>416</v>
      </c>
      <c r="AG4680">
        <v>0</v>
      </c>
      <c r="AH4680">
        <v>0</v>
      </c>
      <c r="AI4680">
        <v>94</v>
      </c>
      <c r="AJ4680">
        <v>1785</v>
      </c>
      <c r="AK4680">
        <v>429</v>
      </c>
      <c r="AL4680">
        <v>1891</v>
      </c>
      <c r="AM4680">
        <v>2</v>
      </c>
      <c r="AN4680">
        <v>234</v>
      </c>
      <c r="AO4680">
        <v>141</v>
      </c>
      <c r="AP4680">
        <v>92</v>
      </c>
    </row>
    <row r="4681" spans="1:42">
      <c r="A4681">
        <v>16</v>
      </c>
      <c r="B4681">
        <v>668</v>
      </c>
      <c r="C4681">
        <v>2020</v>
      </c>
      <c r="D4681">
        <v>8</v>
      </c>
      <c r="E4681">
        <v>99</v>
      </c>
      <c r="F4681">
        <v>99</v>
      </c>
      <c r="G4681">
        <v>99</v>
      </c>
      <c r="H4681">
        <v>99</v>
      </c>
      <c r="I4681">
        <v>99</v>
      </c>
      <c r="J4681">
        <v>111</v>
      </c>
      <c r="K4681">
        <v>999</v>
      </c>
      <c r="M4681">
        <v>99</v>
      </c>
      <c r="N4681">
        <v>99</v>
      </c>
      <c r="O4681">
        <v>99</v>
      </c>
      <c r="P4681">
        <v>99</v>
      </c>
      <c r="Q4681">
        <v>157</v>
      </c>
      <c r="R4681">
        <v>13825</v>
      </c>
      <c r="S4681">
        <v>13825</v>
      </c>
      <c r="T4681">
        <v>15.903580470162748</v>
      </c>
      <c r="U4681">
        <v>60.269222423146481</v>
      </c>
      <c r="V4681">
        <v>87.699345047891697</v>
      </c>
      <c r="W4681">
        <v>80.946495479204501</v>
      </c>
      <c r="X4681">
        <v>0.52802893309222421</v>
      </c>
      <c r="Y4681">
        <v>1.0560578661844484</v>
      </c>
      <c r="Z4681">
        <v>74.922242314647391</v>
      </c>
      <c r="AA4681">
        <v>9.9134004060054064</v>
      </c>
      <c r="AB4681">
        <v>3.8863414010853807</v>
      </c>
      <c r="AC4681">
        <v>0.48403682616457822</v>
      </c>
      <c r="AD4681">
        <v>7.9851905760311421</v>
      </c>
      <c r="AE4681">
        <v>7.9606598725804449</v>
      </c>
      <c r="AF4681">
        <v>312</v>
      </c>
      <c r="AG4681">
        <v>0</v>
      </c>
      <c r="AH4681">
        <v>0</v>
      </c>
      <c r="AI4681">
        <v>57</v>
      </c>
      <c r="AJ4681">
        <v>1300</v>
      </c>
      <c r="AK4681">
        <v>237</v>
      </c>
      <c r="AL4681">
        <v>1826</v>
      </c>
      <c r="AM4681">
        <v>0</v>
      </c>
      <c r="AN4681">
        <v>173</v>
      </c>
      <c r="AO4681">
        <v>83</v>
      </c>
      <c r="AP4681">
        <v>80</v>
      </c>
    </row>
    <row r="4682" spans="1:42">
      <c r="A4682">
        <v>16</v>
      </c>
      <c r="B4682">
        <v>669</v>
      </c>
      <c r="C4682">
        <v>2020</v>
      </c>
      <c r="D4682">
        <v>9</v>
      </c>
      <c r="E4682">
        <v>99</v>
      </c>
      <c r="F4682">
        <v>99</v>
      </c>
      <c r="G4682">
        <v>99</v>
      </c>
      <c r="H4682">
        <v>99</v>
      </c>
      <c r="I4682">
        <v>99</v>
      </c>
      <c r="J4682">
        <v>111</v>
      </c>
      <c r="K4682">
        <v>999</v>
      </c>
      <c r="M4682">
        <v>99</v>
      </c>
      <c r="N4682">
        <v>99</v>
      </c>
      <c r="O4682">
        <v>99</v>
      </c>
      <c r="P4682">
        <v>99</v>
      </c>
      <c r="Q4682">
        <v>170</v>
      </c>
      <c r="R4682">
        <v>15322</v>
      </c>
      <c r="S4682">
        <v>15322</v>
      </c>
      <c r="T4682">
        <v>16.006265500587389</v>
      </c>
      <c r="U4682">
        <v>60.442305182091111</v>
      </c>
      <c r="V4682">
        <v>88.546687836395179</v>
      </c>
      <c r="W4682">
        <v>81.728592872993346</v>
      </c>
      <c r="X4682">
        <v>0.11095157290170998</v>
      </c>
      <c r="Y4682">
        <v>0.22190314580341997</v>
      </c>
      <c r="Z4682">
        <v>73.123613105338748</v>
      </c>
      <c r="AA4682">
        <v>9.8274794729305182</v>
      </c>
      <c r="AB4682">
        <v>3.5672945643911751</v>
      </c>
      <c r="AC4682">
        <v>-2.5448091912209061</v>
      </c>
      <c r="AD4682">
        <v>8.8498437617323109</v>
      </c>
      <c r="AE4682">
        <v>8.9079004991571651</v>
      </c>
      <c r="AF4682">
        <v>356</v>
      </c>
      <c r="AG4682">
        <v>0</v>
      </c>
      <c r="AH4682">
        <v>0</v>
      </c>
      <c r="AI4682">
        <v>82</v>
      </c>
      <c r="AJ4682">
        <v>1256</v>
      </c>
      <c r="AK4682">
        <v>203</v>
      </c>
      <c r="AL4682">
        <v>2285</v>
      </c>
      <c r="AM4682">
        <v>0</v>
      </c>
      <c r="AN4682">
        <v>193</v>
      </c>
      <c r="AO4682">
        <v>138</v>
      </c>
      <c r="AP4682">
        <v>88</v>
      </c>
    </row>
    <row r="4683" spans="1:42">
      <c r="A4683">
        <v>16</v>
      </c>
      <c r="B4683">
        <v>670</v>
      </c>
      <c r="C4683">
        <v>2020</v>
      </c>
      <c r="D4683">
        <v>10</v>
      </c>
      <c r="E4683">
        <v>99</v>
      </c>
      <c r="F4683">
        <v>99</v>
      </c>
      <c r="G4683">
        <v>99</v>
      </c>
      <c r="H4683">
        <v>99</v>
      </c>
      <c r="I4683">
        <v>99</v>
      </c>
      <c r="J4683">
        <v>111</v>
      </c>
      <c r="K4683">
        <v>999</v>
      </c>
      <c r="M4683">
        <v>99</v>
      </c>
      <c r="N4683">
        <v>99</v>
      </c>
      <c r="O4683">
        <v>99</v>
      </c>
      <c r="P4683">
        <v>99</v>
      </c>
      <c r="Q4683">
        <v>167</v>
      </c>
      <c r="R4683">
        <v>16392</v>
      </c>
      <c r="S4683">
        <v>16392</v>
      </c>
      <c r="T4683">
        <v>16.110785749145926</v>
      </c>
      <c r="U4683">
        <v>60.684358223523688</v>
      </c>
      <c r="V4683">
        <v>88.863426362884766</v>
      </c>
      <c r="W4683">
        <v>82.020942532943053</v>
      </c>
      <c r="X4683">
        <v>0.43923865300146409</v>
      </c>
      <c r="Y4683">
        <v>0.87847730600292817</v>
      </c>
      <c r="Z4683">
        <v>80.179355783308978</v>
      </c>
      <c r="AA4683">
        <v>10.224856115028167</v>
      </c>
      <c r="AB4683">
        <v>4.4389524681700552</v>
      </c>
      <c r="AC4683">
        <v>8.0960474457655494</v>
      </c>
      <c r="AD4683">
        <v>9.4678657448320074</v>
      </c>
      <c r="AE4683">
        <v>9.5640663126371379</v>
      </c>
      <c r="AF4683">
        <v>443</v>
      </c>
      <c r="AG4683">
        <v>0</v>
      </c>
      <c r="AH4683">
        <v>0</v>
      </c>
      <c r="AI4683">
        <v>109</v>
      </c>
      <c r="AJ4683">
        <v>1209</v>
      </c>
      <c r="AK4683">
        <v>237</v>
      </c>
      <c r="AL4683">
        <v>2082</v>
      </c>
      <c r="AM4683">
        <v>0</v>
      </c>
      <c r="AN4683">
        <v>226</v>
      </c>
      <c r="AO4683">
        <v>156</v>
      </c>
      <c r="AP4683">
        <v>87</v>
      </c>
    </row>
    <row r="4684" spans="1:42">
      <c r="A4684">
        <v>16</v>
      </c>
      <c r="B4684">
        <v>671</v>
      </c>
      <c r="C4684">
        <v>2020</v>
      </c>
      <c r="D4684">
        <v>11</v>
      </c>
      <c r="E4684">
        <v>99</v>
      </c>
      <c r="F4684">
        <v>99</v>
      </c>
      <c r="G4684">
        <v>99</v>
      </c>
      <c r="H4684">
        <v>99</v>
      </c>
      <c r="I4684">
        <v>99</v>
      </c>
      <c r="J4684">
        <v>111</v>
      </c>
      <c r="K4684">
        <v>999</v>
      </c>
      <c r="M4684">
        <v>99</v>
      </c>
      <c r="N4684">
        <v>99</v>
      </c>
      <c r="O4684">
        <v>99</v>
      </c>
      <c r="P4684">
        <v>99</v>
      </c>
      <c r="Q4684">
        <v>168</v>
      </c>
      <c r="R4684">
        <v>17123</v>
      </c>
      <c r="S4684">
        <v>17123</v>
      </c>
      <c r="T4684">
        <v>16.094609589441099</v>
      </c>
      <c r="U4684">
        <v>60.702213397185069</v>
      </c>
      <c r="V4684">
        <v>89.810673889743526</v>
      </c>
      <c r="W4684">
        <v>82.895252000233469</v>
      </c>
      <c r="X4684">
        <v>0.25696431700052558</v>
      </c>
      <c r="Y4684">
        <v>0.51392863400105115</v>
      </c>
      <c r="Z4684">
        <v>78.555159726683385</v>
      </c>
      <c r="AA4684">
        <v>11.040783008745878</v>
      </c>
      <c r="AB4684">
        <v>3.7566937755324248</v>
      </c>
      <c r="AC4684">
        <v>-9.9569302958156989</v>
      </c>
      <c r="AD4684">
        <v>9.8900845015103975</v>
      </c>
      <c r="AE4684">
        <v>10.097070542614295</v>
      </c>
      <c r="AF4684">
        <v>409</v>
      </c>
      <c r="AG4684">
        <v>0</v>
      </c>
      <c r="AH4684">
        <v>0</v>
      </c>
      <c r="AI4684">
        <v>96</v>
      </c>
      <c r="AJ4684">
        <v>1402</v>
      </c>
      <c r="AK4684">
        <v>413</v>
      </c>
      <c r="AL4684">
        <v>1526</v>
      </c>
      <c r="AM4684">
        <v>0</v>
      </c>
      <c r="AN4684">
        <v>216</v>
      </c>
      <c r="AO4684">
        <v>171</v>
      </c>
      <c r="AP4684">
        <v>94</v>
      </c>
    </row>
    <row r="4685" spans="1:42">
      <c r="A4685">
        <v>16</v>
      </c>
      <c r="B4685">
        <v>672</v>
      </c>
      <c r="C4685">
        <v>2020</v>
      </c>
      <c r="D4685">
        <v>12</v>
      </c>
      <c r="E4685">
        <v>99</v>
      </c>
      <c r="F4685">
        <v>99</v>
      </c>
      <c r="G4685">
        <v>99</v>
      </c>
      <c r="H4685">
        <v>99</v>
      </c>
      <c r="I4685">
        <v>99</v>
      </c>
      <c r="J4685">
        <v>111</v>
      </c>
      <c r="K4685">
        <v>999</v>
      </c>
      <c r="M4685">
        <v>99</v>
      </c>
      <c r="N4685">
        <v>99</v>
      </c>
      <c r="O4685">
        <v>99</v>
      </c>
      <c r="P4685">
        <v>99</v>
      </c>
      <c r="Q4685">
        <v>144</v>
      </c>
      <c r="R4685">
        <v>14707</v>
      </c>
      <c r="S4685">
        <v>14707</v>
      </c>
      <c r="T4685">
        <v>15.93180118311008</v>
      </c>
      <c r="U4685">
        <v>60.289929965322642</v>
      </c>
      <c r="V4685">
        <v>87.015211762648988</v>
      </c>
      <c r="W4685">
        <v>80.315040456925345</v>
      </c>
      <c r="X4685">
        <v>1.4346909634867753</v>
      </c>
      <c r="Y4685">
        <v>2.8693819269735505</v>
      </c>
      <c r="Z4685">
        <v>66.82532127558305</v>
      </c>
      <c r="AA4685">
        <v>10.547691808092369</v>
      </c>
      <c r="AB4685">
        <v>4.3019706761396916</v>
      </c>
      <c r="AC4685">
        <v>2.5086459090437945</v>
      </c>
      <c r="AD4685">
        <v>8.4946255191095883</v>
      </c>
      <c r="AE4685">
        <v>8.4024677163312447</v>
      </c>
      <c r="AF4685">
        <v>434</v>
      </c>
      <c r="AG4685">
        <v>0</v>
      </c>
      <c r="AH4685">
        <v>0</v>
      </c>
      <c r="AI4685">
        <v>117</v>
      </c>
      <c r="AJ4685">
        <v>898</v>
      </c>
      <c r="AK4685">
        <v>257</v>
      </c>
      <c r="AL4685">
        <v>1618</v>
      </c>
      <c r="AM4685">
        <v>1</v>
      </c>
      <c r="AN4685">
        <v>181</v>
      </c>
      <c r="AO4685">
        <v>187</v>
      </c>
      <c r="AP4685">
        <v>75</v>
      </c>
    </row>
    <row r="4686" spans="1:42">
      <c r="A4686">
        <v>16</v>
      </c>
      <c r="B4686">
        <v>673</v>
      </c>
      <c r="C4686">
        <v>2020</v>
      </c>
      <c r="D4686">
        <v>1</v>
      </c>
      <c r="E4686">
        <v>99</v>
      </c>
      <c r="F4686">
        <v>99</v>
      </c>
      <c r="G4686">
        <v>99</v>
      </c>
      <c r="H4686">
        <v>99</v>
      </c>
      <c r="I4686">
        <v>99</v>
      </c>
      <c r="J4686">
        <v>116</v>
      </c>
      <c r="K4686">
        <v>999</v>
      </c>
      <c r="M4686">
        <v>99</v>
      </c>
      <c r="N4686">
        <v>99</v>
      </c>
      <c r="O4686">
        <v>99</v>
      </c>
      <c r="P4686">
        <v>99</v>
      </c>
      <c r="Q4686">
        <v>59</v>
      </c>
      <c r="R4686">
        <v>6738</v>
      </c>
      <c r="S4686">
        <v>6738</v>
      </c>
      <c r="T4686">
        <v>15.762540813297711</v>
      </c>
      <c r="U4686">
        <v>59.951024042742638</v>
      </c>
      <c r="V4686">
        <v>85.912429850008778</v>
      </c>
      <c r="W4686">
        <v>79.297172751558307</v>
      </c>
      <c r="X4686">
        <v>1.2911843276936776</v>
      </c>
      <c r="Y4686">
        <v>2.5823686553873553</v>
      </c>
      <c r="Z4686">
        <v>83.778569308400094</v>
      </c>
      <c r="AA4686">
        <v>9.8161331141371129</v>
      </c>
      <c r="AB4686">
        <v>4.9931362496248477</v>
      </c>
      <c r="AC4686">
        <v>11.051471874952568</v>
      </c>
      <c r="AD4686">
        <v>13.206326806609049</v>
      </c>
      <c r="AE4686">
        <v>13.044052394477772</v>
      </c>
      <c r="AF4686">
        <v>84</v>
      </c>
      <c r="AG4686">
        <v>0</v>
      </c>
      <c r="AH4686">
        <v>0</v>
      </c>
      <c r="AI4686">
        <v>47</v>
      </c>
      <c r="AJ4686">
        <v>314</v>
      </c>
      <c r="AK4686">
        <v>82</v>
      </c>
      <c r="AL4686">
        <v>62</v>
      </c>
      <c r="AM4686">
        <v>0</v>
      </c>
      <c r="AN4686">
        <v>113</v>
      </c>
      <c r="AO4686">
        <v>44</v>
      </c>
      <c r="AP4686">
        <v>33</v>
      </c>
    </row>
    <row r="4687" spans="1:42">
      <c r="A4687">
        <v>16</v>
      </c>
      <c r="B4687">
        <v>674</v>
      </c>
      <c r="C4687">
        <v>2020</v>
      </c>
      <c r="D4687">
        <v>2</v>
      </c>
      <c r="E4687">
        <v>99</v>
      </c>
      <c r="F4687">
        <v>99</v>
      </c>
      <c r="G4687">
        <v>99</v>
      </c>
      <c r="H4687">
        <v>99</v>
      </c>
      <c r="I4687">
        <v>99</v>
      </c>
      <c r="J4687">
        <v>116</v>
      </c>
      <c r="K4687">
        <v>999</v>
      </c>
      <c r="M4687">
        <v>99</v>
      </c>
      <c r="N4687">
        <v>99</v>
      </c>
      <c r="O4687">
        <v>99</v>
      </c>
      <c r="P4687">
        <v>99</v>
      </c>
      <c r="Q4687">
        <v>36</v>
      </c>
      <c r="R4687">
        <v>2623</v>
      </c>
      <c r="S4687">
        <v>2623</v>
      </c>
      <c r="T4687">
        <v>15.955394586351501</v>
      </c>
      <c r="U4687">
        <v>60.266107510484197</v>
      </c>
      <c r="V4687">
        <v>84.913005998688973</v>
      </c>
      <c r="W4687">
        <v>78.37470453679002</v>
      </c>
      <c r="X4687">
        <v>3.8124285169653054</v>
      </c>
      <c r="Y4687">
        <v>7.6248570339306108</v>
      </c>
      <c r="Z4687">
        <v>95.844452916507819</v>
      </c>
      <c r="AA4687">
        <v>9.678255446947901</v>
      </c>
      <c r="AB4687">
        <v>5.5115121247037351</v>
      </c>
      <c r="AC4687">
        <v>23.942409778106882</v>
      </c>
      <c r="AD4687">
        <v>5.1410203641637775</v>
      </c>
      <c r="AE4687">
        <v>5.0187785341663442</v>
      </c>
      <c r="AF4687">
        <v>38</v>
      </c>
      <c r="AG4687">
        <v>0</v>
      </c>
      <c r="AH4687">
        <v>0</v>
      </c>
      <c r="AI4687">
        <v>10</v>
      </c>
      <c r="AJ4687">
        <v>83</v>
      </c>
      <c r="AK4687">
        <v>21</v>
      </c>
      <c r="AL4687">
        <v>17</v>
      </c>
      <c r="AM4687">
        <v>0</v>
      </c>
      <c r="AN4687">
        <v>49</v>
      </c>
      <c r="AO4687">
        <v>11</v>
      </c>
      <c r="AP4687">
        <v>19</v>
      </c>
    </row>
    <row r="4688" spans="1:42">
      <c r="A4688">
        <v>16</v>
      </c>
      <c r="B4688">
        <v>675</v>
      </c>
      <c r="C4688">
        <v>2020</v>
      </c>
      <c r="D4688">
        <v>3</v>
      </c>
      <c r="E4688">
        <v>99</v>
      </c>
      <c r="F4688">
        <v>99</v>
      </c>
      <c r="G4688">
        <v>99</v>
      </c>
      <c r="H4688">
        <v>99</v>
      </c>
      <c r="I4688">
        <v>99</v>
      </c>
      <c r="J4688">
        <v>116</v>
      </c>
      <c r="K4688">
        <v>999</v>
      </c>
      <c r="M4688">
        <v>99</v>
      </c>
      <c r="N4688">
        <v>99</v>
      </c>
      <c r="O4688">
        <v>99</v>
      </c>
      <c r="P4688">
        <v>99</v>
      </c>
      <c r="Q4688">
        <v>50</v>
      </c>
      <c r="R4688">
        <v>6321</v>
      </c>
      <c r="S4688">
        <v>6321</v>
      </c>
      <c r="T4688">
        <v>15.990033222591364</v>
      </c>
      <c r="U4688">
        <v>60.46385065654168</v>
      </c>
      <c r="V4688">
        <v>86.842676298012876</v>
      </c>
      <c r="W4688">
        <v>80.155790223066262</v>
      </c>
      <c r="X4688">
        <v>4.5246005378895742</v>
      </c>
      <c r="Y4688">
        <v>9.0492010757791483</v>
      </c>
      <c r="Z4688">
        <v>81.585192216421476</v>
      </c>
      <c r="AA4688">
        <v>8.3476842734138472</v>
      </c>
      <c r="AB4688">
        <v>3.2449439789003018</v>
      </c>
      <c r="AC4688">
        <v>-12.141514289963551</v>
      </c>
      <c r="AD4688">
        <v>12.389016287411071</v>
      </c>
      <c r="AE4688">
        <v>12.369282685860618</v>
      </c>
      <c r="AF4688">
        <v>92</v>
      </c>
      <c r="AG4688">
        <v>0</v>
      </c>
      <c r="AH4688">
        <v>0</v>
      </c>
      <c r="AI4688">
        <v>5</v>
      </c>
      <c r="AJ4688">
        <v>174</v>
      </c>
      <c r="AK4688">
        <v>121</v>
      </c>
      <c r="AL4688">
        <v>53</v>
      </c>
      <c r="AM4688">
        <v>0</v>
      </c>
      <c r="AN4688">
        <v>148</v>
      </c>
      <c r="AO4688">
        <v>49</v>
      </c>
      <c r="AP4688">
        <v>28</v>
      </c>
    </row>
    <row r="4689" spans="1:42">
      <c r="A4689">
        <v>16</v>
      </c>
      <c r="B4689">
        <v>676</v>
      </c>
      <c r="C4689">
        <v>2020</v>
      </c>
      <c r="D4689">
        <v>4</v>
      </c>
      <c r="E4689">
        <v>99</v>
      </c>
      <c r="F4689">
        <v>99</v>
      </c>
      <c r="G4689">
        <v>99</v>
      </c>
      <c r="H4689">
        <v>99</v>
      </c>
      <c r="I4689">
        <v>99</v>
      </c>
      <c r="J4689">
        <v>116</v>
      </c>
      <c r="K4689">
        <v>999</v>
      </c>
      <c r="M4689">
        <v>99</v>
      </c>
      <c r="N4689">
        <v>99</v>
      </c>
      <c r="O4689">
        <v>99</v>
      </c>
      <c r="P4689">
        <v>99</v>
      </c>
      <c r="Q4689">
        <v>61</v>
      </c>
      <c r="R4689">
        <v>4959</v>
      </c>
      <c r="S4689">
        <v>4959</v>
      </c>
      <c r="T4689">
        <v>15.889292196007258</v>
      </c>
      <c r="U4689">
        <v>60.321032466223002</v>
      </c>
      <c r="V4689">
        <v>86.697849778803857</v>
      </c>
      <c r="W4689">
        <v>80.022115345835957</v>
      </c>
      <c r="X4689">
        <v>3.4079451502319009</v>
      </c>
      <c r="Y4689">
        <v>6.8158903004638018</v>
      </c>
      <c r="Z4689">
        <v>80.358943335349849</v>
      </c>
      <c r="AA4689">
        <v>9.2907409160679979</v>
      </c>
      <c r="AB4689">
        <v>4.014013472428851</v>
      </c>
      <c r="AC4689">
        <v>0.51387960113743936</v>
      </c>
      <c r="AD4689">
        <v>9.7195272534838573</v>
      </c>
      <c r="AE4689">
        <v>9.6878623712558873</v>
      </c>
      <c r="AF4689">
        <v>45</v>
      </c>
      <c r="AG4689">
        <v>0</v>
      </c>
      <c r="AH4689">
        <v>0</v>
      </c>
      <c r="AI4689">
        <v>5</v>
      </c>
      <c r="AJ4689">
        <v>192</v>
      </c>
      <c r="AK4689">
        <v>131</v>
      </c>
      <c r="AL4689">
        <v>46</v>
      </c>
      <c r="AM4689">
        <v>0</v>
      </c>
      <c r="AN4689">
        <v>122</v>
      </c>
      <c r="AO4689">
        <v>31</v>
      </c>
      <c r="AP4689">
        <v>38</v>
      </c>
    </row>
    <row r="4690" spans="1:42">
      <c r="A4690">
        <v>16</v>
      </c>
      <c r="B4690">
        <v>677</v>
      </c>
      <c r="C4690">
        <v>2020</v>
      </c>
      <c r="D4690">
        <v>5</v>
      </c>
      <c r="E4690">
        <v>99</v>
      </c>
      <c r="F4690">
        <v>99</v>
      </c>
      <c r="G4690">
        <v>99</v>
      </c>
      <c r="H4690">
        <v>99</v>
      </c>
      <c r="I4690">
        <v>99</v>
      </c>
      <c r="J4690">
        <v>116</v>
      </c>
      <c r="K4690">
        <v>999</v>
      </c>
      <c r="M4690">
        <v>99</v>
      </c>
      <c r="N4690">
        <v>99</v>
      </c>
      <c r="O4690">
        <v>99</v>
      </c>
      <c r="P4690">
        <v>99</v>
      </c>
      <c r="Q4690">
        <v>54</v>
      </c>
      <c r="R4690">
        <v>5660</v>
      </c>
      <c r="S4690">
        <v>5660</v>
      </c>
      <c r="T4690">
        <v>16.062190812720853</v>
      </c>
      <c r="U4690">
        <v>60.704770318021197</v>
      </c>
      <c r="V4690">
        <v>87.614705082902901</v>
      </c>
      <c r="W4690">
        <v>80.868372791519505</v>
      </c>
      <c r="X4690">
        <v>1.2014134275618378</v>
      </c>
      <c r="Y4690">
        <v>2.4028268551236756</v>
      </c>
      <c r="Z4690">
        <v>84.840989399293278</v>
      </c>
      <c r="AA4690">
        <v>10.110416341901711</v>
      </c>
      <c r="AB4690">
        <v>3.5245146321834953</v>
      </c>
      <c r="AC4690">
        <v>-11.971434152579622</v>
      </c>
      <c r="AD4690">
        <v>11.093471315732735</v>
      </c>
      <c r="AE4690">
        <v>11.174264838566025</v>
      </c>
      <c r="AF4690">
        <v>76</v>
      </c>
      <c r="AG4690">
        <v>0</v>
      </c>
      <c r="AH4690">
        <v>0</v>
      </c>
      <c r="AI4690">
        <v>14</v>
      </c>
      <c r="AJ4690">
        <v>160</v>
      </c>
      <c r="AK4690">
        <v>200</v>
      </c>
      <c r="AL4690">
        <v>23</v>
      </c>
      <c r="AM4690">
        <v>1</v>
      </c>
      <c r="AN4690">
        <v>105</v>
      </c>
      <c r="AO4690">
        <v>32</v>
      </c>
      <c r="AP4690">
        <v>29</v>
      </c>
    </row>
    <row r="4691" spans="1:42">
      <c r="A4691">
        <v>16</v>
      </c>
      <c r="B4691">
        <v>678</v>
      </c>
      <c r="C4691">
        <v>2020</v>
      </c>
      <c r="D4691">
        <v>6</v>
      </c>
      <c r="E4691">
        <v>99</v>
      </c>
      <c r="F4691">
        <v>99</v>
      </c>
      <c r="G4691">
        <v>99</v>
      </c>
      <c r="H4691">
        <v>99</v>
      </c>
      <c r="I4691">
        <v>99</v>
      </c>
      <c r="J4691">
        <v>116</v>
      </c>
      <c r="K4691">
        <v>999</v>
      </c>
      <c r="M4691">
        <v>99</v>
      </c>
      <c r="N4691">
        <v>99</v>
      </c>
      <c r="O4691">
        <v>99</v>
      </c>
      <c r="P4691">
        <v>99</v>
      </c>
      <c r="Q4691">
        <v>44</v>
      </c>
      <c r="R4691">
        <v>3486</v>
      </c>
      <c r="S4691">
        <v>3486</v>
      </c>
      <c r="T4691">
        <v>15.868043602983359</v>
      </c>
      <c r="U4691">
        <v>60.306655192197375</v>
      </c>
      <c r="V4691">
        <v>87.21549252263658</v>
      </c>
      <c r="W4691">
        <v>80.499899598393554</v>
      </c>
      <c r="X4691">
        <v>1.1187607573149743</v>
      </c>
      <c r="Y4691">
        <v>2.2375215146299485</v>
      </c>
      <c r="Z4691">
        <v>86.574870912220305</v>
      </c>
      <c r="AA4691">
        <v>9.8590213611065245</v>
      </c>
      <c r="AB4691">
        <v>4.398964098561235</v>
      </c>
      <c r="AC4691">
        <v>1.1521021818976485</v>
      </c>
      <c r="AD4691">
        <v>6.8324807432233792</v>
      </c>
      <c r="AE4691">
        <v>6.8508829278241841</v>
      </c>
      <c r="AF4691">
        <v>41</v>
      </c>
      <c r="AG4691">
        <v>0</v>
      </c>
      <c r="AH4691">
        <v>0</v>
      </c>
      <c r="AI4691">
        <v>5</v>
      </c>
      <c r="AJ4691">
        <v>101</v>
      </c>
      <c r="AK4691">
        <v>239</v>
      </c>
      <c r="AL4691">
        <v>15</v>
      </c>
      <c r="AM4691">
        <v>0</v>
      </c>
      <c r="AN4691">
        <v>69</v>
      </c>
      <c r="AO4691">
        <v>8</v>
      </c>
      <c r="AP4691">
        <v>29</v>
      </c>
    </row>
    <row r="4692" spans="1:42">
      <c r="A4692">
        <v>16</v>
      </c>
      <c r="B4692">
        <v>679</v>
      </c>
      <c r="C4692">
        <v>2020</v>
      </c>
      <c r="D4692">
        <v>7</v>
      </c>
      <c r="E4692">
        <v>99</v>
      </c>
      <c r="F4692">
        <v>99</v>
      </c>
      <c r="G4692">
        <v>99</v>
      </c>
      <c r="H4692">
        <v>99</v>
      </c>
      <c r="I4692">
        <v>99</v>
      </c>
      <c r="J4692">
        <v>116</v>
      </c>
      <c r="K4692">
        <v>999</v>
      </c>
      <c r="M4692">
        <v>99</v>
      </c>
      <c r="N4692">
        <v>99</v>
      </c>
      <c r="O4692">
        <v>99</v>
      </c>
      <c r="P4692">
        <v>99</v>
      </c>
      <c r="Q4692">
        <v>31</v>
      </c>
      <c r="R4692">
        <v>1464</v>
      </c>
      <c r="S4692">
        <v>1464</v>
      </c>
      <c r="T4692">
        <v>15.946038251366119</v>
      </c>
      <c r="U4692">
        <v>60.38729508196721</v>
      </c>
      <c r="V4692">
        <v>86.909822744791612</v>
      </c>
      <c r="W4692">
        <v>80.217766393442631</v>
      </c>
      <c r="X4692">
        <v>0.34153005464480884</v>
      </c>
      <c r="Y4692">
        <v>0.68306010928961769</v>
      </c>
      <c r="Z4692">
        <v>83.469945355191257</v>
      </c>
      <c r="AA4692">
        <v>10.229399330022687</v>
      </c>
      <c r="AB4692">
        <v>4.4546442033568967</v>
      </c>
      <c r="AC4692">
        <v>0.50404161950930693</v>
      </c>
      <c r="AD4692">
        <v>2.8694067148821074</v>
      </c>
      <c r="AE4692">
        <v>2.86705131782124</v>
      </c>
      <c r="AF4692">
        <v>17</v>
      </c>
      <c r="AG4692">
        <v>0</v>
      </c>
      <c r="AH4692">
        <v>0</v>
      </c>
      <c r="AI4692">
        <v>5</v>
      </c>
      <c r="AJ4692">
        <v>73</v>
      </c>
      <c r="AK4692">
        <v>9</v>
      </c>
      <c r="AL4692">
        <v>6</v>
      </c>
      <c r="AM4692">
        <v>0</v>
      </c>
      <c r="AN4692">
        <v>41</v>
      </c>
      <c r="AO4692">
        <v>4</v>
      </c>
      <c r="AP4692">
        <v>19</v>
      </c>
    </row>
    <row r="4693" spans="1:42">
      <c r="A4693">
        <v>16</v>
      </c>
      <c r="B4693">
        <v>680</v>
      </c>
      <c r="C4693">
        <v>2020</v>
      </c>
      <c r="D4693">
        <v>8</v>
      </c>
      <c r="E4693">
        <v>99</v>
      </c>
      <c r="F4693">
        <v>99</v>
      </c>
      <c r="G4693">
        <v>99</v>
      </c>
      <c r="H4693">
        <v>99</v>
      </c>
      <c r="I4693">
        <v>99</v>
      </c>
      <c r="J4693">
        <v>116</v>
      </c>
      <c r="K4693">
        <v>999</v>
      </c>
      <c r="M4693">
        <v>99</v>
      </c>
      <c r="N4693">
        <v>99</v>
      </c>
      <c r="O4693">
        <v>99</v>
      </c>
      <c r="P4693">
        <v>99</v>
      </c>
      <c r="Q4693">
        <v>48</v>
      </c>
      <c r="R4693">
        <v>4291</v>
      </c>
      <c r="S4693">
        <v>4291</v>
      </c>
      <c r="T4693">
        <v>15.966208343043577</v>
      </c>
      <c r="U4693">
        <v>60.468422279189006</v>
      </c>
      <c r="V4693">
        <v>87.219588076836018</v>
      </c>
      <c r="W4693">
        <v>80.503679794919549</v>
      </c>
      <c r="X4693">
        <v>9.3218364017711511E-2</v>
      </c>
      <c r="Y4693">
        <v>0.18643672803542299</v>
      </c>
      <c r="Z4693">
        <v>87.741785131670937</v>
      </c>
      <c r="AA4693">
        <v>9.5158099503389284</v>
      </c>
      <c r="AB4693">
        <v>4.0119975985236751</v>
      </c>
      <c r="AC4693">
        <v>-0.12790095496443576</v>
      </c>
      <c r="AD4693">
        <v>8.4102624409556856</v>
      </c>
      <c r="AE4693">
        <v>8.4333101274133178</v>
      </c>
      <c r="AF4693">
        <v>52</v>
      </c>
      <c r="AG4693">
        <v>1</v>
      </c>
      <c r="AH4693">
        <v>0</v>
      </c>
      <c r="AI4693">
        <v>18</v>
      </c>
      <c r="AJ4693">
        <v>112</v>
      </c>
      <c r="AK4693">
        <v>32</v>
      </c>
      <c r="AL4693">
        <v>18</v>
      </c>
      <c r="AM4693">
        <v>0</v>
      </c>
      <c r="AN4693">
        <v>78</v>
      </c>
      <c r="AO4693">
        <v>10</v>
      </c>
      <c r="AP4693">
        <v>27</v>
      </c>
    </row>
    <row r="4694" spans="1:42">
      <c r="A4694">
        <v>16</v>
      </c>
      <c r="B4694">
        <v>681</v>
      </c>
      <c r="C4694">
        <v>2020</v>
      </c>
      <c r="D4694">
        <v>9</v>
      </c>
      <c r="E4694">
        <v>99</v>
      </c>
      <c r="F4694">
        <v>99</v>
      </c>
      <c r="G4694">
        <v>99</v>
      </c>
      <c r="H4694">
        <v>99</v>
      </c>
      <c r="I4694">
        <v>99</v>
      </c>
      <c r="J4694">
        <v>116</v>
      </c>
      <c r="K4694">
        <v>999</v>
      </c>
      <c r="M4694">
        <v>99</v>
      </c>
      <c r="N4694">
        <v>99</v>
      </c>
      <c r="O4694">
        <v>99</v>
      </c>
      <c r="P4694">
        <v>99</v>
      </c>
      <c r="Q4694">
        <v>46</v>
      </c>
      <c r="R4694">
        <v>3152</v>
      </c>
      <c r="S4694">
        <v>3152</v>
      </c>
      <c r="T4694">
        <v>15.99016497461929</v>
      </c>
      <c r="U4694">
        <v>60.419098984771587</v>
      </c>
      <c r="V4694">
        <v>86.964712425274044</v>
      </c>
      <c r="W4694">
        <v>80.268429568527978</v>
      </c>
      <c r="X4694">
        <v>6.3451776649746189E-2</v>
      </c>
      <c r="Y4694">
        <v>0.12690355329949238</v>
      </c>
      <c r="Z4694">
        <v>88.35659898477158</v>
      </c>
      <c r="AA4694">
        <v>10.324885007630094</v>
      </c>
      <c r="AB4694">
        <v>4.9712169710185776</v>
      </c>
      <c r="AC4694">
        <v>19.978965830960554</v>
      </c>
      <c r="AD4694">
        <v>6.1778483369592898</v>
      </c>
      <c r="AE4694">
        <v>6.1766756981895501</v>
      </c>
      <c r="AF4694">
        <v>19</v>
      </c>
      <c r="AG4694">
        <v>0</v>
      </c>
      <c r="AH4694">
        <v>0</v>
      </c>
      <c r="AI4694">
        <v>12</v>
      </c>
      <c r="AJ4694">
        <v>104</v>
      </c>
      <c r="AK4694">
        <v>152</v>
      </c>
      <c r="AL4694">
        <v>40</v>
      </c>
      <c r="AM4694">
        <v>0</v>
      </c>
      <c r="AN4694">
        <v>42</v>
      </c>
      <c r="AO4694">
        <v>9</v>
      </c>
      <c r="AP4694">
        <v>26</v>
      </c>
    </row>
    <row r="4695" spans="1:42">
      <c r="A4695">
        <v>16</v>
      </c>
      <c r="B4695">
        <v>682</v>
      </c>
      <c r="C4695">
        <v>2020</v>
      </c>
      <c r="D4695">
        <v>10</v>
      </c>
      <c r="E4695">
        <v>99</v>
      </c>
      <c r="F4695">
        <v>99</v>
      </c>
      <c r="G4695">
        <v>99</v>
      </c>
      <c r="H4695">
        <v>99</v>
      </c>
      <c r="I4695">
        <v>99</v>
      </c>
      <c r="J4695">
        <v>116</v>
      </c>
      <c r="K4695">
        <v>999</v>
      </c>
      <c r="M4695">
        <v>99</v>
      </c>
      <c r="N4695">
        <v>99</v>
      </c>
      <c r="O4695">
        <v>99</v>
      </c>
      <c r="P4695">
        <v>99</v>
      </c>
      <c r="Q4695">
        <v>53</v>
      </c>
      <c r="R4695">
        <v>3963</v>
      </c>
      <c r="S4695">
        <v>3963</v>
      </c>
      <c r="T4695">
        <v>15.88215997981327</v>
      </c>
      <c r="U4695">
        <v>60.179661872318952</v>
      </c>
      <c r="V4695">
        <v>90.473674555729133</v>
      </c>
      <c r="W4695">
        <v>83.507201614938239</v>
      </c>
      <c r="X4695">
        <v>0.32803431743628569</v>
      </c>
      <c r="Y4695">
        <v>0.65606863487257139</v>
      </c>
      <c r="Z4695">
        <v>79.005803684077748</v>
      </c>
      <c r="AA4695">
        <v>10.265129401106988</v>
      </c>
      <c r="AB4695">
        <v>4.6638743154492595</v>
      </c>
      <c r="AC4695">
        <v>13.369757785814064</v>
      </c>
      <c r="AD4695">
        <v>7.7673898982771776</v>
      </c>
      <c r="AE4695">
        <v>8.0792645186927263</v>
      </c>
      <c r="AF4695">
        <v>26</v>
      </c>
      <c r="AG4695">
        <v>0</v>
      </c>
      <c r="AH4695">
        <v>0</v>
      </c>
      <c r="AI4695">
        <v>13</v>
      </c>
      <c r="AJ4695">
        <v>74</v>
      </c>
      <c r="AK4695">
        <v>63</v>
      </c>
      <c r="AL4695">
        <v>44</v>
      </c>
      <c r="AM4695">
        <v>0</v>
      </c>
      <c r="AN4695">
        <v>55</v>
      </c>
      <c r="AO4695">
        <v>4</v>
      </c>
      <c r="AP4695">
        <v>27</v>
      </c>
    </row>
    <row r="4696" spans="1:42">
      <c r="A4696">
        <v>16</v>
      </c>
      <c r="B4696">
        <v>683</v>
      </c>
      <c r="C4696">
        <v>2020</v>
      </c>
      <c r="D4696">
        <v>11</v>
      </c>
      <c r="E4696">
        <v>99</v>
      </c>
      <c r="F4696">
        <v>99</v>
      </c>
      <c r="G4696">
        <v>99</v>
      </c>
      <c r="H4696">
        <v>99</v>
      </c>
      <c r="I4696">
        <v>99</v>
      </c>
      <c r="J4696">
        <v>116</v>
      </c>
      <c r="K4696">
        <v>999</v>
      </c>
      <c r="M4696">
        <v>99</v>
      </c>
      <c r="N4696">
        <v>99</v>
      </c>
      <c r="O4696">
        <v>99</v>
      </c>
      <c r="P4696">
        <v>99</v>
      </c>
      <c r="Q4696">
        <v>36</v>
      </c>
      <c r="R4696">
        <v>3026</v>
      </c>
      <c r="S4696">
        <v>3026</v>
      </c>
      <c r="T4696">
        <v>15.866490416391276</v>
      </c>
      <c r="U4696">
        <v>59.978849966953064</v>
      </c>
      <c r="V4696">
        <v>87.692468809501278</v>
      </c>
      <c r="W4696">
        <v>80.940148711169982</v>
      </c>
      <c r="X4696">
        <v>2.9081295439524122</v>
      </c>
      <c r="Y4696">
        <v>5.8162590879048244</v>
      </c>
      <c r="Z4696">
        <v>84.038334434897521</v>
      </c>
      <c r="AA4696">
        <v>10.883594180441056</v>
      </c>
      <c r="AB4696">
        <v>6.7204752294225303</v>
      </c>
      <c r="AC4696">
        <v>30.715989064616679</v>
      </c>
      <c r="AD4696">
        <v>5.9308912016620594</v>
      </c>
      <c r="AE4696">
        <v>5.9793881481064304</v>
      </c>
      <c r="AF4696">
        <v>20</v>
      </c>
      <c r="AG4696">
        <v>0</v>
      </c>
      <c r="AH4696">
        <v>0</v>
      </c>
      <c r="AI4696">
        <v>14</v>
      </c>
      <c r="AJ4696">
        <v>41</v>
      </c>
      <c r="AK4696">
        <v>30</v>
      </c>
      <c r="AL4696">
        <v>26</v>
      </c>
      <c r="AM4696">
        <v>0</v>
      </c>
      <c r="AN4696">
        <v>13</v>
      </c>
      <c r="AO4696">
        <v>3</v>
      </c>
      <c r="AP4696">
        <v>19</v>
      </c>
    </row>
    <row r="4697" spans="1:42">
      <c r="A4697">
        <v>16</v>
      </c>
      <c r="B4697">
        <v>684</v>
      </c>
      <c r="C4697">
        <v>2020</v>
      </c>
      <c r="D4697">
        <v>12</v>
      </c>
      <c r="E4697">
        <v>99</v>
      </c>
      <c r="F4697">
        <v>99</v>
      </c>
      <c r="G4697">
        <v>99</v>
      </c>
      <c r="H4697">
        <v>99</v>
      </c>
      <c r="I4697">
        <v>99</v>
      </c>
      <c r="J4697">
        <v>116</v>
      </c>
      <c r="K4697">
        <v>999</v>
      </c>
      <c r="M4697">
        <v>99</v>
      </c>
      <c r="N4697">
        <v>99</v>
      </c>
      <c r="O4697">
        <v>99</v>
      </c>
      <c r="P4697">
        <v>99</v>
      </c>
      <c r="Q4697">
        <v>52</v>
      </c>
      <c r="R4697">
        <v>5338</v>
      </c>
      <c r="S4697">
        <v>5338</v>
      </c>
      <c r="T4697">
        <v>15.765267890595725</v>
      </c>
      <c r="U4697">
        <v>60.075871112776319</v>
      </c>
      <c r="V4697">
        <v>85.79092765661045</v>
      </c>
      <c r="W4697">
        <v>79.185026227051253</v>
      </c>
      <c r="X4697">
        <v>2.0606968902210565</v>
      </c>
      <c r="Y4697">
        <v>4.121393780442113</v>
      </c>
      <c r="Z4697">
        <v>83.008617459722757</v>
      </c>
      <c r="AA4697">
        <v>9.6700138423867976</v>
      </c>
      <c r="AB4697">
        <v>3.9542691263481742</v>
      </c>
      <c r="AC4697">
        <v>-6.2814565996337359</v>
      </c>
      <c r="AD4697">
        <v>10.462358636639816</v>
      </c>
      <c r="AE4697">
        <v>10.319186437625888</v>
      </c>
      <c r="AF4697">
        <v>78</v>
      </c>
      <c r="AG4697">
        <v>0</v>
      </c>
      <c r="AH4697">
        <v>0</v>
      </c>
      <c r="AI4697">
        <v>23</v>
      </c>
      <c r="AJ4697">
        <v>152</v>
      </c>
      <c r="AK4697">
        <v>127</v>
      </c>
      <c r="AL4697">
        <v>14</v>
      </c>
      <c r="AM4697">
        <v>0</v>
      </c>
      <c r="AN4697">
        <v>56</v>
      </c>
      <c r="AO4697">
        <v>19</v>
      </c>
      <c r="AP4697">
        <v>29</v>
      </c>
    </row>
    <row r="4698" spans="1:42">
      <c r="A4698">
        <v>16</v>
      </c>
      <c r="B4698">
        <v>685</v>
      </c>
      <c r="C4698">
        <v>2020</v>
      </c>
      <c r="D4698">
        <v>1</v>
      </c>
      <c r="E4698">
        <v>99</v>
      </c>
      <c r="F4698">
        <v>99</v>
      </c>
      <c r="G4698">
        <v>99</v>
      </c>
      <c r="H4698">
        <v>99</v>
      </c>
      <c r="I4698">
        <v>99</v>
      </c>
      <c r="J4698">
        <v>117</v>
      </c>
      <c r="K4698">
        <v>999</v>
      </c>
      <c r="M4698">
        <v>99</v>
      </c>
      <c r="N4698">
        <v>99</v>
      </c>
      <c r="O4698">
        <v>99</v>
      </c>
      <c r="P4698">
        <v>99</v>
      </c>
      <c r="Q4698">
        <v>113</v>
      </c>
      <c r="R4698">
        <v>12436</v>
      </c>
      <c r="S4698">
        <v>12436</v>
      </c>
      <c r="T4698">
        <v>15.817545834673524</v>
      </c>
      <c r="U4698">
        <v>61.241476358957875</v>
      </c>
      <c r="V4698">
        <v>88.013968463277223</v>
      </c>
      <c r="W4698">
        <v>81.236892891604896</v>
      </c>
      <c r="X4698">
        <v>1.3187520102926982</v>
      </c>
      <c r="Y4698">
        <v>2.6375040205853963</v>
      </c>
      <c r="Z4698">
        <v>2.0585397233837246</v>
      </c>
      <c r="AA4698">
        <v>13.228690765578769</v>
      </c>
      <c r="AB4698">
        <v>2.476714433513886</v>
      </c>
      <c r="AC4698">
        <v>-9.860955752831936</v>
      </c>
      <c r="AD4698">
        <v>9.4416690708656628</v>
      </c>
      <c r="AE4698">
        <v>9.593447031336062</v>
      </c>
      <c r="AF4698">
        <v>260</v>
      </c>
      <c r="AG4698">
        <v>0</v>
      </c>
      <c r="AH4698">
        <v>1</v>
      </c>
      <c r="AI4698">
        <v>53</v>
      </c>
      <c r="AJ4698">
        <v>1243</v>
      </c>
      <c r="AK4698">
        <v>578</v>
      </c>
      <c r="AL4698">
        <v>992</v>
      </c>
      <c r="AM4698">
        <v>1</v>
      </c>
      <c r="AN4698">
        <v>267</v>
      </c>
      <c r="AO4698">
        <v>132</v>
      </c>
      <c r="AP4698">
        <v>58</v>
      </c>
    </row>
    <row r="4699" spans="1:42">
      <c r="A4699">
        <v>16</v>
      </c>
      <c r="B4699">
        <v>686</v>
      </c>
      <c r="C4699">
        <v>2020</v>
      </c>
      <c r="D4699">
        <v>2</v>
      </c>
      <c r="E4699">
        <v>99</v>
      </c>
      <c r="F4699">
        <v>99</v>
      </c>
      <c r="G4699">
        <v>99</v>
      </c>
      <c r="H4699">
        <v>99</v>
      </c>
      <c r="I4699">
        <v>99</v>
      </c>
      <c r="J4699">
        <v>117</v>
      </c>
      <c r="K4699">
        <v>999</v>
      </c>
      <c r="M4699">
        <v>99</v>
      </c>
      <c r="N4699">
        <v>99</v>
      </c>
      <c r="O4699">
        <v>99</v>
      </c>
      <c r="P4699">
        <v>99</v>
      </c>
      <c r="Q4699">
        <v>113</v>
      </c>
      <c r="R4699">
        <v>10394</v>
      </c>
      <c r="S4699">
        <v>10394</v>
      </c>
      <c r="T4699">
        <v>15.633634789301521</v>
      </c>
      <c r="U4699">
        <v>61.330863959976909</v>
      </c>
      <c r="V4699">
        <v>84.77681410914839</v>
      </c>
      <c r="W4699">
        <v>78.248999422743623</v>
      </c>
      <c r="X4699">
        <v>9.6209351548970558E-3</v>
      </c>
      <c r="Y4699">
        <v>1.9241870309794112E-2</v>
      </c>
      <c r="Z4699">
        <v>4.7527419665191468</v>
      </c>
      <c r="AA4699">
        <v>14.290256643023019</v>
      </c>
      <c r="AB4699">
        <v>2.5425597811420562</v>
      </c>
      <c r="AC4699">
        <v>-11.44103503016329</v>
      </c>
      <c r="AD4699">
        <v>7.8913403282870478</v>
      </c>
      <c r="AE4699">
        <v>7.7232869284115742</v>
      </c>
      <c r="AF4699">
        <v>184</v>
      </c>
      <c r="AG4699">
        <v>0</v>
      </c>
      <c r="AH4699">
        <v>0</v>
      </c>
      <c r="AI4699">
        <v>43</v>
      </c>
      <c r="AJ4699">
        <v>1079</v>
      </c>
      <c r="AK4699">
        <v>473</v>
      </c>
      <c r="AL4699">
        <v>1230</v>
      </c>
      <c r="AM4699">
        <v>4</v>
      </c>
      <c r="AN4699">
        <v>175</v>
      </c>
      <c r="AO4699">
        <v>91</v>
      </c>
      <c r="AP4699">
        <v>59</v>
      </c>
    </row>
    <row r="4700" spans="1:42">
      <c r="A4700">
        <v>16</v>
      </c>
      <c r="B4700">
        <v>687</v>
      </c>
      <c r="C4700">
        <v>2020</v>
      </c>
      <c r="D4700">
        <v>3</v>
      </c>
      <c r="E4700">
        <v>99</v>
      </c>
      <c r="F4700">
        <v>99</v>
      </c>
      <c r="G4700">
        <v>99</v>
      </c>
      <c r="H4700">
        <v>99</v>
      </c>
      <c r="I4700">
        <v>99</v>
      </c>
      <c r="J4700">
        <v>117</v>
      </c>
      <c r="K4700">
        <v>999</v>
      </c>
      <c r="M4700">
        <v>99</v>
      </c>
      <c r="N4700">
        <v>99</v>
      </c>
      <c r="O4700">
        <v>99</v>
      </c>
      <c r="P4700">
        <v>99</v>
      </c>
      <c r="Q4700">
        <v>106</v>
      </c>
      <c r="R4700">
        <v>12739</v>
      </c>
      <c r="S4700">
        <v>12739</v>
      </c>
      <c r="T4700">
        <v>16.044901483632941</v>
      </c>
      <c r="U4700">
        <v>61.702488421383144</v>
      </c>
      <c r="V4700">
        <v>86.614577171799056</v>
      </c>
      <c r="W4700">
        <v>79.945254729570621</v>
      </c>
      <c r="X4700">
        <v>1.2402857367140279</v>
      </c>
      <c r="Y4700">
        <v>2.4805714734280557</v>
      </c>
      <c r="Z4700">
        <v>0.26689693068529702</v>
      </c>
      <c r="AA4700">
        <v>12.77081670734743</v>
      </c>
      <c r="AB4700">
        <v>2.5252385053987498</v>
      </c>
      <c r="AC4700">
        <v>-17.136191270272253</v>
      </c>
      <c r="AD4700">
        <v>9.6717129538241959</v>
      </c>
      <c r="AE4700">
        <v>9.6709400814992232</v>
      </c>
      <c r="AF4700">
        <v>186</v>
      </c>
      <c r="AG4700">
        <v>0</v>
      </c>
      <c r="AH4700">
        <v>0</v>
      </c>
      <c r="AI4700">
        <v>61</v>
      </c>
      <c r="AJ4700">
        <v>1632</v>
      </c>
      <c r="AK4700">
        <v>783</v>
      </c>
      <c r="AL4700">
        <v>1504</v>
      </c>
      <c r="AM4700">
        <v>1</v>
      </c>
      <c r="AN4700">
        <v>198</v>
      </c>
      <c r="AO4700">
        <v>99</v>
      </c>
      <c r="AP4700">
        <v>56</v>
      </c>
    </row>
    <row r="4701" spans="1:42">
      <c r="A4701">
        <v>16</v>
      </c>
      <c r="B4701">
        <v>688</v>
      </c>
      <c r="C4701">
        <v>2020</v>
      </c>
      <c r="D4701">
        <v>4</v>
      </c>
      <c r="E4701">
        <v>99</v>
      </c>
      <c r="F4701">
        <v>99</v>
      </c>
      <c r="G4701">
        <v>99</v>
      </c>
      <c r="H4701">
        <v>99</v>
      </c>
      <c r="I4701">
        <v>99</v>
      </c>
      <c r="J4701">
        <v>117</v>
      </c>
      <c r="K4701">
        <v>999</v>
      </c>
      <c r="M4701">
        <v>99</v>
      </c>
      <c r="N4701">
        <v>99</v>
      </c>
      <c r="O4701">
        <v>99</v>
      </c>
      <c r="P4701">
        <v>99</v>
      </c>
      <c r="Q4701">
        <v>103</v>
      </c>
      <c r="R4701">
        <v>8618</v>
      </c>
      <c r="S4701">
        <v>8618</v>
      </c>
      <c r="T4701">
        <v>16.306683685309817</v>
      </c>
      <c r="U4701">
        <v>61.703179391970302</v>
      </c>
      <c r="V4701">
        <v>86.795846934795989</v>
      </c>
      <c r="W4701">
        <v>80.112566720816901</v>
      </c>
      <c r="X4701">
        <v>0.18565792527268504</v>
      </c>
      <c r="Y4701">
        <v>0.37131585054537009</v>
      </c>
      <c r="Z4701">
        <v>3.8640055697377593</v>
      </c>
      <c r="AA4701">
        <v>9.6116345781977444</v>
      </c>
      <c r="AB4701">
        <v>2.5575468365049998</v>
      </c>
      <c r="AC4701">
        <v>-20.081125885379077</v>
      </c>
      <c r="AD4701">
        <v>6.5429643014410006</v>
      </c>
      <c r="AE4701">
        <v>6.5561336804209613</v>
      </c>
      <c r="AF4701">
        <v>129</v>
      </c>
      <c r="AG4701">
        <v>0</v>
      </c>
      <c r="AH4701">
        <v>0</v>
      </c>
      <c r="AI4701">
        <v>32</v>
      </c>
      <c r="AJ4701">
        <v>773</v>
      </c>
      <c r="AK4701">
        <v>251</v>
      </c>
      <c r="AL4701">
        <v>1392</v>
      </c>
      <c r="AM4701">
        <v>1</v>
      </c>
      <c r="AN4701">
        <v>177</v>
      </c>
      <c r="AO4701">
        <v>78</v>
      </c>
      <c r="AP4701">
        <v>61</v>
      </c>
    </row>
    <row r="4702" spans="1:42">
      <c r="A4702">
        <v>16</v>
      </c>
      <c r="B4702">
        <v>689</v>
      </c>
      <c r="C4702">
        <v>2020</v>
      </c>
      <c r="D4702">
        <v>5</v>
      </c>
      <c r="E4702">
        <v>99</v>
      </c>
      <c r="F4702">
        <v>99</v>
      </c>
      <c r="G4702">
        <v>99</v>
      </c>
      <c r="H4702">
        <v>99</v>
      </c>
      <c r="I4702">
        <v>99</v>
      </c>
      <c r="J4702">
        <v>117</v>
      </c>
      <c r="K4702">
        <v>999</v>
      </c>
      <c r="M4702">
        <v>99</v>
      </c>
      <c r="N4702">
        <v>99</v>
      </c>
      <c r="O4702">
        <v>99</v>
      </c>
      <c r="P4702">
        <v>99</v>
      </c>
      <c r="Q4702">
        <v>116</v>
      </c>
      <c r="R4702">
        <v>10317</v>
      </c>
      <c r="S4702">
        <v>10317</v>
      </c>
      <c r="T4702">
        <v>16.250751187360663</v>
      </c>
      <c r="U4702">
        <v>61.634486769409691</v>
      </c>
      <c r="V4702">
        <v>88.791579938694852</v>
      </c>
      <c r="W4702">
        <v>81.954628283415616</v>
      </c>
      <c r="X4702">
        <v>1.1049723756906078</v>
      </c>
      <c r="Y4702">
        <v>2.2099447513812156</v>
      </c>
      <c r="Z4702">
        <v>2.7818164195017929</v>
      </c>
      <c r="AA4702">
        <v>11.266005152859632</v>
      </c>
      <c r="AB4702">
        <v>2.5867267610968905</v>
      </c>
      <c r="AC4702">
        <v>-22.848689203747675</v>
      </c>
      <c r="AD4702">
        <v>7.832880331627619</v>
      </c>
      <c r="AE4702">
        <v>8.0291131758620615</v>
      </c>
      <c r="AF4702">
        <v>166</v>
      </c>
      <c r="AG4702">
        <v>0</v>
      </c>
      <c r="AH4702">
        <v>0</v>
      </c>
      <c r="AI4702">
        <v>21</v>
      </c>
      <c r="AJ4702">
        <v>976</v>
      </c>
      <c r="AK4702">
        <v>252</v>
      </c>
      <c r="AL4702">
        <v>852</v>
      </c>
      <c r="AM4702">
        <v>0</v>
      </c>
      <c r="AN4702">
        <v>144</v>
      </c>
      <c r="AO4702">
        <v>85</v>
      </c>
      <c r="AP4702">
        <v>60</v>
      </c>
    </row>
    <row r="4703" spans="1:42">
      <c r="A4703">
        <v>16</v>
      </c>
      <c r="B4703">
        <v>690</v>
      </c>
      <c r="C4703">
        <v>2020</v>
      </c>
      <c r="D4703">
        <v>6</v>
      </c>
      <c r="E4703">
        <v>99</v>
      </c>
      <c r="F4703">
        <v>99</v>
      </c>
      <c r="G4703">
        <v>99</v>
      </c>
      <c r="H4703">
        <v>99</v>
      </c>
      <c r="I4703">
        <v>99</v>
      </c>
      <c r="J4703">
        <v>117</v>
      </c>
      <c r="K4703">
        <v>999</v>
      </c>
      <c r="M4703">
        <v>99</v>
      </c>
      <c r="N4703">
        <v>99</v>
      </c>
      <c r="O4703">
        <v>99</v>
      </c>
      <c r="P4703">
        <v>99</v>
      </c>
      <c r="Q4703">
        <v>118</v>
      </c>
      <c r="R4703">
        <v>11880</v>
      </c>
      <c r="S4703">
        <v>11880</v>
      </c>
      <c r="T4703">
        <v>15.780134680134678</v>
      </c>
      <c r="U4703">
        <v>61.458838383838383</v>
      </c>
      <c r="V4703">
        <v>86.447081869616781</v>
      </c>
      <c r="W4703">
        <v>79.790656565656803</v>
      </c>
      <c r="X4703">
        <v>0.4208754208754209</v>
      </c>
      <c r="Y4703">
        <v>0.84175084175084181</v>
      </c>
      <c r="Z4703">
        <v>4.9158249158249188</v>
      </c>
      <c r="AA4703">
        <v>13.73056472435492</v>
      </c>
      <c r="AB4703">
        <v>2.6475303270154078</v>
      </c>
      <c r="AC4703">
        <v>-11.328104741152345</v>
      </c>
      <c r="AD4703">
        <v>9.0195423417404381</v>
      </c>
      <c r="AE4703">
        <v>9.0013809841554941</v>
      </c>
      <c r="AF4703">
        <v>160</v>
      </c>
      <c r="AG4703">
        <v>0</v>
      </c>
      <c r="AH4703">
        <v>0</v>
      </c>
      <c r="AI4703">
        <v>25</v>
      </c>
      <c r="AJ4703">
        <v>1208</v>
      </c>
      <c r="AK4703">
        <v>452</v>
      </c>
      <c r="AL4703">
        <v>1271</v>
      </c>
      <c r="AM4703">
        <v>1</v>
      </c>
      <c r="AN4703">
        <v>191</v>
      </c>
      <c r="AO4703">
        <v>48</v>
      </c>
      <c r="AP4703">
        <v>60</v>
      </c>
    </row>
    <row r="4704" spans="1:42">
      <c r="A4704">
        <v>16</v>
      </c>
      <c r="B4704">
        <v>691</v>
      </c>
      <c r="C4704">
        <v>2020</v>
      </c>
      <c r="D4704">
        <v>7</v>
      </c>
      <c r="E4704">
        <v>99</v>
      </c>
      <c r="F4704">
        <v>99</v>
      </c>
      <c r="G4704">
        <v>99</v>
      </c>
      <c r="H4704">
        <v>99</v>
      </c>
      <c r="I4704">
        <v>99</v>
      </c>
      <c r="J4704">
        <v>117</v>
      </c>
      <c r="K4704">
        <v>999</v>
      </c>
      <c r="M4704">
        <v>99</v>
      </c>
      <c r="N4704">
        <v>99</v>
      </c>
      <c r="O4704">
        <v>99</v>
      </c>
      <c r="P4704">
        <v>99</v>
      </c>
      <c r="Q4704">
        <v>99</v>
      </c>
      <c r="R4704">
        <v>10203</v>
      </c>
      <c r="S4704">
        <v>10203</v>
      </c>
      <c r="T4704">
        <v>16.323826325590517</v>
      </c>
      <c r="U4704">
        <v>61.548662158188762</v>
      </c>
      <c r="V4704">
        <v>87.630600436278897</v>
      </c>
      <c r="W4704">
        <v>80.88304420268544</v>
      </c>
      <c r="X4704">
        <v>1.1565225913946877</v>
      </c>
      <c r="Y4704">
        <v>2.3130451827893754</v>
      </c>
      <c r="Z4704">
        <v>0.67627168479858879</v>
      </c>
      <c r="AA4704">
        <v>8.6573192377390384</v>
      </c>
      <c r="AB4704">
        <v>2.6746655962924288</v>
      </c>
      <c r="AC4704">
        <v>-30.126818011615502</v>
      </c>
      <c r="AD4704">
        <v>7.7463291677422275</v>
      </c>
      <c r="AE4704">
        <v>7.8365703991400082</v>
      </c>
      <c r="AF4704">
        <v>144</v>
      </c>
      <c r="AG4704">
        <v>0</v>
      </c>
      <c r="AH4704">
        <v>0</v>
      </c>
      <c r="AI4704">
        <v>25</v>
      </c>
      <c r="AJ4704">
        <v>976</v>
      </c>
      <c r="AK4704">
        <v>235</v>
      </c>
      <c r="AL4704">
        <v>1739</v>
      </c>
      <c r="AM4704">
        <v>0</v>
      </c>
      <c r="AN4704">
        <v>205</v>
      </c>
      <c r="AO4704">
        <v>74</v>
      </c>
      <c r="AP4704">
        <v>55</v>
      </c>
    </row>
    <row r="4705" spans="1:42">
      <c r="A4705">
        <v>16</v>
      </c>
      <c r="B4705">
        <v>692</v>
      </c>
      <c r="C4705">
        <v>2020</v>
      </c>
      <c r="D4705">
        <v>8</v>
      </c>
      <c r="E4705">
        <v>99</v>
      </c>
      <c r="F4705">
        <v>99</v>
      </c>
      <c r="G4705">
        <v>99</v>
      </c>
      <c r="H4705">
        <v>99</v>
      </c>
      <c r="I4705">
        <v>99</v>
      </c>
      <c r="J4705">
        <v>117</v>
      </c>
      <c r="K4705">
        <v>999</v>
      </c>
      <c r="M4705">
        <v>99</v>
      </c>
      <c r="N4705">
        <v>99</v>
      </c>
      <c r="O4705">
        <v>99</v>
      </c>
      <c r="P4705">
        <v>99</v>
      </c>
      <c r="Q4705">
        <v>106</v>
      </c>
      <c r="R4705">
        <v>11496</v>
      </c>
      <c r="S4705">
        <v>11496</v>
      </c>
      <c r="T4705">
        <v>16.067153792623525</v>
      </c>
      <c r="U4705">
        <v>61.671189979123149</v>
      </c>
      <c r="V4705">
        <v>87.455884603698138</v>
      </c>
      <c r="W4705">
        <v>80.72178148921374</v>
      </c>
      <c r="X4705">
        <v>1.1569241475295753</v>
      </c>
      <c r="Y4705">
        <v>2.3138482950591506</v>
      </c>
      <c r="Z4705">
        <v>1.374391092553932</v>
      </c>
      <c r="AA4705">
        <v>11.871377504519758</v>
      </c>
      <c r="AB4705">
        <v>2.4918988108394555</v>
      </c>
      <c r="AC4705">
        <v>-10.678135037714368</v>
      </c>
      <c r="AD4705">
        <v>8.7280015791791303</v>
      </c>
      <c r="AE4705">
        <v>8.8120744439228513</v>
      </c>
      <c r="AF4705">
        <v>191</v>
      </c>
      <c r="AG4705">
        <v>0</v>
      </c>
      <c r="AH4705">
        <v>0</v>
      </c>
      <c r="AI4705">
        <v>41</v>
      </c>
      <c r="AJ4705">
        <v>1085</v>
      </c>
      <c r="AK4705">
        <v>335</v>
      </c>
      <c r="AL4705">
        <v>1295</v>
      </c>
      <c r="AM4705">
        <v>1</v>
      </c>
      <c r="AN4705">
        <v>160</v>
      </c>
      <c r="AO4705">
        <v>121</v>
      </c>
      <c r="AP4705">
        <v>52</v>
      </c>
    </row>
    <row r="4706" spans="1:42">
      <c r="A4706">
        <v>16</v>
      </c>
      <c r="B4706">
        <v>693</v>
      </c>
      <c r="C4706">
        <v>2020</v>
      </c>
      <c r="D4706">
        <v>9</v>
      </c>
      <c r="E4706">
        <v>99</v>
      </c>
      <c r="F4706">
        <v>99</v>
      </c>
      <c r="G4706">
        <v>99</v>
      </c>
      <c r="H4706">
        <v>99</v>
      </c>
      <c r="I4706">
        <v>99</v>
      </c>
      <c r="J4706">
        <v>117</v>
      </c>
      <c r="K4706">
        <v>999</v>
      </c>
      <c r="M4706">
        <v>99</v>
      </c>
      <c r="N4706">
        <v>99</v>
      </c>
      <c r="O4706">
        <v>99</v>
      </c>
      <c r="P4706">
        <v>99</v>
      </c>
      <c r="Q4706">
        <v>113</v>
      </c>
      <c r="R4706">
        <v>9556</v>
      </c>
      <c r="S4706">
        <v>9556</v>
      </c>
      <c r="T4706">
        <v>15.67517789870238</v>
      </c>
      <c r="U4706">
        <v>61.445688572624512</v>
      </c>
      <c r="V4706">
        <v>85.428179081897085</v>
      </c>
      <c r="W4706">
        <v>78.850209292591074</v>
      </c>
      <c r="X4706">
        <v>0.28254499790707399</v>
      </c>
      <c r="Y4706">
        <v>0.56508999581414798</v>
      </c>
      <c r="Z4706">
        <v>1.5383005441607369</v>
      </c>
      <c r="AA4706">
        <v>15.114385026875317</v>
      </c>
      <c r="AB4706">
        <v>2.6264347544893512</v>
      </c>
      <c r="AC4706">
        <v>-13.83716072956568</v>
      </c>
      <c r="AD4706">
        <v>7.2551133516558606</v>
      </c>
      <c r="AE4706">
        <v>7.1551650429331239</v>
      </c>
      <c r="AF4706">
        <v>160</v>
      </c>
      <c r="AG4706">
        <v>0</v>
      </c>
      <c r="AH4706">
        <v>0</v>
      </c>
      <c r="AI4706">
        <v>32</v>
      </c>
      <c r="AJ4706">
        <v>897</v>
      </c>
      <c r="AK4706">
        <v>387</v>
      </c>
      <c r="AL4706">
        <v>1691</v>
      </c>
      <c r="AM4706">
        <v>8</v>
      </c>
      <c r="AN4706">
        <v>108</v>
      </c>
      <c r="AO4706">
        <v>65</v>
      </c>
      <c r="AP4706">
        <v>59</v>
      </c>
    </row>
    <row r="4707" spans="1:42">
      <c r="A4707">
        <v>16</v>
      </c>
      <c r="B4707">
        <v>694</v>
      </c>
      <c r="C4707">
        <v>2020</v>
      </c>
      <c r="D4707">
        <v>10</v>
      </c>
      <c r="E4707">
        <v>99</v>
      </c>
      <c r="F4707">
        <v>99</v>
      </c>
      <c r="G4707">
        <v>99</v>
      </c>
      <c r="H4707">
        <v>99</v>
      </c>
      <c r="I4707">
        <v>99</v>
      </c>
      <c r="J4707">
        <v>117</v>
      </c>
      <c r="K4707">
        <v>999</v>
      </c>
      <c r="M4707">
        <v>99</v>
      </c>
      <c r="N4707">
        <v>99</v>
      </c>
      <c r="O4707">
        <v>99</v>
      </c>
      <c r="P4707">
        <v>99</v>
      </c>
      <c r="Q4707">
        <v>111</v>
      </c>
      <c r="R4707">
        <v>12510</v>
      </c>
      <c r="S4707">
        <v>12510</v>
      </c>
      <c r="T4707">
        <v>15.134052757793761</v>
      </c>
      <c r="U4707">
        <v>60.935891286970389</v>
      </c>
      <c r="V4707">
        <v>86.643222799875005</v>
      </c>
      <c r="W4707">
        <v>79.97169464428481</v>
      </c>
      <c r="X4707">
        <v>1.4468425259792164</v>
      </c>
      <c r="Y4707">
        <v>2.8936850519584327</v>
      </c>
      <c r="Z4707">
        <v>4.0527577937649868</v>
      </c>
      <c r="AA4707">
        <v>16.712431142179671</v>
      </c>
      <c r="AB4707">
        <v>2.5531063634892543</v>
      </c>
      <c r="AC4707">
        <v>-6.673106827322588</v>
      </c>
      <c r="AD4707">
        <v>9.4978514053175811</v>
      </c>
      <c r="AE4707">
        <v>9.5002333546816313</v>
      </c>
      <c r="AF4707">
        <v>182</v>
      </c>
      <c r="AG4707">
        <v>0</v>
      </c>
      <c r="AH4707">
        <v>0</v>
      </c>
      <c r="AI4707">
        <v>40</v>
      </c>
      <c r="AJ4707">
        <v>900</v>
      </c>
      <c r="AK4707">
        <v>527</v>
      </c>
      <c r="AL4707">
        <v>1334</v>
      </c>
      <c r="AM4707">
        <v>4</v>
      </c>
      <c r="AN4707">
        <v>208</v>
      </c>
      <c r="AO4707">
        <v>88</v>
      </c>
      <c r="AP4707">
        <v>55</v>
      </c>
    </row>
    <row r="4708" spans="1:42">
      <c r="A4708">
        <v>16</v>
      </c>
      <c r="B4708">
        <v>695</v>
      </c>
      <c r="C4708">
        <v>2020</v>
      </c>
      <c r="D4708">
        <v>11</v>
      </c>
      <c r="E4708">
        <v>99</v>
      </c>
      <c r="F4708">
        <v>99</v>
      </c>
      <c r="G4708">
        <v>99</v>
      </c>
      <c r="H4708">
        <v>99</v>
      </c>
      <c r="I4708">
        <v>99</v>
      </c>
      <c r="J4708">
        <v>117</v>
      </c>
      <c r="K4708">
        <v>999</v>
      </c>
      <c r="M4708">
        <v>99</v>
      </c>
      <c r="N4708">
        <v>99</v>
      </c>
      <c r="O4708">
        <v>99</v>
      </c>
      <c r="P4708">
        <v>99</v>
      </c>
      <c r="Q4708">
        <v>111</v>
      </c>
      <c r="R4708">
        <v>10974</v>
      </c>
      <c r="S4708">
        <v>10974</v>
      </c>
      <c r="T4708">
        <v>15.198377984326587</v>
      </c>
      <c r="U4708">
        <v>60.869054127938767</v>
      </c>
      <c r="V4708">
        <v>86.658349953924187</v>
      </c>
      <c r="W4708">
        <v>79.985657007472142</v>
      </c>
      <c r="X4708">
        <v>1.2301804264625478</v>
      </c>
      <c r="Y4708">
        <v>2.4603608529250955</v>
      </c>
      <c r="Z4708">
        <v>4.3921997448514674</v>
      </c>
      <c r="AA4708">
        <v>16.677279113751212</v>
      </c>
      <c r="AB4708">
        <v>2.5902135774988047</v>
      </c>
      <c r="AC4708">
        <v>-4.298098694118778</v>
      </c>
      <c r="AD4708">
        <v>8.3316883550723553</v>
      </c>
      <c r="AE4708">
        <v>8.3352328496843686</v>
      </c>
      <c r="AF4708">
        <v>191</v>
      </c>
      <c r="AG4708">
        <v>0</v>
      </c>
      <c r="AH4708">
        <v>0</v>
      </c>
      <c r="AI4708">
        <v>47</v>
      </c>
      <c r="AJ4708">
        <v>1055</v>
      </c>
      <c r="AK4708">
        <v>649</v>
      </c>
      <c r="AL4708">
        <v>1178</v>
      </c>
      <c r="AM4708">
        <v>0</v>
      </c>
      <c r="AN4708">
        <v>164</v>
      </c>
      <c r="AO4708">
        <v>127</v>
      </c>
      <c r="AP4708">
        <v>59</v>
      </c>
    </row>
    <row r="4709" spans="1:42">
      <c r="A4709">
        <v>16</v>
      </c>
      <c r="B4709">
        <v>696</v>
      </c>
      <c r="C4709">
        <v>2020</v>
      </c>
      <c r="D4709">
        <v>12</v>
      </c>
      <c r="E4709">
        <v>99</v>
      </c>
      <c r="F4709">
        <v>99</v>
      </c>
      <c r="G4709">
        <v>99</v>
      </c>
      <c r="H4709">
        <v>99</v>
      </c>
      <c r="I4709">
        <v>99</v>
      </c>
      <c r="J4709">
        <v>117</v>
      </c>
      <c r="K4709">
        <v>999</v>
      </c>
      <c r="M4709">
        <v>99</v>
      </c>
      <c r="N4709">
        <v>99</v>
      </c>
      <c r="O4709">
        <v>99</v>
      </c>
      <c r="P4709">
        <v>99</v>
      </c>
      <c r="Q4709">
        <v>120</v>
      </c>
      <c r="R4709">
        <v>10591</v>
      </c>
      <c r="S4709">
        <v>10591</v>
      </c>
      <c r="T4709">
        <v>15.24926824662449</v>
      </c>
      <c r="U4709">
        <v>60.892078179586449</v>
      </c>
      <c r="V4709">
        <v>83.880035513298324</v>
      </c>
      <c r="W4709">
        <v>77.421272778774437</v>
      </c>
      <c r="X4709">
        <v>0.23604947597016329</v>
      </c>
      <c r="Y4709">
        <v>0.47209895194032658</v>
      </c>
      <c r="Z4709">
        <v>0.32102728731942221</v>
      </c>
      <c r="AA4709">
        <v>16.368988659965421</v>
      </c>
      <c r="AB4709">
        <v>2.5650933760546328</v>
      </c>
      <c r="AC4709">
        <v>-8.0977537539818609</v>
      </c>
      <c r="AD4709">
        <v>8.0409068132468846</v>
      </c>
      <c r="AE4709">
        <v>7.7864220279526499</v>
      </c>
      <c r="AF4709">
        <v>243</v>
      </c>
      <c r="AG4709">
        <v>0</v>
      </c>
      <c r="AH4709">
        <v>0</v>
      </c>
      <c r="AI4709">
        <v>49</v>
      </c>
      <c r="AJ4709">
        <v>901</v>
      </c>
      <c r="AK4709">
        <v>811</v>
      </c>
      <c r="AL4709">
        <v>1119</v>
      </c>
      <c r="AM4709">
        <v>0</v>
      </c>
      <c r="AN4709">
        <v>173</v>
      </c>
      <c r="AO4709">
        <v>155</v>
      </c>
      <c r="AP4709">
        <v>61</v>
      </c>
    </row>
    <row r="4710" spans="1:42">
      <c r="A4710">
        <v>16</v>
      </c>
      <c r="B4710">
        <v>697</v>
      </c>
      <c r="C4710">
        <v>2020</v>
      </c>
      <c r="D4710">
        <v>1</v>
      </c>
      <c r="E4710">
        <v>99</v>
      </c>
      <c r="F4710">
        <v>99</v>
      </c>
      <c r="G4710">
        <v>99</v>
      </c>
      <c r="H4710">
        <v>99</v>
      </c>
      <c r="I4710">
        <v>99</v>
      </c>
      <c r="J4710">
        <v>121</v>
      </c>
      <c r="K4710">
        <v>999</v>
      </c>
      <c r="M4710">
        <v>99</v>
      </c>
      <c r="N4710">
        <v>99</v>
      </c>
      <c r="O4710">
        <v>99</v>
      </c>
      <c r="P4710">
        <v>99</v>
      </c>
      <c r="Q4710">
        <v>179</v>
      </c>
      <c r="R4710">
        <v>19647</v>
      </c>
      <c r="S4710">
        <v>19647</v>
      </c>
      <c r="T4710">
        <v>15.984832289917035</v>
      </c>
      <c r="U4710">
        <v>60.577899933832114</v>
      </c>
      <c r="V4710">
        <v>86.788733386966058</v>
      </c>
      <c r="W4710">
        <v>80.106000916170302</v>
      </c>
      <c r="X4710">
        <v>1.7152745966305285</v>
      </c>
      <c r="Y4710">
        <v>3.430549193261057</v>
      </c>
      <c r="Z4710">
        <v>82.378989158650143</v>
      </c>
      <c r="AA4710">
        <v>10.042842674523175</v>
      </c>
      <c r="AB4710">
        <v>3.6129093074319041</v>
      </c>
      <c r="AC4710">
        <v>-14.957317078613713</v>
      </c>
      <c r="AD4710">
        <v>10.063308645010602</v>
      </c>
      <c r="AE4710">
        <v>10.038704120761684</v>
      </c>
      <c r="AF4710">
        <v>385</v>
      </c>
      <c r="AG4710">
        <v>0</v>
      </c>
      <c r="AH4710">
        <v>0</v>
      </c>
      <c r="AI4710">
        <v>197</v>
      </c>
      <c r="AJ4710">
        <v>796</v>
      </c>
      <c r="AK4710">
        <v>212</v>
      </c>
      <c r="AL4710">
        <v>1390</v>
      </c>
      <c r="AM4710">
        <v>0</v>
      </c>
      <c r="AN4710">
        <v>331</v>
      </c>
      <c r="AO4710">
        <v>480</v>
      </c>
      <c r="AP4710">
        <v>125</v>
      </c>
    </row>
    <row r="4711" spans="1:42">
      <c r="A4711">
        <v>16</v>
      </c>
      <c r="B4711">
        <v>698</v>
      </c>
      <c r="C4711">
        <v>2020</v>
      </c>
      <c r="D4711">
        <v>2</v>
      </c>
      <c r="E4711">
        <v>99</v>
      </c>
      <c r="F4711">
        <v>99</v>
      </c>
      <c r="G4711">
        <v>99</v>
      </c>
      <c r="H4711">
        <v>99</v>
      </c>
      <c r="I4711">
        <v>99</v>
      </c>
      <c r="J4711">
        <v>121</v>
      </c>
      <c r="K4711">
        <v>999</v>
      </c>
      <c r="M4711">
        <v>99</v>
      </c>
      <c r="N4711">
        <v>99</v>
      </c>
      <c r="O4711">
        <v>99</v>
      </c>
      <c r="P4711">
        <v>99</v>
      </c>
      <c r="Q4711">
        <v>168</v>
      </c>
      <c r="R4711">
        <v>14913</v>
      </c>
      <c r="S4711">
        <v>14913</v>
      </c>
      <c r="T4711">
        <v>15.96265003688057</v>
      </c>
      <c r="U4711">
        <v>60.372225575001679</v>
      </c>
      <c r="V4711">
        <v>85.425340575918014</v>
      </c>
      <c r="W4711">
        <v>78.847589351572822</v>
      </c>
      <c r="X4711">
        <v>4.0233353450010068</v>
      </c>
      <c r="Y4711">
        <v>8.0466706900020135</v>
      </c>
      <c r="Z4711">
        <v>77.891772279219452</v>
      </c>
      <c r="AA4711">
        <v>10.472518393865569</v>
      </c>
      <c r="AB4711">
        <v>6.1734185083688899</v>
      </c>
      <c r="AC4711">
        <v>23.023858331769905</v>
      </c>
      <c r="AD4711">
        <v>7.638526076400626</v>
      </c>
      <c r="AE4711">
        <v>7.500147345792131</v>
      </c>
      <c r="AF4711">
        <v>312</v>
      </c>
      <c r="AG4711">
        <v>0</v>
      </c>
      <c r="AH4711">
        <v>0</v>
      </c>
      <c r="AI4711">
        <v>112</v>
      </c>
      <c r="AJ4711">
        <v>600</v>
      </c>
      <c r="AK4711">
        <v>94</v>
      </c>
      <c r="AL4711">
        <v>1059</v>
      </c>
      <c r="AM4711">
        <v>0</v>
      </c>
      <c r="AN4711">
        <v>344</v>
      </c>
      <c r="AO4711">
        <v>343</v>
      </c>
      <c r="AP4711">
        <v>119</v>
      </c>
    </row>
    <row r="4712" spans="1:42">
      <c r="A4712">
        <v>16</v>
      </c>
      <c r="B4712">
        <v>699</v>
      </c>
      <c r="C4712">
        <v>2020</v>
      </c>
      <c r="D4712">
        <v>3</v>
      </c>
      <c r="E4712">
        <v>99</v>
      </c>
      <c r="F4712">
        <v>99</v>
      </c>
      <c r="G4712">
        <v>99</v>
      </c>
      <c r="H4712">
        <v>99</v>
      </c>
      <c r="I4712">
        <v>99</v>
      </c>
      <c r="J4712">
        <v>121</v>
      </c>
      <c r="K4712">
        <v>999</v>
      </c>
      <c r="M4712">
        <v>99</v>
      </c>
      <c r="N4712">
        <v>99</v>
      </c>
      <c r="O4712">
        <v>99</v>
      </c>
      <c r="P4712">
        <v>99</v>
      </c>
      <c r="Q4712">
        <v>173</v>
      </c>
      <c r="R4712">
        <v>19541</v>
      </c>
      <c r="S4712">
        <v>19541</v>
      </c>
      <c r="T4712">
        <v>16.135817000153519</v>
      </c>
      <c r="U4712">
        <v>60.983573000358206</v>
      </c>
      <c r="V4712">
        <v>85.131304056481298</v>
      </c>
      <c r="W4712">
        <v>78.576193644132942</v>
      </c>
      <c r="X4712">
        <v>1.6887569725193188</v>
      </c>
      <c r="Y4712">
        <v>3.3775139450386376</v>
      </c>
      <c r="Z4712">
        <v>86.090783480886358</v>
      </c>
      <c r="AA4712">
        <v>8.7681834583193279</v>
      </c>
      <c r="AB4712">
        <v>3.1471569462343605</v>
      </c>
      <c r="AC4712">
        <v>-20.912624003172557</v>
      </c>
      <c r="AD4712">
        <v>10.009014823237756</v>
      </c>
      <c r="AE4712">
        <v>9.7938653640675781</v>
      </c>
      <c r="AF4712">
        <v>433</v>
      </c>
      <c r="AG4712">
        <v>0</v>
      </c>
      <c r="AH4712">
        <v>0</v>
      </c>
      <c r="AI4712">
        <v>138</v>
      </c>
      <c r="AJ4712">
        <v>904</v>
      </c>
      <c r="AK4712">
        <v>176</v>
      </c>
      <c r="AL4712">
        <v>1356</v>
      </c>
      <c r="AM4712">
        <v>0</v>
      </c>
      <c r="AN4712">
        <v>454</v>
      </c>
      <c r="AO4712">
        <v>467</v>
      </c>
      <c r="AP4712">
        <v>115</v>
      </c>
    </row>
    <row r="4713" spans="1:42">
      <c r="A4713">
        <v>16</v>
      </c>
      <c r="B4713">
        <v>700</v>
      </c>
      <c r="C4713">
        <v>2020</v>
      </c>
      <c r="D4713">
        <v>4</v>
      </c>
      <c r="E4713">
        <v>99</v>
      </c>
      <c r="F4713">
        <v>99</v>
      </c>
      <c r="G4713">
        <v>99</v>
      </c>
      <c r="H4713">
        <v>99</v>
      </c>
      <c r="I4713">
        <v>99</v>
      </c>
      <c r="J4713">
        <v>121</v>
      </c>
      <c r="K4713">
        <v>999</v>
      </c>
      <c r="M4713">
        <v>99</v>
      </c>
      <c r="N4713">
        <v>99</v>
      </c>
      <c r="O4713">
        <v>99</v>
      </c>
      <c r="P4713">
        <v>99</v>
      </c>
      <c r="Q4713">
        <v>157</v>
      </c>
      <c r="R4713">
        <v>14427</v>
      </c>
      <c r="S4713">
        <v>14427</v>
      </c>
      <c r="T4713">
        <v>16.072780203784571</v>
      </c>
      <c r="U4713">
        <v>60.805226311776551</v>
      </c>
      <c r="V4713">
        <v>85.342428174090713</v>
      </c>
      <c r="W4713">
        <v>78.771061204685751</v>
      </c>
      <c r="X4713">
        <v>3.382546613987663</v>
      </c>
      <c r="Y4713">
        <v>6.765093227975326</v>
      </c>
      <c r="Z4713">
        <v>78.595688639356752</v>
      </c>
      <c r="AA4713">
        <v>9.2612423482188575</v>
      </c>
      <c r="AB4713">
        <v>3.1716745370493888</v>
      </c>
      <c r="AC4713">
        <v>-25.025088482817541</v>
      </c>
      <c r="AD4713">
        <v>7.3895940256307826</v>
      </c>
      <c r="AE4713">
        <v>7.248682636896242</v>
      </c>
      <c r="AF4713">
        <v>267</v>
      </c>
      <c r="AG4713">
        <v>0</v>
      </c>
      <c r="AH4713">
        <v>0</v>
      </c>
      <c r="AI4713">
        <v>96</v>
      </c>
      <c r="AJ4713">
        <v>640</v>
      </c>
      <c r="AK4713">
        <v>107</v>
      </c>
      <c r="AL4713">
        <v>848</v>
      </c>
      <c r="AM4713">
        <v>0</v>
      </c>
      <c r="AN4713">
        <v>314</v>
      </c>
      <c r="AO4713">
        <v>325</v>
      </c>
      <c r="AP4713">
        <v>111</v>
      </c>
    </row>
    <row r="4714" spans="1:42">
      <c r="A4714">
        <v>16</v>
      </c>
      <c r="B4714">
        <v>701</v>
      </c>
      <c r="C4714">
        <v>2020</v>
      </c>
      <c r="D4714">
        <v>5</v>
      </c>
      <c r="E4714">
        <v>99</v>
      </c>
      <c r="F4714">
        <v>99</v>
      </c>
      <c r="G4714">
        <v>99</v>
      </c>
      <c r="H4714">
        <v>99</v>
      </c>
      <c r="I4714">
        <v>99</v>
      </c>
      <c r="J4714">
        <v>121</v>
      </c>
      <c r="K4714">
        <v>999</v>
      </c>
      <c r="M4714">
        <v>99</v>
      </c>
      <c r="N4714">
        <v>99</v>
      </c>
      <c r="O4714">
        <v>99</v>
      </c>
      <c r="P4714">
        <v>99</v>
      </c>
      <c r="Q4714">
        <v>161</v>
      </c>
      <c r="R4714">
        <v>14907</v>
      </c>
      <c r="S4714">
        <v>14907</v>
      </c>
      <c r="T4714">
        <v>16.067485074126253</v>
      </c>
      <c r="U4714">
        <v>60.784799087676944</v>
      </c>
      <c r="V4714">
        <v>86.479764282138419</v>
      </c>
      <c r="W4714">
        <v>79.820822432414403</v>
      </c>
      <c r="X4714">
        <v>1.9386865231099484</v>
      </c>
      <c r="Y4714">
        <v>3.8773730462198968</v>
      </c>
      <c r="Z4714">
        <v>83.397061783054937</v>
      </c>
      <c r="AA4714">
        <v>9.0332594928734231</v>
      </c>
      <c r="AB4714">
        <v>3.3889995578593313</v>
      </c>
      <c r="AC4714">
        <v>-15.597229875170122</v>
      </c>
      <c r="AD4714">
        <v>7.6354528412059395</v>
      </c>
      <c r="AE4714">
        <v>7.5896685015064609</v>
      </c>
      <c r="AF4714">
        <v>288</v>
      </c>
      <c r="AG4714">
        <v>0</v>
      </c>
      <c r="AH4714">
        <v>0</v>
      </c>
      <c r="AI4714">
        <v>109</v>
      </c>
      <c r="AJ4714">
        <v>677</v>
      </c>
      <c r="AK4714">
        <v>104</v>
      </c>
      <c r="AL4714">
        <v>1187</v>
      </c>
      <c r="AM4714">
        <v>0</v>
      </c>
      <c r="AN4714">
        <v>304</v>
      </c>
      <c r="AO4714">
        <v>363</v>
      </c>
      <c r="AP4714">
        <v>115</v>
      </c>
    </row>
    <row r="4715" spans="1:42">
      <c r="A4715">
        <v>16</v>
      </c>
      <c r="B4715">
        <v>702</v>
      </c>
      <c r="C4715">
        <v>2020</v>
      </c>
      <c r="D4715">
        <v>6</v>
      </c>
      <c r="E4715">
        <v>99</v>
      </c>
      <c r="F4715">
        <v>99</v>
      </c>
      <c r="G4715">
        <v>99</v>
      </c>
      <c r="H4715">
        <v>99</v>
      </c>
      <c r="I4715">
        <v>99</v>
      </c>
      <c r="J4715">
        <v>121</v>
      </c>
      <c r="K4715">
        <v>999</v>
      </c>
      <c r="M4715">
        <v>99</v>
      </c>
      <c r="N4715">
        <v>99</v>
      </c>
      <c r="O4715">
        <v>99</v>
      </c>
      <c r="P4715">
        <v>99</v>
      </c>
      <c r="Q4715">
        <v>168</v>
      </c>
      <c r="R4715">
        <v>16187</v>
      </c>
      <c r="S4715">
        <v>16187</v>
      </c>
      <c r="T4715">
        <v>15.966825230122938</v>
      </c>
      <c r="U4715">
        <v>60.511892259220367</v>
      </c>
      <c r="V4715">
        <v>87.473774984018547</v>
      </c>
      <c r="W4715">
        <v>80.73829431024906</v>
      </c>
      <c r="X4715">
        <v>2.9035645888676105</v>
      </c>
      <c r="Y4715">
        <v>5.807129177735221</v>
      </c>
      <c r="Z4715">
        <v>82.68363501575341</v>
      </c>
      <c r="AA4715">
        <v>9.6406875931403171</v>
      </c>
      <c r="AB4715">
        <v>3.6433859076841402</v>
      </c>
      <c r="AC4715">
        <v>-10.004652316655099</v>
      </c>
      <c r="AD4715">
        <v>8.2910763494063549</v>
      </c>
      <c r="AE4715">
        <v>8.336088076575674</v>
      </c>
      <c r="AF4715">
        <v>311</v>
      </c>
      <c r="AG4715">
        <v>0</v>
      </c>
      <c r="AH4715">
        <v>0</v>
      </c>
      <c r="AI4715">
        <v>111</v>
      </c>
      <c r="AJ4715">
        <v>788</v>
      </c>
      <c r="AK4715">
        <v>146</v>
      </c>
      <c r="AL4715">
        <v>1010</v>
      </c>
      <c r="AM4715">
        <v>0</v>
      </c>
      <c r="AN4715">
        <v>276</v>
      </c>
      <c r="AO4715">
        <v>275</v>
      </c>
      <c r="AP4715">
        <v>120</v>
      </c>
    </row>
    <row r="4716" spans="1:42">
      <c r="A4716">
        <v>16</v>
      </c>
      <c r="B4716">
        <v>703</v>
      </c>
      <c r="C4716">
        <v>2020</v>
      </c>
      <c r="D4716">
        <v>7</v>
      </c>
      <c r="E4716">
        <v>99</v>
      </c>
      <c r="F4716">
        <v>99</v>
      </c>
      <c r="G4716">
        <v>99</v>
      </c>
      <c r="H4716">
        <v>99</v>
      </c>
      <c r="I4716">
        <v>99</v>
      </c>
      <c r="J4716">
        <v>121</v>
      </c>
      <c r="K4716">
        <v>999</v>
      </c>
      <c r="M4716">
        <v>99</v>
      </c>
      <c r="N4716">
        <v>99</v>
      </c>
      <c r="O4716">
        <v>99</v>
      </c>
      <c r="P4716">
        <v>99</v>
      </c>
      <c r="Q4716">
        <v>167</v>
      </c>
      <c r="R4716">
        <v>16223</v>
      </c>
      <c r="S4716">
        <v>16223</v>
      </c>
      <c r="T4716">
        <v>16.008753004992911</v>
      </c>
      <c r="U4716">
        <v>60.556925352894055</v>
      </c>
      <c r="V4716">
        <v>86.492782173484301</v>
      </c>
      <c r="W4716">
        <v>79.832837946125977</v>
      </c>
      <c r="X4716">
        <v>4.0004931270418549</v>
      </c>
      <c r="Y4716">
        <v>8.0009862540837098</v>
      </c>
      <c r="Z4716">
        <v>79.140726129569117</v>
      </c>
      <c r="AA4716">
        <v>10.655723107061911</v>
      </c>
      <c r="AB4716">
        <v>5.3474897743062284</v>
      </c>
      <c r="AC4716">
        <v>12.658958114398819</v>
      </c>
      <c r="AD4716">
        <v>8.3095157605744898</v>
      </c>
      <c r="AE4716">
        <v>8.2609328884256996</v>
      </c>
      <c r="AF4716">
        <v>297</v>
      </c>
      <c r="AG4716">
        <v>0</v>
      </c>
      <c r="AH4716">
        <v>0</v>
      </c>
      <c r="AI4716">
        <v>78</v>
      </c>
      <c r="AJ4716">
        <v>891</v>
      </c>
      <c r="AK4716">
        <v>97</v>
      </c>
      <c r="AL4716">
        <v>900</v>
      </c>
      <c r="AM4716">
        <v>0</v>
      </c>
      <c r="AN4716">
        <v>334</v>
      </c>
      <c r="AO4716">
        <v>247</v>
      </c>
      <c r="AP4716">
        <v>118</v>
      </c>
    </row>
    <row r="4717" spans="1:42">
      <c r="A4717">
        <v>16</v>
      </c>
      <c r="B4717">
        <v>704</v>
      </c>
      <c r="C4717">
        <v>2020</v>
      </c>
      <c r="D4717">
        <v>8</v>
      </c>
      <c r="E4717">
        <v>99</v>
      </c>
      <c r="F4717">
        <v>99</v>
      </c>
      <c r="G4717">
        <v>99</v>
      </c>
      <c r="H4717">
        <v>99</v>
      </c>
      <c r="I4717">
        <v>99</v>
      </c>
      <c r="J4717">
        <v>121</v>
      </c>
      <c r="K4717">
        <v>999</v>
      </c>
      <c r="M4717">
        <v>99</v>
      </c>
      <c r="N4717">
        <v>99</v>
      </c>
      <c r="O4717">
        <v>99</v>
      </c>
      <c r="P4717">
        <v>99</v>
      </c>
      <c r="Q4717">
        <v>162</v>
      </c>
      <c r="R4717">
        <v>15842</v>
      </c>
      <c r="S4717">
        <v>15842</v>
      </c>
      <c r="T4717">
        <v>16.059020325716453</v>
      </c>
      <c r="U4717">
        <v>60.71556621638684</v>
      </c>
      <c r="V4717">
        <v>87.334263610466778</v>
      </c>
      <c r="W4717">
        <v>80.609525312460377</v>
      </c>
      <c r="X4717">
        <v>0.73223077894205291</v>
      </c>
      <c r="Y4717">
        <v>1.464461557884106</v>
      </c>
      <c r="Z4717">
        <v>86.81353364474181</v>
      </c>
      <c r="AA4717">
        <v>10.07484418212989</v>
      </c>
      <c r="AB4717">
        <v>3.8241911115370111</v>
      </c>
      <c r="AC4717">
        <v>-11.967364237390663</v>
      </c>
      <c r="AD4717">
        <v>8.1143653257117112</v>
      </c>
      <c r="AE4717">
        <v>8.1454058908743505</v>
      </c>
      <c r="AF4717">
        <v>292</v>
      </c>
      <c r="AG4717">
        <v>0</v>
      </c>
      <c r="AH4717">
        <v>0</v>
      </c>
      <c r="AI4717">
        <v>93</v>
      </c>
      <c r="AJ4717">
        <v>733</v>
      </c>
      <c r="AK4717">
        <v>119</v>
      </c>
      <c r="AL4717">
        <v>944</v>
      </c>
      <c r="AM4717">
        <v>0</v>
      </c>
      <c r="AN4717">
        <v>379</v>
      </c>
      <c r="AO4717">
        <v>293</v>
      </c>
      <c r="AP4717">
        <v>109</v>
      </c>
    </row>
    <row r="4718" spans="1:42">
      <c r="A4718">
        <v>16</v>
      </c>
      <c r="B4718">
        <v>705</v>
      </c>
      <c r="C4718">
        <v>2020</v>
      </c>
      <c r="D4718">
        <v>9</v>
      </c>
      <c r="E4718">
        <v>99</v>
      </c>
      <c r="F4718">
        <v>99</v>
      </c>
      <c r="G4718">
        <v>99</v>
      </c>
      <c r="H4718">
        <v>99</v>
      </c>
      <c r="I4718">
        <v>99</v>
      </c>
      <c r="J4718">
        <v>121</v>
      </c>
      <c r="K4718">
        <v>999</v>
      </c>
      <c r="M4718">
        <v>99</v>
      </c>
      <c r="N4718">
        <v>99</v>
      </c>
      <c r="O4718">
        <v>99</v>
      </c>
      <c r="P4718">
        <v>99</v>
      </c>
      <c r="Q4718">
        <v>182</v>
      </c>
      <c r="R4718">
        <v>16618</v>
      </c>
      <c r="S4718">
        <v>16618</v>
      </c>
      <c r="T4718">
        <v>15.977734986159589</v>
      </c>
      <c r="U4718">
        <v>60.571849801420143</v>
      </c>
      <c r="V4718">
        <v>87.290878965713375</v>
      </c>
      <c r="W4718">
        <v>80.56948128535322</v>
      </c>
      <c r="X4718">
        <v>3.2735587916716806</v>
      </c>
      <c r="Y4718">
        <v>6.5471175833433612</v>
      </c>
      <c r="Z4718">
        <v>78.667709712360093</v>
      </c>
      <c r="AA4718">
        <v>10.420978293732263</v>
      </c>
      <c r="AB4718">
        <v>3.7680580680385312</v>
      </c>
      <c r="AC4718">
        <v>-11.501651872408647</v>
      </c>
      <c r="AD4718">
        <v>8.5118370775582104</v>
      </c>
      <c r="AE4718">
        <v>8.5401535631141456</v>
      </c>
      <c r="AF4718">
        <v>313</v>
      </c>
      <c r="AG4718">
        <v>0</v>
      </c>
      <c r="AH4718">
        <v>0</v>
      </c>
      <c r="AI4718">
        <v>128</v>
      </c>
      <c r="AJ4718">
        <v>571</v>
      </c>
      <c r="AK4718">
        <v>151</v>
      </c>
      <c r="AL4718">
        <v>1454</v>
      </c>
      <c r="AM4718">
        <v>0</v>
      </c>
      <c r="AN4718">
        <v>296</v>
      </c>
      <c r="AO4718">
        <v>270</v>
      </c>
      <c r="AP4718">
        <v>117</v>
      </c>
    </row>
    <row r="4719" spans="1:42">
      <c r="A4719">
        <v>16</v>
      </c>
      <c r="B4719">
        <v>706</v>
      </c>
      <c r="C4719">
        <v>2020</v>
      </c>
      <c r="D4719">
        <v>10</v>
      </c>
      <c r="E4719">
        <v>99</v>
      </c>
      <c r="F4719">
        <v>99</v>
      </c>
      <c r="G4719">
        <v>99</v>
      </c>
      <c r="H4719">
        <v>99</v>
      </c>
      <c r="I4719">
        <v>99</v>
      </c>
      <c r="J4719">
        <v>121</v>
      </c>
      <c r="K4719">
        <v>999</v>
      </c>
      <c r="M4719">
        <v>99</v>
      </c>
      <c r="N4719">
        <v>99</v>
      </c>
      <c r="O4719">
        <v>99</v>
      </c>
      <c r="P4719">
        <v>99</v>
      </c>
      <c r="Q4719">
        <v>165</v>
      </c>
      <c r="R4719">
        <v>14069</v>
      </c>
      <c r="S4719">
        <v>14069</v>
      </c>
      <c r="T4719">
        <v>15.940436420498971</v>
      </c>
      <c r="U4719">
        <v>60.48788115715405</v>
      </c>
      <c r="V4719">
        <v>91.119842177006021</v>
      </c>
      <c r="W4719">
        <v>84.103614329376697</v>
      </c>
      <c r="X4719">
        <v>1.0448503802686755</v>
      </c>
      <c r="Y4719">
        <v>2.089700760537351</v>
      </c>
      <c r="Z4719">
        <v>84.618665150330514</v>
      </c>
      <c r="AA4719">
        <v>9.9921633630448952</v>
      </c>
      <c r="AB4719">
        <v>3.3298660546772809</v>
      </c>
      <c r="AC4719">
        <v>-16.928054663799436</v>
      </c>
      <c r="AD4719">
        <v>7.2062243256809762</v>
      </c>
      <c r="AE4719">
        <v>7.5473457739876508</v>
      </c>
      <c r="AF4719">
        <v>155</v>
      </c>
      <c r="AG4719">
        <v>0</v>
      </c>
      <c r="AH4719">
        <v>0</v>
      </c>
      <c r="AI4719">
        <v>65</v>
      </c>
      <c r="AJ4719">
        <v>182</v>
      </c>
      <c r="AK4719">
        <v>22</v>
      </c>
      <c r="AL4719">
        <v>244</v>
      </c>
      <c r="AM4719">
        <v>0</v>
      </c>
      <c r="AN4719">
        <v>250</v>
      </c>
      <c r="AO4719">
        <v>248</v>
      </c>
      <c r="AP4719">
        <v>102</v>
      </c>
    </row>
    <row r="4720" spans="1:42">
      <c r="A4720">
        <v>16</v>
      </c>
      <c r="B4720">
        <v>707</v>
      </c>
      <c r="C4720">
        <v>2020</v>
      </c>
      <c r="D4720">
        <v>11</v>
      </c>
      <c r="E4720">
        <v>99</v>
      </c>
      <c r="F4720">
        <v>99</v>
      </c>
      <c r="G4720">
        <v>99</v>
      </c>
      <c r="H4720">
        <v>99</v>
      </c>
      <c r="I4720">
        <v>99</v>
      </c>
      <c r="J4720">
        <v>121</v>
      </c>
      <c r="K4720">
        <v>999</v>
      </c>
      <c r="M4720">
        <v>99</v>
      </c>
      <c r="N4720">
        <v>99</v>
      </c>
      <c r="O4720">
        <v>99</v>
      </c>
      <c r="P4720">
        <v>99</v>
      </c>
      <c r="Q4720">
        <v>175</v>
      </c>
      <c r="R4720">
        <v>17571</v>
      </c>
      <c r="S4720">
        <v>17571</v>
      </c>
      <c r="T4720">
        <v>16.010585624039614</v>
      </c>
      <c r="U4720">
        <v>60.608957942063618</v>
      </c>
      <c r="V4720">
        <v>88.87944425812934</v>
      </c>
      <c r="W4720">
        <v>82.035727050252987</v>
      </c>
      <c r="X4720">
        <v>3.3691878663707242</v>
      </c>
      <c r="Y4720">
        <v>6.7383757327414484</v>
      </c>
      <c r="Z4720">
        <v>78.919811052302094</v>
      </c>
      <c r="AA4720">
        <v>10.126288468561118</v>
      </c>
      <c r="AB4720">
        <v>3.4348174754795191</v>
      </c>
      <c r="AC4720">
        <v>-16.418935406910705</v>
      </c>
      <c r="AD4720">
        <v>8.9999692676480514</v>
      </c>
      <c r="AE4720">
        <v>9.1942406728493147</v>
      </c>
      <c r="AF4720">
        <v>281</v>
      </c>
      <c r="AG4720">
        <v>0</v>
      </c>
      <c r="AH4720">
        <v>0</v>
      </c>
      <c r="AI4720">
        <v>105</v>
      </c>
      <c r="AJ4720">
        <v>452</v>
      </c>
      <c r="AK4720">
        <v>36</v>
      </c>
      <c r="AL4720">
        <v>539</v>
      </c>
      <c r="AM4720">
        <v>0</v>
      </c>
      <c r="AN4720">
        <v>225</v>
      </c>
      <c r="AO4720">
        <v>416</v>
      </c>
      <c r="AP4720">
        <v>114</v>
      </c>
    </row>
    <row r="4721" spans="1:42">
      <c r="A4721">
        <v>16</v>
      </c>
      <c r="B4721">
        <v>708</v>
      </c>
      <c r="C4721">
        <v>2020</v>
      </c>
      <c r="D4721">
        <v>12</v>
      </c>
      <c r="E4721">
        <v>99</v>
      </c>
      <c r="F4721">
        <v>99</v>
      </c>
      <c r="G4721">
        <v>99</v>
      </c>
      <c r="H4721">
        <v>99</v>
      </c>
      <c r="I4721">
        <v>99</v>
      </c>
      <c r="J4721">
        <v>121</v>
      </c>
      <c r="K4721">
        <v>999</v>
      </c>
      <c r="M4721">
        <v>99</v>
      </c>
      <c r="N4721">
        <v>99</v>
      </c>
      <c r="O4721">
        <v>99</v>
      </c>
      <c r="P4721">
        <v>99</v>
      </c>
      <c r="Q4721">
        <v>154</v>
      </c>
      <c r="R4721">
        <v>15289</v>
      </c>
      <c r="S4721">
        <v>15289</v>
      </c>
      <c r="T4721">
        <v>16.140100726012172</v>
      </c>
      <c r="U4721">
        <v>61.00235463405064</v>
      </c>
      <c r="V4721">
        <v>86.708705165987055</v>
      </c>
      <c r="W4721">
        <v>80.032134868205901</v>
      </c>
      <c r="X4721">
        <v>2.9171299627182923</v>
      </c>
      <c r="Y4721">
        <v>5.8342599254365846</v>
      </c>
      <c r="Z4721">
        <v>81.346065798940415</v>
      </c>
      <c r="AA4721">
        <v>9.6333858077861176</v>
      </c>
      <c r="AB4721">
        <v>3.2300132344941996</v>
      </c>
      <c r="AC4721">
        <v>-21.781537454948904</v>
      </c>
      <c r="AD4721">
        <v>7.831115481934499</v>
      </c>
      <c r="AE4721">
        <v>7.8047651651490577</v>
      </c>
      <c r="AF4721">
        <v>268</v>
      </c>
      <c r="AG4721">
        <v>0</v>
      </c>
      <c r="AH4721">
        <v>0</v>
      </c>
      <c r="AI4721">
        <v>90</v>
      </c>
      <c r="AJ4721">
        <v>503</v>
      </c>
      <c r="AK4721">
        <v>72</v>
      </c>
      <c r="AL4721">
        <v>585</v>
      </c>
      <c r="AM4721">
        <v>0</v>
      </c>
      <c r="AN4721">
        <v>223</v>
      </c>
      <c r="AO4721">
        <v>365</v>
      </c>
      <c r="AP4721">
        <v>109</v>
      </c>
    </row>
    <row r="4722" spans="1:42">
      <c r="A4722">
        <v>16</v>
      </c>
      <c r="B4722">
        <v>709</v>
      </c>
      <c r="C4722">
        <v>2020</v>
      </c>
      <c r="D4722">
        <v>1</v>
      </c>
      <c r="E4722">
        <v>99</v>
      </c>
      <c r="F4722">
        <v>99</v>
      </c>
      <c r="G4722">
        <v>99</v>
      </c>
      <c r="H4722">
        <v>99</v>
      </c>
      <c r="I4722">
        <v>99</v>
      </c>
      <c r="J4722">
        <v>134</v>
      </c>
      <c r="K4722">
        <v>999</v>
      </c>
      <c r="M4722">
        <v>99</v>
      </c>
      <c r="N4722">
        <v>99</v>
      </c>
      <c r="O4722">
        <v>99</v>
      </c>
      <c r="P4722">
        <v>99</v>
      </c>
      <c r="Q4722">
        <v>31</v>
      </c>
      <c r="R4722">
        <v>3248</v>
      </c>
      <c r="S4722">
        <v>3248</v>
      </c>
      <c r="T4722">
        <v>16.230911330049253</v>
      </c>
      <c r="U4722">
        <v>60.98768472906405</v>
      </c>
      <c r="V4722">
        <v>89.056454109271243</v>
      </c>
      <c r="W4722">
        <v>82.199107142857059</v>
      </c>
      <c r="X4722">
        <v>2.924876847290641</v>
      </c>
      <c r="Y4722">
        <v>5.849753694581282</v>
      </c>
      <c r="Z4722">
        <v>59.113300492610819</v>
      </c>
      <c r="AA4722">
        <v>9.8481770369738495</v>
      </c>
      <c r="AB4722">
        <v>3.2673140260677362</v>
      </c>
      <c r="AC4722">
        <v>-12.156819874741002</v>
      </c>
      <c r="AD4722">
        <v>9.8201058201058213</v>
      </c>
      <c r="AE4722">
        <v>9.9402237372882496</v>
      </c>
      <c r="AF4722">
        <v>129</v>
      </c>
      <c r="AG4722">
        <v>0</v>
      </c>
      <c r="AH4722">
        <v>0</v>
      </c>
      <c r="AI4722">
        <v>19</v>
      </c>
      <c r="AJ4722">
        <v>214</v>
      </c>
      <c r="AK4722">
        <v>56</v>
      </c>
      <c r="AL4722">
        <v>29</v>
      </c>
      <c r="AM4722">
        <v>2</v>
      </c>
      <c r="AN4722">
        <v>140</v>
      </c>
      <c r="AO4722">
        <v>34</v>
      </c>
      <c r="AP4722">
        <v>14</v>
      </c>
    </row>
    <row r="4723" spans="1:42">
      <c r="A4723">
        <v>16</v>
      </c>
      <c r="B4723">
        <v>710</v>
      </c>
      <c r="C4723">
        <v>2020</v>
      </c>
      <c r="D4723">
        <v>2</v>
      </c>
      <c r="E4723">
        <v>99</v>
      </c>
      <c r="F4723">
        <v>99</v>
      </c>
      <c r="G4723">
        <v>99</v>
      </c>
      <c r="H4723">
        <v>99</v>
      </c>
      <c r="I4723">
        <v>99</v>
      </c>
      <c r="J4723">
        <v>134</v>
      </c>
      <c r="K4723">
        <v>999</v>
      </c>
      <c r="M4723">
        <v>99</v>
      </c>
      <c r="N4723">
        <v>99</v>
      </c>
      <c r="O4723">
        <v>99</v>
      </c>
      <c r="P4723">
        <v>99</v>
      </c>
      <c r="Q4723">
        <v>34</v>
      </c>
      <c r="R4723">
        <v>2039</v>
      </c>
      <c r="S4723">
        <v>2039</v>
      </c>
      <c r="T4723">
        <v>16.040706228543399</v>
      </c>
      <c r="U4723">
        <v>60.672878862187368</v>
      </c>
      <c r="V4723">
        <v>86.294239576364987</v>
      </c>
      <c r="W4723">
        <v>79.649583128984716</v>
      </c>
      <c r="X4723">
        <v>4.2667974497302605</v>
      </c>
      <c r="Y4723">
        <v>8.5335948994605211</v>
      </c>
      <c r="Z4723">
        <v>68.906326630701315</v>
      </c>
      <c r="AA4723">
        <v>9.7127951676366902</v>
      </c>
      <c r="AB4723">
        <v>3.4968499943269959</v>
      </c>
      <c r="AC4723">
        <v>-6.7656700633532418</v>
      </c>
      <c r="AD4723">
        <v>6.164777021919881</v>
      </c>
      <c r="AE4723">
        <v>6.0466352545171134</v>
      </c>
      <c r="AF4723">
        <v>65</v>
      </c>
      <c r="AG4723">
        <v>0</v>
      </c>
      <c r="AH4723">
        <v>0</v>
      </c>
      <c r="AI4723">
        <v>11</v>
      </c>
      <c r="AJ4723">
        <v>160</v>
      </c>
      <c r="AK4723">
        <v>33</v>
      </c>
      <c r="AL4723">
        <v>83</v>
      </c>
      <c r="AM4723">
        <v>0</v>
      </c>
      <c r="AN4723">
        <v>100</v>
      </c>
      <c r="AO4723">
        <v>29</v>
      </c>
      <c r="AP4723">
        <v>19</v>
      </c>
    </row>
    <row r="4724" spans="1:42">
      <c r="A4724">
        <v>16</v>
      </c>
      <c r="B4724">
        <v>711</v>
      </c>
      <c r="C4724">
        <v>2020</v>
      </c>
      <c r="D4724">
        <v>3</v>
      </c>
      <c r="E4724">
        <v>99</v>
      </c>
      <c r="F4724">
        <v>99</v>
      </c>
      <c r="G4724">
        <v>99</v>
      </c>
      <c r="H4724">
        <v>99</v>
      </c>
      <c r="I4724">
        <v>99</v>
      </c>
      <c r="J4724">
        <v>134</v>
      </c>
      <c r="K4724">
        <v>999</v>
      </c>
      <c r="M4724">
        <v>99</v>
      </c>
      <c r="N4724">
        <v>99</v>
      </c>
      <c r="O4724">
        <v>99</v>
      </c>
      <c r="P4724">
        <v>99</v>
      </c>
      <c r="Q4724">
        <v>34</v>
      </c>
      <c r="R4724">
        <v>3101</v>
      </c>
      <c r="S4724">
        <v>3101</v>
      </c>
      <c r="T4724">
        <v>16.035472428248951</v>
      </c>
      <c r="U4724">
        <v>60.582715253144144</v>
      </c>
      <c r="V4724">
        <v>87.697115144417523</v>
      </c>
      <c r="W4724">
        <v>80.944437278297215</v>
      </c>
      <c r="X4724">
        <v>1.8058690744920995</v>
      </c>
      <c r="Y4724">
        <v>3.6117381489841991</v>
      </c>
      <c r="Z4724">
        <v>72.234762979683978</v>
      </c>
      <c r="AA4724">
        <v>9.4788171810069244</v>
      </c>
      <c r="AB4724">
        <v>3.6974429897198462</v>
      </c>
      <c r="AC4724">
        <v>-3.3181575664743841</v>
      </c>
      <c r="AD4724">
        <v>9.3756613756613767</v>
      </c>
      <c r="AE4724">
        <v>9.3454843254108351</v>
      </c>
      <c r="AF4724">
        <v>85</v>
      </c>
      <c r="AG4724">
        <v>0</v>
      </c>
      <c r="AH4724">
        <v>0</v>
      </c>
      <c r="AI4724">
        <v>37</v>
      </c>
      <c r="AJ4724">
        <v>280</v>
      </c>
      <c r="AK4724">
        <v>51</v>
      </c>
      <c r="AL4724">
        <v>95</v>
      </c>
      <c r="AM4724">
        <v>0</v>
      </c>
      <c r="AN4724">
        <v>160</v>
      </c>
      <c r="AO4724">
        <v>34</v>
      </c>
      <c r="AP4724">
        <v>18</v>
      </c>
    </row>
    <row r="4725" spans="1:42">
      <c r="A4725">
        <v>16</v>
      </c>
      <c r="B4725">
        <v>712</v>
      </c>
      <c r="C4725">
        <v>2020</v>
      </c>
      <c r="D4725">
        <v>4</v>
      </c>
      <c r="E4725">
        <v>99</v>
      </c>
      <c r="F4725">
        <v>99</v>
      </c>
      <c r="G4725">
        <v>99</v>
      </c>
      <c r="H4725">
        <v>99</v>
      </c>
      <c r="I4725">
        <v>99</v>
      </c>
      <c r="J4725">
        <v>134</v>
      </c>
      <c r="K4725">
        <v>999</v>
      </c>
      <c r="M4725">
        <v>99</v>
      </c>
      <c r="N4725">
        <v>99</v>
      </c>
      <c r="O4725">
        <v>99</v>
      </c>
      <c r="P4725">
        <v>99</v>
      </c>
      <c r="Q4725">
        <v>31</v>
      </c>
      <c r="R4725">
        <v>2466</v>
      </c>
      <c r="S4725">
        <v>2466</v>
      </c>
      <c r="T4725">
        <v>16.245336577453369</v>
      </c>
      <c r="U4725">
        <v>61.037307380373058</v>
      </c>
      <c r="V4725">
        <v>87.627504373674867</v>
      </c>
      <c r="W4725">
        <v>80.88018653690186</v>
      </c>
      <c r="X4725">
        <v>4.9472830494728308</v>
      </c>
      <c r="Y4725">
        <v>9.8945660989456616</v>
      </c>
      <c r="Z4725">
        <v>57.09651257096511</v>
      </c>
      <c r="AA4725">
        <v>10.517193244231477</v>
      </c>
      <c r="AB4725">
        <v>3.1511379862965399</v>
      </c>
      <c r="AC4725">
        <v>-13.180303192727481</v>
      </c>
      <c r="AD4725">
        <v>7.4557823129251695</v>
      </c>
      <c r="AE4725">
        <v>7.4258856177683459</v>
      </c>
      <c r="AF4725">
        <v>80</v>
      </c>
      <c r="AG4725">
        <v>0</v>
      </c>
      <c r="AH4725">
        <v>0</v>
      </c>
      <c r="AI4725">
        <v>25</v>
      </c>
      <c r="AJ4725">
        <v>298</v>
      </c>
      <c r="AK4725">
        <v>47</v>
      </c>
      <c r="AL4725">
        <v>21</v>
      </c>
      <c r="AM4725">
        <v>0</v>
      </c>
      <c r="AN4725">
        <v>135</v>
      </c>
      <c r="AO4725">
        <v>29</v>
      </c>
      <c r="AP4725">
        <v>16</v>
      </c>
    </row>
    <row r="4726" spans="1:42">
      <c r="A4726">
        <v>16</v>
      </c>
      <c r="B4726">
        <v>713</v>
      </c>
      <c r="C4726">
        <v>2020</v>
      </c>
      <c r="D4726">
        <v>5</v>
      </c>
      <c r="E4726">
        <v>99</v>
      </c>
      <c r="F4726">
        <v>99</v>
      </c>
      <c r="G4726">
        <v>99</v>
      </c>
      <c r="H4726">
        <v>99</v>
      </c>
      <c r="I4726">
        <v>99</v>
      </c>
      <c r="J4726">
        <v>134</v>
      </c>
      <c r="K4726">
        <v>999</v>
      </c>
      <c r="M4726">
        <v>99</v>
      </c>
      <c r="N4726">
        <v>99</v>
      </c>
      <c r="O4726">
        <v>99</v>
      </c>
      <c r="P4726">
        <v>99</v>
      </c>
      <c r="Q4726">
        <v>31</v>
      </c>
      <c r="R4726">
        <v>2199</v>
      </c>
      <c r="S4726">
        <v>2199</v>
      </c>
      <c r="T4726">
        <v>16.061846293769893</v>
      </c>
      <c r="U4726">
        <v>60.64029104138244</v>
      </c>
      <c r="V4726">
        <v>87.380046184688581</v>
      </c>
      <c r="W4726">
        <v>80.651782628467515</v>
      </c>
      <c r="X4726">
        <v>4.5475216007276033E-2</v>
      </c>
      <c r="Y4726">
        <v>9.0950432014552066E-2</v>
      </c>
      <c r="Z4726">
        <v>57.116871305138687</v>
      </c>
      <c r="AA4726">
        <v>9.2867214737396715</v>
      </c>
      <c r="AB4726">
        <v>2.9402469953550221</v>
      </c>
      <c r="AC4726">
        <v>-19.497518678965072</v>
      </c>
      <c r="AD4726">
        <v>6.6485260770975056</v>
      </c>
      <c r="AE4726">
        <v>6.6031663637370324</v>
      </c>
      <c r="AF4726">
        <v>57</v>
      </c>
      <c r="AG4726">
        <v>0</v>
      </c>
      <c r="AH4726">
        <v>0</v>
      </c>
      <c r="AI4726">
        <v>13</v>
      </c>
      <c r="AJ4726">
        <v>109</v>
      </c>
      <c r="AK4726">
        <v>37</v>
      </c>
      <c r="AL4726">
        <v>4</v>
      </c>
      <c r="AM4726">
        <v>0</v>
      </c>
      <c r="AN4726">
        <v>111</v>
      </c>
      <c r="AO4726">
        <v>34</v>
      </c>
      <c r="AP4726">
        <v>18</v>
      </c>
    </row>
    <row r="4727" spans="1:42">
      <c r="A4727">
        <v>16</v>
      </c>
      <c r="B4727">
        <v>714</v>
      </c>
      <c r="C4727">
        <v>2020</v>
      </c>
      <c r="D4727">
        <v>6</v>
      </c>
      <c r="E4727">
        <v>99</v>
      </c>
      <c r="F4727">
        <v>99</v>
      </c>
      <c r="G4727">
        <v>99</v>
      </c>
      <c r="H4727">
        <v>99</v>
      </c>
      <c r="I4727">
        <v>99</v>
      </c>
      <c r="J4727">
        <v>134</v>
      </c>
      <c r="K4727">
        <v>999</v>
      </c>
      <c r="M4727">
        <v>99</v>
      </c>
      <c r="N4727">
        <v>99</v>
      </c>
      <c r="O4727">
        <v>99</v>
      </c>
      <c r="P4727">
        <v>99</v>
      </c>
      <c r="Q4727">
        <v>40</v>
      </c>
      <c r="R4727">
        <v>3555</v>
      </c>
      <c r="S4727">
        <v>3555</v>
      </c>
      <c r="T4727">
        <v>16.025879043600561</v>
      </c>
      <c r="U4727">
        <v>60.605063291139238</v>
      </c>
      <c r="V4727">
        <v>86.277240637376124</v>
      </c>
      <c r="W4727">
        <v>79.633893108298139</v>
      </c>
      <c r="X4727">
        <v>3.3192686357243315</v>
      </c>
      <c r="Y4727">
        <v>6.638537271448663</v>
      </c>
      <c r="Z4727">
        <v>75.611814345991547</v>
      </c>
      <c r="AA4727">
        <v>10.448147077893152</v>
      </c>
      <c r="AB4727">
        <v>3.9902662460919558</v>
      </c>
      <c r="AC4727">
        <v>-3.5271472629551628</v>
      </c>
      <c r="AD4727">
        <v>10.74829931972789</v>
      </c>
      <c r="AE4727">
        <v>10.540242234004152</v>
      </c>
      <c r="AF4727">
        <v>165</v>
      </c>
      <c r="AG4727">
        <v>0</v>
      </c>
      <c r="AH4727">
        <v>0</v>
      </c>
      <c r="AI4727">
        <v>36</v>
      </c>
      <c r="AJ4727">
        <v>436</v>
      </c>
      <c r="AK4727">
        <v>149</v>
      </c>
      <c r="AL4727">
        <v>48</v>
      </c>
      <c r="AM4727">
        <v>0</v>
      </c>
      <c r="AN4727">
        <v>175</v>
      </c>
      <c r="AO4727">
        <v>49</v>
      </c>
      <c r="AP4727">
        <v>18</v>
      </c>
    </row>
    <row r="4728" spans="1:42">
      <c r="A4728">
        <v>16</v>
      </c>
      <c r="B4728">
        <v>715</v>
      </c>
      <c r="C4728">
        <v>2020</v>
      </c>
      <c r="D4728">
        <v>7</v>
      </c>
      <c r="E4728">
        <v>99</v>
      </c>
      <c r="F4728">
        <v>99</v>
      </c>
      <c r="G4728">
        <v>99</v>
      </c>
      <c r="H4728">
        <v>99</v>
      </c>
      <c r="I4728">
        <v>99</v>
      </c>
      <c r="J4728">
        <v>134</v>
      </c>
      <c r="K4728">
        <v>999</v>
      </c>
      <c r="M4728">
        <v>99</v>
      </c>
      <c r="N4728">
        <v>99</v>
      </c>
      <c r="O4728">
        <v>99</v>
      </c>
      <c r="P4728">
        <v>99</v>
      </c>
      <c r="Q4728">
        <v>39</v>
      </c>
      <c r="R4728">
        <v>2538</v>
      </c>
      <c r="S4728">
        <v>2538</v>
      </c>
      <c r="T4728">
        <v>16.178881008668242</v>
      </c>
      <c r="U4728">
        <v>60.786840031520882</v>
      </c>
      <c r="V4728">
        <v>89.000027320375068</v>
      </c>
      <c r="W4728">
        <v>82.147025216706112</v>
      </c>
      <c r="X4728">
        <v>5.2797478329393197</v>
      </c>
      <c r="Y4728">
        <v>10.559495665878639</v>
      </c>
      <c r="Z4728">
        <v>67.060677698975567</v>
      </c>
      <c r="AA4728">
        <v>11.420079868730863</v>
      </c>
      <c r="AB4728">
        <v>4.0728047530857667</v>
      </c>
      <c r="AC4728">
        <v>2.7124070077639222</v>
      </c>
      <c r="AD4728">
        <v>7.6734693877551026</v>
      </c>
      <c r="AE4728">
        <v>7.7624085672856449</v>
      </c>
      <c r="AF4728">
        <v>98</v>
      </c>
      <c r="AG4728">
        <v>1</v>
      </c>
      <c r="AH4728">
        <v>0</v>
      </c>
      <c r="AI4728">
        <v>12</v>
      </c>
      <c r="AJ4728">
        <v>120</v>
      </c>
      <c r="AK4728">
        <v>48</v>
      </c>
      <c r="AL4728">
        <v>70</v>
      </c>
      <c r="AM4728">
        <v>0</v>
      </c>
      <c r="AN4728">
        <v>143</v>
      </c>
      <c r="AO4728">
        <v>17</v>
      </c>
      <c r="AP4728">
        <v>20</v>
      </c>
    </row>
    <row r="4729" spans="1:42">
      <c r="A4729">
        <v>16</v>
      </c>
      <c r="B4729">
        <v>716</v>
      </c>
      <c r="C4729">
        <v>2020</v>
      </c>
      <c r="D4729">
        <v>8</v>
      </c>
      <c r="E4729">
        <v>99</v>
      </c>
      <c r="F4729">
        <v>99</v>
      </c>
      <c r="G4729">
        <v>99</v>
      </c>
      <c r="H4729">
        <v>99</v>
      </c>
      <c r="I4729">
        <v>99</v>
      </c>
      <c r="J4729">
        <v>134</v>
      </c>
      <c r="K4729">
        <v>999</v>
      </c>
      <c r="M4729">
        <v>99</v>
      </c>
      <c r="N4729">
        <v>99</v>
      </c>
      <c r="O4729">
        <v>99</v>
      </c>
      <c r="P4729">
        <v>99</v>
      </c>
      <c r="Q4729">
        <v>26</v>
      </c>
      <c r="R4729">
        <v>2278</v>
      </c>
      <c r="S4729">
        <v>2278</v>
      </c>
      <c r="T4729">
        <v>16.076382791922747</v>
      </c>
      <c r="U4729">
        <v>60.752853380158015</v>
      </c>
      <c r="V4729">
        <v>85.506512431786561</v>
      </c>
      <c r="W4729">
        <v>78.922510974539009</v>
      </c>
      <c r="X4729">
        <v>0</v>
      </c>
      <c r="Y4729">
        <v>0</v>
      </c>
      <c r="Z4729">
        <v>68.042142230026357</v>
      </c>
      <c r="AA4729">
        <v>10.273248715644955</v>
      </c>
      <c r="AB4729">
        <v>3.9821736475431129</v>
      </c>
      <c r="AC4729">
        <v>-14.564941124265308</v>
      </c>
      <c r="AD4729">
        <v>6.8873771730914601</v>
      </c>
      <c r="AE4729">
        <v>6.6937217127392978</v>
      </c>
      <c r="AF4729">
        <v>78</v>
      </c>
      <c r="AG4729">
        <v>1</v>
      </c>
      <c r="AH4729">
        <v>0</v>
      </c>
      <c r="AI4729">
        <v>27</v>
      </c>
      <c r="AJ4729">
        <v>325</v>
      </c>
      <c r="AK4729">
        <v>115</v>
      </c>
      <c r="AL4729">
        <v>170</v>
      </c>
      <c r="AM4729">
        <v>0</v>
      </c>
      <c r="AN4729">
        <v>96</v>
      </c>
      <c r="AO4729">
        <v>18</v>
      </c>
      <c r="AP4729">
        <v>14</v>
      </c>
    </row>
    <row r="4730" spans="1:42">
      <c r="A4730">
        <v>16</v>
      </c>
      <c r="B4730">
        <v>717</v>
      </c>
      <c r="C4730">
        <v>2020</v>
      </c>
      <c r="D4730">
        <v>9</v>
      </c>
      <c r="E4730">
        <v>99</v>
      </c>
      <c r="F4730">
        <v>99</v>
      </c>
      <c r="G4730">
        <v>99</v>
      </c>
      <c r="H4730">
        <v>99</v>
      </c>
      <c r="I4730">
        <v>99</v>
      </c>
      <c r="J4730">
        <v>134</v>
      </c>
      <c r="K4730">
        <v>999</v>
      </c>
      <c r="M4730">
        <v>99</v>
      </c>
      <c r="N4730">
        <v>99</v>
      </c>
      <c r="O4730">
        <v>99</v>
      </c>
      <c r="P4730">
        <v>99</v>
      </c>
      <c r="Q4730">
        <v>42</v>
      </c>
      <c r="R4730">
        <v>3195</v>
      </c>
      <c r="S4730">
        <v>3195</v>
      </c>
      <c r="T4730">
        <v>15.841940532081381</v>
      </c>
      <c r="U4730">
        <v>60.184663536776213</v>
      </c>
      <c r="V4730">
        <v>90.311066349947581</v>
      </c>
      <c r="W4730">
        <v>83.357114241001469</v>
      </c>
      <c r="X4730">
        <v>2.253521126760563</v>
      </c>
      <c r="Y4730">
        <v>4.5070422535211261</v>
      </c>
      <c r="Z4730">
        <v>78.435054773082939</v>
      </c>
      <c r="AA4730">
        <v>11.2249278731279</v>
      </c>
      <c r="AB4730">
        <v>3.2102656403282035</v>
      </c>
      <c r="AC4730">
        <v>-19.519405026471649</v>
      </c>
      <c r="AD4730">
        <v>9.6598639455782322</v>
      </c>
      <c r="AE4730">
        <v>9.9157729255586791</v>
      </c>
      <c r="AF4730">
        <v>82</v>
      </c>
      <c r="AG4730">
        <v>0</v>
      </c>
      <c r="AH4730">
        <v>0</v>
      </c>
      <c r="AI4730">
        <v>32</v>
      </c>
      <c r="AJ4730">
        <v>443</v>
      </c>
      <c r="AK4730">
        <v>163</v>
      </c>
      <c r="AL4730">
        <v>113</v>
      </c>
      <c r="AM4730">
        <v>0</v>
      </c>
      <c r="AN4730">
        <v>145</v>
      </c>
      <c r="AO4730">
        <v>22</v>
      </c>
      <c r="AP4730">
        <v>17</v>
      </c>
    </row>
    <row r="4731" spans="1:42">
      <c r="A4731">
        <v>16</v>
      </c>
      <c r="B4731">
        <v>718</v>
      </c>
      <c r="C4731">
        <v>2020</v>
      </c>
      <c r="D4731">
        <v>10</v>
      </c>
      <c r="E4731">
        <v>99</v>
      </c>
      <c r="F4731">
        <v>99</v>
      </c>
      <c r="G4731">
        <v>99</v>
      </c>
      <c r="H4731">
        <v>99</v>
      </c>
      <c r="I4731">
        <v>99</v>
      </c>
      <c r="J4731">
        <v>134</v>
      </c>
      <c r="K4731">
        <v>999</v>
      </c>
      <c r="M4731">
        <v>99</v>
      </c>
      <c r="N4731">
        <v>99</v>
      </c>
      <c r="O4731">
        <v>99</v>
      </c>
      <c r="P4731">
        <v>99</v>
      </c>
      <c r="Q4731">
        <v>53</v>
      </c>
      <c r="R4731">
        <v>2474</v>
      </c>
      <c r="S4731">
        <v>2474</v>
      </c>
      <c r="T4731">
        <v>15.740501212611155</v>
      </c>
      <c r="U4731">
        <v>60.15683104284561</v>
      </c>
      <c r="V4731">
        <v>88.77958504087151</v>
      </c>
      <c r="W4731">
        <v>81.94355699272424</v>
      </c>
      <c r="X4731">
        <v>3.435731608730801</v>
      </c>
      <c r="Y4731">
        <v>6.8714632174616019</v>
      </c>
      <c r="Z4731">
        <v>63.257881972514149</v>
      </c>
      <c r="AA4731">
        <v>10.154597874984644</v>
      </c>
      <c r="AB4731">
        <v>3.6032607591421137</v>
      </c>
      <c r="AC4731">
        <v>-18.283067732887528</v>
      </c>
      <c r="AD4731">
        <v>7.4799697656840509</v>
      </c>
      <c r="AE4731">
        <v>7.5479244771047647</v>
      </c>
      <c r="AF4731">
        <v>78</v>
      </c>
      <c r="AG4731">
        <v>1</v>
      </c>
      <c r="AH4731">
        <v>0</v>
      </c>
      <c r="AI4731">
        <v>19</v>
      </c>
      <c r="AJ4731">
        <v>127</v>
      </c>
      <c r="AK4731">
        <v>75</v>
      </c>
      <c r="AL4731">
        <v>33</v>
      </c>
      <c r="AM4731">
        <v>0</v>
      </c>
      <c r="AN4731">
        <v>90</v>
      </c>
      <c r="AO4731">
        <v>18</v>
      </c>
      <c r="AP4731">
        <v>21</v>
      </c>
    </row>
    <row r="4732" spans="1:42">
      <c r="A4732">
        <v>16</v>
      </c>
      <c r="B4732">
        <v>719</v>
      </c>
      <c r="C4732">
        <v>2020</v>
      </c>
      <c r="D4732">
        <v>11</v>
      </c>
      <c r="E4732">
        <v>99</v>
      </c>
      <c r="F4732">
        <v>99</v>
      </c>
      <c r="G4732">
        <v>99</v>
      </c>
      <c r="H4732">
        <v>99</v>
      </c>
      <c r="I4732">
        <v>99</v>
      </c>
      <c r="J4732">
        <v>134</v>
      </c>
      <c r="K4732">
        <v>999</v>
      </c>
      <c r="M4732">
        <v>99</v>
      </c>
      <c r="N4732">
        <v>99</v>
      </c>
      <c r="O4732">
        <v>99</v>
      </c>
      <c r="P4732">
        <v>99</v>
      </c>
      <c r="Q4732">
        <v>54</v>
      </c>
      <c r="R4732">
        <v>3324</v>
      </c>
      <c r="S4732">
        <v>3324</v>
      </c>
      <c r="T4732">
        <v>15.78369434416366</v>
      </c>
      <c r="U4732">
        <v>60.036401925391104</v>
      </c>
      <c r="V4732">
        <v>90.867765605015677</v>
      </c>
      <c r="W4732">
        <v>83.870947653429695</v>
      </c>
      <c r="X4732">
        <v>3.5198555956678699</v>
      </c>
      <c r="Y4732">
        <v>7.0397111913357397</v>
      </c>
      <c r="Z4732">
        <v>79.031287605294821</v>
      </c>
      <c r="AA4732">
        <v>10.22443185283384</v>
      </c>
      <c r="AB4732">
        <v>3.9263142068881378</v>
      </c>
      <c r="AC4732">
        <v>-2.7798121596551426</v>
      </c>
      <c r="AD4732">
        <v>10.049886621315194</v>
      </c>
      <c r="AE4732">
        <v>10.379719185003731</v>
      </c>
      <c r="AF4732">
        <v>163</v>
      </c>
      <c r="AG4732">
        <v>0</v>
      </c>
      <c r="AH4732">
        <v>0</v>
      </c>
      <c r="AI4732">
        <v>41</v>
      </c>
      <c r="AJ4732">
        <v>483</v>
      </c>
      <c r="AK4732">
        <v>142</v>
      </c>
      <c r="AL4732">
        <v>162</v>
      </c>
      <c r="AM4732">
        <v>0</v>
      </c>
      <c r="AN4732">
        <v>87</v>
      </c>
      <c r="AO4732">
        <v>16</v>
      </c>
      <c r="AP4732">
        <v>28</v>
      </c>
    </row>
    <row r="4733" spans="1:42">
      <c r="A4733">
        <v>16</v>
      </c>
      <c r="B4733">
        <v>720</v>
      </c>
      <c r="C4733">
        <v>2020</v>
      </c>
      <c r="D4733">
        <v>12</v>
      </c>
      <c r="E4733">
        <v>99</v>
      </c>
      <c r="F4733">
        <v>99</v>
      </c>
      <c r="G4733">
        <v>99</v>
      </c>
      <c r="H4733">
        <v>99</v>
      </c>
      <c r="I4733">
        <v>99</v>
      </c>
      <c r="J4733">
        <v>134</v>
      </c>
      <c r="K4733">
        <v>999</v>
      </c>
      <c r="M4733">
        <v>99</v>
      </c>
      <c r="N4733">
        <v>99</v>
      </c>
      <c r="O4733">
        <v>99</v>
      </c>
      <c r="P4733">
        <v>99</v>
      </c>
      <c r="Q4733">
        <v>42</v>
      </c>
      <c r="R4733">
        <v>2658</v>
      </c>
      <c r="S4733">
        <v>2658</v>
      </c>
      <c r="T4733">
        <v>15.81527464258841</v>
      </c>
      <c r="U4733">
        <v>60.18171557562075</v>
      </c>
      <c r="V4733">
        <v>85.380547450938181</v>
      </c>
      <c r="W4733">
        <v>78.806245297216066</v>
      </c>
      <c r="X4733">
        <v>0</v>
      </c>
      <c r="Y4733">
        <v>0</v>
      </c>
      <c r="Z4733">
        <v>75.583145221971421</v>
      </c>
      <c r="AA4733">
        <v>10.299778883277344</v>
      </c>
      <c r="AB4733">
        <v>2.9904054863055993</v>
      </c>
      <c r="AC4733">
        <v>-15.220222240327972</v>
      </c>
      <c r="AD4733">
        <v>8.0362811791383209</v>
      </c>
      <c r="AE4733">
        <v>7.7988155995821504</v>
      </c>
      <c r="AF4733">
        <v>134</v>
      </c>
      <c r="AG4733">
        <v>1</v>
      </c>
      <c r="AH4733">
        <v>0</v>
      </c>
      <c r="AI4733">
        <v>23</v>
      </c>
      <c r="AJ4733">
        <v>304</v>
      </c>
      <c r="AK4733">
        <v>52</v>
      </c>
      <c r="AL4733">
        <v>100</v>
      </c>
      <c r="AM4733">
        <v>0</v>
      </c>
      <c r="AN4733">
        <v>93</v>
      </c>
      <c r="AO4733">
        <v>30</v>
      </c>
      <c r="AP4733">
        <v>19</v>
      </c>
    </row>
    <row r="4734" spans="1:42">
      <c r="A4734">
        <v>16</v>
      </c>
      <c r="B4734">
        <v>721</v>
      </c>
      <c r="C4734">
        <v>2020</v>
      </c>
      <c r="D4734">
        <v>1</v>
      </c>
      <c r="E4734">
        <v>99</v>
      </c>
      <c r="F4734">
        <v>99</v>
      </c>
      <c r="G4734">
        <v>99</v>
      </c>
      <c r="H4734">
        <v>99</v>
      </c>
      <c r="I4734">
        <v>99</v>
      </c>
      <c r="J4734">
        <v>141</v>
      </c>
      <c r="K4734">
        <v>999</v>
      </c>
      <c r="M4734">
        <v>99</v>
      </c>
      <c r="N4734">
        <v>99</v>
      </c>
      <c r="O4734">
        <v>99</v>
      </c>
      <c r="P4734">
        <v>99</v>
      </c>
      <c r="Q4734">
        <v>40</v>
      </c>
      <c r="R4734">
        <v>4675</v>
      </c>
      <c r="S4734">
        <v>4675</v>
      </c>
      <c r="T4734">
        <v>16.181604278074865</v>
      </c>
      <c r="U4734">
        <v>61.015187165775387</v>
      </c>
      <c r="V4734">
        <v>90.666264969496183</v>
      </c>
      <c r="W4734">
        <v>83.684962566844987</v>
      </c>
      <c r="X4734">
        <v>0</v>
      </c>
      <c r="Y4734">
        <v>0</v>
      </c>
      <c r="Z4734">
        <v>0</v>
      </c>
      <c r="AA4734">
        <v>8.663836855732475</v>
      </c>
      <c r="AB4734">
        <v>2.5502824300438007</v>
      </c>
      <c r="AC4734">
        <v>-13.990709841465497</v>
      </c>
      <c r="AD4734">
        <v>8.1451669105861058</v>
      </c>
      <c r="AE4734">
        <v>8.3029471970121111</v>
      </c>
      <c r="AF4734">
        <v>53</v>
      </c>
      <c r="AG4734">
        <v>0</v>
      </c>
      <c r="AH4734">
        <v>0</v>
      </c>
      <c r="AI4734">
        <v>11</v>
      </c>
      <c r="AJ4734">
        <v>289</v>
      </c>
      <c r="AK4734">
        <v>53</v>
      </c>
      <c r="AL4734">
        <v>400</v>
      </c>
      <c r="AM4734">
        <v>0</v>
      </c>
      <c r="AN4734">
        <v>260</v>
      </c>
      <c r="AO4734">
        <v>83</v>
      </c>
      <c r="AP4734">
        <v>16</v>
      </c>
    </row>
    <row r="4735" spans="1:42">
      <c r="A4735">
        <v>16</v>
      </c>
      <c r="B4735">
        <v>722</v>
      </c>
      <c r="C4735">
        <v>2020</v>
      </c>
      <c r="D4735">
        <v>2</v>
      </c>
      <c r="E4735">
        <v>99</v>
      </c>
      <c r="F4735">
        <v>99</v>
      </c>
      <c r="G4735">
        <v>99</v>
      </c>
      <c r="H4735">
        <v>99</v>
      </c>
      <c r="I4735">
        <v>99</v>
      </c>
      <c r="J4735">
        <v>141</v>
      </c>
      <c r="K4735">
        <v>999</v>
      </c>
      <c r="M4735">
        <v>99</v>
      </c>
      <c r="N4735">
        <v>99</v>
      </c>
      <c r="O4735">
        <v>99</v>
      </c>
      <c r="P4735">
        <v>99</v>
      </c>
      <c r="Q4735">
        <v>49</v>
      </c>
      <c r="R4735">
        <v>4648</v>
      </c>
      <c r="S4735">
        <v>4648</v>
      </c>
      <c r="T4735">
        <v>15.956970740103269</v>
      </c>
      <c r="U4735">
        <v>61.05658347676421</v>
      </c>
      <c r="V4735">
        <v>88.276601219923862</v>
      </c>
      <c r="W4735">
        <v>81.479302925989941</v>
      </c>
      <c r="X4735">
        <v>0</v>
      </c>
      <c r="Y4735">
        <v>0</v>
      </c>
      <c r="Z4735">
        <v>2.1514629948364887E-2</v>
      </c>
      <c r="AA4735">
        <v>11.570267337491853</v>
      </c>
      <c r="AB4735">
        <v>2.6798524178419996</v>
      </c>
      <c r="AC4735">
        <v>-16.83588154169998</v>
      </c>
      <c r="AD4735">
        <v>8.0981253048992983</v>
      </c>
      <c r="AE4735">
        <v>8.0374199188456359</v>
      </c>
      <c r="AF4735">
        <v>47</v>
      </c>
      <c r="AG4735">
        <v>0</v>
      </c>
      <c r="AH4735">
        <v>0</v>
      </c>
      <c r="AI4735">
        <v>10</v>
      </c>
      <c r="AJ4735">
        <v>258</v>
      </c>
      <c r="AK4735">
        <v>41</v>
      </c>
      <c r="AL4735">
        <v>366</v>
      </c>
      <c r="AM4735">
        <v>0</v>
      </c>
      <c r="AN4735">
        <v>271</v>
      </c>
      <c r="AO4735">
        <v>53</v>
      </c>
      <c r="AP4735">
        <v>22</v>
      </c>
    </row>
    <row r="4736" spans="1:42">
      <c r="A4736">
        <v>16</v>
      </c>
      <c r="B4736">
        <v>723</v>
      </c>
      <c r="C4736">
        <v>2020</v>
      </c>
      <c r="D4736">
        <v>3</v>
      </c>
      <c r="E4736">
        <v>99</v>
      </c>
      <c r="F4736">
        <v>99</v>
      </c>
      <c r="G4736">
        <v>99</v>
      </c>
      <c r="H4736">
        <v>99</v>
      </c>
      <c r="I4736">
        <v>99</v>
      </c>
      <c r="J4736">
        <v>141</v>
      </c>
      <c r="K4736">
        <v>999</v>
      </c>
      <c r="M4736">
        <v>99</v>
      </c>
      <c r="N4736">
        <v>99</v>
      </c>
      <c r="O4736">
        <v>99</v>
      </c>
      <c r="P4736">
        <v>99</v>
      </c>
      <c r="Q4736">
        <v>48</v>
      </c>
      <c r="R4736">
        <v>5023</v>
      </c>
      <c r="S4736">
        <v>5023</v>
      </c>
      <c r="T4736">
        <v>16.098148516822619</v>
      </c>
      <c r="U4736">
        <v>60.910810272745366</v>
      </c>
      <c r="V4736">
        <v>88.818951781717473</v>
      </c>
      <c r="W4736">
        <v>81.979892494525103</v>
      </c>
      <c r="X4736">
        <v>0</v>
      </c>
      <c r="Y4736">
        <v>0</v>
      </c>
      <c r="Z4736">
        <v>7.9633685048775646E-2</v>
      </c>
      <c r="AA4736">
        <v>8.2341157861430361</v>
      </c>
      <c r="AB4736">
        <v>2.6622931278923918</v>
      </c>
      <c r="AC4736">
        <v>-18.356895245166562</v>
      </c>
      <c r="AD4736">
        <v>8.7514809394382898</v>
      </c>
      <c r="AE4736">
        <v>8.7392418306335191</v>
      </c>
      <c r="AF4736">
        <v>57</v>
      </c>
      <c r="AG4736">
        <v>0</v>
      </c>
      <c r="AH4736">
        <v>0</v>
      </c>
      <c r="AI4736">
        <v>10</v>
      </c>
      <c r="AJ4736">
        <v>405</v>
      </c>
      <c r="AK4736">
        <v>67</v>
      </c>
      <c r="AL4736">
        <v>472</v>
      </c>
      <c r="AM4736">
        <v>0</v>
      </c>
      <c r="AN4736">
        <v>284</v>
      </c>
      <c r="AO4736">
        <v>104</v>
      </c>
      <c r="AP4736">
        <v>19</v>
      </c>
    </row>
    <row r="4737" spans="1:42">
      <c r="A4737">
        <v>16</v>
      </c>
      <c r="B4737">
        <v>724</v>
      </c>
      <c r="C4737">
        <v>2020</v>
      </c>
      <c r="D4737">
        <v>4</v>
      </c>
      <c r="E4737">
        <v>99</v>
      </c>
      <c r="F4737">
        <v>99</v>
      </c>
      <c r="G4737">
        <v>99</v>
      </c>
      <c r="H4737">
        <v>99</v>
      </c>
      <c r="I4737">
        <v>99</v>
      </c>
      <c r="J4737">
        <v>141</v>
      </c>
      <c r="K4737">
        <v>999</v>
      </c>
      <c r="M4737">
        <v>99</v>
      </c>
      <c r="N4737">
        <v>99</v>
      </c>
      <c r="O4737">
        <v>99</v>
      </c>
      <c r="P4737">
        <v>99</v>
      </c>
      <c r="Q4737">
        <v>38</v>
      </c>
      <c r="R4737">
        <v>4276</v>
      </c>
      <c r="S4737">
        <v>4276</v>
      </c>
      <c r="T4737">
        <v>16.050748362956028</v>
      </c>
      <c r="U4737">
        <v>60.820392890551915</v>
      </c>
      <c r="V4737">
        <v>88.46318538705799</v>
      </c>
      <c r="W4737">
        <v>81.651520112254389</v>
      </c>
      <c r="X4737">
        <v>0.67820392890551939</v>
      </c>
      <c r="Y4737">
        <v>1.3564078578110388</v>
      </c>
      <c r="Z4737">
        <v>0</v>
      </c>
      <c r="AA4737">
        <v>8.0317835088388048</v>
      </c>
      <c r="AB4737">
        <v>2.6594195043431683</v>
      </c>
      <c r="AC4737">
        <v>-13.99370772750121</v>
      </c>
      <c r="AD4737">
        <v>7.4499965154366148</v>
      </c>
      <c r="AE4737">
        <v>7.4097781543933507</v>
      </c>
      <c r="AF4737">
        <v>67</v>
      </c>
      <c r="AG4737">
        <v>0</v>
      </c>
      <c r="AH4737">
        <v>0</v>
      </c>
      <c r="AI4737">
        <v>14</v>
      </c>
      <c r="AJ4737">
        <v>283</v>
      </c>
      <c r="AK4737">
        <v>20</v>
      </c>
      <c r="AL4737">
        <v>291</v>
      </c>
      <c r="AM4737">
        <v>0</v>
      </c>
      <c r="AN4737">
        <v>238</v>
      </c>
      <c r="AO4737">
        <v>77</v>
      </c>
      <c r="AP4737">
        <v>18</v>
      </c>
    </row>
    <row r="4738" spans="1:42">
      <c r="A4738">
        <v>16</v>
      </c>
      <c r="B4738">
        <v>725</v>
      </c>
      <c r="C4738">
        <v>2020</v>
      </c>
      <c r="D4738">
        <v>5</v>
      </c>
      <c r="E4738">
        <v>99</v>
      </c>
      <c r="F4738">
        <v>99</v>
      </c>
      <c r="G4738">
        <v>99</v>
      </c>
      <c r="H4738">
        <v>99</v>
      </c>
      <c r="I4738">
        <v>99</v>
      </c>
      <c r="J4738">
        <v>141</v>
      </c>
      <c r="K4738">
        <v>999</v>
      </c>
      <c r="M4738">
        <v>99</v>
      </c>
      <c r="N4738">
        <v>99</v>
      </c>
      <c r="O4738">
        <v>99</v>
      </c>
      <c r="P4738">
        <v>99</v>
      </c>
      <c r="Q4738">
        <v>47</v>
      </c>
      <c r="R4738">
        <v>4875</v>
      </c>
      <c r="S4738">
        <v>4875</v>
      </c>
      <c r="T4738">
        <v>16.013128205128197</v>
      </c>
      <c r="U4738">
        <v>60.729025641025643</v>
      </c>
      <c r="V4738">
        <v>90.408200683390433</v>
      </c>
      <c r="W4738">
        <v>83.446769230769149</v>
      </c>
      <c r="X4738">
        <v>0.49230769230769217</v>
      </c>
      <c r="Y4738">
        <v>0.98461538461538434</v>
      </c>
      <c r="Z4738">
        <v>0.14358974358974361</v>
      </c>
      <c r="AA4738">
        <v>8.1283745701022898</v>
      </c>
      <c r="AB4738">
        <v>2.7952723044012968</v>
      </c>
      <c r="AC4738">
        <v>-17.504015158608006</v>
      </c>
      <c r="AD4738">
        <v>8.4936232490068999</v>
      </c>
      <c r="AE4738">
        <v>8.6335097063448298</v>
      </c>
      <c r="AF4738">
        <v>64</v>
      </c>
      <c r="AG4738">
        <v>0</v>
      </c>
      <c r="AH4738">
        <v>0</v>
      </c>
      <c r="AI4738">
        <v>13</v>
      </c>
      <c r="AJ4738">
        <v>428</v>
      </c>
      <c r="AK4738">
        <v>56</v>
      </c>
      <c r="AL4738">
        <v>555</v>
      </c>
      <c r="AM4738">
        <v>0</v>
      </c>
      <c r="AN4738">
        <v>242</v>
      </c>
      <c r="AO4738">
        <v>112</v>
      </c>
      <c r="AP4738">
        <v>19</v>
      </c>
    </row>
    <row r="4739" spans="1:42">
      <c r="A4739">
        <v>16</v>
      </c>
      <c r="B4739">
        <v>726</v>
      </c>
      <c r="C4739">
        <v>2020</v>
      </c>
      <c r="D4739">
        <v>6</v>
      </c>
      <c r="E4739">
        <v>99</v>
      </c>
      <c r="F4739">
        <v>99</v>
      </c>
      <c r="G4739">
        <v>99</v>
      </c>
      <c r="H4739">
        <v>99</v>
      </c>
      <c r="I4739">
        <v>99</v>
      </c>
      <c r="J4739">
        <v>141</v>
      </c>
      <c r="K4739">
        <v>999</v>
      </c>
      <c r="M4739">
        <v>99</v>
      </c>
      <c r="N4739">
        <v>99</v>
      </c>
      <c r="O4739">
        <v>99</v>
      </c>
      <c r="P4739">
        <v>99</v>
      </c>
      <c r="Q4739">
        <v>44</v>
      </c>
      <c r="R4739">
        <v>3759</v>
      </c>
      <c r="S4739">
        <v>3759</v>
      </c>
      <c r="T4739">
        <v>16.062250598563452</v>
      </c>
      <c r="U4739">
        <v>60.882415536046835</v>
      </c>
      <c r="V4739">
        <v>88.370474962653503</v>
      </c>
      <c r="W4739">
        <v>81.565948390529556</v>
      </c>
      <c r="X4739">
        <v>0.4788507581803671</v>
      </c>
      <c r="Y4739">
        <v>0.9577015163607342</v>
      </c>
      <c r="Z4739">
        <v>1.0641127959563716</v>
      </c>
      <c r="AA4739">
        <v>9.0449846973935077</v>
      </c>
      <c r="AB4739">
        <v>2.8073757823696219</v>
      </c>
      <c r="AC4739">
        <v>-21.274308409247528</v>
      </c>
      <c r="AD4739">
        <v>6.5492368806188566</v>
      </c>
      <c r="AE4739">
        <v>6.5070545950434324</v>
      </c>
      <c r="AF4739">
        <v>58</v>
      </c>
      <c r="AG4739">
        <v>0</v>
      </c>
      <c r="AH4739">
        <v>0</v>
      </c>
      <c r="AI4739">
        <v>8</v>
      </c>
      <c r="AJ4739">
        <v>325</v>
      </c>
      <c r="AK4739">
        <v>61</v>
      </c>
      <c r="AL4739">
        <v>413</v>
      </c>
      <c r="AM4739">
        <v>0</v>
      </c>
      <c r="AN4739">
        <v>342</v>
      </c>
      <c r="AO4739">
        <v>44</v>
      </c>
      <c r="AP4739">
        <v>17</v>
      </c>
    </row>
    <row r="4740" spans="1:42">
      <c r="A4740">
        <v>16</v>
      </c>
      <c r="B4740">
        <v>727</v>
      </c>
      <c r="C4740">
        <v>2020</v>
      </c>
      <c r="D4740">
        <v>7</v>
      </c>
      <c r="E4740">
        <v>99</v>
      </c>
      <c r="F4740">
        <v>99</v>
      </c>
      <c r="G4740">
        <v>99</v>
      </c>
      <c r="H4740">
        <v>99</v>
      </c>
      <c r="I4740">
        <v>99</v>
      </c>
      <c r="J4740">
        <v>141</v>
      </c>
      <c r="K4740">
        <v>999</v>
      </c>
      <c r="M4740">
        <v>99</v>
      </c>
      <c r="N4740">
        <v>99</v>
      </c>
      <c r="O4740">
        <v>99</v>
      </c>
      <c r="P4740">
        <v>99</v>
      </c>
      <c r="Q4740">
        <v>42</v>
      </c>
      <c r="R4740">
        <v>5074</v>
      </c>
      <c r="S4740">
        <v>5074</v>
      </c>
      <c r="T4740">
        <v>15.760149783208515</v>
      </c>
      <c r="U4740">
        <v>60.397910918407575</v>
      </c>
      <c r="V4740">
        <v>88.886751270791251</v>
      </c>
      <c r="W4740">
        <v>82.04247142294038</v>
      </c>
      <c r="X4740">
        <v>0.57154119038234141</v>
      </c>
      <c r="Y4740">
        <v>1.1430823807646828</v>
      </c>
      <c r="Z4740">
        <v>0.57154119038234141</v>
      </c>
      <c r="AA4740">
        <v>9.9296274086519922</v>
      </c>
      <c r="AB4740">
        <v>2.8552525385118872</v>
      </c>
      <c r="AC4740">
        <v>-22.415646657931998</v>
      </c>
      <c r="AD4740">
        <v>8.8403373057355896</v>
      </c>
      <c r="AE4740">
        <v>8.8347127180507439</v>
      </c>
      <c r="AF4740">
        <v>67</v>
      </c>
      <c r="AG4740">
        <v>0</v>
      </c>
      <c r="AH4740">
        <v>0</v>
      </c>
      <c r="AI4740">
        <v>36</v>
      </c>
      <c r="AJ4740">
        <v>318</v>
      </c>
      <c r="AK4740">
        <v>39</v>
      </c>
      <c r="AL4740">
        <v>916</v>
      </c>
      <c r="AM4740">
        <v>1</v>
      </c>
      <c r="AN4740">
        <v>403</v>
      </c>
      <c r="AO4740">
        <v>61</v>
      </c>
      <c r="AP4740">
        <v>17</v>
      </c>
    </row>
    <row r="4741" spans="1:42">
      <c r="A4741">
        <v>16</v>
      </c>
      <c r="B4741">
        <v>728</v>
      </c>
      <c r="C4741">
        <v>2020</v>
      </c>
      <c r="D4741">
        <v>8</v>
      </c>
      <c r="E4741">
        <v>99</v>
      </c>
      <c r="F4741">
        <v>99</v>
      </c>
      <c r="G4741">
        <v>99</v>
      </c>
      <c r="H4741">
        <v>99</v>
      </c>
      <c r="I4741">
        <v>99</v>
      </c>
      <c r="J4741">
        <v>141</v>
      </c>
      <c r="K4741">
        <v>999</v>
      </c>
      <c r="M4741">
        <v>99</v>
      </c>
      <c r="N4741">
        <v>99</v>
      </c>
      <c r="O4741">
        <v>99</v>
      </c>
      <c r="P4741">
        <v>99</v>
      </c>
      <c r="Q4741">
        <v>45</v>
      </c>
      <c r="R4741">
        <v>4645</v>
      </c>
      <c r="S4741">
        <v>4645</v>
      </c>
      <c r="T4741">
        <v>16.126803013993541</v>
      </c>
      <c r="U4741">
        <v>61.010764262648017</v>
      </c>
      <c r="V4741">
        <v>89.584975281847605</v>
      </c>
      <c r="W4741">
        <v>82.686932185145295</v>
      </c>
      <c r="X4741">
        <v>0.25834230355220661</v>
      </c>
      <c r="Y4741">
        <v>0.51668460710441322</v>
      </c>
      <c r="Z4741">
        <v>1.1194833153928956</v>
      </c>
      <c r="AA4741">
        <v>8.9546153470538883</v>
      </c>
      <c r="AB4741">
        <v>2.7007737912394472</v>
      </c>
      <c r="AC4741">
        <v>-21.06843987388655</v>
      </c>
      <c r="AD4741">
        <v>8.0928984598229849</v>
      </c>
      <c r="AE4741">
        <v>8.1512803858887271</v>
      </c>
      <c r="AF4741">
        <v>36</v>
      </c>
      <c r="AG4741">
        <v>0</v>
      </c>
      <c r="AH4741">
        <v>0</v>
      </c>
      <c r="AI4741">
        <v>7</v>
      </c>
      <c r="AJ4741">
        <v>324</v>
      </c>
      <c r="AK4741">
        <v>40</v>
      </c>
      <c r="AL4741">
        <v>1083</v>
      </c>
      <c r="AM4741">
        <v>0</v>
      </c>
      <c r="AN4741">
        <v>354</v>
      </c>
      <c r="AO4741">
        <v>64</v>
      </c>
      <c r="AP4741">
        <v>18</v>
      </c>
    </row>
    <row r="4742" spans="1:42">
      <c r="A4742">
        <v>16</v>
      </c>
      <c r="B4742">
        <v>729</v>
      </c>
      <c r="C4742">
        <v>2020</v>
      </c>
      <c r="D4742">
        <v>9</v>
      </c>
      <c r="E4742">
        <v>99</v>
      </c>
      <c r="F4742">
        <v>99</v>
      </c>
      <c r="G4742">
        <v>99</v>
      </c>
      <c r="H4742">
        <v>99</v>
      </c>
      <c r="I4742">
        <v>99</v>
      </c>
      <c r="J4742">
        <v>141</v>
      </c>
      <c r="K4742">
        <v>999</v>
      </c>
      <c r="M4742">
        <v>99</v>
      </c>
      <c r="N4742">
        <v>99</v>
      </c>
      <c r="O4742">
        <v>99</v>
      </c>
      <c r="P4742">
        <v>99</v>
      </c>
      <c r="Q4742">
        <v>55</v>
      </c>
      <c r="R4742">
        <v>5485</v>
      </c>
      <c r="S4742">
        <v>5485</v>
      </c>
      <c r="T4742">
        <v>15.803281677301731</v>
      </c>
      <c r="U4742">
        <v>60.909389243391054</v>
      </c>
      <c r="V4742">
        <v>89.21540180004358</v>
      </c>
      <c r="W4742">
        <v>82.345815861440187</v>
      </c>
      <c r="X4742">
        <v>0.58340929808568809</v>
      </c>
      <c r="Y4742">
        <v>1.1668185961713762</v>
      </c>
      <c r="Z4742">
        <v>1.2032816773017321</v>
      </c>
      <c r="AA4742">
        <v>11.493074736772355</v>
      </c>
      <c r="AB4742">
        <v>2.5915494973936619</v>
      </c>
      <c r="AC4742">
        <v>-11.96469776381122</v>
      </c>
      <c r="AD4742">
        <v>9.5564150811903232</v>
      </c>
      <c r="AE4742">
        <v>9.5856463738805022</v>
      </c>
      <c r="AF4742">
        <v>87</v>
      </c>
      <c r="AG4742">
        <v>0</v>
      </c>
      <c r="AH4742">
        <v>0</v>
      </c>
      <c r="AI4742">
        <v>18</v>
      </c>
      <c r="AJ4742">
        <v>303</v>
      </c>
      <c r="AK4742">
        <v>40</v>
      </c>
      <c r="AL4742">
        <v>1042</v>
      </c>
      <c r="AM4742">
        <v>0</v>
      </c>
      <c r="AN4742">
        <v>297</v>
      </c>
      <c r="AO4742">
        <v>59</v>
      </c>
      <c r="AP4742">
        <v>20</v>
      </c>
    </row>
    <row r="4743" spans="1:42">
      <c r="A4743">
        <v>16</v>
      </c>
      <c r="B4743">
        <v>730</v>
      </c>
      <c r="C4743">
        <v>2020</v>
      </c>
      <c r="D4743">
        <v>10</v>
      </c>
      <c r="E4743">
        <v>99</v>
      </c>
      <c r="F4743">
        <v>99</v>
      </c>
      <c r="G4743">
        <v>99</v>
      </c>
      <c r="H4743">
        <v>99</v>
      </c>
      <c r="I4743">
        <v>99</v>
      </c>
      <c r="J4743">
        <v>141</v>
      </c>
      <c r="K4743">
        <v>999</v>
      </c>
      <c r="M4743">
        <v>99</v>
      </c>
      <c r="N4743">
        <v>99</v>
      </c>
      <c r="O4743">
        <v>99</v>
      </c>
      <c r="P4743">
        <v>99</v>
      </c>
      <c r="Q4743">
        <v>59</v>
      </c>
      <c r="R4743">
        <v>5543</v>
      </c>
      <c r="S4743">
        <v>5543</v>
      </c>
      <c r="T4743">
        <v>14.747609597690778</v>
      </c>
      <c r="U4743">
        <v>60.5419447952372</v>
      </c>
      <c r="V4743">
        <v>87.953904752150493</v>
      </c>
      <c r="W4743">
        <v>81.181454086234751</v>
      </c>
      <c r="X4743">
        <v>0.46906007577124315</v>
      </c>
      <c r="Y4743">
        <v>0.93812015154248629</v>
      </c>
      <c r="Z4743">
        <v>4.6725599855673821</v>
      </c>
      <c r="AA4743">
        <v>18.045107618983721</v>
      </c>
      <c r="AB4743">
        <v>2.7588114400932482</v>
      </c>
      <c r="AC4743">
        <v>-12.548363472568107</v>
      </c>
      <c r="AD4743">
        <v>9.657467419332356</v>
      </c>
      <c r="AE4743">
        <v>9.5500344701156621</v>
      </c>
      <c r="AF4743">
        <v>81</v>
      </c>
      <c r="AG4743">
        <v>0</v>
      </c>
      <c r="AH4743">
        <v>0</v>
      </c>
      <c r="AI4743">
        <v>20</v>
      </c>
      <c r="AJ4743">
        <v>405</v>
      </c>
      <c r="AK4743">
        <v>78</v>
      </c>
      <c r="AL4743">
        <v>1160</v>
      </c>
      <c r="AM4743">
        <v>0</v>
      </c>
      <c r="AN4743">
        <v>408</v>
      </c>
      <c r="AO4743">
        <v>85</v>
      </c>
      <c r="AP4743">
        <v>20</v>
      </c>
    </row>
    <row r="4744" spans="1:42">
      <c r="A4744">
        <v>16</v>
      </c>
      <c r="B4744">
        <v>731</v>
      </c>
      <c r="C4744">
        <v>2020</v>
      </c>
      <c r="D4744">
        <v>11</v>
      </c>
      <c r="E4744">
        <v>99</v>
      </c>
      <c r="F4744">
        <v>99</v>
      </c>
      <c r="G4744">
        <v>99</v>
      </c>
      <c r="H4744">
        <v>99</v>
      </c>
      <c r="I4744">
        <v>99</v>
      </c>
      <c r="J4744">
        <v>141</v>
      </c>
      <c r="K4744">
        <v>999</v>
      </c>
      <c r="M4744">
        <v>99</v>
      </c>
      <c r="N4744">
        <v>99</v>
      </c>
      <c r="O4744">
        <v>99</v>
      </c>
      <c r="P4744">
        <v>99</v>
      </c>
      <c r="Q4744">
        <v>54</v>
      </c>
      <c r="R4744">
        <v>5065</v>
      </c>
      <c r="S4744">
        <v>5065</v>
      </c>
      <c r="T4744">
        <v>15.877591312931884</v>
      </c>
      <c r="U4744">
        <v>61.05784797630799</v>
      </c>
      <c r="V4744">
        <v>89.347646361118976</v>
      </c>
      <c r="W4744">
        <v>82.467877591312885</v>
      </c>
      <c r="X4744">
        <v>0</v>
      </c>
      <c r="Y4744">
        <v>0</v>
      </c>
      <c r="Z4744">
        <v>11.964461994077</v>
      </c>
      <c r="AA4744">
        <v>11.888389847480228</v>
      </c>
      <c r="AB4744">
        <v>2.5797468651097009</v>
      </c>
      <c r="AC4744">
        <v>-19.040904763873581</v>
      </c>
      <c r="AD4744">
        <v>8.8246567705066532</v>
      </c>
      <c r="AE4744">
        <v>8.8647706079805157</v>
      </c>
      <c r="AF4744">
        <v>63</v>
      </c>
      <c r="AG4744">
        <v>0</v>
      </c>
      <c r="AH4744">
        <v>0</v>
      </c>
      <c r="AI4744">
        <v>16</v>
      </c>
      <c r="AJ4744">
        <v>365</v>
      </c>
      <c r="AK4744">
        <v>59</v>
      </c>
      <c r="AL4744">
        <v>898</v>
      </c>
      <c r="AM4744">
        <v>0</v>
      </c>
      <c r="AN4744">
        <v>371</v>
      </c>
      <c r="AO4744">
        <v>85</v>
      </c>
      <c r="AP4744">
        <v>21</v>
      </c>
    </row>
    <row r="4745" spans="1:42">
      <c r="A4745">
        <v>16</v>
      </c>
      <c r="B4745">
        <v>732</v>
      </c>
      <c r="C4745">
        <v>2020</v>
      </c>
      <c r="D4745">
        <v>12</v>
      </c>
      <c r="E4745">
        <v>99</v>
      </c>
      <c r="F4745">
        <v>99</v>
      </c>
      <c r="G4745">
        <v>99</v>
      </c>
      <c r="H4745">
        <v>99</v>
      </c>
      <c r="I4745">
        <v>99</v>
      </c>
      <c r="J4745">
        <v>141</v>
      </c>
      <c r="K4745">
        <v>999</v>
      </c>
      <c r="M4745">
        <v>99</v>
      </c>
      <c r="N4745">
        <v>99</v>
      </c>
      <c r="O4745">
        <v>99</v>
      </c>
      <c r="P4745">
        <v>99</v>
      </c>
      <c r="Q4745">
        <v>41</v>
      </c>
      <c r="R4745">
        <v>4328</v>
      </c>
      <c r="S4745">
        <v>4328</v>
      </c>
      <c r="T4745">
        <v>16.205637707948245</v>
      </c>
      <c r="U4745">
        <v>61.181146025878</v>
      </c>
      <c r="V4745">
        <v>87.091588347088233</v>
      </c>
      <c r="W4745">
        <v>80.385536044362254</v>
      </c>
      <c r="X4745">
        <v>0</v>
      </c>
      <c r="Y4745">
        <v>0</v>
      </c>
      <c r="Z4745">
        <v>6.4926062846580415</v>
      </c>
      <c r="AA4745">
        <v>9.2220283793669449</v>
      </c>
      <c r="AB4745">
        <v>2.4732385353992039</v>
      </c>
      <c r="AC4745">
        <v>-24.495924355384005</v>
      </c>
      <c r="AD4745">
        <v>7.5405951634260244</v>
      </c>
      <c r="AE4745">
        <v>7.3836040418110063</v>
      </c>
      <c r="AF4745">
        <v>58</v>
      </c>
      <c r="AG4745">
        <v>0</v>
      </c>
      <c r="AH4745">
        <v>0</v>
      </c>
      <c r="AI4745">
        <v>11</v>
      </c>
      <c r="AJ4745">
        <v>213</v>
      </c>
      <c r="AK4745">
        <v>52</v>
      </c>
      <c r="AL4745">
        <v>978</v>
      </c>
      <c r="AM4745">
        <v>1</v>
      </c>
      <c r="AN4745">
        <v>346</v>
      </c>
      <c r="AO4745">
        <v>90</v>
      </c>
      <c r="AP4745">
        <v>19</v>
      </c>
    </row>
    <row r="4746" spans="1:42">
      <c r="A4746">
        <v>16</v>
      </c>
      <c r="B4746">
        <v>733</v>
      </c>
      <c r="C4746">
        <v>2020</v>
      </c>
      <c r="D4746">
        <v>1</v>
      </c>
      <c r="E4746">
        <v>99</v>
      </c>
      <c r="F4746">
        <v>99</v>
      </c>
      <c r="G4746">
        <v>99</v>
      </c>
      <c r="H4746">
        <v>99</v>
      </c>
      <c r="I4746">
        <v>99</v>
      </c>
      <c r="J4746">
        <v>143</v>
      </c>
      <c r="K4746">
        <v>999</v>
      </c>
      <c r="M4746">
        <v>99</v>
      </c>
      <c r="N4746">
        <v>99</v>
      </c>
      <c r="O4746">
        <v>99</v>
      </c>
      <c r="P4746">
        <v>99</v>
      </c>
      <c r="R4746">
        <v>0</v>
      </c>
    </row>
    <row r="4747" spans="1:42">
      <c r="A4747">
        <v>16</v>
      </c>
      <c r="B4747">
        <v>734</v>
      </c>
      <c r="C4747">
        <v>2020</v>
      </c>
      <c r="D4747">
        <v>2</v>
      </c>
      <c r="E4747">
        <v>99</v>
      </c>
      <c r="F4747">
        <v>99</v>
      </c>
      <c r="G4747">
        <v>99</v>
      </c>
      <c r="H4747">
        <v>99</v>
      </c>
      <c r="I4747">
        <v>99</v>
      </c>
      <c r="J4747">
        <v>143</v>
      </c>
      <c r="K4747">
        <v>999</v>
      </c>
      <c r="M4747">
        <v>99</v>
      </c>
      <c r="N4747">
        <v>99</v>
      </c>
      <c r="O4747">
        <v>99</v>
      </c>
      <c r="P4747">
        <v>99</v>
      </c>
      <c r="R4747">
        <v>0</v>
      </c>
    </row>
    <row r="4748" spans="1:42">
      <c r="A4748">
        <v>16</v>
      </c>
      <c r="B4748">
        <v>735</v>
      </c>
      <c r="C4748">
        <v>2020</v>
      </c>
      <c r="D4748">
        <v>3</v>
      </c>
      <c r="E4748">
        <v>99</v>
      </c>
      <c r="F4748">
        <v>99</v>
      </c>
      <c r="G4748">
        <v>99</v>
      </c>
      <c r="H4748">
        <v>99</v>
      </c>
      <c r="I4748">
        <v>99</v>
      </c>
      <c r="J4748">
        <v>143</v>
      </c>
      <c r="K4748">
        <v>999</v>
      </c>
      <c r="M4748">
        <v>99</v>
      </c>
      <c r="N4748">
        <v>99</v>
      </c>
      <c r="O4748">
        <v>99</v>
      </c>
      <c r="P4748">
        <v>99</v>
      </c>
      <c r="R4748">
        <v>0</v>
      </c>
    </row>
    <row r="4749" spans="1:42">
      <c r="A4749">
        <v>16</v>
      </c>
      <c r="B4749">
        <v>736</v>
      </c>
      <c r="C4749">
        <v>2020</v>
      </c>
      <c r="D4749">
        <v>4</v>
      </c>
      <c r="E4749">
        <v>99</v>
      </c>
      <c r="F4749">
        <v>99</v>
      </c>
      <c r="G4749">
        <v>99</v>
      </c>
      <c r="H4749">
        <v>99</v>
      </c>
      <c r="I4749">
        <v>99</v>
      </c>
      <c r="J4749">
        <v>143</v>
      </c>
      <c r="K4749">
        <v>999</v>
      </c>
      <c r="M4749">
        <v>99</v>
      </c>
      <c r="N4749">
        <v>99</v>
      </c>
      <c r="O4749">
        <v>99</v>
      </c>
      <c r="P4749">
        <v>99</v>
      </c>
      <c r="R4749">
        <v>0</v>
      </c>
    </row>
    <row r="4750" spans="1:42">
      <c r="A4750">
        <v>16</v>
      </c>
      <c r="B4750">
        <v>737</v>
      </c>
      <c r="C4750">
        <v>2020</v>
      </c>
      <c r="D4750">
        <v>5</v>
      </c>
      <c r="E4750">
        <v>99</v>
      </c>
      <c r="F4750">
        <v>99</v>
      </c>
      <c r="G4750">
        <v>99</v>
      </c>
      <c r="H4750">
        <v>99</v>
      </c>
      <c r="I4750">
        <v>99</v>
      </c>
      <c r="J4750">
        <v>143</v>
      </c>
      <c r="K4750">
        <v>999</v>
      </c>
      <c r="M4750">
        <v>99</v>
      </c>
      <c r="N4750">
        <v>99</v>
      </c>
      <c r="O4750">
        <v>99</v>
      </c>
      <c r="P4750">
        <v>99</v>
      </c>
      <c r="R4750">
        <v>0</v>
      </c>
    </row>
    <row r="4751" spans="1:42">
      <c r="A4751">
        <v>16</v>
      </c>
      <c r="B4751">
        <v>738</v>
      </c>
      <c r="C4751">
        <v>2020</v>
      </c>
      <c r="D4751">
        <v>6</v>
      </c>
      <c r="E4751">
        <v>99</v>
      </c>
      <c r="F4751">
        <v>99</v>
      </c>
      <c r="G4751">
        <v>99</v>
      </c>
      <c r="H4751">
        <v>99</v>
      </c>
      <c r="I4751">
        <v>99</v>
      </c>
      <c r="J4751">
        <v>143</v>
      </c>
      <c r="K4751">
        <v>999</v>
      </c>
      <c r="M4751">
        <v>99</v>
      </c>
      <c r="N4751">
        <v>99</v>
      </c>
      <c r="O4751">
        <v>99</v>
      </c>
      <c r="P4751">
        <v>99</v>
      </c>
      <c r="R4751">
        <v>0</v>
      </c>
    </row>
    <row r="4752" spans="1:42">
      <c r="A4752">
        <v>16</v>
      </c>
      <c r="B4752">
        <v>739</v>
      </c>
      <c r="C4752">
        <v>2020</v>
      </c>
      <c r="D4752">
        <v>7</v>
      </c>
      <c r="E4752">
        <v>99</v>
      </c>
      <c r="F4752">
        <v>99</v>
      </c>
      <c r="G4752">
        <v>99</v>
      </c>
      <c r="H4752">
        <v>99</v>
      </c>
      <c r="I4752">
        <v>99</v>
      </c>
      <c r="J4752">
        <v>143</v>
      </c>
      <c r="K4752">
        <v>999</v>
      </c>
      <c r="M4752">
        <v>99</v>
      </c>
      <c r="N4752">
        <v>99</v>
      </c>
      <c r="O4752">
        <v>99</v>
      </c>
      <c r="P4752">
        <v>99</v>
      </c>
      <c r="R4752">
        <v>0</v>
      </c>
    </row>
    <row r="4753" spans="1:42">
      <c r="A4753">
        <v>16</v>
      </c>
      <c r="B4753">
        <v>740</v>
      </c>
      <c r="C4753">
        <v>2020</v>
      </c>
      <c r="D4753">
        <v>8</v>
      </c>
      <c r="E4753">
        <v>99</v>
      </c>
      <c r="F4753">
        <v>99</v>
      </c>
      <c r="G4753">
        <v>99</v>
      </c>
      <c r="H4753">
        <v>99</v>
      </c>
      <c r="I4753">
        <v>99</v>
      </c>
      <c r="J4753">
        <v>143</v>
      </c>
      <c r="K4753">
        <v>999</v>
      </c>
      <c r="M4753">
        <v>99</v>
      </c>
      <c r="N4753">
        <v>99</v>
      </c>
      <c r="O4753">
        <v>99</v>
      </c>
      <c r="P4753">
        <v>99</v>
      </c>
      <c r="R4753">
        <v>0</v>
      </c>
    </row>
    <row r="4754" spans="1:42">
      <c r="A4754">
        <v>16</v>
      </c>
      <c r="B4754">
        <v>741</v>
      </c>
      <c r="C4754">
        <v>2020</v>
      </c>
      <c r="D4754">
        <v>9</v>
      </c>
      <c r="E4754">
        <v>99</v>
      </c>
      <c r="F4754">
        <v>99</v>
      </c>
      <c r="G4754">
        <v>99</v>
      </c>
      <c r="H4754">
        <v>99</v>
      </c>
      <c r="I4754">
        <v>99</v>
      </c>
      <c r="J4754">
        <v>143</v>
      </c>
      <c r="K4754">
        <v>999</v>
      </c>
      <c r="M4754">
        <v>99</v>
      </c>
      <c r="N4754">
        <v>99</v>
      </c>
      <c r="O4754">
        <v>99</v>
      </c>
      <c r="P4754">
        <v>99</v>
      </c>
      <c r="R4754">
        <v>0</v>
      </c>
    </row>
    <row r="4755" spans="1:42">
      <c r="A4755">
        <v>16</v>
      </c>
      <c r="B4755">
        <v>742</v>
      </c>
      <c r="C4755">
        <v>2020</v>
      </c>
      <c r="D4755">
        <v>10</v>
      </c>
      <c r="E4755">
        <v>99</v>
      </c>
      <c r="F4755">
        <v>99</v>
      </c>
      <c r="G4755">
        <v>99</v>
      </c>
      <c r="H4755">
        <v>99</v>
      </c>
      <c r="I4755">
        <v>99</v>
      </c>
      <c r="J4755">
        <v>143</v>
      </c>
      <c r="K4755">
        <v>999</v>
      </c>
      <c r="M4755">
        <v>99</v>
      </c>
      <c r="N4755">
        <v>99</v>
      </c>
      <c r="O4755">
        <v>99</v>
      </c>
      <c r="P4755">
        <v>99</v>
      </c>
      <c r="R4755">
        <v>0</v>
      </c>
    </row>
    <row r="4756" spans="1:42">
      <c r="A4756">
        <v>16</v>
      </c>
      <c r="B4756">
        <v>743</v>
      </c>
      <c r="C4756">
        <v>2020</v>
      </c>
      <c r="D4756">
        <v>11</v>
      </c>
      <c r="E4756">
        <v>99</v>
      </c>
      <c r="F4756">
        <v>99</v>
      </c>
      <c r="G4756">
        <v>99</v>
      </c>
      <c r="H4756">
        <v>99</v>
      </c>
      <c r="I4756">
        <v>99</v>
      </c>
      <c r="J4756">
        <v>143</v>
      </c>
      <c r="K4756">
        <v>999</v>
      </c>
      <c r="M4756">
        <v>99</v>
      </c>
      <c r="N4756">
        <v>99</v>
      </c>
      <c r="O4756">
        <v>99</v>
      </c>
      <c r="P4756">
        <v>99</v>
      </c>
      <c r="R4756">
        <v>0</v>
      </c>
    </row>
    <row r="4757" spans="1:42">
      <c r="A4757">
        <v>16</v>
      </c>
      <c r="B4757">
        <v>744</v>
      </c>
      <c r="C4757">
        <v>2020</v>
      </c>
      <c r="D4757">
        <v>12</v>
      </c>
      <c r="E4757">
        <v>99</v>
      </c>
      <c r="F4757">
        <v>99</v>
      </c>
      <c r="G4757">
        <v>99</v>
      </c>
      <c r="H4757">
        <v>99</v>
      </c>
      <c r="I4757">
        <v>99</v>
      </c>
      <c r="J4757">
        <v>143</v>
      </c>
      <c r="K4757">
        <v>999</v>
      </c>
      <c r="M4757">
        <v>99</v>
      </c>
      <c r="N4757">
        <v>99</v>
      </c>
      <c r="O4757">
        <v>99</v>
      </c>
      <c r="P4757">
        <v>99</v>
      </c>
      <c r="R4757">
        <v>0</v>
      </c>
    </row>
    <row r="4758" spans="1:42">
      <c r="A4758">
        <v>16</v>
      </c>
      <c r="B4758">
        <v>745</v>
      </c>
      <c r="C4758">
        <v>2020</v>
      </c>
      <c r="D4758">
        <v>1</v>
      </c>
      <c r="E4758">
        <v>99</v>
      </c>
      <c r="F4758">
        <v>99</v>
      </c>
      <c r="G4758">
        <v>99</v>
      </c>
      <c r="H4758">
        <v>99</v>
      </c>
      <c r="I4758">
        <v>99</v>
      </c>
      <c r="J4758">
        <v>147</v>
      </c>
      <c r="K4758">
        <v>999</v>
      </c>
      <c r="M4758">
        <v>99</v>
      </c>
      <c r="N4758">
        <v>99</v>
      </c>
      <c r="O4758">
        <v>99</v>
      </c>
      <c r="P4758">
        <v>99</v>
      </c>
      <c r="Q4758">
        <v>48</v>
      </c>
      <c r="R4758">
        <v>6729</v>
      </c>
      <c r="S4758">
        <v>6729</v>
      </c>
      <c r="T4758">
        <v>16.348937434982911</v>
      </c>
      <c r="U4758">
        <v>61.474364690147112</v>
      </c>
      <c r="V4758">
        <v>90.452476280686795</v>
      </c>
      <c r="W4758">
        <v>83.487635607073614</v>
      </c>
      <c r="X4758">
        <v>0.71333036112349524</v>
      </c>
      <c r="Y4758">
        <v>1.4266607222469903</v>
      </c>
      <c r="Z4758">
        <v>17.818397978897309</v>
      </c>
      <c r="AA4758">
        <v>9.9616223847031833</v>
      </c>
      <c r="AB4758">
        <v>3.2984013273929498</v>
      </c>
      <c r="AC4758">
        <v>-20.728775582278843</v>
      </c>
      <c r="AD4758">
        <v>8.9348311026131277</v>
      </c>
      <c r="AE4758">
        <v>9.1501358289238635</v>
      </c>
      <c r="AF4758">
        <v>157</v>
      </c>
      <c r="AG4758">
        <v>0</v>
      </c>
      <c r="AH4758">
        <v>0</v>
      </c>
      <c r="AI4758">
        <v>56</v>
      </c>
      <c r="AJ4758">
        <v>311</v>
      </c>
      <c r="AK4758">
        <v>52</v>
      </c>
      <c r="AL4758">
        <v>836</v>
      </c>
      <c r="AM4758">
        <v>0</v>
      </c>
      <c r="AN4758">
        <v>148</v>
      </c>
      <c r="AO4758">
        <v>179</v>
      </c>
      <c r="AP4758">
        <v>22</v>
      </c>
    </row>
    <row r="4759" spans="1:42">
      <c r="A4759">
        <v>16</v>
      </c>
      <c r="B4759">
        <v>746</v>
      </c>
      <c r="C4759">
        <v>2020</v>
      </c>
      <c r="D4759">
        <v>2</v>
      </c>
      <c r="E4759">
        <v>99</v>
      </c>
      <c r="F4759">
        <v>99</v>
      </c>
      <c r="G4759">
        <v>99</v>
      </c>
      <c r="H4759">
        <v>99</v>
      </c>
      <c r="I4759">
        <v>99</v>
      </c>
      <c r="J4759">
        <v>147</v>
      </c>
      <c r="K4759">
        <v>999</v>
      </c>
      <c r="M4759">
        <v>99</v>
      </c>
      <c r="N4759">
        <v>99</v>
      </c>
      <c r="O4759">
        <v>99</v>
      </c>
      <c r="P4759">
        <v>99</v>
      </c>
      <c r="Q4759">
        <v>46</v>
      </c>
      <c r="R4759">
        <v>7399</v>
      </c>
      <c r="S4759">
        <v>7399</v>
      </c>
      <c r="T4759">
        <v>16.313691039329637</v>
      </c>
      <c r="U4759">
        <v>61.431139343154477</v>
      </c>
      <c r="V4759">
        <v>88.218870020940301</v>
      </c>
      <c r="W4759">
        <v>81.426017029328506</v>
      </c>
      <c r="X4759">
        <v>0.78388971482632797</v>
      </c>
      <c r="Y4759">
        <v>1.5677794296526559</v>
      </c>
      <c r="Z4759">
        <v>33.16664414110015</v>
      </c>
      <c r="AA4759">
        <v>9.5015970355184347</v>
      </c>
      <c r="AB4759">
        <v>2.7612739453439374</v>
      </c>
      <c r="AC4759">
        <v>-33.716546938533341</v>
      </c>
      <c r="AD4759">
        <v>9.8244635649033381</v>
      </c>
      <c r="AE4759">
        <v>9.8127575779011487</v>
      </c>
      <c r="AF4759">
        <v>142</v>
      </c>
      <c r="AG4759">
        <v>0</v>
      </c>
      <c r="AH4759">
        <v>0</v>
      </c>
      <c r="AI4759">
        <v>52</v>
      </c>
      <c r="AJ4759">
        <v>249</v>
      </c>
      <c r="AK4759">
        <v>40</v>
      </c>
      <c r="AL4759">
        <v>659</v>
      </c>
      <c r="AM4759">
        <v>0</v>
      </c>
      <c r="AN4759">
        <v>148</v>
      </c>
      <c r="AO4759">
        <v>157</v>
      </c>
      <c r="AP4759">
        <v>20</v>
      </c>
    </row>
    <row r="4760" spans="1:42">
      <c r="A4760">
        <v>16</v>
      </c>
      <c r="B4760">
        <v>747</v>
      </c>
      <c r="C4760">
        <v>2020</v>
      </c>
      <c r="D4760">
        <v>3</v>
      </c>
      <c r="E4760">
        <v>99</v>
      </c>
      <c r="F4760">
        <v>99</v>
      </c>
      <c r="G4760">
        <v>99</v>
      </c>
      <c r="H4760">
        <v>99</v>
      </c>
      <c r="I4760">
        <v>99</v>
      </c>
      <c r="J4760">
        <v>147</v>
      </c>
      <c r="K4760">
        <v>999</v>
      </c>
      <c r="M4760">
        <v>99</v>
      </c>
      <c r="N4760">
        <v>99</v>
      </c>
      <c r="O4760">
        <v>99</v>
      </c>
      <c r="P4760">
        <v>99</v>
      </c>
      <c r="Q4760">
        <v>48</v>
      </c>
      <c r="R4760">
        <v>6217</v>
      </c>
      <c r="S4760">
        <v>6217</v>
      </c>
      <c r="T4760">
        <v>16.429306739585012</v>
      </c>
      <c r="U4760">
        <v>61.838668167926642</v>
      </c>
      <c r="V4760">
        <v>86.242698392256486</v>
      </c>
      <c r="W4760">
        <v>79.602010616052922</v>
      </c>
      <c r="X4760">
        <v>3.3456651117902529</v>
      </c>
      <c r="Y4760">
        <v>6.6913302235805059</v>
      </c>
      <c r="Z4760">
        <v>17.323467910567796</v>
      </c>
      <c r="AA4760">
        <v>8.9718576398960952</v>
      </c>
      <c r="AB4760">
        <v>2.8088873000375498</v>
      </c>
      <c r="AC4760">
        <v>-31.006493431847783</v>
      </c>
      <c r="AD4760">
        <v>8.2549925642659865</v>
      </c>
      <c r="AE4760">
        <v>8.06045867240754</v>
      </c>
      <c r="AF4760">
        <v>136</v>
      </c>
      <c r="AG4760">
        <v>0</v>
      </c>
      <c r="AH4760">
        <v>0</v>
      </c>
      <c r="AI4760">
        <v>63</v>
      </c>
      <c r="AJ4760">
        <v>306</v>
      </c>
      <c r="AK4760">
        <v>42</v>
      </c>
      <c r="AL4760">
        <v>831</v>
      </c>
      <c r="AM4760">
        <v>0</v>
      </c>
      <c r="AN4760">
        <v>104</v>
      </c>
      <c r="AO4760">
        <v>130</v>
      </c>
      <c r="AP4760">
        <v>22</v>
      </c>
    </row>
    <row r="4761" spans="1:42">
      <c r="A4761">
        <v>16</v>
      </c>
      <c r="B4761">
        <v>748</v>
      </c>
      <c r="C4761">
        <v>2020</v>
      </c>
      <c r="D4761">
        <v>4</v>
      </c>
      <c r="E4761">
        <v>99</v>
      </c>
      <c r="F4761">
        <v>99</v>
      </c>
      <c r="G4761">
        <v>99</v>
      </c>
      <c r="H4761">
        <v>99</v>
      </c>
      <c r="I4761">
        <v>99</v>
      </c>
      <c r="J4761">
        <v>147</v>
      </c>
      <c r="K4761">
        <v>999</v>
      </c>
      <c r="M4761">
        <v>99</v>
      </c>
      <c r="N4761">
        <v>99</v>
      </c>
      <c r="O4761">
        <v>99</v>
      </c>
      <c r="P4761">
        <v>99</v>
      </c>
      <c r="Q4761">
        <v>44</v>
      </c>
      <c r="R4761">
        <v>6442</v>
      </c>
      <c r="S4761">
        <v>6442</v>
      </c>
      <c r="T4761">
        <v>16.304719031356719</v>
      </c>
      <c r="U4761">
        <v>61.366656317913709</v>
      </c>
      <c r="V4761">
        <v>88.22796834021581</v>
      </c>
      <c r="W4761">
        <v>81.434414778019018</v>
      </c>
      <c r="X4761">
        <v>0.62092517851598883</v>
      </c>
      <c r="Y4761">
        <v>1.2418503570319779</v>
      </c>
      <c r="Z4761">
        <v>21.934181931077312</v>
      </c>
      <c r="AA4761">
        <v>9.690624621979218</v>
      </c>
      <c r="AB4761">
        <v>2.9625615342142688</v>
      </c>
      <c r="AC4761">
        <v>-27.043121659040079</v>
      </c>
      <c r="AD4761">
        <v>8.5537497344380728</v>
      </c>
      <c r="AE4761">
        <v>8.5444389477697857</v>
      </c>
      <c r="AF4761">
        <v>125</v>
      </c>
      <c r="AG4761">
        <v>0</v>
      </c>
      <c r="AH4761">
        <v>0</v>
      </c>
      <c r="AI4761">
        <v>27</v>
      </c>
      <c r="AJ4761">
        <v>260</v>
      </c>
      <c r="AK4761">
        <v>40</v>
      </c>
      <c r="AL4761">
        <v>676</v>
      </c>
      <c r="AM4761">
        <v>0</v>
      </c>
      <c r="AN4761">
        <v>136</v>
      </c>
      <c r="AO4761">
        <v>139</v>
      </c>
      <c r="AP4761">
        <v>20</v>
      </c>
    </row>
    <row r="4762" spans="1:42">
      <c r="A4762">
        <v>16</v>
      </c>
      <c r="B4762">
        <v>749</v>
      </c>
      <c r="C4762">
        <v>2020</v>
      </c>
      <c r="D4762">
        <v>5</v>
      </c>
      <c r="E4762">
        <v>99</v>
      </c>
      <c r="F4762">
        <v>99</v>
      </c>
      <c r="G4762">
        <v>99</v>
      </c>
      <c r="H4762">
        <v>99</v>
      </c>
      <c r="I4762">
        <v>99</v>
      </c>
      <c r="J4762">
        <v>147</v>
      </c>
      <c r="K4762">
        <v>999</v>
      </c>
      <c r="M4762">
        <v>99</v>
      </c>
      <c r="N4762">
        <v>99</v>
      </c>
      <c r="O4762">
        <v>99</v>
      </c>
      <c r="P4762">
        <v>99</v>
      </c>
      <c r="Q4762">
        <v>48</v>
      </c>
      <c r="R4762">
        <v>5607</v>
      </c>
      <c r="S4762">
        <v>5607</v>
      </c>
      <c r="T4762">
        <v>16.210272873194214</v>
      </c>
      <c r="U4762">
        <v>61.174068129124301</v>
      </c>
      <c r="V4762">
        <v>88.469219233580702</v>
      </c>
      <c r="W4762">
        <v>81.657089352594753</v>
      </c>
      <c r="X4762">
        <v>0.62421972534332049</v>
      </c>
      <c r="Y4762">
        <v>1.248439450686641</v>
      </c>
      <c r="Z4762">
        <v>28.731942215088282</v>
      </c>
      <c r="AA4762">
        <v>9.1473982584635021</v>
      </c>
      <c r="AB4762">
        <v>3.3054507870560754</v>
      </c>
      <c r="AC4762">
        <v>-20.061852010492846</v>
      </c>
      <c r="AD4762">
        <v>7.4450286806883357</v>
      </c>
      <c r="AE4762">
        <v>7.4572602961816221</v>
      </c>
      <c r="AF4762">
        <v>102</v>
      </c>
      <c r="AG4762">
        <v>0</v>
      </c>
      <c r="AH4762">
        <v>0</v>
      </c>
      <c r="AI4762">
        <v>31</v>
      </c>
      <c r="AJ4762">
        <v>321</v>
      </c>
      <c r="AK4762">
        <v>115</v>
      </c>
      <c r="AL4762">
        <v>576</v>
      </c>
      <c r="AM4762">
        <v>0</v>
      </c>
      <c r="AN4762">
        <v>89</v>
      </c>
      <c r="AO4762">
        <v>88</v>
      </c>
      <c r="AP4762">
        <v>23</v>
      </c>
    </row>
    <row r="4763" spans="1:42">
      <c r="A4763">
        <v>16</v>
      </c>
      <c r="B4763">
        <v>750</v>
      </c>
      <c r="C4763">
        <v>2020</v>
      </c>
      <c r="D4763">
        <v>6</v>
      </c>
      <c r="E4763">
        <v>99</v>
      </c>
      <c r="F4763">
        <v>99</v>
      </c>
      <c r="G4763">
        <v>99</v>
      </c>
      <c r="H4763">
        <v>99</v>
      </c>
      <c r="I4763">
        <v>99</v>
      </c>
      <c r="J4763">
        <v>147</v>
      </c>
      <c r="K4763">
        <v>999</v>
      </c>
      <c r="M4763">
        <v>99</v>
      </c>
      <c r="N4763">
        <v>99</v>
      </c>
      <c r="O4763">
        <v>99</v>
      </c>
      <c r="P4763">
        <v>99</v>
      </c>
      <c r="Q4763">
        <v>49</v>
      </c>
      <c r="R4763">
        <v>5145</v>
      </c>
      <c r="S4763">
        <v>5145</v>
      </c>
      <c r="T4763">
        <v>16.323420796890183</v>
      </c>
      <c r="U4763">
        <v>61.389310009718159</v>
      </c>
      <c r="V4763">
        <v>87.448858509508142</v>
      </c>
      <c r="W4763">
        <v>80.715296404275932</v>
      </c>
      <c r="X4763">
        <v>1.0495626822157431</v>
      </c>
      <c r="Y4763">
        <v>2.0991253644314862</v>
      </c>
      <c r="Z4763">
        <v>31.603498542274057</v>
      </c>
      <c r="AA4763">
        <v>9.6149261006477111</v>
      </c>
      <c r="AB4763">
        <v>2.9420450649745433</v>
      </c>
      <c r="AC4763">
        <v>-29.177069452705751</v>
      </c>
      <c r="AD4763">
        <v>6.8315806246016555</v>
      </c>
      <c r="AE4763">
        <v>6.7638828310640804</v>
      </c>
      <c r="AF4763">
        <v>87</v>
      </c>
      <c r="AG4763">
        <v>0</v>
      </c>
      <c r="AH4763">
        <v>0</v>
      </c>
      <c r="AI4763">
        <v>32</v>
      </c>
      <c r="AJ4763">
        <v>289</v>
      </c>
      <c r="AK4763">
        <v>57</v>
      </c>
      <c r="AL4763">
        <v>606</v>
      </c>
      <c r="AM4763">
        <v>0</v>
      </c>
      <c r="AN4763">
        <v>78</v>
      </c>
      <c r="AO4763">
        <v>107</v>
      </c>
      <c r="AP4763">
        <v>25</v>
      </c>
    </row>
    <row r="4764" spans="1:42">
      <c r="A4764">
        <v>16</v>
      </c>
      <c r="B4764">
        <v>751</v>
      </c>
      <c r="C4764">
        <v>2020</v>
      </c>
      <c r="D4764">
        <v>7</v>
      </c>
      <c r="E4764">
        <v>99</v>
      </c>
      <c r="F4764">
        <v>99</v>
      </c>
      <c r="G4764">
        <v>99</v>
      </c>
      <c r="H4764">
        <v>99</v>
      </c>
      <c r="I4764">
        <v>99</v>
      </c>
      <c r="J4764">
        <v>147</v>
      </c>
      <c r="K4764">
        <v>999</v>
      </c>
      <c r="M4764">
        <v>99</v>
      </c>
      <c r="N4764">
        <v>99</v>
      </c>
      <c r="O4764">
        <v>99</v>
      </c>
      <c r="P4764">
        <v>99</v>
      </c>
      <c r="Q4764">
        <v>47</v>
      </c>
      <c r="R4764">
        <v>7870</v>
      </c>
      <c r="S4764">
        <v>7870</v>
      </c>
      <c r="T4764">
        <v>16.419440914866581</v>
      </c>
      <c r="U4764">
        <v>61.728462515883088</v>
      </c>
      <c r="V4764">
        <v>87.661814892875981</v>
      </c>
      <c r="W4764">
        <v>80.911855146124353</v>
      </c>
      <c r="X4764">
        <v>8.8945362134688719E-2</v>
      </c>
      <c r="Y4764">
        <v>0.17789072426937744</v>
      </c>
      <c r="Z4764">
        <v>30.571791613723001</v>
      </c>
      <c r="AA4764">
        <v>9.0653530353925103</v>
      </c>
      <c r="AB4764">
        <v>2.7933649011466821</v>
      </c>
      <c r="AC4764">
        <v>-32.519255353618249</v>
      </c>
      <c r="AD4764">
        <v>10.449861907796897</v>
      </c>
      <c r="AE4764">
        <v>10.371504065925857</v>
      </c>
      <c r="AF4764">
        <v>124</v>
      </c>
      <c r="AG4764">
        <v>0</v>
      </c>
      <c r="AH4764">
        <v>0</v>
      </c>
      <c r="AI4764">
        <v>39</v>
      </c>
      <c r="AJ4764">
        <v>461</v>
      </c>
      <c r="AK4764">
        <v>74</v>
      </c>
      <c r="AL4764">
        <v>659</v>
      </c>
      <c r="AM4764">
        <v>0</v>
      </c>
      <c r="AN4764">
        <v>114</v>
      </c>
      <c r="AO4764">
        <v>106</v>
      </c>
      <c r="AP4764">
        <v>23</v>
      </c>
    </row>
    <row r="4765" spans="1:42">
      <c r="A4765">
        <v>16</v>
      </c>
      <c r="B4765">
        <v>752</v>
      </c>
      <c r="C4765">
        <v>2020</v>
      </c>
      <c r="D4765">
        <v>8</v>
      </c>
      <c r="E4765">
        <v>99</v>
      </c>
      <c r="F4765">
        <v>99</v>
      </c>
      <c r="G4765">
        <v>99</v>
      </c>
      <c r="H4765">
        <v>99</v>
      </c>
      <c r="I4765">
        <v>99</v>
      </c>
      <c r="J4765">
        <v>147</v>
      </c>
      <c r="K4765">
        <v>999</v>
      </c>
      <c r="M4765">
        <v>99</v>
      </c>
      <c r="N4765">
        <v>99</v>
      </c>
      <c r="O4765">
        <v>99</v>
      </c>
      <c r="P4765">
        <v>99</v>
      </c>
      <c r="Q4765">
        <v>38</v>
      </c>
      <c r="R4765">
        <v>4694</v>
      </c>
      <c r="S4765">
        <v>4694</v>
      </c>
      <c r="T4765">
        <v>16.4791222837665</v>
      </c>
      <c r="U4765">
        <v>62.011930123562003</v>
      </c>
      <c r="V4765">
        <v>87.903231390572131</v>
      </c>
      <c r="W4765">
        <v>81.134682573498068</v>
      </c>
      <c r="X4765">
        <v>1.1077971878994461</v>
      </c>
      <c r="Y4765">
        <v>2.2155943757988923</v>
      </c>
      <c r="Z4765">
        <v>29.761397528760121</v>
      </c>
      <c r="AA4765">
        <v>9.4979469187001317</v>
      </c>
      <c r="AB4765">
        <v>2.6890921988816374</v>
      </c>
      <c r="AC4765">
        <v>-34.845166155232498</v>
      </c>
      <c r="AD4765">
        <v>6.2327384746122796</v>
      </c>
      <c r="AE4765">
        <v>6.2030385110005204</v>
      </c>
      <c r="AF4765">
        <v>79</v>
      </c>
      <c r="AG4765">
        <v>0</v>
      </c>
      <c r="AH4765">
        <v>0</v>
      </c>
      <c r="AI4765">
        <v>33</v>
      </c>
      <c r="AJ4765">
        <v>226</v>
      </c>
      <c r="AK4765">
        <v>87</v>
      </c>
      <c r="AL4765">
        <v>526</v>
      </c>
      <c r="AM4765">
        <v>0</v>
      </c>
      <c r="AN4765">
        <v>89</v>
      </c>
      <c r="AO4765">
        <v>64</v>
      </c>
      <c r="AP4765">
        <v>19</v>
      </c>
    </row>
    <row r="4766" spans="1:42">
      <c r="A4766">
        <v>16</v>
      </c>
      <c r="B4766">
        <v>753</v>
      </c>
      <c r="C4766">
        <v>2020</v>
      </c>
      <c r="D4766">
        <v>9</v>
      </c>
      <c r="E4766">
        <v>99</v>
      </c>
      <c r="F4766">
        <v>99</v>
      </c>
      <c r="G4766">
        <v>99</v>
      </c>
      <c r="H4766">
        <v>99</v>
      </c>
      <c r="I4766">
        <v>99</v>
      </c>
      <c r="J4766">
        <v>147</v>
      </c>
      <c r="K4766">
        <v>999</v>
      </c>
      <c r="M4766">
        <v>99</v>
      </c>
      <c r="N4766">
        <v>99</v>
      </c>
      <c r="O4766">
        <v>99</v>
      </c>
      <c r="P4766">
        <v>99</v>
      </c>
      <c r="Q4766">
        <v>50</v>
      </c>
      <c r="R4766">
        <v>7433</v>
      </c>
      <c r="S4766">
        <v>7433</v>
      </c>
      <c r="T4766">
        <v>16.304184044127538</v>
      </c>
      <c r="U4766">
        <v>61.448136687743848</v>
      </c>
      <c r="V4766">
        <v>87.773434009764898</v>
      </c>
      <c r="W4766">
        <v>81.014879591012814</v>
      </c>
      <c r="X4766">
        <v>0.94174626664872885</v>
      </c>
      <c r="Y4766">
        <v>1.8834925332974577</v>
      </c>
      <c r="Z4766">
        <v>32.624781380330958</v>
      </c>
      <c r="AA4766">
        <v>8.9775230508658268</v>
      </c>
      <c r="AB4766">
        <v>2.9529303669976743</v>
      </c>
      <c r="AC4766">
        <v>-25.892395847260929</v>
      </c>
      <c r="AD4766">
        <v>9.8696090928404505</v>
      </c>
      <c r="AE4766">
        <v>9.8080749171001891</v>
      </c>
      <c r="AF4766">
        <v>132</v>
      </c>
      <c r="AG4766">
        <v>0</v>
      </c>
      <c r="AH4766">
        <v>0</v>
      </c>
      <c r="AI4766">
        <v>39</v>
      </c>
      <c r="AJ4766">
        <v>212</v>
      </c>
      <c r="AK4766">
        <v>57</v>
      </c>
      <c r="AL4766">
        <v>1044</v>
      </c>
      <c r="AM4766">
        <v>0</v>
      </c>
      <c r="AN4766">
        <v>172</v>
      </c>
      <c r="AO4766">
        <v>111</v>
      </c>
      <c r="AP4766">
        <v>21</v>
      </c>
    </row>
    <row r="4767" spans="1:42">
      <c r="A4767">
        <v>16</v>
      </c>
      <c r="B4767">
        <v>754</v>
      </c>
      <c r="C4767">
        <v>2020</v>
      </c>
      <c r="D4767">
        <v>10</v>
      </c>
      <c r="E4767">
        <v>99</v>
      </c>
      <c r="F4767">
        <v>99</v>
      </c>
      <c r="G4767">
        <v>99</v>
      </c>
      <c r="H4767">
        <v>99</v>
      </c>
      <c r="I4767">
        <v>99</v>
      </c>
      <c r="J4767">
        <v>147</v>
      </c>
      <c r="K4767">
        <v>999</v>
      </c>
      <c r="M4767">
        <v>99</v>
      </c>
      <c r="N4767">
        <v>99</v>
      </c>
      <c r="O4767">
        <v>99</v>
      </c>
      <c r="P4767">
        <v>99</v>
      </c>
      <c r="Q4767">
        <v>49</v>
      </c>
      <c r="R4767">
        <v>5057</v>
      </c>
      <c r="S4767">
        <v>5057</v>
      </c>
      <c r="T4767">
        <v>16.339529365236309</v>
      </c>
      <c r="U4767">
        <v>61.412299782479757</v>
      </c>
      <c r="V4767">
        <v>90.818922142397994</v>
      </c>
      <c r="W4767">
        <v>83.825865137433212</v>
      </c>
      <c r="X4767">
        <v>7.9098279612418443E-2</v>
      </c>
      <c r="Y4767">
        <v>0.15819655922483691</v>
      </c>
      <c r="Z4767">
        <v>36.0292663634566</v>
      </c>
      <c r="AA4767">
        <v>9.2811933019515376</v>
      </c>
      <c r="AB4767">
        <v>2.8910530350513075</v>
      </c>
      <c r="AC4767">
        <v>-26.393778094289186</v>
      </c>
      <c r="AD4767">
        <v>6.7147333758232426</v>
      </c>
      <c r="AE4767">
        <v>6.9043984876259774</v>
      </c>
      <c r="AF4767">
        <v>68</v>
      </c>
      <c r="AG4767">
        <v>0</v>
      </c>
      <c r="AH4767">
        <v>0</v>
      </c>
      <c r="AI4767">
        <v>20</v>
      </c>
      <c r="AJ4767">
        <v>74</v>
      </c>
      <c r="AK4767">
        <v>15</v>
      </c>
      <c r="AL4767">
        <v>149</v>
      </c>
      <c r="AM4767">
        <v>0</v>
      </c>
      <c r="AN4767">
        <v>53</v>
      </c>
      <c r="AO4767">
        <v>97</v>
      </c>
      <c r="AP4767">
        <v>19</v>
      </c>
    </row>
    <row r="4768" spans="1:42">
      <c r="A4768">
        <v>16</v>
      </c>
      <c r="B4768">
        <v>755</v>
      </c>
      <c r="C4768">
        <v>2020</v>
      </c>
      <c r="D4768">
        <v>11</v>
      </c>
      <c r="E4768">
        <v>99</v>
      </c>
      <c r="F4768">
        <v>99</v>
      </c>
      <c r="G4768">
        <v>99</v>
      </c>
      <c r="H4768">
        <v>99</v>
      </c>
      <c r="I4768">
        <v>99</v>
      </c>
      <c r="J4768">
        <v>147</v>
      </c>
      <c r="K4768">
        <v>999</v>
      </c>
      <c r="M4768">
        <v>99</v>
      </c>
      <c r="N4768">
        <v>99</v>
      </c>
      <c r="O4768">
        <v>99</v>
      </c>
      <c r="P4768">
        <v>99</v>
      </c>
      <c r="Q4768">
        <v>55</v>
      </c>
      <c r="R4768">
        <v>6117</v>
      </c>
      <c r="S4768">
        <v>6117</v>
      </c>
      <c r="T4768">
        <v>16.436651953572017</v>
      </c>
      <c r="U4768">
        <v>61.64083701160699</v>
      </c>
      <c r="V4768">
        <v>90.034946920744389</v>
      </c>
      <c r="W4768">
        <v>83.102256007847004</v>
      </c>
      <c r="X4768">
        <v>0.3269576589831617</v>
      </c>
      <c r="Y4768">
        <v>0.65391531796632341</v>
      </c>
      <c r="Z4768">
        <v>49.730259931338878</v>
      </c>
      <c r="AA4768">
        <v>9.000565881134726</v>
      </c>
      <c r="AB4768">
        <v>2.7284584808321872</v>
      </c>
      <c r="AC4768">
        <v>-26.52059468728913</v>
      </c>
      <c r="AD4768">
        <v>8.122211599745059</v>
      </c>
      <c r="AE4768">
        <v>8.2795387903232793</v>
      </c>
      <c r="AF4768">
        <v>94</v>
      </c>
      <c r="AG4768">
        <v>0</v>
      </c>
      <c r="AH4768">
        <v>0</v>
      </c>
      <c r="AI4768">
        <v>29</v>
      </c>
      <c r="AJ4768">
        <v>140</v>
      </c>
      <c r="AK4768">
        <v>19</v>
      </c>
      <c r="AL4768">
        <v>256</v>
      </c>
      <c r="AM4768">
        <v>0</v>
      </c>
      <c r="AN4768">
        <v>114</v>
      </c>
      <c r="AO4768">
        <v>105</v>
      </c>
      <c r="AP4768">
        <v>24</v>
      </c>
    </row>
    <row r="4769" spans="1:42">
      <c r="A4769">
        <v>16</v>
      </c>
      <c r="B4769">
        <v>756</v>
      </c>
      <c r="C4769">
        <v>2020</v>
      </c>
      <c r="D4769">
        <v>12</v>
      </c>
      <c r="E4769">
        <v>99</v>
      </c>
      <c r="F4769">
        <v>99</v>
      </c>
      <c r="G4769">
        <v>99</v>
      </c>
      <c r="H4769">
        <v>99</v>
      </c>
      <c r="I4769">
        <v>99</v>
      </c>
      <c r="J4769">
        <v>147</v>
      </c>
      <c r="K4769">
        <v>999</v>
      </c>
      <c r="M4769">
        <v>99</v>
      </c>
      <c r="N4769">
        <v>99</v>
      </c>
      <c r="O4769">
        <v>99</v>
      </c>
      <c r="P4769">
        <v>99</v>
      </c>
      <c r="Q4769">
        <v>48</v>
      </c>
      <c r="R4769">
        <v>6602</v>
      </c>
      <c r="S4769">
        <v>6602</v>
      </c>
      <c r="T4769">
        <v>16.418509542562855</v>
      </c>
      <c r="U4769">
        <v>61.721145107543187</v>
      </c>
      <c r="V4769">
        <v>87.098036216741107</v>
      </c>
      <c r="W4769">
        <v>80.391487428052002</v>
      </c>
      <c r="X4769">
        <v>0.10602847621932752</v>
      </c>
      <c r="Y4769">
        <v>0.21205695243865505</v>
      </c>
      <c r="Z4769">
        <v>44.183580733111178</v>
      </c>
      <c r="AA4769">
        <v>9.7098033952387262</v>
      </c>
      <c r="AB4769">
        <v>2.860738951164826</v>
      </c>
      <c r="AC4769">
        <v>-34.288800720519994</v>
      </c>
      <c r="AD4769">
        <v>8.7661992776715518</v>
      </c>
      <c r="AE4769">
        <v>8.6445110737761368</v>
      </c>
      <c r="AF4769">
        <v>99</v>
      </c>
      <c r="AG4769">
        <v>0</v>
      </c>
      <c r="AH4769">
        <v>0</v>
      </c>
      <c r="AI4769">
        <v>45</v>
      </c>
      <c r="AJ4769">
        <v>286</v>
      </c>
      <c r="AK4769">
        <v>68</v>
      </c>
      <c r="AL4769">
        <v>402</v>
      </c>
      <c r="AM4769">
        <v>0</v>
      </c>
      <c r="AN4769">
        <v>70</v>
      </c>
      <c r="AO4769">
        <v>132</v>
      </c>
      <c r="AP4769">
        <v>21</v>
      </c>
    </row>
    <row r="4770" spans="1:42">
      <c r="A4770">
        <v>16</v>
      </c>
      <c r="B4770">
        <v>757</v>
      </c>
      <c r="C4770">
        <v>2020</v>
      </c>
      <c r="D4770">
        <v>1</v>
      </c>
      <c r="E4770">
        <v>99</v>
      </c>
      <c r="F4770">
        <v>99</v>
      </c>
      <c r="G4770">
        <v>99</v>
      </c>
      <c r="H4770">
        <v>99</v>
      </c>
      <c r="I4770">
        <v>99</v>
      </c>
      <c r="J4770">
        <v>155</v>
      </c>
      <c r="K4770">
        <v>999</v>
      </c>
      <c r="M4770">
        <v>99</v>
      </c>
      <c r="N4770">
        <v>99</v>
      </c>
      <c r="O4770">
        <v>99</v>
      </c>
      <c r="P4770">
        <v>99</v>
      </c>
      <c r="Q4770">
        <v>10</v>
      </c>
      <c r="R4770">
        <v>607</v>
      </c>
      <c r="S4770">
        <v>607</v>
      </c>
      <c r="T4770">
        <v>15.990115321252061</v>
      </c>
      <c r="U4770">
        <v>60.474464579901181</v>
      </c>
      <c r="V4770">
        <v>83.596645135035274</v>
      </c>
      <c r="W4770">
        <v>77.159703459637583</v>
      </c>
      <c r="X4770">
        <v>0</v>
      </c>
      <c r="Y4770">
        <v>0</v>
      </c>
      <c r="Z4770">
        <v>60.955518945634253</v>
      </c>
      <c r="AA4770">
        <v>8.8222094072149471</v>
      </c>
      <c r="AB4770">
        <v>4.3202435637049472</v>
      </c>
      <c r="AC4770">
        <v>2.6026314015051839</v>
      </c>
      <c r="AD4770">
        <v>4.718594527363182</v>
      </c>
      <c r="AE4770">
        <v>4.560529568951309</v>
      </c>
      <c r="AF4770">
        <v>11</v>
      </c>
      <c r="AG4770">
        <v>0</v>
      </c>
      <c r="AH4770">
        <v>0</v>
      </c>
      <c r="AI4770">
        <v>2</v>
      </c>
      <c r="AJ4770">
        <v>76</v>
      </c>
      <c r="AK4770">
        <v>12</v>
      </c>
      <c r="AL4770">
        <v>51</v>
      </c>
      <c r="AM4770">
        <v>0</v>
      </c>
      <c r="AN4770">
        <v>8</v>
      </c>
      <c r="AO4770">
        <v>5</v>
      </c>
      <c r="AP4770">
        <v>7</v>
      </c>
    </row>
    <row r="4771" spans="1:42">
      <c r="A4771">
        <v>16</v>
      </c>
      <c r="B4771">
        <v>758</v>
      </c>
      <c r="C4771">
        <v>2020</v>
      </c>
      <c r="D4771">
        <v>2</v>
      </c>
      <c r="E4771">
        <v>99</v>
      </c>
      <c r="F4771">
        <v>99</v>
      </c>
      <c r="G4771">
        <v>99</v>
      </c>
      <c r="H4771">
        <v>99</v>
      </c>
      <c r="I4771">
        <v>99</v>
      </c>
      <c r="J4771">
        <v>155</v>
      </c>
      <c r="K4771">
        <v>999</v>
      </c>
      <c r="M4771">
        <v>99</v>
      </c>
      <c r="N4771">
        <v>99</v>
      </c>
      <c r="O4771">
        <v>99</v>
      </c>
      <c r="P4771">
        <v>99</v>
      </c>
      <c r="Q4771">
        <v>11</v>
      </c>
      <c r="R4771">
        <v>1149</v>
      </c>
      <c r="S4771">
        <v>1149</v>
      </c>
      <c r="T4771">
        <v>15.796344647519588</v>
      </c>
      <c r="U4771">
        <v>60.097476066144488</v>
      </c>
      <c r="V4771">
        <v>87.373833952365104</v>
      </c>
      <c r="W4771">
        <v>80.646048738033059</v>
      </c>
      <c r="X4771">
        <v>0</v>
      </c>
      <c r="Y4771">
        <v>0</v>
      </c>
      <c r="Z4771">
        <v>57.267188859878161</v>
      </c>
      <c r="AA4771">
        <v>8.8133335404431694</v>
      </c>
      <c r="AB4771">
        <v>3.6516127415283401</v>
      </c>
      <c r="AC4771">
        <v>-6.2613697288105552</v>
      </c>
      <c r="AD4771">
        <v>8.9319029850746254</v>
      </c>
      <c r="AE4771">
        <v>9.0227548477159392</v>
      </c>
      <c r="AF4771">
        <v>8</v>
      </c>
      <c r="AG4771">
        <v>0</v>
      </c>
      <c r="AH4771">
        <v>0</v>
      </c>
      <c r="AI4771">
        <v>2</v>
      </c>
      <c r="AJ4771">
        <v>108</v>
      </c>
      <c r="AK4771">
        <v>17</v>
      </c>
      <c r="AL4771">
        <v>52</v>
      </c>
      <c r="AM4771">
        <v>0</v>
      </c>
      <c r="AN4771">
        <v>32</v>
      </c>
      <c r="AO4771">
        <v>8</v>
      </c>
      <c r="AP4771">
        <v>8</v>
      </c>
    </row>
    <row r="4772" spans="1:42">
      <c r="A4772">
        <v>16</v>
      </c>
      <c r="B4772">
        <v>759</v>
      </c>
      <c r="C4772">
        <v>2020</v>
      </c>
      <c r="D4772">
        <v>3</v>
      </c>
      <c r="E4772">
        <v>99</v>
      </c>
      <c r="F4772">
        <v>99</v>
      </c>
      <c r="G4772">
        <v>99</v>
      </c>
      <c r="H4772">
        <v>99</v>
      </c>
      <c r="I4772">
        <v>99</v>
      </c>
      <c r="J4772">
        <v>155</v>
      </c>
      <c r="K4772">
        <v>999</v>
      </c>
      <c r="M4772">
        <v>99</v>
      </c>
      <c r="N4772">
        <v>99</v>
      </c>
      <c r="O4772">
        <v>99</v>
      </c>
      <c r="P4772">
        <v>99</v>
      </c>
      <c r="Q4772">
        <v>11</v>
      </c>
      <c r="R4772">
        <v>1000</v>
      </c>
      <c r="S4772">
        <v>1000</v>
      </c>
      <c r="T4772">
        <v>16.106000000000002</v>
      </c>
      <c r="U4772">
        <v>60.643000000000015</v>
      </c>
      <c r="V4772">
        <v>85.215991332611154</v>
      </c>
      <c r="W4772">
        <v>78.654359999999869</v>
      </c>
      <c r="X4772">
        <v>0</v>
      </c>
      <c r="Y4772">
        <v>0</v>
      </c>
      <c r="Z4772">
        <v>74</v>
      </c>
      <c r="AA4772">
        <v>8.87732005677457</v>
      </c>
      <c r="AB4772">
        <v>2.5650635469711034</v>
      </c>
      <c r="AC4772">
        <v>-32.725613519245456</v>
      </c>
      <c r="AD4772">
        <v>7.7736318407960194</v>
      </c>
      <c r="AE4772">
        <v>7.6587666332081907</v>
      </c>
      <c r="AF4772">
        <v>18</v>
      </c>
      <c r="AG4772">
        <v>0</v>
      </c>
      <c r="AH4772">
        <v>0</v>
      </c>
      <c r="AI4772">
        <v>0</v>
      </c>
      <c r="AJ4772">
        <v>96</v>
      </c>
      <c r="AK4772">
        <v>8</v>
      </c>
      <c r="AL4772">
        <v>53</v>
      </c>
      <c r="AM4772">
        <v>0</v>
      </c>
      <c r="AN4772">
        <v>27</v>
      </c>
      <c r="AO4772">
        <v>10</v>
      </c>
      <c r="AP4772">
        <v>8</v>
      </c>
    </row>
    <row r="4773" spans="1:42">
      <c r="A4773">
        <v>16</v>
      </c>
      <c r="B4773">
        <v>760</v>
      </c>
      <c r="C4773">
        <v>2020</v>
      </c>
      <c r="D4773">
        <v>4</v>
      </c>
      <c r="E4773">
        <v>99</v>
      </c>
      <c r="F4773">
        <v>99</v>
      </c>
      <c r="G4773">
        <v>99</v>
      </c>
      <c r="H4773">
        <v>99</v>
      </c>
      <c r="I4773">
        <v>99</v>
      </c>
      <c r="J4773">
        <v>155</v>
      </c>
      <c r="K4773">
        <v>999</v>
      </c>
      <c r="M4773">
        <v>99</v>
      </c>
      <c r="N4773">
        <v>99</v>
      </c>
      <c r="O4773">
        <v>99</v>
      </c>
      <c r="P4773">
        <v>99</v>
      </c>
      <c r="Q4773">
        <v>14</v>
      </c>
      <c r="R4773">
        <v>1329</v>
      </c>
      <c r="S4773">
        <v>1329</v>
      </c>
      <c r="T4773">
        <v>15.873589164785548</v>
      </c>
      <c r="U4773">
        <v>60.252069224981184</v>
      </c>
      <c r="V4773">
        <v>86.688278073837452</v>
      </c>
      <c r="W4773">
        <v>80.013280662151871</v>
      </c>
      <c r="X4773">
        <v>0</v>
      </c>
      <c r="Y4773">
        <v>0</v>
      </c>
      <c r="Z4773">
        <v>65.011286681715603</v>
      </c>
      <c r="AA4773">
        <v>9.8777641499587272</v>
      </c>
      <c r="AB4773">
        <v>2.592829843755478</v>
      </c>
      <c r="AC4773">
        <v>-34.697463493143317</v>
      </c>
      <c r="AD4773">
        <v>10.331156716417908</v>
      </c>
      <c r="AE4773">
        <v>10.354356016294217</v>
      </c>
      <c r="AF4773">
        <v>18</v>
      </c>
      <c r="AG4773">
        <v>0</v>
      </c>
      <c r="AH4773">
        <v>0</v>
      </c>
      <c r="AI4773">
        <v>8</v>
      </c>
      <c r="AJ4773">
        <v>165</v>
      </c>
      <c r="AK4773">
        <v>22</v>
      </c>
      <c r="AL4773">
        <v>39</v>
      </c>
      <c r="AM4773">
        <v>0</v>
      </c>
      <c r="AN4773">
        <v>13</v>
      </c>
      <c r="AO4773">
        <v>16</v>
      </c>
      <c r="AP4773">
        <v>9</v>
      </c>
    </row>
    <row r="4774" spans="1:42">
      <c r="A4774">
        <v>16</v>
      </c>
      <c r="B4774">
        <v>761</v>
      </c>
      <c r="C4774">
        <v>2020</v>
      </c>
      <c r="D4774">
        <v>5</v>
      </c>
      <c r="E4774">
        <v>99</v>
      </c>
      <c r="F4774">
        <v>99</v>
      </c>
      <c r="G4774">
        <v>99</v>
      </c>
      <c r="H4774">
        <v>99</v>
      </c>
      <c r="I4774">
        <v>99</v>
      </c>
      <c r="J4774">
        <v>155</v>
      </c>
      <c r="K4774">
        <v>999</v>
      </c>
      <c r="M4774">
        <v>99</v>
      </c>
      <c r="N4774">
        <v>99</v>
      </c>
      <c r="O4774">
        <v>99</v>
      </c>
      <c r="P4774">
        <v>99</v>
      </c>
      <c r="Q4774">
        <v>11</v>
      </c>
      <c r="R4774">
        <v>1137</v>
      </c>
      <c r="S4774">
        <v>1137</v>
      </c>
      <c r="T4774">
        <v>15.791556728232187</v>
      </c>
      <c r="U4774">
        <v>60.052770448548813</v>
      </c>
      <c r="V4774">
        <v>86.248190720672014</v>
      </c>
      <c r="W4774">
        <v>79.607080035180317</v>
      </c>
      <c r="X4774">
        <v>0</v>
      </c>
      <c r="Y4774">
        <v>0</v>
      </c>
      <c r="Z4774">
        <v>60.773966578715921</v>
      </c>
      <c r="AA4774">
        <v>10.05449895606122</v>
      </c>
      <c r="AB4774">
        <v>2.6092376611685255</v>
      </c>
      <c r="AC4774">
        <v>-35.774035200301064</v>
      </c>
      <c r="AD4774">
        <v>8.838619402985076</v>
      </c>
      <c r="AE4774">
        <v>8.8134956404607774</v>
      </c>
      <c r="AF4774">
        <v>20</v>
      </c>
      <c r="AG4774">
        <v>0</v>
      </c>
      <c r="AH4774">
        <v>0</v>
      </c>
      <c r="AI4774">
        <v>5</v>
      </c>
      <c r="AJ4774">
        <v>174</v>
      </c>
      <c r="AK4774">
        <v>9</v>
      </c>
      <c r="AL4774">
        <v>31</v>
      </c>
      <c r="AM4774">
        <v>0</v>
      </c>
      <c r="AN4774">
        <v>70</v>
      </c>
      <c r="AO4774">
        <v>24</v>
      </c>
      <c r="AP4774">
        <v>7</v>
      </c>
    </row>
    <row r="4775" spans="1:42">
      <c r="A4775">
        <v>16</v>
      </c>
      <c r="B4775">
        <v>762</v>
      </c>
      <c r="C4775">
        <v>2020</v>
      </c>
      <c r="D4775">
        <v>6</v>
      </c>
      <c r="E4775">
        <v>99</v>
      </c>
      <c r="F4775">
        <v>99</v>
      </c>
      <c r="G4775">
        <v>99</v>
      </c>
      <c r="H4775">
        <v>99</v>
      </c>
      <c r="I4775">
        <v>99</v>
      </c>
      <c r="J4775">
        <v>155</v>
      </c>
      <c r="K4775">
        <v>999</v>
      </c>
      <c r="M4775">
        <v>99</v>
      </c>
      <c r="N4775">
        <v>99</v>
      </c>
      <c r="O4775">
        <v>99</v>
      </c>
      <c r="P4775">
        <v>99</v>
      </c>
      <c r="Q4775">
        <v>7</v>
      </c>
      <c r="R4775">
        <v>566</v>
      </c>
      <c r="S4775">
        <v>566</v>
      </c>
      <c r="T4775">
        <v>15.846289752650176</v>
      </c>
      <c r="U4775">
        <v>60.16784452296821</v>
      </c>
      <c r="V4775">
        <v>81.64224816143394</v>
      </c>
      <c r="W4775">
        <v>75.355795053003547</v>
      </c>
      <c r="X4775">
        <v>0</v>
      </c>
      <c r="Y4775">
        <v>0</v>
      </c>
      <c r="Z4775">
        <v>67.137809187279117</v>
      </c>
      <c r="AA4775">
        <v>10.298534819132691</v>
      </c>
      <c r="AB4775">
        <v>3.8773271298589305</v>
      </c>
      <c r="AC4775">
        <v>-15.098432642242964</v>
      </c>
      <c r="AD4775">
        <v>4.3998756218905468</v>
      </c>
      <c r="AE4775">
        <v>4.1530687682702343</v>
      </c>
      <c r="AF4775">
        <v>9</v>
      </c>
      <c r="AG4775">
        <v>0</v>
      </c>
      <c r="AH4775">
        <v>0</v>
      </c>
      <c r="AI4775">
        <v>5</v>
      </c>
      <c r="AJ4775">
        <v>28</v>
      </c>
      <c r="AK4775">
        <v>6</v>
      </c>
      <c r="AL4775">
        <v>29</v>
      </c>
      <c r="AM4775">
        <v>0</v>
      </c>
      <c r="AN4775">
        <v>17</v>
      </c>
      <c r="AO4775">
        <v>5</v>
      </c>
      <c r="AP4775">
        <v>6</v>
      </c>
    </row>
    <row r="4776" spans="1:42">
      <c r="A4776">
        <v>16</v>
      </c>
      <c r="B4776">
        <v>763</v>
      </c>
      <c r="C4776">
        <v>2020</v>
      </c>
      <c r="D4776">
        <v>7</v>
      </c>
      <c r="E4776">
        <v>99</v>
      </c>
      <c r="F4776">
        <v>99</v>
      </c>
      <c r="G4776">
        <v>99</v>
      </c>
      <c r="H4776">
        <v>99</v>
      </c>
      <c r="I4776">
        <v>99</v>
      </c>
      <c r="J4776">
        <v>155</v>
      </c>
      <c r="K4776">
        <v>999</v>
      </c>
      <c r="M4776">
        <v>99</v>
      </c>
      <c r="N4776">
        <v>99</v>
      </c>
      <c r="O4776">
        <v>99</v>
      </c>
      <c r="P4776">
        <v>99</v>
      </c>
      <c r="Q4776">
        <v>12</v>
      </c>
      <c r="R4776">
        <v>1386</v>
      </c>
      <c r="S4776">
        <v>1386</v>
      </c>
      <c r="T4776">
        <v>15.792207792207796</v>
      </c>
      <c r="U4776">
        <v>59.845598845598829</v>
      </c>
      <c r="V4776">
        <v>86.954594701073617</v>
      </c>
      <c r="W4776">
        <v>80.259090909090844</v>
      </c>
      <c r="X4776">
        <v>0</v>
      </c>
      <c r="Y4776">
        <v>0</v>
      </c>
      <c r="Z4776">
        <v>56.854256854256867</v>
      </c>
      <c r="AA4776">
        <v>10.566256101606324</v>
      </c>
      <c r="AB4776">
        <v>4.6829461066025084</v>
      </c>
      <c r="AC4776">
        <v>-4.4199218058851555</v>
      </c>
      <c r="AD4776">
        <v>10.774253731343284</v>
      </c>
      <c r="AE4776">
        <v>10.831622142600992</v>
      </c>
      <c r="AF4776">
        <v>21</v>
      </c>
      <c r="AG4776">
        <v>0</v>
      </c>
      <c r="AH4776">
        <v>0</v>
      </c>
      <c r="AI4776">
        <v>10</v>
      </c>
      <c r="AJ4776">
        <v>136</v>
      </c>
      <c r="AK4776">
        <v>4</v>
      </c>
      <c r="AL4776">
        <v>54</v>
      </c>
      <c r="AM4776">
        <v>0</v>
      </c>
      <c r="AN4776">
        <v>19</v>
      </c>
      <c r="AO4776">
        <v>20</v>
      </c>
      <c r="AP4776">
        <v>7</v>
      </c>
    </row>
    <row r="4777" spans="1:42">
      <c r="A4777">
        <v>16</v>
      </c>
      <c r="B4777">
        <v>764</v>
      </c>
      <c r="C4777">
        <v>2020</v>
      </c>
      <c r="D4777">
        <v>8</v>
      </c>
      <c r="E4777">
        <v>99</v>
      </c>
      <c r="F4777">
        <v>99</v>
      </c>
      <c r="G4777">
        <v>99</v>
      </c>
      <c r="H4777">
        <v>99</v>
      </c>
      <c r="I4777">
        <v>99</v>
      </c>
      <c r="J4777">
        <v>155</v>
      </c>
      <c r="K4777">
        <v>999</v>
      </c>
      <c r="M4777">
        <v>99</v>
      </c>
      <c r="N4777">
        <v>99</v>
      </c>
      <c r="O4777">
        <v>99</v>
      </c>
      <c r="P4777">
        <v>99</v>
      </c>
      <c r="Q4777">
        <v>12</v>
      </c>
      <c r="R4777">
        <v>590</v>
      </c>
      <c r="S4777">
        <v>590</v>
      </c>
      <c r="T4777">
        <v>15.711864406779659</v>
      </c>
      <c r="U4777">
        <v>59.762711864406803</v>
      </c>
      <c r="V4777">
        <v>85.224066694823435</v>
      </c>
      <c r="W4777">
        <v>78.661813559321999</v>
      </c>
      <c r="X4777">
        <v>0</v>
      </c>
      <c r="Y4777">
        <v>0</v>
      </c>
      <c r="Z4777">
        <v>75.932203389830491</v>
      </c>
      <c r="AA4777">
        <v>10.265361499285437</v>
      </c>
      <c r="AB4777">
        <v>6.1400021615709415</v>
      </c>
      <c r="AC4777">
        <v>25.275970429105495</v>
      </c>
      <c r="AD4777">
        <v>4.5864427860696519</v>
      </c>
      <c r="AE4777">
        <v>4.5191005186172788</v>
      </c>
      <c r="AF4777">
        <v>8</v>
      </c>
      <c r="AG4777">
        <v>0</v>
      </c>
      <c r="AH4777">
        <v>0</v>
      </c>
      <c r="AI4777">
        <v>1</v>
      </c>
      <c r="AJ4777">
        <v>51</v>
      </c>
      <c r="AK4777">
        <v>0</v>
      </c>
      <c r="AL4777">
        <v>64</v>
      </c>
      <c r="AM4777">
        <v>0</v>
      </c>
      <c r="AN4777">
        <v>13</v>
      </c>
      <c r="AO4777">
        <v>4</v>
      </c>
      <c r="AP4777">
        <v>7</v>
      </c>
    </row>
    <row r="4778" spans="1:42">
      <c r="A4778">
        <v>16</v>
      </c>
      <c r="B4778">
        <v>765</v>
      </c>
      <c r="C4778">
        <v>2020</v>
      </c>
      <c r="D4778">
        <v>9</v>
      </c>
      <c r="E4778">
        <v>99</v>
      </c>
      <c r="F4778">
        <v>99</v>
      </c>
      <c r="G4778">
        <v>99</v>
      </c>
      <c r="H4778">
        <v>99</v>
      </c>
      <c r="I4778">
        <v>99</v>
      </c>
      <c r="J4778">
        <v>155</v>
      </c>
      <c r="K4778">
        <v>999</v>
      </c>
      <c r="M4778">
        <v>99</v>
      </c>
      <c r="N4778">
        <v>99</v>
      </c>
      <c r="O4778">
        <v>99</v>
      </c>
      <c r="P4778">
        <v>99</v>
      </c>
      <c r="Q4778">
        <v>32</v>
      </c>
      <c r="R4778">
        <v>994</v>
      </c>
      <c r="S4778">
        <v>994</v>
      </c>
      <c r="T4778">
        <v>15.650905432595579</v>
      </c>
      <c r="U4778">
        <v>59.887323943661976</v>
      </c>
      <c r="V4778">
        <v>85.706372580008789</v>
      </c>
      <c r="W4778">
        <v>79.106981891348042</v>
      </c>
      <c r="X4778">
        <v>0</v>
      </c>
      <c r="Y4778">
        <v>0</v>
      </c>
      <c r="Z4778">
        <v>52.515090543259568</v>
      </c>
      <c r="AA4778">
        <v>10.286840539024897</v>
      </c>
      <c r="AB4778">
        <v>2.9756524201667722</v>
      </c>
      <c r="AC4778">
        <v>-32.509523033992458</v>
      </c>
      <c r="AD4778">
        <v>7.7269900497512447</v>
      </c>
      <c r="AE4778">
        <v>7.6566224921680446</v>
      </c>
      <c r="AF4778">
        <v>12</v>
      </c>
      <c r="AG4778">
        <v>0</v>
      </c>
      <c r="AH4778">
        <v>0</v>
      </c>
      <c r="AI4778">
        <v>4</v>
      </c>
      <c r="AJ4778">
        <v>63</v>
      </c>
      <c r="AK4778">
        <v>6</v>
      </c>
      <c r="AL4778">
        <v>43</v>
      </c>
      <c r="AM4778">
        <v>0</v>
      </c>
      <c r="AN4778">
        <v>16</v>
      </c>
      <c r="AO4778">
        <v>20</v>
      </c>
      <c r="AP4778">
        <v>9</v>
      </c>
    </row>
    <row r="4779" spans="1:42">
      <c r="A4779">
        <v>16</v>
      </c>
      <c r="B4779">
        <v>766</v>
      </c>
      <c r="C4779">
        <v>2020</v>
      </c>
      <c r="D4779">
        <v>10</v>
      </c>
      <c r="E4779">
        <v>99</v>
      </c>
      <c r="F4779">
        <v>99</v>
      </c>
      <c r="G4779">
        <v>99</v>
      </c>
      <c r="H4779">
        <v>99</v>
      </c>
      <c r="I4779">
        <v>99</v>
      </c>
      <c r="J4779">
        <v>155</v>
      </c>
      <c r="K4779">
        <v>999</v>
      </c>
      <c r="M4779">
        <v>99</v>
      </c>
      <c r="N4779">
        <v>99</v>
      </c>
      <c r="O4779">
        <v>99</v>
      </c>
      <c r="P4779">
        <v>99</v>
      </c>
      <c r="Q4779">
        <v>18</v>
      </c>
      <c r="R4779">
        <v>1485</v>
      </c>
      <c r="S4779">
        <v>1485</v>
      </c>
      <c r="T4779">
        <v>15.501010101010106</v>
      </c>
      <c r="U4779">
        <v>59.538720538720554</v>
      </c>
      <c r="V4779">
        <v>88.586172304482261</v>
      </c>
      <c r="W4779">
        <v>81.765037037037104</v>
      </c>
      <c r="X4779">
        <v>0</v>
      </c>
      <c r="Y4779">
        <v>0</v>
      </c>
      <c r="Z4779">
        <v>65.252525252525231</v>
      </c>
      <c r="AA4779">
        <v>9.7591093636157513</v>
      </c>
      <c r="AB4779">
        <v>2.7773765652501701</v>
      </c>
      <c r="AC4779">
        <v>-31.864687196541016</v>
      </c>
      <c r="AD4779">
        <v>11.543843283582092</v>
      </c>
      <c r="AE4779">
        <v>11.823066338243729</v>
      </c>
      <c r="AF4779">
        <v>17</v>
      </c>
      <c r="AG4779">
        <v>0</v>
      </c>
      <c r="AH4779">
        <v>0</v>
      </c>
      <c r="AI4779">
        <v>7</v>
      </c>
      <c r="AJ4779">
        <v>155</v>
      </c>
      <c r="AK4779">
        <v>4</v>
      </c>
      <c r="AL4779">
        <v>2</v>
      </c>
      <c r="AM4779">
        <v>0</v>
      </c>
      <c r="AN4779">
        <v>49</v>
      </c>
      <c r="AO4779">
        <v>30</v>
      </c>
      <c r="AP4779">
        <v>9</v>
      </c>
    </row>
    <row r="4780" spans="1:42">
      <c r="A4780">
        <v>16</v>
      </c>
      <c r="B4780">
        <v>767</v>
      </c>
      <c r="C4780">
        <v>2020</v>
      </c>
      <c r="D4780">
        <v>11</v>
      </c>
      <c r="E4780">
        <v>99</v>
      </c>
      <c r="F4780">
        <v>99</v>
      </c>
      <c r="G4780">
        <v>99</v>
      </c>
      <c r="H4780">
        <v>99</v>
      </c>
      <c r="I4780">
        <v>99</v>
      </c>
      <c r="J4780">
        <v>155</v>
      </c>
      <c r="K4780">
        <v>999</v>
      </c>
      <c r="M4780">
        <v>99</v>
      </c>
      <c r="N4780">
        <v>99</v>
      </c>
      <c r="O4780">
        <v>99</v>
      </c>
      <c r="P4780">
        <v>99</v>
      </c>
      <c r="Q4780">
        <v>11</v>
      </c>
      <c r="R4780">
        <v>787</v>
      </c>
      <c r="S4780">
        <v>787</v>
      </c>
      <c r="T4780">
        <v>15.06353240152478</v>
      </c>
      <c r="U4780">
        <v>58.843710292249021</v>
      </c>
      <c r="V4780">
        <v>88.112447532423559</v>
      </c>
      <c r="W4780">
        <v>81.327789072426981</v>
      </c>
      <c r="X4780">
        <v>0</v>
      </c>
      <c r="Y4780">
        <v>0</v>
      </c>
      <c r="Z4780">
        <v>59.339263024142312</v>
      </c>
      <c r="AA4780">
        <v>9.7191028937048642</v>
      </c>
      <c r="AB4780">
        <v>4.7289661847544995</v>
      </c>
      <c r="AC4780">
        <v>5.0062218773620417</v>
      </c>
      <c r="AD4780">
        <v>6.1178482587064682</v>
      </c>
      <c r="AE4780">
        <v>6.232319843369039</v>
      </c>
      <c r="AF4780">
        <v>9</v>
      </c>
      <c r="AG4780">
        <v>0</v>
      </c>
      <c r="AH4780">
        <v>0</v>
      </c>
      <c r="AI4780">
        <v>12</v>
      </c>
      <c r="AJ4780">
        <v>66</v>
      </c>
      <c r="AK4780">
        <v>7</v>
      </c>
      <c r="AL4780">
        <v>8</v>
      </c>
      <c r="AM4780">
        <v>0</v>
      </c>
      <c r="AN4780">
        <v>22</v>
      </c>
      <c r="AO4780">
        <v>7</v>
      </c>
      <c r="AP4780">
        <v>7</v>
      </c>
    </row>
    <row r="4781" spans="1:42">
      <c r="A4781">
        <v>16</v>
      </c>
      <c r="B4781">
        <v>768</v>
      </c>
      <c r="C4781">
        <v>2020</v>
      </c>
      <c r="D4781">
        <v>12</v>
      </c>
      <c r="E4781">
        <v>99</v>
      </c>
      <c r="F4781">
        <v>99</v>
      </c>
      <c r="G4781">
        <v>99</v>
      </c>
      <c r="H4781">
        <v>99</v>
      </c>
      <c r="I4781">
        <v>99</v>
      </c>
      <c r="J4781">
        <v>155</v>
      </c>
      <c r="K4781">
        <v>999</v>
      </c>
      <c r="M4781">
        <v>99</v>
      </c>
      <c r="N4781">
        <v>99</v>
      </c>
      <c r="O4781">
        <v>99</v>
      </c>
      <c r="P4781">
        <v>99</v>
      </c>
      <c r="Q4781">
        <v>15</v>
      </c>
      <c r="R4781">
        <v>1834</v>
      </c>
      <c r="S4781">
        <v>1834</v>
      </c>
      <c r="T4781">
        <v>15.649945474372959</v>
      </c>
      <c r="U4781">
        <v>59.839149400218112</v>
      </c>
      <c r="V4781">
        <v>87.206639720885619</v>
      </c>
      <c r="W4781">
        <v>80.49172846237731</v>
      </c>
      <c r="X4781">
        <v>0</v>
      </c>
      <c r="Y4781">
        <v>0</v>
      </c>
      <c r="Z4781">
        <v>62.649945474372949</v>
      </c>
      <c r="AA4781">
        <v>10.529889799164536</v>
      </c>
      <c r="AB4781">
        <v>4.2968851461425563</v>
      </c>
      <c r="AC4781">
        <v>-4.2359749340727753</v>
      </c>
      <c r="AD4781">
        <v>14.256840796019899</v>
      </c>
      <c r="AE4781">
        <v>14.374297190100249</v>
      </c>
      <c r="AF4781">
        <v>25</v>
      </c>
      <c r="AG4781">
        <v>0</v>
      </c>
      <c r="AH4781">
        <v>0</v>
      </c>
      <c r="AI4781">
        <v>7</v>
      </c>
      <c r="AJ4781">
        <v>166</v>
      </c>
      <c r="AK4781">
        <v>9</v>
      </c>
      <c r="AL4781">
        <v>51</v>
      </c>
      <c r="AM4781">
        <v>0</v>
      </c>
      <c r="AN4781">
        <v>26</v>
      </c>
      <c r="AO4781">
        <v>18</v>
      </c>
      <c r="AP4781">
        <v>8</v>
      </c>
    </row>
    <row r="4782" spans="1:42">
      <c r="A4782">
        <v>16</v>
      </c>
      <c r="B4782">
        <v>769</v>
      </c>
      <c r="C4782">
        <v>2020</v>
      </c>
      <c r="D4782">
        <v>1</v>
      </c>
      <c r="E4782">
        <v>99</v>
      </c>
      <c r="F4782">
        <v>99</v>
      </c>
      <c r="G4782">
        <v>99</v>
      </c>
      <c r="H4782">
        <v>99</v>
      </c>
      <c r="I4782">
        <v>99</v>
      </c>
      <c r="J4782">
        <v>160</v>
      </c>
      <c r="K4782">
        <v>999</v>
      </c>
      <c r="M4782">
        <v>99</v>
      </c>
      <c r="N4782">
        <v>99</v>
      </c>
      <c r="O4782">
        <v>99</v>
      </c>
      <c r="P4782">
        <v>99</v>
      </c>
      <c r="Q4782">
        <v>75</v>
      </c>
      <c r="R4782">
        <v>11241</v>
      </c>
      <c r="S4782">
        <v>11241</v>
      </c>
      <c r="T4782">
        <v>16.280846899742016</v>
      </c>
      <c r="U4782">
        <v>61.767191531002574</v>
      </c>
      <c r="V4782">
        <v>86.987254423738662</v>
      </c>
      <c r="W4782">
        <v>80.289235833110951</v>
      </c>
      <c r="X4782">
        <v>0.15123209678854188</v>
      </c>
      <c r="Y4782">
        <v>0.30246419357708376</v>
      </c>
      <c r="Z4782">
        <v>0.79174450671648411</v>
      </c>
      <c r="AA4782">
        <v>10.914813648120687</v>
      </c>
      <c r="AB4782">
        <v>2.5139719919454442</v>
      </c>
      <c r="AC4782">
        <v>-36.853840976491085</v>
      </c>
      <c r="AD4782">
        <v>9.1498852296221571</v>
      </c>
      <c r="AE4782">
        <v>8.9952043419785763</v>
      </c>
      <c r="AF4782">
        <v>182</v>
      </c>
      <c r="AG4782">
        <v>0</v>
      </c>
      <c r="AH4782">
        <v>0</v>
      </c>
      <c r="AI4782">
        <v>70</v>
      </c>
      <c r="AJ4782">
        <v>534</v>
      </c>
      <c r="AK4782">
        <v>358</v>
      </c>
      <c r="AL4782">
        <v>628</v>
      </c>
      <c r="AM4782">
        <v>0</v>
      </c>
      <c r="AN4782">
        <v>413</v>
      </c>
      <c r="AO4782">
        <v>257</v>
      </c>
      <c r="AP4782">
        <v>44</v>
      </c>
    </row>
    <row r="4783" spans="1:42">
      <c r="A4783">
        <v>16</v>
      </c>
      <c r="B4783">
        <v>770</v>
      </c>
      <c r="C4783">
        <v>2020</v>
      </c>
      <c r="D4783">
        <v>2</v>
      </c>
      <c r="E4783">
        <v>99</v>
      </c>
      <c r="F4783">
        <v>99</v>
      </c>
      <c r="G4783">
        <v>99</v>
      </c>
      <c r="H4783">
        <v>99</v>
      </c>
      <c r="I4783">
        <v>99</v>
      </c>
      <c r="J4783">
        <v>160</v>
      </c>
      <c r="K4783">
        <v>999</v>
      </c>
      <c r="M4783">
        <v>99</v>
      </c>
      <c r="N4783">
        <v>99</v>
      </c>
      <c r="O4783">
        <v>99</v>
      </c>
      <c r="P4783">
        <v>99</v>
      </c>
      <c r="Q4783">
        <v>62</v>
      </c>
      <c r="R4783">
        <v>8534</v>
      </c>
      <c r="S4783">
        <v>8534</v>
      </c>
      <c r="T4783">
        <v>16.188071244434028</v>
      </c>
      <c r="U4783">
        <v>61.604288727443162</v>
      </c>
      <c r="V4783">
        <v>85.032326242795278</v>
      </c>
      <c r="W4783">
        <v>78.48483712209962</v>
      </c>
      <c r="X4783">
        <v>0.15233184907429104</v>
      </c>
      <c r="Y4783">
        <v>0.30466369814858207</v>
      </c>
      <c r="Z4783">
        <v>2.2498242324818363</v>
      </c>
      <c r="AA4783">
        <v>11.956107416756877</v>
      </c>
      <c r="AB4783">
        <v>2.672163859958137</v>
      </c>
      <c r="AC4783">
        <v>-42.501851032726904</v>
      </c>
      <c r="AD4783">
        <v>6.9464567698243442</v>
      </c>
      <c r="AE4783">
        <v>6.6755516602383516</v>
      </c>
      <c r="AF4783">
        <v>132</v>
      </c>
      <c r="AG4783">
        <v>0</v>
      </c>
      <c r="AH4783">
        <v>0</v>
      </c>
      <c r="AI4783">
        <v>108</v>
      </c>
      <c r="AJ4783">
        <v>830</v>
      </c>
      <c r="AK4783">
        <v>362</v>
      </c>
      <c r="AL4783">
        <v>782</v>
      </c>
      <c r="AM4783">
        <v>0</v>
      </c>
      <c r="AN4783">
        <v>537</v>
      </c>
      <c r="AO4783">
        <v>235</v>
      </c>
      <c r="AP4783">
        <v>37</v>
      </c>
    </row>
    <row r="4784" spans="1:42">
      <c r="A4784">
        <v>16</v>
      </c>
      <c r="B4784">
        <v>771</v>
      </c>
      <c r="C4784">
        <v>2020</v>
      </c>
      <c r="D4784">
        <v>3</v>
      </c>
      <c r="E4784">
        <v>99</v>
      </c>
      <c r="F4784">
        <v>99</v>
      </c>
      <c r="G4784">
        <v>99</v>
      </c>
      <c r="H4784">
        <v>99</v>
      </c>
      <c r="I4784">
        <v>99</v>
      </c>
      <c r="J4784">
        <v>160</v>
      </c>
      <c r="K4784">
        <v>999</v>
      </c>
      <c r="M4784">
        <v>99</v>
      </c>
      <c r="N4784">
        <v>99</v>
      </c>
      <c r="O4784">
        <v>99</v>
      </c>
      <c r="P4784">
        <v>99</v>
      </c>
      <c r="Q4784">
        <v>78</v>
      </c>
      <c r="R4784">
        <v>11095</v>
      </c>
      <c r="S4784">
        <v>11095</v>
      </c>
      <c r="T4784">
        <v>16.272915727805319</v>
      </c>
      <c r="U4784">
        <v>61.458404686795859</v>
      </c>
      <c r="V4784">
        <v>87.068140461307024</v>
      </c>
      <c r="W4784">
        <v>80.363893645786419</v>
      </c>
      <c r="X4784">
        <v>9.0130689499774638E-3</v>
      </c>
      <c r="Y4784">
        <v>1.8026137899954928E-2</v>
      </c>
      <c r="Z4784">
        <v>6.5074357818837294</v>
      </c>
      <c r="AA4784">
        <v>10.138279343566195</v>
      </c>
      <c r="AB4784">
        <v>2.5819520191511129</v>
      </c>
      <c r="AC4784">
        <v>-30.655277116593677</v>
      </c>
      <c r="AD4784">
        <v>9.0310449802204236</v>
      </c>
      <c r="AE4784">
        <v>8.8866287650638682</v>
      </c>
      <c r="AF4784">
        <v>141</v>
      </c>
      <c r="AG4784">
        <v>0</v>
      </c>
      <c r="AH4784">
        <v>0</v>
      </c>
      <c r="AI4784">
        <v>155</v>
      </c>
      <c r="AJ4784">
        <v>857</v>
      </c>
      <c r="AK4784">
        <v>317</v>
      </c>
      <c r="AL4784">
        <v>722</v>
      </c>
      <c r="AM4784">
        <v>0</v>
      </c>
      <c r="AN4784">
        <v>502</v>
      </c>
      <c r="AO4784">
        <v>258</v>
      </c>
      <c r="AP4784">
        <v>44</v>
      </c>
    </row>
    <row r="4785" spans="1:42">
      <c r="A4785">
        <v>16</v>
      </c>
      <c r="B4785">
        <v>772</v>
      </c>
      <c r="C4785">
        <v>2020</v>
      </c>
      <c r="D4785">
        <v>4</v>
      </c>
      <c r="E4785">
        <v>99</v>
      </c>
      <c r="F4785">
        <v>99</v>
      </c>
      <c r="G4785">
        <v>99</v>
      </c>
      <c r="H4785">
        <v>99</v>
      </c>
      <c r="I4785">
        <v>99</v>
      </c>
      <c r="J4785">
        <v>160</v>
      </c>
      <c r="K4785">
        <v>999</v>
      </c>
      <c r="M4785">
        <v>99</v>
      </c>
      <c r="N4785">
        <v>99</v>
      </c>
      <c r="O4785">
        <v>99</v>
      </c>
      <c r="P4785">
        <v>99</v>
      </c>
      <c r="Q4785">
        <v>68</v>
      </c>
      <c r="R4785">
        <v>9644</v>
      </c>
      <c r="S4785">
        <v>9644</v>
      </c>
      <c r="T4785">
        <v>16.395064288676902</v>
      </c>
      <c r="U4785">
        <v>61.626296142679401</v>
      </c>
      <c r="V4785">
        <v>87.611987850916123</v>
      </c>
      <c r="W4785">
        <v>80.865864786395647</v>
      </c>
      <c r="X4785">
        <v>0.39402737453338871</v>
      </c>
      <c r="Y4785">
        <v>0.78805474906677742</v>
      </c>
      <c r="Z4785">
        <v>1.3065118208212361</v>
      </c>
      <c r="AA4785">
        <v>9.817109398594269</v>
      </c>
      <c r="AB4785">
        <v>2.5126220417938026</v>
      </c>
      <c r="AC4785">
        <v>-41.449780361369449</v>
      </c>
      <c r="AD4785">
        <v>7.8499682550018735</v>
      </c>
      <c r="AE4785">
        <v>7.7726873386668851</v>
      </c>
      <c r="AF4785">
        <v>144</v>
      </c>
      <c r="AG4785">
        <v>0</v>
      </c>
      <c r="AH4785">
        <v>0</v>
      </c>
      <c r="AI4785">
        <v>121</v>
      </c>
      <c r="AJ4785">
        <v>785</v>
      </c>
      <c r="AK4785">
        <v>272</v>
      </c>
      <c r="AL4785">
        <v>805</v>
      </c>
      <c r="AM4785">
        <v>0</v>
      </c>
      <c r="AN4785">
        <v>395</v>
      </c>
      <c r="AO4785">
        <v>215</v>
      </c>
      <c r="AP4785">
        <v>35</v>
      </c>
    </row>
    <row r="4786" spans="1:42">
      <c r="A4786">
        <v>16</v>
      </c>
      <c r="B4786">
        <v>773</v>
      </c>
      <c r="C4786">
        <v>2020</v>
      </c>
      <c r="D4786">
        <v>5</v>
      </c>
      <c r="E4786">
        <v>99</v>
      </c>
      <c r="F4786">
        <v>99</v>
      </c>
      <c r="G4786">
        <v>99</v>
      </c>
      <c r="H4786">
        <v>99</v>
      </c>
      <c r="I4786">
        <v>99</v>
      </c>
      <c r="J4786">
        <v>160</v>
      </c>
      <c r="K4786">
        <v>999</v>
      </c>
      <c r="M4786">
        <v>99</v>
      </c>
      <c r="N4786">
        <v>99</v>
      </c>
      <c r="O4786">
        <v>99</v>
      </c>
      <c r="P4786">
        <v>99</v>
      </c>
      <c r="Q4786">
        <v>76</v>
      </c>
      <c r="R4786">
        <v>10204</v>
      </c>
      <c r="S4786">
        <v>10204</v>
      </c>
      <c r="T4786">
        <v>16.279596236769894</v>
      </c>
      <c r="U4786">
        <v>61.494903959231678</v>
      </c>
      <c r="V4786">
        <v>89.616790390444351</v>
      </c>
      <c r="W4786">
        <v>82.71629753038026</v>
      </c>
      <c r="X4786">
        <v>2.9400235201881619E-2</v>
      </c>
      <c r="Y4786">
        <v>5.8800470403763239E-2</v>
      </c>
      <c r="Z4786">
        <v>0.83300666405331247</v>
      </c>
      <c r="AA4786">
        <v>9.8480231194440826</v>
      </c>
      <c r="AB4786">
        <v>2.6831342911329954</v>
      </c>
      <c r="AC4786">
        <v>-35.101240154909242</v>
      </c>
      <c r="AD4786">
        <v>8.3057938691454893</v>
      </c>
      <c r="AE4786">
        <v>8.412213722350689</v>
      </c>
      <c r="AF4786">
        <v>175</v>
      </c>
      <c r="AG4786">
        <v>0</v>
      </c>
      <c r="AH4786">
        <v>0</v>
      </c>
      <c r="AI4786">
        <v>142</v>
      </c>
      <c r="AJ4786">
        <v>598</v>
      </c>
      <c r="AK4786">
        <v>261</v>
      </c>
      <c r="AL4786">
        <v>512</v>
      </c>
      <c r="AM4786">
        <v>0</v>
      </c>
      <c r="AN4786">
        <v>398</v>
      </c>
      <c r="AO4786">
        <v>273</v>
      </c>
      <c r="AP4786">
        <v>46</v>
      </c>
    </row>
    <row r="4787" spans="1:42">
      <c r="A4787">
        <v>16</v>
      </c>
      <c r="B4787">
        <v>774</v>
      </c>
      <c r="C4787">
        <v>2020</v>
      </c>
      <c r="D4787">
        <v>6</v>
      </c>
      <c r="E4787">
        <v>99</v>
      </c>
      <c r="F4787">
        <v>99</v>
      </c>
      <c r="G4787">
        <v>99</v>
      </c>
      <c r="H4787">
        <v>99</v>
      </c>
      <c r="I4787">
        <v>99</v>
      </c>
      <c r="J4787">
        <v>160</v>
      </c>
      <c r="K4787">
        <v>999</v>
      </c>
      <c r="M4787">
        <v>99</v>
      </c>
      <c r="N4787">
        <v>99</v>
      </c>
      <c r="O4787">
        <v>99</v>
      </c>
      <c r="P4787">
        <v>99</v>
      </c>
      <c r="Q4787">
        <v>73</v>
      </c>
      <c r="R4787">
        <v>11228</v>
      </c>
      <c r="S4787">
        <v>11228</v>
      </c>
      <c r="T4787">
        <v>16.132614891343067</v>
      </c>
      <c r="U4787">
        <v>61.199144994656237</v>
      </c>
      <c r="V4787">
        <v>90.523111814952671</v>
      </c>
      <c r="W4787">
        <v>83.55283220520144</v>
      </c>
      <c r="X4787">
        <v>1.0598503740648375</v>
      </c>
      <c r="Y4787">
        <v>2.119700748129675</v>
      </c>
      <c r="Z4787">
        <v>1.2736017100106878</v>
      </c>
      <c r="AA4787">
        <v>8.6850975311166536</v>
      </c>
      <c r="AB4787">
        <v>2.9039779571770472</v>
      </c>
      <c r="AC4787">
        <v>-14.710071559203101</v>
      </c>
      <c r="AD4787">
        <v>9.1393035635795332</v>
      </c>
      <c r="AE4787">
        <v>9.3500157208792505</v>
      </c>
      <c r="AF4787">
        <v>170</v>
      </c>
      <c r="AG4787">
        <v>0</v>
      </c>
      <c r="AH4787">
        <v>0</v>
      </c>
      <c r="AI4787">
        <v>113</v>
      </c>
      <c r="AJ4787">
        <v>769</v>
      </c>
      <c r="AK4787">
        <v>149</v>
      </c>
      <c r="AL4787">
        <v>601</v>
      </c>
      <c r="AM4787">
        <v>0</v>
      </c>
      <c r="AN4787">
        <v>486</v>
      </c>
      <c r="AO4787">
        <v>176</v>
      </c>
      <c r="AP4787">
        <v>43</v>
      </c>
    </row>
    <row r="4788" spans="1:42">
      <c r="A4788">
        <v>16</v>
      </c>
      <c r="B4788">
        <v>775</v>
      </c>
      <c r="C4788">
        <v>2020</v>
      </c>
      <c r="D4788">
        <v>7</v>
      </c>
      <c r="E4788">
        <v>99</v>
      </c>
      <c r="F4788">
        <v>99</v>
      </c>
      <c r="G4788">
        <v>99</v>
      </c>
      <c r="H4788">
        <v>99</v>
      </c>
      <c r="I4788">
        <v>99</v>
      </c>
      <c r="J4788">
        <v>160</v>
      </c>
      <c r="K4788">
        <v>999</v>
      </c>
      <c r="M4788">
        <v>99</v>
      </c>
      <c r="N4788">
        <v>99</v>
      </c>
      <c r="O4788">
        <v>99</v>
      </c>
      <c r="P4788">
        <v>99</v>
      </c>
      <c r="Q4788">
        <v>69</v>
      </c>
      <c r="R4788">
        <v>10236</v>
      </c>
      <c r="S4788">
        <v>10236</v>
      </c>
      <c r="T4788">
        <v>16.063403673309889</v>
      </c>
      <c r="U4788">
        <v>61.00586166471281</v>
      </c>
      <c r="V4788">
        <v>89.348821760938051</v>
      </c>
      <c r="W4788">
        <v>82.468962485345756</v>
      </c>
      <c r="X4788">
        <v>1.5631105900742477</v>
      </c>
      <c r="Y4788">
        <v>3.1262211801484954</v>
      </c>
      <c r="Z4788">
        <v>4.5525595935912468</v>
      </c>
      <c r="AA4788">
        <v>8.8139263615909194</v>
      </c>
      <c r="AB4788">
        <v>2.8763709764475678</v>
      </c>
      <c r="AC4788">
        <v>-14.49603523800071</v>
      </c>
      <c r="AD4788">
        <v>8.3318410470965514</v>
      </c>
      <c r="AE4788">
        <v>8.4133618792513865</v>
      </c>
      <c r="AF4788">
        <v>130</v>
      </c>
      <c r="AG4788">
        <v>0</v>
      </c>
      <c r="AH4788">
        <v>0</v>
      </c>
      <c r="AI4788">
        <v>158</v>
      </c>
      <c r="AJ4788">
        <v>650</v>
      </c>
      <c r="AK4788">
        <v>133</v>
      </c>
      <c r="AL4788">
        <v>642</v>
      </c>
      <c r="AM4788">
        <v>0</v>
      </c>
      <c r="AN4788">
        <v>420</v>
      </c>
      <c r="AO4788">
        <v>121</v>
      </c>
      <c r="AP4788">
        <v>38</v>
      </c>
    </row>
    <row r="4789" spans="1:42">
      <c r="A4789">
        <v>16</v>
      </c>
      <c r="B4789">
        <v>776</v>
      </c>
      <c r="C4789">
        <v>2020</v>
      </c>
      <c r="D4789">
        <v>8</v>
      </c>
      <c r="E4789">
        <v>99</v>
      </c>
      <c r="F4789">
        <v>99</v>
      </c>
      <c r="G4789">
        <v>99</v>
      </c>
      <c r="H4789">
        <v>99</v>
      </c>
      <c r="I4789">
        <v>99</v>
      </c>
      <c r="J4789">
        <v>160</v>
      </c>
      <c r="K4789">
        <v>999</v>
      </c>
      <c r="M4789">
        <v>99</v>
      </c>
      <c r="N4789">
        <v>99</v>
      </c>
      <c r="O4789">
        <v>99</v>
      </c>
      <c r="P4789">
        <v>99</v>
      </c>
      <c r="Q4789">
        <v>73</v>
      </c>
      <c r="R4789">
        <v>8895</v>
      </c>
      <c r="S4789">
        <v>8895</v>
      </c>
      <c r="T4789">
        <v>16.215401911186053</v>
      </c>
      <c r="U4789">
        <v>61.441708825182701</v>
      </c>
      <c r="V4789">
        <v>88.902392606166686</v>
      </c>
      <c r="W4789">
        <v>82.056908375492043</v>
      </c>
      <c r="X4789">
        <v>0.16863406408094436</v>
      </c>
      <c r="Y4789">
        <v>0.33726812816188873</v>
      </c>
      <c r="Z4789">
        <v>1.7425519955030917</v>
      </c>
      <c r="AA4789">
        <v>9.773344535222158</v>
      </c>
      <c r="AB4789">
        <v>2.862396508991953</v>
      </c>
      <c r="AC4789">
        <v>-17.690732383131621</v>
      </c>
      <c r="AD4789">
        <v>7.2403014960847853</v>
      </c>
      <c r="AE4789">
        <v>7.274612489820214</v>
      </c>
      <c r="AF4789">
        <v>136</v>
      </c>
      <c r="AG4789">
        <v>0</v>
      </c>
      <c r="AH4789">
        <v>0</v>
      </c>
      <c r="AI4789">
        <v>91</v>
      </c>
      <c r="AJ4789">
        <v>590</v>
      </c>
      <c r="AK4789">
        <v>147</v>
      </c>
      <c r="AL4789">
        <v>869</v>
      </c>
      <c r="AM4789">
        <v>0</v>
      </c>
      <c r="AN4789">
        <v>339</v>
      </c>
      <c r="AO4789">
        <v>101</v>
      </c>
      <c r="AP4789">
        <v>43</v>
      </c>
    </row>
    <row r="4790" spans="1:42">
      <c r="A4790">
        <v>16</v>
      </c>
      <c r="B4790">
        <v>777</v>
      </c>
      <c r="C4790">
        <v>2020</v>
      </c>
      <c r="D4790">
        <v>9</v>
      </c>
      <c r="E4790">
        <v>99</v>
      </c>
      <c r="F4790">
        <v>99</v>
      </c>
      <c r="G4790">
        <v>99</v>
      </c>
      <c r="H4790">
        <v>99</v>
      </c>
      <c r="I4790">
        <v>99</v>
      </c>
      <c r="J4790">
        <v>160</v>
      </c>
      <c r="K4790">
        <v>999</v>
      </c>
      <c r="M4790">
        <v>99</v>
      </c>
      <c r="N4790">
        <v>99</v>
      </c>
      <c r="O4790">
        <v>99</v>
      </c>
      <c r="P4790">
        <v>99</v>
      </c>
      <c r="Q4790">
        <v>85</v>
      </c>
      <c r="R4790">
        <v>10766</v>
      </c>
      <c r="S4790">
        <v>10766</v>
      </c>
      <c r="T4790">
        <v>16.140256362623067</v>
      </c>
      <c r="U4790">
        <v>61.410458851941293</v>
      </c>
      <c r="V4790">
        <v>88.573292309624449</v>
      </c>
      <c r="W4790">
        <v>81.753148801783482</v>
      </c>
      <c r="X4790">
        <v>0.33438603009474283</v>
      </c>
      <c r="Y4790">
        <v>0.66877206018948565</v>
      </c>
      <c r="Z4790">
        <v>3.9011703511053319</v>
      </c>
      <c r="AA4790">
        <v>11.680613875264479</v>
      </c>
      <c r="AB4790">
        <v>2.8738280140477244</v>
      </c>
      <c r="AC4790">
        <v>-32.100836432527757</v>
      </c>
      <c r="AD4790">
        <v>8.7632474319110489</v>
      </c>
      <c r="AE4790">
        <v>8.7721818406647589</v>
      </c>
      <c r="AF4790">
        <v>203</v>
      </c>
      <c r="AG4790">
        <v>0</v>
      </c>
      <c r="AH4790">
        <v>0</v>
      </c>
      <c r="AI4790">
        <v>114</v>
      </c>
      <c r="AJ4790">
        <v>843</v>
      </c>
      <c r="AK4790">
        <v>139</v>
      </c>
      <c r="AL4790">
        <v>1111</v>
      </c>
      <c r="AM4790">
        <v>3</v>
      </c>
      <c r="AN4790">
        <v>675</v>
      </c>
      <c r="AO4790">
        <v>180</v>
      </c>
      <c r="AP4790">
        <v>45</v>
      </c>
    </row>
    <row r="4791" spans="1:42">
      <c r="A4791">
        <v>16</v>
      </c>
      <c r="B4791">
        <v>778</v>
      </c>
      <c r="C4791">
        <v>2020</v>
      </c>
      <c r="D4791">
        <v>10</v>
      </c>
      <c r="E4791">
        <v>99</v>
      </c>
      <c r="F4791">
        <v>99</v>
      </c>
      <c r="G4791">
        <v>99</v>
      </c>
      <c r="H4791">
        <v>99</v>
      </c>
      <c r="I4791">
        <v>99</v>
      </c>
      <c r="J4791">
        <v>160</v>
      </c>
      <c r="K4791">
        <v>999</v>
      </c>
      <c r="M4791">
        <v>99</v>
      </c>
      <c r="N4791">
        <v>99</v>
      </c>
      <c r="O4791">
        <v>99</v>
      </c>
      <c r="P4791">
        <v>99</v>
      </c>
      <c r="Q4791">
        <v>89</v>
      </c>
      <c r="R4791">
        <v>10259</v>
      </c>
      <c r="S4791">
        <v>10259</v>
      </c>
      <c r="T4791">
        <v>16.142021639536015</v>
      </c>
      <c r="U4791">
        <v>61.347012379374206</v>
      </c>
      <c r="V4791">
        <v>90.393816406428186</v>
      </c>
      <c r="W4791">
        <v>83.433492543132672</v>
      </c>
      <c r="X4791">
        <v>0.67258017350618959</v>
      </c>
      <c r="Y4791">
        <v>1.345160347012379</v>
      </c>
      <c r="Z4791">
        <v>4.3571498196705329</v>
      </c>
      <c r="AA4791">
        <v>11.30297235807266</v>
      </c>
      <c r="AB4791">
        <v>2.9202052640912362</v>
      </c>
      <c r="AC4791">
        <v>-22.097571660660748</v>
      </c>
      <c r="AD4791">
        <v>8.3505624562488787</v>
      </c>
      <c r="AE4791">
        <v>8.5308874986732981</v>
      </c>
      <c r="AF4791">
        <v>184</v>
      </c>
      <c r="AG4791">
        <v>0</v>
      </c>
      <c r="AH4791">
        <v>0</v>
      </c>
      <c r="AI4791">
        <v>154</v>
      </c>
      <c r="AJ4791">
        <v>788</v>
      </c>
      <c r="AK4791">
        <v>138</v>
      </c>
      <c r="AL4791">
        <v>862</v>
      </c>
      <c r="AM4791">
        <v>0</v>
      </c>
      <c r="AN4791">
        <v>481</v>
      </c>
      <c r="AO4791">
        <v>201</v>
      </c>
      <c r="AP4791">
        <v>53</v>
      </c>
    </row>
    <row r="4792" spans="1:42">
      <c r="A4792">
        <v>16</v>
      </c>
      <c r="B4792">
        <v>779</v>
      </c>
      <c r="C4792">
        <v>2020</v>
      </c>
      <c r="D4792">
        <v>11</v>
      </c>
      <c r="E4792">
        <v>99</v>
      </c>
      <c r="F4792">
        <v>99</v>
      </c>
      <c r="G4792">
        <v>99</v>
      </c>
      <c r="H4792">
        <v>99</v>
      </c>
      <c r="I4792">
        <v>99</v>
      </c>
      <c r="J4792">
        <v>160</v>
      </c>
      <c r="K4792">
        <v>999</v>
      </c>
      <c r="M4792">
        <v>99</v>
      </c>
      <c r="N4792">
        <v>99</v>
      </c>
      <c r="O4792">
        <v>99</v>
      </c>
      <c r="P4792">
        <v>99</v>
      </c>
      <c r="Q4792">
        <v>92</v>
      </c>
      <c r="R4792">
        <v>11968</v>
      </c>
      <c r="S4792">
        <v>11968</v>
      </c>
      <c r="T4792">
        <v>16.165608288770052</v>
      </c>
      <c r="U4792">
        <v>61.484458556149718</v>
      </c>
      <c r="V4792">
        <v>89.43108853656689</v>
      </c>
      <c r="W4792">
        <v>82.544894719251388</v>
      </c>
      <c r="X4792">
        <v>8.3556149732620322E-2</v>
      </c>
      <c r="Y4792">
        <v>0.16711229946524064</v>
      </c>
      <c r="Z4792">
        <v>1.4371657754010696</v>
      </c>
      <c r="AA4792">
        <v>11.866169768106172</v>
      </c>
      <c r="AB4792">
        <v>2.9220188726974157</v>
      </c>
      <c r="AC4792">
        <v>-24.271864995946899</v>
      </c>
      <c r="AD4792">
        <v>9.7416445536978813</v>
      </c>
      <c r="AE4792">
        <v>9.8460165119912357</v>
      </c>
      <c r="AF4792">
        <v>242</v>
      </c>
      <c r="AG4792">
        <v>0</v>
      </c>
      <c r="AH4792">
        <v>0</v>
      </c>
      <c r="AI4792">
        <v>232</v>
      </c>
      <c r="AJ4792">
        <v>901</v>
      </c>
      <c r="AK4792">
        <v>221</v>
      </c>
      <c r="AL4792">
        <v>1296</v>
      </c>
      <c r="AM4792">
        <v>0</v>
      </c>
      <c r="AN4792">
        <v>537</v>
      </c>
      <c r="AO4792">
        <v>286</v>
      </c>
      <c r="AP4792">
        <v>50</v>
      </c>
    </row>
    <row r="4793" spans="1:42">
      <c r="A4793">
        <v>16</v>
      </c>
      <c r="B4793">
        <v>780</v>
      </c>
      <c r="C4793">
        <v>2020</v>
      </c>
      <c r="D4793">
        <v>12</v>
      </c>
      <c r="E4793">
        <v>99</v>
      </c>
      <c r="F4793">
        <v>99</v>
      </c>
      <c r="G4793">
        <v>99</v>
      </c>
      <c r="H4793">
        <v>99</v>
      </c>
      <c r="I4793">
        <v>99</v>
      </c>
      <c r="J4793">
        <v>160</v>
      </c>
      <c r="K4793">
        <v>999</v>
      </c>
      <c r="M4793">
        <v>99</v>
      </c>
      <c r="N4793">
        <v>99</v>
      </c>
      <c r="O4793">
        <v>99</v>
      </c>
      <c r="P4793">
        <v>99</v>
      </c>
      <c r="Q4793">
        <v>77</v>
      </c>
      <c r="R4793">
        <v>8784</v>
      </c>
      <c r="S4793">
        <v>8784</v>
      </c>
      <c r="T4793">
        <v>16.021857923497269</v>
      </c>
      <c r="U4793">
        <v>60.959357923497265</v>
      </c>
      <c r="V4793">
        <v>87.501566425314081</v>
      </c>
      <c r="W4793">
        <v>80.76394581056455</v>
      </c>
      <c r="X4793">
        <v>0.5806010928961749</v>
      </c>
      <c r="Y4793">
        <v>1.1612021857923498</v>
      </c>
      <c r="Z4793">
        <v>5.5669398907103824</v>
      </c>
      <c r="AA4793">
        <v>10.221612204581024</v>
      </c>
      <c r="AB4793">
        <v>2.8991568630723474</v>
      </c>
      <c r="AC4793">
        <v>-23.387272927041089</v>
      </c>
      <c r="AD4793">
        <v>7.1499503475670299</v>
      </c>
      <c r="AE4793">
        <v>7.0706382304215056</v>
      </c>
      <c r="AF4793">
        <v>141</v>
      </c>
      <c r="AG4793">
        <v>0</v>
      </c>
      <c r="AH4793">
        <v>0</v>
      </c>
      <c r="AI4793">
        <v>180</v>
      </c>
      <c r="AJ4793">
        <v>529</v>
      </c>
      <c r="AK4793">
        <v>138</v>
      </c>
      <c r="AL4793">
        <v>641</v>
      </c>
      <c r="AM4793">
        <v>0</v>
      </c>
      <c r="AN4793">
        <v>371</v>
      </c>
      <c r="AO4793">
        <v>196</v>
      </c>
      <c r="AP4793">
        <v>45</v>
      </c>
    </row>
    <row r="4794" spans="1:42">
      <c r="A4794">
        <v>16</v>
      </c>
      <c r="B4794">
        <v>781</v>
      </c>
      <c r="C4794">
        <v>2020</v>
      </c>
      <c r="D4794">
        <v>1</v>
      </c>
      <c r="E4794">
        <v>99</v>
      </c>
      <c r="F4794">
        <v>99</v>
      </c>
      <c r="G4794">
        <v>99</v>
      </c>
      <c r="H4794">
        <v>99</v>
      </c>
      <c r="I4794">
        <v>99</v>
      </c>
      <c r="J4794">
        <v>171</v>
      </c>
      <c r="K4794">
        <v>999</v>
      </c>
      <c r="M4794">
        <v>99</v>
      </c>
      <c r="N4794">
        <v>99</v>
      </c>
      <c r="O4794">
        <v>99</v>
      </c>
      <c r="P4794">
        <v>99</v>
      </c>
      <c r="Q4794">
        <v>59</v>
      </c>
      <c r="R4794">
        <v>6920</v>
      </c>
      <c r="S4794">
        <v>6920</v>
      </c>
      <c r="T4794">
        <v>16.242485549132947</v>
      </c>
      <c r="U4794">
        <v>61.132080924855472</v>
      </c>
      <c r="V4794">
        <v>87.67095234814839</v>
      </c>
      <c r="W4794">
        <v>80.920289017341005</v>
      </c>
      <c r="X4794">
        <v>8.6705202312138685E-2</v>
      </c>
      <c r="Y4794">
        <v>0.17341040462427737</v>
      </c>
      <c r="Z4794">
        <v>4.7543352601156066</v>
      </c>
      <c r="AA4794">
        <v>7.7917259307586804</v>
      </c>
      <c r="AB4794">
        <v>3.076229911342657</v>
      </c>
      <c r="AC4794">
        <v>-10.138544608923317</v>
      </c>
      <c r="AD4794">
        <v>8.7623774913262586</v>
      </c>
      <c r="AE4794">
        <v>8.5907152808272951</v>
      </c>
      <c r="AF4794">
        <v>177</v>
      </c>
      <c r="AG4794">
        <v>0</v>
      </c>
      <c r="AH4794">
        <v>0</v>
      </c>
      <c r="AI4794">
        <v>37</v>
      </c>
      <c r="AJ4794">
        <v>1024</v>
      </c>
      <c r="AK4794">
        <v>307</v>
      </c>
      <c r="AL4794">
        <v>1176</v>
      </c>
      <c r="AM4794">
        <v>1</v>
      </c>
      <c r="AN4794">
        <v>80</v>
      </c>
      <c r="AO4794">
        <v>93</v>
      </c>
      <c r="AP4794">
        <v>26</v>
      </c>
    </row>
    <row r="4795" spans="1:42">
      <c r="A4795">
        <v>16</v>
      </c>
      <c r="B4795">
        <v>782</v>
      </c>
      <c r="C4795">
        <v>2020</v>
      </c>
      <c r="D4795">
        <v>2</v>
      </c>
      <c r="E4795">
        <v>99</v>
      </c>
      <c r="F4795">
        <v>99</v>
      </c>
      <c r="G4795">
        <v>99</v>
      </c>
      <c r="H4795">
        <v>99</v>
      </c>
      <c r="I4795">
        <v>99</v>
      </c>
      <c r="J4795">
        <v>171</v>
      </c>
      <c r="K4795">
        <v>999</v>
      </c>
      <c r="M4795">
        <v>99</v>
      </c>
      <c r="N4795">
        <v>99</v>
      </c>
      <c r="O4795">
        <v>99</v>
      </c>
      <c r="P4795">
        <v>99</v>
      </c>
      <c r="Q4795">
        <v>56</v>
      </c>
      <c r="R4795">
        <v>7147</v>
      </c>
      <c r="S4795">
        <v>7147</v>
      </c>
      <c r="T4795">
        <v>16.259269623618302</v>
      </c>
      <c r="U4795">
        <v>61.124387855044077</v>
      </c>
      <c r="V4795">
        <v>87.631446783617491</v>
      </c>
      <c r="W4795">
        <v>80.883825381278555</v>
      </c>
      <c r="X4795">
        <v>0.1679026164824402</v>
      </c>
      <c r="Y4795">
        <v>0.33580523296488041</v>
      </c>
      <c r="Z4795">
        <v>5.4708269203861759</v>
      </c>
      <c r="AA4795">
        <v>7.8554360834975343</v>
      </c>
      <c r="AB4795">
        <v>2.8963344438615124</v>
      </c>
      <c r="AC4795">
        <v>-11.334671925571383</v>
      </c>
      <c r="AD4795">
        <v>9.049813862790284</v>
      </c>
      <c r="AE4795">
        <v>8.8685224740899642</v>
      </c>
      <c r="AF4795">
        <v>218</v>
      </c>
      <c r="AG4795">
        <v>0</v>
      </c>
      <c r="AH4795">
        <v>0</v>
      </c>
      <c r="AI4795">
        <v>53</v>
      </c>
      <c r="AJ4795">
        <v>1028</v>
      </c>
      <c r="AK4795">
        <v>245</v>
      </c>
      <c r="AL4795">
        <v>1044</v>
      </c>
      <c r="AM4795">
        <v>1</v>
      </c>
      <c r="AN4795">
        <v>126</v>
      </c>
      <c r="AO4795">
        <v>73</v>
      </c>
      <c r="AP4795">
        <v>26</v>
      </c>
    </row>
    <row r="4796" spans="1:42">
      <c r="A4796">
        <v>16</v>
      </c>
      <c r="B4796">
        <v>783</v>
      </c>
      <c r="C4796">
        <v>2020</v>
      </c>
      <c r="D4796">
        <v>3</v>
      </c>
      <c r="E4796">
        <v>99</v>
      </c>
      <c r="F4796">
        <v>99</v>
      </c>
      <c r="G4796">
        <v>99</v>
      </c>
      <c r="H4796">
        <v>99</v>
      </c>
      <c r="I4796">
        <v>99</v>
      </c>
      <c r="J4796">
        <v>171</v>
      </c>
      <c r="K4796">
        <v>999</v>
      </c>
      <c r="M4796">
        <v>99</v>
      </c>
      <c r="N4796">
        <v>99</v>
      </c>
      <c r="O4796">
        <v>99</v>
      </c>
      <c r="P4796">
        <v>99</v>
      </c>
      <c r="Q4796">
        <v>59</v>
      </c>
      <c r="R4796">
        <v>5283</v>
      </c>
      <c r="S4796">
        <v>5283</v>
      </c>
      <c r="T4796">
        <v>16.284308158243419</v>
      </c>
      <c r="U4796">
        <v>61.178307779670639</v>
      </c>
      <c r="V4796">
        <v>86.702764381099996</v>
      </c>
      <c r="W4796">
        <v>80.026651523755504</v>
      </c>
      <c r="X4796">
        <v>0.24607230740109784</v>
      </c>
      <c r="Y4796">
        <v>0.49214461480219568</v>
      </c>
      <c r="Z4796">
        <v>2.8960817717206133</v>
      </c>
      <c r="AA4796">
        <v>7.6923521964410382</v>
      </c>
      <c r="AB4796">
        <v>3.4397007954044594</v>
      </c>
      <c r="AC4796">
        <v>0.21482588011666795</v>
      </c>
      <c r="AD4796">
        <v>6.6895433940284148</v>
      </c>
      <c r="AE4796">
        <v>6.4860614973994819</v>
      </c>
      <c r="AF4796">
        <v>149</v>
      </c>
      <c r="AG4796">
        <v>0</v>
      </c>
      <c r="AH4796">
        <v>0</v>
      </c>
      <c r="AI4796">
        <v>33</v>
      </c>
      <c r="AJ4796">
        <v>776</v>
      </c>
      <c r="AK4796">
        <v>226</v>
      </c>
      <c r="AL4796">
        <v>984</v>
      </c>
      <c r="AM4796">
        <v>0</v>
      </c>
      <c r="AN4796">
        <v>75</v>
      </c>
      <c r="AO4796">
        <v>68</v>
      </c>
      <c r="AP4796">
        <v>28</v>
      </c>
    </row>
    <row r="4797" spans="1:42">
      <c r="A4797">
        <v>16</v>
      </c>
      <c r="B4797">
        <v>784</v>
      </c>
      <c r="C4797">
        <v>2020</v>
      </c>
      <c r="D4797">
        <v>4</v>
      </c>
      <c r="E4797">
        <v>99</v>
      </c>
      <c r="F4797">
        <v>99</v>
      </c>
      <c r="G4797">
        <v>99</v>
      </c>
      <c r="H4797">
        <v>99</v>
      </c>
      <c r="I4797">
        <v>99</v>
      </c>
      <c r="J4797">
        <v>171</v>
      </c>
      <c r="K4797">
        <v>999</v>
      </c>
      <c r="M4797">
        <v>99</v>
      </c>
      <c r="N4797">
        <v>99</v>
      </c>
      <c r="O4797">
        <v>99</v>
      </c>
      <c r="P4797">
        <v>99</v>
      </c>
      <c r="Q4797">
        <v>57</v>
      </c>
      <c r="R4797">
        <v>6001</v>
      </c>
      <c r="S4797">
        <v>6001</v>
      </c>
      <c r="T4797">
        <v>16.181803032827855</v>
      </c>
      <c r="U4797">
        <v>60.907182136310631</v>
      </c>
      <c r="V4797">
        <v>87.496847311291219</v>
      </c>
      <c r="W4797">
        <v>80.759590068322012</v>
      </c>
      <c r="X4797">
        <v>0.13331111481419763</v>
      </c>
      <c r="Y4797">
        <v>0.26662222962839527</v>
      </c>
      <c r="Z4797">
        <v>2.649558406932178</v>
      </c>
      <c r="AA4797">
        <v>8.4279623876063923</v>
      </c>
      <c r="AB4797">
        <v>3.8481270848700193</v>
      </c>
      <c r="AC4797">
        <v>6.5302913675025041</v>
      </c>
      <c r="AD4797">
        <v>7.5987033707296083</v>
      </c>
      <c r="AE4797">
        <v>7.4350439229859502</v>
      </c>
      <c r="AF4797">
        <v>129</v>
      </c>
      <c r="AG4797">
        <v>0</v>
      </c>
      <c r="AH4797">
        <v>0</v>
      </c>
      <c r="AI4797">
        <v>52</v>
      </c>
      <c r="AJ4797">
        <v>719</v>
      </c>
      <c r="AK4797">
        <v>135</v>
      </c>
      <c r="AL4797">
        <v>705</v>
      </c>
      <c r="AM4797">
        <v>0</v>
      </c>
      <c r="AN4797">
        <v>64</v>
      </c>
      <c r="AO4797">
        <v>43</v>
      </c>
      <c r="AP4797">
        <v>24</v>
      </c>
    </row>
    <row r="4798" spans="1:42">
      <c r="A4798">
        <v>16</v>
      </c>
      <c r="B4798">
        <v>785</v>
      </c>
      <c r="C4798">
        <v>2020</v>
      </c>
      <c r="D4798">
        <v>5</v>
      </c>
      <c r="E4798">
        <v>99</v>
      </c>
      <c r="F4798">
        <v>99</v>
      </c>
      <c r="G4798">
        <v>99</v>
      </c>
      <c r="H4798">
        <v>99</v>
      </c>
      <c r="I4798">
        <v>99</v>
      </c>
      <c r="J4798">
        <v>171</v>
      </c>
      <c r="K4798">
        <v>999</v>
      </c>
      <c r="M4798">
        <v>99</v>
      </c>
      <c r="N4798">
        <v>99</v>
      </c>
      <c r="O4798">
        <v>99</v>
      </c>
      <c r="P4798">
        <v>99</v>
      </c>
      <c r="Q4798">
        <v>54</v>
      </c>
      <c r="R4798">
        <v>5139</v>
      </c>
      <c r="S4798">
        <v>5139</v>
      </c>
      <c r="T4798">
        <v>16.086981903093989</v>
      </c>
      <c r="U4798">
        <v>60.698579490173202</v>
      </c>
      <c r="V4798">
        <v>89.773872477308629</v>
      </c>
      <c r="W4798">
        <v>82.861284296555766</v>
      </c>
      <c r="X4798">
        <v>0.15567230978789651</v>
      </c>
      <c r="Y4798">
        <v>0.31134461957579301</v>
      </c>
      <c r="Z4798">
        <v>5.8571706557696048</v>
      </c>
      <c r="AA4798">
        <v>8.103989267982513</v>
      </c>
      <c r="AB4798">
        <v>3.0104604435486553</v>
      </c>
      <c r="AC4798">
        <v>-9.0329610076312647</v>
      </c>
      <c r="AD4798">
        <v>6.5072049028794288</v>
      </c>
      <c r="AE4798">
        <v>6.5327506810083236</v>
      </c>
      <c r="AF4798">
        <v>157</v>
      </c>
      <c r="AG4798">
        <v>0</v>
      </c>
      <c r="AH4798">
        <v>0</v>
      </c>
      <c r="AI4798">
        <v>25</v>
      </c>
      <c r="AJ4798">
        <v>764</v>
      </c>
      <c r="AK4798">
        <v>114</v>
      </c>
      <c r="AL4798">
        <v>608</v>
      </c>
      <c r="AM4798">
        <v>1</v>
      </c>
      <c r="AN4798">
        <v>72</v>
      </c>
      <c r="AO4798">
        <v>59</v>
      </c>
      <c r="AP4798">
        <v>22</v>
      </c>
    </row>
    <row r="4799" spans="1:42">
      <c r="A4799">
        <v>16</v>
      </c>
      <c r="B4799">
        <v>786</v>
      </c>
      <c r="C4799">
        <v>2020</v>
      </c>
      <c r="D4799">
        <v>6</v>
      </c>
      <c r="E4799">
        <v>99</v>
      </c>
      <c r="F4799">
        <v>99</v>
      </c>
      <c r="G4799">
        <v>99</v>
      </c>
      <c r="H4799">
        <v>99</v>
      </c>
      <c r="I4799">
        <v>99</v>
      </c>
      <c r="J4799">
        <v>171</v>
      </c>
      <c r="K4799">
        <v>999</v>
      </c>
      <c r="M4799">
        <v>99</v>
      </c>
      <c r="N4799">
        <v>99</v>
      </c>
      <c r="O4799">
        <v>99</v>
      </c>
      <c r="P4799">
        <v>99</v>
      </c>
      <c r="Q4799">
        <v>60</v>
      </c>
      <c r="R4799">
        <v>7502</v>
      </c>
      <c r="S4799">
        <v>7502</v>
      </c>
      <c r="T4799">
        <v>16.058917621967478</v>
      </c>
      <c r="U4799">
        <v>60.647693948280448</v>
      </c>
      <c r="V4799">
        <v>90.232536040226876</v>
      </c>
      <c r="W4799">
        <v>83.284630765129222</v>
      </c>
      <c r="X4799">
        <v>0.1466275659824047</v>
      </c>
      <c r="Y4799">
        <v>0.2932551319648094</v>
      </c>
      <c r="Z4799">
        <v>6.0250599840042645</v>
      </c>
      <c r="AA4799">
        <v>8.9714568408317881</v>
      </c>
      <c r="AB4799">
        <v>3.3088559563657238</v>
      </c>
      <c r="AC4799">
        <v>-9.2782359374944487</v>
      </c>
      <c r="AD4799">
        <v>9.4993288930534074</v>
      </c>
      <c r="AE4799">
        <v>9.5853445933569699</v>
      </c>
      <c r="AF4799">
        <v>199</v>
      </c>
      <c r="AG4799">
        <v>0</v>
      </c>
      <c r="AH4799">
        <v>0</v>
      </c>
      <c r="AI4799">
        <v>61</v>
      </c>
      <c r="AJ4799">
        <v>1170</v>
      </c>
      <c r="AK4799">
        <v>117</v>
      </c>
      <c r="AL4799">
        <v>999</v>
      </c>
      <c r="AM4799">
        <v>1</v>
      </c>
      <c r="AN4799">
        <v>116</v>
      </c>
      <c r="AO4799">
        <v>55</v>
      </c>
      <c r="AP4799">
        <v>28</v>
      </c>
    </row>
    <row r="4800" spans="1:42">
      <c r="A4800">
        <v>16</v>
      </c>
      <c r="B4800">
        <v>787</v>
      </c>
      <c r="C4800">
        <v>2020</v>
      </c>
      <c r="D4800">
        <v>7</v>
      </c>
      <c r="E4800">
        <v>99</v>
      </c>
      <c r="F4800">
        <v>99</v>
      </c>
      <c r="G4800">
        <v>99</v>
      </c>
      <c r="H4800">
        <v>99</v>
      </c>
      <c r="I4800">
        <v>99</v>
      </c>
      <c r="J4800">
        <v>171</v>
      </c>
      <c r="K4800">
        <v>999</v>
      </c>
      <c r="M4800">
        <v>99</v>
      </c>
      <c r="N4800">
        <v>99</v>
      </c>
      <c r="O4800">
        <v>99</v>
      </c>
      <c r="P4800">
        <v>99</v>
      </c>
      <c r="Q4800">
        <v>62</v>
      </c>
      <c r="R4800">
        <v>6644</v>
      </c>
      <c r="S4800">
        <v>6644</v>
      </c>
      <c r="T4800">
        <v>16.009632751354598</v>
      </c>
      <c r="U4800">
        <v>60.585039133052369</v>
      </c>
      <c r="V4800">
        <v>89.86110196118598</v>
      </c>
      <c r="W4800">
        <v>82.941797110174548</v>
      </c>
      <c r="X4800">
        <v>0.15051173991571343</v>
      </c>
      <c r="Y4800">
        <v>0.30102347983142685</v>
      </c>
      <c r="Z4800">
        <v>6.1860325105358207</v>
      </c>
      <c r="AA4800">
        <v>8.5697007920394022</v>
      </c>
      <c r="AB4800">
        <v>3.4434660288240959</v>
      </c>
      <c r="AC4800">
        <v>-6.7800170760662413</v>
      </c>
      <c r="AD4800">
        <v>8.4128953832907012</v>
      </c>
      <c r="AE4800">
        <v>8.4541290070005282</v>
      </c>
      <c r="AF4800">
        <v>136</v>
      </c>
      <c r="AG4800">
        <v>0</v>
      </c>
      <c r="AH4800">
        <v>0</v>
      </c>
      <c r="AI4800">
        <v>37</v>
      </c>
      <c r="AJ4800">
        <v>943</v>
      </c>
      <c r="AK4800">
        <v>110</v>
      </c>
      <c r="AL4800">
        <v>728</v>
      </c>
      <c r="AM4800">
        <v>0</v>
      </c>
      <c r="AN4800">
        <v>68</v>
      </c>
      <c r="AO4800">
        <v>36</v>
      </c>
      <c r="AP4800">
        <v>28</v>
      </c>
    </row>
    <row r="4801" spans="1:42">
      <c r="A4801">
        <v>16</v>
      </c>
      <c r="B4801">
        <v>788</v>
      </c>
      <c r="C4801">
        <v>2020</v>
      </c>
      <c r="D4801">
        <v>8</v>
      </c>
      <c r="E4801">
        <v>99</v>
      </c>
      <c r="F4801">
        <v>99</v>
      </c>
      <c r="G4801">
        <v>99</v>
      </c>
      <c r="H4801">
        <v>99</v>
      </c>
      <c r="I4801">
        <v>99</v>
      </c>
      <c r="J4801">
        <v>171</v>
      </c>
      <c r="K4801">
        <v>999</v>
      </c>
      <c r="M4801">
        <v>99</v>
      </c>
      <c r="N4801">
        <v>99</v>
      </c>
      <c r="O4801">
        <v>99</v>
      </c>
      <c r="P4801">
        <v>99</v>
      </c>
      <c r="Q4801">
        <v>57</v>
      </c>
      <c r="R4801">
        <v>5910</v>
      </c>
      <c r="S4801">
        <v>5910</v>
      </c>
      <c r="T4801">
        <v>15.979864636209811</v>
      </c>
      <c r="U4801">
        <v>60.505752961082898</v>
      </c>
      <c r="V4801">
        <v>90.167646514254017</v>
      </c>
      <c r="W4801">
        <v>83.22473773265645</v>
      </c>
      <c r="X4801">
        <v>0.16920473773265651</v>
      </c>
      <c r="Y4801">
        <v>0.33840947546531303</v>
      </c>
      <c r="Z4801">
        <v>2.8595600676818953</v>
      </c>
      <c r="AA4801">
        <v>8.6628133762148067</v>
      </c>
      <c r="AB4801">
        <v>2.767569758606113</v>
      </c>
      <c r="AC4801">
        <v>-15.456170393260148</v>
      </c>
      <c r="AD4801">
        <v>7.4834755742396242</v>
      </c>
      <c r="AE4801">
        <v>7.5458075040309502</v>
      </c>
      <c r="AF4801">
        <v>148</v>
      </c>
      <c r="AG4801">
        <v>0</v>
      </c>
      <c r="AH4801">
        <v>0</v>
      </c>
      <c r="AI4801">
        <v>28</v>
      </c>
      <c r="AJ4801">
        <v>876</v>
      </c>
      <c r="AK4801">
        <v>227</v>
      </c>
      <c r="AL4801">
        <v>973</v>
      </c>
      <c r="AM4801">
        <v>0</v>
      </c>
      <c r="AN4801">
        <v>52</v>
      </c>
      <c r="AO4801">
        <v>48</v>
      </c>
      <c r="AP4801">
        <v>24</v>
      </c>
    </row>
    <row r="4802" spans="1:42">
      <c r="A4802">
        <v>16</v>
      </c>
      <c r="B4802">
        <v>789</v>
      </c>
      <c r="C4802">
        <v>2020</v>
      </c>
      <c r="D4802">
        <v>9</v>
      </c>
      <c r="E4802">
        <v>99</v>
      </c>
      <c r="F4802">
        <v>99</v>
      </c>
      <c r="G4802">
        <v>99</v>
      </c>
      <c r="H4802">
        <v>99</v>
      </c>
      <c r="I4802">
        <v>99</v>
      </c>
      <c r="J4802">
        <v>171</v>
      </c>
      <c r="K4802">
        <v>999</v>
      </c>
      <c r="M4802">
        <v>99</v>
      </c>
      <c r="N4802">
        <v>99</v>
      </c>
      <c r="O4802">
        <v>99</v>
      </c>
      <c r="P4802">
        <v>99</v>
      </c>
      <c r="Q4802">
        <v>62</v>
      </c>
      <c r="R4802">
        <v>6772</v>
      </c>
      <c r="S4802">
        <v>6772</v>
      </c>
      <c r="T4802">
        <v>16.153278204370938</v>
      </c>
      <c r="U4802">
        <v>60.80434140578852</v>
      </c>
      <c r="V4802">
        <v>91.812392369574525</v>
      </c>
      <c r="W4802">
        <v>84.74283815711749</v>
      </c>
      <c r="X4802">
        <v>0.11813349084465448</v>
      </c>
      <c r="Y4802">
        <v>0.23626698168930896</v>
      </c>
      <c r="Z4802">
        <v>6.4235085646780865</v>
      </c>
      <c r="AA4802">
        <v>7.9447315870179986</v>
      </c>
      <c r="AB4802">
        <v>3.2948202641937074</v>
      </c>
      <c r="AC4802">
        <v>-1.4852958356211339</v>
      </c>
      <c r="AD4802">
        <v>8.5749740420897993</v>
      </c>
      <c r="AE4802">
        <v>8.8041160881368405</v>
      </c>
      <c r="AF4802">
        <v>164</v>
      </c>
      <c r="AG4802">
        <v>0</v>
      </c>
      <c r="AH4802">
        <v>0</v>
      </c>
      <c r="AI4802">
        <v>42</v>
      </c>
      <c r="AJ4802">
        <v>921</v>
      </c>
      <c r="AK4802">
        <v>153</v>
      </c>
      <c r="AL4802">
        <v>1064</v>
      </c>
      <c r="AM4802">
        <v>0</v>
      </c>
      <c r="AN4802">
        <v>66</v>
      </c>
      <c r="AO4802">
        <v>52</v>
      </c>
      <c r="AP4802">
        <v>26</v>
      </c>
    </row>
    <row r="4803" spans="1:42">
      <c r="A4803">
        <v>16</v>
      </c>
      <c r="B4803">
        <v>790</v>
      </c>
      <c r="C4803">
        <v>2020</v>
      </c>
      <c r="D4803">
        <v>10</v>
      </c>
      <c r="E4803">
        <v>99</v>
      </c>
      <c r="F4803">
        <v>99</v>
      </c>
      <c r="G4803">
        <v>99</v>
      </c>
      <c r="H4803">
        <v>99</v>
      </c>
      <c r="I4803">
        <v>99</v>
      </c>
      <c r="J4803">
        <v>171</v>
      </c>
      <c r="K4803">
        <v>999</v>
      </c>
      <c r="M4803">
        <v>99</v>
      </c>
      <c r="N4803">
        <v>99</v>
      </c>
      <c r="O4803">
        <v>99</v>
      </c>
      <c r="P4803">
        <v>99</v>
      </c>
      <c r="Q4803">
        <v>59</v>
      </c>
      <c r="R4803">
        <v>6898</v>
      </c>
      <c r="S4803">
        <v>6898</v>
      </c>
      <c r="T4803">
        <v>16.300376920846624</v>
      </c>
      <c r="U4803">
        <v>61.250362423890969</v>
      </c>
      <c r="V4803">
        <v>92.129064055811483</v>
      </c>
      <c r="W4803">
        <v>85.035126123514061</v>
      </c>
      <c r="X4803">
        <v>0.14496955639315748</v>
      </c>
      <c r="Y4803">
        <v>0.28993911278631496</v>
      </c>
      <c r="Z4803">
        <v>9.4085242099159192</v>
      </c>
      <c r="AA4803">
        <v>9.1228912054295055</v>
      </c>
      <c r="AB4803">
        <v>2.934301001588596</v>
      </c>
      <c r="AC4803">
        <v>-18.506522863985062</v>
      </c>
      <c r="AD4803">
        <v>8.7345202218451643</v>
      </c>
      <c r="AE4803">
        <v>8.998857115722986</v>
      </c>
      <c r="AF4803">
        <v>193</v>
      </c>
      <c r="AG4803">
        <v>0</v>
      </c>
      <c r="AH4803">
        <v>0</v>
      </c>
      <c r="AI4803">
        <v>64</v>
      </c>
      <c r="AJ4803">
        <v>960</v>
      </c>
      <c r="AK4803">
        <v>173</v>
      </c>
      <c r="AL4803">
        <v>1105</v>
      </c>
      <c r="AM4803">
        <v>0</v>
      </c>
      <c r="AN4803">
        <v>78</v>
      </c>
      <c r="AO4803">
        <v>63</v>
      </c>
      <c r="AP4803">
        <v>26</v>
      </c>
    </row>
    <row r="4804" spans="1:42">
      <c r="A4804">
        <v>16</v>
      </c>
      <c r="B4804">
        <v>791</v>
      </c>
      <c r="C4804">
        <v>2020</v>
      </c>
      <c r="D4804">
        <v>11</v>
      </c>
      <c r="E4804">
        <v>99</v>
      </c>
      <c r="F4804">
        <v>99</v>
      </c>
      <c r="G4804">
        <v>99</v>
      </c>
      <c r="H4804">
        <v>99</v>
      </c>
      <c r="I4804">
        <v>99</v>
      </c>
      <c r="J4804">
        <v>171</v>
      </c>
      <c r="K4804">
        <v>999</v>
      </c>
      <c r="M4804">
        <v>99</v>
      </c>
      <c r="N4804">
        <v>99</v>
      </c>
      <c r="O4804">
        <v>99</v>
      </c>
      <c r="P4804">
        <v>99</v>
      </c>
      <c r="Q4804">
        <v>61</v>
      </c>
      <c r="R4804">
        <v>7013</v>
      </c>
      <c r="S4804">
        <v>7013</v>
      </c>
      <c r="T4804">
        <v>16.363040068444317</v>
      </c>
      <c r="U4804">
        <v>61.447312134607152</v>
      </c>
      <c r="V4804">
        <v>90.461901817071379</v>
      </c>
      <c r="W4804">
        <v>83.49633537715674</v>
      </c>
      <c r="X4804">
        <v>5.7036931413089957E-2</v>
      </c>
      <c r="Y4804">
        <v>0.11407386282617991</v>
      </c>
      <c r="Z4804">
        <v>11.022386995579637</v>
      </c>
      <c r="AA4804">
        <v>8.6756825892842091</v>
      </c>
      <c r="AB4804">
        <v>2.8507176077089369</v>
      </c>
      <c r="AC4804">
        <v>-20.667826555464647</v>
      </c>
      <c r="AD4804">
        <v>8.8801377668599777</v>
      </c>
      <c r="AE4804">
        <v>8.9833239191679013</v>
      </c>
      <c r="AF4804">
        <v>163</v>
      </c>
      <c r="AG4804">
        <v>0</v>
      </c>
      <c r="AH4804">
        <v>0</v>
      </c>
      <c r="AI4804">
        <v>45</v>
      </c>
      <c r="AJ4804">
        <v>955</v>
      </c>
      <c r="AK4804">
        <v>174</v>
      </c>
      <c r="AL4804">
        <v>984</v>
      </c>
      <c r="AM4804">
        <v>0</v>
      </c>
      <c r="AN4804">
        <v>83</v>
      </c>
      <c r="AO4804">
        <v>74</v>
      </c>
      <c r="AP4804">
        <v>29</v>
      </c>
    </row>
    <row r="4805" spans="1:42">
      <c r="A4805">
        <v>16</v>
      </c>
      <c r="B4805">
        <v>792</v>
      </c>
      <c r="C4805">
        <v>2020</v>
      </c>
      <c r="D4805">
        <v>12</v>
      </c>
      <c r="E4805">
        <v>99</v>
      </c>
      <c r="F4805">
        <v>99</v>
      </c>
      <c r="G4805">
        <v>99</v>
      </c>
      <c r="H4805">
        <v>99</v>
      </c>
      <c r="I4805">
        <v>99</v>
      </c>
      <c r="J4805">
        <v>171</v>
      </c>
      <c r="K4805">
        <v>999</v>
      </c>
      <c r="M4805">
        <v>99</v>
      </c>
      <c r="N4805">
        <v>99</v>
      </c>
      <c r="O4805">
        <v>99</v>
      </c>
      <c r="P4805">
        <v>99</v>
      </c>
      <c r="Q4805">
        <v>65</v>
      </c>
      <c r="R4805">
        <v>7745</v>
      </c>
      <c r="S4805">
        <v>7745</v>
      </c>
      <c r="T4805">
        <v>16.182440284054223</v>
      </c>
      <c r="U4805">
        <v>60.854228534538414</v>
      </c>
      <c r="V4805">
        <v>88.586702216577123</v>
      </c>
      <c r="W4805">
        <v>81.765526145900509</v>
      </c>
      <c r="X4805">
        <v>0.11620400258231119</v>
      </c>
      <c r="Y4805">
        <v>0.23240800516462237</v>
      </c>
      <c r="Z4805">
        <v>11.956100710135576</v>
      </c>
      <c r="AA4805">
        <v>9.2743695734695546</v>
      </c>
      <c r="AB4805">
        <v>3.8923610280345202</v>
      </c>
      <c r="AC4805">
        <v>3.1424706205632056</v>
      </c>
      <c r="AD4805">
        <v>9.8070250968673243</v>
      </c>
      <c r="AE4805">
        <v>9.7153279162728143</v>
      </c>
      <c r="AF4805">
        <v>230</v>
      </c>
      <c r="AG4805">
        <v>0</v>
      </c>
      <c r="AH4805">
        <v>0</v>
      </c>
      <c r="AI4805">
        <v>55</v>
      </c>
      <c r="AJ4805">
        <v>913</v>
      </c>
      <c r="AK4805">
        <v>303</v>
      </c>
      <c r="AL4805">
        <v>839</v>
      </c>
      <c r="AM4805">
        <v>0</v>
      </c>
      <c r="AN4805">
        <v>98</v>
      </c>
      <c r="AO4805">
        <v>84</v>
      </c>
      <c r="AP4805">
        <v>32</v>
      </c>
    </row>
    <row r="4806" spans="1:42">
      <c r="A4806">
        <v>16</v>
      </c>
      <c r="B4806">
        <v>793</v>
      </c>
      <c r="C4806">
        <v>2020</v>
      </c>
      <c r="D4806">
        <v>1</v>
      </c>
      <c r="E4806">
        <v>99</v>
      </c>
      <c r="F4806">
        <v>99</v>
      </c>
      <c r="G4806">
        <v>99</v>
      </c>
      <c r="H4806">
        <v>99</v>
      </c>
      <c r="I4806">
        <v>99</v>
      </c>
      <c r="J4806">
        <v>181</v>
      </c>
      <c r="K4806">
        <v>999</v>
      </c>
      <c r="M4806">
        <v>99</v>
      </c>
      <c r="N4806">
        <v>99</v>
      </c>
      <c r="O4806">
        <v>99</v>
      </c>
      <c r="P4806">
        <v>99</v>
      </c>
      <c r="Q4806">
        <v>10</v>
      </c>
      <c r="R4806">
        <v>745</v>
      </c>
      <c r="S4806">
        <v>745</v>
      </c>
      <c r="T4806">
        <v>16.512751677852346</v>
      </c>
      <c r="U4806">
        <v>62.201342281879192</v>
      </c>
      <c r="V4806">
        <v>84.376740567306754</v>
      </c>
      <c r="W4806">
        <v>77.879731543624189</v>
      </c>
      <c r="X4806">
        <v>0</v>
      </c>
      <c r="Y4806">
        <v>0</v>
      </c>
      <c r="Z4806">
        <v>0</v>
      </c>
      <c r="AA4806">
        <v>8.1059216026675927</v>
      </c>
      <c r="AB4806">
        <v>2.7809994480083904</v>
      </c>
      <c r="AC4806">
        <v>-35.827584624785473</v>
      </c>
      <c r="AD4806">
        <v>10.751353660366906</v>
      </c>
      <c r="AE4806">
        <v>10.594316613771538</v>
      </c>
      <c r="AF4806">
        <v>6</v>
      </c>
      <c r="AG4806">
        <v>0</v>
      </c>
      <c r="AH4806">
        <v>0</v>
      </c>
      <c r="AI4806">
        <v>0</v>
      </c>
      <c r="AJ4806">
        <v>106</v>
      </c>
      <c r="AK4806">
        <v>29</v>
      </c>
      <c r="AL4806">
        <v>212</v>
      </c>
      <c r="AM4806">
        <v>0</v>
      </c>
      <c r="AN4806">
        <v>6</v>
      </c>
      <c r="AO4806">
        <v>40</v>
      </c>
      <c r="AP4806">
        <v>7</v>
      </c>
    </row>
    <row r="4807" spans="1:42">
      <c r="A4807">
        <v>16</v>
      </c>
      <c r="B4807">
        <v>794</v>
      </c>
      <c r="C4807">
        <v>2020</v>
      </c>
      <c r="D4807">
        <v>2</v>
      </c>
      <c r="E4807">
        <v>99</v>
      </c>
      <c r="F4807">
        <v>99</v>
      </c>
      <c r="G4807">
        <v>99</v>
      </c>
      <c r="H4807">
        <v>99</v>
      </c>
      <c r="I4807">
        <v>99</v>
      </c>
      <c r="J4807">
        <v>181</v>
      </c>
      <c r="K4807">
        <v>999</v>
      </c>
      <c r="M4807">
        <v>99</v>
      </c>
      <c r="N4807">
        <v>99</v>
      </c>
      <c r="O4807">
        <v>99</v>
      </c>
      <c r="P4807">
        <v>99</v>
      </c>
      <c r="Q4807">
        <v>8</v>
      </c>
      <c r="R4807">
        <v>464</v>
      </c>
      <c r="S4807">
        <v>464</v>
      </c>
      <c r="T4807">
        <v>16.521551724137925</v>
      </c>
      <c r="U4807">
        <v>62.3125</v>
      </c>
      <c r="V4807">
        <v>85.261936339522563</v>
      </c>
      <c r="W4807">
        <v>78.696767241379348</v>
      </c>
      <c r="X4807">
        <v>0</v>
      </c>
      <c r="Y4807">
        <v>0</v>
      </c>
      <c r="Z4807">
        <v>0</v>
      </c>
      <c r="AA4807">
        <v>8.0496044493285339</v>
      </c>
      <c r="AB4807">
        <v>2.6772056246946279</v>
      </c>
      <c r="AC4807">
        <v>-21.683598148595124</v>
      </c>
      <c r="AD4807">
        <v>6.6961450985372366</v>
      </c>
      <c r="AE4807">
        <v>6.6675626063738243</v>
      </c>
      <c r="AF4807">
        <v>8</v>
      </c>
      <c r="AG4807">
        <v>0</v>
      </c>
      <c r="AH4807">
        <v>0</v>
      </c>
      <c r="AI4807">
        <v>0</v>
      </c>
      <c r="AJ4807">
        <v>65</v>
      </c>
      <c r="AK4807">
        <v>8</v>
      </c>
      <c r="AL4807">
        <v>132</v>
      </c>
      <c r="AM4807">
        <v>0</v>
      </c>
      <c r="AN4807">
        <v>14</v>
      </c>
      <c r="AO4807">
        <v>13</v>
      </c>
      <c r="AP4807">
        <v>5</v>
      </c>
    </row>
    <row r="4808" spans="1:42">
      <c r="A4808">
        <v>16</v>
      </c>
      <c r="B4808">
        <v>795</v>
      </c>
      <c r="C4808">
        <v>2020</v>
      </c>
      <c r="D4808">
        <v>3</v>
      </c>
      <c r="E4808">
        <v>99</v>
      </c>
      <c r="F4808">
        <v>99</v>
      </c>
      <c r="G4808">
        <v>99</v>
      </c>
      <c r="H4808">
        <v>99</v>
      </c>
      <c r="I4808">
        <v>99</v>
      </c>
      <c r="J4808">
        <v>181</v>
      </c>
      <c r="K4808">
        <v>999</v>
      </c>
      <c r="M4808">
        <v>99</v>
      </c>
      <c r="N4808">
        <v>99</v>
      </c>
      <c r="O4808">
        <v>99</v>
      </c>
      <c r="P4808">
        <v>99</v>
      </c>
      <c r="Q4808">
        <v>9</v>
      </c>
      <c r="R4808">
        <v>476</v>
      </c>
      <c r="S4808">
        <v>476</v>
      </c>
      <c r="T4808">
        <v>16.334033613445374</v>
      </c>
      <c r="U4808">
        <v>61.974789915966383</v>
      </c>
      <c r="V4808">
        <v>83.456622085453986</v>
      </c>
      <c r="W4808">
        <v>77.03046218487394</v>
      </c>
      <c r="X4808">
        <v>0</v>
      </c>
      <c r="Y4808">
        <v>0</v>
      </c>
      <c r="Z4808">
        <v>0</v>
      </c>
      <c r="AA4808">
        <v>9.0031610109866147</v>
      </c>
      <c r="AB4808">
        <v>4.2346354696605717</v>
      </c>
      <c r="AC4808">
        <v>6.2028513422060403</v>
      </c>
      <c r="AD4808">
        <v>6.8693212648787156</v>
      </c>
      <c r="AE4808">
        <v>6.6951711832192435</v>
      </c>
      <c r="AF4808">
        <v>11</v>
      </c>
      <c r="AG4808">
        <v>0</v>
      </c>
      <c r="AH4808">
        <v>0</v>
      </c>
      <c r="AI4808">
        <v>0</v>
      </c>
      <c r="AJ4808">
        <v>132</v>
      </c>
      <c r="AK4808">
        <v>53</v>
      </c>
      <c r="AL4808">
        <v>209</v>
      </c>
      <c r="AM4808">
        <v>0</v>
      </c>
      <c r="AN4808">
        <v>10</v>
      </c>
      <c r="AO4808">
        <v>20</v>
      </c>
      <c r="AP4808">
        <v>7</v>
      </c>
    </row>
    <row r="4809" spans="1:42">
      <c r="A4809">
        <v>16</v>
      </c>
      <c r="B4809">
        <v>796</v>
      </c>
      <c r="C4809">
        <v>2020</v>
      </c>
      <c r="D4809">
        <v>4</v>
      </c>
      <c r="E4809">
        <v>99</v>
      </c>
      <c r="F4809">
        <v>99</v>
      </c>
      <c r="G4809">
        <v>99</v>
      </c>
      <c r="H4809">
        <v>99</v>
      </c>
      <c r="I4809">
        <v>99</v>
      </c>
      <c r="J4809">
        <v>181</v>
      </c>
      <c r="K4809">
        <v>999</v>
      </c>
      <c r="M4809">
        <v>99</v>
      </c>
      <c r="N4809">
        <v>99</v>
      </c>
      <c r="O4809">
        <v>99</v>
      </c>
      <c r="P4809">
        <v>99</v>
      </c>
      <c r="Q4809">
        <v>8</v>
      </c>
      <c r="R4809">
        <v>495</v>
      </c>
      <c r="S4809">
        <v>495</v>
      </c>
      <c r="T4809">
        <v>16.357575757575759</v>
      </c>
      <c r="U4809">
        <v>61.915151515151514</v>
      </c>
      <c r="V4809">
        <v>84.919399848977307</v>
      </c>
      <c r="W4809">
        <v>78.380606060606013</v>
      </c>
      <c r="X4809">
        <v>0</v>
      </c>
      <c r="Y4809">
        <v>0</v>
      </c>
      <c r="Z4809">
        <v>0</v>
      </c>
      <c r="AA4809">
        <v>10.402953525655118</v>
      </c>
      <c r="AB4809">
        <v>2.8235790611237954</v>
      </c>
      <c r="AC4809">
        <v>-22.37574963999981</v>
      </c>
      <c r="AD4809">
        <v>7.143516861586062</v>
      </c>
      <c r="AE4809">
        <v>7.0844484648115724</v>
      </c>
      <c r="AF4809">
        <v>7</v>
      </c>
      <c r="AG4809">
        <v>0</v>
      </c>
      <c r="AH4809">
        <v>0</v>
      </c>
      <c r="AI4809">
        <v>0</v>
      </c>
      <c r="AJ4809">
        <v>99</v>
      </c>
      <c r="AK4809">
        <v>11</v>
      </c>
      <c r="AL4809">
        <v>133</v>
      </c>
      <c r="AM4809">
        <v>0</v>
      </c>
      <c r="AN4809">
        <v>14</v>
      </c>
      <c r="AO4809">
        <v>14</v>
      </c>
      <c r="AP4809">
        <v>7</v>
      </c>
    </row>
    <row r="4810" spans="1:42">
      <c r="A4810">
        <v>16</v>
      </c>
      <c r="B4810">
        <v>797</v>
      </c>
      <c r="C4810">
        <v>2020</v>
      </c>
      <c r="D4810">
        <v>5</v>
      </c>
      <c r="E4810">
        <v>99</v>
      </c>
      <c r="F4810">
        <v>99</v>
      </c>
      <c r="G4810">
        <v>99</v>
      </c>
      <c r="H4810">
        <v>99</v>
      </c>
      <c r="I4810">
        <v>99</v>
      </c>
      <c r="J4810">
        <v>181</v>
      </c>
      <c r="K4810">
        <v>999</v>
      </c>
      <c r="M4810">
        <v>99</v>
      </c>
      <c r="N4810">
        <v>99</v>
      </c>
      <c r="O4810">
        <v>99</v>
      </c>
      <c r="P4810">
        <v>99</v>
      </c>
      <c r="Q4810">
        <v>7</v>
      </c>
      <c r="R4810">
        <v>534</v>
      </c>
      <c r="S4810">
        <v>534</v>
      </c>
      <c r="T4810">
        <v>16.415730337078656</v>
      </c>
      <c r="U4810">
        <v>62.069288389513112</v>
      </c>
      <c r="V4810">
        <v>84.877922099001253</v>
      </c>
      <c r="W4810">
        <v>78.3423220973783</v>
      </c>
      <c r="X4810">
        <v>0</v>
      </c>
      <c r="Y4810">
        <v>0</v>
      </c>
      <c r="Z4810">
        <v>0</v>
      </c>
      <c r="AA4810">
        <v>9.8384177346621886</v>
      </c>
      <c r="AB4810">
        <v>2.8966066707823241</v>
      </c>
      <c r="AC4810">
        <v>-20.371119028495528</v>
      </c>
      <c r="AD4810">
        <v>7.7063394021958738</v>
      </c>
      <c r="AE4810">
        <v>7.6388841971756403</v>
      </c>
      <c r="AF4810">
        <v>8</v>
      </c>
      <c r="AG4810">
        <v>0</v>
      </c>
      <c r="AH4810">
        <v>0</v>
      </c>
      <c r="AI4810">
        <v>0</v>
      </c>
      <c r="AJ4810">
        <v>136</v>
      </c>
      <c r="AK4810">
        <v>10</v>
      </c>
      <c r="AL4810">
        <v>127</v>
      </c>
      <c r="AM4810">
        <v>0</v>
      </c>
      <c r="AN4810">
        <v>12</v>
      </c>
      <c r="AO4810">
        <v>8</v>
      </c>
      <c r="AP4810">
        <v>5</v>
      </c>
    </row>
    <row r="4811" spans="1:42">
      <c r="A4811">
        <v>16</v>
      </c>
      <c r="B4811">
        <v>798</v>
      </c>
      <c r="C4811">
        <v>2020</v>
      </c>
      <c r="D4811">
        <v>6</v>
      </c>
      <c r="E4811">
        <v>99</v>
      </c>
      <c r="F4811">
        <v>99</v>
      </c>
      <c r="G4811">
        <v>99</v>
      </c>
      <c r="H4811">
        <v>99</v>
      </c>
      <c r="I4811">
        <v>99</v>
      </c>
      <c r="J4811">
        <v>181</v>
      </c>
      <c r="K4811">
        <v>999</v>
      </c>
      <c r="M4811">
        <v>99</v>
      </c>
      <c r="N4811">
        <v>99</v>
      </c>
      <c r="O4811">
        <v>99</v>
      </c>
      <c r="P4811">
        <v>99</v>
      </c>
      <c r="Q4811">
        <v>8</v>
      </c>
      <c r="R4811">
        <v>465</v>
      </c>
      <c r="S4811">
        <v>465</v>
      </c>
      <c r="T4811">
        <v>16.260215053763439</v>
      </c>
      <c r="U4811">
        <v>61.339784946236563</v>
      </c>
      <c r="V4811">
        <v>83.712997588508742</v>
      </c>
      <c r="W4811">
        <v>77.26709677419359</v>
      </c>
      <c r="X4811">
        <v>0</v>
      </c>
      <c r="Y4811">
        <v>0</v>
      </c>
      <c r="Z4811">
        <v>0</v>
      </c>
      <c r="AA4811">
        <v>11.244329187777472</v>
      </c>
      <c r="AB4811">
        <v>6.3895603662679692</v>
      </c>
      <c r="AC4811">
        <v>15.883659959878813</v>
      </c>
      <c r="AD4811">
        <v>6.7105764457323609</v>
      </c>
      <c r="AE4811">
        <v>6.560542851816261</v>
      </c>
      <c r="AF4811">
        <v>4</v>
      </c>
      <c r="AG4811">
        <v>0</v>
      </c>
      <c r="AH4811">
        <v>0</v>
      </c>
      <c r="AI4811">
        <v>0</v>
      </c>
      <c r="AJ4811">
        <v>93</v>
      </c>
      <c r="AK4811">
        <v>33</v>
      </c>
      <c r="AL4811">
        <v>152</v>
      </c>
      <c r="AM4811">
        <v>0</v>
      </c>
      <c r="AN4811">
        <v>0</v>
      </c>
      <c r="AO4811">
        <v>8</v>
      </c>
      <c r="AP4811">
        <v>6</v>
      </c>
    </row>
    <row r="4812" spans="1:42">
      <c r="A4812">
        <v>16</v>
      </c>
      <c r="B4812">
        <v>799</v>
      </c>
      <c r="C4812">
        <v>2020</v>
      </c>
      <c r="D4812">
        <v>7</v>
      </c>
      <c r="E4812">
        <v>99</v>
      </c>
      <c r="F4812">
        <v>99</v>
      </c>
      <c r="G4812">
        <v>99</v>
      </c>
      <c r="H4812">
        <v>99</v>
      </c>
      <c r="I4812">
        <v>99</v>
      </c>
      <c r="J4812">
        <v>181</v>
      </c>
      <c r="K4812">
        <v>999</v>
      </c>
      <c r="M4812">
        <v>99</v>
      </c>
      <c r="N4812">
        <v>99</v>
      </c>
      <c r="O4812">
        <v>99</v>
      </c>
      <c r="P4812">
        <v>99</v>
      </c>
      <c r="Q4812">
        <v>8</v>
      </c>
      <c r="R4812">
        <v>618.77</v>
      </c>
      <c r="S4812">
        <v>618.77</v>
      </c>
      <c r="T4812">
        <v>16.33739515490408</v>
      </c>
      <c r="U4812">
        <v>61.794770270051878</v>
      </c>
      <c r="V4812">
        <v>85.906806588704555</v>
      </c>
      <c r="W4812">
        <v>79.291982481374262</v>
      </c>
      <c r="X4812">
        <v>0</v>
      </c>
      <c r="Y4812">
        <v>0</v>
      </c>
      <c r="Z4812">
        <v>0</v>
      </c>
      <c r="AA4812">
        <v>10.848381563420665</v>
      </c>
      <c r="AB4812">
        <v>3.8577557155979272</v>
      </c>
      <c r="AC4812">
        <v>-14.642971839484378</v>
      </c>
      <c r="AD4812">
        <v>8.9296847039264815</v>
      </c>
      <c r="AE4812">
        <v>8.9588188495732393</v>
      </c>
      <c r="AF4812">
        <v>10.879999999999997</v>
      </c>
      <c r="AG4812">
        <v>0</v>
      </c>
      <c r="AH4812">
        <v>0</v>
      </c>
      <c r="AI4812">
        <v>0</v>
      </c>
      <c r="AJ4812">
        <v>124.89</v>
      </c>
      <c r="AK4812">
        <v>15.89</v>
      </c>
      <c r="AL4812">
        <v>153.88999999999996</v>
      </c>
      <c r="AM4812">
        <v>0</v>
      </c>
      <c r="AN4812">
        <v>13</v>
      </c>
      <c r="AO4812">
        <v>2</v>
      </c>
      <c r="AP4812">
        <v>7</v>
      </c>
    </row>
    <row r="4813" spans="1:42">
      <c r="A4813">
        <v>16</v>
      </c>
      <c r="B4813">
        <v>800</v>
      </c>
      <c r="C4813">
        <v>2020</v>
      </c>
      <c r="D4813">
        <v>8</v>
      </c>
      <c r="E4813">
        <v>99</v>
      </c>
      <c r="F4813">
        <v>99</v>
      </c>
      <c r="G4813">
        <v>99</v>
      </c>
      <c r="H4813">
        <v>99</v>
      </c>
      <c r="I4813">
        <v>99</v>
      </c>
      <c r="J4813">
        <v>181</v>
      </c>
      <c r="K4813">
        <v>999</v>
      </c>
      <c r="M4813">
        <v>99</v>
      </c>
      <c r="N4813">
        <v>99</v>
      </c>
      <c r="O4813">
        <v>99</v>
      </c>
      <c r="P4813">
        <v>99</v>
      </c>
      <c r="Q4813">
        <v>9</v>
      </c>
      <c r="R4813">
        <v>711</v>
      </c>
      <c r="S4813">
        <v>711</v>
      </c>
      <c r="T4813">
        <v>16.189873417721511</v>
      </c>
      <c r="U4813">
        <v>61.19831223628691</v>
      </c>
      <c r="V4813">
        <v>89.246068208450083</v>
      </c>
      <c r="W4813">
        <v>82.374120956399395</v>
      </c>
      <c r="X4813">
        <v>0</v>
      </c>
      <c r="Y4813">
        <v>0</v>
      </c>
      <c r="Z4813">
        <v>0</v>
      </c>
      <c r="AA4813">
        <v>9.3495777731787122</v>
      </c>
      <c r="AB4813">
        <v>4.8979800042383266</v>
      </c>
      <c r="AC4813">
        <v>13.113961493116095</v>
      </c>
      <c r="AD4813">
        <v>10.260687855732703</v>
      </c>
      <c r="AE4813">
        <v>10.694306406632336</v>
      </c>
      <c r="AF4813">
        <v>7</v>
      </c>
      <c r="AG4813">
        <v>0</v>
      </c>
      <c r="AH4813">
        <v>0</v>
      </c>
      <c r="AI4813">
        <v>0</v>
      </c>
      <c r="AJ4813">
        <v>155</v>
      </c>
      <c r="AK4813">
        <v>24</v>
      </c>
      <c r="AL4813">
        <v>169</v>
      </c>
      <c r="AM4813">
        <v>0</v>
      </c>
      <c r="AN4813">
        <v>0</v>
      </c>
      <c r="AO4813">
        <v>11</v>
      </c>
      <c r="AP4813">
        <v>6</v>
      </c>
    </row>
    <row r="4814" spans="1:42">
      <c r="A4814">
        <v>16</v>
      </c>
      <c r="B4814">
        <v>801</v>
      </c>
      <c r="C4814">
        <v>2020</v>
      </c>
      <c r="D4814">
        <v>9</v>
      </c>
      <c r="E4814">
        <v>99</v>
      </c>
      <c r="F4814">
        <v>99</v>
      </c>
      <c r="G4814">
        <v>99</v>
      </c>
      <c r="H4814">
        <v>99</v>
      </c>
      <c r="I4814">
        <v>99</v>
      </c>
      <c r="J4814">
        <v>181</v>
      </c>
      <c r="K4814">
        <v>999</v>
      </c>
      <c r="M4814">
        <v>99</v>
      </c>
      <c r="N4814">
        <v>99</v>
      </c>
      <c r="O4814">
        <v>99</v>
      </c>
      <c r="P4814">
        <v>99</v>
      </c>
      <c r="Q4814">
        <v>15</v>
      </c>
      <c r="R4814">
        <v>554</v>
      </c>
      <c r="S4814">
        <v>554</v>
      </c>
      <c r="T4814">
        <v>16.285198555956686</v>
      </c>
      <c r="U4814">
        <v>61.287003610108272</v>
      </c>
      <c r="V4814">
        <v>81.034219758987106</v>
      </c>
      <c r="W4814">
        <v>74.794584837545059</v>
      </c>
      <c r="X4814">
        <v>0</v>
      </c>
      <c r="Y4814">
        <v>0</v>
      </c>
      <c r="Z4814">
        <v>0</v>
      </c>
      <c r="AA4814">
        <v>11.841300463580948</v>
      </c>
      <c r="AB4814">
        <v>5.4031289280363843</v>
      </c>
      <c r="AC4814">
        <v>-0.74887652723131493</v>
      </c>
      <c r="AD4814">
        <v>7.9949663460983391</v>
      </c>
      <c r="AE4814">
        <v>7.5661012690632932</v>
      </c>
      <c r="AF4814">
        <v>14</v>
      </c>
      <c r="AG4814">
        <v>0</v>
      </c>
      <c r="AH4814">
        <v>0</v>
      </c>
      <c r="AI4814">
        <v>5</v>
      </c>
      <c r="AJ4814">
        <v>100</v>
      </c>
      <c r="AK4814">
        <v>14</v>
      </c>
      <c r="AL4814">
        <v>67</v>
      </c>
      <c r="AM4814">
        <v>1</v>
      </c>
      <c r="AN4814">
        <v>7</v>
      </c>
      <c r="AO4814">
        <v>12</v>
      </c>
      <c r="AP4814">
        <v>6</v>
      </c>
    </row>
    <row r="4815" spans="1:42">
      <c r="A4815">
        <v>16</v>
      </c>
      <c r="B4815">
        <v>802</v>
      </c>
      <c r="C4815">
        <v>2020</v>
      </c>
      <c r="D4815">
        <v>10</v>
      </c>
      <c r="E4815">
        <v>99</v>
      </c>
      <c r="F4815">
        <v>99</v>
      </c>
      <c r="G4815">
        <v>99</v>
      </c>
      <c r="H4815">
        <v>99</v>
      </c>
      <c r="I4815">
        <v>99</v>
      </c>
      <c r="J4815">
        <v>181</v>
      </c>
      <c r="K4815">
        <v>999</v>
      </c>
      <c r="M4815">
        <v>99</v>
      </c>
      <c r="N4815">
        <v>99</v>
      </c>
      <c r="O4815">
        <v>99</v>
      </c>
      <c r="P4815">
        <v>99</v>
      </c>
      <c r="Q4815">
        <v>17</v>
      </c>
      <c r="R4815">
        <v>676.59</v>
      </c>
      <c r="S4815">
        <v>676.59</v>
      </c>
      <c r="T4815">
        <v>16.482700010346001</v>
      </c>
      <c r="U4815">
        <v>62.003488079930221</v>
      </c>
      <c r="V4815">
        <v>86.726892523316948</v>
      </c>
      <c r="W4815">
        <v>80.048921799021471</v>
      </c>
      <c r="X4815">
        <v>0</v>
      </c>
      <c r="Y4815">
        <v>0</v>
      </c>
      <c r="Z4815">
        <v>0</v>
      </c>
      <c r="AA4815">
        <v>10.113074917510017</v>
      </c>
      <c r="AB4815">
        <v>3.6133399690831944</v>
      </c>
      <c r="AC4815">
        <v>-14.985944554306965</v>
      </c>
      <c r="AD4815">
        <v>9.7641051987485135</v>
      </c>
      <c r="AE4815">
        <v>9.8894762203785156</v>
      </c>
      <c r="AF4815">
        <v>18.91</v>
      </c>
      <c r="AG4815">
        <v>0</v>
      </c>
      <c r="AH4815">
        <v>0</v>
      </c>
      <c r="AI4815">
        <v>0</v>
      </c>
      <c r="AJ4815">
        <v>129</v>
      </c>
      <c r="AK4815">
        <v>19</v>
      </c>
      <c r="AL4815">
        <v>86</v>
      </c>
      <c r="AM4815">
        <v>0</v>
      </c>
      <c r="AN4815">
        <v>16</v>
      </c>
      <c r="AO4815">
        <v>7</v>
      </c>
      <c r="AP4815">
        <v>6</v>
      </c>
    </row>
    <row r="4816" spans="1:42">
      <c r="A4816">
        <v>16</v>
      </c>
      <c r="B4816">
        <v>803</v>
      </c>
      <c r="C4816">
        <v>2020</v>
      </c>
      <c r="D4816">
        <v>11</v>
      </c>
      <c r="E4816">
        <v>99</v>
      </c>
      <c r="F4816">
        <v>99</v>
      </c>
      <c r="G4816">
        <v>99</v>
      </c>
      <c r="H4816">
        <v>99</v>
      </c>
      <c r="I4816">
        <v>99</v>
      </c>
      <c r="J4816">
        <v>181</v>
      </c>
      <c r="K4816">
        <v>999</v>
      </c>
      <c r="M4816">
        <v>99</v>
      </c>
      <c r="N4816">
        <v>99</v>
      </c>
      <c r="O4816">
        <v>99</v>
      </c>
      <c r="P4816">
        <v>99</v>
      </c>
      <c r="Q4816">
        <v>9</v>
      </c>
      <c r="R4816">
        <v>513</v>
      </c>
      <c r="S4816">
        <v>513</v>
      </c>
      <c r="T4816">
        <v>16.502923976608187</v>
      </c>
      <c r="U4816">
        <v>61.789473684210542</v>
      </c>
      <c r="V4816">
        <v>88.48550894510872</v>
      </c>
      <c r="W4816">
        <v>81.672124756335236</v>
      </c>
      <c r="X4816">
        <v>0</v>
      </c>
      <c r="Y4816">
        <v>0</v>
      </c>
      <c r="Z4816">
        <v>0</v>
      </c>
      <c r="AA4816">
        <v>7.7881040119791116</v>
      </c>
      <c r="AB4816">
        <v>2.354235185731465</v>
      </c>
      <c r="AC4816">
        <v>-19.625091578750748</v>
      </c>
      <c r="AD4816">
        <v>7.4032811110982797</v>
      </c>
      <c r="AE4816">
        <v>7.6503877708612258</v>
      </c>
      <c r="AF4816">
        <v>9</v>
      </c>
      <c r="AG4816">
        <v>1</v>
      </c>
      <c r="AH4816">
        <v>0</v>
      </c>
      <c r="AI4816">
        <v>4</v>
      </c>
      <c r="AJ4816">
        <v>69</v>
      </c>
      <c r="AK4816">
        <v>12</v>
      </c>
      <c r="AL4816">
        <v>36</v>
      </c>
      <c r="AM4816">
        <v>0</v>
      </c>
      <c r="AN4816">
        <v>4</v>
      </c>
      <c r="AO4816">
        <v>12</v>
      </c>
      <c r="AP4816">
        <v>6</v>
      </c>
    </row>
    <row r="4817" spans="1:42">
      <c r="A4817">
        <v>16</v>
      </c>
      <c r="B4817">
        <v>804</v>
      </c>
      <c r="C4817">
        <v>2020</v>
      </c>
      <c r="D4817">
        <v>12</v>
      </c>
      <c r="E4817">
        <v>99</v>
      </c>
      <c r="F4817">
        <v>99</v>
      </c>
      <c r="G4817">
        <v>99</v>
      </c>
      <c r="H4817">
        <v>99</v>
      </c>
      <c r="I4817">
        <v>99</v>
      </c>
      <c r="J4817">
        <v>181</v>
      </c>
      <c r="K4817">
        <v>999</v>
      </c>
      <c r="M4817">
        <v>99</v>
      </c>
      <c r="N4817">
        <v>99</v>
      </c>
      <c r="O4817">
        <v>99</v>
      </c>
      <c r="P4817">
        <v>99</v>
      </c>
      <c r="Q4817">
        <v>11</v>
      </c>
      <c r="R4817">
        <v>677</v>
      </c>
      <c r="S4817">
        <v>677</v>
      </c>
      <c r="T4817">
        <v>16.539143279172826</v>
      </c>
      <c r="U4817">
        <v>62.025110782865582</v>
      </c>
      <c r="V4817">
        <v>87.64288949239122</v>
      </c>
      <c r="W4817">
        <v>80.894387001477057</v>
      </c>
      <c r="X4817">
        <v>0</v>
      </c>
      <c r="Y4817">
        <v>0</v>
      </c>
      <c r="Z4817">
        <v>0</v>
      </c>
      <c r="AA4817">
        <v>8.5956378850450683</v>
      </c>
      <c r="AB4817">
        <v>2.5180509674311544</v>
      </c>
      <c r="AC4817">
        <v>-24.042626584096272</v>
      </c>
      <c r="AD4817">
        <v>9.7700220510985112</v>
      </c>
      <c r="AE4817">
        <v>9.9999835663233032</v>
      </c>
      <c r="AF4817">
        <v>7</v>
      </c>
      <c r="AG4817">
        <v>0</v>
      </c>
      <c r="AH4817">
        <v>0</v>
      </c>
      <c r="AI4817">
        <v>1</v>
      </c>
      <c r="AJ4817">
        <v>85</v>
      </c>
      <c r="AK4817">
        <v>7</v>
      </c>
      <c r="AL4817">
        <v>135</v>
      </c>
      <c r="AM4817">
        <v>0</v>
      </c>
      <c r="AN4817">
        <v>9</v>
      </c>
      <c r="AO4817">
        <v>15</v>
      </c>
      <c r="AP4817">
        <v>8</v>
      </c>
    </row>
    <row r="4818" spans="1:42">
      <c r="A4818">
        <v>16</v>
      </c>
      <c r="B4818">
        <v>805</v>
      </c>
      <c r="C4818">
        <v>2020</v>
      </c>
      <c r="D4818">
        <v>1</v>
      </c>
      <c r="E4818">
        <v>99</v>
      </c>
      <c r="F4818">
        <v>99</v>
      </c>
      <c r="G4818">
        <v>99</v>
      </c>
      <c r="H4818">
        <v>99</v>
      </c>
      <c r="I4818">
        <v>99</v>
      </c>
      <c r="J4818">
        <v>470</v>
      </c>
      <c r="K4818">
        <v>999</v>
      </c>
      <c r="M4818">
        <v>99</v>
      </c>
      <c r="N4818">
        <v>99</v>
      </c>
      <c r="O4818">
        <v>99</v>
      </c>
      <c r="P4818">
        <v>99</v>
      </c>
      <c r="Q4818">
        <v>9</v>
      </c>
      <c r="R4818">
        <v>292</v>
      </c>
      <c r="S4818">
        <v>292</v>
      </c>
      <c r="T4818">
        <v>16.297945205479451</v>
      </c>
      <c r="U4818">
        <v>61.195205479452049</v>
      </c>
      <c r="V4818">
        <v>81.876029623473158</v>
      </c>
      <c r="W4818">
        <v>75.571575342465763</v>
      </c>
      <c r="X4818">
        <v>0</v>
      </c>
      <c r="Y4818">
        <v>0</v>
      </c>
      <c r="Z4818">
        <v>0</v>
      </c>
      <c r="AA4818">
        <v>8.9434168938651748</v>
      </c>
      <c r="AB4818">
        <v>5.8689668199028588</v>
      </c>
      <c r="AC4818">
        <v>28.359835873206325</v>
      </c>
      <c r="AD4818">
        <v>5.7412504915454203</v>
      </c>
      <c r="AE4818">
        <v>5.2529294492218872</v>
      </c>
      <c r="AF4818">
        <v>0</v>
      </c>
      <c r="AG4818">
        <v>0</v>
      </c>
      <c r="AH4818">
        <v>0</v>
      </c>
      <c r="AI4818">
        <v>0</v>
      </c>
      <c r="AJ4818">
        <v>1</v>
      </c>
      <c r="AK4818">
        <v>0</v>
      </c>
      <c r="AL4818">
        <v>0</v>
      </c>
      <c r="AM4818">
        <v>0</v>
      </c>
      <c r="AN4818">
        <v>2</v>
      </c>
      <c r="AO4818">
        <v>0</v>
      </c>
      <c r="AP4818">
        <v>4</v>
      </c>
    </row>
    <row r="4819" spans="1:42">
      <c r="A4819">
        <v>16</v>
      </c>
      <c r="B4819">
        <v>806</v>
      </c>
      <c r="C4819">
        <v>2020</v>
      </c>
      <c r="D4819">
        <v>2</v>
      </c>
      <c r="E4819">
        <v>99</v>
      </c>
      <c r="F4819">
        <v>99</v>
      </c>
      <c r="G4819">
        <v>99</v>
      </c>
      <c r="H4819">
        <v>99</v>
      </c>
      <c r="I4819">
        <v>99</v>
      </c>
      <c r="J4819">
        <v>470</v>
      </c>
      <c r="K4819">
        <v>999</v>
      </c>
      <c r="M4819">
        <v>99</v>
      </c>
      <c r="N4819">
        <v>99</v>
      </c>
      <c r="O4819">
        <v>99</v>
      </c>
      <c r="P4819">
        <v>99</v>
      </c>
      <c r="Q4819">
        <v>9</v>
      </c>
      <c r="R4819">
        <v>322</v>
      </c>
      <c r="S4819">
        <v>322</v>
      </c>
      <c r="T4819">
        <v>16.43167701863354</v>
      </c>
      <c r="U4819">
        <v>61.763975155279503</v>
      </c>
      <c r="V4819">
        <v>89.313136343142475</v>
      </c>
      <c r="W4819">
        <v>82.436024844720492</v>
      </c>
      <c r="X4819">
        <v>0</v>
      </c>
      <c r="Y4819">
        <v>0</v>
      </c>
      <c r="Z4819">
        <v>0</v>
      </c>
      <c r="AA4819">
        <v>9.8809469256975877</v>
      </c>
      <c r="AB4819">
        <v>2.9467647865849846</v>
      </c>
      <c r="AC4819">
        <v>-19.694297359629367</v>
      </c>
      <c r="AD4819">
        <v>6.3311049941014552</v>
      </c>
      <c r="AE4819">
        <v>6.3187788258398516</v>
      </c>
      <c r="AF4819">
        <v>1</v>
      </c>
      <c r="AG4819">
        <v>0</v>
      </c>
      <c r="AH4819">
        <v>0</v>
      </c>
      <c r="AI4819">
        <v>0</v>
      </c>
      <c r="AJ4819">
        <v>18</v>
      </c>
      <c r="AK4819">
        <v>4</v>
      </c>
      <c r="AL4819">
        <v>0</v>
      </c>
      <c r="AM4819">
        <v>0</v>
      </c>
      <c r="AN4819">
        <v>0</v>
      </c>
      <c r="AO4819">
        <v>0</v>
      </c>
      <c r="AP4819">
        <v>4</v>
      </c>
    </row>
    <row r="4820" spans="1:42">
      <c r="A4820">
        <v>16</v>
      </c>
      <c r="B4820">
        <v>807</v>
      </c>
      <c r="C4820">
        <v>2020</v>
      </c>
      <c r="D4820">
        <v>3</v>
      </c>
      <c r="E4820">
        <v>99</v>
      </c>
      <c r="F4820">
        <v>99</v>
      </c>
      <c r="G4820">
        <v>99</v>
      </c>
      <c r="H4820">
        <v>99</v>
      </c>
      <c r="I4820">
        <v>99</v>
      </c>
      <c r="J4820">
        <v>470</v>
      </c>
      <c r="K4820">
        <v>999</v>
      </c>
      <c r="M4820">
        <v>99</v>
      </c>
      <c r="N4820">
        <v>99</v>
      </c>
      <c r="O4820">
        <v>99</v>
      </c>
      <c r="P4820">
        <v>99</v>
      </c>
      <c r="Q4820">
        <v>4</v>
      </c>
      <c r="R4820">
        <v>383</v>
      </c>
      <c r="S4820">
        <v>383</v>
      </c>
      <c r="T4820">
        <v>16.71801566579634</v>
      </c>
      <c r="U4820">
        <v>62.848563968668401</v>
      </c>
      <c r="V4820">
        <v>81.634979590335718</v>
      </c>
      <c r="W4820">
        <v>75.349086161879882</v>
      </c>
      <c r="X4820">
        <v>0</v>
      </c>
      <c r="Y4820">
        <v>0</v>
      </c>
      <c r="Z4820">
        <v>0</v>
      </c>
      <c r="AA4820">
        <v>9.4263750276705434</v>
      </c>
      <c r="AB4820">
        <v>2.5163780543127325</v>
      </c>
      <c r="AC4820">
        <v>-32.125375130486134</v>
      </c>
      <c r="AD4820">
        <v>7.5304758159653922</v>
      </c>
      <c r="AE4820">
        <v>6.8696878626476625</v>
      </c>
      <c r="AF4820">
        <v>0</v>
      </c>
      <c r="AG4820">
        <v>0</v>
      </c>
      <c r="AH4820">
        <v>0</v>
      </c>
      <c r="AI4820">
        <v>0</v>
      </c>
      <c r="AJ4820">
        <v>1</v>
      </c>
      <c r="AK4820">
        <v>2</v>
      </c>
      <c r="AL4820">
        <v>1</v>
      </c>
      <c r="AM4820">
        <v>0</v>
      </c>
      <c r="AN4820">
        <v>3</v>
      </c>
      <c r="AO4820">
        <v>6</v>
      </c>
      <c r="AP4820">
        <v>2</v>
      </c>
    </row>
    <row r="4821" spans="1:42">
      <c r="A4821">
        <v>16</v>
      </c>
      <c r="B4821">
        <v>808</v>
      </c>
      <c r="C4821">
        <v>2020</v>
      </c>
      <c r="D4821">
        <v>4</v>
      </c>
      <c r="E4821">
        <v>99</v>
      </c>
      <c r="F4821">
        <v>99</v>
      </c>
      <c r="G4821">
        <v>99</v>
      </c>
      <c r="H4821">
        <v>99</v>
      </c>
      <c r="I4821">
        <v>99</v>
      </c>
      <c r="J4821">
        <v>470</v>
      </c>
      <c r="K4821">
        <v>999</v>
      </c>
      <c r="M4821">
        <v>99</v>
      </c>
      <c r="N4821">
        <v>99</v>
      </c>
      <c r="O4821">
        <v>99</v>
      </c>
      <c r="P4821">
        <v>99</v>
      </c>
      <c r="Q4821">
        <v>9</v>
      </c>
      <c r="R4821">
        <v>203</v>
      </c>
      <c r="S4821">
        <v>203</v>
      </c>
      <c r="T4821">
        <v>15.995073891625616</v>
      </c>
      <c r="U4821">
        <v>60.758620689655153</v>
      </c>
      <c r="V4821">
        <v>87.697538013225284</v>
      </c>
      <c r="W4821">
        <v>80.944827586206898</v>
      </c>
      <c r="X4821">
        <v>0</v>
      </c>
      <c r="Y4821">
        <v>0</v>
      </c>
      <c r="Z4821">
        <v>0</v>
      </c>
      <c r="AA4821">
        <v>14.640967906065056</v>
      </c>
      <c r="AB4821">
        <v>8.2686339535081981</v>
      </c>
      <c r="AC4821">
        <v>40.124756097769698</v>
      </c>
      <c r="AD4821">
        <v>3.9913488006291775</v>
      </c>
      <c r="AE4821">
        <v>3.9115184336596527</v>
      </c>
      <c r="AF4821">
        <v>2</v>
      </c>
      <c r="AG4821">
        <v>0</v>
      </c>
      <c r="AH4821">
        <v>0</v>
      </c>
      <c r="AI4821">
        <v>17</v>
      </c>
      <c r="AJ4821">
        <v>22</v>
      </c>
      <c r="AK4821">
        <v>4</v>
      </c>
      <c r="AL4821">
        <v>1</v>
      </c>
      <c r="AM4821">
        <v>0</v>
      </c>
      <c r="AN4821">
        <v>5</v>
      </c>
      <c r="AO4821">
        <v>2</v>
      </c>
      <c r="AP4821">
        <v>5</v>
      </c>
    </row>
    <row r="4822" spans="1:42">
      <c r="A4822">
        <v>16</v>
      </c>
      <c r="B4822">
        <v>809</v>
      </c>
      <c r="C4822">
        <v>2020</v>
      </c>
      <c r="D4822">
        <v>5</v>
      </c>
      <c r="E4822">
        <v>99</v>
      </c>
      <c r="F4822">
        <v>99</v>
      </c>
      <c r="G4822">
        <v>99</v>
      </c>
      <c r="H4822">
        <v>99</v>
      </c>
      <c r="I4822">
        <v>99</v>
      </c>
      <c r="J4822">
        <v>470</v>
      </c>
      <c r="K4822">
        <v>999</v>
      </c>
      <c r="M4822">
        <v>99</v>
      </c>
      <c r="N4822">
        <v>99</v>
      </c>
      <c r="O4822">
        <v>99</v>
      </c>
      <c r="P4822">
        <v>99</v>
      </c>
      <c r="Q4822">
        <v>4</v>
      </c>
      <c r="R4822">
        <v>371</v>
      </c>
      <c r="S4822">
        <v>371</v>
      </c>
      <c r="T4822">
        <v>16.336927223719677</v>
      </c>
      <c r="U4822">
        <v>61.331536388140186</v>
      </c>
      <c r="V4822">
        <v>85.757797875788881</v>
      </c>
      <c r="W4822">
        <v>79.15444743935312</v>
      </c>
      <c r="X4822">
        <v>0</v>
      </c>
      <c r="Y4822">
        <v>0</v>
      </c>
      <c r="Z4822">
        <v>0</v>
      </c>
      <c r="AA4822">
        <v>9.942920677293122</v>
      </c>
      <c r="AB4822">
        <v>3.3130555372058872</v>
      </c>
      <c r="AC4822">
        <v>16.2863742189767</v>
      </c>
      <c r="AD4822">
        <v>7.2945340149429807</v>
      </c>
      <c r="AE4822">
        <v>6.9905198321778226</v>
      </c>
      <c r="AF4822">
        <v>1</v>
      </c>
      <c r="AG4822">
        <v>0</v>
      </c>
      <c r="AH4822">
        <v>0</v>
      </c>
      <c r="AI4822">
        <v>0</v>
      </c>
      <c r="AJ4822">
        <v>2</v>
      </c>
      <c r="AK4822">
        <v>1</v>
      </c>
      <c r="AL4822">
        <v>3</v>
      </c>
      <c r="AM4822">
        <v>0</v>
      </c>
      <c r="AN4822">
        <v>3</v>
      </c>
      <c r="AO4822">
        <v>4</v>
      </c>
      <c r="AP4822">
        <v>2</v>
      </c>
    </row>
    <row r="4823" spans="1:42">
      <c r="A4823">
        <v>16</v>
      </c>
      <c r="B4823">
        <v>810</v>
      </c>
      <c r="C4823">
        <v>2020</v>
      </c>
      <c r="D4823">
        <v>6</v>
      </c>
      <c r="E4823">
        <v>99</v>
      </c>
      <c r="F4823">
        <v>99</v>
      </c>
      <c r="G4823">
        <v>99</v>
      </c>
      <c r="H4823">
        <v>99</v>
      </c>
      <c r="I4823">
        <v>99</v>
      </c>
      <c r="J4823">
        <v>470</v>
      </c>
      <c r="K4823">
        <v>999</v>
      </c>
      <c r="M4823">
        <v>99</v>
      </c>
      <c r="N4823">
        <v>99</v>
      </c>
      <c r="O4823">
        <v>99</v>
      </c>
      <c r="P4823">
        <v>99</v>
      </c>
      <c r="Q4823">
        <v>10</v>
      </c>
      <c r="R4823">
        <v>475</v>
      </c>
      <c r="S4823">
        <v>475</v>
      </c>
      <c r="T4823">
        <v>16.141052631578944</v>
      </c>
      <c r="U4823">
        <v>60.804210526315799</v>
      </c>
      <c r="V4823">
        <v>85.551690711068005</v>
      </c>
      <c r="W4823">
        <v>78.964210526315853</v>
      </c>
      <c r="X4823">
        <v>0</v>
      </c>
      <c r="Y4823">
        <v>0</v>
      </c>
      <c r="Z4823">
        <v>22.315789473684205</v>
      </c>
      <c r="AA4823">
        <v>9.1452157845041882</v>
      </c>
      <c r="AB4823">
        <v>2.7000162100672593</v>
      </c>
      <c r="AC4823">
        <v>-18.54347102681372</v>
      </c>
      <c r="AD4823">
        <v>9.3393629571372418</v>
      </c>
      <c r="AE4823">
        <v>8.9286160621299189</v>
      </c>
      <c r="AF4823">
        <v>2</v>
      </c>
      <c r="AG4823">
        <v>0</v>
      </c>
      <c r="AH4823">
        <v>0</v>
      </c>
      <c r="AI4823">
        <v>2</v>
      </c>
      <c r="AJ4823">
        <v>40</v>
      </c>
      <c r="AK4823">
        <v>2</v>
      </c>
      <c r="AL4823">
        <v>6</v>
      </c>
      <c r="AM4823">
        <v>0</v>
      </c>
      <c r="AN4823">
        <v>9</v>
      </c>
      <c r="AO4823">
        <v>2</v>
      </c>
      <c r="AP4823">
        <v>4</v>
      </c>
    </row>
    <row r="4824" spans="1:42">
      <c r="A4824">
        <v>16</v>
      </c>
      <c r="B4824">
        <v>811</v>
      </c>
      <c r="C4824">
        <v>2020</v>
      </c>
      <c r="D4824">
        <v>7</v>
      </c>
      <c r="E4824">
        <v>99</v>
      </c>
      <c r="F4824">
        <v>99</v>
      </c>
      <c r="G4824">
        <v>99</v>
      </c>
      <c r="H4824">
        <v>99</v>
      </c>
      <c r="I4824">
        <v>99</v>
      </c>
      <c r="J4824">
        <v>470</v>
      </c>
      <c r="K4824">
        <v>999</v>
      </c>
      <c r="M4824">
        <v>99</v>
      </c>
      <c r="N4824">
        <v>99</v>
      </c>
      <c r="O4824">
        <v>99</v>
      </c>
      <c r="P4824">
        <v>99</v>
      </c>
      <c r="Q4824">
        <v>10</v>
      </c>
      <c r="R4824">
        <v>338</v>
      </c>
      <c r="S4824">
        <v>338</v>
      </c>
      <c r="T4824">
        <v>15.801775147928998</v>
      </c>
      <c r="U4824">
        <v>60.150887573964496</v>
      </c>
      <c r="V4824">
        <v>90.628385698808188</v>
      </c>
      <c r="W4824">
        <v>83.65000000000002</v>
      </c>
      <c r="X4824">
        <v>0</v>
      </c>
      <c r="Y4824">
        <v>0</v>
      </c>
      <c r="Z4824">
        <v>13.313609467455624</v>
      </c>
      <c r="AA4824">
        <v>10.114589761107265</v>
      </c>
      <c r="AB4824">
        <v>2.9348471194560313</v>
      </c>
      <c r="AC4824">
        <v>-12.04121752378771</v>
      </c>
      <c r="AD4824">
        <v>6.645694062131339</v>
      </c>
      <c r="AE4824">
        <v>6.7304311601749616</v>
      </c>
      <c r="AF4824">
        <v>3</v>
      </c>
      <c r="AG4824">
        <v>0</v>
      </c>
      <c r="AH4824">
        <v>0</v>
      </c>
      <c r="AI4824">
        <v>3</v>
      </c>
      <c r="AJ4824">
        <v>34</v>
      </c>
      <c r="AK4824">
        <v>13</v>
      </c>
      <c r="AL4824">
        <v>21</v>
      </c>
      <c r="AM4824">
        <v>0</v>
      </c>
      <c r="AN4824">
        <v>4</v>
      </c>
      <c r="AO4824">
        <v>2</v>
      </c>
      <c r="AP4824">
        <v>4</v>
      </c>
    </row>
    <row r="4825" spans="1:42">
      <c r="A4825">
        <v>16</v>
      </c>
      <c r="B4825">
        <v>812</v>
      </c>
      <c r="C4825">
        <v>2020</v>
      </c>
      <c r="D4825">
        <v>8</v>
      </c>
      <c r="E4825">
        <v>99</v>
      </c>
      <c r="F4825">
        <v>99</v>
      </c>
      <c r="G4825">
        <v>99</v>
      </c>
      <c r="H4825">
        <v>99</v>
      </c>
      <c r="I4825">
        <v>99</v>
      </c>
      <c r="J4825">
        <v>470</v>
      </c>
      <c r="K4825">
        <v>999</v>
      </c>
      <c r="M4825">
        <v>99</v>
      </c>
      <c r="N4825">
        <v>99</v>
      </c>
      <c r="O4825">
        <v>99</v>
      </c>
      <c r="P4825">
        <v>99</v>
      </c>
      <c r="Q4825">
        <v>12</v>
      </c>
      <c r="R4825">
        <v>428</v>
      </c>
      <c r="S4825">
        <v>428</v>
      </c>
      <c r="T4825">
        <v>15.878504672897195</v>
      </c>
      <c r="U4825">
        <v>60.285046728971984</v>
      </c>
      <c r="V4825">
        <v>92.985085205698624</v>
      </c>
      <c r="W4825">
        <v>85.825233644859807</v>
      </c>
      <c r="X4825">
        <v>0</v>
      </c>
      <c r="Y4825">
        <v>0</v>
      </c>
      <c r="Z4825">
        <v>8.6448598130841106</v>
      </c>
      <c r="AA4825">
        <v>9.1199903002280696</v>
      </c>
      <c r="AB4825">
        <v>2.7459504164141264</v>
      </c>
      <c r="AC4825">
        <v>-13.43088148641746</v>
      </c>
      <c r="AD4825">
        <v>8.4152575697994507</v>
      </c>
      <c r="AE4825">
        <v>8.744178296188295</v>
      </c>
      <c r="AF4825">
        <v>1</v>
      </c>
      <c r="AG4825">
        <v>0</v>
      </c>
      <c r="AH4825">
        <v>0</v>
      </c>
      <c r="AI4825">
        <v>0</v>
      </c>
      <c r="AJ4825">
        <v>4</v>
      </c>
      <c r="AK4825">
        <v>0</v>
      </c>
      <c r="AL4825">
        <v>0</v>
      </c>
      <c r="AM4825">
        <v>0</v>
      </c>
      <c r="AN4825">
        <v>1</v>
      </c>
      <c r="AO4825">
        <v>0</v>
      </c>
      <c r="AP4825">
        <v>1</v>
      </c>
    </row>
    <row r="4826" spans="1:42">
      <c r="A4826">
        <v>16</v>
      </c>
      <c r="B4826">
        <v>813</v>
      </c>
      <c r="C4826">
        <v>2020</v>
      </c>
      <c r="D4826">
        <v>9</v>
      </c>
      <c r="E4826">
        <v>99</v>
      </c>
      <c r="F4826">
        <v>99</v>
      </c>
      <c r="G4826">
        <v>99</v>
      </c>
      <c r="H4826">
        <v>99</v>
      </c>
      <c r="I4826">
        <v>99</v>
      </c>
      <c r="J4826">
        <v>470</v>
      </c>
      <c r="K4826">
        <v>999</v>
      </c>
      <c r="M4826">
        <v>99</v>
      </c>
      <c r="N4826">
        <v>99</v>
      </c>
      <c r="O4826">
        <v>99</v>
      </c>
      <c r="P4826">
        <v>99</v>
      </c>
      <c r="Q4826">
        <v>41</v>
      </c>
      <c r="R4826">
        <v>546</v>
      </c>
      <c r="S4826">
        <v>546</v>
      </c>
      <c r="T4826">
        <v>15.631868131868128</v>
      </c>
      <c r="U4826">
        <v>59.890109890109869</v>
      </c>
      <c r="V4826">
        <v>94.699558296524671</v>
      </c>
      <c r="W4826">
        <v>87.407692307692258</v>
      </c>
      <c r="X4826">
        <v>0</v>
      </c>
      <c r="Y4826">
        <v>0</v>
      </c>
      <c r="Z4826">
        <v>2.7472527472527464</v>
      </c>
      <c r="AA4826">
        <v>10.399079602509168</v>
      </c>
      <c r="AB4826">
        <v>3.1201245024840039</v>
      </c>
      <c r="AC4826">
        <v>-21.298782728252803</v>
      </c>
      <c r="AD4826">
        <v>10.735351946519852</v>
      </c>
      <c r="AE4826">
        <v>11.360633201416368</v>
      </c>
      <c r="AF4826">
        <v>1</v>
      </c>
      <c r="AG4826">
        <v>0</v>
      </c>
      <c r="AH4826">
        <v>0</v>
      </c>
      <c r="AI4826">
        <v>0</v>
      </c>
      <c r="AJ4826">
        <v>8</v>
      </c>
      <c r="AK4826">
        <v>4</v>
      </c>
      <c r="AL4826">
        <v>4</v>
      </c>
      <c r="AM4826">
        <v>0</v>
      </c>
      <c r="AN4826">
        <v>1</v>
      </c>
      <c r="AO4826">
        <v>1</v>
      </c>
      <c r="AP4826">
        <v>8</v>
      </c>
    </row>
    <row r="4827" spans="1:42">
      <c r="A4827">
        <v>16</v>
      </c>
      <c r="B4827">
        <v>814</v>
      </c>
      <c r="C4827">
        <v>2020</v>
      </c>
      <c r="D4827">
        <v>10</v>
      </c>
      <c r="E4827">
        <v>99</v>
      </c>
      <c r="F4827">
        <v>99</v>
      </c>
      <c r="G4827">
        <v>99</v>
      </c>
      <c r="H4827">
        <v>99</v>
      </c>
      <c r="I4827">
        <v>99</v>
      </c>
      <c r="J4827">
        <v>470</v>
      </c>
      <c r="K4827">
        <v>999</v>
      </c>
      <c r="M4827">
        <v>99</v>
      </c>
      <c r="N4827">
        <v>99</v>
      </c>
      <c r="O4827">
        <v>99</v>
      </c>
      <c r="P4827">
        <v>99</v>
      </c>
      <c r="Q4827">
        <v>43</v>
      </c>
      <c r="R4827">
        <v>582</v>
      </c>
      <c r="S4827">
        <v>582</v>
      </c>
      <c r="T4827">
        <v>15.55670103092783</v>
      </c>
      <c r="U4827">
        <v>59.83505154639176</v>
      </c>
      <c r="V4827">
        <v>94.475656476527718</v>
      </c>
      <c r="W4827">
        <v>87.201030927835106</v>
      </c>
      <c r="X4827">
        <v>0</v>
      </c>
      <c r="Y4827">
        <v>0</v>
      </c>
      <c r="Z4827">
        <v>24.914089347079045</v>
      </c>
      <c r="AA4827">
        <v>13.918592437169048</v>
      </c>
      <c r="AB4827">
        <v>3.332688498226116</v>
      </c>
      <c r="AC4827">
        <v>2.5758526576155014</v>
      </c>
      <c r="AD4827">
        <v>11.443177349587099</v>
      </c>
      <c r="AE4827">
        <v>12.081054542208477</v>
      </c>
      <c r="AF4827">
        <v>0</v>
      </c>
      <c r="AG4827">
        <v>0</v>
      </c>
      <c r="AH4827">
        <v>0</v>
      </c>
      <c r="AI4827">
        <v>0</v>
      </c>
      <c r="AJ4827">
        <v>15</v>
      </c>
      <c r="AK4827">
        <v>6</v>
      </c>
      <c r="AL4827">
        <v>1</v>
      </c>
      <c r="AM4827">
        <v>0</v>
      </c>
      <c r="AN4827">
        <v>1</v>
      </c>
      <c r="AO4827">
        <v>1</v>
      </c>
      <c r="AP4827">
        <v>6</v>
      </c>
    </row>
    <row r="4828" spans="1:42">
      <c r="A4828">
        <v>16</v>
      </c>
      <c r="B4828">
        <v>815</v>
      </c>
      <c r="C4828">
        <v>2020</v>
      </c>
      <c r="D4828">
        <v>11</v>
      </c>
      <c r="E4828">
        <v>99</v>
      </c>
      <c r="F4828">
        <v>99</v>
      </c>
      <c r="G4828">
        <v>99</v>
      </c>
      <c r="H4828">
        <v>99</v>
      </c>
      <c r="I4828">
        <v>99</v>
      </c>
      <c r="J4828">
        <v>470</v>
      </c>
      <c r="K4828">
        <v>999</v>
      </c>
      <c r="M4828">
        <v>99</v>
      </c>
      <c r="N4828">
        <v>99</v>
      </c>
      <c r="O4828">
        <v>99</v>
      </c>
      <c r="P4828">
        <v>99</v>
      </c>
      <c r="Q4828">
        <v>29</v>
      </c>
      <c r="R4828">
        <v>590</v>
      </c>
      <c r="S4828">
        <v>590</v>
      </c>
      <c r="T4828">
        <v>15.620338983050852</v>
      </c>
      <c r="U4828">
        <v>59.922033898305074</v>
      </c>
      <c r="V4828">
        <v>92.053546835117615</v>
      </c>
      <c r="W4828">
        <v>84.965423728813619</v>
      </c>
      <c r="X4828">
        <v>0</v>
      </c>
      <c r="Y4828">
        <v>0</v>
      </c>
      <c r="Z4828">
        <v>4.2372881355932197</v>
      </c>
      <c r="AA4828">
        <v>10.843880930460402</v>
      </c>
      <c r="AB4828">
        <v>4.249509155966968</v>
      </c>
      <c r="AC4828">
        <v>9.8805364670955225</v>
      </c>
      <c r="AD4828">
        <v>11.600471883602047</v>
      </c>
      <c r="AE4828">
        <v>11.933132978248585</v>
      </c>
      <c r="AF4828">
        <v>0</v>
      </c>
      <c r="AG4828">
        <v>0</v>
      </c>
      <c r="AH4828">
        <v>0</v>
      </c>
      <c r="AI4828">
        <v>0</v>
      </c>
      <c r="AJ4828">
        <v>7</v>
      </c>
      <c r="AK4828">
        <v>0</v>
      </c>
      <c r="AL4828">
        <v>1</v>
      </c>
      <c r="AM4828">
        <v>0</v>
      </c>
      <c r="AN4828">
        <v>1</v>
      </c>
      <c r="AO4828">
        <v>2</v>
      </c>
      <c r="AP4828">
        <v>7</v>
      </c>
    </row>
    <row r="4829" spans="1:42">
      <c r="A4829">
        <v>16</v>
      </c>
      <c r="B4829">
        <v>816</v>
      </c>
      <c r="C4829">
        <v>2020</v>
      </c>
      <c r="D4829">
        <v>12</v>
      </c>
      <c r="E4829">
        <v>99</v>
      </c>
      <c r="F4829">
        <v>99</v>
      </c>
      <c r="G4829">
        <v>99</v>
      </c>
      <c r="H4829">
        <v>99</v>
      </c>
      <c r="I4829">
        <v>99</v>
      </c>
      <c r="J4829">
        <v>470</v>
      </c>
      <c r="K4829">
        <v>999</v>
      </c>
      <c r="M4829">
        <v>99</v>
      </c>
      <c r="N4829">
        <v>99</v>
      </c>
      <c r="O4829">
        <v>99</v>
      </c>
      <c r="P4829">
        <v>99</v>
      </c>
      <c r="Q4829">
        <v>14</v>
      </c>
      <c r="R4829">
        <v>556</v>
      </c>
      <c r="S4829">
        <v>556</v>
      </c>
      <c r="T4829">
        <v>15.956834532374099</v>
      </c>
      <c r="U4829">
        <v>60.39208633093525</v>
      </c>
      <c r="V4829">
        <v>89.049821897628149</v>
      </c>
      <c r="W4829">
        <v>82.19298561151075</v>
      </c>
      <c r="X4829">
        <v>0</v>
      </c>
      <c r="Y4829">
        <v>0</v>
      </c>
      <c r="Z4829">
        <v>0</v>
      </c>
      <c r="AA4829">
        <v>12.054985135855448</v>
      </c>
      <c r="AB4829">
        <v>4.5948291980718556</v>
      </c>
      <c r="AC4829">
        <v>6.6698627907865156</v>
      </c>
      <c r="AD4829">
        <v>10.931970114038538</v>
      </c>
      <c r="AE4829">
        <v>10.878519356086523</v>
      </c>
      <c r="AF4829">
        <v>5</v>
      </c>
      <c r="AG4829">
        <v>0</v>
      </c>
      <c r="AH4829">
        <v>0</v>
      </c>
      <c r="AI4829">
        <v>1</v>
      </c>
      <c r="AJ4829">
        <v>25</v>
      </c>
      <c r="AK4829">
        <v>5</v>
      </c>
      <c r="AL4829">
        <v>23</v>
      </c>
      <c r="AM4829">
        <v>0</v>
      </c>
      <c r="AN4829">
        <v>7</v>
      </c>
      <c r="AO4829">
        <v>3</v>
      </c>
      <c r="AP4829">
        <v>5</v>
      </c>
    </row>
    <row r="4830" spans="1:42">
      <c r="A4830">
        <v>16</v>
      </c>
      <c r="B4830">
        <v>817</v>
      </c>
      <c r="C4830">
        <v>2020</v>
      </c>
      <c r="D4830">
        <v>1</v>
      </c>
      <c r="E4830">
        <v>99</v>
      </c>
      <c r="F4830">
        <v>99</v>
      </c>
      <c r="G4830">
        <v>99</v>
      </c>
      <c r="H4830">
        <v>99</v>
      </c>
      <c r="I4830">
        <v>99</v>
      </c>
      <c r="J4830">
        <v>643</v>
      </c>
      <c r="K4830">
        <v>999</v>
      </c>
      <c r="M4830">
        <v>99</v>
      </c>
      <c r="N4830">
        <v>99</v>
      </c>
      <c r="O4830">
        <v>99</v>
      </c>
      <c r="P4830">
        <v>99</v>
      </c>
      <c r="Q4830">
        <v>56</v>
      </c>
      <c r="R4830">
        <v>6343</v>
      </c>
      <c r="S4830">
        <v>6343</v>
      </c>
      <c r="T4830">
        <v>15.990856061800409</v>
      </c>
      <c r="U4830">
        <v>60.429922749487638</v>
      </c>
      <c r="V4830">
        <v>85.692215115356447</v>
      </c>
      <c r="W4830">
        <v>79.093914551473887</v>
      </c>
      <c r="X4830">
        <v>4.9503389563298121</v>
      </c>
      <c r="Y4830">
        <v>9.9006779126596243</v>
      </c>
      <c r="Z4830">
        <v>54.437963108938995</v>
      </c>
      <c r="AA4830">
        <v>12.399946633345538</v>
      </c>
      <c r="AB4830">
        <v>6.1440560436002256</v>
      </c>
      <c r="AC4830">
        <v>13.187793683140798</v>
      </c>
      <c r="AD4830">
        <v>10.316840701343478</v>
      </c>
      <c r="AE4830">
        <v>10.259227562049597</v>
      </c>
      <c r="AF4830">
        <v>146</v>
      </c>
      <c r="AG4830">
        <v>0</v>
      </c>
      <c r="AH4830">
        <v>0</v>
      </c>
      <c r="AI4830">
        <v>47</v>
      </c>
      <c r="AJ4830">
        <v>745</v>
      </c>
      <c r="AK4830">
        <v>154</v>
      </c>
      <c r="AL4830">
        <v>525</v>
      </c>
      <c r="AM4830">
        <v>0</v>
      </c>
      <c r="AN4830">
        <v>190</v>
      </c>
      <c r="AO4830">
        <v>155</v>
      </c>
      <c r="AP4830">
        <v>33</v>
      </c>
    </row>
    <row r="4831" spans="1:42">
      <c r="A4831">
        <v>16</v>
      </c>
      <c r="B4831">
        <v>818</v>
      </c>
      <c r="C4831">
        <v>2020</v>
      </c>
      <c r="D4831">
        <v>2</v>
      </c>
      <c r="E4831">
        <v>99</v>
      </c>
      <c r="F4831">
        <v>99</v>
      </c>
      <c r="G4831">
        <v>99</v>
      </c>
      <c r="H4831">
        <v>99</v>
      </c>
      <c r="I4831">
        <v>99</v>
      </c>
      <c r="J4831">
        <v>643</v>
      </c>
      <c r="K4831">
        <v>999</v>
      </c>
      <c r="M4831">
        <v>99</v>
      </c>
      <c r="N4831">
        <v>99</v>
      </c>
      <c r="O4831">
        <v>99</v>
      </c>
      <c r="P4831">
        <v>99</v>
      </c>
      <c r="Q4831">
        <v>52</v>
      </c>
      <c r="R4831">
        <v>4402</v>
      </c>
      <c r="S4831">
        <v>4402</v>
      </c>
      <c r="T4831">
        <v>16.174920490686056</v>
      </c>
      <c r="U4831">
        <v>61.032258064516114</v>
      </c>
      <c r="V4831">
        <v>83.945345437880817</v>
      </c>
      <c r="W4831">
        <v>77.481553839163951</v>
      </c>
      <c r="X4831">
        <v>0</v>
      </c>
      <c r="Y4831">
        <v>0</v>
      </c>
      <c r="Z4831">
        <v>67.560199909132223</v>
      </c>
      <c r="AA4831">
        <v>10.387374625308498</v>
      </c>
      <c r="AB4831">
        <v>3.6233197504878247</v>
      </c>
      <c r="AC4831">
        <v>-15.354735227582569</v>
      </c>
      <c r="AD4831">
        <v>7.159819134055498</v>
      </c>
      <c r="AE4831">
        <v>6.9746953257501998</v>
      </c>
      <c r="AF4831">
        <v>60</v>
      </c>
      <c r="AG4831">
        <v>0</v>
      </c>
      <c r="AH4831">
        <v>0</v>
      </c>
      <c r="AI4831">
        <v>28</v>
      </c>
      <c r="AJ4831">
        <v>717</v>
      </c>
      <c r="AK4831">
        <v>121</v>
      </c>
      <c r="AL4831">
        <v>415</v>
      </c>
      <c r="AM4831">
        <v>0</v>
      </c>
      <c r="AN4831">
        <v>111</v>
      </c>
      <c r="AO4831">
        <v>78</v>
      </c>
      <c r="AP4831">
        <v>30</v>
      </c>
    </row>
    <row r="4832" spans="1:42">
      <c r="A4832">
        <v>16</v>
      </c>
      <c r="B4832">
        <v>819</v>
      </c>
      <c r="C4832">
        <v>2020</v>
      </c>
      <c r="D4832">
        <v>3</v>
      </c>
      <c r="E4832">
        <v>99</v>
      </c>
      <c r="F4832">
        <v>99</v>
      </c>
      <c r="G4832">
        <v>99</v>
      </c>
      <c r="H4832">
        <v>99</v>
      </c>
      <c r="I4832">
        <v>99</v>
      </c>
      <c r="J4832">
        <v>643</v>
      </c>
      <c r="K4832">
        <v>999</v>
      </c>
      <c r="M4832">
        <v>99</v>
      </c>
      <c r="N4832">
        <v>99</v>
      </c>
      <c r="O4832">
        <v>99</v>
      </c>
      <c r="P4832">
        <v>99</v>
      </c>
      <c r="Q4832">
        <v>52</v>
      </c>
      <c r="R4832">
        <v>4513</v>
      </c>
      <c r="S4832">
        <v>4513</v>
      </c>
      <c r="T4832">
        <v>16.169067139375141</v>
      </c>
      <c r="U4832">
        <v>61.009749612231346</v>
      </c>
      <c r="V4832">
        <v>84.146612446672194</v>
      </c>
      <c r="W4832">
        <v>77.667323288278254</v>
      </c>
      <c r="X4832">
        <v>6.5145136272989124</v>
      </c>
      <c r="Y4832">
        <v>13.029027254597825</v>
      </c>
      <c r="Z4832">
        <v>67.649013959672075</v>
      </c>
      <c r="AA4832">
        <v>11.378905673209921</v>
      </c>
      <c r="AB4832">
        <v>4.1436527862286958</v>
      </c>
      <c r="AC4832">
        <v>-7.9920727437772605</v>
      </c>
      <c r="AD4832">
        <v>7.3403597800982414</v>
      </c>
      <c r="AE4832">
        <v>7.1677120965533261</v>
      </c>
      <c r="AF4832">
        <v>101</v>
      </c>
      <c r="AG4832">
        <v>0</v>
      </c>
      <c r="AH4832">
        <v>0</v>
      </c>
      <c r="AI4832">
        <v>49</v>
      </c>
      <c r="AJ4832">
        <v>496</v>
      </c>
      <c r="AK4832">
        <v>76</v>
      </c>
      <c r="AL4832">
        <v>363</v>
      </c>
      <c r="AM4832">
        <v>0</v>
      </c>
      <c r="AN4832">
        <v>159</v>
      </c>
      <c r="AO4832">
        <v>94</v>
      </c>
      <c r="AP4832">
        <v>31</v>
      </c>
    </row>
    <row r="4833" spans="1:42">
      <c r="A4833">
        <v>16</v>
      </c>
      <c r="B4833">
        <v>820</v>
      </c>
      <c r="C4833">
        <v>2020</v>
      </c>
      <c r="D4833">
        <v>4</v>
      </c>
      <c r="E4833">
        <v>99</v>
      </c>
      <c r="F4833">
        <v>99</v>
      </c>
      <c r="G4833">
        <v>99</v>
      </c>
      <c r="H4833">
        <v>99</v>
      </c>
      <c r="I4833">
        <v>99</v>
      </c>
      <c r="J4833">
        <v>643</v>
      </c>
      <c r="K4833">
        <v>999</v>
      </c>
      <c r="M4833">
        <v>99</v>
      </c>
      <c r="N4833">
        <v>99</v>
      </c>
      <c r="O4833">
        <v>99</v>
      </c>
      <c r="P4833">
        <v>99</v>
      </c>
      <c r="Q4833">
        <v>46</v>
      </c>
      <c r="R4833">
        <v>4564</v>
      </c>
      <c r="S4833">
        <v>4564</v>
      </c>
      <c r="T4833">
        <v>16.188431200701139</v>
      </c>
      <c r="U4833">
        <v>60.864811568799297</v>
      </c>
      <c r="V4833">
        <v>85.030862380512517</v>
      </c>
      <c r="W4833">
        <v>78.483485977212993</v>
      </c>
      <c r="X4833">
        <v>3.2427695004382131</v>
      </c>
      <c r="Y4833">
        <v>6.4855390008764262</v>
      </c>
      <c r="Z4833">
        <v>66.805433829973708</v>
      </c>
      <c r="AA4833">
        <v>10.938033294754126</v>
      </c>
      <c r="AB4833">
        <v>6.0761597310041244</v>
      </c>
      <c r="AC4833">
        <v>21.454553318505788</v>
      </c>
      <c r="AD4833">
        <v>7.4233108877395004</v>
      </c>
      <c r="AE4833">
        <v>7.3248848499976509</v>
      </c>
      <c r="AF4833">
        <v>108</v>
      </c>
      <c r="AG4833">
        <v>0</v>
      </c>
      <c r="AH4833">
        <v>0</v>
      </c>
      <c r="AI4833">
        <v>74</v>
      </c>
      <c r="AJ4833">
        <v>577</v>
      </c>
      <c r="AK4833">
        <v>59</v>
      </c>
      <c r="AL4833">
        <v>434</v>
      </c>
      <c r="AM4833">
        <v>0</v>
      </c>
      <c r="AN4833">
        <v>117</v>
      </c>
      <c r="AO4833">
        <v>78</v>
      </c>
      <c r="AP4833">
        <v>26</v>
      </c>
    </row>
    <row r="4834" spans="1:42">
      <c r="A4834">
        <v>16</v>
      </c>
      <c r="B4834">
        <v>821</v>
      </c>
      <c r="C4834">
        <v>2020</v>
      </c>
      <c r="D4834">
        <v>5</v>
      </c>
      <c r="E4834">
        <v>99</v>
      </c>
      <c r="F4834">
        <v>99</v>
      </c>
      <c r="G4834">
        <v>99</v>
      </c>
      <c r="H4834">
        <v>99</v>
      </c>
      <c r="I4834">
        <v>99</v>
      </c>
      <c r="J4834">
        <v>643</v>
      </c>
      <c r="K4834">
        <v>999</v>
      </c>
      <c r="M4834">
        <v>99</v>
      </c>
      <c r="N4834">
        <v>99</v>
      </c>
      <c r="O4834">
        <v>99</v>
      </c>
      <c r="P4834">
        <v>99</v>
      </c>
      <c r="Q4834">
        <v>49</v>
      </c>
      <c r="R4834">
        <v>5041</v>
      </c>
      <c r="S4834">
        <v>5041</v>
      </c>
      <c r="T4834">
        <v>16.050386828010318</v>
      </c>
      <c r="U4834">
        <v>60.723467565959147</v>
      </c>
      <c r="V4834">
        <v>87.074107164157439</v>
      </c>
      <c r="W4834">
        <v>80.369400912517193</v>
      </c>
      <c r="X4834">
        <v>6.4471335052568923</v>
      </c>
      <c r="Y4834">
        <v>12.894267010513785</v>
      </c>
      <c r="Z4834">
        <v>57.548105534616155</v>
      </c>
      <c r="AA4834">
        <v>10.064512519623339</v>
      </c>
      <c r="AB4834">
        <v>3.8590653270915238</v>
      </c>
      <c r="AC4834">
        <v>-6.6679570379844684</v>
      </c>
      <c r="AD4834">
        <v>8.1991477180312948</v>
      </c>
      <c r="AE4834">
        <v>8.2848435144223451</v>
      </c>
      <c r="AF4834">
        <v>137</v>
      </c>
      <c r="AG4834">
        <v>0</v>
      </c>
      <c r="AH4834">
        <v>0</v>
      </c>
      <c r="AI4834">
        <v>55</v>
      </c>
      <c r="AJ4834">
        <v>708</v>
      </c>
      <c r="AK4834">
        <v>79</v>
      </c>
      <c r="AL4834">
        <v>518</v>
      </c>
      <c r="AM4834">
        <v>0</v>
      </c>
      <c r="AN4834">
        <v>107</v>
      </c>
      <c r="AO4834">
        <v>113</v>
      </c>
      <c r="AP4834">
        <v>30</v>
      </c>
    </row>
    <row r="4835" spans="1:42">
      <c r="A4835">
        <v>16</v>
      </c>
      <c r="B4835">
        <v>822</v>
      </c>
      <c r="C4835">
        <v>2020</v>
      </c>
      <c r="D4835">
        <v>6</v>
      </c>
      <c r="E4835">
        <v>99</v>
      </c>
      <c r="F4835">
        <v>99</v>
      </c>
      <c r="G4835">
        <v>99</v>
      </c>
      <c r="H4835">
        <v>99</v>
      </c>
      <c r="I4835">
        <v>99</v>
      </c>
      <c r="J4835">
        <v>643</v>
      </c>
      <c r="K4835">
        <v>999</v>
      </c>
      <c r="M4835">
        <v>99</v>
      </c>
      <c r="N4835">
        <v>99</v>
      </c>
      <c r="O4835">
        <v>99</v>
      </c>
      <c r="P4835">
        <v>99</v>
      </c>
      <c r="Q4835">
        <v>58</v>
      </c>
      <c r="R4835">
        <v>6158</v>
      </c>
      <c r="S4835">
        <v>6158</v>
      </c>
      <c r="T4835">
        <v>15.737089964274118</v>
      </c>
      <c r="U4835">
        <v>59.624066255277697</v>
      </c>
      <c r="V4835">
        <v>87.277754769052194</v>
      </c>
      <c r="W4835">
        <v>80.557367651835008</v>
      </c>
      <c r="X4835">
        <v>2.8905488795063321</v>
      </c>
      <c r="Y4835">
        <v>5.7810977590126642</v>
      </c>
      <c r="Z4835">
        <v>63.705748619681685</v>
      </c>
      <c r="AA4835">
        <v>12.698744996781482</v>
      </c>
      <c r="AB4835">
        <v>8.2747626871454898</v>
      </c>
      <c r="AC4835">
        <v>48.733139121463118</v>
      </c>
      <c r="AD4835">
        <v>10.015939624605577</v>
      </c>
      <c r="AE4835">
        <v>10.144294117001351</v>
      </c>
      <c r="AF4835">
        <v>127</v>
      </c>
      <c r="AG4835">
        <v>0</v>
      </c>
      <c r="AH4835">
        <v>0</v>
      </c>
      <c r="AI4835">
        <v>62</v>
      </c>
      <c r="AJ4835">
        <v>897</v>
      </c>
      <c r="AK4835">
        <v>120</v>
      </c>
      <c r="AL4835">
        <v>548</v>
      </c>
      <c r="AM4835">
        <v>0</v>
      </c>
      <c r="AN4835">
        <v>155</v>
      </c>
      <c r="AO4835">
        <v>137</v>
      </c>
      <c r="AP4835">
        <v>36</v>
      </c>
    </row>
    <row r="4836" spans="1:42">
      <c r="A4836">
        <v>16</v>
      </c>
      <c r="B4836">
        <v>823</v>
      </c>
      <c r="C4836">
        <v>2020</v>
      </c>
      <c r="D4836">
        <v>7</v>
      </c>
      <c r="E4836">
        <v>99</v>
      </c>
      <c r="F4836">
        <v>99</v>
      </c>
      <c r="G4836">
        <v>99</v>
      </c>
      <c r="H4836">
        <v>99</v>
      </c>
      <c r="I4836">
        <v>99</v>
      </c>
      <c r="J4836">
        <v>643</v>
      </c>
      <c r="K4836">
        <v>999</v>
      </c>
      <c r="M4836">
        <v>99</v>
      </c>
      <c r="N4836">
        <v>99</v>
      </c>
      <c r="O4836">
        <v>99</v>
      </c>
      <c r="P4836">
        <v>99</v>
      </c>
      <c r="Q4836">
        <v>49</v>
      </c>
      <c r="R4836">
        <v>4745</v>
      </c>
      <c r="S4836">
        <v>4745</v>
      </c>
      <c r="T4836">
        <v>16.098630136986301</v>
      </c>
      <c r="U4836">
        <v>60.794099051633296</v>
      </c>
      <c r="V4836">
        <v>86.732385233016018</v>
      </c>
      <c r="W4836">
        <v>80.053991570073734</v>
      </c>
      <c r="X4836">
        <v>6.0273972602739736</v>
      </c>
      <c r="Y4836">
        <v>12.054794520547947</v>
      </c>
      <c r="Z4836">
        <v>56.375131717597483</v>
      </c>
      <c r="AA4836">
        <v>9.749580002298897</v>
      </c>
      <c r="AB4836">
        <v>3.853367002334199</v>
      </c>
      <c r="AC4836">
        <v>-2.5946531405425257</v>
      </c>
      <c r="AD4836">
        <v>7.7177059952506415</v>
      </c>
      <c r="AE4836">
        <v>7.7677651958323377</v>
      </c>
      <c r="AF4836">
        <v>89</v>
      </c>
      <c r="AG4836">
        <v>0</v>
      </c>
      <c r="AH4836">
        <v>0</v>
      </c>
      <c r="AI4836">
        <v>30</v>
      </c>
      <c r="AJ4836">
        <v>296</v>
      </c>
      <c r="AK4836">
        <v>25</v>
      </c>
      <c r="AL4836">
        <v>296</v>
      </c>
      <c r="AM4836">
        <v>0</v>
      </c>
      <c r="AN4836">
        <v>106</v>
      </c>
      <c r="AO4836">
        <v>57</v>
      </c>
      <c r="AP4836">
        <v>29</v>
      </c>
    </row>
    <row r="4837" spans="1:42">
      <c r="A4837">
        <v>16</v>
      </c>
      <c r="B4837">
        <v>824</v>
      </c>
      <c r="C4837">
        <v>2020</v>
      </c>
      <c r="D4837">
        <v>8</v>
      </c>
      <c r="E4837">
        <v>99</v>
      </c>
      <c r="F4837">
        <v>99</v>
      </c>
      <c r="G4837">
        <v>99</v>
      </c>
      <c r="H4837">
        <v>99</v>
      </c>
      <c r="I4837">
        <v>99</v>
      </c>
      <c r="J4837">
        <v>643</v>
      </c>
      <c r="K4837">
        <v>999</v>
      </c>
      <c r="M4837">
        <v>99</v>
      </c>
      <c r="N4837">
        <v>99</v>
      </c>
      <c r="O4837">
        <v>99</v>
      </c>
      <c r="P4837">
        <v>99</v>
      </c>
      <c r="Q4837">
        <v>58</v>
      </c>
      <c r="R4837">
        <v>4865</v>
      </c>
      <c r="S4837">
        <v>4865</v>
      </c>
      <c r="T4837">
        <v>15.90894141829394</v>
      </c>
      <c r="U4837">
        <v>60.333812949640283</v>
      </c>
      <c r="V4837">
        <v>85.328704935757344</v>
      </c>
      <c r="W4837">
        <v>78.758394655704009</v>
      </c>
      <c r="X4837">
        <v>2.610483042137719</v>
      </c>
      <c r="Y4837">
        <v>5.220966084275438</v>
      </c>
      <c r="Z4837">
        <v>73.956834532374117</v>
      </c>
      <c r="AA4837">
        <v>12.526204690120675</v>
      </c>
      <c r="AB4837">
        <v>6.2747948094971084</v>
      </c>
      <c r="AC4837">
        <v>9.6632764000741957</v>
      </c>
      <c r="AD4837">
        <v>7.9128850720536112</v>
      </c>
      <c r="AE4837">
        <v>7.8353171700358306</v>
      </c>
      <c r="AF4837">
        <v>127</v>
      </c>
      <c r="AG4837">
        <v>0</v>
      </c>
      <c r="AH4837">
        <v>0</v>
      </c>
      <c r="AI4837">
        <v>27</v>
      </c>
      <c r="AJ4837">
        <v>304</v>
      </c>
      <c r="AK4837">
        <v>43</v>
      </c>
      <c r="AL4837">
        <v>242</v>
      </c>
      <c r="AM4837">
        <v>0</v>
      </c>
      <c r="AN4837">
        <v>71</v>
      </c>
      <c r="AO4837">
        <v>126</v>
      </c>
      <c r="AP4837">
        <v>35</v>
      </c>
    </row>
    <row r="4838" spans="1:42">
      <c r="A4838">
        <v>16</v>
      </c>
      <c r="B4838">
        <v>825</v>
      </c>
      <c r="C4838">
        <v>2020</v>
      </c>
      <c r="D4838">
        <v>9</v>
      </c>
      <c r="E4838">
        <v>99</v>
      </c>
      <c r="F4838">
        <v>99</v>
      </c>
      <c r="G4838">
        <v>99</v>
      </c>
      <c r="H4838">
        <v>99</v>
      </c>
      <c r="I4838">
        <v>99</v>
      </c>
      <c r="J4838">
        <v>643</v>
      </c>
      <c r="K4838">
        <v>999</v>
      </c>
      <c r="M4838">
        <v>99</v>
      </c>
      <c r="N4838">
        <v>99</v>
      </c>
      <c r="O4838">
        <v>99</v>
      </c>
      <c r="P4838">
        <v>99</v>
      </c>
      <c r="Q4838">
        <v>51</v>
      </c>
      <c r="R4838">
        <v>4452</v>
      </c>
      <c r="S4838">
        <v>4452</v>
      </c>
      <c r="T4838">
        <v>15.985849056603776</v>
      </c>
      <c r="U4838">
        <v>60.535265049415997</v>
      </c>
      <c r="V4838">
        <v>87.169577698411231</v>
      </c>
      <c r="W4838">
        <v>80.457520215633409</v>
      </c>
      <c r="X4838">
        <v>3.8185085354896682</v>
      </c>
      <c r="Y4838">
        <v>7.6370170709793364</v>
      </c>
      <c r="Z4838">
        <v>61.006289308176108</v>
      </c>
      <c r="AA4838">
        <v>11.261961968577053</v>
      </c>
      <c r="AB4838">
        <v>4.7551330232720588</v>
      </c>
      <c r="AC4838">
        <v>3.7706370703605514</v>
      </c>
      <c r="AD4838">
        <v>7.2411437493900657</v>
      </c>
      <c r="AE4838">
        <v>7.3248490638515982</v>
      </c>
      <c r="AF4838">
        <v>80</v>
      </c>
      <c r="AG4838">
        <v>0</v>
      </c>
      <c r="AH4838">
        <v>0</v>
      </c>
      <c r="AI4838">
        <v>20</v>
      </c>
      <c r="AJ4838">
        <v>385</v>
      </c>
      <c r="AK4838">
        <v>41</v>
      </c>
      <c r="AL4838">
        <v>437</v>
      </c>
      <c r="AM4838">
        <v>0</v>
      </c>
      <c r="AN4838">
        <v>91</v>
      </c>
      <c r="AO4838">
        <v>62</v>
      </c>
      <c r="AP4838">
        <v>27</v>
      </c>
    </row>
    <row r="4839" spans="1:42">
      <c r="A4839">
        <v>16</v>
      </c>
      <c r="B4839">
        <v>826</v>
      </c>
      <c r="C4839">
        <v>2020</v>
      </c>
      <c r="D4839">
        <v>10</v>
      </c>
      <c r="E4839">
        <v>99</v>
      </c>
      <c r="F4839">
        <v>99</v>
      </c>
      <c r="G4839">
        <v>99</v>
      </c>
      <c r="H4839">
        <v>99</v>
      </c>
      <c r="I4839">
        <v>99</v>
      </c>
      <c r="J4839">
        <v>643</v>
      </c>
      <c r="K4839">
        <v>999</v>
      </c>
      <c r="M4839">
        <v>99</v>
      </c>
      <c r="N4839">
        <v>99</v>
      </c>
      <c r="O4839">
        <v>99</v>
      </c>
      <c r="P4839">
        <v>99</v>
      </c>
      <c r="Q4839">
        <v>66</v>
      </c>
      <c r="R4839">
        <v>5115</v>
      </c>
      <c r="S4839">
        <v>5115</v>
      </c>
      <c r="T4839">
        <v>16.057673509286413</v>
      </c>
      <c r="U4839">
        <v>60.705571847507315</v>
      </c>
      <c r="V4839">
        <v>88.288970154485625</v>
      </c>
      <c r="W4839">
        <v>81.490719452590355</v>
      </c>
      <c r="X4839">
        <v>4.965786901270774</v>
      </c>
      <c r="Y4839">
        <v>9.9315738025415481</v>
      </c>
      <c r="Z4839">
        <v>67.859237536656877</v>
      </c>
      <c r="AA4839">
        <v>11.526133466123017</v>
      </c>
      <c r="AB4839">
        <v>3.5247093486752918</v>
      </c>
      <c r="AC4839">
        <v>-15.123881797469449</v>
      </c>
      <c r="AD4839">
        <v>8.3195081487264542</v>
      </c>
      <c r="AE4839">
        <v>8.5237493715339223</v>
      </c>
      <c r="AF4839">
        <v>137</v>
      </c>
      <c r="AG4839">
        <v>0</v>
      </c>
      <c r="AH4839">
        <v>0</v>
      </c>
      <c r="AI4839">
        <v>46</v>
      </c>
      <c r="AJ4839">
        <v>295</v>
      </c>
      <c r="AK4839">
        <v>99</v>
      </c>
      <c r="AL4839">
        <v>306</v>
      </c>
      <c r="AM4839">
        <v>0</v>
      </c>
      <c r="AN4839">
        <v>120</v>
      </c>
      <c r="AO4839">
        <v>112</v>
      </c>
      <c r="AP4839">
        <v>45</v>
      </c>
    </row>
    <row r="4840" spans="1:42">
      <c r="A4840">
        <v>16</v>
      </c>
      <c r="B4840">
        <v>827</v>
      </c>
      <c r="C4840">
        <v>2020</v>
      </c>
      <c r="D4840">
        <v>11</v>
      </c>
      <c r="E4840">
        <v>99</v>
      </c>
      <c r="F4840">
        <v>99</v>
      </c>
      <c r="G4840">
        <v>99</v>
      </c>
      <c r="H4840">
        <v>99</v>
      </c>
      <c r="I4840">
        <v>99</v>
      </c>
      <c r="J4840">
        <v>643</v>
      </c>
      <c r="K4840">
        <v>999</v>
      </c>
      <c r="M4840">
        <v>99</v>
      </c>
      <c r="N4840">
        <v>99</v>
      </c>
      <c r="O4840">
        <v>99</v>
      </c>
      <c r="P4840">
        <v>99</v>
      </c>
      <c r="Q4840">
        <v>54</v>
      </c>
      <c r="R4840">
        <v>5530</v>
      </c>
      <c r="S4840">
        <v>5530</v>
      </c>
      <c r="T4840">
        <v>16.109764918625679</v>
      </c>
      <c r="U4840">
        <v>60.840687160940313</v>
      </c>
      <c r="V4840">
        <v>88.05359714273969</v>
      </c>
      <c r="W4840">
        <v>81.273470162748822</v>
      </c>
      <c r="X4840">
        <v>2.7848101265822796</v>
      </c>
      <c r="Y4840">
        <v>5.5696202531645591</v>
      </c>
      <c r="Z4840">
        <v>57.866184448462953</v>
      </c>
      <c r="AA4840">
        <v>10.967774304023084</v>
      </c>
      <c r="AB4840">
        <v>3.3622907616900686</v>
      </c>
      <c r="AC4840">
        <v>-19.58282573847362</v>
      </c>
      <c r="AD4840">
        <v>8.9945024560033815</v>
      </c>
      <c r="AE4840">
        <v>9.1907471029949352</v>
      </c>
      <c r="AF4840">
        <v>99</v>
      </c>
      <c r="AG4840">
        <v>0</v>
      </c>
      <c r="AH4840">
        <v>0</v>
      </c>
      <c r="AI4840">
        <v>53</v>
      </c>
      <c r="AJ4840">
        <v>390</v>
      </c>
      <c r="AK4840">
        <v>100</v>
      </c>
      <c r="AL4840">
        <v>347</v>
      </c>
      <c r="AM4840">
        <v>0</v>
      </c>
      <c r="AN4840">
        <v>102</v>
      </c>
      <c r="AO4840">
        <v>95</v>
      </c>
      <c r="AP4840">
        <v>30</v>
      </c>
    </row>
    <row r="4841" spans="1:42">
      <c r="A4841">
        <v>16</v>
      </c>
      <c r="B4841">
        <v>828</v>
      </c>
      <c r="C4841">
        <v>2020</v>
      </c>
      <c r="D4841">
        <v>12</v>
      </c>
      <c r="E4841">
        <v>99</v>
      </c>
      <c r="F4841">
        <v>99</v>
      </c>
      <c r="G4841">
        <v>99</v>
      </c>
      <c r="H4841">
        <v>99</v>
      </c>
      <c r="I4841">
        <v>99</v>
      </c>
      <c r="J4841">
        <v>643</v>
      </c>
      <c r="K4841">
        <v>999</v>
      </c>
      <c r="M4841">
        <v>99</v>
      </c>
      <c r="N4841">
        <v>99</v>
      </c>
      <c r="O4841">
        <v>99</v>
      </c>
      <c r="P4841">
        <v>99</v>
      </c>
      <c r="Q4841">
        <v>56</v>
      </c>
      <c r="R4841">
        <v>5754</v>
      </c>
      <c r="S4841">
        <v>5754</v>
      </c>
      <c r="T4841">
        <v>16.246437261035801</v>
      </c>
      <c r="U4841">
        <v>61.218630517900607</v>
      </c>
      <c r="V4841">
        <v>84.72854721441162</v>
      </c>
      <c r="W4841">
        <v>78.204449078901675</v>
      </c>
      <c r="X4841">
        <v>4.3795620437956222</v>
      </c>
      <c r="Y4841">
        <v>8.7591240875912444</v>
      </c>
      <c r="Z4841">
        <v>67.883211678832112</v>
      </c>
      <c r="AA4841">
        <v>11.089823236023344</v>
      </c>
      <c r="AB4841">
        <v>3.544664189199747</v>
      </c>
      <c r="AC4841">
        <v>-20.423119245092735</v>
      </c>
      <c r="AD4841">
        <v>9.3588367327022564</v>
      </c>
      <c r="AE4841">
        <v>9.2019146299769048</v>
      </c>
      <c r="AF4841">
        <v>104</v>
      </c>
      <c r="AG4841">
        <v>0</v>
      </c>
      <c r="AH4841">
        <v>0</v>
      </c>
      <c r="AI4841">
        <v>38</v>
      </c>
      <c r="AJ4841">
        <v>416</v>
      </c>
      <c r="AK4841">
        <v>132</v>
      </c>
      <c r="AL4841">
        <v>740</v>
      </c>
      <c r="AM4841">
        <v>0</v>
      </c>
      <c r="AN4841">
        <v>124</v>
      </c>
      <c r="AO4841">
        <v>103</v>
      </c>
      <c r="AP4841">
        <v>33</v>
      </c>
    </row>
    <row r="4842" spans="1:42">
      <c r="A4842">
        <v>16</v>
      </c>
      <c r="B4842">
        <v>829</v>
      </c>
      <c r="C4842">
        <v>2020</v>
      </c>
      <c r="D4842">
        <v>1</v>
      </c>
      <c r="E4842">
        <v>99</v>
      </c>
      <c r="F4842">
        <v>99</v>
      </c>
      <c r="G4842">
        <v>99</v>
      </c>
      <c r="H4842">
        <v>99</v>
      </c>
      <c r="I4842">
        <v>99</v>
      </c>
      <c r="J4842">
        <v>802</v>
      </c>
      <c r="K4842">
        <v>999</v>
      </c>
      <c r="M4842">
        <v>99</v>
      </c>
      <c r="N4842">
        <v>99</v>
      </c>
      <c r="O4842">
        <v>99</v>
      </c>
      <c r="P4842">
        <v>99</v>
      </c>
      <c r="R4842">
        <v>0</v>
      </c>
    </row>
    <row r="4843" spans="1:42">
      <c r="A4843">
        <v>16</v>
      </c>
      <c r="B4843">
        <v>830</v>
      </c>
      <c r="C4843">
        <v>2020</v>
      </c>
      <c r="D4843">
        <v>2</v>
      </c>
      <c r="E4843">
        <v>99</v>
      </c>
      <c r="F4843">
        <v>99</v>
      </c>
      <c r="G4843">
        <v>99</v>
      </c>
      <c r="H4843">
        <v>99</v>
      </c>
      <c r="I4843">
        <v>99</v>
      </c>
      <c r="J4843">
        <v>802</v>
      </c>
      <c r="K4843">
        <v>999</v>
      </c>
      <c r="M4843">
        <v>99</v>
      </c>
      <c r="N4843">
        <v>99</v>
      </c>
      <c r="O4843">
        <v>99</v>
      </c>
      <c r="P4843">
        <v>99</v>
      </c>
      <c r="R4843">
        <v>0</v>
      </c>
    </row>
    <row r="4844" spans="1:42">
      <c r="A4844">
        <v>16</v>
      </c>
      <c r="B4844">
        <v>831</v>
      </c>
      <c r="C4844">
        <v>2020</v>
      </c>
      <c r="D4844">
        <v>3</v>
      </c>
      <c r="E4844">
        <v>99</v>
      </c>
      <c r="F4844">
        <v>99</v>
      </c>
      <c r="G4844">
        <v>99</v>
      </c>
      <c r="H4844">
        <v>99</v>
      </c>
      <c r="I4844">
        <v>99</v>
      </c>
      <c r="J4844">
        <v>802</v>
      </c>
      <c r="K4844">
        <v>999</v>
      </c>
      <c r="M4844">
        <v>99</v>
      </c>
      <c r="N4844">
        <v>99</v>
      </c>
      <c r="O4844">
        <v>99</v>
      </c>
      <c r="P4844">
        <v>99</v>
      </c>
      <c r="R4844">
        <v>0</v>
      </c>
    </row>
    <row r="4845" spans="1:42">
      <c r="A4845">
        <v>16</v>
      </c>
      <c r="B4845">
        <v>832</v>
      </c>
      <c r="C4845">
        <v>2020</v>
      </c>
      <c r="D4845">
        <v>4</v>
      </c>
      <c r="E4845">
        <v>99</v>
      </c>
      <c r="F4845">
        <v>99</v>
      </c>
      <c r="G4845">
        <v>99</v>
      </c>
      <c r="H4845">
        <v>99</v>
      </c>
      <c r="I4845">
        <v>99</v>
      </c>
      <c r="J4845">
        <v>802</v>
      </c>
      <c r="K4845">
        <v>999</v>
      </c>
      <c r="M4845">
        <v>99</v>
      </c>
      <c r="N4845">
        <v>99</v>
      </c>
      <c r="O4845">
        <v>99</v>
      </c>
      <c r="P4845">
        <v>99</v>
      </c>
      <c r="R4845">
        <v>0</v>
      </c>
    </row>
    <row r="4846" spans="1:42">
      <c r="A4846">
        <v>16</v>
      </c>
      <c r="B4846">
        <v>833</v>
      </c>
      <c r="C4846">
        <v>2020</v>
      </c>
      <c r="D4846">
        <v>5</v>
      </c>
      <c r="E4846">
        <v>99</v>
      </c>
      <c r="F4846">
        <v>99</v>
      </c>
      <c r="G4846">
        <v>99</v>
      </c>
      <c r="H4846">
        <v>99</v>
      </c>
      <c r="I4846">
        <v>99</v>
      </c>
      <c r="J4846">
        <v>802</v>
      </c>
      <c r="K4846">
        <v>999</v>
      </c>
      <c r="M4846">
        <v>99</v>
      </c>
      <c r="N4846">
        <v>99</v>
      </c>
      <c r="O4846">
        <v>99</v>
      </c>
      <c r="P4846">
        <v>99</v>
      </c>
      <c r="R4846">
        <v>0</v>
      </c>
    </row>
    <row r="4847" spans="1:42">
      <c r="A4847">
        <v>16</v>
      </c>
      <c r="B4847">
        <v>834</v>
      </c>
      <c r="C4847">
        <v>2020</v>
      </c>
      <c r="D4847">
        <v>6</v>
      </c>
      <c r="E4847">
        <v>99</v>
      </c>
      <c r="F4847">
        <v>99</v>
      </c>
      <c r="G4847">
        <v>99</v>
      </c>
      <c r="H4847">
        <v>99</v>
      </c>
      <c r="I4847">
        <v>99</v>
      </c>
      <c r="J4847">
        <v>802</v>
      </c>
      <c r="K4847">
        <v>999</v>
      </c>
      <c r="M4847">
        <v>99</v>
      </c>
      <c r="N4847">
        <v>99</v>
      </c>
      <c r="O4847">
        <v>99</v>
      </c>
      <c r="P4847">
        <v>99</v>
      </c>
      <c r="R4847">
        <v>0</v>
      </c>
    </row>
    <row r="4848" spans="1:42">
      <c r="A4848">
        <v>16</v>
      </c>
      <c r="B4848">
        <v>835</v>
      </c>
      <c r="C4848">
        <v>2020</v>
      </c>
      <c r="D4848">
        <v>7</v>
      </c>
      <c r="E4848">
        <v>99</v>
      </c>
      <c r="F4848">
        <v>99</v>
      </c>
      <c r="G4848">
        <v>99</v>
      </c>
      <c r="H4848">
        <v>99</v>
      </c>
      <c r="I4848">
        <v>99</v>
      </c>
      <c r="J4848">
        <v>802</v>
      </c>
      <c r="K4848">
        <v>999</v>
      </c>
      <c r="M4848">
        <v>99</v>
      </c>
      <c r="N4848">
        <v>99</v>
      </c>
      <c r="O4848">
        <v>99</v>
      </c>
      <c r="P4848">
        <v>99</v>
      </c>
      <c r="R4848">
        <v>0</v>
      </c>
    </row>
    <row r="4849" spans="1:42">
      <c r="A4849">
        <v>16</v>
      </c>
      <c r="B4849">
        <v>836</v>
      </c>
      <c r="C4849">
        <v>2020</v>
      </c>
      <c r="D4849">
        <v>8</v>
      </c>
      <c r="E4849">
        <v>99</v>
      </c>
      <c r="F4849">
        <v>99</v>
      </c>
      <c r="G4849">
        <v>99</v>
      </c>
      <c r="H4849">
        <v>99</v>
      </c>
      <c r="I4849">
        <v>99</v>
      </c>
      <c r="J4849">
        <v>802</v>
      </c>
      <c r="K4849">
        <v>999</v>
      </c>
      <c r="M4849">
        <v>99</v>
      </c>
      <c r="N4849">
        <v>99</v>
      </c>
      <c r="O4849">
        <v>99</v>
      </c>
      <c r="P4849">
        <v>99</v>
      </c>
      <c r="R4849">
        <v>0</v>
      </c>
    </row>
    <row r="4850" spans="1:42">
      <c r="A4850">
        <v>16</v>
      </c>
      <c r="B4850">
        <v>837</v>
      </c>
      <c r="C4850">
        <v>2020</v>
      </c>
      <c r="D4850">
        <v>9</v>
      </c>
      <c r="E4850">
        <v>99</v>
      </c>
      <c r="F4850">
        <v>99</v>
      </c>
      <c r="G4850">
        <v>99</v>
      </c>
      <c r="H4850">
        <v>99</v>
      </c>
      <c r="I4850">
        <v>99</v>
      </c>
      <c r="J4850">
        <v>802</v>
      </c>
      <c r="K4850">
        <v>999</v>
      </c>
      <c r="M4850">
        <v>99</v>
      </c>
      <c r="N4850">
        <v>99</v>
      </c>
      <c r="O4850">
        <v>99</v>
      </c>
      <c r="P4850">
        <v>99</v>
      </c>
      <c r="R4850">
        <v>0</v>
      </c>
    </row>
    <row r="4851" spans="1:42">
      <c r="A4851">
        <v>16</v>
      </c>
      <c r="B4851">
        <v>838</v>
      </c>
      <c r="C4851">
        <v>2020</v>
      </c>
      <c r="D4851">
        <v>10</v>
      </c>
      <c r="E4851">
        <v>99</v>
      </c>
      <c r="F4851">
        <v>99</v>
      </c>
      <c r="G4851">
        <v>99</v>
      </c>
      <c r="H4851">
        <v>99</v>
      </c>
      <c r="I4851">
        <v>99</v>
      </c>
      <c r="J4851">
        <v>802</v>
      </c>
      <c r="K4851">
        <v>999</v>
      </c>
      <c r="M4851">
        <v>99</v>
      </c>
      <c r="N4851">
        <v>99</v>
      </c>
      <c r="O4851">
        <v>99</v>
      </c>
      <c r="P4851">
        <v>99</v>
      </c>
      <c r="R4851">
        <v>0</v>
      </c>
    </row>
    <row r="4852" spans="1:42">
      <c r="A4852">
        <v>16</v>
      </c>
      <c r="B4852">
        <v>839</v>
      </c>
      <c r="C4852">
        <v>2020</v>
      </c>
      <c r="D4852">
        <v>11</v>
      </c>
      <c r="E4852">
        <v>99</v>
      </c>
      <c r="F4852">
        <v>99</v>
      </c>
      <c r="G4852">
        <v>99</v>
      </c>
      <c r="H4852">
        <v>99</v>
      </c>
      <c r="I4852">
        <v>99</v>
      </c>
      <c r="J4852">
        <v>802</v>
      </c>
      <c r="K4852">
        <v>999</v>
      </c>
      <c r="M4852">
        <v>99</v>
      </c>
      <c r="N4852">
        <v>99</v>
      </c>
      <c r="O4852">
        <v>99</v>
      </c>
      <c r="P4852">
        <v>99</v>
      </c>
      <c r="R4852">
        <v>0</v>
      </c>
    </row>
    <row r="4853" spans="1:42">
      <c r="A4853">
        <v>16</v>
      </c>
      <c r="B4853">
        <v>840</v>
      </c>
      <c r="C4853">
        <v>2020</v>
      </c>
      <c r="D4853">
        <v>12</v>
      </c>
      <c r="E4853">
        <v>99</v>
      </c>
      <c r="F4853">
        <v>99</v>
      </c>
      <c r="G4853">
        <v>99</v>
      </c>
      <c r="H4853">
        <v>99</v>
      </c>
      <c r="I4853">
        <v>99</v>
      </c>
      <c r="J4853">
        <v>802</v>
      </c>
      <c r="K4853">
        <v>999</v>
      </c>
      <c r="M4853">
        <v>99</v>
      </c>
      <c r="N4853">
        <v>99</v>
      </c>
      <c r="O4853">
        <v>99</v>
      </c>
      <c r="P4853">
        <v>99</v>
      </c>
      <c r="R4853">
        <v>0</v>
      </c>
    </row>
    <row r="4854" spans="1:42">
      <c r="A4854">
        <v>16</v>
      </c>
      <c r="B4854">
        <v>841</v>
      </c>
      <c r="C4854">
        <v>2019</v>
      </c>
      <c r="D4854">
        <v>1</v>
      </c>
      <c r="E4854">
        <v>99</v>
      </c>
      <c r="F4854">
        <v>99</v>
      </c>
      <c r="G4854">
        <v>99</v>
      </c>
      <c r="H4854">
        <v>99</v>
      </c>
      <c r="I4854">
        <v>99</v>
      </c>
      <c r="J4854">
        <v>103</v>
      </c>
      <c r="K4854">
        <v>999</v>
      </c>
      <c r="M4854">
        <v>99</v>
      </c>
      <c r="N4854">
        <v>99</v>
      </c>
      <c r="O4854">
        <v>99</v>
      </c>
      <c r="P4854">
        <v>99</v>
      </c>
      <c r="Q4854">
        <v>183</v>
      </c>
      <c r="R4854">
        <v>19311</v>
      </c>
      <c r="S4854">
        <v>19141</v>
      </c>
      <c r="T4854">
        <v>15.382113821138212</v>
      </c>
      <c r="U4854">
        <v>59.765111540671853</v>
      </c>
      <c r="V4854">
        <v>86.73594253468103</v>
      </c>
      <c r="W4854">
        <v>79.825364401024046</v>
      </c>
      <c r="X4854">
        <v>2.7083009683600006</v>
      </c>
      <c r="Y4854">
        <v>5.4166019367200011</v>
      </c>
      <c r="Z4854">
        <v>98.508622028895445</v>
      </c>
      <c r="AA4854">
        <v>8.9000736271145637</v>
      </c>
      <c r="AB4854">
        <v>2.6409974705512282</v>
      </c>
      <c r="AC4854">
        <v>-20.384953218119563</v>
      </c>
      <c r="AD4854">
        <v>9.1805008842489624</v>
      </c>
      <c r="AE4854">
        <v>9.1134695407983504</v>
      </c>
      <c r="AF4854">
        <v>140</v>
      </c>
      <c r="AG4854">
        <v>0</v>
      </c>
      <c r="AH4854">
        <v>0</v>
      </c>
      <c r="AI4854">
        <v>81</v>
      </c>
      <c r="AJ4854">
        <v>628</v>
      </c>
      <c r="AK4854">
        <v>146</v>
      </c>
      <c r="AL4854">
        <v>511</v>
      </c>
      <c r="AM4854">
        <v>0</v>
      </c>
      <c r="AN4854">
        <v>357</v>
      </c>
      <c r="AO4854">
        <v>117</v>
      </c>
      <c r="AP4854">
        <v>93</v>
      </c>
    </row>
    <row r="4855" spans="1:42">
      <c r="A4855">
        <v>16</v>
      </c>
      <c r="B4855">
        <v>842</v>
      </c>
      <c r="C4855">
        <v>2019</v>
      </c>
      <c r="D4855">
        <v>2</v>
      </c>
      <c r="E4855">
        <v>99</v>
      </c>
      <c r="F4855">
        <v>99</v>
      </c>
      <c r="G4855">
        <v>99</v>
      </c>
      <c r="H4855">
        <v>99</v>
      </c>
      <c r="I4855">
        <v>99</v>
      </c>
      <c r="J4855">
        <v>103</v>
      </c>
      <c r="K4855">
        <v>999</v>
      </c>
      <c r="M4855">
        <v>99</v>
      </c>
      <c r="N4855">
        <v>99</v>
      </c>
      <c r="O4855">
        <v>99</v>
      </c>
      <c r="P4855">
        <v>99</v>
      </c>
      <c r="Q4855">
        <v>163</v>
      </c>
      <c r="R4855">
        <v>15138</v>
      </c>
      <c r="S4855">
        <v>15076</v>
      </c>
      <c r="T4855">
        <v>15.673536794820979</v>
      </c>
      <c r="U4855">
        <v>60.211196603873745</v>
      </c>
      <c r="V4855">
        <v>85.535518558623878</v>
      </c>
      <c r="W4855">
        <v>78.827308304590119</v>
      </c>
      <c r="X4855">
        <v>1.3542079534945173</v>
      </c>
      <c r="Y4855">
        <v>2.7084159069890346</v>
      </c>
      <c r="Z4855">
        <v>98.843968820187612</v>
      </c>
      <c r="AA4855">
        <v>8.6732403774446709</v>
      </c>
      <c r="AB4855">
        <v>2.7324483913783126</v>
      </c>
      <c r="AC4855">
        <v>-23.788328802699688</v>
      </c>
      <c r="AD4855">
        <v>7.196645558788294</v>
      </c>
      <c r="AE4855">
        <v>7.0882828497082508</v>
      </c>
      <c r="AF4855">
        <v>107</v>
      </c>
      <c r="AG4855">
        <v>0</v>
      </c>
      <c r="AH4855">
        <v>0</v>
      </c>
      <c r="AI4855">
        <v>52</v>
      </c>
      <c r="AJ4855">
        <v>482</v>
      </c>
      <c r="AK4855">
        <v>138</v>
      </c>
      <c r="AL4855">
        <v>339</v>
      </c>
      <c r="AM4855">
        <v>0</v>
      </c>
      <c r="AN4855">
        <v>146</v>
      </c>
      <c r="AO4855">
        <v>75</v>
      </c>
      <c r="AP4855">
        <v>86</v>
      </c>
    </row>
    <row r="4856" spans="1:42">
      <c r="A4856">
        <v>16</v>
      </c>
      <c r="B4856">
        <v>843</v>
      </c>
      <c r="C4856">
        <v>2019</v>
      </c>
      <c r="D4856">
        <v>3</v>
      </c>
      <c r="E4856">
        <v>99</v>
      </c>
      <c r="F4856">
        <v>99</v>
      </c>
      <c r="G4856">
        <v>99</v>
      </c>
      <c r="H4856">
        <v>99</v>
      </c>
      <c r="I4856">
        <v>99</v>
      </c>
      <c r="J4856">
        <v>103</v>
      </c>
      <c r="K4856">
        <v>999</v>
      </c>
      <c r="M4856">
        <v>99</v>
      </c>
      <c r="N4856">
        <v>99</v>
      </c>
      <c r="O4856">
        <v>99</v>
      </c>
      <c r="P4856">
        <v>99</v>
      </c>
      <c r="Q4856">
        <v>159</v>
      </c>
      <c r="R4856">
        <v>16516</v>
      </c>
      <c r="S4856">
        <v>16403</v>
      </c>
      <c r="T4856">
        <v>15.553705497699204</v>
      </c>
      <c r="U4856">
        <v>60.00182893373163</v>
      </c>
      <c r="V4856">
        <v>87.464287410363269</v>
      </c>
      <c r="W4856">
        <v>80.565457538255188</v>
      </c>
      <c r="X4856">
        <v>2.4218939210462578</v>
      </c>
      <c r="Y4856">
        <v>4.8437878420925156</v>
      </c>
      <c r="Z4856">
        <v>97.911116493097623</v>
      </c>
      <c r="AA4856">
        <v>8.1373734215273146</v>
      </c>
      <c r="AB4856">
        <v>2.546739755655937</v>
      </c>
      <c r="AC4856">
        <v>-19.432285343187473</v>
      </c>
      <c r="AD4856">
        <v>7.8517504326164254</v>
      </c>
      <c r="AE4856">
        <v>7.8822531022065059</v>
      </c>
      <c r="AF4856">
        <v>137</v>
      </c>
      <c r="AG4856">
        <v>0</v>
      </c>
      <c r="AH4856">
        <v>0</v>
      </c>
      <c r="AI4856">
        <v>52</v>
      </c>
      <c r="AJ4856">
        <v>648</v>
      </c>
      <c r="AK4856">
        <v>115</v>
      </c>
      <c r="AL4856">
        <v>552</v>
      </c>
      <c r="AM4856">
        <v>0</v>
      </c>
      <c r="AN4856">
        <v>112</v>
      </c>
      <c r="AO4856">
        <v>109</v>
      </c>
      <c r="AP4856">
        <v>79</v>
      </c>
    </row>
    <row r="4857" spans="1:42">
      <c r="A4857">
        <v>16</v>
      </c>
      <c r="B4857">
        <v>844</v>
      </c>
      <c r="C4857">
        <v>2019</v>
      </c>
      <c r="D4857">
        <v>4</v>
      </c>
      <c r="E4857">
        <v>99</v>
      </c>
      <c r="F4857">
        <v>99</v>
      </c>
      <c r="G4857">
        <v>99</v>
      </c>
      <c r="H4857">
        <v>99</v>
      </c>
      <c r="I4857">
        <v>99</v>
      </c>
      <c r="J4857">
        <v>103</v>
      </c>
      <c r="K4857">
        <v>999</v>
      </c>
      <c r="M4857">
        <v>99</v>
      </c>
      <c r="N4857">
        <v>99</v>
      </c>
      <c r="O4857">
        <v>99</v>
      </c>
      <c r="P4857">
        <v>99</v>
      </c>
      <c r="Q4857">
        <v>169</v>
      </c>
      <c r="R4857">
        <v>18236</v>
      </c>
      <c r="S4857">
        <v>18151</v>
      </c>
      <c r="T4857">
        <v>15.697137530160129</v>
      </c>
      <c r="U4857">
        <v>60.307972012561301</v>
      </c>
      <c r="V4857">
        <v>86.489980256512609</v>
      </c>
      <c r="W4857">
        <v>79.695972673681851</v>
      </c>
      <c r="X4857">
        <v>1.6396139504277254</v>
      </c>
      <c r="Y4857">
        <v>3.2792279008554508</v>
      </c>
      <c r="Z4857">
        <v>98.497477516999353</v>
      </c>
      <c r="AA4857">
        <v>8.6616373783397744</v>
      </c>
      <c r="AB4857">
        <v>2.7166972332366561</v>
      </c>
      <c r="AC4857">
        <v>-25.825821263794456</v>
      </c>
      <c r="AD4857">
        <v>8.6694430182364481</v>
      </c>
      <c r="AE4857">
        <v>8.6280995172305239</v>
      </c>
      <c r="AF4857">
        <v>156</v>
      </c>
      <c r="AG4857">
        <v>0</v>
      </c>
      <c r="AH4857">
        <v>0</v>
      </c>
      <c r="AI4857">
        <v>61</v>
      </c>
      <c r="AJ4857">
        <v>829</v>
      </c>
      <c r="AK4857">
        <v>186</v>
      </c>
      <c r="AL4857">
        <v>470</v>
      </c>
      <c r="AM4857">
        <v>0</v>
      </c>
      <c r="AN4857">
        <v>118</v>
      </c>
      <c r="AO4857">
        <v>128</v>
      </c>
      <c r="AP4857">
        <v>90</v>
      </c>
    </row>
    <row r="4858" spans="1:42">
      <c r="A4858">
        <v>16</v>
      </c>
      <c r="B4858">
        <v>845</v>
      </c>
      <c r="C4858">
        <v>2019</v>
      </c>
      <c r="D4858">
        <v>5</v>
      </c>
      <c r="E4858">
        <v>99</v>
      </c>
      <c r="F4858">
        <v>99</v>
      </c>
      <c r="G4858">
        <v>99</v>
      </c>
      <c r="H4858">
        <v>99</v>
      </c>
      <c r="I4858">
        <v>99</v>
      </c>
      <c r="J4858">
        <v>103</v>
      </c>
      <c r="K4858">
        <v>999</v>
      </c>
      <c r="M4858">
        <v>99</v>
      </c>
      <c r="N4858">
        <v>99</v>
      </c>
      <c r="O4858">
        <v>99</v>
      </c>
      <c r="P4858">
        <v>99</v>
      </c>
      <c r="Q4858">
        <v>167</v>
      </c>
      <c r="R4858">
        <v>19686</v>
      </c>
      <c r="S4858">
        <v>19593</v>
      </c>
      <c r="T4858">
        <v>15.722797927461146</v>
      </c>
      <c r="U4858">
        <v>60.32072679018016</v>
      </c>
      <c r="V4858">
        <v>87.18157738582471</v>
      </c>
      <c r="W4858">
        <v>80.333261879242428</v>
      </c>
      <c r="X4858">
        <v>2.1995326628060554</v>
      </c>
      <c r="Y4858">
        <v>4.3990653256121108</v>
      </c>
      <c r="Z4858">
        <v>98.470994615462786</v>
      </c>
      <c r="AA4858">
        <v>8.3176964707412253</v>
      </c>
      <c r="AB4858">
        <v>2.6706691067592376</v>
      </c>
      <c r="AC4858">
        <v>-26.082058038891088</v>
      </c>
      <c r="AD4858">
        <v>9.3587768840207648</v>
      </c>
      <c r="AE4858">
        <v>9.3880318307187878</v>
      </c>
      <c r="AF4858">
        <v>130</v>
      </c>
      <c r="AG4858">
        <v>0</v>
      </c>
      <c r="AH4858">
        <v>0</v>
      </c>
      <c r="AI4858">
        <v>53</v>
      </c>
      <c r="AJ4858">
        <v>907</v>
      </c>
      <c r="AK4858">
        <v>165</v>
      </c>
      <c r="AL4858">
        <v>916</v>
      </c>
      <c r="AM4858">
        <v>0</v>
      </c>
      <c r="AN4858">
        <v>133</v>
      </c>
      <c r="AO4858">
        <v>126</v>
      </c>
      <c r="AP4858">
        <v>89</v>
      </c>
    </row>
    <row r="4859" spans="1:42">
      <c r="A4859">
        <v>16</v>
      </c>
      <c r="B4859">
        <v>846</v>
      </c>
      <c r="C4859">
        <v>2019</v>
      </c>
      <c r="D4859">
        <v>6</v>
      </c>
      <c r="E4859">
        <v>99</v>
      </c>
      <c r="F4859">
        <v>99</v>
      </c>
      <c r="G4859">
        <v>99</v>
      </c>
      <c r="H4859">
        <v>99</v>
      </c>
      <c r="I4859">
        <v>99</v>
      </c>
      <c r="J4859">
        <v>103</v>
      </c>
      <c r="K4859">
        <v>999</v>
      </c>
      <c r="M4859">
        <v>99</v>
      </c>
      <c r="N4859">
        <v>99</v>
      </c>
      <c r="O4859">
        <v>99</v>
      </c>
      <c r="P4859">
        <v>99</v>
      </c>
      <c r="Q4859">
        <v>154</v>
      </c>
      <c r="R4859">
        <v>17235</v>
      </c>
      <c r="S4859">
        <v>17166</v>
      </c>
      <c r="T4859">
        <v>15.652045256744998</v>
      </c>
      <c r="U4859">
        <v>60.174589304438989</v>
      </c>
      <c r="V4859">
        <v>86.320984727677441</v>
      </c>
      <c r="W4859">
        <v>79.554246766864722</v>
      </c>
      <c r="X4859">
        <v>1.7058311575282861</v>
      </c>
      <c r="Y4859">
        <v>3.4116623150565721</v>
      </c>
      <c r="Z4859">
        <v>98.5784740353931</v>
      </c>
      <c r="AA4859">
        <v>8.6325252380044404</v>
      </c>
      <c r="AB4859">
        <v>2.6989600166612839</v>
      </c>
      <c r="AC4859">
        <v>-30.64191085591824</v>
      </c>
      <c r="AD4859">
        <v>8.1935649495122362</v>
      </c>
      <c r="AE4859">
        <v>8.1453676173461211</v>
      </c>
      <c r="AF4859">
        <v>131</v>
      </c>
      <c r="AG4859">
        <v>0</v>
      </c>
      <c r="AH4859">
        <v>0</v>
      </c>
      <c r="AI4859">
        <v>38</v>
      </c>
      <c r="AJ4859">
        <v>578</v>
      </c>
      <c r="AK4859">
        <v>117</v>
      </c>
      <c r="AL4859">
        <v>803</v>
      </c>
      <c r="AM4859">
        <v>1</v>
      </c>
      <c r="AN4859">
        <v>109</v>
      </c>
      <c r="AO4859">
        <v>106</v>
      </c>
      <c r="AP4859">
        <v>85</v>
      </c>
    </row>
    <row r="4860" spans="1:42">
      <c r="A4860">
        <v>16</v>
      </c>
      <c r="B4860">
        <v>847</v>
      </c>
      <c r="C4860">
        <v>2019</v>
      </c>
      <c r="D4860">
        <v>7</v>
      </c>
      <c r="E4860">
        <v>99</v>
      </c>
      <c r="F4860">
        <v>99</v>
      </c>
      <c r="G4860">
        <v>99</v>
      </c>
      <c r="H4860">
        <v>99</v>
      </c>
      <c r="I4860">
        <v>99</v>
      </c>
      <c r="J4860">
        <v>103</v>
      </c>
      <c r="K4860">
        <v>999</v>
      </c>
      <c r="M4860">
        <v>99</v>
      </c>
      <c r="N4860">
        <v>99</v>
      </c>
      <c r="O4860">
        <v>99</v>
      </c>
      <c r="P4860">
        <v>99</v>
      </c>
      <c r="Q4860">
        <v>169</v>
      </c>
      <c r="R4860">
        <v>21091</v>
      </c>
      <c r="S4860">
        <v>20948</v>
      </c>
      <c r="T4860">
        <v>15.946659712673652</v>
      </c>
      <c r="U4860">
        <v>60.693908726370033</v>
      </c>
      <c r="V4860">
        <v>87.058657965624903</v>
      </c>
      <c r="W4860">
        <v>80.15801508497195</v>
      </c>
      <c r="X4860">
        <v>2.1288701341804566</v>
      </c>
      <c r="Y4860">
        <v>4.2577402683609131</v>
      </c>
      <c r="Z4860">
        <v>98.606040491204823</v>
      </c>
      <c r="AA4860">
        <v>8.8708473982231606</v>
      </c>
      <c r="AB4860">
        <v>2.6807874381597001</v>
      </c>
      <c r="AC4860">
        <v>-31.135494316617542</v>
      </c>
      <c r="AD4860">
        <v>10.02671762983247</v>
      </c>
      <c r="AE4860">
        <v>10.01538694734295</v>
      </c>
      <c r="AF4860">
        <v>90</v>
      </c>
      <c r="AG4860">
        <v>0</v>
      </c>
      <c r="AH4860">
        <v>0</v>
      </c>
      <c r="AI4860">
        <v>20</v>
      </c>
      <c r="AJ4860">
        <v>603</v>
      </c>
      <c r="AK4860">
        <v>101</v>
      </c>
      <c r="AL4860">
        <v>582</v>
      </c>
      <c r="AM4860">
        <v>1</v>
      </c>
      <c r="AN4860">
        <v>131</v>
      </c>
      <c r="AO4860">
        <v>70</v>
      </c>
      <c r="AP4860">
        <v>88</v>
      </c>
    </row>
    <row r="4861" spans="1:42">
      <c r="A4861">
        <v>16</v>
      </c>
      <c r="B4861">
        <v>848</v>
      </c>
      <c r="C4861">
        <v>2019</v>
      </c>
      <c r="D4861">
        <v>8</v>
      </c>
      <c r="E4861">
        <v>99</v>
      </c>
      <c r="F4861">
        <v>99</v>
      </c>
      <c r="G4861">
        <v>99</v>
      </c>
      <c r="H4861">
        <v>99</v>
      </c>
      <c r="I4861">
        <v>99</v>
      </c>
      <c r="J4861">
        <v>103</v>
      </c>
      <c r="K4861">
        <v>999</v>
      </c>
      <c r="M4861">
        <v>99</v>
      </c>
      <c r="N4861">
        <v>99</v>
      </c>
      <c r="O4861">
        <v>99</v>
      </c>
      <c r="P4861">
        <v>99</v>
      </c>
      <c r="Q4861">
        <v>163</v>
      </c>
      <c r="R4861">
        <v>15656</v>
      </c>
      <c r="S4861">
        <v>15605</v>
      </c>
      <c r="T4861">
        <v>16.020247828308641</v>
      </c>
      <c r="U4861">
        <v>60.757065043255345</v>
      </c>
      <c r="V4861">
        <v>87.18194261569181</v>
      </c>
      <c r="W4861">
        <v>80.368689522588923</v>
      </c>
      <c r="X4861">
        <v>2.0631067961165055</v>
      </c>
      <c r="Y4861">
        <v>4.126213592233011</v>
      </c>
      <c r="Z4861">
        <v>98.032703117015842</v>
      </c>
      <c r="AA4861">
        <v>8.8002314266436414</v>
      </c>
      <c r="AB4861">
        <v>2.7314259699791856</v>
      </c>
      <c r="AC4861">
        <v>-31.600328842764043</v>
      </c>
      <c r="AD4861">
        <v>7.442904139806414</v>
      </c>
      <c r="AE4861">
        <v>7.4804697878562685</v>
      </c>
      <c r="AF4861">
        <v>95</v>
      </c>
      <c r="AG4861">
        <v>0</v>
      </c>
      <c r="AH4861">
        <v>0</v>
      </c>
      <c r="AI4861">
        <v>32</v>
      </c>
      <c r="AJ4861">
        <v>566</v>
      </c>
      <c r="AK4861">
        <v>97</v>
      </c>
      <c r="AL4861">
        <v>975</v>
      </c>
      <c r="AM4861">
        <v>2</v>
      </c>
      <c r="AN4861">
        <v>121</v>
      </c>
      <c r="AO4861">
        <v>59</v>
      </c>
      <c r="AP4861">
        <v>84</v>
      </c>
    </row>
    <row r="4862" spans="1:42">
      <c r="A4862">
        <v>16</v>
      </c>
      <c r="B4862">
        <v>849</v>
      </c>
      <c r="C4862">
        <v>2019</v>
      </c>
      <c r="D4862">
        <v>9</v>
      </c>
      <c r="E4862">
        <v>99</v>
      </c>
      <c r="F4862">
        <v>99</v>
      </c>
      <c r="G4862">
        <v>99</v>
      </c>
      <c r="H4862">
        <v>99</v>
      </c>
      <c r="I4862">
        <v>99</v>
      </c>
      <c r="J4862">
        <v>103</v>
      </c>
      <c r="K4862">
        <v>999</v>
      </c>
      <c r="M4862">
        <v>99</v>
      </c>
      <c r="N4862">
        <v>99</v>
      </c>
      <c r="O4862">
        <v>99</v>
      </c>
      <c r="P4862">
        <v>99</v>
      </c>
      <c r="Q4862">
        <v>176</v>
      </c>
      <c r="R4862">
        <v>15123</v>
      </c>
      <c r="S4862">
        <v>15063</v>
      </c>
      <c r="T4862">
        <v>16.1592937909145</v>
      </c>
      <c r="U4862">
        <v>61.10973909579765</v>
      </c>
      <c r="V4862">
        <v>87.248478743916124</v>
      </c>
      <c r="W4862">
        <v>80.412640244307127</v>
      </c>
      <c r="X4862">
        <v>1.4349004827084575</v>
      </c>
      <c r="Y4862">
        <v>2.869800965416915</v>
      </c>
      <c r="Z4862">
        <v>96.621040798783326</v>
      </c>
      <c r="AA4862">
        <v>9.1262256151417471</v>
      </c>
      <c r="AB4862">
        <v>2.6443282140877304</v>
      </c>
      <c r="AC4862">
        <v>-37.643384526573946</v>
      </c>
      <c r="AD4862">
        <v>7.1895145187974228</v>
      </c>
      <c r="AE4862">
        <v>7.2246034027190813</v>
      </c>
      <c r="AF4862">
        <v>104</v>
      </c>
      <c r="AG4862">
        <v>0</v>
      </c>
      <c r="AH4862">
        <v>0</v>
      </c>
      <c r="AI4862">
        <v>32</v>
      </c>
      <c r="AJ4862">
        <v>423</v>
      </c>
      <c r="AK4862">
        <v>71</v>
      </c>
      <c r="AL4862">
        <v>858</v>
      </c>
      <c r="AM4862">
        <v>0</v>
      </c>
      <c r="AN4862">
        <v>113</v>
      </c>
      <c r="AO4862">
        <v>70</v>
      </c>
      <c r="AP4862">
        <v>83</v>
      </c>
    </row>
    <row r="4863" spans="1:42">
      <c r="A4863">
        <v>16</v>
      </c>
      <c r="B4863">
        <v>850</v>
      </c>
      <c r="C4863">
        <v>2019</v>
      </c>
      <c r="D4863">
        <v>10</v>
      </c>
      <c r="E4863">
        <v>99</v>
      </c>
      <c r="F4863">
        <v>99</v>
      </c>
      <c r="G4863">
        <v>99</v>
      </c>
      <c r="H4863">
        <v>99</v>
      </c>
      <c r="I4863">
        <v>99</v>
      </c>
      <c r="J4863">
        <v>103</v>
      </c>
      <c r="K4863">
        <v>999</v>
      </c>
      <c r="M4863">
        <v>99</v>
      </c>
      <c r="N4863">
        <v>99</v>
      </c>
      <c r="O4863">
        <v>99</v>
      </c>
      <c r="P4863">
        <v>99</v>
      </c>
      <c r="Q4863">
        <v>203</v>
      </c>
      <c r="R4863">
        <v>18575</v>
      </c>
      <c r="S4863">
        <v>18515</v>
      </c>
      <c r="T4863">
        <v>16.030794078061913</v>
      </c>
      <c r="U4863">
        <v>60.781960572508758</v>
      </c>
      <c r="V4863">
        <v>89.242975667001119</v>
      </c>
      <c r="W4863">
        <v>82.273081285444079</v>
      </c>
      <c r="X4863">
        <v>2.2503364737550471</v>
      </c>
      <c r="Y4863">
        <v>4.5006729475100942</v>
      </c>
      <c r="Z4863">
        <v>95.946164199192452</v>
      </c>
      <c r="AA4863">
        <v>8.8705432529614434</v>
      </c>
      <c r="AB4863">
        <v>2.7337991579254535</v>
      </c>
      <c r="AC4863">
        <v>-33.451910292522662</v>
      </c>
      <c r="AD4863">
        <v>8.8306045220301606</v>
      </c>
      <c r="AE4863">
        <v>9.0857271919937261</v>
      </c>
      <c r="AF4863">
        <v>174</v>
      </c>
      <c r="AG4863">
        <v>0</v>
      </c>
      <c r="AH4863">
        <v>0</v>
      </c>
      <c r="AI4863">
        <v>34</v>
      </c>
      <c r="AJ4863">
        <v>553</v>
      </c>
      <c r="AK4863">
        <v>83</v>
      </c>
      <c r="AL4863">
        <v>922</v>
      </c>
      <c r="AM4863">
        <v>0</v>
      </c>
      <c r="AN4863">
        <v>154</v>
      </c>
      <c r="AO4863">
        <v>136</v>
      </c>
      <c r="AP4863">
        <v>91</v>
      </c>
    </row>
    <row r="4864" spans="1:42">
      <c r="A4864">
        <v>16</v>
      </c>
      <c r="B4864">
        <v>851</v>
      </c>
      <c r="C4864">
        <v>2019</v>
      </c>
      <c r="D4864">
        <v>11</v>
      </c>
      <c r="E4864">
        <v>99</v>
      </c>
      <c r="F4864">
        <v>99</v>
      </c>
      <c r="G4864">
        <v>99</v>
      </c>
      <c r="H4864">
        <v>99</v>
      </c>
      <c r="I4864">
        <v>99</v>
      </c>
      <c r="J4864">
        <v>103</v>
      </c>
      <c r="K4864">
        <v>999</v>
      </c>
      <c r="M4864">
        <v>99</v>
      </c>
      <c r="N4864">
        <v>99</v>
      </c>
      <c r="O4864">
        <v>99</v>
      </c>
      <c r="P4864">
        <v>99</v>
      </c>
      <c r="Q4864">
        <v>168</v>
      </c>
      <c r="R4864">
        <v>17022</v>
      </c>
      <c r="S4864">
        <v>16936</v>
      </c>
      <c r="T4864">
        <v>15.85418869698038</v>
      </c>
      <c r="U4864">
        <v>60.438533301842199</v>
      </c>
      <c r="V4864">
        <v>88.980738652326849</v>
      </c>
      <c r="W4864">
        <v>81.968121162021589</v>
      </c>
      <c r="X4864">
        <v>1.4393138291622605</v>
      </c>
      <c r="Y4864">
        <v>2.8786276583245209</v>
      </c>
      <c r="Z4864">
        <v>96.234285042885631</v>
      </c>
      <c r="AA4864">
        <v>9.1048796352764487</v>
      </c>
      <c r="AB4864">
        <v>2.7322667943615362</v>
      </c>
      <c r="AC4864">
        <v>-29.021275707733153</v>
      </c>
      <c r="AD4864">
        <v>8.0923041816418504</v>
      </c>
      <c r="AE4864">
        <v>8.2800705824235603</v>
      </c>
      <c r="AF4864">
        <v>201</v>
      </c>
      <c r="AG4864">
        <v>0</v>
      </c>
      <c r="AH4864">
        <v>0</v>
      </c>
      <c r="AI4864">
        <v>48</v>
      </c>
      <c r="AJ4864">
        <v>545</v>
      </c>
      <c r="AK4864">
        <v>126</v>
      </c>
      <c r="AL4864">
        <v>644</v>
      </c>
      <c r="AM4864">
        <v>0</v>
      </c>
      <c r="AN4864">
        <v>203</v>
      </c>
      <c r="AO4864">
        <v>165</v>
      </c>
      <c r="AP4864">
        <v>90</v>
      </c>
    </row>
    <row r="4865" spans="1:42">
      <c r="A4865">
        <v>16</v>
      </c>
      <c r="B4865">
        <v>852</v>
      </c>
      <c r="C4865">
        <v>2019</v>
      </c>
      <c r="D4865">
        <v>12</v>
      </c>
      <c r="E4865">
        <v>99</v>
      </c>
      <c r="F4865">
        <v>99</v>
      </c>
      <c r="G4865">
        <v>99</v>
      </c>
      <c r="H4865">
        <v>99</v>
      </c>
      <c r="I4865">
        <v>99</v>
      </c>
      <c r="J4865">
        <v>103</v>
      </c>
      <c r="K4865">
        <v>999</v>
      </c>
      <c r="M4865">
        <v>99</v>
      </c>
      <c r="N4865">
        <v>99</v>
      </c>
      <c r="O4865">
        <v>99</v>
      </c>
      <c r="P4865">
        <v>99</v>
      </c>
      <c r="Q4865">
        <v>151</v>
      </c>
      <c r="R4865">
        <v>16759</v>
      </c>
      <c r="S4865">
        <v>16725</v>
      </c>
      <c r="T4865">
        <v>16.10322811623605</v>
      </c>
      <c r="U4865">
        <v>60.966995515695082</v>
      </c>
      <c r="V4865">
        <v>83.354039842133773</v>
      </c>
      <c r="W4865">
        <v>76.868998505232</v>
      </c>
      <c r="X4865">
        <v>1.5812399307834597</v>
      </c>
      <c r="Y4865">
        <v>3.1624798615669194</v>
      </c>
      <c r="Z4865">
        <v>98.931917178829309</v>
      </c>
      <c r="AA4865">
        <v>9.7163267146881438</v>
      </c>
      <c r="AB4865">
        <v>2.8146507749686958</v>
      </c>
      <c r="AC4865">
        <v>-36.343707182945657</v>
      </c>
      <c r="AD4865">
        <v>7.9672732804685564</v>
      </c>
      <c r="AE4865">
        <v>7.6682376296558692</v>
      </c>
      <c r="AF4865">
        <v>131</v>
      </c>
      <c r="AG4865">
        <v>0</v>
      </c>
      <c r="AH4865">
        <v>0</v>
      </c>
      <c r="AI4865">
        <v>42</v>
      </c>
      <c r="AJ4865">
        <v>692</v>
      </c>
      <c r="AK4865">
        <v>141</v>
      </c>
      <c r="AL4865">
        <v>634</v>
      </c>
      <c r="AM4865">
        <v>0</v>
      </c>
      <c r="AN4865">
        <v>171</v>
      </c>
      <c r="AO4865">
        <v>90</v>
      </c>
      <c r="AP4865">
        <v>79</v>
      </c>
    </row>
    <row r="4866" spans="1:42">
      <c r="A4866">
        <v>16</v>
      </c>
      <c r="B4866">
        <v>853</v>
      </c>
      <c r="C4866">
        <v>2019</v>
      </c>
      <c r="D4866">
        <v>1</v>
      </c>
      <c r="E4866">
        <v>99</v>
      </c>
      <c r="F4866">
        <v>99</v>
      </c>
      <c r="G4866">
        <v>99</v>
      </c>
      <c r="H4866">
        <v>99</v>
      </c>
      <c r="I4866">
        <v>99</v>
      </c>
      <c r="J4866">
        <v>106</v>
      </c>
      <c r="K4866">
        <v>999</v>
      </c>
      <c r="M4866">
        <v>99</v>
      </c>
      <c r="N4866">
        <v>99</v>
      </c>
      <c r="O4866">
        <v>99</v>
      </c>
      <c r="P4866">
        <v>99</v>
      </c>
      <c r="Q4866">
        <v>85</v>
      </c>
      <c r="R4866">
        <v>11119</v>
      </c>
      <c r="S4866">
        <v>11113</v>
      </c>
      <c r="T4866">
        <v>16.123392391402106</v>
      </c>
      <c r="U4866">
        <v>60.921263385224528</v>
      </c>
      <c r="V4866">
        <v>90.097393085645763</v>
      </c>
      <c r="W4866">
        <v>83.140475119229777</v>
      </c>
      <c r="X4866">
        <v>0.71049554816080573</v>
      </c>
      <c r="Y4866">
        <v>1.4209910963216117</v>
      </c>
      <c r="Z4866">
        <v>0</v>
      </c>
      <c r="AA4866">
        <v>7.5023658903202319</v>
      </c>
      <c r="AB4866">
        <v>2.3547540984610471</v>
      </c>
      <c r="AC4866">
        <v>-24.331001199322248</v>
      </c>
      <c r="AD4866">
        <v>9.1579979079670242</v>
      </c>
      <c r="AE4866">
        <v>9.2221168164414564</v>
      </c>
      <c r="AF4866">
        <v>117</v>
      </c>
      <c r="AG4866">
        <v>0</v>
      </c>
      <c r="AH4866">
        <v>0</v>
      </c>
      <c r="AI4866">
        <v>45</v>
      </c>
      <c r="AJ4866">
        <v>370</v>
      </c>
      <c r="AK4866">
        <v>140</v>
      </c>
      <c r="AL4866">
        <v>767</v>
      </c>
      <c r="AM4866">
        <v>0</v>
      </c>
      <c r="AN4866">
        <v>509</v>
      </c>
      <c r="AO4866">
        <v>90</v>
      </c>
      <c r="AP4866">
        <v>46</v>
      </c>
    </row>
    <row r="4867" spans="1:42">
      <c r="A4867">
        <v>16</v>
      </c>
      <c r="B4867">
        <v>854</v>
      </c>
      <c r="C4867">
        <v>2019</v>
      </c>
      <c r="D4867">
        <v>2</v>
      </c>
      <c r="E4867">
        <v>99</v>
      </c>
      <c r="F4867">
        <v>99</v>
      </c>
      <c r="G4867">
        <v>99</v>
      </c>
      <c r="H4867">
        <v>99</v>
      </c>
      <c r="I4867">
        <v>99</v>
      </c>
      <c r="J4867">
        <v>106</v>
      </c>
      <c r="K4867">
        <v>999</v>
      </c>
      <c r="M4867">
        <v>99</v>
      </c>
      <c r="N4867">
        <v>99</v>
      </c>
      <c r="O4867">
        <v>99</v>
      </c>
      <c r="P4867">
        <v>99</v>
      </c>
      <c r="Q4867">
        <v>78</v>
      </c>
      <c r="R4867">
        <v>9074</v>
      </c>
      <c r="S4867">
        <v>9074</v>
      </c>
      <c r="T4867">
        <v>16.19495261185806</v>
      </c>
      <c r="U4867">
        <v>60.98523253251048</v>
      </c>
      <c r="V4867">
        <v>89.782935588472</v>
      </c>
      <c r="W4867">
        <v>82.869649548159771</v>
      </c>
      <c r="X4867">
        <v>0.20938946440379105</v>
      </c>
      <c r="Y4867">
        <v>0.41877892880758211</v>
      </c>
      <c r="Z4867">
        <v>0</v>
      </c>
      <c r="AA4867">
        <v>7.6570969088091232</v>
      </c>
      <c r="AB4867">
        <v>2.324937903032918</v>
      </c>
      <c r="AC4867">
        <v>-23.650846471711247</v>
      </c>
      <c r="AD4867">
        <v>7.4736642698887268</v>
      </c>
      <c r="AE4867">
        <v>7.5055250698588383</v>
      </c>
      <c r="AF4867">
        <v>118</v>
      </c>
      <c r="AG4867">
        <v>0</v>
      </c>
      <c r="AH4867">
        <v>0</v>
      </c>
      <c r="AI4867">
        <v>58</v>
      </c>
      <c r="AJ4867">
        <v>429</v>
      </c>
      <c r="AK4867">
        <v>176</v>
      </c>
      <c r="AL4867">
        <v>754</v>
      </c>
      <c r="AM4867">
        <v>1</v>
      </c>
      <c r="AN4867">
        <v>315</v>
      </c>
      <c r="AO4867">
        <v>75</v>
      </c>
      <c r="AP4867">
        <v>43</v>
      </c>
    </row>
    <row r="4868" spans="1:42">
      <c r="A4868">
        <v>16</v>
      </c>
      <c r="B4868">
        <v>855</v>
      </c>
      <c r="C4868">
        <v>2019</v>
      </c>
      <c r="D4868">
        <v>3</v>
      </c>
      <c r="E4868">
        <v>99</v>
      </c>
      <c r="F4868">
        <v>99</v>
      </c>
      <c r="G4868">
        <v>99</v>
      </c>
      <c r="H4868">
        <v>99</v>
      </c>
      <c r="I4868">
        <v>99</v>
      </c>
      <c r="J4868">
        <v>106</v>
      </c>
      <c r="K4868">
        <v>999</v>
      </c>
      <c r="M4868">
        <v>99</v>
      </c>
      <c r="N4868">
        <v>99</v>
      </c>
      <c r="O4868">
        <v>99</v>
      </c>
      <c r="P4868">
        <v>99</v>
      </c>
      <c r="Q4868">
        <v>82</v>
      </c>
      <c r="R4868">
        <v>9709</v>
      </c>
      <c r="S4868">
        <v>9703</v>
      </c>
      <c r="T4868">
        <v>16.137295293027087</v>
      </c>
      <c r="U4868">
        <v>60.931258373698839</v>
      </c>
      <c r="V4868">
        <v>89.141321741083857</v>
      </c>
      <c r="W4868">
        <v>82.25435432340538</v>
      </c>
      <c r="X4868">
        <v>1.0505716345658669</v>
      </c>
      <c r="Y4868">
        <v>2.1011432691317338</v>
      </c>
      <c r="Z4868">
        <v>0</v>
      </c>
      <c r="AA4868">
        <v>7.0939666570984627</v>
      </c>
      <c r="AB4868">
        <v>2.3487789994676422</v>
      </c>
      <c r="AC4868">
        <v>-20.990430541255705</v>
      </c>
      <c r="AD4868">
        <v>7.9966725144753887</v>
      </c>
      <c r="AE4868">
        <v>7.9662096502115007</v>
      </c>
      <c r="AF4868">
        <v>137</v>
      </c>
      <c r="AG4868">
        <v>0</v>
      </c>
      <c r="AH4868">
        <v>0</v>
      </c>
      <c r="AI4868">
        <v>46</v>
      </c>
      <c r="AJ4868">
        <v>409</v>
      </c>
      <c r="AK4868">
        <v>108</v>
      </c>
      <c r="AL4868">
        <v>800</v>
      </c>
      <c r="AM4868">
        <v>0</v>
      </c>
      <c r="AN4868">
        <v>203</v>
      </c>
      <c r="AO4868">
        <v>64</v>
      </c>
      <c r="AP4868">
        <v>51</v>
      </c>
    </row>
    <row r="4869" spans="1:42">
      <c r="A4869">
        <v>16</v>
      </c>
      <c r="B4869">
        <v>856</v>
      </c>
      <c r="C4869">
        <v>2019</v>
      </c>
      <c r="D4869">
        <v>4</v>
      </c>
      <c r="E4869">
        <v>99</v>
      </c>
      <c r="F4869">
        <v>99</v>
      </c>
      <c r="G4869">
        <v>99</v>
      </c>
      <c r="H4869">
        <v>99</v>
      </c>
      <c r="I4869">
        <v>99</v>
      </c>
      <c r="J4869">
        <v>106</v>
      </c>
      <c r="K4869">
        <v>999</v>
      </c>
      <c r="M4869">
        <v>99</v>
      </c>
      <c r="N4869">
        <v>99</v>
      </c>
      <c r="O4869">
        <v>99</v>
      </c>
      <c r="P4869">
        <v>99</v>
      </c>
      <c r="Q4869">
        <v>82</v>
      </c>
      <c r="R4869">
        <v>11122</v>
      </c>
      <c r="S4869">
        <v>11117</v>
      </c>
      <c r="T4869">
        <v>16.046394533357304</v>
      </c>
      <c r="U4869">
        <v>60.78420437168301</v>
      </c>
      <c r="V4869">
        <v>88.622122366153519</v>
      </c>
      <c r="W4869">
        <v>81.784303319240621</v>
      </c>
      <c r="X4869">
        <v>0.97104837259485732</v>
      </c>
      <c r="Y4869">
        <v>1.9420967451897144</v>
      </c>
      <c r="Z4869">
        <v>0</v>
      </c>
      <c r="AA4869">
        <v>7.5559268926541616</v>
      </c>
      <c r="AB4869">
        <v>2.4105347760610472</v>
      </c>
      <c r="AC4869">
        <v>-22.985009232970679</v>
      </c>
      <c r="AD4869">
        <v>9.1604688130595608</v>
      </c>
      <c r="AE4869">
        <v>9.0749526330256352</v>
      </c>
      <c r="AF4869">
        <v>164</v>
      </c>
      <c r="AG4869">
        <v>2</v>
      </c>
      <c r="AH4869">
        <v>0</v>
      </c>
      <c r="AI4869">
        <v>75</v>
      </c>
      <c r="AJ4869">
        <v>413</v>
      </c>
      <c r="AK4869">
        <v>144</v>
      </c>
      <c r="AL4869">
        <v>780</v>
      </c>
      <c r="AM4869">
        <v>0</v>
      </c>
      <c r="AN4869">
        <v>218</v>
      </c>
      <c r="AO4869">
        <v>93</v>
      </c>
      <c r="AP4869">
        <v>44</v>
      </c>
    </row>
    <row r="4870" spans="1:42">
      <c r="A4870">
        <v>16</v>
      </c>
      <c r="B4870">
        <v>857</v>
      </c>
      <c r="C4870">
        <v>2019</v>
      </c>
      <c r="D4870">
        <v>5</v>
      </c>
      <c r="E4870">
        <v>99</v>
      </c>
      <c r="F4870">
        <v>99</v>
      </c>
      <c r="G4870">
        <v>99</v>
      </c>
      <c r="H4870">
        <v>99</v>
      </c>
      <c r="I4870">
        <v>99</v>
      </c>
      <c r="J4870">
        <v>106</v>
      </c>
      <c r="K4870">
        <v>999</v>
      </c>
      <c r="M4870">
        <v>99</v>
      </c>
      <c r="N4870">
        <v>99</v>
      </c>
      <c r="O4870">
        <v>99</v>
      </c>
      <c r="P4870">
        <v>99</v>
      </c>
      <c r="Q4870">
        <v>88</v>
      </c>
      <c r="R4870">
        <v>10188</v>
      </c>
      <c r="S4870">
        <v>10186</v>
      </c>
      <c r="T4870">
        <v>16.10561444837063</v>
      </c>
      <c r="U4870">
        <v>60.888278028666797</v>
      </c>
      <c r="V4870">
        <v>89.164412990957146</v>
      </c>
      <c r="W4870">
        <v>82.291203612801738</v>
      </c>
      <c r="X4870">
        <v>0.30427954456223</v>
      </c>
      <c r="Y4870">
        <v>0.60855908912446</v>
      </c>
      <c r="Z4870">
        <v>0</v>
      </c>
      <c r="AA4870">
        <v>7.6020779802310736</v>
      </c>
      <c r="AB4870">
        <v>2.4358822879556246</v>
      </c>
      <c r="AC4870">
        <v>-27.185331981239543</v>
      </c>
      <c r="AD4870">
        <v>8.3911936942502017</v>
      </c>
      <c r="AE4870">
        <v>8.3665014193747815</v>
      </c>
      <c r="AF4870">
        <v>129</v>
      </c>
      <c r="AG4870">
        <v>0</v>
      </c>
      <c r="AH4870">
        <v>0</v>
      </c>
      <c r="AI4870">
        <v>76</v>
      </c>
      <c r="AJ4870">
        <v>504</v>
      </c>
      <c r="AK4870">
        <v>198</v>
      </c>
      <c r="AL4870">
        <v>807</v>
      </c>
      <c r="AM4870">
        <v>0</v>
      </c>
      <c r="AN4870">
        <v>225</v>
      </c>
      <c r="AO4870">
        <v>79</v>
      </c>
      <c r="AP4870">
        <v>50</v>
      </c>
    </row>
    <row r="4871" spans="1:42">
      <c r="A4871">
        <v>16</v>
      </c>
      <c r="B4871">
        <v>858</v>
      </c>
      <c r="C4871">
        <v>2019</v>
      </c>
      <c r="D4871">
        <v>6</v>
      </c>
      <c r="E4871">
        <v>99</v>
      </c>
      <c r="F4871">
        <v>99</v>
      </c>
      <c r="G4871">
        <v>99</v>
      </c>
      <c r="H4871">
        <v>99</v>
      </c>
      <c r="I4871">
        <v>99</v>
      </c>
      <c r="J4871">
        <v>106</v>
      </c>
      <c r="K4871">
        <v>999</v>
      </c>
      <c r="M4871">
        <v>99</v>
      </c>
      <c r="N4871">
        <v>99</v>
      </c>
      <c r="O4871">
        <v>99</v>
      </c>
      <c r="P4871">
        <v>99</v>
      </c>
      <c r="Q4871">
        <v>79</v>
      </c>
      <c r="R4871">
        <v>8951</v>
      </c>
      <c r="S4871">
        <v>8948</v>
      </c>
      <c r="T4871">
        <v>15.926823818567749</v>
      </c>
      <c r="U4871">
        <v>60.468931604827887</v>
      </c>
      <c r="V4871">
        <v>89.351827411634517</v>
      </c>
      <c r="W4871">
        <v>82.459845775592314</v>
      </c>
      <c r="X4871">
        <v>0.79320746285331234</v>
      </c>
      <c r="Y4871">
        <v>1.5864149257066247</v>
      </c>
      <c r="Z4871">
        <v>0</v>
      </c>
      <c r="AA4871">
        <v>7.5236643695853438</v>
      </c>
      <c r="AB4871">
        <v>2.3061491672189005</v>
      </c>
      <c r="AC4871">
        <v>-20.905814951194728</v>
      </c>
      <c r="AD4871">
        <v>7.3723571610947776</v>
      </c>
      <c r="AE4871">
        <v>7.3647039981196851</v>
      </c>
      <c r="AF4871">
        <v>103</v>
      </c>
      <c r="AG4871">
        <v>0</v>
      </c>
      <c r="AH4871">
        <v>0</v>
      </c>
      <c r="AI4871">
        <v>23</v>
      </c>
      <c r="AJ4871">
        <v>289</v>
      </c>
      <c r="AK4871">
        <v>82</v>
      </c>
      <c r="AL4871">
        <v>558</v>
      </c>
      <c r="AM4871">
        <v>1</v>
      </c>
      <c r="AN4871">
        <v>155</v>
      </c>
      <c r="AO4871">
        <v>78</v>
      </c>
      <c r="AP4871">
        <v>46</v>
      </c>
    </row>
    <row r="4872" spans="1:42">
      <c r="A4872">
        <v>16</v>
      </c>
      <c r="B4872">
        <v>859</v>
      </c>
      <c r="C4872">
        <v>2019</v>
      </c>
      <c r="D4872">
        <v>7</v>
      </c>
      <c r="E4872">
        <v>99</v>
      </c>
      <c r="F4872">
        <v>99</v>
      </c>
      <c r="G4872">
        <v>99</v>
      </c>
      <c r="H4872">
        <v>99</v>
      </c>
      <c r="I4872">
        <v>99</v>
      </c>
      <c r="J4872">
        <v>106</v>
      </c>
      <c r="K4872">
        <v>999</v>
      </c>
      <c r="M4872">
        <v>99</v>
      </c>
      <c r="N4872">
        <v>99</v>
      </c>
      <c r="O4872">
        <v>99</v>
      </c>
      <c r="P4872">
        <v>99</v>
      </c>
      <c r="Q4872">
        <v>83</v>
      </c>
      <c r="R4872">
        <v>10443</v>
      </c>
      <c r="S4872">
        <v>10435</v>
      </c>
      <c r="T4872">
        <v>16.25356698266782</v>
      </c>
      <c r="U4872">
        <v>61.140680402491611</v>
      </c>
      <c r="V4872">
        <v>88.933037983160546</v>
      </c>
      <c r="W4872">
        <v>82.05799712505987</v>
      </c>
      <c r="X4872">
        <v>3.8303169587283352E-2</v>
      </c>
      <c r="Y4872">
        <v>7.6606339174566704E-2</v>
      </c>
      <c r="Z4872">
        <v>0</v>
      </c>
      <c r="AA4872">
        <v>7.9479318995343373</v>
      </c>
      <c r="AB4872">
        <v>2.5420183562179943</v>
      </c>
      <c r="AC4872">
        <v>-27.112829759729955</v>
      </c>
      <c r="AD4872">
        <v>8.6012206271157101</v>
      </c>
      <c r="AE4872">
        <v>8.5467336263701181</v>
      </c>
      <c r="AF4872">
        <v>159</v>
      </c>
      <c r="AG4872">
        <v>0</v>
      </c>
      <c r="AH4872">
        <v>0</v>
      </c>
      <c r="AI4872">
        <v>85</v>
      </c>
      <c r="AJ4872">
        <v>476</v>
      </c>
      <c r="AK4872">
        <v>129</v>
      </c>
      <c r="AL4872">
        <v>1076</v>
      </c>
      <c r="AM4872">
        <v>0</v>
      </c>
      <c r="AN4872">
        <v>249</v>
      </c>
      <c r="AO4872">
        <v>72</v>
      </c>
      <c r="AP4872">
        <v>46</v>
      </c>
    </row>
    <row r="4873" spans="1:42">
      <c r="A4873">
        <v>16</v>
      </c>
      <c r="B4873">
        <v>860</v>
      </c>
      <c r="C4873">
        <v>2019</v>
      </c>
      <c r="D4873">
        <v>8</v>
      </c>
      <c r="E4873">
        <v>99</v>
      </c>
      <c r="F4873">
        <v>99</v>
      </c>
      <c r="G4873">
        <v>99</v>
      </c>
      <c r="H4873">
        <v>99</v>
      </c>
      <c r="I4873">
        <v>99</v>
      </c>
      <c r="J4873">
        <v>106</v>
      </c>
      <c r="K4873">
        <v>999</v>
      </c>
      <c r="M4873">
        <v>99</v>
      </c>
      <c r="N4873">
        <v>99</v>
      </c>
      <c r="O4873">
        <v>99</v>
      </c>
      <c r="P4873">
        <v>99</v>
      </c>
      <c r="Q4873">
        <v>89</v>
      </c>
      <c r="R4873">
        <v>10442</v>
      </c>
      <c r="S4873">
        <v>10438</v>
      </c>
      <c r="T4873">
        <v>16.378375790078529</v>
      </c>
      <c r="U4873">
        <v>61.448840774094641</v>
      </c>
      <c r="V4873">
        <v>88.617938414456418</v>
      </c>
      <c r="W4873">
        <v>81.780954205786642</v>
      </c>
      <c r="X4873">
        <v>1.015131200919364</v>
      </c>
      <c r="Y4873">
        <v>2.0302624018387281</v>
      </c>
      <c r="Z4873">
        <v>0</v>
      </c>
      <c r="AA4873">
        <v>7.9300899287838913</v>
      </c>
      <c r="AB4873">
        <v>2.4594854909871122</v>
      </c>
      <c r="AC4873">
        <v>-31.275519187059512</v>
      </c>
      <c r="AD4873">
        <v>8.6003969920848693</v>
      </c>
      <c r="AE4873">
        <v>8.5203271177127178</v>
      </c>
      <c r="AF4873">
        <v>125</v>
      </c>
      <c r="AG4873">
        <v>0</v>
      </c>
      <c r="AH4873">
        <v>0</v>
      </c>
      <c r="AI4873">
        <v>48</v>
      </c>
      <c r="AJ4873">
        <v>483</v>
      </c>
      <c r="AK4873">
        <v>79</v>
      </c>
      <c r="AL4873">
        <v>1252</v>
      </c>
      <c r="AM4873">
        <v>0</v>
      </c>
      <c r="AN4873">
        <v>275</v>
      </c>
      <c r="AO4873">
        <v>65</v>
      </c>
      <c r="AP4873">
        <v>47</v>
      </c>
    </row>
    <row r="4874" spans="1:42">
      <c r="A4874">
        <v>16</v>
      </c>
      <c r="B4874">
        <v>861</v>
      </c>
      <c r="C4874">
        <v>2019</v>
      </c>
      <c r="D4874">
        <v>9</v>
      </c>
      <c r="E4874">
        <v>99</v>
      </c>
      <c r="F4874">
        <v>99</v>
      </c>
      <c r="G4874">
        <v>99</v>
      </c>
      <c r="H4874">
        <v>99</v>
      </c>
      <c r="I4874">
        <v>99</v>
      </c>
      <c r="J4874">
        <v>106</v>
      </c>
      <c r="K4874">
        <v>999</v>
      </c>
      <c r="M4874">
        <v>99</v>
      </c>
      <c r="N4874">
        <v>99</v>
      </c>
      <c r="O4874">
        <v>99</v>
      </c>
      <c r="P4874">
        <v>99</v>
      </c>
      <c r="Q4874">
        <v>85</v>
      </c>
      <c r="R4874">
        <v>8344</v>
      </c>
      <c r="S4874">
        <v>8340</v>
      </c>
      <c r="T4874">
        <v>16.369846596356663</v>
      </c>
      <c r="U4874">
        <v>61.464628297362097</v>
      </c>
      <c r="V4874">
        <v>89.831757562530939</v>
      </c>
      <c r="W4874">
        <v>82.897494004796187</v>
      </c>
      <c r="X4874">
        <v>5.9923298178331752E-2</v>
      </c>
      <c r="Y4874">
        <v>0.1198465963566635</v>
      </c>
      <c r="Z4874">
        <v>0</v>
      </c>
      <c r="AA4874">
        <v>8.1044440959066417</v>
      </c>
      <c r="AB4874">
        <v>2.5302146653445554</v>
      </c>
      <c r="AC4874">
        <v>-31.97761723739324</v>
      </c>
      <c r="AD4874">
        <v>6.8724106973717776</v>
      </c>
      <c r="AE4874">
        <v>6.9007176060555544</v>
      </c>
      <c r="AF4874">
        <v>123</v>
      </c>
      <c r="AG4874">
        <v>1</v>
      </c>
      <c r="AH4874">
        <v>0</v>
      </c>
      <c r="AI4874">
        <v>52</v>
      </c>
      <c r="AJ4874">
        <v>384</v>
      </c>
      <c r="AK4874">
        <v>72</v>
      </c>
      <c r="AL4874">
        <v>1007</v>
      </c>
      <c r="AM4874">
        <v>0</v>
      </c>
      <c r="AN4874">
        <v>183</v>
      </c>
      <c r="AO4874">
        <v>78</v>
      </c>
      <c r="AP4874">
        <v>46</v>
      </c>
    </row>
    <row r="4875" spans="1:42">
      <c r="A4875">
        <v>16</v>
      </c>
      <c r="B4875">
        <v>862</v>
      </c>
      <c r="C4875">
        <v>2019</v>
      </c>
      <c r="D4875">
        <v>10</v>
      </c>
      <c r="E4875">
        <v>99</v>
      </c>
      <c r="F4875">
        <v>99</v>
      </c>
      <c r="G4875">
        <v>99</v>
      </c>
      <c r="H4875">
        <v>99</v>
      </c>
      <c r="I4875">
        <v>99</v>
      </c>
      <c r="J4875">
        <v>106</v>
      </c>
      <c r="K4875">
        <v>999</v>
      </c>
      <c r="M4875">
        <v>99</v>
      </c>
      <c r="N4875">
        <v>99</v>
      </c>
      <c r="O4875">
        <v>99</v>
      </c>
      <c r="P4875">
        <v>99</v>
      </c>
      <c r="Q4875">
        <v>94</v>
      </c>
      <c r="R4875">
        <v>12580</v>
      </c>
      <c r="S4875">
        <v>12432</v>
      </c>
      <c r="T4875">
        <v>16.209300476947536</v>
      </c>
      <c r="U4875">
        <v>61.390604890604877</v>
      </c>
      <c r="V4875">
        <v>91.642291378206977</v>
      </c>
      <c r="W4875">
        <v>84.266031209781147</v>
      </c>
      <c r="X4875">
        <v>1.0413354531001591</v>
      </c>
      <c r="Y4875">
        <v>2.0826709062003181</v>
      </c>
      <c r="Z4875">
        <v>0</v>
      </c>
      <c r="AA4875">
        <v>7.4708577156868063</v>
      </c>
      <c r="AB4875">
        <v>2.379618091120892</v>
      </c>
      <c r="AC4875">
        <v>-29.361898043825978</v>
      </c>
      <c r="AD4875">
        <v>10.361328688031762</v>
      </c>
      <c r="AE4875">
        <v>10.456355593782565</v>
      </c>
      <c r="AF4875">
        <v>158</v>
      </c>
      <c r="AG4875">
        <v>1</v>
      </c>
      <c r="AH4875">
        <v>0</v>
      </c>
      <c r="AI4875">
        <v>61</v>
      </c>
      <c r="AJ4875">
        <v>444.5</v>
      </c>
      <c r="AK4875">
        <v>112</v>
      </c>
      <c r="AL4875">
        <v>941.5</v>
      </c>
      <c r="AM4875">
        <v>0</v>
      </c>
      <c r="AN4875">
        <v>284</v>
      </c>
      <c r="AO4875">
        <v>185</v>
      </c>
      <c r="AP4875">
        <v>52</v>
      </c>
    </row>
    <row r="4876" spans="1:42">
      <c r="A4876">
        <v>16</v>
      </c>
      <c r="B4876">
        <v>863</v>
      </c>
      <c r="C4876">
        <v>2019</v>
      </c>
      <c r="D4876">
        <v>11</v>
      </c>
      <c r="E4876">
        <v>99</v>
      </c>
      <c r="F4876">
        <v>99</v>
      </c>
      <c r="G4876">
        <v>99</v>
      </c>
      <c r="H4876">
        <v>99</v>
      </c>
      <c r="I4876">
        <v>99</v>
      </c>
      <c r="J4876">
        <v>106</v>
      </c>
      <c r="K4876">
        <v>999</v>
      </c>
      <c r="M4876">
        <v>99</v>
      </c>
      <c r="N4876">
        <v>99</v>
      </c>
      <c r="O4876">
        <v>99</v>
      </c>
      <c r="P4876">
        <v>99</v>
      </c>
      <c r="Q4876">
        <v>86</v>
      </c>
      <c r="R4876">
        <v>9654</v>
      </c>
      <c r="S4876">
        <v>9646</v>
      </c>
      <c r="T4876">
        <v>16.358193494924379</v>
      </c>
      <c r="U4876">
        <v>61.326352892390638</v>
      </c>
      <c r="V4876">
        <v>90.798536895145503</v>
      </c>
      <c r="W4876">
        <v>83.77817748289462</v>
      </c>
      <c r="X4876">
        <v>0.37290242386575512</v>
      </c>
      <c r="Y4876">
        <v>0.74580484773151023</v>
      </c>
      <c r="Z4876">
        <v>0</v>
      </c>
      <c r="AA4876">
        <v>7.8723993158999006</v>
      </c>
      <c r="AB4876">
        <v>2.3668927581333743</v>
      </c>
      <c r="AC4876">
        <v>-28.600421463029825</v>
      </c>
      <c r="AD4876">
        <v>7.9513725877789057</v>
      </c>
      <c r="AE4876">
        <v>8.0661253871381859</v>
      </c>
      <c r="AF4876">
        <v>126</v>
      </c>
      <c r="AG4876">
        <v>2</v>
      </c>
      <c r="AH4876">
        <v>0</v>
      </c>
      <c r="AI4876">
        <v>57</v>
      </c>
      <c r="AJ4876">
        <v>360</v>
      </c>
      <c r="AK4876">
        <v>110</v>
      </c>
      <c r="AL4876">
        <v>755</v>
      </c>
      <c r="AM4876">
        <v>0</v>
      </c>
      <c r="AN4876">
        <v>260</v>
      </c>
      <c r="AO4876">
        <v>97</v>
      </c>
      <c r="AP4876">
        <v>47</v>
      </c>
    </row>
    <row r="4877" spans="1:42">
      <c r="A4877">
        <v>16</v>
      </c>
      <c r="B4877">
        <v>864</v>
      </c>
      <c r="C4877">
        <v>2019</v>
      </c>
      <c r="D4877">
        <v>12</v>
      </c>
      <c r="E4877">
        <v>99</v>
      </c>
      <c r="F4877">
        <v>99</v>
      </c>
      <c r="G4877">
        <v>99</v>
      </c>
      <c r="H4877">
        <v>99</v>
      </c>
      <c r="I4877">
        <v>99</v>
      </c>
      <c r="J4877">
        <v>106</v>
      </c>
      <c r="K4877">
        <v>999</v>
      </c>
      <c r="M4877">
        <v>99</v>
      </c>
      <c r="N4877">
        <v>99</v>
      </c>
      <c r="O4877">
        <v>99</v>
      </c>
      <c r="P4877">
        <v>99</v>
      </c>
      <c r="Q4877">
        <v>89</v>
      </c>
      <c r="R4877">
        <v>9787</v>
      </c>
      <c r="S4877">
        <v>9780</v>
      </c>
      <c r="T4877">
        <v>16.398692142638197</v>
      </c>
      <c r="U4877">
        <v>61.467586912065435</v>
      </c>
      <c r="V4877">
        <v>88.924984546258273</v>
      </c>
      <c r="W4877">
        <v>82.052586912065451</v>
      </c>
      <c r="X4877">
        <v>0.38827015428629824</v>
      </c>
      <c r="Y4877">
        <v>0.77654030857259648</v>
      </c>
      <c r="Z4877">
        <v>0</v>
      </c>
      <c r="AA4877">
        <v>8.9798832466716902</v>
      </c>
      <c r="AB4877">
        <v>2.3825096546951792</v>
      </c>
      <c r="AC4877">
        <v>-31.877058071475641</v>
      </c>
      <c r="AD4877">
        <v>8.0609160468813048</v>
      </c>
      <c r="AE4877">
        <v>8.0097310819089778</v>
      </c>
      <c r="AF4877">
        <v>128</v>
      </c>
      <c r="AG4877">
        <v>2</v>
      </c>
      <c r="AH4877">
        <v>0</v>
      </c>
      <c r="AI4877">
        <v>53</v>
      </c>
      <c r="AJ4877">
        <v>422</v>
      </c>
      <c r="AK4877">
        <v>138</v>
      </c>
      <c r="AL4877">
        <v>990</v>
      </c>
      <c r="AM4877">
        <v>0</v>
      </c>
      <c r="AN4877">
        <v>181</v>
      </c>
      <c r="AO4877">
        <v>93</v>
      </c>
      <c r="AP4877">
        <v>50</v>
      </c>
    </row>
    <row r="4878" spans="1:42">
      <c r="A4878">
        <v>16</v>
      </c>
      <c r="B4878">
        <v>865</v>
      </c>
      <c r="C4878">
        <v>2019</v>
      </c>
      <c r="D4878">
        <v>1</v>
      </c>
      <c r="E4878">
        <v>99</v>
      </c>
      <c r="F4878">
        <v>99</v>
      </c>
      <c r="G4878">
        <v>99</v>
      </c>
      <c r="H4878">
        <v>99</v>
      </c>
      <c r="I4878">
        <v>99</v>
      </c>
      <c r="J4878">
        <v>109</v>
      </c>
      <c r="K4878">
        <v>999</v>
      </c>
      <c r="M4878">
        <v>99</v>
      </c>
      <c r="N4878">
        <v>99</v>
      </c>
      <c r="O4878">
        <v>99</v>
      </c>
      <c r="P4878">
        <v>99</v>
      </c>
      <c r="Q4878">
        <v>150</v>
      </c>
      <c r="R4878">
        <v>17450</v>
      </c>
      <c r="S4878">
        <v>17382</v>
      </c>
      <c r="T4878">
        <v>15.58074498567335</v>
      </c>
      <c r="U4878">
        <v>59.900126567713741</v>
      </c>
      <c r="V4878">
        <v>88.306037066774891</v>
      </c>
      <c r="W4878">
        <v>81.388988608905933</v>
      </c>
      <c r="X4878">
        <v>0.14899713467048711</v>
      </c>
      <c r="Y4878">
        <v>0.29799426934097423</v>
      </c>
      <c r="Z4878">
        <v>98.349570200573098</v>
      </c>
      <c r="AA4878">
        <v>8.8497599192393732</v>
      </c>
      <c r="AB4878">
        <v>2.3966212807920724</v>
      </c>
      <c r="AC4878">
        <v>-16.360053479981421</v>
      </c>
      <c r="AD4878">
        <v>9.180393415369398</v>
      </c>
      <c r="AE4878">
        <v>9.3380829321555048</v>
      </c>
      <c r="AF4878">
        <v>438</v>
      </c>
      <c r="AG4878">
        <v>0</v>
      </c>
      <c r="AH4878">
        <v>0</v>
      </c>
      <c r="AI4878">
        <v>88</v>
      </c>
      <c r="AJ4878">
        <v>830</v>
      </c>
      <c r="AK4878">
        <v>91</v>
      </c>
      <c r="AL4878">
        <v>761</v>
      </c>
      <c r="AM4878">
        <v>0</v>
      </c>
      <c r="AN4878">
        <v>396</v>
      </c>
      <c r="AO4878">
        <v>492</v>
      </c>
      <c r="AP4878">
        <v>101</v>
      </c>
    </row>
    <row r="4879" spans="1:42">
      <c r="A4879">
        <v>16</v>
      </c>
      <c r="B4879">
        <v>866</v>
      </c>
      <c r="C4879">
        <v>2019</v>
      </c>
      <c r="D4879">
        <v>2</v>
      </c>
      <c r="E4879">
        <v>99</v>
      </c>
      <c r="F4879">
        <v>99</v>
      </c>
      <c r="G4879">
        <v>99</v>
      </c>
      <c r="H4879">
        <v>99</v>
      </c>
      <c r="I4879">
        <v>99</v>
      </c>
      <c r="J4879">
        <v>109</v>
      </c>
      <c r="K4879">
        <v>999</v>
      </c>
      <c r="M4879">
        <v>99</v>
      </c>
      <c r="N4879">
        <v>99</v>
      </c>
      <c r="O4879">
        <v>99</v>
      </c>
      <c r="P4879">
        <v>99</v>
      </c>
      <c r="Q4879">
        <v>149</v>
      </c>
      <c r="R4879">
        <v>14489</v>
      </c>
      <c r="S4879">
        <v>14471</v>
      </c>
      <c r="T4879">
        <v>15.833252812478428</v>
      </c>
      <c r="U4879">
        <v>60.327413447584817</v>
      </c>
      <c r="V4879">
        <v>87.242164682036673</v>
      </c>
      <c r="W4879">
        <v>80.481860272268889</v>
      </c>
      <c r="X4879">
        <v>1.235419973773207</v>
      </c>
      <c r="Y4879">
        <v>2.470839947546414</v>
      </c>
      <c r="Z4879">
        <v>98.64034785009315</v>
      </c>
      <c r="AA4879">
        <v>8.3800158984637694</v>
      </c>
      <c r="AB4879">
        <v>2.4704838351522631</v>
      </c>
      <c r="AC4879">
        <v>-18.671384232099562</v>
      </c>
      <c r="AD4879">
        <v>7.622620068497838</v>
      </c>
      <c r="AE4879">
        <v>7.6875663840093376</v>
      </c>
      <c r="AF4879">
        <v>412</v>
      </c>
      <c r="AG4879">
        <v>0</v>
      </c>
      <c r="AH4879">
        <v>0</v>
      </c>
      <c r="AI4879">
        <v>91</v>
      </c>
      <c r="AJ4879">
        <v>947</v>
      </c>
      <c r="AK4879">
        <v>64</v>
      </c>
      <c r="AL4879">
        <v>323</v>
      </c>
      <c r="AM4879">
        <v>0</v>
      </c>
      <c r="AN4879">
        <v>216</v>
      </c>
      <c r="AO4879">
        <v>385</v>
      </c>
      <c r="AP4879">
        <v>96</v>
      </c>
    </row>
    <row r="4880" spans="1:42">
      <c r="A4880">
        <v>16</v>
      </c>
      <c r="B4880">
        <v>867</v>
      </c>
      <c r="C4880">
        <v>2019</v>
      </c>
      <c r="D4880">
        <v>3</v>
      </c>
      <c r="E4880">
        <v>99</v>
      </c>
      <c r="F4880">
        <v>99</v>
      </c>
      <c r="G4880">
        <v>99</v>
      </c>
      <c r="H4880">
        <v>99</v>
      </c>
      <c r="I4880">
        <v>99</v>
      </c>
      <c r="J4880">
        <v>109</v>
      </c>
      <c r="K4880">
        <v>999</v>
      </c>
      <c r="M4880">
        <v>99</v>
      </c>
      <c r="N4880">
        <v>99</v>
      </c>
      <c r="O4880">
        <v>99</v>
      </c>
      <c r="P4880">
        <v>99</v>
      </c>
      <c r="Q4880">
        <v>138</v>
      </c>
      <c r="R4880">
        <v>13864</v>
      </c>
      <c r="S4880">
        <v>13853</v>
      </c>
      <c r="T4880">
        <v>15.680611656087706</v>
      </c>
      <c r="U4880">
        <v>60.074640872013291</v>
      </c>
      <c r="V4880">
        <v>86.86619659653411</v>
      </c>
      <c r="W4880">
        <v>80.152457951346278</v>
      </c>
      <c r="X4880">
        <v>1.1324293133294867</v>
      </c>
      <c r="Y4880">
        <v>2.2648586266589734</v>
      </c>
      <c r="Z4880">
        <v>98.773802654356615</v>
      </c>
      <c r="AA4880">
        <v>8.1365785351211759</v>
      </c>
      <c r="AB4880">
        <v>2.4572108235315944</v>
      </c>
      <c r="AC4880">
        <v>-15.842369926678224</v>
      </c>
      <c r="AD4880">
        <v>7.2938094160848896</v>
      </c>
      <c r="AE4880">
        <v>7.3291398464757442</v>
      </c>
      <c r="AF4880">
        <v>703</v>
      </c>
      <c r="AG4880">
        <v>0</v>
      </c>
      <c r="AH4880">
        <v>0</v>
      </c>
      <c r="AI4880">
        <v>81</v>
      </c>
      <c r="AJ4880">
        <v>874</v>
      </c>
      <c r="AK4880">
        <v>156</v>
      </c>
      <c r="AL4880">
        <v>544</v>
      </c>
      <c r="AM4880">
        <v>0</v>
      </c>
      <c r="AN4880">
        <v>217</v>
      </c>
      <c r="AO4880">
        <v>375</v>
      </c>
      <c r="AP4880">
        <v>88</v>
      </c>
    </row>
    <row r="4881" spans="1:42">
      <c r="A4881">
        <v>16</v>
      </c>
      <c r="B4881">
        <v>868</v>
      </c>
      <c r="C4881">
        <v>2019</v>
      </c>
      <c r="D4881">
        <v>4</v>
      </c>
      <c r="E4881">
        <v>99</v>
      </c>
      <c r="F4881">
        <v>99</v>
      </c>
      <c r="G4881">
        <v>99</v>
      </c>
      <c r="H4881">
        <v>99</v>
      </c>
      <c r="I4881">
        <v>99</v>
      </c>
      <c r="J4881">
        <v>109</v>
      </c>
      <c r="K4881">
        <v>999</v>
      </c>
      <c r="M4881">
        <v>99</v>
      </c>
      <c r="N4881">
        <v>99</v>
      </c>
      <c r="O4881">
        <v>99</v>
      </c>
      <c r="P4881">
        <v>99</v>
      </c>
      <c r="Q4881">
        <v>163</v>
      </c>
      <c r="R4881">
        <v>14632</v>
      </c>
      <c r="S4881">
        <v>14608</v>
      </c>
      <c r="T4881">
        <v>15.643110989611815</v>
      </c>
      <c r="U4881">
        <v>59.95954271631981</v>
      </c>
      <c r="V4881">
        <v>86.433219334542784</v>
      </c>
      <c r="W4881">
        <v>79.727320646221131</v>
      </c>
      <c r="X4881">
        <v>1.2848551120831055</v>
      </c>
      <c r="Y4881">
        <v>2.5697102241662111</v>
      </c>
      <c r="Z4881">
        <v>98.721979223619499</v>
      </c>
      <c r="AA4881">
        <v>8.5529701639909455</v>
      </c>
      <c r="AB4881">
        <v>2.4247589076491423</v>
      </c>
      <c r="AC4881">
        <v>-13.136776903307281</v>
      </c>
      <c r="AD4881">
        <v>7.6978519457699148</v>
      </c>
      <c r="AE4881">
        <v>7.6875908067305936</v>
      </c>
      <c r="AF4881">
        <v>529</v>
      </c>
      <c r="AG4881">
        <v>0</v>
      </c>
      <c r="AH4881">
        <v>0</v>
      </c>
      <c r="AI4881">
        <v>67</v>
      </c>
      <c r="AJ4881">
        <v>852</v>
      </c>
      <c r="AK4881">
        <v>147</v>
      </c>
      <c r="AL4881">
        <v>511</v>
      </c>
      <c r="AM4881">
        <v>0</v>
      </c>
      <c r="AN4881">
        <v>169</v>
      </c>
      <c r="AO4881">
        <v>377</v>
      </c>
      <c r="AP4881">
        <v>107</v>
      </c>
    </row>
    <row r="4882" spans="1:42">
      <c r="A4882">
        <v>16</v>
      </c>
      <c r="B4882">
        <v>869</v>
      </c>
      <c r="C4882">
        <v>2019</v>
      </c>
      <c r="D4882">
        <v>5</v>
      </c>
      <c r="E4882">
        <v>99</v>
      </c>
      <c r="F4882">
        <v>99</v>
      </c>
      <c r="G4882">
        <v>99</v>
      </c>
      <c r="H4882">
        <v>99</v>
      </c>
      <c r="I4882">
        <v>99</v>
      </c>
      <c r="J4882">
        <v>109</v>
      </c>
      <c r="K4882">
        <v>999</v>
      </c>
      <c r="M4882">
        <v>99</v>
      </c>
      <c r="N4882">
        <v>99</v>
      </c>
      <c r="O4882">
        <v>99</v>
      </c>
      <c r="P4882">
        <v>99</v>
      </c>
      <c r="Q4882">
        <v>158</v>
      </c>
      <c r="R4882">
        <v>16113</v>
      </c>
      <c r="S4882">
        <v>16072</v>
      </c>
      <c r="T4882">
        <v>15.693291131384598</v>
      </c>
      <c r="U4882">
        <v>60.115915878546517</v>
      </c>
      <c r="V4882">
        <v>87.284353399948813</v>
      </c>
      <c r="W4882">
        <v>80.481925087108309</v>
      </c>
      <c r="X4882">
        <v>1.1481412524048904</v>
      </c>
      <c r="Y4882">
        <v>2.2962825048097808</v>
      </c>
      <c r="Z4882">
        <v>98.982188295165415</v>
      </c>
      <c r="AA4882">
        <v>8.3349779002483455</v>
      </c>
      <c r="AB4882">
        <v>2.4569343045948902</v>
      </c>
      <c r="AC4882">
        <v>-19.068137605155755</v>
      </c>
      <c r="AD4882">
        <v>8.4770016677276256</v>
      </c>
      <c r="AE4882">
        <v>8.5380876530015346</v>
      </c>
      <c r="AF4882">
        <v>561</v>
      </c>
      <c r="AG4882">
        <v>0</v>
      </c>
      <c r="AH4882">
        <v>0</v>
      </c>
      <c r="AI4882">
        <v>101</v>
      </c>
      <c r="AJ4882">
        <v>1159</v>
      </c>
      <c r="AK4882">
        <v>85</v>
      </c>
      <c r="AL4882">
        <v>659</v>
      </c>
      <c r="AM4882">
        <v>0</v>
      </c>
      <c r="AN4882">
        <v>240</v>
      </c>
      <c r="AO4882">
        <v>413</v>
      </c>
      <c r="AP4882">
        <v>102</v>
      </c>
    </row>
    <row r="4883" spans="1:42">
      <c r="A4883">
        <v>16</v>
      </c>
      <c r="B4883">
        <v>870</v>
      </c>
      <c r="C4883">
        <v>2019</v>
      </c>
      <c r="D4883">
        <v>6</v>
      </c>
      <c r="E4883">
        <v>99</v>
      </c>
      <c r="F4883">
        <v>99</v>
      </c>
      <c r="G4883">
        <v>99</v>
      </c>
      <c r="H4883">
        <v>99</v>
      </c>
      <c r="I4883">
        <v>99</v>
      </c>
      <c r="J4883">
        <v>109</v>
      </c>
      <c r="K4883">
        <v>999</v>
      </c>
      <c r="M4883">
        <v>99</v>
      </c>
      <c r="N4883">
        <v>99</v>
      </c>
      <c r="O4883">
        <v>99</v>
      </c>
      <c r="P4883">
        <v>99</v>
      </c>
      <c r="Q4883">
        <v>158</v>
      </c>
      <c r="R4883">
        <v>12959</v>
      </c>
      <c r="S4883">
        <v>12920</v>
      </c>
      <c r="T4883">
        <v>15.764256501273248</v>
      </c>
      <c r="U4883">
        <v>60.348684210526322</v>
      </c>
      <c r="V4883">
        <v>85.507942870368382</v>
      </c>
      <c r="W4883">
        <v>78.829396284829414</v>
      </c>
      <c r="X4883">
        <v>0.64819816343853698</v>
      </c>
      <c r="Y4883">
        <v>1.296396326877074</v>
      </c>
      <c r="Z4883">
        <v>97.70043984875376</v>
      </c>
      <c r="AA4883">
        <v>8.7251041460859025</v>
      </c>
      <c r="AB4883">
        <v>2.6188199791011946</v>
      </c>
      <c r="AC4883">
        <v>-21.541580811054196</v>
      </c>
      <c r="AD4883">
        <v>6.8176915913909486</v>
      </c>
      <c r="AE4883">
        <v>6.7226893529720551</v>
      </c>
      <c r="AF4883">
        <v>453</v>
      </c>
      <c r="AG4883">
        <v>0</v>
      </c>
      <c r="AH4883">
        <v>0</v>
      </c>
      <c r="AI4883">
        <v>97</v>
      </c>
      <c r="AJ4883">
        <v>870</v>
      </c>
      <c r="AK4883">
        <v>110</v>
      </c>
      <c r="AL4883">
        <v>1079</v>
      </c>
      <c r="AM4883">
        <v>0</v>
      </c>
      <c r="AN4883">
        <v>117</v>
      </c>
      <c r="AO4883">
        <v>314</v>
      </c>
      <c r="AP4883">
        <v>101</v>
      </c>
    </row>
    <row r="4884" spans="1:42">
      <c r="A4884">
        <v>16</v>
      </c>
      <c r="B4884">
        <v>871</v>
      </c>
      <c r="C4884">
        <v>2019</v>
      </c>
      <c r="D4884">
        <v>7</v>
      </c>
      <c r="E4884">
        <v>99</v>
      </c>
      <c r="F4884">
        <v>99</v>
      </c>
      <c r="G4884">
        <v>99</v>
      </c>
      <c r="H4884">
        <v>99</v>
      </c>
      <c r="I4884">
        <v>99</v>
      </c>
      <c r="J4884">
        <v>109</v>
      </c>
      <c r="K4884">
        <v>999</v>
      </c>
      <c r="M4884">
        <v>99</v>
      </c>
      <c r="N4884">
        <v>99</v>
      </c>
      <c r="O4884">
        <v>99</v>
      </c>
      <c r="P4884">
        <v>99</v>
      </c>
      <c r="Q4884">
        <v>153</v>
      </c>
      <c r="R4884">
        <v>16369</v>
      </c>
      <c r="S4884">
        <v>16326</v>
      </c>
      <c r="T4884">
        <v>15.872930539434298</v>
      </c>
      <c r="U4884">
        <v>60.376148474825449</v>
      </c>
      <c r="V4884">
        <v>86.66586634271421</v>
      </c>
      <c r="W4884">
        <v>79.90663359059144</v>
      </c>
      <c r="X4884">
        <v>1.2218217362086872</v>
      </c>
      <c r="Y4884">
        <v>2.4436434724173743</v>
      </c>
      <c r="Z4884">
        <v>99.040869937076181</v>
      </c>
      <c r="AA4884">
        <v>8.7982226482313255</v>
      </c>
      <c r="AB4884">
        <v>2.7910081224069838</v>
      </c>
      <c r="AC4884">
        <v>-25.108602360673206</v>
      </c>
      <c r="AD4884">
        <v>8.6116825109559691</v>
      </c>
      <c r="AE4884">
        <v>8.6110271002502152</v>
      </c>
      <c r="AF4884">
        <v>446</v>
      </c>
      <c r="AG4884">
        <v>0</v>
      </c>
      <c r="AH4884">
        <v>0</v>
      </c>
      <c r="AI4884">
        <v>104</v>
      </c>
      <c r="AJ4884">
        <v>1100</v>
      </c>
      <c r="AK4884">
        <v>149</v>
      </c>
      <c r="AL4884">
        <v>1533</v>
      </c>
      <c r="AM4884">
        <v>0</v>
      </c>
      <c r="AN4884">
        <v>177</v>
      </c>
      <c r="AO4884">
        <v>298</v>
      </c>
      <c r="AP4884">
        <v>101</v>
      </c>
    </row>
    <row r="4885" spans="1:42">
      <c r="A4885">
        <v>16</v>
      </c>
      <c r="B4885">
        <v>872</v>
      </c>
      <c r="C4885">
        <v>2019</v>
      </c>
      <c r="D4885">
        <v>8</v>
      </c>
      <c r="E4885">
        <v>99</v>
      </c>
      <c r="F4885">
        <v>99</v>
      </c>
      <c r="G4885">
        <v>99</v>
      </c>
      <c r="H4885">
        <v>99</v>
      </c>
      <c r="I4885">
        <v>99</v>
      </c>
      <c r="J4885">
        <v>109</v>
      </c>
      <c r="K4885">
        <v>999</v>
      </c>
      <c r="M4885">
        <v>99</v>
      </c>
      <c r="N4885">
        <v>99</v>
      </c>
      <c r="O4885">
        <v>99</v>
      </c>
      <c r="P4885">
        <v>99</v>
      </c>
      <c r="Q4885">
        <v>154</v>
      </c>
      <c r="R4885">
        <v>15411</v>
      </c>
      <c r="S4885">
        <v>15361</v>
      </c>
      <c r="T4885">
        <v>16.00207643890727</v>
      </c>
      <c r="U4885">
        <v>60.737256689017613</v>
      </c>
      <c r="V4885">
        <v>85.860591783034209</v>
      </c>
      <c r="W4885">
        <v>79.150445934509406</v>
      </c>
      <c r="X4885">
        <v>1.6157290247226004</v>
      </c>
      <c r="Y4885">
        <v>3.2314580494452008</v>
      </c>
      <c r="Z4885">
        <v>96.76854195055482</v>
      </c>
      <c r="AA4885">
        <v>9.2482627488906406</v>
      </c>
      <c r="AB4885">
        <v>2.7547541685346344</v>
      </c>
      <c r="AC4885">
        <v>-29.360432261855593</v>
      </c>
      <c r="AD4885">
        <v>8.1076815429374118</v>
      </c>
      <c r="AE4885">
        <v>8.0253722238898995</v>
      </c>
      <c r="AF4885">
        <v>501</v>
      </c>
      <c r="AG4885">
        <v>0</v>
      </c>
      <c r="AH4885">
        <v>0</v>
      </c>
      <c r="AI4885">
        <v>111</v>
      </c>
      <c r="AJ4885">
        <v>1123</v>
      </c>
      <c r="AK4885">
        <v>134</v>
      </c>
      <c r="AL4885">
        <v>1688</v>
      </c>
      <c r="AM4885">
        <v>0</v>
      </c>
      <c r="AN4885">
        <v>119</v>
      </c>
      <c r="AO4885">
        <v>223</v>
      </c>
      <c r="AP4885">
        <v>92</v>
      </c>
    </row>
    <row r="4886" spans="1:42">
      <c r="A4886">
        <v>16</v>
      </c>
      <c r="B4886">
        <v>873</v>
      </c>
      <c r="C4886">
        <v>2019</v>
      </c>
      <c r="D4886">
        <v>9</v>
      </c>
      <c r="E4886">
        <v>99</v>
      </c>
      <c r="F4886">
        <v>99</v>
      </c>
      <c r="G4886">
        <v>99</v>
      </c>
      <c r="H4886">
        <v>99</v>
      </c>
      <c r="I4886">
        <v>99</v>
      </c>
      <c r="J4886">
        <v>109</v>
      </c>
      <c r="K4886">
        <v>999</v>
      </c>
      <c r="M4886">
        <v>99</v>
      </c>
      <c r="N4886">
        <v>99</v>
      </c>
      <c r="O4886">
        <v>99</v>
      </c>
      <c r="P4886">
        <v>99</v>
      </c>
      <c r="Q4886">
        <v>184</v>
      </c>
      <c r="R4886">
        <v>13928</v>
      </c>
      <c r="S4886">
        <v>13889</v>
      </c>
      <c r="T4886">
        <v>16.091255025847214</v>
      </c>
      <c r="U4886">
        <v>60.877384980920176</v>
      </c>
      <c r="V4886">
        <v>86.315140464791398</v>
      </c>
      <c r="W4886">
        <v>79.575296997623923</v>
      </c>
      <c r="X4886">
        <v>1.0267087880528436</v>
      </c>
      <c r="Y4886">
        <v>2.0534175761056872</v>
      </c>
      <c r="Z4886">
        <v>96.000861573808123</v>
      </c>
      <c r="AA4886">
        <v>8.6603399785979818</v>
      </c>
      <c r="AB4886">
        <v>2.6936108465228279</v>
      </c>
      <c r="AC4886">
        <v>-28.669591297178677</v>
      </c>
      <c r="AD4886">
        <v>7.3274796268919777</v>
      </c>
      <c r="AE4886">
        <v>7.2952734529263772</v>
      </c>
      <c r="AF4886">
        <v>278</v>
      </c>
      <c r="AG4886">
        <v>0</v>
      </c>
      <c r="AH4886">
        <v>0</v>
      </c>
      <c r="AI4886">
        <v>106</v>
      </c>
      <c r="AJ4886">
        <v>603</v>
      </c>
      <c r="AK4886">
        <v>99</v>
      </c>
      <c r="AL4886">
        <v>1460</v>
      </c>
      <c r="AM4886">
        <v>0</v>
      </c>
      <c r="AN4886">
        <v>78</v>
      </c>
      <c r="AO4886">
        <v>168</v>
      </c>
      <c r="AP4886">
        <v>96</v>
      </c>
    </row>
    <row r="4887" spans="1:42">
      <c r="A4887">
        <v>16</v>
      </c>
      <c r="B4887">
        <v>874</v>
      </c>
      <c r="C4887">
        <v>2019</v>
      </c>
      <c r="D4887">
        <v>10</v>
      </c>
      <c r="E4887">
        <v>99</v>
      </c>
      <c r="F4887">
        <v>99</v>
      </c>
      <c r="G4887">
        <v>99</v>
      </c>
      <c r="H4887">
        <v>99</v>
      </c>
      <c r="I4887">
        <v>99</v>
      </c>
      <c r="J4887">
        <v>109</v>
      </c>
      <c r="K4887">
        <v>999</v>
      </c>
      <c r="M4887">
        <v>99</v>
      </c>
      <c r="N4887">
        <v>99</v>
      </c>
      <c r="O4887">
        <v>99</v>
      </c>
      <c r="P4887">
        <v>99</v>
      </c>
      <c r="Q4887">
        <v>203</v>
      </c>
      <c r="R4887">
        <v>19458</v>
      </c>
      <c r="S4887">
        <v>19420</v>
      </c>
      <c r="T4887">
        <v>16.007965875218421</v>
      </c>
      <c r="U4887">
        <v>60.680690010298669</v>
      </c>
      <c r="V4887">
        <v>87.734701801874323</v>
      </c>
      <c r="W4887">
        <v>80.92000514933072</v>
      </c>
      <c r="X4887">
        <v>1.2642614862781376</v>
      </c>
      <c r="Y4887">
        <v>2.5285229725562752</v>
      </c>
      <c r="Z4887">
        <v>95.256449789289732</v>
      </c>
      <c r="AA4887">
        <v>9.035427633659971</v>
      </c>
      <c r="AB4887">
        <v>2.7546137568123927</v>
      </c>
      <c r="AC4887">
        <v>-32.347813082347159</v>
      </c>
      <c r="AD4887">
        <v>10.236796279441702</v>
      </c>
      <c r="AE4887">
        <v>10.372834688956102</v>
      </c>
      <c r="AF4887">
        <v>340</v>
      </c>
      <c r="AG4887">
        <v>0</v>
      </c>
      <c r="AH4887">
        <v>0</v>
      </c>
      <c r="AI4887">
        <v>130</v>
      </c>
      <c r="AJ4887">
        <v>707</v>
      </c>
      <c r="AK4887">
        <v>116</v>
      </c>
      <c r="AL4887">
        <v>1515</v>
      </c>
      <c r="AM4887">
        <v>0</v>
      </c>
      <c r="AN4887">
        <v>94</v>
      </c>
      <c r="AO4887">
        <v>299</v>
      </c>
      <c r="AP4887">
        <v>114</v>
      </c>
    </row>
    <row r="4888" spans="1:42">
      <c r="A4888">
        <v>16</v>
      </c>
      <c r="B4888">
        <v>875</v>
      </c>
      <c r="C4888">
        <v>2019</v>
      </c>
      <c r="D4888">
        <v>11</v>
      </c>
      <c r="E4888">
        <v>99</v>
      </c>
      <c r="F4888">
        <v>99</v>
      </c>
      <c r="G4888">
        <v>99</v>
      </c>
      <c r="H4888">
        <v>99</v>
      </c>
      <c r="I4888">
        <v>99</v>
      </c>
      <c r="J4888">
        <v>109</v>
      </c>
      <c r="K4888">
        <v>999</v>
      </c>
      <c r="M4888">
        <v>99</v>
      </c>
      <c r="N4888">
        <v>99</v>
      </c>
      <c r="O4888">
        <v>99</v>
      </c>
      <c r="P4888">
        <v>99</v>
      </c>
      <c r="Q4888">
        <v>185</v>
      </c>
      <c r="R4888">
        <v>18109</v>
      </c>
      <c r="S4888">
        <v>18056</v>
      </c>
      <c r="T4888">
        <v>16.177756916450388</v>
      </c>
      <c r="U4888">
        <v>61.123670801949487</v>
      </c>
      <c r="V4888">
        <v>87.3447108814225</v>
      </c>
      <c r="W4888">
        <v>80.530948161275873</v>
      </c>
      <c r="X4888">
        <v>1.6897675189132475</v>
      </c>
      <c r="Y4888">
        <v>3.379535037826495</v>
      </c>
      <c r="Z4888">
        <v>97.730410293224381</v>
      </c>
      <c r="AA4888">
        <v>8.6820500604713313</v>
      </c>
      <c r="AB4888">
        <v>2.6807586090810842</v>
      </c>
      <c r="AC4888">
        <v>-29.673333024685849</v>
      </c>
      <c r="AD4888">
        <v>9.5270913672736075</v>
      </c>
      <c r="AE4888">
        <v>9.5979103233185938</v>
      </c>
      <c r="AF4888">
        <v>466</v>
      </c>
      <c r="AG4888">
        <v>0</v>
      </c>
      <c r="AH4888">
        <v>0</v>
      </c>
      <c r="AI4888">
        <v>157</v>
      </c>
      <c r="AJ4888">
        <v>882</v>
      </c>
      <c r="AK4888">
        <v>124</v>
      </c>
      <c r="AL4888">
        <v>1426</v>
      </c>
      <c r="AM4888">
        <v>0</v>
      </c>
      <c r="AN4888">
        <v>135</v>
      </c>
      <c r="AO4888">
        <v>531</v>
      </c>
      <c r="AP4888">
        <v>110</v>
      </c>
    </row>
    <row r="4889" spans="1:42">
      <c r="A4889">
        <v>16</v>
      </c>
      <c r="B4889">
        <v>876</v>
      </c>
      <c r="C4889">
        <v>2019</v>
      </c>
      <c r="D4889">
        <v>12</v>
      </c>
      <c r="E4889">
        <v>99</v>
      </c>
      <c r="F4889">
        <v>99</v>
      </c>
      <c r="G4889">
        <v>99</v>
      </c>
      <c r="H4889">
        <v>99</v>
      </c>
      <c r="I4889">
        <v>99</v>
      </c>
      <c r="J4889">
        <v>109</v>
      </c>
      <c r="K4889">
        <v>999</v>
      </c>
      <c r="M4889">
        <v>99</v>
      </c>
      <c r="N4889">
        <v>99</v>
      </c>
      <c r="O4889">
        <v>99</v>
      </c>
      <c r="P4889">
        <v>99</v>
      </c>
      <c r="Q4889">
        <v>172</v>
      </c>
      <c r="R4889">
        <v>17297</v>
      </c>
      <c r="S4889">
        <v>17243</v>
      </c>
      <c r="T4889">
        <v>16.238769728854713</v>
      </c>
      <c r="U4889">
        <v>61.314794409325522</v>
      </c>
      <c r="V4889">
        <v>83.819112552715012</v>
      </c>
      <c r="W4889">
        <v>77.268468363973426</v>
      </c>
      <c r="X4889">
        <v>1.4915881366710997</v>
      </c>
      <c r="Y4889">
        <v>2.9831762733421994</v>
      </c>
      <c r="Z4889">
        <v>95.669769324160285</v>
      </c>
      <c r="AA4889">
        <v>9.0754098328704664</v>
      </c>
      <c r="AB4889">
        <v>2.6383132602809201</v>
      </c>
      <c r="AC4889">
        <v>-31.793695787189453</v>
      </c>
      <c r="AD4889">
        <v>9.099900567658711</v>
      </c>
      <c r="AE4889">
        <v>8.7944252353140353</v>
      </c>
      <c r="AF4889">
        <v>393</v>
      </c>
      <c r="AG4889">
        <v>0</v>
      </c>
      <c r="AH4889">
        <v>0</v>
      </c>
      <c r="AI4889">
        <v>131</v>
      </c>
      <c r="AJ4889">
        <v>927</v>
      </c>
      <c r="AK4889">
        <v>62</v>
      </c>
      <c r="AL4889">
        <v>1182</v>
      </c>
      <c r="AM4889">
        <v>0</v>
      </c>
      <c r="AN4889">
        <v>98</v>
      </c>
      <c r="AO4889">
        <v>555</v>
      </c>
      <c r="AP4889">
        <v>103</v>
      </c>
    </row>
    <row r="4890" spans="1:42">
      <c r="A4890">
        <v>16</v>
      </c>
      <c r="B4890">
        <v>877</v>
      </c>
      <c r="C4890">
        <v>2019</v>
      </c>
      <c r="D4890">
        <v>1</v>
      </c>
      <c r="E4890">
        <v>99</v>
      </c>
      <c r="F4890">
        <v>99</v>
      </c>
      <c r="G4890">
        <v>99</v>
      </c>
      <c r="H4890">
        <v>99</v>
      </c>
      <c r="I4890">
        <v>99</v>
      </c>
      <c r="J4890">
        <v>111</v>
      </c>
      <c r="K4890">
        <v>999</v>
      </c>
      <c r="M4890">
        <v>99</v>
      </c>
      <c r="N4890">
        <v>99</v>
      </c>
      <c r="O4890">
        <v>99</v>
      </c>
      <c r="P4890">
        <v>99</v>
      </c>
      <c r="Q4890">
        <v>157</v>
      </c>
      <c r="R4890">
        <v>15941</v>
      </c>
      <c r="S4890">
        <v>15069</v>
      </c>
      <c r="T4890">
        <v>14.74744369863873</v>
      </c>
      <c r="U4890">
        <v>59.858782931846811</v>
      </c>
      <c r="V4890">
        <v>88.560933177948002</v>
      </c>
      <c r="W4890">
        <v>80.312197226093517</v>
      </c>
      <c r="X4890">
        <v>0.67122514271375722</v>
      </c>
      <c r="Y4890">
        <v>1.3424502854275144</v>
      </c>
      <c r="Z4890">
        <v>99.071576438115557</v>
      </c>
      <c r="AA4890">
        <v>9.0836286026267423</v>
      </c>
      <c r="AB4890">
        <v>2.3624898779010119</v>
      </c>
      <c r="AC4890">
        <v>-16.514277414999295</v>
      </c>
      <c r="AD4890">
        <v>8.8717845972328924</v>
      </c>
      <c r="AE4890">
        <v>8.784150096499955</v>
      </c>
      <c r="AF4890">
        <v>323</v>
      </c>
      <c r="AG4890">
        <v>0</v>
      </c>
      <c r="AH4890">
        <v>0</v>
      </c>
      <c r="AI4890">
        <v>78</v>
      </c>
      <c r="AJ4890">
        <v>1171</v>
      </c>
      <c r="AK4890">
        <v>253</v>
      </c>
      <c r="AL4890">
        <v>716</v>
      </c>
      <c r="AM4890">
        <v>0</v>
      </c>
      <c r="AN4890">
        <v>335</v>
      </c>
      <c r="AO4890">
        <v>126</v>
      </c>
      <c r="AP4890">
        <v>87</v>
      </c>
    </row>
    <row r="4891" spans="1:42">
      <c r="A4891">
        <v>16</v>
      </c>
      <c r="B4891">
        <v>878</v>
      </c>
      <c r="C4891">
        <v>2019</v>
      </c>
      <c r="D4891">
        <v>2</v>
      </c>
      <c r="E4891">
        <v>99</v>
      </c>
      <c r="F4891">
        <v>99</v>
      </c>
      <c r="G4891">
        <v>99</v>
      </c>
      <c r="H4891">
        <v>99</v>
      </c>
      <c r="I4891">
        <v>99</v>
      </c>
      <c r="J4891">
        <v>111</v>
      </c>
      <c r="K4891">
        <v>999</v>
      </c>
      <c r="M4891">
        <v>99</v>
      </c>
      <c r="N4891">
        <v>99</v>
      </c>
      <c r="O4891">
        <v>99</v>
      </c>
      <c r="P4891">
        <v>99</v>
      </c>
      <c r="Q4891">
        <v>154</v>
      </c>
      <c r="R4891">
        <v>13259</v>
      </c>
      <c r="S4891">
        <v>12183</v>
      </c>
      <c r="T4891">
        <v>14.359680217210951</v>
      </c>
      <c r="U4891">
        <v>59.887055733399016</v>
      </c>
      <c r="V4891">
        <v>88.744390906142414</v>
      </c>
      <c r="W4891">
        <v>79.385816301403494</v>
      </c>
      <c r="X4891">
        <v>0.15838298514216761</v>
      </c>
      <c r="Y4891">
        <v>0.31676597028433523</v>
      </c>
      <c r="Z4891">
        <v>99.47959876310432</v>
      </c>
      <c r="AA4891">
        <v>9.6257626023352056</v>
      </c>
      <c r="AB4891">
        <v>2.3586806198660546</v>
      </c>
      <c r="AC4891">
        <v>-18.136219398830328</v>
      </c>
      <c r="AD4891">
        <v>7.379147605213654</v>
      </c>
      <c r="AE4891">
        <v>7.0199006618529154</v>
      </c>
      <c r="AF4891">
        <v>317</v>
      </c>
      <c r="AG4891">
        <v>0</v>
      </c>
      <c r="AH4891">
        <v>0</v>
      </c>
      <c r="AI4891">
        <v>74</v>
      </c>
      <c r="AJ4891">
        <v>1068</v>
      </c>
      <c r="AK4891">
        <v>335</v>
      </c>
      <c r="AL4891">
        <v>980</v>
      </c>
      <c r="AM4891">
        <v>0</v>
      </c>
      <c r="AN4891">
        <v>185</v>
      </c>
      <c r="AO4891">
        <v>118</v>
      </c>
      <c r="AP4891">
        <v>78</v>
      </c>
    </row>
    <row r="4892" spans="1:42">
      <c r="A4892">
        <v>16</v>
      </c>
      <c r="B4892">
        <v>879</v>
      </c>
      <c r="C4892">
        <v>2019</v>
      </c>
      <c r="D4892">
        <v>3</v>
      </c>
      <c r="E4892">
        <v>99</v>
      </c>
      <c r="F4892">
        <v>99</v>
      </c>
      <c r="G4892">
        <v>99</v>
      </c>
      <c r="H4892">
        <v>99</v>
      </c>
      <c r="I4892">
        <v>99</v>
      </c>
      <c r="J4892">
        <v>111</v>
      </c>
      <c r="K4892">
        <v>999</v>
      </c>
      <c r="M4892">
        <v>99</v>
      </c>
      <c r="N4892">
        <v>99</v>
      </c>
      <c r="O4892">
        <v>99</v>
      </c>
      <c r="P4892">
        <v>99</v>
      </c>
      <c r="Q4892">
        <v>154</v>
      </c>
      <c r="R4892">
        <v>15864</v>
      </c>
      <c r="S4892">
        <v>14403</v>
      </c>
      <c r="T4892">
        <v>14.380295007564296</v>
      </c>
      <c r="U4892">
        <v>60.327084635145454</v>
      </c>
      <c r="V4892">
        <v>89.258918837557147</v>
      </c>
      <c r="W4892">
        <v>79.543921405262637</v>
      </c>
      <c r="X4892">
        <v>0.32778618255168945</v>
      </c>
      <c r="Y4892">
        <v>0.65557236510337891</v>
      </c>
      <c r="Z4892">
        <v>99.035552193645984</v>
      </c>
      <c r="AA4892">
        <v>8.2253014490835952</v>
      </c>
      <c r="AB4892">
        <v>2.4453777921342579</v>
      </c>
      <c r="AC4892">
        <v>-19.008949982231155</v>
      </c>
      <c r="AD4892">
        <v>8.8289311116305473</v>
      </c>
      <c r="AE4892">
        <v>8.3156033476616695</v>
      </c>
      <c r="AF4892">
        <v>337</v>
      </c>
      <c r="AG4892">
        <v>0</v>
      </c>
      <c r="AH4892">
        <v>0</v>
      </c>
      <c r="AI4892">
        <v>86</v>
      </c>
      <c r="AJ4892">
        <v>1302</v>
      </c>
      <c r="AK4892">
        <v>392</v>
      </c>
      <c r="AL4892">
        <v>1361</v>
      </c>
      <c r="AM4892">
        <v>0</v>
      </c>
      <c r="AN4892">
        <v>196</v>
      </c>
      <c r="AO4892">
        <v>138</v>
      </c>
      <c r="AP4892">
        <v>78</v>
      </c>
    </row>
    <row r="4893" spans="1:42">
      <c r="A4893">
        <v>16</v>
      </c>
      <c r="B4893">
        <v>880</v>
      </c>
      <c r="C4893">
        <v>2019</v>
      </c>
      <c r="D4893">
        <v>4</v>
      </c>
      <c r="E4893">
        <v>99</v>
      </c>
      <c r="F4893">
        <v>99</v>
      </c>
      <c r="G4893">
        <v>99</v>
      </c>
      <c r="H4893">
        <v>99</v>
      </c>
      <c r="I4893">
        <v>99</v>
      </c>
      <c r="J4893">
        <v>111</v>
      </c>
      <c r="K4893">
        <v>999</v>
      </c>
      <c r="M4893">
        <v>99</v>
      </c>
      <c r="N4893">
        <v>99</v>
      </c>
      <c r="O4893">
        <v>99</v>
      </c>
      <c r="P4893">
        <v>99</v>
      </c>
      <c r="Q4893">
        <v>141</v>
      </c>
      <c r="R4893">
        <v>13673</v>
      </c>
      <c r="S4893">
        <v>13318</v>
      </c>
      <c r="T4893">
        <v>15.142104878227173</v>
      </c>
      <c r="U4893">
        <v>59.761300495569905</v>
      </c>
      <c r="V4893">
        <v>87.479412266684847</v>
      </c>
      <c r="W4893">
        <v>79.969702658056903</v>
      </c>
      <c r="X4893">
        <v>0.95077890733562531</v>
      </c>
      <c r="Y4893">
        <v>1.9015578146712504</v>
      </c>
      <c r="Z4893">
        <v>99.188181086813444</v>
      </c>
      <c r="AA4893">
        <v>9.3035090395592768</v>
      </c>
      <c r="AB4893">
        <v>2.4520966059856599</v>
      </c>
      <c r="AC4893">
        <v>-19.221372013481215</v>
      </c>
      <c r="AD4893">
        <v>7.609554657672998</v>
      </c>
      <c r="AE4893">
        <v>7.7303347224014756</v>
      </c>
      <c r="AF4893">
        <v>401</v>
      </c>
      <c r="AG4893">
        <v>0</v>
      </c>
      <c r="AH4893">
        <v>0</v>
      </c>
      <c r="AI4893">
        <v>84</v>
      </c>
      <c r="AJ4893">
        <v>1219</v>
      </c>
      <c r="AK4893">
        <v>313</v>
      </c>
      <c r="AL4893">
        <v>1092</v>
      </c>
      <c r="AM4893">
        <v>0</v>
      </c>
      <c r="AN4893">
        <v>171</v>
      </c>
      <c r="AO4893">
        <v>203</v>
      </c>
      <c r="AP4893">
        <v>81</v>
      </c>
    </row>
    <row r="4894" spans="1:42">
      <c r="A4894">
        <v>16</v>
      </c>
      <c r="B4894">
        <v>881</v>
      </c>
      <c r="C4894">
        <v>2019</v>
      </c>
      <c r="D4894">
        <v>5</v>
      </c>
      <c r="E4894">
        <v>99</v>
      </c>
      <c r="F4894">
        <v>99</v>
      </c>
      <c r="G4894">
        <v>99</v>
      </c>
      <c r="H4894">
        <v>99</v>
      </c>
      <c r="I4894">
        <v>99</v>
      </c>
      <c r="J4894">
        <v>111</v>
      </c>
      <c r="K4894">
        <v>999</v>
      </c>
      <c r="M4894">
        <v>99</v>
      </c>
      <c r="N4894">
        <v>99</v>
      </c>
      <c r="O4894">
        <v>99</v>
      </c>
      <c r="P4894">
        <v>99</v>
      </c>
      <c r="Q4894">
        <v>147</v>
      </c>
      <c r="R4894">
        <v>15312</v>
      </c>
      <c r="S4894">
        <v>15187</v>
      </c>
      <c r="T4894">
        <v>15.507379832810861</v>
      </c>
      <c r="U4894">
        <v>59.951471653387777</v>
      </c>
      <c r="V4894">
        <v>85.768206699562441</v>
      </c>
      <c r="W4894">
        <v>78.910331204319363</v>
      </c>
      <c r="X4894">
        <v>0.2873563218390805</v>
      </c>
      <c r="Y4894">
        <v>0.57471264367816099</v>
      </c>
      <c r="Z4894">
        <v>98.589341692789986</v>
      </c>
      <c r="AA4894">
        <v>9.1980161424649278</v>
      </c>
      <c r="AB4894">
        <v>2.5137959320621097</v>
      </c>
      <c r="AC4894">
        <v>-19.939404967809537</v>
      </c>
      <c r="AD4894">
        <v>8.5217217083514232</v>
      </c>
      <c r="AE4894">
        <v>8.6984058396822945</v>
      </c>
      <c r="AF4894">
        <v>460</v>
      </c>
      <c r="AG4894">
        <v>0</v>
      </c>
      <c r="AH4894">
        <v>0</v>
      </c>
      <c r="AI4894">
        <v>88</v>
      </c>
      <c r="AJ4894">
        <v>1302</v>
      </c>
      <c r="AK4894">
        <v>387</v>
      </c>
      <c r="AL4894">
        <v>1114</v>
      </c>
      <c r="AM4894">
        <v>0</v>
      </c>
      <c r="AN4894">
        <v>185</v>
      </c>
      <c r="AO4894">
        <v>191</v>
      </c>
      <c r="AP4894">
        <v>72</v>
      </c>
    </row>
    <row r="4895" spans="1:42">
      <c r="A4895">
        <v>16</v>
      </c>
      <c r="B4895">
        <v>882</v>
      </c>
      <c r="C4895">
        <v>2019</v>
      </c>
      <c r="D4895">
        <v>6</v>
      </c>
      <c r="E4895">
        <v>99</v>
      </c>
      <c r="F4895">
        <v>99</v>
      </c>
      <c r="G4895">
        <v>99</v>
      </c>
      <c r="H4895">
        <v>99</v>
      </c>
      <c r="I4895">
        <v>99</v>
      </c>
      <c r="J4895">
        <v>111</v>
      </c>
      <c r="K4895">
        <v>999</v>
      </c>
      <c r="M4895">
        <v>99</v>
      </c>
      <c r="N4895">
        <v>99</v>
      </c>
      <c r="O4895">
        <v>99</v>
      </c>
      <c r="P4895">
        <v>99</v>
      </c>
      <c r="Q4895">
        <v>152</v>
      </c>
      <c r="R4895">
        <v>12854</v>
      </c>
      <c r="S4895">
        <v>12697</v>
      </c>
      <c r="T4895">
        <v>15.41138945075463</v>
      </c>
      <c r="U4895">
        <v>59.827439552650226</v>
      </c>
      <c r="V4895">
        <v>85.093159327951184</v>
      </c>
      <c r="W4895">
        <v>78.122824289202214</v>
      </c>
      <c r="X4895">
        <v>0.45900108915512688</v>
      </c>
      <c r="Y4895">
        <v>0.91800217831025377</v>
      </c>
      <c r="Z4895">
        <v>98.801929360510314</v>
      </c>
      <c r="AA4895">
        <v>9.3702383167002381</v>
      </c>
      <c r="AB4895">
        <v>2.3538131464189944</v>
      </c>
      <c r="AC4895">
        <v>-19.762328288903522</v>
      </c>
      <c r="AD4895">
        <v>7.1537494017208196</v>
      </c>
      <c r="AE4895">
        <v>7.199674503817886</v>
      </c>
      <c r="AF4895">
        <v>282</v>
      </c>
      <c r="AG4895">
        <v>0</v>
      </c>
      <c r="AH4895">
        <v>0</v>
      </c>
      <c r="AI4895">
        <v>53</v>
      </c>
      <c r="AJ4895">
        <v>1212</v>
      </c>
      <c r="AK4895">
        <v>475</v>
      </c>
      <c r="AL4895">
        <v>1330</v>
      </c>
      <c r="AM4895">
        <v>0</v>
      </c>
      <c r="AN4895">
        <v>167</v>
      </c>
      <c r="AO4895">
        <v>136</v>
      </c>
      <c r="AP4895">
        <v>81</v>
      </c>
    </row>
    <row r="4896" spans="1:42">
      <c r="A4896">
        <v>16</v>
      </c>
      <c r="B4896">
        <v>883</v>
      </c>
      <c r="C4896">
        <v>2019</v>
      </c>
      <c r="D4896">
        <v>7</v>
      </c>
      <c r="E4896">
        <v>99</v>
      </c>
      <c r="F4896">
        <v>99</v>
      </c>
      <c r="G4896">
        <v>99</v>
      </c>
      <c r="H4896">
        <v>99</v>
      </c>
      <c r="I4896">
        <v>99</v>
      </c>
      <c r="J4896">
        <v>111</v>
      </c>
      <c r="K4896">
        <v>999</v>
      </c>
      <c r="M4896">
        <v>99</v>
      </c>
      <c r="N4896">
        <v>99</v>
      </c>
      <c r="O4896">
        <v>99</v>
      </c>
      <c r="P4896">
        <v>99</v>
      </c>
      <c r="Q4896">
        <v>152</v>
      </c>
      <c r="R4896">
        <v>16747</v>
      </c>
      <c r="S4896">
        <v>16397</v>
      </c>
      <c r="T4896">
        <v>15.776258434346452</v>
      </c>
      <c r="U4896">
        <v>60.813685430261614</v>
      </c>
      <c r="V4896">
        <v>86.701343446608135</v>
      </c>
      <c r="W4896">
        <v>79.410227480637275</v>
      </c>
      <c r="X4896">
        <v>0.69863259091180518</v>
      </c>
      <c r="Y4896">
        <v>1.3972651818236101</v>
      </c>
      <c r="Z4896">
        <v>98.113094882665564</v>
      </c>
      <c r="AA4896">
        <v>9.160060159817732</v>
      </c>
      <c r="AB4896">
        <v>2.6080108080747344</v>
      </c>
      <c r="AC4896">
        <v>-22.368015083770249</v>
      </c>
      <c r="AD4896">
        <v>9.3203548491223369</v>
      </c>
      <c r="AE4896">
        <v>9.4509321262927983</v>
      </c>
      <c r="AF4896">
        <v>371</v>
      </c>
      <c r="AG4896">
        <v>0</v>
      </c>
      <c r="AH4896">
        <v>0</v>
      </c>
      <c r="AI4896">
        <v>57</v>
      </c>
      <c r="AJ4896">
        <v>1765</v>
      </c>
      <c r="AK4896">
        <v>504</v>
      </c>
      <c r="AL4896">
        <v>2086</v>
      </c>
      <c r="AM4896">
        <v>2</v>
      </c>
      <c r="AN4896">
        <v>217</v>
      </c>
      <c r="AO4896">
        <v>205</v>
      </c>
      <c r="AP4896">
        <v>82</v>
      </c>
    </row>
    <row r="4897" spans="1:42">
      <c r="A4897">
        <v>16</v>
      </c>
      <c r="B4897">
        <v>884</v>
      </c>
      <c r="C4897">
        <v>2019</v>
      </c>
      <c r="D4897">
        <v>8</v>
      </c>
      <c r="E4897">
        <v>99</v>
      </c>
      <c r="F4897">
        <v>99</v>
      </c>
      <c r="G4897">
        <v>99</v>
      </c>
      <c r="H4897">
        <v>99</v>
      </c>
      <c r="I4897">
        <v>99</v>
      </c>
      <c r="J4897">
        <v>111</v>
      </c>
      <c r="K4897">
        <v>999</v>
      </c>
      <c r="M4897">
        <v>99</v>
      </c>
      <c r="N4897">
        <v>99</v>
      </c>
      <c r="O4897">
        <v>99</v>
      </c>
      <c r="P4897">
        <v>99</v>
      </c>
      <c r="Q4897">
        <v>167</v>
      </c>
      <c r="R4897">
        <v>15588</v>
      </c>
      <c r="S4897">
        <v>15358</v>
      </c>
      <c r="T4897">
        <v>15.963561714139079</v>
      </c>
      <c r="U4897">
        <v>61.064917306941005</v>
      </c>
      <c r="V4897">
        <v>84.626707020045856</v>
      </c>
      <c r="W4897">
        <v>77.618270608152145</v>
      </c>
      <c r="X4897">
        <v>0.45547857326148311</v>
      </c>
      <c r="Y4897">
        <v>0.91095714652296622</v>
      </c>
      <c r="Z4897">
        <v>97.491660251475508</v>
      </c>
      <c r="AA4897">
        <v>10.535086496300494</v>
      </c>
      <c r="AB4897">
        <v>2.6475260690007598</v>
      </c>
      <c r="AC4897">
        <v>-31.166087911519178</v>
      </c>
      <c r="AD4897">
        <v>8.6753264099909853</v>
      </c>
      <c r="AE4897">
        <v>8.6523172038277654</v>
      </c>
      <c r="AF4897">
        <v>298</v>
      </c>
      <c r="AG4897">
        <v>0</v>
      </c>
      <c r="AH4897">
        <v>0</v>
      </c>
      <c r="AI4897">
        <v>58</v>
      </c>
      <c r="AJ4897">
        <v>1600</v>
      </c>
      <c r="AK4897">
        <v>380</v>
      </c>
      <c r="AL4897">
        <v>2292</v>
      </c>
      <c r="AM4897">
        <v>1</v>
      </c>
      <c r="AN4897">
        <v>168</v>
      </c>
      <c r="AO4897">
        <v>125</v>
      </c>
      <c r="AP4897">
        <v>90</v>
      </c>
    </row>
    <row r="4898" spans="1:42">
      <c r="A4898">
        <v>16</v>
      </c>
      <c r="B4898">
        <v>885</v>
      </c>
      <c r="C4898">
        <v>2019</v>
      </c>
      <c r="D4898">
        <v>9</v>
      </c>
      <c r="E4898">
        <v>99</v>
      </c>
      <c r="F4898">
        <v>99</v>
      </c>
      <c r="G4898">
        <v>99</v>
      </c>
      <c r="H4898">
        <v>99</v>
      </c>
      <c r="I4898">
        <v>99</v>
      </c>
      <c r="J4898">
        <v>111</v>
      </c>
      <c r="K4898">
        <v>999</v>
      </c>
      <c r="M4898">
        <v>99</v>
      </c>
      <c r="N4898">
        <v>99</v>
      </c>
      <c r="O4898">
        <v>99</v>
      </c>
      <c r="P4898">
        <v>99</v>
      </c>
      <c r="Q4898">
        <v>170</v>
      </c>
      <c r="R4898">
        <v>14203</v>
      </c>
      <c r="S4898">
        <v>14097</v>
      </c>
      <c r="T4898">
        <v>15.98535520664648</v>
      </c>
      <c r="U4898">
        <v>60.798254947861231</v>
      </c>
      <c r="V4898">
        <v>85.311082915607372</v>
      </c>
      <c r="W4898">
        <v>78.500269560899355</v>
      </c>
      <c r="X4898">
        <v>0.21826374709568405</v>
      </c>
      <c r="Y4898">
        <v>0.4365274941913681</v>
      </c>
      <c r="Z4898">
        <v>98.127156234598317</v>
      </c>
      <c r="AA4898">
        <v>9.8258660019461246</v>
      </c>
      <c r="AB4898">
        <v>2.6197128552254796</v>
      </c>
      <c r="AC4898">
        <v>-28.291535458706242</v>
      </c>
      <c r="AD4898">
        <v>7.9045202079228867</v>
      </c>
      <c r="AE4898">
        <v>8.0321471319854911</v>
      </c>
      <c r="AF4898">
        <v>391</v>
      </c>
      <c r="AG4898">
        <v>0</v>
      </c>
      <c r="AH4898">
        <v>0</v>
      </c>
      <c r="AI4898">
        <v>73</v>
      </c>
      <c r="AJ4898">
        <v>1475</v>
      </c>
      <c r="AK4898">
        <v>629</v>
      </c>
      <c r="AL4898">
        <v>2177</v>
      </c>
      <c r="AM4898">
        <v>1</v>
      </c>
      <c r="AN4898">
        <v>166</v>
      </c>
      <c r="AO4898">
        <v>170</v>
      </c>
      <c r="AP4898">
        <v>91</v>
      </c>
    </row>
    <row r="4899" spans="1:42">
      <c r="A4899">
        <v>16</v>
      </c>
      <c r="B4899">
        <v>886</v>
      </c>
      <c r="C4899">
        <v>2019</v>
      </c>
      <c r="D4899">
        <v>10</v>
      </c>
      <c r="E4899">
        <v>99</v>
      </c>
      <c r="F4899">
        <v>99</v>
      </c>
      <c r="G4899">
        <v>99</v>
      </c>
      <c r="H4899">
        <v>99</v>
      </c>
      <c r="I4899">
        <v>99</v>
      </c>
      <c r="J4899">
        <v>111</v>
      </c>
      <c r="K4899">
        <v>999</v>
      </c>
      <c r="M4899">
        <v>99</v>
      </c>
      <c r="N4899">
        <v>99</v>
      </c>
      <c r="O4899">
        <v>99</v>
      </c>
      <c r="P4899">
        <v>99</v>
      </c>
      <c r="Q4899">
        <v>189</v>
      </c>
      <c r="R4899">
        <v>18187</v>
      </c>
      <c r="S4899">
        <v>17992</v>
      </c>
      <c r="T4899">
        <v>15.880629020729092</v>
      </c>
      <c r="U4899">
        <v>60.684137394397517</v>
      </c>
      <c r="V4899">
        <v>86.303765920762544</v>
      </c>
      <c r="W4899">
        <v>79.289106269452901</v>
      </c>
      <c r="X4899">
        <v>0.67630725243305667</v>
      </c>
      <c r="Y4899">
        <v>1.3526145048661131</v>
      </c>
      <c r="Z4899">
        <v>98.553912135041514</v>
      </c>
      <c r="AA4899">
        <v>10.314963167249086</v>
      </c>
      <c r="AB4899">
        <v>2.638851403190738</v>
      </c>
      <c r="AC4899">
        <v>-29.99373113164399</v>
      </c>
      <c r="AD4899">
        <v>10.121770683763538</v>
      </c>
      <c r="AE4899">
        <v>10.354443732963468</v>
      </c>
      <c r="AF4899">
        <v>478</v>
      </c>
      <c r="AG4899">
        <v>0</v>
      </c>
      <c r="AH4899">
        <v>0</v>
      </c>
      <c r="AI4899">
        <v>101</v>
      </c>
      <c r="AJ4899">
        <v>1841</v>
      </c>
      <c r="AK4899">
        <v>597</v>
      </c>
      <c r="AL4899">
        <v>2949</v>
      </c>
      <c r="AM4899">
        <v>1</v>
      </c>
      <c r="AN4899">
        <v>251</v>
      </c>
      <c r="AO4899">
        <v>223</v>
      </c>
      <c r="AP4899">
        <v>99</v>
      </c>
    </row>
    <row r="4900" spans="1:42">
      <c r="A4900">
        <v>16</v>
      </c>
      <c r="B4900">
        <v>887</v>
      </c>
      <c r="C4900">
        <v>2019</v>
      </c>
      <c r="D4900">
        <v>11</v>
      </c>
      <c r="E4900">
        <v>99</v>
      </c>
      <c r="F4900">
        <v>99</v>
      </c>
      <c r="G4900">
        <v>99</v>
      </c>
      <c r="H4900">
        <v>99</v>
      </c>
      <c r="I4900">
        <v>99</v>
      </c>
      <c r="J4900">
        <v>111</v>
      </c>
      <c r="K4900">
        <v>999</v>
      </c>
      <c r="M4900">
        <v>99</v>
      </c>
      <c r="N4900">
        <v>99</v>
      </c>
      <c r="O4900">
        <v>99</v>
      </c>
      <c r="P4900">
        <v>99</v>
      </c>
      <c r="Q4900">
        <v>144</v>
      </c>
      <c r="R4900">
        <v>16176</v>
      </c>
      <c r="S4900">
        <v>15640</v>
      </c>
      <c r="T4900">
        <v>15.57616221562809</v>
      </c>
      <c r="U4900">
        <v>60.804539641943741</v>
      </c>
      <c r="V4900">
        <v>88.730669478210885</v>
      </c>
      <c r="W4900">
        <v>80.925319693095261</v>
      </c>
      <c r="X4900">
        <v>0.87784371909000991</v>
      </c>
      <c r="Y4900">
        <v>1.7556874381800198</v>
      </c>
      <c r="Z4900">
        <v>93.997279920870426</v>
      </c>
      <c r="AA4900">
        <v>10.22213770804594</v>
      </c>
      <c r="AB4900">
        <v>2.617463944177242</v>
      </c>
      <c r="AC4900">
        <v>-29.145349151219673</v>
      </c>
      <c r="AD4900">
        <v>9.002571209136141</v>
      </c>
      <c r="AE4900">
        <v>9.1866036598476999</v>
      </c>
      <c r="AF4900">
        <v>474</v>
      </c>
      <c r="AG4900">
        <v>0</v>
      </c>
      <c r="AH4900">
        <v>0</v>
      </c>
      <c r="AI4900">
        <v>99</v>
      </c>
      <c r="AJ4900">
        <v>1692</v>
      </c>
      <c r="AK4900">
        <v>539</v>
      </c>
      <c r="AL4900">
        <v>2023</v>
      </c>
      <c r="AM4900">
        <v>1</v>
      </c>
      <c r="AN4900">
        <v>221</v>
      </c>
      <c r="AO4900">
        <v>180</v>
      </c>
      <c r="AP4900">
        <v>80</v>
      </c>
    </row>
    <row r="4901" spans="1:42">
      <c r="A4901">
        <v>16</v>
      </c>
      <c r="B4901">
        <v>888</v>
      </c>
      <c r="C4901">
        <v>2019</v>
      </c>
      <c r="D4901">
        <v>12</v>
      </c>
      <c r="E4901">
        <v>99</v>
      </c>
      <c r="F4901">
        <v>99</v>
      </c>
      <c r="G4901">
        <v>99</v>
      </c>
      <c r="H4901">
        <v>99</v>
      </c>
      <c r="I4901">
        <v>99</v>
      </c>
      <c r="J4901">
        <v>111</v>
      </c>
      <c r="K4901">
        <v>999</v>
      </c>
      <c r="M4901">
        <v>99</v>
      </c>
      <c r="N4901">
        <v>99</v>
      </c>
      <c r="O4901">
        <v>99</v>
      </c>
      <c r="P4901">
        <v>99</v>
      </c>
      <c r="Q4901">
        <v>139</v>
      </c>
      <c r="R4901">
        <v>11878</v>
      </c>
      <c r="S4901">
        <v>11851</v>
      </c>
      <c r="T4901">
        <v>16.275130493349049</v>
      </c>
      <c r="U4901">
        <v>61.308244030039653</v>
      </c>
      <c r="V4901">
        <v>82.90814449146599</v>
      </c>
      <c r="W4901">
        <v>76.443245295755545</v>
      </c>
      <c r="X4901">
        <v>0.34517595554807218</v>
      </c>
      <c r="Y4901">
        <v>0.69035191109614436</v>
      </c>
      <c r="Z4901">
        <v>96.27041589493183</v>
      </c>
      <c r="AA4901">
        <v>10.451626446785623</v>
      </c>
      <c r="AB4901">
        <v>2.5757772974464985</v>
      </c>
      <c r="AC4901">
        <v>-35.158771672971874</v>
      </c>
      <c r="AD4901">
        <v>6.6105675582417813</v>
      </c>
      <c r="AE4901">
        <v>6.5754869731666075</v>
      </c>
      <c r="AF4901">
        <v>310</v>
      </c>
      <c r="AG4901">
        <v>0</v>
      </c>
      <c r="AH4901">
        <v>0</v>
      </c>
      <c r="AI4901">
        <v>60</v>
      </c>
      <c r="AJ4901">
        <v>1179</v>
      </c>
      <c r="AK4901">
        <v>477</v>
      </c>
      <c r="AL4901">
        <v>1561</v>
      </c>
      <c r="AM4901">
        <v>2</v>
      </c>
      <c r="AN4901">
        <v>190</v>
      </c>
      <c r="AO4901">
        <v>95</v>
      </c>
      <c r="AP4901">
        <v>76</v>
      </c>
    </row>
    <row r="4902" spans="1:42">
      <c r="A4902">
        <v>16</v>
      </c>
      <c r="B4902">
        <v>889</v>
      </c>
      <c r="C4902">
        <v>2019</v>
      </c>
      <c r="D4902">
        <v>1</v>
      </c>
      <c r="E4902">
        <v>99</v>
      </c>
      <c r="F4902">
        <v>99</v>
      </c>
      <c r="G4902">
        <v>99</v>
      </c>
      <c r="H4902">
        <v>99</v>
      </c>
      <c r="I4902">
        <v>99</v>
      </c>
      <c r="J4902">
        <v>116</v>
      </c>
      <c r="K4902">
        <v>999</v>
      </c>
      <c r="M4902">
        <v>99</v>
      </c>
      <c r="N4902">
        <v>99</v>
      </c>
      <c r="O4902">
        <v>99</v>
      </c>
      <c r="P4902">
        <v>99</v>
      </c>
      <c r="Q4902">
        <v>56</v>
      </c>
      <c r="R4902">
        <v>4427</v>
      </c>
      <c r="S4902">
        <v>4347</v>
      </c>
      <c r="T4902">
        <v>15.108425570363677</v>
      </c>
      <c r="U4902">
        <v>59.487002530480808</v>
      </c>
      <c r="V4902">
        <v>85.625583053629555</v>
      </c>
      <c r="W4902">
        <v>78.605935127674385</v>
      </c>
      <c r="X4902">
        <v>0.20329794443189517</v>
      </c>
      <c r="Y4902">
        <v>0.40659588886379033</v>
      </c>
      <c r="Z4902">
        <v>97.221594759430758</v>
      </c>
      <c r="AA4902">
        <v>8.9201305730089384</v>
      </c>
      <c r="AB4902">
        <v>2.4063798170716622</v>
      </c>
      <c r="AC4902">
        <v>-11.675537418702781</v>
      </c>
      <c r="AD4902">
        <v>7.9516470884075137</v>
      </c>
      <c r="AE4902">
        <v>8.0121458221794679</v>
      </c>
      <c r="AF4902">
        <v>93</v>
      </c>
      <c r="AG4902">
        <v>0</v>
      </c>
      <c r="AH4902">
        <v>0</v>
      </c>
      <c r="AI4902">
        <v>8</v>
      </c>
      <c r="AJ4902">
        <v>203</v>
      </c>
      <c r="AK4902">
        <v>184</v>
      </c>
      <c r="AL4902">
        <v>121</v>
      </c>
      <c r="AM4902">
        <v>0</v>
      </c>
      <c r="AN4902">
        <v>191</v>
      </c>
      <c r="AO4902">
        <v>38</v>
      </c>
      <c r="AP4902">
        <v>29</v>
      </c>
    </row>
    <row r="4903" spans="1:42">
      <c r="A4903">
        <v>16</v>
      </c>
      <c r="B4903">
        <v>890</v>
      </c>
      <c r="C4903">
        <v>2019</v>
      </c>
      <c r="D4903">
        <v>2</v>
      </c>
      <c r="E4903">
        <v>99</v>
      </c>
      <c r="F4903">
        <v>99</v>
      </c>
      <c r="G4903">
        <v>99</v>
      </c>
      <c r="H4903">
        <v>99</v>
      </c>
      <c r="I4903">
        <v>99</v>
      </c>
      <c r="J4903">
        <v>116</v>
      </c>
      <c r="K4903">
        <v>999</v>
      </c>
      <c r="M4903">
        <v>99</v>
      </c>
      <c r="N4903">
        <v>99</v>
      </c>
      <c r="O4903">
        <v>99</v>
      </c>
      <c r="P4903">
        <v>99</v>
      </c>
      <c r="Q4903">
        <v>55</v>
      </c>
      <c r="R4903">
        <v>4829</v>
      </c>
      <c r="S4903">
        <v>4728</v>
      </c>
      <c r="T4903">
        <v>15.185752743839302</v>
      </c>
      <c r="U4903">
        <v>59.74111675126904</v>
      </c>
      <c r="V4903">
        <v>86.850449959944612</v>
      </c>
      <c r="W4903">
        <v>79.565905245346912</v>
      </c>
      <c r="X4903">
        <v>2.0708221163802026E-2</v>
      </c>
      <c r="Y4903">
        <v>4.1416442327604053E-2</v>
      </c>
      <c r="Z4903">
        <v>98.964588941809893</v>
      </c>
      <c r="AA4903">
        <v>8.5235463642690537</v>
      </c>
      <c r="AB4903">
        <v>2.4085264723676296</v>
      </c>
      <c r="AC4903">
        <v>-20.432025627254813</v>
      </c>
      <c r="AD4903">
        <v>8.673707655278946</v>
      </c>
      <c r="AE4903">
        <v>8.8208074559429921</v>
      </c>
      <c r="AF4903">
        <v>131</v>
      </c>
      <c r="AG4903">
        <v>0</v>
      </c>
      <c r="AH4903">
        <v>0</v>
      </c>
      <c r="AI4903">
        <v>14</v>
      </c>
      <c r="AJ4903">
        <v>263</v>
      </c>
      <c r="AK4903">
        <v>208</v>
      </c>
      <c r="AL4903">
        <v>89</v>
      </c>
      <c r="AM4903">
        <v>0</v>
      </c>
      <c r="AN4903">
        <v>161</v>
      </c>
      <c r="AO4903">
        <v>56</v>
      </c>
      <c r="AP4903">
        <v>26</v>
      </c>
    </row>
    <row r="4904" spans="1:42">
      <c r="A4904">
        <v>16</v>
      </c>
      <c r="B4904">
        <v>891</v>
      </c>
      <c r="C4904">
        <v>2019</v>
      </c>
      <c r="D4904">
        <v>3</v>
      </c>
      <c r="E4904">
        <v>99</v>
      </c>
      <c r="F4904">
        <v>99</v>
      </c>
      <c r="G4904">
        <v>99</v>
      </c>
      <c r="H4904">
        <v>99</v>
      </c>
      <c r="I4904">
        <v>99</v>
      </c>
      <c r="J4904">
        <v>116</v>
      </c>
      <c r="K4904">
        <v>999</v>
      </c>
      <c r="M4904">
        <v>99</v>
      </c>
      <c r="N4904">
        <v>99</v>
      </c>
      <c r="O4904">
        <v>99</v>
      </c>
      <c r="P4904">
        <v>99</v>
      </c>
      <c r="Q4904">
        <v>57</v>
      </c>
      <c r="R4904">
        <v>5824</v>
      </c>
      <c r="S4904">
        <v>5562</v>
      </c>
      <c r="T4904">
        <v>15.044814560439557</v>
      </c>
      <c r="U4904">
        <v>60.248112189859761</v>
      </c>
      <c r="V4904">
        <v>85.79170372552025</v>
      </c>
      <c r="W4904">
        <v>78.170945702984682</v>
      </c>
      <c r="X4904">
        <v>1.7170329670329665E-2</v>
      </c>
      <c r="Y4904">
        <v>3.434065934065933E-2</v>
      </c>
      <c r="Z4904">
        <v>97.973901098901109</v>
      </c>
      <c r="AA4904">
        <v>8.6511069437975348</v>
      </c>
      <c r="AB4904">
        <v>2.6494727915180394</v>
      </c>
      <c r="AC4904">
        <v>-25.34963233942597</v>
      </c>
      <c r="AD4904">
        <v>10.460897366813953</v>
      </c>
      <c r="AE4904">
        <v>10.19483536189284</v>
      </c>
      <c r="AF4904">
        <v>74</v>
      </c>
      <c r="AG4904">
        <v>0</v>
      </c>
      <c r="AH4904">
        <v>0</v>
      </c>
      <c r="AI4904">
        <v>26</v>
      </c>
      <c r="AJ4904">
        <v>250</v>
      </c>
      <c r="AK4904">
        <v>113</v>
      </c>
      <c r="AL4904">
        <v>114</v>
      </c>
      <c r="AM4904">
        <v>0</v>
      </c>
      <c r="AN4904">
        <v>118</v>
      </c>
      <c r="AO4904">
        <v>36</v>
      </c>
      <c r="AP4904">
        <v>25</v>
      </c>
    </row>
    <row r="4905" spans="1:42">
      <c r="A4905">
        <v>16</v>
      </c>
      <c r="B4905">
        <v>892</v>
      </c>
      <c r="C4905">
        <v>2019</v>
      </c>
      <c r="D4905">
        <v>4</v>
      </c>
      <c r="E4905">
        <v>99</v>
      </c>
      <c r="F4905">
        <v>99</v>
      </c>
      <c r="G4905">
        <v>99</v>
      </c>
      <c r="H4905">
        <v>99</v>
      </c>
      <c r="I4905">
        <v>99</v>
      </c>
      <c r="J4905">
        <v>116</v>
      </c>
      <c r="K4905">
        <v>999</v>
      </c>
      <c r="M4905">
        <v>99</v>
      </c>
      <c r="N4905">
        <v>99</v>
      </c>
      <c r="O4905">
        <v>99</v>
      </c>
      <c r="P4905">
        <v>99</v>
      </c>
      <c r="Q4905">
        <v>71</v>
      </c>
      <c r="R4905">
        <v>6417</v>
      </c>
      <c r="S4905">
        <v>6098</v>
      </c>
      <c r="T4905">
        <v>14.892161446158644</v>
      </c>
      <c r="U4905">
        <v>60.020498524106259</v>
      </c>
      <c r="V4905">
        <v>85.376517246121182</v>
      </c>
      <c r="W4905">
        <v>77.421613643817622</v>
      </c>
      <c r="X4905">
        <v>0.21817048465014807</v>
      </c>
      <c r="Y4905">
        <v>0.43634096930029614</v>
      </c>
      <c r="Z4905">
        <v>96.930029608851484</v>
      </c>
      <c r="AA4905">
        <v>8.8719367268917377</v>
      </c>
      <c r="AB4905">
        <v>2.5670553785567543</v>
      </c>
      <c r="AC4905">
        <v>-26.377509227964705</v>
      </c>
      <c r="AD4905">
        <v>11.52602651147753</v>
      </c>
      <c r="AE4905">
        <v>11.070149982820894</v>
      </c>
      <c r="AF4905">
        <v>92</v>
      </c>
      <c r="AG4905">
        <v>0</v>
      </c>
      <c r="AH4905">
        <v>0</v>
      </c>
      <c r="AI4905">
        <v>14</v>
      </c>
      <c r="AJ4905">
        <v>206</v>
      </c>
      <c r="AK4905">
        <v>115</v>
      </c>
      <c r="AL4905">
        <v>87</v>
      </c>
      <c r="AM4905">
        <v>0</v>
      </c>
      <c r="AN4905">
        <v>140</v>
      </c>
      <c r="AO4905">
        <v>47</v>
      </c>
      <c r="AP4905">
        <v>35</v>
      </c>
    </row>
    <row r="4906" spans="1:42">
      <c r="A4906">
        <v>16</v>
      </c>
      <c r="B4906">
        <v>893</v>
      </c>
      <c r="C4906">
        <v>2019</v>
      </c>
      <c r="D4906">
        <v>5</v>
      </c>
      <c r="E4906">
        <v>99</v>
      </c>
      <c r="F4906">
        <v>99</v>
      </c>
      <c r="G4906">
        <v>99</v>
      </c>
      <c r="H4906">
        <v>99</v>
      </c>
      <c r="I4906">
        <v>99</v>
      </c>
      <c r="J4906">
        <v>116</v>
      </c>
      <c r="K4906">
        <v>999</v>
      </c>
      <c r="M4906">
        <v>99</v>
      </c>
      <c r="N4906">
        <v>99</v>
      </c>
      <c r="O4906">
        <v>99</v>
      </c>
      <c r="P4906">
        <v>99</v>
      </c>
      <c r="Q4906">
        <v>52</v>
      </c>
      <c r="R4906">
        <v>4643</v>
      </c>
      <c r="S4906">
        <v>4618</v>
      </c>
      <c r="T4906">
        <v>15.552875296144739</v>
      </c>
      <c r="U4906">
        <v>59.962104807275857</v>
      </c>
      <c r="V4906">
        <v>84.910897909025294</v>
      </c>
      <c r="W4906">
        <v>78.199826764833318</v>
      </c>
      <c r="X4906">
        <v>0.10768899418479431</v>
      </c>
      <c r="Y4906">
        <v>0.21537798836958863</v>
      </c>
      <c r="Z4906">
        <v>98.70773206978248</v>
      </c>
      <c r="AA4906">
        <v>7.6484041290574716</v>
      </c>
      <c r="AB4906">
        <v>2.4563036318164064</v>
      </c>
      <c r="AC4906">
        <v>-15.962812917994999</v>
      </c>
      <c r="AD4906">
        <v>8.3396199303085812</v>
      </c>
      <c r="AE4906">
        <v>8.4676633944894366</v>
      </c>
      <c r="AF4906">
        <v>54</v>
      </c>
      <c r="AG4906">
        <v>0</v>
      </c>
      <c r="AH4906">
        <v>0</v>
      </c>
      <c r="AI4906">
        <v>12</v>
      </c>
      <c r="AJ4906">
        <v>132</v>
      </c>
      <c r="AK4906">
        <v>85</v>
      </c>
      <c r="AL4906">
        <v>68</v>
      </c>
      <c r="AM4906">
        <v>0</v>
      </c>
      <c r="AN4906">
        <v>99</v>
      </c>
      <c r="AO4906">
        <v>20</v>
      </c>
      <c r="AP4906">
        <v>28</v>
      </c>
    </row>
    <row r="4907" spans="1:42">
      <c r="A4907">
        <v>16</v>
      </c>
      <c r="B4907">
        <v>894</v>
      </c>
      <c r="C4907">
        <v>2019</v>
      </c>
      <c r="D4907">
        <v>6</v>
      </c>
      <c r="E4907">
        <v>99</v>
      </c>
      <c r="F4907">
        <v>99</v>
      </c>
      <c r="G4907">
        <v>99</v>
      </c>
      <c r="H4907">
        <v>99</v>
      </c>
      <c r="I4907">
        <v>99</v>
      </c>
      <c r="J4907">
        <v>116</v>
      </c>
      <c r="K4907">
        <v>999</v>
      </c>
      <c r="M4907">
        <v>99</v>
      </c>
      <c r="N4907">
        <v>99</v>
      </c>
      <c r="O4907">
        <v>99</v>
      </c>
      <c r="P4907">
        <v>99</v>
      </c>
      <c r="Q4907">
        <v>40</v>
      </c>
      <c r="R4907">
        <v>3673</v>
      </c>
      <c r="S4907">
        <v>3501</v>
      </c>
      <c r="T4907">
        <v>15.733460386604955</v>
      </c>
      <c r="U4907">
        <v>60.193373321908048</v>
      </c>
      <c r="V4907">
        <v>90.553932431625498</v>
      </c>
      <c r="W4907">
        <v>79.722170808340479</v>
      </c>
      <c r="X4907">
        <v>0.19057990743261644</v>
      </c>
      <c r="Y4907">
        <v>0.38115981486523287</v>
      </c>
      <c r="Z4907">
        <v>97.958072420364829</v>
      </c>
      <c r="AA4907">
        <v>8.379058700579991</v>
      </c>
      <c r="AB4907">
        <v>2.4348750419446681</v>
      </c>
      <c r="AC4907">
        <v>-19.370137737069136</v>
      </c>
      <c r="AD4907">
        <v>6.5973344828824958</v>
      </c>
      <c r="AE4907">
        <v>6.5444792153283764</v>
      </c>
      <c r="AF4907">
        <v>39</v>
      </c>
      <c r="AG4907">
        <v>0</v>
      </c>
      <c r="AH4907">
        <v>0</v>
      </c>
      <c r="AI4907">
        <v>3</v>
      </c>
      <c r="AJ4907">
        <v>158</v>
      </c>
      <c r="AK4907">
        <v>78</v>
      </c>
      <c r="AL4907">
        <v>57</v>
      </c>
      <c r="AM4907">
        <v>0</v>
      </c>
      <c r="AN4907">
        <v>56</v>
      </c>
      <c r="AO4907">
        <v>20</v>
      </c>
      <c r="AP4907">
        <v>20</v>
      </c>
    </row>
    <row r="4908" spans="1:42">
      <c r="A4908">
        <v>16</v>
      </c>
      <c r="B4908">
        <v>895</v>
      </c>
      <c r="C4908">
        <v>2019</v>
      </c>
      <c r="D4908">
        <v>7</v>
      </c>
      <c r="E4908">
        <v>99</v>
      </c>
      <c r="F4908">
        <v>99</v>
      </c>
      <c r="G4908">
        <v>99</v>
      </c>
      <c r="H4908">
        <v>99</v>
      </c>
      <c r="I4908">
        <v>99</v>
      </c>
      <c r="J4908">
        <v>116</v>
      </c>
      <c r="K4908">
        <v>999</v>
      </c>
      <c r="M4908">
        <v>99</v>
      </c>
      <c r="N4908">
        <v>99</v>
      </c>
      <c r="O4908">
        <v>99</v>
      </c>
      <c r="P4908">
        <v>99</v>
      </c>
      <c r="Q4908">
        <v>53</v>
      </c>
      <c r="R4908">
        <v>4769</v>
      </c>
      <c r="S4908">
        <v>4693</v>
      </c>
      <c r="T4908">
        <v>15.783812119941286</v>
      </c>
      <c r="U4908">
        <v>60.560409119965904</v>
      </c>
      <c r="V4908">
        <v>83.706650069408198</v>
      </c>
      <c r="W4908">
        <v>76.486524611123031</v>
      </c>
      <c r="X4908">
        <v>0.2935625917383099</v>
      </c>
      <c r="Y4908">
        <v>0.58712518347661979</v>
      </c>
      <c r="Z4908">
        <v>97.588592996435324</v>
      </c>
      <c r="AA4908">
        <v>9.7568704004921099</v>
      </c>
      <c r="AB4908">
        <v>2.9079244695748279</v>
      </c>
      <c r="AC4908">
        <v>-29.456924536903745</v>
      </c>
      <c r="AD4908">
        <v>8.5659374214175337</v>
      </c>
      <c r="AE4908">
        <v>8.4166515603601315</v>
      </c>
      <c r="AF4908">
        <v>48</v>
      </c>
      <c r="AG4908">
        <v>0</v>
      </c>
      <c r="AH4908">
        <v>0</v>
      </c>
      <c r="AI4908">
        <v>19</v>
      </c>
      <c r="AJ4908">
        <v>110</v>
      </c>
      <c r="AK4908">
        <v>42</v>
      </c>
      <c r="AL4908">
        <v>86</v>
      </c>
      <c r="AM4908">
        <v>0</v>
      </c>
      <c r="AN4908">
        <v>58</v>
      </c>
      <c r="AO4908">
        <v>14</v>
      </c>
      <c r="AP4908">
        <v>25</v>
      </c>
    </row>
    <row r="4909" spans="1:42">
      <c r="A4909">
        <v>16</v>
      </c>
      <c r="B4909">
        <v>896</v>
      </c>
      <c r="C4909">
        <v>2019</v>
      </c>
      <c r="D4909">
        <v>8</v>
      </c>
      <c r="E4909">
        <v>99</v>
      </c>
      <c r="F4909">
        <v>99</v>
      </c>
      <c r="G4909">
        <v>99</v>
      </c>
      <c r="H4909">
        <v>99</v>
      </c>
      <c r="I4909">
        <v>99</v>
      </c>
      <c r="J4909">
        <v>116</v>
      </c>
      <c r="K4909">
        <v>999</v>
      </c>
      <c r="M4909">
        <v>99</v>
      </c>
      <c r="N4909">
        <v>99</v>
      </c>
      <c r="O4909">
        <v>99</v>
      </c>
      <c r="P4909">
        <v>99</v>
      </c>
      <c r="Q4909">
        <v>55</v>
      </c>
      <c r="R4909">
        <v>3766</v>
      </c>
      <c r="S4909">
        <v>3738</v>
      </c>
      <c r="T4909">
        <v>15.76553372278279</v>
      </c>
      <c r="U4909">
        <v>60.301230604601365</v>
      </c>
      <c r="V4909">
        <v>84.3053799605471</v>
      </c>
      <c r="W4909">
        <v>77.569991974317787</v>
      </c>
      <c r="X4909">
        <v>5.3106744556558678E-2</v>
      </c>
      <c r="Y4909">
        <v>0.10621348911311736</v>
      </c>
      <c r="Z4909">
        <v>96.972915560276164</v>
      </c>
      <c r="AA4909">
        <v>8.8081658951529995</v>
      </c>
      <c r="AB4909">
        <v>2.7359649309867442</v>
      </c>
      <c r="AC4909">
        <v>-27.037680098095706</v>
      </c>
      <c r="AD4909">
        <v>6.7643783453676756</v>
      </c>
      <c r="AE4909">
        <v>6.7988727002274922</v>
      </c>
      <c r="AF4909">
        <v>31</v>
      </c>
      <c r="AG4909">
        <v>0</v>
      </c>
      <c r="AH4909">
        <v>0</v>
      </c>
      <c r="AI4909">
        <v>7</v>
      </c>
      <c r="AJ4909">
        <v>149</v>
      </c>
      <c r="AK4909">
        <v>124</v>
      </c>
      <c r="AL4909">
        <v>162</v>
      </c>
      <c r="AM4909">
        <v>0</v>
      </c>
      <c r="AN4909">
        <v>69</v>
      </c>
      <c r="AO4909">
        <v>25</v>
      </c>
      <c r="AP4909">
        <v>29</v>
      </c>
    </row>
    <row r="4910" spans="1:42">
      <c r="A4910">
        <v>16</v>
      </c>
      <c r="B4910">
        <v>897</v>
      </c>
      <c r="C4910">
        <v>2019</v>
      </c>
      <c r="D4910">
        <v>9</v>
      </c>
      <c r="E4910">
        <v>99</v>
      </c>
      <c r="F4910">
        <v>99</v>
      </c>
      <c r="G4910">
        <v>99</v>
      </c>
      <c r="H4910">
        <v>99</v>
      </c>
      <c r="I4910">
        <v>99</v>
      </c>
      <c r="J4910">
        <v>116</v>
      </c>
      <c r="K4910">
        <v>999</v>
      </c>
      <c r="M4910">
        <v>99</v>
      </c>
      <c r="N4910">
        <v>99</v>
      </c>
      <c r="O4910">
        <v>99</v>
      </c>
      <c r="P4910">
        <v>99</v>
      </c>
      <c r="Q4910">
        <v>40</v>
      </c>
      <c r="R4910">
        <v>3075</v>
      </c>
      <c r="S4910">
        <v>3072</v>
      </c>
      <c r="T4910">
        <v>16.018536585365855</v>
      </c>
      <c r="U4910">
        <v>60.68684895833335</v>
      </c>
      <c r="V4910">
        <v>85.52282243138319</v>
      </c>
      <c r="W4910">
        <v>78.908600260416733</v>
      </c>
      <c r="X4910">
        <v>0.45528455284552838</v>
      </c>
      <c r="Y4910">
        <v>0.91056910569105676</v>
      </c>
      <c r="Z4910">
        <v>96.260162601626007</v>
      </c>
      <c r="AA4910">
        <v>9.4630240866031823</v>
      </c>
      <c r="AB4910">
        <v>2.7500443117829123</v>
      </c>
      <c r="AC4910">
        <v>-27.303383052278559</v>
      </c>
      <c r="AD4910">
        <v>5.5232244853971313</v>
      </c>
      <c r="AE4910">
        <v>5.683939113225458</v>
      </c>
      <c r="AF4910">
        <v>41</v>
      </c>
      <c r="AG4910">
        <v>0</v>
      </c>
      <c r="AH4910">
        <v>0</v>
      </c>
      <c r="AI4910">
        <v>11</v>
      </c>
      <c r="AJ4910">
        <v>156</v>
      </c>
      <c r="AK4910">
        <v>33</v>
      </c>
      <c r="AL4910">
        <v>73</v>
      </c>
      <c r="AM4910">
        <v>0</v>
      </c>
      <c r="AN4910">
        <v>89</v>
      </c>
      <c r="AO4910">
        <v>15</v>
      </c>
      <c r="AP4910">
        <v>15</v>
      </c>
    </row>
    <row r="4911" spans="1:42">
      <c r="A4911">
        <v>16</v>
      </c>
      <c r="B4911">
        <v>898</v>
      </c>
      <c r="C4911">
        <v>2019</v>
      </c>
      <c r="D4911">
        <v>10</v>
      </c>
      <c r="E4911">
        <v>99</v>
      </c>
      <c r="F4911">
        <v>99</v>
      </c>
      <c r="G4911">
        <v>99</v>
      </c>
      <c r="H4911">
        <v>99</v>
      </c>
      <c r="I4911">
        <v>99</v>
      </c>
      <c r="J4911">
        <v>116</v>
      </c>
      <c r="K4911">
        <v>999</v>
      </c>
      <c r="M4911">
        <v>99</v>
      </c>
      <c r="N4911">
        <v>99</v>
      </c>
      <c r="O4911">
        <v>99</v>
      </c>
      <c r="P4911">
        <v>99</v>
      </c>
      <c r="Q4911">
        <v>43</v>
      </c>
      <c r="R4911">
        <v>3133</v>
      </c>
      <c r="S4911">
        <v>3116</v>
      </c>
      <c r="T4911">
        <v>15.950207468879665</v>
      </c>
      <c r="U4911">
        <v>60.600449293966619</v>
      </c>
      <c r="V4911">
        <v>86.318661450285575</v>
      </c>
      <c r="W4911">
        <v>79.50374197689338</v>
      </c>
      <c r="X4911">
        <v>0</v>
      </c>
      <c r="Y4911">
        <v>0</v>
      </c>
      <c r="Z4911">
        <v>98.659431854452578</v>
      </c>
      <c r="AA4911">
        <v>9.2839048261904296</v>
      </c>
      <c r="AB4911">
        <v>2.724252754713111</v>
      </c>
      <c r="AC4911">
        <v>-24.8714160852996</v>
      </c>
      <c r="AD4911">
        <v>5.6274023781298279</v>
      </c>
      <c r="AE4911">
        <v>5.8088329206386415</v>
      </c>
      <c r="AF4911">
        <v>34</v>
      </c>
      <c r="AG4911">
        <v>0</v>
      </c>
      <c r="AH4911">
        <v>0</v>
      </c>
      <c r="AI4911">
        <v>11</v>
      </c>
      <c r="AJ4911">
        <v>83</v>
      </c>
      <c r="AK4911">
        <v>30</v>
      </c>
      <c r="AL4911">
        <v>30</v>
      </c>
      <c r="AM4911">
        <v>0</v>
      </c>
      <c r="AN4911">
        <v>49</v>
      </c>
      <c r="AO4911">
        <v>17</v>
      </c>
      <c r="AP4911">
        <v>23</v>
      </c>
    </row>
    <row r="4912" spans="1:42">
      <c r="A4912">
        <v>16</v>
      </c>
      <c r="B4912">
        <v>899</v>
      </c>
      <c r="C4912">
        <v>2019</v>
      </c>
      <c r="D4912">
        <v>11</v>
      </c>
      <c r="E4912">
        <v>99</v>
      </c>
      <c r="F4912">
        <v>99</v>
      </c>
      <c r="G4912">
        <v>99</v>
      </c>
      <c r="H4912">
        <v>99</v>
      </c>
      <c r="I4912">
        <v>99</v>
      </c>
      <c r="J4912">
        <v>116</v>
      </c>
      <c r="K4912">
        <v>999</v>
      </c>
      <c r="M4912">
        <v>99</v>
      </c>
      <c r="N4912">
        <v>99</v>
      </c>
      <c r="O4912">
        <v>99</v>
      </c>
      <c r="P4912">
        <v>99</v>
      </c>
      <c r="Q4912">
        <v>66</v>
      </c>
      <c r="R4912">
        <v>6560</v>
      </c>
      <c r="S4912">
        <v>6550</v>
      </c>
      <c r="T4912">
        <v>15.970731707317077</v>
      </c>
      <c r="U4912">
        <v>60.545954198473282</v>
      </c>
      <c r="V4912">
        <v>86.63660317749131</v>
      </c>
      <c r="W4912">
        <v>79.912051908396819</v>
      </c>
      <c r="X4912">
        <v>3.3384146341463414</v>
      </c>
      <c r="Y4912">
        <v>6.6768292682926829</v>
      </c>
      <c r="Z4912">
        <v>97.286585365853625</v>
      </c>
      <c r="AA4912">
        <v>9.0955917350697408</v>
      </c>
      <c r="AB4912">
        <v>2.7111775359592283</v>
      </c>
      <c r="AC4912">
        <v>-32.456764278577431</v>
      </c>
      <c r="AD4912">
        <v>11.782878902180547</v>
      </c>
      <c r="AE4912">
        <v>12.273189739829398</v>
      </c>
      <c r="AF4912">
        <v>64</v>
      </c>
      <c r="AG4912">
        <v>0</v>
      </c>
      <c r="AH4912">
        <v>0</v>
      </c>
      <c r="AI4912">
        <v>19</v>
      </c>
      <c r="AJ4912">
        <v>177</v>
      </c>
      <c r="AK4912">
        <v>71</v>
      </c>
      <c r="AL4912">
        <v>60</v>
      </c>
      <c r="AM4912">
        <v>0</v>
      </c>
      <c r="AN4912">
        <v>98</v>
      </c>
      <c r="AO4912">
        <v>29</v>
      </c>
      <c r="AP4912">
        <v>30</v>
      </c>
    </row>
    <row r="4913" spans="1:42">
      <c r="A4913">
        <v>16</v>
      </c>
      <c r="B4913">
        <v>900</v>
      </c>
      <c r="C4913">
        <v>2019</v>
      </c>
      <c r="D4913">
        <v>12</v>
      </c>
      <c r="E4913">
        <v>99</v>
      </c>
      <c r="F4913">
        <v>99</v>
      </c>
      <c r="G4913">
        <v>99</v>
      </c>
      <c r="H4913">
        <v>99</v>
      </c>
      <c r="I4913">
        <v>99</v>
      </c>
      <c r="J4913">
        <v>116</v>
      </c>
      <c r="K4913">
        <v>999</v>
      </c>
      <c r="M4913">
        <v>99</v>
      </c>
      <c r="N4913">
        <v>99</v>
      </c>
      <c r="O4913">
        <v>99</v>
      </c>
      <c r="P4913">
        <v>99</v>
      </c>
      <c r="Q4913">
        <v>54</v>
      </c>
      <c r="R4913">
        <v>4558</v>
      </c>
      <c r="S4913">
        <v>4483</v>
      </c>
      <c r="T4913">
        <v>15.825142606406324</v>
      </c>
      <c r="U4913">
        <v>60.827124693285747</v>
      </c>
      <c r="V4913">
        <v>82.129056706097472</v>
      </c>
      <c r="W4913">
        <v>75.234635288869157</v>
      </c>
      <c r="X4913">
        <v>4.9583150504607314</v>
      </c>
      <c r="Y4913">
        <v>9.9166301009214628</v>
      </c>
      <c r="Z4913">
        <v>97.10399297937694</v>
      </c>
      <c r="AA4913">
        <v>10.582271677292121</v>
      </c>
      <c r="AB4913">
        <v>2.7811473614832312</v>
      </c>
      <c r="AC4913">
        <v>-34.077397302929398</v>
      </c>
      <c r="AD4913">
        <v>8.1869454323382556</v>
      </c>
      <c r="AE4913">
        <v>7.9084327330648785</v>
      </c>
      <c r="AF4913">
        <v>56</v>
      </c>
      <c r="AG4913">
        <v>1</v>
      </c>
      <c r="AH4913">
        <v>0</v>
      </c>
      <c r="AI4913">
        <v>22</v>
      </c>
      <c r="AJ4913">
        <v>143</v>
      </c>
      <c r="AK4913">
        <v>51</v>
      </c>
      <c r="AL4913">
        <v>76</v>
      </c>
      <c r="AM4913">
        <v>0</v>
      </c>
      <c r="AN4913">
        <v>115</v>
      </c>
      <c r="AO4913">
        <v>19</v>
      </c>
      <c r="AP4913">
        <v>25</v>
      </c>
    </row>
    <row r="4914" spans="1:42">
      <c r="A4914">
        <v>16</v>
      </c>
      <c r="B4914">
        <v>901</v>
      </c>
      <c r="C4914">
        <v>2019</v>
      </c>
      <c r="D4914">
        <v>1</v>
      </c>
      <c r="E4914">
        <v>99</v>
      </c>
      <c r="F4914">
        <v>99</v>
      </c>
      <c r="G4914">
        <v>99</v>
      </c>
      <c r="H4914">
        <v>99</v>
      </c>
      <c r="I4914">
        <v>99</v>
      </c>
      <c r="J4914">
        <v>117</v>
      </c>
      <c r="K4914">
        <v>999</v>
      </c>
      <c r="M4914">
        <v>99</v>
      </c>
      <c r="N4914">
        <v>99</v>
      </c>
      <c r="O4914">
        <v>99</v>
      </c>
      <c r="P4914">
        <v>99</v>
      </c>
      <c r="Q4914">
        <v>110</v>
      </c>
      <c r="R4914">
        <v>11540</v>
      </c>
      <c r="S4914">
        <v>11196</v>
      </c>
      <c r="T4914">
        <v>15.625996533795497</v>
      </c>
      <c r="U4914">
        <v>61.027241872097179</v>
      </c>
      <c r="V4914">
        <v>89.204326185214612</v>
      </c>
      <c r="W4914">
        <v>81.56590746695241</v>
      </c>
      <c r="X4914">
        <v>4.332755632582324E-2</v>
      </c>
      <c r="Y4914">
        <v>8.6655112651646479E-2</v>
      </c>
      <c r="Z4914">
        <v>3.388214904679375</v>
      </c>
      <c r="AA4914">
        <v>9.3210170655053837</v>
      </c>
      <c r="AB4914">
        <v>2.6749718477582913</v>
      </c>
      <c r="AC4914">
        <v>-25.034408180547032</v>
      </c>
      <c r="AD4914">
        <v>8.9916706274690075</v>
      </c>
      <c r="AE4914">
        <v>8.9622061468588008</v>
      </c>
      <c r="AF4914">
        <v>178</v>
      </c>
      <c r="AG4914">
        <v>0</v>
      </c>
      <c r="AH4914">
        <v>0</v>
      </c>
      <c r="AI4914">
        <v>37</v>
      </c>
      <c r="AJ4914">
        <v>927</v>
      </c>
      <c r="AK4914">
        <v>284</v>
      </c>
      <c r="AL4914">
        <v>908</v>
      </c>
      <c r="AM4914">
        <v>0</v>
      </c>
      <c r="AN4914">
        <v>277</v>
      </c>
      <c r="AO4914">
        <v>78</v>
      </c>
      <c r="AP4914">
        <v>60</v>
      </c>
    </row>
    <row r="4915" spans="1:42">
      <c r="A4915">
        <v>16</v>
      </c>
      <c r="B4915">
        <v>902</v>
      </c>
      <c r="C4915">
        <v>2019</v>
      </c>
      <c r="D4915">
        <v>2</v>
      </c>
      <c r="E4915">
        <v>99</v>
      </c>
      <c r="F4915">
        <v>99</v>
      </c>
      <c r="G4915">
        <v>99</v>
      </c>
      <c r="H4915">
        <v>99</v>
      </c>
      <c r="I4915">
        <v>99</v>
      </c>
      <c r="J4915">
        <v>117</v>
      </c>
      <c r="K4915">
        <v>999</v>
      </c>
      <c r="M4915">
        <v>99</v>
      </c>
      <c r="N4915">
        <v>99</v>
      </c>
      <c r="O4915">
        <v>99</v>
      </c>
      <c r="P4915">
        <v>99</v>
      </c>
      <c r="Q4915">
        <v>115</v>
      </c>
      <c r="R4915">
        <v>9633</v>
      </c>
      <c r="S4915">
        <v>9377</v>
      </c>
      <c r="T4915">
        <v>15.569396864943428</v>
      </c>
      <c r="U4915">
        <v>60.755678788525103</v>
      </c>
      <c r="V4915">
        <v>88.297130053930687</v>
      </c>
      <c r="W4915">
        <v>80.800543883971102</v>
      </c>
      <c r="X4915">
        <v>1.2560988269490296</v>
      </c>
      <c r="Y4915">
        <v>2.5121976538980593</v>
      </c>
      <c r="Z4915">
        <v>5.8860168171909084</v>
      </c>
      <c r="AA4915">
        <v>9.0904565601550757</v>
      </c>
      <c r="AB4915">
        <v>2.6397438988670392</v>
      </c>
      <c r="AC4915">
        <v>-26.896012625541506</v>
      </c>
      <c r="AD4915">
        <v>7.5057853686662845</v>
      </c>
      <c r="AE4915">
        <v>7.4356949969773742</v>
      </c>
      <c r="AF4915">
        <v>143</v>
      </c>
      <c r="AG4915">
        <v>0</v>
      </c>
      <c r="AH4915">
        <v>0</v>
      </c>
      <c r="AI4915">
        <v>27</v>
      </c>
      <c r="AJ4915">
        <v>925</v>
      </c>
      <c r="AK4915">
        <v>184</v>
      </c>
      <c r="AL4915">
        <v>744</v>
      </c>
      <c r="AM4915">
        <v>0</v>
      </c>
      <c r="AN4915">
        <v>167</v>
      </c>
      <c r="AO4915">
        <v>72</v>
      </c>
      <c r="AP4915">
        <v>58</v>
      </c>
    </row>
    <row r="4916" spans="1:42">
      <c r="A4916">
        <v>16</v>
      </c>
      <c r="B4916">
        <v>903</v>
      </c>
      <c r="C4916">
        <v>2019</v>
      </c>
      <c r="D4916">
        <v>3</v>
      </c>
      <c r="E4916">
        <v>99</v>
      </c>
      <c r="F4916">
        <v>99</v>
      </c>
      <c r="G4916">
        <v>99</v>
      </c>
      <c r="H4916">
        <v>99</v>
      </c>
      <c r="I4916">
        <v>99</v>
      </c>
      <c r="J4916">
        <v>117</v>
      </c>
      <c r="K4916">
        <v>999</v>
      </c>
      <c r="M4916">
        <v>99</v>
      </c>
      <c r="N4916">
        <v>99</v>
      </c>
      <c r="O4916">
        <v>99</v>
      </c>
      <c r="P4916">
        <v>99</v>
      </c>
      <c r="Q4916">
        <v>112</v>
      </c>
      <c r="R4916">
        <v>9678</v>
      </c>
      <c r="S4916">
        <v>9541</v>
      </c>
      <c r="T4916">
        <v>15.878693945029964</v>
      </c>
      <c r="U4916">
        <v>61.082276490933872</v>
      </c>
      <c r="V4916">
        <v>88.268013180953616</v>
      </c>
      <c r="W4916">
        <v>81.03662089927694</v>
      </c>
      <c r="X4916">
        <v>0.17565612729902871</v>
      </c>
      <c r="Y4916">
        <v>0.35131225459805743</v>
      </c>
      <c r="Z4916">
        <v>7.0159123785906194</v>
      </c>
      <c r="AA4916">
        <v>9.2691309778609998</v>
      </c>
      <c r="AB4916">
        <v>2.7253177761288545</v>
      </c>
      <c r="AC4916">
        <v>-28.643526346731601</v>
      </c>
      <c r="AD4916">
        <v>7.54084820906803</v>
      </c>
      <c r="AE4916">
        <v>7.5878473675707649</v>
      </c>
      <c r="AF4916">
        <v>165</v>
      </c>
      <c r="AG4916">
        <v>0</v>
      </c>
      <c r="AH4916">
        <v>0</v>
      </c>
      <c r="AI4916">
        <v>38</v>
      </c>
      <c r="AJ4916">
        <v>931</v>
      </c>
      <c r="AK4916">
        <v>263</v>
      </c>
      <c r="AL4916">
        <v>1067</v>
      </c>
      <c r="AM4916">
        <v>1</v>
      </c>
      <c r="AN4916">
        <v>221</v>
      </c>
      <c r="AO4916">
        <v>89</v>
      </c>
      <c r="AP4916">
        <v>60</v>
      </c>
    </row>
    <row r="4917" spans="1:42">
      <c r="A4917">
        <v>16</v>
      </c>
      <c r="B4917">
        <v>904</v>
      </c>
      <c r="C4917">
        <v>2019</v>
      </c>
      <c r="D4917">
        <v>4</v>
      </c>
      <c r="E4917">
        <v>99</v>
      </c>
      <c r="F4917">
        <v>99</v>
      </c>
      <c r="G4917">
        <v>99</v>
      </c>
      <c r="H4917">
        <v>99</v>
      </c>
      <c r="I4917">
        <v>99</v>
      </c>
      <c r="J4917">
        <v>117</v>
      </c>
      <c r="K4917">
        <v>999</v>
      </c>
      <c r="M4917">
        <v>99</v>
      </c>
      <c r="N4917">
        <v>99</v>
      </c>
      <c r="O4917">
        <v>99</v>
      </c>
      <c r="P4917">
        <v>99</v>
      </c>
      <c r="Q4917">
        <v>101</v>
      </c>
      <c r="R4917">
        <v>9551</v>
      </c>
      <c r="S4917">
        <v>9209</v>
      </c>
      <c r="T4917">
        <v>15.42948382368338</v>
      </c>
      <c r="U4917">
        <v>60.833641003366289</v>
      </c>
      <c r="V4917">
        <v>88.083151968603886</v>
      </c>
      <c r="W4917">
        <v>80.426539255076548</v>
      </c>
      <c r="X4917">
        <v>0</v>
      </c>
      <c r="Y4917">
        <v>0</v>
      </c>
      <c r="Z4917">
        <v>6.3762956758454612</v>
      </c>
      <c r="AA4917">
        <v>8.5097938747835933</v>
      </c>
      <c r="AB4917">
        <v>2.7135903111401247</v>
      </c>
      <c r="AC4917">
        <v>-28.86323588813762</v>
      </c>
      <c r="AD4917">
        <v>7.4418930817120019</v>
      </c>
      <c r="AE4917">
        <v>7.2686745083574591</v>
      </c>
      <c r="AF4917">
        <v>178</v>
      </c>
      <c r="AG4917">
        <v>0</v>
      </c>
      <c r="AH4917">
        <v>0</v>
      </c>
      <c r="AI4917">
        <v>22</v>
      </c>
      <c r="AJ4917">
        <v>886</v>
      </c>
      <c r="AK4917">
        <v>217</v>
      </c>
      <c r="AL4917">
        <v>1110</v>
      </c>
      <c r="AM4917">
        <v>0</v>
      </c>
      <c r="AN4917">
        <v>166</v>
      </c>
      <c r="AO4917">
        <v>85</v>
      </c>
      <c r="AP4917">
        <v>57</v>
      </c>
    </row>
    <row r="4918" spans="1:42">
      <c r="A4918">
        <v>16</v>
      </c>
      <c r="B4918">
        <v>905</v>
      </c>
      <c r="C4918">
        <v>2019</v>
      </c>
      <c r="D4918">
        <v>5</v>
      </c>
      <c r="E4918">
        <v>99</v>
      </c>
      <c r="F4918">
        <v>99</v>
      </c>
      <c r="G4918">
        <v>99</v>
      </c>
      <c r="H4918">
        <v>99</v>
      </c>
      <c r="I4918">
        <v>99</v>
      </c>
      <c r="J4918">
        <v>117</v>
      </c>
      <c r="K4918">
        <v>999</v>
      </c>
      <c r="M4918">
        <v>99</v>
      </c>
      <c r="N4918">
        <v>99</v>
      </c>
      <c r="O4918">
        <v>99</v>
      </c>
      <c r="P4918">
        <v>99</v>
      </c>
      <c r="Q4918">
        <v>106</v>
      </c>
      <c r="R4918">
        <v>10330</v>
      </c>
      <c r="S4918">
        <v>10315</v>
      </c>
      <c r="T4918">
        <v>16.09825750242014</v>
      </c>
      <c r="U4918">
        <v>61.139408628211349</v>
      </c>
      <c r="V4918">
        <v>87.340444471519902</v>
      </c>
      <c r="W4918">
        <v>80.567125545322511</v>
      </c>
      <c r="X4918">
        <v>1.5585672797676668</v>
      </c>
      <c r="Y4918">
        <v>3.1171345595353337</v>
      </c>
      <c r="Z4918">
        <v>6.8635043562439506</v>
      </c>
      <c r="AA4918">
        <v>8.7413475384724144</v>
      </c>
      <c r="AB4918">
        <v>2.7559925523101358</v>
      </c>
      <c r="AC4918">
        <v>-23.326971625613361</v>
      </c>
      <c r="AD4918">
        <v>8.0488698077777148</v>
      </c>
      <c r="AE4918">
        <v>8.1558732667920921</v>
      </c>
      <c r="AF4918">
        <v>147</v>
      </c>
      <c r="AG4918">
        <v>0</v>
      </c>
      <c r="AH4918">
        <v>0</v>
      </c>
      <c r="AI4918">
        <v>29</v>
      </c>
      <c r="AJ4918">
        <v>844</v>
      </c>
      <c r="AK4918">
        <v>267</v>
      </c>
      <c r="AL4918">
        <v>903</v>
      </c>
      <c r="AM4918">
        <v>4</v>
      </c>
      <c r="AN4918">
        <v>286</v>
      </c>
      <c r="AO4918">
        <v>105</v>
      </c>
      <c r="AP4918">
        <v>55</v>
      </c>
    </row>
    <row r="4919" spans="1:42">
      <c r="A4919">
        <v>16</v>
      </c>
      <c r="B4919">
        <v>906</v>
      </c>
      <c r="C4919">
        <v>2019</v>
      </c>
      <c r="D4919">
        <v>6</v>
      </c>
      <c r="E4919">
        <v>99</v>
      </c>
      <c r="F4919">
        <v>99</v>
      </c>
      <c r="G4919">
        <v>99</v>
      </c>
      <c r="H4919">
        <v>99</v>
      </c>
      <c r="I4919">
        <v>99</v>
      </c>
      <c r="J4919">
        <v>117</v>
      </c>
      <c r="K4919">
        <v>999</v>
      </c>
      <c r="M4919">
        <v>99</v>
      </c>
      <c r="N4919">
        <v>99</v>
      </c>
      <c r="O4919">
        <v>99</v>
      </c>
      <c r="P4919">
        <v>99</v>
      </c>
      <c r="Q4919">
        <v>111</v>
      </c>
      <c r="R4919">
        <v>9170</v>
      </c>
      <c r="S4919">
        <v>9107</v>
      </c>
      <c r="T4919">
        <v>15.961286804798256</v>
      </c>
      <c r="U4919">
        <v>60.994070495223447</v>
      </c>
      <c r="V4919">
        <v>87.13899907456323</v>
      </c>
      <c r="W4919">
        <v>80.259547600746245</v>
      </c>
      <c r="X4919">
        <v>0.2399127589967284</v>
      </c>
      <c r="Y4919">
        <v>0.4798255179934568</v>
      </c>
      <c r="Z4919">
        <v>8.1025081788440563</v>
      </c>
      <c r="AA4919">
        <v>8.8438002603886492</v>
      </c>
      <c r="AB4919">
        <v>2.7245670479237103</v>
      </c>
      <c r="AC4919">
        <v>-30.732824772037645</v>
      </c>
      <c r="AD4919">
        <v>7.1450276996439195</v>
      </c>
      <c r="AE4919">
        <v>7.1732408185052625</v>
      </c>
      <c r="AF4919">
        <v>142</v>
      </c>
      <c r="AG4919">
        <v>0</v>
      </c>
      <c r="AH4919">
        <v>0</v>
      </c>
      <c r="AI4919">
        <v>21</v>
      </c>
      <c r="AJ4919">
        <v>602</v>
      </c>
      <c r="AK4919">
        <v>225</v>
      </c>
      <c r="AL4919">
        <v>917</v>
      </c>
      <c r="AM4919">
        <v>0</v>
      </c>
      <c r="AN4919">
        <v>204</v>
      </c>
      <c r="AO4919">
        <v>98</v>
      </c>
      <c r="AP4919">
        <v>55</v>
      </c>
    </row>
    <row r="4920" spans="1:42">
      <c r="A4920">
        <v>16</v>
      </c>
      <c r="B4920">
        <v>907</v>
      </c>
      <c r="C4920">
        <v>2019</v>
      </c>
      <c r="D4920">
        <v>7</v>
      </c>
      <c r="E4920">
        <v>99</v>
      </c>
      <c r="F4920">
        <v>99</v>
      </c>
      <c r="G4920">
        <v>99</v>
      </c>
      <c r="H4920">
        <v>99</v>
      </c>
      <c r="I4920">
        <v>99</v>
      </c>
      <c r="J4920">
        <v>117</v>
      </c>
      <c r="K4920">
        <v>999</v>
      </c>
      <c r="M4920">
        <v>99</v>
      </c>
      <c r="N4920">
        <v>99</v>
      </c>
      <c r="O4920">
        <v>99</v>
      </c>
      <c r="P4920">
        <v>99</v>
      </c>
      <c r="Q4920">
        <v>122</v>
      </c>
      <c r="R4920">
        <v>12330</v>
      </c>
      <c r="S4920">
        <v>12243</v>
      </c>
      <c r="T4920">
        <v>16.261070559610701</v>
      </c>
      <c r="U4920">
        <v>61.557788123825858</v>
      </c>
      <c r="V4920">
        <v>87.63720998639927</v>
      </c>
      <c r="W4920">
        <v>80.675512537776896</v>
      </c>
      <c r="X4920">
        <v>1.2976480129764802</v>
      </c>
      <c r="Y4920">
        <v>2.5952960259529605</v>
      </c>
      <c r="Z4920">
        <v>6.2692619626926209</v>
      </c>
      <c r="AA4920">
        <v>8.7902757092081441</v>
      </c>
      <c r="AB4920">
        <v>2.6069833914317861</v>
      </c>
      <c r="AC4920">
        <v>-34.183220695623241</v>
      </c>
      <c r="AD4920">
        <v>9.6072182700773734</v>
      </c>
      <c r="AE4920">
        <v>9.6933289217713607</v>
      </c>
      <c r="AF4920">
        <v>172</v>
      </c>
      <c r="AG4920">
        <v>1</v>
      </c>
      <c r="AH4920">
        <v>0</v>
      </c>
      <c r="AI4920">
        <v>45</v>
      </c>
      <c r="AJ4920">
        <v>974</v>
      </c>
      <c r="AK4920">
        <v>306</v>
      </c>
      <c r="AL4920">
        <v>1916</v>
      </c>
      <c r="AM4920">
        <v>0</v>
      </c>
      <c r="AN4920">
        <v>211</v>
      </c>
      <c r="AO4920">
        <v>76</v>
      </c>
      <c r="AP4920">
        <v>65</v>
      </c>
    </row>
    <row r="4921" spans="1:42">
      <c r="A4921">
        <v>16</v>
      </c>
      <c r="B4921">
        <v>908</v>
      </c>
      <c r="C4921">
        <v>2019</v>
      </c>
      <c r="D4921">
        <v>8</v>
      </c>
      <c r="E4921">
        <v>99</v>
      </c>
      <c r="F4921">
        <v>99</v>
      </c>
      <c r="G4921">
        <v>99</v>
      </c>
      <c r="H4921">
        <v>99</v>
      </c>
      <c r="I4921">
        <v>99</v>
      </c>
      <c r="J4921">
        <v>117</v>
      </c>
      <c r="K4921">
        <v>999</v>
      </c>
      <c r="M4921">
        <v>99</v>
      </c>
      <c r="N4921">
        <v>99</v>
      </c>
      <c r="O4921">
        <v>99</v>
      </c>
      <c r="P4921">
        <v>99</v>
      </c>
      <c r="Q4921">
        <v>106</v>
      </c>
      <c r="R4921">
        <v>10769</v>
      </c>
      <c r="S4921">
        <v>10733</v>
      </c>
      <c r="T4921">
        <v>16.331692821989041</v>
      </c>
      <c r="U4921">
        <v>61.576260132302231</v>
      </c>
      <c r="V4921">
        <v>86.828130736414252</v>
      </c>
      <c r="W4921">
        <v>80.050973632721579</v>
      </c>
      <c r="X4921">
        <v>1.7271798681400317</v>
      </c>
      <c r="Y4921">
        <v>3.4543597362800633</v>
      </c>
      <c r="Z4921">
        <v>8.3016064629956343</v>
      </c>
      <c r="AA4921">
        <v>9.0168941013322321</v>
      </c>
      <c r="AB4921">
        <v>2.6213727665817008</v>
      </c>
      <c r="AC4921">
        <v>-28.439861616086127</v>
      </c>
      <c r="AD4921">
        <v>8.3909272952524923</v>
      </c>
      <c r="AE4921">
        <v>8.4320100394243642</v>
      </c>
      <c r="AF4921">
        <v>144</v>
      </c>
      <c r="AG4921">
        <v>0</v>
      </c>
      <c r="AH4921">
        <v>0</v>
      </c>
      <c r="AI4921">
        <v>46</v>
      </c>
      <c r="AJ4921">
        <v>807</v>
      </c>
      <c r="AK4921">
        <v>162</v>
      </c>
      <c r="AL4921">
        <v>1777</v>
      </c>
      <c r="AM4921">
        <v>3</v>
      </c>
      <c r="AN4921">
        <v>244</v>
      </c>
      <c r="AO4921">
        <v>51</v>
      </c>
      <c r="AP4921">
        <v>53</v>
      </c>
    </row>
    <row r="4922" spans="1:42">
      <c r="A4922">
        <v>16</v>
      </c>
      <c r="B4922">
        <v>909</v>
      </c>
      <c r="C4922">
        <v>2019</v>
      </c>
      <c r="D4922">
        <v>9</v>
      </c>
      <c r="E4922">
        <v>99</v>
      </c>
      <c r="F4922">
        <v>99</v>
      </c>
      <c r="G4922">
        <v>99</v>
      </c>
      <c r="H4922">
        <v>99</v>
      </c>
      <c r="I4922">
        <v>99</v>
      </c>
      <c r="J4922">
        <v>117</v>
      </c>
      <c r="K4922">
        <v>999</v>
      </c>
      <c r="M4922">
        <v>99</v>
      </c>
      <c r="N4922">
        <v>99</v>
      </c>
      <c r="O4922">
        <v>99</v>
      </c>
      <c r="P4922">
        <v>99</v>
      </c>
      <c r="Q4922">
        <v>117</v>
      </c>
      <c r="R4922">
        <v>10464</v>
      </c>
      <c r="S4922">
        <v>10453</v>
      </c>
      <c r="T4922">
        <v>16.256498470948014</v>
      </c>
      <c r="U4922">
        <v>61.33033578876875</v>
      </c>
      <c r="V4922">
        <v>87.609926867610085</v>
      </c>
      <c r="W4922">
        <v>80.826700468765026</v>
      </c>
      <c r="X4922">
        <v>0.77408256880733939</v>
      </c>
      <c r="Y4922">
        <v>1.5481651376146788</v>
      </c>
      <c r="Z4922">
        <v>8.2090978593272137</v>
      </c>
      <c r="AA4922">
        <v>8.7669661559818248</v>
      </c>
      <c r="AB4922">
        <v>2.7654984163101162</v>
      </c>
      <c r="AC4922">
        <v>-32.394674938482758</v>
      </c>
      <c r="AD4922">
        <v>8.1532791547517949</v>
      </c>
      <c r="AE4922">
        <v>8.2916157494961436</v>
      </c>
      <c r="AF4922">
        <v>152</v>
      </c>
      <c r="AG4922">
        <v>0</v>
      </c>
      <c r="AH4922">
        <v>0</v>
      </c>
      <c r="AI4922">
        <v>25</v>
      </c>
      <c r="AJ4922">
        <v>953</v>
      </c>
      <c r="AK4922">
        <v>216</v>
      </c>
      <c r="AL4922">
        <v>1788</v>
      </c>
      <c r="AM4922">
        <v>6</v>
      </c>
      <c r="AN4922">
        <v>233</v>
      </c>
      <c r="AO4922">
        <v>92</v>
      </c>
      <c r="AP4922">
        <v>59</v>
      </c>
    </row>
    <row r="4923" spans="1:42">
      <c r="A4923">
        <v>16</v>
      </c>
      <c r="B4923">
        <v>910</v>
      </c>
      <c r="C4923">
        <v>2019</v>
      </c>
      <c r="D4923">
        <v>10</v>
      </c>
      <c r="E4923">
        <v>99</v>
      </c>
      <c r="F4923">
        <v>99</v>
      </c>
      <c r="G4923">
        <v>99</v>
      </c>
      <c r="H4923">
        <v>99</v>
      </c>
      <c r="I4923">
        <v>99</v>
      </c>
      <c r="J4923">
        <v>117</v>
      </c>
      <c r="K4923">
        <v>999</v>
      </c>
      <c r="M4923">
        <v>99</v>
      </c>
      <c r="N4923">
        <v>99</v>
      </c>
      <c r="O4923">
        <v>99</v>
      </c>
      <c r="P4923">
        <v>99</v>
      </c>
      <c r="Q4923">
        <v>123</v>
      </c>
      <c r="R4923">
        <v>12194</v>
      </c>
      <c r="S4923">
        <v>12156</v>
      </c>
      <c r="T4923">
        <v>16.346727898966702</v>
      </c>
      <c r="U4923">
        <v>61.641493912471191</v>
      </c>
      <c r="V4923">
        <v>88.190727120207342</v>
      </c>
      <c r="W4923">
        <v>81.301776900296517</v>
      </c>
      <c r="X4923">
        <v>1.3613252419222563</v>
      </c>
      <c r="Y4923">
        <v>2.7226504838445127</v>
      </c>
      <c r="Z4923">
        <v>7.2330654420206653</v>
      </c>
      <c r="AA4923">
        <v>9.3455801591375032</v>
      </c>
      <c r="AB4923">
        <v>2.6218829794430847</v>
      </c>
      <c r="AC4923">
        <v>-31.256787897557516</v>
      </c>
      <c r="AD4923">
        <v>9.5012505746409932</v>
      </c>
      <c r="AE4923">
        <v>9.6991593831044565</v>
      </c>
      <c r="AF4923">
        <v>221</v>
      </c>
      <c r="AG4923">
        <v>0</v>
      </c>
      <c r="AH4923">
        <v>0</v>
      </c>
      <c r="AI4923">
        <v>42</v>
      </c>
      <c r="AJ4923">
        <v>988</v>
      </c>
      <c r="AK4923">
        <v>402</v>
      </c>
      <c r="AL4923">
        <v>1684</v>
      </c>
      <c r="AM4923">
        <v>2</v>
      </c>
      <c r="AN4923">
        <v>264</v>
      </c>
      <c r="AO4923">
        <v>105</v>
      </c>
      <c r="AP4923">
        <v>57</v>
      </c>
    </row>
    <row r="4924" spans="1:42">
      <c r="A4924">
        <v>16</v>
      </c>
      <c r="B4924">
        <v>911</v>
      </c>
      <c r="C4924">
        <v>2019</v>
      </c>
      <c r="D4924">
        <v>11</v>
      </c>
      <c r="E4924">
        <v>99</v>
      </c>
      <c r="F4924">
        <v>99</v>
      </c>
      <c r="G4924">
        <v>99</v>
      </c>
      <c r="H4924">
        <v>99</v>
      </c>
      <c r="I4924">
        <v>99</v>
      </c>
      <c r="J4924">
        <v>117</v>
      </c>
      <c r="K4924">
        <v>999</v>
      </c>
      <c r="M4924">
        <v>99</v>
      </c>
      <c r="N4924">
        <v>99</v>
      </c>
      <c r="O4924">
        <v>99</v>
      </c>
      <c r="P4924">
        <v>99</v>
      </c>
      <c r="Q4924">
        <v>124</v>
      </c>
      <c r="R4924">
        <v>11057</v>
      </c>
      <c r="S4924">
        <v>10701</v>
      </c>
      <c r="T4924">
        <v>15.73473817491182</v>
      </c>
      <c r="U4924">
        <v>61.237454443509968</v>
      </c>
      <c r="V4924">
        <v>89.254079898366257</v>
      </c>
      <c r="W4924">
        <v>81.553013737033595</v>
      </c>
      <c r="X4924">
        <v>0.49742244731844082</v>
      </c>
      <c r="Y4924">
        <v>0.99484489463688164</v>
      </c>
      <c r="Z4924">
        <v>8.9445600072352356</v>
      </c>
      <c r="AA4924">
        <v>8.9630769007604361</v>
      </c>
      <c r="AB4924">
        <v>2.7051061212260605</v>
      </c>
      <c r="AC4924">
        <v>-30.593252258643322</v>
      </c>
      <c r="AD4924">
        <v>8.6153294738236408</v>
      </c>
      <c r="AE4924">
        <v>8.564613042949043</v>
      </c>
      <c r="AF4924">
        <v>212</v>
      </c>
      <c r="AG4924">
        <v>0</v>
      </c>
      <c r="AH4924">
        <v>0</v>
      </c>
      <c r="AI4924">
        <v>54</v>
      </c>
      <c r="AJ4924">
        <v>1010</v>
      </c>
      <c r="AK4924">
        <v>435</v>
      </c>
      <c r="AL4924">
        <v>1352</v>
      </c>
      <c r="AM4924">
        <v>2</v>
      </c>
      <c r="AN4924">
        <v>233</v>
      </c>
      <c r="AO4924">
        <v>112</v>
      </c>
      <c r="AP4924">
        <v>64</v>
      </c>
    </row>
    <row r="4925" spans="1:42">
      <c r="A4925">
        <v>16</v>
      </c>
      <c r="B4925">
        <v>912</v>
      </c>
      <c r="C4925">
        <v>2019</v>
      </c>
      <c r="D4925">
        <v>12</v>
      </c>
      <c r="E4925">
        <v>99</v>
      </c>
      <c r="F4925">
        <v>99</v>
      </c>
      <c r="G4925">
        <v>99</v>
      </c>
      <c r="H4925">
        <v>99</v>
      </c>
      <c r="I4925">
        <v>99</v>
      </c>
      <c r="J4925">
        <v>117</v>
      </c>
      <c r="K4925">
        <v>999</v>
      </c>
      <c r="M4925">
        <v>99</v>
      </c>
      <c r="N4925">
        <v>99</v>
      </c>
      <c r="O4925">
        <v>99</v>
      </c>
      <c r="P4925">
        <v>99</v>
      </c>
      <c r="Q4925">
        <v>114</v>
      </c>
      <c r="R4925">
        <v>11625</v>
      </c>
      <c r="S4925">
        <v>11283</v>
      </c>
      <c r="T4925">
        <v>15.969290322580644</v>
      </c>
      <c r="U4925">
        <v>61.760347425330153</v>
      </c>
      <c r="V4925">
        <v>86.184077926609802</v>
      </c>
      <c r="W4925">
        <v>78.891739785518112</v>
      </c>
      <c r="X4925">
        <v>1.8064516129032255</v>
      </c>
      <c r="Y4925">
        <v>3.6129032258064511</v>
      </c>
      <c r="Z4925">
        <v>7.535483870967739</v>
      </c>
      <c r="AA4925">
        <v>9.7386353437891007</v>
      </c>
      <c r="AB4925">
        <v>2.5492399709528279</v>
      </c>
      <c r="AC4925">
        <v>-25.853998602334499</v>
      </c>
      <c r="AD4925">
        <v>9.0579004371167429</v>
      </c>
      <c r="AE4925">
        <v>8.7357357581928685</v>
      </c>
      <c r="AF4925">
        <v>230</v>
      </c>
      <c r="AG4925">
        <v>0</v>
      </c>
      <c r="AH4925">
        <v>0</v>
      </c>
      <c r="AI4925">
        <v>65</v>
      </c>
      <c r="AJ4925">
        <v>1138</v>
      </c>
      <c r="AK4925">
        <v>362</v>
      </c>
      <c r="AL4925">
        <v>1417</v>
      </c>
      <c r="AM4925">
        <v>0</v>
      </c>
      <c r="AN4925">
        <v>214</v>
      </c>
      <c r="AO4925">
        <v>100</v>
      </c>
      <c r="AP4925">
        <v>57</v>
      </c>
    </row>
    <row r="4926" spans="1:42">
      <c r="A4926">
        <v>16</v>
      </c>
      <c r="B4926">
        <v>913</v>
      </c>
      <c r="C4926">
        <v>2019</v>
      </c>
      <c r="D4926">
        <v>1</v>
      </c>
      <c r="E4926">
        <v>99</v>
      </c>
      <c r="F4926">
        <v>99</v>
      </c>
      <c r="G4926">
        <v>99</v>
      </c>
      <c r="H4926">
        <v>99</v>
      </c>
      <c r="I4926">
        <v>99</v>
      </c>
      <c r="J4926">
        <v>121</v>
      </c>
      <c r="K4926">
        <v>999</v>
      </c>
      <c r="M4926">
        <v>99</v>
      </c>
      <c r="N4926">
        <v>99</v>
      </c>
      <c r="O4926">
        <v>99</v>
      </c>
      <c r="P4926">
        <v>99</v>
      </c>
      <c r="Q4926">
        <v>199</v>
      </c>
      <c r="R4926">
        <v>19731</v>
      </c>
      <c r="S4926">
        <v>19668</v>
      </c>
      <c r="T4926">
        <v>15.74289189600122</v>
      </c>
      <c r="U4926">
        <v>60.396227374415297</v>
      </c>
      <c r="V4926">
        <v>84.604505209004287</v>
      </c>
      <c r="W4926">
        <v>77.980638600773105</v>
      </c>
      <c r="X4926">
        <v>2.5543560894024631</v>
      </c>
      <c r="Y4926">
        <v>5.1087121788049261</v>
      </c>
      <c r="Z4926">
        <v>95.631240180426758</v>
      </c>
      <c r="AA4926">
        <v>9.6777375552560088</v>
      </c>
      <c r="AB4926">
        <v>2.7764041081533288</v>
      </c>
      <c r="AC4926">
        <v>-31.405453478091509</v>
      </c>
      <c r="AD4926">
        <v>9.5317459167258427</v>
      </c>
      <c r="AE4926">
        <v>9.7217547458141986</v>
      </c>
      <c r="AF4926">
        <v>491</v>
      </c>
      <c r="AG4926">
        <v>0</v>
      </c>
      <c r="AH4926">
        <v>0</v>
      </c>
      <c r="AI4926">
        <v>157</v>
      </c>
      <c r="AJ4926">
        <v>906</v>
      </c>
      <c r="AK4926">
        <v>204</v>
      </c>
      <c r="AL4926">
        <v>1157</v>
      </c>
      <c r="AM4926">
        <v>0</v>
      </c>
      <c r="AN4926">
        <v>739</v>
      </c>
      <c r="AO4926">
        <v>534</v>
      </c>
      <c r="AP4926">
        <v>132</v>
      </c>
    </row>
    <row r="4927" spans="1:42">
      <c r="A4927">
        <v>16</v>
      </c>
      <c r="B4927">
        <v>914</v>
      </c>
      <c r="C4927">
        <v>2019</v>
      </c>
      <c r="D4927">
        <v>2</v>
      </c>
      <c r="E4927">
        <v>99</v>
      </c>
      <c r="F4927">
        <v>99</v>
      </c>
      <c r="G4927">
        <v>99</v>
      </c>
      <c r="H4927">
        <v>99</v>
      </c>
      <c r="I4927">
        <v>99</v>
      </c>
      <c r="J4927">
        <v>121</v>
      </c>
      <c r="K4927">
        <v>999</v>
      </c>
      <c r="M4927">
        <v>99</v>
      </c>
      <c r="N4927">
        <v>99</v>
      </c>
      <c r="O4927">
        <v>99</v>
      </c>
      <c r="P4927">
        <v>99</v>
      </c>
      <c r="Q4927">
        <v>181</v>
      </c>
      <c r="R4927">
        <v>15552</v>
      </c>
      <c r="S4927">
        <v>15337</v>
      </c>
      <c r="T4927">
        <v>15.766911008230451</v>
      </c>
      <c r="U4927">
        <v>60.847492990806515</v>
      </c>
      <c r="V4927">
        <v>84.507084638222267</v>
      </c>
      <c r="W4927">
        <v>77.629445132685632</v>
      </c>
      <c r="X4927">
        <v>2.5012860082304527</v>
      </c>
      <c r="Y4927">
        <v>5.0025720164609053</v>
      </c>
      <c r="Z4927">
        <v>94.926697530864175</v>
      </c>
      <c r="AA4927">
        <v>8.7921379765526364</v>
      </c>
      <c r="AB4927">
        <v>2.7998626782138913</v>
      </c>
      <c r="AC4927">
        <v>-24.889402807747857</v>
      </c>
      <c r="AD4927">
        <v>7.512934595150794</v>
      </c>
      <c r="AE4927">
        <v>7.546830106814344</v>
      </c>
      <c r="AF4927">
        <v>339</v>
      </c>
      <c r="AG4927">
        <v>0</v>
      </c>
      <c r="AH4927">
        <v>0</v>
      </c>
      <c r="AI4927">
        <v>132</v>
      </c>
      <c r="AJ4927">
        <v>834</v>
      </c>
      <c r="AK4927">
        <v>173</v>
      </c>
      <c r="AL4927">
        <v>882</v>
      </c>
      <c r="AM4927">
        <v>0</v>
      </c>
      <c r="AN4927">
        <v>318</v>
      </c>
      <c r="AO4927">
        <v>416</v>
      </c>
      <c r="AP4927">
        <v>119</v>
      </c>
    </row>
    <row r="4928" spans="1:42">
      <c r="A4928">
        <v>16</v>
      </c>
      <c r="B4928">
        <v>915</v>
      </c>
      <c r="C4928">
        <v>2019</v>
      </c>
      <c r="D4928">
        <v>3</v>
      </c>
      <c r="E4928">
        <v>99</v>
      </c>
      <c r="F4928">
        <v>99</v>
      </c>
      <c r="G4928">
        <v>99</v>
      </c>
      <c r="H4928">
        <v>99</v>
      </c>
      <c r="I4928">
        <v>99</v>
      </c>
      <c r="J4928">
        <v>121</v>
      </c>
      <c r="K4928">
        <v>999</v>
      </c>
      <c r="M4928">
        <v>99</v>
      </c>
      <c r="N4928">
        <v>99</v>
      </c>
      <c r="O4928">
        <v>99</v>
      </c>
      <c r="P4928">
        <v>99</v>
      </c>
      <c r="Q4928">
        <v>174</v>
      </c>
      <c r="R4928">
        <v>17398</v>
      </c>
      <c r="S4928">
        <v>17016</v>
      </c>
      <c r="T4928">
        <v>15.62903782043913</v>
      </c>
      <c r="U4928">
        <v>60.774565115185709</v>
      </c>
      <c r="V4928">
        <v>84.643170585481386</v>
      </c>
      <c r="W4928">
        <v>77.555524212505674</v>
      </c>
      <c r="X4928">
        <v>1.0920795493734909</v>
      </c>
      <c r="Y4928">
        <v>2.1841590987469819</v>
      </c>
      <c r="Z4928">
        <v>96.068513622255438</v>
      </c>
      <c r="AA4928">
        <v>8.3210908217518753</v>
      </c>
      <c r="AB4928">
        <v>2.7255908183785436</v>
      </c>
      <c r="AC4928">
        <v>-26.249883415000738</v>
      </c>
      <c r="AD4928">
        <v>8.4047091104959861</v>
      </c>
      <c r="AE4928">
        <v>8.3650374248617947</v>
      </c>
      <c r="AF4928">
        <v>459</v>
      </c>
      <c r="AG4928">
        <v>0</v>
      </c>
      <c r="AH4928">
        <v>0</v>
      </c>
      <c r="AI4928">
        <v>125</v>
      </c>
      <c r="AJ4928">
        <v>944</v>
      </c>
      <c r="AK4928">
        <v>239</v>
      </c>
      <c r="AL4928">
        <v>1176</v>
      </c>
      <c r="AM4928">
        <v>0</v>
      </c>
      <c r="AN4928">
        <v>399</v>
      </c>
      <c r="AO4928">
        <v>418</v>
      </c>
      <c r="AP4928">
        <v>121</v>
      </c>
    </row>
    <row r="4929" spans="1:42">
      <c r="A4929">
        <v>16</v>
      </c>
      <c r="B4929">
        <v>916</v>
      </c>
      <c r="C4929">
        <v>2019</v>
      </c>
      <c r="D4929">
        <v>4</v>
      </c>
      <c r="E4929">
        <v>99</v>
      </c>
      <c r="F4929">
        <v>99</v>
      </c>
      <c r="G4929">
        <v>99</v>
      </c>
      <c r="H4929">
        <v>99</v>
      </c>
      <c r="I4929">
        <v>99</v>
      </c>
      <c r="J4929">
        <v>121</v>
      </c>
      <c r="K4929">
        <v>999</v>
      </c>
      <c r="M4929">
        <v>99</v>
      </c>
      <c r="N4929">
        <v>99</v>
      </c>
      <c r="O4929">
        <v>99</v>
      </c>
      <c r="P4929">
        <v>99</v>
      </c>
      <c r="Q4929">
        <v>178</v>
      </c>
      <c r="R4929">
        <v>15144</v>
      </c>
      <c r="S4929">
        <v>14431</v>
      </c>
      <c r="T4929">
        <v>15.076399894347595</v>
      </c>
      <c r="U4929">
        <v>60.506686993278358</v>
      </c>
      <c r="V4929">
        <v>85.93188958433511</v>
      </c>
      <c r="W4929">
        <v>77.919430392903763</v>
      </c>
      <c r="X4929">
        <v>2.7337559429477025</v>
      </c>
      <c r="Y4929">
        <v>5.467511885895405</v>
      </c>
      <c r="Z4929">
        <v>93.674062334918105</v>
      </c>
      <c r="AA4929">
        <v>9.2187794030213119</v>
      </c>
      <c r="AB4929">
        <v>2.858052492515248</v>
      </c>
      <c r="AC4929">
        <v>-30.484776114870456</v>
      </c>
      <c r="AD4929">
        <v>7.3158360023767779</v>
      </c>
      <c r="AE4929">
        <v>7.1275433854236798</v>
      </c>
      <c r="AF4929">
        <v>285</v>
      </c>
      <c r="AG4929">
        <v>0</v>
      </c>
      <c r="AH4929">
        <v>0</v>
      </c>
      <c r="AI4929">
        <v>94</v>
      </c>
      <c r="AJ4929">
        <v>628</v>
      </c>
      <c r="AK4929">
        <v>201</v>
      </c>
      <c r="AL4929">
        <v>997</v>
      </c>
      <c r="AM4929">
        <v>0</v>
      </c>
      <c r="AN4929">
        <v>210</v>
      </c>
      <c r="AO4929">
        <v>369</v>
      </c>
      <c r="AP4929">
        <v>124</v>
      </c>
    </row>
    <row r="4930" spans="1:42">
      <c r="A4930">
        <v>16</v>
      </c>
      <c r="B4930">
        <v>917</v>
      </c>
      <c r="C4930">
        <v>2019</v>
      </c>
      <c r="D4930">
        <v>5</v>
      </c>
      <c r="E4930">
        <v>99</v>
      </c>
      <c r="F4930">
        <v>99</v>
      </c>
      <c r="G4930">
        <v>99</v>
      </c>
      <c r="H4930">
        <v>99</v>
      </c>
      <c r="I4930">
        <v>99</v>
      </c>
      <c r="J4930">
        <v>121</v>
      </c>
      <c r="K4930">
        <v>999</v>
      </c>
      <c r="M4930">
        <v>99</v>
      </c>
      <c r="N4930">
        <v>99</v>
      </c>
      <c r="O4930">
        <v>99</v>
      </c>
      <c r="P4930">
        <v>99</v>
      </c>
      <c r="Q4930">
        <v>188</v>
      </c>
      <c r="R4930">
        <v>18710</v>
      </c>
      <c r="S4930">
        <v>18551</v>
      </c>
      <c r="T4930">
        <v>15.62795296632817</v>
      </c>
      <c r="U4930">
        <v>60.361166513934549</v>
      </c>
      <c r="V4930">
        <v>84.911222162696788</v>
      </c>
      <c r="W4930">
        <v>78.082599320791076</v>
      </c>
      <c r="X4930">
        <v>1.8385889898450021</v>
      </c>
      <c r="Y4930">
        <v>3.6771779796900042</v>
      </c>
      <c r="Z4930">
        <v>95.141635489043281</v>
      </c>
      <c r="AA4930">
        <v>9.7449325814086265</v>
      </c>
      <c r="AB4930">
        <v>2.8246718730837608</v>
      </c>
      <c r="AC4930">
        <v>-33.989871512900102</v>
      </c>
      <c r="AD4930">
        <v>9.0385163500045902</v>
      </c>
      <c r="AE4930">
        <v>9.1816188758086632</v>
      </c>
      <c r="AF4930">
        <v>503</v>
      </c>
      <c r="AG4930">
        <v>0</v>
      </c>
      <c r="AH4930">
        <v>0</v>
      </c>
      <c r="AI4930">
        <v>152</v>
      </c>
      <c r="AJ4930">
        <v>898</v>
      </c>
      <c r="AK4930">
        <v>234</v>
      </c>
      <c r="AL4930">
        <v>943</v>
      </c>
      <c r="AM4930">
        <v>0</v>
      </c>
      <c r="AN4930">
        <v>282</v>
      </c>
      <c r="AO4930">
        <v>422</v>
      </c>
      <c r="AP4930">
        <v>122</v>
      </c>
    </row>
    <row r="4931" spans="1:42">
      <c r="A4931">
        <v>16</v>
      </c>
      <c r="B4931">
        <v>918</v>
      </c>
      <c r="C4931">
        <v>2019</v>
      </c>
      <c r="D4931">
        <v>6</v>
      </c>
      <c r="E4931">
        <v>99</v>
      </c>
      <c r="F4931">
        <v>99</v>
      </c>
      <c r="G4931">
        <v>99</v>
      </c>
      <c r="H4931">
        <v>99</v>
      </c>
      <c r="I4931">
        <v>99</v>
      </c>
      <c r="J4931">
        <v>121</v>
      </c>
      <c r="K4931">
        <v>999</v>
      </c>
      <c r="M4931">
        <v>99</v>
      </c>
      <c r="N4931">
        <v>99</v>
      </c>
      <c r="O4931">
        <v>99</v>
      </c>
      <c r="P4931">
        <v>99</v>
      </c>
      <c r="Q4931">
        <v>183</v>
      </c>
      <c r="R4931">
        <v>16161</v>
      </c>
      <c r="S4931">
        <v>15975</v>
      </c>
      <c r="T4931">
        <v>15.576758863931683</v>
      </c>
      <c r="U4931">
        <v>60.321189358372457</v>
      </c>
      <c r="V4931">
        <v>83.911250820196884</v>
      </c>
      <c r="W4931">
        <v>77.140187793427117</v>
      </c>
      <c r="X4931">
        <v>2.4255924757131369</v>
      </c>
      <c r="Y4931">
        <v>4.8511849514262737</v>
      </c>
      <c r="Z4931">
        <v>94.505290514200865</v>
      </c>
      <c r="AA4931">
        <v>9.7124712415182319</v>
      </c>
      <c r="AB4931">
        <v>2.7954689182230035</v>
      </c>
      <c r="AC4931">
        <v>-33.688734000347552</v>
      </c>
      <c r="AD4931">
        <v>7.8071332299531884</v>
      </c>
      <c r="AE4931">
        <v>7.811226522954466</v>
      </c>
      <c r="AF4931">
        <v>321</v>
      </c>
      <c r="AG4931">
        <v>0</v>
      </c>
      <c r="AH4931">
        <v>0</v>
      </c>
      <c r="AI4931">
        <v>127</v>
      </c>
      <c r="AJ4931">
        <v>755</v>
      </c>
      <c r="AK4931">
        <v>192</v>
      </c>
      <c r="AL4931">
        <v>969</v>
      </c>
      <c r="AM4931">
        <v>0</v>
      </c>
      <c r="AN4931">
        <v>295</v>
      </c>
      <c r="AO4931">
        <v>322</v>
      </c>
      <c r="AP4931">
        <v>118</v>
      </c>
    </row>
    <row r="4932" spans="1:42">
      <c r="A4932">
        <v>16</v>
      </c>
      <c r="B4932">
        <v>919</v>
      </c>
      <c r="C4932">
        <v>2019</v>
      </c>
      <c r="D4932">
        <v>7</v>
      </c>
      <c r="E4932">
        <v>99</v>
      </c>
      <c r="F4932">
        <v>99</v>
      </c>
      <c r="G4932">
        <v>99</v>
      </c>
      <c r="H4932">
        <v>99</v>
      </c>
      <c r="I4932">
        <v>99</v>
      </c>
      <c r="J4932">
        <v>121</v>
      </c>
      <c r="K4932">
        <v>999</v>
      </c>
      <c r="M4932">
        <v>99</v>
      </c>
      <c r="N4932">
        <v>99</v>
      </c>
      <c r="O4932">
        <v>99</v>
      </c>
      <c r="P4932">
        <v>99</v>
      </c>
      <c r="Q4932">
        <v>165</v>
      </c>
      <c r="R4932">
        <v>16971</v>
      </c>
      <c r="S4932">
        <v>16747</v>
      </c>
      <c r="T4932">
        <v>16.05067468033705</v>
      </c>
      <c r="U4932">
        <v>61.339105511434894</v>
      </c>
      <c r="V4932">
        <v>84.157457479649509</v>
      </c>
      <c r="W4932">
        <v>77.263414342867009</v>
      </c>
      <c r="X4932">
        <v>1.2904366271875549</v>
      </c>
      <c r="Y4932">
        <v>2.5808732543751098</v>
      </c>
      <c r="Z4932">
        <v>94.938424370985828</v>
      </c>
      <c r="AA4932">
        <v>10.079992456502648</v>
      </c>
      <c r="AB4932">
        <v>2.7408437144547286</v>
      </c>
      <c r="AC4932">
        <v>-32.76680648760037</v>
      </c>
      <c r="AD4932">
        <v>8.1984319067839593</v>
      </c>
      <c r="AE4932">
        <v>8.201788958368212</v>
      </c>
      <c r="AF4932">
        <v>384</v>
      </c>
      <c r="AG4932">
        <v>0</v>
      </c>
      <c r="AH4932">
        <v>0</v>
      </c>
      <c r="AI4932">
        <v>136</v>
      </c>
      <c r="AJ4932">
        <v>879</v>
      </c>
      <c r="AK4932">
        <v>223</v>
      </c>
      <c r="AL4932">
        <v>949</v>
      </c>
      <c r="AM4932">
        <v>0</v>
      </c>
      <c r="AN4932">
        <v>331</v>
      </c>
      <c r="AO4932">
        <v>355</v>
      </c>
      <c r="AP4932">
        <v>113</v>
      </c>
    </row>
    <row r="4933" spans="1:42">
      <c r="A4933">
        <v>16</v>
      </c>
      <c r="B4933">
        <v>920</v>
      </c>
      <c r="C4933">
        <v>2019</v>
      </c>
      <c r="D4933">
        <v>8</v>
      </c>
      <c r="E4933">
        <v>99</v>
      </c>
      <c r="F4933">
        <v>99</v>
      </c>
      <c r="G4933">
        <v>99</v>
      </c>
      <c r="H4933">
        <v>99</v>
      </c>
      <c r="I4933">
        <v>99</v>
      </c>
      <c r="J4933">
        <v>121</v>
      </c>
      <c r="K4933">
        <v>999</v>
      </c>
      <c r="M4933">
        <v>99</v>
      </c>
      <c r="N4933">
        <v>99</v>
      </c>
      <c r="O4933">
        <v>99</v>
      </c>
      <c r="P4933">
        <v>99</v>
      </c>
      <c r="Q4933">
        <v>183</v>
      </c>
      <c r="R4933">
        <v>19440</v>
      </c>
      <c r="S4933">
        <v>18999</v>
      </c>
      <c r="T4933">
        <v>15.861574074074074</v>
      </c>
      <c r="U4933">
        <v>61.22643297015631</v>
      </c>
      <c r="V4933">
        <v>85.031749119258308</v>
      </c>
      <c r="W4933">
        <v>77.889136270329644</v>
      </c>
      <c r="X4933">
        <v>2.4331275720164607</v>
      </c>
      <c r="Y4933">
        <v>4.8662551440329214</v>
      </c>
      <c r="Z4933">
        <v>94.454732510288068</v>
      </c>
      <c r="AA4933">
        <v>9.8766729599445124</v>
      </c>
      <c r="AB4933">
        <v>2.7167634203982809</v>
      </c>
      <c r="AC4933">
        <v>-35.838767792348683</v>
      </c>
      <c r="AD4933">
        <v>9.3911682439384929</v>
      </c>
      <c r="AE4933">
        <v>9.3800532615045853</v>
      </c>
      <c r="AF4933">
        <v>341</v>
      </c>
      <c r="AG4933">
        <v>0</v>
      </c>
      <c r="AH4933">
        <v>0</v>
      </c>
      <c r="AI4933">
        <v>159</v>
      </c>
      <c r="AJ4933">
        <v>744</v>
      </c>
      <c r="AK4933">
        <v>121</v>
      </c>
      <c r="AL4933">
        <v>1267</v>
      </c>
      <c r="AM4933">
        <v>0</v>
      </c>
      <c r="AN4933">
        <v>322</v>
      </c>
      <c r="AO4933">
        <v>327</v>
      </c>
      <c r="AP4933">
        <v>117</v>
      </c>
    </row>
    <row r="4934" spans="1:42">
      <c r="A4934">
        <v>16</v>
      </c>
      <c r="B4934">
        <v>921</v>
      </c>
      <c r="C4934">
        <v>2019</v>
      </c>
      <c r="D4934">
        <v>9</v>
      </c>
      <c r="E4934">
        <v>99</v>
      </c>
      <c r="F4934">
        <v>99</v>
      </c>
      <c r="G4934">
        <v>99</v>
      </c>
      <c r="H4934">
        <v>99</v>
      </c>
      <c r="I4934">
        <v>99</v>
      </c>
      <c r="J4934">
        <v>121</v>
      </c>
      <c r="K4934">
        <v>999</v>
      </c>
      <c r="M4934">
        <v>99</v>
      </c>
      <c r="N4934">
        <v>99</v>
      </c>
      <c r="O4934">
        <v>99</v>
      </c>
      <c r="P4934">
        <v>99</v>
      </c>
      <c r="Q4934">
        <v>187</v>
      </c>
      <c r="R4934">
        <v>15696</v>
      </c>
      <c r="S4934">
        <v>15583</v>
      </c>
      <c r="T4934">
        <v>16.129714576962282</v>
      </c>
      <c r="U4934">
        <v>61.295706860039793</v>
      </c>
      <c r="V4934">
        <v>84.309317269304998</v>
      </c>
      <c r="W4934">
        <v>77.584560097542351</v>
      </c>
      <c r="X4934">
        <v>3.5805300713557591</v>
      </c>
      <c r="Y4934">
        <v>7.1610601427115181</v>
      </c>
      <c r="Z4934">
        <v>92.660550458715605</v>
      </c>
      <c r="AA4934">
        <v>10.138627471204336</v>
      </c>
      <c r="AB4934">
        <v>2.7365837528793473</v>
      </c>
      <c r="AC4934">
        <v>-33.096679539140929</v>
      </c>
      <c r="AD4934">
        <v>7.5824988043651551</v>
      </c>
      <c r="AE4934">
        <v>7.6634450284381854</v>
      </c>
      <c r="AF4934">
        <v>311</v>
      </c>
      <c r="AG4934">
        <v>0</v>
      </c>
      <c r="AH4934">
        <v>0</v>
      </c>
      <c r="AI4934">
        <v>116</v>
      </c>
      <c r="AJ4934">
        <v>718</v>
      </c>
      <c r="AK4934">
        <v>216</v>
      </c>
      <c r="AL4934">
        <v>1594</v>
      </c>
      <c r="AM4934">
        <v>0</v>
      </c>
      <c r="AN4934">
        <v>275</v>
      </c>
      <c r="AO4934">
        <v>342</v>
      </c>
      <c r="AP4934">
        <v>118</v>
      </c>
    </row>
    <row r="4935" spans="1:42">
      <c r="A4935">
        <v>16</v>
      </c>
      <c r="B4935">
        <v>922</v>
      </c>
      <c r="C4935">
        <v>2019</v>
      </c>
      <c r="D4935">
        <v>10</v>
      </c>
      <c r="E4935">
        <v>99</v>
      </c>
      <c r="F4935">
        <v>99</v>
      </c>
      <c r="G4935">
        <v>99</v>
      </c>
      <c r="H4935">
        <v>99</v>
      </c>
      <c r="I4935">
        <v>99</v>
      </c>
      <c r="J4935">
        <v>121</v>
      </c>
      <c r="K4935">
        <v>999</v>
      </c>
      <c r="M4935">
        <v>99</v>
      </c>
      <c r="N4935">
        <v>99</v>
      </c>
      <c r="O4935">
        <v>99</v>
      </c>
      <c r="P4935">
        <v>99</v>
      </c>
      <c r="Q4935">
        <v>190</v>
      </c>
      <c r="R4935">
        <v>19069</v>
      </c>
      <c r="S4935">
        <v>18738</v>
      </c>
      <c r="T4935">
        <v>16.015365252504065</v>
      </c>
      <c r="U4935">
        <v>61.393798697833262</v>
      </c>
      <c r="V4935">
        <v>84.486736010866011</v>
      </c>
      <c r="W4935">
        <v>77.466303767744719</v>
      </c>
      <c r="X4935">
        <v>1.2848078032408623</v>
      </c>
      <c r="Y4935">
        <v>2.5696156064817246</v>
      </c>
      <c r="Z4935">
        <v>90.177775447060711</v>
      </c>
      <c r="AA4935">
        <v>10.054690993907633</v>
      </c>
      <c r="AB4935">
        <v>2.7111952233964622</v>
      </c>
      <c r="AC4935">
        <v>-34.593910869075678</v>
      </c>
      <c r="AD4935">
        <v>9.2119437882542758</v>
      </c>
      <c r="AE4935">
        <v>9.2009727160357944</v>
      </c>
      <c r="AF4935">
        <v>437</v>
      </c>
      <c r="AG4935">
        <v>0</v>
      </c>
      <c r="AH4935">
        <v>0</v>
      </c>
      <c r="AI4935">
        <v>192</v>
      </c>
      <c r="AJ4935">
        <v>687</v>
      </c>
      <c r="AK4935">
        <v>154</v>
      </c>
      <c r="AL4935">
        <v>2018</v>
      </c>
      <c r="AM4935">
        <v>0</v>
      </c>
      <c r="AN4935">
        <v>370</v>
      </c>
      <c r="AO4935">
        <v>431</v>
      </c>
      <c r="AP4935">
        <v>115</v>
      </c>
    </row>
    <row r="4936" spans="1:42">
      <c r="A4936">
        <v>16</v>
      </c>
      <c r="B4936">
        <v>923</v>
      </c>
      <c r="C4936">
        <v>2019</v>
      </c>
      <c r="D4936">
        <v>11</v>
      </c>
      <c r="E4936">
        <v>99</v>
      </c>
      <c r="F4936">
        <v>99</v>
      </c>
      <c r="G4936">
        <v>99</v>
      </c>
      <c r="H4936">
        <v>99</v>
      </c>
      <c r="I4936">
        <v>99</v>
      </c>
      <c r="J4936">
        <v>121</v>
      </c>
      <c r="K4936">
        <v>999</v>
      </c>
      <c r="M4936">
        <v>99</v>
      </c>
      <c r="N4936">
        <v>99</v>
      </c>
      <c r="O4936">
        <v>99</v>
      </c>
      <c r="P4936">
        <v>99</v>
      </c>
      <c r="Q4936">
        <v>197</v>
      </c>
      <c r="R4936">
        <v>17337</v>
      </c>
      <c r="S4936">
        <v>17170</v>
      </c>
      <c r="T4936">
        <v>15.989732941108612</v>
      </c>
      <c r="U4936">
        <v>61.002737332556784</v>
      </c>
      <c r="V4936">
        <v>83.525751976127879</v>
      </c>
      <c r="W4936">
        <v>76.790279557367612</v>
      </c>
      <c r="X4936">
        <v>2.3591163407740674</v>
      </c>
      <c r="Y4936">
        <v>4.7182326815481348</v>
      </c>
      <c r="Z4936">
        <v>94.59537405548825</v>
      </c>
      <c r="AA4936">
        <v>10.292268636701476</v>
      </c>
      <c r="AB4936">
        <v>2.7622641374667962</v>
      </c>
      <c r="AC4936">
        <v>-36.34322893480855</v>
      </c>
      <c r="AD4936">
        <v>8.3752409385371269</v>
      </c>
      <c r="AE4936">
        <v>8.3574582853211528</v>
      </c>
      <c r="AF4936">
        <v>427</v>
      </c>
      <c r="AG4936">
        <v>0</v>
      </c>
      <c r="AH4936">
        <v>0</v>
      </c>
      <c r="AI4936">
        <v>140</v>
      </c>
      <c r="AJ4936">
        <v>663</v>
      </c>
      <c r="AK4936">
        <v>314</v>
      </c>
      <c r="AL4936">
        <v>1315</v>
      </c>
      <c r="AM4936">
        <v>0</v>
      </c>
      <c r="AN4936">
        <v>349</v>
      </c>
      <c r="AO4936">
        <v>374</v>
      </c>
      <c r="AP4936">
        <v>125</v>
      </c>
    </row>
    <row r="4937" spans="1:42">
      <c r="A4937">
        <v>16</v>
      </c>
      <c r="B4937">
        <v>924</v>
      </c>
      <c r="C4937">
        <v>2019</v>
      </c>
      <c r="D4937">
        <v>12</v>
      </c>
      <c r="E4937">
        <v>99</v>
      </c>
      <c r="F4937">
        <v>99</v>
      </c>
      <c r="G4937">
        <v>99</v>
      </c>
      <c r="H4937">
        <v>99</v>
      </c>
      <c r="I4937">
        <v>99</v>
      </c>
      <c r="J4937">
        <v>121</v>
      </c>
      <c r="K4937">
        <v>999</v>
      </c>
      <c r="M4937">
        <v>99</v>
      </c>
      <c r="N4937">
        <v>99</v>
      </c>
      <c r="O4937">
        <v>99</v>
      </c>
      <c r="P4937">
        <v>99</v>
      </c>
      <c r="Q4937">
        <v>169</v>
      </c>
      <c r="R4937">
        <v>15794</v>
      </c>
      <c r="S4937">
        <v>15625</v>
      </c>
      <c r="T4937">
        <v>16.005888312017223</v>
      </c>
      <c r="U4937">
        <v>61.194240000000001</v>
      </c>
      <c r="V4937">
        <v>81.766309859154475</v>
      </c>
      <c r="W4937">
        <v>75.14286719999987</v>
      </c>
      <c r="X4937">
        <v>1.9817652273015076</v>
      </c>
      <c r="Y4937">
        <v>3.9635304546030152</v>
      </c>
      <c r="Z4937">
        <v>90.186146637963773</v>
      </c>
      <c r="AA4937">
        <v>9.7216196430004089</v>
      </c>
      <c r="AB4937">
        <v>2.903388162543826</v>
      </c>
      <c r="AC4937">
        <v>-37.279178231806789</v>
      </c>
      <c r="AD4937">
        <v>7.6298411134138115</v>
      </c>
      <c r="AE4937">
        <v>7.442270688654931</v>
      </c>
      <c r="AF4937">
        <v>405</v>
      </c>
      <c r="AG4937">
        <v>0</v>
      </c>
      <c r="AH4937">
        <v>0</v>
      </c>
      <c r="AI4937">
        <v>169</v>
      </c>
      <c r="AJ4937">
        <v>726</v>
      </c>
      <c r="AK4937">
        <v>175</v>
      </c>
      <c r="AL4937">
        <v>1208</v>
      </c>
      <c r="AM4937">
        <v>0</v>
      </c>
      <c r="AN4937">
        <v>347</v>
      </c>
      <c r="AO4937">
        <v>348</v>
      </c>
      <c r="AP4937">
        <v>107</v>
      </c>
    </row>
    <row r="4938" spans="1:42">
      <c r="A4938">
        <v>16</v>
      </c>
      <c r="B4938">
        <v>925</v>
      </c>
      <c r="C4938">
        <v>2019</v>
      </c>
      <c r="D4938">
        <v>1</v>
      </c>
      <c r="E4938">
        <v>99</v>
      </c>
      <c r="F4938">
        <v>99</v>
      </c>
      <c r="G4938">
        <v>99</v>
      </c>
      <c r="H4938">
        <v>99</v>
      </c>
      <c r="I4938">
        <v>99</v>
      </c>
      <c r="J4938">
        <v>134</v>
      </c>
      <c r="K4938">
        <v>999</v>
      </c>
      <c r="M4938">
        <v>99</v>
      </c>
      <c r="N4938">
        <v>99</v>
      </c>
      <c r="O4938">
        <v>99</v>
      </c>
      <c r="P4938">
        <v>99</v>
      </c>
      <c r="Q4938">
        <v>33</v>
      </c>
      <c r="R4938">
        <v>2902</v>
      </c>
      <c r="S4938">
        <v>2897</v>
      </c>
      <c r="T4938">
        <v>15.577188146106128</v>
      </c>
      <c r="U4938">
        <v>59.942699344149119</v>
      </c>
      <c r="V4938">
        <v>87.239049923128022</v>
      </c>
      <c r="W4938">
        <v>80.458232654470109</v>
      </c>
      <c r="X4938">
        <v>4.5485871812543053</v>
      </c>
      <c r="Y4938">
        <v>9.0971743625086106</v>
      </c>
      <c r="Z4938">
        <v>99.655410062026178</v>
      </c>
      <c r="AA4938">
        <v>9.740843946187697</v>
      </c>
      <c r="AB4938">
        <v>2.5589688828847832</v>
      </c>
      <c r="AC4938">
        <v>-24.327126466592567</v>
      </c>
      <c r="AD4938">
        <v>8.6554521593891689</v>
      </c>
      <c r="AE4938">
        <v>8.8490631429890492</v>
      </c>
      <c r="AF4938">
        <v>116</v>
      </c>
      <c r="AG4938">
        <v>0</v>
      </c>
      <c r="AH4938">
        <v>0</v>
      </c>
      <c r="AI4938">
        <v>5</v>
      </c>
      <c r="AJ4938">
        <v>294</v>
      </c>
      <c r="AK4938">
        <v>119</v>
      </c>
      <c r="AL4938">
        <v>93</v>
      </c>
      <c r="AM4938">
        <v>2</v>
      </c>
      <c r="AN4938">
        <v>37</v>
      </c>
      <c r="AO4938">
        <v>108</v>
      </c>
      <c r="AP4938">
        <v>15</v>
      </c>
    </row>
    <row r="4939" spans="1:42">
      <c r="A4939">
        <v>16</v>
      </c>
      <c r="B4939">
        <v>926</v>
      </c>
      <c r="C4939">
        <v>2019</v>
      </c>
      <c r="D4939">
        <v>2</v>
      </c>
      <c r="E4939">
        <v>99</v>
      </c>
      <c r="F4939">
        <v>99</v>
      </c>
      <c r="G4939">
        <v>99</v>
      </c>
      <c r="H4939">
        <v>99</v>
      </c>
      <c r="I4939">
        <v>99</v>
      </c>
      <c r="J4939">
        <v>134</v>
      </c>
      <c r="K4939">
        <v>999</v>
      </c>
      <c r="M4939">
        <v>99</v>
      </c>
      <c r="N4939">
        <v>99</v>
      </c>
      <c r="O4939">
        <v>99</v>
      </c>
      <c r="P4939">
        <v>99</v>
      </c>
      <c r="Q4939">
        <v>29</v>
      </c>
      <c r="R4939">
        <v>2693</v>
      </c>
      <c r="S4939">
        <v>2687</v>
      </c>
      <c r="T4939">
        <v>15.904938730040843</v>
      </c>
      <c r="U4939">
        <v>60.616672869371051</v>
      </c>
      <c r="V4939">
        <v>85.420392153384</v>
      </c>
      <c r="W4939">
        <v>78.770785262374346</v>
      </c>
      <c r="X4939">
        <v>1.856665428889714</v>
      </c>
      <c r="Y4939">
        <v>3.713330857779428</v>
      </c>
      <c r="Z4939">
        <v>99.480133679910878</v>
      </c>
      <c r="AA4939">
        <v>8.5370563481560851</v>
      </c>
      <c r="AB4939">
        <v>2.5858661565279153</v>
      </c>
      <c r="AC4939">
        <v>-19.361768715175856</v>
      </c>
      <c r="AD4939">
        <v>8.0320925793366715</v>
      </c>
      <c r="AE4939">
        <v>8.0354675500056736</v>
      </c>
      <c r="AF4939">
        <v>117</v>
      </c>
      <c r="AG4939">
        <v>0</v>
      </c>
      <c r="AH4939">
        <v>0</v>
      </c>
      <c r="AI4939">
        <v>12</v>
      </c>
      <c r="AJ4939">
        <v>192</v>
      </c>
      <c r="AK4939">
        <v>48</v>
      </c>
      <c r="AL4939">
        <v>96</v>
      </c>
      <c r="AM4939">
        <v>0</v>
      </c>
      <c r="AN4939">
        <v>73</v>
      </c>
      <c r="AO4939">
        <v>55</v>
      </c>
      <c r="AP4939">
        <v>14</v>
      </c>
    </row>
    <row r="4940" spans="1:42">
      <c r="A4940">
        <v>16</v>
      </c>
      <c r="B4940">
        <v>927</v>
      </c>
      <c r="C4940">
        <v>2019</v>
      </c>
      <c r="D4940">
        <v>3</v>
      </c>
      <c r="E4940">
        <v>99</v>
      </c>
      <c r="F4940">
        <v>99</v>
      </c>
      <c r="G4940">
        <v>99</v>
      </c>
      <c r="H4940">
        <v>99</v>
      </c>
      <c r="I4940">
        <v>99</v>
      </c>
      <c r="J4940">
        <v>134</v>
      </c>
      <c r="K4940">
        <v>999</v>
      </c>
      <c r="M4940">
        <v>99</v>
      </c>
      <c r="N4940">
        <v>99</v>
      </c>
      <c r="O4940">
        <v>99</v>
      </c>
      <c r="P4940">
        <v>99</v>
      </c>
      <c r="Q4940">
        <v>39</v>
      </c>
      <c r="R4940">
        <v>2274</v>
      </c>
      <c r="S4940">
        <v>2265</v>
      </c>
      <c r="T4940">
        <v>15.832453825857524</v>
      </c>
      <c r="U4940">
        <v>60.618101545253865</v>
      </c>
      <c r="V4940">
        <v>84.023208703742398</v>
      </c>
      <c r="W4940">
        <v>77.418675496688721</v>
      </c>
      <c r="X4940">
        <v>3.3421284080914688</v>
      </c>
      <c r="Y4940">
        <v>6.6842568161829377</v>
      </c>
      <c r="Z4940">
        <v>99.560246262093244</v>
      </c>
      <c r="AA4940">
        <v>11.709029741833428</v>
      </c>
      <c r="AB4940">
        <v>2.6846516446765398</v>
      </c>
      <c r="AC4940">
        <v>-34.090884665625978</v>
      </c>
      <c r="AD4940">
        <v>6.7823908375089452</v>
      </c>
      <c r="AE4940">
        <v>6.6572099491886183</v>
      </c>
      <c r="AF4940">
        <v>98</v>
      </c>
      <c r="AG4940">
        <v>1</v>
      </c>
      <c r="AH4940">
        <v>0</v>
      </c>
      <c r="AI4940">
        <v>11</v>
      </c>
      <c r="AJ4940">
        <v>278</v>
      </c>
      <c r="AK4940">
        <v>57</v>
      </c>
      <c r="AL4940">
        <v>103</v>
      </c>
      <c r="AM4940">
        <v>1</v>
      </c>
      <c r="AN4940">
        <v>163</v>
      </c>
      <c r="AO4940">
        <v>55</v>
      </c>
      <c r="AP4940">
        <v>21</v>
      </c>
    </row>
    <row r="4941" spans="1:42">
      <c r="A4941">
        <v>16</v>
      </c>
      <c r="B4941">
        <v>928</v>
      </c>
      <c r="C4941">
        <v>2019</v>
      </c>
      <c r="D4941">
        <v>4</v>
      </c>
      <c r="E4941">
        <v>99</v>
      </c>
      <c r="F4941">
        <v>99</v>
      </c>
      <c r="G4941">
        <v>99</v>
      </c>
      <c r="H4941">
        <v>99</v>
      </c>
      <c r="I4941">
        <v>99</v>
      </c>
      <c r="J4941">
        <v>134</v>
      </c>
      <c r="K4941">
        <v>999</v>
      </c>
      <c r="M4941">
        <v>99</v>
      </c>
      <c r="N4941">
        <v>99</v>
      </c>
      <c r="O4941">
        <v>99</v>
      </c>
      <c r="P4941">
        <v>99</v>
      </c>
      <c r="Q4941">
        <v>34</v>
      </c>
      <c r="R4941">
        <v>3478</v>
      </c>
      <c r="S4941">
        <v>3474</v>
      </c>
      <c r="T4941">
        <v>15.702127659574463</v>
      </c>
      <c r="U4941">
        <v>60.109959700633283</v>
      </c>
      <c r="V4941">
        <v>84.244918606007261</v>
      </c>
      <c r="W4941">
        <v>77.717789291882639</v>
      </c>
      <c r="X4941">
        <v>2.4151811385853943</v>
      </c>
      <c r="Y4941">
        <v>4.8303622771707886</v>
      </c>
      <c r="Z4941">
        <v>99.913743530764819</v>
      </c>
      <c r="AA4941">
        <v>9.9425720129695545</v>
      </c>
      <c r="AB4941">
        <v>2.5222096590676806</v>
      </c>
      <c r="AC4941">
        <v>-20.70791199914742</v>
      </c>
      <c r="AD4941">
        <v>10.373419231686951</v>
      </c>
      <c r="AE4941">
        <v>10.250110865990868</v>
      </c>
      <c r="AF4941">
        <v>123</v>
      </c>
      <c r="AG4941">
        <v>0</v>
      </c>
      <c r="AH4941">
        <v>0</v>
      </c>
      <c r="AI4941">
        <v>28</v>
      </c>
      <c r="AJ4941">
        <v>262</v>
      </c>
      <c r="AK4941">
        <v>50</v>
      </c>
      <c r="AL4941">
        <v>64</v>
      </c>
      <c r="AM4941">
        <v>0</v>
      </c>
      <c r="AN4941">
        <v>165</v>
      </c>
      <c r="AO4941">
        <v>82</v>
      </c>
      <c r="AP4941">
        <v>15</v>
      </c>
    </row>
    <row r="4942" spans="1:42">
      <c r="A4942">
        <v>16</v>
      </c>
      <c r="B4942">
        <v>929</v>
      </c>
      <c r="C4942">
        <v>2019</v>
      </c>
      <c r="D4942">
        <v>5</v>
      </c>
      <c r="E4942">
        <v>99</v>
      </c>
      <c r="F4942">
        <v>99</v>
      </c>
      <c r="G4942">
        <v>99</v>
      </c>
      <c r="H4942">
        <v>99</v>
      </c>
      <c r="I4942">
        <v>99</v>
      </c>
      <c r="J4942">
        <v>134</v>
      </c>
      <c r="K4942">
        <v>999</v>
      </c>
      <c r="M4942">
        <v>99</v>
      </c>
      <c r="N4942">
        <v>99</v>
      </c>
      <c r="O4942">
        <v>99</v>
      </c>
      <c r="P4942">
        <v>99</v>
      </c>
      <c r="Q4942">
        <v>39</v>
      </c>
      <c r="R4942">
        <v>3353</v>
      </c>
      <c r="S4942">
        <v>3348</v>
      </c>
      <c r="T4942">
        <v>15.889352818371609</v>
      </c>
      <c r="U4942">
        <v>60.588112305854246</v>
      </c>
      <c r="V4942">
        <v>84.157227160407487</v>
      </c>
      <c r="W4942">
        <v>77.621415770609289</v>
      </c>
      <c r="X4942">
        <v>3.5490605427974944</v>
      </c>
      <c r="Y4942">
        <v>7.0981210855949888</v>
      </c>
      <c r="Z4942">
        <v>99.821055770951375</v>
      </c>
      <c r="AA4942">
        <v>10.390661222844589</v>
      </c>
      <c r="AB4942">
        <v>2.651559293605795</v>
      </c>
      <c r="AC4942">
        <v>-25.863487405565046</v>
      </c>
      <c r="AD4942">
        <v>10.000596516344547</v>
      </c>
      <c r="AE4942">
        <v>9.8660955987729722</v>
      </c>
      <c r="AF4942">
        <v>113</v>
      </c>
      <c r="AG4942">
        <v>0</v>
      </c>
      <c r="AH4942">
        <v>0</v>
      </c>
      <c r="AI4942">
        <v>25</v>
      </c>
      <c r="AJ4942">
        <v>255</v>
      </c>
      <c r="AK4942">
        <v>63</v>
      </c>
      <c r="AL4942">
        <v>46</v>
      </c>
      <c r="AM4942">
        <v>0</v>
      </c>
      <c r="AN4942">
        <v>257</v>
      </c>
      <c r="AO4942">
        <v>53</v>
      </c>
      <c r="AP4942">
        <v>20</v>
      </c>
    </row>
    <row r="4943" spans="1:42">
      <c r="A4943">
        <v>16</v>
      </c>
      <c r="B4943">
        <v>930</v>
      </c>
      <c r="C4943">
        <v>2019</v>
      </c>
      <c r="D4943">
        <v>6</v>
      </c>
      <c r="E4943">
        <v>99</v>
      </c>
      <c r="F4943">
        <v>99</v>
      </c>
      <c r="G4943">
        <v>99</v>
      </c>
      <c r="H4943">
        <v>99</v>
      </c>
      <c r="I4943">
        <v>99</v>
      </c>
      <c r="J4943">
        <v>134</v>
      </c>
      <c r="K4943">
        <v>999</v>
      </c>
      <c r="M4943">
        <v>99</v>
      </c>
      <c r="N4943">
        <v>99</v>
      </c>
      <c r="O4943">
        <v>99</v>
      </c>
      <c r="P4943">
        <v>99</v>
      </c>
      <c r="Q4943">
        <v>28</v>
      </c>
      <c r="R4943">
        <v>2177</v>
      </c>
      <c r="S4943">
        <v>2173</v>
      </c>
      <c r="T4943">
        <v>15.589343132751495</v>
      </c>
      <c r="U4943">
        <v>59.911182696732645</v>
      </c>
      <c r="V4943">
        <v>84.875446170598607</v>
      </c>
      <c r="W4943">
        <v>78.271790151863712</v>
      </c>
      <c r="X4943">
        <v>0.36747818098300405</v>
      </c>
      <c r="Y4943">
        <v>0.73495636196600811</v>
      </c>
      <c r="Z4943">
        <v>99.356913183279758</v>
      </c>
      <c r="AA4943">
        <v>9.9880937112860568</v>
      </c>
      <c r="AB4943">
        <v>2.3912959842602022</v>
      </c>
      <c r="AC4943">
        <v>-28.202050833397156</v>
      </c>
      <c r="AD4943">
        <v>6.4930804104032429</v>
      </c>
      <c r="AE4943">
        <v>6.4571860998553516</v>
      </c>
      <c r="AF4943">
        <v>83</v>
      </c>
      <c r="AG4943">
        <v>2</v>
      </c>
      <c r="AH4943">
        <v>0</v>
      </c>
      <c r="AI4943">
        <v>16</v>
      </c>
      <c r="AJ4943">
        <v>224</v>
      </c>
      <c r="AK4943">
        <v>30</v>
      </c>
      <c r="AL4943">
        <v>34</v>
      </c>
      <c r="AM4943">
        <v>0</v>
      </c>
      <c r="AN4943">
        <v>132</v>
      </c>
      <c r="AO4943">
        <v>45</v>
      </c>
      <c r="AP4943">
        <v>15</v>
      </c>
    </row>
    <row r="4944" spans="1:42">
      <c r="A4944">
        <v>16</v>
      </c>
      <c r="B4944">
        <v>931</v>
      </c>
      <c r="C4944">
        <v>2019</v>
      </c>
      <c r="D4944">
        <v>7</v>
      </c>
      <c r="E4944">
        <v>99</v>
      </c>
      <c r="F4944">
        <v>99</v>
      </c>
      <c r="G4944">
        <v>99</v>
      </c>
      <c r="H4944">
        <v>99</v>
      </c>
      <c r="I4944">
        <v>99</v>
      </c>
      <c r="J4944">
        <v>134</v>
      </c>
      <c r="K4944">
        <v>999</v>
      </c>
      <c r="M4944">
        <v>99</v>
      </c>
      <c r="N4944">
        <v>99</v>
      </c>
      <c r="O4944">
        <v>99</v>
      </c>
      <c r="P4944">
        <v>99</v>
      </c>
      <c r="Q4944">
        <v>39</v>
      </c>
      <c r="R4944">
        <v>3238</v>
      </c>
      <c r="S4944">
        <v>3235</v>
      </c>
      <c r="T4944">
        <v>16.246757257566404</v>
      </c>
      <c r="U4944">
        <v>61.219165378670802</v>
      </c>
      <c r="V4944">
        <v>85.497462243440381</v>
      </c>
      <c r="W4944">
        <v>78.889551777434349</v>
      </c>
      <c r="X4944">
        <v>2.7794935145151327</v>
      </c>
      <c r="Y4944">
        <v>5.5589870290302654</v>
      </c>
      <c r="Z4944">
        <v>99.104385423100666</v>
      </c>
      <c r="AA4944">
        <v>10.087637725657142</v>
      </c>
      <c r="AB4944">
        <v>2.5184089912992769</v>
      </c>
      <c r="AC4944">
        <v>-32.950478005485238</v>
      </c>
      <c r="AD4944">
        <v>9.6575996182295381</v>
      </c>
      <c r="AE4944">
        <v>9.6888466858025755</v>
      </c>
      <c r="AF4944">
        <v>76</v>
      </c>
      <c r="AG4944">
        <v>0</v>
      </c>
      <c r="AH4944">
        <v>0</v>
      </c>
      <c r="AI4944">
        <v>4</v>
      </c>
      <c r="AJ4944">
        <v>142</v>
      </c>
      <c r="AK4944">
        <v>51</v>
      </c>
      <c r="AL4944">
        <v>42</v>
      </c>
      <c r="AM4944">
        <v>0</v>
      </c>
      <c r="AN4944">
        <v>98</v>
      </c>
      <c r="AO4944">
        <v>52</v>
      </c>
      <c r="AP4944">
        <v>19</v>
      </c>
    </row>
    <row r="4945" spans="1:42">
      <c r="A4945">
        <v>16</v>
      </c>
      <c r="B4945">
        <v>932</v>
      </c>
      <c r="C4945">
        <v>2019</v>
      </c>
      <c r="D4945">
        <v>8</v>
      </c>
      <c r="E4945">
        <v>99</v>
      </c>
      <c r="F4945">
        <v>99</v>
      </c>
      <c r="G4945">
        <v>99</v>
      </c>
      <c r="H4945">
        <v>99</v>
      </c>
      <c r="I4945">
        <v>99</v>
      </c>
      <c r="J4945">
        <v>134</v>
      </c>
      <c r="K4945">
        <v>999</v>
      </c>
      <c r="M4945">
        <v>99</v>
      </c>
      <c r="N4945">
        <v>99</v>
      </c>
      <c r="O4945">
        <v>99</v>
      </c>
      <c r="P4945">
        <v>99</v>
      </c>
      <c r="Q4945">
        <v>30</v>
      </c>
      <c r="R4945">
        <v>1605</v>
      </c>
      <c r="S4945">
        <v>1602</v>
      </c>
      <c r="T4945">
        <v>16.123364485981309</v>
      </c>
      <c r="U4945">
        <v>60.911985018726575</v>
      </c>
      <c r="V4945">
        <v>86.677811998274109</v>
      </c>
      <c r="W4945">
        <v>79.936454431960016</v>
      </c>
      <c r="X4945">
        <v>4.6728971962616805</v>
      </c>
      <c r="Y4945">
        <v>9.3457943925233611</v>
      </c>
      <c r="Z4945">
        <v>98.317757009345797</v>
      </c>
      <c r="AA4945">
        <v>9.3519474315397222</v>
      </c>
      <c r="AB4945">
        <v>2.9188557742696246</v>
      </c>
      <c r="AC4945">
        <v>-18.47816648772687</v>
      </c>
      <c r="AD4945">
        <v>4.7870436649964221</v>
      </c>
      <c r="AE4945">
        <v>4.8616725383279684</v>
      </c>
      <c r="AF4945">
        <v>36</v>
      </c>
      <c r="AG4945">
        <v>0</v>
      </c>
      <c r="AH4945">
        <v>0</v>
      </c>
      <c r="AI4945">
        <v>2</v>
      </c>
      <c r="AJ4945">
        <v>125</v>
      </c>
      <c r="AK4945">
        <v>42</v>
      </c>
      <c r="AL4945">
        <v>27</v>
      </c>
      <c r="AM4945">
        <v>0</v>
      </c>
      <c r="AN4945">
        <v>65</v>
      </c>
      <c r="AO4945">
        <v>7</v>
      </c>
      <c r="AP4945">
        <v>19</v>
      </c>
    </row>
    <row r="4946" spans="1:42">
      <c r="A4946">
        <v>16</v>
      </c>
      <c r="B4946">
        <v>933</v>
      </c>
      <c r="C4946">
        <v>2019</v>
      </c>
      <c r="D4946">
        <v>9</v>
      </c>
      <c r="E4946">
        <v>99</v>
      </c>
      <c r="F4946">
        <v>99</v>
      </c>
      <c r="G4946">
        <v>99</v>
      </c>
      <c r="H4946">
        <v>99</v>
      </c>
      <c r="I4946">
        <v>99</v>
      </c>
      <c r="J4946">
        <v>134</v>
      </c>
      <c r="K4946">
        <v>999</v>
      </c>
      <c r="M4946">
        <v>99</v>
      </c>
      <c r="N4946">
        <v>99</v>
      </c>
      <c r="O4946">
        <v>99</v>
      </c>
      <c r="P4946">
        <v>99</v>
      </c>
      <c r="Q4946">
        <v>46</v>
      </c>
      <c r="R4946">
        <v>4242</v>
      </c>
      <c r="S4946">
        <v>4237</v>
      </c>
      <c r="T4946">
        <v>16.028760018859035</v>
      </c>
      <c r="U4946">
        <v>60.659900873259375</v>
      </c>
      <c r="V4946">
        <v>85.787128866041243</v>
      </c>
      <c r="W4946">
        <v>79.134647156006594</v>
      </c>
      <c r="X4946">
        <v>2.239509665252239</v>
      </c>
      <c r="Y4946">
        <v>4.4790193305044781</v>
      </c>
      <c r="Z4946">
        <v>97.760490334747743</v>
      </c>
      <c r="AA4946">
        <v>10.778842660079439</v>
      </c>
      <c r="AB4946">
        <v>2.7341025531086181</v>
      </c>
      <c r="AC4946">
        <v>-32.682924842868765</v>
      </c>
      <c r="AD4946">
        <v>12.652111667859698</v>
      </c>
      <c r="AE4946">
        <v>12.729268420373469</v>
      </c>
      <c r="AF4946">
        <v>148</v>
      </c>
      <c r="AG4946">
        <v>0</v>
      </c>
      <c r="AH4946">
        <v>0</v>
      </c>
      <c r="AI4946">
        <v>29</v>
      </c>
      <c r="AJ4946">
        <v>420</v>
      </c>
      <c r="AK4946">
        <v>71</v>
      </c>
      <c r="AL4946">
        <v>85</v>
      </c>
      <c r="AM4946">
        <v>0</v>
      </c>
      <c r="AN4946">
        <v>195</v>
      </c>
      <c r="AO4946">
        <v>65</v>
      </c>
      <c r="AP4946">
        <v>20</v>
      </c>
    </row>
    <row r="4947" spans="1:42">
      <c r="A4947">
        <v>16</v>
      </c>
      <c r="B4947">
        <v>934</v>
      </c>
      <c r="C4947">
        <v>2019</v>
      </c>
      <c r="D4947">
        <v>10</v>
      </c>
      <c r="E4947">
        <v>99</v>
      </c>
      <c r="F4947">
        <v>99</v>
      </c>
      <c r="G4947">
        <v>99</v>
      </c>
      <c r="H4947">
        <v>99</v>
      </c>
      <c r="I4947">
        <v>99</v>
      </c>
      <c r="J4947">
        <v>134</v>
      </c>
      <c r="K4947">
        <v>999</v>
      </c>
      <c r="M4947">
        <v>99</v>
      </c>
      <c r="N4947">
        <v>99</v>
      </c>
      <c r="O4947">
        <v>99</v>
      </c>
      <c r="P4947">
        <v>99</v>
      </c>
      <c r="Q4947">
        <v>49</v>
      </c>
      <c r="R4947">
        <v>2153</v>
      </c>
      <c r="S4947">
        <v>2150</v>
      </c>
      <c r="T4947">
        <v>16.215513237343245</v>
      </c>
      <c r="U4947">
        <v>61.201395348837202</v>
      </c>
      <c r="V4947">
        <v>84.24591196553213</v>
      </c>
      <c r="W4947">
        <v>77.704790697674426</v>
      </c>
      <c r="X4947">
        <v>3.9479795633999073</v>
      </c>
      <c r="Y4947">
        <v>7.8959591267998146</v>
      </c>
      <c r="Z4947">
        <v>90.106827682303773</v>
      </c>
      <c r="AA4947">
        <v>10.174286345027667</v>
      </c>
      <c r="AB4947">
        <v>2.6863821797712113</v>
      </c>
      <c r="AC4947">
        <v>-25.536746350169754</v>
      </c>
      <c r="AD4947">
        <v>6.4214984490575038</v>
      </c>
      <c r="AE4947">
        <v>6.342559719858035</v>
      </c>
      <c r="AF4947">
        <v>78</v>
      </c>
      <c r="AG4947">
        <v>0</v>
      </c>
      <c r="AH4947">
        <v>0</v>
      </c>
      <c r="AI4947">
        <v>9</v>
      </c>
      <c r="AJ4947">
        <v>89</v>
      </c>
      <c r="AK4947">
        <v>18</v>
      </c>
      <c r="AL4947">
        <v>84</v>
      </c>
      <c r="AM4947">
        <v>0</v>
      </c>
      <c r="AN4947">
        <v>77</v>
      </c>
      <c r="AO4947">
        <v>50</v>
      </c>
      <c r="AP4947">
        <v>21</v>
      </c>
    </row>
    <row r="4948" spans="1:42">
      <c r="A4948">
        <v>16</v>
      </c>
      <c r="B4948">
        <v>935</v>
      </c>
      <c r="C4948">
        <v>2019</v>
      </c>
      <c r="D4948">
        <v>11</v>
      </c>
      <c r="E4948">
        <v>99</v>
      </c>
      <c r="F4948">
        <v>99</v>
      </c>
      <c r="G4948">
        <v>99</v>
      </c>
      <c r="H4948">
        <v>99</v>
      </c>
      <c r="I4948">
        <v>99</v>
      </c>
      <c r="J4948">
        <v>134</v>
      </c>
      <c r="K4948">
        <v>999</v>
      </c>
      <c r="M4948">
        <v>99</v>
      </c>
      <c r="N4948">
        <v>99</v>
      </c>
      <c r="O4948">
        <v>99</v>
      </c>
      <c r="P4948">
        <v>99</v>
      </c>
      <c r="Q4948">
        <v>42</v>
      </c>
      <c r="R4948">
        <v>2956</v>
      </c>
      <c r="S4948">
        <v>2954</v>
      </c>
      <c r="T4948">
        <v>16.244587280108256</v>
      </c>
      <c r="U4948">
        <v>61.082261340555185</v>
      </c>
      <c r="V4948">
        <v>88.82690969000295</v>
      </c>
      <c r="W4948">
        <v>81.96696005416382</v>
      </c>
      <c r="X4948">
        <v>0.57510148849797049</v>
      </c>
      <c r="Y4948">
        <v>1.150202976995941</v>
      </c>
      <c r="Z4948">
        <v>98.376184032476317</v>
      </c>
      <c r="AA4948">
        <v>9.3819666563934696</v>
      </c>
      <c r="AB4948">
        <v>2.5377989129081699</v>
      </c>
      <c r="AC4948">
        <v>-18.418521160169622</v>
      </c>
      <c r="AD4948">
        <v>8.8165115724170846</v>
      </c>
      <c r="AE4948">
        <v>9.1923728146605761</v>
      </c>
      <c r="AF4948">
        <v>137</v>
      </c>
      <c r="AG4948">
        <v>0</v>
      </c>
      <c r="AH4948">
        <v>0</v>
      </c>
      <c r="AI4948">
        <v>22</v>
      </c>
      <c r="AJ4948">
        <v>151</v>
      </c>
      <c r="AK4948">
        <v>112</v>
      </c>
      <c r="AL4948">
        <v>39</v>
      </c>
      <c r="AM4948">
        <v>0</v>
      </c>
      <c r="AN4948">
        <v>120</v>
      </c>
      <c r="AO4948">
        <v>38</v>
      </c>
      <c r="AP4948">
        <v>20</v>
      </c>
    </row>
    <row r="4949" spans="1:42">
      <c r="A4949">
        <v>16</v>
      </c>
      <c r="B4949">
        <v>936</v>
      </c>
      <c r="C4949">
        <v>2019</v>
      </c>
      <c r="D4949">
        <v>12</v>
      </c>
      <c r="E4949">
        <v>99</v>
      </c>
      <c r="F4949">
        <v>99</v>
      </c>
      <c r="G4949">
        <v>99</v>
      </c>
      <c r="H4949">
        <v>99</v>
      </c>
      <c r="I4949">
        <v>99</v>
      </c>
      <c r="J4949">
        <v>134</v>
      </c>
      <c r="K4949">
        <v>999</v>
      </c>
      <c r="M4949">
        <v>99</v>
      </c>
      <c r="N4949">
        <v>99</v>
      </c>
      <c r="O4949">
        <v>99</v>
      </c>
      <c r="P4949">
        <v>99</v>
      </c>
      <c r="Q4949">
        <v>30</v>
      </c>
      <c r="R4949">
        <v>2457</v>
      </c>
      <c r="S4949">
        <v>2445</v>
      </c>
      <c r="T4949">
        <v>16.089133089133089</v>
      </c>
      <c r="U4949">
        <v>61.162781186094058</v>
      </c>
      <c r="V4949">
        <v>82.702266770356346</v>
      </c>
      <c r="W4949">
        <v>76.16777096114518</v>
      </c>
      <c r="X4949">
        <v>3.744403744403745</v>
      </c>
      <c r="Y4949">
        <v>7.48880748880749</v>
      </c>
      <c r="Z4949">
        <v>97.924297924297932</v>
      </c>
      <c r="AA4949">
        <v>12.250112312857119</v>
      </c>
      <c r="AB4949">
        <v>2.894830954085815</v>
      </c>
      <c r="AC4949">
        <v>-42.083664086719089</v>
      </c>
      <c r="AD4949">
        <v>7.3282032927702252</v>
      </c>
      <c r="AE4949">
        <v>7.0701466141748481</v>
      </c>
      <c r="AF4949">
        <v>113</v>
      </c>
      <c r="AG4949">
        <v>0</v>
      </c>
      <c r="AH4949">
        <v>0</v>
      </c>
      <c r="AI4949">
        <v>16</v>
      </c>
      <c r="AJ4949">
        <v>356</v>
      </c>
      <c r="AK4949">
        <v>48</v>
      </c>
      <c r="AL4949">
        <v>51</v>
      </c>
      <c r="AM4949">
        <v>1</v>
      </c>
      <c r="AN4949">
        <v>166</v>
      </c>
      <c r="AO4949">
        <v>59</v>
      </c>
      <c r="AP4949">
        <v>17</v>
      </c>
    </row>
    <row r="4950" spans="1:42">
      <c r="A4950">
        <v>16</v>
      </c>
      <c r="B4950">
        <v>937</v>
      </c>
      <c r="C4950">
        <v>2019</v>
      </c>
      <c r="D4950">
        <v>1</v>
      </c>
      <c r="E4950">
        <v>99</v>
      </c>
      <c r="F4950">
        <v>99</v>
      </c>
      <c r="G4950">
        <v>99</v>
      </c>
      <c r="H4950">
        <v>99</v>
      </c>
      <c r="I4950">
        <v>99</v>
      </c>
      <c r="J4950">
        <v>141</v>
      </c>
      <c r="K4950">
        <v>999</v>
      </c>
      <c r="M4950">
        <v>99</v>
      </c>
      <c r="N4950">
        <v>99</v>
      </c>
      <c r="O4950">
        <v>99</v>
      </c>
      <c r="P4950">
        <v>99</v>
      </c>
      <c r="Q4950">
        <v>48</v>
      </c>
      <c r="R4950">
        <v>5073</v>
      </c>
      <c r="S4950">
        <v>5059</v>
      </c>
      <c r="T4950">
        <v>15.511925882121036</v>
      </c>
      <c r="U4950">
        <v>59.807867167424398</v>
      </c>
      <c r="V4950">
        <v>88.36753395523273</v>
      </c>
      <c r="W4950">
        <v>81.485115635500932</v>
      </c>
      <c r="X4950">
        <v>0</v>
      </c>
      <c r="Y4950">
        <v>0</v>
      </c>
      <c r="Z4950">
        <v>0</v>
      </c>
      <c r="AA4950">
        <v>8.5186217330028615</v>
      </c>
      <c r="AB4950">
        <v>2.6279943674751003</v>
      </c>
      <c r="AC4950">
        <v>-21.238098934985999</v>
      </c>
      <c r="AD4950">
        <v>8.4655819774718406</v>
      </c>
      <c r="AE4950">
        <v>8.5439526816720903</v>
      </c>
      <c r="AF4950">
        <v>59</v>
      </c>
      <c r="AG4950">
        <v>1</v>
      </c>
      <c r="AH4950">
        <v>0</v>
      </c>
      <c r="AI4950">
        <v>12</v>
      </c>
      <c r="AJ4950">
        <v>273</v>
      </c>
      <c r="AK4950">
        <v>24</v>
      </c>
      <c r="AL4950">
        <v>339</v>
      </c>
      <c r="AM4950">
        <v>1</v>
      </c>
      <c r="AN4950">
        <v>290</v>
      </c>
      <c r="AO4950">
        <v>145</v>
      </c>
      <c r="AP4950">
        <v>20</v>
      </c>
    </row>
    <row r="4951" spans="1:42">
      <c r="A4951">
        <v>16</v>
      </c>
      <c r="B4951">
        <v>938</v>
      </c>
      <c r="C4951">
        <v>2019</v>
      </c>
      <c r="D4951">
        <v>2</v>
      </c>
      <c r="E4951">
        <v>99</v>
      </c>
      <c r="F4951">
        <v>99</v>
      </c>
      <c r="G4951">
        <v>99</v>
      </c>
      <c r="H4951">
        <v>99</v>
      </c>
      <c r="I4951">
        <v>99</v>
      </c>
      <c r="J4951">
        <v>141</v>
      </c>
      <c r="K4951">
        <v>999</v>
      </c>
      <c r="M4951">
        <v>99</v>
      </c>
      <c r="N4951">
        <v>99</v>
      </c>
      <c r="O4951">
        <v>99</v>
      </c>
      <c r="P4951">
        <v>99</v>
      </c>
      <c r="Q4951">
        <v>46</v>
      </c>
      <c r="R4951">
        <v>4978</v>
      </c>
      <c r="S4951">
        <v>4946</v>
      </c>
      <c r="T4951">
        <v>15.927681799919652</v>
      </c>
      <c r="U4951">
        <v>60.835220380105113</v>
      </c>
      <c r="V4951">
        <v>89.277961463765351</v>
      </c>
      <c r="W4951">
        <v>82.276142337242106</v>
      </c>
      <c r="X4951">
        <v>0</v>
      </c>
      <c r="Y4951">
        <v>0</v>
      </c>
      <c r="Z4951">
        <v>0.68300522298111677</v>
      </c>
      <c r="AA4951">
        <v>7.4073640803913197</v>
      </c>
      <c r="AB4951">
        <v>2.583999437961864</v>
      </c>
      <c r="AC4951">
        <v>-20.723504305004653</v>
      </c>
      <c r="AD4951">
        <v>8.3070504797663745</v>
      </c>
      <c r="AE4951">
        <v>8.4342001264908895</v>
      </c>
      <c r="AF4951">
        <v>43</v>
      </c>
      <c r="AG4951">
        <v>0</v>
      </c>
      <c r="AH4951">
        <v>0</v>
      </c>
      <c r="AI4951">
        <v>7</v>
      </c>
      <c r="AJ4951">
        <v>275</v>
      </c>
      <c r="AK4951">
        <v>27</v>
      </c>
      <c r="AL4951">
        <v>420</v>
      </c>
      <c r="AM4951">
        <v>0</v>
      </c>
      <c r="AN4951">
        <v>204</v>
      </c>
      <c r="AO4951">
        <v>61</v>
      </c>
      <c r="AP4951">
        <v>19</v>
      </c>
    </row>
    <row r="4952" spans="1:42">
      <c r="A4952">
        <v>16</v>
      </c>
      <c r="B4952">
        <v>939</v>
      </c>
      <c r="C4952">
        <v>2019</v>
      </c>
      <c r="D4952">
        <v>3</v>
      </c>
      <c r="E4952">
        <v>99</v>
      </c>
      <c r="F4952">
        <v>99</v>
      </c>
      <c r="G4952">
        <v>99</v>
      </c>
      <c r="H4952">
        <v>99</v>
      </c>
      <c r="I4952">
        <v>99</v>
      </c>
      <c r="J4952">
        <v>141</v>
      </c>
      <c r="K4952">
        <v>999</v>
      </c>
      <c r="M4952">
        <v>99</v>
      </c>
      <c r="N4952">
        <v>99</v>
      </c>
      <c r="O4952">
        <v>99</v>
      </c>
      <c r="P4952">
        <v>99</v>
      </c>
      <c r="Q4952">
        <v>49</v>
      </c>
      <c r="R4952">
        <v>5162</v>
      </c>
      <c r="S4952">
        <v>5150</v>
      </c>
      <c r="T4952">
        <v>15.936458736923674</v>
      </c>
      <c r="U4952">
        <v>60.785825242718445</v>
      </c>
      <c r="V4952">
        <v>89.896454154350948</v>
      </c>
      <c r="W4952">
        <v>82.910135922329999</v>
      </c>
      <c r="X4952">
        <v>0</v>
      </c>
      <c r="Y4952">
        <v>0</v>
      </c>
      <c r="Z4952">
        <v>30.588919023634251</v>
      </c>
      <c r="AA4952">
        <v>7.6892931600969776</v>
      </c>
      <c r="AB4952">
        <v>2.708661591994467</v>
      </c>
      <c r="AC4952">
        <v>-19.003097468557097</v>
      </c>
      <c r="AD4952">
        <v>8.6141009595327489</v>
      </c>
      <c r="AE4952">
        <v>8.8497443497507255</v>
      </c>
      <c r="AF4952">
        <v>49</v>
      </c>
      <c r="AG4952">
        <v>0</v>
      </c>
      <c r="AH4952">
        <v>0</v>
      </c>
      <c r="AI4952">
        <v>10</v>
      </c>
      <c r="AJ4952">
        <v>252</v>
      </c>
      <c r="AK4952">
        <v>22</v>
      </c>
      <c r="AL4952">
        <v>276</v>
      </c>
      <c r="AM4952">
        <v>0</v>
      </c>
      <c r="AN4952">
        <v>232</v>
      </c>
      <c r="AO4952">
        <v>49</v>
      </c>
      <c r="AP4952">
        <v>19</v>
      </c>
    </row>
    <row r="4953" spans="1:42">
      <c r="A4953">
        <v>16</v>
      </c>
      <c r="B4953">
        <v>940</v>
      </c>
      <c r="C4953">
        <v>2019</v>
      </c>
      <c r="D4953">
        <v>4</v>
      </c>
      <c r="E4953">
        <v>99</v>
      </c>
      <c r="F4953">
        <v>99</v>
      </c>
      <c r="G4953">
        <v>99</v>
      </c>
      <c r="H4953">
        <v>99</v>
      </c>
      <c r="I4953">
        <v>99</v>
      </c>
      <c r="J4953">
        <v>141</v>
      </c>
      <c r="K4953">
        <v>999</v>
      </c>
      <c r="M4953">
        <v>99</v>
      </c>
      <c r="N4953">
        <v>99</v>
      </c>
      <c r="O4953">
        <v>99</v>
      </c>
      <c r="P4953">
        <v>99</v>
      </c>
      <c r="Q4953">
        <v>39</v>
      </c>
      <c r="R4953">
        <v>4041</v>
      </c>
      <c r="S4953">
        <v>4028</v>
      </c>
      <c r="T4953">
        <v>15.782727047760453</v>
      </c>
      <c r="U4953">
        <v>60.464498510427006</v>
      </c>
      <c r="V4953">
        <v>88.200769047867738</v>
      </c>
      <c r="W4953">
        <v>81.29600297914601</v>
      </c>
      <c r="X4953">
        <v>0</v>
      </c>
      <c r="Y4953">
        <v>0</v>
      </c>
      <c r="Z4953">
        <v>16.18411284335561</v>
      </c>
      <c r="AA4953">
        <v>8.5326917565154119</v>
      </c>
      <c r="AB4953">
        <v>2.7195056252610592</v>
      </c>
      <c r="AC4953">
        <v>-30.289464430422804</v>
      </c>
      <c r="AD4953">
        <v>6.7434292866082606</v>
      </c>
      <c r="AE4953">
        <v>6.7869480389404684</v>
      </c>
      <c r="AF4953">
        <v>59</v>
      </c>
      <c r="AG4953">
        <v>0</v>
      </c>
      <c r="AH4953">
        <v>0</v>
      </c>
      <c r="AI4953">
        <v>14</v>
      </c>
      <c r="AJ4953">
        <v>334</v>
      </c>
      <c r="AK4953">
        <v>21</v>
      </c>
      <c r="AL4953">
        <v>301</v>
      </c>
      <c r="AM4953">
        <v>0</v>
      </c>
      <c r="AN4953">
        <v>244</v>
      </c>
      <c r="AO4953">
        <v>70</v>
      </c>
      <c r="AP4953">
        <v>19</v>
      </c>
    </row>
    <row r="4954" spans="1:42">
      <c r="A4954">
        <v>16</v>
      </c>
      <c r="B4954">
        <v>941</v>
      </c>
      <c r="C4954">
        <v>2019</v>
      </c>
      <c r="D4954">
        <v>5</v>
      </c>
      <c r="E4954">
        <v>99</v>
      </c>
      <c r="F4954">
        <v>99</v>
      </c>
      <c r="G4954">
        <v>99</v>
      </c>
      <c r="H4954">
        <v>99</v>
      </c>
      <c r="I4954">
        <v>99</v>
      </c>
      <c r="J4954">
        <v>141</v>
      </c>
      <c r="K4954">
        <v>999</v>
      </c>
      <c r="M4954">
        <v>99</v>
      </c>
      <c r="N4954">
        <v>99</v>
      </c>
      <c r="O4954">
        <v>99</v>
      </c>
      <c r="P4954">
        <v>99</v>
      </c>
      <c r="Q4954">
        <v>46</v>
      </c>
      <c r="R4954">
        <v>4287</v>
      </c>
      <c r="S4954">
        <v>4279</v>
      </c>
      <c r="T4954">
        <v>15.76743643573594</v>
      </c>
      <c r="U4954">
        <v>60.318298667913062</v>
      </c>
      <c r="V4954">
        <v>88.576375288421261</v>
      </c>
      <c r="W4954">
        <v>81.688665576069127</v>
      </c>
      <c r="X4954">
        <v>0</v>
      </c>
      <c r="Y4954">
        <v>0</v>
      </c>
      <c r="Z4954">
        <v>24.562631210636809</v>
      </c>
      <c r="AA4954">
        <v>8.1548386197598397</v>
      </c>
      <c r="AB4954">
        <v>2.6436958315942833</v>
      </c>
      <c r="AC4954">
        <v>-19.096422978852981</v>
      </c>
      <c r="AD4954">
        <v>7.1539424280350437</v>
      </c>
      <c r="AE4954">
        <v>7.2446925072440065</v>
      </c>
      <c r="AF4954">
        <v>76</v>
      </c>
      <c r="AG4954">
        <v>0</v>
      </c>
      <c r="AH4954">
        <v>0</v>
      </c>
      <c r="AI4954">
        <v>7</v>
      </c>
      <c r="AJ4954">
        <v>208</v>
      </c>
      <c r="AK4954">
        <v>28</v>
      </c>
      <c r="AL4954">
        <v>218</v>
      </c>
      <c r="AM4954">
        <v>0</v>
      </c>
      <c r="AN4954">
        <v>180</v>
      </c>
      <c r="AO4954">
        <v>83</v>
      </c>
      <c r="AP4954">
        <v>18</v>
      </c>
    </row>
    <row r="4955" spans="1:42">
      <c r="A4955">
        <v>16</v>
      </c>
      <c r="B4955">
        <v>942</v>
      </c>
      <c r="C4955">
        <v>2019</v>
      </c>
      <c r="D4955">
        <v>6</v>
      </c>
      <c r="E4955">
        <v>99</v>
      </c>
      <c r="F4955">
        <v>99</v>
      </c>
      <c r="G4955">
        <v>99</v>
      </c>
      <c r="H4955">
        <v>99</v>
      </c>
      <c r="I4955">
        <v>99</v>
      </c>
      <c r="J4955">
        <v>141</v>
      </c>
      <c r="K4955">
        <v>999</v>
      </c>
      <c r="M4955">
        <v>99</v>
      </c>
      <c r="N4955">
        <v>99</v>
      </c>
      <c r="O4955">
        <v>99</v>
      </c>
      <c r="P4955">
        <v>99</v>
      </c>
      <c r="Q4955">
        <v>49</v>
      </c>
      <c r="R4955">
        <v>4568</v>
      </c>
      <c r="S4955">
        <v>4564</v>
      </c>
      <c r="T4955">
        <v>15.671628721541156</v>
      </c>
      <c r="U4955">
        <v>60.111305872042088</v>
      </c>
      <c r="V4955">
        <v>87.151602393976859</v>
      </c>
      <c r="W4955">
        <v>80.412751971954251</v>
      </c>
      <c r="X4955">
        <v>0</v>
      </c>
      <c r="Y4955">
        <v>0</v>
      </c>
      <c r="Z4955">
        <v>13.309982486865149</v>
      </c>
      <c r="AA4955">
        <v>7.9470232913114014</v>
      </c>
      <c r="AB4955">
        <v>2.7615368954188728</v>
      </c>
      <c r="AC4955">
        <v>-19.679888094810657</v>
      </c>
      <c r="AD4955">
        <v>7.6228619107217357</v>
      </c>
      <c r="AE4955">
        <v>7.6065273277209293</v>
      </c>
      <c r="AF4955">
        <v>63</v>
      </c>
      <c r="AG4955">
        <v>0</v>
      </c>
      <c r="AH4955">
        <v>0</v>
      </c>
      <c r="AI4955">
        <v>12</v>
      </c>
      <c r="AJ4955">
        <v>123</v>
      </c>
      <c r="AK4955">
        <v>32</v>
      </c>
      <c r="AL4955">
        <v>234</v>
      </c>
      <c r="AM4955">
        <v>1</v>
      </c>
      <c r="AN4955">
        <v>194</v>
      </c>
      <c r="AO4955">
        <v>66</v>
      </c>
      <c r="AP4955">
        <v>16</v>
      </c>
    </row>
    <row r="4956" spans="1:42">
      <c r="A4956">
        <v>16</v>
      </c>
      <c r="B4956">
        <v>943</v>
      </c>
      <c r="C4956">
        <v>2019</v>
      </c>
      <c r="D4956">
        <v>7</v>
      </c>
      <c r="E4956">
        <v>99</v>
      </c>
      <c r="F4956">
        <v>99</v>
      </c>
      <c r="G4956">
        <v>99</v>
      </c>
      <c r="H4956">
        <v>99</v>
      </c>
      <c r="I4956">
        <v>99</v>
      </c>
      <c r="J4956">
        <v>141</v>
      </c>
      <c r="K4956">
        <v>999</v>
      </c>
      <c r="M4956">
        <v>99</v>
      </c>
      <c r="N4956">
        <v>99</v>
      </c>
      <c r="O4956">
        <v>99</v>
      </c>
      <c r="P4956">
        <v>99</v>
      </c>
      <c r="Q4956">
        <v>49</v>
      </c>
      <c r="R4956">
        <v>5306</v>
      </c>
      <c r="S4956">
        <v>5278</v>
      </c>
      <c r="T4956">
        <v>16.083678854127403</v>
      </c>
      <c r="U4956">
        <v>61.032588101553642</v>
      </c>
      <c r="V4956">
        <v>87.198769027139818</v>
      </c>
      <c r="W4956">
        <v>80.3090185676392</v>
      </c>
      <c r="X4956">
        <v>0</v>
      </c>
      <c r="Y4956">
        <v>0</v>
      </c>
      <c r="Z4956">
        <v>26.102525442894841</v>
      </c>
      <c r="AA4956">
        <v>8.3893711367730859</v>
      </c>
      <c r="AB4956">
        <v>2.7819723214741674</v>
      </c>
      <c r="AC4956">
        <v>-29.463954067564877</v>
      </c>
      <c r="AD4956">
        <v>8.8544013350020876</v>
      </c>
      <c r="AE4956">
        <v>8.7851579327745437</v>
      </c>
      <c r="AF4956">
        <v>94</v>
      </c>
      <c r="AG4956">
        <v>0</v>
      </c>
      <c r="AH4956">
        <v>1</v>
      </c>
      <c r="AI4956">
        <v>26</v>
      </c>
      <c r="AJ4956">
        <v>229</v>
      </c>
      <c r="AK4956">
        <v>34</v>
      </c>
      <c r="AL4956">
        <v>431</v>
      </c>
      <c r="AM4956">
        <v>0</v>
      </c>
      <c r="AN4956">
        <v>266</v>
      </c>
      <c r="AO4956">
        <v>71</v>
      </c>
      <c r="AP4956">
        <v>20</v>
      </c>
    </row>
    <row r="4957" spans="1:42">
      <c r="A4957">
        <v>16</v>
      </c>
      <c r="B4957">
        <v>944</v>
      </c>
      <c r="C4957">
        <v>2019</v>
      </c>
      <c r="D4957">
        <v>8</v>
      </c>
      <c r="E4957">
        <v>99</v>
      </c>
      <c r="F4957">
        <v>99</v>
      </c>
      <c r="G4957">
        <v>99</v>
      </c>
      <c r="H4957">
        <v>99</v>
      </c>
      <c r="I4957">
        <v>99</v>
      </c>
      <c r="J4957">
        <v>141</v>
      </c>
      <c r="K4957">
        <v>999</v>
      </c>
      <c r="M4957">
        <v>99</v>
      </c>
      <c r="N4957">
        <v>99</v>
      </c>
      <c r="O4957">
        <v>99</v>
      </c>
      <c r="P4957">
        <v>99</v>
      </c>
      <c r="Q4957">
        <v>49</v>
      </c>
      <c r="R4957">
        <v>5270</v>
      </c>
      <c r="S4957">
        <v>5232</v>
      </c>
      <c r="T4957">
        <v>15.856736242884249</v>
      </c>
      <c r="U4957">
        <v>60.646215596330279</v>
      </c>
      <c r="V4957">
        <v>87.894190596413139</v>
      </c>
      <c r="W4957">
        <v>80.897247706421822</v>
      </c>
      <c r="X4957">
        <v>0</v>
      </c>
      <c r="Y4957">
        <v>0</v>
      </c>
      <c r="Z4957">
        <v>8.8425047438330182</v>
      </c>
      <c r="AA4957">
        <v>8.6209143623664257</v>
      </c>
      <c r="AB4957">
        <v>2.8062479803500824</v>
      </c>
      <c r="AC4957">
        <v>-26.542491201254123</v>
      </c>
      <c r="AD4957">
        <v>8.7943262411347511</v>
      </c>
      <c r="AE4957">
        <v>8.7723782701381445</v>
      </c>
      <c r="AF4957">
        <v>64</v>
      </c>
      <c r="AG4957">
        <v>0</v>
      </c>
      <c r="AH4957">
        <v>11</v>
      </c>
      <c r="AI4957">
        <v>22</v>
      </c>
      <c r="AJ4957">
        <v>309</v>
      </c>
      <c r="AK4957">
        <v>38</v>
      </c>
      <c r="AL4957">
        <v>817</v>
      </c>
      <c r="AM4957">
        <v>0</v>
      </c>
      <c r="AN4957">
        <v>175</v>
      </c>
      <c r="AO4957">
        <v>51</v>
      </c>
      <c r="AP4957">
        <v>20</v>
      </c>
    </row>
    <row r="4958" spans="1:42">
      <c r="A4958">
        <v>16</v>
      </c>
      <c r="B4958">
        <v>945</v>
      </c>
      <c r="C4958">
        <v>2019</v>
      </c>
      <c r="D4958">
        <v>9</v>
      </c>
      <c r="E4958">
        <v>99</v>
      </c>
      <c r="F4958">
        <v>99</v>
      </c>
      <c r="G4958">
        <v>99</v>
      </c>
      <c r="H4958">
        <v>99</v>
      </c>
      <c r="I4958">
        <v>99</v>
      </c>
      <c r="J4958">
        <v>141</v>
      </c>
      <c r="K4958">
        <v>999</v>
      </c>
      <c r="M4958">
        <v>99</v>
      </c>
      <c r="N4958">
        <v>99</v>
      </c>
      <c r="O4958">
        <v>99</v>
      </c>
      <c r="P4958">
        <v>99</v>
      </c>
      <c r="Q4958">
        <v>55</v>
      </c>
      <c r="R4958">
        <v>5270</v>
      </c>
      <c r="S4958">
        <v>5254</v>
      </c>
      <c r="T4958">
        <v>16.174193548387098</v>
      </c>
      <c r="U4958">
        <v>61.272744575561489</v>
      </c>
      <c r="V4958">
        <v>88.543052994550692</v>
      </c>
      <c r="W4958">
        <v>81.628111914731392</v>
      </c>
      <c r="X4958">
        <v>0</v>
      </c>
      <c r="Y4958">
        <v>0</v>
      </c>
      <c r="Z4958">
        <v>3.9468690702087281</v>
      </c>
      <c r="AA4958">
        <v>8.5363039167140187</v>
      </c>
      <c r="AB4958">
        <v>2.8225719232195798</v>
      </c>
      <c r="AC4958">
        <v>-32.031413032622048</v>
      </c>
      <c r="AD4958">
        <v>8.7943262411347511</v>
      </c>
      <c r="AE4958">
        <v>8.8888522729239199</v>
      </c>
      <c r="AF4958">
        <v>46</v>
      </c>
      <c r="AG4958">
        <v>1</v>
      </c>
      <c r="AH4958">
        <v>0</v>
      </c>
      <c r="AI4958">
        <v>12</v>
      </c>
      <c r="AJ4958">
        <v>277</v>
      </c>
      <c r="AK4958">
        <v>37</v>
      </c>
      <c r="AL4958">
        <v>741</v>
      </c>
      <c r="AM4958">
        <v>0</v>
      </c>
      <c r="AN4958">
        <v>191</v>
      </c>
      <c r="AO4958">
        <v>78</v>
      </c>
      <c r="AP4958">
        <v>18</v>
      </c>
    </row>
    <row r="4959" spans="1:42">
      <c r="A4959">
        <v>16</v>
      </c>
      <c r="B4959">
        <v>946</v>
      </c>
      <c r="C4959">
        <v>2019</v>
      </c>
      <c r="D4959">
        <v>10</v>
      </c>
      <c r="E4959">
        <v>99</v>
      </c>
      <c r="F4959">
        <v>99</v>
      </c>
      <c r="G4959">
        <v>99</v>
      </c>
      <c r="H4959">
        <v>99</v>
      </c>
      <c r="I4959">
        <v>99</v>
      </c>
      <c r="J4959">
        <v>141</v>
      </c>
      <c r="K4959">
        <v>999</v>
      </c>
      <c r="M4959">
        <v>99</v>
      </c>
      <c r="N4959">
        <v>99</v>
      </c>
      <c r="O4959">
        <v>99</v>
      </c>
      <c r="P4959">
        <v>99</v>
      </c>
      <c r="Q4959">
        <v>63</v>
      </c>
      <c r="R4959">
        <v>5769</v>
      </c>
      <c r="S4959">
        <v>5402</v>
      </c>
      <c r="T4959">
        <v>15.231062575836372</v>
      </c>
      <c r="U4959">
        <v>61.225101814142896</v>
      </c>
      <c r="V4959">
        <v>90.696034493063181</v>
      </c>
      <c r="W4959">
        <v>82.064735283228615</v>
      </c>
      <c r="X4959">
        <v>0</v>
      </c>
      <c r="Y4959">
        <v>0</v>
      </c>
      <c r="Z4959">
        <v>19.240769630785231</v>
      </c>
      <c r="AA4959">
        <v>8.4830690544961183</v>
      </c>
      <c r="AB4959">
        <v>2.623699275557366</v>
      </c>
      <c r="AC4959">
        <v>-24.248297435945272</v>
      </c>
      <c r="AD4959">
        <v>9.6270337922402973</v>
      </c>
      <c r="AE4959">
        <v>9.1881276809752173</v>
      </c>
      <c r="AF4959">
        <v>107</v>
      </c>
      <c r="AG4959">
        <v>0</v>
      </c>
      <c r="AH4959">
        <v>0</v>
      </c>
      <c r="AI4959">
        <v>14</v>
      </c>
      <c r="AJ4959">
        <v>353</v>
      </c>
      <c r="AK4959">
        <v>41</v>
      </c>
      <c r="AL4959">
        <v>570</v>
      </c>
      <c r="AM4959">
        <v>0</v>
      </c>
      <c r="AN4959">
        <v>259</v>
      </c>
      <c r="AO4959">
        <v>84</v>
      </c>
      <c r="AP4959">
        <v>27</v>
      </c>
    </row>
    <row r="4960" spans="1:42">
      <c r="A4960">
        <v>16</v>
      </c>
      <c r="B4960">
        <v>947</v>
      </c>
      <c r="C4960">
        <v>2019</v>
      </c>
      <c r="D4960">
        <v>11</v>
      </c>
      <c r="E4960">
        <v>99</v>
      </c>
      <c r="F4960">
        <v>99</v>
      </c>
      <c r="G4960">
        <v>99</v>
      </c>
      <c r="H4960">
        <v>99</v>
      </c>
      <c r="I4960">
        <v>99</v>
      </c>
      <c r="J4960">
        <v>141</v>
      </c>
      <c r="K4960">
        <v>999</v>
      </c>
      <c r="M4960">
        <v>99</v>
      </c>
      <c r="N4960">
        <v>99</v>
      </c>
      <c r="O4960">
        <v>99</v>
      </c>
      <c r="P4960">
        <v>99</v>
      </c>
      <c r="Q4960">
        <v>56</v>
      </c>
      <c r="R4960">
        <v>5150</v>
      </c>
      <c r="S4960">
        <v>5141</v>
      </c>
      <c r="T4960">
        <v>16.119805825242725</v>
      </c>
      <c r="U4960">
        <v>60.945146858587854</v>
      </c>
      <c r="V4960">
        <v>88.424036957368756</v>
      </c>
      <c r="W4960">
        <v>81.561563898074141</v>
      </c>
      <c r="X4960">
        <v>0</v>
      </c>
      <c r="Y4960">
        <v>0</v>
      </c>
      <c r="Z4960">
        <v>19.184466019417474</v>
      </c>
      <c r="AA4960">
        <v>8.8604652140760187</v>
      </c>
      <c r="AB4960">
        <v>2.7785592039014086</v>
      </c>
      <c r="AC4960">
        <v>-27.723476547098265</v>
      </c>
      <c r="AD4960">
        <v>8.5940759282436385</v>
      </c>
      <c r="AE4960">
        <v>8.6905851131023937</v>
      </c>
      <c r="AF4960">
        <v>82</v>
      </c>
      <c r="AG4960">
        <v>2</v>
      </c>
      <c r="AH4960">
        <v>0</v>
      </c>
      <c r="AI4960">
        <v>26</v>
      </c>
      <c r="AJ4960">
        <v>283</v>
      </c>
      <c r="AK4960">
        <v>33</v>
      </c>
      <c r="AL4960">
        <v>461</v>
      </c>
      <c r="AM4960">
        <v>0</v>
      </c>
      <c r="AN4960">
        <v>278</v>
      </c>
      <c r="AO4960">
        <v>77</v>
      </c>
      <c r="AP4960">
        <v>22</v>
      </c>
    </row>
    <row r="4961" spans="1:42">
      <c r="A4961">
        <v>16</v>
      </c>
      <c r="B4961">
        <v>948</v>
      </c>
      <c r="C4961">
        <v>2019</v>
      </c>
      <c r="D4961">
        <v>12</v>
      </c>
      <c r="E4961">
        <v>99</v>
      </c>
      <c r="F4961">
        <v>99</v>
      </c>
      <c r="G4961">
        <v>99</v>
      </c>
      <c r="H4961">
        <v>99</v>
      </c>
      <c r="I4961">
        <v>99</v>
      </c>
      <c r="J4961">
        <v>141</v>
      </c>
      <c r="K4961">
        <v>999</v>
      </c>
      <c r="M4961">
        <v>99</v>
      </c>
      <c r="N4961">
        <v>99</v>
      </c>
      <c r="O4961">
        <v>99</v>
      </c>
      <c r="P4961">
        <v>99</v>
      </c>
      <c r="Q4961">
        <v>50</v>
      </c>
      <c r="R4961">
        <v>5051</v>
      </c>
      <c r="S4961">
        <v>4991</v>
      </c>
      <c r="T4961">
        <v>16.122154028905179</v>
      </c>
      <c r="U4961">
        <v>61.333199759567208</v>
      </c>
      <c r="V4961">
        <v>86.306576105679156</v>
      </c>
      <c r="W4961">
        <v>79.355680224403741</v>
      </c>
      <c r="X4961">
        <v>0</v>
      </c>
      <c r="Y4961">
        <v>0</v>
      </c>
      <c r="Z4961">
        <v>17.521282914274405</v>
      </c>
      <c r="AA4961">
        <v>8.210496778903936</v>
      </c>
      <c r="AB4961">
        <v>2.5518423106628325</v>
      </c>
      <c r="AC4961">
        <v>-25.325398019991113</v>
      </c>
      <c r="AD4961">
        <v>8.4288694201084695</v>
      </c>
      <c r="AE4961">
        <v>8.2088336982666874</v>
      </c>
      <c r="AF4961">
        <v>43</v>
      </c>
      <c r="AG4961">
        <v>0</v>
      </c>
      <c r="AH4961">
        <v>0</v>
      </c>
      <c r="AI4961">
        <v>11</v>
      </c>
      <c r="AJ4961">
        <v>152</v>
      </c>
      <c r="AK4961">
        <v>38</v>
      </c>
      <c r="AL4961">
        <v>402</v>
      </c>
      <c r="AM4961">
        <v>0</v>
      </c>
      <c r="AN4961">
        <v>256</v>
      </c>
      <c r="AO4961">
        <v>45</v>
      </c>
      <c r="AP4961">
        <v>20</v>
      </c>
    </row>
    <row r="4962" spans="1:42">
      <c r="A4962">
        <v>16</v>
      </c>
      <c r="B4962">
        <v>949</v>
      </c>
      <c r="C4962">
        <v>2019</v>
      </c>
      <c r="D4962">
        <v>1</v>
      </c>
      <c r="E4962">
        <v>99</v>
      </c>
      <c r="F4962">
        <v>99</v>
      </c>
      <c r="G4962">
        <v>99</v>
      </c>
      <c r="H4962">
        <v>99</v>
      </c>
      <c r="I4962">
        <v>99</v>
      </c>
      <c r="J4962">
        <v>143</v>
      </c>
      <c r="K4962">
        <v>999</v>
      </c>
      <c r="M4962">
        <v>99</v>
      </c>
      <c r="N4962">
        <v>99</v>
      </c>
      <c r="O4962">
        <v>99</v>
      </c>
      <c r="P4962">
        <v>99</v>
      </c>
      <c r="R4962">
        <v>0</v>
      </c>
    </row>
    <row r="4963" spans="1:42">
      <c r="A4963">
        <v>16</v>
      </c>
      <c r="B4963">
        <v>950</v>
      </c>
      <c r="C4963">
        <v>2019</v>
      </c>
      <c r="D4963">
        <v>2</v>
      </c>
      <c r="E4963">
        <v>99</v>
      </c>
      <c r="F4963">
        <v>99</v>
      </c>
      <c r="G4963">
        <v>99</v>
      </c>
      <c r="H4963">
        <v>99</v>
      </c>
      <c r="I4963">
        <v>99</v>
      </c>
      <c r="J4963">
        <v>143</v>
      </c>
      <c r="K4963">
        <v>999</v>
      </c>
      <c r="M4963">
        <v>99</v>
      </c>
      <c r="N4963">
        <v>99</v>
      </c>
      <c r="O4963">
        <v>99</v>
      </c>
      <c r="P4963">
        <v>99</v>
      </c>
      <c r="R4963">
        <v>0</v>
      </c>
    </row>
    <row r="4964" spans="1:42">
      <c r="A4964">
        <v>16</v>
      </c>
      <c r="B4964">
        <v>951</v>
      </c>
      <c r="C4964">
        <v>2019</v>
      </c>
      <c r="D4964">
        <v>3</v>
      </c>
      <c r="E4964">
        <v>99</v>
      </c>
      <c r="F4964">
        <v>99</v>
      </c>
      <c r="G4964">
        <v>99</v>
      </c>
      <c r="H4964">
        <v>99</v>
      </c>
      <c r="I4964">
        <v>99</v>
      </c>
      <c r="J4964">
        <v>143</v>
      </c>
      <c r="K4964">
        <v>999</v>
      </c>
      <c r="M4964">
        <v>99</v>
      </c>
      <c r="N4964">
        <v>99</v>
      </c>
      <c r="O4964">
        <v>99</v>
      </c>
      <c r="P4964">
        <v>99</v>
      </c>
      <c r="R4964">
        <v>0</v>
      </c>
    </row>
    <row r="4965" spans="1:42">
      <c r="A4965">
        <v>16</v>
      </c>
      <c r="B4965">
        <v>952</v>
      </c>
      <c r="C4965">
        <v>2019</v>
      </c>
      <c r="D4965">
        <v>4</v>
      </c>
      <c r="E4965">
        <v>99</v>
      </c>
      <c r="F4965">
        <v>99</v>
      </c>
      <c r="G4965">
        <v>99</v>
      </c>
      <c r="H4965">
        <v>99</v>
      </c>
      <c r="I4965">
        <v>99</v>
      </c>
      <c r="J4965">
        <v>143</v>
      </c>
      <c r="K4965">
        <v>999</v>
      </c>
      <c r="M4965">
        <v>99</v>
      </c>
      <c r="N4965">
        <v>99</v>
      </c>
      <c r="O4965">
        <v>99</v>
      </c>
      <c r="P4965">
        <v>99</v>
      </c>
      <c r="R4965">
        <v>0</v>
      </c>
    </row>
    <row r="4966" spans="1:42">
      <c r="A4966">
        <v>16</v>
      </c>
      <c r="B4966">
        <v>953</v>
      </c>
      <c r="C4966">
        <v>2019</v>
      </c>
      <c r="D4966">
        <v>5</v>
      </c>
      <c r="E4966">
        <v>99</v>
      </c>
      <c r="F4966">
        <v>99</v>
      </c>
      <c r="G4966">
        <v>99</v>
      </c>
      <c r="H4966">
        <v>99</v>
      </c>
      <c r="I4966">
        <v>99</v>
      </c>
      <c r="J4966">
        <v>143</v>
      </c>
      <c r="K4966">
        <v>999</v>
      </c>
      <c r="M4966">
        <v>99</v>
      </c>
      <c r="N4966">
        <v>99</v>
      </c>
      <c r="O4966">
        <v>99</v>
      </c>
      <c r="P4966">
        <v>99</v>
      </c>
      <c r="R4966">
        <v>0</v>
      </c>
    </row>
    <row r="4967" spans="1:42">
      <c r="A4967">
        <v>16</v>
      </c>
      <c r="B4967">
        <v>954</v>
      </c>
      <c r="C4967">
        <v>2019</v>
      </c>
      <c r="D4967">
        <v>6</v>
      </c>
      <c r="E4967">
        <v>99</v>
      </c>
      <c r="F4967">
        <v>99</v>
      </c>
      <c r="G4967">
        <v>99</v>
      </c>
      <c r="H4967">
        <v>99</v>
      </c>
      <c r="I4967">
        <v>99</v>
      </c>
      <c r="J4967">
        <v>143</v>
      </c>
      <c r="K4967">
        <v>999</v>
      </c>
      <c r="M4967">
        <v>99</v>
      </c>
      <c r="N4967">
        <v>99</v>
      </c>
      <c r="O4967">
        <v>99</v>
      </c>
      <c r="P4967">
        <v>99</v>
      </c>
      <c r="R4967">
        <v>0</v>
      </c>
    </row>
    <row r="4968" spans="1:42">
      <c r="A4968">
        <v>16</v>
      </c>
      <c r="B4968">
        <v>955</v>
      </c>
      <c r="C4968">
        <v>2019</v>
      </c>
      <c r="D4968">
        <v>7</v>
      </c>
      <c r="E4968">
        <v>99</v>
      </c>
      <c r="F4968">
        <v>99</v>
      </c>
      <c r="G4968">
        <v>99</v>
      </c>
      <c r="H4968">
        <v>99</v>
      </c>
      <c r="I4968">
        <v>99</v>
      </c>
      <c r="J4968">
        <v>143</v>
      </c>
      <c r="K4968">
        <v>999</v>
      </c>
      <c r="M4968">
        <v>99</v>
      </c>
      <c r="N4968">
        <v>99</v>
      </c>
      <c r="O4968">
        <v>99</v>
      </c>
      <c r="P4968">
        <v>99</v>
      </c>
      <c r="R4968">
        <v>0</v>
      </c>
    </row>
    <row r="4969" spans="1:42">
      <c r="A4969">
        <v>16</v>
      </c>
      <c r="B4969">
        <v>956</v>
      </c>
      <c r="C4969">
        <v>2019</v>
      </c>
      <c r="D4969">
        <v>8</v>
      </c>
      <c r="E4969">
        <v>99</v>
      </c>
      <c r="F4969">
        <v>99</v>
      </c>
      <c r="G4969">
        <v>99</v>
      </c>
      <c r="H4969">
        <v>99</v>
      </c>
      <c r="I4969">
        <v>99</v>
      </c>
      <c r="J4969">
        <v>143</v>
      </c>
      <c r="K4969">
        <v>999</v>
      </c>
      <c r="M4969">
        <v>99</v>
      </c>
      <c r="N4969">
        <v>99</v>
      </c>
      <c r="O4969">
        <v>99</v>
      </c>
      <c r="P4969">
        <v>99</v>
      </c>
      <c r="R4969">
        <v>0</v>
      </c>
    </row>
    <row r="4970" spans="1:42">
      <c r="A4970">
        <v>16</v>
      </c>
      <c r="B4970">
        <v>957</v>
      </c>
      <c r="C4970">
        <v>2019</v>
      </c>
      <c r="D4970">
        <v>9</v>
      </c>
      <c r="E4970">
        <v>99</v>
      </c>
      <c r="F4970">
        <v>99</v>
      </c>
      <c r="G4970">
        <v>99</v>
      </c>
      <c r="H4970">
        <v>99</v>
      </c>
      <c r="I4970">
        <v>99</v>
      </c>
      <c r="J4970">
        <v>143</v>
      </c>
      <c r="K4970">
        <v>999</v>
      </c>
      <c r="M4970">
        <v>99</v>
      </c>
      <c r="N4970">
        <v>99</v>
      </c>
      <c r="O4970">
        <v>99</v>
      </c>
      <c r="P4970">
        <v>99</v>
      </c>
      <c r="R4970">
        <v>0</v>
      </c>
    </row>
    <row r="4971" spans="1:42">
      <c r="A4971">
        <v>16</v>
      </c>
      <c r="B4971">
        <v>958</v>
      </c>
      <c r="C4971">
        <v>2019</v>
      </c>
      <c r="D4971">
        <v>10</v>
      </c>
      <c r="E4971">
        <v>99</v>
      </c>
      <c r="F4971">
        <v>99</v>
      </c>
      <c r="G4971">
        <v>99</v>
      </c>
      <c r="H4971">
        <v>99</v>
      </c>
      <c r="I4971">
        <v>99</v>
      </c>
      <c r="J4971">
        <v>143</v>
      </c>
      <c r="K4971">
        <v>999</v>
      </c>
      <c r="M4971">
        <v>99</v>
      </c>
      <c r="N4971">
        <v>99</v>
      </c>
      <c r="O4971">
        <v>99</v>
      </c>
      <c r="P4971">
        <v>99</v>
      </c>
      <c r="R4971">
        <v>0</v>
      </c>
    </row>
    <row r="4972" spans="1:42">
      <c r="A4972">
        <v>16</v>
      </c>
      <c r="B4972">
        <v>959</v>
      </c>
      <c r="C4972">
        <v>2019</v>
      </c>
      <c r="D4972">
        <v>11</v>
      </c>
      <c r="E4972">
        <v>99</v>
      </c>
      <c r="F4972">
        <v>99</v>
      </c>
      <c r="G4972">
        <v>99</v>
      </c>
      <c r="H4972">
        <v>99</v>
      </c>
      <c r="I4972">
        <v>99</v>
      </c>
      <c r="J4972">
        <v>143</v>
      </c>
      <c r="K4972">
        <v>999</v>
      </c>
      <c r="M4972">
        <v>99</v>
      </c>
      <c r="N4972">
        <v>99</v>
      </c>
      <c r="O4972">
        <v>99</v>
      </c>
      <c r="P4972">
        <v>99</v>
      </c>
      <c r="R4972">
        <v>0</v>
      </c>
    </row>
    <row r="4973" spans="1:42">
      <c r="A4973">
        <v>16</v>
      </c>
      <c r="B4973">
        <v>960</v>
      </c>
      <c r="C4973">
        <v>2019</v>
      </c>
      <c r="D4973">
        <v>12</v>
      </c>
      <c r="E4973">
        <v>99</v>
      </c>
      <c r="F4973">
        <v>99</v>
      </c>
      <c r="G4973">
        <v>99</v>
      </c>
      <c r="H4973">
        <v>99</v>
      </c>
      <c r="I4973">
        <v>99</v>
      </c>
      <c r="J4973">
        <v>143</v>
      </c>
      <c r="K4973">
        <v>999</v>
      </c>
      <c r="M4973">
        <v>99</v>
      </c>
      <c r="N4973">
        <v>99</v>
      </c>
      <c r="O4973">
        <v>99</v>
      </c>
      <c r="P4973">
        <v>99</v>
      </c>
      <c r="R4973">
        <v>0</v>
      </c>
    </row>
    <row r="4974" spans="1:42">
      <c r="A4974">
        <v>16</v>
      </c>
      <c r="B4974">
        <v>961</v>
      </c>
      <c r="C4974">
        <v>2019</v>
      </c>
      <c r="D4974">
        <v>1</v>
      </c>
      <c r="E4974">
        <v>99</v>
      </c>
      <c r="F4974">
        <v>99</v>
      </c>
      <c r="G4974">
        <v>99</v>
      </c>
      <c r="H4974">
        <v>99</v>
      </c>
      <c r="I4974">
        <v>99</v>
      </c>
      <c r="J4974">
        <v>147</v>
      </c>
      <c r="K4974">
        <v>999</v>
      </c>
      <c r="M4974">
        <v>99</v>
      </c>
      <c r="N4974">
        <v>99</v>
      </c>
      <c r="O4974">
        <v>99</v>
      </c>
      <c r="P4974">
        <v>99</v>
      </c>
      <c r="Q4974">
        <v>42</v>
      </c>
      <c r="R4974">
        <v>6636</v>
      </c>
      <c r="S4974">
        <v>6635</v>
      </c>
      <c r="T4974">
        <v>16.339210367691379</v>
      </c>
      <c r="U4974">
        <v>61.817935192162793</v>
      </c>
      <c r="V4974">
        <v>87.131638010778516</v>
      </c>
      <c r="W4974">
        <v>80.417091183119737</v>
      </c>
      <c r="X4974">
        <v>1.73297166968053</v>
      </c>
      <c r="Y4974">
        <v>3.4659433393610599</v>
      </c>
      <c r="Z4974">
        <v>0</v>
      </c>
      <c r="AA4974">
        <v>10.017891619665916</v>
      </c>
      <c r="AB4974">
        <v>2.8181793764877856</v>
      </c>
      <c r="AC4974">
        <v>-33.965352889385109</v>
      </c>
      <c r="AD4974">
        <v>9.1269186334378585</v>
      </c>
      <c r="AE4974">
        <v>9.3956667552054594</v>
      </c>
      <c r="AF4974">
        <v>150</v>
      </c>
      <c r="AG4974">
        <v>0</v>
      </c>
      <c r="AH4974">
        <v>0</v>
      </c>
      <c r="AI4974">
        <v>58</v>
      </c>
      <c r="AJ4974">
        <v>420</v>
      </c>
      <c r="AK4974">
        <v>108</v>
      </c>
      <c r="AL4974">
        <v>541</v>
      </c>
      <c r="AM4974">
        <v>0</v>
      </c>
      <c r="AN4974">
        <v>202</v>
      </c>
      <c r="AO4974">
        <v>110</v>
      </c>
      <c r="AP4974">
        <v>19</v>
      </c>
    </row>
    <row r="4975" spans="1:42">
      <c r="A4975">
        <v>16</v>
      </c>
      <c r="B4975">
        <v>962</v>
      </c>
      <c r="C4975">
        <v>2019</v>
      </c>
      <c r="D4975">
        <v>2</v>
      </c>
      <c r="E4975">
        <v>99</v>
      </c>
      <c r="F4975">
        <v>99</v>
      </c>
      <c r="G4975">
        <v>99</v>
      </c>
      <c r="H4975">
        <v>99</v>
      </c>
      <c r="I4975">
        <v>99</v>
      </c>
      <c r="J4975">
        <v>147</v>
      </c>
      <c r="K4975">
        <v>999</v>
      </c>
      <c r="M4975">
        <v>99</v>
      </c>
      <c r="N4975">
        <v>99</v>
      </c>
      <c r="O4975">
        <v>99</v>
      </c>
      <c r="P4975">
        <v>99</v>
      </c>
      <c r="Q4975">
        <v>41</v>
      </c>
      <c r="R4975">
        <v>4941</v>
      </c>
      <c r="S4975">
        <v>4928</v>
      </c>
      <c r="T4975">
        <v>16.290427039060916</v>
      </c>
      <c r="U4975">
        <v>61.959618506493506</v>
      </c>
      <c r="V4975">
        <v>83.339767626739501</v>
      </c>
      <c r="W4975">
        <v>76.825913149350498</v>
      </c>
      <c r="X4975">
        <v>9.9979761181947016</v>
      </c>
      <c r="Y4975">
        <v>19.9959522363894</v>
      </c>
      <c r="Z4975">
        <v>0</v>
      </c>
      <c r="AA4975">
        <v>11.146055524364112</v>
      </c>
      <c r="AB4975">
        <v>3.0683820428617175</v>
      </c>
      <c r="AC4975">
        <v>-38.515361798108898</v>
      </c>
      <c r="AD4975">
        <v>6.7956758541013356</v>
      </c>
      <c r="AE4975">
        <v>6.6667895785123825</v>
      </c>
      <c r="AF4975">
        <v>140</v>
      </c>
      <c r="AG4975">
        <v>0</v>
      </c>
      <c r="AH4975">
        <v>0</v>
      </c>
      <c r="AI4975">
        <v>31</v>
      </c>
      <c r="AJ4975">
        <v>323</v>
      </c>
      <c r="AK4975">
        <v>109</v>
      </c>
      <c r="AL4975">
        <v>258</v>
      </c>
      <c r="AM4975">
        <v>0</v>
      </c>
      <c r="AN4975">
        <v>117</v>
      </c>
      <c r="AO4975">
        <v>122</v>
      </c>
      <c r="AP4975">
        <v>22</v>
      </c>
    </row>
    <row r="4976" spans="1:42">
      <c r="A4976">
        <v>16</v>
      </c>
      <c r="B4976">
        <v>963</v>
      </c>
      <c r="C4976">
        <v>2019</v>
      </c>
      <c r="D4976">
        <v>3</v>
      </c>
      <c r="E4976">
        <v>99</v>
      </c>
      <c r="F4976">
        <v>99</v>
      </c>
      <c r="G4976">
        <v>99</v>
      </c>
      <c r="H4976">
        <v>99</v>
      </c>
      <c r="I4976">
        <v>99</v>
      </c>
      <c r="J4976">
        <v>147</v>
      </c>
      <c r="K4976">
        <v>999</v>
      </c>
      <c r="M4976">
        <v>99</v>
      </c>
      <c r="N4976">
        <v>99</v>
      </c>
      <c r="O4976">
        <v>99</v>
      </c>
      <c r="P4976">
        <v>99</v>
      </c>
      <c r="Q4976">
        <v>43</v>
      </c>
      <c r="R4976">
        <v>5633</v>
      </c>
      <c r="S4976">
        <v>5633</v>
      </c>
      <c r="T4976">
        <v>16.398721817859045</v>
      </c>
      <c r="U4976">
        <v>62.076690928457296</v>
      </c>
      <c r="V4976">
        <v>84.382851479412778</v>
      </c>
      <c r="W4976">
        <v>77.885371915497956</v>
      </c>
      <c r="X4976">
        <v>0.12426770814841112</v>
      </c>
      <c r="Y4976">
        <v>0.24853541629682224</v>
      </c>
      <c r="Z4976">
        <v>0</v>
      </c>
      <c r="AA4976">
        <v>8.7721283140492297</v>
      </c>
      <c r="AB4976">
        <v>2.9384136406833421</v>
      </c>
      <c r="AC4976">
        <v>-31.646025104267576</v>
      </c>
      <c r="AD4976">
        <v>7.747428068438138</v>
      </c>
      <c r="AE4976">
        <v>7.7256311065440126</v>
      </c>
      <c r="AF4976">
        <v>147</v>
      </c>
      <c r="AG4976">
        <v>0</v>
      </c>
      <c r="AH4976">
        <v>0</v>
      </c>
      <c r="AI4976">
        <v>30</v>
      </c>
      <c r="AJ4976">
        <v>389</v>
      </c>
      <c r="AK4976">
        <v>67</v>
      </c>
      <c r="AL4976">
        <v>250</v>
      </c>
      <c r="AM4976">
        <v>0</v>
      </c>
      <c r="AN4976">
        <v>100</v>
      </c>
      <c r="AO4976">
        <v>144</v>
      </c>
      <c r="AP4976">
        <v>21</v>
      </c>
    </row>
    <row r="4977" spans="1:42">
      <c r="A4977">
        <v>16</v>
      </c>
      <c r="B4977">
        <v>964</v>
      </c>
      <c r="C4977">
        <v>2019</v>
      </c>
      <c r="D4977">
        <v>4</v>
      </c>
      <c r="E4977">
        <v>99</v>
      </c>
      <c r="F4977">
        <v>99</v>
      </c>
      <c r="G4977">
        <v>99</v>
      </c>
      <c r="H4977">
        <v>99</v>
      </c>
      <c r="I4977">
        <v>99</v>
      </c>
      <c r="J4977">
        <v>147</v>
      </c>
      <c r="K4977">
        <v>999</v>
      </c>
      <c r="M4977">
        <v>99</v>
      </c>
      <c r="N4977">
        <v>99</v>
      </c>
      <c r="O4977">
        <v>99</v>
      </c>
      <c r="P4977">
        <v>99</v>
      </c>
      <c r="Q4977">
        <v>43</v>
      </c>
      <c r="R4977">
        <v>6365</v>
      </c>
      <c r="S4977">
        <v>6358</v>
      </c>
      <c r="T4977">
        <v>16.268656716417912</v>
      </c>
      <c r="U4977">
        <v>61.678987102862543</v>
      </c>
      <c r="V4977">
        <v>84.721273171002565</v>
      </c>
      <c r="W4977">
        <v>78.160789556464096</v>
      </c>
      <c r="X4977">
        <v>5.0432050274941087</v>
      </c>
      <c r="Y4977">
        <v>10.086410054988217</v>
      </c>
      <c r="Z4977">
        <v>0</v>
      </c>
      <c r="AA4977">
        <v>9.0331279680155561</v>
      </c>
      <c r="AB4977">
        <v>2.888452911112513</v>
      </c>
      <c r="AC4977">
        <v>-32.771509108486647</v>
      </c>
      <c r="AD4977">
        <v>8.754194861638334</v>
      </c>
      <c r="AE4977">
        <v>8.7508004237746739</v>
      </c>
      <c r="AF4977">
        <v>109</v>
      </c>
      <c r="AG4977">
        <v>0</v>
      </c>
      <c r="AH4977">
        <v>0</v>
      </c>
      <c r="AI4977">
        <v>33</v>
      </c>
      <c r="AJ4977">
        <v>323</v>
      </c>
      <c r="AK4977">
        <v>112</v>
      </c>
      <c r="AL4977">
        <v>440</v>
      </c>
      <c r="AM4977">
        <v>0</v>
      </c>
      <c r="AN4977">
        <v>87</v>
      </c>
      <c r="AO4977">
        <v>146</v>
      </c>
      <c r="AP4977">
        <v>19</v>
      </c>
    </row>
    <row r="4978" spans="1:42">
      <c r="A4978">
        <v>16</v>
      </c>
      <c r="B4978">
        <v>965</v>
      </c>
      <c r="C4978">
        <v>2019</v>
      </c>
      <c r="D4978">
        <v>5</v>
      </c>
      <c r="E4978">
        <v>99</v>
      </c>
      <c r="F4978">
        <v>99</v>
      </c>
      <c r="G4978">
        <v>99</v>
      </c>
      <c r="H4978">
        <v>99</v>
      </c>
      <c r="I4978">
        <v>99</v>
      </c>
      <c r="J4978">
        <v>147</v>
      </c>
      <c r="K4978">
        <v>999</v>
      </c>
      <c r="M4978">
        <v>99</v>
      </c>
      <c r="N4978">
        <v>99</v>
      </c>
      <c r="O4978">
        <v>99</v>
      </c>
      <c r="P4978">
        <v>99</v>
      </c>
      <c r="Q4978">
        <v>49</v>
      </c>
      <c r="R4978">
        <v>5331</v>
      </c>
      <c r="S4978">
        <v>5133</v>
      </c>
      <c r="T4978">
        <v>15.475520540236356</v>
      </c>
      <c r="U4978">
        <v>61.19715565945841</v>
      </c>
      <c r="V4978">
        <v>86.292190041747546</v>
      </c>
      <c r="W4978">
        <v>78.478414182739073</v>
      </c>
      <c r="X4978">
        <v>3.8829487900956678</v>
      </c>
      <c r="Y4978">
        <v>7.7658975801913357</v>
      </c>
      <c r="Z4978">
        <v>0</v>
      </c>
      <c r="AA4978">
        <v>9.2236229750250232</v>
      </c>
      <c r="AB4978">
        <v>2.9327310565337257</v>
      </c>
      <c r="AC4978">
        <v>-36.013577080894763</v>
      </c>
      <c r="AD4978">
        <v>7.3320679980194754</v>
      </c>
      <c r="AE4978">
        <v>7.0934873837857948</v>
      </c>
      <c r="AF4978">
        <v>135</v>
      </c>
      <c r="AG4978">
        <v>0</v>
      </c>
      <c r="AH4978">
        <v>0</v>
      </c>
      <c r="AI4978">
        <v>41</v>
      </c>
      <c r="AJ4978">
        <v>295</v>
      </c>
      <c r="AK4978">
        <v>54</v>
      </c>
      <c r="AL4978">
        <v>531</v>
      </c>
      <c r="AM4978">
        <v>0</v>
      </c>
      <c r="AN4978">
        <v>66</v>
      </c>
      <c r="AO4978">
        <v>137</v>
      </c>
      <c r="AP4978">
        <v>24</v>
      </c>
    </row>
    <row r="4979" spans="1:42">
      <c r="A4979">
        <v>16</v>
      </c>
      <c r="B4979">
        <v>966</v>
      </c>
      <c r="C4979">
        <v>2019</v>
      </c>
      <c r="D4979">
        <v>6</v>
      </c>
      <c r="E4979">
        <v>99</v>
      </c>
      <c r="F4979">
        <v>99</v>
      </c>
      <c r="G4979">
        <v>99</v>
      </c>
      <c r="H4979">
        <v>99</v>
      </c>
      <c r="I4979">
        <v>99</v>
      </c>
      <c r="J4979">
        <v>147</v>
      </c>
      <c r="K4979">
        <v>999</v>
      </c>
      <c r="M4979">
        <v>99</v>
      </c>
      <c r="N4979">
        <v>99</v>
      </c>
      <c r="O4979">
        <v>99</v>
      </c>
      <c r="P4979">
        <v>99</v>
      </c>
      <c r="Q4979">
        <v>46</v>
      </c>
      <c r="R4979">
        <v>6263</v>
      </c>
      <c r="S4979">
        <v>6261</v>
      </c>
      <c r="T4979">
        <v>16.132364681462558</v>
      </c>
      <c r="U4979">
        <v>61.340360964702121</v>
      </c>
      <c r="V4979">
        <v>85.708325611279605</v>
      </c>
      <c r="W4979">
        <v>79.096741734547052</v>
      </c>
      <c r="X4979">
        <v>1.7563467986587897</v>
      </c>
      <c r="Y4979">
        <v>3.5126935973175795</v>
      </c>
      <c r="Z4979">
        <v>0</v>
      </c>
      <c r="AA4979">
        <v>9.1315879770620558</v>
      </c>
      <c r="AB4979">
        <v>2.949278152399931</v>
      </c>
      <c r="AC4979">
        <v>-33.21983596989903</v>
      </c>
      <c r="AD4979">
        <v>8.6139076855366685</v>
      </c>
      <c r="AE4979">
        <v>8.7204845163827294</v>
      </c>
      <c r="AF4979">
        <v>146</v>
      </c>
      <c r="AG4979">
        <v>0</v>
      </c>
      <c r="AH4979">
        <v>0</v>
      </c>
      <c r="AI4979">
        <v>56</v>
      </c>
      <c r="AJ4979">
        <v>239</v>
      </c>
      <c r="AK4979">
        <v>66</v>
      </c>
      <c r="AL4979">
        <v>368</v>
      </c>
      <c r="AM4979">
        <v>0</v>
      </c>
      <c r="AN4979">
        <v>116</v>
      </c>
      <c r="AO4979">
        <v>129</v>
      </c>
      <c r="AP4979">
        <v>21</v>
      </c>
    </row>
    <row r="4980" spans="1:42">
      <c r="A4980">
        <v>16</v>
      </c>
      <c r="B4980">
        <v>967</v>
      </c>
      <c r="C4980">
        <v>2019</v>
      </c>
      <c r="D4980">
        <v>7</v>
      </c>
      <c r="E4980">
        <v>99</v>
      </c>
      <c r="F4980">
        <v>99</v>
      </c>
      <c r="G4980">
        <v>99</v>
      </c>
      <c r="H4980">
        <v>99</v>
      </c>
      <c r="I4980">
        <v>99</v>
      </c>
      <c r="J4980">
        <v>147</v>
      </c>
      <c r="K4980">
        <v>999</v>
      </c>
      <c r="M4980">
        <v>99</v>
      </c>
      <c r="N4980">
        <v>99</v>
      </c>
      <c r="O4980">
        <v>99</v>
      </c>
      <c r="P4980">
        <v>99</v>
      </c>
      <c r="Q4980">
        <v>47</v>
      </c>
      <c r="R4980">
        <v>7290</v>
      </c>
      <c r="S4980">
        <v>7285</v>
      </c>
      <c r="T4980">
        <v>16.404389574759943</v>
      </c>
      <c r="U4980">
        <v>61.855456417295827</v>
      </c>
      <c r="V4980">
        <v>85.257006374873626</v>
      </c>
      <c r="W4980">
        <v>78.667604667124138</v>
      </c>
      <c r="X4980">
        <v>0.53497942386831265</v>
      </c>
      <c r="Y4980">
        <v>1.0699588477366253</v>
      </c>
      <c r="Z4980">
        <v>0</v>
      </c>
      <c r="AA4980">
        <v>9.3414653695613676</v>
      </c>
      <c r="AB4980">
        <v>2.7378933133186876</v>
      </c>
      <c r="AC4980">
        <v>-35.720247738703797</v>
      </c>
      <c r="AD4980">
        <v>10.02640699785443</v>
      </c>
      <c r="AE4980">
        <v>10.09168765853075</v>
      </c>
      <c r="AF4980">
        <v>120</v>
      </c>
      <c r="AG4980">
        <v>0</v>
      </c>
      <c r="AH4980">
        <v>0</v>
      </c>
      <c r="AI4980">
        <v>55</v>
      </c>
      <c r="AJ4980">
        <v>384</v>
      </c>
      <c r="AK4980">
        <v>97</v>
      </c>
      <c r="AL4980">
        <v>549</v>
      </c>
      <c r="AM4980">
        <v>0</v>
      </c>
      <c r="AN4980">
        <v>102</v>
      </c>
      <c r="AO4980">
        <v>113</v>
      </c>
      <c r="AP4980">
        <v>23</v>
      </c>
    </row>
    <row r="4981" spans="1:42">
      <c r="A4981">
        <v>16</v>
      </c>
      <c r="B4981">
        <v>968</v>
      </c>
      <c r="C4981">
        <v>2019</v>
      </c>
      <c r="D4981">
        <v>8</v>
      </c>
      <c r="E4981">
        <v>99</v>
      </c>
      <c r="F4981">
        <v>99</v>
      </c>
      <c r="G4981">
        <v>99</v>
      </c>
      <c r="H4981">
        <v>99</v>
      </c>
      <c r="I4981">
        <v>99</v>
      </c>
      <c r="J4981">
        <v>147</v>
      </c>
      <c r="K4981">
        <v>999</v>
      </c>
      <c r="M4981">
        <v>99</v>
      </c>
      <c r="N4981">
        <v>99</v>
      </c>
      <c r="O4981">
        <v>99</v>
      </c>
      <c r="P4981">
        <v>99</v>
      </c>
      <c r="Q4981">
        <v>50</v>
      </c>
      <c r="R4981">
        <v>5730</v>
      </c>
      <c r="S4981">
        <v>5515</v>
      </c>
      <c r="T4981">
        <v>15.87521815008726</v>
      </c>
      <c r="U4981">
        <v>62.008884859474179</v>
      </c>
      <c r="V4981">
        <v>85.572569246288921</v>
      </c>
      <c r="W4981">
        <v>77.863735267452412</v>
      </c>
      <c r="X4981">
        <v>3.6300174520069826</v>
      </c>
      <c r="Y4981">
        <v>7.2600349040139651</v>
      </c>
      <c r="Z4981">
        <v>0</v>
      </c>
      <c r="AA4981">
        <v>9.2443266476445896</v>
      </c>
      <c r="AB4981">
        <v>2.6763991398399929</v>
      </c>
      <c r="AC4981">
        <v>-28.520695923806326</v>
      </c>
      <c r="AD4981">
        <v>7.8808384221818786</v>
      </c>
      <c r="AE4981">
        <v>7.5616934702536192</v>
      </c>
      <c r="AF4981">
        <v>101</v>
      </c>
      <c r="AG4981">
        <v>0</v>
      </c>
      <c r="AH4981">
        <v>0</v>
      </c>
      <c r="AI4981">
        <v>68</v>
      </c>
      <c r="AJ4981">
        <v>190</v>
      </c>
      <c r="AK4981">
        <v>37</v>
      </c>
      <c r="AL4981">
        <v>535</v>
      </c>
      <c r="AM4981">
        <v>0</v>
      </c>
      <c r="AN4981">
        <v>91</v>
      </c>
      <c r="AO4981">
        <v>69</v>
      </c>
      <c r="AP4981">
        <v>23</v>
      </c>
    </row>
    <row r="4982" spans="1:42">
      <c r="A4982">
        <v>16</v>
      </c>
      <c r="B4982">
        <v>969</v>
      </c>
      <c r="C4982">
        <v>2019</v>
      </c>
      <c r="D4982">
        <v>9</v>
      </c>
      <c r="E4982">
        <v>99</v>
      </c>
      <c r="F4982">
        <v>99</v>
      </c>
      <c r="G4982">
        <v>99</v>
      </c>
      <c r="H4982">
        <v>99</v>
      </c>
      <c r="I4982">
        <v>99</v>
      </c>
      <c r="J4982">
        <v>147</v>
      </c>
      <c r="K4982">
        <v>999</v>
      </c>
      <c r="M4982">
        <v>99</v>
      </c>
      <c r="N4982">
        <v>99</v>
      </c>
      <c r="O4982">
        <v>99</v>
      </c>
      <c r="P4982">
        <v>99</v>
      </c>
      <c r="Q4982">
        <v>56</v>
      </c>
      <c r="R4982">
        <v>6426</v>
      </c>
      <c r="S4982">
        <v>6423</v>
      </c>
      <c r="T4982">
        <v>16.523809523809529</v>
      </c>
      <c r="U4982">
        <v>62.108516269655915</v>
      </c>
      <c r="V4982">
        <v>85.355057807051068</v>
      </c>
      <c r="W4982">
        <v>78.76514089989081</v>
      </c>
      <c r="X4982">
        <v>6.1469032057267352</v>
      </c>
      <c r="Y4982">
        <v>12.293806411453472</v>
      </c>
      <c r="Z4982">
        <v>0</v>
      </c>
      <c r="AA4982">
        <v>8.9556224662505883</v>
      </c>
      <c r="AB4982">
        <v>2.5692151110387034</v>
      </c>
      <c r="AC4982">
        <v>-38.028697124404729</v>
      </c>
      <c r="AD4982">
        <v>8.8380920944050168</v>
      </c>
      <c r="AE4982">
        <v>8.9086171205846796</v>
      </c>
      <c r="AF4982">
        <v>101</v>
      </c>
      <c r="AG4982">
        <v>0</v>
      </c>
      <c r="AH4982">
        <v>0</v>
      </c>
      <c r="AI4982">
        <v>40</v>
      </c>
      <c r="AJ4982">
        <v>270</v>
      </c>
      <c r="AK4982">
        <v>99</v>
      </c>
      <c r="AL4982">
        <v>898</v>
      </c>
      <c r="AM4982">
        <v>0</v>
      </c>
      <c r="AN4982">
        <v>80</v>
      </c>
      <c r="AO4982">
        <v>101</v>
      </c>
      <c r="AP4982">
        <v>25</v>
      </c>
    </row>
    <row r="4983" spans="1:42">
      <c r="A4983">
        <v>16</v>
      </c>
      <c r="B4983">
        <v>970</v>
      </c>
      <c r="C4983">
        <v>2019</v>
      </c>
      <c r="D4983">
        <v>10</v>
      </c>
      <c r="E4983">
        <v>99</v>
      </c>
      <c r="F4983">
        <v>99</v>
      </c>
      <c r="G4983">
        <v>99</v>
      </c>
      <c r="H4983">
        <v>99</v>
      </c>
      <c r="I4983">
        <v>99</v>
      </c>
      <c r="J4983">
        <v>147</v>
      </c>
      <c r="K4983">
        <v>999</v>
      </c>
      <c r="M4983">
        <v>99</v>
      </c>
      <c r="N4983">
        <v>99</v>
      </c>
      <c r="O4983">
        <v>99</v>
      </c>
      <c r="P4983">
        <v>99</v>
      </c>
      <c r="Q4983">
        <v>48</v>
      </c>
      <c r="R4983">
        <v>6059</v>
      </c>
      <c r="S4983">
        <v>6031</v>
      </c>
      <c r="T4983">
        <v>16.330582604390163</v>
      </c>
      <c r="U4983">
        <v>61.721273420659919</v>
      </c>
      <c r="V4983">
        <v>86.533768379443615</v>
      </c>
      <c r="W4983">
        <v>79.738981926711858</v>
      </c>
      <c r="X4983">
        <v>0.13203498927215712</v>
      </c>
      <c r="Y4983">
        <v>0.26406997854431424</v>
      </c>
      <c r="Z4983">
        <v>0</v>
      </c>
      <c r="AA4983">
        <v>8.9142588122798401</v>
      </c>
      <c r="AB4983">
        <v>2.7079248528733393</v>
      </c>
      <c r="AC4983">
        <v>-29.830419948109434</v>
      </c>
      <c r="AD4983">
        <v>8.3333333333333357</v>
      </c>
      <c r="AE4983">
        <v>8.4683409020968696</v>
      </c>
      <c r="AF4983">
        <v>139</v>
      </c>
      <c r="AG4983">
        <v>0</v>
      </c>
      <c r="AH4983">
        <v>0</v>
      </c>
      <c r="AI4983">
        <v>77</v>
      </c>
      <c r="AJ4983">
        <v>208</v>
      </c>
      <c r="AK4983">
        <v>39</v>
      </c>
      <c r="AL4983">
        <v>1249</v>
      </c>
      <c r="AM4983">
        <v>0</v>
      </c>
      <c r="AN4983">
        <v>92</v>
      </c>
      <c r="AO4983">
        <v>105</v>
      </c>
      <c r="AP4983">
        <v>23</v>
      </c>
    </row>
    <row r="4984" spans="1:42">
      <c r="A4984">
        <v>16</v>
      </c>
      <c r="B4984">
        <v>971</v>
      </c>
      <c r="C4984">
        <v>2019</v>
      </c>
      <c r="D4984">
        <v>11</v>
      </c>
      <c r="E4984">
        <v>99</v>
      </c>
      <c r="F4984">
        <v>99</v>
      </c>
      <c r="G4984">
        <v>99</v>
      </c>
      <c r="H4984">
        <v>99</v>
      </c>
      <c r="I4984">
        <v>99</v>
      </c>
      <c r="J4984">
        <v>147</v>
      </c>
      <c r="K4984">
        <v>999</v>
      </c>
      <c r="M4984">
        <v>99</v>
      </c>
      <c r="N4984">
        <v>99</v>
      </c>
      <c r="O4984">
        <v>99</v>
      </c>
      <c r="P4984">
        <v>99</v>
      </c>
      <c r="Q4984">
        <v>50</v>
      </c>
      <c r="R4984">
        <v>6382</v>
      </c>
      <c r="S4984">
        <v>6375</v>
      </c>
      <c r="T4984">
        <v>16.318082105922908</v>
      </c>
      <c r="U4984">
        <v>61.57835294117649</v>
      </c>
      <c r="V4984">
        <v>86.802608714124986</v>
      </c>
      <c r="W4984">
        <v>80.082494117646903</v>
      </c>
      <c r="X4984">
        <v>2.4443748041366344</v>
      </c>
      <c r="Y4984">
        <v>4.8887496082732689</v>
      </c>
      <c r="Z4984">
        <v>0</v>
      </c>
      <c r="AA4984">
        <v>9.2543371186113887</v>
      </c>
      <c r="AB4984">
        <v>2.7044948121891559</v>
      </c>
      <c r="AC4984">
        <v>-32.975466544681254</v>
      </c>
      <c r="AD4984">
        <v>8.7775760576552813</v>
      </c>
      <c r="AE4984">
        <v>8.9899255957191944</v>
      </c>
      <c r="AF4984">
        <v>148</v>
      </c>
      <c r="AG4984">
        <v>0</v>
      </c>
      <c r="AH4984">
        <v>0</v>
      </c>
      <c r="AI4984">
        <v>60</v>
      </c>
      <c r="AJ4984">
        <v>254</v>
      </c>
      <c r="AK4984">
        <v>114</v>
      </c>
      <c r="AL4984">
        <v>606</v>
      </c>
      <c r="AM4984">
        <v>0</v>
      </c>
      <c r="AN4984">
        <v>94</v>
      </c>
      <c r="AO4984">
        <v>139</v>
      </c>
      <c r="AP4984">
        <v>26</v>
      </c>
    </row>
    <row r="4985" spans="1:42">
      <c r="A4985">
        <v>16</v>
      </c>
      <c r="B4985">
        <v>972</v>
      </c>
      <c r="C4985">
        <v>2019</v>
      </c>
      <c r="D4985">
        <v>12</v>
      </c>
      <c r="E4985">
        <v>99</v>
      </c>
      <c r="F4985">
        <v>99</v>
      </c>
      <c r="G4985">
        <v>99</v>
      </c>
      <c r="H4985">
        <v>99</v>
      </c>
      <c r="I4985">
        <v>99</v>
      </c>
      <c r="J4985">
        <v>147</v>
      </c>
      <c r="K4985">
        <v>999</v>
      </c>
      <c r="M4985">
        <v>99</v>
      </c>
      <c r="N4985">
        <v>99</v>
      </c>
      <c r="O4985">
        <v>99</v>
      </c>
      <c r="P4985">
        <v>99</v>
      </c>
      <c r="Q4985">
        <v>49</v>
      </c>
      <c r="R4985">
        <v>5652</v>
      </c>
      <c r="S4985">
        <v>5645</v>
      </c>
      <c r="T4985">
        <v>16.390127388535031</v>
      </c>
      <c r="U4985">
        <v>61.840212577502193</v>
      </c>
      <c r="V4985">
        <v>83.180294549198848</v>
      </c>
      <c r="W4985">
        <v>76.72632418069098</v>
      </c>
      <c r="X4985">
        <v>3.1847133757961794</v>
      </c>
      <c r="Y4985">
        <v>6.3694267515923588</v>
      </c>
      <c r="Z4985">
        <v>11.553432413305021</v>
      </c>
      <c r="AA4985">
        <v>10.547055707487798</v>
      </c>
      <c r="AB4985">
        <v>2.7546199776772595</v>
      </c>
      <c r="AC4985">
        <v>-34.762222552346103</v>
      </c>
      <c r="AD4985">
        <v>7.7735599933982495</v>
      </c>
      <c r="AE4985">
        <v>7.6268754886098211</v>
      </c>
      <c r="AF4985">
        <v>130</v>
      </c>
      <c r="AG4985">
        <v>0</v>
      </c>
      <c r="AH4985">
        <v>0</v>
      </c>
      <c r="AI4985">
        <v>73</v>
      </c>
      <c r="AJ4985">
        <v>182</v>
      </c>
      <c r="AK4985">
        <v>128</v>
      </c>
      <c r="AL4985">
        <v>656</v>
      </c>
      <c r="AM4985">
        <v>0</v>
      </c>
      <c r="AN4985">
        <v>185</v>
      </c>
      <c r="AO4985">
        <v>95</v>
      </c>
      <c r="AP4985">
        <v>23</v>
      </c>
    </row>
    <row r="4986" spans="1:42">
      <c r="A4986">
        <v>16</v>
      </c>
      <c r="B4986">
        <v>973</v>
      </c>
      <c r="C4986">
        <v>2019</v>
      </c>
      <c r="D4986">
        <v>1</v>
      </c>
      <c r="E4986">
        <v>99</v>
      </c>
      <c r="F4986">
        <v>99</v>
      </c>
      <c r="G4986">
        <v>99</v>
      </c>
      <c r="H4986">
        <v>99</v>
      </c>
      <c r="I4986">
        <v>99</v>
      </c>
      <c r="J4986">
        <v>155</v>
      </c>
      <c r="K4986">
        <v>999</v>
      </c>
      <c r="M4986">
        <v>99</v>
      </c>
      <c r="N4986">
        <v>99</v>
      </c>
      <c r="O4986">
        <v>99</v>
      </c>
      <c r="P4986">
        <v>99</v>
      </c>
      <c r="Q4986">
        <v>11</v>
      </c>
      <c r="R4986">
        <v>1038</v>
      </c>
      <c r="S4986">
        <v>1033</v>
      </c>
      <c r="T4986">
        <v>15.764932562620421</v>
      </c>
      <c r="U4986">
        <v>60.153920619554704</v>
      </c>
      <c r="V4986">
        <v>83.069854078675547</v>
      </c>
      <c r="W4986">
        <v>76.519457889641814</v>
      </c>
      <c r="X4986">
        <v>0</v>
      </c>
      <c r="Y4986">
        <v>0</v>
      </c>
      <c r="Z4986">
        <v>92.678227360308284</v>
      </c>
      <c r="AA4986">
        <v>11.845031099933259</v>
      </c>
      <c r="AB4986">
        <v>2.4333370816322946</v>
      </c>
      <c r="AC4986">
        <v>-39.854066023492621</v>
      </c>
      <c r="AD4986">
        <v>8.6435173619785193</v>
      </c>
      <c r="AE4986">
        <v>8.6344029254765697</v>
      </c>
      <c r="AF4986">
        <v>14</v>
      </c>
      <c r="AG4986">
        <v>0</v>
      </c>
      <c r="AH4986">
        <v>0</v>
      </c>
      <c r="AI4986">
        <v>2</v>
      </c>
      <c r="AJ4986">
        <v>144</v>
      </c>
      <c r="AK4986">
        <v>9</v>
      </c>
      <c r="AL4986">
        <v>42</v>
      </c>
      <c r="AM4986">
        <v>0</v>
      </c>
      <c r="AN4986">
        <v>56</v>
      </c>
      <c r="AO4986">
        <v>14</v>
      </c>
      <c r="AP4986">
        <v>7</v>
      </c>
    </row>
    <row r="4987" spans="1:42">
      <c r="A4987">
        <v>16</v>
      </c>
      <c r="B4987">
        <v>974</v>
      </c>
      <c r="C4987">
        <v>2019</v>
      </c>
      <c r="D4987">
        <v>2</v>
      </c>
      <c r="E4987">
        <v>99</v>
      </c>
      <c r="F4987">
        <v>99</v>
      </c>
      <c r="G4987">
        <v>99</v>
      </c>
      <c r="H4987">
        <v>99</v>
      </c>
      <c r="I4987">
        <v>99</v>
      </c>
      <c r="J4987">
        <v>155</v>
      </c>
      <c r="K4987">
        <v>999</v>
      </c>
      <c r="M4987">
        <v>99</v>
      </c>
      <c r="N4987">
        <v>99</v>
      </c>
      <c r="O4987">
        <v>99</v>
      </c>
      <c r="P4987">
        <v>99</v>
      </c>
      <c r="Q4987">
        <v>10</v>
      </c>
      <c r="R4987">
        <v>881</v>
      </c>
      <c r="S4987">
        <v>881</v>
      </c>
      <c r="T4987">
        <v>15.488081725312147</v>
      </c>
      <c r="U4987">
        <v>59.63564131668555</v>
      </c>
      <c r="V4987">
        <v>85.261257583043076</v>
      </c>
      <c r="W4987">
        <v>78.696140749148682</v>
      </c>
      <c r="X4987">
        <v>0</v>
      </c>
      <c r="Y4987">
        <v>0</v>
      </c>
      <c r="Z4987">
        <v>99.886492622020398</v>
      </c>
      <c r="AA4987">
        <v>8.9027975094560698</v>
      </c>
      <c r="AB4987">
        <v>2.3003826515467192</v>
      </c>
      <c r="AC4987">
        <v>-20.092507267982256</v>
      </c>
      <c r="AD4987">
        <v>7.3361645432592226</v>
      </c>
      <c r="AE4987">
        <v>7.5733747725599745</v>
      </c>
      <c r="AF4987">
        <v>13</v>
      </c>
      <c r="AG4987">
        <v>0</v>
      </c>
      <c r="AH4987">
        <v>0</v>
      </c>
      <c r="AI4987">
        <v>3</v>
      </c>
      <c r="AJ4987">
        <v>68</v>
      </c>
      <c r="AK4987">
        <v>5</v>
      </c>
      <c r="AL4987">
        <v>117</v>
      </c>
      <c r="AM4987">
        <v>0</v>
      </c>
      <c r="AN4987">
        <v>30</v>
      </c>
      <c r="AO4987">
        <v>12</v>
      </c>
      <c r="AP4987">
        <v>6</v>
      </c>
    </row>
    <row r="4988" spans="1:42">
      <c r="A4988">
        <v>16</v>
      </c>
      <c r="B4988">
        <v>975</v>
      </c>
      <c r="C4988">
        <v>2019</v>
      </c>
      <c r="D4988">
        <v>3</v>
      </c>
      <c r="E4988">
        <v>99</v>
      </c>
      <c r="F4988">
        <v>99</v>
      </c>
      <c r="G4988">
        <v>99</v>
      </c>
      <c r="H4988">
        <v>99</v>
      </c>
      <c r="I4988">
        <v>99</v>
      </c>
      <c r="J4988">
        <v>155</v>
      </c>
      <c r="K4988">
        <v>999</v>
      </c>
      <c r="M4988">
        <v>99</v>
      </c>
      <c r="N4988">
        <v>99</v>
      </c>
      <c r="O4988">
        <v>99</v>
      </c>
      <c r="P4988">
        <v>99</v>
      </c>
      <c r="Q4988">
        <v>8</v>
      </c>
      <c r="R4988">
        <v>701</v>
      </c>
      <c r="S4988">
        <v>701</v>
      </c>
      <c r="T4988">
        <v>16.024251069900146</v>
      </c>
      <c r="U4988">
        <v>60.764621968616254</v>
      </c>
      <c r="V4988">
        <v>82.664140223763383</v>
      </c>
      <c r="W4988">
        <v>76.299001426533451</v>
      </c>
      <c r="X4988">
        <v>0</v>
      </c>
      <c r="Y4988">
        <v>0</v>
      </c>
      <c r="Z4988">
        <v>86.162624821683295</v>
      </c>
      <c r="AA4988">
        <v>10.406058897120264</v>
      </c>
      <c r="AB4988">
        <v>2.5822179766192015</v>
      </c>
      <c r="AC4988">
        <v>-30.971280367055527</v>
      </c>
      <c r="AD4988">
        <v>5.8372887001415616</v>
      </c>
      <c r="AE4988">
        <v>5.8424765399643919</v>
      </c>
      <c r="AF4988">
        <v>22</v>
      </c>
      <c r="AG4988">
        <v>0</v>
      </c>
      <c r="AH4988">
        <v>0</v>
      </c>
      <c r="AI4988">
        <v>2</v>
      </c>
      <c r="AJ4988">
        <v>123</v>
      </c>
      <c r="AK4988">
        <v>14</v>
      </c>
      <c r="AL4988">
        <v>14</v>
      </c>
      <c r="AM4988">
        <v>0</v>
      </c>
      <c r="AN4988">
        <v>14</v>
      </c>
      <c r="AO4988">
        <v>9</v>
      </c>
      <c r="AP4988">
        <v>5</v>
      </c>
    </row>
    <row r="4989" spans="1:42">
      <c r="A4989">
        <v>16</v>
      </c>
      <c r="B4989">
        <v>976</v>
      </c>
      <c r="C4989">
        <v>2019</v>
      </c>
      <c r="D4989">
        <v>4</v>
      </c>
      <c r="E4989">
        <v>99</v>
      </c>
      <c r="F4989">
        <v>99</v>
      </c>
      <c r="G4989">
        <v>99</v>
      </c>
      <c r="H4989">
        <v>99</v>
      </c>
      <c r="I4989">
        <v>99</v>
      </c>
      <c r="J4989">
        <v>155</v>
      </c>
      <c r="K4989">
        <v>999</v>
      </c>
      <c r="M4989">
        <v>99</v>
      </c>
      <c r="N4989">
        <v>99</v>
      </c>
      <c r="O4989">
        <v>99</v>
      </c>
      <c r="P4989">
        <v>99</v>
      </c>
      <c r="Q4989">
        <v>12</v>
      </c>
      <c r="R4989">
        <v>1402</v>
      </c>
      <c r="S4989">
        <v>1401</v>
      </c>
      <c r="T4989">
        <v>15.708273894436518</v>
      </c>
      <c r="U4989">
        <v>60.144896502498199</v>
      </c>
      <c r="V4989">
        <v>85.4910940413247</v>
      </c>
      <c r="W4989">
        <v>78.880585296217106</v>
      </c>
      <c r="X4989">
        <v>0</v>
      </c>
      <c r="Y4989">
        <v>0</v>
      </c>
      <c r="Z4989">
        <v>92.724679029957201</v>
      </c>
      <c r="AA4989">
        <v>9.5972274696136353</v>
      </c>
      <c r="AB4989">
        <v>2.6003878821733313</v>
      </c>
      <c r="AC4989">
        <v>-33.284902968578315</v>
      </c>
      <c r="AD4989">
        <v>11.674577400283123</v>
      </c>
      <c r="AE4989">
        <v>12.071698076521242</v>
      </c>
      <c r="AF4989">
        <v>32</v>
      </c>
      <c r="AG4989">
        <v>0</v>
      </c>
      <c r="AH4989">
        <v>0</v>
      </c>
      <c r="AI4989">
        <v>6</v>
      </c>
      <c r="AJ4989">
        <v>114</v>
      </c>
      <c r="AK4989">
        <v>26</v>
      </c>
      <c r="AL4989">
        <v>127</v>
      </c>
      <c r="AM4989">
        <v>0</v>
      </c>
      <c r="AN4989">
        <v>55</v>
      </c>
      <c r="AO4989">
        <v>27</v>
      </c>
      <c r="AP4989">
        <v>7</v>
      </c>
    </row>
    <row r="4990" spans="1:42">
      <c r="A4990">
        <v>16</v>
      </c>
      <c r="B4990">
        <v>977</v>
      </c>
      <c r="C4990">
        <v>2019</v>
      </c>
      <c r="D4990">
        <v>5</v>
      </c>
      <c r="E4990">
        <v>99</v>
      </c>
      <c r="F4990">
        <v>99</v>
      </c>
      <c r="G4990">
        <v>99</v>
      </c>
      <c r="H4990">
        <v>99</v>
      </c>
      <c r="I4990">
        <v>99</v>
      </c>
      <c r="J4990">
        <v>155</v>
      </c>
      <c r="K4990">
        <v>999</v>
      </c>
      <c r="M4990">
        <v>99</v>
      </c>
      <c r="N4990">
        <v>99</v>
      </c>
      <c r="O4990">
        <v>99</v>
      </c>
      <c r="P4990">
        <v>99</v>
      </c>
      <c r="Q4990">
        <v>11</v>
      </c>
      <c r="R4990">
        <v>970</v>
      </c>
      <c r="S4990">
        <v>966</v>
      </c>
      <c r="T4990">
        <v>15.531958762886598</v>
      </c>
      <c r="U4990">
        <v>59.831262939958606</v>
      </c>
      <c r="V4990">
        <v>82.81192169740855</v>
      </c>
      <c r="W4990">
        <v>76.284161490683147</v>
      </c>
      <c r="X4990">
        <v>0</v>
      </c>
      <c r="Y4990">
        <v>0</v>
      </c>
      <c r="Z4990">
        <v>100</v>
      </c>
      <c r="AA4990">
        <v>9.6916415969377514</v>
      </c>
      <c r="AB4990">
        <v>2.3470822067652097</v>
      </c>
      <c r="AC4990">
        <v>-24.258030325098016</v>
      </c>
      <c r="AD4990">
        <v>8.077275376800733</v>
      </c>
      <c r="AE4990">
        <v>8.0495501119599684</v>
      </c>
      <c r="AF4990">
        <v>18</v>
      </c>
      <c r="AG4990">
        <v>0</v>
      </c>
      <c r="AH4990">
        <v>0</v>
      </c>
      <c r="AI4990">
        <v>5</v>
      </c>
      <c r="AJ4990">
        <v>92</v>
      </c>
      <c r="AK4990">
        <v>13</v>
      </c>
      <c r="AL4990">
        <v>160</v>
      </c>
      <c r="AM4990">
        <v>0</v>
      </c>
      <c r="AN4990">
        <v>15</v>
      </c>
      <c r="AO4990">
        <v>16</v>
      </c>
      <c r="AP4990">
        <v>5</v>
      </c>
    </row>
    <row r="4991" spans="1:42">
      <c r="A4991">
        <v>16</v>
      </c>
      <c r="B4991">
        <v>978</v>
      </c>
      <c r="C4991">
        <v>2019</v>
      </c>
      <c r="D4991">
        <v>6</v>
      </c>
      <c r="E4991">
        <v>99</v>
      </c>
      <c r="F4991">
        <v>99</v>
      </c>
      <c r="G4991">
        <v>99</v>
      </c>
      <c r="H4991">
        <v>99</v>
      </c>
      <c r="I4991">
        <v>99</v>
      </c>
      <c r="J4991">
        <v>155</v>
      </c>
      <c r="K4991">
        <v>999</v>
      </c>
      <c r="M4991">
        <v>99</v>
      </c>
      <c r="N4991">
        <v>99</v>
      </c>
      <c r="O4991">
        <v>99</v>
      </c>
      <c r="P4991">
        <v>99</v>
      </c>
      <c r="Q4991">
        <v>14</v>
      </c>
      <c r="R4991">
        <v>995</v>
      </c>
      <c r="S4991">
        <v>976</v>
      </c>
      <c r="T4991">
        <v>15.451256281407035</v>
      </c>
      <c r="U4991">
        <v>60.200819672131153</v>
      </c>
      <c r="V4991">
        <v>81.30505923307814</v>
      </c>
      <c r="W4991">
        <v>74.788217213114748</v>
      </c>
      <c r="X4991">
        <v>0</v>
      </c>
      <c r="Y4991">
        <v>0</v>
      </c>
      <c r="Z4991">
        <v>92.160804020100485</v>
      </c>
      <c r="AA4991">
        <v>11.877181184407537</v>
      </c>
      <c r="AB4991">
        <v>2.713551175834986</v>
      </c>
      <c r="AC4991">
        <v>-27.331306319886579</v>
      </c>
      <c r="AD4991">
        <v>8.2854525772337393</v>
      </c>
      <c r="AE4991">
        <v>7.9733917694591252</v>
      </c>
      <c r="AF4991">
        <v>18</v>
      </c>
      <c r="AG4991">
        <v>0</v>
      </c>
      <c r="AH4991">
        <v>0</v>
      </c>
      <c r="AI4991">
        <v>4</v>
      </c>
      <c r="AJ4991">
        <v>82</v>
      </c>
      <c r="AK4991">
        <v>10</v>
      </c>
      <c r="AL4991">
        <v>39</v>
      </c>
      <c r="AM4991">
        <v>0</v>
      </c>
      <c r="AN4991">
        <v>32</v>
      </c>
      <c r="AO4991">
        <v>10</v>
      </c>
      <c r="AP4991">
        <v>9</v>
      </c>
    </row>
    <row r="4992" spans="1:42">
      <c r="A4992">
        <v>16</v>
      </c>
      <c r="B4992">
        <v>979</v>
      </c>
      <c r="C4992">
        <v>2019</v>
      </c>
      <c r="D4992">
        <v>7</v>
      </c>
      <c r="E4992">
        <v>99</v>
      </c>
      <c r="F4992">
        <v>99</v>
      </c>
      <c r="G4992">
        <v>99</v>
      </c>
      <c r="H4992">
        <v>99</v>
      </c>
      <c r="I4992">
        <v>99</v>
      </c>
      <c r="J4992">
        <v>155</v>
      </c>
      <c r="K4992">
        <v>999</v>
      </c>
      <c r="M4992">
        <v>99</v>
      </c>
      <c r="N4992">
        <v>99</v>
      </c>
      <c r="O4992">
        <v>99</v>
      </c>
      <c r="P4992">
        <v>99</v>
      </c>
      <c r="Q4992">
        <v>8</v>
      </c>
      <c r="R4992">
        <v>743</v>
      </c>
      <c r="S4992">
        <v>743</v>
      </c>
      <c r="T4992">
        <v>15.869448183041722</v>
      </c>
      <c r="U4992">
        <v>60.433378196500691</v>
      </c>
      <c r="V4992">
        <v>82.478429954402813</v>
      </c>
      <c r="W4992">
        <v>76.127590847913822</v>
      </c>
      <c r="X4992">
        <v>0</v>
      </c>
      <c r="Y4992">
        <v>0</v>
      </c>
      <c r="Z4992">
        <v>87.348586810228809</v>
      </c>
      <c r="AA4992">
        <v>9.8110523818457729</v>
      </c>
      <c r="AB4992">
        <v>2.8724458420271755</v>
      </c>
      <c r="AC4992">
        <v>-37.124879496101634</v>
      </c>
      <c r="AD4992">
        <v>6.1870263968690153</v>
      </c>
      <c r="AE4992">
        <v>6.178613160078565</v>
      </c>
      <c r="AF4992">
        <v>16</v>
      </c>
      <c r="AG4992">
        <v>0</v>
      </c>
      <c r="AH4992">
        <v>0</v>
      </c>
      <c r="AI4992">
        <v>0</v>
      </c>
      <c r="AJ4992">
        <v>38</v>
      </c>
      <c r="AK4992">
        <v>14</v>
      </c>
      <c r="AL4992">
        <v>47</v>
      </c>
      <c r="AM4992">
        <v>0</v>
      </c>
      <c r="AN4992">
        <v>20</v>
      </c>
      <c r="AO4992">
        <v>4</v>
      </c>
      <c r="AP4992">
        <v>5</v>
      </c>
    </row>
    <row r="4993" spans="1:42">
      <c r="A4993">
        <v>16</v>
      </c>
      <c r="B4993">
        <v>980</v>
      </c>
      <c r="C4993">
        <v>2019</v>
      </c>
      <c r="D4993">
        <v>8</v>
      </c>
      <c r="E4993">
        <v>99</v>
      </c>
      <c r="F4993">
        <v>99</v>
      </c>
      <c r="G4993">
        <v>99</v>
      </c>
      <c r="H4993">
        <v>99</v>
      </c>
      <c r="I4993">
        <v>99</v>
      </c>
      <c r="J4993">
        <v>155</v>
      </c>
      <c r="K4993">
        <v>999</v>
      </c>
      <c r="M4993">
        <v>99</v>
      </c>
      <c r="N4993">
        <v>99</v>
      </c>
      <c r="O4993">
        <v>99</v>
      </c>
      <c r="P4993">
        <v>99</v>
      </c>
      <c r="Q4993">
        <v>12</v>
      </c>
      <c r="R4993">
        <v>1184</v>
      </c>
      <c r="S4993">
        <v>1184</v>
      </c>
      <c r="T4993">
        <v>16.034628378378379</v>
      </c>
      <c r="U4993">
        <v>60.700168918918926</v>
      </c>
      <c r="V4993">
        <v>82.701366724254015</v>
      </c>
      <c r="W4993">
        <v>76.33336148648641</v>
      </c>
      <c r="X4993">
        <v>0</v>
      </c>
      <c r="Y4993">
        <v>0</v>
      </c>
      <c r="Z4993">
        <v>95.777027027027017</v>
      </c>
      <c r="AA4993">
        <v>11.938116484056543</v>
      </c>
      <c r="AB4993">
        <v>2.5664414259997681</v>
      </c>
      <c r="AC4993">
        <v>-46.918009500438949</v>
      </c>
      <c r="AD4993">
        <v>9.8592722125072836</v>
      </c>
      <c r="AE4993">
        <v>9.8724784701392512</v>
      </c>
      <c r="AF4993">
        <v>15</v>
      </c>
      <c r="AG4993">
        <v>0</v>
      </c>
      <c r="AH4993">
        <v>0</v>
      </c>
      <c r="AI4993">
        <v>8</v>
      </c>
      <c r="AJ4993">
        <v>196</v>
      </c>
      <c r="AK4993">
        <v>7</v>
      </c>
      <c r="AL4993">
        <v>160</v>
      </c>
      <c r="AM4993">
        <v>0</v>
      </c>
      <c r="AN4993">
        <v>41</v>
      </c>
      <c r="AO4993">
        <v>17</v>
      </c>
      <c r="AP4993">
        <v>6</v>
      </c>
    </row>
    <row r="4994" spans="1:42">
      <c r="A4994">
        <v>16</v>
      </c>
      <c r="B4994">
        <v>981</v>
      </c>
      <c r="C4994">
        <v>2019</v>
      </c>
      <c r="D4994">
        <v>9</v>
      </c>
      <c r="E4994">
        <v>99</v>
      </c>
      <c r="F4994">
        <v>99</v>
      </c>
      <c r="G4994">
        <v>99</v>
      </c>
      <c r="H4994">
        <v>99</v>
      </c>
      <c r="I4994">
        <v>99</v>
      </c>
      <c r="J4994">
        <v>155</v>
      </c>
      <c r="K4994">
        <v>999</v>
      </c>
      <c r="M4994">
        <v>99</v>
      </c>
      <c r="N4994">
        <v>99</v>
      </c>
      <c r="O4994">
        <v>99</v>
      </c>
      <c r="P4994">
        <v>99</v>
      </c>
      <c r="Q4994">
        <v>26</v>
      </c>
      <c r="R4994">
        <v>1290</v>
      </c>
      <c r="S4994">
        <v>1279</v>
      </c>
      <c r="T4994">
        <v>15.855038759689924</v>
      </c>
      <c r="U4994">
        <v>60.764659890539498</v>
      </c>
      <c r="V4994">
        <v>82.005849979288769</v>
      </c>
      <c r="W4994">
        <v>75.433776387802951</v>
      </c>
      <c r="X4994">
        <v>0</v>
      </c>
      <c r="Y4994">
        <v>0</v>
      </c>
      <c r="Z4994">
        <v>81.162790697674438</v>
      </c>
      <c r="AA4994">
        <v>13.019477225466233</v>
      </c>
      <c r="AB4994">
        <v>3.0066596172479287</v>
      </c>
      <c r="AC4994">
        <v>-50.282261006215563</v>
      </c>
      <c r="AD4994">
        <v>10.741943542343243</v>
      </c>
      <c r="AE4994">
        <v>10.538929507763898</v>
      </c>
      <c r="AF4994">
        <v>17</v>
      </c>
      <c r="AG4994">
        <v>0</v>
      </c>
      <c r="AH4994">
        <v>0</v>
      </c>
      <c r="AI4994">
        <v>9</v>
      </c>
      <c r="AJ4994">
        <v>186</v>
      </c>
      <c r="AK4994">
        <v>13</v>
      </c>
      <c r="AL4994">
        <v>127</v>
      </c>
      <c r="AM4994">
        <v>0</v>
      </c>
      <c r="AN4994">
        <v>17</v>
      </c>
      <c r="AO4994">
        <v>15</v>
      </c>
      <c r="AP4994">
        <v>8</v>
      </c>
    </row>
    <row r="4995" spans="1:42">
      <c r="A4995">
        <v>16</v>
      </c>
      <c r="B4995">
        <v>982</v>
      </c>
      <c r="C4995">
        <v>2019</v>
      </c>
      <c r="D4995">
        <v>10</v>
      </c>
      <c r="E4995">
        <v>99</v>
      </c>
      <c r="F4995">
        <v>99</v>
      </c>
      <c r="G4995">
        <v>99</v>
      </c>
      <c r="H4995">
        <v>99</v>
      </c>
      <c r="I4995">
        <v>99</v>
      </c>
      <c r="J4995">
        <v>155</v>
      </c>
      <c r="K4995">
        <v>999</v>
      </c>
      <c r="M4995">
        <v>99</v>
      </c>
      <c r="N4995">
        <v>99</v>
      </c>
      <c r="O4995">
        <v>99</v>
      </c>
      <c r="P4995">
        <v>99</v>
      </c>
      <c r="Q4995">
        <v>18</v>
      </c>
      <c r="R4995">
        <v>1076</v>
      </c>
      <c r="S4995">
        <v>1074</v>
      </c>
      <c r="T4995">
        <v>15.917286245353162</v>
      </c>
      <c r="U4995">
        <v>60.310986964618223</v>
      </c>
      <c r="V4995">
        <v>83.87262408428515</v>
      </c>
      <c r="W4995">
        <v>77.359869646182517</v>
      </c>
      <c r="X4995">
        <v>0</v>
      </c>
      <c r="Y4995">
        <v>0</v>
      </c>
      <c r="Z4995">
        <v>90.706319702602229</v>
      </c>
      <c r="AA4995">
        <v>10.5480421008723</v>
      </c>
      <c r="AB4995">
        <v>2.637667687983472</v>
      </c>
      <c r="AC4995">
        <v>-29.378114784847028</v>
      </c>
      <c r="AD4995">
        <v>8.9599467066366891</v>
      </c>
      <c r="AE4995">
        <v>9.0756996665396326</v>
      </c>
      <c r="AF4995">
        <v>13</v>
      </c>
      <c r="AG4995">
        <v>0</v>
      </c>
      <c r="AH4995">
        <v>0</v>
      </c>
      <c r="AI4995">
        <v>14</v>
      </c>
      <c r="AJ4995">
        <v>71</v>
      </c>
      <c r="AK4995">
        <v>19</v>
      </c>
      <c r="AL4995">
        <v>110</v>
      </c>
      <c r="AM4995">
        <v>0</v>
      </c>
      <c r="AN4995">
        <v>24</v>
      </c>
      <c r="AO4995">
        <v>8</v>
      </c>
      <c r="AP4995">
        <v>9</v>
      </c>
    </row>
    <row r="4996" spans="1:42">
      <c r="A4996">
        <v>16</v>
      </c>
      <c r="B4996">
        <v>983</v>
      </c>
      <c r="C4996">
        <v>2019</v>
      </c>
      <c r="D4996">
        <v>11</v>
      </c>
      <c r="E4996">
        <v>99</v>
      </c>
      <c r="F4996">
        <v>99</v>
      </c>
      <c r="G4996">
        <v>99</v>
      </c>
      <c r="H4996">
        <v>99</v>
      </c>
      <c r="I4996">
        <v>99</v>
      </c>
      <c r="J4996">
        <v>155</v>
      </c>
      <c r="K4996">
        <v>999</v>
      </c>
      <c r="M4996">
        <v>99</v>
      </c>
      <c r="N4996">
        <v>99</v>
      </c>
      <c r="O4996">
        <v>99</v>
      </c>
      <c r="P4996">
        <v>99</v>
      </c>
      <c r="Q4996">
        <v>15</v>
      </c>
      <c r="R4996">
        <v>748</v>
      </c>
      <c r="S4996">
        <v>744</v>
      </c>
      <c r="T4996">
        <v>16.151069518716579</v>
      </c>
      <c r="U4996">
        <v>61.193548387096783</v>
      </c>
      <c r="V4996">
        <v>83.897179603676662</v>
      </c>
      <c r="W4996">
        <v>77.245430107526886</v>
      </c>
      <c r="X4996">
        <v>0</v>
      </c>
      <c r="Y4996">
        <v>0</v>
      </c>
      <c r="Z4996">
        <v>85.962566844919806</v>
      </c>
      <c r="AA4996">
        <v>12.913970120662729</v>
      </c>
      <c r="AB4996">
        <v>2.584623948920993</v>
      </c>
      <c r="AC4996">
        <v>-43.359319895403807</v>
      </c>
      <c r="AD4996">
        <v>6.2286618369556157</v>
      </c>
      <c r="AE4996">
        <v>6.2777763031110805</v>
      </c>
      <c r="AF4996">
        <v>11</v>
      </c>
      <c r="AG4996">
        <v>0</v>
      </c>
      <c r="AH4996">
        <v>0</v>
      </c>
      <c r="AI4996">
        <v>2</v>
      </c>
      <c r="AJ4996">
        <v>39</v>
      </c>
      <c r="AK4996">
        <v>6</v>
      </c>
      <c r="AL4996">
        <v>53</v>
      </c>
      <c r="AM4996">
        <v>0</v>
      </c>
      <c r="AN4996">
        <v>15</v>
      </c>
      <c r="AO4996">
        <v>4</v>
      </c>
      <c r="AP4996">
        <v>9</v>
      </c>
    </row>
    <row r="4997" spans="1:42">
      <c r="A4997">
        <v>16</v>
      </c>
      <c r="B4997">
        <v>984</v>
      </c>
      <c r="C4997">
        <v>2019</v>
      </c>
      <c r="D4997">
        <v>12</v>
      </c>
      <c r="E4997">
        <v>99</v>
      </c>
      <c r="F4997">
        <v>99</v>
      </c>
      <c r="G4997">
        <v>99</v>
      </c>
      <c r="H4997">
        <v>99</v>
      </c>
      <c r="I4997">
        <v>99</v>
      </c>
      <c r="J4997">
        <v>155</v>
      </c>
      <c r="K4997">
        <v>999</v>
      </c>
      <c r="M4997">
        <v>99</v>
      </c>
      <c r="N4997">
        <v>99</v>
      </c>
      <c r="O4997">
        <v>99</v>
      </c>
      <c r="P4997">
        <v>99</v>
      </c>
      <c r="Q4997">
        <v>13</v>
      </c>
      <c r="R4997">
        <v>981</v>
      </c>
      <c r="S4997">
        <v>979</v>
      </c>
      <c r="T4997">
        <v>16.050968399592257</v>
      </c>
      <c r="U4997">
        <v>60.8253319713994</v>
      </c>
      <c r="V4997">
        <v>80.235309871328255</v>
      </c>
      <c r="W4997">
        <v>73.981307456588382</v>
      </c>
      <c r="X4997">
        <v>0</v>
      </c>
      <c r="Y4997">
        <v>0</v>
      </c>
      <c r="Z4997">
        <v>99.796126401631014</v>
      </c>
      <c r="AA4997">
        <v>8.7122992516150646</v>
      </c>
      <c r="AB4997">
        <v>2.6357198579653009</v>
      </c>
      <c r="AC4997">
        <v>-42.255087102205451</v>
      </c>
      <c r="AD4997">
        <v>8.1688733449912547</v>
      </c>
      <c r="AE4997">
        <v>7.911608696426315</v>
      </c>
      <c r="AF4997">
        <v>22</v>
      </c>
      <c r="AG4997">
        <v>0</v>
      </c>
      <c r="AH4997">
        <v>0</v>
      </c>
      <c r="AI4997">
        <v>3</v>
      </c>
      <c r="AJ4997">
        <v>85</v>
      </c>
      <c r="AK4997">
        <v>9</v>
      </c>
      <c r="AL4997">
        <v>51</v>
      </c>
      <c r="AM4997">
        <v>0</v>
      </c>
      <c r="AN4997">
        <v>39</v>
      </c>
      <c r="AO4997">
        <v>10</v>
      </c>
      <c r="AP4997">
        <v>7</v>
      </c>
    </row>
    <row r="4998" spans="1:42">
      <c r="A4998">
        <v>16</v>
      </c>
      <c r="B4998">
        <v>985</v>
      </c>
      <c r="C4998">
        <v>2019</v>
      </c>
      <c r="D4998">
        <v>1</v>
      </c>
      <c r="E4998">
        <v>99</v>
      </c>
      <c r="F4998">
        <v>99</v>
      </c>
      <c r="G4998">
        <v>99</v>
      </c>
      <c r="H4998">
        <v>99</v>
      </c>
      <c r="I4998">
        <v>99</v>
      </c>
      <c r="J4998">
        <v>160</v>
      </c>
      <c r="K4998">
        <v>999</v>
      </c>
      <c r="M4998">
        <v>99</v>
      </c>
      <c r="N4998">
        <v>99</v>
      </c>
      <c r="O4998">
        <v>99</v>
      </c>
      <c r="P4998">
        <v>99</v>
      </c>
      <c r="Q4998">
        <v>78</v>
      </c>
      <c r="R4998">
        <v>11157</v>
      </c>
      <c r="S4998">
        <v>10776</v>
      </c>
      <c r="T4998">
        <v>15.436676525947837</v>
      </c>
      <c r="U4998">
        <v>60.69218634001485</v>
      </c>
      <c r="V4998">
        <v>89.502779339505551</v>
      </c>
      <c r="W4998">
        <v>81.906425389755228</v>
      </c>
      <c r="X4998">
        <v>0</v>
      </c>
      <c r="Y4998">
        <v>0</v>
      </c>
      <c r="Z4998">
        <v>3.755489827014431</v>
      </c>
      <c r="AA4998">
        <v>8.2944217314022204</v>
      </c>
      <c r="AB4998">
        <v>2.5938577097218887</v>
      </c>
      <c r="AC4998">
        <v>-23.168316242785156</v>
      </c>
      <c r="AD4998">
        <v>9.0837295642545435</v>
      </c>
      <c r="AE4998">
        <v>8.9992039527189363</v>
      </c>
      <c r="AF4998">
        <v>193</v>
      </c>
      <c r="AG4998">
        <v>0</v>
      </c>
      <c r="AH4998">
        <v>0</v>
      </c>
      <c r="AI4998">
        <v>116</v>
      </c>
      <c r="AJ4998">
        <v>883</v>
      </c>
      <c r="AK4998">
        <v>509</v>
      </c>
      <c r="AL4998">
        <v>693</v>
      </c>
      <c r="AM4998">
        <v>10</v>
      </c>
      <c r="AN4998">
        <v>720</v>
      </c>
      <c r="AO4998">
        <v>339</v>
      </c>
      <c r="AP4998">
        <v>43</v>
      </c>
    </row>
    <row r="4999" spans="1:42">
      <c r="A4999">
        <v>16</v>
      </c>
      <c r="B4999">
        <v>986</v>
      </c>
      <c r="C4999">
        <v>2019</v>
      </c>
      <c r="D4999">
        <v>2</v>
      </c>
      <c r="E4999">
        <v>99</v>
      </c>
      <c r="F4999">
        <v>99</v>
      </c>
      <c r="G4999">
        <v>99</v>
      </c>
      <c r="H4999">
        <v>99</v>
      </c>
      <c r="I4999">
        <v>99</v>
      </c>
      <c r="J4999">
        <v>160</v>
      </c>
      <c r="K4999">
        <v>999</v>
      </c>
      <c r="M4999">
        <v>99</v>
      </c>
      <c r="N4999">
        <v>99</v>
      </c>
      <c r="O4999">
        <v>99</v>
      </c>
      <c r="P4999">
        <v>99</v>
      </c>
      <c r="Q4999">
        <v>66</v>
      </c>
      <c r="R4999">
        <v>8214</v>
      </c>
      <c r="S4999">
        <v>7788</v>
      </c>
      <c r="T4999">
        <v>15.225712198685171</v>
      </c>
      <c r="U4999">
        <v>60.917950693374415</v>
      </c>
      <c r="V4999">
        <v>90.351088793437938</v>
      </c>
      <c r="W4999">
        <v>82.068091936312257</v>
      </c>
      <c r="X4999">
        <v>0</v>
      </c>
      <c r="Y4999">
        <v>0</v>
      </c>
      <c r="Z4999">
        <v>8.2663744825906988</v>
      </c>
      <c r="AA4999">
        <v>8.7144110851305623</v>
      </c>
      <c r="AB4999">
        <v>2.6059119132214561</v>
      </c>
      <c r="AC4999">
        <v>-22.742924352620506</v>
      </c>
      <c r="AD4999">
        <v>6.6876180551032363</v>
      </c>
      <c r="AE4999">
        <v>6.5167163541253759</v>
      </c>
      <c r="AF4999">
        <v>106</v>
      </c>
      <c r="AG4999">
        <v>0</v>
      </c>
      <c r="AH4999">
        <v>0</v>
      </c>
      <c r="AI4999">
        <v>74</v>
      </c>
      <c r="AJ4999">
        <v>697</v>
      </c>
      <c r="AK4999">
        <v>447</v>
      </c>
      <c r="AL4999">
        <v>579</v>
      </c>
      <c r="AM4999">
        <v>0</v>
      </c>
      <c r="AN4999">
        <v>428</v>
      </c>
      <c r="AO4999">
        <v>182</v>
      </c>
      <c r="AP4999">
        <v>39</v>
      </c>
    </row>
    <row r="5000" spans="1:42">
      <c r="A5000">
        <v>16</v>
      </c>
      <c r="B5000">
        <v>987</v>
      </c>
      <c r="C5000">
        <v>2019</v>
      </c>
      <c r="D5000">
        <v>3</v>
      </c>
      <c r="E5000">
        <v>99</v>
      </c>
      <c r="F5000">
        <v>99</v>
      </c>
      <c r="G5000">
        <v>99</v>
      </c>
      <c r="H5000">
        <v>99</v>
      </c>
      <c r="I5000">
        <v>99</v>
      </c>
      <c r="J5000">
        <v>160</v>
      </c>
      <c r="K5000">
        <v>999</v>
      </c>
      <c r="M5000">
        <v>99</v>
      </c>
      <c r="N5000">
        <v>99</v>
      </c>
      <c r="O5000">
        <v>99</v>
      </c>
      <c r="P5000">
        <v>99</v>
      </c>
      <c r="Q5000">
        <v>73</v>
      </c>
      <c r="R5000">
        <v>9906</v>
      </c>
      <c r="S5000">
        <v>9421</v>
      </c>
      <c r="T5000">
        <v>15.298808802745818</v>
      </c>
      <c r="U5000">
        <v>61.0389555248912</v>
      </c>
      <c r="V5000">
        <v>90.194791999570427</v>
      </c>
      <c r="W5000">
        <v>82.132013586668108</v>
      </c>
      <c r="X5000">
        <v>0</v>
      </c>
      <c r="Y5000">
        <v>0</v>
      </c>
      <c r="Z5000">
        <v>8.3282858873410053</v>
      </c>
      <c r="AA5000">
        <v>8.9870060623304262</v>
      </c>
      <c r="AB5000">
        <v>2.6624226079124695</v>
      </c>
      <c r="AC5000">
        <v>-33.865650428034776</v>
      </c>
      <c r="AD5000">
        <v>8.0651989839119391</v>
      </c>
      <c r="AE5000">
        <v>7.8892916871321521</v>
      </c>
      <c r="AF5000">
        <v>96</v>
      </c>
      <c r="AG5000">
        <v>0</v>
      </c>
      <c r="AH5000">
        <v>0</v>
      </c>
      <c r="AI5000">
        <v>101</v>
      </c>
      <c r="AJ5000">
        <v>702</v>
      </c>
      <c r="AK5000">
        <v>389</v>
      </c>
      <c r="AL5000">
        <v>582</v>
      </c>
      <c r="AM5000">
        <v>0</v>
      </c>
      <c r="AN5000">
        <v>414</v>
      </c>
      <c r="AO5000">
        <v>255</v>
      </c>
      <c r="AP5000">
        <v>41</v>
      </c>
    </row>
    <row r="5001" spans="1:42">
      <c r="A5001">
        <v>16</v>
      </c>
      <c r="B5001">
        <v>988</v>
      </c>
      <c r="C5001">
        <v>2019</v>
      </c>
      <c r="D5001">
        <v>4</v>
      </c>
      <c r="E5001">
        <v>99</v>
      </c>
      <c r="F5001">
        <v>99</v>
      </c>
      <c r="G5001">
        <v>99</v>
      </c>
      <c r="H5001">
        <v>99</v>
      </c>
      <c r="I5001">
        <v>99</v>
      </c>
      <c r="J5001">
        <v>160</v>
      </c>
      <c r="K5001">
        <v>999</v>
      </c>
      <c r="M5001">
        <v>99</v>
      </c>
      <c r="N5001">
        <v>99</v>
      </c>
      <c r="O5001">
        <v>99</v>
      </c>
      <c r="P5001">
        <v>99</v>
      </c>
      <c r="Q5001">
        <v>69</v>
      </c>
      <c r="R5001">
        <v>11665</v>
      </c>
      <c r="S5001">
        <v>10806</v>
      </c>
      <c r="T5001">
        <v>14.789369909987142</v>
      </c>
      <c r="U5001">
        <v>60.688876550064791</v>
      </c>
      <c r="V5001">
        <v>90.721028143547841</v>
      </c>
      <c r="W5001">
        <v>82.042022950212882</v>
      </c>
      <c r="X5001">
        <v>0</v>
      </c>
      <c r="Y5001">
        <v>0</v>
      </c>
      <c r="Z5001">
        <v>22.254607801114442</v>
      </c>
      <c r="AA5001">
        <v>8.7346014124308606</v>
      </c>
      <c r="AB5001">
        <v>2.6004883395328169</v>
      </c>
      <c r="AC5001">
        <v>-36.031832669481496</v>
      </c>
      <c r="AD5001">
        <v>9.4973295121474628</v>
      </c>
      <c r="AE5001">
        <v>9.0391972363073592</v>
      </c>
      <c r="AF5001">
        <v>129</v>
      </c>
      <c r="AG5001">
        <v>0</v>
      </c>
      <c r="AH5001">
        <v>0</v>
      </c>
      <c r="AI5001">
        <v>86</v>
      </c>
      <c r="AJ5001">
        <v>679</v>
      </c>
      <c r="AK5001">
        <v>313</v>
      </c>
      <c r="AL5001">
        <v>519</v>
      </c>
      <c r="AM5001">
        <v>0</v>
      </c>
      <c r="AN5001">
        <v>565</v>
      </c>
      <c r="AO5001">
        <v>315</v>
      </c>
      <c r="AP5001">
        <v>38</v>
      </c>
    </row>
    <row r="5002" spans="1:42">
      <c r="A5002">
        <v>16</v>
      </c>
      <c r="B5002">
        <v>989</v>
      </c>
      <c r="C5002">
        <v>2019</v>
      </c>
      <c r="D5002">
        <v>5</v>
      </c>
      <c r="E5002">
        <v>99</v>
      </c>
      <c r="F5002">
        <v>99</v>
      </c>
      <c r="G5002">
        <v>99</v>
      </c>
      <c r="H5002">
        <v>99</v>
      </c>
      <c r="I5002">
        <v>99</v>
      </c>
      <c r="J5002">
        <v>160</v>
      </c>
      <c r="K5002">
        <v>999</v>
      </c>
      <c r="M5002">
        <v>99</v>
      </c>
      <c r="N5002">
        <v>99</v>
      </c>
      <c r="O5002">
        <v>99</v>
      </c>
      <c r="P5002">
        <v>99</v>
      </c>
      <c r="Q5002">
        <v>76</v>
      </c>
      <c r="R5002">
        <v>11449</v>
      </c>
      <c r="S5002">
        <v>11428</v>
      </c>
      <c r="T5002">
        <v>15.910734561970475</v>
      </c>
      <c r="U5002">
        <v>60.663458172908648</v>
      </c>
      <c r="V5002">
        <v>89.13164374361736</v>
      </c>
      <c r="W5002">
        <v>82.214613230661286</v>
      </c>
      <c r="X5002">
        <v>0</v>
      </c>
      <c r="Y5002">
        <v>0</v>
      </c>
      <c r="Z5002">
        <v>9.6427635601362578</v>
      </c>
      <c r="AA5002">
        <v>8.793373322275734</v>
      </c>
      <c r="AB5002">
        <v>2.6386252819994742</v>
      </c>
      <c r="AC5002">
        <v>-35.029782084864472</v>
      </c>
      <c r="AD5002">
        <v>9.3214681169803928</v>
      </c>
      <c r="AE5002">
        <v>9.5796091241012942</v>
      </c>
      <c r="AF5002">
        <v>141</v>
      </c>
      <c r="AG5002">
        <v>0</v>
      </c>
      <c r="AH5002">
        <v>0</v>
      </c>
      <c r="AI5002">
        <v>82</v>
      </c>
      <c r="AJ5002">
        <v>830</v>
      </c>
      <c r="AK5002">
        <v>451</v>
      </c>
      <c r="AL5002">
        <v>587</v>
      </c>
      <c r="AM5002">
        <v>0</v>
      </c>
      <c r="AN5002">
        <v>522</v>
      </c>
      <c r="AO5002">
        <v>300</v>
      </c>
      <c r="AP5002">
        <v>45</v>
      </c>
    </row>
    <row r="5003" spans="1:42">
      <c r="A5003">
        <v>16</v>
      </c>
      <c r="B5003">
        <v>990</v>
      </c>
      <c r="C5003">
        <v>2019</v>
      </c>
      <c r="D5003">
        <v>6</v>
      </c>
      <c r="E5003">
        <v>99</v>
      </c>
      <c r="F5003">
        <v>99</v>
      </c>
      <c r="G5003">
        <v>99</v>
      </c>
      <c r="H5003">
        <v>99</v>
      </c>
      <c r="I5003">
        <v>99</v>
      </c>
      <c r="J5003">
        <v>160</v>
      </c>
      <c r="K5003">
        <v>999</v>
      </c>
      <c r="M5003">
        <v>99</v>
      </c>
      <c r="N5003">
        <v>99</v>
      </c>
      <c r="O5003">
        <v>99</v>
      </c>
      <c r="P5003">
        <v>99</v>
      </c>
      <c r="Q5003">
        <v>73</v>
      </c>
      <c r="R5003">
        <v>8390</v>
      </c>
      <c r="S5003">
        <v>8383</v>
      </c>
      <c r="T5003">
        <v>15.767580452920139</v>
      </c>
      <c r="U5003">
        <v>60.293451031850203</v>
      </c>
      <c r="V5003">
        <v>88.110566333428608</v>
      </c>
      <c r="W5003">
        <v>81.299355839198299</v>
      </c>
      <c r="X5003">
        <v>0</v>
      </c>
      <c r="Y5003">
        <v>0</v>
      </c>
      <c r="Z5003">
        <v>9.392133492252686</v>
      </c>
      <c r="AA5003">
        <v>8.9406555167403816</v>
      </c>
      <c r="AB5003">
        <v>2.5737855385186204</v>
      </c>
      <c r="AC5003">
        <v>-27.787459765053821</v>
      </c>
      <c r="AD5003">
        <v>6.8309125252393645</v>
      </c>
      <c r="AE5003">
        <v>6.9488847680381589</v>
      </c>
      <c r="AF5003">
        <v>86</v>
      </c>
      <c r="AG5003">
        <v>0</v>
      </c>
      <c r="AH5003">
        <v>0</v>
      </c>
      <c r="AI5003">
        <v>51</v>
      </c>
      <c r="AJ5003">
        <v>538</v>
      </c>
      <c r="AK5003">
        <v>354</v>
      </c>
      <c r="AL5003">
        <v>419</v>
      </c>
      <c r="AM5003">
        <v>0</v>
      </c>
      <c r="AN5003">
        <v>415</v>
      </c>
      <c r="AO5003">
        <v>120</v>
      </c>
      <c r="AP5003">
        <v>41</v>
      </c>
    </row>
    <row r="5004" spans="1:42">
      <c r="A5004">
        <v>16</v>
      </c>
      <c r="B5004">
        <v>991</v>
      </c>
      <c r="C5004">
        <v>2019</v>
      </c>
      <c r="D5004">
        <v>7</v>
      </c>
      <c r="E5004">
        <v>99</v>
      </c>
      <c r="F5004">
        <v>99</v>
      </c>
      <c r="G5004">
        <v>99</v>
      </c>
      <c r="H5004">
        <v>99</v>
      </c>
      <c r="I5004">
        <v>99</v>
      </c>
      <c r="J5004">
        <v>160</v>
      </c>
      <c r="K5004">
        <v>999</v>
      </c>
      <c r="M5004">
        <v>99</v>
      </c>
      <c r="N5004">
        <v>99</v>
      </c>
      <c r="O5004">
        <v>99</v>
      </c>
      <c r="P5004">
        <v>99</v>
      </c>
      <c r="Q5004">
        <v>72</v>
      </c>
      <c r="R5004">
        <v>10633</v>
      </c>
      <c r="S5004">
        <v>10616</v>
      </c>
      <c r="T5004">
        <v>16.393303865324924</v>
      </c>
      <c r="U5004">
        <v>61.714110776186864</v>
      </c>
      <c r="V5004">
        <v>88.096393268893578</v>
      </c>
      <c r="W5004">
        <v>81.260653730218493</v>
      </c>
      <c r="X5004">
        <v>0.18809367064798263</v>
      </c>
      <c r="Y5004">
        <v>0.37618734129596526</v>
      </c>
      <c r="Z5004">
        <v>15.01927960124142</v>
      </c>
      <c r="AA5004">
        <v>8.5206605099565902</v>
      </c>
      <c r="AB5004">
        <v>2.6110838143467481</v>
      </c>
      <c r="AC5004">
        <v>-36.316526520831289</v>
      </c>
      <c r="AD5004">
        <v>8.6571028463492485</v>
      </c>
      <c r="AE5004">
        <v>8.7956868902636121</v>
      </c>
      <c r="AF5004">
        <v>158</v>
      </c>
      <c r="AG5004">
        <v>0</v>
      </c>
      <c r="AH5004">
        <v>0</v>
      </c>
      <c r="AI5004">
        <v>99</v>
      </c>
      <c r="AJ5004">
        <v>741</v>
      </c>
      <c r="AK5004">
        <v>323</v>
      </c>
      <c r="AL5004">
        <v>1102</v>
      </c>
      <c r="AM5004">
        <v>2</v>
      </c>
      <c r="AN5004">
        <v>462</v>
      </c>
      <c r="AO5004">
        <v>251</v>
      </c>
      <c r="AP5004">
        <v>42</v>
      </c>
    </row>
    <row r="5005" spans="1:42">
      <c r="A5005">
        <v>16</v>
      </c>
      <c r="B5005">
        <v>992</v>
      </c>
      <c r="C5005">
        <v>2019</v>
      </c>
      <c r="D5005">
        <v>8</v>
      </c>
      <c r="E5005">
        <v>99</v>
      </c>
      <c r="F5005">
        <v>99</v>
      </c>
      <c r="G5005">
        <v>99</v>
      </c>
      <c r="H5005">
        <v>99</v>
      </c>
      <c r="I5005">
        <v>99</v>
      </c>
      <c r="J5005">
        <v>160</v>
      </c>
      <c r="K5005">
        <v>999</v>
      </c>
      <c r="M5005">
        <v>99</v>
      </c>
      <c r="N5005">
        <v>99</v>
      </c>
      <c r="O5005">
        <v>99</v>
      </c>
      <c r="P5005">
        <v>99</v>
      </c>
      <c r="Q5005">
        <v>73</v>
      </c>
      <c r="R5005">
        <v>9954</v>
      </c>
      <c r="S5005">
        <v>9931</v>
      </c>
      <c r="T5005">
        <v>16.285613823588502</v>
      </c>
      <c r="U5005">
        <v>61.460275903735784</v>
      </c>
      <c r="V5005">
        <v>88.483286573347442</v>
      </c>
      <c r="W5005">
        <v>81.595700332292623</v>
      </c>
      <c r="X5005">
        <v>0</v>
      </c>
      <c r="Y5005">
        <v>0</v>
      </c>
      <c r="Z5005">
        <v>16.385372714486639</v>
      </c>
      <c r="AA5005">
        <v>9.0935916536700319</v>
      </c>
      <c r="AB5005">
        <v>2.686991881165961</v>
      </c>
      <c r="AC5005">
        <v>-38.931380417460872</v>
      </c>
      <c r="AD5005">
        <v>8.1042792939490642</v>
      </c>
      <c r="AE5005">
        <v>8.2620685771281241</v>
      </c>
      <c r="AF5005">
        <v>121</v>
      </c>
      <c r="AG5005">
        <v>0</v>
      </c>
      <c r="AH5005">
        <v>0</v>
      </c>
      <c r="AI5005">
        <v>95</v>
      </c>
      <c r="AJ5005">
        <v>645</v>
      </c>
      <c r="AK5005">
        <v>426</v>
      </c>
      <c r="AL5005">
        <v>1039</v>
      </c>
      <c r="AM5005">
        <v>0</v>
      </c>
      <c r="AN5005">
        <v>511</v>
      </c>
      <c r="AO5005">
        <v>180</v>
      </c>
      <c r="AP5005">
        <v>41</v>
      </c>
    </row>
    <row r="5006" spans="1:42">
      <c r="A5006">
        <v>16</v>
      </c>
      <c r="B5006">
        <v>993</v>
      </c>
      <c r="C5006">
        <v>2019</v>
      </c>
      <c r="D5006">
        <v>9</v>
      </c>
      <c r="E5006">
        <v>99</v>
      </c>
      <c r="F5006">
        <v>99</v>
      </c>
      <c r="G5006">
        <v>99</v>
      </c>
      <c r="H5006">
        <v>99</v>
      </c>
      <c r="I5006">
        <v>99</v>
      </c>
      <c r="J5006">
        <v>160</v>
      </c>
      <c r="K5006">
        <v>999</v>
      </c>
      <c r="M5006">
        <v>99</v>
      </c>
      <c r="N5006">
        <v>99</v>
      </c>
      <c r="O5006">
        <v>99</v>
      </c>
      <c r="P5006">
        <v>99</v>
      </c>
      <c r="Q5006">
        <v>81</v>
      </c>
      <c r="R5006">
        <v>9007</v>
      </c>
      <c r="S5006">
        <v>8962</v>
      </c>
      <c r="T5006">
        <v>16.238925280337515</v>
      </c>
      <c r="U5006">
        <v>61.500334746708354</v>
      </c>
      <c r="V5006">
        <v>87.697290812320887</v>
      </c>
      <c r="W5006">
        <v>80.777917875474259</v>
      </c>
      <c r="X5006">
        <v>7.7717330964805181E-2</v>
      </c>
      <c r="Y5006">
        <v>0.15543466192961036</v>
      </c>
      <c r="Z5006">
        <v>13.334073498390143</v>
      </c>
      <c r="AA5006">
        <v>10.026608206213597</v>
      </c>
      <c r="AB5006">
        <v>2.7440162119840279</v>
      </c>
      <c r="AC5006">
        <v>-43.275561297945934</v>
      </c>
      <c r="AD5006">
        <v>7.3332573438415949</v>
      </c>
      <c r="AE5006">
        <v>7.3811857295579886</v>
      </c>
      <c r="AF5006">
        <v>108</v>
      </c>
      <c r="AG5006">
        <v>0</v>
      </c>
      <c r="AH5006">
        <v>0</v>
      </c>
      <c r="AI5006">
        <v>95</v>
      </c>
      <c r="AJ5006">
        <v>735</v>
      </c>
      <c r="AK5006">
        <v>479</v>
      </c>
      <c r="AL5006">
        <v>1285</v>
      </c>
      <c r="AM5006">
        <v>1</v>
      </c>
      <c r="AN5006">
        <v>485</v>
      </c>
      <c r="AO5006">
        <v>155</v>
      </c>
      <c r="AP5006">
        <v>42</v>
      </c>
    </row>
    <row r="5007" spans="1:42">
      <c r="A5007">
        <v>16</v>
      </c>
      <c r="B5007">
        <v>994</v>
      </c>
      <c r="C5007">
        <v>2019</v>
      </c>
      <c r="D5007">
        <v>10</v>
      </c>
      <c r="E5007">
        <v>99</v>
      </c>
      <c r="F5007">
        <v>99</v>
      </c>
      <c r="G5007">
        <v>99</v>
      </c>
      <c r="H5007">
        <v>99</v>
      </c>
      <c r="I5007">
        <v>99</v>
      </c>
      <c r="J5007">
        <v>160</v>
      </c>
      <c r="K5007">
        <v>999</v>
      </c>
      <c r="M5007">
        <v>99</v>
      </c>
      <c r="N5007">
        <v>99</v>
      </c>
      <c r="O5007">
        <v>99</v>
      </c>
      <c r="P5007">
        <v>99</v>
      </c>
      <c r="Q5007">
        <v>83</v>
      </c>
      <c r="R5007">
        <v>12046</v>
      </c>
      <c r="S5007">
        <v>11995</v>
      </c>
      <c r="T5007">
        <v>16.214511041009462</v>
      </c>
      <c r="U5007">
        <v>61.348478532721941</v>
      </c>
      <c r="V5007">
        <v>87.493886266261981</v>
      </c>
      <c r="W5007">
        <v>80.645243851604846</v>
      </c>
      <c r="X5007">
        <v>5.8110576124854721E-2</v>
      </c>
      <c r="Y5007">
        <v>0.11622115224970944</v>
      </c>
      <c r="Z5007">
        <v>13.97974431346505</v>
      </c>
      <c r="AA5007">
        <v>11.527775819870531</v>
      </c>
      <c r="AB5007">
        <v>2.7373774844833876</v>
      </c>
      <c r="AC5007">
        <v>-39.888837540870369</v>
      </c>
      <c r="AD5007">
        <v>9.8075294730671523</v>
      </c>
      <c r="AE5007">
        <v>9.8629663396075937</v>
      </c>
      <c r="AF5007">
        <v>179</v>
      </c>
      <c r="AG5007">
        <v>0</v>
      </c>
      <c r="AH5007">
        <v>0</v>
      </c>
      <c r="AI5007">
        <v>136</v>
      </c>
      <c r="AJ5007">
        <v>616</v>
      </c>
      <c r="AK5007">
        <v>524</v>
      </c>
      <c r="AL5007">
        <v>1046</v>
      </c>
      <c r="AM5007">
        <v>1</v>
      </c>
      <c r="AN5007">
        <v>555</v>
      </c>
      <c r="AO5007">
        <v>195</v>
      </c>
      <c r="AP5007">
        <v>45</v>
      </c>
    </row>
    <row r="5008" spans="1:42">
      <c r="A5008">
        <v>16</v>
      </c>
      <c r="B5008">
        <v>995</v>
      </c>
      <c r="C5008">
        <v>2019</v>
      </c>
      <c r="D5008">
        <v>11</v>
      </c>
      <c r="E5008">
        <v>99</v>
      </c>
      <c r="F5008">
        <v>99</v>
      </c>
      <c r="G5008">
        <v>99</v>
      </c>
      <c r="H5008">
        <v>99</v>
      </c>
      <c r="I5008">
        <v>99</v>
      </c>
      <c r="J5008">
        <v>160</v>
      </c>
      <c r="K5008">
        <v>999</v>
      </c>
      <c r="M5008">
        <v>99</v>
      </c>
      <c r="N5008">
        <v>99</v>
      </c>
      <c r="O5008">
        <v>99</v>
      </c>
      <c r="P5008">
        <v>99</v>
      </c>
      <c r="Q5008">
        <v>88</v>
      </c>
      <c r="R5008">
        <v>11695</v>
      </c>
      <c r="S5008">
        <v>11649</v>
      </c>
      <c r="T5008">
        <v>16.04044463445917</v>
      </c>
      <c r="U5008">
        <v>60.854150570864448</v>
      </c>
      <c r="V5008">
        <v>90.744581463569247</v>
      </c>
      <c r="W5008">
        <v>83.624936904455282</v>
      </c>
      <c r="X5008">
        <v>0.36767849508336881</v>
      </c>
      <c r="Y5008">
        <v>0.73535699016673761</v>
      </c>
      <c r="Z5008">
        <v>12.509619495510902</v>
      </c>
      <c r="AA5008">
        <v>11.250769221911453</v>
      </c>
      <c r="AB5008">
        <v>2.790710984949742</v>
      </c>
      <c r="AC5008">
        <v>-36.171442006790635</v>
      </c>
      <c r="AD5008">
        <v>9.5217547059206691</v>
      </c>
      <c r="AE5008">
        <v>9.9323722430738783</v>
      </c>
      <c r="AF5008">
        <v>121</v>
      </c>
      <c r="AG5008">
        <v>0</v>
      </c>
      <c r="AH5008">
        <v>0</v>
      </c>
      <c r="AI5008">
        <v>95</v>
      </c>
      <c r="AJ5008">
        <v>459</v>
      </c>
      <c r="AK5008">
        <v>317</v>
      </c>
      <c r="AL5008">
        <v>557</v>
      </c>
      <c r="AM5008">
        <v>0</v>
      </c>
      <c r="AN5008">
        <v>278</v>
      </c>
      <c r="AO5008">
        <v>199</v>
      </c>
      <c r="AP5008">
        <v>51</v>
      </c>
    </row>
    <row r="5009" spans="1:42">
      <c r="A5009">
        <v>16</v>
      </c>
      <c r="B5009">
        <v>996</v>
      </c>
      <c r="C5009">
        <v>2019</v>
      </c>
      <c r="D5009">
        <v>12</v>
      </c>
      <c r="E5009">
        <v>99</v>
      </c>
      <c r="F5009">
        <v>99</v>
      </c>
      <c r="G5009">
        <v>99</v>
      </c>
      <c r="H5009">
        <v>99</v>
      </c>
      <c r="I5009">
        <v>99</v>
      </c>
      <c r="J5009">
        <v>160</v>
      </c>
      <c r="K5009">
        <v>999</v>
      </c>
      <c r="M5009">
        <v>99</v>
      </c>
      <c r="N5009">
        <v>99</v>
      </c>
      <c r="O5009">
        <v>99</v>
      </c>
      <c r="P5009">
        <v>99</v>
      </c>
      <c r="Q5009">
        <v>74</v>
      </c>
      <c r="R5009">
        <v>8708</v>
      </c>
      <c r="S5009">
        <v>8645</v>
      </c>
      <c r="T5009">
        <v>16.319935691318332</v>
      </c>
      <c r="U5009">
        <v>61.665934065934081</v>
      </c>
      <c r="V5009">
        <v>83.769637444724381</v>
      </c>
      <c r="W5009">
        <v>77.06485829959523</v>
      </c>
      <c r="X5009">
        <v>3.4451079467156649E-2</v>
      </c>
      <c r="Y5009">
        <v>6.8902158934313298E-2</v>
      </c>
      <c r="Z5009">
        <v>8.7161231051906256</v>
      </c>
      <c r="AA5009">
        <v>11.381491087783976</v>
      </c>
      <c r="AB5009">
        <v>2.5683308990448497</v>
      </c>
      <c r="AC5009">
        <v>-40.94413605777445</v>
      </c>
      <c r="AD5009">
        <v>7.0898195792353267</v>
      </c>
      <c r="AE5009">
        <v>6.7928170979455462</v>
      </c>
      <c r="AF5009">
        <v>145</v>
      </c>
      <c r="AG5009">
        <v>0</v>
      </c>
      <c r="AH5009">
        <v>0</v>
      </c>
      <c r="AI5009">
        <v>80</v>
      </c>
      <c r="AJ5009">
        <v>380</v>
      </c>
      <c r="AK5009">
        <v>302</v>
      </c>
      <c r="AL5009">
        <v>546</v>
      </c>
      <c r="AM5009">
        <v>0</v>
      </c>
      <c r="AN5009">
        <v>368</v>
      </c>
      <c r="AO5009">
        <v>212</v>
      </c>
      <c r="AP5009">
        <v>42</v>
      </c>
    </row>
    <row r="5010" spans="1:42">
      <c r="A5010">
        <v>16</v>
      </c>
      <c r="B5010">
        <v>997</v>
      </c>
      <c r="C5010">
        <v>2019</v>
      </c>
      <c r="D5010">
        <v>1</v>
      </c>
      <c r="E5010">
        <v>99</v>
      </c>
      <c r="F5010">
        <v>99</v>
      </c>
      <c r="G5010">
        <v>99</v>
      </c>
      <c r="H5010">
        <v>99</v>
      </c>
      <c r="I5010">
        <v>99</v>
      </c>
      <c r="J5010">
        <v>171</v>
      </c>
      <c r="K5010">
        <v>999</v>
      </c>
      <c r="M5010">
        <v>99</v>
      </c>
      <c r="N5010">
        <v>99</v>
      </c>
      <c r="O5010">
        <v>99</v>
      </c>
      <c r="P5010">
        <v>99</v>
      </c>
      <c r="Q5010">
        <v>62</v>
      </c>
      <c r="R5010">
        <v>6650</v>
      </c>
      <c r="S5010">
        <v>6643</v>
      </c>
      <c r="T5010">
        <v>15.926917293233082</v>
      </c>
      <c r="U5010">
        <v>60.632846605449345</v>
      </c>
      <c r="V5010">
        <v>89.587733093869986</v>
      </c>
      <c r="W5010">
        <v>82.652521451151742</v>
      </c>
      <c r="X5010">
        <v>0.13533834586466165</v>
      </c>
      <c r="Y5010">
        <v>0.27067669172932329</v>
      </c>
      <c r="Z5010">
        <v>2.225563909774436</v>
      </c>
      <c r="AA5010">
        <v>7.8590264692474303</v>
      </c>
      <c r="AB5010">
        <v>2.5609979211929499</v>
      </c>
      <c r="AC5010">
        <v>-21.935055601635987</v>
      </c>
      <c r="AD5010">
        <v>8.7561062319775651</v>
      </c>
      <c r="AE5010">
        <v>9.0109586910287192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27</v>
      </c>
    </row>
    <row r="5011" spans="1:42">
      <c r="A5011">
        <v>16</v>
      </c>
      <c r="B5011">
        <v>998</v>
      </c>
      <c r="C5011">
        <v>2019</v>
      </c>
      <c r="D5011">
        <v>2</v>
      </c>
      <c r="E5011">
        <v>99</v>
      </c>
      <c r="F5011">
        <v>99</v>
      </c>
      <c r="G5011">
        <v>99</v>
      </c>
      <c r="H5011">
        <v>99</v>
      </c>
      <c r="I5011">
        <v>99</v>
      </c>
      <c r="J5011">
        <v>171</v>
      </c>
      <c r="K5011">
        <v>999</v>
      </c>
      <c r="M5011">
        <v>99</v>
      </c>
      <c r="N5011">
        <v>99</v>
      </c>
      <c r="O5011">
        <v>99</v>
      </c>
      <c r="P5011">
        <v>99</v>
      </c>
      <c r="Q5011">
        <v>60</v>
      </c>
      <c r="R5011">
        <v>6628</v>
      </c>
      <c r="S5011">
        <v>6615</v>
      </c>
      <c r="T5011">
        <v>15.926071213035611</v>
      </c>
      <c r="U5011">
        <v>60.673771730914574</v>
      </c>
      <c r="V5011">
        <v>88.453766964833306</v>
      </c>
      <c r="W5011">
        <v>81.578367346938577</v>
      </c>
      <c r="X5011">
        <v>1.1617380808690403</v>
      </c>
      <c r="Y5011">
        <v>2.3234761617380806</v>
      </c>
      <c r="Z5011">
        <v>0.64876282438141208</v>
      </c>
      <c r="AA5011">
        <v>8.1870099196033816</v>
      </c>
      <c r="AB5011">
        <v>2.6414911211675594</v>
      </c>
      <c r="AC5011">
        <v>-27.364487791264654</v>
      </c>
      <c r="AD5011">
        <v>8.7271386624883149</v>
      </c>
      <c r="AE5011">
        <v>8.8563648024517896</v>
      </c>
      <c r="AF5011">
        <v>26</v>
      </c>
      <c r="AG5011">
        <v>0</v>
      </c>
      <c r="AH5011">
        <v>0</v>
      </c>
      <c r="AI5011">
        <v>7</v>
      </c>
      <c r="AJ5011">
        <v>103</v>
      </c>
      <c r="AK5011">
        <v>24</v>
      </c>
      <c r="AL5011">
        <v>69</v>
      </c>
      <c r="AM5011">
        <v>0</v>
      </c>
      <c r="AN5011">
        <v>25</v>
      </c>
      <c r="AO5011">
        <v>6</v>
      </c>
      <c r="AP5011">
        <v>26</v>
      </c>
    </row>
    <row r="5012" spans="1:42">
      <c r="A5012">
        <v>16</v>
      </c>
      <c r="B5012">
        <v>999</v>
      </c>
      <c r="C5012">
        <v>2019</v>
      </c>
      <c r="D5012">
        <v>3</v>
      </c>
      <c r="E5012">
        <v>99</v>
      </c>
      <c r="F5012">
        <v>99</v>
      </c>
      <c r="G5012">
        <v>99</v>
      </c>
      <c r="H5012">
        <v>99</v>
      </c>
      <c r="I5012">
        <v>99</v>
      </c>
      <c r="J5012">
        <v>171</v>
      </c>
      <c r="K5012">
        <v>999</v>
      </c>
      <c r="M5012">
        <v>99</v>
      </c>
      <c r="N5012">
        <v>99</v>
      </c>
      <c r="O5012">
        <v>99</v>
      </c>
      <c r="P5012">
        <v>99</v>
      </c>
      <c r="Q5012">
        <v>52</v>
      </c>
      <c r="R5012">
        <v>5152</v>
      </c>
      <c r="S5012">
        <v>5141</v>
      </c>
      <c r="T5012">
        <v>16.04774844720497</v>
      </c>
      <c r="U5012">
        <v>60.89009920248975</v>
      </c>
      <c r="V5012">
        <v>88.606370766908455</v>
      </c>
      <c r="W5012">
        <v>81.713032483952389</v>
      </c>
      <c r="X5012">
        <v>1.2034161490683231</v>
      </c>
      <c r="Y5012">
        <v>2.4068322981366461</v>
      </c>
      <c r="Z5012">
        <v>1.6886645962732925</v>
      </c>
      <c r="AA5012">
        <v>8.208873925871826</v>
      </c>
      <c r="AB5012">
        <v>2.5826507348098038</v>
      </c>
      <c r="AC5012">
        <v>-17.859233691842036</v>
      </c>
      <c r="AD5012">
        <v>6.7836780913005104</v>
      </c>
      <c r="AE5012">
        <v>6.8942903769119894</v>
      </c>
      <c r="AF5012">
        <v>121</v>
      </c>
      <c r="AG5012">
        <v>0</v>
      </c>
      <c r="AH5012">
        <v>0</v>
      </c>
      <c r="AI5012">
        <v>22</v>
      </c>
      <c r="AJ5012">
        <v>585</v>
      </c>
      <c r="AK5012">
        <v>112</v>
      </c>
      <c r="AL5012">
        <v>497</v>
      </c>
      <c r="AM5012">
        <v>0</v>
      </c>
      <c r="AN5012">
        <v>60</v>
      </c>
      <c r="AO5012">
        <v>79</v>
      </c>
      <c r="AP5012">
        <v>24</v>
      </c>
    </row>
    <row r="5013" spans="1:42">
      <c r="A5013">
        <v>16</v>
      </c>
      <c r="B5013">
        <v>1000</v>
      </c>
      <c r="C5013">
        <v>2019</v>
      </c>
      <c r="D5013">
        <v>4</v>
      </c>
      <c r="E5013">
        <v>99</v>
      </c>
      <c r="F5013">
        <v>99</v>
      </c>
      <c r="G5013">
        <v>99</v>
      </c>
      <c r="H5013">
        <v>99</v>
      </c>
      <c r="I5013">
        <v>99</v>
      </c>
      <c r="J5013">
        <v>171</v>
      </c>
      <c r="K5013">
        <v>999</v>
      </c>
      <c r="M5013">
        <v>99</v>
      </c>
      <c r="N5013">
        <v>99</v>
      </c>
      <c r="O5013">
        <v>99</v>
      </c>
      <c r="P5013">
        <v>99</v>
      </c>
      <c r="Q5013">
        <v>49</v>
      </c>
      <c r="R5013">
        <v>6402</v>
      </c>
      <c r="S5013">
        <v>6396</v>
      </c>
      <c r="T5013">
        <v>15.911902530459228</v>
      </c>
      <c r="U5013">
        <v>60.642901813633515</v>
      </c>
      <c r="V5013">
        <v>87.538951416682892</v>
      </c>
      <c r="W5013">
        <v>80.76250781738608</v>
      </c>
      <c r="X5013">
        <v>1.1402686660418622</v>
      </c>
      <c r="Y5013">
        <v>2.2805373320837243</v>
      </c>
      <c r="Z5013">
        <v>1.9212746016869724</v>
      </c>
      <c r="AA5013">
        <v>8.1056110300894275</v>
      </c>
      <c r="AB5013">
        <v>2.635045113268236</v>
      </c>
      <c r="AC5013">
        <v>-21.594866583606645</v>
      </c>
      <c r="AD5013">
        <v>8.4295627213714841</v>
      </c>
      <c r="AE5013">
        <v>8.4775213169722878</v>
      </c>
      <c r="AF5013">
        <v>125</v>
      </c>
      <c r="AG5013">
        <v>0</v>
      </c>
      <c r="AH5013">
        <v>0</v>
      </c>
      <c r="AI5013">
        <v>27</v>
      </c>
      <c r="AJ5013">
        <v>820</v>
      </c>
      <c r="AK5013">
        <v>144</v>
      </c>
      <c r="AL5013">
        <v>627</v>
      </c>
      <c r="AM5013">
        <v>0</v>
      </c>
      <c r="AN5013">
        <v>54</v>
      </c>
      <c r="AO5013">
        <v>68</v>
      </c>
      <c r="AP5013">
        <v>24</v>
      </c>
    </row>
    <row r="5014" spans="1:42">
      <c r="A5014">
        <v>16</v>
      </c>
      <c r="B5014">
        <v>1001</v>
      </c>
      <c r="C5014">
        <v>2019</v>
      </c>
      <c r="D5014">
        <v>5</v>
      </c>
      <c r="E5014">
        <v>99</v>
      </c>
      <c r="F5014">
        <v>99</v>
      </c>
      <c r="G5014">
        <v>99</v>
      </c>
      <c r="H5014">
        <v>99</v>
      </c>
      <c r="I5014">
        <v>99</v>
      </c>
      <c r="J5014">
        <v>171</v>
      </c>
      <c r="K5014">
        <v>999</v>
      </c>
      <c r="M5014">
        <v>99</v>
      </c>
      <c r="N5014">
        <v>99</v>
      </c>
      <c r="O5014">
        <v>99</v>
      </c>
      <c r="P5014">
        <v>99</v>
      </c>
      <c r="Q5014">
        <v>54</v>
      </c>
      <c r="R5014">
        <v>5791</v>
      </c>
      <c r="S5014">
        <v>5770</v>
      </c>
      <c r="T5014">
        <v>15.77430495596616</v>
      </c>
      <c r="U5014">
        <v>60.393240901213161</v>
      </c>
      <c r="V5014">
        <v>85.404162074164717</v>
      </c>
      <c r="W5014">
        <v>78.705372616984249</v>
      </c>
      <c r="X5014">
        <v>0.25902262130892767</v>
      </c>
      <c r="Y5014">
        <v>0.51804524261785534</v>
      </c>
      <c r="Z5014">
        <v>1.5368675530996372</v>
      </c>
      <c r="AA5014">
        <v>7.6742549805115692</v>
      </c>
      <c r="AB5014">
        <v>2.6473470712438409</v>
      </c>
      <c r="AC5014">
        <v>-25.794927700708243</v>
      </c>
      <c r="AD5014">
        <v>7.625054314192794</v>
      </c>
      <c r="AE5014">
        <v>7.4529950338038384</v>
      </c>
      <c r="AF5014">
        <v>153</v>
      </c>
      <c r="AG5014">
        <v>0</v>
      </c>
      <c r="AH5014">
        <v>0</v>
      </c>
      <c r="AI5014">
        <v>21</v>
      </c>
      <c r="AJ5014">
        <v>683</v>
      </c>
      <c r="AK5014">
        <v>101</v>
      </c>
      <c r="AL5014">
        <v>674</v>
      </c>
      <c r="AM5014">
        <v>1</v>
      </c>
      <c r="AN5014">
        <v>39</v>
      </c>
      <c r="AO5014">
        <v>58</v>
      </c>
      <c r="AP5014">
        <v>25</v>
      </c>
    </row>
    <row r="5015" spans="1:42">
      <c r="A5015">
        <v>16</v>
      </c>
      <c r="B5015">
        <v>1002</v>
      </c>
      <c r="C5015">
        <v>2019</v>
      </c>
      <c r="D5015">
        <v>6</v>
      </c>
      <c r="E5015">
        <v>99</v>
      </c>
      <c r="F5015">
        <v>99</v>
      </c>
      <c r="G5015">
        <v>99</v>
      </c>
      <c r="H5015">
        <v>99</v>
      </c>
      <c r="I5015">
        <v>99</v>
      </c>
      <c r="J5015">
        <v>171</v>
      </c>
      <c r="K5015">
        <v>999</v>
      </c>
      <c r="M5015">
        <v>99</v>
      </c>
      <c r="N5015">
        <v>99</v>
      </c>
      <c r="O5015">
        <v>99</v>
      </c>
      <c r="P5015">
        <v>99</v>
      </c>
      <c r="Q5015">
        <v>53</v>
      </c>
      <c r="R5015">
        <v>6119</v>
      </c>
      <c r="S5015">
        <v>6104</v>
      </c>
      <c r="T5015">
        <v>15.84392874652721</v>
      </c>
      <c r="U5015">
        <v>60.403669724770637</v>
      </c>
      <c r="V5015">
        <v>85.880224892048062</v>
      </c>
      <c r="W5015">
        <v>79.194872214940929</v>
      </c>
      <c r="X5015">
        <v>0.3105082529825135</v>
      </c>
      <c r="Y5015">
        <v>0.621016505965027</v>
      </c>
      <c r="Z5015">
        <v>2.1081876123549597</v>
      </c>
      <c r="AA5015">
        <v>8.245500873172352</v>
      </c>
      <c r="AB5015">
        <v>2.4843335401319044</v>
      </c>
      <c r="AC5015">
        <v>-16.637175440616719</v>
      </c>
      <c r="AD5015">
        <v>8.0569344411234152</v>
      </c>
      <c r="AE5015">
        <v>7.9334525153886863</v>
      </c>
      <c r="AF5015">
        <v>126</v>
      </c>
      <c r="AG5015">
        <v>0</v>
      </c>
      <c r="AH5015">
        <v>0</v>
      </c>
      <c r="AI5015">
        <v>19</v>
      </c>
      <c r="AJ5015">
        <v>959</v>
      </c>
      <c r="AK5015">
        <v>206</v>
      </c>
      <c r="AL5015">
        <v>891</v>
      </c>
      <c r="AM5015">
        <v>0</v>
      </c>
      <c r="AN5015">
        <v>81</v>
      </c>
      <c r="AO5015">
        <v>43</v>
      </c>
      <c r="AP5015">
        <v>27</v>
      </c>
    </row>
    <row r="5016" spans="1:42">
      <c r="A5016">
        <v>16</v>
      </c>
      <c r="B5016">
        <v>1003</v>
      </c>
      <c r="C5016">
        <v>2019</v>
      </c>
      <c r="D5016">
        <v>7</v>
      </c>
      <c r="E5016">
        <v>99</v>
      </c>
      <c r="F5016">
        <v>99</v>
      </c>
      <c r="G5016">
        <v>99</v>
      </c>
      <c r="H5016">
        <v>99</v>
      </c>
      <c r="I5016">
        <v>99</v>
      </c>
      <c r="J5016">
        <v>171</v>
      </c>
      <c r="K5016">
        <v>999</v>
      </c>
      <c r="M5016">
        <v>99</v>
      </c>
      <c r="N5016">
        <v>99</v>
      </c>
      <c r="O5016">
        <v>99</v>
      </c>
      <c r="P5016">
        <v>99</v>
      </c>
      <c r="Q5016">
        <v>54</v>
      </c>
      <c r="R5016">
        <v>6500</v>
      </c>
      <c r="S5016">
        <v>6487</v>
      </c>
      <c r="T5016">
        <v>16.423692307692303</v>
      </c>
      <c r="U5016">
        <v>61.725142592878079</v>
      </c>
      <c r="V5016">
        <v>85.14991479750914</v>
      </c>
      <c r="W5016">
        <v>78.531324186835178</v>
      </c>
      <c r="X5016">
        <v>0.33846153846153865</v>
      </c>
      <c r="Y5016">
        <v>0.67692307692307729</v>
      </c>
      <c r="Z5016">
        <v>1.2461538461538459</v>
      </c>
      <c r="AA5016">
        <v>8.3963214629401097</v>
      </c>
      <c r="AB5016">
        <v>2.5369454207155568</v>
      </c>
      <c r="AC5016">
        <v>-24.878373668978806</v>
      </c>
      <c r="AD5016">
        <v>8.5586000763690446</v>
      </c>
      <c r="AE5016">
        <v>8.360600231557676</v>
      </c>
      <c r="AF5016">
        <v>167</v>
      </c>
      <c r="AG5016">
        <v>0</v>
      </c>
      <c r="AH5016">
        <v>0</v>
      </c>
      <c r="AI5016">
        <v>22</v>
      </c>
      <c r="AJ5016">
        <v>1118</v>
      </c>
      <c r="AK5016">
        <v>238</v>
      </c>
      <c r="AL5016">
        <v>676</v>
      </c>
      <c r="AM5016">
        <v>1</v>
      </c>
      <c r="AN5016">
        <v>80</v>
      </c>
      <c r="AO5016">
        <v>102</v>
      </c>
      <c r="AP5016">
        <v>27</v>
      </c>
    </row>
    <row r="5017" spans="1:42">
      <c r="A5017">
        <v>16</v>
      </c>
      <c r="B5017">
        <v>1004</v>
      </c>
      <c r="C5017">
        <v>2019</v>
      </c>
      <c r="D5017">
        <v>8</v>
      </c>
      <c r="E5017">
        <v>99</v>
      </c>
      <c r="F5017">
        <v>99</v>
      </c>
      <c r="G5017">
        <v>99</v>
      </c>
      <c r="H5017">
        <v>99</v>
      </c>
      <c r="I5017">
        <v>99</v>
      </c>
      <c r="J5017">
        <v>171</v>
      </c>
      <c r="K5017">
        <v>999</v>
      </c>
      <c r="M5017">
        <v>99</v>
      </c>
      <c r="N5017">
        <v>99</v>
      </c>
      <c r="O5017">
        <v>99</v>
      </c>
      <c r="P5017">
        <v>99</v>
      </c>
      <c r="Q5017">
        <v>59</v>
      </c>
      <c r="R5017">
        <v>6111</v>
      </c>
      <c r="S5017">
        <v>6090</v>
      </c>
      <c r="T5017">
        <v>16.361806578301422</v>
      </c>
      <c r="U5017">
        <v>61.731034482758638</v>
      </c>
      <c r="V5017">
        <v>86.400222733394244</v>
      </c>
      <c r="W5017">
        <v>79.63178981937601</v>
      </c>
      <c r="X5017">
        <v>0.8836524300441827</v>
      </c>
      <c r="Y5017">
        <v>1.7673048600883654</v>
      </c>
      <c r="Z5017">
        <v>1.8327605956471928</v>
      </c>
      <c r="AA5017">
        <v>9.0361062415382971</v>
      </c>
      <c r="AB5017">
        <v>2.6423180623560514</v>
      </c>
      <c r="AC5017">
        <v>-21.67966080590816</v>
      </c>
      <c r="AD5017">
        <v>8.0464007794909609</v>
      </c>
      <c r="AE5017">
        <v>7.9589249430899391</v>
      </c>
      <c r="AF5017">
        <v>133</v>
      </c>
      <c r="AG5017">
        <v>0</v>
      </c>
      <c r="AH5017">
        <v>0</v>
      </c>
      <c r="AI5017">
        <v>23</v>
      </c>
      <c r="AJ5017">
        <v>952</v>
      </c>
      <c r="AK5017">
        <v>133</v>
      </c>
      <c r="AL5017">
        <v>1248</v>
      </c>
      <c r="AM5017">
        <v>0</v>
      </c>
      <c r="AN5017">
        <v>103</v>
      </c>
      <c r="AO5017">
        <v>45</v>
      </c>
      <c r="AP5017">
        <v>30</v>
      </c>
    </row>
    <row r="5018" spans="1:42">
      <c r="A5018">
        <v>16</v>
      </c>
      <c r="B5018">
        <v>1005</v>
      </c>
      <c r="C5018">
        <v>2019</v>
      </c>
      <c r="D5018">
        <v>9</v>
      </c>
      <c r="E5018">
        <v>99</v>
      </c>
      <c r="F5018">
        <v>99</v>
      </c>
      <c r="G5018">
        <v>99</v>
      </c>
      <c r="H5018">
        <v>99</v>
      </c>
      <c r="I5018">
        <v>99</v>
      </c>
      <c r="J5018">
        <v>171</v>
      </c>
      <c r="K5018">
        <v>999</v>
      </c>
      <c r="M5018">
        <v>99</v>
      </c>
      <c r="N5018">
        <v>99</v>
      </c>
      <c r="O5018">
        <v>99</v>
      </c>
      <c r="P5018">
        <v>99</v>
      </c>
      <c r="Q5018">
        <v>60</v>
      </c>
      <c r="R5018">
        <v>7129</v>
      </c>
      <c r="S5018">
        <v>7109</v>
      </c>
      <c r="T5018">
        <v>16.286155140973488</v>
      </c>
      <c r="U5018">
        <v>61.438880292586894</v>
      </c>
      <c r="V5018">
        <v>87.05007782392336</v>
      </c>
      <c r="W5018">
        <v>80.252721901814681</v>
      </c>
      <c r="X5018">
        <v>4.208163837845421E-2</v>
      </c>
      <c r="Y5018">
        <v>8.416327675690842E-2</v>
      </c>
      <c r="Z5018">
        <v>1.4167484920746247</v>
      </c>
      <c r="AA5018">
        <v>8.8516489641213205</v>
      </c>
      <c r="AB5018">
        <v>2.6389289860005265</v>
      </c>
      <c r="AC5018">
        <v>-26.836063939734593</v>
      </c>
      <c r="AD5018">
        <v>9.3868092222207622</v>
      </c>
      <c r="AE5018">
        <v>9.363084109181651</v>
      </c>
      <c r="AF5018">
        <v>176</v>
      </c>
      <c r="AG5018">
        <v>0</v>
      </c>
      <c r="AH5018">
        <v>0</v>
      </c>
      <c r="AI5018">
        <v>38</v>
      </c>
      <c r="AJ5018">
        <v>1012</v>
      </c>
      <c r="AK5018">
        <v>256</v>
      </c>
      <c r="AL5018">
        <v>1685</v>
      </c>
      <c r="AM5018">
        <v>0</v>
      </c>
      <c r="AN5018">
        <v>76</v>
      </c>
      <c r="AO5018">
        <v>57</v>
      </c>
      <c r="AP5018">
        <v>29</v>
      </c>
    </row>
    <row r="5019" spans="1:42">
      <c r="A5019">
        <v>16</v>
      </c>
      <c r="B5019">
        <v>1006</v>
      </c>
      <c r="C5019">
        <v>2019</v>
      </c>
      <c r="D5019">
        <v>10</v>
      </c>
      <c r="E5019">
        <v>99</v>
      </c>
      <c r="F5019">
        <v>99</v>
      </c>
      <c r="G5019">
        <v>99</v>
      </c>
      <c r="H5019">
        <v>99</v>
      </c>
      <c r="I5019">
        <v>99</v>
      </c>
      <c r="J5019">
        <v>171</v>
      </c>
      <c r="K5019">
        <v>999</v>
      </c>
      <c r="M5019">
        <v>99</v>
      </c>
      <c r="N5019">
        <v>99</v>
      </c>
      <c r="O5019">
        <v>99</v>
      </c>
      <c r="P5019">
        <v>99</v>
      </c>
      <c r="Q5019">
        <v>60</v>
      </c>
      <c r="R5019">
        <v>6261</v>
      </c>
      <c r="S5019">
        <v>6239</v>
      </c>
      <c r="T5019">
        <v>16.264175051908637</v>
      </c>
      <c r="U5019">
        <v>61.380990543356312</v>
      </c>
      <c r="V5019">
        <v>88.058358659235751</v>
      </c>
      <c r="W5019">
        <v>81.172351338355526</v>
      </c>
      <c r="X5019">
        <v>0.14374700527072351</v>
      </c>
      <c r="Y5019">
        <v>0.28749401054144702</v>
      </c>
      <c r="Z5019">
        <v>1.341638715860086</v>
      </c>
      <c r="AA5019">
        <v>7.9445933595727292</v>
      </c>
      <c r="AB5019">
        <v>2.5824250180683359</v>
      </c>
      <c r="AC5019">
        <v>-27.215879249314082</v>
      </c>
      <c r="AD5019">
        <v>8.243906935099476</v>
      </c>
      <c r="AE5019">
        <v>8.3113917222996285</v>
      </c>
      <c r="AF5019">
        <v>131</v>
      </c>
      <c r="AG5019">
        <v>0</v>
      </c>
      <c r="AH5019">
        <v>0</v>
      </c>
      <c r="AI5019">
        <v>42</v>
      </c>
      <c r="AJ5019">
        <v>922</v>
      </c>
      <c r="AK5019">
        <v>170</v>
      </c>
      <c r="AL5019">
        <v>944</v>
      </c>
      <c r="AM5019">
        <v>0</v>
      </c>
      <c r="AN5019">
        <v>63</v>
      </c>
      <c r="AO5019">
        <v>42</v>
      </c>
      <c r="AP5019">
        <v>29</v>
      </c>
    </row>
    <row r="5020" spans="1:42">
      <c r="A5020">
        <v>16</v>
      </c>
      <c r="B5020">
        <v>1007</v>
      </c>
      <c r="C5020">
        <v>2019</v>
      </c>
      <c r="D5020">
        <v>11</v>
      </c>
      <c r="E5020">
        <v>99</v>
      </c>
      <c r="F5020">
        <v>99</v>
      </c>
      <c r="G5020">
        <v>99</v>
      </c>
      <c r="H5020">
        <v>99</v>
      </c>
      <c r="I5020">
        <v>99</v>
      </c>
      <c r="J5020">
        <v>171</v>
      </c>
      <c r="K5020">
        <v>999</v>
      </c>
      <c r="M5020">
        <v>99</v>
      </c>
      <c r="N5020">
        <v>99</v>
      </c>
      <c r="O5020">
        <v>99</v>
      </c>
      <c r="P5020">
        <v>99</v>
      </c>
      <c r="Q5020">
        <v>60</v>
      </c>
      <c r="R5020">
        <v>7018</v>
      </c>
      <c r="S5020">
        <v>7001</v>
      </c>
      <c r="T5020">
        <v>16.373183243089198</v>
      </c>
      <c r="U5020">
        <v>61.61176974717899</v>
      </c>
      <c r="V5020">
        <v>88.674671610912142</v>
      </c>
      <c r="W5020">
        <v>81.770504213683807</v>
      </c>
      <c r="X5020">
        <v>0.21373610715303504</v>
      </c>
      <c r="Y5020">
        <v>0.42747221430607008</v>
      </c>
      <c r="Z5020">
        <v>2.5078369905956119</v>
      </c>
      <c r="AA5020">
        <v>8.0397151877393984</v>
      </c>
      <c r="AB5020">
        <v>2.5575169118301244</v>
      </c>
      <c r="AC5020">
        <v>-27.569764690773475</v>
      </c>
      <c r="AD5020">
        <v>9.2406546670704568</v>
      </c>
      <c r="AE5020">
        <v>9.3952294890788455</v>
      </c>
      <c r="AF5020">
        <v>168</v>
      </c>
      <c r="AG5020">
        <v>0</v>
      </c>
      <c r="AH5020">
        <v>0</v>
      </c>
      <c r="AI5020">
        <v>34</v>
      </c>
      <c r="AJ5020">
        <v>936</v>
      </c>
      <c r="AK5020">
        <v>170</v>
      </c>
      <c r="AL5020">
        <v>1057</v>
      </c>
      <c r="AM5020">
        <v>1</v>
      </c>
      <c r="AN5020">
        <v>81</v>
      </c>
      <c r="AO5020">
        <v>63</v>
      </c>
      <c r="AP5020">
        <v>31</v>
      </c>
    </row>
    <row r="5021" spans="1:42">
      <c r="A5021">
        <v>16</v>
      </c>
      <c r="B5021">
        <v>1008</v>
      </c>
      <c r="C5021">
        <v>2019</v>
      </c>
      <c r="D5021">
        <v>12</v>
      </c>
      <c r="E5021">
        <v>99</v>
      </c>
      <c r="F5021">
        <v>99</v>
      </c>
      <c r="G5021">
        <v>99</v>
      </c>
      <c r="H5021">
        <v>99</v>
      </c>
      <c r="I5021">
        <v>99</v>
      </c>
      <c r="J5021">
        <v>171</v>
      </c>
      <c r="K5021">
        <v>999</v>
      </c>
      <c r="M5021">
        <v>99</v>
      </c>
      <c r="N5021">
        <v>99</v>
      </c>
      <c r="O5021">
        <v>99</v>
      </c>
      <c r="P5021">
        <v>99</v>
      </c>
      <c r="Q5021">
        <v>53</v>
      </c>
      <c r="R5021">
        <v>6186</v>
      </c>
      <c r="S5021">
        <v>6162</v>
      </c>
      <c r="T5021">
        <v>16.37778855480116</v>
      </c>
      <c r="U5021">
        <v>61.712431028886719</v>
      </c>
      <c r="V5021">
        <v>85.679116016348942</v>
      </c>
      <c r="W5021">
        <v>78.96101914962685</v>
      </c>
      <c r="X5021">
        <v>0.21015195602974465</v>
      </c>
      <c r="Y5021">
        <v>0.4203039120594893</v>
      </c>
      <c r="Z5021">
        <v>0.3879728419010669</v>
      </c>
      <c r="AA5021">
        <v>8.1840274453055279</v>
      </c>
      <c r="AB5021">
        <v>2.5276281800692639</v>
      </c>
      <c r="AC5021">
        <v>-28.248429984669343</v>
      </c>
      <c r="AD5021">
        <v>8.1451538572952149</v>
      </c>
      <c r="AE5021">
        <v>7.9851867682349393</v>
      </c>
      <c r="AF5021">
        <v>156</v>
      </c>
      <c r="AG5021">
        <v>0</v>
      </c>
      <c r="AH5021">
        <v>0</v>
      </c>
      <c r="AI5021">
        <v>26</v>
      </c>
      <c r="AJ5021">
        <v>903</v>
      </c>
      <c r="AK5021">
        <v>193</v>
      </c>
      <c r="AL5021">
        <v>1011</v>
      </c>
      <c r="AM5021">
        <v>0</v>
      </c>
      <c r="AN5021">
        <v>101</v>
      </c>
      <c r="AO5021">
        <v>44</v>
      </c>
      <c r="AP5021">
        <v>29</v>
      </c>
    </row>
    <row r="5022" spans="1:42">
      <c r="A5022">
        <v>16</v>
      </c>
      <c r="B5022">
        <v>1009</v>
      </c>
      <c r="C5022">
        <v>2019</v>
      </c>
      <c r="D5022">
        <v>1</v>
      </c>
      <c r="E5022">
        <v>99</v>
      </c>
      <c r="F5022">
        <v>99</v>
      </c>
      <c r="G5022">
        <v>99</v>
      </c>
      <c r="H5022">
        <v>99</v>
      </c>
      <c r="I5022">
        <v>99</v>
      </c>
      <c r="J5022">
        <v>181</v>
      </c>
      <c r="K5022">
        <v>999</v>
      </c>
      <c r="M5022">
        <v>99</v>
      </c>
      <c r="N5022">
        <v>99</v>
      </c>
      <c r="O5022">
        <v>99</v>
      </c>
      <c r="P5022">
        <v>99</v>
      </c>
      <c r="Q5022">
        <v>10</v>
      </c>
      <c r="R5022">
        <v>861</v>
      </c>
      <c r="S5022">
        <v>857</v>
      </c>
      <c r="T5022">
        <v>16.157955865272939</v>
      </c>
      <c r="U5022">
        <v>62.036172695449217</v>
      </c>
      <c r="V5022">
        <v>86.411693389851806</v>
      </c>
      <c r="W5022">
        <v>79.623687281213506</v>
      </c>
      <c r="X5022">
        <v>0</v>
      </c>
      <c r="Y5022">
        <v>0</v>
      </c>
      <c r="Z5022">
        <v>0</v>
      </c>
      <c r="AA5022">
        <v>10.040759938848511</v>
      </c>
      <c r="AB5022">
        <v>3.3178345988388807</v>
      </c>
      <c r="AC5022">
        <v>-34.073987207603977</v>
      </c>
      <c r="AD5022">
        <v>12.652461425422482</v>
      </c>
      <c r="AE5022">
        <v>12.952293421952742</v>
      </c>
      <c r="AF5022">
        <v>16</v>
      </c>
      <c r="AG5022">
        <v>0</v>
      </c>
      <c r="AH5022">
        <v>0</v>
      </c>
      <c r="AI5022">
        <v>0</v>
      </c>
      <c r="AJ5022">
        <v>258</v>
      </c>
      <c r="AK5022">
        <v>61</v>
      </c>
      <c r="AL5022">
        <v>204</v>
      </c>
      <c r="AM5022">
        <v>0</v>
      </c>
      <c r="AN5022">
        <v>31</v>
      </c>
      <c r="AO5022">
        <v>76</v>
      </c>
      <c r="AP5022">
        <v>5</v>
      </c>
    </row>
    <row r="5023" spans="1:42">
      <c r="A5023">
        <v>16</v>
      </c>
      <c r="B5023">
        <v>1010</v>
      </c>
      <c r="C5023">
        <v>2019</v>
      </c>
      <c r="D5023">
        <v>2</v>
      </c>
      <c r="E5023">
        <v>99</v>
      </c>
      <c r="F5023">
        <v>99</v>
      </c>
      <c r="G5023">
        <v>99</v>
      </c>
      <c r="H5023">
        <v>99</v>
      </c>
      <c r="I5023">
        <v>99</v>
      </c>
      <c r="J5023">
        <v>181</v>
      </c>
      <c r="K5023">
        <v>999</v>
      </c>
      <c r="M5023">
        <v>99</v>
      </c>
      <c r="N5023">
        <v>99</v>
      </c>
      <c r="O5023">
        <v>99</v>
      </c>
      <c r="P5023">
        <v>99</v>
      </c>
      <c r="Q5023">
        <v>12</v>
      </c>
      <c r="R5023">
        <v>614</v>
      </c>
      <c r="S5023">
        <v>609</v>
      </c>
      <c r="T5023">
        <v>16.421824104234528</v>
      </c>
      <c r="U5023">
        <v>62.586206896551701</v>
      </c>
      <c r="V5023">
        <v>82.715034682009019</v>
      </c>
      <c r="W5023">
        <v>76.101477832512259</v>
      </c>
      <c r="X5023">
        <v>0</v>
      </c>
      <c r="Y5023">
        <v>0</v>
      </c>
      <c r="Z5023">
        <v>0</v>
      </c>
      <c r="AA5023">
        <v>11.4349684548382</v>
      </c>
      <c r="AB5023">
        <v>2.8589513556102522</v>
      </c>
      <c r="AC5023">
        <v>-30.49019860791088</v>
      </c>
      <c r="AD5023">
        <v>9.0227773695811901</v>
      </c>
      <c r="AE5023">
        <v>8.796987000917925</v>
      </c>
      <c r="AF5023">
        <v>9</v>
      </c>
      <c r="AG5023">
        <v>0</v>
      </c>
      <c r="AH5023">
        <v>0</v>
      </c>
      <c r="AI5023">
        <v>2</v>
      </c>
      <c r="AJ5023">
        <v>102</v>
      </c>
      <c r="AK5023">
        <v>78</v>
      </c>
      <c r="AL5023">
        <v>98</v>
      </c>
      <c r="AM5023">
        <v>0</v>
      </c>
      <c r="AN5023">
        <v>61</v>
      </c>
      <c r="AO5023">
        <v>10</v>
      </c>
      <c r="AP5023">
        <v>7</v>
      </c>
    </row>
    <row r="5024" spans="1:42">
      <c r="A5024">
        <v>16</v>
      </c>
      <c r="B5024">
        <v>1011</v>
      </c>
      <c r="C5024">
        <v>2019</v>
      </c>
      <c r="D5024">
        <v>3</v>
      </c>
      <c r="E5024">
        <v>99</v>
      </c>
      <c r="F5024">
        <v>99</v>
      </c>
      <c r="G5024">
        <v>99</v>
      </c>
      <c r="H5024">
        <v>99</v>
      </c>
      <c r="I5024">
        <v>99</v>
      </c>
      <c r="J5024">
        <v>181</v>
      </c>
      <c r="K5024">
        <v>999</v>
      </c>
      <c r="M5024">
        <v>99</v>
      </c>
      <c r="N5024">
        <v>99</v>
      </c>
      <c r="O5024">
        <v>99</v>
      </c>
      <c r="P5024">
        <v>99</v>
      </c>
      <c r="Q5024">
        <v>9</v>
      </c>
      <c r="R5024">
        <v>417</v>
      </c>
      <c r="S5024">
        <v>415</v>
      </c>
      <c r="T5024">
        <v>16.443645083932857</v>
      </c>
      <c r="U5024">
        <v>62.361445783132545</v>
      </c>
      <c r="V5024">
        <v>82.315915884556603</v>
      </c>
      <c r="W5024">
        <v>75.827710843373438</v>
      </c>
      <c r="X5024">
        <v>0</v>
      </c>
      <c r="Y5024">
        <v>0</v>
      </c>
      <c r="Z5024">
        <v>0</v>
      </c>
      <c r="AA5024">
        <v>9.9095610792745639</v>
      </c>
      <c r="AB5024">
        <v>2.8798356431223153</v>
      </c>
      <c r="AC5024">
        <v>-32.798958881486975</v>
      </c>
      <c r="AD5024">
        <v>6.1278471711976508</v>
      </c>
      <c r="AE5024">
        <v>5.9730975716976653</v>
      </c>
      <c r="AF5024">
        <v>6</v>
      </c>
      <c r="AG5024">
        <v>0</v>
      </c>
      <c r="AH5024">
        <v>0</v>
      </c>
      <c r="AI5024">
        <v>0</v>
      </c>
      <c r="AJ5024">
        <v>113</v>
      </c>
      <c r="AK5024">
        <v>24</v>
      </c>
      <c r="AL5024">
        <v>162</v>
      </c>
      <c r="AM5024">
        <v>0</v>
      </c>
      <c r="AN5024">
        <v>14</v>
      </c>
      <c r="AO5024">
        <v>18</v>
      </c>
      <c r="AP5024">
        <v>6</v>
      </c>
    </row>
    <row r="5025" spans="1:42">
      <c r="A5025">
        <v>16</v>
      </c>
      <c r="B5025">
        <v>1012</v>
      </c>
      <c r="C5025">
        <v>2019</v>
      </c>
      <c r="D5025">
        <v>4</v>
      </c>
      <c r="E5025">
        <v>99</v>
      </c>
      <c r="F5025">
        <v>99</v>
      </c>
      <c r="G5025">
        <v>99</v>
      </c>
      <c r="H5025">
        <v>99</v>
      </c>
      <c r="I5025">
        <v>99</v>
      </c>
      <c r="J5025">
        <v>181</v>
      </c>
      <c r="K5025">
        <v>999</v>
      </c>
      <c r="M5025">
        <v>99</v>
      </c>
      <c r="N5025">
        <v>99</v>
      </c>
      <c r="O5025">
        <v>99</v>
      </c>
      <c r="P5025">
        <v>99</v>
      </c>
      <c r="Q5025">
        <v>10</v>
      </c>
      <c r="R5025">
        <v>496</v>
      </c>
      <c r="S5025">
        <v>493</v>
      </c>
      <c r="T5025">
        <v>16.316532258064512</v>
      </c>
      <c r="U5025">
        <v>62.162271805273832</v>
      </c>
      <c r="V5025">
        <v>83.078593263434627</v>
      </c>
      <c r="W5025">
        <v>76.476876267748494</v>
      </c>
      <c r="X5025">
        <v>0</v>
      </c>
      <c r="Y5025">
        <v>0</v>
      </c>
      <c r="Z5025">
        <v>0</v>
      </c>
      <c r="AA5025">
        <v>9.4500390534894905</v>
      </c>
      <c r="AB5025">
        <v>3.0794148226993312</v>
      </c>
      <c r="AC5025">
        <v>-22.695636149972717</v>
      </c>
      <c r="AD5025">
        <v>7.2887582659808974</v>
      </c>
      <c r="AE5025">
        <v>7.1564991993731635</v>
      </c>
      <c r="AF5025">
        <v>4</v>
      </c>
      <c r="AG5025">
        <v>0</v>
      </c>
      <c r="AH5025">
        <v>0</v>
      </c>
      <c r="AI5025">
        <v>0</v>
      </c>
      <c r="AJ5025">
        <v>93</v>
      </c>
      <c r="AK5025">
        <v>13</v>
      </c>
      <c r="AL5025">
        <v>180</v>
      </c>
      <c r="AM5025">
        <v>0</v>
      </c>
      <c r="AN5025">
        <v>27</v>
      </c>
      <c r="AO5025">
        <v>35</v>
      </c>
      <c r="AP5025">
        <v>7</v>
      </c>
    </row>
    <row r="5026" spans="1:42">
      <c r="A5026">
        <v>16</v>
      </c>
      <c r="B5026">
        <v>1013</v>
      </c>
      <c r="C5026">
        <v>2019</v>
      </c>
      <c r="D5026">
        <v>5</v>
      </c>
      <c r="E5026">
        <v>99</v>
      </c>
      <c r="F5026">
        <v>99</v>
      </c>
      <c r="G5026">
        <v>99</v>
      </c>
      <c r="H5026">
        <v>99</v>
      </c>
      <c r="I5026">
        <v>99</v>
      </c>
      <c r="J5026">
        <v>181</v>
      </c>
      <c r="K5026">
        <v>999</v>
      </c>
      <c r="M5026">
        <v>99</v>
      </c>
      <c r="N5026">
        <v>99</v>
      </c>
      <c r="O5026">
        <v>99</v>
      </c>
      <c r="P5026">
        <v>99</v>
      </c>
      <c r="Q5026">
        <v>8</v>
      </c>
      <c r="R5026">
        <v>662</v>
      </c>
      <c r="S5026">
        <v>647</v>
      </c>
      <c r="T5026">
        <v>16.061933534743204</v>
      </c>
      <c r="U5026">
        <v>62.120556414219479</v>
      </c>
      <c r="V5026">
        <v>84.740472319112726</v>
      </c>
      <c r="W5026">
        <v>77.569397217928895</v>
      </c>
      <c r="X5026">
        <v>0</v>
      </c>
      <c r="Y5026">
        <v>0</v>
      </c>
      <c r="Z5026">
        <v>0</v>
      </c>
      <c r="AA5026">
        <v>8.0984489198322009</v>
      </c>
      <c r="AB5026">
        <v>2.8574035726977676</v>
      </c>
      <c r="AC5026">
        <v>-28.914199749347219</v>
      </c>
      <c r="AD5026">
        <v>9.7281410727406321</v>
      </c>
      <c r="AE5026">
        <v>9.5261686152762213</v>
      </c>
      <c r="AF5026">
        <v>8</v>
      </c>
      <c r="AG5026">
        <v>0</v>
      </c>
      <c r="AH5026">
        <v>0</v>
      </c>
      <c r="AI5026">
        <v>0</v>
      </c>
      <c r="AJ5026">
        <v>163</v>
      </c>
      <c r="AK5026">
        <v>34</v>
      </c>
      <c r="AL5026">
        <v>266</v>
      </c>
      <c r="AM5026">
        <v>0</v>
      </c>
      <c r="AN5026">
        <v>10</v>
      </c>
      <c r="AO5026">
        <v>37</v>
      </c>
      <c r="AP5026">
        <v>5</v>
      </c>
    </row>
    <row r="5027" spans="1:42">
      <c r="A5027">
        <v>16</v>
      </c>
      <c r="B5027">
        <v>1014</v>
      </c>
      <c r="C5027">
        <v>2019</v>
      </c>
      <c r="D5027">
        <v>6</v>
      </c>
      <c r="E5027">
        <v>99</v>
      </c>
      <c r="F5027">
        <v>99</v>
      </c>
      <c r="G5027">
        <v>99</v>
      </c>
      <c r="H5027">
        <v>99</v>
      </c>
      <c r="I5027">
        <v>99</v>
      </c>
      <c r="J5027">
        <v>181</v>
      </c>
      <c r="K5027">
        <v>999</v>
      </c>
      <c r="M5027">
        <v>99</v>
      </c>
      <c r="N5027">
        <v>99</v>
      </c>
      <c r="O5027">
        <v>99</v>
      </c>
      <c r="P5027">
        <v>99</v>
      </c>
      <c r="Q5027">
        <v>7</v>
      </c>
      <c r="R5027">
        <v>568</v>
      </c>
      <c r="S5027">
        <v>565</v>
      </c>
      <c r="T5027">
        <v>16.461267605633811</v>
      </c>
      <c r="U5027">
        <v>62.545132743362799</v>
      </c>
      <c r="V5027">
        <v>85.93140873833886</v>
      </c>
      <c r="W5027">
        <v>79.152389380530977</v>
      </c>
      <c r="X5027">
        <v>0</v>
      </c>
      <c r="Y5027">
        <v>0</v>
      </c>
      <c r="Z5027">
        <v>0</v>
      </c>
      <c r="AA5027">
        <v>8.9884832187668096</v>
      </c>
      <c r="AB5027">
        <v>2.7950965645908186</v>
      </c>
      <c r="AC5027">
        <v>-21.203675343993471</v>
      </c>
      <c r="AD5027">
        <v>8.3468038207200603</v>
      </c>
      <c r="AE5027">
        <v>8.4885995142332451</v>
      </c>
      <c r="AF5027">
        <v>1</v>
      </c>
      <c r="AG5027">
        <v>0</v>
      </c>
      <c r="AH5027">
        <v>0</v>
      </c>
      <c r="AI5027">
        <v>1</v>
      </c>
      <c r="AJ5027">
        <v>142</v>
      </c>
      <c r="AK5027">
        <v>31</v>
      </c>
      <c r="AL5027">
        <v>251</v>
      </c>
      <c r="AM5027">
        <v>0</v>
      </c>
      <c r="AN5027">
        <v>11</v>
      </c>
      <c r="AO5027">
        <v>24</v>
      </c>
      <c r="AP5027">
        <v>6</v>
      </c>
    </row>
    <row r="5028" spans="1:42">
      <c r="A5028">
        <v>16</v>
      </c>
      <c r="B5028">
        <v>1015</v>
      </c>
      <c r="C5028">
        <v>2019</v>
      </c>
      <c r="D5028">
        <v>7</v>
      </c>
      <c r="E5028">
        <v>99</v>
      </c>
      <c r="F5028">
        <v>99</v>
      </c>
      <c r="G5028">
        <v>99</v>
      </c>
      <c r="H5028">
        <v>99</v>
      </c>
      <c r="I5028">
        <v>99</v>
      </c>
      <c r="J5028">
        <v>181</v>
      </c>
      <c r="K5028">
        <v>999</v>
      </c>
      <c r="M5028">
        <v>99</v>
      </c>
      <c r="N5028">
        <v>99</v>
      </c>
      <c r="O5028">
        <v>99</v>
      </c>
      <c r="P5028">
        <v>99</v>
      </c>
      <c r="Q5028">
        <v>7</v>
      </c>
      <c r="R5028">
        <v>406</v>
      </c>
      <c r="S5028">
        <v>406</v>
      </c>
      <c r="T5028">
        <v>16.7192118226601</v>
      </c>
      <c r="U5028">
        <v>62.871921182266007</v>
      </c>
      <c r="V5028">
        <v>80.997923882819435</v>
      </c>
      <c r="W5028">
        <v>74.761083743842377</v>
      </c>
      <c r="X5028">
        <v>0</v>
      </c>
      <c r="Y5028">
        <v>0</v>
      </c>
      <c r="Z5028">
        <v>0</v>
      </c>
      <c r="AA5028">
        <v>9.292187131275524</v>
      </c>
      <c r="AB5028">
        <v>2.3808244119396456</v>
      </c>
      <c r="AC5028">
        <v>-25.205216236991696</v>
      </c>
      <c r="AD5028">
        <v>5.9662013225569446</v>
      </c>
      <c r="AE5028">
        <v>5.7613623335633859</v>
      </c>
      <c r="AF5028">
        <v>2</v>
      </c>
      <c r="AG5028">
        <v>0</v>
      </c>
      <c r="AH5028">
        <v>0</v>
      </c>
      <c r="AI5028">
        <v>0</v>
      </c>
      <c r="AJ5028">
        <v>49</v>
      </c>
      <c r="AK5028">
        <v>7</v>
      </c>
      <c r="AL5028">
        <v>101</v>
      </c>
      <c r="AM5028">
        <v>0</v>
      </c>
      <c r="AN5028">
        <v>3</v>
      </c>
      <c r="AO5028">
        <v>6</v>
      </c>
      <c r="AP5028">
        <v>4</v>
      </c>
    </row>
    <row r="5029" spans="1:42">
      <c r="A5029">
        <v>16</v>
      </c>
      <c r="B5029">
        <v>1016</v>
      </c>
      <c r="C5029">
        <v>2019</v>
      </c>
      <c r="D5029">
        <v>8</v>
      </c>
      <c r="E5029">
        <v>99</v>
      </c>
      <c r="F5029">
        <v>99</v>
      </c>
      <c r="G5029">
        <v>99</v>
      </c>
      <c r="H5029">
        <v>99</v>
      </c>
      <c r="I5029">
        <v>99</v>
      </c>
      <c r="J5029">
        <v>181</v>
      </c>
      <c r="K5029">
        <v>999</v>
      </c>
      <c r="M5029">
        <v>99</v>
      </c>
      <c r="N5029">
        <v>99</v>
      </c>
      <c r="O5029">
        <v>99</v>
      </c>
      <c r="P5029">
        <v>99</v>
      </c>
      <c r="Q5029">
        <v>9</v>
      </c>
      <c r="R5029">
        <v>676</v>
      </c>
      <c r="S5029">
        <v>668</v>
      </c>
      <c r="T5029">
        <v>16.545857988165675</v>
      </c>
      <c r="U5029">
        <v>63.029940119760489</v>
      </c>
      <c r="V5029">
        <v>86.586956098636975</v>
      </c>
      <c r="W5029">
        <v>79.580688622754508</v>
      </c>
      <c r="X5029">
        <v>0</v>
      </c>
      <c r="Y5029">
        <v>0</v>
      </c>
      <c r="Z5029">
        <v>0</v>
      </c>
      <c r="AA5029">
        <v>10.05173003871985</v>
      </c>
      <c r="AB5029">
        <v>2.4953253293724522</v>
      </c>
      <c r="AC5029">
        <v>-27.593634997539574</v>
      </c>
      <c r="AD5029">
        <v>9.933872152828803</v>
      </c>
      <c r="AE5029">
        <v>10.090384657727283</v>
      </c>
      <c r="AF5029">
        <v>5</v>
      </c>
      <c r="AG5029">
        <v>0</v>
      </c>
      <c r="AH5029">
        <v>0</v>
      </c>
      <c r="AI5029">
        <v>0</v>
      </c>
      <c r="AJ5029">
        <v>103</v>
      </c>
      <c r="AK5029">
        <v>11</v>
      </c>
      <c r="AL5029">
        <v>262</v>
      </c>
      <c r="AM5029">
        <v>0</v>
      </c>
      <c r="AN5029">
        <v>13</v>
      </c>
      <c r="AO5029">
        <v>33</v>
      </c>
      <c r="AP5029">
        <v>6</v>
      </c>
    </row>
    <row r="5030" spans="1:42">
      <c r="A5030">
        <v>16</v>
      </c>
      <c r="B5030">
        <v>1017</v>
      </c>
      <c r="C5030">
        <v>2019</v>
      </c>
      <c r="D5030">
        <v>9</v>
      </c>
      <c r="E5030">
        <v>99</v>
      </c>
      <c r="F5030">
        <v>99</v>
      </c>
      <c r="G5030">
        <v>99</v>
      </c>
      <c r="H5030">
        <v>99</v>
      </c>
      <c r="I5030">
        <v>99</v>
      </c>
      <c r="J5030">
        <v>181</v>
      </c>
      <c r="K5030">
        <v>999</v>
      </c>
      <c r="M5030">
        <v>99</v>
      </c>
      <c r="N5030">
        <v>99</v>
      </c>
      <c r="O5030">
        <v>99</v>
      </c>
      <c r="P5030">
        <v>99</v>
      </c>
      <c r="Q5030">
        <v>8</v>
      </c>
      <c r="R5030">
        <v>491</v>
      </c>
      <c r="S5030">
        <v>491</v>
      </c>
      <c r="T5030">
        <v>16.835030549898164</v>
      </c>
      <c r="U5030">
        <v>63.279022403258651</v>
      </c>
      <c r="V5030">
        <v>82.564602718929891</v>
      </c>
      <c r="W5030">
        <v>76.207128309572283</v>
      </c>
      <c r="X5030">
        <v>0</v>
      </c>
      <c r="Y5030">
        <v>0</v>
      </c>
      <c r="Z5030">
        <v>0</v>
      </c>
      <c r="AA5030">
        <v>8.9666393528997634</v>
      </c>
      <c r="AB5030">
        <v>2.2658241603819498</v>
      </c>
      <c r="AC5030">
        <v>-27.317522737531071</v>
      </c>
      <c r="AD5030">
        <v>7.2152828802351214</v>
      </c>
      <c r="AE5030">
        <v>7.1023268668195776</v>
      </c>
      <c r="AF5030">
        <v>4</v>
      </c>
      <c r="AG5030">
        <v>0</v>
      </c>
      <c r="AH5030">
        <v>0</v>
      </c>
      <c r="AI5030">
        <v>1</v>
      </c>
      <c r="AJ5030">
        <v>45</v>
      </c>
      <c r="AK5030">
        <v>9</v>
      </c>
      <c r="AL5030">
        <v>173</v>
      </c>
      <c r="AM5030">
        <v>0</v>
      </c>
      <c r="AN5030">
        <v>29</v>
      </c>
      <c r="AO5030">
        <v>15</v>
      </c>
      <c r="AP5030">
        <v>7</v>
      </c>
    </row>
    <row r="5031" spans="1:42">
      <c r="A5031">
        <v>16</v>
      </c>
      <c r="B5031">
        <v>1018</v>
      </c>
      <c r="C5031">
        <v>2019</v>
      </c>
      <c r="D5031">
        <v>10</v>
      </c>
      <c r="E5031">
        <v>99</v>
      </c>
      <c r="F5031">
        <v>99</v>
      </c>
      <c r="G5031">
        <v>99</v>
      </c>
      <c r="H5031">
        <v>99</v>
      </c>
      <c r="I5031">
        <v>99</v>
      </c>
      <c r="J5031">
        <v>181</v>
      </c>
      <c r="K5031">
        <v>999</v>
      </c>
      <c r="M5031">
        <v>99</v>
      </c>
      <c r="N5031">
        <v>99</v>
      </c>
      <c r="O5031">
        <v>99</v>
      </c>
      <c r="P5031">
        <v>99</v>
      </c>
      <c r="Q5031">
        <v>10</v>
      </c>
      <c r="R5031">
        <v>678</v>
      </c>
      <c r="S5031">
        <v>675</v>
      </c>
      <c r="T5031">
        <v>16.473451327433629</v>
      </c>
      <c r="U5031">
        <v>62.277037037037033</v>
      </c>
      <c r="V5031">
        <v>86.627663416395777</v>
      </c>
      <c r="W5031">
        <v>79.840740740740713</v>
      </c>
      <c r="X5031">
        <v>0</v>
      </c>
      <c r="Y5031">
        <v>0</v>
      </c>
      <c r="Z5031">
        <v>0</v>
      </c>
      <c r="AA5031">
        <v>8.7213955415432451</v>
      </c>
      <c r="AB5031">
        <v>2.7987283022363876</v>
      </c>
      <c r="AC5031">
        <v>-17.928060658694772</v>
      </c>
      <c r="AD5031">
        <v>9.9632623071271116</v>
      </c>
      <c r="AE5031">
        <v>10.229440897491672</v>
      </c>
      <c r="AF5031">
        <v>5</v>
      </c>
      <c r="AG5031">
        <v>0</v>
      </c>
      <c r="AH5031">
        <v>0</v>
      </c>
      <c r="AI5031">
        <v>0</v>
      </c>
      <c r="AJ5031">
        <v>100</v>
      </c>
      <c r="AK5031">
        <v>10</v>
      </c>
      <c r="AL5031">
        <v>128</v>
      </c>
      <c r="AM5031">
        <v>0</v>
      </c>
      <c r="AN5031">
        <v>12</v>
      </c>
      <c r="AO5031">
        <v>18</v>
      </c>
      <c r="AP5031">
        <v>6</v>
      </c>
    </row>
    <row r="5032" spans="1:42">
      <c r="A5032">
        <v>16</v>
      </c>
      <c r="B5032">
        <v>1019</v>
      </c>
      <c r="C5032">
        <v>2019</v>
      </c>
      <c r="D5032">
        <v>11</v>
      </c>
      <c r="E5032">
        <v>99</v>
      </c>
      <c r="F5032">
        <v>99</v>
      </c>
      <c r="G5032">
        <v>99</v>
      </c>
      <c r="H5032">
        <v>99</v>
      </c>
      <c r="I5032">
        <v>99</v>
      </c>
      <c r="J5032">
        <v>181</v>
      </c>
      <c r="K5032">
        <v>999</v>
      </c>
      <c r="M5032">
        <v>99</v>
      </c>
      <c r="N5032">
        <v>99</v>
      </c>
      <c r="O5032">
        <v>99</v>
      </c>
      <c r="P5032">
        <v>99</v>
      </c>
      <c r="Q5032">
        <v>8</v>
      </c>
      <c r="R5032">
        <v>518</v>
      </c>
      <c r="S5032">
        <v>518</v>
      </c>
      <c r="T5032">
        <v>16.444015444015445</v>
      </c>
      <c r="U5032">
        <v>62.055984555984558</v>
      </c>
      <c r="V5032">
        <v>86.298874327043364</v>
      </c>
      <c r="W5032">
        <v>79.653861003860939</v>
      </c>
      <c r="X5032">
        <v>0</v>
      </c>
      <c r="Y5032">
        <v>0</v>
      </c>
      <c r="Z5032">
        <v>0</v>
      </c>
      <c r="AA5032">
        <v>9.8681077583154426</v>
      </c>
      <c r="AB5032">
        <v>2.5954282823597734</v>
      </c>
      <c r="AC5032">
        <v>-42.446390744643992</v>
      </c>
      <c r="AD5032">
        <v>7.6120499632623053</v>
      </c>
      <c r="AE5032">
        <v>7.8317742179177889</v>
      </c>
      <c r="AF5032">
        <v>5</v>
      </c>
      <c r="AG5032">
        <v>0</v>
      </c>
      <c r="AH5032">
        <v>0</v>
      </c>
      <c r="AI5032">
        <v>1</v>
      </c>
      <c r="AJ5032">
        <v>51</v>
      </c>
      <c r="AK5032">
        <v>15</v>
      </c>
      <c r="AL5032">
        <v>149</v>
      </c>
      <c r="AM5032">
        <v>0</v>
      </c>
      <c r="AN5032">
        <v>6</v>
      </c>
      <c r="AO5032">
        <v>46</v>
      </c>
      <c r="AP5032">
        <v>5</v>
      </c>
    </row>
    <row r="5033" spans="1:42">
      <c r="A5033">
        <v>16</v>
      </c>
      <c r="B5033">
        <v>1020</v>
      </c>
      <c r="C5033">
        <v>2019</v>
      </c>
      <c r="D5033">
        <v>12</v>
      </c>
      <c r="E5033">
        <v>99</v>
      </c>
      <c r="F5033">
        <v>99</v>
      </c>
      <c r="G5033">
        <v>99</v>
      </c>
      <c r="H5033">
        <v>99</v>
      </c>
      <c r="I5033">
        <v>99</v>
      </c>
      <c r="J5033">
        <v>181</v>
      </c>
      <c r="K5033">
        <v>999</v>
      </c>
      <c r="M5033">
        <v>99</v>
      </c>
      <c r="N5033">
        <v>99</v>
      </c>
      <c r="O5033">
        <v>99</v>
      </c>
      <c r="P5033">
        <v>99</v>
      </c>
      <c r="Q5033">
        <v>7</v>
      </c>
      <c r="R5033">
        <v>418</v>
      </c>
      <c r="S5033">
        <v>418</v>
      </c>
      <c r="T5033">
        <v>16.849282296650713</v>
      </c>
      <c r="U5033">
        <v>63.32296650717705</v>
      </c>
      <c r="V5033">
        <v>83.174794071754818</v>
      </c>
      <c r="W5033">
        <v>76.770334928229687</v>
      </c>
      <c r="X5033">
        <v>0</v>
      </c>
      <c r="Y5033">
        <v>0</v>
      </c>
      <c r="Z5033">
        <v>0</v>
      </c>
      <c r="AA5033">
        <v>9.0770297601040504</v>
      </c>
      <c r="AB5033">
        <v>2.3647124315750578</v>
      </c>
      <c r="AC5033">
        <v>-36.262003606683948</v>
      </c>
      <c r="AD5033">
        <v>6.1425422483468051</v>
      </c>
      <c r="AE5033">
        <v>6.0910657030293232</v>
      </c>
      <c r="AF5033">
        <v>5</v>
      </c>
      <c r="AG5033">
        <v>0</v>
      </c>
      <c r="AH5033">
        <v>0</v>
      </c>
      <c r="AI5033">
        <v>0</v>
      </c>
      <c r="AJ5033">
        <v>88</v>
      </c>
      <c r="AK5033">
        <v>16</v>
      </c>
      <c r="AL5033">
        <v>153</v>
      </c>
      <c r="AM5033">
        <v>0</v>
      </c>
      <c r="AN5033">
        <v>5</v>
      </c>
      <c r="AO5033">
        <v>27</v>
      </c>
      <c r="AP5033">
        <v>5</v>
      </c>
    </row>
    <row r="5034" spans="1:42">
      <c r="A5034">
        <v>16</v>
      </c>
      <c r="B5034">
        <v>1021</v>
      </c>
      <c r="C5034">
        <v>2019</v>
      </c>
      <c r="D5034">
        <v>1</v>
      </c>
      <c r="E5034">
        <v>99</v>
      </c>
      <c r="F5034">
        <v>99</v>
      </c>
      <c r="G5034">
        <v>99</v>
      </c>
      <c r="H5034">
        <v>99</v>
      </c>
      <c r="I5034">
        <v>99</v>
      </c>
      <c r="J5034">
        <v>470</v>
      </c>
      <c r="K5034">
        <v>999</v>
      </c>
      <c r="M5034">
        <v>99</v>
      </c>
      <c r="N5034">
        <v>99</v>
      </c>
      <c r="O5034">
        <v>99</v>
      </c>
      <c r="P5034">
        <v>99</v>
      </c>
      <c r="Q5034">
        <v>6</v>
      </c>
      <c r="R5034">
        <v>296</v>
      </c>
      <c r="S5034">
        <v>292</v>
      </c>
      <c r="T5034">
        <v>16.094594594594589</v>
      </c>
      <c r="U5034">
        <v>60.910958904109592</v>
      </c>
      <c r="V5034">
        <v>78.869900117247184</v>
      </c>
      <c r="W5034">
        <v>72.320547945205462</v>
      </c>
      <c r="X5034">
        <v>0</v>
      </c>
      <c r="Y5034">
        <v>0</v>
      </c>
      <c r="Z5034">
        <v>0</v>
      </c>
      <c r="AA5034">
        <v>6.9872968670282152</v>
      </c>
      <c r="AB5034">
        <v>2.218913818190551</v>
      </c>
      <c r="AC5034">
        <v>0.29232552644820442</v>
      </c>
      <c r="AD5034">
        <v>6.1068702290076367</v>
      </c>
      <c r="AE5034">
        <v>5.5094527072436632</v>
      </c>
      <c r="AF5034">
        <v>0</v>
      </c>
      <c r="AG5034">
        <v>0</v>
      </c>
      <c r="AH5034">
        <v>0</v>
      </c>
      <c r="AI5034">
        <v>0</v>
      </c>
      <c r="AJ5034">
        <v>1</v>
      </c>
      <c r="AK5034">
        <v>1</v>
      </c>
      <c r="AL5034">
        <v>0</v>
      </c>
      <c r="AM5034">
        <v>0</v>
      </c>
      <c r="AN5034">
        <v>0</v>
      </c>
      <c r="AO5034">
        <v>3</v>
      </c>
      <c r="AP5034">
        <v>2</v>
      </c>
    </row>
    <row r="5035" spans="1:42">
      <c r="A5035">
        <v>16</v>
      </c>
      <c r="B5035">
        <v>1022</v>
      </c>
      <c r="C5035">
        <v>2019</v>
      </c>
      <c r="D5035">
        <v>2</v>
      </c>
      <c r="E5035">
        <v>99</v>
      </c>
      <c r="F5035">
        <v>99</v>
      </c>
      <c r="G5035">
        <v>99</v>
      </c>
      <c r="H5035">
        <v>99</v>
      </c>
      <c r="I5035">
        <v>99</v>
      </c>
      <c r="J5035">
        <v>470</v>
      </c>
      <c r="K5035">
        <v>999</v>
      </c>
      <c r="M5035">
        <v>99</v>
      </c>
      <c r="N5035">
        <v>99</v>
      </c>
      <c r="O5035">
        <v>99</v>
      </c>
      <c r="P5035">
        <v>99</v>
      </c>
      <c r="Q5035">
        <v>11</v>
      </c>
      <c r="R5035">
        <v>263</v>
      </c>
      <c r="S5035">
        <v>257</v>
      </c>
      <c r="T5035">
        <v>15.038022813688221</v>
      </c>
      <c r="U5035">
        <v>59.657587548638141</v>
      </c>
      <c r="V5035">
        <v>96.961776646108348</v>
      </c>
      <c r="W5035">
        <v>88.693385214007705</v>
      </c>
      <c r="X5035">
        <v>0</v>
      </c>
      <c r="Y5035">
        <v>0</v>
      </c>
      <c r="Z5035">
        <v>0</v>
      </c>
      <c r="AA5035">
        <v>13.646569779635184</v>
      </c>
      <c r="AB5035">
        <v>3.1374899533409577</v>
      </c>
      <c r="AC5035">
        <v>10.419379866678923</v>
      </c>
      <c r="AD5035">
        <v>5.4260367237466491</v>
      </c>
      <c r="AE5035">
        <v>5.9468673949432471</v>
      </c>
      <c r="AF5035">
        <v>1</v>
      </c>
      <c r="AG5035">
        <v>0</v>
      </c>
      <c r="AH5035">
        <v>0</v>
      </c>
      <c r="AI5035">
        <v>0</v>
      </c>
      <c r="AJ5035">
        <v>3</v>
      </c>
      <c r="AK5035">
        <v>11</v>
      </c>
      <c r="AL5035">
        <v>0</v>
      </c>
      <c r="AM5035">
        <v>0</v>
      </c>
      <c r="AN5035">
        <v>2</v>
      </c>
      <c r="AO5035">
        <v>0</v>
      </c>
      <c r="AP5035">
        <v>6</v>
      </c>
    </row>
    <row r="5036" spans="1:42">
      <c r="A5036">
        <v>16</v>
      </c>
      <c r="B5036">
        <v>1023</v>
      </c>
      <c r="C5036">
        <v>2019</v>
      </c>
      <c r="D5036">
        <v>3</v>
      </c>
      <c r="E5036">
        <v>99</v>
      </c>
      <c r="F5036">
        <v>99</v>
      </c>
      <c r="G5036">
        <v>99</v>
      </c>
      <c r="H5036">
        <v>99</v>
      </c>
      <c r="I5036">
        <v>99</v>
      </c>
      <c r="J5036">
        <v>470</v>
      </c>
      <c r="K5036">
        <v>999</v>
      </c>
      <c r="M5036">
        <v>99</v>
      </c>
      <c r="N5036">
        <v>99</v>
      </c>
      <c r="O5036">
        <v>99</v>
      </c>
      <c r="P5036">
        <v>99</v>
      </c>
      <c r="Q5036">
        <v>5</v>
      </c>
      <c r="R5036">
        <v>243</v>
      </c>
      <c r="S5036">
        <v>241</v>
      </c>
      <c r="T5036">
        <v>15.588477366255148</v>
      </c>
      <c r="U5036">
        <v>60.423236514522799</v>
      </c>
      <c r="V5036">
        <v>83.005534001968996</v>
      </c>
      <c r="W5036">
        <v>76.329045643153563</v>
      </c>
      <c r="X5036">
        <v>0</v>
      </c>
      <c r="Y5036">
        <v>0</v>
      </c>
      <c r="Z5036">
        <v>0</v>
      </c>
      <c r="AA5036">
        <v>10.941222951302816</v>
      </c>
      <c r="AB5036">
        <v>3.465796044499692</v>
      </c>
      <c r="AC5036">
        <v>15.017810318393948</v>
      </c>
      <c r="AD5036">
        <v>5.013410356921808</v>
      </c>
      <c r="AE5036">
        <v>4.7992212839318604</v>
      </c>
      <c r="AF5036">
        <v>1</v>
      </c>
      <c r="AG5036">
        <v>0</v>
      </c>
      <c r="AH5036">
        <v>0</v>
      </c>
      <c r="AI5036">
        <v>0</v>
      </c>
      <c r="AJ5036">
        <v>2</v>
      </c>
      <c r="AK5036">
        <v>1</v>
      </c>
      <c r="AL5036">
        <v>0</v>
      </c>
      <c r="AM5036">
        <v>0</v>
      </c>
      <c r="AN5036">
        <v>2</v>
      </c>
      <c r="AO5036">
        <v>3</v>
      </c>
      <c r="AP5036">
        <v>1</v>
      </c>
    </row>
    <row r="5037" spans="1:42">
      <c r="A5037">
        <v>16</v>
      </c>
      <c r="B5037">
        <v>1024</v>
      </c>
      <c r="C5037">
        <v>2019</v>
      </c>
      <c r="D5037">
        <v>4</v>
      </c>
      <c r="E5037">
        <v>99</v>
      </c>
      <c r="F5037">
        <v>99</v>
      </c>
      <c r="G5037">
        <v>99</v>
      </c>
      <c r="H5037">
        <v>99</v>
      </c>
      <c r="I5037">
        <v>99</v>
      </c>
      <c r="J5037">
        <v>470</v>
      </c>
      <c r="K5037">
        <v>999</v>
      </c>
      <c r="M5037">
        <v>99</v>
      </c>
      <c r="N5037">
        <v>99</v>
      </c>
      <c r="O5037">
        <v>99</v>
      </c>
      <c r="P5037">
        <v>99</v>
      </c>
      <c r="Q5037">
        <v>9</v>
      </c>
      <c r="R5037">
        <v>288</v>
      </c>
      <c r="S5037">
        <v>267</v>
      </c>
      <c r="T5037">
        <v>14.75</v>
      </c>
      <c r="U5037">
        <v>61.138576779026224</v>
      </c>
      <c r="V5037">
        <v>91.425128123972883</v>
      </c>
      <c r="W5037">
        <v>81.868913857677924</v>
      </c>
      <c r="X5037">
        <v>0</v>
      </c>
      <c r="Y5037">
        <v>0</v>
      </c>
      <c r="Z5037">
        <v>0</v>
      </c>
      <c r="AA5037">
        <v>10.941494393790917</v>
      </c>
      <c r="AB5037">
        <v>3.6163759142915697</v>
      </c>
      <c r="AC5037">
        <v>-14.506182192194077</v>
      </c>
      <c r="AD5037">
        <v>5.9418196822776972</v>
      </c>
      <c r="AE5037">
        <v>5.7028794336306863</v>
      </c>
      <c r="AF5037">
        <v>4</v>
      </c>
      <c r="AG5037">
        <v>0</v>
      </c>
      <c r="AH5037">
        <v>0</v>
      </c>
      <c r="AI5037">
        <v>0</v>
      </c>
      <c r="AJ5037">
        <v>5</v>
      </c>
      <c r="AK5037">
        <v>0</v>
      </c>
      <c r="AL5037">
        <v>0</v>
      </c>
      <c r="AM5037">
        <v>0</v>
      </c>
      <c r="AN5037">
        <v>1</v>
      </c>
      <c r="AO5037">
        <v>0</v>
      </c>
      <c r="AP5037">
        <v>5</v>
      </c>
    </row>
    <row r="5038" spans="1:42">
      <c r="A5038">
        <v>16</v>
      </c>
      <c r="B5038">
        <v>1025</v>
      </c>
      <c r="C5038">
        <v>2019</v>
      </c>
      <c r="D5038">
        <v>5</v>
      </c>
      <c r="E5038">
        <v>99</v>
      </c>
      <c r="F5038">
        <v>99</v>
      </c>
      <c r="G5038">
        <v>99</v>
      </c>
      <c r="H5038">
        <v>99</v>
      </c>
      <c r="I5038">
        <v>99</v>
      </c>
      <c r="J5038">
        <v>470</v>
      </c>
      <c r="K5038">
        <v>999</v>
      </c>
      <c r="M5038">
        <v>99</v>
      </c>
      <c r="N5038">
        <v>99</v>
      </c>
      <c r="O5038">
        <v>99</v>
      </c>
      <c r="P5038">
        <v>99</v>
      </c>
      <c r="Q5038">
        <v>7</v>
      </c>
      <c r="R5038">
        <v>330</v>
      </c>
      <c r="S5038">
        <v>329</v>
      </c>
      <c r="T5038">
        <v>15.812121212121212</v>
      </c>
      <c r="U5038">
        <v>60.528875379939201</v>
      </c>
      <c r="V5038">
        <v>85.117908761900395</v>
      </c>
      <c r="W5038">
        <v>78.464741641337412</v>
      </c>
      <c r="X5038">
        <v>0</v>
      </c>
      <c r="Y5038">
        <v>0</v>
      </c>
      <c r="Z5038">
        <v>0</v>
      </c>
      <c r="AA5038">
        <v>9.4006775612751117</v>
      </c>
      <c r="AB5038">
        <v>3.2662852141188119</v>
      </c>
      <c r="AC5038">
        <v>-8.4504208691650646</v>
      </c>
      <c r="AD5038">
        <v>6.8083350526098627</v>
      </c>
      <c r="AE5038">
        <v>6.7349495535583888</v>
      </c>
      <c r="AF5038">
        <v>2</v>
      </c>
      <c r="AG5038">
        <v>0</v>
      </c>
      <c r="AH5038">
        <v>0</v>
      </c>
      <c r="AI5038">
        <v>0</v>
      </c>
      <c r="AJ5038">
        <v>8</v>
      </c>
      <c r="AK5038">
        <v>7</v>
      </c>
      <c r="AL5038">
        <v>0</v>
      </c>
      <c r="AM5038">
        <v>0</v>
      </c>
      <c r="AN5038">
        <v>5</v>
      </c>
      <c r="AO5038">
        <v>2</v>
      </c>
      <c r="AP5038">
        <v>3</v>
      </c>
    </row>
    <row r="5039" spans="1:42">
      <c r="A5039">
        <v>16</v>
      </c>
      <c r="B5039">
        <v>1026</v>
      </c>
      <c r="C5039">
        <v>2019</v>
      </c>
      <c r="D5039">
        <v>6</v>
      </c>
      <c r="E5039">
        <v>99</v>
      </c>
      <c r="F5039">
        <v>99</v>
      </c>
      <c r="G5039">
        <v>99</v>
      </c>
      <c r="H5039">
        <v>99</v>
      </c>
      <c r="I5039">
        <v>99</v>
      </c>
      <c r="J5039">
        <v>470</v>
      </c>
      <c r="K5039">
        <v>999</v>
      </c>
      <c r="M5039">
        <v>99</v>
      </c>
      <c r="N5039">
        <v>99</v>
      </c>
      <c r="O5039">
        <v>99</v>
      </c>
      <c r="P5039">
        <v>99</v>
      </c>
      <c r="Q5039">
        <v>8</v>
      </c>
      <c r="R5039">
        <v>344</v>
      </c>
      <c r="S5039">
        <v>337</v>
      </c>
      <c r="T5039">
        <v>15.37209302325582</v>
      </c>
      <c r="U5039">
        <v>59.970326409495549</v>
      </c>
      <c r="V5039">
        <v>88.715676850420081</v>
      </c>
      <c r="W5039">
        <v>81.529376854599363</v>
      </c>
      <c r="X5039">
        <v>0</v>
      </c>
      <c r="Y5039">
        <v>0</v>
      </c>
      <c r="Z5039">
        <v>0</v>
      </c>
      <c r="AA5039">
        <v>8.9576615697758371</v>
      </c>
      <c r="AB5039">
        <v>2.9494772780835961</v>
      </c>
      <c r="AC5039">
        <v>-7.31951436785425</v>
      </c>
      <c r="AD5039">
        <v>7.097173509387253</v>
      </c>
      <c r="AE5039">
        <v>7.1681638497084226</v>
      </c>
      <c r="AF5039">
        <v>2</v>
      </c>
      <c r="AG5039">
        <v>0</v>
      </c>
      <c r="AH5039">
        <v>0</v>
      </c>
      <c r="AI5039">
        <v>0</v>
      </c>
      <c r="AJ5039">
        <v>4</v>
      </c>
      <c r="AK5039">
        <v>16</v>
      </c>
      <c r="AL5039">
        <v>2</v>
      </c>
      <c r="AM5039">
        <v>0</v>
      </c>
      <c r="AN5039">
        <v>6</v>
      </c>
      <c r="AO5039">
        <v>0</v>
      </c>
      <c r="AP5039">
        <v>5</v>
      </c>
    </row>
    <row r="5040" spans="1:42">
      <c r="A5040">
        <v>16</v>
      </c>
      <c r="B5040">
        <v>1027</v>
      </c>
      <c r="C5040">
        <v>2019</v>
      </c>
      <c r="D5040">
        <v>7</v>
      </c>
      <c r="E5040">
        <v>99</v>
      </c>
      <c r="F5040">
        <v>99</v>
      </c>
      <c r="G5040">
        <v>99</v>
      </c>
      <c r="H5040">
        <v>99</v>
      </c>
      <c r="I5040">
        <v>99</v>
      </c>
      <c r="J5040">
        <v>470</v>
      </c>
      <c r="K5040">
        <v>999</v>
      </c>
      <c r="M5040">
        <v>99</v>
      </c>
      <c r="N5040">
        <v>99</v>
      </c>
      <c r="O5040">
        <v>99</v>
      </c>
      <c r="P5040">
        <v>99</v>
      </c>
      <c r="Q5040">
        <v>8</v>
      </c>
      <c r="R5040">
        <v>406</v>
      </c>
      <c r="S5040">
        <v>402</v>
      </c>
      <c r="T5040">
        <v>15.642857142857141</v>
      </c>
      <c r="U5040">
        <v>60.171641791044763</v>
      </c>
      <c r="V5040">
        <v>89.552238805970191</v>
      </c>
      <c r="W5040">
        <v>82.294776119402997</v>
      </c>
      <c r="X5040">
        <v>0</v>
      </c>
      <c r="Y5040">
        <v>0</v>
      </c>
      <c r="Z5040">
        <v>0</v>
      </c>
      <c r="AA5040">
        <v>12.379681538700147</v>
      </c>
      <c r="AB5040">
        <v>3.4637988220517002</v>
      </c>
      <c r="AC5040">
        <v>-6.6071244779971092</v>
      </c>
      <c r="AD5040">
        <v>8.3763152465442534</v>
      </c>
      <c r="AE5040">
        <v>8.6310219526550647</v>
      </c>
      <c r="AF5040">
        <v>1</v>
      </c>
      <c r="AG5040">
        <v>0</v>
      </c>
      <c r="AH5040">
        <v>0</v>
      </c>
      <c r="AI5040">
        <v>0</v>
      </c>
      <c r="AJ5040">
        <v>4</v>
      </c>
      <c r="AK5040">
        <v>17</v>
      </c>
      <c r="AL5040">
        <v>2</v>
      </c>
      <c r="AM5040">
        <v>0</v>
      </c>
      <c r="AN5040">
        <v>1</v>
      </c>
      <c r="AO5040">
        <v>4</v>
      </c>
      <c r="AP5040">
        <v>4</v>
      </c>
    </row>
    <row r="5041" spans="1:42">
      <c r="A5041">
        <v>16</v>
      </c>
      <c r="B5041">
        <v>1028</v>
      </c>
      <c r="C5041">
        <v>2019</v>
      </c>
      <c r="D5041">
        <v>8</v>
      </c>
      <c r="E5041">
        <v>99</v>
      </c>
      <c r="F5041">
        <v>99</v>
      </c>
      <c r="G5041">
        <v>99</v>
      </c>
      <c r="H5041">
        <v>99</v>
      </c>
      <c r="I5041">
        <v>99</v>
      </c>
      <c r="J5041">
        <v>470</v>
      </c>
      <c r="K5041">
        <v>999</v>
      </c>
      <c r="M5041">
        <v>99</v>
      </c>
      <c r="N5041">
        <v>99</v>
      </c>
      <c r="O5041">
        <v>99</v>
      </c>
      <c r="P5041">
        <v>99</v>
      </c>
      <c r="Q5041">
        <v>15</v>
      </c>
      <c r="R5041">
        <v>463</v>
      </c>
      <c r="S5041">
        <v>444</v>
      </c>
      <c r="T5041">
        <v>15.168466522678182</v>
      </c>
      <c r="U5041">
        <v>60.572072072072082</v>
      </c>
      <c r="V5041">
        <v>88.180433955081853</v>
      </c>
      <c r="W5041">
        <v>80.388288288288322</v>
      </c>
      <c r="X5041">
        <v>0</v>
      </c>
      <c r="Y5041">
        <v>0</v>
      </c>
      <c r="Z5041">
        <v>0</v>
      </c>
      <c r="AA5041">
        <v>12.930758000807373</v>
      </c>
      <c r="AB5041">
        <v>3.6325275039395426</v>
      </c>
      <c r="AC5041">
        <v>-41.288960831968062</v>
      </c>
      <c r="AD5041">
        <v>9.5523003919950487</v>
      </c>
      <c r="AE5041">
        <v>9.3119289032855992</v>
      </c>
      <c r="AF5041">
        <v>2</v>
      </c>
      <c r="AG5041">
        <v>0</v>
      </c>
      <c r="AH5041">
        <v>0</v>
      </c>
      <c r="AI5041">
        <v>1</v>
      </c>
      <c r="AJ5041">
        <v>14</v>
      </c>
      <c r="AK5041">
        <v>7</v>
      </c>
      <c r="AL5041">
        <v>25</v>
      </c>
      <c r="AM5041">
        <v>0</v>
      </c>
      <c r="AN5041">
        <v>3</v>
      </c>
      <c r="AO5041">
        <v>1</v>
      </c>
      <c r="AP5041">
        <v>6</v>
      </c>
    </row>
    <row r="5042" spans="1:42">
      <c r="A5042">
        <v>16</v>
      </c>
      <c r="B5042">
        <v>1029</v>
      </c>
      <c r="C5042">
        <v>2019</v>
      </c>
      <c r="D5042">
        <v>9</v>
      </c>
      <c r="E5042">
        <v>99</v>
      </c>
      <c r="F5042">
        <v>99</v>
      </c>
      <c r="G5042">
        <v>99</v>
      </c>
      <c r="H5042">
        <v>99</v>
      </c>
      <c r="I5042">
        <v>99</v>
      </c>
      <c r="J5042">
        <v>470</v>
      </c>
      <c r="K5042">
        <v>999</v>
      </c>
      <c r="M5042">
        <v>99</v>
      </c>
      <c r="N5042">
        <v>99</v>
      </c>
      <c r="O5042">
        <v>99</v>
      </c>
      <c r="P5042">
        <v>99</v>
      </c>
      <c r="Q5042">
        <v>26</v>
      </c>
      <c r="R5042">
        <v>352</v>
      </c>
      <c r="S5042">
        <v>338</v>
      </c>
      <c r="T5042">
        <v>14.5</v>
      </c>
      <c r="U5042">
        <v>59.026627218934912</v>
      </c>
      <c r="V5042">
        <v>91.034829825562369</v>
      </c>
      <c r="W5042">
        <v>82.7757396449704</v>
      </c>
      <c r="X5042">
        <v>0</v>
      </c>
      <c r="Y5042">
        <v>0</v>
      </c>
      <c r="Z5042">
        <v>0</v>
      </c>
      <c r="AA5042">
        <v>13.664121925803702</v>
      </c>
      <c r="AB5042">
        <v>3.5068657743430727</v>
      </c>
      <c r="AC5042">
        <v>0.17360896780185639</v>
      </c>
      <c r="AD5042">
        <v>7.2622240561171854</v>
      </c>
      <c r="AE5042">
        <v>7.2993412951189853</v>
      </c>
      <c r="AF5042">
        <v>0</v>
      </c>
      <c r="AG5042">
        <v>0</v>
      </c>
      <c r="AH5042">
        <v>0</v>
      </c>
      <c r="AI5042">
        <v>0</v>
      </c>
      <c r="AJ5042">
        <v>10</v>
      </c>
      <c r="AK5042">
        <v>3</v>
      </c>
      <c r="AL5042">
        <v>29</v>
      </c>
      <c r="AM5042">
        <v>0</v>
      </c>
      <c r="AN5042">
        <v>5</v>
      </c>
      <c r="AO5042">
        <v>0</v>
      </c>
      <c r="AP5042">
        <v>9</v>
      </c>
    </row>
    <row r="5043" spans="1:42">
      <c r="A5043">
        <v>16</v>
      </c>
      <c r="B5043">
        <v>1030</v>
      </c>
      <c r="C5043">
        <v>2019</v>
      </c>
      <c r="D5043">
        <v>10</v>
      </c>
      <c r="E5043">
        <v>99</v>
      </c>
      <c r="F5043">
        <v>99</v>
      </c>
      <c r="G5043">
        <v>99</v>
      </c>
      <c r="H5043">
        <v>99</v>
      </c>
      <c r="I5043">
        <v>99</v>
      </c>
      <c r="J5043">
        <v>470</v>
      </c>
      <c r="K5043">
        <v>999</v>
      </c>
      <c r="M5043">
        <v>99</v>
      </c>
      <c r="N5043">
        <v>99</v>
      </c>
      <c r="O5043">
        <v>99</v>
      </c>
      <c r="P5043">
        <v>99</v>
      </c>
      <c r="Q5043">
        <v>36</v>
      </c>
      <c r="R5043">
        <v>630</v>
      </c>
      <c r="S5043">
        <v>614</v>
      </c>
      <c r="T5043">
        <v>15.25396825396826</v>
      </c>
      <c r="U5043">
        <v>60.177524429967427</v>
      </c>
      <c r="V5043">
        <v>89.538962665998412</v>
      </c>
      <c r="W5043">
        <v>81.865960912052145</v>
      </c>
      <c r="X5043">
        <v>0</v>
      </c>
      <c r="Y5043">
        <v>0</v>
      </c>
      <c r="Z5043">
        <v>0</v>
      </c>
      <c r="AA5043">
        <v>13.868377228179632</v>
      </c>
      <c r="AB5043">
        <v>3.508400769046125</v>
      </c>
      <c r="AC5043">
        <v>-32.412701295643075</v>
      </c>
      <c r="AD5043">
        <v>12.99773055498247</v>
      </c>
      <c r="AE5043">
        <v>13.114013758499922</v>
      </c>
      <c r="AF5043">
        <v>1</v>
      </c>
      <c r="AG5043">
        <v>0</v>
      </c>
      <c r="AH5043">
        <v>0</v>
      </c>
      <c r="AI5043">
        <v>0</v>
      </c>
      <c r="AJ5043">
        <v>25</v>
      </c>
      <c r="AK5043">
        <v>3</v>
      </c>
      <c r="AL5043">
        <v>17</v>
      </c>
      <c r="AM5043">
        <v>0</v>
      </c>
      <c r="AN5043">
        <v>1</v>
      </c>
      <c r="AO5043">
        <v>0</v>
      </c>
      <c r="AP5043">
        <v>9</v>
      </c>
    </row>
    <row r="5044" spans="1:42">
      <c r="A5044">
        <v>16</v>
      </c>
      <c r="B5044">
        <v>1031</v>
      </c>
      <c r="C5044">
        <v>2019</v>
      </c>
      <c r="D5044">
        <v>11</v>
      </c>
      <c r="E5044">
        <v>99</v>
      </c>
      <c r="F5044">
        <v>99</v>
      </c>
      <c r="G5044">
        <v>99</v>
      </c>
      <c r="H5044">
        <v>99</v>
      </c>
      <c r="I5044">
        <v>99</v>
      </c>
      <c r="J5044">
        <v>470</v>
      </c>
      <c r="K5044">
        <v>999</v>
      </c>
      <c r="M5044">
        <v>99</v>
      </c>
      <c r="N5044">
        <v>99</v>
      </c>
      <c r="O5044">
        <v>99</v>
      </c>
      <c r="P5044">
        <v>99</v>
      </c>
      <c r="Q5044">
        <v>17</v>
      </c>
      <c r="R5044">
        <v>435</v>
      </c>
      <c r="S5044">
        <v>435</v>
      </c>
      <c r="T5044">
        <v>16.19310344827586</v>
      </c>
      <c r="U5044">
        <v>61.13793103448279</v>
      </c>
      <c r="V5044">
        <v>91.799354927086867</v>
      </c>
      <c r="W5044">
        <v>84.730804597701251</v>
      </c>
      <c r="X5044">
        <v>0</v>
      </c>
      <c r="Y5044">
        <v>0</v>
      </c>
      <c r="Z5044">
        <v>0</v>
      </c>
      <c r="AA5044">
        <v>11.215798301347712</v>
      </c>
      <c r="AB5044">
        <v>2.8477553725539888</v>
      </c>
      <c r="AC5044">
        <v>-44.016273482223127</v>
      </c>
      <c r="AD5044">
        <v>8.9746234784402716</v>
      </c>
      <c r="AE5044">
        <v>9.6160007263285863</v>
      </c>
      <c r="AF5044">
        <v>4</v>
      </c>
      <c r="AG5044">
        <v>0</v>
      </c>
      <c r="AH5044">
        <v>0</v>
      </c>
      <c r="AI5044">
        <v>0</v>
      </c>
      <c r="AJ5044">
        <v>2</v>
      </c>
      <c r="AK5044">
        <v>3</v>
      </c>
      <c r="AL5044">
        <v>5</v>
      </c>
      <c r="AM5044">
        <v>0</v>
      </c>
      <c r="AN5044">
        <v>12</v>
      </c>
      <c r="AO5044">
        <v>0</v>
      </c>
      <c r="AP5044">
        <v>2</v>
      </c>
    </row>
    <row r="5045" spans="1:42">
      <c r="A5045">
        <v>16</v>
      </c>
      <c r="B5045">
        <v>1032</v>
      </c>
      <c r="C5045">
        <v>2019</v>
      </c>
      <c r="D5045">
        <v>12</v>
      </c>
      <c r="E5045">
        <v>99</v>
      </c>
      <c r="F5045">
        <v>99</v>
      </c>
      <c r="G5045">
        <v>99</v>
      </c>
      <c r="H5045">
        <v>99</v>
      </c>
      <c r="I5045">
        <v>99</v>
      </c>
      <c r="J5045">
        <v>470</v>
      </c>
      <c r="K5045">
        <v>999</v>
      </c>
      <c r="M5045">
        <v>99</v>
      </c>
      <c r="N5045">
        <v>99</v>
      </c>
      <c r="O5045">
        <v>99</v>
      </c>
      <c r="P5045">
        <v>99</v>
      </c>
      <c r="Q5045">
        <v>19</v>
      </c>
      <c r="R5045">
        <v>797</v>
      </c>
      <c r="S5045">
        <v>793</v>
      </c>
      <c r="T5045">
        <v>16.146800501882055</v>
      </c>
      <c r="U5045">
        <v>61.204287515762921</v>
      </c>
      <c r="V5045">
        <v>84.852836096997265</v>
      </c>
      <c r="W5045">
        <v>78.139344262295097</v>
      </c>
      <c r="X5045">
        <v>0</v>
      </c>
      <c r="Y5045">
        <v>0</v>
      </c>
      <c r="Z5045">
        <v>0</v>
      </c>
      <c r="AA5045">
        <v>11.741864853520937</v>
      </c>
      <c r="AB5045">
        <v>2.9589255024734409</v>
      </c>
      <c r="AC5045">
        <v>-6.0279019777797993</v>
      </c>
      <c r="AD5045">
        <v>16.443160717969874</v>
      </c>
      <c r="AE5045">
        <v>16.166159141095594</v>
      </c>
      <c r="AF5045">
        <v>7</v>
      </c>
      <c r="AG5045">
        <v>0</v>
      </c>
      <c r="AH5045">
        <v>0</v>
      </c>
      <c r="AI5045">
        <v>3</v>
      </c>
      <c r="AJ5045">
        <v>29</v>
      </c>
      <c r="AK5045">
        <v>12</v>
      </c>
      <c r="AL5045">
        <v>5</v>
      </c>
      <c r="AM5045">
        <v>0</v>
      </c>
      <c r="AN5045">
        <v>9</v>
      </c>
      <c r="AO5045">
        <v>5</v>
      </c>
      <c r="AP5045">
        <v>7</v>
      </c>
    </row>
    <row r="5046" spans="1:42">
      <c r="A5046">
        <v>16</v>
      </c>
      <c r="B5046">
        <v>1033</v>
      </c>
      <c r="C5046">
        <v>2019</v>
      </c>
      <c r="D5046">
        <v>1</v>
      </c>
      <c r="E5046">
        <v>99</v>
      </c>
      <c r="F5046">
        <v>99</v>
      </c>
      <c r="G5046">
        <v>99</v>
      </c>
      <c r="H5046">
        <v>99</v>
      </c>
      <c r="I5046">
        <v>99</v>
      </c>
      <c r="J5046">
        <v>643</v>
      </c>
      <c r="K5046">
        <v>999</v>
      </c>
      <c r="M5046">
        <v>99</v>
      </c>
      <c r="N5046">
        <v>99</v>
      </c>
      <c r="O5046">
        <v>99</v>
      </c>
      <c r="P5046">
        <v>99</v>
      </c>
      <c r="Q5046">
        <v>67</v>
      </c>
      <c r="R5046">
        <v>7149</v>
      </c>
      <c r="S5046">
        <v>6783</v>
      </c>
      <c r="T5046">
        <v>14.973562736047002</v>
      </c>
      <c r="U5046">
        <v>60.303553000147438</v>
      </c>
      <c r="V5046">
        <v>85.312526105269981</v>
      </c>
      <c r="W5046">
        <v>77.303051747014393</v>
      </c>
      <c r="X5046">
        <v>2.2520632256259621</v>
      </c>
      <c r="Y5046">
        <v>4.5041264512519241</v>
      </c>
      <c r="Z5046">
        <v>94.754511120436405</v>
      </c>
      <c r="AA5046">
        <v>10.620734068846488</v>
      </c>
      <c r="AB5046">
        <v>2.6244067131457323</v>
      </c>
      <c r="AC5046">
        <v>-35.804380525159722</v>
      </c>
      <c r="AD5046">
        <v>10.571221553521521</v>
      </c>
      <c r="AE5046">
        <v>10.287167348941022</v>
      </c>
      <c r="AF5046">
        <v>155</v>
      </c>
      <c r="AG5046">
        <v>0</v>
      </c>
      <c r="AH5046">
        <v>0</v>
      </c>
      <c r="AI5046">
        <v>48</v>
      </c>
      <c r="AJ5046">
        <v>571</v>
      </c>
      <c r="AK5046">
        <v>132</v>
      </c>
      <c r="AL5046">
        <v>843</v>
      </c>
      <c r="AM5046">
        <v>0</v>
      </c>
      <c r="AN5046">
        <v>320</v>
      </c>
      <c r="AO5046">
        <v>221</v>
      </c>
      <c r="AP5046">
        <v>36</v>
      </c>
    </row>
    <row r="5047" spans="1:42">
      <c r="A5047">
        <v>16</v>
      </c>
      <c r="B5047">
        <v>1034</v>
      </c>
      <c r="C5047">
        <v>2019</v>
      </c>
      <c r="D5047">
        <v>2</v>
      </c>
      <c r="E5047">
        <v>99</v>
      </c>
      <c r="F5047">
        <v>99</v>
      </c>
      <c r="G5047">
        <v>99</v>
      </c>
      <c r="H5047">
        <v>99</v>
      </c>
      <c r="I5047">
        <v>99</v>
      </c>
      <c r="J5047">
        <v>643</v>
      </c>
      <c r="K5047">
        <v>999</v>
      </c>
      <c r="M5047">
        <v>99</v>
      </c>
      <c r="N5047">
        <v>99</v>
      </c>
      <c r="O5047">
        <v>99</v>
      </c>
      <c r="P5047">
        <v>99</v>
      </c>
      <c r="Q5047">
        <v>57</v>
      </c>
      <c r="R5047">
        <v>4899</v>
      </c>
      <c r="S5047">
        <v>4809</v>
      </c>
      <c r="T5047">
        <v>15.515615431720763</v>
      </c>
      <c r="U5047">
        <v>60.506966105219391</v>
      </c>
      <c r="V5047">
        <v>84.030890076772351</v>
      </c>
      <c r="W5047">
        <v>77.232584736951495</v>
      </c>
      <c r="X5047">
        <v>3.5925699122269874</v>
      </c>
      <c r="Y5047">
        <v>7.1851398244539748</v>
      </c>
      <c r="Z5047">
        <v>96.529904062053475</v>
      </c>
      <c r="AA5047">
        <v>12.669237658974899</v>
      </c>
      <c r="AB5047">
        <v>2.8551361035839102</v>
      </c>
      <c r="AC5047">
        <v>-33.557467269415845</v>
      </c>
      <c r="AD5047">
        <v>7.2441480473775277</v>
      </c>
      <c r="AE5047">
        <v>7.2867302959935492</v>
      </c>
      <c r="AF5047">
        <v>140</v>
      </c>
      <c r="AG5047">
        <v>0</v>
      </c>
      <c r="AH5047">
        <v>0</v>
      </c>
      <c r="AI5047">
        <v>31</v>
      </c>
      <c r="AJ5047">
        <v>592</v>
      </c>
      <c r="AK5047">
        <v>137</v>
      </c>
      <c r="AL5047">
        <v>668</v>
      </c>
      <c r="AM5047">
        <v>0</v>
      </c>
      <c r="AN5047">
        <v>112</v>
      </c>
      <c r="AO5047">
        <v>144</v>
      </c>
      <c r="AP5047">
        <v>30</v>
      </c>
    </row>
    <row r="5048" spans="1:42">
      <c r="A5048">
        <v>16</v>
      </c>
      <c r="B5048">
        <v>1035</v>
      </c>
      <c r="C5048">
        <v>2019</v>
      </c>
      <c r="D5048">
        <v>3</v>
      </c>
      <c r="E5048">
        <v>99</v>
      </c>
      <c r="F5048">
        <v>99</v>
      </c>
      <c r="G5048">
        <v>99</v>
      </c>
      <c r="H5048">
        <v>99</v>
      </c>
      <c r="I5048">
        <v>99</v>
      </c>
      <c r="J5048">
        <v>643</v>
      </c>
      <c r="K5048">
        <v>999</v>
      </c>
      <c r="M5048">
        <v>99</v>
      </c>
      <c r="N5048">
        <v>99</v>
      </c>
      <c r="O5048">
        <v>99</v>
      </c>
      <c r="P5048">
        <v>99</v>
      </c>
      <c r="Q5048">
        <v>60</v>
      </c>
      <c r="R5048">
        <v>5835</v>
      </c>
      <c r="S5048">
        <v>5707</v>
      </c>
      <c r="T5048">
        <v>15.363324764353036</v>
      </c>
      <c r="U5048">
        <v>60.163132994568066</v>
      </c>
      <c r="V5048">
        <v>85.529868567255264</v>
      </c>
      <c r="W5048">
        <v>78.249956194147387</v>
      </c>
      <c r="X5048">
        <v>4.781491002570692</v>
      </c>
      <c r="Y5048">
        <v>9.5629820051413841</v>
      </c>
      <c r="Z5048">
        <v>94.481576692373622</v>
      </c>
      <c r="AA5048">
        <v>10.167116202824079</v>
      </c>
      <c r="AB5048">
        <v>2.6698192211400782</v>
      </c>
      <c r="AC5048">
        <v>-31.0993576766232</v>
      </c>
      <c r="AD5048">
        <v>8.6282106259334252</v>
      </c>
      <c r="AE5048">
        <v>8.7613155896023098</v>
      </c>
      <c r="AF5048">
        <v>152</v>
      </c>
      <c r="AG5048">
        <v>1</v>
      </c>
      <c r="AH5048">
        <v>0</v>
      </c>
      <c r="AI5048">
        <v>30</v>
      </c>
      <c r="AJ5048">
        <v>656</v>
      </c>
      <c r="AK5048">
        <v>218</v>
      </c>
      <c r="AL5048">
        <v>485</v>
      </c>
      <c r="AM5048">
        <v>0</v>
      </c>
      <c r="AN5048">
        <v>133</v>
      </c>
      <c r="AO5048">
        <v>148</v>
      </c>
      <c r="AP5048">
        <v>32</v>
      </c>
    </row>
    <row r="5049" spans="1:42">
      <c r="A5049">
        <v>16</v>
      </c>
      <c r="B5049">
        <v>1036</v>
      </c>
      <c r="C5049">
        <v>2019</v>
      </c>
      <c r="D5049">
        <v>4</v>
      </c>
      <c r="E5049">
        <v>99</v>
      </c>
      <c r="F5049">
        <v>99</v>
      </c>
      <c r="G5049">
        <v>99</v>
      </c>
      <c r="H5049">
        <v>99</v>
      </c>
      <c r="I5049">
        <v>99</v>
      </c>
      <c r="J5049">
        <v>643</v>
      </c>
      <c r="K5049">
        <v>999</v>
      </c>
      <c r="M5049">
        <v>99</v>
      </c>
      <c r="N5049">
        <v>99</v>
      </c>
      <c r="O5049">
        <v>99</v>
      </c>
      <c r="P5049">
        <v>99</v>
      </c>
      <c r="Q5049">
        <v>56</v>
      </c>
      <c r="R5049">
        <v>5694</v>
      </c>
      <c r="S5049">
        <v>5574</v>
      </c>
      <c r="T5049">
        <v>15.465226554267648</v>
      </c>
      <c r="U5049">
        <v>60.406889128094718</v>
      </c>
      <c r="V5049">
        <v>84.919750070070563</v>
      </c>
      <c r="W5049">
        <v>78.012181557230107</v>
      </c>
      <c r="X5049">
        <v>2.4236037934668064</v>
      </c>
      <c r="Y5049">
        <v>4.8472075869336129</v>
      </c>
      <c r="Z5049">
        <v>96.1889708465051</v>
      </c>
      <c r="AA5049">
        <v>9.7614676644337521</v>
      </c>
      <c r="AB5049">
        <v>2.6935708468454056</v>
      </c>
      <c r="AC5049">
        <v>-30.380825067824553</v>
      </c>
      <c r="AD5049">
        <v>8.4197140195484081</v>
      </c>
      <c r="AE5049">
        <v>8.5311334550406066</v>
      </c>
      <c r="AF5049">
        <v>141</v>
      </c>
      <c r="AG5049">
        <v>0</v>
      </c>
      <c r="AH5049">
        <v>0</v>
      </c>
      <c r="AI5049">
        <v>32</v>
      </c>
      <c r="AJ5049">
        <v>817</v>
      </c>
      <c r="AK5049">
        <v>132</v>
      </c>
      <c r="AL5049">
        <v>394</v>
      </c>
      <c r="AM5049">
        <v>0</v>
      </c>
      <c r="AN5049">
        <v>146</v>
      </c>
      <c r="AO5049">
        <v>129</v>
      </c>
      <c r="AP5049">
        <v>30</v>
      </c>
    </row>
    <row r="5050" spans="1:42">
      <c r="A5050">
        <v>16</v>
      </c>
      <c r="B5050">
        <v>1037</v>
      </c>
      <c r="C5050">
        <v>2019</v>
      </c>
      <c r="D5050">
        <v>5</v>
      </c>
      <c r="E5050">
        <v>99</v>
      </c>
      <c r="F5050">
        <v>99</v>
      </c>
      <c r="G5050">
        <v>99</v>
      </c>
      <c r="H5050">
        <v>99</v>
      </c>
      <c r="I5050">
        <v>99</v>
      </c>
      <c r="J5050">
        <v>643</v>
      </c>
      <c r="K5050">
        <v>999</v>
      </c>
      <c r="M5050">
        <v>99</v>
      </c>
      <c r="N5050">
        <v>99</v>
      </c>
      <c r="O5050">
        <v>99</v>
      </c>
      <c r="P5050">
        <v>99</v>
      </c>
      <c r="Q5050">
        <v>55</v>
      </c>
      <c r="R5050">
        <v>5435</v>
      </c>
      <c r="S5050">
        <v>5336</v>
      </c>
      <c r="T5050">
        <v>15.436246550137996</v>
      </c>
      <c r="U5050">
        <v>60.233320839580202</v>
      </c>
      <c r="V5050">
        <v>83.519717660129857</v>
      </c>
      <c r="W5050">
        <v>76.565967016491456</v>
      </c>
      <c r="X5050">
        <v>3.1278748850045996</v>
      </c>
      <c r="Y5050">
        <v>6.2557497700091993</v>
      </c>
      <c r="Z5050">
        <v>93.652253909843594</v>
      </c>
      <c r="AA5050">
        <v>10.556140872587187</v>
      </c>
      <c r="AB5050">
        <v>2.6924611404835437</v>
      </c>
      <c r="AC5050">
        <v>-31.553999798935884</v>
      </c>
      <c r="AD5050">
        <v>8.0367308915078297</v>
      </c>
      <c r="AE5050">
        <v>8.0154690493157368</v>
      </c>
      <c r="AF5050">
        <v>148</v>
      </c>
      <c r="AG5050">
        <v>0</v>
      </c>
      <c r="AH5050">
        <v>0</v>
      </c>
      <c r="AI5050">
        <v>43</v>
      </c>
      <c r="AJ5050">
        <v>573</v>
      </c>
      <c r="AK5050">
        <v>94</v>
      </c>
      <c r="AL5050">
        <v>502</v>
      </c>
      <c r="AM5050">
        <v>0</v>
      </c>
      <c r="AN5050">
        <v>191</v>
      </c>
      <c r="AO5050">
        <v>125</v>
      </c>
      <c r="AP5050">
        <v>29</v>
      </c>
    </row>
    <row r="5051" spans="1:42">
      <c r="A5051">
        <v>16</v>
      </c>
      <c r="B5051">
        <v>1038</v>
      </c>
      <c r="C5051">
        <v>2019</v>
      </c>
      <c r="D5051">
        <v>6</v>
      </c>
      <c r="E5051">
        <v>99</v>
      </c>
      <c r="F5051">
        <v>99</v>
      </c>
      <c r="G5051">
        <v>99</v>
      </c>
      <c r="H5051">
        <v>99</v>
      </c>
      <c r="I5051">
        <v>99</v>
      </c>
      <c r="J5051">
        <v>643</v>
      </c>
      <c r="K5051">
        <v>999</v>
      </c>
      <c r="M5051">
        <v>99</v>
      </c>
      <c r="N5051">
        <v>99</v>
      </c>
      <c r="O5051">
        <v>99</v>
      </c>
      <c r="P5051">
        <v>99</v>
      </c>
      <c r="Q5051">
        <v>57</v>
      </c>
      <c r="R5051">
        <v>5608</v>
      </c>
      <c r="S5051">
        <v>5460</v>
      </c>
      <c r="T5051">
        <v>15.390513552068477</v>
      </c>
      <c r="U5051">
        <v>60.436263736263761</v>
      </c>
      <c r="V5051">
        <v>84.365859853400636</v>
      </c>
      <c r="W5051">
        <v>76.997197802197903</v>
      </c>
      <c r="X5051">
        <v>2.0506419400855922</v>
      </c>
      <c r="Y5051">
        <v>4.1012838801711844</v>
      </c>
      <c r="Z5051">
        <v>97.396576319543485</v>
      </c>
      <c r="AA5051">
        <v>11.058233860056999</v>
      </c>
      <c r="AB5051">
        <v>2.7828892337317961</v>
      </c>
      <c r="AC5051">
        <v>-30.399330253221375</v>
      </c>
      <c r="AD5051">
        <v>8.2925458766468996</v>
      </c>
      <c r="AE5051">
        <v>8.2479289523024661</v>
      </c>
      <c r="AF5051">
        <v>156</v>
      </c>
      <c r="AG5051">
        <v>0</v>
      </c>
      <c r="AH5051">
        <v>0</v>
      </c>
      <c r="AI5051">
        <v>45</v>
      </c>
      <c r="AJ5051">
        <v>670</v>
      </c>
      <c r="AK5051">
        <v>107</v>
      </c>
      <c r="AL5051">
        <v>629</v>
      </c>
      <c r="AM5051">
        <v>0</v>
      </c>
      <c r="AN5051">
        <v>199</v>
      </c>
      <c r="AO5051">
        <v>143</v>
      </c>
      <c r="AP5051">
        <v>29</v>
      </c>
    </row>
    <row r="5052" spans="1:42">
      <c r="A5052">
        <v>16</v>
      </c>
      <c r="B5052">
        <v>1039</v>
      </c>
      <c r="C5052">
        <v>2019</v>
      </c>
      <c r="D5052">
        <v>7</v>
      </c>
      <c r="E5052">
        <v>99</v>
      </c>
      <c r="F5052">
        <v>99</v>
      </c>
      <c r="G5052">
        <v>99</v>
      </c>
      <c r="H5052">
        <v>99</v>
      </c>
      <c r="I5052">
        <v>99</v>
      </c>
      <c r="J5052">
        <v>643</v>
      </c>
      <c r="K5052">
        <v>999</v>
      </c>
      <c r="M5052">
        <v>99</v>
      </c>
      <c r="N5052">
        <v>99</v>
      </c>
      <c r="O5052">
        <v>99</v>
      </c>
      <c r="P5052">
        <v>99</v>
      </c>
      <c r="Q5052">
        <v>64</v>
      </c>
      <c r="R5052">
        <v>6122</v>
      </c>
      <c r="S5052">
        <v>6079</v>
      </c>
      <c r="T5052">
        <v>16.19503430251552</v>
      </c>
      <c r="U5052">
        <v>61.354499095245934</v>
      </c>
      <c r="V5052">
        <v>83.218482825534437</v>
      </c>
      <c r="W5052">
        <v>76.586099687448609</v>
      </c>
      <c r="X5052">
        <v>5.1943809212675589</v>
      </c>
      <c r="Y5052">
        <v>10.388761842535118</v>
      </c>
      <c r="Z5052">
        <v>93.678536426004555</v>
      </c>
      <c r="AA5052">
        <v>10.717157702758415</v>
      </c>
      <c r="AB5052">
        <v>2.56621649351443</v>
      </c>
      <c r="AC5052">
        <v>-34.375344455768705</v>
      </c>
      <c r="AD5052">
        <v>9.0525973353837976</v>
      </c>
      <c r="AE5052">
        <v>9.1339671362943875</v>
      </c>
      <c r="AF5052">
        <v>123</v>
      </c>
      <c r="AG5052">
        <v>0</v>
      </c>
      <c r="AH5052">
        <v>0</v>
      </c>
      <c r="AI5052">
        <v>22</v>
      </c>
      <c r="AJ5052">
        <v>711</v>
      </c>
      <c r="AK5052">
        <v>175</v>
      </c>
      <c r="AL5052">
        <v>486</v>
      </c>
      <c r="AM5052">
        <v>0</v>
      </c>
      <c r="AN5052">
        <v>134</v>
      </c>
      <c r="AO5052">
        <v>96</v>
      </c>
      <c r="AP5052">
        <v>41</v>
      </c>
    </row>
    <row r="5053" spans="1:42">
      <c r="A5053">
        <v>16</v>
      </c>
      <c r="B5053">
        <v>1040</v>
      </c>
      <c r="C5053">
        <v>2019</v>
      </c>
      <c r="D5053">
        <v>8</v>
      </c>
      <c r="E5053">
        <v>99</v>
      </c>
      <c r="F5053">
        <v>99</v>
      </c>
      <c r="G5053">
        <v>99</v>
      </c>
      <c r="H5053">
        <v>99</v>
      </c>
      <c r="I5053">
        <v>99</v>
      </c>
      <c r="J5053">
        <v>643</v>
      </c>
      <c r="K5053">
        <v>999</v>
      </c>
      <c r="M5053">
        <v>99</v>
      </c>
      <c r="N5053">
        <v>99</v>
      </c>
      <c r="O5053">
        <v>99</v>
      </c>
      <c r="P5053">
        <v>99</v>
      </c>
      <c r="Q5053">
        <v>62</v>
      </c>
      <c r="R5053">
        <v>6048</v>
      </c>
      <c r="S5053">
        <v>5917</v>
      </c>
      <c r="T5053">
        <v>15.864417989417989</v>
      </c>
      <c r="U5053">
        <v>61.227480141963824</v>
      </c>
      <c r="V5053">
        <v>82.918930360415317</v>
      </c>
      <c r="W5053">
        <v>75.918252492817359</v>
      </c>
      <c r="X5053">
        <v>2.3148148148148153</v>
      </c>
      <c r="Y5053">
        <v>4.6296296296296306</v>
      </c>
      <c r="Z5053">
        <v>83.316798941798908</v>
      </c>
      <c r="AA5053">
        <v>10.738119223123642</v>
      </c>
      <c r="AB5053">
        <v>2.7625850652686763</v>
      </c>
      <c r="AC5053">
        <v>-36.478401451974946</v>
      </c>
      <c r="AD5053">
        <v>8.9431735845150584</v>
      </c>
      <c r="AE5053">
        <v>8.8130274071259613</v>
      </c>
      <c r="AF5053">
        <v>90</v>
      </c>
      <c r="AG5053">
        <v>0</v>
      </c>
      <c r="AH5053">
        <v>0</v>
      </c>
      <c r="AI5053">
        <v>27</v>
      </c>
      <c r="AJ5053">
        <v>694</v>
      </c>
      <c r="AK5053">
        <v>72</v>
      </c>
      <c r="AL5053">
        <v>741</v>
      </c>
      <c r="AM5053">
        <v>0</v>
      </c>
      <c r="AN5053">
        <v>157</v>
      </c>
      <c r="AO5053">
        <v>83</v>
      </c>
      <c r="AP5053">
        <v>33</v>
      </c>
    </row>
    <row r="5054" spans="1:42">
      <c r="A5054">
        <v>16</v>
      </c>
      <c r="B5054">
        <v>1041</v>
      </c>
      <c r="C5054">
        <v>2019</v>
      </c>
      <c r="D5054">
        <v>9</v>
      </c>
      <c r="E5054">
        <v>99</v>
      </c>
      <c r="F5054">
        <v>99</v>
      </c>
      <c r="G5054">
        <v>99</v>
      </c>
      <c r="H5054">
        <v>99</v>
      </c>
      <c r="I5054">
        <v>99</v>
      </c>
      <c r="J5054">
        <v>643</v>
      </c>
      <c r="K5054">
        <v>999</v>
      </c>
      <c r="M5054">
        <v>99</v>
      </c>
      <c r="N5054">
        <v>99</v>
      </c>
      <c r="O5054">
        <v>99</v>
      </c>
      <c r="P5054">
        <v>99</v>
      </c>
      <c r="Q5054">
        <v>58</v>
      </c>
      <c r="R5054">
        <v>5704</v>
      </c>
      <c r="S5054">
        <v>5622</v>
      </c>
      <c r="T5054">
        <v>16.045056100981764</v>
      </c>
      <c r="U5054">
        <v>61.40679473496975</v>
      </c>
      <c r="V5054">
        <v>82.165714094104146</v>
      </c>
      <c r="W5054">
        <v>75.445286374955558</v>
      </c>
      <c r="X5054">
        <v>5.241935483870968</v>
      </c>
      <c r="Y5054">
        <v>10.483870967741936</v>
      </c>
      <c r="Z5054">
        <v>93.162692847124831</v>
      </c>
      <c r="AA5054">
        <v>10.99217025187169</v>
      </c>
      <c r="AB5054">
        <v>2.7745431563188681</v>
      </c>
      <c r="AC5054">
        <v>-36.400528182650426</v>
      </c>
      <c r="AD5054">
        <v>8.4345010129090436</v>
      </c>
      <c r="AE5054">
        <v>8.3214747791295487</v>
      </c>
      <c r="AF5054">
        <v>103</v>
      </c>
      <c r="AG5054">
        <v>0</v>
      </c>
      <c r="AH5054">
        <v>0</v>
      </c>
      <c r="AI5054">
        <v>36</v>
      </c>
      <c r="AJ5054">
        <v>672</v>
      </c>
      <c r="AK5054">
        <v>75</v>
      </c>
      <c r="AL5054">
        <v>649</v>
      </c>
      <c r="AM5054">
        <v>0</v>
      </c>
      <c r="AN5054">
        <v>210</v>
      </c>
      <c r="AO5054">
        <v>80</v>
      </c>
      <c r="AP5054">
        <v>32</v>
      </c>
    </row>
    <row r="5055" spans="1:42">
      <c r="A5055">
        <v>16</v>
      </c>
      <c r="B5055">
        <v>1042</v>
      </c>
      <c r="C5055">
        <v>2019</v>
      </c>
      <c r="D5055">
        <v>10</v>
      </c>
      <c r="E5055">
        <v>99</v>
      </c>
      <c r="F5055">
        <v>99</v>
      </c>
      <c r="G5055">
        <v>99</v>
      </c>
      <c r="H5055">
        <v>99</v>
      </c>
      <c r="I5055">
        <v>99</v>
      </c>
      <c r="J5055">
        <v>643</v>
      </c>
      <c r="K5055">
        <v>999</v>
      </c>
      <c r="M5055">
        <v>99</v>
      </c>
      <c r="N5055">
        <v>99</v>
      </c>
      <c r="O5055">
        <v>99</v>
      </c>
      <c r="P5055">
        <v>99</v>
      </c>
      <c r="Q5055">
        <v>56</v>
      </c>
      <c r="R5055">
        <v>5024</v>
      </c>
      <c r="S5055">
        <v>4933</v>
      </c>
      <c r="T5055">
        <v>15.957603503184711</v>
      </c>
      <c r="U5055">
        <v>61.322927224812496</v>
      </c>
      <c r="V5055">
        <v>83.19388802367763</v>
      </c>
      <c r="W5055">
        <v>76.123008311372402</v>
      </c>
      <c r="X5055">
        <v>4.5979299363057313</v>
      </c>
      <c r="Y5055">
        <v>9.1958598726114626</v>
      </c>
      <c r="Z5055">
        <v>94.148089171974533</v>
      </c>
      <c r="AA5055">
        <v>11.946160376076048</v>
      </c>
      <c r="AB5055">
        <v>2.7049135389823049</v>
      </c>
      <c r="AC5055">
        <v>-34.912717788956954</v>
      </c>
      <c r="AD5055">
        <v>7.4289854643855282</v>
      </c>
      <c r="AE5055">
        <v>7.3672330279325298</v>
      </c>
      <c r="AF5055">
        <v>140</v>
      </c>
      <c r="AG5055">
        <v>0</v>
      </c>
      <c r="AH5055">
        <v>0</v>
      </c>
      <c r="AI5055">
        <v>43</v>
      </c>
      <c r="AJ5055">
        <v>584</v>
      </c>
      <c r="AK5055">
        <v>104</v>
      </c>
      <c r="AL5055">
        <v>658</v>
      </c>
      <c r="AM5055">
        <v>1</v>
      </c>
      <c r="AN5055">
        <v>163</v>
      </c>
      <c r="AO5055">
        <v>117</v>
      </c>
      <c r="AP5055">
        <v>31</v>
      </c>
    </row>
    <row r="5056" spans="1:42">
      <c r="A5056">
        <v>16</v>
      </c>
      <c r="B5056">
        <v>1043</v>
      </c>
      <c r="C5056">
        <v>2019</v>
      </c>
      <c r="D5056">
        <v>11</v>
      </c>
      <c r="E5056">
        <v>99</v>
      </c>
      <c r="F5056">
        <v>99</v>
      </c>
      <c r="G5056">
        <v>99</v>
      </c>
      <c r="H5056">
        <v>99</v>
      </c>
      <c r="I5056">
        <v>99</v>
      </c>
      <c r="J5056">
        <v>643</v>
      </c>
      <c r="K5056">
        <v>999</v>
      </c>
      <c r="M5056">
        <v>99</v>
      </c>
      <c r="N5056">
        <v>99</v>
      </c>
      <c r="O5056">
        <v>99</v>
      </c>
      <c r="P5056">
        <v>99</v>
      </c>
      <c r="Q5056">
        <v>51</v>
      </c>
      <c r="R5056">
        <v>5680</v>
      </c>
      <c r="S5056">
        <v>5666</v>
      </c>
      <c r="T5056">
        <v>16.17218309859155</v>
      </c>
      <c r="U5056">
        <v>61.096540769502312</v>
      </c>
      <c r="V5056">
        <v>85.028485283527701</v>
      </c>
      <c r="W5056">
        <v>78.391457818566892</v>
      </c>
      <c r="X5056">
        <v>3.1338028169014094</v>
      </c>
      <c r="Y5056">
        <v>6.2676056338028188</v>
      </c>
      <c r="Z5056">
        <v>96.144366197183118</v>
      </c>
      <c r="AA5056">
        <v>10.704618677158596</v>
      </c>
      <c r="AB5056">
        <v>2.6922445584085546</v>
      </c>
      <c r="AC5056">
        <v>-29.930323149010071</v>
      </c>
      <c r="AD5056">
        <v>8.3990122288435067</v>
      </c>
      <c r="AE5056">
        <v>8.7141024137655219</v>
      </c>
      <c r="AF5056">
        <v>117</v>
      </c>
      <c r="AG5056">
        <v>0</v>
      </c>
      <c r="AH5056">
        <v>0</v>
      </c>
      <c r="AI5056">
        <v>28</v>
      </c>
      <c r="AJ5056">
        <v>699</v>
      </c>
      <c r="AK5056">
        <v>95</v>
      </c>
      <c r="AL5056">
        <v>683</v>
      </c>
      <c r="AM5056">
        <v>0</v>
      </c>
      <c r="AN5056">
        <v>255</v>
      </c>
      <c r="AO5056">
        <v>119</v>
      </c>
      <c r="AP5056">
        <v>28</v>
      </c>
    </row>
    <row r="5057" spans="1:42">
      <c r="A5057">
        <v>16</v>
      </c>
      <c r="B5057">
        <v>1044</v>
      </c>
      <c r="C5057">
        <v>2019</v>
      </c>
      <c r="D5057">
        <v>12</v>
      </c>
      <c r="E5057">
        <v>99</v>
      </c>
      <c r="F5057">
        <v>99</v>
      </c>
      <c r="G5057">
        <v>99</v>
      </c>
      <c r="H5057">
        <v>99</v>
      </c>
      <c r="I5057">
        <v>99</v>
      </c>
      <c r="J5057">
        <v>643</v>
      </c>
      <c r="K5057">
        <v>999</v>
      </c>
      <c r="M5057">
        <v>99</v>
      </c>
      <c r="N5057">
        <v>99</v>
      </c>
      <c r="O5057">
        <v>99</v>
      </c>
      <c r="P5057">
        <v>99</v>
      </c>
      <c r="Q5057">
        <v>56</v>
      </c>
      <c r="R5057">
        <v>4429</v>
      </c>
      <c r="S5057">
        <v>4422</v>
      </c>
      <c r="T5057">
        <v>16.219914201851434</v>
      </c>
      <c r="U5057">
        <v>61.365671641791053</v>
      </c>
      <c r="V5057">
        <v>81.488205579019052</v>
      </c>
      <c r="W5057">
        <v>75.159090909091006</v>
      </c>
      <c r="X5057">
        <v>4.7640550914427644</v>
      </c>
      <c r="Y5057">
        <v>9.5281101828855288</v>
      </c>
      <c r="Z5057">
        <v>91.442763603522238</v>
      </c>
      <c r="AA5057">
        <v>10.301477606349977</v>
      </c>
      <c r="AB5057">
        <v>2.7987571123381043</v>
      </c>
      <c r="AC5057">
        <v>-36.173950485343809</v>
      </c>
      <c r="AD5057">
        <v>6.5491593594274482</v>
      </c>
      <c r="AE5057">
        <v>6.5204505445563692</v>
      </c>
      <c r="AF5057">
        <v>110</v>
      </c>
      <c r="AG5057">
        <v>0</v>
      </c>
      <c r="AH5057">
        <v>0</v>
      </c>
      <c r="AI5057">
        <v>23</v>
      </c>
      <c r="AJ5057">
        <v>592</v>
      </c>
      <c r="AK5057">
        <v>131</v>
      </c>
      <c r="AL5057">
        <v>454</v>
      </c>
      <c r="AM5057">
        <v>0</v>
      </c>
      <c r="AN5057">
        <v>224</v>
      </c>
      <c r="AO5057">
        <v>129</v>
      </c>
      <c r="AP5057">
        <v>31</v>
      </c>
    </row>
    <row r="5058" spans="1:42">
      <c r="A5058">
        <v>16</v>
      </c>
      <c r="B5058">
        <v>1045</v>
      </c>
      <c r="C5058">
        <v>2019</v>
      </c>
      <c r="D5058">
        <v>1</v>
      </c>
      <c r="E5058">
        <v>99</v>
      </c>
      <c r="F5058">
        <v>99</v>
      </c>
      <c r="G5058">
        <v>99</v>
      </c>
      <c r="H5058">
        <v>99</v>
      </c>
      <c r="I5058">
        <v>99</v>
      </c>
      <c r="J5058">
        <v>802</v>
      </c>
      <c r="K5058">
        <v>999</v>
      </c>
      <c r="M5058">
        <v>99</v>
      </c>
      <c r="N5058">
        <v>99</v>
      </c>
      <c r="O5058">
        <v>99</v>
      </c>
      <c r="P5058">
        <v>99</v>
      </c>
      <c r="R5058">
        <v>0</v>
      </c>
    </row>
    <row r="5059" spans="1:42">
      <c r="A5059">
        <v>16</v>
      </c>
      <c r="B5059">
        <v>1046</v>
      </c>
      <c r="C5059">
        <v>2019</v>
      </c>
      <c r="D5059">
        <v>2</v>
      </c>
      <c r="E5059">
        <v>99</v>
      </c>
      <c r="F5059">
        <v>99</v>
      </c>
      <c r="G5059">
        <v>99</v>
      </c>
      <c r="H5059">
        <v>99</v>
      </c>
      <c r="I5059">
        <v>99</v>
      </c>
      <c r="J5059">
        <v>802</v>
      </c>
      <c r="K5059">
        <v>999</v>
      </c>
      <c r="M5059">
        <v>99</v>
      </c>
      <c r="N5059">
        <v>99</v>
      </c>
      <c r="O5059">
        <v>99</v>
      </c>
      <c r="P5059">
        <v>99</v>
      </c>
      <c r="R5059">
        <v>0</v>
      </c>
    </row>
    <row r="5060" spans="1:42">
      <c r="A5060">
        <v>16</v>
      </c>
      <c r="B5060">
        <v>1047</v>
      </c>
      <c r="C5060">
        <v>2019</v>
      </c>
      <c r="D5060">
        <v>3</v>
      </c>
      <c r="E5060">
        <v>99</v>
      </c>
      <c r="F5060">
        <v>99</v>
      </c>
      <c r="G5060">
        <v>99</v>
      </c>
      <c r="H5060">
        <v>99</v>
      </c>
      <c r="I5060">
        <v>99</v>
      </c>
      <c r="J5060">
        <v>802</v>
      </c>
      <c r="K5060">
        <v>999</v>
      </c>
      <c r="M5060">
        <v>99</v>
      </c>
      <c r="N5060">
        <v>99</v>
      </c>
      <c r="O5060">
        <v>99</v>
      </c>
      <c r="P5060">
        <v>99</v>
      </c>
      <c r="R5060">
        <v>0</v>
      </c>
    </row>
    <row r="5061" spans="1:42">
      <c r="A5061">
        <v>16</v>
      </c>
      <c r="B5061">
        <v>1048</v>
      </c>
      <c r="C5061">
        <v>2019</v>
      </c>
      <c r="D5061">
        <v>4</v>
      </c>
      <c r="E5061">
        <v>99</v>
      </c>
      <c r="F5061">
        <v>99</v>
      </c>
      <c r="G5061">
        <v>99</v>
      </c>
      <c r="H5061">
        <v>99</v>
      </c>
      <c r="I5061">
        <v>99</v>
      </c>
      <c r="J5061">
        <v>802</v>
      </c>
      <c r="K5061">
        <v>999</v>
      </c>
      <c r="M5061">
        <v>99</v>
      </c>
      <c r="N5061">
        <v>99</v>
      </c>
      <c r="O5061">
        <v>99</v>
      </c>
      <c r="P5061">
        <v>99</v>
      </c>
      <c r="R5061">
        <v>0</v>
      </c>
    </row>
    <row r="5062" spans="1:42">
      <c r="A5062">
        <v>16</v>
      </c>
      <c r="B5062">
        <v>1049</v>
      </c>
      <c r="C5062">
        <v>2019</v>
      </c>
      <c r="D5062">
        <v>5</v>
      </c>
      <c r="E5062">
        <v>99</v>
      </c>
      <c r="F5062">
        <v>99</v>
      </c>
      <c r="G5062">
        <v>99</v>
      </c>
      <c r="H5062">
        <v>99</v>
      </c>
      <c r="I5062">
        <v>99</v>
      </c>
      <c r="J5062">
        <v>802</v>
      </c>
      <c r="K5062">
        <v>999</v>
      </c>
      <c r="M5062">
        <v>99</v>
      </c>
      <c r="N5062">
        <v>99</v>
      </c>
      <c r="O5062">
        <v>99</v>
      </c>
      <c r="P5062">
        <v>99</v>
      </c>
      <c r="R5062">
        <v>0</v>
      </c>
    </row>
    <row r="5063" spans="1:42">
      <c r="A5063">
        <v>16</v>
      </c>
      <c r="B5063">
        <v>1050</v>
      </c>
      <c r="C5063">
        <v>2019</v>
      </c>
      <c r="D5063">
        <v>6</v>
      </c>
      <c r="E5063">
        <v>99</v>
      </c>
      <c r="F5063">
        <v>99</v>
      </c>
      <c r="G5063">
        <v>99</v>
      </c>
      <c r="H5063">
        <v>99</v>
      </c>
      <c r="I5063">
        <v>99</v>
      </c>
      <c r="J5063">
        <v>802</v>
      </c>
      <c r="K5063">
        <v>999</v>
      </c>
      <c r="M5063">
        <v>99</v>
      </c>
      <c r="N5063">
        <v>99</v>
      </c>
      <c r="O5063">
        <v>99</v>
      </c>
      <c r="P5063">
        <v>99</v>
      </c>
      <c r="R5063">
        <v>0</v>
      </c>
    </row>
    <row r="5064" spans="1:42">
      <c r="A5064">
        <v>16</v>
      </c>
      <c r="B5064">
        <v>1051</v>
      </c>
      <c r="C5064">
        <v>2019</v>
      </c>
      <c r="D5064">
        <v>7</v>
      </c>
      <c r="E5064">
        <v>99</v>
      </c>
      <c r="F5064">
        <v>99</v>
      </c>
      <c r="G5064">
        <v>99</v>
      </c>
      <c r="H5064">
        <v>99</v>
      </c>
      <c r="I5064">
        <v>99</v>
      </c>
      <c r="J5064">
        <v>802</v>
      </c>
      <c r="K5064">
        <v>999</v>
      </c>
      <c r="M5064">
        <v>99</v>
      </c>
      <c r="N5064">
        <v>99</v>
      </c>
      <c r="O5064">
        <v>99</v>
      </c>
      <c r="P5064">
        <v>99</v>
      </c>
      <c r="R5064">
        <v>0</v>
      </c>
    </row>
    <row r="5065" spans="1:42">
      <c r="A5065">
        <v>16</v>
      </c>
      <c r="B5065">
        <v>1052</v>
      </c>
      <c r="C5065">
        <v>2019</v>
      </c>
      <c r="D5065">
        <v>8</v>
      </c>
      <c r="E5065">
        <v>99</v>
      </c>
      <c r="F5065">
        <v>99</v>
      </c>
      <c r="G5065">
        <v>99</v>
      </c>
      <c r="H5065">
        <v>99</v>
      </c>
      <c r="I5065">
        <v>99</v>
      </c>
      <c r="J5065">
        <v>802</v>
      </c>
      <c r="K5065">
        <v>999</v>
      </c>
      <c r="M5065">
        <v>99</v>
      </c>
      <c r="N5065">
        <v>99</v>
      </c>
      <c r="O5065">
        <v>99</v>
      </c>
      <c r="P5065">
        <v>99</v>
      </c>
      <c r="Q5065">
        <v>1</v>
      </c>
      <c r="R5065">
        <v>6</v>
      </c>
      <c r="S5065">
        <v>6</v>
      </c>
      <c r="T5065">
        <v>16</v>
      </c>
      <c r="U5065">
        <v>60.5</v>
      </c>
      <c r="V5065">
        <v>97.580353918382102</v>
      </c>
      <c r="W5065">
        <v>90.066666666666634</v>
      </c>
      <c r="X5065">
        <v>0</v>
      </c>
      <c r="Y5065">
        <v>0</v>
      </c>
      <c r="Z5065">
        <v>0</v>
      </c>
      <c r="AA5065">
        <v>6.9605236073796481</v>
      </c>
      <c r="AB5065">
        <v>1.8929694486000912</v>
      </c>
      <c r="AC5065">
        <v>-80.448944362375116</v>
      </c>
      <c r="AD5065">
        <v>46.15384615384616</v>
      </c>
      <c r="AE5065">
        <v>44.528675016479887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4</v>
      </c>
      <c r="AM5065">
        <v>0</v>
      </c>
      <c r="AN5065">
        <v>0</v>
      </c>
      <c r="AO5065">
        <v>0</v>
      </c>
      <c r="AP5065">
        <v>0</v>
      </c>
    </row>
    <row r="5066" spans="1:42">
      <c r="A5066">
        <v>16</v>
      </c>
      <c r="B5066">
        <v>1053</v>
      </c>
      <c r="C5066">
        <v>2019</v>
      </c>
      <c r="D5066">
        <v>9</v>
      </c>
      <c r="E5066">
        <v>99</v>
      </c>
      <c r="F5066">
        <v>99</v>
      </c>
      <c r="G5066">
        <v>99</v>
      </c>
      <c r="H5066">
        <v>99</v>
      </c>
      <c r="I5066">
        <v>99</v>
      </c>
      <c r="J5066">
        <v>802</v>
      </c>
      <c r="K5066">
        <v>999</v>
      </c>
      <c r="M5066">
        <v>99</v>
      </c>
      <c r="N5066">
        <v>99</v>
      </c>
      <c r="O5066">
        <v>99</v>
      </c>
      <c r="P5066">
        <v>99</v>
      </c>
      <c r="Q5066">
        <v>2</v>
      </c>
      <c r="R5066">
        <v>7</v>
      </c>
      <c r="S5066">
        <v>7</v>
      </c>
      <c r="T5066">
        <v>14.857142857142859</v>
      </c>
      <c r="U5066">
        <v>58.571428571428562</v>
      </c>
      <c r="V5066">
        <v>104.19439715214362</v>
      </c>
      <c r="W5066">
        <v>96.171428571428564</v>
      </c>
      <c r="X5066">
        <v>0</v>
      </c>
      <c r="Y5066">
        <v>0</v>
      </c>
      <c r="Z5066">
        <v>0</v>
      </c>
      <c r="AA5066">
        <v>8.0480191503810214</v>
      </c>
      <c r="AB5066">
        <v>2.128523489393066</v>
      </c>
      <c r="AC5066">
        <v>-69.455241608157294</v>
      </c>
      <c r="AD5066">
        <v>53.84615384615384</v>
      </c>
      <c r="AE5066">
        <v>55.47132498352012</v>
      </c>
      <c r="AF5066">
        <v>0</v>
      </c>
      <c r="AG5066">
        <v>0</v>
      </c>
      <c r="AH5066">
        <v>0</v>
      </c>
      <c r="AI5066">
        <v>0</v>
      </c>
      <c r="AJ5066">
        <v>2</v>
      </c>
      <c r="AK5066">
        <v>2</v>
      </c>
      <c r="AL5066">
        <v>3</v>
      </c>
      <c r="AM5066">
        <v>0</v>
      </c>
      <c r="AN5066">
        <v>0</v>
      </c>
      <c r="AO5066">
        <v>0</v>
      </c>
      <c r="AP5066">
        <v>0</v>
      </c>
    </row>
    <row r="5067" spans="1:42">
      <c r="A5067">
        <v>16</v>
      </c>
      <c r="B5067">
        <v>1054</v>
      </c>
      <c r="C5067">
        <v>2019</v>
      </c>
      <c r="D5067">
        <v>10</v>
      </c>
      <c r="E5067">
        <v>99</v>
      </c>
      <c r="F5067">
        <v>99</v>
      </c>
      <c r="G5067">
        <v>99</v>
      </c>
      <c r="H5067">
        <v>99</v>
      </c>
      <c r="I5067">
        <v>99</v>
      </c>
      <c r="J5067">
        <v>802</v>
      </c>
      <c r="K5067">
        <v>999</v>
      </c>
      <c r="M5067">
        <v>99</v>
      </c>
      <c r="N5067">
        <v>99</v>
      </c>
      <c r="O5067">
        <v>99</v>
      </c>
      <c r="P5067">
        <v>99</v>
      </c>
      <c r="R5067">
        <v>0</v>
      </c>
    </row>
    <row r="5068" spans="1:42">
      <c r="A5068">
        <v>16</v>
      </c>
      <c r="B5068">
        <v>1055</v>
      </c>
      <c r="C5068">
        <v>2019</v>
      </c>
      <c r="D5068">
        <v>11</v>
      </c>
      <c r="E5068">
        <v>99</v>
      </c>
      <c r="F5068">
        <v>99</v>
      </c>
      <c r="G5068">
        <v>99</v>
      </c>
      <c r="H5068">
        <v>99</v>
      </c>
      <c r="I5068">
        <v>99</v>
      </c>
      <c r="J5068">
        <v>802</v>
      </c>
      <c r="K5068">
        <v>999</v>
      </c>
      <c r="M5068">
        <v>99</v>
      </c>
      <c r="N5068">
        <v>99</v>
      </c>
      <c r="O5068">
        <v>99</v>
      </c>
      <c r="P5068">
        <v>99</v>
      </c>
      <c r="R5068">
        <v>0</v>
      </c>
    </row>
    <row r="5069" spans="1:42">
      <c r="A5069">
        <v>16</v>
      </c>
      <c r="B5069">
        <v>1056</v>
      </c>
      <c r="C5069">
        <v>2019</v>
      </c>
      <c r="D5069">
        <v>12</v>
      </c>
      <c r="E5069">
        <v>99</v>
      </c>
      <c r="F5069">
        <v>99</v>
      </c>
      <c r="G5069">
        <v>99</v>
      </c>
      <c r="H5069">
        <v>99</v>
      </c>
      <c r="I5069">
        <v>99</v>
      </c>
      <c r="J5069">
        <v>802</v>
      </c>
      <c r="K5069">
        <v>999</v>
      </c>
      <c r="M5069">
        <v>99</v>
      </c>
      <c r="N5069">
        <v>99</v>
      </c>
      <c r="O5069">
        <v>99</v>
      </c>
      <c r="P5069">
        <v>99</v>
      </c>
      <c r="R5069">
        <v>0</v>
      </c>
    </row>
    <row r="5070" spans="1:42">
      <c r="A5070">
        <v>16</v>
      </c>
      <c r="B5070">
        <v>1057</v>
      </c>
      <c r="C5070">
        <v>2018</v>
      </c>
      <c r="D5070">
        <v>1</v>
      </c>
      <c r="E5070">
        <v>99</v>
      </c>
      <c r="F5070">
        <v>99</v>
      </c>
      <c r="G5070">
        <v>99</v>
      </c>
      <c r="H5070">
        <v>99</v>
      </c>
      <c r="I5070">
        <v>99</v>
      </c>
      <c r="J5070">
        <v>103</v>
      </c>
      <c r="K5070">
        <v>999</v>
      </c>
      <c r="M5070">
        <v>99</v>
      </c>
      <c r="N5070">
        <v>99</v>
      </c>
      <c r="O5070">
        <v>99</v>
      </c>
      <c r="P5070">
        <v>99</v>
      </c>
      <c r="Q5070">
        <v>194</v>
      </c>
      <c r="R5070">
        <v>21130</v>
      </c>
      <c r="S5070">
        <v>20974</v>
      </c>
      <c r="T5070">
        <v>15.220918125887364</v>
      </c>
      <c r="U5070">
        <v>59.386478497186992</v>
      </c>
      <c r="V5070">
        <v>88.321944488666688</v>
      </c>
      <c r="W5070">
        <v>81.277276628206749</v>
      </c>
      <c r="X5070">
        <v>1.8504495977283479</v>
      </c>
      <c r="Y5070">
        <v>3.7008991954566959</v>
      </c>
      <c r="Z5070">
        <v>93.147184098438245</v>
      </c>
      <c r="AA5070">
        <v>10.046530417795259</v>
      </c>
      <c r="AB5070">
        <v>2.6447888827069219</v>
      </c>
      <c r="AC5070">
        <v>-28.283248838923825</v>
      </c>
      <c r="AD5070">
        <v>9.179652711103774</v>
      </c>
      <c r="AE5070">
        <v>9.5813404403581401</v>
      </c>
      <c r="AF5070">
        <v>191</v>
      </c>
      <c r="AG5070">
        <v>0</v>
      </c>
      <c r="AH5070">
        <v>0</v>
      </c>
      <c r="AI5070">
        <v>64</v>
      </c>
      <c r="AJ5070">
        <v>810</v>
      </c>
      <c r="AK5070">
        <v>179</v>
      </c>
      <c r="AL5070">
        <v>1206</v>
      </c>
      <c r="AM5070">
        <v>0</v>
      </c>
      <c r="AN5070">
        <v>935</v>
      </c>
      <c r="AO5070">
        <v>211</v>
      </c>
    </row>
    <row r="5071" spans="1:42">
      <c r="A5071">
        <v>16</v>
      </c>
      <c r="B5071">
        <v>1058</v>
      </c>
      <c r="C5071">
        <v>2018</v>
      </c>
      <c r="D5071">
        <v>2</v>
      </c>
      <c r="E5071">
        <v>99</v>
      </c>
      <c r="F5071">
        <v>99</v>
      </c>
      <c r="G5071">
        <v>99</v>
      </c>
      <c r="H5071">
        <v>99</v>
      </c>
      <c r="I5071">
        <v>99</v>
      </c>
      <c r="J5071">
        <v>103</v>
      </c>
      <c r="K5071">
        <v>999</v>
      </c>
      <c r="M5071">
        <v>99</v>
      </c>
      <c r="N5071">
        <v>99</v>
      </c>
      <c r="O5071">
        <v>99</v>
      </c>
      <c r="P5071">
        <v>99</v>
      </c>
      <c r="Q5071">
        <v>178</v>
      </c>
      <c r="R5071">
        <v>16624</v>
      </c>
      <c r="S5071">
        <v>16578</v>
      </c>
      <c r="T5071">
        <v>15.330967276227142</v>
      </c>
      <c r="U5071">
        <v>59.422849559657365</v>
      </c>
      <c r="V5071">
        <v>86.424011929814682</v>
      </c>
      <c r="W5071">
        <v>79.691380142357318</v>
      </c>
      <c r="X5071">
        <v>2.7430221366698744</v>
      </c>
      <c r="Y5071">
        <v>5.4860442733397488</v>
      </c>
      <c r="Z5071">
        <v>87.836862367661212</v>
      </c>
      <c r="AA5071">
        <v>9.371676443001844</v>
      </c>
      <c r="AB5071">
        <v>2.5607567716405755</v>
      </c>
      <c r="AC5071">
        <v>-25.830754312197911</v>
      </c>
      <c r="AD5071">
        <v>7.222079823444826</v>
      </c>
      <c r="AE5071">
        <v>7.4253913590476124</v>
      </c>
      <c r="AF5071">
        <v>139</v>
      </c>
      <c r="AG5071">
        <v>0</v>
      </c>
      <c r="AH5071">
        <v>0</v>
      </c>
      <c r="AI5071">
        <v>61</v>
      </c>
      <c r="AJ5071">
        <v>568</v>
      </c>
      <c r="AK5071">
        <v>131</v>
      </c>
      <c r="AL5071">
        <v>747</v>
      </c>
      <c r="AM5071">
        <v>0</v>
      </c>
      <c r="AN5071">
        <v>781</v>
      </c>
      <c r="AO5071">
        <v>133</v>
      </c>
    </row>
    <row r="5072" spans="1:42">
      <c r="A5072">
        <v>16</v>
      </c>
      <c r="B5072">
        <v>1059</v>
      </c>
      <c r="C5072">
        <v>2018</v>
      </c>
      <c r="D5072">
        <v>3</v>
      </c>
      <c r="E5072">
        <v>99</v>
      </c>
      <c r="F5072">
        <v>99</v>
      </c>
      <c r="G5072">
        <v>99</v>
      </c>
      <c r="H5072">
        <v>99</v>
      </c>
      <c r="I5072">
        <v>99</v>
      </c>
      <c r="J5072">
        <v>103</v>
      </c>
      <c r="K5072">
        <v>999</v>
      </c>
      <c r="M5072">
        <v>99</v>
      </c>
      <c r="N5072">
        <v>99</v>
      </c>
      <c r="O5072">
        <v>99</v>
      </c>
      <c r="P5072">
        <v>99</v>
      </c>
      <c r="Q5072">
        <v>186</v>
      </c>
      <c r="R5072">
        <v>18349</v>
      </c>
      <c r="S5072">
        <v>17449</v>
      </c>
      <c r="T5072">
        <v>14.620633277017824</v>
      </c>
      <c r="U5072">
        <v>59.467591265975123</v>
      </c>
      <c r="V5072">
        <v>87.836404461675698</v>
      </c>
      <c r="W5072">
        <v>79.712017880680946</v>
      </c>
      <c r="X5072">
        <v>3.1936345304921239</v>
      </c>
      <c r="Y5072">
        <v>6.3872690609842477</v>
      </c>
      <c r="Z5072">
        <v>86.876669028284923</v>
      </c>
      <c r="AA5072">
        <v>9.6334345335300728</v>
      </c>
      <c r="AB5072">
        <v>2.5930770396369263</v>
      </c>
      <c r="AC5072">
        <v>-29.044485679438729</v>
      </c>
      <c r="AD5072">
        <v>7.9714835587337012</v>
      </c>
      <c r="AE5072">
        <v>7.8175417747350595</v>
      </c>
      <c r="AF5072">
        <v>137</v>
      </c>
      <c r="AG5072">
        <v>0</v>
      </c>
      <c r="AH5072">
        <v>0</v>
      </c>
      <c r="AI5072">
        <v>50</v>
      </c>
      <c r="AJ5072">
        <v>680</v>
      </c>
      <c r="AK5072">
        <v>126</v>
      </c>
      <c r="AL5072">
        <v>1261</v>
      </c>
      <c r="AM5072">
        <v>0</v>
      </c>
      <c r="AN5072">
        <v>686</v>
      </c>
      <c r="AO5072">
        <v>167</v>
      </c>
    </row>
    <row r="5073" spans="1:41">
      <c r="A5073">
        <v>16</v>
      </c>
      <c r="B5073">
        <v>1060</v>
      </c>
      <c r="C5073">
        <v>2018</v>
      </c>
      <c r="D5073">
        <v>4</v>
      </c>
      <c r="E5073">
        <v>99</v>
      </c>
      <c r="F5073">
        <v>99</v>
      </c>
      <c r="G5073">
        <v>99</v>
      </c>
      <c r="H5073">
        <v>99</v>
      </c>
      <c r="I5073">
        <v>99</v>
      </c>
      <c r="J5073">
        <v>103</v>
      </c>
      <c r="K5073">
        <v>999</v>
      </c>
      <c r="M5073">
        <v>99</v>
      </c>
      <c r="N5073">
        <v>99</v>
      </c>
      <c r="O5073">
        <v>99</v>
      </c>
      <c r="P5073">
        <v>99</v>
      </c>
      <c r="Q5073">
        <v>186</v>
      </c>
      <c r="R5073">
        <v>21740</v>
      </c>
      <c r="S5073">
        <v>21278</v>
      </c>
      <c r="T5073">
        <v>15.178472861085556</v>
      </c>
      <c r="U5073">
        <v>59.749741517059881</v>
      </c>
      <c r="V5073">
        <v>88.265011995665347</v>
      </c>
      <c r="W5073">
        <v>80.93168530876973</v>
      </c>
      <c r="X5073">
        <v>0.90156393744250241</v>
      </c>
      <c r="Y5073">
        <v>1.8031278748850048</v>
      </c>
      <c r="Z5073">
        <v>92.773689052437902</v>
      </c>
      <c r="AA5073">
        <v>9.6913817314589981</v>
      </c>
      <c r="AB5073">
        <v>2.6712110781165901</v>
      </c>
      <c r="AC5073">
        <v>-30.046994495884423</v>
      </c>
      <c r="AD5073">
        <v>9.4446592493798391</v>
      </c>
      <c r="AE5073">
        <v>9.6788832987278415</v>
      </c>
      <c r="AF5073">
        <v>206</v>
      </c>
      <c r="AG5073">
        <v>0</v>
      </c>
      <c r="AH5073">
        <v>0</v>
      </c>
      <c r="AI5073">
        <v>39</v>
      </c>
      <c r="AJ5073">
        <v>775</v>
      </c>
      <c r="AK5073">
        <v>138</v>
      </c>
      <c r="AL5073">
        <v>922</v>
      </c>
      <c r="AM5073">
        <v>0</v>
      </c>
      <c r="AN5073">
        <v>910</v>
      </c>
      <c r="AO5073">
        <v>262</v>
      </c>
    </row>
    <row r="5074" spans="1:41">
      <c r="A5074">
        <v>16</v>
      </c>
      <c r="B5074">
        <v>1061</v>
      </c>
      <c r="C5074">
        <v>2018</v>
      </c>
      <c r="D5074">
        <v>5</v>
      </c>
      <c r="E5074">
        <v>99</v>
      </c>
      <c r="F5074">
        <v>99</v>
      </c>
      <c r="G5074">
        <v>99</v>
      </c>
      <c r="H5074">
        <v>99</v>
      </c>
      <c r="I5074">
        <v>99</v>
      </c>
      <c r="J5074">
        <v>103</v>
      </c>
      <c r="K5074">
        <v>999</v>
      </c>
      <c r="M5074">
        <v>99</v>
      </c>
      <c r="N5074">
        <v>99</v>
      </c>
      <c r="O5074">
        <v>99</v>
      </c>
      <c r="P5074">
        <v>99</v>
      </c>
      <c r="Q5074">
        <v>186</v>
      </c>
      <c r="R5074">
        <v>21736</v>
      </c>
      <c r="S5074">
        <v>21462</v>
      </c>
      <c r="T5074">
        <v>15.340449024659549</v>
      </c>
      <c r="U5074">
        <v>59.771642903736847</v>
      </c>
      <c r="V5074">
        <v>86.115412935235781</v>
      </c>
      <c r="W5074">
        <v>79.149562016587424</v>
      </c>
      <c r="X5074">
        <v>2.1117040853882965</v>
      </c>
      <c r="Y5074">
        <v>4.2234081707765929</v>
      </c>
      <c r="Z5074">
        <v>89.947552447552482</v>
      </c>
      <c r="AA5074">
        <v>8.9656666873363715</v>
      </c>
      <c r="AB5074">
        <v>2.6208185485583924</v>
      </c>
      <c r="AC5074">
        <v>-26.846214149538167</v>
      </c>
      <c r="AD5074">
        <v>9.4429215015878682</v>
      </c>
      <c r="AE5074">
        <v>9.5476078146247119</v>
      </c>
      <c r="AF5074">
        <v>181</v>
      </c>
      <c r="AG5074">
        <v>0</v>
      </c>
      <c r="AH5074">
        <v>0</v>
      </c>
      <c r="AI5074">
        <v>42</v>
      </c>
      <c r="AJ5074">
        <v>747</v>
      </c>
      <c r="AK5074">
        <v>145</v>
      </c>
      <c r="AL5074">
        <v>1039</v>
      </c>
      <c r="AM5074">
        <v>0</v>
      </c>
      <c r="AN5074">
        <v>931</v>
      </c>
      <c r="AO5074">
        <v>186</v>
      </c>
    </row>
    <row r="5075" spans="1:41">
      <c r="A5075">
        <v>16</v>
      </c>
      <c r="B5075">
        <v>1062</v>
      </c>
      <c r="C5075">
        <v>2018</v>
      </c>
      <c r="D5075">
        <v>6</v>
      </c>
      <c r="E5075">
        <v>99</v>
      </c>
      <c r="F5075">
        <v>99</v>
      </c>
      <c r="G5075">
        <v>99</v>
      </c>
      <c r="H5075">
        <v>99</v>
      </c>
      <c r="I5075">
        <v>99</v>
      </c>
      <c r="J5075">
        <v>103</v>
      </c>
      <c r="K5075">
        <v>999</v>
      </c>
      <c r="M5075">
        <v>99</v>
      </c>
      <c r="N5075">
        <v>99</v>
      </c>
      <c r="O5075">
        <v>99</v>
      </c>
      <c r="P5075">
        <v>99</v>
      </c>
      <c r="Q5075">
        <v>179</v>
      </c>
      <c r="R5075">
        <v>17131</v>
      </c>
      <c r="S5075">
        <v>16071</v>
      </c>
      <c r="T5075">
        <v>14.499503823477911</v>
      </c>
      <c r="U5075">
        <v>59.613527471843696</v>
      </c>
      <c r="V5075">
        <v>85.792117090378724</v>
      </c>
      <c r="W5075">
        <v>77.635274718436889</v>
      </c>
      <c r="X5075">
        <v>1.3951316327126257</v>
      </c>
      <c r="Y5075">
        <v>2.7902632654252515</v>
      </c>
      <c r="Z5075">
        <v>89.136652851555652</v>
      </c>
      <c r="AA5075">
        <v>10.230181672845628</v>
      </c>
      <c r="AB5075">
        <v>2.6457703506549795</v>
      </c>
      <c r="AC5075">
        <v>-30.075467010435862</v>
      </c>
      <c r="AD5075">
        <v>7.4423393560775519</v>
      </c>
      <c r="AE5075">
        <v>7.0125805039957756</v>
      </c>
      <c r="AF5075">
        <v>136</v>
      </c>
      <c r="AG5075">
        <v>0</v>
      </c>
      <c r="AH5075">
        <v>0</v>
      </c>
      <c r="AI5075">
        <v>36</v>
      </c>
      <c r="AJ5075">
        <v>764</v>
      </c>
      <c r="AK5075">
        <v>101</v>
      </c>
      <c r="AL5075">
        <v>851</v>
      </c>
      <c r="AM5075">
        <v>0</v>
      </c>
      <c r="AN5075">
        <v>591</v>
      </c>
      <c r="AO5075">
        <v>85</v>
      </c>
    </row>
    <row r="5076" spans="1:41">
      <c r="A5076">
        <v>16</v>
      </c>
      <c r="B5076">
        <v>1063</v>
      </c>
      <c r="C5076">
        <v>2018</v>
      </c>
      <c r="D5076">
        <v>7</v>
      </c>
      <c r="E5076">
        <v>99</v>
      </c>
      <c r="F5076">
        <v>99</v>
      </c>
      <c r="G5076">
        <v>99</v>
      </c>
      <c r="H5076">
        <v>99</v>
      </c>
      <c r="I5076">
        <v>99</v>
      </c>
      <c r="J5076">
        <v>103</v>
      </c>
      <c r="K5076">
        <v>999</v>
      </c>
      <c r="M5076">
        <v>99</v>
      </c>
      <c r="N5076">
        <v>99</v>
      </c>
      <c r="O5076">
        <v>99</v>
      </c>
      <c r="P5076">
        <v>99</v>
      </c>
      <c r="Q5076">
        <v>173</v>
      </c>
      <c r="R5076">
        <v>19918</v>
      </c>
      <c r="S5076">
        <v>19473</v>
      </c>
      <c r="T5076">
        <v>15.042775379054124</v>
      </c>
      <c r="U5076">
        <v>59.491038874338841</v>
      </c>
      <c r="V5076">
        <v>85.170121098307305</v>
      </c>
      <c r="W5076">
        <v>77.97962306783765</v>
      </c>
      <c r="X5076">
        <v>1.9981925896174313</v>
      </c>
      <c r="Y5076">
        <v>3.9963851792348626</v>
      </c>
      <c r="Z5076">
        <v>90.63661010141584</v>
      </c>
      <c r="AA5076">
        <v>8.8927563277460298</v>
      </c>
      <c r="AB5076">
        <v>2.6404830011398395</v>
      </c>
      <c r="AC5076">
        <v>-25.546122867845074</v>
      </c>
      <c r="AD5076">
        <v>8.6531151301355855</v>
      </c>
      <c r="AE5076">
        <v>8.5347314468872355</v>
      </c>
      <c r="AF5076">
        <v>128</v>
      </c>
      <c r="AG5076">
        <v>0</v>
      </c>
      <c r="AH5076">
        <v>0</v>
      </c>
      <c r="AI5076">
        <v>50</v>
      </c>
      <c r="AJ5076">
        <v>611</v>
      </c>
      <c r="AK5076">
        <v>76</v>
      </c>
      <c r="AL5076">
        <v>1027</v>
      </c>
      <c r="AM5076">
        <v>0</v>
      </c>
      <c r="AN5076">
        <v>636</v>
      </c>
      <c r="AO5076">
        <v>111</v>
      </c>
    </row>
    <row r="5077" spans="1:41">
      <c r="A5077">
        <v>16</v>
      </c>
      <c r="B5077">
        <v>1064</v>
      </c>
      <c r="C5077">
        <v>2018</v>
      </c>
      <c r="D5077">
        <v>8</v>
      </c>
      <c r="E5077">
        <v>99</v>
      </c>
      <c r="F5077">
        <v>99</v>
      </c>
      <c r="G5077">
        <v>99</v>
      </c>
      <c r="H5077">
        <v>99</v>
      </c>
      <c r="I5077">
        <v>99</v>
      </c>
      <c r="J5077">
        <v>103</v>
      </c>
      <c r="K5077">
        <v>999</v>
      </c>
      <c r="M5077">
        <v>99</v>
      </c>
      <c r="N5077">
        <v>99</v>
      </c>
      <c r="O5077">
        <v>99</v>
      </c>
      <c r="P5077">
        <v>99</v>
      </c>
      <c r="Q5077">
        <v>172</v>
      </c>
      <c r="R5077">
        <v>16131</v>
      </c>
      <c r="S5077">
        <v>15979</v>
      </c>
      <c r="T5077">
        <v>15.396255656809862</v>
      </c>
      <c r="U5077">
        <v>59.765004067839058</v>
      </c>
      <c r="V5077">
        <v>85.542915651006084</v>
      </c>
      <c r="W5077">
        <v>78.678653232367282</v>
      </c>
      <c r="X5077">
        <v>2.7958589052135641</v>
      </c>
      <c r="Y5077">
        <v>5.5917178104271281</v>
      </c>
      <c r="Z5077">
        <v>88.128448329303822</v>
      </c>
      <c r="AA5077">
        <v>8.3141016450483871</v>
      </c>
      <c r="AB5077">
        <v>2.5115365616571217</v>
      </c>
      <c r="AC5077">
        <v>-24.820296893578661</v>
      </c>
      <c r="AD5077">
        <v>7.0079024080840018</v>
      </c>
      <c r="AE5077">
        <v>7.0661422953967596</v>
      </c>
      <c r="AF5077">
        <v>106</v>
      </c>
      <c r="AG5077">
        <v>0</v>
      </c>
      <c r="AH5077">
        <v>0</v>
      </c>
      <c r="AI5077">
        <v>34</v>
      </c>
      <c r="AJ5077">
        <v>490</v>
      </c>
      <c r="AK5077">
        <v>67</v>
      </c>
      <c r="AL5077">
        <v>1283</v>
      </c>
      <c r="AM5077">
        <v>0</v>
      </c>
      <c r="AN5077">
        <v>370</v>
      </c>
      <c r="AO5077">
        <v>97</v>
      </c>
    </row>
    <row r="5078" spans="1:41">
      <c r="A5078">
        <v>16</v>
      </c>
      <c r="B5078">
        <v>1065</v>
      </c>
      <c r="C5078">
        <v>2018</v>
      </c>
      <c r="D5078">
        <v>9</v>
      </c>
      <c r="E5078">
        <v>99</v>
      </c>
      <c r="F5078">
        <v>99</v>
      </c>
      <c r="G5078">
        <v>99</v>
      </c>
      <c r="H5078">
        <v>99</v>
      </c>
      <c r="I5078">
        <v>99</v>
      </c>
      <c r="J5078">
        <v>103</v>
      </c>
      <c r="K5078">
        <v>999</v>
      </c>
      <c r="M5078">
        <v>99</v>
      </c>
      <c r="N5078">
        <v>99</v>
      </c>
      <c r="O5078">
        <v>99</v>
      </c>
      <c r="P5078">
        <v>99</v>
      </c>
      <c r="Q5078">
        <v>181</v>
      </c>
      <c r="R5078">
        <v>15925</v>
      </c>
      <c r="S5078">
        <v>15663</v>
      </c>
      <c r="T5078">
        <v>15.242637362637357</v>
      </c>
      <c r="U5078">
        <v>59.716274021579501</v>
      </c>
      <c r="V5078">
        <v>85.985929672989258</v>
      </c>
      <c r="W5078">
        <v>78.935842431207504</v>
      </c>
      <c r="X5078">
        <v>1.3814756671899522</v>
      </c>
      <c r="Y5078">
        <v>2.7629513343799044</v>
      </c>
      <c r="Z5078">
        <v>87.083202511773919</v>
      </c>
      <c r="AA5078">
        <v>8.6064388474770563</v>
      </c>
      <c r="AB5078">
        <v>2.618293968477039</v>
      </c>
      <c r="AC5078">
        <v>-24.474200142190679</v>
      </c>
      <c r="AD5078">
        <v>6.9184083967973331</v>
      </c>
      <c r="AE5078">
        <v>6.9490439902846184</v>
      </c>
      <c r="AF5078">
        <v>91</v>
      </c>
      <c r="AG5078">
        <v>0</v>
      </c>
      <c r="AH5078">
        <v>0</v>
      </c>
      <c r="AI5078">
        <v>62</v>
      </c>
      <c r="AJ5078">
        <v>443</v>
      </c>
      <c r="AK5078">
        <v>70</v>
      </c>
      <c r="AL5078">
        <v>879</v>
      </c>
      <c r="AM5078">
        <v>0</v>
      </c>
      <c r="AN5078">
        <v>420</v>
      </c>
      <c r="AO5078">
        <v>113</v>
      </c>
    </row>
    <row r="5079" spans="1:41">
      <c r="A5079">
        <v>16</v>
      </c>
      <c r="B5079">
        <v>1066</v>
      </c>
      <c r="C5079">
        <v>2018</v>
      </c>
      <c r="D5079">
        <v>10</v>
      </c>
      <c r="E5079">
        <v>99</v>
      </c>
      <c r="F5079">
        <v>99</v>
      </c>
      <c r="G5079">
        <v>99</v>
      </c>
      <c r="H5079">
        <v>99</v>
      </c>
      <c r="I5079">
        <v>99</v>
      </c>
      <c r="J5079">
        <v>103</v>
      </c>
      <c r="K5079">
        <v>999</v>
      </c>
      <c r="M5079">
        <v>99</v>
      </c>
      <c r="N5079">
        <v>99</v>
      </c>
      <c r="O5079">
        <v>99</v>
      </c>
      <c r="P5079">
        <v>99</v>
      </c>
      <c r="Q5079">
        <v>246</v>
      </c>
      <c r="R5079">
        <v>22114</v>
      </c>
      <c r="S5079">
        <v>20863</v>
      </c>
      <c r="T5079">
        <v>14.624039070272223</v>
      </c>
      <c r="U5079">
        <v>59.707999808273023</v>
      </c>
      <c r="V5079">
        <v>88.460273956667493</v>
      </c>
      <c r="W5079">
        <v>80.165259071082943</v>
      </c>
      <c r="X5079">
        <v>2.3107533689065742</v>
      </c>
      <c r="Y5079">
        <v>4.6215067378131485</v>
      </c>
      <c r="Z5079">
        <v>86.80926110156463</v>
      </c>
      <c r="AA5079">
        <v>9.4007244037486686</v>
      </c>
      <c r="AB5079">
        <v>2.646857407501829</v>
      </c>
      <c r="AC5079">
        <v>-28.025013978096656</v>
      </c>
      <c r="AD5079">
        <v>9.6071386679294299</v>
      </c>
      <c r="AE5079">
        <v>9.4002374329009353</v>
      </c>
      <c r="AF5079">
        <v>116</v>
      </c>
      <c r="AG5079">
        <v>0</v>
      </c>
      <c r="AH5079">
        <v>0</v>
      </c>
      <c r="AI5079">
        <v>35</v>
      </c>
      <c r="AJ5079">
        <v>569</v>
      </c>
      <c r="AK5079">
        <v>146</v>
      </c>
      <c r="AL5079">
        <v>1245</v>
      </c>
      <c r="AM5079">
        <v>1</v>
      </c>
      <c r="AN5079">
        <v>661</v>
      </c>
      <c r="AO5079">
        <v>156</v>
      </c>
    </row>
    <row r="5080" spans="1:41">
      <c r="A5080">
        <v>16</v>
      </c>
      <c r="B5080">
        <v>1067</v>
      </c>
      <c r="C5080">
        <v>2018</v>
      </c>
      <c r="D5080">
        <v>11</v>
      </c>
      <c r="E5080">
        <v>99</v>
      </c>
      <c r="F5080">
        <v>99</v>
      </c>
      <c r="G5080">
        <v>99</v>
      </c>
      <c r="H5080">
        <v>99</v>
      </c>
      <c r="I5080">
        <v>99</v>
      </c>
      <c r="J5080">
        <v>103</v>
      </c>
      <c r="K5080">
        <v>999</v>
      </c>
      <c r="M5080">
        <v>99</v>
      </c>
      <c r="N5080">
        <v>99</v>
      </c>
      <c r="O5080">
        <v>99</v>
      </c>
      <c r="P5080">
        <v>99</v>
      </c>
      <c r="Q5080">
        <v>214</v>
      </c>
      <c r="R5080">
        <v>23721</v>
      </c>
      <c r="S5080">
        <v>23178</v>
      </c>
      <c r="T5080">
        <v>15.164284810927027</v>
      </c>
      <c r="U5080">
        <v>59.73522305634652</v>
      </c>
      <c r="V5080">
        <v>86.336405230535604</v>
      </c>
      <c r="W5080">
        <v>79.076637328501519</v>
      </c>
      <c r="X5080">
        <v>1.6820538763121284</v>
      </c>
      <c r="Y5080">
        <v>3.3641077526242569</v>
      </c>
      <c r="Z5080">
        <v>90.333459803549601</v>
      </c>
      <c r="AA5080">
        <v>9.2994640181914949</v>
      </c>
      <c r="AB5080">
        <v>2.6194318218178525</v>
      </c>
      <c r="AC5080">
        <v>-27.671013093130803</v>
      </c>
      <c r="AD5080">
        <v>10.305278843355064</v>
      </c>
      <c r="AE5080">
        <v>10.301489311978569</v>
      </c>
      <c r="AF5080">
        <v>160</v>
      </c>
      <c r="AG5080">
        <v>0</v>
      </c>
      <c r="AH5080">
        <v>0</v>
      </c>
      <c r="AI5080">
        <v>54</v>
      </c>
      <c r="AJ5080">
        <v>575</v>
      </c>
      <c r="AK5080">
        <v>224</v>
      </c>
      <c r="AL5080">
        <v>1029</v>
      </c>
      <c r="AM5080">
        <v>1</v>
      </c>
      <c r="AN5080">
        <v>841</v>
      </c>
      <c r="AO5080">
        <v>171</v>
      </c>
    </row>
    <row r="5081" spans="1:41">
      <c r="A5081">
        <v>16</v>
      </c>
      <c r="B5081">
        <v>1068</v>
      </c>
      <c r="C5081">
        <v>2018</v>
      </c>
      <c r="D5081">
        <v>12</v>
      </c>
      <c r="E5081">
        <v>99</v>
      </c>
      <c r="F5081">
        <v>99</v>
      </c>
      <c r="G5081">
        <v>99</v>
      </c>
      <c r="H5081">
        <v>99</v>
      </c>
      <c r="I5081">
        <v>99</v>
      </c>
      <c r="J5081">
        <v>103</v>
      </c>
      <c r="K5081">
        <v>999</v>
      </c>
      <c r="M5081">
        <v>99</v>
      </c>
      <c r="N5081">
        <v>99</v>
      </c>
      <c r="O5081">
        <v>99</v>
      </c>
      <c r="P5081">
        <v>99</v>
      </c>
      <c r="Q5081">
        <v>165</v>
      </c>
      <c r="R5081">
        <v>15664</v>
      </c>
      <c r="S5081">
        <v>15588</v>
      </c>
      <c r="T5081">
        <v>15.519407558733402</v>
      </c>
      <c r="U5081">
        <v>59.907364639466259</v>
      </c>
      <c r="V5081">
        <v>82.840593828460612</v>
      </c>
      <c r="W5081">
        <v>76.301982294072388</v>
      </c>
      <c r="X5081">
        <v>2.4259448416751779</v>
      </c>
      <c r="Y5081">
        <v>4.8518896833503558</v>
      </c>
      <c r="Z5081">
        <v>88.151174668028602</v>
      </c>
      <c r="AA5081">
        <v>8.6869779931225253</v>
      </c>
      <c r="AB5081">
        <v>2.6838150813777055</v>
      </c>
      <c r="AC5081">
        <v>-28.811359415916439</v>
      </c>
      <c r="AD5081">
        <v>6.8050203533710159</v>
      </c>
      <c r="AE5081">
        <v>6.6850103310627507</v>
      </c>
      <c r="AF5081">
        <v>96</v>
      </c>
      <c r="AG5081">
        <v>0</v>
      </c>
      <c r="AH5081">
        <v>0</v>
      </c>
      <c r="AI5081">
        <v>52</v>
      </c>
      <c r="AJ5081">
        <v>385</v>
      </c>
      <c r="AK5081">
        <v>136</v>
      </c>
      <c r="AL5081">
        <v>734</v>
      </c>
      <c r="AM5081">
        <v>0</v>
      </c>
      <c r="AN5081">
        <v>475</v>
      </c>
      <c r="AO5081">
        <v>86</v>
      </c>
    </row>
    <row r="5082" spans="1:41">
      <c r="A5082">
        <v>16</v>
      </c>
      <c r="B5082">
        <v>1069</v>
      </c>
      <c r="C5082">
        <v>2018</v>
      </c>
      <c r="D5082">
        <v>1</v>
      </c>
      <c r="E5082">
        <v>99</v>
      </c>
      <c r="F5082">
        <v>99</v>
      </c>
      <c r="G5082">
        <v>99</v>
      </c>
      <c r="H5082">
        <v>99</v>
      </c>
      <c r="I5082">
        <v>99</v>
      </c>
      <c r="J5082">
        <v>106</v>
      </c>
      <c r="K5082">
        <v>999</v>
      </c>
      <c r="M5082">
        <v>99</v>
      </c>
      <c r="N5082">
        <v>99</v>
      </c>
      <c r="O5082">
        <v>99</v>
      </c>
      <c r="P5082">
        <v>99</v>
      </c>
      <c r="Q5082">
        <v>90</v>
      </c>
      <c r="R5082">
        <v>10409</v>
      </c>
      <c r="S5082">
        <v>10391</v>
      </c>
      <c r="T5082">
        <v>15.706600057642422</v>
      </c>
      <c r="U5082">
        <v>60.029448561254931</v>
      </c>
      <c r="V5082">
        <v>89.508797564522951</v>
      </c>
      <c r="W5082">
        <v>82.514541430083938</v>
      </c>
      <c r="X5082">
        <v>0.19214141608223653</v>
      </c>
      <c r="Y5082">
        <v>0.38428283216447306</v>
      </c>
      <c r="Z5082">
        <v>0</v>
      </c>
      <c r="AA5082">
        <v>8.2312598083091064</v>
      </c>
      <c r="AB5082">
        <v>2.2803041890748994</v>
      </c>
      <c r="AC5082">
        <v>-23.093878920676158</v>
      </c>
      <c r="AD5082">
        <v>7.9694055676354383</v>
      </c>
      <c r="AE5082">
        <v>8.1491387300252818</v>
      </c>
      <c r="AF5082">
        <v>147</v>
      </c>
      <c r="AG5082">
        <v>0</v>
      </c>
      <c r="AH5082">
        <v>0</v>
      </c>
      <c r="AI5082">
        <v>33</v>
      </c>
      <c r="AJ5082">
        <v>697</v>
      </c>
      <c r="AK5082">
        <v>139</v>
      </c>
      <c r="AL5082">
        <v>940</v>
      </c>
      <c r="AM5082">
        <v>0</v>
      </c>
      <c r="AN5082">
        <v>611</v>
      </c>
      <c r="AO5082">
        <v>195</v>
      </c>
    </row>
    <row r="5083" spans="1:41">
      <c r="A5083">
        <v>16</v>
      </c>
      <c r="B5083">
        <v>1070</v>
      </c>
      <c r="C5083">
        <v>2018</v>
      </c>
      <c r="D5083">
        <v>2</v>
      </c>
      <c r="E5083">
        <v>99</v>
      </c>
      <c r="F5083">
        <v>99</v>
      </c>
      <c r="G5083">
        <v>99</v>
      </c>
      <c r="H5083">
        <v>99</v>
      </c>
      <c r="I5083">
        <v>99</v>
      </c>
      <c r="J5083">
        <v>106</v>
      </c>
      <c r="K5083">
        <v>999</v>
      </c>
      <c r="M5083">
        <v>99</v>
      </c>
      <c r="N5083">
        <v>99</v>
      </c>
      <c r="O5083">
        <v>99</v>
      </c>
      <c r="P5083">
        <v>99</v>
      </c>
      <c r="Q5083">
        <v>83</v>
      </c>
      <c r="R5083">
        <v>9568</v>
      </c>
      <c r="S5083">
        <v>9558</v>
      </c>
      <c r="T5083">
        <v>15.694816053511706</v>
      </c>
      <c r="U5083">
        <v>60.029608704749954</v>
      </c>
      <c r="V5083">
        <v>89.527233742241506</v>
      </c>
      <c r="W5083">
        <v>82.597938899351277</v>
      </c>
      <c r="X5083">
        <v>0.33444816053511711</v>
      </c>
      <c r="Y5083">
        <v>0.66889632107023422</v>
      </c>
      <c r="Z5083">
        <v>0</v>
      </c>
      <c r="AA5083">
        <v>9.1493047324308296</v>
      </c>
      <c r="AB5083">
        <v>2.3133984031381196</v>
      </c>
      <c r="AC5083">
        <v>-24.692785322572849</v>
      </c>
      <c r="AD5083">
        <v>7.3255137353382525</v>
      </c>
      <c r="AE5083">
        <v>7.5034347885543058</v>
      </c>
      <c r="AF5083">
        <v>104</v>
      </c>
      <c r="AG5083">
        <v>0</v>
      </c>
      <c r="AH5083">
        <v>0</v>
      </c>
      <c r="AI5083">
        <v>55</v>
      </c>
      <c r="AJ5083">
        <v>674</v>
      </c>
      <c r="AK5083">
        <v>128</v>
      </c>
      <c r="AL5083">
        <v>757</v>
      </c>
      <c r="AM5083">
        <v>0</v>
      </c>
      <c r="AN5083">
        <v>548</v>
      </c>
      <c r="AO5083">
        <v>140</v>
      </c>
    </row>
    <row r="5084" spans="1:41">
      <c r="A5084">
        <v>16</v>
      </c>
      <c r="B5084">
        <v>1071</v>
      </c>
      <c r="C5084">
        <v>2018</v>
      </c>
      <c r="D5084">
        <v>3</v>
      </c>
      <c r="E5084">
        <v>99</v>
      </c>
      <c r="F5084">
        <v>99</v>
      </c>
      <c r="G5084">
        <v>99</v>
      </c>
      <c r="H5084">
        <v>99</v>
      </c>
      <c r="I5084">
        <v>99</v>
      </c>
      <c r="J5084">
        <v>106</v>
      </c>
      <c r="K5084">
        <v>999</v>
      </c>
      <c r="M5084">
        <v>99</v>
      </c>
      <c r="N5084">
        <v>99</v>
      </c>
      <c r="O5084">
        <v>99</v>
      </c>
      <c r="P5084">
        <v>99</v>
      </c>
      <c r="Q5084">
        <v>92</v>
      </c>
      <c r="R5084">
        <v>10818</v>
      </c>
      <c r="S5084">
        <v>10814</v>
      </c>
      <c r="T5084">
        <v>15.849232760214452</v>
      </c>
      <c r="U5084">
        <v>60.333918993896809</v>
      </c>
      <c r="V5084">
        <v>89.54631460642193</v>
      </c>
      <c r="W5084">
        <v>82.638931015350352</v>
      </c>
      <c r="X5084">
        <v>7.3950822702902555E-2</v>
      </c>
      <c r="Y5084">
        <v>0.14790164540580511</v>
      </c>
      <c r="Z5084">
        <v>0</v>
      </c>
      <c r="AA5084">
        <v>8.1553338457273252</v>
      </c>
      <c r="AB5084">
        <v>2.350961982018128</v>
      </c>
      <c r="AC5084">
        <v>-23.778549535079911</v>
      </c>
      <c r="AD5084">
        <v>8.2825467797752097</v>
      </c>
      <c r="AE5084">
        <v>8.4936611665822639</v>
      </c>
      <c r="AF5084">
        <v>133</v>
      </c>
      <c r="AG5084">
        <v>0</v>
      </c>
      <c r="AH5084">
        <v>0</v>
      </c>
      <c r="AI5084">
        <v>31</v>
      </c>
      <c r="AJ5084">
        <v>801</v>
      </c>
      <c r="AK5084">
        <v>91</v>
      </c>
      <c r="AL5084">
        <v>852</v>
      </c>
      <c r="AM5084">
        <v>0</v>
      </c>
      <c r="AN5084">
        <v>485</v>
      </c>
      <c r="AO5084">
        <v>195</v>
      </c>
    </row>
    <row r="5085" spans="1:41">
      <c r="A5085">
        <v>16</v>
      </c>
      <c r="B5085">
        <v>1072</v>
      </c>
      <c r="C5085">
        <v>2018</v>
      </c>
      <c r="D5085">
        <v>4</v>
      </c>
      <c r="E5085">
        <v>99</v>
      </c>
      <c r="F5085">
        <v>99</v>
      </c>
      <c r="G5085">
        <v>99</v>
      </c>
      <c r="H5085">
        <v>99</v>
      </c>
      <c r="I5085">
        <v>99</v>
      </c>
      <c r="J5085">
        <v>106</v>
      </c>
      <c r="K5085">
        <v>999</v>
      </c>
      <c r="M5085">
        <v>99</v>
      </c>
      <c r="N5085">
        <v>99</v>
      </c>
      <c r="O5085">
        <v>99</v>
      </c>
      <c r="P5085">
        <v>99</v>
      </c>
      <c r="Q5085">
        <v>97</v>
      </c>
      <c r="R5085">
        <v>12298</v>
      </c>
      <c r="S5085">
        <v>12292</v>
      </c>
      <c r="T5085">
        <v>15.937632135306554</v>
      </c>
      <c r="U5085">
        <v>60.560852587048487</v>
      </c>
      <c r="V5085">
        <v>89.169650811827182</v>
      </c>
      <c r="W5085">
        <v>82.28679629027009</v>
      </c>
      <c r="X5085">
        <v>0.12197105220361038</v>
      </c>
      <c r="Y5085">
        <v>0.24394210440722075</v>
      </c>
      <c r="Z5085">
        <v>0</v>
      </c>
      <c r="AA5085">
        <v>9.0438754396356646</v>
      </c>
      <c r="AB5085">
        <v>2.4552864770572191</v>
      </c>
      <c r="AC5085">
        <v>-28.868460749041446</v>
      </c>
      <c r="AD5085">
        <v>9.4156739043885675</v>
      </c>
      <c r="AE5085">
        <v>9.613390449852659</v>
      </c>
      <c r="AF5085">
        <v>179</v>
      </c>
      <c r="AG5085">
        <v>0</v>
      </c>
      <c r="AH5085">
        <v>0</v>
      </c>
      <c r="AI5085">
        <v>57</v>
      </c>
      <c r="AJ5085">
        <v>916</v>
      </c>
      <c r="AK5085">
        <v>100</v>
      </c>
      <c r="AL5085">
        <v>921</v>
      </c>
      <c r="AM5085">
        <v>0</v>
      </c>
      <c r="AN5085">
        <v>566</v>
      </c>
      <c r="AO5085">
        <v>225</v>
      </c>
    </row>
    <row r="5086" spans="1:41">
      <c r="A5086">
        <v>16</v>
      </c>
      <c r="B5086">
        <v>1073</v>
      </c>
      <c r="C5086">
        <v>2018</v>
      </c>
      <c r="D5086">
        <v>5</v>
      </c>
      <c r="E5086">
        <v>99</v>
      </c>
      <c r="F5086">
        <v>99</v>
      </c>
      <c r="G5086">
        <v>99</v>
      </c>
      <c r="H5086">
        <v>99</v>
      </c>
      <c r="I5086">
        <v>99</v>
      </c>
      <c r="J5086">
        <v>106</v>
      </c>
      <c r="K5086">
        <v>999</v>
      </c>
      <c r="M5086">
        <v>99</v>
      </c>
      <c r="N5086">
        <v>99</v>
      </c>
      <c r="O5086">
        <v>99</v>
      </c>
      <c r="P5086">
        <v>99</v>
      </c>
      <c r="Q5086">
        <v>87</v>
      </c>
      <c r="R5086">
        <v>12000</v>
      </c>
      <c r="S5086">
        <v>11999</v>
      </c>
      <c r="T5086">
        <v>15.912583333333332</v>
      </c>
      <c r="U5086">
        <v>60.446870572547695</v>
      </c>
      <c r="V5086">
        <v>88.594128961811904</v>
      </c>
      <c r="W5086">
        <v>81.769047420618307</v>
      </c>
      <c r="X5086">
        <v>0</v>
      </c>
      <c r="Y5086">
        <v>0</v>
      </c>
      <c r="Z5086">
        <v>0</v>
      </c>
      <c r="AA5086">
        <v>8.5752785164378267</v>
      </c>
      <c r="AB5086">
        <v>2.3556922067582202</v>
      </c>
      <c r="AC5086">
        <v>-26.964381184053831</v>
      </c>
      <c r="AD5086">
        <v>9.1875172265947995</v>
      </c>
      <c r="AE5086">
        <v>9.3251938314128644</v>
      </c>
      <c r="AF5086">
        <v>177</v>
      </c>
      <c r="AG5086">
        <v>0</v>
      </c>
      <c r="AH5086">
        <v>0</v>
      </c>
      <c r="AI5086">
        <v>36</v>
      </c>
      <c r="AJ5086">
        <v>792</v>
      </c>
      <c r="AK5086">
        <v>329</v>
      </c>
      <c r="AL5086">
        <v>759</v>
      </c>
      <c r="AM5086">
        <v>0</v>
      </c>
      <c r="AN5086">
        <v>566</v>
      </c>
      <c r="AO5086">
        <v>112</v>
      </c>
    </row>
    <row r="5087" spans="1:41">
      <c r="A5087">
        <v>16</v>
      </c>
      <c r="B5087">
        <v>1074</v>
      </c>
      <c r="C5087">
        <v>2018</v>
      </c>
      <c r="D5087">
        <v>6</v>
      </c>
      <c r="E5087">
        <v>99</v>
      </c>
      <c r="F5087">
        <v>99</v>
      </c>
      <c r="G5087">
        <v>99</v>
      </c>
      <c r="H5087">
        <v>99</v>
      </c>
      <c r="I5087">
        <v>99</v>
      </c>
      <c r="J5087">
        <v>106</v>
      </c>
      <c r="K5087">
        <v>999</v>
      </c>
      <c r="M5087">
        <v>99</v>
      </c>
      <c r="N5087">
        <v>99</v>
      </c>
      <c r="O5087">
        <v>99</v>
      </c>
      <c r="P5087">
        <v>99</v>
      </c>
      <c r="Q5087">
        <v>85</v>
      </c>
      <c r="R5087">
        <v>8497</v>
      </c>
      <c r="S5087">
        <v>8494</v>
      </c>
      <c r="T5087">
        <v>15.614216782393786</v>
      </c>
      <c r="U5087">
        <v>59.905698139863439</v>
      </c>
      <c r="V5087">
        <v>88.131001145158692</v>
      </c>
      <c r="W5087">
        <v>81.332399340711177</v>
      </c>
      <c r="X5087">
        <v>0.16476403436507003</v>
      </c>
      <c r="Y5087">
        <v>0.32952806873014007</v>
      </c>
      <c r="Z5087">
        <v>0</v>
      </c>
      <c r="AA5087">
        <v>8.3015794459581382</v>
      </c>
      <c r="AB5087">
        <v>2.318613176077748</v>
      </c>
      <c r="AC5087">
        <v>-24.422912942807312</v>
      </c>
      <c r="AD5087">
        <v>6.5055278228646678</v>
      </c>
      <c r="AE5087">
        <v>6.5659824411487788</v>
      </c>
      <c r="AF5087">
        <v>71</v>
      </c>
      <c r="AG5087">
        <v>0</v>
      </c>
      <c r="AH5087">
        <v>0</v>
      </c>
      <c r="AI5087">
        <v>27</v>
      </c>
      <c r="AJ5087">
        <v>802</v>
      </c>
      <c r="AK5087">
        <v>89</v>
      </c>
      <c r="AL5087">
        <v>794</v>
      </c>
      <c r="AM5087">
        <v>0</v>
      </c>
      <c r="AN5087">
        <v>438</v>
      </c>
      <c r="AO5087">
        <v>38</v>
      </c>
    </row>
    <row r="5088" spans="1:41">
      <c r="A5088">
        <v>16</v>
      </c>
      <c r="B5088">
        <v>1075</v>
      </c>
      <c r="C5088">
        <v>2018</v>
      </c>
      <c r="D5088">
        <v>7</v>
      </c>
      <c r="E5088">
        <v>99</v>
      </c>
      <c r="F5088">
        <v>99</v>
      </c>
      <c r="G5088">
        <v>99</v>
      </c>
      <c r="H5088">
        <v>99</v>
      </c>
      <c r="I5088">
        <v>99</v>
      </c>
      <c r="J5088">
        <v>106</v>
      </c>
      <c r="K5088">
        <v>999</v>
      </c>
      <c r="M5088">
        <v>99</v>
      </c>
      <c r="N5088">
        <v>99</v>
      </c>
      <c r="O5088">
        <v>99</v>
      </c>
      <c r="P5088">
        <v>99</v>
      </c>
      <c r="Q5088">
        <v>88</v>
      </c>
      <c r="R5088">
        <v>11988</v>
      </c>
      <c r="S5088">
        <v>11978</v>
      </c>
      <c r="T5088">
        <v>15.716049382716044</v>
      </c>
      <c r="U5088">
        <v>60.127149774586726</v>
      </c>
      <c r="V5088">
        <v>88.239634707689888</v>
      </c>
      <c r="W5088">
        <v>81.416496911003179</v>
      </c>
      <c r="X5088">
        <v>0.17517517517517511</v>
      </c>
      <c r="Y5088">
        <v>0.35035035035035023</v>
      </c>
      <c r="Z5088">
        <v>0</v>
      </c>
      <c r="AA5088">
        <v>8.6230268527427381</v>
      </c>
      <c r="AB5088">
        <v>2.3869558223019034</v>
      </c>
      <c r="AC5088">
        <v>-28.233211090402342</v>
      </c>
      <c r="AD5088">
        <v>9.1783297093682066</v>
      </c>
      <c r="AE5088">
        <v>9.2687378032643544</v>
      </c>
      <c r="AF5088">
        <v>127</v>
      </c>
      <c r="AG5088">
        <v>1</v>
      </c>
      <c r="AH5088">
        <v>0</v>
      </c>
      <c r="AI5088">
        <v>32</v>
      </c>
      <c r="AJ5088">
        <v>903</v>
      </c>
      <c r="AK5088">
        <v>128</v>
      </c>
      <c r="AL5088">
        <v>1631</v>
      </c>
      <c r="AM5088">
        <v>0</v>
      </c>
      <c r="AN5088">
        <v>629</v>
      </c>
      <c r="AO5088">
        <v>70</v>
      </c>
    </row>
    <row r="5089" spans="1:41">
      <c r="A5089">
        <v>16</v>
      </c>
      <c r="B5089">
        <v>1076</v>
      </c>
      <c r="C5089">
        <v>2018</v>
      </c>
      <c r="D5089">
        <v>8</v>
      </c>
      <c r="E5089">
        <v>99</v>
      </c>
      <c r="F5089">
        <v>99</v>
      </c>
      <c r="G5089">
        <v>99</v>
      </c>
      <c r="H5089">
        <v>99</v>
      </c>
      <c r="I5089">
        <v>99</v>
      </c>
      <c r="J5089">
        <v>106</v>
      </c>
      <c r="K5089">
        <v>999</v>
      </c>
      <c r="M5089">
        <v>99</v>
      </c>
      <c r="N5089">
        <v>99</v>
      </c>
      <c r="O5089">
        <v>99</v>
      </c>
      <c r="P5089">
        <v>99</v>
      </c>
      <c r="Q5089">
        <v>90</v>
      </c>
      <c r="R5089">
        <v>9907</v>
      </c>
      <c r="S5089">
        <v>9892</v>
      </c>
      <c r="T5089">
        <v>15.696073483395578</v>
      </c>
      <c r="U5089">
        <v>60.072078447230083</v>
      </c>
      <c r="V5089">
        <v>86.89321377266694</v>
      </c>
      <c r="W5089">
        <v>80.164688637282609</v>
      </c>
      <c r="X5089">
        <v>0.23215907943878056</v>
      </c>
      <c r="Y5089">
        <v>0.46431815887756112</v>
      </c>
      <c r="Z5089">
        <v>0</v>
      </c>
      <c r="AA5089">
        <v>8.4377516331328355</v>
      </c>
      <c r="AB5089">
        <v>2.3181889497592278</v>
      </c>
      <c r="AC5089">
        <v>-28.296489615020256</v>
      </c>
      <c r="AD5089">
        <v>7.5850610969895556</v>
      </c>
      <c r="AE5089">
        <v>7.5368712038786017</v>
      </c>
      <c r="AF5089">
        <v>103</v>
      </c>
      <c r="AG5089">
        <v>1</v>
      </c>
      <c r="AH5089">
        <v>0</v>
      </c>
      <c r="AI5089">
        <v>26</v>
      </c>
      <c r="AJ5089">
        <v>594</v>
      </c>
      <c r="AK5089">
        <v>347</v>
      </c>
      <c r="AL5089">
        <v>1510</v>
      </c>
      <c r="AM5089">
        <v>2</v>
      </c>
      <c r="AN5089">
        <v>470</v>
      </c>
      <c r="AO5089">
        <v>61</v>
      </c>
    </row>
    <row r="5090" spans="1:41">
      <c r="A5090">
        <v>16</v>
      </c>
      <c r="B5090">
        <v>1077</v>
      </c>
      <c r="C5090">
        <v>2018</v>
      </c>
      <c r="D5090">
        <v>9</v>
      </c>
      <c r="E5090">
        <v>99</v>
      </c>
      <c r="F5090">
        <v>99</v>
      </c>
      <c r="G5090">
        <v>99</v>
      </c>
      <c r="H5090">
        <v>99</v>
      </c>
      <c r="I5090">
        <v>99</v>
      </c>
      <c r="J5090">
        <v>106</v>
      </c>
      <c r="K5090">
        <v>999</v>
      </c>
      <c r="M5090">
        <v>99</v>
      </c>
      <c r="N5090">
        <v>99</v>
      </c>
      <c r="O5090">
        <v>99</v>
      </c>
      <c r="P5090">
        <v>99</v>
      </c>
      <c r="Q5090">
        <v>96</v>
      </c>
      <c r="R5090">
        <v>10435</v>
      </c>
      <c r="S5090">
        <v>9879</v>
      </c>
      <c r="T5090">
        <v>14.899568758984186</v>
      </c>
      <c r="U5090">
        <v>60.135540034416408</v>
      </c>
      <c r="V5090">
        <v>90.678213973039277</v>
      </c>
      <c r="W5090">
        <v>82.262769511083988</v>
      </c>
      <c r="X5090">
        <v>0.24916147580258752</v>
      </c>
      <c r="Y5090">
        <v>0.49832295160517504</v>
      </c>
      <c r="Z5090">
        <v>0</v>
      </c>
      <c r="AA5090">
        <v>8.9263627577444815</v>
      </c>
      <c r="AB5090">
        <v>2.3752083545651246</v>
      </c>
      <c r="AC5090">
        <v>-27.291230152628945</v>
      </c>
      <c r="AD5090">
        <v>7.9893118549597277</v>
      </c>
      <c r="AE5090">
        <v>7.7239630595851985</v>
      </c>
      <c r="AF5090">
        <v>128</v>
      </c>
      <c r="AG5090">
        <v>0</v>
      </c>
      <c r="AH5090">
        <v>0</v>
      </c>
      <c r="AI5090">
        <v>81</v>
      </c>
      <c r="AJ5090">
        <v>651</v>
      </c>
      <c r="AK5090">
        <v>200</v>
      </c>
      <c r="AL5090">
        <v>1346</v>
      </c>
      <c r="AM5090">
        <v>0</v>
      </c>
      <c r="AN5090">
        <v>476</v>
      </c>
      <c r="AO5090">
        <v>120</v>
      </c>
    </row>
    <row r="5091" spans="1:41">
      <c r="A5091">
        <v>16</v>
      </c>
      <c r="B5091">
        <v>1078</v>
      </c>
      <c r="C5091">
        <v>2018</v>
      </c>
      <c r="D5091">
        <v>10</v>
      </c>
      <c r="E5091">
        <v>99</v>
      </c>
      <c r="F5091">
        <v>99</v>
      </c>
      <c r="G5091">
        <v>99</v>
      </c>
      <c r="H5091">
        <v>99</v>
      </c>
      <c r="I5091">
        <v>99</v>
      </c>
      <c r="J5091">
        <v>106</v>
      </c>
      <c r="K5091">
        <v>999</v>
      </c>
      <c r="M5091">
        <v>99</v>
      </c>
      <c r="N5091">
        <v>99</v>
      </c>
      <c r="O5091">
        <v>99</v>
      </c>
      <c r="P5091">
        <v>99</v>
      </c>
      <c r="Q5091">
        <v>102</v>
      </c>
      <c r="R5091">
        <v>14184</v>
      </c>
      <c r="S5091">
        <v>13231</v>
      </c>
      <c r="T5091">
        <v>14.777566271855612</v>
      </c>
      <c r="U5091">
        <v>60.341999848839848</v>
      </c>
      <c r="V5091">
        <v>91.560252019842324</v>
      </c>
      <c r="W5091">
        <v>82.846088731010454</v>
      </c>
      <c r="X5091">
        <v>0.88127467569091933</v>
      </c>
      <c r="Y5091">
        <v>1.7625493513818389</v>
      </c>
      <c r="Z5091">
        <v>0</v>
      </c>
      <c r="AA5091">
        <v>7.6567892038619245</v>
      </c>
      <c r="AB5091">
        <v>2.3796470701915036</v>
      </c>
      <c r="AC5091">
        <v>-22.19043205007118</v>
      </c>
      <c r="AD5091">
        <v>10.859645361835051</v>
      </c>
      <c r="AE5091">
        <v>10.418100798683618</v>
      </c>
      <c r="AF5091">
        <v>186</v>
      </c>
      <c r="AG5091">
        <v>0</v>
      </c>
      <c r="AH5091">
        <v>0</v>
      </c>
      <c r="AI5091">
        <v>93</v>
      </c>
      <c r="AJ5091">
        <v>667</v>
      </c>
      <c r="AK5091">
        <v>320</v>
      </c>
      <c r="AL5091">
        <v>1242</v>
      </c>
      <c r="AM5091">
        <v>1</v>
      </c>
      <c r="AN5091">
        <v>688</v>
      </c>
      <c r="AO5091">
        <v>137</v>
      </c>
    </row>
    <row r="5092" spans="1:41">
      <c r="A5092">
        <v>16</v>
      </c>
      <c r="B5092">
        <v>1079</v>
      </c>
      <c r="C5092">
        <v>2018</v>
      </c>
      <c r="D5092">
        <v>11</v>
      </c>
      <c r="E5092">
        <v>99</v>
      </c>
      <c r="F5092">
        <v>99</v>
      </c>
      <c r="G5092">
        <v>99</v>
      </c>
      <c r="H5092">
        <v>99</v>
      </c>
      <c r="I5092">
        <v>99</v>
      </c>
      <c r="J5092">
        <v>106</v>
      </c>
      <c r="K5092">
        <v>999</v>
      </c>
      <c r="M5092">
        <v>99</v>
      </c>
      <c r="N5092">
        <v>99</v>
      </c>
      <c r="O5092">
        <v>99</v>
      </c>
      <c r="P5092">
        <v>99</v>
      </c>
      <c r="Q5092">
        <v>107</v>
      </c>
      <c r="R5092">
        <v>12255</v>
      </c>
      <c r="S5092">
        <v>11554</v>
      </c>
      <c r="T5092">
        <v>15.014606283149734</v>
      </c>
      <c r="U5092">
        <v>60.504154405400726</v>
      </c>
      <c r="V5092">
        <v>91.15435345190518</v>
      </c>
      <c r="W5092">
        <v>82.562766141596256</v>
      </c>
      <c r="X5092">
        <v>0.90575275397796795</v>
      </c>
      <c r="Y5092">
        <v>1.8115055079559359</v>
      </c>
      <c r="Z5092">
        <v>0</v>
      </c>
      <c r="AA5092">
        <v>8.6599479278258649</v>
      </c>
      <c r="AB5092">
        <v>2.4294850254848122</v>
      </c>
      <c r="AC5092">
        <v>-30.037184148454841</v>
      </c>
      <c r="AD5092">
        <v>9.3827519676599387</v>
      </c>
      <c r="AE5092">
        <v>9.0665168725398484</v>
      </c>
      <c r="AF5092">
        <v>143</v>
      </c>
      <c r="AG5092">
        <v>0</v>
      </c>
      <c r="AH5092">
        <v>0</v>
      </c>
      <c r="AI5092">
        <v>69</v>
      </c>
      <c r="AJ5092">
        <v>554</v>
      </c>
      <c r="AK5092">
        <v>149</v>
      </c>
      <c r="AL5092">
        <v>1293.5</v>
      </c>
      <c r="AM5092">
        <v>0</v>
      </c>
      <c r="AN5092">
        <v>671</v>
      </c>
      <c r="AO5092">
        <v>104</v>
      </c>
    </row>
    <row r="5093" spans="1:41">
      <c r="A5093">
        <v>16</v>
      </c>
      <c r="B5093">
        <v>1080</v>
      </c>
      <c r="C5093">
        <v>2018</v>
      </c>
      <c r="D5093">
        <v>12</v>
      </c>
      <c r="E5093">
        <v>99</v>
      </c>
      <c r="F5093">
        <v>99</v>
      </c>
      <c r="G5093">
        <v>99</v>
      </c>
      <c r="H5093">
        <v>99</v>
      </c>
      <c r="I5093">
        <v>99</v>
      </c>
      <c r="J5093">
        <v>106</v>
      </c>
      <c r="K5093">
        <v>999</v>
      </c>
      <c r="M5093">
        <v>99</v>
      </c>
      <c r="N5093">
        <v>99</v>
      </c>
      <c r="O5093">
        <v>99</v>
      </c>
      <c r="P5093">
        <v>99</v>
      </c>
      <c r="Q5093">
        <v>80</v>
      </c>
      <c r="R5093">
        <v>8253</v>
      </c>
      <c r="S5093">
        <v>8242</v>
      </c>
      <c r="T5093">
        <v>16.003877377923182</v>
      </c>
      <c r="U5093">
        <v>60.702135404028141</v>
      </c>
      <c r="V5093">
        <v>87.667005899282557</v>
      </c>
      <c r="W5093">
        <v>80.870613928658145</v>
      </c>
      <c r="X5093">
        <v>0.14540167211922939</v>
      </c>
      <c r="Y5093">
        <v>0.29080334423845877</v>
      </c>
      <c r="Z5093">
        <v>0</v>
      </c>
      <c r="AA5093">
        <v>8.2458674118097672</v>
      </c>
      <c r="AB5093">
        <v>2.3650610993175278</v>
      </c>
      <c r="AC5093">
        <v>-28.367718102560818</v>
      </c>
      <c r="AD5093">
        <v>6.3187149725905716</v>
      </c>
      <c r="AE5093">
        <v>6.3350088544722194</v>
      </c>
      <c r="AF5093">
        <v>102</v>
      </c>
      <c r="AG5093">
        <v>0</v>
      </c>
      <c r="AH5093">
        <v>0</v>
      </c>
      <c r="AI5093">
        <v>50</v>
      </c>
      <c r="AJ5093">
        <v>509.5</v>
      </c>
      <c r="AK5093">
        <v>85</v>
      </c>
      <c r="AL5093">
        <v>1137</v>
      </c>
      <c r="AM5093">
        <v>0</v>
      </c>
      <c r="AN5093">
        <v>434</v>
      </c>
      <c r="AO5093">
        <v>62</v>
      </c>
    </row>
    <row r="5094" spans="1:41">
      <c r="A5094">
        <v>16</v>
      </c>
      <c r="B5094">
        <v>1081</v>
      </c>
      <c r="C5094">
        <v>2018</v>
      </c>
      <c r="D5094">
        <v>1</v>
      </c>
      <c r="E5094">
        <v>99</v>
      </c>
      <c r="F5094">
        <v>99</v>
      </c>
      <c r="G5094">
        <v>99</v>
      </c>
      <c r="H5094">
        <v>99</v>
      </c>
      <c r="I5094">
        <v>99</v>
      </c>
      <c r="J5094">
        <v>109</v>
      </c>
      <c r="K5094">
        <v>999</v>
      </c>
      <c r="M5094">
        <v>99</v>
      </c>
      <c r="N5094">
        <v>99</v>
      </c>
      <c r="O5094">
        <v>99</v>
      </c>
      <c r="P5094">
        <v>99</v>
      </c>
      <c r="Q5094">
        <v>167</v>
      </c>
      <c r="R5094">
        <v>17869</v>
      </c>
      <c r="S5094">
        <v>17844</v>
      </c>
      <c r="T5094">
        <v>15.578543846885671</v>
      </c>
      <c r="U5094">
        <v>59.899686169020399</v>
      </c>
      <c r="V5094">
        <v>87.858928093069309</v>
      </c>
      <c r="W5094">
        <v>81.04649181797808</v>
      </c>
      <c r="X5094">
        <v>0.59320611114220145</v>
      </c>
      <c r="Y5094">
        <v>1.1864122222844029</v>
      </c>
      <c r="Z5094">
        <v>88.393306844255434</v>
      </c>
      <c r="AA5094">
        <v>8.5454199753306952</v>
      </c>
      <c r="AB5094">
        <v>2.5727090783716822</v>
      </c>
      <c r="AC5094">
        <v>-20.674905358725905</v>
      </c>
      <c r="AD5094">
        <v>9.1674918042038396</v>
      </c>
      <c r="AE5094">
        <v>9.5296525657276376</v>
      </c>
      <c r="AF5094">
        <v>632</v>
      </c>
      <c r="AG5094">
        <v>0</v>
      </c>
      <c r="AH5094">
        <v>0</v>
      </c>
      <c r="AI5094">
        <v>236</v>
      </c>
      <c r="AJ5094">
        <v>1252</v>
      </c>
      <c r="AK5094">
        <v>126</v>
      </c>
      <c r="AL5094">
        <v>552</v>
      </c>
      <c r="AM5094">
        <v>0</v>
      </c>
      <c r="AN5094">
        <v>344</v>
      </c>
      <c r="AO5094">
        <v>718</v>
      </c>
    </row>
    <row r="5095" spans="1:41">
      <c r="A5095">
        <v>16</v>
      </c>
      <c r="B5095">
        <v>1082</v>
      </c>
      <c r="C5095">
        <v>2018</v>
      </c>
      <c r="D5095">
        <v>2</v>
      </c>
      <c r="E5095">
        <v>99</v>
      </c>
      <c r="F5095">
        <v>99</v>
      </c>
      <c r="G5095">
        <v>99</v>
      </c>
      <c r="H5095">
        <v>99</v>
      </c>
      <c r="I5095">
        <v>99</v>
      </c>
      <c r="J5095">
        <v>109</v>
      </c>
      <c r="K5095">
        <v>999</v>
      </c>
      <c r="M5095">
        <v>99</v>
      </c>
      <c r="N5095">
        <v>99</v>
      </c>
      <c r="O5095">
        <v>99</v>
      </c>
      <c r="P5095">
        <v>99</v>
      </c>
      <c r="Q5095">
        <v>163</v>
      </c>
      <c r="R5095">
        <v>15605</v>
      </c>
      <c r="S5095">
        <v>15538</v>
      </c>
      <c r="T5095">
        <v>15.584748478051903</v>
      </c>
      <c r="U5095">
        <v>60.000128716694554</v>
      </c>
      <c r="V5095">
        <v>86.632952561552258</v>
      </c>
      <c r="W5095">
        <v>79.828787488737603</v>
      </c>
      <c r="X5095">
        <v>0.22428708747196408</v>
      </c>
      <c r="Y5095">
        <v>0.44857417494392815</v>
      </c>
      <c r="Z5095">
        <v>80.589554629926297</v>
      </c>
      <c r="AA5095">
        <v>8.450407193283052</v>
      </c>
      <c r="AB5095">
        <v>2.6495676070780401</v>
      </c>
      <c r="AC5095">
        <v>-24.02148346887375</v>
      </c>
      <c r="AD5095">
        <v>8.0059717726006454</v>
      </c>
      <c r="AE5095">
        <v>8.1734475872258852</v>
      </c>
      <c r="AF5095">
        <v>642</v>
      </c>
      <c r="AG5095">
        <v>0</v>
      </c>
      <c r="AH5095">
        <v>0</v>
      </c>
      <c r="AI5095">
        <v>131</v>
      </c>
      <c r="AJ5095">
        <v>1391</v>
      </c>
      <c r="AK5095">
        <v>151</v>
      </c>
      <c r="AL5095">
        <v>847</v>
      </c>
      <c r="AM5095">
        <v>0</v>
      </c>
      <c r="AN5095">
        <v>272</v>
      </c>
      <c r="AO5095">
        <v>445</v>
      </c>
    </row>
    <row r="5096" spans="1:41">
      <c r="A5096">
        <v>16</v>
      </c>
      <c r="B5096">
        <v>1083</v>
      </c>
      <c r="C5096">
        <v>2018</v>
      </c>
      <c r="D5096">
        <v>3</v>
      </c>
      <c r="E5096">
        <v>99</v>
      </c>
      <c r="F5096">
        <v>99</v>
      </c>
      <c r="G5096">
        <v>99</v>
      </c>
      <c r="H5096">
        <v>99</v>
      </c>
      <c r="I5096">
        <v>99</v>
      </c>
      <c r="J5096">
        <v>109</v>
      </c>
      <c r="K5096">
        <v>999</v>
      </c>
      <c r="M5096">
        <v>99</v>
      </c>
      <c r="N5096">
        <v>99</v>
      </c>
      <c r="O5096">
        <v>99</v>
      </c>
      <c r="P5096">
        <v>99</v>
      </c>
      <c r="Q5096">
        <v>173</v>
      </c>
      <c r="R5096">
        <v>15825</v>
      </c>
      <c r="S5096">
        <v>15768</v>
      </c>
      <c r="T5096">
        <v>15.590710900473937</v>
      </c>
      <c r="U5096">
        <v>59.959094368340949</v>
      </c>
      <c r="V5096">
        <v>86.265379420887683</v>
      </c>
      <c r="W5096">
        <v>79.521518264840196</v>
      </c>
      <c r="X5096">
        <v>0.63191153238546571</v>
      </c>
      <c r="Y5096">
        <v>1.2638230647709316</v>
      </c>
      <c r="Z5096">
        <v>86.312796208530813</v>
      </c>
      <c r="AA5096">
        <v>8.3651527554670224</v>
      </c>
      <c r="AB5096">
        <v>2.5796619940951278</v>
      </c>
      <c r="AC5096">
        <v>-19.226667830462688</v>
      </c>
      <c r="AD5096">
        <v>8.1188403269083764</v>
      </c>
      <c r="AE5096">
        <v>8.2625082580913194</v>
      </c>
      <c r="AF5096">
        <v>509</v>
      </c>
      <c r="AG5096">
        <v>0</v>
      </c>
      <c r="AH5096">
        <v>0</v>
      </c>
      <c r="AI5096">
        <v>157</v>
      </c>
      <c r="AJ5096">
        <v>1314</v>
      </c>
      <c r="AK5096">
        <v>108</v>
      </c>
      <c r="AL5096">
        <v>794</v>
      </c>
      <c r="AM5096">
        <v>0</v>
      </c>
      <c r="AN5096">
        <v>445</v>
      </c>
      <c r="AO5096">
        <v>556</v>
      </c>
    </row>
    <row r="5097" spans="1:41">
      <c r="A5097">
        <v>16</v>
      </c>
      <c r="B5097">
        <v>1084</v>
      </c>
      <c r="C5097">
        <v>2018</v>
      </c>
      <c r="D5097">
        <v>4</v>
      </c>
      <c r="E5097">
        <v>99</v>
      </c>
      <c r="F5097">
        <v>99</v>
      </c>
      <c r="G5097">
        <v>99</v>
      </c>
      <c r="H5097">
        <v>99</v>
      </c>
      <c r="I5097">
        <v>99</v>
      </c>
      <c r="J5097">
        <v>109</v>
      </c>
      <c r="K5097">
        <v>999</v>
      </c>
      <c r="M5097">
        <v>99</v>
      </c>
      <c r="N5097">
        <v>99</v>
      </c>
      <c r="O5097">
        <v>99</v>
      </c>
      <c r="P5097">
        <v>99</v>
      </c>
      <c r="Q5097">
        <v>172</v>
      </c>
      <c r="R5097">
        <v>18134</v>
      </c>
      <c r="S5097">
        <v>17961</v>
      </c>
      <c r="T5097">
        <v>15.383313113488477</v>
      </c>
      <c r="U5097">
        <v>59.749791214297645</v>
      </c>
      <c r="V5097">
        <v>86.839971014602369</v>
      </c>
      <c r="W5097">
        <v>79.825856021379579</v>
      </c>
      <c r="X5097">
        <v>0.45770376089114384</v>
      </c>
      <c r="Y5097">
        <v>0.91540752178228768</v>
      </c>
      <c r="Z5097">
        <v>85.232160582331545</v>
      </c>
      <c r="AA5097">
        <v>9.6536689977996488</v>
      </c>
      <c r="AB5097">
        <v>2.543749611393789</v>
      </c>
      <c r="AC5097">
        <v>-24.018364780438752</v>
      </c>
      <c r="AD5097">
        <v>9.3034471082563357</v>
      </c>
      <c r="AE5097">
        <v>9.4476703059311209</v>
      </c>
      <c r="AF5097">
        <v>651</v>
      </c>
      <c r="AG5097">
        <v>0</v>
      </c>
      <c r="AH5097">
        <v>0</v>
      </c>
      <c r="AI5097">
        <v>136</v>
      </c>
      <c r="AJ5097">
        <v>1654</v>
      </c>
      <c r="AK5097">
        <v>117</v>
      </c>
      <c r="AL5097">
        <v>500</v>
      </c>
      <c r="AM5097">
        <v>0</v>
      </c>
      <c r="AN5097">
        <v>375</v>
      </c>
      <c r="AO5097">
        <v>591</v>
      </c>
    </row>
    <row r="5098" spans="1:41">
      <c r="A5098">
        <v>16</v>
      </c>
      <c r="B5098">
        <v>1085</v>
      </c>
      <c r="C5098">
        <v>2018</v>
      </c>
      <c r="D5098">
        <v>5</v>
      </c>
      <c r="E5098">
        <v>99</v>
      </c>
      <c r="F5098">
        <v>99</v>
      </c>
      <c r="G5098">
        <v>99</v>
      </c>
      <c r="H5098">
        <v>99</v>
      </c>
      <c r="I5098">
        <v>99</v>
      </c>
      <c r="J5098">
        <v>109</v>
      </c>
      <c r="K5098">
        <v>999</v>
      </c>
      <c r="M5098">
        <v>99</v>
      </c>
      <c r="N5098">
        <v>99</v>
      </c>
      <c r="O5098">
        <v>99</v>
      </c>
      <c r="P5098">
        <v>99</v>
      </c>
      <c r="Q5098">
        <v>172</v>
      </c>
      <c r="R5098">
        <v>17353</v>
      </c>
      <c r="S5098">
        <v>17275</v>
      </c>
      <c r="T5098">
        <v>15.592231890739351</v>
      </c>
      <c r="U5098">
        <v>59.999536903039079</v>
      </c>
      <c r="V5098">
        <v>84.76222849733351</v>
      </c>
      <c r="W5098">
        <v>78.099843704775751</v>
      </c>
      <c r="X5098">
        <v>0.21321961620469088</v>
      </c>
      <c r="Y5098">
        <v>0.42643923240938175</v>
      </c>
      <c r="Z5098">
        <v>87.92139687662079</v>
      </c>
      <c r="AA5098">
        <v>9.6500340186042628</v>
      </c>
      <c r="AB5098">
        <v>2.5519210016311344</v>
      </c>
      <c r="AC5098">
        <v>-21.667012094027545</v>
      </c>
      <c r="AD5098">
        <v>8.9027637404638895</v>
      </c>
      <c r="AE5098">
        <v>8.8903498773850682</v>
      </c>
      <c r="AF5098">
        <v>457</v>
      </c>
      <c r="AG5098">
        <v>0</v>
      </c>
      <c r="AH5098">
        <v>0</v>
      </c>
      <c r="AI5098">
        <v>177</v>
      </c>
      <c r="AJ5098">
        <v>1152</v>
      </c>
      <c r="AK5098">
        <v>93</v>
      </c>
      <c r="AL5098">
        <v>814</v>
      </c>
      <c r="AM5098">
        <v>0</v>
      </c>
      <c r="AN5098">
        <v>208</v>
      </c>
      <c r="AO5098">
        <v>285</v>
      </c>
    </row>
    <row r="5099" spans="1:41">
      <c r="A5099">
        <v>16</v>
      </c>
      <c r="B5099">
        <v>1086</v>
      </c>
      <c r="C5099">
        <v>2018</v>
      </c>
      <c r="D5099">
        <v>6</v>
      </c>
      <c r="E5099">
        <v>99</v>
      </c>
      <c r="F5099">
        <v>99</v>
      </c>
      <c r="G5099">
        <v>99</v>
      </c>
      <c r="H5099">
        <v>99</v>
      </c>
      <c r="I5099">
        <v>99</v>
      </c>
      <c r="J5099">
        <v>109</v>
      </c>
      <c r="K5099">
        <v>999</v>
      </c>
      <c r="M5099">
        <v>99</v>
      </c>
      <c r="N5099">
        <v>99</v>
      </c>
      <c r="O5099">
        <v>99</v>
      </c>
      <c r="P5099">
        <v>99</v>
      </c>
      <c r="Q5099">
        <v>161</v>
      </c>
      <c r="R5099">
        <v>16061</v>
      </c>
      <c r="S5099">
        <v>15799</v>
      </c>
      <c r="T5099">
        <v>15.36884378307702</v>
      </c>
      <c r="U5099">
        <v>59.954617380846869</v>
      </c>
      <c r="V5099">
        <v>83.768038859241443</v>
      </c>
      <c r="W5099">
        <v>76.80176593455289</v>
      </c>
      <c r="X5099">
        <v>0.73469896021418357</v>
      </c>
      <c r="Y5099">
        <v>1.4693979204283669</v>
      </c>
      <c r="Z5099">
        <v>83.444368345682079</v>
      </c>
      <c r="AA5099">
        <v>9.7780753570989614</v>
      </c>
      <c r="AB5099">
        <v>2.6399250788477322</v>
      </c>
      <c r="AC5099">
        <v>-21.633123110275388</v>
      </c>
      <c r="AD5099">
        <v>8.2399175033475771</v>
      </c>
      <c r="AE5099">
        <v>7.9956069570119022</v>
      </c>
      <c r="AF5099">
        <v>386</v>
      </c>
      <c r="AG5099">
        <v>0</v>
      </c>
      <c r="AH5099">
        <v>0</v>
      </c>
      <c r="AI5099">
        <v>76</v>
      </c>
      <c r="AJ5099">
        <v>951</v>
      </c>
      <c r="AK5099">
        <v>69</v>
      </c>
      <c r="AL5099">
        <v>719</v>
      </c>
      <c r="AM5099">
        <v>0</v>
      </c>
      <c r="AN5099">
        <v>368</v>
      </c>
      <c r="AO5099">
        <v>244</v>
      </c>
    </row>
    <row r="5100" spans="1:41">
      <c r="A5100">
        <v>16</v>
      </c>
      <c r="B5100">
        <v>1087</v>
      </c>
      <c r="C5100">
        <v>2018</v>
      </c>
      <c r="D5100">
        <v>7</v>
      </c>
      <c r="E5100">
        <v>99</v>
      </c>
      <c r="F5100">
        <v>99</v>
      </c>
      <c r="G5100">
        <v>99</v>
      </c>
      <c r="H5100">
        <v>99</v>
      </c>
      <c r="I5100">
        <v>99</v>
      </c>
      <c r="J5100">
        <v>109</v>
      </c>
      <c r="K5100">
        <v>999</v>
      </c>
      <c r="M5100">
        <v>99</v>
      </c>
      <c r="N5100">
        <v>99</v>
      </c>
      <c r="O5100">
        <v>99</v>
      </c>
      <c r="P5100">
        <v>99</v>
      </c>
      <c r="Q5100">
        <v>152</v>
      </c>
      <c r="R5100">
        <v>15529</v>
      </c>
      <c r="S5100">
        <v>15370</v>
      </c>
      <c r="T5100">
        <v>15.519415287526565</v>
      </c>
      <c r="U5100">
        <v>60.090305790500977</v>
      </c>
      <c r="V5100">
        <v>82.147526065254581</v>
      </c>
      <c r="W5100">
        <v>75.493259596616539</v>
      </c>
      <c r="X5100">
        <v>1.1076051258934898</v>
      </c>
      <c r="Y5100">
        <v>2.2152102517869796</v>
      </c>
      <c r="Z5100">
        <v>87.72618970957565</v>
      </c>
      <c r="AA5100">
        <v>9.9800053903976291</v>
      </c>
      <c r="AB5100">
        <v>2.6673604335895997</v>
      </c>
      <c r="AC5100">
        <v>-23.006555612153861</v>
      </c>
      <c r="AD5100">
        <v>7.9669808174761583</v>
      </c>
      <c r="AE5100">
        <v>7.6459715373545443</v>
      </c>
      <c r="AF5100">
        <v>349</v>
      </c>
      <c r="AG5100">
        <v>0</v>
      </c>
      <c r="AH5100">
        <v>0</v>
      </c>
      <c r="AI5100">
        <v>109</v>
      </c>
      <c r="AJ5100">
        <v>1051</v>
      </c>
      <c r="AK5100">
        <v>65</v>
      </c>
      <c r="AL5100">
        <v>932</v>
      </c>
      <c r="AM5100">
        <v>0</v>
      </c>
      <c r="AN5100">
        <v>379</v>
      </c>
      <c r="AO5100">
        <v>266</v>
      </c>
    </row>
    <row r="5101" spans="1:41">
      <c r="A5101">
        <v>16</v>
      </c>
      <c r="B5101">
        <v>1088</v>
      </c>
      <c r="C5101">
        <v>2018</v>
      </c>
      <c r="D5101">
        <v>8</v>
      </c>
      <c r="E5101">
        <v>99</v>
      </c>
      <c r="F5101">
        <v>99</v>
      </c>
      <c r="G5101">
        <v>99</v>
      </c>
      <c r="H5101">
        <v>99</v>
      </c>
      <c r="I5101">
        <v>99</v>
      </c>
      <c r="J5101">
        <v>109</v>
      </c>
      <c r="K5101">
        <v>999</v>
      </c>
      <c r="M5101">
        <v>99</v>
      </c>
      <c r="N5101">
        <v>99</v>
      </c>
      <c r="O5101">
        <v>99</v>
      </c>
      <c r="P5101">
        <v>99</v>
      </c>
      <c r="Q5101">
        <v>174</v>
      </c>
      <c r="R5101">
        <v>14805</v>
      </c>
      <c r="S5101">
        <v>14743</v>
      </c>
      <c r="T5101">
        <v>15.50611279972982</v>
      </c>
      <c r="U5101">
        <v>59.81333514210133</v>
      </c>
      <c r="V5101">
        <v>83.924618466673763</v>
      </c>
      <c r="W5101">
        <v>77.328393135725619</v>
      </c>
      <c r="X5101">
        <v>0.83755488010807155</v>
      </c>
      <c r="Y5101">
        <v>1.6751097602161431</v>
      </c>
      <c r="Z5101">
        <v>87.646065518405948</v>
      </c>
      <c r="AA5101">
        <v>8.9132877440508569</v>
      </c>
      <c r="AB5101">
        <v>2.4941673575032546</v>
      </c>
      <c r="AC5101">
        <v>-19.87885872572415</v>
      </c>
      <c r="AD5101">
        <v>7.5955406660270786</v>
      </c>
      <c r="AE5101">
        <v>7.5123442889591212</v>
      </c>
      <c r="AF5101">
        <v>365</v>
      </c>
      <c r="AG5101">
        <v>0</v>
      </c>
      <c r="AH5101">
        <v>0</v>
      </c>
      <c r="AI5101">
        <v>138</v>
      </c>
      <c r="AJ5101">
        <v>703</v>
      </c>
      <c r="AK5101">
        <v>54</v>
      </c>
      <c r="AL5101">
        <v>1184</v>
      </c>
      <c r="AM5101">
        <v>0</v>
      </c>
      <c r="AN5101">
        <v>224</v>
      </c>
      <c r="AO5101">
        <v>362</v>
      </c>
    </row>
    <row r="5102" spans="1:41">
      <c r="A5102">
        <v>16</v>
      </c>
      <c r="B5102">
        <v>1089</v>
      </c>
      <c r="C5102">
        <v>2018</v>
      </c>
      <c r="D5102">
        <v>9</v>
      </c>
      <c r="E5102">
        <v>99</v>
      </c>
      <c r="F5102">
        <v>99</v>
      </c>
      <c r="G5102">
        <v>99</v>
      </c>
      <c r="H5102">
        <v>99</v>
      </c>
      <c r="I5102">
        <v>99</v>
      </c>
      <c r="J5102">
        <v>109</v>
      </c>
      <c r="K5102">
        <v>999</v>
      </c>
      <c r="M5102">
        <v>99</v>
      </c>
      <c r="N5102">
        <v>99</v>
      </c>
      <c r="O5102">
        <v>99</v>
      </c>
      <c r="P5102">
        <v>99</v>
      </c>
      <c r="Q5102">
        <v>178</v>
      </c>
      <c r="R5102">
        <v>14878</v>
      </c>
      <c r="S5102">
        <v>14848</v>
      </c>
      <c r="T5102">
        <v>15.557265761527088</v>
      </c>
      <c r="U5102">
        <v>59.83984375</v>
      </c>
      <c r="V5102">
        <v>85.48393310793152</v>
      </c>
      <c r="W5102">
        <v>78.834011314655328</v>
      </c>
      <c r="X5102">
        <v>0.52426401398037348</v>
      </c>
      <c r="Y5102">
        <v>1.048528027960747</v>
      </c>
      <c r="Z5102">
        <v>85.932248958193298</v>
      </c>
      <c r="AA5102">
        <v>8.9569783535581848</v>
      </c>
      <c r="AB5102">
        <v>2.5363620213155968</v>
      </c>
      <c r="AC5102">
        <v>-23.766148864783457</v>
      </c>
      <c r="AD5102">
        <v>7.6329925045019156</v>
      </c>
      <c r="AE5102">
        <v>7.713157796206894</v>
      </c>
      <c r="AF5102">
        <v>362</v>
      </c>
      <c r="AG5102">
        <v>0</v>
      </c>
      <c r="AH5102">
        <v>0</v>
      </c>
      <c r="AI5102">
        <v>136</v>
      </c>
      <c r="AJ5102">
        <v>714</v>
      </c>
      <c r="AK5102">
        <v>43</v>
      </c>
      <c r="AL5102">
        <v>1139</v>
      </c>
      <c r="AM5102">
        <v>0</v>
      </c>
      <c r="AN5102">
        <v>157</v>
      </c>
      <c r="AO5102">
        <v>273</v>
      </c>
    </row>
    <row r="5103" spans="1:41">
      <c r="A5103">
        <v>16</v>
      </c>
      <c r="B5103">
        <v>1090</v>
      </c>
      <c r="C5103">
        <v>2018</v>
      </c>
      <c r="D5103">
        <v>10</v>
      </c>
      <c r="E5103">
        <v>99</v>
      </c>
      <c r="F5103">
        <v>99</v>
      </c>
      <c r="G5103">
        <v>99</v>
      </c>
      <c r="H5103">
        <v>99</v>
      </c>
      <c r="I5103">
        <v>99</v>
      </c>
      <c r="J5103">
        <v>109</v>
      </c>
      <c r="K5103">
        <v>999</v>
      </c>
      <c r="M5103">
        <v>99</v>
      </c>
      <c r="N5103">
        <v>99</v>
      </c>
      <c r="O5103">
        <v>99</v>
      </c>
      <c r="P5103">
        <v>99</v>
      </c>
      <c r="Q5103">
        <v>198</v>
      </c>
      <c r="R5103">
        <v>18382</v>
      </c>
      <c r="S5103">
        <v>17738</v>
      </c>
      <c r="T5103">
        <v>15.069905342182576</v>
      </c>
      <c r="U5103">
        <v>59.916450558123792</v>
      </c>
      <c r="V5103">
        <v>87.024215598978742</v>
      </c>
      <c r="W5103">
        <v>79.37221219979736</v>
      </c>
      <c r="X5103">
        <v>5.4401044500054412E-3</v>
      </c>
      <c r="Y5103">
        <v>1.0880208900010882E-2</v>
      </c>
      <c r="Z5103">
        <v>84.011533021434005</v>
      </c>
      <c r="AA5103">
        <v>9.3210603863718049</v>
      </c>
      <c r="AB5103">
        <v>2.5909347385084516</v>
      </c>
      <c r="AC5103">
        <v>-25.328041964068191</v>
      </c>
      <c r="AD5103">
        <v>9.4306807512941422</v>
      </c>
      <c r="AE5103">
        <v>9.277346286689431</v>
      </c>
      <c r="AF5103">
        <v>566</v>
      </c>
      <c r="AG5103">
        <v>0</v>
      </c>
      <c r="AH5103">
        <v>0</v>
      </c>
      <c r="AI5103">
        <v>143</v>
      </c>
      <c r="AJ5103">
        <v>819</v>
      </c>
      <c r="AK5103">
        <v>108</v>
      </c>
      <c r="AL5103">
        <v>1528</v>
      </c>
      <c r="AM5103">
        <v>0</v>
      </c>
      <c r="AN5103">
        <v>273</v>
      </c>
      <c r="AO5103">
        <v>517</v>
      </c>
    </row>
    <row r="5104" spans="1:41">
      <c r="A5104">
        <v>16</v>
      </c>
      <c r="B5104">
        <v>1091</v>
      </c>
      <c r="C5104">
        <v>2018</v>
      </c>
      <c r="D5104">
        <v>11</v>
      </c>
      <c r="E5104">
        <v>99</v>
      </c>
      <c r="F5104">
        <v>99</v>
      </c>
      <c r="G5104">
        <v>99</v>
      </c>
      <c r="H5104">
        <v>99</v>
      </c>
      <c r="I5104">
        <v>99</v>
      </c>
      <c r="J5104">
        <v>109</v>
      </c>
      <c r="K5104">
        <v>999</v>
      </c>
      <c r="M5104">
        <v>99</v>
      </c>
      <c r="N5104">
        <v>99</v>
      </c>
      <c r="O5104">
        <v>99</v>
      </c>
      <c r="P5104">
        <v>99</v>
      </c>
      <c r="Q5104">
        <v>205</v>
      </c>
      <c r="R5104">
        <v>17817</v>
      </c>
      <c r="S5104">
        <v>17769</v>
      </c>
      <c r="T5104">
        <v>15.433069540326656</v>
      </c>
      <c r="U5104">
        <v>59.652991164387409</v>
      </c>
      <c r="V5104">
        <v>85.804833633897488</v>
      </c>
      <c r="W5104">
        <v>79.115240024762514</v>
      </c>
      <c r="X5104">
        <v>0.30869394398608058</v>
      </c>
      <c r="Y5104">
        <v>0.61738788797216115</v>
      </c>
      <c r="Z5104">
        <v>87.467025874165117</v>
      </c>
      <c r="AA5104">
        <v>8.6216517756417179</v>
      </c>
      <c r="AB5104">
        <v>2.5688377806807527</v>
      </c>
      <c r="AC5104">
        <v>-21.285583733015923</v>
      </c>
      <c r="AD5104">
        <v>9.1408137822765596</v>
      </c>
      <c r="AE5104">
        <v>9.2634714939629248</v>
      </c>
      <c r="AF5104">
        <v>479</v>
      </c>
      <c r="AG5104">
        <v>0</v>
      </c>
      <c r="AH5104">
        <v>0</v>
      </c>
      <c r="AI5104">
        <v>130</v>
      </c>
      <c r="AJ5104">
        <v>1000</v>
      </c>
      <c r="AK5104">
        <v>53</v>
      </c>
      <c r="AL5104">
        <v>1043</v>
      </c>
      <c r="AM5104">
        <v>0</v>
      </c>
      <c r="AN5104">
        <v>241</v>
      </c>
      <c r="AO5104">
        <v>473</v>
      </c>
    </row>
    <row r="5105" spans="1:41">
      <c r="A5105">
        <v>16</v>
      </c>
      <c r="B5105">
        <v>1092</v>
      </c>
      <c r="C5105">
        <v>2018</v>
      </c>
      <c r="D5105">
        <v>12</v>
      </c>
      <c r="E5105">
        <v>99</v>
      </c>
      <c r="F5105">
        <v>99</v>
      </c>
      <c r="G5105">
        <v>99</v>
      </c>
      <c r="H5105">
        <v>99</v>
      </c>
      <c r="I5105">
        <v>99</v>
      </c>
      <c r="J5105">
        <v>109</v>
      </c>
      <c r="K5105">
        <v>999</v>
      </c>
      <c r="M5105">
        <v>99</v>
      </c>
      <c r="N5105">
        <v>99</v>
      </c>
      <c r="O5105">
        <v>99</v>
      </c>
      <c r="P5105">
        <v>99</v>
      </c>
      <c r="Q5105">
        <v>151</v>
      </c>
      <c r="R5105">
        <v>12659</v>
      </c>
      <c r="S5105">
        <v>12615</v>
      </c>
      <c r="T5105">
        <v>15.608578876688524</v>
      </c>
      <c r="U5105">
        <v>59.941339674990097</v>
      </c>
      <c r="V5105">
        <v>82.090419280217063</v>
      </c>
      <c r="W5105">
        <v>75.649718588981429</v>
      </c>
      <c r="X5105">
        <v>0.70305711351607569</v>
      </c>
      <c r="Y5105">
        <v>1.4061142270321512</v>
      </c>
      <c r="Z5105">
        <v>84.011375306106359</v>
      </c>
      <c r="AA5105">
        <v>8.9841814413607253</v>
      </c>
      <c r="AB5105">
        <v>2.4478806765321561</v>
      </c>
      <c r="AC5105">
        <v>-24.013052214805995</v>
      </c>
      <c r="AD5105">
        <v>6.4945592226434838</v>
      </c>
      <c r="AE5105">
        <v>6.2884730454541362</v>
      </c>
      <c r="AF5105">
        <v>386</v>
      </c>
      <c r="AG5105">
        <v>0</v>
      </c>
      <c r="AH5105">
        <v>0</v>
      </c>
      <c r="AI5105">
        <v>93</v>
      </c>
      <c r="AJ5105">
        <v>685</v>
      </c>
      <c r="AK5105">
        <v>33</v>
      </c>
      <c r="AL5105">
        <v>986</v>
      </c>
      <c r="AM5105">
        <v>0</v>
      </c>
      <c r="AN5105">
        <v>272</v>
      </c>
      <c r="AO5105">
        <v>403</v>
      </c>
    </row>
    <row r="5106" spans="1:41">
      <c r="A5106">
        <v>16</v>
      </c>
      <c r="B5106">
        <v>1093</v>
      </c>
      <c r="C5106">
        <v>2018</v>
      </c>
      <c r="D5106">
        <v>1</v>
      </c>
      <c r="E5106">
        <v>99</v>
      </c>
      <c r="F5106">
        <v>99</v>
      </c>
      <c r="G5106">
        <v>99</v>
      </c>
      <c r="H5106">
        <v>99</v>
      </c>
      <c r="I5106">
        <v>99</v>
      </c>
      <c r="J5106">
        <v>111</v>
      </c>
      <c r="K5106">
        <v>999</v>
      </c>
      <c r="M5106">
        <v>99</v>
      </c>
      <c r="N5106">
        <v>99</v>
      </c>
      <c r="O5106">
        <v>99</v>
      </c>
      <c r="P5106">
        <v>99</v>
      </c>
      <c r="Q5106">
        <v>159</v>
      </c>
      <c r="R5106">
        <v>16924</v>
      </c>
      <c r="S5106">
        <v>16172</v>
      </c>
      <c r="T5106">
        <v>14.772807846844724</v>
      </c>
      <c r="U5106">
        <v>59.59967845659164</v>
      </c>
      <c r="V5106">
        <v>89.229474910690087</v>
      </c>
      <c r="W5106">
        <v>81.343365075438754</v>
      </c>
      <c r="X5106">
        <v>0.79177499409123131</v>
      </c>
      <c r="Y5106">
        <v>1.5835499881824628</v>
      </c>
      <c r="Z5106">
        <v>90.522335145355697</v>
      </c>
      <c r="AA5106">
        <v>9.3798640710914629</v>
      </c>
      <c r="AB5106">
        <v>2.4403129465845175</v>
      </c>
      <c r="AC5106">
        <v>-20.944818978726964</v>
      </c>
      <c r="AD5106">
        <v>8.8969730104824887</v>
      </c>
      <c r="AE5106">
        <v>9.5626715899998622</v>
      </c>
      <c r="AF5106">
        <v>405</v>
      </c>
      <c r="AG5106">
        <v>0</v>
      </c>
      <c r="AH5106">
        <v>0</v>
      </c>
      <c r="AI5106">
        <v>57</v>
      </c>
      <c r="AJ5106">
        <v>1053</v>
      </c>
      <c r="AK5106">
        <v>315</v>
      </c>
      <c r="AL5106">
        <v>2025</v>
      </c>
      <c r="AM5106">
        <v>0</v>
      </c>
      <c r="AN5106">
        <v>743</v>
      </c>
      <c r="AO5106">
        <v>268</v>
      </c>
    </row>
    <row r="5107" spans="1:41">
      <c r="A5107">
        <v>16</v>
      </c>
      <c r="B5107">
        <v>1094</v>
      </c>
      <c r="C5107">
        <v>2018</v>
      </c>
      <c r="D5107">
        <v>2</v>
      </c>
      <c r="E5107">
        <v>99</v>
      </c>
      <c r="F5107">
        <v>99</v>
      </c>
      <c r="G5107">
        <v>99</v>
      </c>
      <c r="H5107">
        <v>99</v>
      </c>
      <c r="I5107">
        <v>99</v>
      </c>
      <c r="J5107">
        <v>111</v>
      </c>
      <c r="K5107">
        <v>999</v>
      </c>
      <c r="M5107">
        <v>99</v>
      </c>
      <c r="N5107">
        <v>99</v>
      </c>
      <c r="O5107">
        <v>99</v>
      </c>
      <c r="P5107">
        <v>99</v>
      </c>
      <c r="Q5107">
        <v>153</v>
      </c>
      <c r="R5107">
        <v>14207</v>
      </c>
      <c r="S5107">
        <v>13137</v>
      </c>
      <c r="T5107">
        <v>14.263884000844651</v>
      </c>
      <c r="U5107">
        <v>59.544797137854893</v>
      </c>
      <c r="V5107">
        <v>87.724291657275103</v>
      </c>
      <c r="W5107">
        <v>78.973586054654945</v>
      </c>
      <c r="X5107">
        <v>0.54198634475962526</v>
      </c>
      <c r="Y5107">
        <v>1.0839726895192505</v>
      </c>
      <c r="Z5107">
        <v>91.236714295769687</v>
      </c>
      <c r="AA5107">
        <v>10.667187847749513</v>
      </c>
      <c r="AB5107">
        <v>2.5258937159044801</v>
      </c>
      <c r="AC5107">
        <v>-25.567688629083246</v>
      </c>
      <c r="AD5107">
        <v>7.4686419026190434</v>
      </c>
      <c r="AE5107">
        <v>7.5417378568972948</v>
      </c>
      <c r="AF5107">
        <v>338</v>
      </c>
      <c r="AG5107">
        <v>0</v>
      </c>
      <c r="AH5107">
        <v>0</v>
      </c>
      <c r="AI5107">
        <v>79</v>
      </c>
      <c r="AJ5107">
        <v>818</v>
      </c>
      <c r="AK5107">
        <v>411</v>
      </c>
      <c r="AL5107">
        <v>1132</v>
      </c>
      <c r="AM5107">
        <v>1</v>
      </c>
      <c r="AN5107">
        <v>470</v>
      </c>
      <c r="AO5107">
        <v>179</v>
      </c>
    </row>
    <row r="5108" spans="1:41">
      <c r="A5108">
        <v>16</v>
      </c>
      <c r="B5108">
        <v>1095</v>
      </c>
      <c r="C5108">
        <v>2018</v>
      </c>
      <c r="D5108">
        <v>3</v>
      </c>
      <c r="E5108">
        <v>99</v>
      </c>
      <c r="F5108">
        <v>99</v>
      </c>
      <c r="G5108">
        <v>99</v>
      </c>
      <c r="H5108">
        <v>99</v>
      </c>
      <c r="I5108">
        <v>99</v>
      </c>
      <c r="J5108">
        <v>111</v>
      </c>
      <c r="K5108">
        <v>999</v>
      </c>
      <c r="M5108">
        <v>99</v>
      </c>
      <c r="N5108">
        <v>99</v>
      </c>
      <c r="O5108">
        <v>99</v>
      </c>
      <c r="P5108">
        <v>99</v>
      </c>
      <c r="Q5108">
        <v>155</v>
      </c>
      <c r="R5108">
        <v>14074</v>
      </c>
      <c r="S5108">
        <v>13662</v>
      </c>
      <c r="T5108">
        <v>15.148784993605222</v>
      </c>
      <c r="U5108">
        <v>59.889181671790354</v>
      </c>
      <c r="V5108">
        <v>87.312817594507621</v>
      </c>
      <c r="W5108">
        <v>79.806682769726265</v>
      </c>
      <c r="X5108">
        <v>0.63237174932499651</v>
      </c>
      <c r="Y5108">
        <v>1.264743498649993</v>
      </c>
      <c r="Z5108">
        <v>93.733124911183708</v>
      </c>
      <c r="AA5108">
        <v>9.125166087061972</v>
      </c>
      <c r="AB5108">
        <v>2.4766545915752034</v>
      </c>
      <c r="AC5108">
        <v>-22.018611718926579</v>
      </c>
      <c r="AD5108">
        <v>7.3987235966397185</v>
      </c>
      <c r="AE5108">
        <v>7.9258694410478947</v>
      </c>
      <c r="AF5108">
        <v>317</v>
      </c>
      <c r="AG5108">
        <v>0</v>
      </c>
      <c r="AH5108">
        <v>0</v>
      </c>
      <c r="AI5108">
        <v>63</v>
      </c>
      <c r="AJ5108">
        <v>880</v>
      </c>
      <c r="AK5108">
        <v>412</v>
      </c>
      <c r="AL5108">
        <v>1159</v>
      </c>
      <c r="AM5108">
        <v>0</v>
      </c>
      <c r="AN5108">
        <v>434</v>
      </c>
      <c r="AO5108">
        <v>221</v>
      </c>
    </row>
    <row r="5109" spans="1:41">
      <c r="A5109">
        <v>16</v>
      </c>
      <c r="B5109">
        <v>1096</v>
      </c>
      <c r="C5109">
        <v>2018</v>
      </c>
      <c r="D5109">
        <v>4</v>
      </c>
      <c r="E5109">
        <v>99</v>
      </c>
      <c r="F5109">
        <v>99</v>
      </c>
      <c r="G5109">
        <v>99</v>
      </c>
      <c r="H5109">
        <v>99</v>
      </c>
      <c r="I5109">
        <v>99</v>
      </c>
      <c r="J5109">
        <v>111</v>
      </c>
      <c r="K5109">
        <v>999</v>
      </c>
      <c r="M5109">
        <v>99</v>
      </c>
      <c r="N5109">
        <v>99</v>
      </c>
      <c r="O5109">
        <v>99</v>
      </c>
      <c r="P5109">
        <v>99</v>
      </c>
      <c r="Q5109">
        <v>163</v>
      </c>
      <c r="R5109">
        <v>16675</v>
      </c>
      <c r="S5109">
        <v>15389</v>
      </c>
      <c r="T5109">
        <v>14.314782608695651</v>
      </c>
      <c r="U5109">
        <v>59.706413672103452</v>
      </c>
      <c r="V5109">
        <v>88.948903083747652</v>
      </c>
      <c r="W5109">
        <v>79.955383715640735</v>
      </c>
      <c r="X5109">
        <v>1.4872563718140928</v>
      </c>
      <c r="Y5109">
        <v>2.9745127436281855</v>
      </c>
      <c r="Z5109">
        <v>91.280359820089984</v>
      </c>
      <c r="AA5109">
        <v>9.5153057083173103</v>
      </c>
      <c r="AB5109">
        <v>2.4372770691953809</v>
      </c>
      <c r="AC5109">
        <v>-15.533191757055175</v>
      </c>
      <c r="AD5109">
        <v>8.7660733248520177</v>
      </c>
      <c r="AE5109">
        <v>8.9444056085835228</v>
      </c>
      <c r="AF5109">
        <v>367</v>
      </c>
      <c r="AG5109">
        <v>0</v>
      </c>
      <c r="AH5109">
        <v>0</v>
      </c>
      <c r="AI5109">
        <v>65</v>
      </c>
      <c r="AJ5109">
        <v>1035</v>
      </c>
      <c r="AK5109">
        <v>331</v>
      </c>
      <c r="AL5109">
        <v>1272</v>
      </c>
      <c r="AM5109">
        <v>1</v>
      </c>
      <c r="AN5109">
        <v>475</v>
      </c>
      <c r="AO5109">
        <v>162</v>
      </c>
    </row>
    <row r="5110" spans="1:41">
      <c r="A5110">
        <v>16</v>
      </c>
      <c r="B5110">
        <v>1097</v>
      </c>
      <c r="C5110">
        <v>2018</v>
      </c>
      <c r="D5110">
        <v>5</v>
      </c>
      <c r="E5110">
        <v>99</v>
      </c>
      <c r="F5110">
        <v>99</v>
      </c>
      <c r="G5110">
        <v>99</v>
      </c>
      <c r="H5110">
        <v>99</v>
      </c>
      <c r="I5110">
        <v>99</v>
      </c>
      <c r="J5110">
        <v>111</v>
      </c>
      <c r="K5110">
        <v>999</v>
      </c>
      <c r="M5110">
        <v>99</v>
      </c>
      <c r="N5110">
        <v>99</v>
      </c>
      <c r="O5110">
        <v>99</v>
      </c>
      <c r="P5110">
        <v>99</v>
      </c>
      <c r="Q5110">
        <v>170</v>
      </c>
      <c r="R5110">
        <v>17358</v>
      </c>
      <c r="S5110">
        <v>16543</v>
      </c>
      <c r="T5110">
        <v>14.794619195759878</v>
      </c>
      <c r="U5110">
        <v>59.72526143988393</v>
      </c>
      <c r="V5110">
        <v>86.682364073166809</v>
      </c>
      <c r="W5110">
        <v>78.777150456386323</v>
      </c>
      <c r="X5110">
        <v>0.80654453278027427</v>
      </c>
      <c r="Y5110">
        <v>1.6130890655605483</v>
      </c>
      <c r="Z5110">
        <v>92.441525521373435</v>
      </c>
      <c r="AA5110">
        <v>9.0883925008203512</v>
      </c>
      <c r="AB5110">
        <v>2.4546458848257817</v>
      </c>
      <c r="AC5110">
        <v>-17.028215724003896</v>
      </c>
      <c r="AD5110">
        <v>9.1251274826255653</v>
      </c>
      <c r="AE5110">
        <v>9.4734444066004819</v>
      </c>
      <c r="AF5110">
        <v>420</v>
      </c>
      <c r="AG5110">
        <v>0</v>
      </c>
      <c r="AH5110">
        <v>0</v>
      </c>
      <c r="AI5110">
        <v>71</v>
      </c>
      <c r="AJ5110">
        <v>1291</v>
      </c>
      <c r="AK5110">
        <v>432</v>
      </c>
      <c r="AL5110">
        <v>1233</v>
      </c>
      <c r="AM5110">
        <v>2</v>
      </c>
      <c r="AN5110">
        <v>495</v>
      </c>
      <c r="AO5110">
        <v>149</v>
      </c>
    </row>
    <row r="5111" spans="1:41">
      <c r="A5111">
        <v>16</v>
      </c>
      <c r="B5111">
        <v>1098</v>
      </c>
      <c r="C5111">
        <v>2018</v>
      </c>
      <c r="D5111">
        <v>6</v>
      </c>
      <c r="E5111">
        <v>99</v>
      </c>
      <c r="F5111">
        <v>99</v>
      </c>
      <c r="G5111">
        <v>99</v>
      </c>
      <c r="H5111">
        <v>99</v>
      </c>
      <c r="I5111">
        <v>99</v>
      </c>
      <c r="J5111">
        <v>111</v>
      </c>
      <c r="K5111">
        <v>999</v>
      </c>
      <c r="M5111">
        <v>99</v>
      </c>
      <c r="N5111">
        <v>99</v>
      </c>
      <c r="O5111">
        <v>99</v>
      </c>
      <c r="P5111">
        <v>99</v>
      </c>
      <c r="Q5111">
        <v>159</v>
      </c>
      <c r="R5111">
        <v>15994</v>
      </c>
      <c r="S5111">
        <v>13850</v>
      </c>
      <c r="T5111">
        <v>13.36538702013255</v>
      </c>
      <c r="U5111">
        <v>59.548519855595686</v>
      </c>
      <c r="V5111">
        <v>86.858462633618942</v>
      </c>
      <c r="W5111">
        <v>76.555797833935003</v>
      </c>
      <c r="X5111">
        <v>0.58772039514818053</v>
      </c>
      <c r="Y5111">
        <v>1.1754407902963611</v>
      </c>
      <c r="Z5111">
        <v>87.007627860447684</v>
      </c>
      <c r="AA5111">
        <v>10.26609722853369</v>
      </c>
      <c r="AB5111">
        <v>2.4686612612690113</v>
      </c>
      <c r="AC5111">
        <v>-21.897182105687719</v>
      </c>
      <c r="AD5111">
        <v>8.4080705701759015</v>
      </c>
      <c r="AE5111">
        <v>7.7076366661444675</v>
      </c>
      <c r="AF5111">
        <v>372</v>
      </c>
      <c r="AG5111">
        <v>0</v>
      </c>
      <c r="AH5111">
        <v>0</v>
      </c>
      <c r="AI5111">
        <v>76</v>
      </c>
      <c r="AJ5111">
        <v>1255</v>
      </c>
      <c r="AK5111">
        <v>371</v>
      </c>
      <c r="AL5111">
        <v>1654</v>
      </c>
      <c r="AM5111">
        <v>0</v>
      </c>
      <c r="AN5111">
        <v>414</v>
      </c>
      <c r="AO5111">
        <v>118</v>
      </c>
    </row>
    <row r="5112" spans="1:41">
      <c r="A5112">
        <v>16</v>
      </c>
      <c r="B5112">
        <v>1099</v>
      </c>
      <c r="C5112">
        <v>2018</v>
      </c>
      <c r="D5112">
        <v>7</v>
      </c>
      <c r="E5112">
        <v>99</v>
      </c>
      <c r="F5112">
        <v>99</v>
      </c>
      <c r="G5112">
        <v>99</v>
      </c>
      <c r="H5112">
        <v>99</v>
      </c>
      <c r="I5112">
        <v>99</v>
      </c>
      <c r="J5112">
        <v>111</v>
      </c>
      <c r="K5112">
        <v>999</v>
      </c>
      <c r="M5112">
        <v>99</v>
      </c>
      <c r="N5112">
        <v>99</v>
      </c>
      <c r="O5112">
        <v>99</v>
      </c>
      <c r="P5112">
        <v>99</v>
      </c>
      <c r="Q5112">
        <v>163</v>
      </c>
      <c r="R5112">
        <v>15768</v>
      </c>
      <c r="S5112">
        <v>14159</v>
      </c>
      <c r="T5112">
        <v>14.028602232369359</v>
      </c>
      <c r="U5112">
        <v>59.889963980507112</v>
      </c>
      <c r="V5112">
        <v>87.192729193755611</v>
      </c>
      <c r="W5112">
        <v>78.027042163994508</v>
      </c>
      <c r="X5112">
        <v>0.41222729578893952</v>
      </c>
      <c r="Y5112">
        <v>0.82445459157787904</v>
      </c>
      <c r="Z5112">
        <v>87.385844748858446</v>
      </c>
      <c r="AA5112">
        <v>8.6905739897516607</v>
      </c>
      <c r="AB5112">
        <v>2.482263716413684</v>
      </c>
      <c r="AC5112">
        <v>-16.721873185496559</v>
      </c>
      <c r="AD5112">
        <v>8.2892620201659106</v>
      </c>
      <c r="AE5112">
        <v>8.0310272513687888</v>
      </c>
      <c r="AF5112">
        <v>279</v>
      </c>
      <c r="AG5112">
        <v>0</v>
      </c>
      <c r="AH5112">
        <v>0</v>
      </c>
      <c r="AI5112">
        <v>44</v>
      </c>
      <c r="AJ5112">
        <v>1011</v>
      </c>
      <c r="AK5112">
        <v>239</v>
      </c>
      <c r="AL5112">
        <v>2021</v>
      </c>
      <c r="AM5112">
        <v>0</v>
      </c>
      <c r="AN5112">
        <v>406</v>
      </c>
      <c r="AO5112">
        <v>138</v>
      </c>
    </row>
    <row r="5113" spans="1:41">
      <c r="A5113">
        <v>16</v>
      </c>
      <c r="B5113">
        <v>1100</v>
      </c>
      <c r="C5113">
        <v>2018</v>
      </c>
      <c r="D5113">
        <v>8</v>
      </c>
      <c r="E5113">
        <v>99</v>
      </c>
      <c r="F5113">
        <v>99</v>
      </c>
      <c r="G5113">
        <v>99</v>
      </c>
      <c r="H5113">
        <v>99</v>
      </c>
      <c r="I5113">
        <v>99</v>
      </c>
      <c r="J5113">
        <v>111</v>
      </c>
      <c r="K5113">
        <v>999</v>
      </c>
      <c r="M5113">
        <v>99</v>
      </c>
      <c r="N5113">
        <v>99</v>
      </c>
      <c r="O5113">
        <v>99</v>
      </c>
      <c r="P5113">
        <v>99</v>
      </c>
      <c r="Q5113">
        <v>163</v>
      </c>
      <c r="R5113">
        <v>15896</v>
      </c>
      <c r="S5113">
        <v>14512</v>
      </c>
      <c r="T5113">
        <v>14.21502264720684</v>
      </c>
      <c r="U5113">
        <v>59.787899669239273</v>
      </c>
      <c r="V5113">
        <v>86.949202423428773</v>
      </c>
      <c r="W5113">
        <v>78.123380650496387</v>
      </c>
      <c r="X5113">
        <v>0.17614494212380477</v>
      </c>
      <c r="Y5113">
        <v>0.35228988424760954</v>
      </c>
      <c r="Z5113">
        <v>90.544791142425765</v>
      </c>
      <c r="AA5113">
        <v>8.7071328943807309</v>
      </c>
      <c r="AB5113">
        <v>2.3843589924144086</v>
      </c>
      <c r="AC5113">
        <v>-13.511510777193216</v>
      </c>
      <c r="AD5113">
        <v>8.3565518184016536</v>
      </c>
      <c r="AE5113">
        <v>8.2414128754956071</v>
      </c>
      <c r="AF5113">
        <v>333</v>
      </c>
      <c r="AG5113">
        <v>0</v>
      </c>
      <c r="AH5113">
        <v>0</v>
      </c>
      <c r="AI5113">
        <v>61</v>
      </c>
      <c r="AJ5113">
        <v>1145</v>
      </c>
      <c r="AK5113">
        <v>404</v>
      </c>
      <c r="AL5113">
        <v>1965</v>
      </c>
      <c r="AM5113">
        <v>5</v>
      </c>
      <c r="AN5113">
        <v>366</v>
      </c>
      <c r="AO5113">
        <v>101</v>
      </c>
    </row>
    <row r="5114" spans="1:41">
      <c r="A5114">
        <v>16</v>
      </c>
      <c r="B5114">
        <v>1101</v>
      </c>
      <c r="C5114">
        <v>2018</v>
      </c>
      <c r="D5114">
        <v>9</v>
      </c>
      <c r="E5114">
        <v>99</v>
      </c>
      <c r="F5114">
        <v>99</v>
      </c>
      <c r="G5114">
        <v>99</v>
      </c>
      <c r="H5114">
        <v>99</v>
      </c>
      <c r="I5114">
        <v>99</v>
      </c>
      <c r="J5114">
        <v>111</v>
      </c>
      <c r="K5114">
        <v>999</v>
      </c>
      <c r="M5114">
        <v>99</v>
      </c>
      <c r="N5114">
        <v>99</v>
      </c>
      <c r="O5114">
        <v>99</v>
      </c>
      <c r="P5114">
        <v>99</v>
      </c>
      <c r="Q5114">
        <v>160</v>
      </c>
      <c r="R5114">
        <v>14250</v>
      </c>
      <c r="S5114">
        <v>13027</v>
      </c>
      <c r="T5114">
        <v>14.306245614035088</v>
      </c>
      <c r="U5114">
        <v>59.93544177477547</v>
      </c>
      <c r="V5114">
        <v>85.801362134697683</v>
      </c>
      <c r="W5114">
        <v>76.806187149765904</v>
      </c>
      <c r="X5114">
        <v>0.70877192982456116</v>
      </c>
      <c r="Y5114">
        <v>1.4175438596491221</v>
      </c>
      <c r="Z5114">
        <v>88.175438596491233</v>
      </c>
      <c r="AA5114">
        <v>9.8243587953640894</v>
      </c>
      <c r="AB5114">
        <v>2.4417793763574496</v>
      </c>
      <c r="AC5114">
        <v>-17.825616550519253</v>
      </c>
      <c r="AD5114">
        <v>7.4912470692138653</v>
      </c>
      <c r="AE5114">
        <v>7.2733417332232975</v>
      </c>
      <c r="AF5114">
        <v>268</v>
      </c>
      <c r="AG5114">
        <v>0</v>
      </c>
      <c r="AH5114">
        <v>0</v>
      </c>
      <c r="AI5114">
        <v>64</v>
      </c>
      <c r="AJ5114">
        <v>1025</v>
      </c>
      <c r="AK5114">
        <v>322</v>
      </c>
      <c r="AL5114">
        <v>1651</v>
      </c>
      <c r="AM5114">
        <v>0</v>
      </c>
      <c r="AN5114">
        <v>359</v>
      </c>
      <c r="AO5114">
        <v>97</v>
      </c>
    </row>
    <row r="5115" spans="1:41">
      <c r="A5115">
        <v>16</v>
      </c>
      <c r="B5115">
        <v>1102</v>
      </c>
      <c r="C5115">
        <v>2018</v>
      </c>
      <c r="D5115">
        <v>10</v>
      </c>
      <c r="E5115">
        <v>99</v>
      </c>
      <c r="F5115">
        <v>99</v>
      </c>
      <c r="G5115">
        <v>99</v>
      </c>
      <c r="H5115">
        <v>99</v>
      </c>
      <c r="I5115">
        <v>99</v>
      </c>
      <c r="J5115">
        <v>111</v>
      </c>
      <c r="K5115">
        <v>999</v>
      </c>
      <c r="M5115">
        <v>99</v>
      </c>
      <c r="N5115">
        <v>99</v>
      </c>
      <c r="O5115">
        <v>99</v>
      </c>
      <c r="P5115">
        <v>99</v>
      </c>
      <c r="Q5115">
        <v>179</v>
      </c>
      <c r="R5115">
        <v>19532</v>
      </c>
      <c r="S5115">
        <v>16845</v>
      </c>
      <c r="T5115">
        <v>13.41552324390743</v>
      </c>
      <c r="U5115">
        <v>59.750845948352627</v>
      </c>
      <c r="V5115">
        <v>89.583857920681581</v>
      </c>
      <c r="W5115">
        <v>78.972288512911916</v>
      </c>
      <c r="X5115">
        <v>1.1775547818963752</v>
      </c>
      <c r="Y5115">
        <v>2.3551095637927504</v>
      </c>
      <c r="Z5115">
        <v>87.553757935695259</v>
      </c>
      <c r="AA5115">
        <v>8.8301816012221099</v>
      </c>
      <c r="AB5115">
        <v>2.3436607365993924</v>
      </c>
      <c r="AC5115">
        <v>-15.386149046785018</v>
      </c>
      <c r="AD5115">
        <v>10.268002649535804</v>
      </c>
      <c r="AE5115">
        <v>9.6702814123157985</v>
      </c>
      <c r="AF5115">
        <v>342</v>
      </c>
      <c r="AG5115">
        <v>0</v>
      </c>
      <c r="AH5115">
        <v>0</v>
      </c>
      <c r="AI5115">
        <v>70</v>
      </c>
      <c r="AJ5115">
        <v>1670</v>
      </c>
      <c r="AK5115">
        <v>690</v>
      </c>
      <c r="AL5115">
        <v>1697</v>
      </c>
      <c r="AM5115">
        <v>0</v>
      </c>
      <c r="AN5115">
        <v>536</v>
      </c>
      <c r="AO5115">
        <v>191</v>
      </c>
    </row>
    <row r="5116" spans="1:41">
      <c r="A5116">
        <v>16</v>
      </c>
      <c r="B5116">
        <v>1103</v>
      </c>
      <c r="C5116">
        <v>2018</v>
      </c>
      <c r="D5116">
        <v>11</v>
      </c>
      <c r="E5116">
        <v>99</v>
      </c>
      <c r="F5116">
        <v>99</v>
      </c>
      <c r="G5116">
        <v>99</v>
      </c>
      <c r="H5116">
        <v>99</v>
      </c>
      <c r="I5116">
        <v>99</v>
      </c>
      <c r="J5116">
        <v>111</v>
      </c>
      <c r="K5116">
        <v>999</v>
      </c>
      <c r="M5116">
        <v>99</v>
      </c>
      <c r="N5116">
        <v>99</v>
      </c>
      <c r="O5116">
        <v>99</v>
      </c>
      <c r="P5116">
        <v>99</v>
      </c>
      <c r="Q5116">
        <v>163</v>
      </c>
      <c r="R5116">
        <v>18223</v>
      </c>
      <c r="S5116">
        <v>16597</v>
      </c>
      <c r="T5116">
        <v>14.129396915985296</v>
      </c>
      <c r="U5116">
        <v>59.659878291257456</v>
      </c>
      <c r="V5116">
        <v>87.665786432575061</v>
      </c>
      <c r="W5116">
        <v>78.397770681448421</v>
      </c>
      <c r="X5116">
        <v>0.27437853262360745</v>
      </c>
      <c r="Y5116">
        <v>0.5487570652472149</v>
      </c>
      <c r="Z5116">
        <v>93.12956154310487</v>
      </c>
      <c r="AA5116">
        <v>9.998524195237664</v>
      </c>
      <c r="AB5116">
        <v>2.3421937838365765</v>
      </c>
      <c r="AC5116">
        <v>-16.580003954490149</v>
      </c>
      <c r="AD5116">
        <v>9.5798593222655644</v>
      </c>
      <c r="AE5116">
        <v>9.4585961077034479</v>
      </c>
      <c r="AF5116">
        <v>314</v>
      </c>
      <c r="AG5116">
        <v>0</v>
      </c>
      <c r="AH5116">
        <v>0</v>
      </c>
      <c r="AI5116">
        <v>81</v>
      </c>
      <c r="AJ5116">
        <v>1497</v>
      </c>
      <c r="AK5116">
        <v>640</v>
      </c>
      <c r="AL5116">
        <v>1797</v>
      </c>
      <c r="AM5116">
        <v>1</v>
      </c>
      <c r="AN5116">
        <v>569</v>
      </c>
      <c r="AO5116">
        <v>136</v>
      </c>
    </row>
    <row r="5117" spans="1:41">
      <c r="A5117">
        <v>16</v>
      </c>
      <c r="B5117">
        <v>1104</v>
      </c>
      <c r="C5117">
        <v>2018</v>
      </c>
      <c r="D5117">
        <v>12</v>
      </c>
      <c r="E5117">
        <v>99</v>
      </c>
      <c r="F5117">
        <v>99</v>
      </c>
      <c r="G5117">
        <v>99</v>
      </c>
      <c r="H5117">
        <v>99</v>
      </c>
      <c r="I5117">
        <v>99</v>
      </c>
      <c r="J5117">
        <v>111</v>
      </c>
      <c r="K5117">
        <v>999</v>
      </c>
      <c r="M5117">
        <v>99</v>
      </c>
      <c r="N5117">
        <v>99</v>
      </c>
      <c r="O5117">
        <v>99</v>
      </c>
      <c r="P5117">
        <v>99</v>
      </c>
      <c r="Q5117">
        <v>143</v>
      </c>
      <c r="R5117">
        <v>11321</v>
      </c>
      <c r="S5117">
        <v>11271</v>
      </c>
      <c r="T5117">
        <v>15.652150870064476</v>
      </c>
      <c r="U5117">
        <v>60.142755744831859</v>
      </c>
      <c r="V5117">
        <v>81.737453515205303</v>
      </c>
      <c r="W5117">
        <v>75.300771892467282</v>
      </c>
      <c r="X5117">
        <v>0.90098047875629372</v>
      </c>
      <c r="Y5117">
        <v>1.8019609575125877</v>
      </c>
      <c r="Z5117">
        <v>90.336542708241311</v>
      </c>
      <c r="AA5117">
        <v>9.2644935372011865</v>
      </c>
      <c r="AB5117">
        <v>2.585239353522363</v>
      </c>
      <c r="AC5117">
        <v>-20.295627080616125</v>
      </c>
      <c r="AD5117">
        <v>5.9514672330224689</v>
      </c>
      <c r="AE5117">
        <v>6.1695750506195459</v>
      </c>
      <c r="AF5117">
        <v>188</v>
      </c>
      <c r="AG5117">
        <v>0</v>
      </c>
      <c r="AH5117">
        <v>0</v>
      </c>
      <c r="AI5117">
        <v>55</v>
      </c>
      <c r="AJ5117">
        <v>1132</v>
      </c>
      <c r="AK5117">
        <v>397</v>
      </c>
      <c r="AL5117">
        <v>957</v>
      </c>
      <c r="AM5117">
        <v>1</v>
      </c>
      <c r="AN5117">
        <v>338</v>
      </c>
      <c r="AO5117">
        <v>90</v>
      </c>
    </row>
    <row r="5118" spans="1:41">
      <c r="A5118">
        <v>16</v>
      </c>
      <c r="B5118">
        <v>1105</v>
      </c>
      <c r="C5118">
        <v>2018</v>
      </c>
      <c r="D5118">
        <v>1</v>
      </c>
      <c r="E5118">
        <v>99</v>
      </c>
      <c r="F5118">
        <v>99</v>
      </c>
      <c r="G5118">
        <v>99</v>
      </c>
      <c r="H5118">
        <v>99</v>
      </c>
      <c r="I5118">
        <v>99</v>
      </c>
      <c r="J5118">
        <v>116</v>
      </c>
      <c r="K5118">
        <v>999</v>
      </c>
      <c r="M5118">
        <v>99</v>
      </c>
      <c r="N5118">
        <v>99</v>
      </c>
      <c r="O5118">
        <v>99</v>
      </c>
      <c r="P5118">
        <v>99</v>
      </c>
      <c r="Q5118">
        <v>65</v>
      </c>
      <c r="R5118">
        <v>6821</v>
      </c>
      <c r="S5118">
        <v>6810</v>
      </c>
      <c r="T5118">
        <v>15.272247471045302</v>
      </c>
      <c r="U5118">
        <v>59.335389133627011</v>
      </c>
      <c r="V5118">
        <v>86.147832436844197</v>
      </c>
      <c r="W5118">
        <v>79.462011747430324</v>
      </c>
      <c r="X5118">
        <v>0.16126667644040463</v>
      </c>
      <c r="Y5118">
        <v>0.32253335288080925</v>
      </c>
      <c r="Z5118">
        <v>91.790060108488476</v>
      </c>
      <c r="AA5118">
        <v>8.3979298060736536</v>
      </c>
      <c r="AB5118">
        <v>2.471094902557192</v>
      </c>
      <c r="AC5118">
        <v>-25.683699803797342</v>
      </c>
      <c r="AD5118">
        <v>10.938101347017321</v>
      </c>
      <c r="AE5118">
        <v>11.37614123360008</v>
      </c>
      <c r="AF5118">
        <v>87</v>
      </c>
      <c r="AG5118">
        <v>0</v>
      </c>
      <c r="AH5118">
        <v>0</v>
      </c>
      <c r="AI5118">
        <v>27</v>
      </c>
      <c r="AJ5118">
        <v>279</v>
      </c>
      <c r="AK5118">
        <v>101</v>
      </c>
      <c r="AL5118">
        <v>98</v>
      </c>
      <c r="AM5118">
        <v>0</v>
      </c>
      <c r="AN5118">
        <v>308</v>
      </c>
      <c r="AO5118">
        <v>102</v>
      </c>
    </row>
    <row r="5119" spans="1:41">
      <c r="A5119">
        <v>16</v>
      </c>
      <c r="B5119">
        <v>1106</v>
      </c>
      <c r="C5119">
        <v>2018</v>
      </c>
      <c r="D5119">
        <v>2</v>
      </c>
      <c r="E5119">
        <v>99</v>
      </c>
      <c r="F5119">
        <v>99</v>
      </c>
      <c r="G5119">
        <v>99</v>
      </c>
      <c r="H5119">
        <v>99</v>
      </c>
      <c r="I5119">
        <v>99</v>
      </c>
      <c r="J5119">
        <v>116</v>
      </c>
      <c r="K5119">
        <v>999</v>
      </c>
      <c r="M5119">
        <v>99</v>
      </c>
      <c r="N5119">
        <v>99</v>
      </c>
      <c r="O5119">
        <v>99</v>
      </c>
      <c r="P5119">
        <v>99</v>
      </c>
      <c r="Q5119">
        <v>65</v>
      </c>
      <c r="R5119">
        <v>5669</v>
      </c>
      <c r="S5119">
        <v>5653</v>
      </c>
      <c r="T5119">
        <v>15.275533603810196</v>
      </c>
      <c r="U5119">
        <v>59.339642667610114</v>
      </c>
      <c r="V5119">
        <v>86.376805650131601</v>
      </c>
      <c r="W5119">
        <v>79.630355563417694</v>
      </c>
      <c r="X5119">
        <v>0.12347856764861524</v>
      </c>
      <c r="Y5119">
        <v>0.24695713529723048</v>
      </c>
      <c r="Z5119">
        <v>91.744575762921116</v>
      </c>
      <c r="AA5119">
        <v>8.991791871804983</v>
      </c>
      <c r="AB5119">
        <v>2.4455827419031402</v>
      </c>
      <c r="AC5119">
        <v>-21.520544352509216</v>
      </c>
      <c r="AD5119">
        <v>9.0907633098139833</v>
      </c>
      <c r="AE5119">
        <v>9.4633727708925957</v>
      </c>
      <c r="AF5119">
        <v>90</v>
      </c>
      <c r="AG5119">
        <v>2</v>
      </c>
      <c r="AH5119">
        <v>0</v>
      </c>
      <c r="AI5119">
        <v>25</v>
      </c>
      <c r="AJ5119">
        <v>235</v>
      </c>
      <c r="AK5119">
        <v>116</v>
      </c>
      <c r="AL5119">
        <v>166</v>
      </c>
      <c r="AM5119">
        <v>0</v>
      </c>
      <c r="AN5119">
        <v>300</v>
      </c>
      <c r="AO5119">
        <v>90</v>
      </c>
    </row>
    <row r="5120" spans="1:41">
      <c r="A5120">
        <v>16</v>
      </c>
      <c r="B5120">
        <v>1107</v>
      </c>
      <c r="C5120">
        <v>2018</v>
      </c>
      <c r="D5120">
        <v>3</v>
      </c>
      <c r="E5120">
        <v>99</v>
      </c>
      <c r="F5120">
        <v>99</v>
      </c>
      <c r="G5120">
        <v>99</v>
      </c>
      <c r="H5120">
        <v>99</v>
      </c>
      <c r="I5120">
        <v>99</v>
      </c>
      <c r="J5120">
        <v>116</v>
      </c>
      <c r="K5120">
        <v>999</v>
      </c>
      <c r="M5120">
        <v>99</v>
      </c>
      <c r="N5120">
        <v>99</v>
      </c>
      <c r="O5120">
        <v>99</v>
      </c>
      <c r="P5120">
        <v>99</v>
      </c>
      <c r="Q5120">
        <v>56</v>
      </c>
      <c r="R5120">
        <v>4437</v>
      </c>
      <c r="S5120">
        <v>4400</v>
      </c>
      <c r="T5120">
        <v>15.217940049583049</v>
      </c>
      <c r="U5120">
        <v>59.44522727272728</v>
      </c>
      <c r="V5120">
        <v>83.898010440263889</v>
      </c>
      <c r="W5120">
        <v>77.159840909091002</v>
      </c>
      <c r="X5120">
        <v>0.31552851025467654</v>
      </c>
      <c r="Y5120">
        <v>0.63105702050935308</v>
      </c>
      <c r="Z5120">
        <v>88.595898129366702</v>
      </c>
      <c r="AA5120">
        <v>8.9896603976778895</v>
      </c>
      <c r="AB5120">
        <v>2.6326964993022339</v>
      </c>
      <c r="AC5120">
        <v>-27.775028464403714</v>
      </c>
      <c r="AD5120">
        <v>7.1151379089159716</v>
      </c>
      <c r="AE5120">
        <v>7.1372729755392488</v>
      </c>
      <c r="AF5120">
        <v>50</v>
      </c>
      <c r="AG5120">
        <v>0</v>
      </c>
      <c r="AH5120">
        <v>0</v>
      </c>
      <c r="AI5120">
        <v>19</v>
      </c>
      <c r="AJ5120">
        <v>146</v>
      </c>
      <c r="AK5120">
        <v>109</v>
      </c>
      <c r="AL5120">
        <v>59</v>
      </c>
      <c r="AM5120">
        <v>0</v>
      </c>
      <c r="AN5120">
        <v>191</v>
      </c>
      <c r="AO5120">
        <v>52</v>
      </c>
    </row>
    <row r="5121" spans="1:41">
      <c r="A5121">
        <v>16</v>
      </c>
      <c r="B5121">
        <v>1108</v>
      </c>
      <c r="C5121">
        <v>2018</v>
      </c>
      <c r="D5121">
        <v>4</v>
      </c>
      <c r="E5121">
        <v>99</v>
      </c>
      <c r="F5121">
        <v>99</v>
      </c>
      <c r="G5121">
        <v>99</v>
      </c>
      <c r="H5121">
        <v>99</v>
      </c>
      <c r="I5121">
        <v>99</v>
      </c>
      <c r="J5121">
        <v>116</v>
      </c>
      <c r="K5121">
        <v>999</v>
      </c>
      <c r="M5121">
        <v>99</v>
      </c>
      <c r="N5121">
        <v>99</v>
      </c>
      <c r="O5121">
        <v>99</v>
      </c>
      <c r="P5121">
        <v>99</v>
      </c>
      <c r="Q5121">
        <v>70</v>
      </c>
      <c r="R5121">
        <v>6852</v>
      </c>
      <c r="S5121">
        <v>6697</v>
      </c>
      <c r="T5121">
        <v>15.128137769994163</v>
      </c>
      <c r="U5121">
        <v>59.662834104823055</v>
      </c>
      <c r="V5121">
        <v>86.827367762703716</v>
      </c>
      <c r="W5121">
        <v>79.500089592354755</v>
      </c>
      <c r="X5121">
        <v>4.3782837127845871E-2</v>
      </c>
      <c r="Y5121">
        <v>8.7565674255691742E-2</v>
      </c>
      <c r="Z5121">
        <v>90.309398715703423</v>
      </c>
      <c r="AA5121">
        <v>9.4234392077603673</v>
      </c>
      <c r="AB5121">
        <v>2.4819094428299064</v>
      </c>
      <c r="AC5121">
        <v>-26.812187003292404</v>
      </c>
      <c r="AD5121">
        <v>10.987812700449005</v>
      </c>
      <c r="AE5121">
        <v>11.1927350726196</v>
      </c>
      <c r="AF5121">
        <v>48</v>
      </c>
      <c r="AG5121">
        <v>1</v>
      </c>
      <c r="AH5121">
        <v>0</v>
      </c>
      <c r="AI5121">
        <v>22</v>
      </c>
      <c r="AJ5121">
        <v>332</v>
      </c>
      <c r="AK5121">
        <v>127</v>
      </c>
      <c r="AL5121">
        <v>149</v>
      </c>
      <c r="AM5121">
        <v>0</v>
      </c>
      <c r="AN5121">
        <v>186</v>
      </c>
      <c r="AO5121">
        <v>67</v>
      </c>
    </row>
    <row r="5122" spans="1:41">
      <c r="A5122">
        <v>16</v>
      </c>
      <c r="B5122">
        <v>1109</v>
      </c>
      <c r="C5122">
        <v>2018</v>
      </c>
      <c r="D5122">
        <v>5</v>
      </c>
      <c r="E5122">
        <v>99</v>
      </c>
      <c r="F5122">
        <v>99</v>
      </c>
      <c r="G5122">
        <v>99</v>
      </c>
      <c r="H5122">
        <v>99</v>
      </c>
      <c r="I5122">
        <v>99</v>
      </c>
      <c r="J5122">
        <v>116</v>
      </c>
      <c r="K5122">
        <v>999</v>
      </c>
      <c r="M5122">
        <v>99</v>
      </c>
      <c r="N5122">
        <v>99</v>
      </c>
      <c r="O5122">
        <v>99</v>
      </c>
      <c r="P5122">
        <v>99</v>
      </c>
      <c r="Q5122">
        <v>60</v>
      </c>
      <c r="R5122">
        <v>5993</v>
      </c>
      <c r="S5122">
        <v>5853</v>
      </c>
      <c r="T5122">
        <v>14.972968463207076</v>
      </c>
      <c r="U5122">
        <v>59.372287715701361</v>
      </c>
      <c r="V5122">
        <v>84.065750282424816</v>
      </c>
      <c r="W5122">
        <v>76.930138390568999</v>
      </c>
      <c r="X5122">
        <v>0.11680293675955278</v>
      </c>
      <c r="Y5122">
        <v>0.23360587351910556</v>
      </c>
      <c r="Z5122">
        <v>90.005005840146865</v>
      </c>
      <c r="AA5122">
        <v>8.9621022198024765</v>
      </c>
      <c r="AB5122">
        <v>2.4753624550151296</v>
      </c>
      <c r="AC5122">
        <v>-22.410056982660528</v>
      </c>
      <c r="AD5122">
        <v>9.6103271327774227</v>
      </c>
      <c r="AE5122">
        <v>9.465931232389508</v>
      </c>
      <c r="AF5122">
        <v>41</v>
      </c>
      <c r="AG5122">
        <v>0</v>
      </c>
      <c r="AH5122">
        <v>0</v>
      </c>
      <c r="AI5122">
        <v>32</v>
      </c>
      <c r="AJ5122">
        <v>223</v>
      </c>
      <c r="AK5122">
        <v>47</v>
      </c>
      <c r="AL5122">
        <v>154</v>
      </c>
      <c r="AM5122">
        <v>0</v>
      </c>
      <c r="AN5122">
        <v>209</v>
      </c>
      <c r="AO5122">
        <v>64</v>
      </c>
    </row>
    <row r="5123" spans="1:41">
      <c r="A5123">
        <v>16</v>
      </c>
      <c r="B5123">
        <v>1110</v>
      </c>
      <c r="C5123">
        <v>2018</v>
      </c>
      <c r="D5123">
        <v>6</v>
      </c>
      <c r="E5123">
        <v>99</v>
      </c>
      <c r="F5123">
        <v>99</v>
      </c>
      <c r="G5123">
        <v>99</v>
      </c>
      <c r="H5123">
        <v>99</v>
      </c>
      <c r="I5123">
        <v>99</v>
      </c>
      <c r="J5123">
        <v>116</v>
      </c>
      <c r="K5123">
        <v>999</v>
      </c>
      <c r="M5123">
        <v>99</v>
      </c>
      <c r="N5123">
        <v>99</v>
      </c>
      <c r="O5123">
        <v>99</v>
      </c>
      <c r="P5123">
        <v>99</v>
      </c>
      <c r="Q5123">
        <v>52</v>
      </c>
      <c r="R5123">
        <v>4218</v>
      </c>
      <c r="S5123">
        <v>4098</v>
      </c>
      <c r="T5123">
        <v>14.914651493598864</v>
      </c>
      <c r="U5123">
        <v>59.468765251342106</v>
      </c>
      <c r="V5123">
        <v>83.692438824107285</v>
      </c>
      <c r="W5123">
        <v>76.300732064421737</v>
      </c>
      <c r="X5123">
        <v>0.3793266951161689</v>
      </c>
      <c r="Y5123">
        <v>0.7586533902323378</v>
      </c>
      <c r="Z5123">
        <v>88.525367472735908</v>
      </c>
      <c r="AA5123">
        <v>9.3957416109979839</v>
      </c>
      <c r="AB5123">
        <v>2.5656105947336392</v>
      </c>
      <c r="AC5123">
        <v>-19.494644051172425</v>
      </c>
      <c r="AD5123">
        <v>6.7639512508017958</v>
      </c>
      <c r="AE5123">
        <v>6.5733834366287516</v>
      </c>
      <c r="AF5123">
        <v>30</v>
      </c>
      <c r="AG5123">
        <v>0</v>
      </c>
      <c r="AH5123">
        <v>0</v>
      </c>
      <c r="AI5123">
        <v>13</v>
      </c>
      <c r="AJ5123">
        <v>110</v>
      </c>
      <c r="AK5123">
        <v>65</v>
      </c>
      <c r="AL5123">
        <v>81</v>
      </c>
      <c r="AM5123">
        <v>0</v>
      </c>
      <c r="AN5123">
        <v>104</v>
      </c>
      <c r="AO5123">
        <v>35</v>
      </c>
    </row>
    <row r="5124" spans="1:41">
      <c r="A5124">
        <v>16</v>
      </c>
      <c r="B5124">
        <v>1111</v>
      </c>
      <c r="C5124">
        <v>2018</v>
      </c>
      <c r="D5124">
        <v>7</v>
      </c>
      <c r="E5124">
        <v>99</v>
      </c>
      <c r="F5124">
        <v>99</v>
      </c>
      <c r="G5124">
        <v>99</v>
      </c>
      <c r="H5124">
        <v>99</v>
      </c>
      <c r="I5124">
        <v>99</v>
      </c>
      <c r="J5124">
        <v>116</v>
      </c>
      <c r="K5124">
        <v>999</v>
      </c>
      <c r="M5124">
        <v>99</v>
      </c>
      <c r="N5124">
        <v>99</v>
      </c>
      <c r="O5124">
        <v>99</v>
      </c>
      <c r="P5124">
        <v>99</v>
      </c>
      <c r="Q5124">
        <v>47</v>
      </c>
      <c r="R5124">
        <v>4067</v>
      </c>
      <c r="S5124">
        <v>4056</v>
      </c>
      <c r="T5124">
        <v>15.335628227194496</v>
      </c>
      <c r="U5124">
        <v>59.399654832347153</v>
      </c>
      <c r="V5124">
        <v>84.729683670220311</v>
      </c>
      <c r="W5124">
        <v>78.127416173569983</v>
      </c>
      <c r="X5124">
        <v>4.9176297024834018E-2</v>
      </c>
      <c r="Y5124">
        <v>9.8352594049668035E-2</v>
      </c>
      <c r="Z5124">
        <v>91.148266535529856</v>
      </c>
      <c r="AA5124">
        <v>8.2183057942962989</v>
      </c>
      <c r="AB5124">
        <v>2.4980840546258656</v>
      </c>
      <c r="AC5124">
        <v>-19.698918871295199</v>
      </c>
      <c r="AD5124">
        <v>6.5218088518280943</v>
      </c>
      <c r="AE5124">
        <v>6.661771238745418</v>
      </c>
      <c r="AF5124">
        <v>52</v>
      </c>
      <c r="AG5124">
        <v>0</v>
      </c>
      <c r="AH5124">
        <v>0</v>
      </c>
      <c r="AI5124">
        <v>13</v>
      </c>
      <c r="AJ5124">
        <v>73</v>
      </c>
      <c r="AK5124">
        <v>44</v>
      </c>
      <c r="AL5124">
        <v>66</v>
      </c>
      <c r="AM5124">
        <v>0</v>
      </c>
      <c r="AN5124">
        <v>88</v>
      </c>
      <c r="AO5124">
        <v>50</v>
      </c>
    </row>
    <row r="5125" spans="1:41">
      <c r="A5125">
        <v>16</v>
      </c>
      <c r="B5125">
        <v>1112</v>
      </c>
      <c r="C5125">
        <v>2018</v>
      </c>
      <c r="D5125">
        <v>8</v>
      </c>
      <c r="E5125">
        <v>99</v>
      </c>
      <c r="F5125">
        <v>99</v>
      </c>
      <c r="G5125">
        <v>99</v>
      </c>
      <c r="H5125">
        <v>99</v>
      </c>
      <c r="I5125">
        <v>99</v>
      </c>
      <c r="J5125">
        <v>116</v>
      </c>
      <c r="K5125">
        <v>999</v>
      </c>
      <c r="M5125">
        <v>99</v>
      </c>
      <c r="N5125">
        <v>99</v>
      </c>
      <c r="O5125">
        <v>99</v>
      </c>
      <c r="P5125">
        <v>99</v>
      </c>
      <c r="Q5125">
        <v>56</v>
      </c>
      <c r="R5125">
        <v>4346</v>
      </c>
      <c r="S5125">
        <v>4326</v>
      </c>
      <c r="T5125">
        <v>15.228485964104925</v>
      </c>
      <c r="U5125">
        <v>59.306749884419773</v>
      </c>
      <c r="V5125">
        <v>83.015519054080386</v>
      </c>
      <c r="W5125">
        <v>76.478386500231153</v>
      </c>
      <c r="X5125">
        <v>0.52922227335480887</v>
      </c>
      <c r="Y5125">
        <v>1.0584445467096177</v>
      </c>
      <c r="Z5125">
        <v>90.312931431201122</v>
      </c>
      <c r="AA5125">
        <v>8.9632538117884391</v>
      </c>
      <c r="AB5125">
        <v>2.5707709664326015</v>
      </c>
      <c r="AC5125">
        <v>-26.567974987824517</v>
      </c>
      <c r="AD5125">
        <v>6.9692110327132797</v>
      </c>
      <c r="AE5125">
        <v>6.9552627212423781</v>
      </c>
      <c r="AF5125">
        <v>38</v>
      </c>
      <c r="AG5125">
        <v>0</v>
      </c>
      <c r="AH5125">
        <v>0</v>
      </c>
      <c r="AI5125">
        <v>6</v>
      </c>
      <c r="AJ5125">
        <v>36</v>
      </c>
      <c r="AK5125">
        <v>32</v>
      </c>
      <c r="AL5125">
        <v>38</v>
      </c>
      <c r="AM5125">
        <v>0</v>
      </c>
      <c r="AN5125">
        <v>72</v>
      </c>
      <c r="AO5125">
        <v>35</v>
      </c>
    </row>
    <row r="5126" spans="1:41">
      <c r="A5126">
        <v>16</v>
      </c>
      <c r="B5126">
        <v>1113</v>
      </c>
      <c r="C5126">
        <v>2018</v>
      </c>
      <c r="D5126">
        <v>9</v>
      </c>
      <c r="E5126">
        <v>99</v>
      </c>
      <c r="F5126">
        <v>99</v>
      </c>
      <c r="G5126">
        <v>99</v>
      </c>
      <c r="H5126">
        <v>99</v>
      </c>
      <c r="I5126">
        <v>99</v>
      </c>
      <c r="J5126">
        <v>116</v>
      </c>
      <c r="K5126">
        <v>999</v>
      </c>
      <c r="M5126">
        <v>99</v>
      </c>
      <c r="N5126">
        <v>99</v>
      </c>
      <c r="O5126">
        <v>99</v>
      </c>
      <c r="P5126">
        <v>99</v>
      </c>
      <c r="Q5126">
        <v>43</v>
      </c>
      <c r="R5126">
        <v>3310</v>
      </c>
      <c r="S5126">
        <v>3045</v>
      </c>
      <c r="T5126">
        <v>14.246827794561936</v>
      </c>
      <c r="U5126">
        <v>59.760919540229885</v>
      </c>
      <c r="V5126">
        <v>87.091781457978783</v>
      </c>
      <c r="W5126">
        <v>78.401182266009741</v>
      </c>
      <c r="X5126">
        <v>0</v>
      </c>
      <c r="Y5126">
        <v>0</v>
      </c>
      <c r="Z5126">
        <v>82.658610271903314</v>
      </c>
      <c r="AA5126">
        <v>9.3828487581867002</v>
      </c>
      <c r="AB5126">
        <v>2.7181775398280119</v>
      </c>
      <c r="AC5126">
        <v>-23.116969075096193</v>
      </c>
      <c r="AD5126">
        <v>5.3078896728672227</v>
      </c>
      <c r="AE5126">
        <v>5.0187806630664316</v>
      </c>
      <c r="AF5126">
        <v>32</v>
      </c>
      <c r="AG5126">
        <v>0</v>
      </c>
      <c r="AH5126">
        <v>0</v>
      </c>
      <c r="AI5126">
        <v>6</v>
      </c>
      <c r="AJ5126">
        <v>108</v>
      </c>
      <c r="AK5126">
        <v>97</v>
      </c>
      <c r="AL5126">
        <v>23</v>
      </c>
      <c r="AM5126">
        <v>0</v>
      </c>
      <c r="AN5126">
        <v>67</v>
      </c>
      <c r="AO5126">
        <v>33</v>
      </c>
    </row>
    <row r="5127" spans="1:41">
      <c r="A5127">
        <v>16</v>
      </c>
      <c r="B5127">
        <v>1114</v>
      </c>
      <c r="C5127">
        <v>2018</v>
      </c>
      <c r="D5127">
        <v>10</v>
      </c>
      <c r="E5127">
        <v>99</v>
      </c>
      <c r="F5127">
        <v>99</v>
      </c>
      <c r="G5127">
        <v>99</v>
      </c>
      <c r="H5127">
        <v>99</v>
      </c>
      <c r="I5127">
        <v>99</v>
      </c>
      <c r="J5127">
        <v>116</v>
      </c>
      <c r="K5127">
        <v>999</v>
      </c>
      <c r="M5127">
        <v>99</v>
      </c>
      <c r="N5127">
        <v>99</v>
      </c>
      <c r="O5127">
        <v>99</v>
      </c>
      <c r="P5127">
        <v>99</v>
      </c>
      <c r="Q5127">
        <v>68</v>
      </c>
      <c r="R5127">
        <v>6468</v>
      </c>
      <c r="S5127">
        <v>6044</v>
      </c>
      <c r="T5127">
        <v>14.422696351267779</v>
      </c>
      <c r="U5127">
        <v>59.570317670416941</v>
      </c>
      <c r="V5127">
        <v>86.287861568432987</v>
      </c>
      <c r="W5127">
        <v>78.132131039047053</v>
      </c>
      <c r="X5127">
        <v>0.24737167594310455</v>
      </c>
      <c r="Y5127">
        <v>0.4947433518862091</v>
      </c>
      <c r="Z5127">
        <v>86.425479282622092</v>
      </c>
      <c r="AA5127">
        <v>8.7732487788189317</v>
      </c>
      <c r="AB5127">
        <v>2.5289559044377778</v>
      </c>
      <c r="AC5127">
        <v>-23.737097516460125</v>
      </c>
      <c r="AD5127">
        <v>10.372033354714562</v>
      </c>
      <c r="AE5127">
        <v>9.9275579931113604</v>
      </c>
      <c r="AF5127">
        <v>77</v>
      </c>
      <c r="AG5127">
        <v>0</v>
      </c>
      <c r="AH5127">
        <v>0</v>
      </c>
      <c r="AI5127">
        <v>20</v>
      </c>
      <c r="AJ5127">
        <v>100</v>
      </c>
      <c r="AK5127">
        <v>112</v>
      </c>
      <c r="AL5127">
        <v>106</v>
      </c>
      <c r="AM5127">
        <v>0</v>
      </c>
      <c r="AN5127">
        <v>176</v>
      </c>
      <c r="AO5127">
        <v>34</v>
      </c>
    </row>
    <row r="5128" spans="1:41">
      <c r="A5128">
        <v>16</v>
      </c>
      <c r="B5128">
        <v>1115</v>
      </c>
      <c r="C5128">
        <v>2018</v>
      </c>
      <c r="D5128">
        <v>11</v>
      </c>
      <c r="E5128">
        <v>99</v>
      </c>
      <c r="F5128">
        <v>99</v>
      </c>
      <c r="G5128">
        <v>99</v>
      </c>
      <c r="H5128">
        <v>99</v>
      </c>
      <c r="I5128">
        <v>99</v>
      </c>
      <c r="J5128">
        <v>116</v>
      </c>
      <c r="K5128">
        <v>999</v>
      </c>
      <c r="M5128">
        <v>99</v>
      </c>
      <c r="N5128">
        <v>99</v>
      </c>
      <c r="O5128">
        <v>99</v>
      </c>
      <c r="P5128">
        <v>99</v>
      </c>
      <c r="Q5128">
        <v>60</v>
      </c>
      <c r="R5128">
        <v>5103</v>
      </c>
      <c r="S5128">
        <v>5001</v>
      </c>
      <c r="T5128">
        <v>15.078189300411523</v>
      </c>
      <c r="U5128">
        <v>59.538292341531729</v>
      </c>
      <c r="V5128">
        <v>85.4534401895352</v>
      </c>
      <c r="W5128">
        <v>78.248830233953242</v>
      </c>
      <c r="X5128">
        <v>0.19596315892612184</v>
      </c>
      <c r="Y5128">
        <v>0.39192631785224369</v>
      </c>
      <c r="Z5128">
        <v>90.632961003331374</v>
      </c>
      <c r="AA5128">
        <v>9.7558413190967528</v>
      </c>
      <c r="AB5128">
        <v>2.589602709853414</v>
      </c>
      <c r="AC5128">
        <v>-26.856157087772559</v>
      </c>
      <c r="AD5128">
        <v>8.1831302116741504</v>
      </c>
      <c r="AE5128">
        <v>8.2266499036773979</v>
      </c>
      <c r="AF5128">
        <v>42</v>
      </c>
      <c r="AG5128">
        <v>0</v>
      </c>
      <c r="AH5128">
        <v>0</v>
      </c>
      <c r="AI5128">
        <v>5</v>
      </c>
      <c r="AJ5128">
        <v>138</v>
      </c>
      <c r="AK5128">
        <v>171</v>
      </c>
      <c r="AL5128">
        <v>124</v>
      </c>
      <c r="AM5128">
        <v>0</v>
      </c>
      <c r="AN5128">
        <v>161</v>
      </c>
      <c r="AO5128">
        <v>73</v>
      </c>
    </row>
    <row r="5129" spans="1:41">
      <c r="A5129">
        <v>16</v>
      </c>
      <c r="B5129">
        <v>1116</v>
      </c>
      <c r="C5129">
        <v>2018</v>
      </c>
      <c r="D5129">
        <v>12</v>
      </c>
      <c r="E5129">
        <v>99</v>
      </c>
      <c r="F5129">
        <v>99</v>
      </c>
      <c r="G5129">
        <v>99</v>
      </c>
      <c r="H5129">
        <v>99</v>
      </c>
      <c r="I5129">
        <v>99</v>
      </c>
      <c r="J5129">
        <v>116</v>
      </c>
      <c r="K5129">
        <v>999</v>
      </c>
      <c r="M5129">
        <v>99</v>
      </c>
      <c r="N5129">
        <v>99</v>
      </c>
      <c r="O5129">
        <v>99</v>
      </c>
      <c r="P5129">
        <v>99</v>
      </c>
      <c r="Q5129">
        <v>46</v>
      </c>
      <c r="R5129">
        <v>5076</v>
      </c>
      <c r="S5129">
        <v>5061</v>
      </c>
      <c r="T5129">
        <v>15.567375886524825</v>
      </c>
      <c r="U5129">
        <v>59.921359415135342</v>
      </c>
      <c r="V5129">
        <v>81.58292450735901</v>
      </c>
      <c r="W5129">
        <v>75.201632088520014</v>
      </c>
      <c r="X5129">
        <v>3.9401103230890473E-2</v>
      </c>
      <c r="Y5129">
        <v>7.8802206461780946E-2</v>
      </c>
      <c r="Z5129">
        <v>88.593380614657221</v>
      </c>
      <c r="AA5129">
        <v>8.8583431104966319</v>
      </c>
      <c r="AB5129">
        <v>2.5562512165286422</v>
      </c>
      <c r="AC5129">
        <v>-31.310253188978457</v>
      </c>
      <c r="AD5129">
        <v>8.1398332264271982</v>
      </c>
      <c r="AE5129">
        <v>8.0011407584872547</v>
      </c>
      <c r="AF5129">
        <v>33</v>
      </c>
      <c r="AG5129">
        <v>0</v>
      </c>
      <c r="AH5129">
        <v>0</v>
      </c>
      <c r="AI5129">
        <v>3</v>
      </c>
      <c r="AJ5129">
        <v>173</v>
      </c>
      <c r="AK5129">
        <v>161</v>
      </c>
      <c r="AL5129">
        <v>99</v>
      </c>
      <c r="AM5129">
        <v>0</v>
      </c>
      <c r="AN5129">
        <v>192</v>
      </c>
      <c r="AO5129">
        <v>46</v>
      </c>
    </row>
    <row r="5130" spans="1:41">
      <c r="A5130">
        <v>16</v>
      </c>
      <c r="B5130">
        <v>1117</v>
      </c>
      <c r="C5130">
        <v>2018</v>
      </c>
      <c r="D5130">
        <v>1</v>
      </c>
      <c r="E5130">
        <v>99</v>
      </c>
      <c r="F5130">
        <v>99</v>
      </c>
      <c r="G5130">
        <v>99</v>
      </c>
      <c r="H5130">
        <v>99</v>
      </c>
      <c r="I5130">
        <v>99</v>
      </c>
      <c r="J5130">
        <v>117</v>
      </c>
      <c r="K5130">
        <v>999</v>
      </c>
      <c r="M5130">
        <v>99</v>
      </c>
      <c r="N5130">
        <v>99</v>
      </c>
      <c r="O5130">
        <v>99</v>
      </c>
      <c r="P5130">
        <v>99</v>
      </c>
      <c r="Q5130">
        <v>121</v>
      </c>
      <c r="R5130">
        <v>10637</v>
      </c>
      <c r="S5130">
        <v>10613</v>
      </c>
      <c r="T5130">
        <v>15.960703205791109</v>
      </c>
      <c r="U5130">
        <v>60.820597380570995</v>
      </c>
      <c r="V5130">
        <v>88.522559517605615</v>
      </c>
      <c r="W5130">
        <v>81.635663808536449</v>
      </c>
      <c r="X5130">
        <v>9.4011469399266717E-2</v>
      </c>
      <c r="Y5130">
        <v>0.18802293879853343</v>
      </c>
      <c r="Z5130">
        <v>0.95891698787252033</v>
      </c>
      <c r="AA5130">
        <v>9.5491093128873619</v>
      </c>
      <c r="AB5130">
        <v>2.7077648920641657</v>
      </c>
      <c r="AC5130">
        <v>-29.805665621176715</v>
      </c>
      <c r="AD5130">
        <v>8.9424127784783547</v>
      </c>
      <c r="AE5130">
        <v>9.2263888223614536</v>
      </c>
      <c r="AF5130">
        <v>108</v>
      </c>
      <c r="AG5130">
        <v>0</v>
      </c>
      <c r="AH5130">
        <v>0</v>
      </c>
      <c r="AI5130">
        <v>51</v>
      </c>
      <c r="AJ5130">
        <v>844</v>
      </c>
      <c r="AK5130">
        <v>653</v>
      </c>
      <c r="AL5130">
        <v>1804</v>
      </c>
      <c r="AM5130">
        <v>0</v>
      </c>
      <c r="AN5130">
        <v>473</v>
      </c>
      <c r="AO5130">
        <v>73</v>
      </c>
    </row>
    <row r="5131" spans="1:41">
      <c r="A5131">
        <v>16</v>
      </c>
      <c r="B5131">
        <v>1118</v>
      </c>
      <c r="C5131">
        <v>2018</v>
      </c>
      <c r="D5131">
        <v>2</v>
      </c>
      <c r="E5131">
        <v>99</v>
      </c>
      <c r="F5131">
        <v>99</v>
      </c>
      <c r="G5131">
        <v>99</v>
      </c>
      <c r="H5131">
        <v>99</v>
      </c>
      <c r="I5131">
        <v>99</v>
      </c>
      <c r="J5131">
        <v>117</v>
      </c>
      <c r="K5131">
        <v>999</v>
      </c>
      <c r="M5131">
        <v>99</v>
      </c>
      <c r="N5131">
        <v>99</v>
      </c>
      <c r="O5131">
        <v>99</v>
      </c>
      <c r="P5131">
        <v>99</v>
      </c>
      <c r="Q5131">
        <v>112</v>
      </c>
      <c r="R5131">
        <v>9169</v>
      </c>
      <c r="S5131">
        <v>9142</v>
      </c>
      <c r="T5131">
        <v>16.044279637910346</v>
      </c>
      <c r="U5131">
        <v>60.923977247866993</v>
      </c>
      <c r="V5131">
        <v>88.781469592676871</v>
      </c>
      <c r="W5131">
        <v>81.860424414788852</v>
      </c>
      <c r="X5131">
        <v>1.0906314756243861E-2</v>
      </c>
      <c r="Y5131">
        <v>2.1812629512487722E-2</v>
      </c>
      <c r="Z5131">
        <v>1.2324135674555563</v>
      </c>
      <c r="AA5131">
        <v>8.8470529458873202</v>
      </c>
      <c r="AB5131">
        <v>2.6050067948366249</v>
      </c>
      <c r="AC5131">
        <v>-25.696572721703888</v>
      </c>
      <c r="AD5131">
        <v>7.7082807902479997</v>
      </c>
      <c r="AE5131">
        <v>7.9694595208156498</v>
      </c>
      <c r="AF5131">
        <v>117</v>
      </c>
      <c r="AG5131">
        <v>0</v>
      </c>
      <c r="AH5131">
        <v>0</v>
      </c>
      <c r="AI5131">
        <v>37</v>
      </c>
      <c r="AJ5131">
        <v>942</v>
      </c>
      <c r="AK5131">
        <v>714</v>
      </c>
      <c r="AL5131">
        <v>1417</v>
      </c>
      <c r="AM5131">
        <v>0</v>
      </c>
      <c r="AN5131">
        <v>335</v>
      </c>
      <c r="AO5131">
        <v>66</v>
      </c>
    </row>
    <row r="5132" spans="1:41">
      <c r="A5132">
        <v>16</v>
      </c>
      <c r="B5132">
        <v>1119</v>
      </c>
      <c r="C5132">
        <v>2018</v>
      </c>
      <c r="D5132">
        <v>3</v>
      </c>
      <c r="E5132">
        <v>99</v>
      </c>
      <c r="F5132">
        <v>99</v>
      </c>
      <c r="G5132">
        <v>99</v>
      </c>
      <c r="H5132">
        <v>99</v>
      </c>
      <c r="I5132">
        <v>99</v>
      </c>
      <c r="J5132">
        <v>117</v>
      </c>
      <c r="K5132">
        <v>999</v>
      </c>
      <c r="M5132">
        <v>99</v>
      </c>
      <c r="N5132">
        <v>99</v>
      </c>
      <c r="O5132">
        <v>99</v>
      </c>
      <c r="P5132">
        <v>99</v>
      </c>
      <c r="Q5132">
        <v>110</v>
      </c>
      <c r="R5132">
        <v>9574</v>
      </c>
      <c r="S5132">
        <v>9556</v>
      </c>
      <c r="T5132">
        <v>16.056193858366402</v>
      </c>
      <c r="U5132">
        <v>61.017057346169935</v>
      </c>
      <c r="V5132">
        <v>87.056693122641221</v>
      </c>
      <c r="W5132">
        <v>80.288509836751643</v>
      </c>
      <c r="X5132">
        <v>0.18800919156047624</v>
      </c>
      <c r="Y5132">
        <v>0.37601838312095248</v>
      </c>
      <c r="Z5132">
        <v>1.2847294756632548</v>
      </c>
      <c r="AA5132">
        <v>8.583708653406438</v>
      </c>
      <c r="AB5132">
        <v>2.6662828855470044</v>
      </c>
      <c r="AC5132">
        <v>-26.700081068351121</v>
      </c>
      <c r="AD5132">
        <v>8.048759983186212</v>
      </c>
      <c r="AE5132">
        <v>8.1703977379738717</v>
      </c>
      <c r="AF5132">
        <v>113</v>
      </c>
      <c r="AG5132">
        <v>0</v>
      </c>
      <c r="AH5132">
        <v>0</v>
      </c>
      <c r="AI5132">
        <v>28</v>
      </c>
      <c r="AJ5132">
        <v>930</v>
      </c>
      <c r="AK5132">
        <v>393</v>
      </c>
      <c r="AL5132">
        <v>1414</v>
      </c>
      <c r="AM5132">
        <v>0</v>
      </c>
      <c r="AN5132">
        <v>337</v>
      </c>
      <c r="AO5132">
        <v>69</v>
      </c>
    </row>
    <row r="5133" spans="1:41">
      <c r="A5133">
        <v>16</v>
      </c>
      <c r="B5133">
        <v>1120</v>
      </c>
      <c r="C5133">
        <v>2018</v>
      </c>
      <c r="D5133">
        <v>4</v>
      </c>
      <c r="E5133">
        <v>99</v>
      </c>
      <c r="F5133">
        <v>99</v>
      </c>
      <c r="G5133">
        <v>99</v>
      </c>
      <c r="H5133">
        <v>99</v>
      </c>
      <c r="I5133">
        <v>99</v>
      </c>
      <c r="J5133">
        <v>117</v>
      </c>
      <c r="K5133">
        <v>999</v>
      </c>
      <c r="M5133">
        <v>99</v>
      </c>
      <c r="N5133">
        <v>99</v>
      </c>
      <c r="O5133">
        <v>99</v>
      </c>
      <c r="P5133">
        <v>99</v>
      </c>
      <c r="Q5133">
        <v>107</v>
      </c>
      <c r="R5133">
        <v>10736</v>
      </c>
      <c r="S5133">
        <v>10558</v>
      </c>
      <c r="T5133">
        <v>15.659649776453056</v>
      </c>
      <c r="U5133">
        <v>60.587706004925181</v>
      </c>
      <c r="V5133">
        <v>87.173867223038755</v>
      </c>
      <c r="W5133">
        <v>79.897613184315148</v>
      </c>
      <c r="X5133">
        <v>7.4515648286140074E-2</v>
      </c>
      <c r="Y5133">
        <v>0.14903129657228015</v>
      </c>
      <c r="Z5133">
        <v>2.9340536512667654</v>
      </c>
      <c r="AA5133">
        <v>9.5540350184988885</v>
      </c>
      <c r="AB5133">
        <v>2.6703787979879241</v>
      </c>
      <c r="AC5133">
        <v>-27.271418785503322</v>
      </c>
      <c r="AD5133">
        <v>9.0256410256410238</v>
      </c>
      <c r="AE5133">
        <v>8.9831597608659433</v>
      </c>
      <c r="AF5133">
        <v>173</v>
      </c>
      <c r="AG5133">
        <v>0</v>
      </c>
      <c r="AH5133">
        <v>0</v>
      </c>
      <c r="AI5133">
        <v>46</v>
      </c>
      <c r="AJ5133">
        <v>1322</v>
      </c>
      <c r="AK5133">
        <v>455</v>
      </c>
      <c r="AL5133">
        <v>1708</v>
      </c>
      <c r="AM5133">
        <v>0</v>
      </c>
      <c r="AN5133">
        <v>445</v>
      </c>
      <c r="AO5133">
        <v>104</v>
      </c>
    </row>
    <row r="5134" spans="1:41">
      <c r="A5134">
        <v>16</v>
      </c>
      <c r="B5134">
        <v>1121</v>
      </c>
      <c r="C5134">
        <v>2018</v>
      </c>
      <c r="D5134">
        <v>5</v>
      </c>
      <c r="E5134">
        <v>99</v>
      </c>
      <c r="F5134">
        <v>99</v>
      </c>
      <c r="G5134">
        <v>99</v>
      </c>
      <c r="H5134">
        <v>99</v>
      </c>
      <c r="I5134">
        <v>99</v>
      </c>
      <c r="J5134">
        <v>117</v>
      </c>
      <c r="K5134">
        <v>999</v>
      </c>
      <c r="M5134">
        <v>99</v>
      </c>
      <c r="N5134">
        <v>99</v>
      </c>
      <c r="O5134">
        <v>99</v>
      </c>
      <c r="P5134">
        <v>99</v>
      </c>
      <c r="Q5134">
        <v>111</v>
      </c>
      <c r="R5134">
        <v>10411</v>
      </c>
      <c r="S5134">
        <v>10402</v>
      </c>
      <c r="T5134">
        <v>16.012102583805589</v>
      </c>
      <c r="U5134">
        <v>60.890790232647575</v>
      </c>
      <c r="V5134">
        <v>87.525036334582822</v>
      </c>
      <c r="W5134">
        <v>80.752932128436811</v>
      </c>
      <c r="X5134">
        <v>0.15368360388051097</v>
      </c>
      <c r="Y5134">
        <v>0.30736720776102194</v>
      </c>
      <c r="Z5134">
        <v>3.2465661319757939</v>
      </c>
      <c r="AA5134">
        <v>9.1574669887827653</v>
      </c>
      <c r="AB5134">
        <v>2.7256805613680126</v>
      </c>
      <c r="AC5134">
        <v>-23.004498026974705</v>
      </c>
      <c r="AD5134">
        <v>8.7524169819251778</v>
      </c>
      <c r="AE5134">
        <v>8.945174355142095</v>
      </c>
      <c r="AF5134">
        <v>114</v>
      </c>
      <c r="AG5134">
        <v>0</v>
      </c>
      <c r="AH5134">
        <v>0</v>
      </c>
      <c r="AI5134">
        <v>30</v>
      </c>
      <c r="AJ5134">
        <v>1407</v>
      </c>
      <c r="AK5134">
        <v>232</v>
      </c>
      <c r="AL5134">
        <v>1752</v>
      </c>
      <c r="AM5134">
        <v>0</v>
      </c>
      <c r="AN5134">
        <v>386</v>
      </c>
      <c r="AO5134">
        <v>73</v>
      </c>
    </row>
    <row r="5135" spans="1:41">
      <c r="A5135">
        <v>16</v>
      </c>
      <c r="B5135">
        <v>1122</v>
      </c>
      <c r="C5135">
        <v>2018</v>
      </c>
      <c r="D5135">
        <v>6</v>
      </c>
      <c r="E5135">
        <v>99</v>
      </c>
      <c r="F5135">
        <v>99</v>
      </c>
      <c r="G5135">
        <v>99</v>
      </c>
      <c r="H5135">
        <v>99</v>
      </c>
      <c r="I5135">
        <v>99</v>
      </c>
      <c r="J5135">
        <v>117</v>
      </c>
      <c r="K5135">
        <v>999</v>
      </c>
      <c r="M5135">
        <v>99</v>
      </c>
      <c r="N5135">
        <v>99</v>
      </c>
      <c r="O5135">
        <v>99</v>
      </c>
      <c r="P5135">
        <v>99</v>
      </c>
      <c r="Q5135">
        <v>102</v>
      </c>
      <c r="R5135">
        <v>8307</v>
      </c>
      <c r="S5135">
        <v>8298</v>
      </c>
      <c r="T5135">
        <v>15.845792704947636</v>
      </c>
      <c r="U5135">
        <v>60.56953482766933</v>
      </c>
      <c r="V5135">
        <v>85.893571190384691</v>
      </c>
      <c r="W5135">
        <v>79.240648348999926</v>
      </c>
      <c r="X5135">
        <v>0</v>
      </c>
      <c r="Y5135">
        <v>0</v>
      </c>
      <c r="Z5135">
        <v>4.4179607559889256</v>
      </c>
      <c r="AA5135">
        <v>8.7702975973431823</v>
      </c>
      <c r="AB5135">
        <v>2.8042159666846156</v>
      </c>
      <c r="AC5135">
        <v>-30.956528124238872</v>
      </c>
      <c r="AD5135">
        <v>6.9836065573770512</v>
      </c>
      <c r="AE5135">
        <v>7.002209670792527</v>
      </c>
      <c r="AF5135">
        <v>86</v>
      </c>
      <c r="AG5135">
        <v>0</v>
      </c>
      <c r="AH5135">
        <v>0</v>
      </c>
      <c r="AI5135">
        <v>18</v>
      </c>
      <c r="AJ5135">
        <v>1029</v>
      </c>
      <c r="AK5135">
        <v>189</v>
      </c>
      <c r="AL5135">
        <v>1478</v>
      </c>
      <c r="AM5135">
        <v>0</v>
      </c>
      <c r="AN5135">
        <v>244</v>
      </c>
      <c r="AO5135">
        <v>37</v>
      </c>
    </row>
    <row r="5136" spans="1:41">
      <c r="A5136">
        <v>16</v>
      </c>
      <c r="B5136">
        <v>1123</v>
      </c>
      <c r="C5136">
        <v>2018</v>
      </c>
      <c r="D5136">
        <v>7</v>
      </c>
      <c r="E5136">
        <v>99</v>
      </c>
      <c r="F5136">
        <v>99</v>
      </c>
      <c r="G5136">
        <v>99</v>
      </c>
      <c r="H5136">
        <v>99</v>
      </c>
      <c r="I5136">
        <v>99</v>
      </c>
      <c r="J5136">
        <v>117</v>
      </c>
      <c r="K5136">
        <v>999</v>
      </c>
      <c r="M5136">
        <v>99</v>
      </c>
      <c r="N5136">
        <v>99</v>
      </c>
      <c r="O5136">
        <v>99</v>
      </c>
      <c r="P5136">
        <v>99</v>
      </c>
      <c r="Q5136">
        <v>105</v>
      </c>
      <c r="R5136">
        <v>9549</v>
      </c>
      <c r="S5136">
        <v>9544</v>
      </c>
      <c r="T5136">
        <v>15.920096345167028</v>
      </c>
      <c r="U5136">
        <v>60.78572925398155</v>
      </c>
      <c r="V5136">
        <v>84.856203440255868</v>
      </c>
      <c r="W5136">
        <v>78.303059513830746</v>
      </c>
      <c r="X5136">
        <v>9.4250706880301585E-2</v>
      </c>
      <c r="Y5136">
        <v>0.18850141376060317</v>
      </c>
      <c r="Z5136">
        <v>3.8014451775054994</v>
      </c>
      <c r="AA5136">
        <v>8.9597291653526732</v>
      </c>
      <c r="AB5136">
        <v>2.9281493659983693</v>
      </c>
      <c r="AC5136">
        <v>-33.111244731117964</v>
      </c>
      <c r="AD5136">
        <v>8.0277427490542248</v>
      </c>
      <c r="AE5136">
        <v>7.9583461007390079</v>
      </c>
      <c r="AF5136">
        <v>86</v>
      </c>
      <c r="AG5136">
        <v>0</v>
      </c>
      <c r="AH5136">
        <v>0</v>
      </c>
      <c r="AI5136">
        <v>19</v>
      </c>
      <c r="AJ5136">
        <v>1009</v>
      </c>
      <c r="AK5136">
        <v>275</v>
      </c>
      <c r="AL5136">
        <v>1827</v>
      </c>
      <c r="AM5136">
        <v>0</v>
      </c>
      <c r="AN5136">
        <v>314</v>
      </c>
      <c r="AO5136">
        <v>68</v>
      </c>
    </row>
    <row r="5137" spans="1:41">
      <c r="A5137">
        <v>16</v>
      </c>
      <c r="B5137">
        <v>1124</v>
      </c>
      <c r="C5137">
        <v>2018</v>
      </c>
      <c r="D5137">
        <v>8</v>
      </c>
      <c r="E5137">
        <v>99</v>
      </c>
      <c r="F5137">
        <v>99</v>
      </c>
      <c r="G5137">
        <v>99</v>
      </c>
      <c r="H5137">
        <v>99</v>
      </c>
      <c r="I5137">
        <v>99</v>
      </c>
      <c r="J5137">
        <v>117</v>
      </c>
      <c r="K5137">
        <v>999</v>
      </c>
      <c r="M5137">
        <v>99</v>
      </c>
      <c r="N5137">
        <v>99</v>
      </c>
      <c r="O5137">
        <v>99</v>
      </c>
      <c r="P5137">
        <v>99</v>
      </c>
      <c r="Q5137">
        <v>122</v>
      </c>
      <c r="R5137">
        <v>11188</v>
      </c>
      <c r="S5137">
        <v>11167</v>
      </c>
      <c r="T5137">
        <v>15.86226313907758</v>
      </c>
      <c r="U5137">
        <v>60.5852959613146</v>
      </c>
      <c r="V5137">
        <v>85.902404944300187</v>
      </c>
      <c r="W5137">
        <v>79.235210889227062</v>
      </c>
      <c r="X5137">
        <v>0.65248480514837326</v>
      </c>
      <c r="Y5137">
        <v>1.3049696102967463</v>
      </c>
      <c r="Z5137">
        <v>3.441186986056489</v>
      </c>
      <c r="AA5137">
        <v>8.6465711641548602</v>
      </c>
      <c r="AB5137">
        <v>2.7910182542847224</v>
      </c>
      <c r="AC5137">
        <v>-29.922651365614943</v>
      </c>
      <c r="AD5137">
        <v>9.405632618747374</v>
      </c>
      <c r="AE5137">
        <v>9.4225487800444245</v>
      </c>
      <c r="AF5137">
        <v>114</v>
      </c>
      <c r="AG5137">
        <v>0</v>
      </c>
      <c r="AH5137">
        <v>0</v>
      </c>
      <c r="AI5137">
        <v>29</v>
      </c>
      <c r="AJ5137">
        <v>1090</v>
      </c>
      <c r="AK5137">
        <v>302</v>
      </c>
      <c r="AL5137">
        <v>1874</v>
      </c>
      <c r="AM5137">
        <v>0</v>
      </c>
      <c r="AN5137">
        <v>309</v>
      </c>
      <c r="AO5137">
        <v>68</v>
      </c>
    </row>
    <row r="5138" spans="1:41">
      <c r="A5138">
        <v>16</v>
      </c>
      <c r="B5138">
        <v>1125</v>
      </c>
      <c r="C5138">
        <v>2018</v>
      </c>
      <c r="D5138">
        <v>9</v>
      </c>
      <c r="E5138">
        <v>99</v>
      </c>
      <c r="F5138">
        <v>99</v>
      </c>
      <c r="G5138">
        <v>99</v>
      </c>
      <c r="H5138">
        <v>99</v>
      </c>
      <c r="I5138">
        <v>99</v>
      </c>
      <c r="J5138">
        <v>117</v>
      </c>
      <c r="K5138">
        <v>999</v>
      </c>
      <c r="M5138">
        <v>99</v>
      </c>
      <c r="N5138">
        <v>99</v>
      </c>
      <c r="O5138">
        <v>99</v>
      </c>
      <c r="P5138">
        <v>99</v>
      </c>
      <c r="Q5138">
        <v>114</v>
      </c>
      <c r="R5138">
        <v>9120</v>
      </c>
      <c r="S5138">
        <v>8943</v>
      </c>
      <c r="T5138">
        <v>15.313157894736843</v>
      </c>
      <c r="U5138">
        <v>59.982779827798254</v>
      </c>
      <c r="V5138">
        <v>86.948070899008982</v>
      </c>
      <c r="W5138">
        <v>79.763591635916242</v>
      </c>
      <c r="X5138">
        <v>0.89912280701754388</v>
      </c>
      <c r="Y5138">
        <v>1.7982456140350875</v>
      </c>
      <c r="Z5138">
        <v>4.7368421052631557</v>
      </c>
      <c r="AA5138">
        <v>8.635376592079572</v>
      </c>
      <c r="AB5138">
        <v>2.7240146572681465</v>
      </c>
      <c r="AC5138">
        <v>-31.08094806424095</v>
      </c>
      <c r="AD5138">
        <v>7.6670870113493059</v>
      </c>
      <c r="AE5138">
        <v>7.596290980177443</v>
      </c>
      <c r="AF5138">
        <v>114</v>
      </c>
      <c r="AG5138">
        <v>0</v>
      </c>
      <c r="AH5138">
        <v>0</v>
      </c>
      <c r="AI5138">
        <v>28</v>
      </c>
      <c r="AJ5138">
        <v>826</v>
      </c>
      <c r="AK5138">
        <v>321</v>
      </c>
      <c r="AL5138">
        <v>1594</v>
      </c>
      <c r="AM5138">
        <v>0</v>
      </c>
      <c r="AN5138">
        <v>327</v>
      </c>
      <c r="AO5138">
        <v>60</v>
      </c>
    </row>
    <row r="5139" spans="1:41">
      <c r="A5139">
        <v>16</v>
      </c>
      <c r="B5139">
        <v>1126</v>
      </c>
      <c r="C5139">
        <v>2018</v>
      </c>
      <c r="D5139">
        <v>10</v>
      </c>
      <c r="E5139">
        <v>99</v>
      </c>
      <c r="F5139">
        <v>99</v>
      </c>
      <c r="G5139">
        <v>99</v>
      </c>
      <c r="H5139">
        <v>99</v>
      </c>
      <c r="I5139">
        <v>99</v>
      </c>
      <c r="J5139">
        <v>117</v>
      </c>
      <c r="K5139">
        <v>999</v>
      </c>
      <c r="M5139">
        <v>99</v>
      </c>
      <c r="N5139">
        <v>99</v>
      </c>
      <c r="O5139">
        <v>99</v>
      </c>
      <c r="P5139">
        <v>99</v>
      </c>
      <c r="Q5139">
        <v>114</v>
      </c>
      <c r="R5139">
        <v>12393</v>
      </c>
      <c r="S5139">
        <v>11736</v>
      </c>
      <c r="T5139">
        <v>15.051642055999354</v>
      </c>
      <c r="U5139">
        <v>60.571659850034074</v>
      </c>
      <c r="V5139">
        <v>88.324864239709058</v>
      </c>
      <c r="W5139">
        <v>80.16439161554193</v>
      </c>
      <c r="X5139">
        <v>1.8316791737271043</v>
      </c>
      <c r="Y5139">
        <v>3.6633583474542086</v>
      </c>
      <c r="Z5139">
        <v>3.2679738562091498</v>
      </c>
      <c r="AA5139">
        <v>9.2655201934930158</v>
      </c>
      <c r="AB5139">
        <v>2.7602096230357036</v>
      </c>
      <c r="AC5139">
        <v>-30.848163361462433</v>
      </c>
      <c r="AD5139">
        <v>10.418663303909206</v>
      </c>
      <c r="AE5139">
        <v>10.018789730663139</v>
      </c>
      <c r="AF5139">
        <v>166</v>
      </c>
      <c r="AG5139">
        <v>0</v>
      </c>
      <c r="AH5139">
        <v>0</v>
      </c>
      <c r="AI5139">
        <v>49</v>
      </c>
      <c r="AJ5139">
        <v>1020</v>
      </c>
      <c r="AK5139">
        <v>517</v>
      </c>
      <c r="AL5139">
        <v>1635</v>
      </c>
      <c r="AM5139">
        <v>0</v>
      </c>
      <c r="AN5139">
        <v>452</v>
      </c>
      <c r="AO5139">
        <v>82</v>
      </c>
    </row>
    <row r="5140" spans="1:41">
      <c r="A5140">
        <v>16</v>
      </c>
      <c r="B5140">
        <v>1127</v>
      </c>
      <c r="C5140">
        <v>2018</v>
      </c>
      <c r="D5140">
        <v>11</v>
      </c>
      <c r="E5140">
        <v>99</v>
      </c>
      <c r="F5140">
        <v>99</v>
      </c>
      <c r="G5140">
        <v>99</v>
      </c>
      <c r="H5140">
        <v>99</v>
      </c>
      <c r="I5140">
        <v>99</v>
      </c>
      <c r="J5140">
        <v>117</v>
      </c>
      <c r="K5140">
        <v>999</v>
      </c>
      <c r="M5140">
        <v>99</v>
      </c>
      <c r="N5140">
        <v>99</v>
      </c>
      <c r="O5140">
        <v>99</v>
      </c>
      <c r="P5140">
        <v>99</v>
      </c>
      <c r="Q5140">
        <v>123</v>
      </c>
      <c r="R5140">
        <v>9974</v>
      </c>
      <c r="S5140">
        <v>9644</v>
      </c>
      <c r="T5140">
        <v>15.537296972127535</v>
      </c>
      <c r="U5140">
        <v>60.974491912069681</v>
      </c>
      <c r="V5140">
        <v>88.174213259649051</v>
      </c>
      <c r="W5140">
        <v>80.553743260058297</v>
      </c>
      <c r="X5140">
        <v>0.10026067776218164</v>
      </c>
      <c r="Y5140">
        <v>0.20052135552436329</v>
      </c>
      <c r="Z5140">
        <v>1.9250050130338876</v>
      </c>
      <c r="AA5140">
        <v>8.9208107350913455</v>
      </c>
      <c r="AB5140">
        <v>2.7611942706606101</v>
      </c>
      <c r="AC5140">
        <v>-29.689386624653434</v>
      </c>
      <c r="AD5140">
        <v>8.3850357292980249</v>
      </c>
      <c r="AE5140">
        <v>8.2728774001276388</v>
      </c>
      <c r="AF5140">
        <v>142</v>
      </c>
      <c r="AG5140">
        <v>0</v>
      </c>
      <c r="AH5140">
        <v>0</v>
      </c>
      <c r="AI5140">
        <v>28</v>
      </c>
      <c r="AJ5140">
        <v>986</v>
      </c>
      <c r="AK5140">
        <v>278</v>
      </c>
      <c r="AL5140">
        <v>1655</v>
      </c>
      <c r="AM5140">
        <v>0</v>
      </c>
      <c r="AN5140">
        <v>430</v>
      </c>
      <c r="AO5140">
        <v>75</v>
      </c>
    </row>
    <row r="5141" spans="1:41">
      <c r="A5141">
        <v>16</v>
      </c>
      <c r="B5141">
        <v>1128</v>
      </c>
      <c r="C5141">
        <v>2018</v>
      </c>
      <c r="D5141">
        <v>12</v>
      </c>
      <c r="E5141">
        <v>99</v>
      </c>
      <c r="F5141">
        <v>99</v>
      </c>
      <c r="G5141">
        <v>99</v>
      </c>
      <c r="H5141">
        <v>99</v>
      </c>
      <c r="I5141">
        <v>99</v>
      </c>
      <c r="J5141">
        <v>117</v>
      </c>
      <c r="K5141">
        <v>999</v>
      </c>
      <c r="M5141">
        <v>99</v>
      </c>
      <c r="N5141">
        <v>99</v>
      </c>
      <c r="O5141">
        <v>99</v>
      </c>
      <c r="P5141">
        <v>99</v>
      </c>
      <c r="Q5141">
        <v>105</v>
      </c>
      <c r="R5141">
        <v>7892</v>
      </c>
      <c r="S5141">
        <v>7685</v>
      </c>
      <c r="T5141">
        <v>15.611758743030911</v>
      </c>
      <c r="U5141">
        <v>60.805465191932313</v>
      </c>
      <c r="V5141">
        <v>85.850854086029557</v>
      </c>
      <c r="W5141">
        <v>78.62264150943399</v>
      </c>
      <c r="X5141">
        <v>0.95032944754181436</v>
      </c>
      <c r="Y5141">
        <v>1.9006588950836287</v>
      </c>
      <c r="Z5141">
        <v>4.0293968575772947</v>
      </c>
      <c r="AA5141">
        <v>9.153492248776093</v>
      </c>
      <c r="AB5141">
        <v>2.6527056310226</v>
      </c>
      <c r="AC5141">
        <v>-27.989697554691158</v>
      </c>
      <c r="AD5141">
        <v>6.6347204707860419</v>
      </c>
      <c r="AE5141">
        <v>6.4343571402967923</v>
      </c>
      <c r="AF5141">
        <v>125</v>
      </c>
      <c r="AG5141">
        <v>0</v>
      </c>
      <c r="AH5141">
        <v>0</v>
      </c>
      <c r="AI5141">
        <v>49</v>
      </c>
      <c r="AJ5141">
        <v>914</v>
      </c>
      <c r="AK5141">
        <v>271</v>
      </c>
      <c r="AL5141">
        <v>1142</v>
      </c>
      <c r="AM5141">
        <v>0</v>
      </c>
      <c r="AN5141">
        <v>274</v>
      </c>
      <c r="AO5141">
        <v>68</v>
      </c>
    </row>
    <row r="5142" spans="1:41">
      <c r="A5142">
        <v>16</v>
      </c>
      <c r="B5142">
        <v>1129</v>
      </c>
      <c r="C5142">
        <v>2018</v>
      </c>
      <c r="D5142">
        <v>1</v>
      </c>
      <c r="E5142">
        <v>99</v>
      </c>
      <c r="F5142">
        <v>99</v>
      </c>
      <c r="G5142">
        <v>99</v>
      </c>
      <c r="H5142">
        <v>99</v>
      </c>
      <c r="I5142">
        <v>99</v>
      </c>
      <c r="J5142">
        <v>121</v>
      </c>
      <c r="K5142">
        <v>999</v>
      </c>
      <c r="M5142">
        <v>99</v>
      </c>
      <c r="N5142">
        <v>99</v>
      </c>
      <c r="O5142">
        <v>99</v>
      </c>
      <c r="P5142">
        <v>99</v>
      </c>
      <c r="Q5142">
        <v>191</v>
      </c>
      <c r="R5142">
        <v>19276</v>
      </c>
      <c r="S5142">
        <v>19263</v>
      </c>
      <c r="T5142">
        <v>15.557013903299437</v>
      </c>
      <c r="U5142">
        <v>59.923428334112018</v>
      </c>
      <c r="V5142">
        <v>87.280236633261254</v>
      </c>
      <c r="W5142">
        <v>80.53834293723699</v>
      </c>
      <c r="X5142">
        <v>4.7883378294251919</v>
      </c>
      <c r="Y5142">
        <v>9.5766756588503839</v>
      </c>
      <c r="Z5142">
        <v>87.40402573147955</v>
      </c>
      <c r="AA5142">
        <v>9.757582744181331</v>
      </c>
      <c r="AB5142">
        <v>2.7087992076031755</v>
      </c>
      <c r="AC5142">
        <v>-32.849083717859031</v>
      </c>
      <c r="AD5142">
        <v>8.6907123534715947</v>
      </c>
      <c r="AE5142">
        <v>9.1794328578115234</v>
      </c>
      <c r="AF5142">
        <v>505</v>
      </c>
      <c r="AG5142">
        <v>0</v>
      </c>
      <c r="AH5142">
        <v>0</v>
      </c>
      <c r="AI5142">
        <v>260</v>
      </c>
      <c r="AJ5142">
        <v>1128</v>
      </c>
      <c r="AK5142">
        <v>376</v>
      </c>
      <c r="AL5142">
        <v>356</v>
      </c>
      <c r="AM5142">
        <v>0</v>
      </c>
      <c r="AN5142">
        <v>1871</v>
      </c>
      <c r="AO5142">
        <v>663</v>
      </c>
    </row>
    <row r="5143" spans="1:41">
      <c r="A5143">
        <v>16</v>
      </c>
      <c r="B5143">
        <v>1130</v>
      </c>
      <c r="C5143">
        <v>2018</v>
      </c>
      <c r="D5143">
        <v>2</v>
      </c>
      <c r="E5143">
        <v>99</v>
      </c>
      <c r="F5143">
        <v>99</v>
      </c>
      <c r="G5143">
        <v>99</v>
      </c>
      <c r="H5143">
        <v>99</v>
      </c>
      <c r="I5143">
        <v>99</v>
      </c>
      <c r="J5143">
        <v>121</v>
      </c>
      <c r="K5143">
        <v>999</v>
      </c>
      <c r="M5143">
        <v>99</v>
      </c>
      <c r="N5143">
        <v>99</v>
      </c>
      <c r="O5143">
        <v>99</v>
      </c>
      <c r="P5143">
        <v>99</v>
      </c>
      <c r="Q5143">
        <v>186</v>
      </c>
      <c r="R5143">
        <v>16238</v>
      </c>
      <c r="S5143">
        <v>16225</v>
      </c>
      <c r="T5143">
        <v>15.638810198300288</v>
      </c>
      <c r="U5143">
        <v>60.145454545454555</v>
      </c>
      <c r="V5143">
        <v>86.360861864322786</v>
      </c>
      <c r="W5143">
        <v>79.685879815100122</v>
      </c>
      <c r="X5143">
        <v>4.4586771769922411</v>
      </c>
      <c r="Y5143">
        <v>8.9173543539844822</v>
      </c>
      <c r="Z5143">
        <v>88.779406330828891</v>
      </c>
      <c r="AA5143">
        <v>9.2583964142992841</v>
      </c>
      <c r="AB5143">
        <v>2.8056593398234062</v>
      </c>
      <c r="AC5143">
        <v>-31.608733186104608</v>
      </c>
      <c r="AD5143">
        <v>7.3210099188458067</v>
      </c>
      <c r="AE5143">
        <v>7.6498921541997618</v>
      </c>
      <c r="AF5143">
        <v>524</v>
      </c>
      <c r="AG5143">
        <v>0</v>
      </c>
      <c r="AH5143">
        <v>0</v>
      </c>
      <c r="AI5143">
        <v>244</v>
      </c>
      <c r="AJ5143">
        <v>868</v>
      </c>
      <c r="AK5143">
        <v>208</v>
      </c>
      <c r="AL5143">
        <v>412</v>
      </c>
      <c r="AM5143">
        <v>0</v>
      </c>
      <c r="AN5143">
        <v>1484</v>
      </c>
      <c r="AO5143">
        <v>623</v>
      </c>
    </row>
    <row r="5144" spans="1:41">
      <c r="A5144">
        <v>16</v>
      </c>
      <c r="B5144">
        <v>1131</v>
      </c>
      <c r="C5144">
        <v>2018</v>
      </c>
      <c r="D5144">
        <v>3</v>
      </c>
      <c r="E5144">
        <v>99</v>
      </c>
      <c r="F5144">
        <v>99</v>
      </c>
      <c r="G5144">
        <v>99</v>
      </c>
      <c r="H5144">
        <v>99</v>
      </c>
      <c r="I5144">
        <v>99</v>
      </c>
      <c r="J5144">
        <v>121</v>
      </c>
      <c r="K5144">
        <v>999</v>
      </c>
      <c r="M5144">
        <v>99</v>
      </c>
      <c r="N5144">
        <v>99</v>
      </c>
      <c r="O5144">
        <v>99</v>
      </c>
      <c r="P5144">
        <v>99</v>
      </c>
      <c r="Q5144">
        <v>197</v>
      </c>
      <c r="R5144">
        <v>19342</v>
      </c>
      <c r="S5144">
        <v>19318</v>
      </c>
      <c r="T5144">
        <v>15.711715437907149</v>
      </c>
      <c r="U5144">
        <v>60.348017393104882</v>
      </c>
      <c r="V5144">
        <v>85.290794196958899</v>
      </c>
      <c r="W5144">
        <v>78.682156537943911</v>
      </c>
      <c r="X5144">
        <v>4.0481852962465092</v>
      </c>
      <c r="Y5144">
        <v>8.0963705924930185</v>
      </c>
      <c r="Z5144">
        <v>85.89597766518456</v>
      </c>
      <c r="AA5144">
        <v>9.170080636940062</v>
      </c>
      <c r="AB5144">
        <v>2.8811506457834044</v>
      </c>
      <c r="AC5144">
        <v>-31.937903627244236</v>
      </c>
      <c r="AD5144">
        <v>8.7204688908927004</v>
      </c>
      <c r="AE5144">
        <v>8.9934774797062556</v>
      </c>
      <c r="AF5144">
        <v>550</v>
      </c>
      <c r="AG5144">
        <v>0</v>
      </c>
      <c r="AH5144">
        <v>0</v>
      </c>
      <c r="AI5144">
        <v>244</v>
      </c>
      <c r="AJ5144">
        <v>1214</v>
      </c>
      <c r="AK5144">
        <v>247</v>
      </c>
      <c r="AL5144">
        <v>705</v>
      </c>
      <c r="AM5144">
        <v>0</v>
      </c>
      <c r="AN5144">
        <v>1546</v>
      </c>
      <c r="AO5144">
        <v>580</v>
      </c>
    </row>
    <row r="5145" spans="1:41">
      <c r="A5145">
        <v>16</v>
      </c>
      <c r="B5145">
        <v>1132</v>
      </c>
      <c r="C5145">
        <v>2018</v>
      </c>
      <c r="D5145">
        <v>4</v>
      </c>
      <c r="E5145">
        <v>99</v>
      </c>
      <c r="F5145">
        <v>99</v>
      </c>
      <c r="G5145">
        <v>99</v>
      </c>
      <c r="H5145">
        <v>99</v>
      </c>
      <c r="I5145">
        <v>99</v>
      </c>
      <c r="J5145">
        <v>121</v>
      </c>
      <c r="K5145">
        <v>999</v>
      </c>
      <c r="M5145">
        <v>99</v>
      </c>
      <c r="N5145">
        <v>99</v>
      </c>
      <c r="O5145">
        <v>99</v>
      </c>
      <c r="P5145">
        <v>99</v>
      </c>
      <c r="Q5145">
        <v>194</v>
      </c>
      <c r="R5145">
        <v>17645</v>
      </c>
      <c r="S5145">
        <v>17589</v>
      </c>
      <c r="T5145">
        <v>15.737716066874469</v>
      </c>
      <c r="U5145">
        <v>60.453635795099217</v>
      </c>
      <c r="V5145">
        <v>85.75006897285742</v>
      </c>
      <c r="W5145">
        <v>79.049610552049856</v>
      </c>
      <c r="X5145">
        <v>4.5565315953527916</v>
      </c>
      <c r="Y5145">
        <v>9.1130631907055832</v>
      </c>
      <c r="Z5145">
        <v>86.398413148200618</v>
      </c>
      <c r="AA5145">
        <v>9.7652663538596887</v>
      </c>
      <c r="AB5145">
        <v>2.8922845877437622</v>
      </c>
      <c r="AC5145">
        <v>-32.263244192610863</v>
      </c>
      <c r="AD5145">
        <v>7.9553651938683503</v>
      </c>
      <c r="AE5145">
        <v>8.2267844533560197</v>
      </c>
      <c r="AF5145">
        <v>478</v>
      </c>
      <c r="AG5145">
        <v>0</v>
      </c>
      <c r="AH5145">
        <v>0</v>
      </c>
      <c r="AI5145">
        <v>201</v>
      </c>
      <c r="AJ5145">
        <v>849</v>
      </c>
      <c r="AK5145">
        <v>166</v>
      </c>
      <c r="AL5145">
        <v>542</v>
      </c>
      <c r="AM5145">
        <v>0</v>
      </c>
      <c r="AN5145">
        <v>1194</v>
      </c>
      <c r="AO5145">
        <v>487</v>
      </c>
    </row>
    <row r="5146" spans="1:41">
      <c r="A5146">
        <v>16</v>
      </c>
      <c r="B5146">
        <v>1133</v>
      </c>
      <c r="C5146">
        <v>2018</v>
      </c>
      <c r="D5146">
        <v>5</v>
      </c>
      <c r="E5146">
        <v>99</v>
      </c>
      <c r="F5146">
        <v>99</v>
      </c>
      <c r="G5146">
        <v>99</v>
      </c>
      <c r="H5146">
        <v>99</v>
      </c>
      <c r="I5146">
        <v>99</v>
      </c>
      <c r="J5146">
        <v>121</v>
      </c>
      <c r="K5146">
        <v>999</v>
      </c>
      <c r="M5146">
        <v>99</v>
      </c>
      <c r="N5146">
        <v>99</v>
      </c>
      <c r="O5146">
        <v>99</v>
      </c>
      <c r="P5146">
        <v>99</v>
      </c>
      <c r="Q5146">
        <v>192</v>
      </c>
      <c r="R5146">
        <v>18802</v>
      </c>
      <c r="S5146">
        <v>18694</v>
      </c>
      <c r="T5146">
        <v>15.625890862674179</v>
      </c>
      <c r="U5146">
        <v>60.249759281052754</v>
      </c>
      <c r="V5146">
        <v>84.383005491532842</v>
      </c>
      <c r="W5146">
        <v>77.699197603509148</v>
      </c>
      <c r="X5146">
        <v>2.0210615891926391</v>
      </c>
      <c r="Y5146">
        <v>4.0421231783852782</v>
      </c>
      <c r="Z5146">
        <v>87.384320816934363</v>
      </c>
      <c r="AA5146">
        <v>9.4174375658814853</v>
      </c>
      <c r="AB5146">
        <v>2.810468078144833</v>
      </c>
      <c r="AC5146">
        <v>-33.409309065192758</v>
      </c>
      <c r="AD5146">
        <v>8.4770063119927865</v>
      </c>
      <c r="AE5146">
        <v>8.5942504854006216</v>
      </c>
      <c r="AF5146">
        <v>500</v>
      </c>
      <c r="AG5146">
        <v>0</v>
      </c>
      <c r="AH5146">
        <v>0</v>
      </c>
      <c r="AI5146">
        <v>145</v>
      </c>
      <c r="AJ5146">
        <v>786</v>
      </c>
      <c r="AK5146">
        <v>108</v>
      </c>
      <c r="AL5146">
        <v>1019</v>
      </c>
      <c r="AM5146">
        <v>0</v>
      </c>
      <c r="AN5146">
        <v>1307</v>
      </c>
      <c r="AO5146">
        <v>511</v>
      </c>
    </row>
    <row r="5147" spans="1:41">
      <c r="A5147">
        <v>16</v>
      </c>
      <c r="B5147">
        <v>1134</v>
      </c>
      <c r="C5147">
        <v>2018</v>
      </c>
      <c r="D5147">
        <v>6</v>
      </c>
      <c r="E5147">
        <v>99</v>
      </c>
      <c r="F5147">
        <v>99</v>
      </c>
      <c r="G5147">
        <v>99</v>
      </c>
      <c r="H5147">
        <v>99</v>
      </c>
      <c r="I5147">
        <v>99</v>
      </c>
      <c r="J5147">
        <v>121</v>
      </c>
      <c r="K5147">
        <v>999</v>
      </c>
      <c r="M5147">
        <v>99</v>
      </c>
      <c r="N5147">
        <v>99</v>
      </c>
      <c r="O5147">
        <v>99</v>
      </c>
      <c r="P5147">
        <v>99</v>
      </c>
      <c r="Q5147">
        <v>198</v>
      </c>
      <c r="R5147">
        <v>19458</v>
      </c>
      <c r="S5147">
        <v>19049</v>
      </c>
      <c r="T5147">
        <v>15.28003905848494</v>
      </c>
      <c r="U5147">
        <v>60.006509528059219</v>
      </c>
      <c r="V5147">
        <v>83.628837234327293</v>
      </c>
      <c r="W5147">
        <v>76.507811433671236</v>
      </c>
      <c r="X5147">
        <v>4.9696782814266625</v>
      </c>
      <c r="Y5147">
        <v>9.9393565628533249</v>
      </c>
      <c r="Z5147">
        <v>85.265700483091777</v>
      </c>
      <c r="AA5147">
        <v>10.446449888560537</v>
      </c>
      <c r="AB5147">
        <v>2.799409663236716</v>
      </c>
      <c r="AC5147">
        <v>-25.53423390063919</v>
      </c>
      <c r="AD5147">
        <v>8.7727682596934216</v>
      </c>
      <c r="AE5147">
        <v>8.6231749184215456</v>
      </c>
      <c r="AF5147">
        <v>450</v>
      </c>
      <c r="AG5147">
        <v>0</v>
      </c>
      <c r="AH5147">
        <v>0</v>
      </c>
      <c r="AI5147">
        <v>152</v>
      </c>
      <c r="AJ5147">
        <v>820</v>
      </c>
      <c r="AK5147">
        <v>125</v>
      </c>
      <c r="AL5147">
        <v>1063</v>
      </c>
      <c r="AM5147">
        <v>0</v>
      </c>
      <c r="AN5147">
        <v>1326</v>
      </c>
      <c r="AO5147">
        <v>354</v>
      </c>
    </row>
    <row r="5148" spans="1:41">
      <c r="A5148">
        <v>16</v>
      </c>
      <c r="B5148">
        <v>1135</v>
      </c>
      <c r="C5148">
        <v>2018</v>
      </c>
      <c r="D5148">
        <v>7</v>
      </c>
      <c r="E5148">
        <v>99</v>
      </c>
      <c r="F5148">
        <v>99</v>
      </c>
      <c r="G5148">
        <v>99</v>
      </c>
      <c r="H5148">
        <v>99</v>
      </c>
      <c r="I5148">
        <v>99</v>
      </c>
      <c r="J5148">
        <v>121</v>
      </c>
      <c r="K5148">
        <v>999</v>
      </c>
      <c r="M5148">
        <v>99</v>
      </c>
      <c r="N5148">
        <v>99</v>
      </c>
      <c r="O5148">
        <v>99</v>
      </c>
      <c r="P5148">
        <v>99</v>
      </c>
      <c r="Q5148">
        <v>202</v>
      </c>
      <c r="R5148">
        <v>18328</v>
      </c>
      <c r="S5148">
        <v>17944</v>
      </c>
      <c r="T5148">
        <v>15.340899170667829</v>
      </c>
      <c r="U5148">
        <v>60.164010254123951</v>
      </c>
      <c r="V5148">
        <v>84.100299523398874</v>
      </c>
      <c r="W5148">
        <v>76.962277084262382</v>
      </c>
      <c r="X5148">
        <v>2.6953295504146673</v>
      </c>
      <c r="Y5148">
        <v>5.3906591008293345</v>
      </c>
      <c r="Z5148">
        <v>83.937145351374909</v>
      </c>
      <c r="AA5148">
        <v>9.7905186950083323</v>
      </c>
      <c r="AB5148">
        <v>2.8176320301957554</v>
      </c>
      <c r="AC5148">
        <v>-25.14321700434364</v>
      </c>
      <c r="AD5148">
        <v>8.2633002705139784</v>
      </c>
      <c r="AE5148">
        <v>8.1712106092015926</v>
      </c>
      <c r="AF5148">
        <v>469</v>
      </c>
      <c r="AG5148">
        <v>0</v>
      </c>
      <c r="AH5148">
        <v>0</v>
      </c>
      <c r="AI5148">
        <v>149</v>
      </c>
      <c r="AJ5148">
        <v>840</v>
      </c>
      <c r="AK5148">
        <v>239</v>
      </c>
      <c r="AL5148">
        <v>960</v>
      </c>
      <c r="AM5148">
        <v>0</v>
      </c>
      <c r="AN5148">
        <v>1275</v>
      </c>
      <c r="AO5148">
        <v>376</v>
      </c>
    </row>
    <row r="5149" spans="1:41">
      <c r="A5149">
        <v>16</v>
      </c>
      <c r="B5149">
        <v>1136</v>
      </c>
      <c r="C5149">
        <v>2018</v>
      </c>
      <c r="D5149">
        <v>8</v>
      </c>
      <c r="E5149">
        <v>99</v>
      </c>
      <c r="F5149">
        <v>99</v>
      </c>
      <c r="G5149">
        <v>99</v>
      </c>
      <c r="H5149">
        <v>99</v>
      </c>
      <c r="I5149">
        <v>99</v>
      </c>
      <c r="J5149">
        <v>121</v>
      </c>
      <c r="K5149">
        <v>999</v>
      </c>
      <c r="M5149">
        <v>99</v>
      </c>
      <c r="N5149">
        <v>99</v>
      </c>
      <c r="O5149">
        <v>99</v>
      </c>
      <c r="P5149">
        <v>99</v>
      </c>
      <c r="Q5149">
        <v>211</v>
      </c>
      <c r="R5149">
        <v>20282</v>
      </c>
      <c r="S5149">
        <v>19926</v>
      </c>
      <c r="T5149">
        <v>15.277931170496004</v>
      </c>
      <c r="U5149">
        <v>59.86219010338251</v>
      </c>
      <c r="V5149">
        <v>82.272805914929194</v>
      </c>
      <c r="W5149">
        <v>75.380397470641597</v>
      </c>
      <c r="X5149">
        <v>2.9139138152056008</v>
      </c>
      <c r="Y5149">
        <v>5.8278276304112016</v>
      </c>
      <c r="Z5149">
        <v>86.69263386253823</v>
      </c>
      <c r="AA5149">
        <v>10.393632872988331</v>
      </c>
      <c r="AB5149">
        <v>2.7276375723473381</v>
      </c>
      <c r="AC5149">
        <v>-33.369659286020408</v>
      </c>
      <c r="AD5149">
        <v>9.1442741208295804</v>
      </c>
      <c r="AE5149">
        <v>8.8872579207342692</v>
      </c>
      <c r="AF5149">
        <v>521</v>
      </c>
      <c r="AG5149">
        <v>0</v>
      </c>
      <c r="AH5149">
        <v>0</v>
      </c>
      <c r="AI5149">
        <v>199</v>
      </c>
      <c r="AJ5149">
        <v>862</v>
      </c>
      <c r="AK5149">
        <v>318</v>
      </c>
      <c r="AL5149">
        <v>1803</v>
      </c>
      <c r="AM5149">
        <v>0</v>
      </c>
      <c r="AN5149">
        <v>1224</v>
      </c>
      <c r="AO5149">
        <v>407</v>
      </c>
    </row>
    <row r="5150" spans="1:41">
      <c r="A5150">
        <v>16</v>
      </c>
      <c r="B5150">
        <v>1137</v>
      </c>
      <c r="C5150">
        <v>2018</v>
      </c>
      <c r="D5150">
        <v>9</v>
      </c>
      <c r="E5150">
        <v>99</v>
      </c>
      <c r="F5150">
        <v>99</v>
      </c>
      <c r="G5150">
        <v>99</v>
      </c>
      <c r="H5150">
        <v>99</v>
      </c>
      <c r="I5150">
        <v>99</v>
      </c>
      <c r="J5150">
        <v>121</v>
      </c>
      <c r="K5150">
        <v>999</v>
      </c>
      <c r="M5150">
        <v>99</v>
      </c>
      <c r="N5150">
        <v>99</v>
      </c>
      <c r="O5150">
        <v>99</v>
      </c>
      <c r="P5150">
        <v>99</v>
      </c>
      <c r="Q5150">
        <v>204</v>
      </c>
      <c r="R5150">
        <v>17014</v>
      </c>
      <c r="S5150">
        <v>16297</v>
      </c>
      <c r="T5150">
        <v>15.00787586693311</v>
      </c>
      <c r="U5150">
        <v>60.180769466773043</v>
      </c>
      <c r="V5150">
        <v>83.551785315524484</v>
      </c>
      <c r="W5150">
        <v>75.769595631097474</v>
      </c>
      <c r="X5150">
        <v>3.2620195133419538</v>
      </c>
      <c r="Y5150">
        <v>6.5240390266839077</v>
      </c>
      <c r="Z5150">
        <v>81.039144234160091</v>
      </c>
      <c r="AA5150">
        <v>11.233418628944923</v>
      </c>
      <c r="AB5150">
        <v>2.8839348161816214</v>
      </c>
      <c r="AC5150">
        <v>-36.917213510132719</v>
      </c>
      <c r="AD5150">
        <v>7.6708746618575292</v>
      </c>
      <c r="AE5150">
        <v>7.3062052781063684</v>
      </c>
      <c r="AF5150">
        <v>397</v>
      </c>
      <c r="AG5150">
        <v>0</v>
      </c>
      <c r="AH5150">
        <v>0</v>
      </c>
      <c r="AI5150">
        <v>156</v>
      </c>
      <c r="AJ5150">
        <v>739</v>
      </c>
      <c r="AK5150">
        <v>207</v>
      </c>
      <c r="AL5150">
        <v>1710</v>
      </c>
      <c r="AM5150">
        <v>0</v>
      </c>
      <c r="AN5150">
        <v>1301</v>
      </c>
      <c r="AO5150">
        <v>346</v>
      </c>
    </row>
    <row r="5151" spans="1:41">
      <c r="A5151">
        <v>16</v>
      </c>
      <c r="B5151">
        <v>1138</v>
      </c>
      <c r="C5151">
        <v>2018</v>
      </c>
      <c r="D5151">
        <v>10</v>
      </c>
      <c r="E5151">
        <v>99</v>
      </c>
      <c r="F5151">
        <v>99</v>
      </c>
      <c r="G5151">
        <v>99</v>
      </c>
      <c r="H5151">
        <v>99</v>
      </c>
      <c r="I5151">
        <v>99</v>
      </c>
      <c r="J5151">
        <v>121</v>
      </c>
      <c r="K5151">
        <v>999</v>
      </c>
      <c r="M5151">
        <v>99</v>
      </c>
      <c r="N5151">
        <v>99</v>
      </c>
      <c r="O5151">
        <v>99</v>
      </c>
      <c r="P5151">
        <v>99</v>
      </c>
      <c r="Q5151">
        <v>213</v>
      </c>
      <c r="R5151">
        <v>20686</v>
      </c>
      <c r="S5151">
        <v>19766</v>
      </c>
      <c r="T5151">
        <v>14.912162815430724</v>
      </c>
      <c r="U5151">
        <v>59.981584539107558</v>
      </c>
      <c r="V5151">
        <v>85.166398103750112</v>
      </c>
      <c r="W5151">
        <v>77.418708894060174</v>
      </c>
      <c r="X5151">
        <v>1.3148989654839021</v>
      </c>
      <c r="Y5151">
        <v>2.6297979309678041</v>
      </c>
      <c r="Z5151">
        <v>79.812433529923609</v>
      </c>
      <c r="AA5151">
        <v>9.8948155289799686</v>
      </c>
      <c r="AB5151">
        <v>2.7373405576499672</v>
      </c>
      <c r="AC5151">
        <v>-31.755418402983807</v>
      </c>
      <c r="AD5151">
        <v>9.3264201983769155</v>
      </c>
      <c r="AE5151">
        <v>9.0542806199440768</v>
      </c>
      <c r="AF5151">
        <v>441</v>
      </c>
      <c r="AG5151">
        <v>0</v>
      </c>
      <c r="AH5151">
        <v>0</v>
      </c>
      <c r="AI5151">
        <v>184</v>
      </c>
      <c r="AJ5151">
        <v>795</v>
      </c>
      <c r="AK5151">
        <v>204</v>
      </c>
      <c r="AL5151">
        <v>1442</v>
      </c>
      <c r="AM5151">
        <v>0</v>
      </c>
      <c r="AN5151">
        <v>1094</v>
      </c>
      <c r="AO5151">
        <v>435</v>
      </c>
    </row>
    <row r="5152" spans="1:41">
      <c r="A5152">
        <v>16</v>
      </c>
      <c r="B5152">
        <v>1139</v>
      </c>
      <c r="C5152">
        <v>2018</v>
      </c>
      <c r="D5152">
        <v>11</v>
      </c>
      <c r="E5152">
        <v>99</v>
      </c>
      <c r="F5152">
        <v>99</v>
      </c>
      <c r="G5152">
        <v>99</v>
      </c>
      <c r="H5152">
        <v>99</v>
      </c>
      <c r="I5152">
        <v>99</v>
      </c>
      <c r="J5152">
        <v>121</v>
      </c>
      <c r="K5152">
        <v>999</v>
      </c>
      <c r="M5152">
        <v>99</v>
      </c>
      <c r="N5152">
        <v>99</v>
      </c>
      <c r="O5152">
        <v>99</v>
      </c>
      <c r="P5152">
        <v>99</v>
      </c>
      <c r="Q5152">
        <v>203</v>
      </c>
      <c r="R5152">
        <v>19947</v>
      </c>
      <c r="S5152">
        <v>19373</v>
      </c>
      <c r="T5152">
        <v>15.329272572316643</v>
      </c>
      <c r="U5152">
        <v>60.382026531771047</v>
      </c>
      <c r="V5152">
        <v>84.288003112081029</v>
      </c>
      <c r="W5152">
        <v>76.981458731224194</v>
      </c>
      <c r="X5152">
        <v>3.0982102571815302</v>
      </c>
      <c r="Y5152">
        <v>6.1964205143630604</v>
      </c>
      <c r="Z5152">
        <v>82.077505389281598</v>
      </c>
      <c r="AA5152">
        <v>9.9323546980815003</v>
      </c>
      <c r="AB5152">
        <v>2.7815530191025282</v>
      </c>
      <c r="AC5152">
        <v>-33.637639337873964</v>
      </c>
      <c r="AD5152">
        <v>8.9932371505861113</v>
      </c>
      <c r="AE5152">
        <v>8.824137157418944</v>
      </c>
      <c r="AF5152">
        <v>388</v>
      </c>
      <c r="AG5152">
        <v>0</v>
      </c>
      <c r="AH5152">
        <v>0</v>
      </c>
      <c r="AI5152">
        <v>186</v>
      </c>
      <c r="AJ5152">
        <v>700</v>
      </c>
      <c r="AK5152">
        <v>138</v>
      </c>
      <c r="AL5152">
        <v>957</v>
      </c>
      <c r="AM5152">
        <v>0</v>
      </c>
      <c r="AN5152">
        <v>1062</v>
      </c>
      <c r="AO5152">
        <v>442</v>
      </c>
    </row>
    <row r="5153" spans="1:41">
      <c r="A5153">
        <v>16</v>
      </c>
      <c r="B5153">
        <v>1140</v>
      </c>
      <c r="C5153">
        <v>2018</v>
      </c>
      <c r="D5153">
        <v>12</v>
      </c>
      <c r="E5153">
        <v>99</v>
      </c>
      <c r="F5153">
        <v>99</v>
      </c>
      <c r="G5153">
        <v>99</v>
      </c>
      <c r="H5153">
        <v>99</v>
      </c>
      <c r="I5153">
        <v>99</v>
      </c>
      <c r="J5153">
        <v>121</v>
      </c>
      <c r="K5153">
        <v>999</v>
      </c>
      <c r="M5153">
        <v>99</v>
      </c>
      <c r="N5153">
        <v>99</v>
      </c>
      <c r="O5153">
        <v>99</v>
      </c>
      <c r="P5153">
        <v>99</v>
      </c>
      <c r="Q5153">
        <v>175</v>
      </c>
      <c r="R5153">
        <v>14782</v>
      </c>
      <c r="S5153">
        <v>14713</v>
      </c>
      <c r="T5153">
        <v>15.738059802462452</v>
      </c>
      <c r="U5153">
        <v>60.452592945014608</v>
      </c>
      <c r="V5153">
        <v>80.93495489244944</v>
      </c>
      <c r="W5153">
        <v>74.549935431251185</v>
      </c>
      <c r="X5153">
        <v>2.1512650520903804</v>
      </c>
      <c r="Y5153">
        <v>4.3025301041807609</v>
      </c>
      <c r="Z5153">
        <v>82.45839534569069</v>
      </c>
      <c r="AA5153">
        <v>9.5411070430857681</v>
      </c>
      <c r="AB5153">
        <v>2.8346342744824198</v>
      </c>
      <c r="AC5153">
        <v>-33.074571614103121</v>
      </c>
      <c r="AD5153">
        <v>6.6645626690712341</v>
      </c>
      <c r="AE5153">
        <v>6.489896065699023</v>
      </c>
      <c r="AF5153">
        <v>309</v>
      </c>
      <c r="AG5153">
        <v>0</v>
      </c>
      <c r="AH5153">
        <v>0</v>
      </c>
      <c r="AI5153">
        <v>127</v>
      </c>
      <c r="AJ5153">
        <v>568</v>
      </c>
      <c r="AK5153">
        <v>154</v>
      </c>
      <c r="AL5153">
        <v>676</v>
      </c>
      <c r="AM5153">
        <v>0</v>
      </c>
      <c r="AN5153">
        <v>878</v>
      </c>
      <c r="AO5153">
        <v>343</v>
      </c>
    </row>
    <row r="5154" spans="1:41">
      <c r="A5154">
        <v>16</v>
      </c>
      <c r="B5154">
        <v>1141</v>
      </c>
      <c r="C5154">
        <v>2018</v>
      </c>
      <c r="D5154">
        <v>1</v>
      </c>
      <c r="E5154">
        <v>99</v>
      </c>
      <c r="F5154">
        <v>99</v>
      </c>
      <c r="G5154">
        <v>99</v>
      </c>
      <c r="H5154">
        <v>99</v>
      </c>
      <c r="I5154">
        <v>99</v>
      </c>
      <c r="J5154">
        <v>134</v>
      </c>
      <c r="K5154">
        <v>999</v>
      </c>
      <c r="M5154">
        <v>99</v>
      </c>
      <c r="N5154">
        <v>99</v>
      </c>
      <c r="O5154">
        <v>99</v>
      </c>
      <c r="P5154">
        <v>99</v>
      </c>
      <c r="Q5154">
        <v>31</v>
      </c>
      <c r="R5154">
        <v>3272</v>
      </c>
      <c r="S5154">
        <v>3270</v>
      </c>
      <c r="T5154">
        <v>15.615220048899756</v>
      </c>
      <c r="U5154">
        <v>59.937920489296637</v>
      </c>
      <c r="V5154">
        <v>87.966344290158602</v>
      </c>
      <c r="W5154">
        <v>81.171376146789058</v>
      </c>
      <c r="X5154">
        <v>2.9645476772616122</v>
      </c>
      <c r="Y5154">
        <v>5.9290953545232243</v>
      </c>
      <c r="Z5154">
        <v>84.718826405867958</v>
      </c>
      <c r="AA5154">
        <v>9.2104823411358616</v>
      </c>
      <c r="AB5154">
        <v>2.4705233421063242</v>
      </c>
      <c r="AC5154">
        <v>-28.466209440363205</v>
      </c>
      <c r="AD5154">
        <v>9.3874623439965603</v>
      </c>
      <c r="AE5154">
        <v>9.710778171924531</v>
      </c>
      <c r="AF5154">
        <v>78</v>
      </c>
      <c r="AG5154">
        <v>0</v>
      </c>
      <c r="AH5154">
        <v>0</v>
      </c>
      <c r="AI5154">
        <v>5</v>
      </c>
      <c r="AJ5154">
        <v>177</v>
      </c>
      <c r="AK5154">
        <v>61</v>
      </c>
      <c r="AL5154">
        <v>100</v>
      </c>
      <c r="AM5154">
        <v>0</v>
      </c>
      <c r="AN5154">
        <v>538</v>
      </c>
      <c r="AO5154">
        <v>136</v>
      </c>
    </row>
    <row r="5155" spans="1:41">
      <c r="A5155">
        <v>16</v>
      </c>
      <c r="B5155">
        <v>1142</v>
      </c>
      <c r="C5155">
        <v>2018</v>
      </c>
      <c r="D5155">
        <v>2</v>
      </c>
      <c r="E5155">
        <v>99</v>
      </c>
      <c r="F5155">
        <v>99</v>
      </c>
      <c r="G5155">
        <v>99</v>
      </c>
      <c r="H5155">
        <v>99</v>
      </c>
      <c r="I5155">
        <v>99</v>
      </c>
      <c r="J5155">
        <v>134</v>
      </c>
      <c r="K5155">
        <v>999</v>
      </c>
      <c r="M5155">
        <v>99</v>
      </c>
      <c r="N5155">
        <v>99</v>
      </c>
      <c r="O5155">
        <v>99</v>
      </c>
      <c r="P5155">
        <v>99</v>
      </c>
      <c r="Q5155">
        <v>37</v>
      </c>
      <c r="R5155">
        <v>2432</v>
      </c>
      <c r="S5155">
        <v>2429</v>
      </c>
      <c r="T5155">
        <v>15.76644736842105</v>
      </c>
      <c r="U5155">
        <v>60.318649650061744</v>
      </c>
      <c r="V5155">
        <v>87.678141560513609</v>
      </c>
      <c r="W5155">
        <v>80.881391519143747</v>
      </c>
      <c r="X5155">
        <v>3.7006578947368407</v>
      </c>
      <c r="Y5155">
        <v>7.4013157894736814</v>
      </c>
      <c r="Z5155">
        <v>84.580592105263179</v>
      </c>
      <c r="AA5155">
        <v>10.45470299415633</v>
      </c>
      <c r="AB5155">
        <v>2.6190363982490434</v>
      </c>
      <c r="AC5155">
        <v>-32.668481716877658</v>
      </c>
      <c r="AD5155">
        <v>6.9774781236551409</v>
      </c>
      <c r="AE5155">
        <v>7.187527198680514</v>
      </c>
      <c r="AF5155">
        <v>84</v>
      </c>
      <c r="AG5155">
        <v>0</v>
      </c>
      <c r="AH5155">
        <v>0</v>
      </c>
      <c r="AI5155">
        <v>6</v>
      </c>
      <c r="AJ5155">
        <v>189</v>
      </c>
      <c r="AK5155">
        <v>74</v>
      </c>
      <c r="AL5155">
        <v>32</v>
      </c>
      <c r="AM5155">
        <v>0</v>
      </c>
      <c r="AN5155">
        <v>363</v>
      </c>
      <c r="AO5155">
        <v>93</v>
      </c>
    </row>
    <row r="5156" spans="1:41">
      <c r="A5156">
        <v>16</v>
      </c>
      <c r="B5156">
        <v>1143</v>
      </c>
      <c r="C5156">
        <v>2018</v>
      </c>
      <c r="D5156">
        <v>3</v>
      </c>
      <c r="E5156">
        <v>99</v>
      </c>
      <c r="F5156">
        <v>99</v>
      </c>
      <c r="G5156">
        <v>99</v>
      </c>
      <c r="H5156">
        <v>99</v>
      </c>
      <c r="I5156">
        <v>99</v>
      </c>
      <c r="J5156">
        <v>134</v>
      </c>
      <c r="K5156">
        <v>999</v>
      </c>
      <c r="M5156">
        <v>99</v>
      </c>
      <c r="N5156">
        <v>99</v>
      </c>
      <c r="O5156">
        <v>99</v>
      </c>
      <c r="P5156">
        <v>99</v>
      </c>
      <c r="Q5156">
        <v>46</v>
      </c>
      <c r="R5156">
        <v>3410</v>
      </c>
      <c r="S5156">
        <v>3402</v>
      </c>
      <c r="T5156">
        <v>15.646627565982405</v>
      </c>
      <c r="U5156">
        <v>60.02469135802469</v>
      </c>
      <c r="V5156">
        <v>86.753792778831894</v>
      </c>
      <c r="W5156">
        <v>80.016343327454265</v>
      </c>
      <c r="X5156">
        <v>0.73313782991202348</v>
      </c>
      <c r="Y5156">
        <v>1.466275659824047</v>
      </c>
      <c r="Z5156">
        <v>91.524926686217029</v>
      </c>
      <c r="AA5156">
        <v>8.5296614142766494</v>
      </c>
      <c r="AB5156">
        <v>2.5302360815607527</v>
      </c>
      <c r="AC5156">
        <v>-27.910066050244339</v>
      </c>
      <c r="AD5156">
        <v>9.7833883230526482</v>
      </c>
      <c r="AE5156">
        <v>9.9590148925568922</v>
      </c>
      <c r="AF5156">
        <v>92</v>
      </c>
      <c r="AG5156">
        <v>0</v>
      </c>
      <c r="AH5156">
        <v>0</v>
      </c>
      <c r="AI5156">
        <v>6</v>
      </c>
      <c r="AJ5156">
        <v>172</v>
      </c>
      <c r="AK5156">
        <v>62</v>
      </c>
      <c r="AL5156">
        <v>87</v>
      </c>
      <c r="AM5156">
        <v>0</v>
      </c>
      <c r="AN5156">
        <v>589</v>
      </c>
      <c r="AO5156">
        <v>113</v>
      </c>
    </row>
    <row r="5157" spans="1:41">
      <c r="A5157">
        <v>16</v>
      </c>
      <c r="B5157">
        <v>1144</v>
      </c>
      <c r="C5157">
        <v>2018</v>
      </c>
      <c r="D5157">
        <v>4</v>
      </c>
      <c r="E5157">
        <v>99</v>
      </c>
      <c r="F5157">
        <v>99</v>
      </c>
      <c r="G5157">
        <v>99</v>
      </c>
      <c r="H5157">
        <v>99</v>
      </c>
      <c r="I5157">
        <v>99</v>
      </c>
      <c r="J5157">
        <v>134</v>
      </c>
      <c r="K5157">
        <v>999</v>
      </c>
      <c r="M5157">
        <v>99</v>
      </c>
      <c r="N5157">
        <v>99</v>
      </c>
      <c r="O5157">
        <v>99</v>
      </c>
      <c r="P5157">
        <v>99</v>
      </c>
      <c r="Q5157">
        <v>26</v>
      </c>
      <c r="R5157">
        <v>2221</v>
      </c>
      <c r="S5157">
        <v>2219</v>
      </c>
      <c r="T5157">
        <v>15.797388563710044</v>
      </c>
      <c r="U5157">
        <v>60.389815232086555</v>
      </c>
      <c r="V5157">
        <v>87.308075582834547</v>
      </c>
      <c r="W5157">
        <v>80.551059035601696</v>
      </c>
      <c r="X5157">
        <v>3.6019810895992799</v>
      </c>
      <c r="Y5157">
        <v>7.2039621791985597</v>
      </c>
      <c r="Z5157">
        <v>82.485366951823508</v>
      </c>
      <c r="AA5157">
        <v>9.5830236382379841</v>
      </c>
      <c r="AB5157">
        <v>2.5597686269024433</v>
      </c>
      <c r="AC5157">
        <v>-29.694356771697706</v>
      </c>
      <c r="AD5157">
        <v>6.3721130397360497</v>
      </c>
      <c r="AE5157">
        <v>6.5393100437202127</v>
      </c>
      <c r="AF5157">
        <v>64</v>
      </c>
      <c r="AG5157">
        <v>0</v>
      </c>
      <c r="AH5157">
        <v>0</v>
      </c>
      <c r="AI5157">
        <v>11</v>
      </c>
      <c r="AJ5157">
        <v>170</v>
      </c>
      <c r="AK5157">
        <v>75</v>
      </c>
      <c r="AL5157">
        <v>30</v>
      </c>
      <c r="AM5157">
        <v>0</v>
      </c>
      <c r="AN5157">
        <v>369</v>
      </c>
      <c r="AO5157">
        <v>47</v>
      </c>
    </row>
    <row r="5158" spans="1:41">
      <c r="A5158">
        <v>16</v>
      </c>
      <c r="B5158">
        <v>1145</v>
      </c>
      <c r="C5158">
        <v>2018</v>
      </c>
      <c r="D5158">
        <v>5</v>
      </c>
      <c r="E5158">
        <v>99</v>
      </c>
      <c r="F5158">
        <v>99</v>
      </c>
      <c r="G5158">
        <v>99</v>
      </c>
      <c r="H5158">
        <v>99</v>
      </c>
      <c r="I5158">
        <v>99</v>
      </c>
      <c r="J5158">
        <v>134</v>
      </c>
      <c r="K5158">
        <v>999</v>
      </c>
      <c r="M5158">
        <v>99</v>
      </c>
      <c r="N5158">
        <v>99</v>
      </c>
      <c r="O5158">
        <v>99</v>
      </c>
      <c r="P5158">
        <v>99</v>
      </c>
      <c r="Q5158">
        <v>49</v>
      </c>
      <c r="R5158">
        <v>3434</v>
      </c>
      <c r="S5158">
        <v>3429</v>
      </c>
      <c r="T5158">
        <v>15.78712871287129</v>
      </c>
      <c r="U5158">
        <v>60.35403907844853</v>
      </c>
      <c r="V5158">
        <v>84.927583763116445</v>
      </c>
      <c r="W5158">
        <v>78.333275007290709</v>
      </c>
      <c r="X5158">
        <v>2.4170064065230044</v>
      </c>
      <c r="Y5158">
        <v>4.8340128130460087</v>
      </c>
      <c r="Z5158">
        <v>88.06057076295869</v>
      </c>
      <c r="AA5158">
        <v>11.373863933945797</v>
      </c>
      <c r="AB5158">
        <v>2.6211222553970326</v>
      </c>
      <c r="AC5158">
        <v>-22.609531899550554</v>
      </c>
      <c r="AD5158">
        <v>9.8522450150623992</v>
      </c>
      <c r="AE5158">
        <v>9.8269136794962169</v>
      </c>
      <c r="AF5158">
        <v>129</v>
      </c>
      <c r="AG5158">
        <v>0</v>
      </c>
      <c r="AH5158">
        <v>0</v>
      </c>
      <c r="AI5158">
        <v>6</v>
      </c>
      <c r="AJ5158">
        <v>259</v>
      </c>
      <c r="AK5158">
        <v>93</v>
      </c>
      <c r="AL5158">
        <v>135</v>
      </c>
      <c r="AM5158">
        <v>0</v>
      </c>
      <c r="AN5158">
        <v>553</v>
      </c>
      <c r="AO5158">
        <v>90</v>
      </c>
    </row>
    <row r="5159" spans="1:41">
      <c r="A5159">
        <v>16</v>
      </c>
      <c r="B5159">
        <v>1146</v>
      </c>
      <c r="C5159">
        <v>2018</v>
      </c>
      <c r="D5159">
        <v>6</v>
      </c>
      <c r="E5159">
        <v>99</v>
      </c>
      <c r="F5159">
        <v>99</v>
      </c>
      <c r="G5159">
        <v>99</v>
      </c>
      <c r="H5159">
        <v>99</v>
      </c>
      <c r="I5159">
        <v>99</v>
      </c>
      <c r="J5159">
        <v>134</v>
      </c>
      <c r="K5159">
        <v>999</v>
      </c>
      <c r="M5159">
        <v>99</v>
      </c>
      <c r="N5159">
        <v>99</v>
      </c>
      <c r="O5159">
        <v>99</v>
      </c>
      <c r="P5159">
        <v>99</v>
      </c>
      <c r="Q5159">
        <v>37</v>
      </c>
      <c r="R5159">
        <v>3187</v>
      </c>
      <c r="S5159">
        <v>3181</v>
      </c>
      <c r="T5159">
        <v>15.615312205836211</v>
      </c>
      <c r="U5159">
        <v>60.073876139578751</v>
      </c>
      <c r="V5159">
        <v>83.253765331329774</v>
      </c>
      <c r="W5159">
        <v>76.778528764539459</v>
      </c>
      <c r="X5159">
        <v>3.2632569814872929</v>
      </c>
      <c r="Y5159">
        <v>6.5265139629745859</v>
      </c>
      <c r="Z5159">
        <v>82.585503608409184</v>
      </c>
      <c r="AA5159">
        <v>10.099822171464211</v>
      </c>
      <c r="AB5159">
        <v>2.6524347244903765</v>
      </c>
      <c r="AC5159">
        <v>-18.327450086795164</v>
      </c>
      <c r="AD5159">
        <v>9.1435948931286752</v>
      </c>
      <c r="AE5159">
        <v>8.935252442352331</v>
      </c>
      <c r="AF5159">
        <v>92</v>
      </c>
      <c r="AG5159">
        <v>0</v>
      </c>
      <c r="AH5159">
        <v>0</v>
      </c>
      <c r="AI5159">
        <v>2</v>
      </c>
      <c r="AJ5159">
        <v>329</v>
      </c>
      <c r="AK5159">
        <v>52</v>
      </c>
      <c r="AL5159">
        <v>52</v>
      </c>
      <c r="AM5159">
        <v>0</v>
      </c>
      <c r="AN5159">
        <v>262</v>
      </c>
      <c r="AO5159">
        <v>24</v>
      </c>
    </row>
    <row r="5160" spans="1:41">
      <c r="A5160">
        <v>16</v>
      </c>
      <c r="B5160">
        <v>1147</v>
      </c>
      <c r="C5160">
        <v>2018</v>
      </c>
      <c r="D5160">
        <v>7</v>
      </c>
      <c r="E5160">
        <v>99</v>
      </c>
      <c r="F5160">
        <v>99</v>
      </c>
      <c r="G5160">
        <v>99</v>
      </c>
      <c r="H5160">
        <v>99</v>
      </c>
      <c r="I5160">
        <v>99</v>
      </c>
      <c r="J5160">
        <v>134</v>
      </c>
      <c r="K5160">
        <v>999</v>
      </c>
      <c r="M5160">
        <v>99</v>
      </c>
      <c r="N5160">
        <v>99</v>
      </c>
      <c r="O5160">
        <v>99</v>
      </c>
      <c r="P5160">
        <v>99</v>
      </c>
      <c r="Q5160">
        <v>36</v>
      </c>
      <c r="R5160">
        <v>3167</v>
      </c>
      <c r="S5160">
        <v>3160</v>
      </c>
      <c r="T5160">
        <v>15.69119040101042</v>
      </c>
      <c r="U5160">
        <v>60.138291139240515</v>
      </c>
      <c r="V5160">
        <v>83.03183756874256</v>
      </c>
      <c r="W5160">
        <v>76.561139240506279</v>
      </c>
      <c r="X5160">
        <v>1.4524786864540575</v>
      </c>
      <c r="Y5160">
        <v>2.9049573729081151</v>
      </c>
      <c r="Z5160">
        <v>86.769813703820688</v>
      </c>
      <c r="AA5160">
        <v>9.2682281549662004</v>
      </c>
      <c r="AB5160">
        <v>2.5039567910490037</v>
      </c>
      <c r="AC5160">
        <v>-19.592063707920765</v>
      </c>
      <c r="AD5160">
        <v>9.0862143164538818</v>
      </c>
      <c r="AE5160">
        <v>8.8511324913191896</v>
      </c>
      <c r="AF5160">
        <v>63</v>
      </c>
      <c r="AG5160">
        <v>1</v>
      </c>
      <c r="AH5160">
        <v>0</v>
      </c>
      <c r="AI5160">
        <v>6</v>
      </c>
      <c r="AJ5160">
        <v>244</v>
      </c>
      <c r="AK5160">
        <v>61</v>
      </c>
      <c r="AL5160">
        <v>50</v>
      </c>
      <c r="AM5160">
        <v>0</v>
      </c>
      <c r="AN5160">
        <v>247</v>
      </c>
      <c r="AO5160">
        <v>51</v>
      </c>
    </row>
    <row r="5161" spans="1:41">
      <c r="A5161">
        <v>16</v>
      </c>
      <c r="B5161">
        <v>1148</v>
      </c>
      <c r="C5161">
        <v>2018</v>
      </c>
      <c r="D5161">
        <v>8</v>
      </c>
      <c r="E5161">
        <v>99</v>
      </c>
      <c r="F5161">
        <v>99</v>
      </c>
      <c r="G5161">
        <v>99</v>
      </c>
      <c r="H5161">
        <v>99</v>
      </c>
      <c r="I5161">
        <v>99</v>
      </c>
      <c r="J5161">
        <v>134</v>
      </c>
      <c r="K5161">
        <v>999</v>
      </c>
      <c r="M5161">
        <v>99</v>
      </c>
      <c r="N5161">
        <v>99</v>
      </c>
      <c r="O5161">
        <v>99</v>
      </c>
      <c r="P5161">
        <v>99</v>
      </c>
      <c r="Q5161">
        <v>40</v>
      </c>
      <c r="R5161">
        <v>3002</v>
      </c>
      <c r="S5161">
        <v>2999</v>
      </c>
      <c r="T5161">
        <v>15.5439706862092</v>
      </c>
      <c r="U5161">
        <v>59.828609536512154</v>
      </c>
      <c r="V5161">
        <v>84.47767168326601</v>
      </c>
      <c r="W5161">
        <v>77.943981327109029</v>
      </c>
      <c r="X5161">
        <v>2.4983344437041968</v>
      </c>
      <c r="Y5161">
        <v>4.9966688874083935</v>
      </c>
      <c r="Z5161">
        <v>87.741505662891399</v>
      </c>
      <c r="AA5161">
        <v>9.7232794712253447</v>
      </c>
      <c r="AB5161">
        <v>2.5024099955545647</v>
      </c>
      <c r="AC5161">
        <v>-21.589381833182124</v>
      </c>
      <c r="AD5161">
        <v>8.612824558886814</v>
      </c>
      <c r="AE5161">
        <v>8.5518962439872936</v>
      </c>
      <c r="AF5161">
        <v>53</v>
      </c>
      <c r="AG5161">
        <v>0</v>
      </c>
      <c r="AH5161">
        <v>0</v>
      </c>
      <c r="AI5161">
        <v>1</v>
      </c>
      <c r="AJ5161">
        <v>120</v>
      </c>
      <c r="AK5161">
        <v>52</v>
      </c>
      <c r="AL5161">
        <v>292</v>
      </c>
      <c r="AM5161">
        <v>1</v>
      </c>
      <c r="AN5161">
        <v>242</v>
      </c>
      <c r="AO5161">
        <v>43</v>
      </c>
    </row>
    <row r="5162" spans="1:41">
      <c r="A5162">
        <v>16</v>
      </c>
      <c r="B5162">
        <v>1149</v>
      </c>
      <c r="C5162">
        <v>2018</v>
      </c>
      <c r="D5162">
        <v>9</v>
      </c>
      <c r="E5162">
        <v>99</v>
      </c>
      <c r="F5162">
        <v>99</v>
      </c>
      <c r="G5162">
        <v>99</v>
      </c>
      <c r="H5162">
        <v>99</v>
      </c>
      <c r="I5162">
        <v>99</v>
      </c>
      <c r="J5162">
        <v>134</v>
      </c>
      <c r="K5162">
        <v>999</v>
      </c>
      <c r="M5162">
        <v>99</v>
      </c>
      <c r="N5162">
        <v>99</v>
      </c>
      <c r="O5162">
        <v>99</v>
      </c>
      <c r="P5162">
        <v>99</v>
      </c>
      <c r="Q5162">
        <v>36</v>
      </c>
      <c r="R5162">
        <v>2051</v>
      </c>
      <c r="S5162">
        <v>2051</v>
      </c>
      <c r="T5162">
        <v>15.433447098976108</v>
      </c>
      <c r="U5162">
        <v>59.533885909312509</v>
      </c>
      <c r="V5162">
        <v>85.084304725702623</v>
      </c>
      <c r="W5162">
        <v>78.532813261823676</v>
      </c>
      <c r="X5162">
        <v>2.2428083861530963</v>
      </c>
      <c r="Y5162">
        <v>4.4856167723061926</v>
      </c>
      <c r="Z5162">
        <v>80.692345197464661</v>
      </c>
      <c r="AA5162">
        <v>9.4363437804672259</v>
      </c>
      <c r="AB5162">
        <v>2.3628023971273442</v>
      </c>
      <c r="AC5162">
        <v>-14.603756683065786</v>
      </c>
      <c r="AD5162">
        <v>5.884378138000284</v>
      </c>
      <c r="AE5162">
        <v>5.8927794584735764</v>
      </c>
      <c r="AF5162">
        <v>58</v>
      </c>
      <c r="AG5162">
        <v>0</v>
      </c>
      <c r="AH5162">
        <v>0</v>
      </c>
      <c r="AI5162">
        <v>3</v>
      </c>
      <c r="AJ5162">
        <v>458</v>
      </c>
      <c r="AK5162">
        <v>121</v>
      </c>
      <c r="AL5162">
        <v>168</v>
      </c>
      <c r="AM5162">
        <v>0</v>
      </c>
      <c r="AN5162">
        <v>249</v>
      </c>
      <c r="AO5162">
        <v>33</v>
      </c>
    </row>
    <row r="5163" spans="1:41">
      <c r="A5163">
        <v>16</v>
      </c>
      <c r="B5163">
        <v>1150</v>
      </c>
      <c r="C5163">
        <v>2018</v>
      </c>
      <c r="D5163">
        <v>10</v>
      </c>
      <c r="E5163">
        <v>99</v>
      </c>
      <c r="F5163">
        <v>99</v>
      </c>
      <c r="G5163">
        <v>99</v>
      </c>
      <c r="H5163">
        <v>99</v>
      </c>
      <c r="I5163">
        <v>99</v>
      </c>
      <c r="J5163">
        <v>134</v>
      </c>
      <c r="K5163">
        <v>999</v>
      </c>
      <c r="M5163">
        <v>99</v>
      </c>
      <c r="N5163">
        <v>99</v>
      </c>
      <c r="O5163">
        <v>99</v>
      </c>
      <c r="P5163">
        <v>99</v>
      </c>
      <c r="Q5163">
        <v>52</v>
      </c>
      <c r="R5163">
        <v>3606</v>
      </c>
      <c r="S5163">
        <v>3605</v>
      </c>
      <c r="T5163">
        <v>15.517748197448698</v>
      </c>
      <c r="U5163">
        <v>59.781969486823854</v>
      </c>
      <c r="V5163">
        <v>85.039317307880196</v>
      </c>
      <c r="W5163">
        <v>78.482857142857085</v>
      </c>
      <c r="X5163">
        <v>2.7176927343316697</v>
      </c>
      <c r="Y5163">
        <v>5.4353854686633394</v>
      </c>
      <c r="Z5163">
        <v>87.354409317803643</v>
      </c>
      <c r="AA5163">
        <v>9.4476559344121842</v>
      </c>
      <c r="AB5163">
        <v>2.6786580373718922</v>
      </c>
      <c r="AC5163">
        <v>-19.678290961108452</v>
      </c>
      <c r="AD5163">
        <v>10.345717974465639</v>
      </c>
      <c r="AE5163">
        <v>10.351027108150857</v>
      </c>
      <c r="AF5163">
        <v>80</v>
      </c>
      <c r="AG5163">
        <v>0</v>
      </c>
      <c r="AH5163">
        <v>0</v>
      </c>
      <c r="AI5163">
        <v>9</v>
      </c>
      <c r="AJ5163">
        <v>355</v>
      </c>
      <c r="AK5163">
        <v>141</v>
      </c>
      <c r="AL5163">
        <v>248</v>
      </c>
      <c r="AM5163">
        <v>0</v>
      </c>
      <c r="AN5163">
        <v>365</v>
      </c>
      <c r="AO5163">
        <v>98</v>
      </c>
    </row>
    <row r="5164" spans="1:41">
      <c r="A5164">
        <v>16</v>
      </c>
      <c r="B5164">
        <v>1151</v>
      </c>
      <c r="C5164">
        <v>2018</v>
      </c>
      <c r="D5164">
        <v>11</v>
      </c>
      <c r="E5164">
        <v>99</v>
      </c>
      <c r="F5164">
        <v>99</v>
      </c>
      <c r="G5164">
        <v>99</v>
      </c>
      <c r="H5164">
        <v>99</v>
      </c>
      <c r="I5164">
        <v>99</v>
      </c>
      <c r="J5164">
        <v>134</v>
      </c>
      <c r="K5164">
        <v>999</v>
      </c>
      <c r="M5164">
        <v>99</v>
      </c>
      <c r="N5164">
        <v>99</v>
      </c>
      <c r="O5164">
        <v>99</v>
      </c>
      <c r="P5164">
        <v>99</v>
      </c>
      <c r="Q5164">
        <v>44</v>
      </c>
      <c r="R5164">
        <v>2444</v>
      </c>
      <c r="S5164">
        <v>2441</v>
      </c>
      <c r="T5164">
        <v>15.520867430441898</v>
      </c>
      <c r="U5164">
        <v>59.760753789430552</v>
      </c>
      <c r="V5164">
        <v>86.011407682853815</v>
      </c>
      <c r="W5164">
        <v>79.341704219582212</v>
      </c>
      <c r="X5164">
        <v>3.3960720130932902</v>
      </c>
      <c r="Y5164">
        <v>6.7921440261865804</v>
      </c>
      <c r="Z5164">
        <v>80.687397708674311</v>
      </c>
      <c r="AA5164">
        <v>10.407184723028761</v>
      </c>
      <c r="AB5164">
        <v>2.5554305713056849</v>
      </c>
      <c r="AC5164">
        <v>-26.617956270710017</v>
      </c>
      <c r="AD5164">
        <v>7.0119064696600208</v>
      </c>
      <c r="AE5164">
        <v>7.0855354622867521</v>
      </c>
      <c r="AF5164">
        <v>76</v>
      </c>
      <c r="AG5164">
        <v>0</v>
      </c>
      <c r="AH5164">
        <v>0</v>
      </c>
      <c r="AI5164">
        <v>6</v>
      </c>
      <c r="AJ5164">
        <v>186</v>
      </c>
      <c r="AK5164">
        <v>32</v>
      </c>
      <c r="AL5164">
        <v>236</v>
      </c>
      <c r="AM5164">
        <v>1</v>
      </c>
      <c r="AN5164">
        <v>336</v>
      </c>
      <c r="AO5164">
        <v>79</v>
      </c>
    </row>
    <row r="5165" spans="1:41">
      <c r="A5165">
        <v>16</v>
      </c>
      <c r="B5165">
        <v>1152</v>
      </c>
      <c r="C5165">
        <v>2018</v>
      </c>
      <c r="D5165">
        <v>12</v>
      </c>
      <c r="E5165">
        <v>99</v>
      </c>
      <c r="F5165">
        <v>99</v>
      </c>
      <c r="G5165">
        <v>99</v>
      </c>
      <c r="H5165">
        <v>99</v>
      </c>
      <c r="I5165">
        <v>99</v>
      </c>
      <c r="J5165">
        <v>134</v>
      </c>
      <c r="K5165">
        <v>999</v>
      </c>
      <c r="M5165">
        <v>99</v>
      </c>
      <c r="N5165">
        <v>99</v>
      </c>
      <c r="O5165">
        <v>99</v>
      </c>
      <c r="P5165">
        <v>99</v>
      </c>
      <c r="Q5165">
        <v>39</v>
      </c>
      <c r="R5165">
        <v>2629</v>
      </c>
      <c r="S5165">
        <v>2625</v>
      </c>
      <c r="T5165">
        <v>15.6766831494865</v>
      </c>
      <c r="U5165">
        <v>60.015619047619026</v>
      </c>
      <c r="V5165">
        <v>80.259113656296563</v>
      </c>
      <c r="W5165">
        <v>74.022819047619123</v>
      </c>
      <c r="X5165">
        <v>3.8037276531000377E-2</v>
      </c>
      <c r="Y5165">
        <v>7.6074553062000755E-2</v>
      </c>
      <c r="Z5165">
        <v>89.387599847850879</v>
      </c>
      <c r="AA5165">
        <v>10.436244227535841</v>
      </c>
      <c r="AB5165">
        <v>2.5827530250119874</v>
      </c>
      <c r="AC5165">
        <v>-33.473216824207412</v>
      </c>
      <c r="AD5165">
        <v>7.5426768039018803</v>
      </c>
      <c r="AE5165">
        <v>7.1088328070516367</v>
      </c>
      <c r="AF5165">
        <v>80</v>
      </c>
      <c r="AG5165">
        <v>0</v>
      </c>
      <c r="AH5165">
        <v>0</v>
      </c>
      <c r="AI5165">
        <v>6</v>
      </c>
      <c r="AJ5165">
        <v>338</v>
      </c>
      <c r="AK5165">
        <v>179</v>
      </c>
      <c r="AL5165">
        <v>182</v>
      </c>
      <c r="AM5165">
        <v>0</v>
      </c>
      <c r="AN5165">
        <v>260</v>
      </c>
      <c r="AO5165">
        <v>58</v>
      </c>
    </row>
    <row r="5166" spans="1:41">
      <c r="A5166">
        <v>16</v>
      </c>
      <c r="B5166">
        <v>1153</v>
      </c>
      <c r="C5166">
        <v>2018</v>
      </c>
      <c r="D5166">
        <v>1</v>
      </c>
      <c r="E5166">
        <v>99</v>
      </c>
      <c r="F5166">
        <v>99</v>
      </c>
      <c r="G5166">
        <v>99</v>
      </c>
      <c r="H5166">
        <v>99</v>
      </c>
      <c r="I5166">
        <v>99</v>
      </c>
      <c r="J5166">
        <v>141</v>
      </c>
      <c r="K5166">
        <v>999</v>
      </c>
      <c r="M5166">
        <v>99</v>
      </c>
      <c r="N5166">
        <v>99</v>
      </c>
      <c r="O5166">
        <v>99</v>
      </c>
      <c r="P5166">
        <v>99</v>
      </c>
      <c r="Q5166">
        <v>49</v>
      </c>
      <c r="R5166">
        <v>5398</v>
      </c>
      <c r="S5166">
        <v>5395</v>
      </c>
      <c r="T5166">
        <v>15.836235642830676</v>
      </c>
      <c r="U5166">
        <v>60.441149212233555</v>
      </c>
      <c r="V5166">
        <v>90.522061577420402</v>
      </c>
      <c r="W5166">
        <v>83.533197405004771</v>
      </c>
      <c r="X5166">
        <v>0</v>
      </c>
      <c r="Y5166">
        <v>0</v>
      </c>
      <c r="Z5166">
        <v>0</v>
      </c>
      <c r="AA5166">
        <v>9.1036686567038885</v>
      </c>
      <c r="AB5166">
        <v>2.555267320591307</v>
      </c>
      <c r="AC5166">
        <v>-31.3742341891645</v>
      </c>
      <c r="AD5166">
        <v>9.0238887310052007</v>
      </c>
      <c r="AE5166">
        <v>9.2241074567656618</v>
      </c>
      <c r="AF5166">
        <v>51</v>
      </c>
      <c r="AG5166">
        <v>0</v>
      </c>
      <c r="AH5166">
        <v>0</v>
      </c>
      <c r="AI5166">
        <v>10</v>
      </c>
      <c r="AJ5166">
        <v>325</v>
      </c>
      <c r="AK5166">
        <v>58</v>
      </c>
      <c r="AL5166">
        <v>418</v>
      </c>
      <c r="AM5166">
        <v>1</v>
      </c>
      <c r="AN5166">
        <v>481</v>
      </c>
      <c r="AO5166">
        <v>143</v>
      </c>
    </row>
    <row r="5167" spans="1:41">
      <c r="A5167">
        <v>16</v>
      </c>
      <c r="B5167">
        <v>1154</v>
      </c>
      <c r="C5167">
        <v>2018</v>
      </c>
      <c r="D5167">
        <v>2</v>
      </c>
      <c r="E5167">
        <v>99</v>
      </c>
      <c r="F5167">
        <v>99</v>
      </c>
      <c r="G5167">
        <v>99</v>
      </c>
      <c r="H5167">
        <v>99</v>
      </c>
      <c r="I5167">
        <v>99</v>
      </c>
      <c r="J5167">
        <v>141</v>
      </c>
      <c r="K5167">
        <v>999</v>
      </c>
      <c r="M5167">
        <v>99</v>
      </c>
      <c r="N5167">
        <v>99</v>
      </c>
      <c r="O5167">
        <v>99</v>
      </c>
      <c r="P5167">
        <v>99</v>
      </c>
      <c r="Q5167">
        <v>51</v>
      </c>
      <c r="R5167">
        <v>5271</v>
      </c>
      <c r="S5167">
        <v>5257</v>
      </c>
      <c r="T5167">
        <v>15.805160311136405</v>
      </c>
      <c r="U5167">
        <v>60.44207723035953</v>
      </c>
      <c r="V5167">
        <v>89.938669196372501</v>
      </c>
      <c r="W5167">
        <v>82.933365037093509</v>
      </c>
      <c r="X5167">
        <v>0</v>
      </c>
      <c r="Y5167">
        <v>0</v>
      </c>
      <c r="Z5167">
        <v>0</v>
      </c>
      <c r="AA5167">
        <v>8.1400564423020345</v>
      </c>
      <c r="AB5167">
        <v>2.5500361799491995</v>
      </c>
      <c r="AC5167">
        <v>-28.745516355497124</v>
      </c>
      <c r="AD5167">
        <v>8.8115816045069284</v>
      </c>
      <c r="AE5167">
        <v>8.9236199087650494</v>
      </c>
      <c r="AF5167">
        <v>42</v>
      </c>
      <c r="AG5167">
        <v>0</v>
      </c>
      <c r="AH5167">
        <v>1</v>
      </c>
      <c r="AI5167">
        <v>9</v>
      </c>
      <c r="AJ5167">
        <v>324</v>
      </c>
      <c r="AK5167">
        <v>47</v>
      </c>
      <c r="AL5167">
        <v>515</v>
      </c>
      <c r="AM5167">
        <v>3</v>
      </c>
      <c r="AN5167">
        <v>380</v>
      </c>
      <c r="AO5167">
        <v>157</v>
      </c>
    </row>
    <row r="5168" spans="1:41">
      <c r="A5168">
        <v>16</v>
      </c>
      <c r="B5168">
        <v>1155</v>
      </c>
      <c r="C5168">
        <v>2018</v>
      </c>
      <c r="D5168">
        <v>3</v>
      </c>
      <c r="E5168">
        <v>99</v>
      </c>
      <c r="F5168">
        <v>99</v>
      </c>
      <c r="G5168">
        <v>99</v>
      </c>
      <c r="H5168">
        <v>99</v>
      </c>
      <c r="I5168">
        <v>99</v>
      </c>
      <c r="J5168">
        <v>141</v>
      </c>
      <c r="K5168">
        <v>999</v>
      </c>
      <c r="M5168">
        <v>99</v>
      </c>
      <c r="N5168">
        <v>99</v>
      </c>
      <c r="O5168">
        <v>99</v>
      </c>
      <c r="P5168">
        <v>99</v>
      </c>
      <c r="Q5168">
        <v>49</v>
      </c>
      <c r="R5168">
        <v>4383</v>
      </c>
      <c r="S5168">
        <v>4381</v>
      </c>
      <c r="T5168">
        <v>15.927218799908736</v>
      </c>
      <c r="U5168">
        <v>60.526363843871259</v>
      </c>
      <c r="V5168">
        <v>90.716956383358379</v>
      </c>
      <c r="W5168">
        <v>83.717279160009383</v>
      </c>
      <c r="X5168">
        <v>0</v>
      </c>
      <c r="Y5168">
        <v>0</v>
      </c>
      <c r="Z5168">
        <v>0</v>
      </c>
      <c r="AA5168">
        <v>7.8924261650603436</v>
      </c>
      <c r="AB5168">
        <v>2.4852086961497286</v>
      </c>
      <c r="AC5168">
        <v>-27.902414184523561</v>
      </c>
      <c r="AD5168">
        <v>7.3271034286765104</v>
      </c>
      <c r="AE5168">
        <v>7.5069263967101811</v>
      </c>
      <c r="AF5168">
        <v>32</v>
      </c>
      <c r="AG5168">
        <v>0</v>
      </c>
      <c r="AH5168">
        <v>0</v>
      </c>
      <c r="AI5168">
        <v>8</v>
      </c>
      <c r="AJ5168">
        <v>248</v>
      </c>
      <c r="AK5168">
        <v>58</v>
      </c>
      <c r="AL5168">
        <v>415</v>
      </c>
      <c r="AM5168">
        <v>2</v>
      </c>
      <c r="AN5168">
        <v>242</v>
      </c>
      <c r="AO5168">
        <v>62</v>
      </c>
    </row>
    <row r="5169" spans="1:41">
      <c r="A5169">
        <v>16</v>
      </c>
      <c r="B5169">
        <v>1156</v>
      </c>
      <c r="C5169">
        <v>2018</v>
      </c>
      <c r="D5169">
        <v>4</v>
      </c>
      <c r="E5169">
        <v>99</v>
      </c>
      <c r="F5169">
        <v>99</v>
      </c>
      <c r="G5169">
        <v>99</v>
      </c>
      <c r="H5169">
        <v>99</v>
      </c>
      <c r="I5169">
        <v>99</v>
      </c>
      <c r="J5169">
        <v>141</v>
      </c>
      <c r="K5169">
        <v>999</v>
      </c>
      <c r="M5169">
        <v>99</v>
      </c>
      <c r="N5169">
        <v>99</v>
      </c>
      <c r="O5169">
        <v>99</v>
      </c>
      <c r="P5169">
        <v>99</v>
      </c>
      <c r="Q5169">
        <v>48</v>
      </c>
      <c r="R5169">
        <v>4948</v>
      </c>
      <c r="S5169">
        <v>4926</v>
      </c>
      <c r="T5169">
        <v>15.790622473726756</v>
      </c>
      <c r="U5169">
        <v>60.521924482338626</v>
      </c>
      <c r="V5169">
        <v>90.085706154224454</v>
      </c>
      <c r="W5169">
        <v>83.014596021112411</v>
      </c>
      <c r="X5169">
        <v>0</v>
      </c>
      <c r="Y5169">
        <v>0</v>
      </c>
      <c r="Z5169">
        <v>0</v>
      </c>
      <c r="AA5169">
        <v>8.8857769601512313</v>
      </c>
      <c r="AB5169">
        <v>2.6772955611404723</v>
      </c>
      <c r="AC5169">
        <v>-33.989958055626673</v>
      </c>
      <c r="AD5169">
        <v>8.271619385145188</v>
      </c>
      <c r="AE5169">
        <v>8.3699461855290753</v>
      </c>
      <c r="AF5169">
        <v>46</v>
      </c>
      <c r="AG5169">
        <v>0</v>
      </c>
      <c r="AH5169">
        <v>1</v>
      </c>
      <c r="AI5169">
        <v>18</v>
      </c>
      <c r="AJ5169">
        <v>362</v>
      </c>
      <c r="AK5169">
        <v>60</v>
      </c>
      <c r="AL5169">
        <v>348</v>
      </c>
      <c r="AM5169">
        <v>0</v>
      </c>
      <c r="AN5169">
        <v>306</v>
      </c>
      <c r="AO5169">
        <v>124</v>
      </c>
    </row>
    <row r="5170" spans="1:41">
      <c r="A5170">
        <v>16</v>
      </c>
      <c r="B5170">
        <v>1157</v>
      </c>
      <c r="C5170">
        <v>2018</v>
      </c>
      <c r="D5170">
        <v>5</v>
      </c>
      <c r="E5170">
        <v>99</v>
      </c>
      <c r="F5170">
        <v>99</v>
      </c>
      <c r="G5170">
        <v>99</v>
      </c>
      <c r="H5170">
        <v>99</v>
      </c>
      <c r="I5170">
        <v>99</v>
      </c>
      <c r="J5170">
        <v>141</v>
      </c>
      <c r="K5170">
        <v>999</v>
      </c>
      <c r="M5170">
        <v>99</v>
      </c>
      <c r="N5170">
        <v>99</v>
      </c>
      <c r="O5170">
        <v>99</v>
      </c>
      <c r="P5170">
        <v>99</v>
      </c>
      <c r="Q5170">
        <v>51</v>
      </c>
      <c r="R5170">
        <v>5450</v>
      </c>
      <c r="S5170">
        <v>5437</v>
      </c>
      <c r="T5170">
        <v>15.801284403669722</v>
      </c>
      <c r="U5170">
        <v>60.475813867941888</v>
      </c>
      <c r="V5170">
        <v>86.224518771205808</v>
      </c>
      <c r="W5170">
        <v>79.509968732757201</v>
      </c>
      <c r="X5170">
        <v>0</v>
      </c>
      <c r="Y5170">
        <v>0</v>
      </c>
      <c r="Z5170">
        <v>0</v>
      </c>
      <c r="AA5170">
        <v>8.1426465356917603</v>
      </c>
      <c r="AB5170">
        <v>2.6073448386296194</v>
      </c>
      <c r="AC5170">
        <v>-30.940919281792393</v>
      </c>
      <c r="AD5170">
        <v>9.1108176331934683</v>
      </c>
      <c r="AE5170">
        <v>8.8481956081852378</v>
      </c>
      <c r="AF5170">
        <v>54</v>
      </c>
      <c r="AG5170">
        <v>0</v>
      </c>
      <c r="AH5170">
        <v>0</v>
      </c>
      <c r="AI5170">
        <v>13</v>
      </c>
      <c r="AJ5170">
        <v>398</v>
      </c>
      <c r="AK5170">
        <v>69</v>
      </c>
      <c r="AL5170">
        <v>616</v>
      </c>
      <c r="AM5170">
        <v>1</v>
      </c>
      <c r="AN5170">
        <v>403</v>
      </c>
      <c r="AO5170">
        <v>116</v>
      </c>
    </row>
    <row r="5171" spans="1:41">
      <c r="A5171">
        <v>16</v>
      </c>
      <c r="B5171">
        <v>1158</v>
      </c>
      <c r="C5171">
        <v>2018</v>
      </c>
      <c r="D5171">
        <v>6</v>
      </c>
      <c r="E5171">
        <v>99</v>
      </c>
      <c r="F5171">
        <v>99</v>
      </c>
      <c r="G5171">
        <v>99</v>
      </c>
      <c r="H5171">
        <v>99</v>
      </c>
      <c r="I5171">
        <v>99</v>
      </c>
      <c r="J5171">
        <v>141</v>
      </c>
      <c r="K5171">
        <v>999</v>
      </c>
      <c r="M5171">
        <v>99</v>
      </c>
      <c r="N5171">
        <v>99</v>
      </c>
      <c r="O5171">
        <v>99</v>
      </c>
      <c r="P5171">
        <v>99</v>
      </c>
      <c r="Q5171">
        <v>44</v>
      </c>
      <c r="R5171">
        <v>4059</v>
      </c>
      <c r="S5171">
        <v>4050</v>
      </c>
      <c r="T5171">
        <v>15.980783444198076</v>
      </c>
      <c r="U5171">
        <v>60.959259259259262</v>
      </c>
      <c r="V5171">
        <v>85.608282171662452</v>
      </c>
      <c r="W5171">
        <v>78.945456790123458</v>
      </c>
      <c r="X5171">
        <v>0</v>
      </c>
      <c r="Y5171">
        <v>0</v>
      </c>
      <c r="Z5171">
        <v>0</v>
      </c>
      <c r="AA5171">
        <v>8.1181756359133033</v>
      </c>
      <c r="AB5171">
        <v>2.8307080551123702</v>
      </c>
      <c r="AC5171">
        <v>-26.621538846934175</v>
      </c>
      <c r="AD5171">
        <v>6.7854694996573031</v>
      </c>
      <c r="AE5171">
        <v>6.5441909749021647</v>
      </c>
      <c r="AF5171">
        <v>44</v>
      </c>
      <c r="AG5171">
        <v>0</v>
      </c>
      <c r="AH5171">
        <v>0</v>
      </c>
      <c r="AI5171">
        <v>5</v>
      </c>
      <c r="AJ5171">
        <v>249</v>
      </c>
      <c r="AK5171">
        <v>34</v>
      </c>
      <c r="AL5171">
        <v>358</v>
      </c>
      <c r="AM5171">
        <v>1</v>
      </c>
      <c r="AN5171">
        <v>347</v>
      </c>
      <c r="AO5171">
        <v>89</v>
      </c>
    </row>
    <row r="5172" spans="1:41">
      <c r="A5172">
        <v>16</v>
      </c>
      <c r="B5172">
        <v>1159</v>
      </c>
      <c r="C5172">
        <v>2018</v>
      </c>
      <c r="D5172">
        <v>7</v>
      </c>
      <c r="E5172">
        <v>99</v>
      </c>
      <c r="F5172">
        <v>99</v>
      </c>
      <c r="G5172">
        <v>99</v>
      </c>
      <c r="H5172">
        <v>99</v>
      </c>
      <c r="I5172">
        <v>99</v>
      </c>
      <c r="J5172">
        <v>141</v>
      </c>
      <c r="K5172">
        <v>999</v>
      </c>
      <c r="M5172">
        <v>99</v>
      </c>
      <c r="N5172">
        <v>99</v>
      </c>
      <c r="O5172">
        <v>99</v>
      </c>
      <c r="P5172">
        <v>99</v>
      </c>
      <c r="Q5172">
        <v>45</v>
      </c>
      <c r="R5172">
        <v>4595</v>
      </c>
      <c r="S5172">
        <v>4588</v>
      </c>
      <c r="T5172">
        <v>15.832208922742108</v>
      </c>
      <c r="U5172">
        <v>60.454664341761131</v>
      </c>
      <c r="V5172">
        <v>87.173237264104998</v>
      </c>
      <c r="W5172">
        <v>80.409219703574564</v>
      </c>
      <c r="X5172">
        <v>0</v>
      </c>
      <c r="Y5172">
        <v>0</v>
      </c>
      <c r="Z5172">
        <v>0</v>
      </c>
      <c r="AA5172">
        <v>8.9402406694242824</v>
      </c>
      <c r="AB5172">
        <v>2.5800847741543871</v>
      </c>
      <c r="AC5172">
        <v>-28.884519719786294</v>
      </c>
      <c r="AD5172">
        <v>7.6815058760594477</v>
      </c>
      <c r="AE5172">
        <v>7.5509754163242242</v>
      </c>
      <c r="AF5172">
        <v>35</v>
      </c>
      <c r="AG5172">
        <v>0</v>
      </c>
      <c r="AH5172">
        <v>1</v>
      </c>
      <c r="AI5172">
        <v>8</v>
      </c>
      <c r="AJ5172">
        <v>408</v>
      </c>
      <c r="AK5172">
        <v>66</v>
      </c>
      <c r="AL5172">
        <v>442</v>
      </c>
      <c r="AM5172">
        <v>1</v>
      </c>
      <c r="AN5172">
        <v>270</v>
      </c>
      <c r="AO5172">
        <v>86</v>
      </c>
    </row>
    <row r="5173" spans="1:41">
      <c r="A5173">
        <v>16</v>
      </c>
      <c r="B5173">
        <v>1160</v>
      </c>
      <c r="C5173">
        <v>2018</v>
      </c>
      <c r="D5173">
        <v>8</v>
      </c>
      <c r="E5173">
        <v>99</v>
      </c>
      <c r="F5173">
        <v>99</v>
      </c>
      <c r="G5173">
        <v>99</v>
      </c>
      <c r="H5173">
        <v>99</v>
      </c>
      <c r="I5173">
        <v>99</v>
      </c>
      <c r="J5173">
        <v>141</v>
      </c>
      <c r="K5173">
        <v>999</v>
      </c>
      <c r="M5173">
        <v>99</v>
      </c>
      <c r="N5173">
        <v>99</v>
      </c>
      <c r="O5173">
        <v>99</v>
      </c>
      <c r="P5173">
        <v>99</v>
      </c>
      <c r="Q5173">
        <v>53</v>
      </c>
      <c r="R5173">
        <v>4985</v>
      </c>
      <c r="S5173">
        <v>4977</v>
      </c>
      <c r="T5173">
        <v>16.080240722166501</v>
      </c>
      <c r="U5173">
        <v>61.057263411693803</v>
      </c>
      <c r="V5173">
        <v>87.140194842102375</v>
      </c>
      <c r="W5173">
        <v>80.376552139843398</v>
      </c>
      <c r="X5173">
        <v>0</v>
      </c>
      <c r="Y5173">
        <v>0</v>
      </c>
      <c r="Z5173">
        <v>0.72216649949849565</v>
      </c>
      <c r="AA5173">
        <v>8.4712827144848255</v>
      </c>
      <c r="AB5173">
        <v>2.7249020910853847</v>
      </c>
      <c r="AC5173">
        <v>-26.366289033235088</v>
      </c>
      <c r="AD5173">
        <v>8.333472642471456</v>
      </c>
      <c r="AE5173">
        <v>8.1878676256653371</v>
      </c>
      <c r="AF5173">
        <v>38</v>
      </c>
      <c r="AG5173">
        <v>0</v>
      </c>
      <c r="AH5173">
        <v>0</v>
      </c>
      <c r="AI5173">
        <v>5</v>
      </c>
      <c r="AJ5173">
        <v>250</v>
      </c>
      <c r="AK5173">
        <v>104</v>
      </c>
      <c r="AL5173">
        <v>743</v>
      </c>
      <c r="AM5173">
        <v>1</v>
      </c>
      <c r="AN5173">
        <v>490</v>
      </c>
      <c r="AO5173">
        <v>83</v>
      </c>
    </row>
    <row r="5174" spans="1:41">
      <c r="A5174">
        <v>16</v>
      </c>
      <c r="B5174">
        <v>1161</v>
      </c>
      <c r="C5174">
        <v>2018</v>
      </c>
      <c r="D5174">
        <v>9</v>
      </c>
      <c r="E5174">
        <v>99</v>
      </c>
      <c r="F5174">
        <v>99</v>
      </c>
      <c r="G5174">
        <v>99</v>
      </c>
      <c r="H5174">
        <v>99</v>
      </c>
      <c r="I5174">
        <v>99</v>
      </c>
      <c r="J5174">
        <v>141</v>
      </c>
      <c r="K5174">
        <v>999</v>
      </c>
      <c r="M5174">
        <v>99</v>
      </c>
      <c r="N5174">
        <v>99</v>
      </c>
      <c r="O5174">
        <v>99</v>
      </c>
      <c r="P5174">
        <v>99</v>
      </c>
      <c r="Q5174">
        <v>51</v>
      </c>
      <c r="R5174">
        <v>5189</v>
      </c>
      <c r="S5174">
        <v>5189</v>
      </c>
      <c r="T5174">
        <v>15.782424359221435</v>
      </c>
      <c r="U5174">
        <v>60.329928695317008</v>
      </c>
      <c r="V5174">
        <v>88.989229863071884</v>
      </c>
      <c r="W5174">
        <v>82.13705916361549</v>
      </c>
      <c r="X5174">
        <v>0</v>
      </c>
      <c r="Y5174">
        <v>0</v>
      </c>
      <c r="Z5174">
        <v>7.7086143765658116E-2</v>
      </c>
      <c r="AA5174">
        <v>8.3436052985529496</v>
      </c>
      <c r="AB5174">
        <v>2.636344186813683</v>
      </c>
      <c r="AC5174">
        <v>-28.720623620324996</v>
      </c>
      <c r="AD5174">
        <v>8.6745014125946582</v>
      </c>
      <c r="AE5174">
        <v>8.7236175877024547</v>
      </c>
      <c r="AF5174">
        <v>49</v>
      </c>
      <c r="AG5174">
        <v>0</v>
      </c>
      <c r="AH5174">
        <v>0</v>
      </c>
      <c r="AI5174">
        <v>13</v>
      </c>
      <c r="AJ5174">
        <v>292</v>
      </c>
      <c r="AK5174">
        <v>26</v>
      </c>
      <c r="AL5174">
        <v>429</v>
      </c>
      <c r="AM5174">
        <v>2</v>
      </c>
      <c r="AN5174">
        <v>361</v>
      </c>
      <c r="AO5174">
        <v>81</v>
      </c>
    </row>
    <row r="5175" spans="1:41">
      <c r="A5175">
        <v>16</v>
      </c>
      <c r="B5175">
        <v>1162</v>
      </c>
      <c r="C5175">
        <v>2018</v>
      </c>
      <c r="D5175">
        <v>10</v>
      </c>
      <c r="E5175">
        <v>99</v>
      </c>
      <c r="F5175">
        <v>99</v>
      </c>
      <c r="G5175">
        <v>99</v>
      </c>
      <c r="H5175">
        <v>99</v>
      </c>
      <c r="I5175">
        <v>99</v>
      </c>
      <c r="J5175">
        <v>141</v>
      </c>
      <c r="K5175">
        <v>999</v>
      </c>
      <c r="M5175">
        <v>99</v>
      </c>
      <c r="N5175">
        <v>99</v>
      </c>
      <c r="O5175">
        <v>99</v>
      </c>
      <c r="P5175">
        <v>99</v>
      </c>
      <c r="Q5175">
        <v>63</v>
      </c>
      <c r="R5175">
        <v>5083</v>
      </c>
      <c r="S5175">
        <v>5077</v>
      </c>
      <c r="T5175">
        <v>15.787723785166236</v>
      </c>
      <c r="U5175">
        <v>60.344691747094735</v>
      </c>
      <c r="V5175">
        <v>88.964251715349391</v>
      </c>
      <c r="W5175">
        <v>82.077329131376842</v>
      </c>
      <c r="X5175">
        <v>0</v>
      </c>
      <c r="Y5175">
        <v>0</v>
      </c>
      <c r="Z5175">
        <v>0</v>
      </c>
      <c r="AA5175">
        <v>8.2985388836533005</v>
      </c>
      <c r="AB5175">
        <v>2.5209302866326619</v>
      </c>
      <c r="AC5175">
        <v>-22.015345608057647</v>
      </c>
      <c r="AD5175">
        <v>8.4973001889031892</v>
      </c>
      <c r="AE5175">
        <v>8.5291190914501271</v>
      </c>
      <c r="AF5175">
        <v>59</v>
      </c>
      <c r="AG5175">
        <v>0</v>
      </c>
      <c r="AH5175">
        <v>0</v>
      </c>
      <c r="AI5175">
        <v>16</v>
      </c>
      <c r="AJ5175">
        <v>261</v>
      </c>
      <c r="AK5175">
        <v>23</v>
      </c>
      <c r="AL5175">
        <v>401</v>
      </c>
      <c r="AM5175">
        <v>0</v>
      </c>
      <c r="AN5175">
        <v>408</v>
      </c>
      <c r="AO5175">
        <v>115</v>
      </c>
    </row>
    <row r="5176" spans="1:41">
      <c r="A5176">
        <v>16</v>
      </c>
      <c r="B5176">
        <v>1163</v>
      </c>
      <c r="C5176">
        <v>2018</v>
      </c>
      <c r="D5176">
        <v>11</v>
      </c>
      <c r="E5176">
        <v>99</v>
      </c>
      <c r="F5176">
        <v>99</v>
      </c>
      <c r="G5176">
        <v>99</v>
      </c>
      <c r="H5176">
        <v>99</v>
      </c>
      <c r="I5176">
        <v>99</v>
      </c>
      <c r="J5176">
        <v>141</v>
      </c>
      <c r="K5176">
        <v>999</v>
      </c>
      <c r="M5176">
        <v>99</v>
      </c>
      <c r="N5176">
        <v>99</v>
      </c>
      <c r="O5176">
        <v>99</v>
      </c>
      <c r="P5176">
        <v>99</v>
      </c>
      <c r="Q5176">
        <v>62</v>
      </c>
      <c r="R5176">
        <v>6067</v>
      </c>
      <c r="S5176">
        <v>6061</v>
      </c>
      <c r="T5176">
        <v>15.729685182132853</v>
      </c>
      <c r="U5176">
        <v>60.278831875928077</v>
      </c>
      <c r="V5176">
        <v>90.925589836660606</v>
      </c>
      <c r="W5176">
        <v>83.895809272397287</v>
      </c>
      <c r="X5176">
        <v>0</v>
      </c>
      <c r="Y5176">
        <v>0</v>
      </c>
      <c r="Z5176">
        <v>0</v>
      </c>
      <c r="AA5176">
        <v>8.7724220792411263</v>
      </c>
      <c r="AB5176">
        <v>2.6575663037044288</v>
      </c>
      <c r="AC5176">
        <v>-29.880225525812008</v>
      </c>
      <c r="AD5176">
        <v>10.142262491850413</v>
      </c>
      <c r="AE5176">
        <v>10.407785932858278</v>
      </c>
      <c r="AF5176">
        <v>111</v>
      </c>
      <c r="AG5176">
        <v>0</v>
      </c>
      <c r="AH5176">
        <v>0</v>
      </c>
      <c r="AI5176">
        <v>23</v>
      </c>
      <c r="AJ5176">
        <v>300</v>
      </c>
      <c r="AK5176">
        <v>75</v>
      </c>
      <c r="AL5176">
        <v>780</v>
      </c>
      <c r="AM5176">
        <v>0</v>
      </c>
      <c r="AN5176">
        <v>643</v>
      </c>
      <c r="AO5176">
        <v>181</v>
      </c>
    </row>
    <row r="5177" spans="1:41">
      <c r="A5177">
        <v>16</v>
      </c>
      <c r="B5177">
        <v>1164</v>
      </c>
      <c r="C5177">
        <v>2018</v>
      </c>
      <c r="D5177">
        <v>12</v>
      </c>
      <c r="E5177">
        <v>99</v>
      </c>
      <c r="F5177">
        <v>99</v>
      </c>
      <c r="G5177">
        <v>99</v>
      </c>
      <c r="H5177">
        <v>99</v>
      </c>
      <c r="I5177">
        <v>99</v>
      </c>
      <c r="J5177">
        <v>141</v>
      </c>
      <c r="K5177">
        <v>999</v>
      </c>
      <c r="M5177">
        <v>99</v>
      </c>
      <c r="N5177">
        <v>99</v>
      </c>
      <c r="O5177">
        <v>99</v>
      </c>
      <c r="P5177">
        <v>99</v>
      </c>
      <c r="Q5177">
        <v>47</v>
      </c>
      <c r="R5177">
        <v>4391</v>
      </c>
      <c r="S5177">
        <v>4370</v>
      </c>
      <c r="T5177">
        <v>15.805739011614667</v>
      </c>
      <c r="U5177">
        <v>60.599313501144152</v>
      </c>
      <c r="V5177">
        <v>87.16346308798029</v>
      </c>
      <c r="W5177">
        <v>80.313729977116722</v>
      </c>
      <c r="X5177">
        <v>0</v>
      </c>
      <c r="Y5177">
        <v>0</v>
      </c>
      <c r="Z5177">
        <v>0</v>
      </c>
      <c r="AA5177">
        <v>9.2564571586943991</v>
      </c>
      <c r="AB5177">
        <v>2.7606004528954697</v>
      </c>
      <c r="AC5177">
        <v>-24.147646283433495</v>
      </c>
      <c r="AD5177">
        <v>7.3404771059362419</v>
      </c>
      <c r="AE5177">
        <v>7.1836478151422183</v>
      </c>
      <c r="AF5177">
        <v>94</v>
      </c>
      <c r="AG5177">
        <v>1</v>
      </c>
      <c r="AH5177">
        <v>0</v>
      </c>
      <c r="AI5177">
        <v>23</v>
      </c>
      <c r="AJ5177">
        <v>267</v>
      </c>
      <c r="AK5177">
        <v>51</v>
      </c>
      <c r="AL5177">
        <v>497</v>
      </c>
      <c r="AM5177">
        <v>1</v>
      </c>
      <c r="AN5177">
        <v>530</v>
      </c>
      <c r="AO5177">
        <v>82</v>
      </c>
    </row>
    <row r="5178" spans="1:41">
      <c r="A5178">
        <v>16</v>
      </c>
      <c r="B5178">
        <v>1165</v>
      </c>
      <c r="C5178">
        <v>2018</v>
      </c>
      <c r="D5178">
        <v>1</v>
      </c>
      <c r="E5178">
        <v>99</v>
      </c>
      <c r="F5178">
        <v>99</v>
      </c>
      <c r="G5178">
        <v>99</v>
      </c>
      <c r="H5178">
        <v>99</v>
      </c>
      <c r="I5178">
        <v>99</v>
      </c>
      <c r="J5178">
        <v>143</v>
      </c>
      <c r="K5178">
        <v>999</v>
      </c>
      <c r="M5178">
        <v>99</v>
      </c>
      <c r="N5178">
        <v>99</v>
      </c>
      <c r="O5178">
        <v>99</v>
      </c>
      <c r="P5178">
        <v>99</v>
      </c>
      <c r="R5178">
        <v>0</v>
      </c>
    </row>
    <row r="5179" spans="1:41">
      <c r="A5179">
        <v>16</v>
      </c>
      <c r="B5179">
        <v>1166</v>
      </c>
      <c r="C5179">
        <v>2018</v>
      </c>
      <c r="D5179">
        <v>2</v>
      </c>
      <c r="E5179">
        <v>99</v>
      </c>
      <c r="F5179">
        <v>99</v>
      </c>
      <c r="G5179">
        <v>99</v>
      </c>
      <c r="H5179">
        <v>99</v>
      </c>
      <c r="I5179">
        <v>99</v>
      </c>
      <c r="J5179">
        <v>143</v>
      </c>
      <c r="K5179">
        <v>999</v>
      </c>
      <c r="M5179">
        <v>99</v>
      </c>
      <c r="N5179">
        <v>99</v>
      </c>
      <c r="O5179">
        <v>99</v>
      </c>
      <c r="P5179">
        <v>99</v>
      </c>
      <c r="R5179">
        <v>0</v>
      </c>
    </row>
    <row r="5180" spans="1:41">
      <c r="A5180">
        <v>16</v>
      </c>
      <c r="B5180">
        <v>1167</v>
      </c>
      <c r="C5180">
        <v>2018</v>
      </c>
      <c r="D5180">
        <v>3</v>
      </c>
      <c r="E5180">
        <v>99</v>
      </c>
      <c r="F5180">
        <v>99</v>
      </c>
      <c r="G5180">
        <v>99</v>
      </c>
      <c r="H5180">
        <v>99</v>
      </c>
      <c r="I5180">
        <v>99</v>
      </c>
      <c r="J5180">
        <v>143</v>
      </c>
      <c r="K5180">
        <v>999</v>
      </c>
      <c r="M5180">
        <v>99</v>
      </c>
      <c r="N5180">
        <v>99</v>
      </c>
      <c r="O5180">
        <v>99</v>
      </c>
      <c r="P5180">
        <v>99</v>
      </c>
      <c r="R5180">
        <v>0</v>
      </c>
    </row>
    <row r="5181" spans="1:41">
      <c r="A5181">
        <v>16</v>
      </c>
      <c r="B5181">
        <v>1168</v>
      </c>
      <c r="C5181">
        <v>2018</v>
      </c>
      <c r="D5181">
        <v>4</v>
      </c>
      <c r="E5181">
        <v>99</v>
      </c>
      <c r="F5181">
        <v>99</v>
      </c>
      <c r="G5181">
        <v>99</v>
      </c>
      <c r="H5181">
        <v>99</v>
      </c>
      <c r="I5181">
        <v>99</v>
      </c>
      <c r="J5181">
        <v>143</v>
      </c>
      <c r="K5181">
        <v>999</v>
      </c>
      <c r="M5181">
        <v>99</v>
      </c>
      <c r="N5181">
        <v>99</v>
      </c>
      <c r="O5181">
        <v>99</v>
      </c>
      <c r="P5181">
        <v>99</v>
      </c>
      <c r="R5181">
        <v>0</v>
      </c>
    </row>
    <row r="5182" spans="1:41">
      <c r="A5182">
        <v>16</v>
      </c>
      <c r="B5182">
        <v>1169</v>
      </c>
      <c r="C5182">
        <v>2018</v>
      </c>
      <c r="D5182">
        <v>5</v>
      </c>
      <c r="E5182">
        <v>99</v>
      </c>
      <c r="F5182">
        <v>99</v>
      </c>
      <c r="G5182">
        <v>99</v>
      </c>
      <c r="H5182">
        <v>99</v>
      </c>
      <c r="I5182">
        <v>99</v>
      </c>
      <c r="J5182">
        <v>143</v>
      </c>
      <c r="K5182">
        <v>999</v>
      </c>
      <c r="M5182">
        <v>99</v>
      </c>
      <c r="N5182">
        <v>99</v>
      </c>
      <c r="O5182">
        <v>99</v>
      </c>
      <c r="P5182">
        <v>99</v>
      </c>
      <c r="R5182">
        <v>0</v>
      </c>
    </row>
    <row r="5183" spans="1:41">
      <c r="A5183">
        <v>16</v>
      </c>
      <c r="B5183">
        <v>1170</v>
      </c>
      <c r="C5183">
        <v>2018</v>
      </c>
      <c r="D5183">
        <v>6</v>
      </c>
      <c r="E5183">
        <v>99</v>
      </c>
      <c r="F5183">
        <v>99</v>
      </c>
      <c r="G5183">
        <v>99</v>
      </c>
      <c r="H5183">
        <v>99</v>
      </c>
      <c r="I5183">
        <v>99</v>
      </c>
      <c r="J5183">
        <v>143</v>
      </c>
      <c r="K5183">
        <v>999</v>
      </c>
      <c r="M5183">
        <v>99</v>
      </c>
      <c r="N5183">
        <v>99</v>
      </c>
      <c r="O5183">
        <v>99</v>
      </c>
      <c r="P5183">
        <v>99</v>
      </c>
      <c r="R5183">
        <v>0</v>
      </c>
    </row>
    <row r="5184" spans="1:41">
      <c r="A5184">
        <v>16</v>
      </c>
      <c r="B5184">
        <v>1171</v>
      </c>
      <c r="C5184">
        <v>2018</v>
      </c>
      <c r="D5184">
        <v>7</v>
      </c>
      <c r="E5184">
        <v>99</v>
      </c>
      <c r="F5184">
        <v>99</v>
      </c>
      <c r="G5184">
        <v>99</v>
      </c>
      <c r="H5184">
        <v>99</v>
      </c>
      <c r="I5184">
        <v>99</v>
      </c>
      <c r="J5184">
        <v>143</v>
      </c>
      <c r="K5184">
        <v>999</v>
      </c>
      <c r="M5184">
        <v>99</v>
      </c>
      <c r="N5184">
        <v>99</v>
      </c>
      <c r="O5184">
        <v>99</v>
      </c>
      <c r="P5184">
        <v>99</v>
      </c>
      <c r="R5184">
        <v>0</v>
      </c>
    </row>
    <row r="5185" spans="1:41">
      <c r="A5185">
        <v>16</v>
      </c>
      <c r="B5185">
        <v>1172</v>
      </c>
      <c r="C5185">
        <v>2018</v>
      </c>
      <c r="D5185">
        <v>8</v>
      </c>
      <c r="E5185">
        <v>99</v>
      </c>
      <c r="F5185">
        <v>99</v>
      </c>
      <c r="G5185">
        <v>99</v>
      </c>
      <c r="H5185">
        <v>99</v>
      </c>
      <c r="I5185">
        <v>99</v>
      </c>
      <c r="J5185">
        <v>143</v>
      </c>
      <c r="K5185">
        <v>999</v>
      </c>
      <c r="M5185">
        <v>99</v>
      </c>
      <c r="N5185">
        <v>99</v>
      </c>
      <c r="O5185">
        <v>99</v>
      </c>
      <c r="P5185">
        <v>99</v>
      </c>
      <c r="R5185">
        <v>0</v>
      </c>
    </row>
    <row r="5186" spans="1:41">
      <c r="A5186">
        <v>16</v>
      </c>
      <c r="B5186">
        <v>1173</v>
      </c>
      <c r="C5186">
        <v>2018</v>
      </c>
      <c r="D5186">
        <v>9</v>
      </c>
      <c r="E5186">
        <v>99</v>
      </c>
      <c r="F5186">
        <v>99</v>
      </c>
      <c r="G5186">
        <v>99</v>
      </c>
      <c r="H5186">
        <v>99</v>
      </c>
      <c r="I5186">
        <v>99</v>
      </c>
      <c r="J5186">
        <v>143</v>
      </c>
      <c r="K5186">
        <v>999</v>
      </c>
      <c r="M5186">
        <v>99</v>
      </c>
      <c r="N5186">
        <v>99</v>
      </c>
      <c r="O5186">
        <v>99</v>
      </c>
      <c r="P5186">
        <v>99</v>
      </c>
      <c r="R5186">
        <v>0</v>
      </c>
    </row>
    <row r="5187" spans="1:41">
      <c r="A5187">
        <v>16</v>
      </c>
      <c r="B5187">
        <v>1174</v>
      </c>
      <c r="C5187">
        <v>2018</v>
      </c>
      <c r="D5187">
        <v>10</v>
      </c>
      <c r="E5187">
        <v>99</v>
      </c>
      <c r="F5187">
        <v>99</v>
      </c>
      <c r="G5187">
        <v>99</v>
      </c>
      <c r="H5187">
        <v>99</v>
      </c>
      <c r="I5187">
        <v>99</v>
      </c>
      <c r="J5187">
        <v>143</v>
      </c>
      <c r="K5187">
        <v>999</v>
      </c>
      <c r="M5187">
        <v>99</v>
      </c>
      <c r="N5187">
        <v>99</v>
      </c>
      <c r="O5187">
        <v>99</v>
      </c>
      <c r="P5187">
        <v>99</v>
      </c>
      <c r="R5187">
        <v>0</v>
      </c>
    </row>
    <row r="5188" spans="1:41">
      <c r="A5188">
        <v>16</v>
      </c>
      <c r="B5188">
        <v>1175</v>
      </c>
      <c r="C5188">
        <v>2018</v>
      </c>
      <c r="D5188">
        <v>11</v>
      </c>
      <c r="E5188">
        <v>99</v>
      </c>
      <c r="F5188">
        <v>99</v>
      </c>
      <c r="G5188">
        <v>99</v>
      </c>
      <c r="H5188">
        <v>99</v>
      </c>
      <c r="I5188">
        <v>99</v>
      </c>
      <c r="J5188">
        <v>143</v>
      </c>
      <c r="K5188">
        <v>999</v>
      </c>
      <c r="M5188">
        <v>99</v>
      </c>
      <c r="N5188">
        <v>99</v>
      </c>
      <c r="O5188">
        <v>99</v>
      </c>
      <c r="P5188">
        <v>99</v>
      </c>
      <c r="R5188">
        <v>0</v>
      </c>
    </row>
    <row r="5189" spans="1:41">
      <c r="A5189">
        <v>16</v>
      </c>
      <c r="B5189">
        <v>1176</v>
      </c>
      <c r="C5189">
        <v>2018</v>
      </c>
      <c r="D5189">
        <v>12</v>
      </c>
      <c r="E5189">
        <v>99</v>
      </c>
      <c r="F5189">
        <v>99</v>
      </c>
      <c r="G5189">
        <v>99</v>
      </c>
      <c r="H5189">
        <v>99</v>
      </c>
      <c r="I5189">
        <v>99</v>
      </c>
      <c r="J5189">
        <v>143</v>
      </c>
      <c r="K5189">
        <v>999</v>
      </c>
      <c r="M5189">
        <v>99</v>
      </c>
      <c r="N5189">
        <v>99</v>
      </c>
      <c r="O5189">
        <v>99</v>
      </c>
      <c r="P5189">
        <v>99</v>
      </c>
      <c r="R5189">
        <v>0</v>
      </c>
    </row>
    <row r="5190" spans="1:41">
      <c r="A5190">
        <v>16</v>
      </c>
      <c r="B5190">
        <v>1177</v>
      </c>
      <c r="C5190">
        <v>2018</v>
      </c>
      <c r="D5190">
        <v>1</v>
      </c>
      <c r="E5190">
        <v>99</v>
      </c>
      <c r="F5190">
        <v>99</v>
      </c>
      <c r="G5190">
        <v>99</v>
      </c>
      <c r="H5190">
        <v>99</v>
      </c>
      <c r="I5190">
        <v>99</v>
      </c>
      <c r="J5190">
        <v>147</v>
      </c>
      <c r="K5190">
        <v>999</v>
      </c>
      <c r="M5190">
        <v>99</v>
      </c>
      <c r="N5190">
        <v>99</v>
      </c>
      <c r="O5190">
        <v>99</v>
      </c>
      <c r="P5190">
        <v>99</v>
      </c>
      <c r="Q5190">
        <v>45</v>
      </c>
      <c r="R5190">
        <v>6124</v>
      </c>
      <c r="S5190">
        <v>6120</v>
      </c>
      <c r="T5190">
        <v>16.209013716525149</v>
      </c>
      <c r="U5190">
        <v>61.565359477124197</v>
      </c>
      <c r="V5190">
        <v>89.634787103718566</v>
      </c>
      <c r="W5190">
        <v>82.692450980392195</v>
      </c>
      <c r="X5190">
        <v>9.3076420640104498</v>
      </c>
      <c r="Y5190">
        <v>18.6152841280209</v>
      </c>
      <c r="Z5190">
        <v>0</v>
      </c>
      <c r="AA5190">
        <v>10.021179460699438</v>
      </c>
      <c r="AB5190">
        <v>2.9544985144832223</v>
      </c>
      <c r="AC5190">
        <v>-34.411742294085826</v>
      </c>
      <c r="AD5190">
        <v>9.025526145139418</v>
      </c>
      <c r="AE5190">
        <v>9.4881192886459491</v>
      </c>
      <c r="AF5190">
        <v>148</v>
      </c>
      <c r="AG5190">
        <v>0</v>
      </c>
      <c r="AH5190">
        <v>0</v>
      </c>
      <c r="AI5190">
        <v>62</v>
      </c>
      <c r="AJ5190">
        <v>536</v>
      </c>
      <c r="AK5190">
        <v>261</v>
      </c>
      <c r="AL5190">
        <v>128</v>
      </c>
      <c r="AM5190">
        <v>0</v>
      </c>
      <c r="AN5190">
        <v>454</v>
      </c>
      <c r="AO5190">
        <v>158</v>
      </c>
    </row>
    <row r="5191" spans="1:41">
      <c r="A5191">
        <v>16</v>
      </c>
      <c r="B5191">
        <v>1178</v>
      </c>
      <c r="C5191">
        <v>2018</v>
      </c>
      <c r="D5191">
        <v>2</v>
      </c>
      <c r="E5191">
        <v>99</v>
      </c>
      <c r="F5191">
        <v>99</v>
      </c>
      <c r="G5191">
        <v>99</v>
      </c>
      <c r="H5191">
        <v>99</v>
      </c>
      <c r="I5191">
        <v>99</v>
      </c>
      <c r="J5191">
        <v>147</v>
      </c>
      <c r="K5191">
        <v>999</v>
      </c>
      <c r="M5191">
        <v>99</v>
      </c>
      <c r="N5191">
        <v>99</v>
      </c>
      <c r="O5191">
        <v>99</v>
      </c>
      <c r="P5191">
        <v>99</v>
      </c>
      <c r="Q5191">
        <v>40</v>
      </c>
      <c r="R5191">
        <v>5131</v>
      </c>
      <c r="S5191">
        <v>5127</v>
      </c>
      <c r="T5191">
        <v>16.202104852855197</v>
      </c>
      <c r="U5191">
        <v>61.652038228983791</v>
      </c>
      <c r="V5191">
        <v>87.270015495895009</v>
      </c>
      <c r="W5191">
        <v>80.522079188609354</v>
      </c>
      <c r="X5191">
        <v>11.654648216721885</v>
      </c>
      <c r="Y5191">
        <v>23.30929643344377</v>
      </c>
      <c r="Z5191">
        <v>0</v>
      </c>
      <c r="AA5191">
        <v>9.9020732840143371</v>
      </c>
      <c r="AB5191">
        <v>3.0495944919516522</v>
      </c>
      <c r="AC5191">
        <v>-34.820406922041137</v>
      </c>
      <c r="AD5191">
        <v>7.5620468077580627</v>
      </c>
      <c r="AE5191">
        <v>7.7400033282055389</v>
      </c>
      <c r="AF5191">
        <v>146</v>
      </c>
      <c r="AG5191">
        <v>0</v>
      </c>
      <c r="AH5191">
        <v>0</v>
      </c>
      <c r="AI5191">
        <v>38</v>
      </c>
      <c r="AJ5191">
        <v>348</v>
      </c>
      <c r="AK5191">
        <v>58</v>
      </c>
      <c r="AL5191">
        <v>174</v>
      </c>
      <c r="AM5191">
        <v>0</v>
      </c>
      <c r="AN5191">
        <v>273</v>
      </c>
      <c r="AO5191">
        <v>135</v>
      </c>
    </row>
    <row r="5192" spans="1:41">
      <c r="A5192">
        <v>16</v>
      </c>
      <c r="B5192">
        <v>1179</v>
      </c>
      <c r="C5192">
        <v>2018</v>
      </c>
      <c r="D5192">
        <v>3</v>
      </c>
      <c r="E5192">
        <v>99</v>
      </c>
      <c r="F5192">
        <v>99</v>
      </c>
      <c r="G5192">
        <v>99</v>
      </c>
      <c r="H5192">
        <v>99</v>
      </c>
      <c r="I5192">
        <v>99</v>
      </c>
      <c r="J5192">
        <v>147</v>
      </c>
      <c r="K5192">
        <v>999</v>
      </c>
      <c r="M5192">
        <v>99</v>
      </c>
      <c r="N5192">
        <v>99</v>
      </c>
      <c r="O5192">
        <v>99</v>
      </c>
      <c r="P5192">
        <v>99</v>
      </c>
      <c r="Q5192">
        <v>37</v>
      </c>
      <c r="R5192">
        <v>3884</v>
      </c>
      <c r="S5192">
        <v>3882</v>
      </c>
      <c r="T5192">
        <v>16.170957775489185</v>
      </c>
      <c r="U5192">
        <v>61.578310149407514</v>
      </c>
      <c r="V5192">
        <v>84.765087971653571</v>
      </c>
      <c r="W5192">
        <v>78.219757856774606</v>
      </c>
      <c r="X5192">
        <v>7.3892893923789886</v>
      </c>
      <c r="Y5192">
        <v>14.778578784757977</v>
      </c>
      <c r="Z5192">
        <v>0</v>
      </c>
      <c r="AA5192">
        <v>9.3060476612695169</v>
      </c>
      <c r="AB5192">
        <v>3.1255166997699511</v>
      </c>
      <c r="AC5192">
        <v>-32.833392964736035</v>
      </c>
      <c r="AD5192">
        <v>5.7242233095560922</v>
      </c>
      <c r="AE5192">
        <v>5.6929169441733505</v>
      </c>
      <c r="AF5192">
        <v>88</v>
      </c>
      <c r="AG5192">
        <v>0</v>
      </c>
      <c r="AH5192">
        <v>0</v>
      </c>
      <c r="AI5192">
        <v>63</v>
      </c>
      <c r="AJ5192">
        <v>311</v>
      </c>
      <c r="AK5192">
        <v>73</v>
      </c>
      <c r="AL5192">
        <v>243</v>
      </c>
      <c r="AM5192">
        <v>0</v>
      </c>
      <c r="AN5192">
        <v>151</v>
      </c>
      <c r="AO5192">
        <v>53</v>
      </c>
    </row>
    <row r="5193" spans="1:41">
      <c r="A5193">
        <v>16</v>
      </c>
      <c r="B5193">
        <v>1180</v>
      </c>
      <c r="C5193">
        <v>2018</v>
      </c>
      <c r="D5193">
        <v>4</v>
      </c>
      <c r="E5193">
        <v>99</v>
      </c>
      <c r="F5193">
        <v>99</v>
      </c>
      <c r="G5193">
        <v>99</v>
      </c>
      <c r="H5193">
        <v>99</v>
      </c>
      <c r="I5193">
        <v>99</v>
      </c>
      <c r="J5193">
        <v>147</v>
      </c>
      <c r="K5193">
        <v>999</v>
      </c>
      <c r="M5193">
        <v>99</v>
      </c>
      <c r="N5193">
        <v>99</v>
      </c>
      <c r="O5193">
        <v>99</v>
      </c>
      <c r="P5193">
        <v>99</v>
      </c>
      <c r="Q5193">
        <v>44</v>
      </c>
      <c r="R5193">
        <v>5937</v>
      </c>
      <c r="S5193">
        <v>5935</v>
      </c>
      <c r="T5193">
        <v>16.348997810341924</v>
      </c>
      <c r="U5193">
        <v>61.981465880370706</v>
      </c>
      <c r="V5193">
        <v>86.58568219634698</v>
      </c>
      <c r="W5193">
        <v>79.908609941027521</v>
      </c>
      <c r="X5193">
        <v>10.038740104429849</v>
      </c>
      <c r="Y5193">
        <v>20.077480208859697</v>
      </c>
      <c r="Z5193">
        <v>0</v>
      </c>
      <c r="AA5193">
        <v>9.2258372225508989</v>
      </c>
      <c r="AB5193">
        <v>2.9739662670435858</v>
      </c>
      <c r="AC5193">
        <v>-33.214487619470987</v>
      </c>
      <c r="AD5193">
        <v>8.7499263102045646</v>
      </c>
      <c r="AE5193">
        <v>8.8915433207046721</v>
      </c>
      <c r="AF5193">
        <v>128</v>
      </c>
      <c r="AG5193">
        <v>0</v>
      </c>
      <c r="AH5193">
        <v>0</v>
      </c>
      <c r="AI5193">
        <v>36</v>
      </c>
      <c r="AJ5193">
        <v>257</v>
      </c>
      <c r="AK5193">
        <v>76</v>
      </c>
      <c r="AL5193">
        <v>227</v>
      </c>
      <c r="AM5193">
        <v>0</v>
      </c>
      <c r="AN5193">
        <v>246</v>
      </c>
      <c r="AO5193">
        <v>127</v>
      </c>
    </row>
    <row r="5194" spans="1:41">
      <c r="A5194">
        <v>16</v>
      </c>
      <c r="B5194">
        <v>1181</v>
      </c>
      <c r="C5194">
        <v>2018</v>
      </c>
      <c r="D5194">
        <v>5</v>
      </c>
      <c r="E5194">
        <v>99</v>
      </c>
      <c r="F5194">
        <v>99</v>
      </c>
      <c r="G5194">
        <v>99</v>
      </c>
      <c r="H5194">
        <v>99</v>
      </c>
      <c r="I5194">
        <v>99</v>
      </c>
      <c r="J5194">
        <v>147</v>
      </c>
      <c r="K5194">
        <v>999</v>
      </c>
      <c r="M5194">
        <v>99</v>
      </c>
      <c r="N5194">
        <v>99</v>
      </c>
      <c r="O5194">
        <v>99</v>
      </c>
      <c r="P5194">
        <v>99</v>
      </c>
      <c r="Q5194">
        <v>44</v>
      </c>
      <c r="R5194">
        <v>5695</v>
      </c>
      <c r="S5194">
        <v>5690</v>
      </c>
      <c r="T5194">
        <v>16.126426690079015</v>
      </c>
      <c r="U5194">
        <v>61.418453427065039</v>
      </c>
      <c r="V5194">
        <v>85.783920774886013</v>
      </c>
      <c r="W5194">
        <v>79.144147627416515</v>
      </c>
      <c r="X5194">
        <v>4.1439859525899916</v>
      </c>
      <c r="Y5194">
        <v>8.2879719051799832</v>
      </c>
      <c r="Z5194">
        <v>0</v>
      </c>
      <c r="AA5194">
        <v>9.6637302279423754</v>
      </c>
      <c r="AB5194">
        <v>3.0549352847569384</v>
      </c>
      <c r="AC5194">
        <v>-32.766177619023217</v>
      </c>
      <c r="AD5194">
        <v>8.3932677002888632</v>
      </c>
      <c r="AE5194">
        <v>8.4429442605065521</v>
      </c>
      <c r="AF5194">
        <v>147</v>
      </c>
      <c r="AG5194">
        <v>0</v>
      </c>
      <c r="AH5194">
        <v>0</v>
      </c>
      <c r="AI5194">
        <v>42</v>
      </c>
      <c r="AJ5194">
        <v>382</v>
      </c>
      <c r="AK5194">
        <v>77</v>
      </c>
      <c r="AL5194">
        <v>298</v>
      </c>
      <c r="AM5194">
        <v>0</v>
      </c>
      <c r="AN5194">
        <v>266</v>
      </c>
      <c r="AO5194">
        <v>119</v>
      </c>
    </row>
    <row r="5195" spans="1:41">
      <c r="A5195">
        <v>16</v>
      </c>
      <c r="B5195">
        <v>1182</v>
      </c>
      <c r="C5195">
        <v>2018</v>
      </c>
      <c r="D5195">
        <v>6</v>
      </c>
      <c r="E5195">
        <v>99</v>
      </c>
      <c r="F5195">
        <v>99</v>
      </c>
      <c r="G5195">
        <v>99</v>
      </c>
      <c r="H5195">
        <v>99</v>
      </c>
      <c r="I5195">
        <v>99</v>
      </c>
      <c r="J5195">
        <v>147</v>
      </c>
      <c r="K5195">
        <v>999</v>
      </c>
      <c r="M5195">
        <v>99</v>
      </c>
      <c r="N5195">
        <v>99</v>
      </c>
      <c r="O5195">
        <v>99</v>
      </c>
      <c r="P5195">
        <v>99</v>
      </c>
      <c r="Q5195">
        <v>42</v>
      </c>
      <c r="R5195">
        <v>4686</v>
      </c>
      <c r="S5195">
        <v>4683</v>
      </c>
      <c r="T5195">
        <v>16.04972257789159</v>
      </c>
      <c r="U5195">
        <v>61.162289130898991</v>
      </c>
      <c r="V5195">
        <v>84.675675069157009</v>
      </c>
      <c r="W5195">
        <v>78.131881272688418</v>
      </c>
      <c r="X5195">
        <v>11.310285958173278</v>
      </c>
      <c r="Y5195">
        <v>22.620571916346556</v>
      </c>
      <c r="Z5195">
        <v>0</v>
      </c>
      <c r="AA5195">
        <v>9.2603186800194166</v>
      </c>
      <c r="AB5195">
        <v>2.9552379966079858</v>
      </c>
      <c r="AC5195">
        <v>-26.49860138823162</v>
      </c>
      <c r="AD5195">
        <v>6.9062076283676221</v>
      </c>
      <c r="AE5195">
        <v>6.8598605738357294</v>
      </c>
      <c r="AF5195">
        <v>89</v>
      </c>
      <c r="AG5195">
        <v>0</v>
      </c>
      <c r="AH5195">
        <v>0</v>
      </c>
      <c r="AI5195">
        <v>26</v>
      </c>
      <c r="AJ5195">
        <v>176</v>
      </c>
      <c r="AK5195">
        <v>50</v>
      </c>
      <c r="AL5195">
        <v>201</v>
      </c>
      <c r="AM5195">
        <v>0</v>
      </c>
      <c r="AN5195">
        <v>193</v>
      </c>
      <c r="AO5195">
        <v>81</v>
      </c>
    </row>
    <row r="5196" spans="1:41">
      <c r="A5196">
        <v>16</v>
      </c>
      <c r="B5196">
        <v>1183</v>
      </c>
      <c r="C5196">
        <v>2018</v>
      </c>
      <c r="D5196">
        <v>7</v>
      </c>
      <c r="E5196">
        <v>99</v>
      </c>
      <c r="F5196">
        <v>99</v>
      </c>
      <c r="G5196">
        <v>99</v>
      </c>
      <c r="H5196">
        <v>99</v>
      </c>
      <c r="I5196">
        <v>99</v>
      </c>
      <c r="J5196">
        <v>147</v>
      </c>
      <c r="K5196">
        <v>999</v>
      </c>
      <c r="M5196">
        <v>99</v>
      </c>
      <c r="N5196">
        <v>99</v>
      </c>
      <c r="O5196">
        <v>99</v>
      </c>
      <c r="P5196">
        <v>99</v>
      </c>
      <c r="Q5196">
        <v>44</v>
      </c>
      <c r="R5196">
        <v>6337</v>
      </c>
      <c r="S5196">
        <v>6333</v>
      </c>
      <c r="T5196">
        <v>16.0041028878018</v>
      </c>
      <c r="U5196">
        <v>60.952313279646312</v>
      </c>
      <c r="V5196">
        <v>84.624143701011491</v>
      </c>
      <c r="W5196">
        <v>78.086372966998297</v>
      </c>
      <c r="X5196">
        <v>8.0321918889064232</v>
      </c>
      <c r="Y5196">
        <v>16.064383777812846</v>
      </c>
      <c r="Z5196">
        <v>0</v>
      </c>
      <c r="AA5196">
        <v>8.3242842450941019</v>
      </c>
      <c r="AB5196">
        <v>2.8973598737798123</v>
      </c>
      <c r="AC5196">
        <v>-33.069538020221707</v>
      </c>
      <c r="AD5196">
        <v>9.3394446737015837</v>
      </c>
      <c r="AE5196">
        <v>9.2714484585976322</v>
      </c>
      <c r="AF5196">
        <v>137</v>
      </c>
      <c r="AG5196">
        <v>0</v>
      </c>
      <c r="AH5196">
        <v>0</v>
      </c>
      <c r="AI5196">
        <v>33</v>
      </c>
      <c r="AJ5196">
        <v>300</v>
      </c>
      <c r="AK5196">
        <v>87</v>
      </c>
      <c r="AL5196">
        <v>369</v>
      </c>
      <c r="AM5196">
        <v>0</v>
      </c>
      <c r="AN5196">
        <v>303</v>
      </c>
      <c r="AO5196">
        <v>71</v>
      </c>
    </row>
    <row r="5197" spans="1:41">
      <c r="A5197">
        <v>16</v>
      </c>
      <c r="B5197">
        <v>1184</v>
      </c>
      <c r="C5197">
        <v>2018</v>
      </c>
      <c r="D5197">
        <v>8</v>
      </c>
      <c r="E5197">
        <v>99</v>
      </c>
      <c r="F5197">
        <v>99</v>
      </c>
      <c r="G5197">
        <v>99</v>
      </c>
      <c r="H5197">
        <v>99</v>
      </c>
      <c r="I5197">
        <v>99</v>
      </c>
      <c r="J5197">
        <v>147</v>
      </c>
      <c r="K5197">
        <v>999</v>
      </c>
      <c r="M5197">
        <v>99</v>
      </c>
      <c r="N5197">
        <v>99</v>
      </c>
      <c r="O5197">
        <v>99</v>
      </c>
      <c r="P5197">
        <v>99</v>
      </c>
      <c r="Q5197">
        <v>46</v>
      </c>
      <c r="R5197">
        <v>6237</v>
      </c>
      <c r="S5197">
        <v>6219</v>
      </c>
      <c r="T5197">
        <v>16.038961038961038</v>
      </c>
      <c r="U5197">
        <v>61.141501849171888</v>
      </c>
      <c r="V5197">
        <v>84.311384902485855</v>
      </c>
      <c r="W5197">
        <v>77.719906737417404</v>
      </c>
      <c r="X5197">
        <v>1.5552348885682223</v>
      </c>
      <c r="Y5197">
        <v>3.1104697771364447</v>
      </c>
      <c r="Z5197">
        <v>0</v>
      </c>
      <c r="AA5197">
        <v>9.3733932474958621</v>
      </c>
      <c r="AB5197">
        <v>2.865856535610682</v>
      </c>
      <c r="AC5197">
        <v>-28.658738252880607</v>
      </c>
      <c r="AD5197">
        <v>9.1920650828273303</v>
      </c>
      <c r="AE5197">
        <v>9.0618251300216013</v>
      </c>
      <c r="AF5197">
        <v>126</v>
      </c>
      <c r="AG5197">
        <v>0</v>
      </c>
      <c r="AH5197">
        <v>0</v>
      </c>
      <c r="AI5197">
        <v>42</v>
      </c>
      <c r="AJ5197">
        <v>197</v>
      </c>
      <c r="AK5197">
        <v>33</v>
      </c>
      <c r="AL5197">
        <v>507</v>
      </c>
      <c r="AM5197">
        <v>0</v>
      </c>
      <c r="AN5197">
        <v>187</v>
      </c>
      <c r="AO5197">
        <v>88</v>
      </c>
    </row>
    <row r="5198" spans="1:41">
      <c r="A5198">
        <v>16</v>
      </c>
      <c r="B5198">
        <v>1185</v>
      </c>
      <c r="C5198">
        <v>2018</v>
      </c>
      <c r="D5198">
        <v>9</v>
      </c>
      <c r="E5198">
        <v>99</v>
      </c>
      <c r="F5198">
        <v>99</v>
      </c>
      <c r="G5198">
        <v>99</v>
      </c>
      <c r="H5198">
        <v>99</v>
      </c>
      <c r="I5198">
        <v>99</v>
      </c>
      <c r="J5198">
        <v>147</v>
      </c>
      <c r="K5198">
        <v>999</v>
      </c>
      <c r="M5198">
        <v>99</v>
      </c>
      <c r="N5198">
        <v>99</v>
      </c>
      <c r="O5198">
        <v>99</v>
      </c>
      <c r="P5198">
        <v>99</v>
      </c>
      <c r="Q5198">
        <v>46</v>
      </c>
      <c r="R5198">
        <v>6445</v>
      </c>
      <c r="S5198">
        <v>6444</v>
      </c>
      <c r="T5198">
        <v>16.240031031807604</v>
      </c>
      <c r="U5198">
        <v>61.49332712600868</v>
      </c>
      <c r="V5198">
        <v>84.45271975644134</v>
      </c>
      <c r="W5198">
        <v>77.945096213531954</v>
      </c>
      <c r="X5198">
        <v>7.4166020170674916</v>
      </c>
      <c r="Y5198">
        <v>14.833204034134981</v>
      </c>
      <c r="Z5198">
        <v>0</v>
      </c>
      <c r="AA5198">
        <v>9.0804203642441408</v>
      </c>
      <c r="AB5198">
        <v>2.8074652484792404</v>
      </c>
      <c r="AC5198">
        <v>-31.34167666745476</v>
      </c>
      <c r="AD5198">
        <v>9.4986146318457827</v>
      </c>
      <c r="AE5198">
        <v>9.4168830912684989</v>
      </c>
      <c r="AF5198">
        <v>109</v>
      </c>
      <c r="AG5198">
        <v>0</v>
      </c>
      <c r="AH5198">
        <v>0</v>
      </c>
      <c r="AI5198">
        <v>39</v>
      </c>
      <c r="AJ5198">
        <v>223</v>
      </c>
      <c r="AK5198">
        <v>57</v>
      </c>
      <c r="AL5198">
        <v>576</v>
      </c>
      <c r="AM5198">
        <v>0</v>
      </c>
      <c r="AN5198">
        <v>204</v>
      </c>
      <c r="AO5198">
        <v>86</v>
      </c>
    </row>
    <row r="5199" spans="1:41">
      <c r="A5199">
        <v>16</v>
      </c>
      <c r="B5199">
        <v>1186</v>
      </c>
      <c r="C5199">
        <v>2018</v>
      </c>
      <c r="D5199">
        <v>10</v>
      </c>
      <c r="E5199">
        <v>99</v>
      </c>
      <c r="F5199">
        <v>99</v>
      </c>
      <c r="G5199">
        <v>99</v>
      </c>
      <c r="H5199">
        <v>99</v>
      </c>
      <c r="I5199">
        <v>99</v>
      </c>
      <c r="J5199">
        <v>147</v>
      </c>
      <c r="K5199">
        <v>999</v>
      </c>
      <c r="M5199">
        <v>99</v>
      </c>
      <c r="N5199">
        <v>99</v>
      </c>
      <c r="O5199">
        <v>99</v>
      </c>
      <c r="P5199">
        <v>99</v>
      </c>
      <c r="Q5199">
        <v>51</v>
      </c>
      <c r="R5199">
        <v>4884</v>
      </c>
      <c r="S5199">
        <v>4881</v>
      </c>
      <c r="T5199">
        <v>16.08476658476658</v>
      </c>
      <c r="U5199">
        <v>61.155705797992205</v>
      </c>
      <c r="V5199">
        <v>84.469995869183691</v>
      </c>
      <c r="W5199">
        <v>77.942757631632858</v>
      </c>
      <c r="X5199">
        <v>5.7739557739557741</v>
      </c>
      <c r="Y5199">
        <v>11.547911547911548</v>
      </c>
      <c r="Z5199">
        <v>0</v>
      </c>
      <c r="AA5199">
        <v>9.3936611607242853</v>
      </c>
      <c r="AB5199">
        <v>2.8545877269166504</v>
      </c>
      <c r="AC5199">
        <v>-36.847236154895931</v>
      </c>
      <c r="AD5199">
        <v>7.1980192182986515</v>
      </c>
      <c r="AE5199">
        <v>7.1325926938614117</v>
      </c>
      <c r="AF5199">
        <v>107</v>
      </c>
      <c r="AG5199">
        <v>0</v>
      </c>
      <c r="AH5199">
        <v>0</v>
      </c>
      <c r="AI5199">
        <v>42</v>
      </c>
      <c r="AJ5199">
        <v>222</v>
      </c>
      <c r="AK5199">
        <v>53</v>
      </c>
      <c r="AL5199">
        <v>455</v>
      </c>
      <c r="AM5199">
        <v>0</v>
      </c>
      <c r="AN5199">
        <v>165</v>
      </c>
      <c r="AO5199">
        <v>72</v>
      </c>
    </row>
    <row r="5200" spans="1:41">
      <c r="A5200">
        <v>16</v>
      </c>
      <c r="B5200">
        <v>1187</v>
      </c>
      <c r="C5200">
        <v>2018</v>
      </c>
      <c r="D5200">
        <v>11</v>
      </c>
      <c r="E5200">
        <v>99</v>
      </c>
      <c r="F5200">
        <v>99</v>
      </c>
      <c r="G5200">
        <v>99</v>
      </c>
      <c r="H5200">
        <v>99</v>
      </c>
      <c r="I5200">
        <v>99</v>
      </c>
      <c r="J5200">
        <v>147</v>
      </c>
      <c r="K5200">
        <v>999</v>
      </c>
      <c r="M5200">
        <v>99</v>
      </c>
      <c r="N5200">
        <v>99</v>
      </c>
      <c r="O5200">
        <v>99</v>
      </c>
      <c r="P5200">
        <v>99</v>
      </c>
      <c r="Q5200">
        <v>47</v>
      </c>
      <c r="R5200">
        <v>6467</v>
      </c>
      <c r="S5200">
        <v>6274</v>
      </c>
      <c r="T5200">
        <v>15.723983299829904</v>
      </c>
      <c r="U5200">
        <v>61.472425884603119</v>
      </c>
      <c r="V5200">
        <v>87.190043968970727</v>
      </c>
      <c r="W5200">
        <v>79.620863882690713</v>
      </c>
      <c r="X5200">
        <v>2.2421524663677124</v>
      </c>
      <c r="Y5200">
        <v>4.4843049327354247</v>
      </c>
      <c r="Z5200">
        <v>0</v>
      </c>
      <c r="AA5200">
        <v>9.731501082140765</v>
      </c>
      <c r="AB5200">
        <v>2.8294899992836777</v>
      </c>
      <c r="AC5200">
        <v>-35.956568926361761</v>
      </c>
      <c r="AD5200">
        <v>9.5310381418381223</v>
      </c>
      <c r="AE5200">
        <v>9.3655707561273829</v>
      </c>
      <c r="AF5200">
        <v>112</v>
      </c>
      <c r="AG5200">
        <v>0</v>
      </c>
      <c r="AH5200">
        <v>0</v>
      </c>
      <c r="AI5200">
        <v>52</v>
      </c>
      <c r="AJ5200">
        <v>312</v>
      </c>
      <c r="AK5200">
        <v>55</v>
      </c>
      <c r="AL5200">
        <v>307</v>
      </c>
      <c r="AM5200">
        <v>0</v>
      </c>
      <c r="AN5200">
        <v>233</v>
      </c>
      <c r="AO5200">
        <v>67</v>
      </c>
    </row>
    <row r="5201" spans="1:41">
      <c r="A5201">
        <v>16</v>
      </c>
      <c r="B5201">
        <v>1188</v>
      </c>
      <c r="C5201">
        <v>2018</v>
      </c>
      <c r="D5201">
        <v>12</v>
      </c>
      <c r="E5201">
        <v>99</v>
      </c>
      <c r="F5201">
        <v>99</v>
      </c>
      <c r="G5201">
        <v>99</v>
      </c>
      <c r="H5201">
        <v>99</v>
      </c>
      <c r="I5201">
        <v>99</v>
      </c>
      <c r="J5201">
        <v>147</v>
      </c>
      <c r="K5201">
        <v>999</v>
      </c>
      <c r="M5201">
        <v>99</v>
      </c>
      <c r="N5201">
        <v>99</v>
      </c>
      <c r="O5201">
        <v>99</v>
      </c>
      <c r="P5201">
        <v>99</v>
      </c>
      <c r="Q5201">
        <v>48</v>
      </c>
      <c r="R5201">
        <v>6025</v>
      </c>
      <c r="S5201">
        <v>6023</v>
      </c>
      <c r="T5201">
        <v>16.199668049792528</v>
      </c>
      <c r="U5201">
        <v>61.473850240743822</v>
      </c>
      <c r="V5201">
        <v>82.874855488054195</v>
      </c>
      <c r="W5201">
        <v>76.480657479661389</v>
      </c>
      <c r="X5201">
        <v>6.5726141078838163</v>
      </c>
      <c r="Y5201">
        <v>13.145228215767633</v>
      </c>
      <c r="Z5201">
        <v>0</v>
      </c>
      <c r="AA5201">
        <v>10.157003397344155</v>
      </c>
      <c r="AB5201">
        <v>2.9058395697285406</v>
      </c>
      <c r="AC5201">
        <v>-37.618600740817698</v>
      </c>
      <c r="AD5201">
        <v>8.8796203501739068</v>
      </c>
      <c r="AE5201">
        <v>8.6362921540516844</v>
      </c>
      <c r="AF5201">
        <v>107</v>
      </c>
      <c r="AG5201">
        <v>0</v>
      </c>
      <c r="AH5201">
        <v>0</v>
      </c>
      <c r="AI5201">
        <v>36</v>
      </c>
      <c r="AJ5201">
        <v>302</v>
      </c>
      <c r="AK5201">
        <v>116</v>
      </c>
      <c r="AL5201">
        <v>243</v>
      </c>
      <c r="AM5201">
        <v>0</v>
      </c>
      <c r="AN5201">
        <v>258</v>
      </c>
      <c r="AO5201">
        <v>90</v>
      </c>
    </row>
    <row r="5202" spans="1:41">
      <c r="A5202">
        <v>16</v>
      </c>
      <c r="B5202">
        <v>1189</v>
      </c>
      <c r="C5202">
        <v>2018</v>
      </c>
      <c r="D5202">
        <v>1</v>
      </c>
      <c r="E5202">
        <v>99</v>
      </c>
      <c r="F5202">
        <v>99</v>
      </c>
      <c r="G5202">
        <v>99</v>
      </c>
      <c r="H5202">
        <v>99</v>
      </c>
      <c r="I5202">
        <v>99</v>
      </c>
      <c r="J5202">
        <v>155</v>
      </c>
      <c r="K5202">
        <v>999</v>
      </c>
      <c r="M5202">
        <v>99</v>
      </c>
      <c r="N5202">
        <v>99</v>
      </c>
      <c r="O5202">
        <v>99</v>
      </c>
      <c r="P5202">
        <v>99</v>
      </c>
      <c r="Q5202">
        <v>14</v>
      </c>
      <c r="R5202">
        <v>1104</v>
      </c>
      <c r="S5202">
        <v>1102</v>
      </c>
      <c r="T5202">
        <v>15.423007246376812</v>
      </c>
      <c r="U5202">
        <v>59.528130671506354</v>
      </c>
      <c r="V5202">
        <v>86.042023465657948</v>
      </c>
      <c r="W5202">
        <v>79.357168784029156</v>
      </c>
      <c r="X5202">
        <v>0</v>
      </c>
      <c r="Y5202">
        <v>0</v>
      </c>
      <c r="Z5202">
        <v>94.565217391304358</v>
      </c>
      <c r="AA5202">
        <v>9.0218045188031262</v>
      </c>
      <c r="AB5202">
        <v>2.4805281529523593</v>
      </c>
      <c r="AC5202">
        <v>-25.09732499106704</v>
      </c>
      <c r="AD5202">
        <v>8.1893034641347064</v>
      </c>
      <c r="AE5202">
        <v>8.4652694113449467</v>
      </c>
      <c r="AF5202">
        <v>43</v>
      </c>
      <c r="AG5202">
        <v>0</v>
      </c>
      <c r="AH5202">
        <v>0</v>
      </c>
      <c r="AI5202">
        <v>10</v>
      </c>
      <c r="AJ5202">
        <v>328</v>
      </c>
      <c r="AK5202">
        <v>51</v>
      </c>
      <c r="AL5202">
        <v>55</v>
      </c>
      <c r="AM5202">
        <v>0</v>
      </c>
      <c r="AN5202">
        <v>64</v>
      </c>
      <c r="AO5202">
        <v>21</v>
      </c>
    </row>
    <row r="5203" spans="1:41">
      <c r="A5203">
        <v>16</v>
      </c>
      <c r="B5203">
        <v>1190</v>
      </c>
      <c r="C5203">
        <v>2018</v>
      </c>
      <c r="D5203">
        <v>2</v>
      </c>
      <c r="E5203">
        <v>99</v>
      </c>
      <c r="F5203">
        <v>99</v>
      </c>
      <c r="G5203">
        <v>99</v>
      </c>
      <c r="H5203">
        <v>99</v>
      </c>
      <c r="I5203">
        <v>99</v>
      </c>
      <c r="J5203">
        <v>155</v>
      </c>
      <c r="K5203">
        <v>999</v>
      </c>
      <c r="M5203">
        <v>99</v>
      </c>
      <c r="N5203">
        <v>99</v>
      </c>
      <c r="O5203">
        <v>99</v>
      </c>
      <c r="P5203">
        <v>99</v>
      </c>
      <c r="Q5203">
        <v>13</v>
      </c>
      <c r="R5203">
        <v>940</v>
      </c>
      <c r="S5203">
        <v>940</v>
      </c>
      <c r="T5203">
        <v>15.094680851063828</v>
      </c>
      <c r="U5203">
        <v>58.92765957446808</v>
      </c>
      <c r="V5203">
        <v>86.88020100965845</v>
      </c>
      <c r="W5203">
        <v>80.190425531914869</v>
      </c>
      <c r="X5203">
        <v>0</v>
      </c>
      <c r="Y5203">
        <v>0</v>
      </c>
      <c r="Z5203">
        <v>99.148936170212778</v>
      </c>
      <c r="AA5203">
        <v>8.6722947115284086</v>
      </c>
      <c r="AB5203">
        <v>2.4204538107693061</v>
      </c>
      <c r="AC5203">
        <v>-35.171040036188096</v>
      </c>
      <c r="AD5203">
        <v>6.9727765002596245</v>
      </c>
      <c r="AE5203">
        <v>7.2966480082442144</v>
      </c>
      <c r="AF5203">
        <v>20</v>
      </c>
      <c r="AG5203">
        <v>0</v>
      </c>
      <c r="AH5203">
        <v>0</v>
      </c>
      <c r="AI5203">
        <v>8</v>
      </c>
      <c r="AJ5203">
        <v>151</v>
      </c>
      <c r="AK5203">
        <v>3</v>
      </c>
      <c r="AL5203">
        <v>113</v>
      </c>
      <c r="AM5203">
        <v>0</v>
      </c>
      <c r="AN5203">
        <v>56</v>
      </c>
      <c r="AO5203">
        <v>18</v>
      </c>
    </row>
    <row r="5204" spans="1:41">
      <c r="A5204">
        <v>16</v>
      </c>
      <c r="B5204">
        <v>1191</v>
      </c>
      <c r="C5204">
        <v>2018</v>
      </c>
      <c r="D5204">
        <v>3</v>
      </c>
      <c r="E5204">
        <v>99</v>
      </c>
      <c r="F5204">
        <v>99</v>
      </c>
      <c r="G5204">
        <v>99</v>
      </c>
      <c r="H5204">
        <v>99</v>
      </c>
      <c r="I5204">
        <v>99</v>
      </c>
      <c r="J5204">
        <v>155</v>
      </c>
      <c r="K5204">
        <v>999</v>
      </c>
      <c r="M5204">
        <v>99</v>
      </c>
      <c r="N5204">
        <v>99</v>
      </c>
      <c r="O5204">
        <v>99</v>
      </c>
      <c r="P5204">
        <v>99</v>
      </c>
      <c r="Q5204">
        <v>13</v>
      </c>
      <c r="R5204">
        <v>1178</v>
      </c>
      <c r="S5204">
        <v>1177</v>
      </c>
      <c r="T5204">
        <v>15.335314091680813</v>
      </c>
      <c r="U5204">
        <v>59.263381478334757</v>
      </c>
      <c r="V5204">
        <v>86.44597471766086</v>
      </c>
      <c r="W5204">
        <v>79.756414613423985</v>
      </c>
      <c r="X5204">
        <v>0</v>
      </c>
      <c r="Y5204">
        <v>0</v>
      </c>
      <c r="Z5204">
        <v>90.747028862478757</v>
      </c>
      <c r="AA5204">
        <v>9.3833867757274216</v>
      </c>
      <c r="AB5204">
        <v>2.4036844667928601</v>
      </c>
      <c r="AC5204">
        <v>-30.534991594804449</v>
      </c>
      <c r="AD5204">
        <v>8.7382241673466314</v>
      </c>
      <c r="AE5204">
        <v>9.0868866325145241</v>
      </c>
      <c r="AF5204">
        <v>24</v>
      </c>
      <c r="AG5204">
        <v>0</v>
      </c>
      <c r="AH5204">
        <v>0</v>
      </c>
      <c r="AI5204">
        <v>14</v>
      </c>
      <c r="AJ5204">
        <v>144</v>
      </c>
      <c r="AK5204">
        <v>30</v>
      </c>
      <c r="AL5204">
        <v>51</v>
      </c>
      <c r="AM5204">
        <v>0</v>
      </c>
      <c r="AN5204">
        <v>87</v>
      </c>
      <c r="AO5204">
        <v>19</v>
      </c>
    </row>
    <row r="5205" spans="1:41">
      <c r="A5205">
        <v>16</v>
      </c>
      <c r="B5205">
        <v>1192</v>
      </c>
      <c r="C5205">
        <v>2018</v>
      </c>
      <c r="D5205">
        <v>4</v>
      </c>
      <c r="E5205">
        <v>99</v>
      </c>
      <c r="F5205">
        <v>99</v>
      </c>
      <c r="G5205">
        <v>99</v>
      </c>
      <c r="H5205">
        <v>99</v>
      </c>
      <c r="I5205">
        <v>99</v>
      </c>
      <c r="J5205">
        <v>155</v>
      </c>
      <c r="K5205">
        <v>999</v>
      </c>
      <c r="M5205">
        <v>99</v>
      </c>
      <c r="N5205">
        <v>99</v>
      </c>
      <c r="O5205">
        <v>99</v>
      </c>
      <c r="P5205">
        <v>99</v>
      </c>
      <c r="Q5205">
        <v>14</v>
      </c>
      <c r="R5205">
        <v>1200</v>
      </c>
      <c r="S5205">
        <v>1198</v>
      </c>
      <c r="T5205">
        <v>15.544166666666662</v>
      </c>
      <c r="U5205">
        <v>59.916527545909865</v>
      </c>
      <c r="V5205">
        <v>84.753389994519594</v>
      </c>
      <c r="W5205">
        <v>78.176377295492557</v>
      </c>
      <c r="X5205">
        <v>0</v>
      </c>
      <c r="Y5205">
        <v>0</v>
      </c>
      <c r="Z5205">
        <v>99.666666666666686</v>
      </c>
      <c r="AA5205">
        <v>10.66911201318068</v>
      </c>
      <c r="AB5205">
        <v>2.7083702500170954</v>
      </c>
      <c r="AC5205">
        <v>-45.29603577552728</v>
      </c>
      <c r="AD5205">
        <v>8.9014168088420753</v>
      </c>
      <c r="AE5205">
        <v>9.0657843458591234</v>
      </c>
      <c r="AF5205">
        <v>34</v>
      </c>
      <c r="AG5205">
        <v>0</v>
      </c>
      <c r="AH5205">
        <v>0</v>
      </c>
      <c r="AI5205">
        <v>6</v>
      </c>
      <c r="AJ5205">
        <v>258</v>
      </c>
      <c r="AK5205">
        <v>57</v>
      </c>
      <c r="AL5205">
        <v>78</v>
      </c>
      <c r="AM5205">
        <v>0</v>
      </c>
      <c r="AN5205">
        <v>61</v>
      </c>
      <c r="AO5205">
        <v>10</v>
      </c>
    </row>
    <row r="5206" spans="1:41">
      <c r="A5206">
        <v>16</v>
      </c>
      <c r="B5206">
        <v>1193</v>
      </c>
      <c r="C5206">
        <v>2018</v>
      </c>
      <c r="D5206">
        <v>5</v>
      </c>
      <c r="E5206">
        <v>99</v>
      </c>
      <c r="F5206">
        <v>99</v>
      </c>
      <c r="G5206">
        <v>99</v>
      </c>
      <c r="H5206">
        <v>99</v>
      </c>
      <c r="I5206">
        <v>99</v>
      </c>
      <c r="J5206">
        <v>155</v>
      </c>
      <c r="K5206">
        <v>999</v>
      </c>
      <c r="M5206">
        <v>99</v>
      </c>
      <c r="N5206">
        <v>99</v>
      </c>
      <c r="O5206">
        <v>99</v>
      </c>
      <c r="P5206">
        <v>99</v>
      </c>
      <c r="Q5206">
        <v>16</v>
      </c>
      <c r="R5206">
        <v>1295</v>
      </c>
      <c r="S5206">
        <v>1295</v>
      </c>
      <c r="T5206">
        <v>15.591505791505798</v>
      </c>
      <c r="U5206">
        <v>59.953667953667953</v>
      </c>
      <c r="V5206">
        <v>84.148717669844388</v>
      </c>
      <c r="W5206">
        <v>77.669266409266385</v>
      </c>
      <c r="X5206">
        <v>0</v>
      </c>
      <c r="Y5206">
        <v>0</v>
      </c>
      <c r="Z5206">
        <v>93.359073359073363</v>
      </c>
      <c r="AA5206">
        <v>8.3044815924757422</v>
      </c>
      <c r="AB5206">
        <v>2.523590638780242</v>
      </c>
      <c r="AC5206">
        <v>-23.376824756483959</v>
      </c>
      <c r="AD5206">
        <v>9.6061123062087397</v>
      </c>
      <c r="AE5206">
        <v>9.7362562646203497</v>
      </c>
      <c r="AF5206">
        <v>32</v>
      </c>
      <c r="AG5206">
        <v>0</v>
      </c>
      <c r="AH5206">
        <v>0</v>
      </c>
      <c r="AI5206">
        <v>7</v>
      </c>
      <c r="AJ5206">
        <v>214</v>
      </c>
      <c r="AK5206">
        <v>60</v>
      </c>
      <c r="AL5206">
        <v>109</v>
      </c>
      <c r="AM5206">
        <v>0</v>
      </c>
      <c r="AN5206">
        <v>44</v>
      </c>
      <c r="AO5206">
        <v>7</v>
      </c>
    </row>
    <row r="5207" spans="1:41">
      <c r="A5207">
        <v>16</v>
      </c>
      <c r="B5207">
        <v>1194</v>
      </c>
      <c r="C5207">
        <v>2018</v>
      </c>
      <c r="D5207">
        <v>6</v>
      </c>
      <c r="E5207">
        <v>99</v>
      </c>
      <c r="F5207">
        <v>99</v>
      </c>
      <c r="G5207">
        <v>99</v>
      </c>
      <c r="H5207">
        <v>99</v>
      </c>
      <c r="I5207">
        <v>99</v>
      </c>
      <c r="J5207">
        <v>155</v>
      </c>
      <c r="K5207">
        <v>999</v>
      </c>
      <c r="M5207">
        <v>99</v>
      </c>
      <c r="N5207">
        <v>99</v>
      </c>
      <c r="O5207">
        <v>99</v>
      </c>
      <c r="P5207">
        <v>99</v>
      </c>
      <c r="Q5207">
        <v>15</v>
      </c>
      <c r="R5207">
        <v>1557</v>
      </c>
      <c r="S5207">
        <v>1554</v>
      </c>
      <c r="T5207">
        <v>15.73795761078998</v>
      </c>
      <c r="U5207">
        <v>60.223938223938241</v>
      </c>
      <c r="V5207">
        <v>78.484141160197566</v>
      </c>
      <c r="W5207">
        <v>72.376061776061789</v>
      </c>
      <c r="X5207">
        <v>0</v>
      </c>
      <c r="Y5207">
        <v>0</v>
      </c>
      <c r="Z5207">
        <v>93.063583815028935</v>
      </c>
      <c r="AA5207">
        <v>10.500886445944595</v>
      </c>
      <c r="AB5207">
        <v>2.6656291616775967</v>
      </c>
      <c r="AC5207">
        <v>-35.313593972375784</v>
      </c>
      <c r="AD5207">
        <v>11.549588309472597</v>
      </c>
      <c r="AE5207">
        <v>10.887269842296227</v>
      </c>
      <c r="AF5207">
        <v>33</v>
      </c>
      <c r="AG5207">
        <v>0</v>
      </c>
      <c r="AH5207">
        <v>0</v>
      </c>
      <c r="AI5207">
        <v>13</v>
      </c>
      <c r="AJ5207">
        <v>441</v>
      </c>
      <c r="AK5207">
        <v>46</v>
      </c>
      <c r="AL5207">
        <v>83</v>
      </c>
      <c r="AM5207">
        <v>0</v>
      </c>
      <c r="AN5207">
        <v>136</v>
      </c>
      <c r="AO5207">
        <v>34</v>
      </c>
    </row>
    <row r="5208" spans="1:41">
      <c r="A5208">
        <v>16</v>
      </c>
      <c r="B5208">
        <v>1195</v>
      </c>
      <c r="C5208">
        <v>2018</v>
      </c>
      <c r="D5208">
        <v>7</v>
      </c>
      <c r="E5208">
        <v>99</v>
      </c>
      <c r="F5208">
        <v>99</v>
      </c>
      <c r="G5208">
        <v>99</v>
      </c>
      <c r="H5208">
        <v>99</v>
      </c>
      <c r="I5208">
        <v>99</v>
      </c>
      <c r="J5208">
        <v>155</v>
      </c>
      <c r="K5208">
        <v>999</v>
      </c>
      <c r="M5208">
        <v>99</v>
      </c>
      <c r="N5208">
        <v>99</v>
      </c>
      <c r="O5208">
        <v>99</v>
      </c>
      <c r="P5208">
        <v>99</v>
      </c>
      <c r="Q5208">
        <v>11</v>
      </c>
      <c r="R5208">
        <v>780</v>
      </c>
      <c r="S5208">
        <v>779</v>
      </c>
      <c r="T5208">
        <v>15.366666666666667</v>
      </c>
      <c r="U5208">
        <v>59.341463414634156</v>
      </c>
      <c r="V5208">
        <v>78.24223905693465</v>
      </c>
      <c r="W5208">
        <v>72.178305519897307</v>
      </c>
      <c r="X5208">
        <v>0</v>
      </c>
      <c r="Y5208">
        <v>0</v>
      </c>
      <c r="Z5208">
        <v>99.743589743589766</v>
      </c>
      <c r="AA5208">
        <v>9.5074150754178977</v>
      </c>
      <c r="AB5208">
        <v>2.565489023617963</v>
      </c>
      <c r="AC5208">
        <v>-35.040403916302793</v>
      </c>
      <c r="AD5208">
        <v>5.785920925747349</v>
      </c>
      <c r="AE5208">
        <v>5.4427346859834529</v>
      </c>
      <c r="AF5208">
        <v>25</v>
      </c>
      <c r="AG5208">
        <v>0</v>
      </c>
      <c r="AH5208">
        <v>0</v>
      </c>
      <c r="AI5208">
        <v>6</v>
      </c>
      <c r="AJ5208">
        <v>127</v>
      </c>
      <c r="AK5208">
        <v>20</v>
      </c>
      <c r="AL5208">
        <v>81</v>
      </c>
      <c r="AM5208">
        <v>0</v>
      </c>
      <c r="AN5208">
        <v>44</v>
      </c>
      <c r="AO5208">
        <v>9</v>
      </c>
    </row>
    <row r="5209" spans="1:41">
      <c r="A5209">
        <v>16</v>
      </c>
      <c r="B5209">
        <v>1196</v>
      </c>
      <c r="C5209">
        <v>2018</v>
      </c>
      <c r="D5209">
        <v>8</v>
      </c>
      <c r="E5209">
        <v>99</v>
      </c>
      <c r="F5209">
        <v>99</v>
      </c>
      <c r="G5209">
        <v>99</v>
      </c>
      <c r="H5209">
        <v>99</v>
      </c>
      <c r="I5209">
        <v>99</v>
      </c>
      <c r="J5209">
        <v>155</v>
      </c>
      <c r="K5209">
        <v>999</v>
      </c>
      <c r="M5209">
        <v>99</v>
      </c>
      <c r="N5209">
        <v>99</v>
      </c>
      <c r="O5209">
        <v>99</v>
      </c>
      <c r="P5209">
        <v>99</v>
      </c>
      <c r="Q5209">
        <v>22</v>
      </c>
      <c r="R5209">
        <v>1285</v>
      </c>
      <c r="S5209">
        <v>1283</v>
      </c>
      <c r="T5209">
        <v>15.250583657587548</v>
      </c>
      <c r="U5209">
        <v>59.222915042868273</v>
      </c>
      <c r="V5209">
        <v>84.309188665176507</v>
      </c>
      <c r="W5209">
        <v>77.758300857365654</v>
      </c>
      <c r="X5209">
        <v>0</v>
      </c>
      <c r="Y5209">
        <v>0</v>
      </c>
      <c r="Z5209">
        <v>78.443579766536971</v>
      </c>
      <c r="AA5209">
        <v>11.50395435405053</v>
      </c>
      <c r="AB5209">
        <v>2.4761128957063478</v>
      </c>
      <c r="AC5209">
        <v>-24.4754103230892</v>
      </c>
      <c r="AD5209">
        <v>9.5319338328017196</v>
      </c>
      <c r="AE5209">
        <v>9.6570936498186022</v>
      </c>
      <c r="AF5209">
        <v>16</v>
      </c>
      <c r="AG5209">
        <v>0</v>
      </c>
      <c r="AH5209">
        <v>0</v>
      </c>
      <c r="AI5209">
        <v>18</v>
      </c>
      <c r="AJ5209">
        <v>186</v>
      </c>
      <c r="AK5209">
        <v>35</v>
      </c>
      <c r="AL5209">
        <v>105</v>
      </c>
      <c r="AM5209">
        <v>0</v>
      </c>
      <c r="AN5209">
        <v>87</v>
      </c>
      <c r="AO5209">
        <v>9</v>
      </c>
    </row>
    <row r="5210" spans="1:41">
      <c r="A5210">
        <v>16</v>
      </c>
      <c r="B5210">
        <v>1197</v>
      </c>
      <c r="C5210">
        <v>2018</v>
      </c>
      <c r="D5210">
        <v>9</v>
      </c>
      <c r="E5210">
        <v>99</v>
      </c>
      <c r="F5210">
        <v>99</v>
      </c>
      <c r="G5210">
        <v>99</v>
      </c>
      <c r="H5210">
        <v>99</v>
      </c>
      <c r="I5210">
        <v>99</v>
      </c>
      <c r="J5210">
        <v>155</v>
      </c>
      <c r="K5210">
        <v>999</v>
      </c>
      <c r="M5210">
        <v>99</v>
      </c>
      <c r="N5210">
        <v>99</v>
      </c>
      <c r="O5210">
        <v>99</v>
      </c>
      <c r="P5210">
        <v>99</v>
      </c>
      <c r="Q5210">
        <v>26</v>
      </c>
      <c r="R5210">
        <v>1292</v>
      </c>
      <c r="S5210">
        <v>1291</v>
      </c>
      <c r="T5210">
        <v>15.284829721362231</v>
      </c>
      <c r="U5210">
        <v>59.333075135553813</v>
      </c>
      <c r="V5210">
        <v>85.207784872855001</v>
      </c>
      <c r="W5210">
        <v>78.616963594113031</v>
      </c>
      <c r="X5210">
        <v>0</v>
      </c>
      <c r="Y5210">
        <v>0</v>
      </c>
      <c r="Z5210">
        <v>87.538699690402495</v>
      </c>
      <c r="AA5210">
        <v>10.712108241254295</v>
      </c>
      <c r="AB5210">
        <v>2.5105166394256795</v>
      </c>
      <c r="AC5210">
        <v>-29.339734948489998</v>
      </c>
      <c r="AD5210">
        <v>9.5838587641866315</v>
      </c>
      <c r="AE5210">
        <v>9.8246148300288159</v>
      </c>
      <c r="AF5210">
        <v>18</v>
      </c>
      <c r="AG5210">
        <v>0</v>
      </c>
      <c r="AH5210">
        <v>0</v>
      </c>
      <c r="AI5210">
        <v>6</v>
      </c>
      <c r="AJ5210">
        <v>186</v>
      </c>
      <c r="AK5210">
        <v>38</v>
      </c>
      <c r="AL5210">
        <v>174</v>
      </c>
      <c r="AM5210">
        <v>0</v>
      </c>
      <c r="AN5210">
        <v>90</v>
      </c>
      <c r="AO5210">
        <v>12</v>
      </c>
    </row>
    <row r="5211" spans="1:41">
      <c r="A5211">
        <v>16</v>
      </c>
      <c r="B5211">
        <v>1198</v>
      </c>
      <c r="C5211">
        <v>2018</v>
      </c>
      <c r="D5211">
        <v>10</v>
      </c>
      <c r="E5211">
        <v>99</v>
      </c>
      <c r="F5211">
        <v>99</v>
      </c>
      <c r="G5211">
        <v>99</v>
      </c>
      <c r="H5211">
        <v>99</v>
      </c>
      <c r="I5211">
        <v>99</v>
      </c>
      <c r="J5211">
        <v>155</v>
      </c>
      <c r="K5211">
        <v>999</v>
      </c>
      <c r="M5211">
        <v>99</v>
      </c>
      <c r="N5211">
        <v>99</v>
      </c>
      <c r="O5211">
        <v>99</v>
      </c>
      <c r="P5211">
        <v>99</v>
      </c>
      <c r="Q5211">
        <v>20</v>
      </c>
      <c r="R5211">
        <v>990</v>
      </c>
      <c r="S5211">
        <v>964</v>
      </c>
      <c r="T5211">
        <v>15.053535353535356</v>
      </c>
      <c r="U5211">
        <v>59.586099585062257</v>
      </c>
      <c r="V5211">
        <v>83.612992991463003</v>
      </c>
      <c r="W5211">
        <v>76.480912863070543</v>
      </c>
      <c r="X5211">
        <v>0</v>
      </c>
      <c r="Y5211">
        <v>0</v>
      </c>
      <c r="Z5211">
        <v>78.181818181818187</v>
      </c>
      <c r="AA5211">
        <v>11.72295018297039</v>
      </c>
      <c r="AB5211">
        <v>2.6414061966075706</v>
      </c>
      <c r="AC5211">
        <v>-35.071356164846563</v>
      </c>
      <c r="AD5211">
        <v>7.3436688672947117</v>
      </c>
      <c r="AE5211">
        <v>7.1367933468555753</v>
      </c>
      <c r="AF5211">
        <v>7</v>
      </c>
      <c r="AG5211">
        <v>0</v>
      </c>
      <c r="AH5211">
        <v>0</v>
      </c>
      <c r="AI5211">
        <v>6</v>
      </c>
      <c r="AJ5211">
        <v>99</v>
      </c>
      <c r="AK5211">
        <v>33</v>
      </c>
      <c r="AL5211">
        <v>115</v>
      </c>
      <c r="AM5211">
        <v>0</v>
      </c>
      <c r="AN5211">
        <v>72</v>
      </c>
      <c r="AO5211">
        <v>11</v>
      </c>
    </row>
    <row r="5212" spans="1:41">
      <c r="A5212">
        <v>16</v>
      </c>
      <c r="B5212">
        <v>1199</v>
      </c>
      <c r="C5212">
        <v>2018</v>
      </c>
      <c r="D5212">
        <v>11</v>
      </c>
      <c r="E5212">
        <v>99</v>
      </c>
      <c r="F5212">
        <v>99</v>
      </c>
      <c r="G5212">
        <v>99</v>
      </c>
      <c r="H5212">
        <v>99</v>
      </c>
      <c r="I5212">
        <v>99</v>
      </c>
      <c r="J5212">
        <v>155</v>
      </c>
      <c r="K5212">
        <v>999</v>
      </c>
      <c r="M5212">
        <v>99</v>
      </c>
      <c r="N5212">
        <v>99</v>
      </c>
      <c r="O5212">
        <v>99</v>
      </c>
      <c r="P5212">
        <v>99</v>
      </c>
      <c r="Q5212">
        <v>10</v>
      </c>
      <c r="R5212">
        <v>976</v>
      </c>
      <c r="S5212">
        <v>934</v>
      </c>
      <c r="T5212">
        <v>15.002049180327868</v>
      </c>
      <c r="U5212">
        <v>60.022483940042818</v>
      </c>
      <c r="V5212">
        <v>85.592437842339805</v>
      </c>
      <c r="W5212">
        <v>77.896359743040634</v>
      </c>
      <c r="X5212">
        <v>0</v>
      </c>
      <c r="Y5212">
        <v>0</v>
      </c>
      <c r="Z5212">
        <v>88.524590163934377</v>
      </c>
      <c r="AA5212">
        <v>10.221411147643815</v>
      </c>
      <c r="AB5212">
        <v>2.5079163393889177</v>
      </c>
      <c r="AC5212">
        <v>-41.195758253184849</v>
      </c>
      <c r="AD5212">
        <v>7.2398190045248851</v>
      </c>
      <c r="AE5212">
        <v>7.0426655324348904</v>
      </c>
      <c r="AF5212">
        <v>21</v>
      </c>
      <c r="AG5212">
        <v>0</v>
      </c>
      <c r="AH5212">
        <v>0</v>
      </c>
      <c r="AI5212">
        <v>14</v>
      </c>
      <c r="AJ5212">
        <v>170</v>
      </c>
      <c r="AK5212">
        <v>22</v>
      </c>
      <c r="AL5212">
        <v>40</v>
      </c>
      <c r="AM5212">
        <v>0</v>
      </c>
      <c r="AN5212">
        <v>57</v>
      </c>
      <c r="AO5212">
        <v>12</v>
      </c>
    </row>
    <row r="5213" spans="1:41">
      <c r="A5213">
        <v>16</v>
      </c>
      <c r="B5213">
        <v>1200</v>
      </c>
      <c r="C5213">
        <v>2018</v>
      </c>
      <c r="D5213">
        <v>12</v>
      </c>
      <c r="E5213">
        <v>99</v>
      </c>
      <c r="F5213">
        <v>99</v>
      </c>
      <c r="G5213">
        <v>99</v>
      </c>
      <c r="H5213">
        <v>99</v>
      </c>
      <c r="I5213">
        <v>99</v>
      </c>
      <c r="J5213">
        <v>155</v>
      </c>
      <c r="K5213">
        <v>999</v>
      </c>
      <c r="M5213">
        <v>99</v>
      </c>
      <c r="N5213">
        <v>99</v>
      </c>
      <c r="O5213">
        <v>99</v>
      </c>
      <c r="P5213">
        <v>99</v>
      </c>
      <c r="Q5213">
        <v>10</v>
      </c>
      <c r="R5213">
        <v>884</v>
      </c>
      <c r="S5213">
        <v>884</v>
      </c>
      <c r="T5213">
        <v>15.438914027149318</v>
      </c>
      <c r="U5213">
        <v>59.386877828054295</v>
      </c>
      <c r="V5213">
        <v>80.499355338435052</v>
      </c>
      <c r="W5213">
        <v>74.300904977375481</v>
      </c>
      <c r="X5213">
        <v>0</v>
      </c>
      <c r="Y5213">
        <v>0</v>
      </c>
      <c r="Z5213">
        <v>99.660633484162901</v>
      </c>
      <c r="AA5213">
        <v>9.0246795405701032</v>
      </c>
      <c r="AB5213">
        <v>2.3125879664829143</v>
      </c>
      <c r="AC5213">
        <v>-29.317531425810568</v>
      </c>
      <c r="AD5213">
        <v>6.5573770491803289</v>
      </c>
      <c r="AE5213">
        <v>6.3579834499992849</v>
      </c>
      <c r="AF5213">
        <v>14</v>
      </c>
      <c r="AG5213">
        <v>0</v>
      </c>
      <c r="AH5213">
        <v>0</v>
      </c>
      <c r="AI5213">
        <v>2</v>
      </c>
      <c r="AJ5213">
        <v>78</v>
      </c>
      <c r="AK5213">
        <v>5</v>
      </c>
      <c r="AL5213">
        <v>130</v>
      </c>
      <c r="AM5213">
        <v>0</v>
      </c>
      <c r="AN5213">
        <v>29</v>
      </c>
      <c r="AO5213">
        <v>10</v>
      </c>
    </row>
    <row r="5214" spans="1:41">
      <c r="A5214">
        <v>16</v>
      </c>
      <c r="B5214">
        <v>1201</v>
      </c>
      <c r="C5214">
        <v>2018</v>
      </c>
      <c r="D5214">
        <v>1</v>
      </c>
      <c r="E5214">
        <v>99</v>
      </c>
      <c r="F5214">
        <v>99</v>
      </c>
      <c r="G5214">
        <v>99</v>
      </c>
      <c r="H5214">
        <v>99</v>
      </c>
      <c r="I5214">
        <v>99</v>
      </c>
      <c r="J5214">
        <v>160</v>
      </c>
      <c r="K5214">
        <v>999</v>
      </c>
      <c r="M5214">
        <v>99</v>
      </c>
      <c r="N5214">
        <v>99</v>
      </c>
      <c r="O5214">
        <v>99</v>
      </c>
      <c r="P5214">
        <v>99</v>
      </c>
      <c r="Q5214">
        <v>74</v>
      </c>
      <c r="R5214">
        <v>11054</v>
      </c>
      <c r="S5214">
        <v>11030</v>
      </c>
      <c r="T5214">
        <v>15.814818165369999</v>
      </c>
      <c r="U5214">
        <v>60.469900271985487</v>
      </c>
      <c r="V5214">
        <v>88.972122714668743</v>
      </c>
      <c r="W5214">
        <v>82.056319129646582</v>
      </c>
      <c r="X5214">
        <v>0</v>
      </c>
      <c r="Y5214">
        <v>0</v>
      </c>
      <c r="Z5214">
        <v>4.5594354984620953</v>
      </c>
      <c r="AA5214">
        <v>9.3216529851201564</v>
      </c>
      <c r="AB5214">
        <v>2.688673851512922</v>
      </c>
      <c r="AC5214">
        <v>-30.364999128708263</v>
      </c>
      <c r="AD5214">
        <v>8.8311190291680983</v>
      </c>
      <c r="AE5214">
        <v>9.1449078895863618</v>
      </c>
      <c r="AF5214">
        <v>71</v>
      </c>
      <c r="AG5214">
        <v>0</v>
      </c>
      <c r="AH5214">
        <v>0</v>
      </c>
      <c r="AI5214">
        <v>48</v>
      </c>
      <c r="AJ5214">
        <v>868</v>
      </c>
      <c r="AK5214">
        <v>351</v>
      </c>
      <c r="AL5214">
        <v>609</v>
      </c>
      <c r="AM5214">
        <v>0</v>
      </c>
      <c r="AN5214">
        <v>995</v>
      </c>
      <c r="AO5214">
        <v>375</v>
      </c>
    </row>
    <row r="5215" spans="1:41">
      <c r="A5215">
        <v>16</v>
      </c>
      <c r="B5215">
        <v>1202</v>
      </c>
      <c r="C5215">
        <v>2018</v>
      </c>
      <c r="D5215">
        <v>2</v>
      </c>
      <c r="E5215">
        <v>99</v>
      </c>
      <c r="F5215">
        <v>99</v>
      </c>
      <c r="G5215">
        <v>99</v>
      </c>
      <c r="H5215">
        <v>99</v>
      </c>
      <c r="I5215">
        <v>99</v>
      </c>
      <c r="J5215">
        <v>160</v>
      </c>
      <c r="K5215">
        <v>999</v>
      </c>
      <c r="M5215">
        <v>99</v>
      </c>
      <c r="N5215">
        <v>99</v>
      </c>
      <c r="O5215">
        <v>99</v>
      </c>
      <c r="P5215">
        <v>99</v>
      </c>
      <c r="Q5215">
        <v>67</v>
      </c>
      <c r="R5215">
        <v>8786</v>
      </c>
      <c r="S5215">
        <v>8776</v>
      </c>
      <c r="T5215">
        <v>15.932733894832689</v>
      </c>
      <c r="U5215">
        <v>60.690291704649049</v>
      </c>
      <c r="V5215">
        <v>88.990028453449696</v>
      </c>
      <c r="W5215">
        <v>82.09604603463994</v>
      </c>
      <c r="X5215">
        <v>1.138174368313225E-2</v>
      </c>
      <c r="Y5215">
        <v>2.27634873662645E-2</v>
      </c>
      <c r="Z5215">
        <v>10.266332802185296</v>
      </c>
      <c r="AA5215">
        <v>8.8164659646296624</v>
      </c>
      <c r="AB5215">
        <v>2.6894958585670929</v>
      </c>
      <c r="AC5215">
        <v>-33.278351514787246</v>
      </c>
      <c r="AD5215">
        <v>7.019197737495106</v>
      </c>
      <c r="AE5215">
        <v>7.2796524745613267</v>
      </c>
      <c r="AF5215">
        <v>71</v>
      </c>
      <c r="AG5215">
        <v>0</v>
      </c>
      <c r="AH5215">
        <v>0</v>
      </c>
      <c r="AI5215">
        <v>50</v>
      </c>
      <c r="AJ5215">
        <v>675</v>
      </c>
      <c r="AK5215">
        <v>243</v>
      </c>
      <c r="AL5215">
        <v>585</v>
      </c>
      <c r="AM5215">
        <v>0</v>
      </c>
      <c r="AN5215">
        <v>913</v>
      </c>
      <c r="AO5215">
        <v>245</v>
      </c>
    </row>
    <row r="5216" spans="1:41">
      <c r="A5216">
        <v>16</v>
      </c>
      <c r="B5216">
        <v>1203</v>
      </c>
      <c r="C5216">
        <v>2018</v>
      </c>
      <c r="D5216">
        <v>3</v>
      </c>
      <c r="E5216">
        <v>99</v>
      </c>
      <c r="F5216">
        <v>99</v>
      </c>
      <c r="G5216">
        <v>99</v>
      </c>
      <c r="H5216">
        <v>99</v>
      </c>
      <c r="I5216">
        <v>99</v>
      </c>
      <c r="J5216">
        <v>160</v>
      </c>
      <c r="K5216">
        <v>999</v>
      </c>
      <c r="M5216">
        <v>99</v>
      </c>
      <c r="N5216">
        <v>99</v>
      </c>
      <c r="O5216">
        <v>99</v>
      </c>
      <c r="P5216">
        <v>99</v>
      </c>
      <c r="Q5216">
        <v>71</v>
      </c>
      <c r="R5216">
        <v>10701</v>
      </c>
      <c r="S5216">
        <v>10653</v>
      </c>
      <c r="T5216">
        <v>15.852537146061113</v>
      </c>
      <c r="U5216">
        <v>60.661409931474701</v>
      </c>
      <c r="V5216">
        <v>87.598425216870652</v>
      </c>
      <c r="W5216">
        <v>80.71118933633727</v>
      </c>
      <c r="X5216">
        <v>0</v>
      </c>
      <c r="Y5216">
        <v>0</v>
      </c>
      <c r="Z5216">
        <v>20.895243435192967</v>
      </c>
      <c r="AA5216">
        <v>9.5266429236540446</v>
      </c>
      <c r="AB5216">
        <v>2.7395758863486059</v>
      </c>
      <c r="AC5216">
        <v>-36.394319683110659</v>
      </c>
      <c r="AD5216">
        <v>8.5491048245999508</v>
      </c>
      <c r="AE5216">
        <v>8.6875529681369397</v>
      </c>
      <c r="AF5216">
        <v>58</v>
      </c>
      <c r="AG5216">
        <v>0</v>
      </c>
      <c r="AH5216">
        <v>0</v>
      </c>
      <c r="AI5216">
        <v>40</v>
      </c>
      <c r="AJ5216">
        <v>856</v>
      </c>
      <c r="AK5216">
        <v>314</v>
      </c>
      <c r="AL5216">
        <v>632</v>
      </c>
      <c r="AM5216">
        <v>0</v>
      </c>
      <c r="AN5216">
        <v>1235</v>
      </c>
      <c r="AO5216">
        <v>207</v>
      </c>
    </row>
    <row r="5217" spans="1:41">
      <c r="A5217">
        <v>16</v>
      </c>
      <c r="B5217">
        <v>1204</v>
      </c>
      <c r="C5217">
        <v>2018</v>
      </c>
      <c r="D5217">
        <v>4</v>
      </c>
      <c r="E5217">
        <v>99</v>
      </c>
      <c r="F5217">
        <v>99</v>
      </c>
      <c r="G5217">
        <v>99</v>
      </c>
      <c r="H5217">
        <v>99</v>
      </c>
      <c r="I5217">
        <v>99</v>
      </c>
      <c r="J5217">
        <v>160</v>
      </c>
      <c r="K5217">
        <v>999</v>
      </c>
      <c r="M5217">
        <v>99</v>
      </c>
      <c r="N5217">
        <v>99</v>
      </c>
      <c r="O5217">
        <v>99</v>
      </c>
      <c r="P5217">
        <v>99</v>
      </c>
      <c r="Q5217">
        <v>72</v>
      </c>
      <c r="R5217">
        <v>11533</v>
      </c>
      <c r="S5217">
        <v>11516</v>
      </c>
      <c r="T5217">
        <v>15.951356975635131</v>
      </c>
      <c r="U5217">
        <v>60.751476207016317</v>
      </c>
      <c r="V5217">
        <v>88.721537550845156</v>
      </c>
      <c r="W5217">
        <v>81.841377214310654</v>
      </c>
      <c r="X5217">
        <v>2.6012312494580775E-2</v>
      </c>
      <c r="Y5217">
        <v>5.202462498916155E-2</v>
      </c>
      <c r="Z5217">
        <v>24.434232203242871</v>
      </c>
      <c r="AA5217">
        <v>9.0605376569279326</v>
      </c>
      <c r="AB5217">
        <v>2.6677600733580902</v>
      </c>
      <c r="AC5217">
        <v>-33.961181008060819</v>
      </c>
      <c r="AD5217">
        <v>9.2137955277180819</v>
      </c>
      <c r="AE5217">
        <v>9.5228375705839046</v>
      </c>
      <c r="AF5217">
        <v>105</v>
      </c>
      <c r="AG5217">
        <v>0</v>
      </c>
      <c r="AH5217">
        <v>0</v>
      </c>
      <c r="AI5217">
        <v>54</v>
      </c>
      <c r="AJ5217">
        <v>814</v>
      </c>
      <c r="AK5217">
        <v>439</v>
      </c>
      <c r="AL5217">
        <v>408</v>
      </c>
      <c r="AM5217">
        <v>0</v>
      </c>
      <c r="AN5217">
        <v>1504</v>
      </c>
      <c r="AO5217">
        <v>543</v>
      </c>
    </row>
    <row r="5218" spans="1:41">
      <c r="A5218">
        <v>16</v>
      </c>
      <c r="B5218">
        <v>1205</v>
      </c>
      <c r="C5218">
        <v>2018</v>
      </c>
      <c r="D5218">
        <v>5</v>
      </c>
      <c r="E5218">
        <v>99</v>
      </c>
      <c r="F5218">
        <v>99</v>
      </c>
      <c r="G5218">
        <v>99</v>
      </c>
      <c r="H5218">
        <v>99</v>
      </c>
      <c r="I5218">
        <v>99</v>
      </c>
      <c r="J5218">
        <v>160</v>
      </c>
      <c r="K5218">
        <v>999</v>
      </c>
      <c r="M5218">
        <v>99</v>
      </c>
      <c r="N5218">
        <v>99</v>
      </c>
      <c r="O5218">
        <v>99</v>
      </c>
      <c r="P5218">
        <v>99</v>
      </c>
      <c r="Q5218">
        <v>70</v>
      </c>
      <c r="R5218">
        <v>10673</v>
      </c>
      <c r="S5218">
        <v>10665</v>
      </c>
      <c r="T5218">
        <v>15.962428558043669</v>
      </c>
      <c r="U5218">
        <v>60.765400843881842</v>
      </c>
      <c r="V5218">
        <v>86.875051745795346</v>
      </c>
      <c r="W5218">
        <v>80.16225972808266</v>
      </c>
      <c r="X5218">
        <v>0</v>
      </c>
      <c r="Y5218">
        <v>0</v>
      </c>
      <c r="Z5218">
        <v>3.513538836315937</v>
      </c>
      <c r="AA5218">
        <v>8.6096275090923893</v>
      </c>
      <c r="AB5218">
        <v>2.7758085775841246</v>
      </c>
      <c r="AC5218">
        <v>-25.244537706179599</v>
      </c>
      <c r="AD5218">
        <v>8.5267354259373178</v>
      </c>
      <c r="AE5218">
        <v>8.6381870206761704</v>
      </c>
      <c r="AF5218">
        <v>109</v>
      </c>
      <c r="AG5218">
        <v>0</v>
      </c>
      <c r="AH5218">
        <v>0</v>
      </c>
      <c r="AI5218">
        <v>66</v>
      </c>
      <c r="AJ5218">
        <v>1010</v>
      </c>
      <c r="AK5218">
        <v>456</v>
      </c>
      <c r="AL5218">
        <v>561</v>
      </c>
      <c r="AM5218">
        <v>2</v>
      </c>
      <c r="AN5218">
        <v>1184</v>
      </c>
      <c r="AO5218">
        <v>342</v>
      </c>
    </row>
    <row r="5219" spans="1:41">
      <c r="A5219">
        <v>16</v>
      </c>
      <c r="B5219">
        <v>1206</v>
      </c>
      <c r="C5219">
        <v>2018</v>
      </c>
      <c r="D5219">
        <v>6</v>
      </c>
      <c r="E5219">
        <v>99</v>
      </c>
      <c r="F5219">
        <v>99</v>
      </c>
      <c r="G5219">
        <v>99</v>
      </c>
      <c r="H5219">
        <v>99</v>
      </c>
      <c r="I5219">
        <v>99</v>
      </c>
      <c r="J5219">
        <v>160</v>
      </c>
      <c r="K5219">
        <v>999</v>
      </c>
      <c r="M5219">
        <v>99</v>
      </c>
      <c r="N5219">
        <v>99</v>
      </c>
      <c r="O5219">
        <v>99</v>
      </c>
      <c r="P5219">
        <v>99</v>
      </c>
      <c r="Q5219">
        <v>71</v>
      </c>
      <c r="R5219">
        <v>8242</v>
      </c>
      <c r="S5219">
        <v>8233</v>
      </c>
      <c r="T5219">
        <v>15.69364231982529</v>
      </c>
      <c r="U5219">
        <v>60.180978987003506</v>
      </c>
      <c r="V5219">
        <v>86.664072485816988</v>
      </c>
      <c r="W5219">
        <v>79.951330013360661</v>
      </c>
      <c r="X5219">
        <v>1.2132977432661972E-2</v>
      </c>
      <c r="Y5219">
        <v>2.4265954865323944E-2</v>
      </c>
      <c r="Z5219">
        <v>15.979131278815821</v>
      </c>
      <c r="AA5219">
        <v>8.8979661452906562</v>
      </c>
      <c r="AB5219">
        <v>2.6809887869341815</v>
      </c>
      <c r="AC5219">
        <v>-26.794650459164593</v>
      </c>
      <c r="AD5219">
        <v>6.5845922777640151</v>
      </c>
      <c r="AE5219">
        <v>6.6508262107375309</v>
      </c>
      <c r="AF5219">
        <v>48</v>
      </c>
      <c r="AG5219">
        <v>0</v>
      </c>
      <c r="AH5219">
        <v>0</v>
      </c>
      <c r="AI5219">
        <v>40</v>
      </c>
      <c r="AJ5219">
        <v>835</v>
      </c>
      <c r="AK5219">
        <v>461</v>
      </c>
      <c r="AL5219">
        <v>613</v>
      </c>
      <c r="AM5219">
        <v>1</v>
      </c>
      <c r="AN5219">
        <v>594</v>
      </c>
      <c r="AO5219">
        <v>156</v>
      </c>
    </row>
    <row r="5220" spans="1:41">
      <c r="A5220">
        <v>16</v>
      </c>
      <c r="B5220">
        <v>1207</v>
      </c>
      <c r="C5220">
        <v>2018</v>
      </c>
      <c r="D5220">
        <v>7</v>
      </c>
      <c r="E5220">
        <v>99</v>
      </c>
      <c r="F5220">
        <v>99</v>
      </c>
      <c r="G5220">
        <v>99</v>
      </c>
      <c r="H5220">
        <v>99</v>
      </c>
      <c r="I5220">
        <v>99</v>
      </c>
      <c r="J5220">
        <v>160</v>
      </c>
      <c r="K5220">
        <v>999</v>
      </c>
      <c r="M5220">
        <v>99</v>
      </c>
      <c r="N5220">
        <v>99</v>
      </c>
      <c r="O5220">
        <v>99</v>
      </c>
      <c r="P5220">
        <v>99</v>
      </c>
      <c r="Q5220">
        <v>74</v>
      </c>
      <c r="R5220">
        <v>11776</v>
      </c>
      <c r="S5220">
        <v>11749</v>
      </c>
      <c r="T5220">
        <v>16.078294836956523</v>
      </c>
      <c r="U5220">
        <v>61.182568729253553</v>
      </c>
      <c r="V5220">
        <v>85.782363442193997</v>
      </c>
      <c r="W5220">
        <v>79.102272533832689</v>
      </c>
      <c r="X5220">
        <v>0</v>
      </c>
      <c r="Y5220">
        <v>0</v>
      </c>
      <c r="Z5220">
        <v>16.593070652173914</v>
      </c>
      <c r="AA5220">
        <v>9.3967259476178899</v>
      </c>
      <c r="AB5220">
        <v>2.8063645864650839</v>
      </c>
      <c r="AC5220">
        <v>-38.946230356426177</v>
      </c>
      <c r="AD5220">
        <v>9.4079299518259027</v>
      </c>
      <c r="AE5220">
        <v>9.3903473214396378</v>
      </c>
      <c r="AF5220">
        <v>56</v>
      </c>
      <c r="AG5220">
        <v>0</v>
      </c>
      <c r="AH5220">
        <v>1</v>
      </c>
      <c r="AI5220">
        <v>46</v>
      </c>
      <c r="AJ5220">
        <v>1271</v>
      </c>
      <c r="AK5220">
        <v>693</v>
      </c>
      <c r="AL5220">
        <v>1070</v>
      </c>
      <c r="AM5220">
        <v>1</v>
      </c>
      <c r="AN5220">
        <v>812</v>
      </c>
      <c r="AO5220">
        <v>179</v>
      </c>
    </row>
    <row r="5221" spans="1:41">
      <c r="A5221">
        <v>16</v>
      </c>
      <c r="B5221">
        <v>1208</v>
      </c>
      <c r="C5221">
        <v>2018</v>
      </c>
      <c r="D5221">
        <v>8</v>
      </c>
      <c r="E5221">
        <v>99</v>
      </c>
      <c r="F5221">
        <v>99</v>
      </c>
      <c r="G5221">
        <v>99</v>
      </c>
      <c r="H5221">
        <v>99</v>
      </c>
      <c r="I5221">
        <v>99</v>
      </c>
      <c r="J5221">
        <v>160</v>
      </c>
      <c r="K5221">
        <v>999</v>
      </c>
      <c r="M5221">
        <v>99</v>
      </c>
      <c r="N5221">
        <v>99</v>
      </c>
      <c r="O5221">
        <v>99</v>
      </c>
      <c r="P5221">
        <v>99</v>
      </c>
      <c r="Q5221">
        <v>73</v>
      </c>
      <c r="R5221">
        <v>10551</v>
      </c>
      <c r="S5221">
        <v>10529</v>
      </c>
      <c r="T5221">
        <v>16.053549426594635</v>
      </c>
      <c r="U5221">
        <v>60.994681356254162</v>
      </c>
      <c r="V5221">
        <v>86.793437554246907</v>
      </c>
      <c r="W5221">
        <v>80.040573653718383</v>
      </c>
      <c r="X5221">
        <v>6.6344422329637012E-2</v>
      </c>
      <c r="Y5221">
        <v>0.132688844659274</v>
      </c>
      <c r="Z5221">
        <v>18.301582788361294</v>
      </c>
      <c r="AA5221">
        <v>8.5655886128874776</v>
      </c>
      <c r="AB5221">
        <v>2.6708449383259167</v>
      </c>
      <c r="AC5221">
        <v>-35.642915955922369</v>
      </c>
      <c r="AD5221">
        <v>8.4292687603358623</v>
      </c>
      <c r="AE5221">
        <v>8.5150873957019613</v>
      </c>
      <c r="AF5221">
        <v>68</v>
      </c>
      <c r="AG5221">
        <v>0</v>
      </c>
      <c r="AH5221">
        <v>0</v>
      </c>
      <c r="AI5221">
        <v>50</v>
      </c>
      <c r="AJ5221">
        <v>398</v>
      </c>
      <c r="AK5221">
        <v>189</v>
      </c>
      <c r="AL5221">
        <v>555</v>
      </c>
      <c r="AM5221">
        <v>1</v>
      </c>
      <c r="AN5221">
        <v>619</v>
      </c>
      <c r="AO5221">
        <v>274</v>
      </c>
    </row>
    <row r="5222" spans="1:41">
      <c r="A5222">
        <v>16</v>
      </c>
      <c r="B5222">
        <v>1209</v>
      </c>
      <c r="C5222">
        <v>2018</v>
      </c>
      <c r="D5222">
        <v>9</v>
      </c>
      <c r="E5222">
        <v>99</v>
      </c>
      <c r="F5222">
        <v>99</v>
      </c>
      <c r="G5222">
        <v>99</v>
      </c>
      <c r="H5222">
        <v>99</v>
      </c>
      <c r="I5222">
        <v>99</v>
      </c>
      <c r="J5222">
        <v>160</v>
      </c>
      <c r="K5222">
        <v>999</v>
      </c>
      <c r="M5222">
        <v>99</v>
      </c>
      <c r="N5222">
        <v>99</v>
      </c>
      <c r="O5222">
        <v>99</v>
      </c>
      <c r="P5222">
        <v>99</v>
      </c>
      <c r="Q5222">
        <v>72</v>
      </c>
      <c r="R5222">
        <v>6982</v>
      </c>
      <c r="S5222">
        <v>6836</v>
      </c>
      <c r="T5222">
        <v>15.649384130621597</v>
      </c>
      <c r="U5222">
        <v>60.782913984786411</v>
      </c>
      <c r="V5222">
        <v>86.69634723314897</v>
      </c>
      <c r="W5222">
        <v>79.552998829724899</v>
      </c>
      <c r="X5222">
        <v>5.729017473503295E-2</v>
      </c>
      <c r="Y5222">
        <v>0.1145803494700659</v>
      </c>
      <c r="Z5222">
        <v>10.8708106559725</v>
      </c>
      <c r="AA5222">
        <v>8.3748356011567235</v>
      </c>
      <c r="AB5222">
        <v>2.7239871441673542</v>
      </c>
      <c r="AC5222">
        <v>-27.834272347670705</v>
      </c>
      <c r="AD5222">
        <v>5.5779693379456887</v>
      </c>
      <c r="AE5222">
        <v>5.4947811661746639</v>
      </c>
      <c r="AF5222">
        <v>67</v>
      </c>
      <c r="AG5222">
        <v>0</v>
      </c>
      <c r="AH5222">
        <v>0</v>
      </c>
      <c r="AI5222">
        <v>34</v>
      </c>
      <c r="AJ5222">
        <v>519</v>
      </c>
      <c r="AK5222">
        <v>361</v>
      </c>
      <c r="AL5222">
        <v>781</v>
      </c>
      <c r="AM5222">
        <v>0</v>
      </c>
      <c r="AN5222">
        <v>627</v>
      </c>
      <c r="AO5222">
        <v>190</v>
      </c>
    </row>
    <row r="5223" spans="1:41">
      <c r="A5223">
        <v>16</v>
      </c>
      <c r="B5223">
        <v>1210</v>
      </c>
      <c r="C5223">
        <v>2018</v>
      </c>
      <c r="D5223">
        <v>10</v>
      </c>
      <c r="E5223">
        <v>99</v>
      </c>
      <c r="F5223">
        <v>99</v>
      </c>
      <c r="G5223">
        <v>99</v>
      </c>
      <c r="H5223">
        <v>99</v>
      </c>
      <c r="I5223">
        <v>99</v>
      </c>
      <c r="J5223">
        <v>160</v>
      </c>
      <c r="K5223">
        <v>999</v>
      </c>
      <c r="M5223">
        <v>99</v>
      </c>
      <c r="N5223">
        <v>99</v>
      </c>
      <c r="O5223">
        <v>99</v>
      </c>
      <c r="P5223">
        <v>99</v>
      </c>
      <c r="Q5223">
        <v>85</v>
      </c>
      <c r="R5223">
        <v>12349</v>
      </c>
      <c r="S5223">
        <v>11555</v>
      </c>
      <c r="T5223">
        <v>14.798445218236294</v>
      </c>
      <c r="U5223">
        <v>60.367892687148419</v>
      </c>
      <c r="V5223">
        <v>90.697211930505247</v>
      </c>
      <c r="W5223">
        <v>82.305408913890076</v>
      </c>
      <c r="X5223">
        <v>0</v>
      </c>
      <c r="Y5223">
        <v>0</v>
      </c>
      <c r="Z5223">
        <v>9.2072232569438821</v>
      </c>
      <c r="AA5223">
        <v>10.213722758051606</v>
      </c>
      <c r="AB5223">
        <v>2.6504261585431168</v>
      </c>
      <c r="AC5223">
        <v>-34.834765240663273</v>
      </c>
      <c r="AD5223">
        <v>9.865703717314716</v>
      </c>
      <c r="AE5223">
        <v>9.6092638477125618</v>
      </c>
      <c r="AF5223">
        <v>95</v>
      </c>
      <c r="AG5223">
        <v>0</v>
      </c>
      <c r="AH5223">
        <v>0</v>
      </c>
      <c r="AI5223">
        <v>64</v>
      </c>
      <c r="AJ5223">
        <v>1052</v>
      </c>
      <c r="AK5223">
        <v>633</v>
      </c>
      <c r="AL5223">
        <v>1144</v>
      </c>
      <c r="AM5223">
        <v>0</v>
      </c>
      <c r="AN5223">
        <v>1083</v>
      </c>
      <c r="AO5223">
        <v>240</v>
      </c>
    </row>
    <row r="5224" spans="1:41">
      <c r="A5224">
        <v>16</v>
      </c>
      <c r="B5224">
        <v>1211</v>
      </c>
      <c r="C5224">
        <v>2018</v>
      </c>
      <c r="D5224">
        <v>11</v>
      </c>
      <c r="E5224">
        <v>99</v>
      </c>
      <c r="F5224">
        <v>99</v>
      </c>
      <c r="G5224">
        <v>99</v>
      </c>
      <c r="H5224">
        <v>99</v>
      </c>
      <c r="I5224">
        <v>99</v>
      </c>
      <c r="J5224">
        <v>160</v>
      </c>
      <c r="K5224">
        <v>999</v>
      </c>
      <c r="M5224">
        <v>99</v>
      </c>
      <c r="N5224">
        <v>99</v>
      </c>
      <c r="O5224">
        <v>99</v>
      </c>
      <c r="P5224">
        <v>99</v>
      </c>
      <c r="Q5224">
        <v>90</v>
      </c>
      <c r="R5224">
        <v>12679</v>
      </c>
      <c r="S5224">
        <v>11577</v>
      </c>
      <c r="T5224">
        <v>14.539316980834451</v>
      </c>
      <c r="U5224">
        <v>60.59220868964325</v>
      </c>
      <c r="V5224">
        <v>90.667705076312643</v>
      </c>
      <c r="W5224">
        <v>81.591673145028821</v>
      </c>
      <c r="X5224">
        <v>0</v>
      </c>
      <c r="Y5224">
        <v>0</v>
      </c>
      <c r="Z5224">
        <v>22.131082892972632</v>
      </c>
      <c r="AA5224">
        <v>9.3832581309060483</v>
      </c>
      <c r="AB5224">
        <v>2.6682288530759162</v>
      </c>
      <c r="AC5224">
        <v>-38.828410836162888</v>
      </c>
      <c r="AD5224">
        <v>10.129343058695701</v>
      </c>
      <c r="AE5224">
        <v>9.5440710509942104</v>
      </c>
      <c r="AF5224">
        <v>143</v>
      </c>
      <c r="AG5224">
        <v>0</v>
      </c>
      <c r="AH5224">
        <v>0</v>
      </c>
      <c r="AI5224">
        <v>141</v>
      </c>
      <c r="AJ5224">
        <v>824</v>
      </c>
      <c r="AK5224">
        <v>598</v>
      </c>
      <c r="AL5224">
        <v>1102</v>
      </c>
      <c r="AM5224">
        <v>0</v>
      </c>
      <c r="AN5224">
        <v>938</v>
      </c>
      <c r="AO5224">
        <v>263</v>
      </c>
    </row>
    <row r="5225" spans="1:41">
      <c r="A5225">
        <v>16</v>
      </c>
      <c r="B5225">
        <v>1212</v>
      </c>
      <c r="C5225">
        <v>2018</v>
      </c>
      <c r="D5225">
        <v>12</v>
      </c>
      <c r="E5225">
        <v>99</v>
      </c>
      <c r="F5225">
        <v>99</v>
      </c>
      <c r="G5225">
        <v>99</v>
      </c>
      <c r="H5225">
        <v>99</v>
      </c>
      <c r="I5225">
        <v>99</v>
      </c>
      <c r="J5225">
        <v>160</v>
      </c>
      <c r="K5225">
        <v>999</v>
      </c>
      <c r="M5225">
        <v>99</v>
      </c>
      <c r="N5225">
        <v>99</v>
      </c>
      <c r="O5225">
        <v>99</v>
      </c>
      <c r="P5225">
        <v>99</v>
      </c>
      <c r="Q5225">
        <v>76</v>
      </c>
      <c r="R5225">
        <v>9845</v>
      </c>
      <c r="S5225">
        <v>9429</v>
      </c>
      <c r="T5225">
        <v>15.362315896394106</v>
      </c>
      <c r="U5225">
        <v>60.829144129812249</v>
      </c>
      <c r="V5225">
        <v>86.598576094796385</v>
      </c>
      <c r="W5225">
        <v>78.959412450949202</v>
      </c>
      <c r="X5225">
        <v>0</v>
      </c>
      <c r="Y5225">
        <v>0</v>
      </c>
      <c r="Z5225">
        <v>19.360081259522602</v>
      </c>
      <c r="AA5225">
        <v>9.4490954223163133</v>
      </c>
      <c r="AB5225">
        <v>2.6527719828976037</v>
      </c>
      <c r="AC5225">
        <v>-37.831583774584573</v>
      </c>
      <c r="AD5225">
        <v>7.8652403511995601</v>
      </c>
      <c r="AE5225">
        <v>7.5224850836947148</v>
      </c>
      <c r="AF5225">
        <v>139</v>
      </c>
      <c r="AG5225">
        <v>0</v>
      </c>
      <c r="AH5225">
        <v>0</v>
      </c>
      <c r="AI5225">
        <v>114</v>
      </c>
      <c r="AJ5225">
        <v>640</v>
      </c>
      <c r="AK5225">
        <v>378</v>
      </c>
      <c r="AL5225">
        <v>519</v>
      </c>
      <c r="AM5225">
        <v>0</v>
      </c>
      <c r="AN5225">
        <v>753</v>
      </c>
      <c r="AO5225">
        <v>304</v>
      </c>
    </row>
    <row r="5226" spans="1:41">
      <c r="A5226">
        <v>16</v>
      </c>
      <c r="B5226">
        <v>1213</v>
      </c>
      <c r="C5226">
        <v>2018</v>
      </c>
      <c r="D5226">
        <v>1</v>
      </c>
      <c r="E5226">
        <v>99</v>
      </c>
      <c r="F5226">
        <v>99</v>
      </c>
      <c r="G5226">
        <v>99</v>
      </c>
      <c r="H5226">
        <v>99</v>
      </c>
      <c r="I5226">
        <v>99</v>
      </c>
      <c r="J5226">
        <v>171</v>
      </c>
      <c r="K5226">
        <v>999</v>
      </c>
      <c r="M5226">
        <v>99</v>
      </c>
      <c r="N5226">
        <v>99</v>
      </c>
      <c r="O5226">
        <v>99</v>
      </c>
      <c r="P5226">
        <v>99</v>
      </c>
      <c r="Q5226">
        <v>67</v>
      </c>
      <c r="R5226">
        <v>8188</v>
      </c>
      <c r="S5226">
        <v>8182</v>
      </c>
      <c r="T5226">
        <v>15.805569125549589</v>
      </c>
      <c r="U5226">
        <v>60.343192373502824</v>
      </c>
      <c r="V5226">
        <v>92.595682778013412</v>
      </c>
      <c r="W5226">
        <v>85.441994622341696</v>
      </c>
      <c r="X5226">
        <v>0</v>
      </c>
      <c r="Y5226">
        <v>0</v>
      </c>
      <c r="Z5226">
        <v>0</v>
      </c>
      <c r="AA5226">
        <v>7.36083492648324</v>
      </c>
      <c r="AB5226">
        <v>2.5544741213347391</v>
      </c>
      <c r="AC5226">
        <v>-17.112702729598539</v>
      </c>
      <c r="AD5226">
        <v>9.6882210258533981</v>
      </c>
      <c r="AE5226">
        <v>9.9964863618733819</v>
      </c>
      <c r="AF5226">
        <v>147</v>
      </c>
      <c r="AG5226">
        <v>0</v>
      </c>
      <c r="AH5226">
        <v>0</v>
      </c>
      <c r="AI5226">
        <v>26</v>
      </c>
      <c r="AJ5226">
        <v>894</v>
      </c>
      <c r="AK5226">
        <v>244</v>
      </c>
      <c r="AL5226">
        <v>1210</v>
      </c>
      <c r="AM5226">
        <v>0</v>
      </c>
      <c r="AN5226">
        <v>416</v>
      </c>
      <c r="AO5226">
        <v>114</v>
      </c>
    </row>
    <row r="5227" spans="1:41">
      <c r="A5227">
        <v>16</v>
      </c>
      <c r="B5227">
        <v>1214</v>
      </c>
      <c r="C5227">
        <v>2018</v>
      </c>
      <c r="D5227">
        <v>2</v>
      </c>
      <c r="E5227">
        <v>99</v>
      </c>
      <c r="F5227">
        <v>99</v>
      </c>
      <c r="G5227">
        <v>99</v>
      </c>
      <c r="H5227">
        <v>99</v>
      </c>
      <c r="I5227">
        <v>99</v>
      </c>
      <c r="J5227">
        <v>171</v>
      </c>
      <c r="K5227">
        <v>999</v>
      </c>
      <c r="M5227">
        <v>99</v>
      </c>
      <c r="N5227">
        <v>99</v>
      </c>
      <c r="O5227">
        <v>99</v>
      </c>
      <c r="P5227">
        <v>99</v>
      </c>
      <c r="Q5227">
        <v>65</v>
      </c>
      <c r="R5227">
        <v>6461</v>
      </c>
      <c r="S5227">
        <v>6449</v>
      </c>
      <c r="T5227">
        <v>15.747252747252748</v>
      </c>
      <c r="U5227">
        <v>60.278802915180655</v>
      </c>
      <c r="V5227">
        <v>92.826405094929996</v>
      </c>
      <c r="W5227">
        <v>85.620669871297906</v>
      </c>
      <c r="X5227">
        <v>0</v>
      </c>
      <c r="Y5227">
        <v>0</v>
      </c>
      <c r="Z5227">
        <v>0</v>
      </c>
      <c r="AA5227">
        <v>7.1741966981856322</v>
      </c>
      <c r="AB5227">
        <v>2.5877292041970072</v>
      </c>
      <c r="AC5227">
        <v>-18.606291911172079</v>
      </c>
      <c r="AD5227">
        <v>7.6447967816363951</v>
      </c>
      <c r="AE5227">
        <v>7.895643346111437</v>
      </c>
      <c r="AF5227">
        <v>137</v>
      </c>
      <c r="AG5227">
        <v>0</v>
      </c>
      <c r="AH5227">
        <v>0</v>
      </c>
      <c r="AI5227">
        <v>17</v>
      </c>
      <c r="AJ5227">
        <v>619</v>
      </c>
      <c r="AK5227">
        <v>135</v>
      </c>
      <c r="AL5227">
        <v>1002</v>
      </c>
      <c r="AM5227">
        <v>0</v>
      </c>
      <c r="AN5227">
        <v>203</v>
      </c>
      <c r="AO5227">
        <v>64</v>
      </c>
    </row>
    <row r="5228" spans="1:41">
      <c r="A5228">
        <v>16</v>
      </c>
      <c r="B5228">
        <v>1215</v>
      </c>
      <c r="C5228">
        <v>2018</v>
      </c>
      <c r="D5228">
        <v>3</v>
      </c>
      <c r="E5228">
        <v>99</v>
      </c>
      <c r="F5228">
        <v>99</v>
      </c>
      <c r="G5228">
        <v>99</v>
      </c>
      <c r="H5228">
        <v>99</v>
      </c>
      <c r="I5228">
        <v>99</v>
      </c>
      <c r="J5228">
        <v>171</v>
      </c>
      <c r="K5228">
        <v>999</v>
      </c>
      <c r="M5228">
        <v>99</v>
      </c>
      <c r="N5228">
        <v>99</v>
      </c>
      <c r="O5228">
        <v>99</v>
      </c>
      <c r="P5228">
        <v>99</v>
      </c>
      <c r="Q5228">
        <v>61</v>
      </c>
      <c r="R5228">
        <v>6898</v>
      </c>
      <c r="S5228">
        <v>6895</v>
      </c>
      <c r="T5228">
        <v>15.854885474050452</v>
      </c>
      <c r="U5228">
        <v>60.414938361131263</v>
      </c>
      <c r="V5228">
        <v>92.172574690627258</v>
      </c>
      <c r="W5228">
        <v>85.063292240754095</v>
      </c>
      <c r="X5228">
        <v>0</v>
      </c>
      <c r="Y5228">
        <v>0</v>
      </c>
      <c r="Z5228">
        <v>0</v>
      </c>
      <c r="AA5228">
        <v>7.7147734044846814</v>
      </c>
      <c r="AB5228">
        <v>2.5565641983312561</v>
      </c>
      <c r="AC5228">
        <v>-22.390967051815124</v>
      </c>
      <c r="AD5228">
        <v>8.1618647577353141</v>
      </c>
      <c r="AE5228">
        <v>8.3867361905241751</v>
      </c>
      <c r="AF5228">
        <v>116</v>
      </c>
      <c r="AG5228">
        <v>0</v>
      </c>
      <c r="AH5228">
        <v>0</v>
      </c>
      <c r="AI5228">
        <v>17</v>
      </c>
      <c r="AJ5228">
        <v>831</v>
      </c>
      <c r="AK5228">
        <v>157</v>
      </c>
      <c r="AL5228">
        <v>682</v>
      </c>
      <c r="AM5228">
        <v>0</v>
      </c>
      <c r="AN5228">
        <v>213</v>
      </c>
      <c r="AO5228">
        <v>93</v>
      </c>
    </row>
    <row r="5229" spans="1:41">
      <c r="A5229">
        <v>16</v>
      </c>
      <c r="B5229">
        <v>1216</v>
      </c>
      <c r="C5229">
        <v>2018</v>
      </c>
      <c r="D5229">
        <v>4</v>
      </c>
      <c r="E5229">
        <v>99</v>
      </c>
      <c r="F5229">
        <v>99</v>
      </c>
      <c r="G5229">
        <v>99</v>
      </c>
      <c r="H5229">
        <v>99</v>
      </c>
      <c r="I5229">
        <v>99</v>
      </c>
      <c r="J5229">
        <v>171</v>
      </c>
      <c r="K5229">
        <v>999</v>
      </c>
      <c r="M5229">
        <v>99</v>
      </c>
      <c r="N5229">
        <v>99</v>
      </c>
      <c r="O5229">
        <v>99</v>
      </c>
      <c r="P5229">
        <v>99</v>
      </c>
      <c r="Q5229">
        <v>66</v>
      </c>
      <c r="R5229">
        <v>8308</v>
      </c>
      <c r="S5229">
        <v>8300</v>
      </c>
      <c r="T5229">
        <v>15.784424650938854</v>
      </c>
      <c r="U5229">
        <v>60.291686746987921</v>
      </c>
      <c r="V5229">
        <v>90.16629899881238</v>
      </c>
      <c r="W5229">
        <v>83.190927710843269</v>
      </c>
      <c r="X5229">
        <v>0</v>
      </c>
      <c r="Y5229">
        <v>0</v>
      </c>
      <c r="Z5229">
        <v>0</v>
      </c>
      <c r="AA5229">
        <v>8.0206096488587875</v>
      </c>
      <c r="AB5229">
        <v>2.5497655546736717</v>
      </c>
      <c r="AC5229">
        <v>-16.335064592869319</v>
      </c>
      <c r="AD5229">
        <v>9.8302076554457773</v>
      </c>
      <c r="AE5229">
        <v>9.8734875784055163</v>
      </c>
      <c r="AF5229">
        <v>171</v>
      </c>
      <c r="AG5229">
        <v>0</v>
      </c>
      <c r="AH5229">
        <v>0</v>
      </c>
      <c r="AI5229">
        <v>32</v>
      </c>
      <c r="AJ5229">
        <v>1032</v>
      </c>
      <c r="AK5229">
        <v>220</v>
      </c>
      <c r="AL5229">
        <v>716</v>
      </c>
      <c r="AM5229">
        <v>1</v>
      </c>
      <c r="AN5229">
        <v>351</v>
      </c>
      <c r="AO5229">
        <v>104</v>
      </c>
    </row>
    <row r="5230" spans="1:41">
      <c r="A5230">
        <v>16</v>
      </c>
      <c r="B5230">
        <v>1217</v>
      </c>
      <c r="C5230">
        <v>2018</v>
      </c>
      <c r="D5230">
        <v>5</v>
      </c>
      <c r="E5230">
        <v>99</v>
      </c>
      <c r="F5230">
        <v>99</v>
      </c>
      <c r="G5230">
        <v>99</v>
      </c>
      <c r="H5230">
        <v>99</v>
      </c>
      <c r="I5230">
        <v>99</v>
      </c>
      <c r="J5230">
        <v>171</v>
      </c>
      <c r="K5230">
        <v>999</v>
      </c>
      <c r="M5230">
        <v>99</v>
      </c>
      <c r="N5230">
        <v>99</v>
      </c>
      <c r="O5230">
        <v>99</v>
      </c>
      <c r="P5230">
        <v>99</v>
      </c>
      <c r="Q5230">
        <v>64</v>
      </c>
      <c r="R5230">
        <v>6632</v>
      </c>
      <c r="S5230">
        <v>6614</v>
      </c>
      <c r="T5230">
        <v>15.685012062726171</v>
      </c>
      <c r="U5230">
        <v>60.099637133353497</v>
      </c>
      <c r="V5230">
        <v>89.457963851588971</v>
      </c>
      <c r="W5230">
        <v>82.504248563652624</v>
      </c>
      <c r="X5230">
        <v>0</v>
      </c>
      <c r="Y5230">
        <v>0</v>
      </c>
      <c r="Z5230">
        <v>0</v>
      </c>
      <c r="AA5230">
        <v>6.9746602850950739</v>
      </c>
      <c r="AB5230">
        <v>2.5137462759902816</v>
      </c>
      <c r="AC5230">
        <v>-11.307075896520688</v>
      </c>
      <c r="AD5230">
        <v>7.8471277288055372</v>
      </c>
      <c r="AE5230">
        <v>7.8029177324215935</v>
      </c>
      <c r="AF5230">
        <v>143</v>
      </c>
      <c r="AG5230">
        <v>0</v>
      </c>
      <c r="AH5230">
        <v>0</v>
      </c>
      <c r="AI5230">
        <v>11</v>
      </c>
      <c r="AJ5230">
        <v>870</v>
      </c>
      <c r="AK5230">
        <v>242</v>
      </c>
      <c r="AL5230">
        <v>867</v>
      </c>
      <c r="AM5230">
        <v>2</v>
      </c>
      <c r="AN5230">
        <v>246</v>
      </c>
      <c r="AO5230">
        <v>46</v>
      </c>
    </row>
    <row r="5231" spans="1:41">
      <c r="A5231">
        <v>16</v>
      </c>
      <c r="B5231">
        <v>1218</v>
      </c>
      <c r="C5231">
        <v>2018</v>
      </c>
      <c r="D5231">
        <v>6</v>
      </c>
      <c r="E5231">
        <v>99</v>
      </c>
      <c r="F5231">
        <v>99</v>
      </c>
      <c r="G5231">
        <v>99</v>
      </c>
      <c r="H5231">
        <v>99</v>
      </c>
      <c r="I5231">
        <v>99</v>
      </c>
      <c r="J5231">
        <v>171</v>
      </c>
      <c r="K5231">
        <v>999</v>
      </c>
      <c r="M5231">
        <v>99</v>
      </c>
      <c r="N5231">
        <v>99</v>
      </c>
      <c r="O5231">
        <v>99</v>
      </c>
      <c r="P5231">
        <v>99</v>
      </c>
      <c r="Q5231">
        <v>64</v>
      </c>
      <c r="R5231">
        <v>7535</v>
      </c>
      <c r="S5231">
        <v>7512</v>
      </c>
      <c r="T5231">
        <v>15.562176509621764</v>
      </c>
      <c r="U5231">
        <v>59.87207135250268</v>
      </c>
      <c r="V5231">
        <v>88.488609629432062</v>
      </c>
      <c r="W5231">
        <v>81.590375399361093</v>
      </c>
      <c r="X5231">
        <v>0</v>
      </c>
      <c r="Y5231">
        <v>0</v>
      </c>
      <c r="Z5231">
        <v>0</v>
      </c>
      <c r="AA5231">
        <v>8.3599896412993342</v>
      </c>
      <c r="AB5231">
        <v>2.53616180265852</v>
      </c>
      <c r="AC5231">
        <v>-18.302041128708247</v>
      </c>
      <c r="AD5231">
        <v>8.9155771164881976</v>
      </c>
      <c r="AE5231">
        <v>8.7641748815999012</v>
      </c>
      <c r="AF5231">
        <v>160</v>
      </c>
      <c r="AG5231">
        <v>0</v>
      </c>
      <c r="AH5231">
        <v>0</v>
      </c>
      <c r="AI5231">
        <v>24</v>
      </c>
      <c r="AJ5231">
        <v>951</v>
      </c>
      <c r="AK5231">
        <v>206</v>
      </c>
      <c r="AL5231">
        <v>1304</v>
      </c>
      <c r="AM5231">
        <v>0</v>
      </c>
      <c r="AN5231">
        <v>204</v>
      </c>
      <c r="AO5231">
        <v>71</v>
      </c>
    </row>
    <row r="5232" spans="1:41">
      <c r="A5232">
        <v>16</v>
      </c>
      <c r="B5232">
        <v>1219</v>
      </c>
      <c r="C5232">
        <v>2018</v>
      </c>
      <c r="D5232">
        <v>7</v>
      </c>
      <c r="E5232">
        <v>99</v>
      </c>
      <c r="F5232">
        <v>99</v>
      </c>
      <c r="G5232">
        <v>99</v>
      </c>
      <c r="H5232">
        <v>99</v>
      </c>
      <c r="I5232">
        <v>99</v>
      </c>
      <c r="J5232">
        <v>171</v>
      </c>
      <c r="K5232">
        <v>999</v>
      </c>
      <c r="M5232">
        <v>99</v>
      </c>
      <c r="N5232">
        <v>99</v>
      </c>
      <c r="O5232">
        <v>99</v>
      </c>
      <c r="P5232">
        <v>99</v>
      </c>
      <c r="Q5232">
        <v>61</v>
      </c>
      <c r="R5232">
        <v>5991</v>
      </c>
      <c r="S5232">
        <v>5971</v>
      </c>
      <c r="T5232">
        <v>15.823568686362876</v>
      </c>
      <c r="U5232">
        <v>60.485345838218045</v>
      </c>
      <c r="V5232">
        <v>87.023303133799701</v>
      </c>
      <c r="W5232">
        <v>80.239407134483343</v>
      </c>
      <c r="X5232">
        <v>0</v>
      </c>
      <c r="Y5232">
        <v>0</v>
      </c>
      <c r="Z5232">
        <v>0</v>
      </c>
      <c r="AA5232">
        <v>7.8858373471112895</v>
      </c>
      <c r="AB5232">
        <v>2.638603557252841</v>
      </c>
      <c r="AC5232">
        <v>-19.839883492434801</v>
      </c>
      <c r="AD5232">
        <v>7.0886824823995731</v>
      </c>
      <c r="AE5232">
        <v>6.8509580254943856</v>
      </c>
      <c r="AF5232">
        <v>118</v>
      </c>
      <c r="AG5232">
        <v>0</v>
      </c>
      <c r="AH5232">
        <v>0</v>
      </c>
      <c r="AI5232">
        <v>17</v>
      </c>
      <c r="AJ5232">
        <v>759</v>
      </c>
      <c r="AK5232">
        <v>238</v>
      </c>
      <c r="AL5232">
        <v>1018</v>
      </c>
      <c r="AM5232">
        <v>0</v>
      </c>
      <c r="AN5232">
        <v>183</v>
      </c>
      <c r="AO5232">
        <v>61</v>
      </c>
    </row>
    <row r="5233" spans="1:41">
      <c r="A5233">
        <v>16</v>
      </c>
      <c r="B5233">
        <v>1220</v>
      </c>
      <c r="C5233">
        <v>2018</v>
      </c>
      <c r="D5233">
        <v>8</v>
      </c>
      <c r="E5233">
        <v>99</v>
      </c>
      <c r="F5233">
        <v>99</v>
      </c>
      <c r="G5233">
        <v>99</v>
      </c>
      <c r="H5233">
        <v>99</v>
      </c>
      <c r="I5233">
        <v>99</v>
      </c>
      <c r="J5233">
        <v>171</v>
      </c>
      <c r="K5233">
        <v>999</v>
      </c>
      <c r="M5233">
        <v>99</v>
      </c>
      <c r="N5233">
        <v>99</v>
      </c>
      <c r="O5233">
        <v>99</v>
      </c>
      <c r="P5233">
        <v>99</v>
      </c>
      <c r="Q5233">
        <v>66</v>
      </c>
      <c r="R5233">
        <v>7569</v>
      </c>
      <c r="S5233">
        <v>7553</v>
      </c>
      <c r="T5233">
        <v>15.744484079799181</v>
      </c>
      <c r="U5233">
        <v>60.188534357209065</v>
      </c>
      <c r="V5233">
        <v>88.952077044860005</v>
      </c>
      <c r="W5233">
        <v>82.031550377333474</v>
      </c>
      <c r="X5233">
        <v>0</v>
      </c>
      <c r="Y5233">
        <v>0</v>
      </c>
      <c r="Z5233">
        <v>0</v>
      </c>
      <c r="AA5233">
        <v>7.6562854360858301</v>
      </c>
      <c r="AB5233">
        <v>2.5130804915301126</v>
      </c>
      <c r="AC5233">
        <v>-3.8263758966254096</v>
      </c>
      <c r="AD5233">
        <v>8.9558066615393752</v>
      </c>
      <c r="AE5233">
        <v>8.8596574114170501</v>
      </c>
      <c r="AF5233">
        <v>128</v>
      </c>
      <c r="AG5233">
        <v>0</v>
      </c>
      <c r="AH5233">
        <v>0</v>
      </c>
      <c r="AI5233">
        <v>14</v>
      </c>
      <c r="AJ5233">
        <v>843</v>
      </c>
      <c r="AK5233">
        <v>167</v>
      </c>
      <c r="AL5233">
        <v>1251</v>
      </c>
      <c r="AM5233">
        <v>0</v>
      </c>
      <c r="AN5233">
        <v>150</v>
      </c>
      <c r="AO5233">
        <v>55</v>
      </c>
    </row>
    <row r="5234" spans="1:41">
      <c r="A5234">
        <v>16</v>
      </c>
      <c r="B5234">
        <v>1221</v>
      </c>
      <c r="C5234">
        <v>2018</v>
      </c>
      <c r="D5234">
        <v>9</v>
      </c>
      <c r="E5234">
        <v>99</v>
      </c>
      <c r="F5234">
        <v>99</v>
      </c>
      <c r="G5234">
        <v>99</v>
      </c>
      <c r="H5234">
        <v>99</v>
      </c>
      <c r="I5234">
        <v>99</v>
      </c>
      <c r="J5234">
        <v>171</v>
      </c>
      <c r="K5234">
        <v>999</v>
      </c>
      <c r="M5234">
        <v>99</v>
      </c>
      <c r="N5234">
        <v>99</v>
      </c>
      <c r="O5234">
        <v>99</v>
      </c>
      <c r="P5234">
        <v>99</v>
      </c>
      <c r="Q5234">
        <v>60</v>
      </c>
      <c r="R5234">
        <v>6304</v>
      </c>
      <c r="S5234">
        <v>6297</v>
      </c>
      <c r="T5234">
        <v>15.867068527918779</v>
      </c>
      <c r="U5234">
        <v>60.423217405113519</v>
      </c>
      <c r="V5234">
        <v>90.007021521022367</v>
      </c>
      <c r="W5234">
        <v>83.038764491027393</v>
      </c>
      <c r="X5234">
        <v>0</v>
      </c>
      <c r="Y5234">
        <v>0</v>
      </c>
      <c r="Z5234">
        <v>0</v>
      </c>
      <c r="AA5234">
        <v>6.9587699723435916</v>
      </c>
      <c r="AB5234">
        <v>2.4567765973051254</v>
      </c>
      <c r="AC5234">
        <v>-10.294243380577752</v>
      </c>
      <c r="AD5234">
        <v>7.4590309412530322</v>
      </c>
      <c r="AE5234">
        <v>7.4770639735523616</v>
      </c>
      <c r="AF5234">
        <v>107</v>
      </c>
      <c r="AG5234">
        <v>0</v>
      </c>
      <c r="AH5234">
        <v>0</v>
      </c>
      <c r="AI5234">
        <v>16</v>
      </c>
      <c r="AJ5234">
        <v>713</v>
      </c>
      <c r="AK5234">
        <v>155</v>
      </c>
      <c r="AL5234">
        <v>1142</v>
      </c>
      <c r="AM5234">
        <v>0</v>
      </c>
      <c r="AN5234">
        <v>140</v>
      </c>
      <c r="AO5234">
        <v>58</v>
      </c>
    </row>
    <row r="5235" spans="1:41">
      <c r="A5235">
        <v>16</v>
      </c>
      <c r="B5235">
        <v>1222</v>
      </c>
      <c r="C5235">
        <v>2018</v>
      </c>
      <c r="D5235">
        <v>10</v>
      </c>
      <c r="E5235">
        <v>99</v>
      </c>
      <c r="F5235">
        <v>99</v>
      </c>
      <c r="G5235">
        <v>99</v>
      </c>
      <c r="H5235">
        <v>99</v>
      </c>
      <c r="I5235">
        <v>99</v>
      </c>
      <c r="J5235">
        <v>171</v>
      </c>
      <c r="K5235">
        <v>999</v>
      </c>
      <c r="M5235">
        <v>99</v>
      </c>
      <c r="N5235">
        <v>99</v>
      </c>
      <c r="O5235">
        <v>99</v>
      </c>
      <c r="P5235">
        <v>99</v>
      </c>
      <c r="Q5235">
        <v>60</v>
      </c>
      <c r="R5235">
        <v>6699</v>
      </c>
      <c r="S5235">
        <v>6698</v>
      </c>
      <c r="T5235">
        <v>15.893118375876998</v>
      </c>
      <c r="U5235">
        <v>60.543595103015825</v>
      </c>
      <c r="V5235">
        <v>89.351133098057701</v>
      </c>
      <c r="W5235">
        <v>82.465108987757404</v>
      </c>
      <c r="X5235">
        <v>0</v>
      </c>
      <c r="Y5235">
        <v>0</v>
      </c>
      <c r="Z5235">
        <v>0</v>
      </c>
      <c r="AA5235">
        <v>7.4297325017705456</v>
      </c>
      <c r="AB5235">
        <v>2.6387382814167815</v>
      </c>
      <c r="AC5235">
        <v>-14.480941751527929</v>
      </c>
      <c r="AD5235">
        <v>7.9264035969946143</v>
      </c>
      <c r="AE5235">
        <v>7.8982687081497005</v>
      </c>
      <c r="AF5235">
        <v>120</v>
      </c>
      <c r="AG5235">
        <v>0</v>
      </c>
      <c r="AH5235">
        <v>0</v>
      </c>
      <c r="AI5235">
        <v>21</v>
      </c>
      <c r="AJ5235">
        <v>791</v>
      </c>
      <c r="AK5235">
        <v>281</v>
      </c>
      <c r="AL5235">
        <v>974</v>
      </c>
      <c r="AM5235">
        <v>0</v>
      </c>
      <c r="AN5235">
        <v>183</v>
      </c>
      <c r="AO5235">
        <v>84</v>
      </c>
    </row>
    <row r="5236" spans="1:41">
      <c r="A5236">
        <v>16</v>
      </c>
      <c r="B5236">
        <v>1223</v>
      </c>
      <c r="C5236">
        <v>2018</v>
      </c>
      <c r="D5236">
        <v>11</v>
      </c>
      <c r="E5236">
        <v>99</v>
      </c>
      <c r="F5236">
        <v>99</v>
      </c>
      <c r="G5236">
        <v>99</v>
      </c>
      <c r="H5236">
        <v>99</v>
      </c>
      <c r="I5236">
        <v>99</v>
      </c>
      <c r="J5236">
        <v>171</v>
      </c>
      <c r="K5236">
        <v>999</v>
      </c>
      <c r="M5236">
        <v>99</v>
      </c>
      <c r="N5236">
        <v>99</v>
      </c>
      <c r="O5236">
        <v>99</v>
      </c>
      <c r="P5236">
        <v>99</v>
      </c>
      <c r="Q5236">
        <v>66</v>
      </c>
      <c r="R5236">
        <v>7546</v>
      </c>
      <c r="S5236">
        <v>7540</v>
      </c>
      <c r="T5236">
        <v>15.820434667373446</v>
      </c>
      <c r="U5236">
        <v>60.318832891246693</v>
      </c>
      <c r="V5236">
        <v>89.67217095677519</v>
      </c>
      <c r="W5236">
        <v>82.735490716180379</v>
      </c>
      <c r="X5236">
        <v>0</v>
      </c>
      <c r="Y5236">
        <v>0</v>
      </c>
      <c r="Z5236">
        <v>0</v>
      </c>
      <c r="AA5236">
        <v>7.8907161200057789</v>
      </c>
      <c r="AB5236">
        <v>2.4499100218804695</v>
      </c>
      <c r="AC5236">
        <v>-15.59573529761305</v>
      </c>
      <c r="AD5236">
        <v>8.9285925575341629</v>
      </c>
      <c r="AE5236">
        <v>8.9203052764114528</v>
      </c>
      <c r="AF5236">
        <v>134</v>
      </c>
      <c r="AG5236">
        <v>0</v>
      </c>
      <c r="AH5236">
        <v>0</v>
      </c>
      <c r="AI5236">
        <v>40</v>
      </c>
      <c r="AJ5236">
        <v>893</v>
      </c>
      <c r="AK5236">
        <v>128</v>
      </c>
      <c r="AL5236">
        <v>986</v>
      </c>
      <c r="AM5236">
        <v>0</v>
      </c>
      <c r="AN5236">
        <v>218</v>
      </c>
      <c r="AO5236">
        <v>77</v>
      </c>
    </row>
    <row r="5237" spans="1:41">
      <c r="A5237">
        <v>16</v>
      </c>
      <c r="B5237">
        <v>1224</v>
      </c>
      <c r="C5237">
        <v>2018</v>
      </c>
      <c r="D5237">
        <v>12</v>
      </c>
      <c r="E5237">
        <v>99</v>
      </c>
      <c r="F5237">
        <v>99</v>
      </c>
      <c r="G5237">
        <v>99</v>
      </c>
      <c r="H5237">
        <v>99</v>
      </c>
      <c r="I5237">
        <v>99</v>
      </c>
      <c r="J5237">
        <v>171</v>
      </c>
      <c r="K5237">
        <v>999</v>
      </c>
      <c r="M5237">
        <v>99</v>
      </c>
      <c r="N5237">
        <v>99</v>
      </c>
      <c r="O5237">
        <v>99</v>
      </c>
      <c r="P5237">
        <v>99</v>
      </c>
      <c r="Q5237">
        <v>54</v>
      </c>
      <c r="R5237">
        <v>6384</v>
      </c>
      <c r="S5237">
        <v>6346</v>
      </c>
      <c r="T5237">
        <v>16.083959899749377</v>
      </c>
      <c r="U5237">
        <v>61.153482508666897</v>
      </c>
      <c r="V5237">
        <v>87.117792697663106</v>
      </c>
      <c r="W5237">
        <v>80.163126378821445</v>
      </c>
      <c r="X5237">
        <v>0</v>
      </c>
      <c r="Y5237">
        <v>0</v>
      </c>
      <c r="Z5237">
        <v>0</v>
      </c>
      <c r="AA5237">
        <v>8.5504582270362803</v>
      </c>
      <c r="AB5237">
        <v>2.6106918528031455</v>
      </c>
      <c r="AC5237">
        <v>-27.737880196183418</v>
      </c>
      <c r="AD5237">
        <v>7.553688694314622</v>
      </c>
      <c r="AE5237">
        <v>7.27430051403904</v>
      </c>
      <c r="AF5237">
        <v>104</v>
      </c>
      <c r="AG5237">
        <v>0</v>
      </c>
      <c r="AH5237">
        <v>0</v>
      </c>
      <c r="AI5237">
        <v>36</v>
      </c>
      <c r="AJ5237">
        <v>827</v>
      </c>
      <c r="AK5237">
        <v>218</v>
      </c>
      <c r="AL5237">
        <v>710</v>
      </c>
      <c r="AM5237">
        <v>0</v>
      </c>
      <c r="AN5237">
        <v>213</v>
      </c>
      <c r="AO5237">
        <v>44</v>
      </c>
    </row>
    <row r="5238" spans="1:41">
      <c r="A5238">
        <v>16</v>
      </c>
      <c r="B5238">
        <v>1225</v>
      </c>
      <c r="C5238">
        <v>2018</v>
      </c>
      <c r="D5238">
        <v>1</v>
      </c>
      <c r="E5238">
        <v>99</v>
      </c>
      <c r="F5238">
        <v>99</v>
      </c>
      <c r="G5238">
        <v>99</v>
      </c>
      <c r="H5238">
        <v>99</v>
      </c>
      <c r="I5238">
        <v>99</v>
      </c>
      <c r="J5238">
        <v>181</v>
      </c>
      <c r="K5238">
        <v>999</v>
      </c>
      <c r="M5238">
        <v>99</v>
      </c>
      <c r="N5238">
        <v>99</v>
      </c>
      <c r="O5238">
        <v>99</v>
      </c>
      <c r="P5238">
        <v>99</v>
      </c>
      <c r="Q5238">
        <v>9</v>
      </c>
      <c r="R5238">
        <v>703</v>
      </c>
      <c r="S5238">
        <v>699</v>
      </c>
      <c r="T5238">
        <v>16.054054054054053</v>
      </c>
      <c r="U5238">
        <v>61.65951359084405</v>
      </c>
      <c r="V5238">
        <v>84.579425490989308</v>
      </c>
      <c r="W5238">
        <v>77.857653791130147</v>
      </c>
      <c r="X5238">
        <v>0</v>
      </c>
      <c r="Y5238">
        <v>0</v>
      </c>
      <c r="Z5238">
        <v>0</v>
      </c>
      <c r="AA5238">
        <v>8.7613410298439351</v>
      </c>
      <c r="AB5238">
        <v>3.1343233988007846</v>
      </c>
      <c r="AC5238">
        <v>-32.360661946404463</v>
      </c>
      <c r="AD5238">
        <v>9.5386702849389415</v>
      </c>
      <c r="AE5238">
        <v>9.7274421559254058</v>
      </c>
      <c r="AF5238">
        <v>0</v>
      </c>
      <c r="AG5238">
        <v>0</v>
      </c>
      <c r="AH5238">
        <v>0</v>
      </c>
      <c r="AI5238">
        <v>0</v>
      </c>
      <c r="AJ5238">
        <v>75</v>
      </c>
      <c r="AK5238">
        <v>12</v>
      </c>
      <c r="AL5238">
        <v>155</v>
      </c>
      <c r="AM5238">
        <v>0</v>
      </c>
      <c r="AN5238">
        <v>75</v>
      </c>
      <c r="AO5238">
        <v>0</v>
      </c>
    </row>
    <row r="5239" spans="1:41">
      <c r="A5239">
        <v>16</v>
      </c>
      <c r="B5239">
        <v>1226</v>
      </c>
      <c r="C5239">
        <v>2018</v>
      </c>
      <c r="D5239">
        <v>2</v>
      </c>
      <c r="E5239">
        <v>99</v>
      </c>
      <c r="F5239">
        <v>99</v>
      </c>
      <c r="G5239">
        <v>99</v>
      </c>
      <c r="H5239">
        <v>99</v>
      </c>
      <c r="I5239">
        <v>99</v>
      </c>
      <c r="J5239">
        <v>181</v>
      </c>
      <c r="K5239">
        <v>999</v>
      </c>
      <c r="M5239">
        <v>99</v>
      </c>
      <c r="N5239">
        <v>99</v>
      </c>
      <c r="O5239">
        <v>99</v>
      </c>
      <c r="P5239">
        <v>99</v>
      </c>
      <c r="Q5239">
        <v>11</v>
      </c>
      <c r="R5239">
        <v>559</v>
      </c>
      <c r="S5239">
        <v>558</v>
      </c>
      <c r="T5239">
        <v>16.148479427549194</v>
      </c>
      <c r="U5239">
        <v>61.379928315412201</v>
      </c>
      <c r="V5239">
        <v>81.608981154642237</v>
      </c>
      <c r="W5239">
        <v>75.281720430107654</v>
      </c>
      <c r="X5239">
        <v>0</v>
      </c>
      <c r="Y5239">
        <v>0</v>
      </c>
      <c r="Z5239">
        <v>0</v>
      </c>
      <c r="AA5239">
        <v>8.5364402891786266</v>
      </c>
      <c r="AB5239">
        <v>2.9174592462693898</v>
      </c>
      <c r="AC5239">
        <v>-34.544742057622358</v>
      </c>
      <c r="AD5239">
        <v>7.5848032564450483</v>
      </c>
      <c r="AE5239">
        <v>7.5083395311202255</v>
      </c>
      <c r="AF5239">
        <v>3</v>
      </c>
      <c r="AG5239">
        <v>0</v>
      </c>
      <c r="AH5239">
        <v>0</v>
      </c>
      <c r="AI5239">
        <v>0</v>
      </c>
      <c r="AJ5239">
        <v>63</v>
      </c>
      <c r="AK5239">
        <v>6</v>
      </c>
      <c r="AL5239">
        <v>116</v>
      </c>
      <c r="AM5239">
        <v>0</v>
      </c>
      <c r="AN5239">
        <v>34</v>
      </c>
      <c r="AO5239">
        <v>0</v>
      </c>
    </row>
    <row r="5240" spans="1:41">
      <c r="A5240">
        <v>16</v>
      </c>
      <c r="B5240">
        <v>1227</v>
      </c>
      <c r="C5240">
        <v>2018</v>
      </c>
      <c r="D5240">
        <v>3</v>
      </c>
      <c r="E5240">
        <v>99</v>
      </c>
      <c r="F5240">
        <v>99</v>
      </c>
      <c r="G5240">
        <v>99</v>
      </c>
      <c r="H5240">
        <v>99</v>
      </c>
      <c r="I5240">
        <v>99</v>
      </c>
      <c r="J5240">
        <v>181</v>
      </c>
      <c r="K5240">
        <v>999</v>
      </c>
      <c r="M5240">
        <v>99</v>
      </c>
      <c r="N5240">
        <v>99</v>
      </c>
      <c r="O5240">
        <v>99</v>
      </c>
      <c r="P5240">
        <v>99</v>
      </c>
      <c r="Q5240">
        <v>9</v>
      </c>
      <c r="R5240">
        <v>562</v>
      </c>
      <c r="S5240">
        <v>562</v>
      </c>
      <c r="T5240">
        <v>16.103202846975098</v>
      </c>
      <c r="U5240">
        <v>61.137010676156571</v>
      </c>
      <c r="V5240">
        <v>83.030347428121985</v>
      </c>
      <c r="W5240">
        <v>76.637010676156635</v>
      </c>
      <c r="X5240">
        <v>0</v>
      </c>
      <c r="Y5240">
        <v>0</v>
      </c>
      <c r="Z5240">
        <v>0</v>
      </c>
      <c r="AA5240">
        <v>9.136165491581048</v>
      </c>
      <c r="AB5240">
        <v>2.9262738437177802</v>
      </c>
      <c r="AC5240">
        <v>-7.7753596200847186</v>
      </c>
      <c r="AD5240">
        <v>7.6255088195386707</v>
      </c>
      <c r="AE5240">
        <v>7.6983037099675293</v>
      </c>
      <c r="AF5240">
        <v>6</v>
      </c>
      <c r="AG5240">
        <v>0</v>
      </c>
      <c r="AH5240">
        <v>0</v>
      </c>
      <c r="AI5240">
        <v>0</v>
      </c>
      <c r="AJ5240">
        <v>90</v>
      </c>
      <c r="AK5240">
        <v>16</v>
      </c>
      <c r="AL5240">
        <v>182</v>
      </c>
      <c r="AM5240">
        <v>0</v>
      </c>
      <c r="AN5240">
        <v>43</v>
      </c>
      <c r="AO5240">
        <v>3</v>
      </c>
    </row>
    <row r="5241" spans="1:41">
      <c r="A5241">
        <v>16</v>
      </c>
      <c r="B5241">
        <v>1228</v>
      </c>
      <c r="C5241">
        <v>2018</v>
      </c>
      <c r="D5241">
        <v>4</v>
      </c>
      <c r="E5241">
        <v>99</v>
      </c>
      <c r="F5241">
        <v>99</v>
      </c>
      <c r="G5241">
        <v>99</v>
      </c>
      <c r="H5241">
        <v>99</v>
      </c>
      <c r="I5241">
        <v>99</v>
      </c>
      <c r="J5241">
        <v>181</v>
      </c>
      <c r="K5241">
        <v>999</v>
      </c>
      <c r="M5241">
        <v>99</v>
      </c>
      <c r="N5241">
        <v>99</v>
      </c>
      <c r="O5241">
        <v>99</v>
      </c>
      <c r="P5241">
        <v>99</v>
      </c>
      <c r="Q5241">
        <v>7</v>
      </c>
      <c r="R5241">
        <v>561</v>
      </c>
      <c r="S5241">
        <v>558</v>
      </c>
      <c r="T5241">
        <v>16.042780748663102</v>
      </c>
      <c r="U5241">
        <v>61.351254480286734</v>
      </c>
      <c r="V5241">
        <v>83.666903544232014</v>
      </c>
      <c r="W5241">
        <v>77.054480286738297</v>
      </c>
      <c r="X5241">
        <v>0</v>
      </c>
      <c r="Y5241">
        <v>0</v>
      </c>
      <c r="Z5241">
        <v>0</v>
      </c>
      <c r="AA5241">
        <v>9.3091741660917986</v>
      </c>
      <c r="AB5241">
        <v>3.0170228275058082</v>
      </c>
      <c r="AC5241">
        <v>-20.944880714679247</v>
      </c>
      <c r="AD5241">
        <v>7.611940298507462</v>
      </c>
      <c r="AE5241">
        <v>7.6851484939690611</v>
      </c>
      <c r="AF5241">
        <v>3</v>
      </c>
      <c r="AG5241">
        <v>0</v>
      </c>
      <c r="AH5241">
        <v>0</v>
      </c>
      <c r="AI5241">
        <v>0</v>
      </c>
      <c r="AJ5241">
        <v>99</v>
      </c>
      <c r="AK5241">
        <v>67</v>
      </c>
      <c r="AL5241">
        <v>93</v>
      </c>
      <c r="AM5241">
        <v>0</v>
      </c>
      <c r="AN5241">
        <v>45</v>
      </c>
      <c r="AO5241">
        <v>4</v>
      </c>
    </row>
    <row r="5242" spans="1:41">
      <c r="A5242">
        <v>16</v>
      </c>
      <c r="B5242">
        <v>1229</v>
      </c>
      <c r="C5242">
        <v>2018</v>
      </c>
      <c r="D5242">
        <v>5</v>
      </c>
      <c r="E5242">
        <v>99</v>
      </c>
      <c r="F5242">
        <v>99</v>
      </c>
      <c r="G5242">
        <v>99</v>
      </c>
      <c r="H5242">
        <v>99</v>
      </c>
      <c r="I5242">
        <v>99</v>
      </c>
      <c r="J5242">
        <v>181</v>
      </c>
      <c r="K5242">
        <v>999</v>
      </c>
      <c r="M5242">
        <v>99</v>
      </c>
      <c r="N5242">
        <v>99</v>
      </c>
      <c r="O5242">
        <v>99</v>
      </c>
      <c r="P5242">
        <v>99</v>
      </c>
      <c r="Q5242">
        <v>9</v>
      </c>
      <c r="R5242">
        <v>612</v>
      </c>
      <c r="S5242">
        <v>608</v>
      </c>
      <c r="T5242">
        <v>16.104575163398692</v>
      </c>
      <c r="U5242">
        <v>61.636513157894761</v>
      </c>
      <c r="V5242">
        <v>80.625605861892055</v>
      </c>
      <c r="W5242">
        <v>74.190953947368399</v>
      </c>
      <c r="X5242">
        <v>0</v>
      </c>
      <c r="Y5242">
        <v>0</v>
      </c>
      <c r="Z5242">
        <v>0</v>
      </c>
      <c r="AA5242">
        <v>7.9613519835376252</v>
      </c>
      <c r="AB5242">
        <v>2.9930482525230904</v>
      </c>
      <c r="AC5242">
        <v>-27.815704118401619</v>
      </c>
      <c r="AD5242">
        <v>8.3039348710990524</v>
      </c>
      <c r="AE5242">
        <v>8.062592374729185</v>
      </c>
      <c r="AF5242">
        <v>6</v>
      </c>
      <c r="AG5242">
        <v>0</v>
      </c>
      <c r="AH5242">
        <v>0</v>
      </c>
      <c r="AI5242">
        <v>0</v>
      </c>
      <c r="AJ5242">
        <v>104</v>
      </c>
      <c r="AK5242">
        <v>40</v>
      </c>
      <c r="AL5242">
        <v>126</v>
      </c>
      <c r="AM5242">
        <v>0</v>
      </c>
      <c r="AN5242">
        <v>46</v>
      </c>
      <c r="AO5242">
        <v>2</v>
      </c>
    </row>
    <row r="5243" spans="1:41">
      <c r="A5243">
        <v>16</v>
      </c>
      <c r="B5243">
        <v>1230</v>
      </c>
      <c r="C5243">
        <v>2018</v>
      </c>
      <c r="D5243">
        <v>6</v>
      </c>
      <c r="E5243">
        <v>99</v>
      </c>
      <c r="F5243">
        <v>99</v>
      </c>
      <c r="G5243">
        <v>99</v>
      </c>
      <c r="H5243">
        <v>99</v>
      </c>
      <c r="I5243">
        <v>99</v>
      </c>
      <c r="J5243">
        <v>181</v>
      </c>
      <c r="K5243">
        <v>999</v>
      </c>
      <c r="M5243">
        <v>99</v>
      </c>
      <c r="N5243">
        <v>99</v>
      </c>
      <c r="O5243">
        <v>99</v>
      </c>
      <c r="P5243">
        <v>99</v>
      </c>
      <c r="Q5243">
        <v>8</v>
      </c>
      <c r="R5243">
        <v>658</v>
      </c>
      <c r="S5243">
        <v>657</v>
      </c>
      <c r="T5243">
        <v>16.26747720364742</v>
      </c>
      <c r="U5243">
        <v>62.07914764079149</v>
      </c>
      <c r="V5243">
        <v>81.148758845073743</v>
      </c>
      <c r="W5243">
        <v>74.863622526636263</v>
      </c>
      <c r="X5243">
        <v>0</v>
      </c>
      <c r="Y5243">
        <v>0</v>
      </c>
      <c r="Z5243">
        <v>0</v>
      </c>
      <c r="AA5243">
        <v>8.8637514157605981</v>
      </c>
      <c r="AB5243">
        <v>3.3122355895570847</v>
      </c>
      <c r="AC5243">
        <v>-24.518476229137153</v>
      </c>
      <c r="AD5243">
        <v>8.9280868385346022</v>
      </c>
      <c r="AE5243">
        <v>8.7913663175350969</v>
      </c>
      <c r="AF5243">
        <v>2</v>
      </c>
      <c r="AG5243">
        <v>0</v>
      </c>
      <c r="AH5243">
        <v>0</v>
      </c>
      <c r="AI5243">
        <v>1</v>
      </c>
      <c r="AJ5243">
        <v>94</v>
      </c>
      <c r="AK5243">
        <v>32</v>
      </c>
      <c r="AL5243">
        <v>101</v>
      </c>
      <c r="AM5243">
        <v>0</v>
      </c>
      <c r="AN5243">
        <v>32</v>
      </c>
      <c r="AO5243">
        <v>1</v>
      </c>
    </row>
    <row r="5244" spans="1:41">
      <c r="A5244">
        <v>16</v>
      </c>
      <c r="B5244">
        <v>1231</v>
      </c>
      <c r="C5244">
        <v>2018</v>
      </c>
      <c r="D5244">
        <v>7</v>
      </c>
      <c r="E5244">
        <v>99</v>
      </c>
      <c r="F5244">
        <v>99</v>
      </c>
      <c r="G5244">
        <v>99</v>
      </c>
      <c r="H5244">
        <v>99</v>
      </c>
      <c r="I5244">
        <v>99</v>
      </c>
      <c r="J5244">
        <v>181</v>
      </c>
      <c r="K5244">
        <v>999</v>
      </c>
      <c r="M5244">
        <v>99</v>
      </c>
      <c r="N5244">
        <v>99</v>
      </c>
      <c r="O5244">
        <v>99</v>
      </c>
      <c r="P5244">
        <v>99</v>
      </c>
      <c r="Q5244">
        <v>7</v>
      </c>
      <c r="R5244">
        <v>474</v>
      </c>
      <c r="S5244">
        <v>474</v>
      </c>
      <c r="T5244">
        <v>16.189873417721511</v>
      </c>
      <c r="U5244">
        <v>61.561181434599149</v>
      </c>
      <c r="V5244">
        <v>84.904754721121307</v>
      </c>
      <c r="W5244">
        <v>78.36708860759498</v>
      </c>
      <c r="X5244">
        <v>0</v>
      </c>
      <c r="Y5244">
        <v>0</v>
      </c>
      <c r="Z5244">
        <v>0</v>
      </c>
      <c r="AA5244">
        <v>8.3486963764551589</v>
      </c>
      <c r="AB5244">
        <v>3.1804803323235156</v>
      </c>
      <c r="AC5244">
        <v>-27.098600808684562</v>
      </c>
      <c r="AD5244">
        <v>6.4314789687924012</v>
      </c>
      <c r="AE5244">
        <v>6.6394518135698588</v>
      </c>
      <c r="AF5244">
        <v>6</v>
      </c>
      <c r="AG5244">
        <v>0</v>
      </c>
      <c r="AH5244">
        <v>0</v>
      </c>
      <c r="AI5244">
        <v>0</v>
      </c>
      <c r="AJ5244">
        <v>102</v>
      </c>
      <c r="AK5244">
        <v>12</v>
      </c>
      <c r="AL5244">
        <v>130</v>
      </c>
      <c r="AM5244">
        <v>0</v>
      </c>
      <c r="AN5244">
        <v>10</v>
      </c>
      <c r="AO5244">
        <v>7</v>
      </c>
    </row>
    <row r="5245" spans="1:41">
      <c r="A5245">
        <v>16</v>
      </c>
      <c r="B5245">
        <v>1232</v>
      </c>
      <c r="C5245">
        <v>2018</v>
      </c>
      <c r="D5245">
        <v>8</v>
      </c>
      <c r="E5245">
        <v>99</v>
      </c>
      <c r="F5245">
        <v>99</v>
      </c>
      <c r="G5245">
        <v>99</v>
      </c>
      <c r="H5245">
        <v>99</v>
      </c>
      <c r="I5245">
        <v>99</v>
      </c>
      <c r="J5245">
        <v>181</v>
      </c>
      <c r="K5245">
        <v>999</v>
      </c>
      <c r="M5245">
        <v>99</v>
      </c>
      <c r="N5245">
        <v>99</v>
      </c>
      <c r="O5245">
        <v>99</v>
      </c>
      <c r="P5245">
        <v>99</v>
      </c>
      <c r="Q5245">
        <v>11</v>
      </c>
      <c r="R5245">
        <v>617</v>
      </c>
      <c r="S5245">
        <v>602</v>
      </c>
      <c r="T5245">
        <v>15.628849270664501</v>
      </c>
      <c r="U5245">
        <v>61.227574750830549</v>
      </c>
      <c r="V5245">
        <v>84.489585095546502</v>
      </c>
      <c r="W5245">
        <v>77.370598006644542</v>
      </c>
      <c r="X5245">
        <v>0</v>
      </c>
      <c r="Y5245">
        <v>0</v>
      </c>
      <c r="Z5245">
        <v>0</v>
      </c>
      <c r="AA5245">
        <v>9.2824763980804441</v>
      </c>
      <c r="AB5245">
        <v>3.0775746208237305</v>
      </c>
      <c r="AC5245">
        <v>-21.366136415420058</v>
      </c>
      <c r="AD5245">
        <v>8.3717774762550903</v>
      </c>
      <c r="AE5245">
        <v>8.3251604766549434</v>
      </c>
      <c r="AF5245">
        <v>3</v>
      </c>
      <c r="AG5245">
        <v>0</v>
      </c>
      <c r="AH5245">
        <v>0</v>
      </c>
      <c r="AI5245">
        <v>0</v>
      </c>
      <c r="AJ5245">
        <v>117</v>
      </c>
      <c r="AK5245">
        <v>16</v>
      </c>
      <c r="AL5245">
        <v>182</v>
      </c>
      <c r="AM5245">
        <v>0</v>
      </c>
      <c r="AN5245">
        <v>36</v>
      </c>
      <c r="AO5245">
        <v>0</v>
      </c>
    </row>
    <row r="5246" spans="1:41">
      <c r="A5246">
        <v>16</v>
      </c>
      <c r="B5246">
        <v>1233</v>
      </c>
      <c r="C5246">
        <v>2018</v>
      </c>
      <c r="D5246">
        <v>9</v>
      </c>
      <c r="E5246">
        <v>99</v>
      </c>
      <c r="F5246">
        <v>99</v>
      </c>
      <c r="G5246">
        <v>99</v>
      </c>
      <c r="H5246">
        <v>99</v>
      </c>
      <c r="I5246">
        <v>99</v>
      </c>
      <c r="J5246">
        <v>181</v>
      </c>
      <c r="K5246">
        <v>999</v>
      </c>
      <c r="M5246">
        <v>99</v>
      </c>
      <c r="N5246">
        <v>99</v>
      </c>
      <c r="O5246">
        <v>99</v>
      </c>
      <c r="P5246">
        <v>99</v>
      </c>
      <c r="Q5246">
        <v>13</v>
      </c>
      <c r="R5246">
        <v>608</v>
      </c>
      <c r="S5246">
        <v>597</v>
      </c>
      <c r="T5246">
        <v>15.893092105263156</v>
      </c>
      <c r="U5246">
        <v>61.685092127303186</v>
      </c>
      <c r="V5246">
        <v>83.728864619231885</v>
      </c>
      <c r="W5246">
        <v>76.812227805695102</v>
      </c>
      <c r="X5246">
        <v>0</v>
      </c>
      <c r="Y5246">
        <v>0</v>
      </c>
      <c r="Z5246">
        <v>0</v>
      </c>
      <c r="AA5246">
        <v>8.9861610274778752</v>
      </c>
      <c r="AB5246">
        <v>3.2326841427916659</v>
      </c>
      <c r="AC5246">
        <v>-21.936285531548339</v>
      </c>
      <c r="AD5246">
        <v>8.2496607869742213</v>
      </c>
      <c r="AE5246">
        <v>8.1964323983656726</v>
      </c>
      <c r="AF5246">
        <v>1</v>
      </c>
      <c r="AG5246">
        <v>0</v>
      </c>
      <c r="AH5246">
        <v>0</v>
      </c>
      <c r="AI5246">
        <v>0</v>
      </c>
      <c r="AJ5246">
        <v>108</v>
      </c>
      <c r="AK5246">
        <v>15</v>
      </c>
      <c r="AL5246">
        <v>139</v>
      </c>
      <c r="AM5246">
        <v>0</v>
      </c>
      <c r="AN5246">
        <v>33</v>
      </c>
      <c r="AO5246">
        <v>0</v>
      </c>
    </row>
    <row r="5247" spans="1:41">
      <c r="A5247">
        <v>16</v>
      </c>
      <c r="B5247">
        <v>1234</v>
      </c>
      <c r="C5247">
        <v>2018</v>
      </c>
      <c r="D5247">
        <v>10</v>
      </c>
      <c r="E5247">
        <v>99</v>
      </c>
      <c r="F5247">
        <v>99</v>
      </c>
      <c r="G5247">
        <v>99</v>
      </c>
      <c r="H5247">
        <v>99</v>
      </c>
      <c r="I5247">
        <v>99</v>
      </c>
      <c r="J5247">
        <v>181</v>
      </c>
      <c r="K5247">
        <v>999</v>
      </c>
      <c r="M5247">
        <v>99</v>
      </c>
      <c r="N5247">
        <v>99</v>
      </c>
      <c r="O5247">
        <v>99</v>
      </c>
      <c r="P5247">
        <v>99</v>
      </c>
      <c r="Q5247">
        <v>20</v>
      </c>
      <c r="R5247">
        <v>788</v>
      </c>
      <c r="S5247">
        <v>782</v>
      </c>
      <c r="T5247">
        <v>16.017766497461924</v>
      </c>
      <c r="U5247">
        <v>61.597186700767281</v>
      </c>
      <c r="V5247">
        <v>83.5208773791677</v>
      </c>
      <c r="W5247">
        <v>76.825703324808231</v>
      </c>
      <c r="X5247">
        <v>0</v>
      </c>
      <c r="Y5247">
        <v>0</v>
      </c>
      <c r="Z5247">
        <v>0</v>
      </c>
      <c r="AA5247">
        <v>9.2846897987377446</v>
      </c>
      <c r="AB5247">
        <v>3.1444575953134004</v>
      </c>
      <c r="AC5247">
        <v>-28.430111600303096</v>
      </c>
      <c r="AD5247">
        <v>10.691994572591589</v>
      </c>
      <c r="AE5247">
        <v>10.738248915633063</v>
      </c>
      <c r="AF5247">
        <v>1</v>
      </c>
      <c r="AG5247">
        <v>0</v>
      </c>
      <c r="AH5247">
        <v>0</v>
      </c>
      <c r="AI5247">
        <v>0</v>
      </c>
      <c r="AJ5247">
        <v>93</v>
      </c>
      <c r="AK5247">
        <v>16</v>
      </c>
      <c r="AL5247">
        <v>154</v>
      </c>
      <c r="AM5247">
        <v>0</v>
      </c>
      <c r="AN5247">
        <v>26</v>
      </c>
      <c r="AO5247">
        <v>0</v>
      </c>
    </row>
    <row r="5248" spans="1:41">
      <c r="A5248">
        <v>16</v>
      </c>
      <c r="B5248">
        <v>1235</v>
      </c>
      <c r="C5248">
        <v>2018</v>
      </c>
      <c r="D5248">
        <v>11</v>
      </c>
      <c r="E5248">
        <v>99</v>
      </c>
      <c r="F5248">
        <v>99</v>
      </c>
      <c r="G5248">
        <v>99</v>
      </c>
      <c r="H5248">
        <v>99</v>
      </c>
      <c r="I5248">
        <v>99</v>
      </c>
      <c r="J5248">
        <v>181</v>
      </c>
      <c r="K5248">
        <v>999</v>
      </c>
      <c r="M5248">
        <v>99</v>
      </c>
      <c r="N5248">
        <v>99</v>
      </c>
      <c r="O5248">
        <v>99</v>
      </c>
      <c r="P5248">
        <v>99</v>
      </c>
      <c r="Q5248">
        <v>11</v>
      </c>
      <c r="R5248">
        <v>605</v>
      </c>
      <c r="S5248">
        <v>604</v>
      </c>
      <c r="T5248">
        <v>16.223140495867764</v>
      </c>
      <c r="U5248">
        <v>61.918874172185426</v>
      </c>
      <c r="V5248">
        <v>81.170492132622527</v>
      </c>
      <c r="W5248">
        <v>74.869205298013298</v>
      </c>
      <c r="X5248">
        <v>0</v>
      </c>
      <c r="Y5248">
        <v>0</v>
      </c>
      <c r="Z5248">
        <v>0</v>
      </c>
      <c r="AA5248">
        <v>8.9728589302231274</v>
      </c>
      <c r="AB5248">
        <v>3.2416537850783245</v>
      </c>
      <c r="AC5248">
        <v>-26.118404220998912</v>
      </c>
      <c r="AD5248">
        <v>8.2089552238805954</v>
      </c>
      <c r="AE5248">
        <v>8.0827720470963875</v>
      </c>
      <c r="AF5248">
        <v>4</v>
      </c>
      <c r="AG5248">
        <v>0</v>
      </c>
      <c r="AH5248">
        <v>0</v>
      </c>
      <c r="AI5248">
        <v>0</v>
      </c>
      <c r="AJ5248">
        <v>68</v>
      </c>
      <c r="AK5248">
        <v>74</v>
      </c>
      <c r="AL5248">
        <v>70</v>
      </c>
      <c r="AM5248">
        <v>0</v>
      </c>
      <c r="AN5248">
        <v>14</v>
      </c>
      <c r="AO5248">
        <v>0</v>
      </c>
    </row>
    <row r="5249" spans="1:41">
      <c r="A5249">
        <v>16</v>
      </c>
      <c r="B5249">
        <v>1236</v>
      </c>
      <c r="C5249">
        <v>2018</v>
      </c>
      <c r="D5249">
        <v>12</v>
      </c>
      <c r="E5249">
        <v>99</v>
      </c>
      <c r="F5249">
        <v>99</v>
      </c>
      <c r="G5249">
        <v>99</v>
      </c>
      <c r="H5249">
        <v>99</v>
      </c>
      <c r="I5249">
        <v>99</v>
      </c>
      <c r="J5249">
        <v>181</v>
      </c>
      <c r="K5249">
        <v>999</v>
      </c>
      <c r="M5249">
        <v>99</v>
      </c>
      <c r="N5249">
        <v>99</v>
      </c>
      <c r="O5249">
        <v>99</v>
      </c>
      <c r="P5249">
        <v>99</v>
      </c>
      <c r="Q5249">
        <v>11</v>
      </c>
      <c r="R5249">
        <v>623</v>
      </c>
      <c r="S5249">
        <v>620</v>
      </c>
      <c r="T5249">
        <v>16.162118780096304</v>
      </c>
      <c r="U5249">
        <v>61.772580645161277</v>
      </c>
      <c r="V5249">
        <v>83.723132841715326</v>
      </c>
      <c r="W5249">
        <v>77.10580645161302</v>
      </c>
      <c r="X5249">
        <v>0</v>
      </c>
      <c r="Y5249">
        <v>0</v>
      </c>
      <c r="Z5249">
        <v>0</v>
      </c>
      <c r="AA5249">
        <v>11.823145636280993</v>
      </c>
      <c r="AB5249">
        <v>3.0918555528397045</v>
      </c>
      <c r="AC5249">
        <v>-32.538635089231782</v>
      </c>
      <c r="AD5249">
        <v>8.4531886024423315</v>
      </c>
      <c r="AE5249">
        <v>8.5447417654335709</v>
      </c>
      <c r="AF5249">
        <v>22</v>
      </c>
      <c r="AG5249">
        <v>0</v>
      </c>
      <c r="AH5249">
        <v>0</v>
      </c>
      <c r="AI5249">
        <v>0</v>
      </c>
      <c r="AJ5249">
        <v>100</v>
      </c>
      <c r="AK5249">
        <v>36</v>
      </c>
      <c r="AL5249">
        <v>142</v>
      </c>
      <c r="AM5249">
        <v>0</v>
      </c>
      <c r="AN5249">
        <v>23</v>
      </c>
      <c r="AO5249">
        <v>14</v>
      </c>
    </row>
    <row r="5250" spans="1:41">
      <c r="A5250">
        <v>16</v>
      </c>
      <c r="B5250">
        <v>1237</v>
      </c>
      <c r="C5250">
        <v>2018</v>
      </c>
      <c r="D5250">
        <v>1</v>
      </c>
      <c r="E5250">
        <v>99</v>
      </c>
      <c r="F5250">
        <v>99</v>
      </c>
      <c r="G5250">
        <v>99</v>
      </c>
      <c r="H5250">
        <v>99</v>
      </c>
      <c r="I5250">
        <v>99</v>
      </c>
      <c r="J5250">
        <v>470</v>
      </c>
      <c r="K5250">
        <v>999</v>
      </c>
      <c r="M5250">
        <v>99</v>
      </c>
      <c r="N5250">
        <v>99</v>
      </c>
      <c r="O5250">
        <v>99</v>
      </c>
      <c r="P5250">
        <v>99</v>
      </c>
      <c r="Q5250">
        <v>5</v>
      </c>
      <c r="R5250">
        <v>338</v>
      </c>
      <c r="S5250">
        <v>338</v>
      </c>
      <c r="T5250">
        <v>15.668639053254438</v>
      </c>
      <c r="U5250">
        <v>59.751479289940818</v>
      </c>
      <c r="V5250">
        <v>93.056793194304646</v>
      </c>
      <c r="W5250">
        <v>85.891420118343149</v>
      </c>
      <c r="X5250">
        <v>0</v>
      </c>
      <c r="Y5250">
        <v>0</v>
      </c>
      <c r="Z5250">
        <v>0</v>
      </c>
      <c r="AA5250">
        <v>9.2268589663893135</v>
      </c>
      <c r="AB5250">
        <v>2.2407761363774688</v>
      </c>
      <c r="AC5250">
        <v>-6.6586061675976316</v>
      </c>
      <c r="AD5250">
        <v>8.6136595310907218</v>
      </c>
      <c r="AE5250">
        <v>9.1817274410978875</v>
      </c>
      <c r="AF5250">
        <v>3</v>
      </c>
      <c r="AG5250">
        <v>0</v>
      </c>
      <c r="AH5250">
        <v>0</v>
      </c>
      <c r="AI5250">
        <v>5</v>
      </c>
      <c r="AJ5250">
        <v>17</v>
      </c>
      <c r="AK5250">
        <v>1</v>
      </c>
      <c r="AL5250">
        <v>2</v>
      </c>
      <c r="AM5250">
        <v>0</v>
      </c>
      <c r="AN5250">
        <v>0</v>
      </c>
      <c r="AO5250">
        <v>0</v>
      </c>
    </row>
    <row r="5251" spans="1:41">
      <c r="A5251">
        <v>16</v>
      </c>
      <c r="B5251">
        <v>1238</v>
      </c>
      <c r="C5251">
        <v>2018</v>
      </c>
      <c r="D5251">
        <v>2</v>
      </c>
      <c r="E5251">
        <v>99</v>
      </c>
      <c r="F5251">
        <v>99</v>
      </c>
      <c r="G5251">
        <v>99</v>
      </c>
      <c r="H5251">
        <v>99</v>
      </c>
      <c r="I5251">
        <v>99</v>
      </c>
      <c r="J5251">
        <v>470</v>
      </c>
      <c r="K5251">
        <v>999</v>
      </c>
      <c r="M5251">
        <v>99</v>
      </c>
      <c r="N5251">
        <v>99</v>
      </c>
      <c r="O5251">
        <v>99</v>
      </c>
      <c r="P5251">
        <v>99</v>
      </c>
      <c r="Q5251">
        <v>4</v>
      </c>
      <c r="R5251">
        <v>223</v>
      </c>
      <c r="S5251">
        <v>223</v>
      </c>
      <c r="T5251">
        <v>16.246636771300452</v>
      </c>
      <c r="U5251">
        <v>61.01793721973096</v>
      </c>
      <c r="V5251">
        <v>94.55907573762687</v>
      </c>
      <c r="W5251">
        <v>87.278026905829606</v>
      </c>
      <c r="X5251">
        <v>0</v>
      </c>
      <c r="Y5251">
        <v>0</v>
      </c>
      <c r="Z5251">
        <v>0</v>
      </c>
      <c r="AA5251">
        <v>8.3910325644129742</v>
      </c>
      <c r="AB5251">
        <v>2.3580111053048016</v>
      </c>
      <c r="AC5251">
        <v>-0.48528101565044368</v>
      </c>
      <c r="AD5251">
        <v>5.6829765545361877</v>
      </c>
      <c r="AE5251">
        <v>6.1555617966156557</v>
      </c>
      <c r="AF5251">
        <v>1</v>
      </c>
      <c r="AG5251">
        <v>0</v>
      </c>
      <c r="AH5251">
        <v>0</v>
      </c>
      <c r="AI5251">
        <v>0</v>
      </c>
      <c r="AJ5251">
        <v>20</v>
      </c>
      <c r="AK5251">
        <v>6</v>
      </c>
      <c r="AL5251">
        <v>1</v>
      </c>
      <c r="AM5251">
        <v>0</v>
      </c>
      <c r="AN5251">
        <v>13</v>
      </c>
      <c r="AO5251">
        <v>16</v>
      </c>
    </row>
    <row r="5252" spans="1:41">
      <c r="A5252">
        <v>16</v>
      </c>
      <c r="B5252">
        <v>1239</v>
      </c>
      <c r="C5252">
        <v>2018</v>
      </c>
      <c r="D5252">
        <v>3</v>
      </c>
      <c r="E5252">
        <v>99</v>
      </c>
      <c r="F5252">
        <v>99</v>
      </c>
      <c r="G5252">
        <v>99</v>
      </c>
      <c r="H5252">
        <v>99</v>
      </c>
      <c r="I5252">
        <v>99</v>
      </c>
      <c r="J5252">
        <v>470</v>
      </c>
      <c r="K5252">
        <v>999</v>
      </c>
      <c r="M5252">
        <v>99</v>
      </c>
      <c r="N5252">
        <v>99</v>
      </c>
      <c r="O5252">
        <v>99</v>
      </c>
      <c r="P5252">
        <v>99</v>
      </c>
      <c r="Q5252">
        <v>6</v>
      </c>
      <c r="R5252">
        <v>224</v>
      </c>
      <c r="S5252">
        <v>224</v>
      </c>
      <c r="T5252">
        <v>16.330357142857139</v>
      </c>
      <c r="U5252">
        <v>61.446428571428562</v>
      </c>
      <c r="V5252">
        <v>92.004430428726096</v>
      </c>
      <c r="W5252">
        <v>84.920089285714297</v>
      </c>
      <c r="X5252">
        <v>0</v>
      </c>
      <c r="Y5252">
        <v>0</v>
      </c>
      <c r="Z5252">
        <v>0</v>
      </c>
      <c r="AA5252">
        <v>10.603292867542889</v>
      </c>
      <c r="AB5252">
        <v>2.3861179085429671</v>
      </c>
      <c r="AC5252">
        <v>-21.64869148669062</v>
      </c>
      <c r="AD5252">
        <v>5.7084607543323136</v>
      </c>
      <c r="AE5252">
        <v>6.0161183811027428</v>
      </c>
      <c r="AF5252">
        <v>3</v>
      </c>
      <c r="AG5252">
        <v>0</v>
      </c>
      <c r="AH5252">
        <v>0</v>
      </c>
      <c r="AI5252">
        <v>4</v>
      </c>
      <c r="AJ5252">
        <v>59</v>
      </c>
      <c r="AK5252">
        <v>7</v>
      </c>
      <c r="AL5252">
        <v>3</v>
      </c>
      <c r="AM5252">
        <v>0</v>
      </c>
      <c r="AN5252">
        <v>10</v>
      </c>
      <c r="AO5252">
        <v>3</v>
      </c>
    </row>
    <row r="5253" spans="1:41">
      <c r="A5253">
        <v>16</v>
      </c>
      <c r="B5253">
        <v>1240</v>
      </c>
      <c r="C5253">
        <v>2018</v>
      </c>
      <c r="D5253">
        <v>4</v>
      </c>
      <c r="E5253">
        <v>99</v>
      </c>
      <c r="F5253">
        <v>99</v>
      </c>
      <c r="G5253">
        <v>99</v>
      </c>
      <c r="H5253">
        <v>99</v>
      </c>
      <c r="I5253">
        <v>99</v>
      </c>
      <c r="J5253">
        <v>470</v>
      </c>
      <c r="K5253">
        <v>999</v>
      </c>
      <c r="M5253">
        <v>99</v>
      </c>
      <c r="N5253">
        <v>99</v>
      </c>
      <c r="O5253">
        <v>99</v>
      </c>
      <c r="P5253">
        <v>99</v>
      </c>
      <c r="Q5253">
        <v>10</v>
      </c>
      <c r="R5253">
        <v>324</v>
      </c>
      <c r="S5253">
        <v>253</v>
      </c>
      <c r="T5253">
        <v>12.654320987654319</v>
      </c>
      <c r="U5253">
        <v>61.573122529644266</v>
      </c>
      <c r="V5253">
        <v>91.034990728805724</v>
      </c>
      <c r="W5253">
        <v>76.870355731225303</v>
      </c>
      <c r="X5253">
        <v>0</v>
      </c>
      <c r="Y5253">
        <v>0</v>
      </c>
      <c r="Z5253">
        <v>0</v>
      </c>
      <c r="AA5253">
        <v>10.60548140547295</v>
      </c>
      <c r="AB5253">
        <v>2.7804350565269216</v>
      </c>
      <c r="AC5253">
        <v>-23.538889505976879</v>
      </c>
      <c r="AD5253">
        <v>8.2568807339449517</v>
      </c>
      <c r="AE5253">
        <v>6.1508810015383348</v>
      </c>
      <c r="AF5253">
        <v>2</v>
      </c>
      <c r="AG5253">
        <v>0</v>
      </c>
      <c r="AH5253">
        <v>0</v>
      </c>
      <c r="AI5253">
        <v>1</v>
      </c>
      <c r="AJ5253">
        <v>26</v>
      </c>
      <c r="AK5253">
        <v>14</v>
      </c>
      <c r="AL5253">
        <v>0</v>
      </c>
      <c r="AM5253">
        <v>0</v>
      </c>
      <c r="AN5253">
        <v>8</v>
      </c>
      <c r="AO5253">
        <v>4</v>
      </c>
    </row>
    <row r="5254" spans="1:41">
      <c r="A5254">
        <v>16</v>
      </c>
      <c r="B5254">
        <v>1241</v>
      </c>
      <c r="C5254">
        <v>2018</v>
      </c>
      <c r="D5254">
        <v>5</v>
      </c>
      <c r="E5254">
        <v>99</v>
      </c>
      <c r="F5254">
        <v>99</v>
      </c>
      <c r="G5254">
        <v>99</v>
      </c>
      <c r="H5254">
        <v>99</v>
      </c>
      <c r="I5254">
        <v>99</v>
      </c>
      <c r="J5254">
        <v>470</v>
      </c>
      <c r="K5254">
        <v>999</v>
      </c>
      <c r="M5254">
        <v>99</v>
      </c>
      <c r="N5254">
        <v>99</v>
      </c>
      <c r="O5254">
        <v>99</v>
      </c>
      <c r="P5254">
        <v>99</v>
      </c>
      <c r="Q5254">
        <v>10</v>
      </c>
      <c r="R5254">
        <v>313</v>
      </c>
      <c r="S5254">
        <v>310</v>
      </c>
      <c r="T5254">
        <v>15.859424920127797</v>
      </c>
      <c r="U5254">
        <v>61.122580645161278</v>
      </c>
      <c r="V5254">
        <v>91.168350050676281</v>
      </c>
      <c r="W5254">
        <v>83.972580645161315</v>
      </c>
      <c r="X5254">
        <v>0</v>
      </c>
      <c r="Y5254">
        <v>0</v>
      </c>
      <c r="Z5254">
        <v>0</v>
      </c>
      <c r="AA5254">
        <v>10.945863401227564</v>
      </c>
      <c r="AB5254">
        <v>3.1843072551355398</v>
      </c>
      <c r="AC5254">
        <v>-31.94116485042434</v>
      </c>
      <c r="AD5254">
        <v>7.9765545361875647</v>
      </c>
      <c r="AE5254">
        <v>8.2329808821148092</v>
      </c>
      <c r="AF5254">
        <v>1</v>
      </c>
      <c r="AG5254">
        <v>0</v>
      </c>
      <c r="AH5254">
        <v>0</v>
      </c>
      <c r="AI5254">
        <v>0</v>
      </c>
      <c r="AJ5254">
        <v>35</v>
      </c>
      <c r="AK5254">
        <v>0</v>
      </c>
      <c r="AL5254">
        <v>9</v>
      </c>
      <c r="AM5254">
        <v>0</v>
      </c>
      <c r="AN5254">
        <v>33</v>
      </c>
      <c r="AO5254">
        <v>4</v>
      </c>
    </row>
    <row r="5255" spans="1:41">
      <c r="A5255">
        <v>16</v>
      </c>
      <c r="B5255">
        <v>1242</v>
      </c>
      <c r="C5255">
        <v>2018</v>
      </c>
      <c r="D5255">
        <v>6</v>
      </c>
      <c r="E5255">
        <v>99</v>
      </c>
      <c r="F5255">
        <v>99</v>
      </c>
      <c r="G5255">
        <v>99</v>
      </c>
      <c r="H5255">
        <v>99</v>
      </c>
      <c r="I5255">
        <v>99</v>
      </c>
      <c r="J5255">
        <v>470</v>
      </c>
      <c r="K5255">
        <v>999</v>
      </c>
      <c r="M5255">
        <v>99</v>
      </c>
      <c r="N5255">
        <v>99</v>
      </c>
      <c r="O5255">
        <v>99</v>
      </c>
      <c r="P5255">
        <v>99</v>
      </c>
      <c r="Q5255">
        <v>6</v>
      </c>
      <c r="R5255">
        <v>227</v>
      </c>
      <c r="S5255">
        <v>219</v>
      </c>
      <c r="T5255">
        <v>15.594713656387665</v>
      </c>
      <c r="U5255">
        <v>61.095890410958894</v>
      </c>
      <c r="V5255">
        <v>90.340214804810557</v>
      </c>
      <c r="W5255">
        <v>82.398630136986299</v>
      </c>
      <c r="X5255">
        <v>0</v>
      </c>
      <c r="Y5255">
        <v>0</v>
      </c>
      <c r="Z5255">
        <v>0</v>
      </c>
      <c r="AA5255">
        <v>11.037162130510156</v>
      </c>
      <c r="AB5255">
        <v>3.0796031747642592</v>
      </c>
      <c r="AC5255">
        <v>7.8780543144909485</v>
      </c>
      <c r="AD5255">
        <v>5.784913353720694</v>
      </c>
      <c r="AE5255">
        <v>5.7071859059995118</v>
      </c>
      <c r="AF5255">
        <v>0</v>
      </c>
      <c r="AG5255">
        <v>0</v>
      </c>
      <c r="AH5255">
        <v>0</v>
      </c>
      <c r="AI5255">
        <v>0</v>
      </c>
      <c r="AJ5255">
        <v>26</v>
      </c>
      <c r="AK5255">
        <v>1</v>
      </c>
      <c r="AL5255">
        <v>1</v>
      </c>
      <c r="AM5255">
        <v>0</v>
      </c>
      <c r="AN5255">
        <v>0</v>
      </c>
      <c r="AO5255">
        <v>0</v>
      </c>
    </row>
    <row r="5256" spans="1:41">
      <c r="A5256">
        <v>16</v>
      </c>
      <c r="B5256">
        <v>1243</v>
      </c>
      <c r="C5256">
        <v>2018</v>
      </c>
      <c r="D5256">
        <v>7</v>
      </c>
      <c r="E5256">
        <v>99</v>
      </c>
      <c r="F5256">
        <v>99</v>
      </c>
      <c r="G5256">
        <v>99</v>
      </c>
      <c r="H5256">
        <v>99</v>
      </c>
      <c r="I5256">
        <v>99</v>
      </c>
      <c r="J5256">
        <v>470</v>
      </c>
      <c r="K5256">
        <v>999</v>
      </c>
      <c r="M5256">
        <v>99</v>
      </c>
      <c r="N5256">
        <v>99</v>
      </c>
      <c r="O5256">
        <v>99</v>
      </c>
      <c r="P5256">
        <v>99</v>
      </c>
      <c r="Q5256">
        <v>13</v>
      </c>
      <c r="R5256">
        <v>536</v>
      </c>
      <c r="S5256">
        <v>535</v>
      </c>
      <c r="T5256">
        <v>15.222014925373136</v>
      </c>
      <c r="U5256">
        <v>59.252336448598143</v>
      </c>
      <c r="V5256">
        <v>90.800619677807987</v>
      </c>
      <c r="W5256">
        <v>83.781308411214951</v>
      </c>
      <c r="X5256">
        <v>0</v>
      </c>
      <c r="Y5256">
        <v>0</v>
      </c>
      <c r="Z5256">
        <v>0</v>
      </c>
      <c r="AA5256">
        <v>14.09460114602876</v>
      </c>
      <c r="AB5256">
        <v>3.0567634766568523</v>
      </c>
      <c r="AC5256">
        <v>-30.44085628769631</v>
      </c>
      <c r="AD5256">
        <v>13.659531090723751</v>
      </c>
      <c r="AE5256">
        <v>14.176167415593872</v>
      </c>
      <c r="AF5256">
        <v>2</v>
      </c>
      <c r="AG5256">
        <v>0</v>
      </c>
      <c r="AH5256">
        <v>0</v>
      </c>
      <c r="AI5256">
        <v>0</v>
      </c>
      <c r="AJ5256">
        <v>46</v>
      </c>
      <c r="AK5256">
        <v>3</v>
      </c>
      <c r="AL5256">
        <v>6</v>
      </c>
      <c r="AM5256">
        <v>0</v>
      </c>
      <c r="AN5256">
        <v>0</v>
      </c>
      <c r="AO5256">
        <v>0</v>
      </c>
    </row>
    <row r="5257" spans="1:41">
      <c r="A5257">
        <v>16</v>
      </c>
      <c r="B5257">
        <v>1244</v>
      </c>
      <c r="C5257">
        <v>2018</v>
      </c>
      <c r="D5257">
        <v>8</v>
      </c>
      <c r="E5257">
        <v>99</v>
      </c>
      <c r="F5257">
        <v>99</v>
      </c>
      <c r="G5257">
        <v>99</v>
      </c>
      <c r="H5257">
        <v>99</v>
      </c>
      <c r="I5257">
        <v>99</v>
      </c>
      <c r="J5257">
        <v>470</v>
      </c>
      <c r="K5257">
        <v>999</v>
      </c>
      <c r="M5257">
        <v>99</v>
      </c>
      <c r="N5257">
        <v>99</v>
      </c>
      <c r="O5257">
        <v>99</v>
      </c>
      <c r="P5257">
        <v>99</v>
      </c>
      <c r="Q5257">
        <v>8</v>
      </c>
      <c r="R5257">
        <v>67</v>
      </c>
      <c r="S5257">
        <v>64</v>
      </c>
      <c r="T5257">
        <v>15.074626865671638</v>
      </c>
      <c r="U5257">
        <v>60.234375</v>
      </c>
      <c r="V5257">
        <v>84.767741061755189</v>
      </c>
      <c r="W5257">
        <v>76.789062500000014</v>
      </c>
      <c r="X5257">
        <v>0</v>
      </c>
      <c r="Y5257">
        <v>0</v>
      </c>
      <c r="Z5257">
        <v>0</v>
      </c>
      <c r="AA5257">
        <v>6.8028513596206084</v>
      </c>
      <c r="AB5257">
        <v>2.7880447197588127</v>
      </c>
      <c r="AC5257">
        <v>-27.155878808981633</v>
      </c>
      <c r="AD5257">
        <v>1.7074413863404692</v>
      </c>
      <c r="AE5257">
        <v>1.5543086086146873</v>
      </c>
      <c r="AF5257">
        <v>1</v>
      </c>
      <c r="AG5257">
        <v>0</v>
      </c>
      <c r="AH5257">
        <v>0</v>
      </c>
      <c r="AI5257">
        <v>0</v>
      </c>
      <c r="AJ5257">
        <v>11</v>
      </c>
      <c r="AK5257">
        <v>0</v>
      </c>
      <c r="AL5257">
        <v>0</v>
      </c>
      <c r="AM5257">
        <v>0</v>
      </c>
      <c r="AN5257">
        <v>0</v>
      </c>
      <c r="AO5257">
        <v>0</v>
      </c>
    </row>
    <row r="5258" spans="1:41">
      <c r="A5258">
        <v>16</v>
      </c>
      <c r="B5258">
        <v>1245</v>
      </c>
      <c r="C5258">
        <v>2018</v>
      </c>
      <c r="D5258">
        <v>9</v>
      </c>
      <c r="E5258">
        <v>99</v>
      </c>
      <c r="F5258">
        <v>99</v>
      </c>
      <c r="G5258">
        <v>99</v>
      </c>
      <c r="H5258">
        <v>99</v>
      </c>
      <c r="I5258">
        <v>99</v>
      </c>
      <c r="J5258">
        <v>470</v>
      </c>
      <c r="K5258">
        <v>999</v>
      </c>
      <c r="M5258">
        <v>99</v>
      </c>
      <c r="N5258">
        <v>99</v>
      </c>
      <c r="O5258">
        <v>99</v>
      </c>
      <c r="P5258">
        <v>99</v>
      </c>
      <c r="Q5258">
        <v>25</v>
      </c>
      <c r="R5258">
        <v>428</v>
      </c>
      <c r="S5258">
        <v>414</v>
      </c>
      <c r="T5258">
        <v>14.565420560747659</v>
      </c>
      <c r="U5258">
        <v>59.05797101449275</v>
      </c>
      <c r="V5258">
        <v>89.325398694657778</v>
      </c>
      <c r="W5258">
        <v>81.460628019323707</v>
      </c>
      <c r="X5258">
        <v>0</v>
      </c>
      <c r="Y5258">
        <v>0</v>
      </c>
      <c r="Z5258">
        <v>0</v>
      </c>
      <c r="AA5258">
        <v>13.888323410038204</v>
      </c>
      <c r="AB5258">
        <v>3.3465710678549336</v>
      </c>
      <c r="AC5258">
        <v>-33.907883854754282</v>
      </c>
      <c r="AD5258">
        <v>10.9072375127421</v>
      </c>
      <c r="AE5258">
        <v>10.666108766496643</v>
      </c>
      <c r="AF5258">
        <v>7</v>
      </c>
      <c r="AG5258">
        <v>0</v>
      </c>
      <c r="AH5258">
        <v>0</v>
      </c>
      <c r="AI5258">
        <v>0</v>
      </c>
      <c r="AJ5258">
        <v>18</v>
      </c>
      <c r="AK5258">
        <v>13</v>
      </c>
      <c r="AL5258">
        <v>14</v>
      </c>
      <c r="AM5258">
        <v>0</v>
      </c>
      <c r="AN5258">
        <v>6</v>
      </c>
      <c r="AO5258">
        <v>1</v>
      </c>
    </row>
    <row r="5259" spans="1:41">
      <c r="A5259">
        <v>16</v>
      </c>
      <c r="B5259">
        <v>1246</v>
      </c>
      <c r="C5259">
        <v>2018</v>
      </c>
      <c r="D5259">
        <v>10</v>
      </c>
      <c r="E5259">
        <v>99</v>
      </c>
      <c r="F5259">
        <v>99</v>
      </c>
      <c r="G5259">
        <v>99</v>
      </c>
      <c r="H5259">
        <v>99</v>
      </c>
      <c r="I5259">
        <v>99</v>
      </c>
      <c r="J5259">
        <v>470</v>
      </c>
      <c r="K5259">
        <v>999</v>
      </c>
      <c r="M5259">
        <v>99</v>
      </c>
      <c r="N5259">
        <v>99</v>
      </c>
      <c r="O5259">
        <v>99</v>
      </c>
      <c r="P5259">
        <v>99</v>
      </c>
      <c r="Q5259">
        <v>25</v>
      </c>
      <c r="R5259">
        <v>427</v>
      </c>
      <c r="S5259">
        <v>427</v>
      </c>
      <c r="T5259">
        <v>15.067915690866512</v>
      </c>
      <c r="U5259">
        <v>58.985948477751762</v>
      </c>
      <c r="V5259">
        <v>91.988754722534395</v>
      </c>
      <c r="W5259">
        <v>84.905620608899298</v>
      </c>
      <c r="X5259">
        <v>0</v>
      </c>
      <c r="Y5259">
        <v>0</v>
      </c>
      <c r="Z5259">
        <v>0</v>
      </c>
      <c r="AA5259">
        <v>10.6531066057068</v>
      </c>
      <c r="AB5259">
        <v>2.9917590522723754</v>
      </c>
      <c r="AC5259">
        <v>-28.047074046168831</v>
      </c>
      <c r="AD5259">
        <v>10.881753312945976</v>
      </c>
      <c r="AE5259">
        <v>11.466271708768517</v>
      </c>
      <c r="AF5259">
        <v>5</v>
      </c>
      <c r="AG5259">
        <v>0</v>
      </c>
      <c r="AH5259">
        <v>0</v>
      </c>
      <c r="AI5259">
        <v>2</v>
      </c>
      <c r="AJ5259">
        <v>38</v>
      </c>
      <c r="AK5259">
        <v>24</v>
      </c>
      <c r="AL5259">
        <v>7</v>
      </c>
      <c r="AM5259">
        <v>0</v>
      </c>
      <c r="AN5259">
        <v>10</v>
      </c>
      <c r="AO5259">
        <v>3</v>
      </c>
    </row>
    <row r="5260" spans="1:41">
      <c r="A5260">
        <v>16</v>
      </c>
      <c r="B5260">
        <v>1247</v>
      </c>
      <c r="C5260">
        <v>2018</v>
      </c>
      <c r="D5260">
        <v>11</v>
      </c>
      <c r="E5260">
        <v>99</v>
      </c>
      <c r="F5260">
        <v>99</v>
      </c>
      <c r="G5260">
        <v>99</v>
      </c>
      <c r="H5260">
        <v>99</v>
      </c>
      <c r="I5260">
        <v>99</v>
      </c>
      <c r="J5260">
        <v>470</v>
      </c>
      <c r="K5260">
        <v>999</v>
      </c>
      <c r="M5260">
        <v>99</v>
      </c>
      <c r="N5260">
        <v>99</v>
      </c>
      <c r="O5260">
        <v>99</v>
      </c>
      <c r="P5260">
        <v>99</v>
      </c>
      <c r="Q5260">
        <v>24</v>
      </c>
      <c r="R5260">
        <v>436</v>
      </c>
      <c r="S5260">
        <v>428</v>
      </c>
      <c r="T5260">
        <v>14.211009174311924</v>
      </c>
      <c r="U5260">
        <v>57.997663551401857</v>
      </c>
      <c r="V5260">
        <v>92.371229533925359</v>
      </c>
      <c r="W5260">
        <v>84.786682242990651</v>
      </c>
      <c r="X5260">
        <v>0</v>
      </c>
      <c r="Y5260">
        <v>0</v>
      </c>
      <c r="Z5260">
        <v>0</v>
      </c>
      <c r="AA5260">
        <v>13.284911166184521</v>
      </c>
      <c r="AB5260">
        <v>3.5246122818360117</v>
      </c>
      <c r="AC5260">
        <v>1.7718241227792164</v>
      </c>
      <c r="AD5260">
        <v>11.111111111111112</v>
      </c>
      <c r="AE5260">
        <v>11.47702488664885</v>
      </c>
      <c r="AF5260">
        <v>5</v>
      </c>
      <c r="AG5260">
        <v>0</v>
      </c>
      <c r="AH5260">
        <v>0</v>
      </c>
      <c r="AI5260">
        <v>0</v>
      </c>
      <c r="AJ5260">
        <v>40</v>
      </c>
      <c r="AK5260">
        <v>20</v>
      </c>
      <c r="AL5260">
        <v>18</v>
      </c>
      <c r="AM5260">
        <v>0</v>
      </c>
      <c r="AN5260">
        <v>1</v>
      </c>
      <c r="AO5260">
        <v>9</v>
      </c>
    </row>
    <row r="5261" spans="1:41">
      <c r="A5261">
        <v>16</v>
      </c>
      <c r="B5261">
        <v>1248</v>
      </c>
      <c r="C5261">
        <v>2018</v>
      </c>
      <c r="D5261">
        <v>12</v>
      </c>
      <c r="E5261">
        <v>99</v>
      </c>
      <c r="F5261">
        <v>99</v>
      </c>
      <c r="G5261">
        <v>99</v>
      </c>
      <c r="H5261">
        <v>99</v>
      </c>
      <c r="I5261">
        <v>99</v>
      </c>
      <c r="J5261">
        <v>470</v>
      </c>
      <c r="K5261">
        <v>999</v>
      </c>
      <c r="M5261">
        <v>99</v>
      </c>
      <c r="N5261">
        <v>99</v>
      </c>
      <c r="O5261">
        <v>99</v>
      </c>
      <c r="P5261">
        <v>99</v>
      </c>
      <c r="Q5261">
        <v>18</v>
      </c>
      <c r="R5261">
        <v>381</v>
      </c>
      <c r="S5261">
        <v>378</v>
      </c>
      <c r="T5261">
        <v>15.543307086614172</v>
      </c>
      <c r="U5261">
        <v>60.587301587301582</v>
      </c>
      <c r="V5261">
        <v>83.836351441985244</v>
      </c>
      <c r="W5261">
        <v>77.086243386243396</v>
      </c>
      <c r="X5261">
        <v>0</v>
      </c>
      <c r="Y5261">
        <v>0</v>
      </c>
      <c r="Z5261">
        <v>0</v>
      </c>
      <c r="AA5261">
        <v>15.51510856630906</v>
      </c>
      <c r="AB5261">
        <v>3.2908479181141006</v>
      </c>
      <c r="AC5261">
        <v>-53.748263059189881</v>
      </c>
      <c r="AD5261">
        <v>9.7094801223241589</v>
      </c>
      <c r="AE5261">
        <v>9.2156632054084664</v>
      </c>
      <c r="AF5261">
        <v>4</v>
      </c>
      <c r="AG5261">
        <v>0</v>
      </c>
      <c r="AH5261">
        <v>0</v>
      </c>
      <c r="AI5261">
        <v>0</v>
      </c>
      <c r="AJ5261">
        <v>33</v>
      </c>
      <c r="AK5261">
        <v>13</v>
      </c>
      <c r="AL5261">
        <v>5</v>
      </c>
      <c r="AM5261">
        <v>0</v>
      </c>
      <c r="AN5261">
        <v>6</v>
      </c>
      <c r="AO5261">
        <v>4</v>
      </c>
    </row>
    <row r="5262" spans="1:41">
      <c r="A5262">
        <v>16</v>
      </c>
      <c r="B5262">
        <v>1249</v>
      </c>
      <c r="C5262">
        <v>2018</v>
      </c>
      <c r="D5262">
        <v>1</v>
      </c>
      <c r="E5262">
        <v>99</v>
      </c>
      <c r="F5262">
        <v>99</v>
      </c>
      <c r="G5262">
        <v>99</v>
      </c>
      <c r="H5262">
        <v>99</v>
      </c>
      <c r="I5262">
        <v>99</v>
      </c>
      <c r="J5262">
        <v>643</v>
      </c>
      <c r="K5262">
        <v>999</v>
      </c>
      <c r="M5262">
        <v>99</v>
      </c>
      <c r="N5262">
        <v>99</v>
      </c>
      <c r="O5262">
        <v>99</v>
      </c>
      <c r="P5262">
        <v>99</v>
      </c>
      <c r="Q5262">
        <v>65</v>
      </c>
      <c r="R5262">
        <v>6193</v>
      </c>
      <c r="S5262">
        <v>6170</v>
      </c>
      <c r="T5262">
        <v>15.744227353463589</v>
      </c>
      <c r="U5262">
        <v>60.392868719611023</v>
      </c>
      <c r="V5262">
        <v>85.720248432371918</v>
      </c>
      <c r="W5262">
        <v>78.989400324149159</v>
      </c>
      <c r="X5262">
        <v>4.2467301792346195</v>
      </c>
      <c r="Y5262">
        <v>8.493460358469239</v>
      </c>
      <c r="Z5262">
        <v>90.828354593896321</v>
      </c>
      <c r="AA5262">
        <v>10.18399773424307</v>
      </c>
      <c r="AB5262">
        <v>2.7089409026791262</v>
      </c>
      <c r="AC5262">
        <v>-37.493668694834497</v>
      </c>
      <c r="AD5262">
        <v>8.3542425468771064</v>
      </c>
      <c r="AE5262">
        <v>8.6711769195006116</v>
      </c>
      <c r="AF5262">
        <v>116</v>
      </c>
      <c r="AG5262">
        <v>0</v>
      </c>
      <c r="AH5262">
        <v>0</v>
      </c>
      <c r="AI5262">
        <v>68</v>
      </c>
      <c r="AJ5262">
        <v>600</v>
      </c>
      <c r="AK5262">
        <v>232</v>
      </c>
      <c r="AL5262">
        <v>614</v>
      </c>
      <c r="AM5262">
        <v>0</v>
      </c>
      <c r="AN5262">
        <v>802</v>
      </c>
      <c r="AO5262">
        <v>240</v>
      </c>
    </row>
    <row r="5263" spans="1:41">
      <c r="A5263">
        <v>16</v>
      </c>
      <c r="B5263">
        <v>1250</v>
      </c>
      <c r="C5263">
        <v>2018</v>
      </c>
      <c r="D5263">
        <v>2</v>
      </c>
      <c r="E5263">
        <v>99</v>
      </c>
      <c r="F5263">
        <v>99</v>
      </c>
      <c r="G5263">
        <v>99</v>
      </c>
      <c r="H5263">
        <v>99</v>
      </c>
      <c r="I5263">
        <v>99</v>
      </c>
      <c r="J5263">
        <v>643</v>
      </c>
      <c r="K5263">
        <v>999</v>
      </c>
      <c r="M5263">
        <v>99</v>
      </c>
      <c r="N5263">
        <v>99</v>
      </c>
      <c r="O5263">
        <v>99</v>
      </c>
      <c r="P5263">
        <v>99</v>
      </c>
      <c r="Q5263">
        <v>62</v>
      </c>
      <c r="R5263">
        <v>5782</v>
      </c>
      <c r="S5263">
        <v>5771</v>
      </c>
      <c r="T5263">
        <v>15.856796956070564</v>
      </c>
      <c r="U5263">
        <v>60.613585167215383</v>
      </c>
      <c r="V5263">
        <v>85.028891609390101</v>
      </c>
      <c r="W5263">
        <v>78.423652746491115</v>
      </c>
      <c r="X5263">
        <v>6.9353164994811518</v>
      </c>
      <c r="Y5263">
        <v>13.870632998962304</v>
      </c>
      <c r="Z5263">
        <v>86.285022483569691</v>
      </c>
      <c r="AA5263">
        <v>10.120439860158397</v>
      </c>
      <c r="AB5263">
        <v>2.7015945067097897</v>
      </c>
      <c r="AC5263">
        <v>-40.220132734559343</v>
      </c>
      <c r="AD5263">
        <v>7.7998111425873455</v>
      </c>
      <c r="AE5263">
        <v>8.0523419153558784</v>
      </c>
      <c r="AF5263">
        <v>167</v>
      </c>
      <c r="AG5263">
        <v>0</v>
      </c>
      <c r="AH5263">
        <v>0</v>
      </c>
      <c r="AI5263">
        <v>50</v>
      </c>
      <c r="AJ5263">
        <v>660</v>
      </c>
      <c r="AK5263">
        <v>296</v>
      </c>
      <c r="AL5263">
        <v>371</v>
      </c>
      <c r="AM5263">
        <v>0</v>
      </c>
      <c r="AN5263">
        <v>568</v>
      </c>
      <c r="AO5263">
        <v>255</v>
      </c>
    </row>
    <row r="5264" spans="1:41">
      <c r="A5264">
        <v>16</v>
      </c>
      <c r="B5264">
        <v>1251</v>
      </c>
      <c r="C5264">
        <v>2018</v>
      </c>
      <c r="D5264">
        <v>3</v>
      </c>
      <c r="E5264">
        <v>99</v>
      </c>
      <c r="F5264">
        <v>99</v>
      </c>
      <c r="G5264">
        <v>99</v>
      </c>
      <c r="H5264">
        <v>99</v>
      </c>
      <c r="I5264">
        <v>99</v>
      </c>
      <c r="J5264">
        <v>643</v>
      </c>
      <c r="K5264">
        <v>999</v>
      </c>
      <c r="M5264">
        <v>99</v>
      </c>
      <c r="N5264">
        <v>99</v>
      </c>
      <c r="O5264">
        <v>99</v>
      </c>
      <c r="P5264">
        <v>99</v>
      </c>
      <c r="Q5264">
        <v>60</v>
      </c>
      <c r="R5264">
        <v>6111</v>
      </c>
      <c r="S5264">
        <v>6086</v>
      </c>
      <c r="T5264">
        <v>15.866143020782202</v>
      </c>
      <c r="U5264">
        <v>60.667762076897809</v>
      </c>
      <c r="V5264">
        <v>85.949993039457098</v>
      </c>
      <c r="W5264">
        <v>79.208347025960933</v>
      </c>
      <c r="X5264">
        <v>5.9401080019636723</v>
      </c>
      <c r="Y5264">
        <v>11.880216003927345</v>
      </c>
      <c r="Z5264">
        <v>92.685321551300959</v>
      </c>
      <c r="AA5264">
        <v>9.9342656782702168</v>
      </c>
      <c r="AB5264">
        <v>2.6798200029154606</v>
      </c>
      <c r="AC5264">
        <v>-37.082934210044826</v>
      </c>
      <c r="AD5264">
        <v>8.2436260623229476</v>
      </c>
      <c r="AE5264">
        <v>8.5768332130981264</v>
      </c>
      <c r="AF5264">
        <v>140</v>
      </c>
      <c r="AG5264">
        <v>0</v>
      </c>
      <c r="AH5264">
        <v>0</v>
      </c>
      <c r="AI5264">
        <v>43</v>
      </c>
      <c r="AJ5264">
        <v>628</v>
      </c>
      <c r="AK5264">
        <v>141</v>
      </c>
      <c r="AL5264">
        <v>442</v>
      </c>
      <c r="AM5264">
        <v>0</v>
      </c>
      <c r="AN5264">
        <v>605</v>
      </c>
      <c r="AO5264">
        <v>271</v>
      </c>
    </row>
    <row r="5265" spans="1:41">
      <c r="A5265">
        <v>16</v>
      </c>
      <c r="B5265">
        <v>1252</v>
      </c>
      <c r="C5265">
        <v>2018</v>
      </c>
      <c r="D5265">
        <v>4</v>
      </c>
      <c r="E5265">
        <v>99</v>
      </c>
      <c r="F5265">
        <v>99</v>
      </c>
      <c r="G5265">
        <v>99</v>
      </c>
      <c r="H5265">
        <v>99</v>
      </c>
      <c r="I5265">
        <v>99</v>
      </c>
      <c r="J5265">
        <v>643</v>
      </c>
      <c r="K5265">
        <v>999</v>
      </c>
      <c r="M5265">
        <v>99</v>
      </c>
      <c r="N5265">
        <v>99</v>
      </c>
      <c r="O5265">
        <v>99</v>
      </c>
      <c r="P5265">
        <v>99</v>
      </c>
      <c r="Q5265">
        <v>60</v>
      </c>
      <c r="R5265">
        <v>6211</v>
      </c>
      <c r="S5265">
        <v>6167</v>
      </c>
      <c r="T5265">
        <v>15.755594912252452</v>
      </c>
      <c r="U5265">
        <v>60.536565591049133</v>
      </c>
      <c r="V5265">
        <v>85.20453024617639</v>
      </c>
      <c r="W5265">
        <v>78.414934327874079</v>
      </c>
      <c r="X5265">
        <v>7.4867171147963276</v>
      </c>
      <c r="Y5265">
        <v>14.973434229592655</v>
      </c>
      <c r="Z5265">
        <v>88.810175495089354</v>
      </c>
      <c r="AA5265">
        <v>9.9461761692892328</v>
      </c>
      <c r="AB5265">
        <v>2.6657325675108727</v>
      </c>
      <c r="AC5265">
        <v>-40.175072763372754</v>
      </c>
      <c r="AD5265">
        <v>8.3785242142182632</v>
      </c>
      <c r="AE5265">
        <v>8.6039286060148843</v>
      </c>
      <c r="AF5265">
        <v>172</v>
      </c>
      <c r="AG5265">
        <v>0</v>
      </c>
      <c r="AH5265">
        <v>0</v>
      </c>
      <c r="AI5265">
        <v>59</v>
      </c>
      <c r="AJ5265">
        <v>847</v>
      </c>
      <c r="AK5265">
        <v>153</v>
      </c>
      <c r="AL5265">
        <v>657</v>
      </c>
      <c r="AM5265">
        <v>0</v>
      </c>
      <c r="AN5265">
        <v>822</v>
      </c>
      <c r="AO5265">
        <v>229</v>
      </c>
    </row>
    <row r="5266" spans="1:41">
      <c r="A5266">
        <v>16</v>
      </c>
      <c r="B5266">
        <v>1253</v>
      </c>
      <c r="C5266">
        <v>2018</v>
      </c>
      <c r="D5266">
        <v>5</v>
      </c>
      <c r="E5266">
        <v>99</v>
      </c>
      <c r="F5266">
        <v>99</v>
      </c>
      <c r="G5266">
        <v>99</v>
      </c>
      <c r="H5266">
        <v>99</v>
      </c>
      <c r="I5266">
        <v>99</v>
      </c>
      <c r="J5266">
        <v>643</v>
      </c>
      <c r="K5266">
        <v>999</v>
      </c>
      <c r="M5266">
        <v>99</v>
      </c>
      <c r="N5266">
        <v>99</v>
      </c>
      <c r="O5266">
        <v>99</v>
      </c>
      <c r="P5266">
        <v>99</v>
      </c>
      <c r="Q5266">
        <v>63</v>
      </c>
      <c r="R5266">
        <v>6967</v>
      </c>
      <c r="S5266">
        <v>6867</v>
      </c>
      <c r="T5266">
        <v>15.642887900100471</v>
      </c>
      <c r="U5266">
        <v>60.569681083442561</v>
      </c>
      <c r="V5266">
        <v>85.411678098071548</v>
      </c>
      <c r="W5266">
        <v>78.464380369884779</v>
      </c>
      <c r="X5266">
        <v>7.3776374336156145</v>
      </c>
      <c r="Y5266">
        <v>14.755274867231227</v>
      </c>
      <c r="Z5266">
        <v>90.282761590354525</v>
      </c>
      <c r="AA5266">
        <v>9.9480291238107821</v>
      </c>
      <c r="AB5266">
        <v>2.6414107527521078</v>
      </c>
      <c r="AC5266">
        <v>-38.398417415825747</v>
      </c>
      <c r="AD5266">
        <v>9.3983542425468762</v>
      </c>
      <c r="AE5266">
        <v>9.5865791745297368</v>
      </c>
      <c r="AF5266">
        <v>137</v>
      </c>
      <c r="AG5266">
        <v>2</v>
      </c>
      <c r="AH5266">
        <v>0</v>
      </c>
      <c r="AI5266">
        <v>62</v>
      </c>
      <c r="AJ5266">
        <v>862</v>
      </c>
      <c r="AK5266">
        <v>166</v>
      </c>
      <c r="AL5266">
        <v>480</v>
      </c>
      <c r="AM5266">
        <v>0</v>
      </c>
      <c r="AN5266">
        <v>721</v>
      </c>
      <c r="AO5266">
        <v>176</v>
      </c>
    </row>
    <row r="5267" spans="1:41">
      <c r="A5267">
        <v>16</v>
      </c>
      <c r="B5267">
        <v>1254</v>
      </c>
      <c r="C5267">
        <v>2018</v>
      </c>
      <c r="D5267">
        <v>6</v>
      </c>
      <c r="E5267">
        <v>99</v>
      </c>
      <c r="F5267">
        <v>99</v>
      </c>
      <c r="G5267">
        <v>99</v>
      </c>
      <c r="H5267">
        <v>99</v>
      </c>
      <c r="I5267">
        <v>99</v>
      </c>
      <c r="J5267">
        <v>643</v>
      </c>
      <c r="K5267">
        <v>999</v>
      </c>
      <c r="M5267">
        <v>99</v>
      </c>
      <c r="N5267">
        <v>99</v>
      </c>
      <c r="O5267">
        <v>99</v>
      </c>
      <c r="P5267">
        <v>99</v>
      </c>
      <c r="Q5267">
        <v>58</v>
      </c>
      <c r="R5267">
        <v>5651</v>
      </c>
      <c r="S5267">
        <v>5571</v>
      </c>
      <c r="T5267">
        <v>15.62803043709078</v>
      </c>
      <c r="U5267">
        <v>60.432238377311087</v>
      </c>
      <c r="V5267">
        <v>84.10478890353302</v>
      </c>
      <c r="W5267">
        <v>77.23327948303718</v>
      </c>
      <c r="X5267">
        <v>8.0516722703946222</v>
      </c>
      <c r="Y5267">
        <v>16.103344540789244</v>
      </c>
      <c r="Z5267">
        <v>88.30295522916299</v>
      </c>
      <c r="AA5267">
        <v>9.5632134324649751</v>
      </c>
      <c r="AB5267">
        <v>2.6891609818811806</v>
      </c>
      <c r="AC5267">
        <v>-31.3244134203733</v>
      </c>
      <c r="AD5267">
        <v>7.6230945636044813</v>
      </c>
      <c r="AE5267">
        <v>7.6552909488132643</v>
      </c>
      <c r="AF5267">
        <v>99</v>
      </c>
      <c r="AG5267">
        <v>0</v>
      </c>
      <c r="AH5267">
        <v>0</v>
      </c>
      <c r="AI5267">
        <v>28</v>
      </c>
      <c r="AJ5267">
        <v>701</v>
      </c>
      <c r="AK5267">
        <v>112</v>
      </c>
      <c r="AL5267">
        <v>403</v>
      </c>
      <c r="AM5267">
        <v>0</v>
      </c>
      <c r="AN5267">
        <v>605</v>
      </c>
      <c r="AO5267">
        <v>108</v>
      </c>
    </row>
    <row r="5268" spans="1:41">
      <c r="A5268">
        <v>16</v>
      </c>
      <c r="B5268">
        <v>1255</v>
      </c>
      <c r="C5268">
        <v>2018</v>
      </c>
      <c r="D5268">
        <v>7</v>
      </c>
      <c r="E5268">
        <v>99</v>
      </c>
      <c r="F5268">
        <v>99</v>
      </c>
      <c r="G5268">
        <v>99</v>
      </c>
      <c r="H5268">
        <v>99</v>
      </c>
      <c r="I5268">
        <v>99</v>
      </c>
      <c r="J5268">
        <v>643</v>
      </c>
      <c r="K5268">
        <v>999</v>
      </c>
      <c r="M5268">
        <v>99</v>
      </c>
      <c r="N5268">
        <v>99</v>
      </c>
      <c r="O5268">
        <v>99</v>
      </c>
      <c r="P5268">
        <v>99</v>
      </c>
      <c r="Q5268">
        <v>65</v>
      </c>
      <c r="R5268">
        <v>6578</v>
      </c>
      <c r="S5268">
        <v>6422</v>
      </c>
      <c r="T5268">
        <v>15.404682274247492</v>
      </c>
      <c r="U5268">
        <v>60.303799439426967</v>
      </c>
      <c r="V5268">
        <v>83.566899805753181</v>
      </c>
      <c r="W5268">
        <v>76.500124571784653</v>
      </c>
      <c r="X5268">
        <v>6.7345697780480398</v>
      </c>
      <c r="Y5268">
        <v>13.469139556096078</v>
      </c>
      <c r="Z5268">
        <v>88.948008513225929</v>
      </c>
      <c r="AA5268">
        <v>10.125915300952284</v>
      </c>
      <c r="AB5268">
        <v>2.6519322821834703</v>
      </c>
      <c r="AC5268">
        <v>-28.107634884642874</v>
      </c>
      <c r="AD5268">
        <v>8.8736004316740864</v>
      </c>
      <c r="AE5268">
        <v>8.7409072129665528</v>
      </c>
      <c r="AF5268">
        <v>118</v>
      </c>
      <c r="AG5268">
        <v>0</v>
      </c>
      <c r="AH5268">
        <v>0</v>
      </c>
      <c r="AI5268">
        <v>40</v>
      </c>
      <c r="AJ5268">
        <v>518</v>
      </c>
      <c r="AK5268">
        <v>90</v>
      </c>
      <c r="AL5268">
        <v>521</v>
      </c>
      <c r="AM5268">
        <v>0</v>
      </c>
      <c r="AN5268">
        <v>541</v>
      </c>
      <c r="AO5268">
        <v>209</v>
      </c>
    </row>
    <row r="5269" spans="1:41">
      <c r="A5269">
        <v>16</v>
      </c>
      <c r="B5269">
        <v>1256</v>
      </c>
      <c r="C5269">
        <v>2018</v>
      </c>
      <c r="D5269">
        <v>8</v>
      </c>
      <c r="E5269">
        <v>99</v>
      </c>
      <c r="F5269">
        <v>99</v>
      </c>
      <c r="G5269">
        <v>99</v>
      </c>
      <c r="H5269">
        <v>99</v>
      </c>
      <c r="I5269">
        <v>99</v>
      </c>
      <c r="J5269">
        <v>643</v>
      </c>
      <c r="K5269">
        <v>999</v>
      </c>
      <c r="M5269">
        <v>99</v>
      </c>
      <c r="N5269">
        <v>99</v>
      </c>
      <c r="O5269">
        <v>99</v>
      </c>
      <c r="P5269">
        <v>99</v>
      </c>
      <c r="Q5269">
        <v>69</v>
      </c>
      <c r="R5269">
        <v>6935</v>
      </c>
      <c r="S5269">
        <v>6588</v>
      </c>
      <c r="T5269">
        <v>15.028118240807498</v>
      </c>
      <c r="U5269">
        <v>60.410898603521552</v>
      </c>
      <c r="V5269">
        <v>82.828525024322644</v>
      </c>
      <c r="W5269">
        <v>75.136551305403813</v>
      </c>
      <c r="X5269">
        <v>3.6337418889689994</v>
      </c>
      <c r="Y5269">
        <v>7.2674837779379988</v>
      </c>
      <c r="Z5269">
        <v>86.762797404470078</v>
      </c>
      <c r="AA5269">
        <v>10.223074713345879</v>
      </c>
      <c r="AB5269">
        <v>2.7073035727703139</v>
      </c>
      <c r="AC5269">
        <v>-36.977172588609278</v>
      </c>
      <c r="AD5269">
        <v>9.3551868339403761</v>
      </c>
      <c r="AE5269">
        <v>8.8070186194935598</v>
      </c>
      <c r="AF5269">
        <v>148</v>
      </c>
      <c r="AG5269">
        <v>0</v>
      </c>
      <c r="AH5269">
        <v>0</v>
      </c>
      <c r="AI5269">
        <v>52</v>
      </c>
      <c r="AJ5269">
        <v>551</v>
      </c>
      <c r="AK5269">
        <v>377</v>
      </c>
      <c r="AL5269">
        <v>854</v>
      </c>
      <c r="AM5269">
        <v>0</v>
      </c>
      <c r="AN5269">
        <v>612</v>
      </c>
      <c r="AO5269">
        <v>184</v>
      </c>
    </row>
    <row r="5270" spans="1:41">
      <c r="A5270">
        <v>16</v>
      </c>
      <c r="B5270">
        <v>1257</v>
      </c>
      <c r="C5270">
        <v>2018</v>
      </c>
      <c r="D5270">
        <v>9</v>
      </c>
      <c r="E5270">
        <v>99</v>
      </c>
      <c r="F5270">
        <v>99</v>
      </c>
      <c r="G5270">
        <v>99</v>
      </c>
      <c r="H5270">
        <v>99</v>
      </c>
      <c r="I5270">
        <v>99</v>
      </c>
      <c r="J5270">
        <v>643</v>
      </c>
      <c r="K5270">
        <v>999</v>
      </c>
      <c r="M5270">
        <v>99</v>
      </c>
      <c r="N5270">
        <v>99</v>
      </c>
      <c r="O5270">
        <v>99</v>
      </c>
      <c r="P5270">
        <v>99</v>
      </c>
      <c r="Q5270">
        <v>63</v>
      </c>
      <c r="R5270">
        <v>5048</v>
      </c>
      <c r="S5270">
        <v>4772</v>
      </c>
      <c r="T5270">
        <v>14.912242472266247</v>
      </c>
      <c r="U5270">
        <v>60.249371332774516</v>
      </c>
      <c r="V5270">
        <v>83.596848354295062</v>
      </c>
      <c r="W5270">
        <v>75.922736797988378</v>
      </c>
      <c r="X5270">
        <v>2.8526148969889071</v>
      </c>
      <c r="Y5270">
        <v>5.7052297939778143</v>
      </c>
      <c r="Z5270">
        <v>82.567353407290014</v>
      </c>
      <c r="AA5270">
        <v>9.9014867081311824</v>
      </c>
      <c r="AB5270">
        <v>2.6089522885646876</v>
      </c>
      <c r="AC5270">
        <v>-30.897636242362825</v>
      </c>
      <c r="AD5270">
        <v>6.8096587076757036</v>
      </c>
      <c r="AE5270">
        <v>6.4460898736159891</v>
      </c>
      <c r="AF5270">
        <v>156</v>
      </c>
      <c r="AG5270">
        <v>0</v>
      </c>
      <c r="AH5270">
        <v>0</v>
      </c>
      <c r="AI5270">
        <v>33</v>
      </c>
      <c r="AJ5270">
        <v>449</v>
      </c>
      <c r="AK5270">
        <v>81</v>
      </c>
      <c r="AL5270">
        <v>749</v>
      </c>
      <c r="AM5270">
        <v>0</v>
      </c>
      <c r="AN5270">
        <v>415</v>
      </c>
      <c r="AO5270">
        <v>97</v>
      </c>
    </row>
    <row r="5271" spans="1:41">
      <c r="A5271">
        <v>16</v>
      </c>
      <c r="B5271">
        <v>1258</v>
      </c>
      <c r="C5271">
        <v>2018</v>
      </c>
      <c r="D5271">
        <v>10</v>
      </c>
      <c r="E5271">
        <v>99</v>
      </c>
      <c r="F5271">
        <v>99</v>
      </c>
      <c r="G5271">
        <v>99</v>
      </c>
      <c r="H5271">
        <v>99</v>
      </c>
      <c r="I5271">
        <v>99</v>
      </c>
      <c r="J5271">
        <v>643</v>
      </c>
      <c r="K5271">
        <v>999</v>
      </c>
      <c r="M5271">
        <v>99</v>
      </c>
      <c r="N5271">
        <v>99</v>
      </c>
      <c r="O5271">
        <v>99</v>
      </c>
      <c r="P5271">
        <v>99</v>
      </c>
      <c r="Q5271">
        <v>71</v>
      </c>
      <c r="R5271">
        <v>6635</v>
      </c>
      <c r="S5271">
        <v>6353</v>
      </c>
      <c r="T5271">
        <v>15.235719668425018</v>
      </c>
      <c r="U5271">
        <v>60.598772233590417</v>
      </c>
      <c r="V5271">
        <v>85.454701108612113</v>
      </c>
      <c r="W5271">
        <v>77.787895482449358</v>
      </c>
      <c r="X5271">
        <v>3.0444611906556127</v>
      </c>
      <c r="Y5271">
        <v>6.0889223813112254</v>
      </c>
      <c r="Z5271">
        <v>86.872645064054254</v>
      </c>
      <c r="AA5271">
        <v>10.378911491112218</v>
      </c>
      <c r="AB5271">
        <v>2.6710128868200682</v>
      </c>
      <c r="AC5271">
        <v>-33.18471925834659</v>
      </c>
      <c r="AD5271">
        <v>8.9504923782544186</v>
      </c>
      <c r="AE5271">
        <v>8.7925519677235293</v>
      </c>
      <c r="AF5271">
        <v>134</v>
      </c>
      <c r="AG5271">
        <v>0</v>
      </c>
      <c r="AH5271">
        <v>0</v>
      </c>
      <c r="AI5271">
        <v>47</v>
      </c>
      <c r="AJ5271">
        <v>502</v>
      </c>
      <c r="AK5271">
        <v>125</v>
      </c>
      <c r="AL5271">
        <v>665</v>
      </c>
      <c r="AM5271">
        <v>0</v>
      </c>
      <c r="AN5271">
        <v>504</v>
      </c>
      <c r="AO5271">
        <v>171</v>
      </c>
    </row>
    <row r="5272" spans="1:41">
      <c r="A5272">
        <v>16</v>
      </c>
      <c r="B5272">
        <v>1259</v>
      </c>
      <c r="C5272">
        <v>2018</v>
      </c>
      <c r="D5272">
        <v>11</v>
      </c>
      <c r="E5272">
        <v>99</v>
      </c>
      <c r="F5272">
        <v>99</v>
      </c>
      <c r="G5272">
        <v>99</v>
      </c>
      <c r="H5272">
        <v>99</v>
      </c>
      <c r="I5272">
        <v>99</v>
      </c>
      <c r="J5272">
        <v>643</v>
      </c>
      <c r="K5272">
        <v>999</v>
      </c>
      <c r="M5272">
        <v>99</v>
      </c>
      <c r="N5272">
        <v>99</v>
      </c>
      <c r="O5272">
        <v>99</v>
      </c>
      <c r="P5272">
        <v>99</v>
      </c>
      <c r="Q5272">
        <v>62</v>
      </c>
      <c r="R5272">
        <v>6832</v>
      </c>
      <c r="S5272">
        <v>6683</v>
      </c>
      <c r="T5272">
        <v>15.566159250585478</v>
      </c>
      <c r="U5272">
        <v>60.640730210983087</v>
      </c>
      <c r="V5272">
        <v>84.193671334050492</v>
      </c>
      <c r="W5272">
        <v>77.20767619332625</v>
      </c>
      <c r="X5272">
        <v>3.3957845433255276</v>
      </c>
      <c r="Y5272">
        <v>6.7915690866510552</v>
      </c>
      <c r="Z5272">
        <v>88.275761124121772</v>
      </c>
      <c r="AA5272">
        <v>9.3550105657935188</v>
      </c>
      <c r="AB5272">
        <v>2.7293055287464338</v>
      </c>
      <c r="AC5272">
        <v>-32.617515425408079</v>
      </c>
      <c r="AD5272">
        <v>9.2162417374881986</v>
      </c>
      <c r="AE5272">
        <v>9.1802817205626024</v>
      </c>
      <c r="AF5272">
        <v>133</v>
      </c>
      <c r="AG5272">
        <v>0</v>
      </c>
      <c r="AH5272">
        <v>0</v>
      </c>
      <c r="AI5272">
        <v>43</v>
      </c>
      <c r="AJ5272">
        <v>573</v>
      </c>
      <c r="AK5272">
        <v>80</v>
      </c>
      <c r="AL5272">
        <v>623</v>
      </c>
      <c r="AM5272">
        <v>0</v>
      </c>
      <c r="AN5272">
        <v>695</v>
      </c>
      <c r="AO5272">
        <v>180</v>
      </c>
    </row>
    <row r="5273" spans="1:41">
      <c r="A5273">
        <v>16</v>
      </c>
      <c r="B5273">
        <v>1260</v>
      </c>
      <c r="C5273">
        <v>2018</v>
      </c>
      <c r="D5273">
        <v>12</v>
      </c>
      <c r="E5273">
        <v>99</v>
      </c>
      <c r="F5273">
        <v>99</v>
      </c>
      <c r="G5273">
        <v>99</v>
      </c>
      <c r="H5273">
        <v>99</v>
      </c>
      <c r="I5273">
        <v>99</v>
      </c>
      <c r="J5273">
        <v>643</v>
      </c>
      <c r="K5273">
        <v>999</v>
      </c>
      <c r="M5273">
        <v>99</v>
      </c>
      <c r="N5273">
        <v>99</v>
      </c>
      <c r="O5273">
        <v>99</v>
      </c>
      <c r="P5273">
        <v>99</v>
      </c>
      <c r="Q5273">
        <v>62</v>
      </c>
      <c r="R5273">
        <v>5187</v>
      </c>
      <c r="S5273">
        <v>5155</v>
      </c>
      <c r="T5273">
        <v>15.985926354347413</v>
      </c>
      <c r="U5273">
        <v>61.027740058195917</v>
      </c>
      <c r="V5273">
        <v>81.564186281608059</v>
      </c>
      <c r="W5273">
        <v>75.089175557710817</v>
      </c>
      <c r="X5273">
        <v>4.1835357624831309</v>
      </c>
      <c r="Y5273">
        <v>8.3670715249662617</v>
      </c>
      <c r="Z5273">
        <v>90.399074609600902</v>
      </c>
      <c r="AA5273">
        <v>9.7827106143117568</v>
      </c>
      <c r="AB5273">
        <v>2.7695529432853401</v>
      </c>
      <c r="AC5273">
        <v>-34.371783125662752</v>
      </c>
      <c r="AD5273">
        <v>6.997167138810199</v>
      </c>
      <c r="AE5273">
        <v>6.8869998283252585</v>
      </c>
      <c r="AF5273">
        <v>148</v>
      </c>
      <c r="AG5273">
        <v>0</v>
      </c>
      <c r="AH5273">
        <v>0</v>
      </c>
      <c r="AI5273">
        <v>29</v>
      </c>
      <c r="AJ5273">
        <v>478</v>
      </c>
      <c r="AK5273">
        <v>132</v>
      </c>
      <c r="AL5273">
        <v>640</v>
      </c>
      <c r="AM5273">
        <v>0</v>
      </c>
      <c r="AN5273">
        <v>433</v>
      </c>
      <c r="AO5273">
        <v>159</v>
      </c>
    </row>
    <row r="5274" spans="1:41">
      <c r="A5274">
        <v>16</v>
      </c>
      <c r="B5274">
        <v>1261</v>
      </c>
      <c r="C5274">
        <v>2018</v>
      </c>
      <c r="D5274">
        <v>1</v>
      </c>
      <c r="E5274">
        <v>99</v>
      </c>
      <c r="F5274">
        <v>99</v>
      </c>
      <c r="G5274">
        <v>99</v>
      </c>
      <c r="H5274">
        <v>99</v>
      </c>
      <c r="I5274">
        <v>99</v>
      </c>
      <c r="J5274">
        <v>802</v>
      </c>
      <c r="K5274">
        <v>999</v>
      </c>
      <c r="M5274">
        <v>99</v>
      </c>
      <c r="N5274">
        <v>99</v>
      </c>
      <c r="O5274">
        <v>99</v>
      </c>
      <c r="P5274">
        <v>99</v>
      </c>
      <c r="Q5274">
        <v>1</v>
      </c>
      <c r="R5274">
        <v>83</v>
      </c>
      <c r="S5274">
        <v>83</v>
      </c>
      <c r="T5274">
        <v>16.746987951807228</v>
      </c>
      <c r="U5274">
        <v>62.590361445783117</v>
      </c>
      <c r="V5274">
        <v>88.296414259421184</v>
      </c>
      <c r="W5274">
        <v>81.497590361445788</v>
      </c>
      <c r="X5274">
        <v>0</v>
      </c>
      <c r="Y5274">
        <v>0</v>
      </c>
      <c r="Z5274">
        <v>97.590361445783117</v>
      </c>
      <c r="AA5274">
        <v>6.8486912988462594</v>
      </c>
      <c r="AB5274">
        <v>2.1172620679872103</v>
      </c>
      <c r="AC5274">
        <v>-28.381450332950433</v>
      </c>
      <c r="AD5274">
        <v>25.538461538461544</v>
      </c>
      <c r="AE5274">
        <v>24.771576206572018</v>
      </c>
      <c r="AF5274">
        <v>3</v>
      </c>
      <c r="AG5274">
        <v>0</v>
      </c>
      <c r="AH5274">
        <v>0</v>
      </c>
      <c r="AI5274">
        <v>0</v>
      </c>
      <c r="AJ5274">
        <v>14</v>
      </c>
      <c r="AK5274">
        <v>0</v>
      </c>
      <c r="AL5274">
        <v>7</v>
      </c>
      <c r="AM5274">
        <v>0</v>
      </c>
      <c r="AN5274">
        <v>8</v>
      </c>
      <c r="AO5274">
        <v>0</v>
      </c>
    </row>
    <row r="5275" spans="1:41">
      <c r="A5275">
        <v>16</v>
      </c>
      <c r="B5275">
        <v>1262</v>
      </c>
      <c r="C5275">
        <v>2018</v>
      </c>
      <c r="D5275">
        <v>2</v>
      </c>
      <c r="E5275">
        <v>99</v>
      </c>
      <c r="F5275">
        <v>99</v>
      </c>
      <c r="G5275">
        <v>99</v>
      </c>
      <c r="H5275">
        <v>99</v>
      </c>
      <c r="I5275">
        <v>99</v>
      </c>
      <c r="J5275">
        <v>802</v>
      </c>
      <c r="K5275">
        <v>999</v>
      </c>
      <c r="M5275">
        <v>99</v>
      </c>
      <c r="N5275">
        <v>99</v>
      </c>
      <c r="O5275">
        <v>99</v>
      </c>
      <c r="P5275">
        <v>99</v>
      </c>
      <c r="Q5275">
        <v>1</v>
      </c>
      <c r="R5275">
        <v>88</v>
      </c>
      <c r="S5275">
        <v>88</v>
      </c>
      <c r="T5275">
        <v>16.863636363636363</v>
      </c>
      <c r="U5275">
        <v>63.068181818181827</v>
      </c>
      <c r="V5275">
        <v>89.611444893135058</v>
      </c>
      <c r="W5275">
        <v>82.711363636363643</v>
      </c>
      <c r="X5275">
        <v>0</v>
      </c>
      <c r="Y5275">
        <v>0</v>
      </c>
      <c r="Z5275">
        <v>96.590909090909108</v>
      </c>
      <c r="AA5275">
        <v>5.9323541206860204</v>
      </c>
      <c r="AB5275">
        <v>2.2803281987938875</v>
      </c>
      <c r="AC5275">
        <v>-51.583344541625053</v>
      </c>
      <c r="AD5275">
        <v>27.07692307692308</v>
      </c>
      <c r="AE5275">
        <v>26.654996759037161</v>
      </c>
      <c r="AF5275">
        <v>2</v>
      </c>
      <c r="AG5275">
        <v>0</v>
      </c>
      <c r="AH5275">
        <v>0</v>
      </c>
      <c r="AI5275">
        <v>0</v>
      </c>
      <c r="AJ5275">
        <v>29</v>
      </c>
      <c r="AK5275">
        <v>8</v>
      </c>
      <c r="AL5275">
        <v>23</v>
      </c>
      <c r="AM5275">
        <v>0</v>
      </c>
      <c r="AN5275">
        <v>2</v>
      </c>
      <c r="AO5275">
        <v>1</v>
      </c>
    </row>
    <row r="5276" spans="1:41">
      <c r="A5276">
        <v>16</v>
      </c>
      <c r="B5276">
        <v>1263</v>
      </c>
      <c r="C5276">
        <v>2018</v>
      </c>
      <c r="D5276">
        <v>3</v>
      </c>
      <c r="E5276">
        <v>99</v>
      </c>
      <c r="F5276">
        <v>99</v>
      </c>
      <c r="G5276">
        <v>99</v>
      </c>
      <c r="H5276">
        <v>99</v>
      </c>
      <c r="I5276">
        <v>99</v>
      </c>
      <c r="J5276">
        <v>802</v>
      </c>
      <c r="K5276">
        <v>999</v>
      </c>
      <c r="M5276">
        <v>99</v>
      </c>
      <c r="N5276">
        <v>99</v>
      </c>
      <c r="O5276">
        <v>99</v>
      </c>
      <c r="P5276">
        <v>99</v>
      </c>
      <c r="Q5276">
        <v>1</v>
      </c>
      <c r="R5276">
        <v>27</v>
      </c>
      <c r="S5276">
        <v>27</v>
      </c>
      <c r="T5276">
        <v>16.555555555555557</v>
      </c>
      <c r="U5276">
        <v>61.407407407407398</v>
      </c>
      <c r="V5276">
        <v>90.586252558083515</v>
      </c>
      <c r="W5276">
        <v>83.6111111111111</v>
      </c>
      <c r="X5276">
        <v>0</v>
      </c>
      <c r="Y5276">
        <v>0</v>
      </c>
      <c r="Z5276">
        <v>96.296296296296291</v>
      </c>
      <c r="AA5276">
        <v>6.1769184054555089</v>
      </c>
      <c r="AB5276">
        <v>1.9294838929824527</v>
      </c>
      <c r="AC5276">
        <v>-20.548051930751171</v>
      </c>
      <c r="AD5276">
        <v>8.3076923076923102</v>
      </c>
      <c r="AE5276">
        <v>8.2672018222633987</v>
      </c>
      <c r="AF5276">
        <v>1</v>
      </c>
      <c r="AG5276">
        <v>0</v>
      </c>
      <c r="AH5276">
        <v>0</v>
      </c>
      <c r="AI5276">
        <v>0</v>
      </c>
      <c r="AJ5276">
        <v>8</v>
      </c>
      <c r="AK5276">
        <v>0</v>
      </c>
      <c r="AL5276">
        <v>4</v>
      </c>
      <c r="AM5276">
        <v>0</v>
      </c>
      <c r="AN5276">
        <v>2</v>
      </c>
      <c r="AO5276">
        <v>0</v>
      </c>
    </row>
    <row r="5277" spans="1:41">
      <c r="A5277">
        <v>16</v>
      </c>
      <c r="B5277">
        <v>1264</v>
      </c>
      <c r="C5277">
        <v>2018</v>
      </c>
      <c r="D5277">
        <v>4</v>
      </c>
      <c r="E5277">
        <v>99</v>
      </c>
      <c r="F5277">
        <v>99</v>
      </c>
      <c r="G5277">
        <v>99</v>
      </c>
      <c r="H5277">
        <v>99</v>
      </c>
      <c r="I5277">
        <v>99</v>
      </c>
      <c r="J5277">
        <v>802</v>
      </c>
      <c r="K5277">
        <v>999</v>
      </c>
      <c r="M5277">
        <v>99</v>
      </c>
      <c r="N5277">
        <v>99</v>
      </c>
      <c r="O5277">
        <v>99</v>
      </c>
      <c r="P5277">
        <v>99</v>
      </c>
      <c r="Q5277">
        <v>1</v>
      </c>
      <c r="R5277">
        <v>58</v>
      </c>
      <c r="S5277">
        <v>58</v>
      </c>
      <c r="T5277">
        <v>16.741379310344826</v>
      </c>
      <c r="U5277">
        <v>61.98275862068968</v>
      </c>
      <c r="V5277">
        <v>90.039974595584098</v>
      </c>
      <c r="W5277">
        <v>83.106896551724176</v>
      </c>
      <c r="X5277">
        <v>0</v>
      </c>
      <c r="Y5277">
        <v>0</v>
      </c>
      <c r="Z5277">
        <v>100</v>
      </c>
      <c r="AA5277">
        <v>5.9443355264792244</v>
      </c>
      <c r="AB5277">
        <v>2.2010293775972127</v>
      </c>
      <c r="AC5277">
        <v>-66.586505415402598</v>
      </c>
      <c r="AD5277">
        <v>17.846153846153843</v>
      </c>
      <c r="AE5277">
        <v>17.652078061428156</v>
      </c>
      <c r="AF5277">
        <v>2</v>
      </c>
      <c r="AG5277">
        <v>0</v>
      </c>
      <c r="AH5277">
        <v>0</v>
      </c>
      <c r="AI5277">
        <v>0</v>
      </c>
      <c r="AJ5277">
        <v>3</v>
      </c>
      <c r="AK5277">
        <v>24</v>
      </c>
      <c r="AL5277">
        <v>35</v>
      </c>
      <c r="AM5277">
        <v>0</v>
      </c>
      <c r="AN5277">
        <v>3</v>
      </c>
      <c r="AO5277">
        <v>0</v>
      </c>
    </row>
    <row r="5278" spans="1:41">
      <c r="A5278">
        <v>16</v>
      </c>
      <c r="B5278">
        <v>1265</v>
      </c>
      <c r="C5278">
        <v>2018</v>
      </c>
      <c r="D5278">
        <v>5</v>
      </c>
      <c r="E5278">
        <v>99</v>
      </c>
      <c r="F5278">
        <v>99</v>
      </c>
      <c r="G5278">
        <v>99</v>
      </c>
      <c r="H5278">
        <v>99</v>
      </c>
      <c r="I5278">
        <v>99</v>
      </c>
      <c r="J5278">
        <v>802</v>
      </c>
      <c r="K5278">
        <v>999</v>
      </c>
      <c r="M5278">
        <v>99</v>
      </c>
      <c r="N5278">
        <v>99</v>
      </c>
      <c r="O5278">
        <v>99</v>
      </c>
      <c r="P5278">
        <v>99</v>
      </c>
      <c r="Q5278">
        <v>1</v>
      </c>
      <c r="R5278">
        <v>63</v>
      </c>
      <c r="S5278">
        <v>63</v>
      </c>
      <c r="T5278">
        <v>16.190476190476186</v>
      </c>
      <c r="U5278">
        <v>61.063492063492049</v>
      </c>
      <c r="V5278">
        <v>95.943180450222755</v>
      </c>
      <c r="W5278">
        <v>88.555555555555557</v>
      </c>
      <c r="X5278">
        <v>0</v>
      </c>
      <c r="Y5278">
        <v>0</v>
      </c>
      <c r="Z5278">
        <v>98.412698412698433</v>
      </c>
      <c r="AA5278">
        <v>10.496934968788624</v>
      </c>
      <c r="AB5278">
        <v>2.6056898417740313</v>
      </c>
      <c r="AC5278">
        <v>-67.360068971562256</v>
      </c>
      <c r="AD5278">
        <v>19.38461538461538</v>
      </c>
      <c r="AE5278">
        <v>20.430883263081956</v>
      </c>
      <c r="AF5278">
        <v>0</v>
      </c>
      <c r="AG5278">
        <v>0</v>
      </c>
      <c r="AH5278">
        <v>0</v>
      </c>
      <c r="AI5278">
        <v>0</v>
      </c>
      <c r="AJ5278">
        <v>8</v>
      </c>
      <c r="AK5278">
        <v>2</v>
      </c>
      <c r="AL5278">
        <v>13</v>
      </c>
      <c r="AM5278">
        <v>0</v>
      </c>
      <c r="AN5278">
        <v>8</v>
      </c>
      <c r="AO5278">
        <v>0</v>
      </c>
    </row>
    <row r="5279" spans="1:41">
      <c r="A5279">
        <v>16</v>
      </c>
      <c r="B5279">
        <v>1266</v>
      </c>
      <c r="C5279">
        <v>2018</v>
      </c>
      <c r="D5279">
        <v>6</v>
      </c>
      <c r="E5279">
        <v>99</v>
      </c>
      <c r="F5279">
        <v>99</v>
      </c>
      <c r="G5279">
        <v>99</v>
      </c>
      <c r="H5279">
        <v>99</v>
      </c>
      <c r="I5279">
        <v>99</v>
      </c>
      <c r="J5279">
        <v>802</v>
      </c>
      <c r="K5279">
        <v>999</v>
      </c>
      <c r="M5279">
        <v>99</v>
      </c>
      <c r="N5279">
        <v>99</v>
      </c>
      <c r="O5279">
        <v>99</v>
      </c>
      <c r="P5279">
        <v>99</v>
      </c>
      <c r="R5279">
        <v>0</v>
      </c>
    </row>
    <row r="5280" spans="1:41">
      <c r="A5280">
        <v>16</v>
      </c>
      <c r="B5280">
        <v>1267</v>
      </c>
      <c r="C5280">
        <v>2018</v>
      </c>
      <c r="D5280">
        <v>7</v>
      </c>
      <c r="E5280">
        <v>99</v>
      </c>
      <c r="F5280">
        <v>99</v>
      </c>
      <c r="G5280">
        <v>99</v>
      </c>
      <c r="H5280">
        <v>99</v>
      </c>
      <c r="I5280">
        <v>99</v>
      </c>
      <c r="J5280">
        <v>802</v>
      </c>
      <c r="K5280">
        <v>999</v>
      </c>
      <c r="M5280">
        <v>99</v>
      </c>
      <c r="N5280">
        <v>99</v>
      </c>
      <c r="O5280">
        <v>99</v>
      </c>
      <c r="P5280">
        <v>99</v>
      </c>
      <c r="R5280">
        <v>0</v>
      </c>
    </row>
    <row r="5281" spans="1:42">
      <c r="A5281">
        <v>16</v>
      </c>
      <c r="B5281">
        <v>1268</v>
      </c>
      <c r="C5281">
        <v>2018</v>
      </c>
      <c r="D5281">
        <v>8</v>
      </c>
      <c r="E5281">
        <v>99</v>
      </c>
      <c r="F5281">
        <v>99</v>
      </c>
      <c r="G5281">
        <v>99</v>
      </c>
      <c r="H5281">
        <v>99</v>
      </c>
      <c r="I5281">
        <v>99</v>
      </c>
      <c r="J5281">
        <v>802</v>
      </c>
      <c r="K5281">
        <v>999</v>
      </c>
      <c r="M5281">
        <v>99</v>
      </c>
      <c r="N5281">
        <v>99</v>
      </c>
      <c r="O5281">
        <v>99</v>
      </c>
      <c r="P5281">
        <v>99</v>
      </c>
      <c r="Q5281">
        <v>2</v>
      </c>
      <c r="R5281">
        <v>6</v>
      </c>
      <c r="S5281">
        <v>6</v>
      </c>
      <c r="T5281">
        <v>13.5</v>
      </c>
      <c r="U5281">
        <v>56.16666666666665</v>
      </c>
      <c r="V5281">
        <v>109.62441314553988</v>
      </c>
      <c r="W5281">
        <v>101.18333333333337</v>
      </c>
      <c r="X5281">
        <v>0</v>
      </c>
      <c r="Y5281">
        <v>0</v>
      </c>
      <c r="Z5281">
        <v>0</v>
      </c>
      <c r="AA5281">
        <v>12.402071959510984</v>
      </c>
      <c r="AB5281">
        <v>4.7755162606315089</v>
      </c>
      <c r="AC5281">
        <v>-96.883578971395494</v>
      </c>
      <c r="AD5281">
        <v>1.8461538461538465</v>
      </c>
      <c r="AE5281">
        <v>2.2232638876173243</v>
      </c>
      <c r="AF5281">
        <v>0</v>
      </c>
      <c r="AG5281">
        <v>0</v>
      </c>
      <c r="AH5281">
        <v>0</v>
      </c>
      <c r="AI5281">
        <v>0</v>
      </c>
      <c r="AJ5281">
        <v>1</v>
      </c>
      <c r="AK5281">
        <v>0</v>
      </c>
      <c r="AL5281">
        <v>0</v>
      </c>
      <c r="AM5281">
        <v>0</v>
      </c>
      <c r="AN5281">
        <v>0</v>
      </c>
      <c r="AO5281">
        <v>0</v>
      </c>
    </row>
    <row r="5282" spans="1:42">
      <c r="A5282">
        <v>16</v>
      </c>
      <c r="B5282">
        <v>1269</v>
      </c>
      <c r="C5282">
        <v>2018</v>
      </c>
      <c r="D5282">
        <v>9</v>
      </c>
      <c r="E5282">
        <v>99</v>
      </c>
      <c r="F5282">
        <v>99</v>
      </c>
      <c r="G5282">
        <v>99</v>
      </c>
      <c r="H5282">
        <v>99</v>
      </c>
      <c r="I5282">
        <v>99</v>
      </c>
      <c r="J5282">
        <v>802</v>
      </c>
      <c r="K5282">
        <v>999</v>
      </c>
      <c r="M5282">
        <v>99</v>
      </c>
      <c r="N5282">
        <v>99</v>
      </c>
      <c r="O5282">
        <v>99</v>
      </c>
      <c r="P5282">
        <v>99</v>
      </c>
      <c r="R5282">
        <v>0</v>
      </c>
    </row>
    <row r="5283" spans="1:42">
      <c r="A5283">
        <v>16</v>
      </c>
      <c r="B5283">
        <v>1270</v>
      </c>
      <c r="C5283">
        <v>2018</v>
      </c>
      <c r="D5283">
        <v>10</v>
      </c>
      <c r="E5283">
        <v>99</v>
      </c>
      <c r="F5283">
        <v>99</v>
      </c>
      <c r="G5283">
        <v>99</v>
      </c>
      <c r="H5283">
        <v>99</v>
      </c>
      <c r="I5283">
        <v>99</v>
      </c>
      <c r="J5283">
        <v>802</v>
      </c>
      <c r="K5283">
        <v>999</v>
      </c>
      <c r="M5283">
        <v>99</v>
      </c>
      <c r="N5283">
        <v>99</v>
      </c>
      <c r="O5283">
        <v>99</v>
      </c>
      <c r="P5283">
        <v>99</v>
      </c>
      <c r="R5283">
        <v>0</v>
      </c>
    </row>
    <row r="5284" spans="1:42">
      <c r="A5284">
        <v>16</v>
      </c>
      <c r="B5284">
        <v>1271</v>
      </c>
      <c r="C5284">
        <v>2018</v>
      </c>
      <c r="D5284">
        <v>11</v>
      </c>
      <c r="E5284">
        <v>99</v>
      </c>
      <c r="F5284">
        <v>99</v>
      </c>
      <c r="G5284">
        <v>99</v>
      </c>
      <c r="H5284">
        <v>99</v>
      </c>
      <c r="I5284">
        <v>99</v>
      </c>
      <c r="J5284">
        <v>802</v>
      </c>
      <c r="K5284">
        <v>999</v>
      </c>
      <c r="M5284">
        <v>99</v>
      </c>
      <c r="N5284">
        <v>99</v>
      </c>
      <c r="O5284">
        <v>99</v>
      </c>
      <c r="P5284">
        <v>99</v>
      </c>
      <c r="R5284">
        <v>0</v>
      </c>
    </row>
    <row r="5285" spans="1:42">
      <c r="A5285">
        <v>16</v>
      </c>
      <c r="B5285">
        <v>1272</v>
      </c>
      <c r="C5285">
        <v>2018</v>
      </c>
      <c r="D5285">
        <v>12</v>
      </c>
      <c r="E5285">
        <v>99</v>
      </c>
      <c r="F5285">
        <v>99</v>
      </c>
      <c r="G5285">
        <v>99</v>
      </c>
      <c r="H5285">
        <v>99</v>
      </c>
      <c r="I5285">
        <v>99</v>
      </c>
      <c r="J5285">
        <v>802</v>
      </c>
      <c r="K5285">
        <v>999</v>
      </c>
      <c r="M5285">
        <v>99</v>
      </c>
      <c r="N5285">
        <v>99</v>
      </c>
      <c r="O5285">
        <v>99</v>
      </c>
      <c r="P5285">
        <v>99</v>
      </c>
      <c r="R5285">
        <v>0</v>
      </c>
    </row>
    <row r="5286" spans="1:42">
      <c r="A5286">
        <v>17</v>
      </c>
      <c r="B5286">
        <v>1</v>
      </c>
      <c r="C5286">
        <v>2019</v>
      </c>
      <c r="E5286">
        <v>99</v>
      </c>
      <c r="F5286">
        <v>99</v>
      </c>
      <c r="G5286">
        <v>99</v>
      </c>
      <c r="H5286">
        <v>99</v>
      </c>
      <c r="I5286">
        <v>99</v>
      </c>
      <c r="K5286">
        <v>999</v>
      </c>
      <c r="M5286">
        <v>99</v>
      </c>
      <c r="N5286">
        <v>99</v>
      </c>
      <c r="O5286">
        <v>99</v>
      </c>
      <c r="P5286">
        <v>99</v>
      </c>
      <c r="Q5286">
        <v>1352</v>
      </c>
      <c r="R5286">
        <v>914956</v>
      </c>
      <c r="S5286">
        <v>910070</v>
      </c>
      <c r="T5286">
        <v>15.928661050367451</v>
      </c>
      <c r="U5286">
        <v>60.716617403056915</v>
      </c>
      <c r="V5286">
        <v>86.607522553032979</v>
      </c>
      <c r="W5286">
        <v>79.774409144350386</v>
      </c>
      <c r="X5286">
        <v>0.51543462199275158</v>
      </c>
      <c r="Y5286">
        <v>1.0308692439855032</v>
      </c>
      <c r="Z5286">
        <v>59.203065502603408</v>
      </c>
      <c r="AA5286">
        <v>8.6842319780877464</v>
      </c>
      <c r="AB5286">
        <v>2.6616635885420954</v>
      </c>
      <c r="AC5286">
        <v>-27.878592230033128</v>
      </c>
      <c r="AD5286">
        <v>58.652003174411881</v>
      </c>
      <c r="AE5286">
        <v>59.153090711437208</v>
      </c>
      <c r="AF5286">
        <v>16521</v>
      </c>
      <c r="AG5286">
        <v>10</v>
      </c>
      <c r="AH5286">
        <v>9</v>
      </c>
      <c r="AI5286">
        <v>4474</v>
      </c>
      <c r="AJ5286">
        <v>59023.5</v>
      </c>
      <c r="AK5286">
        <v>16176</v>
      </c>
      <c r="AL5286">
        <v>63438.5</v>
      </c>
      <c r="AM5286">
        <v>31</v>
      </c>
      <c r="AN5286">
        <v>16925</v>
      </c>
      <c r="AO5286">
        <v>13265</v>
      </c>
      <c r="AP5286">
        <v>0</v>
      </c>
    </row>
    <row r="5287" spans="1:42">
      <c r="A5287">
        <v>17</v>
      </c>
      <c r="B5287">
        <v>2</v>
      </c>
      <c r="C5287">
        <v>2019</v>
      </c>
      <c r="E5287">
        <v>99</v>
      </c>
      <c r="F5287">
        <v>99</v>
      </c>
      <c r="G5287">
        <v>99</v>
      </c>
      <c r="H5287">
        <v>99</v>
      </c>
      <c r="I5287">
        <v>99</v>
      </c>
      <c r="K5287">
        <v>999</v>
      </c>
      <c r="M5287">
        <v>99</v>
      </c>
      <c r="N5287">
        <v>99</v>
      </c>
      <c r="O5287">
        <v>99</v>
      </c>
      <c r="P5287">
        <v>99</v>
      </c>
      <c r="Q5287">
        <v>997</v>
      </c>
      <c r="R5287">
        <v>645018</v>
      </c>
      <c r="S5287">
        <v>631039</v>
      </c>
      <c r="T5287">
        <v>15.736742230449387</v>
      </c>
      <c r="U5287">
        <v>60.967507555000573</v>
      </c>
      <c r="V5287">
        <v>86.717096449911494</v>
      </c>
      <c r="W5287">
        <v>79.444521495502144</v>
      </c>
      <c r="X5287">
        <v>2.391251096868614</v>
      </c>
      <c r="Y5287">
        <v>4.7825021937372281</v>
      </c>
      <c r="Z5287">
        <v>64.620212149118316</v>
      </c>
      <c r="AA5287">
        <v>10.340998634713589</v>
      </c>
      <c r="AB5287">
        <v>2.7722910241084295</v>
      </c>
      <c r="AC5287">
        <v>-27.887630737785624</v>
      </c>
      <c r="AD5287">
        <v>41.347996825588126</v>
      </c>
      <c r="AE5287">
        <v>40.846909288562784</v>
      </c>
      <c r="AF5287">
        <v>12823</v>
      </c>
      <c r="AG5287">
        <v>8</v>
      </c>
      <c r="AH5287">
        <v>3</v>
      </c>
      <c r="AI5287">
        <v>4116</v>
      </c>
      <c r="AJ5287">
        <v>41021</v>
      </c>
      <c r="AK5287">
        <v>11045</v>
      </c>
      <c r="AL5287">
        <v>62092</v>
      </c>
      <c r="AM5287">
        <v>25</v>
      </c>
      <c r="AN5287">
        <v>16296</v>
      </c>
      <c r="AO5287">
        <v>9879</v>
      </c>
      <c r="AP5287">
        <v>1</v>
      </c>
    </row>
    <row r="5288" spans="1:42">
      <c r="A5288">
        <v>17</v>
      </c>
      <c r="B5288">
        <v>3</v>
      </c>
      <c r="C5288">
        <v>2020</v>
      </c>
      <c r="E5288">
        <v>99</v>
      </c>
      <c r="F5288">
        <v>99</v>
      </c>
      <c r="G5288">
        <v>99</v>
      </c>
      <c r="H5288">
        <v>99</v>
      </c>
      <c r="I5288">
        <v>99</v>
      </c>
      <c r="K5288">
        <v>999</v>
      </c>
      <c r="M5288">
        <v>99</v>
      </c>
      <c r="N5288">
        <v>99</v>
      </c>
      <c r="O5288">
        <v>99</v>
      </c>
      <c r="P5288">
        <v>99</v>
      </c>
      <c r="Q5288">
        <v>1381</v>
      </c>
      <c r="R5288">
        <v>889804.68</v>
      </c>
      <c r="S5288">
        <v>889804.68</v>
      </c>
      <c r="T5288">
        <v>16.067738101804544</v>
      </c>
      <c r="U5288">
        <v>60.74671187389125</v>
      </c>
      <c r="V5288">
        <v>88.760703545585571</v>
      </c>
      <c r="W5288">
        <v>81.926129372572476</v>
      </c>
      <c r="X5288">
        <v>0.50730234415040387</v>
      </c>
      <c r="Y5288">
        <v>1.0146046883008077</v>
      </c>
      <c r="Z5288">
        <v>43.66351500870956</v>
      </c>
      <c r="AA5288">
        <v>9.191896875697223</v>
      </c>
      <c r="AB5288">
        <v>3.4539539206014198</v>
      </c>
      <c r="AC5288">
        <v>-7.7730962972481619</v>
      </c>
      <c r="AD5288">
        <v>58.943062255231567</v>
      </c>
      <c r="AE5288">
        <v>59.214354279061325</v>
      </c>
      <c r="AF5288">
        <v>16070</v>
      </c>
      <c r="AG5288">
        <v>4</v>
      </c>
      <c r="AH5288">
        <v>0</v>
      </c>
      <c r="AI5288">
        <v>4910</v>
      </c>
      <c r="AJ5288">
        <v>55417</v>
      </c>
      <c r="AK5288">
        <v>14192</v>
      </c>
      <c r="AL5288">
        <v>65494.5</v>
      </c>
      <c r="AM5288">
        <v>24</v>
      </c>
      <c r="AN5288">
        <v>15671</v>
      </c>
      <c r="AO5288">
        <v>12214</v>
      </c>
      <c r="AP5288">
        <v>0</v>
      </c>
    </row>
    <row r="5289" spans="1:42">
      <c r="A5289">
        <v>17</v>
      </c>
      <c r="B5289">
        <v>4</v>
      </c>
      <c r="C5289">
        <v>2020</v>
      </c>
      <c r="E5289">
        <v>99</v>
      </c>
      <c r="F5289">
        <v>99</v>
      </c>
      <c r="G5289">
        <v>99</v>
      </c>
      <c r="H5289">
        <v>99</v>
      </c>
      <c r="I5289">
        <v>99</v>
      </c>
      <c r="K5289">
        <v>999</v>
      </c>
      <c r="M5289">
        <v>99</v>
      </c>
      <c r="N5289">
        <v>99</v>
      </c>
      <c r="O5289">
        <v>99</v>
      </c>
      <c r="P5289">
        <v>99</v>
      </c>
      <c r="Q5289">
        <v>929</v>
      </c>
      <c r="R5289">
        <v>619795.67999999982</v>
      </c>
      <c r="S5289">
        <v>619795.67999999982</v>
      </c>
      <c r="T5289">
        <v>15.978519824468613</v>
      </c>
      <c r="U5289">
        <v>60.823976975767245</v>
      </c>
      <c r="V5289">
        <v>87.770226969197694</v>
      </c>
      <c r="W5289">
        <v>81.011919492564445</v>
      </c>
      <c r="X5289">
        <v>2.6402249205738246</v>
      </c>
      <c r="Y5289">
        <v>5.2804498411476493</v>
      </c>
      <c r="Z5289">
        <v>44.538225887602195</v>
      </c>
      <c r="AA5289">
        <v>11.727818342538342</v>
      </c>
      <c r="AB5289">
        <v>4.1697369970887692</v>
      </c>
      <c r="AC5289">
        <v>-0.49137996262055528</v>
      </c>
      <c r="AD5289">
        <v>41.056937744768433</v>
      </c>
      <c r="AE5289">
        <v>40.785645720938653</v>
      </c>
      <c r="AF5289">
        <v>11797.79</v>
      </c>
      <c r="AG5289">
        <v>6</v>
      </c>
      <c r="AH5289">
        <v>1</v>
      </c>
      <c r="AI5289">
        <v>4505</v>
      </c>
      <c r="AJ5289">
        <v>41412.89</v>
      </c>
      <c r="AK5289">
        <v>10370.89</v>
      </c>
      <c r="AL5289">
        <v>58309.89</v>
      </c>
      <c r="AM5289">
        <v>18</v>
      </c>
      <c r="AN5289">
        <v>15267</v>
      </c>
      <c r="AO5289">
        <v>8312</v>
      </c>
      <c r="AP5289">
        <v>1</v>
      </c>
    </row>
    <row r="5290" spans="1:42">
      <c r="A5290">
        <v>17</v>
      </c>
      <c r="B5290">
        <v>5</v>
      </c>
      <c r="C5290">
        <v>2021</v>
      </c>
      <c r="E5290">
        <v>99</v>
      </c>
      <c r="F5290">
        <v>99</v>
      </c>
      <c r="G5290">
        <v>99</v>
      </c>
      <c r="H5290">
        <v>99</v>
      </c>
      <c r="I5290">
        <v>99</v>
      </c>
      <c r="K5290">
        <v>999</v>
      </c>
      <c r="M5290">
        <v>99</v>
      </c>
      <c r="N5290">
        <v>99</v>
      </c>
      <c r="O5290">
        <v>99</v>
      </c>
      <c r="P5290">
        <v>99</v>
      </c>
      <c r="Q5290">
        <v>1319</v>
      </c>
      <c r="R5290">
        <v>853724</v>
      </c>
      <c r="S5290">
        <v>851796</v>
      </c>
      <c r="T5290">
        <v>16.028804391114694</v>
      </c>
      <c r="U5290">
        <v>60.662477870288207</v>
      </c>
      <c r="V5290">
        <v>91.520084537259521</v>
      </c>
      <c r="W5290">
        <v>84.411433465289178</v>
      </c>
      <c r="X5290">
        <v>0.9749052386954099</v>
      </c>
      <c r="Y5290">
        <v>1.94981047739082</v>
      </c>
      <c r="Z5290">
        <v>63.05937281838159</v>
      </c>
      <c r="AA5290">
        <v>8.8853544869096073</v>
      </c>
      <c r="AB5290">
        <v>2.5624472694571168</v>
      </c>
      <c r="AC5290">
        <v>-30.281264260214055</v>
      </c>
      <c r="AD5290">
        <v>56.782613566041888</v>
      </c>
      <c r="AE5290">
        <v>56.947630573478051</v>
      </c>
      <c r="AF5290">
        <v>13251</v>
      </c>
      <c r="AG5290">
        <v>6</v>
      </c>
      <c r="AH5290">
        <v>1</v>
      </c>
      <c r="AI5290">
        <v>4803</v>
      </c>
      <c r="AJ5290">
        <v>45047.5</v>
      </c>
      <c r="AK5290">
        <v>10607</v>
      </c>
      <c r="AL5290">
        <v>54523.5</v>
      </c>
      <c r="AM5290">
        <v>21</v>
      </c>
      <c r="AN5290">
        <v>10873</v>
      </c>
      <c r="AO5290">
        <v>9636</v>
      </c>
      <c r="AP5290">
        <v>0</v>
      </c>
    </row>
    <row r="5291" spans="1:42">
      <c r="A5291">
        <v>17</v>
      </c>
      <c r="B5291">
        <v>6</v>
      </c>
      <c r="C5291">
        <v>2021</v>
      </c>
      <c r="E5291">
        <v>99</v>
      </c>
      <c r="F5291">
        <v>99</v>
      </c>
      <c r="G5291">
        <v>99</v>
      </c>
      <c r="H5291">
        <v>99</v>
      </c>
      <c r="I5291">
        <v>99</v>
      </c>
      <c r="K5291">
        <v>999</v>
      </c>
      <c r="M5291">
        <v>99</v>
      </c>
      <c r="N5291">
        <v>99</v>
      </c>
      <c r="O5291">
        <v>99</v>
      </c>
      <c r="P5291">
        <v>99</v>
      </c>
      <c r="Q5291">
        <v>960</v>
      </c>
      <c r="R5291">
        <v>649771.43000000017</v>
      </c>
      <c r="S5291">
        <v>645962.43000000017</v>
      </c>
      <c r="T5291">
        <v>16.004949571266938</v>
      </c>
      <c r="U5291">
        <v>60.783404291794511</v>
      </c>
      <c r="V5291">
        <v>91.348649086729523</v>
      </c>
      <c r="W5291">
        <v>84.149397605060358</v>
      </c>
      <c r="X5291">
        <v>2.7654339926887821</v>
      </c>
      <c r="Y5291">
        <v>5.5308679853775642</v>
      </c>
      <c r="Z5291">
        <v>65.537815351469035</v>
      </c>
      <c r="AA5291">
        <v>10.500128615669304</v>
      </c>
      <c r="AB5291">
        <v>2.653522706509043</v>
      </c>
      <c r="AC5291">
        <v>-31.317089117793799</v>
      </c>
      <c r="AD5291">
        <v>43.217386433958097</v>
      </c>
      <c r="AE5291">
        <v>43.052369426521942</v>
      </c>
      <c r="AF5291">
        <v>10973.67</v>
      </c>
      <c r="AG5291">
        <v>4</v>
      </c>
      <c r="AH5291">
        <v>1</v>
      </c>
      <c r="AI5291">
        <v>5176.88</v>
      </c>
      <c r="AJ5291">
        <v>38726.5</v>
      </c>
      <c r="AK5291">
        <v>8713.880000000001</v>
      </c>
      <c r="AL5291">
        <v>53039.9</v>
      </c>
      <c r="AM5291">
        <v>15</v>
      </c>
      <c r="AN5291">
        <v>12869</v>
      </c>
      <c r="AO5291">
        <v>6712.5</v>
      </c>
      <c r="AP5291">
        <v>1</v>
      </c>
    </row>
    <row r="5292" spans="1:42">
      <c r="A5292">
        <v>17</v>
      </c>
      <c r="B5292">
        <v>7</v>
      </c>
      <c r="C5292">
        <v>2022</v>
      </c>
      <c r="E5292">
        <v>99</v>
      </c>
      <c r="F5292">
        <v>99</v>
      </c>
      <c r="G5292">
        <v>99</v>
      </c>
      <c r="H5292">
        <v>99</v>
      </c>
      <c r="I5292">
        <v>99</v>
      </c>
      <c r="K5292">
        <v>999</v>
      </c>
      <c r="M5292">
        <v>99</v>
      </c>
      <c r="N5292">
        <v>99</v>
      </c>
      <c r="O5292">
        <v>99</v>
      </c>
      <c r="P5292">
        <v>99</v>
      </c>
      <c r="Q5292">
        <v>1207</v>
      </c>
      <c r="R5292">
        <v>765930.88</v>
      </c>
      <c r="S5292">
        <v>765188.88</v>
      </c>
      <c r="T5292">
        <v>16.038252877335353</v>
      </c>
      <c r="U5292">
        <v>60.616817719567486</v>
      </c>
      <c r="V5292">
        <v>92.235858117254082</v>
      </c>
      <c r="W5292">
        <v>85.100937392084816</v>
      </c>
      <c r="X5292">
        <v>0.89290041419925525</v>
      </c>
      <c r="Y5292">
        <v>1.7858008283985105</v>
      </c>
      <c r="Z5292">
        <v>54.70924478198345</v>
      </c>
      <c r="AA5292">
        <v>8.7823582374830949</v>
      </c>
      <c r="AB5292">
        <v>2.5127888403287431</v>
      </c>
      <c r="AC5292">
        <v>-32.412922612535525</v>
      </c>
      <c r="AD5292">
        <v>52.047885521829009</v>
      </c>
      <c r="AE5292">
        <v>52.133101482955752</v>
      </c>
      <c r="AF5292">
        <v>11068.88</v>
      </c>
      <c r="AG5292">
        <v>3</v>
      </c>
      <c r="AH5292">
        <v>0</v>
      </c>
      <c r="AI5292">
        <v>3815</v>
      </c>
      <c r="AJ5292">
        <v>41426</v>
      </c>
      <c r="AK5292">
        <v>9719</v>
      </c>
      <c r="AL5292">
        <v>57399.94</v>
      </c>
      <c r="AM5292">
        <v>23</v>
      </c>
      <c r="AN5292">
        <v>9271</v>
      </c>
      <c r="AO5292">
        <v>7938.94</v>
      </c>
      <c r="AP5292">
        <v>0</v>
      </c>
    </row>
    <row r="5293" spans="1:42">
      <c r="A5293">
        <v>17</v>
      </c>
      <c r="B5293">
        <v>8</v>
      </c>
      <c r="C5293">
        <v>2022</v>
      </c>
      <c r="E5293">
        <v>99</v>
      </c>
      <c r="F5293">
        <v>99</v>
      </c>
      <c r="G5293">
        <v>99</v>
      </c>
      <c r="H5293">
        <v>99</v>
      </c>
      <c r="I5293">
        <v>99</v>
      </c>
      <c r="K5293">
        <v>999</v>
      </c>
      <c r="M5293">
        <v>99</v>
      </c>
      <c r="N5293">
        <v>99</v>
      </c>
      <c r="O5293">
        <v>99</v>
      </c>
      <c r="P5293">
        <v>99</v>
      </c>
      <c r="Q5293">
        <v>973</v>
      </c>
      <c r="R5293">
        <v>705657.97</v>
      </c>
      <c r="S5293">
        <v>702589.97</v>
      </c>
      <c r="T5293">
        <v>16.014604766669041</v>
      </c>
      <c r="U5293">
        <v>60.716498813667954</v>
      </c>
      <c r="V5293">
        <v>92.33886806845257</v>
      </c>
      <c r="W5293">
        <v>85.098670380963227</v>
      </c>
      <c r="X5293">
        <v>3.1128394964489674</v>
      </c>
      <c r="Y5293">
        <v>6.2256789928979348</v>
      </c>
      <c r="Z5293">
        <v>66.82061565888641</v>
      </c>
      <c r="AA5293">
        <v>10.463499396512589</v>
      </c>
      <c r="AB5293">
        <v>2.5809375683509357</v>
      </c>
      <c r="AC5293">
        <v>-33.942887377887217</v>
      </c>
      <c r="AD5293">
        <v>47.952114478170991</v>
      </c>
      <c r="AE5293">
        <v>47.866898517044248</v>
      </c>
      <c r="AF5293">
        <v>11908.97</v>
      </c>
      <c r="AG5293">
        <v>9</v>
      </c>
      <c r="AH5293">
        <v>0</v>
      </c>
      <c r="AI5293">
        <v>4512</v>
      </c>
      <c r="AJ5293">
        <v>34916</v>
      </c>
      <c r="AK5293">
        <v>8170</v>
      </c>
      <c r="AL5293">
        <v>58018</v>
      </c>
      <c r="AM5293">
        <v>16</v>
      </c>
      <c r="AN5293">
        <v>12465</v>
      </c>
      <c r="AO5293">
        <v>7562</v>
      </c>
      <c r="AP5293">
        <v>1</v>
      </c>
    </row>
    <row r="5294" spans="1:42">
      <c r="A5294">
        <v>17</v>
      </c>
      <c r="B5294">
        <v>9</v>
      </c>
      <c r="C5294">
        <v>2023</v>
      </c>
      <c r="E5294">
        <v>99</v>
      </c>
      <c r="F5294">
        <v>99</v>
      </c>
      <c r="G5294">
        <v>99</v>
      </c>
      <c r="H5294">
        <v>99</v>
      </c>
      <c r="I5294">
        <v>99</v>
      </c>
      <c r="K5294">
        <v>999</v>
      </c>
      <c r="M5294">
        <v>99</v>
      </c>
      <c r="N5294">
        <v>99</v>
      </c>
      <c r="O5294">
        <v>99</v>
      </c>
      <c r="P5294">
        <v>99</v>
      </c>
      <c r="Q5294">
        <v>1157</v>
      </c>
      <c r="R5294">
        <v>844659</v>
      </c>
      <c r="S5294">
        <v>843761</v>
      </c>
      <c r="T5294">
        <v>4.297400489428278</v>
      </c>
      <c r="U5294">
        <v>60.520006257696195</v>
      </c>
      <c r="V5294">
        <v>91.032204948473264</v>
      </c>
      <c r="W5294">
        <v>83.992646389200686</v>
      </c>
      <c r="X5294">
        <v>1.414890506109566</v>
      </c>
      <c r="Y5294">
        <v>2.829781012219132</v>
      </c>
      <c r="Z5294">
        <v>54.67129338585157</v>
      </c>
      <c r="AA5294">
        <v>8.7330553558154644</v>
      </c>
      <c r="AB5294">
        <v>2.5437040031940517</v>
      </c>
      <c r="AC5294">
        <v>-31.07198944499012</v>
      </c>
      <c r="AD5294">
        <v>57.100451512285616</v>
      </c>
      <c r="AE5294">
        <v>57.260698283328864</v>
      </c>
      <c r="AF5294">
        <v>11892</v>
      </c>
      <c r="AG5294">
        <v>7</v>
      </c>
      <c r="AH5294">
        <v>1</v>
      </c>
      <c r="AI5294">
        <v>3701</v>
      </c>
      <c r="AJ5294">
        <v>41175</v>
      </c>
      <c r="AK5294">
        <v>11597</v>
      </c>
      <c r="AL5294">
        <v>50854</v>
      </c>
      <c r="AM5294">
        <v>28</v>
      </c>
      <c r="AN5294">
        <v>9703</v>
      </c>
      <c r="AO5294">
        <v>7624</v>
      </c>
      <c r="AP5294">
        <v>0</v>
      </c>
    </row>
    <row r="5295" spans="1:42">
      <c r="A5295">
        <v>17</v>
      </c>
      <c r="B5295">
        <v>10</v>
      </c>
      <c r="C5295">
        <v>2023</v>
      </c>
      <c r="E5295">
        <v>99</v>
      </c>
      <c r="F5295">
        <v>99</v>
      </c>
      <c r="G5295">
        <v>99</v>
      </c>
      <c r="H5295">
        <v>99</v>
      </c>
      <c r="I5295">
        <v>99</v>
      </c>
      <c r="K5295">
        <v>999</v>
      </c>
      <c r="M5295">
        <v>99</v>
      </c>
      <c r="N5295">
        <v>99</v>
      </c>
      <c r="O5295">
        <v>99</v>
      </c>
      <c r="P5295">
        <v>99</v>
      </c>
      <c r="Q5295">
        <v>909</v>
      </c>
      <c r="R5295">
        <v>634592</v>
      </c>
      <c r="S5295">
        <v>630688</v>
      </c>
      <c r="T5295">
        <v>4.0062717462558624</v>
      </c>
      <c r="U5295">
        <v>60.676700682429363</v>
      </c>
      <c r="V5295">
        <v>91.044995464758117</v>
      </c>
      <c r="W5295">
        <v>83.87198610088862</v>
      </c>
      <c r="X5295">
        <v>2.580555695628056</v>
      </c>
      <c r="Y5295">
        <v>5.161111391256112</v>
      </c>
      <c r="Z5295">
        <v>64.16280066562453</v>
      </c>
      <c r="AA5295">
        <v>10.514190001378282</v>
      </c>
      <c r="AB5295">
        <v>2.6123391016686832</v>
      </c>
      <c r="AC5295">
        <v>-31.364338717515238</v>
      </c>
      <c r="AD5295">
        <v>42.899548487714384</v>
      </c>
      <c r="AE5295">
        <v>42.739301716671129</v>
      </c>
      <c r="AF5295">
        <v>10104</v>
      </c>
      <c r="AG5295">
        <v>5</v>
      </c>
      <c r="AH5295">
        <v>0</v>
      </c>
      <c r="AI5295">
        <v>3868</v>
      </c>
      <c r="AJ5295">
        <v>33433</v>
      </c>
      <c r="AK5295">
        <v>7128</v>
      </c>
      <c r="AL5295">
        <v>49685</v>
      </c>
      <c r="AM5295">
        <v>21</v>
      </c>
      <c r="AN5295">
        <v>11697</v>
      </c>
      <c r="AO5295">
        <v>5961</v>
      </c>
      <c r="AP5295">
        <v>1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308"/>
  <sheetViews>
    <sheetView zoomScale="95" zoomScaleNormal="9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N19" sqref="N19"/>
    </sheetView>
  </sheetViews>
  <sheetFormatPr baseColWidth="10" defaultRowHeight="15"/>
  <cols>
    <col min="1" max="1" width="1.54296875" customWidth="1"/>
    <col min="2" max="2" width="5.54296875" customWidth="1"/>
    <col min="3" max="3" width="2.6328125" customWidth="1"/>
    <col min="4" max="4" width="5.36328125" customWidth="1"/>
    <col min="5" max="5" width="6.6328125" customWidth="1"/>
    <col min="6" max="6" width="5" customWidth="1"/>
    <col min="7" max="7" width="8.36328125" style="301" customWidth="1"/>
    <col min="8" max="9" width="7.54296875" style="301" customWidth="1"/>
    <col min="10" max="10" width="6.1796875" style="10" customWidth="1"/>
    <col min="11" max="11" width="4.36328125" style="10" customWidth="1"/>
    <col min="12" max="12" width="5.1796875" style="10" customWidth="1"/>
    <col min="13" max="13" width="5.54296875" style="10" customWidth="1"/>
    <col min="14" max="14" width="6.81640625" customWidth="1"/>
    <col min="15" max="15" width="5" customWidth="1"/>
    <col min="16" max="16" width="7.1796875" style="100" customWidth="1"/>
    <col min="17" max="17" width="5.08984375" customWidth="1"/>
    <col min="18" max="18" width="5.36328125" customWidth="1"/>
    <col min="19" max="19" width="4.81640625" style="10" customWidth="1"/>
    <col min="20" max="20" width="6.54296875" customWidth="1"/>
    <col min="21" max="21" width="4.81640625" style="10" customWidth="1"/>
    <col min="22" max="22" width="1.1796875" style="10" customWidth="1"/>
    <col min="23" max="23" width="4.81640625" style="10" customWidth="1"/>
    <col min="24" max="24" width="1.6328125" style="10" customWidth="1"/>
    <col min="25" max="25" width="6.453125" style="100" customWidth="1"/>
    <col min="26" max="26" width="6.6328125" style="1" customWidth="1"/>
    <col min="27" max="28" width="7.6328125" style="10" customWidth="1"/>
    <col min="29" max="29" width="6.36328125" style="10" customWidth="1"/>
    <col min="30" max="30" width="4" customWidth="1"/>
    <col min="31" max="31" width="6.08984375" style="10" customWidth="1"/>
    <col min="32" max="32" width="6.6328125" style="100" customWidth="1"/>
    <col min="33" max="33" width="1.453125" style="10" customWidth="1"/>
    <col min="34" max="34" width="4.54296875" customWidth="1"/>
    <col min="35" max="35" width="5.54296875" customWidth="1"/>
    <col min="36" max="36" width="6.54296875" style="100" customWidth="1"/>
    <col min="37" max="37" width="7" style="100" customWidth="1"/>
    <col min="38" max="38" width="5" style="100" customWidth="1"/>
    <col min="39" max="39" width="4.54296875" style="100" customWidth="1"/>
    <col min="40" max="40" width="8" style="100" customWidth="1"/>
    <col min="41" max="41" width="7.453125" style="100" customWidth="1"/>
    <col min="42" max="42" width="9" customWidth="1"/>
    <col min="43" max="43" width="9.90625" customWidth="1"/>
    <col min="44" max="44" width="15" customWidth="1"/>
  </cols>
  <sheetData>
    <row r="1" spans="1:43">
      <c r="A1" s="39"/>
      <c r="B1" s="39"/>
      <c r="C1" s="39"/>
      <c r="D1" s="39"/>
      <c r="E1" s="39"/>
      <c r="F1" s="39"/>
      <c r="G1" s="307"/>
      <c r="H1" s="307"/>
      <c r="I1" s="307"/>
      <c r="J1" s="39"/>
      <c r="K1" s="39"/>
      <c r="L1" s="39"/>
      <c r="M1" s="39"/>
      <c r="N1" s="39"/>
      <c r="O1" s="39"/>
      <c r="P1" s="115"/>
      <c r="Q1" s="39"/>
      <c r="R1" s="39"/>
      <c r="S1" s="39"/>
      <c r="T1" s="39"/>
      <c r="U1" s="39"/>
      <c r="V1" s="39"/>
      <c r="W1" s="64"/>
      <c r="X1" s="39"/>
      <c r="Y1" s="115"/>
      <c r="Z1" s="81"/>
      <c r="AA1" s="64"/>
      <c r="AB1" s="64"/>
      <c r="AC1" s="64"/>
      <c r="AD1" s="39"/>
      <c r="AE1" s="39"/>
      <c r="AF1" s="115"/>
      <c r="AG1" s="39"/>
      <c r="AH1" s="25"/>
      <c r="AI1" s="25"/>
      <c r="AJ1" s="25"/>
      <c r="AK1"/>
      <c r="AL1" s="3"/>
      <c r="AM1"/>
      <c r="AN1"/>
      <c r="AO1"/>
      <c r="AQ1" s="20"/>
    </row>
    <row r="2" spans="1:43" ht="31.8">
      <c r="A2" s="39"/>
      <c r="B2" s="140" t="s">
        <v>450</v>
      </c>
      <c r="C2" s="39"/>
      <c r="D2" s="39"/>
      <c r="E2" s="39"/>
      <c r="F2" s="39"/>
      <c r="G2" s="307"/>
      <c r="H2" s="307"/>
      <c r="I2" s="307"/>
      <c r="J2" s="39"/>
      <c r="K2" s="39"/>
      <c r="L2" s="39"/>
      <c r="M2" s="39"/>
      <c r="N2" s="39"/>
      <c r="O2" s="39"/>
      <c r="P2" s="115"/>
      <c r="Q2" s="39"/>
      <c r="R2" s="39"/>
      <c r="S2" s="39"/>
      <c r="T2" s="39"/>
      <c r="U2" s="39"/>
      <c r="V2" s="39"/>
      <c r="W2" s="64"/>
      <c r="X2" s="39"/>
      <c r="Y2" s="115"/>
      <c r="Z2" s="81"/>
      <c r="AA2" s="64"/>
      <c r="AB2" s="64"/>
      <c r="AC2" s="64"/>
      <c r="AD2" s="39"/>
      <c r="AE2" s="39"/>
      <c r="AF2" s="115"/>
      <c r="AG2" s="39"/>
      <c r="AH2" s="25"/>
      <c r="AI2" s="25"/>
      <c r="AJ2" s="25"/>
      <c r="AK2"/>
      <c r="AL2" s="3"/>
      <c r="AM2"/>
      <c r="AN2"/>
      <c r="AO2"/>
      <c r="AQ2" s="20"/>
    </row>
    <row r="3" spans="1:43">
      <c r="A3" s="39"/>
      <c r="B3" s="39"/>
      <c r="C3" s="39"/>
      <c r="D3" s="39"/>
      <c r="E3" s="39"/>
      <c r="F3" s="39"/>
      <c r="G3" s="307"/>
      <c r="H3" s="307"/>
      <c r="I3" s="307"/>
      <c r="J3" s="39"/>
      <c r="K3" s="39"/>
      <c r="L3" s="39"/>
      <c r="M3" s="39"/>
      <c r="N3" s="39"/>
      <c r="O3" s="39"/>
      <c r="P3" s="115"/>
      <c r="Q3" s="39"/>
      <c r="R3" s="39"/>
      <c r="S3" s="39"/>
      <c r="T3" s="39"/>
      <c r="U3" s="39"/>
      <c r="V3" s="39"/>
      <c r="W3" s="64"/>
      <c r="X3" s="39"/>
      <c r="Y3" s="115"/>
      <c r="Z3" s="81"/>
      <c r="AA3" s="64"/>
      <c r="AB3" s="64"/>
      <c r="AC3" s="64"/>
      <c r="AD3" s="39"/>
      <c r="AE3" s="39"/>
      <c r="AF3" s="115"/>
      <c r="AG3" s="39"/>
      <c r="AH3" s="25"/>
      <c r="AI3" s="25"/>
      <c r="AJ3" s="25"/>
      <c r="AK3"/>
      <c r="AL3" s="3"/>
      <c r="AM3"/>
      <c r="AN3"/>
      <c r="AO3"/>
      <c r="AQ3" s="20"/>
    </row>
    <row r="4" spans="1:43" ht="21">
      <c r="A4" s="44"/>
      <c r="B4" s="44"/>
      <c r="C4" s="133" t="s">
        <v>430</v>
      </c>
      <c r="D4" s="133"/>
      <c r="E4" s="133"/>
      <c r="F4" s="398">
        <f>+År!O2</f>
        <v>52</v>
      </c>
      <c r="G4" s="389"/>
      <c r="H4" s="322"/>
      <c r="I4" s="373"/>
      <c r="J4" s="56" t="s">
        <v>429</v>
      </c>
      <c r="K4" s="102"/>
      <c r="L4" s="56" t="str">
        <f>+År!B2</f>
        <v>GRIS</v>
      </c>
      <c r="M4" s="56"/>
      <c r="N4" s="102"/>
      <c r="O4" s="102"/>
      <c r="P4" s="179" t="s">
        <v>366</v>
      </c>
      <c r="Q4" s="102"/>
      <c r="R4" s="102"/>
      <c r="S4" s="102"/>
      <c r="T4" s="399">
        <f>SUM(G10:G13)</f>
        <v>1479251</v>
      </c>
      <c r="U4" s="400"/>
      <c r="V4" s="389"/>
      <c r="W4" s="389"/>
      <c r="X4" s="39"/>
      <c r="Y4" s="39"/>
      <c r="Z4" s="81"/>
      <c r="AA4" s="115"/>
      <c r="AB4" s="115"/>
      <c r="AC4" s="115"/>
      <c r="AD4" s="56"/>
      <c r="AE4" s="39"/>
      <c r="AF4" s="39"/>
      <c r="AG4" s="39"/>
      <c r="AH4" s="25"/>
      <c r="AI4" s="25"/>
      <c r="AJ4" s="25"/>
      <c r="AK4"/>
      <c r="AL4" s="3"/>
      <c r="AM4"/>
      <c r="AN4"/>
      <c r="AO4"/>
      <c r="AQ4" s="20"/>
    </row>
    <row r="5" spans="1:43" ht="16.5" customHeight="1">
      <c r="A5" s="44"/>
      <c r="B5" s="44"/>
      <c r="C5" s="133"/>
      <c r="D5" s="133"/>
      <c r="E5" s="133"/>
      <c r="F5" s="39"/>
      <c r="G5" s="345"/>
      <c r="H5" s="307"/>
      <c r="I5" s="322"/>
      <c r="J5" s="44"/>
      <c r="K5" s="39"/>
      <c r="L5" s="39"/>
      <c r="M5" s="39"/>
      <c r="N5" s="39"/>
      <c r="O5" s="69"/>
      <c r="P5" s="143"/>
      <c r="Q5" s="39"/>
      <c r="R5" s="39"/>
      <c r="S5" s="39"/>
      <c r="T5" s="39"/>
      <c r="U5" s="39"/>
      <c r="V5" s="39"/>
      <c r="W5" s="64"/>
      <c r="X5" s="39"/>
      <c r="Y5" s="115"/>
      <c r="Z5" s="81"/>
      <c r="AA5" s="64"/>
      <c r="AB5" s="64"/>
      <c r="AC5" s="64"/>
      <c r="AD5" s="39"/>
      <c r="AE5" s="39"/>
      <c r="AF5" s="115"/>
      <c r="AG5" s="39"/>
      <c r="AH5" s="25"/>
      <c r="AI5" s="25"/>
      <c r="AJ5" s="25"/>
      <c r="AK5"/>
      <c r="AL5" s="3"/>
      <c r="AM5"/>
      <c r="AN5"/>
      <c r="AO5"/>
      <c r="AQ5" s="20"/>
    </row>
    <row r="6" spans="1:43" ht="18" customHeight="1">
      <c r="A6" s="44"/>
      <c r="B6" s="44"/>
      <c r="C6" s="39"/>
      <c r="D6" s="69"/>
      <c r="E6" s="39"/>
      <c r="F6" s="39"/>
      <c r="G6" s="322"/>
      <c r="H6" s="345"/>
      <c r="I6" s="345"/>
      <c r="J6" s="39"/>
      <c r="K6" s="39"/>
      <c r="L6" s="39"/>
      <c r="M6" s="39"/>
      <c r="N6" s="39"/>
      <c r="O6" s="39"/>
      <c r="P6" s="115"/>
      <c r="Q6" s="39"/>
      <c r="R6" s="44"/>
      <c r="S6" s="39"/>
      <c r="T6" s="44" t="s">
        <v>472</v>
      </c>
      <c r="U6" s="39"/>
      <c r="V6" s="39"/>
      <c r="W6" s="64"/>
      <c r="X6" s="39"/>
      <c r="Y6" s="125"/>
      <c r="Z6" s="81"/>
      <c r="AA6" s="74" t="s">
        <v>474</v>
      </c>
      <c r="AB6" s="74" t="s">
        <v>3</v>
      </c>
      <c r="AC6" s="85" t="s">
        <v>3</v>
      </c>
      <c r="AD6" s="69"/>
      <c r="AE6" s="39"/>
      <c r="AF6" s="115"/>
      <c r="AG6" s="39"/>
      <c r="AH6" s="25"/>
      <c r="AI6" s="25"/>
      <c r="AJ6" s="25"/>
      <c r="AK6"/>
      <c r="AL6" s="3"/>
      <c r="AM6"/>
      <c r="AN6"/>
      <c r="AO6"/>
      <c r="AQ6" s="20"/>
    </row>
    <row r="7" spans="1:43" ht="15.75" customHeight="1">
      <c r="A7" s="42"/>
      <c r="B7" s="42"/>
      <c r="C7" s="42"/>
      <c r="D7" s="42"/>
      <c r="E7" s="34" t="s">
        <v>3</v>
      </c>
      <c r="F7" s="39"/>
      <c r="G7" s="322"/>
      <c r="H7" s="345"/>
      <c r="I7" s="308" t="s">
        <v>3</v>
      </c>
      <c r="J7" s="39"/>
      <c r="K7" s="39"/>
      <c r="L7" s="39"/>
      <c r="M7" s="39"/>
      <c r="N7" s="39"/>
      <c r="O7" s="39"/>
      <c r="P7" s="98" t="s">
        <v>14</v>
      </c>
      <c r="Q7" s="39"/>
      <c r="R7" s="44"/>
      <c r="S7" s="39"/>
      <c r="T7" s="44" t="s">
        <v>473</v>
      </c>
      <c r="U7" s="39"/>
      <c r="V7" s="39"/>
      <c r="W7" s="64"/>
      <c r="X7" s="39"/>
      <c r="Y7" s="98" t="s">
        <v>388</v>
      </c>
      <c r="Z7" s="81"/>
      <c r="AA7" s="74" t="s">
        <v>475</v>
      </c>
      <c r="AB7" s="74" t="s">
        <v>592</v>
      </c>
      <c r="AC7" s="74" t="s">
        <v>8</v>
      </c>
      <c r="AD7" s="69"/>
      <c r="AE7" s="39"/>
      <c r="AF7" s="98" t="s">
        <v>14</v>
      </c>
      <c r="AG7" s="39"/>
      <c r="AH7" s="25"/>
      <c r="AI7" s="25"/>
      <c r="AJ7" s="25"/>
      <c r="AK7"/>
      <c r="AL7" s="3"/>
      <c r="AM7"/>
      <c r="AN7"/>
      <c r="AO7"/>
      <c r="AQ7" s="20"/>
    </row>
    <row r="8" spans="1:43" ht="18.75" customHeight="1">
      <c r="A8" s="39"/>
      <c r="B8" s="39"/>
      <c r="C8" s="39"/>
      <c r="D8" s="39"/>
      <c r="E8" s="34" t="s">
        <v>436</v>
      </c>
      <c r="F8" s="39"/>
      <c r="G8" s="308" t="s">
        <v>3</v>
      </c>
      <c r="H8" s="345"/>
      <c r="I8" s="308" t="s">
        <v>394</v>
      </c>
      <c r="J8" s="98" t="s">
        <v>3</v>
      </c>
      <c r="K8" s="39"/>
      <c r="L8" s="98" t="s">
        <v>1</v>
      </c>
      <c r="M8" s="39"/>
      <c r="N8" s="34" t="s">
        <v>14</v>
      </c>
      <c r="O8" s="39"/>
      <c r="P8" s="98" t="s">
        <v>392</v>
      </c>
      <c r="Q8" s="39"/>
      <c r="R8" s="44" t="s">
        <v>357</v>
      </c>
      <c r="S8" s="39"/>
      <c r="T8" s="44" t="s">
        <v>470</v>
      </c>
      <c r="U8" s="39"/>
      <c r="V8" s="39"/>
      <c r="W8" s="147" t="s">
        <v>357</v>
      </c>
      <c r="X8" s="39"/>
      <c r="Y8" s="98" t="s">
        <v>392</v>
      </c>
      <c r="Z8" s="80" t="s">
        <v>388</v>
      </c>
      <c r="AA8" s="74" t="s">
        <v>454</v>
      </c>
      <c r="AB8" s="74" t="s">
        <v>436</v>
      </c>
      <c r="AC8" s="74" t="s">
        <v>435</v>
      </c>
      <c r="AD8" s="69"/>
      <c r="AE8" s="34" t="s">
        <v>14</v>
      </c>
      <c r="AF8" s="98" t="s">
        <v>392</v>
      </c>
      <c r="AG8" s="39"/>
      <c r="AH8" s="25"/>
      <c r="AI8" s="25"/>
      <c r="AJ8" s="25"/>
      <c r="AK8"/>
      <c r="AL8" s="3"/>
      <c r="AM8"/>
      <c r="AN8"/>
      <c r="AO8"/>
      <c r="AQ8" s="20"/>
    </row>
    <row r="9" spans="1:43" ht="15.6">
      <c r="A9" s="39"/>
      <c r="B9" s="34" t="s">
        <v>58</v>
      </c>
      <c r="C9" s="34" t="s">
        <v>365</v>
      </c>
      <c r="D9" s="28"/>
      <c r="E9" s="34" t="s">
        <v>432</v>
      </c>
      <c r="F9" s="111" t="s">
        <v>437</v>
      </c>
      <c r="G9" s="308" t="s">
        <v>8</v>
      </c>
      <c r="H9" s="330" t="s">
        <v>437</v>
      </c>
      <c r="I9" s="308" t="s">
        <v>386</v>
      </c>
      <c r="J9" s="98" t="s">
        <v>357</v>
      </c>
      <c r="K9" s="114" t="s">
        <v>437</v>
      </c>
      <c r="L9" s="98" t="s">
        <v>357</v>
      </c>
      <c r="M9" s="114" t="s">
        <v>437</v>
      </c>
      <c r="N9" s="34" t="s">
        <v>386</v>
      </c>
      <c r="O9" s="111" t="s">
        <v>437</v>
      </c>
      <c r="P9" s="98" t="s">
        <v>389</v>
      </c>
      <c r="Q9" s="111" t="s">
        <v>437</v>
      </c>
      <c r="R9" s="44" t="s">
        <v>469</v>
      </c>
      <c r="S9" s="114" t="s">
        <v>437</v>
      </c>
      <c r="T9" s="44" t="s">
        <v>471</v>
      </c>
      <c r="U9" s="114" t="s">
        <v>437</v>
      </c>
      <c r="V9" s="39"/>
      <c r="W9" s="111" t="s">
        <v>416</v>
      </c>
      <c r="X9" s="39"/>
      <c r="Y9" s="98" t="s">
        <v>389</v>
      </c>
      <c r="Z9" s="80" t="s">
        <v>390</v>
      </c>
      <c r="AA9" s="74" t="s">
        <v>386</v>
      </c>
      <c r="AB9" s="74" t="s">
        <v>432</v>
      </c>
      <c r="AC9" s="74" t="s">
        <v>464</v>
      </c>
      <c r="AD9" s="111" t="s">
        <v>437</v>
      </c>
      <c r="AE9" s="34" t="s">
        <v>26</v>
      </c>
      <c r="AF9" s="98" t="s">
        <v>395</v>
      </c>
      <c r="AG9" s="39"/>
      <c r="AH9" s="25"/>
      <c r="AI9" s="25"/>
      <c r="AJ9" s="25"/>
      <c r="AK9"/>
      <c r="AL9" s="3"/>
      <c r="AM9"/>
      <c r="AN9"/>
      <c r="AO9"/>
      <c r="AQ9" s="20"/>
    </row>
    <row r="10" spans="1:43" ht="15.6">
      <c r="A10" s="39"/>
      <c r="B10" s="2">
        <f>+'Ark1'!C866</f>
        <v>2023</v>
      </c>
      <c r="C10" s="2">
        <f>+'Ark1'!G866</f>
        <v>1</v>
      </c>
      <c r="D10" s="2" t="s">
        <v>372</v>
      </c>
      <c r="E10" s="2">
        <f>+'Ark1'!Q866</f>
        <v>926</v>
      </c>
      <c r="F10" s="18">
        <f>+E10-E15</f>
        <v>-86</v>
      </c>
      <c r="G10" s="318">
        <f>+'Ark1'!R866</f>
        <v>646942</v>
      </c>
      <c r="H10" s="318">
        <f>+G10-G15</f>
        <v>6216</v>
      </c>
      <c r="I10" s="318">
        <f>+'Ark1'!S866</f>
        <v>645886</v>
      </c>
      <c r="J10" s="50">
        <f>+'Ark1'!AD866</f>
        <v>43.734430465147561</v>
      </c>
      <c r="K10" s="50">
        <f>+J10-J15</f>
        <v>0.19468768984725671</v>
      </c>
      <c r="L10" s="50">
        <f>+'Ark1'!AE866</f>
        <v>44.23603308725361</v>
      </c>
      <c r="M10" s="50">
        <f>+L10-L15</f>
        <v>1.9461524859494261E-2</v>
      </c>
      <c r="N10" s="96">
        <f>+'Ark1'!U866</f>
        <v>60.444174358942611</v>
      </c>
      <c r="O10" s="5">
        <f>+N10-N15</f>
        <v>1.2278131952427884E-2</v>
      </c>
      <c r="P10" s="50">
        <f>+'Ark1'!W866</f>
        <v>84.766524293758209</v>
      </c>
      <c r="Q10" s="5">
        <f>+P10-P15</f>
        <v>-1.5597819266524198</v>
      </c>
      <c r="R10" s="50">
        <f>+'Ark1'!X866</f>
        <v>2.1505791863876516</v>
      </c>
      <c r="S10" s="50">
        <f>+R10-R15</f>
        <v>4.9942998121554893E-5</v>
      </c>
      <c r="T10" s="50">
        <f>+'Ark1'!Y866</f>
        <v>4.3011583727753031</v>
      </c>
      <c r="U10" s="50">
        <f>+T10-T15</f>
        <v>9.9885996243109787E-5</v>
      </c>
      <c r="V10" s="39"/>
      <c r="W10" s="263">
        <f>+'Ark1'!Z866</f>
        <v>58.275857804872786</v>
      </c>
      <c r="X10" s="39"/>
      <c r="Y10" s="50">
        <f>+'Ark1'!AA866</f>
        <v>9.1649112149088765</v>
      </c>
      <c r="Z10" s="5">
        <f>+'Ark1'!AB866</f>
        <v>2.7036106688504806</v>
      </c>
      <c r="AA10" s="18">
        <f>+'Ark1'!AC866</f>
        <v>-24.919216307297344</v>
      </c>
      <c r="AB10" s="273">
        <f>+'Ark1'!AP866</f>
        <v>386</v>
      </c>
      <c r="AC10" s="18">
        <f>+G10/E10</f>
        <v>698.64146868250543</v>
      </c>
      <c r="AD10" s="18">
        <f>+AC10-AC15</f>
        <v>65.513010184481686</v>
      </c>
      <c r="AE10" s="5">
        <f>+'Ark1'!T866</f>
        <v>4.4870699382633976</v>
      </c>
      <c r="AF10" s="50">
        <f>+'Ark1'!V866</f>
        <v>91.886854563986688</v>
      </c>
      <c r="AG10" s="39"/>
      <c r="AH10" s="25"/>
      <c r="AI10" s="25"/>
      <c r="AJ10" s="25"/>
      <c r="AK10"/>
      <c r="AL10" s="3"/>
      <c r="AM10"/>
      <c r="AN10"/>
      <c r="AO10"/>
      <c r="AQ10" s="20"/>
    </row>
    <row r="11" spans="1:43" ht="15.6">
      <c r="A11" s="39"/>
      <c r="B11" s="2">
        <f>+'Ark1'!C867</f>
        <v>2023</v>
      </c>
      <c r="C11" s="2">
        <f>+'Ark1'!G867</f>
        <v>2</v>
      </c>
      <c r="D11" s="2" t="s">
        <v>63</v>
      </c>
      <c r="E11" s="2">
        <f>+'Ark1'!Q867</f>
        <v>644</v>
      </c>
      <c r="F11" s="18">
        <f>+E11-E16</f>
        <v>-23</v>
      </c>
      <c r="G11" s="318">
        <f>+'Ark1'!R867</f>
        <v>460899</v>
      </c>
      <c r="H11" s="318">
        <f>+G11-G16</f>
        <v>-3462.9699999999139</v>
      </c>
      <c r="I11" s="318">
        <f>+'Ark1'!S867</f>
        <v>457828</v>
      </c>
      <c r="J11" s="50">
        <f>+'Ark1'!AD867</f>
        <v>31.157592592467399</v>
      </c>
      <c r="K11" s="50">
        <f>+J11-J16</f>
        <v>-0.39755068005739957</v>
      </c>
      <c r="L11" s="50">
        <f>+'Ark1'!AE867</f>
        <v>31.026666535779881</v>
      </c>
      <c r="M11" s="50">
        <f>+L11-L16</f>
        <v>-0.33097014268793856</v>
      </c>
      <c r="N11" s="96">
        <f>+'Ark1'!U867</f>
        <v>60.741830993298798</v>
      </c>
      <c r="O11" s="5">
        <f>+N11-N16</f>
        <v>-4.1216146074113169E-2</v>
      </c>
      <c r="P11" s="50">
        <f>+'Ark1'!W867</f>
        <v>83.875831971831232</v>
      </c>
      <c r="Q11" s="5">
        <f>+P11-P16</f>
        <v>-0.88769767281567624</v>
      </c>
      <c r="R11" s="50">
        <f>+'Ark1'!X867</f>
        <v>1.1811698441524063</v>
      </c>
      <c r="S11" s="50">
        <f>+R11-R16</f>
        <v>-0.11394051985953002</v>
      </c>
      <c r="T11" s="50">
        <f>+'Ark1'!Y867</f>
        <v>2.3623396883048127</v>
      </c>
      <c r="U11" s="50">
        <f>+T11-T16</f>
        <v>-0.22788103971906004</v>
      </c>
      <c r="V11" s="39"/>
      <c r="W11" s="263">
        <f>+'Ark1'!Z867</f>
        <v>42.895515069462064</v>
      </c>
      <c r="X11" s="39"/>
      <c r="Y11" s="50">
        <f>+'Ark1'!AA867</f>
        <v>9.4252212037120007</v>
      </c>
      <c r="Z11" s="5">
        <f>+'Ark1'!AB867</f>
        <v>2.426111861048291</v>
      </c>
      <c r="AA11" s="18">
        <f>+'Ark1'!AC867</f>
        <v>-33.420739644254887</v>
      </c>
      <c r="AB11" s="273">
        <f>+'Ark1'!AP867</f>
        <v>291</v>
      </c>
      <c r="AC11" s="18">
        <f>+G11/E11</f>
        <v>715.68167701863354</v>
      </c>
      <c r="AD11" s="18">
        <f>+AC11-AC16</f>
        <v>19.486819447419293</v>
      </c>
      <c r="AE11" s="5">
        <f>+'Ark1'!T867</f>
        <v>3.8031672882779097</v>
      </c>
      <c r="AF11" s="50">
        <f>+'Ark1'!V867</f>
        <v>91.054769881411488</v>
      </c>
      <c r="AG11" s="39"/>
      <c r="AH11" s="25"/>
      <c r="AI11" s="25"/>
      <c r="AJ11" s="25"/>
      <c r="AK11"/>
      <c r="AL11" s="3"/>
      <c r="AM11"/>
      <c r="AN11"/>
      <c r="AO11"/>
      <c r="AQ11" s="20"/>
    </row>
    <row r="12" spans="1:43" ht="15.6">
      <c r="A12" s="39"/>
      <c r="B12" s="2">
        <f>+'Ark1'!C868</f>
        <v>2023</v>
      </c>
      <c r="C12" s="2">
        <f>+'Ark1'!G868</f>
        <v>3</v>
      </c>
      <c r="D12" s="2" t="s">
        <v>517</v>
      </c>
      <c r="E12" s="2">
        <f>+'Ark1'!Q868</f>
        <v>349</v>
      </c>
      <c r="F12" s="18">
        <f>+E12-E17</f>
        <v>-16</v>
      </c>
      <c r="G12" s="318">
        <f>+'Ark1'!R868</f>
        <v>283579</v>
      </c>
      <c r="H12" s="318">
        <f>+G12-G17</f>
        <v>785</v>
      </c>
      <c r="I12" s="318">
        <f>+'Ark1'!S868</f>
        <v>283060</v>
      </c>
      <c r="J12" s="50">
        <f>+'Ark1'!AD868</f>
        <v>19.170445042795311</v>
      </c>
      <c r="K12" s="50">
        <f>+J12-J17</f>
        <v>-4.6471421337994201E-2</v>
      </c>
      <c r="L12" s="50">
        <f>+'Ark1'!AE868</f>
        <v>18.975078383249944</v>
      </c>
      <c r="M12" s="50">
        <f>+L12-L17</f>
        <v>7.9058834289472912E-2</v>
      </c>
      <c r="N12" s="96">
        <f>+'Ark1'!U868</f>
        <v>60.629930050166017</v>
      </c>
      <c r="O12" s="5">
        <f>+N12-N17</f>
        <v>-0.32791894148238754</v>
      </c>
      <c r="P12" s="50">
        <f>+'Ark1'!W868</f>
        <v>82.967718752207134</v>
      </c>
      <c r="Q12" s="5">
        <f>+P12-P17</f>
        <v>-0.62804581700225981</v>
      </c>
      <c r="R12" s="50">
        <f>+'Ark1'!X868</f>
        <v>2.2628614953857658</v>
      </c>
      <c r="S12" s="50">
        <f>+R12-R17</f>
        <v>2.200772903994519E-2</v>
      </c>
      <c r="T12" s="50">
        <f>+'Ark1'!Y868</f>
        <v>4.5257229907715315</v>
      </c>
      <c r="U12" s="50">
        <f>+T12-T17</f>
        <v>4.4015458079890379E-2</v>
      </c>
      <c r="V12" s="39"/>
      <c r="W12" s="263">
        <f>+'Ark1'!Z868</f>
        <v>78.078771700302241</v>
      </c>
      <c r="X12" s="39"/>
      <c r="Y12" s="50">
        <f>+'Ark1'!AA868</f>
        <v>9.9994055047049102</v>
      </c>
      <c r="Z12" s="5">
        <f>+'Ark1'!AB868</f>
        <v>2.5061800478391913</v>
      </c>
      <c r="AA12" s="18">
        <f>+'Ark1'!AC868</f>
        <v>-38.066992795771597</v>
      </c>
      <c r="AB12" s="273">
        <f>+'Ark1'!AP868</f>
        <v>177</v>
      </c>
      <c r="AC12" s="18">
        <f>+G12/E12</f>
        <v>812.5472779369627</v>
      </c>
      <c r="AD12" s="18">
        <f>+AC12-AC17</f>
        <v>37.769195745181833</v>
      </c>
      <c r="AE12" s="5">
        <f>+'Ark1'!T868</f>
        <v>4.1218743277887295</v>
      </c>
      <c r="AF12" s="50">
        <f>+'Ark1'!V868</f>
        <v>89.955074128361346</v>
      </c>
      <c r="AG12" s="39"/>
      <c r="AH12" s="25"/>
      <c r="AI12" s="25"/>
      <c r="AJ12" s="25"/>
      <c r="AK12"/>
      <c r="AL12" s="3"/>
      <c r="AM12"/>
      <c r="AN12"/>
      <c r="AO12"/>
      <c r="AQ12" s="20"/>
    </row>
    <row r="13" spans="1:43" ht="15.6">
      <c r="A13" s="39"/>
      <c r="B13" s="2">
        <f>+'Ark1'!C869</f>
        <v>2023</v>
      </c>
      <c r="C13" s="2">
        <f>+'Ark1'!G869</f>
        <v>4</v>
      </c>
      <c r="D13" s="2" t="s">
        <v>64</v>
      </c>
      <c r="E13" s="2">
        <f>+'Ark1'!Q869</f>
        <v>149</v>
      </c>
      <c r="F13" s="18">
        <f>+E13-E18</f>
        <v>13</v>
      </c>
      <c r="G13" s="318">
        <f>+'Ark1'!R869</f>
        <v>87831</v>
      </c>
      <c r="H13" s="318">
        <f>+G13-G18</f>
        <v>4124.1199999999953</v>
      </c>
      <c r="I13" s="318">
        <f>+'Ark1'!S869</f>
        <v>87675</v>
      </c>
      <c r="J13" s="50">
        <f>+'Ark1'!AD869</f>
        <v>5.9375318995897244</v>
      </c>
      <c r="K13" s="50">
        <f>+J13-J18</f>
        <v>0.24933441154814329</v>
      </c>
      <c r="L13" s="50">
        <f>+'Ark1'!AE869</f>
        <v>5.7622219937165609</v>
      </c>
      <c r="M13" s="50">
        <f>+L13-L18</f>
        <v>0.23244978353896251</v>
      </c>
      <c r="N13" s="96">
        <f>+'Ark1'!U869</f>
        <v>60.692591958939282</v>
      </c>
      <c r="O13" s="5">
        <f>+N13-N18</f>
        <v>-0.10664167922843859</v>
      </c>
      <c r="P13" s="50">
        <f>+'Ark1'!W869</f>
        <v>81.34264385514679</v>
      </c>
      <c r="Q13" s="5">
        <f>+P13-P18</f>
        <v>-1.3091133539957127</v>
      </c>
      <c r="R13" s="50">
        <f>+'Ark1'!X869</f>
        <v>2.906718584554429</v>
      </c>
      <c r="S13" s="50">
        <f>+R13-R18</f>
        <v>-0.28895660964705039</v>
      </c>
      <c r="T13" s="50">
        <f>+'Ark1'!Y869</f>
        <v>5.813437169108858</v>
      </c>
      <c r="U13" s="50">
        <f>+T13-T18</f>
        <v>-0.57791321929410078</v>
      </c>
      <c r="V13" s="39"/>
      <c r="W13" s="263">
        <f>+'Ark1'!Z869</f>
        <v>82.917193246120391</v>
      </c>
      <c r="X13" s="39"/>
      <c r="Y13" s="50">
        <f>+'Ark1'!AA869</f>
        <v>10.436557997541737</v>
      </c>
      <c r="Z13" s="5">
        <f>+'Ark1'!AB869</f>
        <v>2.5113253333410808</v>
      </c>
      <c r="AA13" s="18">
        <f>+'Ark1'!AC869</f>
        <v>-41.78465075595588</v>
      </c>
      <c r="AB13" s="273">
        <f>+'Ark1'!AP869</f>
        <v>56</v>
      </c>
      <c r="AC13" s="18">
        <f>+G13/E13</f>
        <v>589.46979865771812</v>
      </c>
      <c r="AD13" s="18">
        <f>+AC13-AC18</f>
        <v>-26.021966048164245</v>
      </c>
      <c r="AE13" s="5">
        <f>+'Ark1'!T869</f>
        <v>3.9571335860914703</v>
      </c>
      <c r="AF13" s="50">
        <f>+'Ark1'!V869</f>
        <v>88.187863863668284</v>
      </c>
      <c r="AG13" s="39"/>
      <c r="AH13" s="25"/>
      <c r="AI13" s="25"/>
      <c r="AJ13" s="25"/>
      <c r="AK13"/>
      <c r="AL13" s="3"/>
      <c r="AM13"/>
      <c r="AN13"/>
      <c r="AO13"/>
      <c r="AQ13" s="20"/>
    </row>
    <row r="14" spans="1:43">
      <c r="A14" s="39"/>
      <c r="B14" s="39"/>
      <c r="C14" s="39"/>
      <c r="D14" s="39"/>
      <c r="E14" s="39"/>
      <c r="F14" s="39"/>
      <c r="G14" s="307"/>
      <c r="H14" s="307"/>
      <c r="I14" s="307"/>
      <c r="J14" s="39"/>
      <c r="K14" s="39"/>
      <c r="L14" s="39"/>
      <c r="M14" s="39"/>
      <c r="N14" s="39"/>
      <c r="O14" s="39"/>
      <c r="P14" s="115"/>
      <c r="Q14" s="39"/>
      <c r="R14" s="39"/>
      <c r="S14" s="39"/>
      <c r="T14" s="39"/>
      <c r="U14" s="39"/>
      <c r="V14" s="39"/>
      <c r="W14" s="39"/>
      <c r="X14" s="39"/>
      <c r="Y14" s="39"/>
      <c r="Z14" s="81"/>
      <c r="AA14" s="39"/>
      <c r="AB14" s="39"/>
      <c r="AC14" s="39"/>
      <c r="AD14" s="39"/>
      <c r="AE14" s="39"/>
      <c r="AF14" s="39"/>
      <c r="AG14" s="39"/>
      <c r="AH14" s="25"/>
      <c r="AI14" s="25"/>
      <c r="AJ14" s="25"/>
      <c r="AK14"/>
      <c r="AL14" s="3"/>
      <c r="AM14"/>
      <c r="AN14"/>
      <c r="AO14"/>
      <c r="AQ14" s="20"/>
    </row>
    <row r="15" spans="1:43" ht="15.6">
      <c r="A15" s="39"/>
      <c r="B15" s="40">
        <f>+'Ark1'!C870</f>
        <v>2022</v>
      </c>
      <c r="C15" s="40">
        <f>+'Ark1'!G870</f>
        <v>1</v>
      </c>
      <c r="D15" s="40" t="s">
        <v>372</v>
      </c>
      <c r="E15" s="40">
        <f>+'Ark1'!Q870</f>
        <v>1012</v>
      </c>
      <c r="F15" s="77"/>
      <c r="G15" s="374">
        <f>+'Ark1'!R870</f>
        <v>640726</v>
      </c>
      <c r="H15" s="374"/>
      <c r="I15" s="374">
        <f>+'Ark1'!S870</f>
        <v>639781</v>
      </c>
      <c r="J15" s="126">
        <f>+'Ark1'!AD870</f>
        <v>43.539742775300304</v>
      </c>
      <c r="K15" s="126"/>
      <c r="L15" s="126">
        <f>+'Ark1'!AE870</f>
        <v>44.216571562394115</v>
      </c>
      <c r="M15" s="126"/>
      <c r="N15" s="41">
        <f>+'Ark1'!U870</f>
        <v>60.431896226990183</v>
      </c>
      <c r="O15" s="77"/>
      <c r="P15" s="126">
        <f>+'Ark1'!W870</f>
        <v>86.326306220410629</v>
      </c>
      <c r="Q15" s="77"/>
      <c r="R15" s="126">
        <f>+'Ark1'!X870</f>
        <v>2.15052924338953</v>
      </c>
      <c r="S15" s="126"/>
      <c r="T15" s="126">
        <f>+'Ark1'!Y870</f>
        <v>4.30105848677906</v>
      </c>
      <c r="U15" s="126"/>
      <c r="V15" s="39"/>
      <c r="W15" s="263">
        <f>+'Ark1'!Z870</f>
        <v>60.083873605878317</v>
      </c>
      <c r="X15" s="39"/>
      <c r="Y15" s="126">
        <f>+'Ark1'!AA870</f>
        <v>9.2900509351109193</v>
      </c>
      <c r="Z15" s="41">
        <f>+'Ark1'!AB870</f>
        <v>2.6511186001700802</v>
      </c>
      <c r="AA15" s="77">
        <f>+'Ark1'!AC870</f>
        <v>-30.702633149596171</v>
      </c>
      <c r="AB15" s="77"/>
      <c r="AC15" s="77">
        <f>+G15/E15</f>
        <v>633.12845849802375</v>
      </c>
      <c r="AD15" s="77"/>
      <c r="AE15" s="41">
        <f>+'Ark1'!T870</f>
        <v>15.921128532321148</v>
      </c>
      <c r="AF15" s="126">
        <f>+'Ark1'!V870</f>
        <v>93.581567895770618</v>
      </c>
      <c r="AG15" s="39"/>
      <c r="AH15" s="25"/>
      <c r="AI15" s="25"/>
      <c r="AJ15" s="25"/>
      <c r="AK15"/>
      <c r="AL15" s="3"/>
      <c r="AM15"/>
      <c r="AN15"/>
      <c r="AO15"/>
      <c r="AQ15" s="20"/>
    </row>
    <row r="16" spans="1:43" ht="15.6">
      <c r="A16" s="39"/>
      <c r="B16" s="40">
        <f>+'Ark1'!C871</f>
        <v>2022</v>
      </c>
      <c r="C16" s="40">
        <f>+'Ark1'!G871</f>
        <v>2</v>
      </c>
      <c r="D16" s="40" t="s">
        <v>63</v>
      </c>
      <c r="E16" s="40">
        <f>+'Ark1'!Q871</f>
        <v>667</v>
      </c>
      <c r="F16" s="77"/>
      <c r="G16" s="374">
        <f>+'Ark1'!R871</f>
        <v>464361.96999999991</v>
      </c>
      <c r="H16" s="374"/>
      <c r="I16" s="374">
        <f>+'Ark1'!S871</f>
        <v>462086.96999999991</v>
      </c>
      <c r="J16" s="126">
        <f>+'Ark1'!AD871</f>
        <v>31.555143272524798</v>
      </c>
      <c r="K16" s="126"/>
      <c r="L16" s="126">
        <f>+'Ark1'!AE871</f>
        <v>31.35763667846782</v>
      </c>
      <c r="M16" s="126"/>
      <c r="N16" s="41">
        <f>+'Ark1'!U871</f>
        <v>60.783047139372911</v>
      </c>
      <c r="O16" s="77"/>
      <c r="P16" s="126">
        <f>+'Ark1'!W871</f>
        <v>84.763529644646908</v>
      </c>
      <c r="Q16" s="77"/>
      <c r="R16" s="126">
        <f>+'Ark1'!X871</f>
        <v>1.2951103640119364</v>
      </c>
      <c r="S16" s="126"/>
      <c r="T16" s="126">
        <f>+'Ark1'!Y871</f>
        <v>2.5902207280238727</v>
      </c>
      <c r="U16" s="126"/>
      <c r="V16" s="39"/>
      <c r="W16" s="263">
        <f>+'Ark1'!Z871</f>
        <v>43.851136215999759</v>
      </c>
      <c r="X16" s="39"/>
      <c r="Y16" s="126">
        <f>+'Ark1'!AA871</f>
        <v>9.3598692222850399</v>
      </c>
      <c r="Z16" s="41">
        <f>+'Ark1'!AB871</f>
        <v>2.4154783791499082</v>
      </c>
      <c r="AA16" s="77">
        <f>+'Ark1'!AC871</f>
        <v>-32.028891194139057</v>
      </c>
      <c r="AB16" s="77"/>
      <c r="AC16" s="77">
        <f t="shared" ref="AC16:AC25" si="0">+G16/E16</f>
        <v>696.19485757121424</v>
      </c>
      <c r="AD16" s="77"/>
      <c r="AE16" s="41">
        <f>+'Ark1'!T871</f>
        <v>16.071666010892319</v>
      </c>
      <c r="AF16" s="126">
        <f>+'Ark1'!V871</f>
        <v>91.990148457873204</v>
      </c>
      <c r="AG16" s="39"/>
      <c r="AH16" s="25"/>
      <c r="AI16" s="25"/>
      <c r="AJ16" s="25"/>
      <c r="AK16"/>
      <c r="AL16" s="3"/>
      <c r="AM16"/>
      <c r="AN16"/>
      <c r="AO16"/>
      <c r="AQ16" s="20"/>
    </row>
    <row r="17" spans="1:43" ht="15.6">
      <c r="A17" s="39"/>
      <c r="B17" s="40">
        <f>+'Ark1'!C872</f>
        <v>2022</v>
      </c>
      <c r="C17" s="40">
        <f>+'Ark1'!G872</f>
        <v>3</v>
      </c>
      <c r="D17" s="40" t="s">
        <v>517</v>
      </c>
      <c r="E17" s="40">
        <f>+'Ark1'!Q872</f>
        <v>365</v>
      </c>
      <c r="F17" s="77"/>
      <c r="G17" s="374">
        <f>+'Ark1'!R872</f>
        <v>282794</v>
      </c>
      <c r="H17" s="374"/>
      <c r="I17" s="374">
        <f>+'Ark1'!S872</f>
        <v>282342</v>
      </c>
      <c r="J17" s="126">
        <f>+'Ark1'!AD872</f>
        <v>19.216916464133305</v>
      </c>
      <c r="K17" s="126"/>
      <c r="L17" s="126">
        <f>+'Ark1'!AE872</f>
        <v>18.896019548960471</v>
      </c>
      <c r="M17" s="126"/>
      <c r="N17" s="41">
        <f>+'Ark1'!U872</f>
        <v>60.957848991648405</v>
      </c>
      <c r="O17" s="77"/>
      <c r="P17" s="126">
        <f>+'Ark1'!W872</f>
        <v>83.595764569209393</v>
      </c>
      <c r="Q17" s="77"/>
      <c r="R17" s="126">
        <f>+'Ark1'!X872</f>
        <v>2.2408537663458206</v>
      </c>
      <c r="S17" s="126"/>
      <c r="T17" s="126">
        <f>+'Ark1'!Y872</f>
        <v>4.4817075326916411</v>
      </c>
      <c r="U17" s="126"/>
      <c r="V17" s="39"/>
      <c r="W17" s="263">
        <f>+'Ark1'!Z872</f>
        <v>81.706118234474559</v>
      </c>
      <c r="X17" s="39"/>
      <c r="Y17" s="126">
        <f>+'Ark1'!AA872</f>
        <v>10.136798265996248</v>
      </c>
      <c r="Z17" s="41">
        <f>+'Ark1'!AB872</f>
        <v>2.4985558450402618</v>
      </c>
      <c r="AA17" s="77">
        <f>+'Ark1'!AC872</f>
        <v>-36.532121088579856</v>
      </c>
      <c r="AB17" s="77"/>
      <c r="AC17" s="77">
        <f t="shared" si="0"/>
        <v>774.77808219178087</v>
      </c>
      <c r="AD17" s="77"/>
      <c r="AE17" s="41">
        <f>+'Ark1'!T872</f>
        <v>16.163086911320601</v>
      </c>
      <c r="AF17" s="126">
        <f>+'Ark1'!V872</f>
        <v>90.624721293994213</v>
      </c>
      <c r="AG17" s="39"/>
      <c r="AH17" s="25"/>
      <c r="AI17" s="25"/>
      <c r="AJ17" s="25"/>
      <c r="AK17"/>
      <c r="AL17" s="3"/>
      <c r="AM17"/>
      <c r="AN17"/>
      <c r="AO17"/>
      <c r="AQ17" s="20"/>
    </row>
    <row r="18" spans="1:43" ht="15.6">
      <c r="A18" s="39"/>
      <c r="B18" s="40">
        <f>+'Ark1'!C873</f>
        <v>2022</v>
      </c>
      <c r="C18" s="40">
        <f>+'Ark1'!G873</f>
        <v>4</v>
      </c>
      <c r="D18" s="40" t="s">
        <v>64</v>
      </c>
      <c r="E18" s="40">
        <f>+'Ark1'!Q873</f>
        <v>136</v>
      </c>
      <c r="F18" s="77"/>
      <c r="G18" s="374">
        <f>+'Ark1'!R873</f>
        <v>83706.880000000005</v>
      </c>
      <c r="H18" s="374"/>
      <c r="I18" s="374">
        <f>+'Ark1'!S873</f>
        <v>83568.88</v>
      </c>
      <c r="J18" s="126">
        <f>+'Ark1'!AD873</f>
        <v>5.6881974880415811</v>
      </c>
      <c r="K18" s="126"/>
      <c r="L18" s="126">
        <f>+'Ark1'!AE873</f>
        <v>5.5297722101775983</v>
      </c>
      <c r="M18" s="126"/>
      <c r="N18" s="41">
        <f>+'Ark1'!U873</f>
        <v>60.799233638167721</v>
      </c>
      <c r="O18" s="77"/>
      <c r="P18" s="126">
        <f>+'Ark1'!W873</f>
        <v>82.651757209142502</v>
      </c>
      <c r="Q18" s="77"/>
      <c r="R18" s="126">
        <f>+'Ark1'!X873</f>
        <v>3.1956751942014794</v>
      </c>
      <c r="S18" s="126"/>
      <c r="T18" s="126">
        <f>+'Ark1'!Y873</f>
        <v>6.3913503884029588</v>
      </c>
      <c r="U18" s="126"/>
      <c r="V18" s="39"/>
      <c r="W18" s="263">
        <f>+'Ark1'!Z873</f>
        <v>84.699131063061955</v>
      </c>
      <c r="X18" s="39"/>
      <c r="Y18" s="126">
        <f>+'Ark1'!AA873</f>
        <v>10.422063977957105</v>
      </c>
      <c r="Z18" s="41">
        <f>+'Ark1'!AB873</f>
        <v>2.4288607267414002</v>
      </c>
      <c r="AA18" s="77">
        <f>+'Ark1'!AC873</f>
        <v>-36.128591808675374</v>
      </c>
      <c r="AB18" s="77"/>
      <c r="AC18" s="77">
        <f t="shared" si="0"/>
        <v>615.49176470588236</v>
      </c>
      <c r="AD18" s="77"/>
      <c r="AE18" s="41">
        <f>+'Ark1'!T873</f>
        <v>16.128317528977309</v>
      </c>
      <c r="AF18" s="126">
        <f>+'Ark1'!V873</f>
        <v>89.601444872377897</v>
      </c>
      <c r="AG18" s="39"/>
      <c r="AH18" s="25"/>
      <c r="AI18" s="25"/>
      <c r="AJ18" s="25"/>
      <c r="AK18"/>
      <c r="AL18" s="3"/>
      <c r="AM18"/>
      <c r="AN18"/>
      <c r="AO18"/>
      <c r="AQ18" s="20"/>
    </row>
    <row r="19" spans="1:43">
      <c r="A19" s="39"/>
      <c r="B19" s="39"/>
      <c r="C19" s="39"/>
      <c r="D19" s="39"/>
      <c r="E19" s="39"/>
      <c r="F19" s="39"/>
      <c r="G19" s="307"/>
      <c r="H19" s="307"/>
      <c r="I19" s="307"/>
      <c r="J19" s="39"/>
      <c r="K19" s="39"/>
      <c r="L19" s="39"/>
      <c r="M19" s="39"/>
      <c r="N19" s="39"/>
      <c r="O19" s="39"/>
      <c r="P19" s="115"/>
      <c r="Q19" s="39"/>
      <c r="R19" s="39"/>
      <c r="S19" s="39"/>
      <c r="T19" s="39"/>
      <c r="U19" s="39"/>
      <c r="V19" s="39"/>
      <c r="W19" s="39"/>
      <c r="X19" s="39"/>
      <c r="Y19" s="39"/>
      <c r="Z19" s="81"/>
      <c r="AA19" s="39"/>
      <c r="AB19" s="39"/>
      <c r="AC19" s="39"/>
      <c r="AD19" s="39"/>
      <c r="AE19" s="39"/>
      <c r="AF19" s="39"/>
      <c r="AG19" s="39"/>
      <c r="AH19" s="25"/>
      <c r="AI19" s="25"/>
      <c r="AJ19" s="25"/>
      <c r="AK19"/>
      <c r="AL19" s="3"/>
      <c r="AM19"/>
      <c r="AN19"/>
      <c r="AO19"/>
      <c r="AQ19" s="20"/>
    </row>
    <row r="20" spans="1:43" ht="15.6">
      <c r="A20" s="39"/>
      <c r="B20" s="3">
        <f>+'Ark1'!C874</f>
        <v>2021</v>
      </c>
      <c r="C20" s="3">
        <f>+'Ark1'!G874</f>
        <v>1</v>
      </c>
      <c r="D20" s="3" t="s">
        <v>372</v>
      </c>
      <c r="E20" s="3">
        <f>+'Ark1'!Q874</f>
        <v>1038</v>
      </c>
      <c r="F20" s="15"/>
      <c r="G20" s="310">
        <f>+'Ark1'!R874</f>
        <v>646662.9</v>
      </c>
      <c r="H20" s="310"/>
      <c r="I20" s="310">
        <f>+'Ark1'!S874</f>
        <v>644686.9</v>
      </c>
      <c r="J20" s="51">
        <f>+'Ark1'!AE874</f>
        <v>43.484229184591022</v>
      </c>
      <c r="K20" s="51"/>
      <c r="L20" s="51">
        <f>+'Ark1'!AE874</f>
        <v>43.484229184591022</v>
      </c>
      <c r="M20" s="51"/>
      <c r="N20" s="12">
        <f>+'Ark1'!U874</f>
        <v>60.594571256217563</v>
      </c>
      <c r="O20" s="15"/>
      <c r="P20" s="51">
        <f>+'Ark1'!W874</f>
        <v>85.16166491051672</v>
      </c>
      <c r="Q20" s="15"/>
      <c r="R20" s="51">
        <f>+'Ark1'!X874</f>
        <v>1.7567112633181829</v>
      </c>
      <c r="S20" s="51"/>
      <c r="T20" s="15">
        <f>+'Ark1'!Y874</f>
        <v>3.5134225266363659</v>
      </c>
      <c r="U20" s="51"/>
      <c r="V20" s="39"/>
      <c r="W20" s="263">
        <f>+'Ark1'!Z874</f>
        <v>65.003110585128681</v>
      </c>
      <c r="X20" s="39"/>
      <c r="Y20" s="51">
        <f>+'Ark1'!AA874</f>
        <v>9.4169658785025412</v>
      </c>
      <c r="Z20" s="12">
        <f>+'Ark1'!AB874</f>
        <v>2.6557198387459642</v>
      </c>
      <c r="AA20" s="15">
        <f>+'Ark1'!AC874</f>
        <v>-29.075044642833397</v>
      </c>
      <c r="AB20" s="15"/>
      <c r="AC20" s="15">
        <f t="shared" si="0"/>
        <v>622.98930635838155</v>
      </c>
      <c r="AD20" s="15"/>
      <c r="AE20" s="12">
        <f>+'Ark1'!T874</f>
        <v>15.970708386084924</v>
      </c>
      <c r="AF20" s="51">
        <f>+'Ark1'!V874</f>
        <v>92.364199803764762</v>
      </c>
      <c r="AG20" s="39"/>
      <c r="AH20" s="25"/>
      <c r="AI20" s="25"/>
      <c r="AJ20" s="25"/>
      <c r="AK20"/>
      <c r="AL20" s="3"/>
      <c r="AM20"/>
      <c r="AN20"/>
      <c r="AO20"/>
      <c r="AQ20" s="20"/>
    </row>
    <row r="21" spans="1:43" ht="15.6">
      <c r="A21" s="39"/>
      <c r="B21" s="3">
        <f>+'Ark1'!C875</f>
        <v>2021</v>
      </c>
      <c r="C21" s="3">
        <f>+'Ark1'!G875</f>
        <v>2</v>
      </c>
      <c r="D21" s="3" t="s">
        <v>63</v>
      </c>
      <c r="E21" s="3">
        <f>+'Ark1'!Q875</f>
        <v>711</v>
      </c>
      <c r="F21" s="15"/>
      <c r="G21" s="310">
        <f>+'Ark1'!R875</f>
        <v>486460</v>
      </c>
      <c r="H21" s="310"/>
      <c r="I21" s="310">
        <f>+'Ark1'!S875</f>
        <v>483213</v>
      </c>
      <c r="J21" s="51">
        <f>+'Ark1'!AE875</f>
        <v>32.133379380769014</v>
      </c>
      <c r="K21" s="51"/>
      <c r="L21" s="51">
        <f>+'Ark1'!AE875</f>
        <v>32.133379380769014</v>
      </c>
      <c r="M21" s="51"/>
      <c r="N21" s="12">
        <f>+'Ark1'!U875</f>
        <v>60.664706868399684</v>
      </c>
      <c r="O21" s="15"/>
      <c r="P21" s="51">
        <f>+'Ark1'!W875</f>
        <v>83.961271054380219</v>
      </c>
      <c r="Q21" s="15"/>
      <c r="R21" s="51">
        <f>+'Ark1'!X875</f>
        <v>1.1692636599103732</v>
      </c>
      <c r="S21" s="51"/>
      <c r="T21" s="15">
        <f>+'Ark1'!Y875</f>
        <v>2.3385273198207464</v>
      </c>
      <c r="U21" s="51"/>
      <c r="V21" s="39"/>
      <c r="W21" s="263">
        <f>+'Ark1'!Z875</f>
        <v>47.734037742054838</v>
      </c>
      <c r="X21" s="39"/>
      <c r="Y21" s="51">
        <f>+'Ark1'!AA875</f>
        <v>9.3900267011611032</v>
      </c>
      <c r="Z21" s="12">
        <f>+'Ark1'!AB875</f>
        <v>2.5253440407589154</v>
      </c>
      <c r="AA21" s="15">
        <f>+'Ark1'!AC875</f>
        <v>-29.284555093895339</v>
      </c>
      <c r="AB21" s="15"/>
      <c r="AC21" s="15">
        <f t="shared" si="0"/>
        <v>684.19127988748244</v>
      </c>
      <c r="AD21" s="15"/>
      <c r="AE21" s="12">
        <f>+'Ark1'!T875</f>
        <v>15.970928750565308</v>
      </c>
      <c r="AF21" s="51">
        <f>+'Ark1'!V875</f>
        <v>91.153391238036122</v>
      </c>
      <c r="AG21" s="39"/>
      <c r="AH21" s="25"/>
      <c r="AI21" s="25"/>
      <c r="AJ21" s="25"/>
      <c r="AK21"/>
      <c r="AL21" s="3"/>
      <c r="AM21"/>
      <c r="AN21"/>
      <c r="AO21"/>
      <c r="AQ21" s="20"/>
    </row>
    <row r="22" spans="1:43" ht="15.6">
      <c r="A22" s="39"/>
      <c r="B22" s="3">
        <f>+'Ark1'!C876</f>
        <v>2021</v>
      </c>
      <c r="C22" s="3">
        <f>+'Ark1'!G876</f>
        <v>3</v>
      </c>
      <c r="D22" s="3" t="s">
        <v>517</v>
      </c>
      <c r="E22" s="3">
        <f>+'Ark1'!Q876</f>
        <v>381</v>
      </c>
      <c r="F22" s="15"/>
      <c r="G22" s="310">
        <f>+'Ark1'!R876</f>
        <v>291068</v>
      </c>
      <c r="H22" s="310"/>
      <c r="I22" s="310">
        <f>+'Ark1'!S876</f>
        <v>290694</v>
      </c>
      <c r="J22" s="51">
        <f>+'Ark1'!AE876</f>
        <v>19.242335356143641</v>
      </c>
      <c r="K22" s="51"/>
      <c r="L22" s="51">
        <f>+'Ark1'!AE876</f>
        <v>19.242335356143641</v>
      </c>
      <c r="M22" s="51"/>
      <c r="N22" s="12">
        <f>+'Ark1'!U876</f>
        <v>61.036013815214616</v>
      </c>
      <c r="O22" s="15"/>
      <c r="P22" s="51">
        <f>+'Ark1'!W876</f>
        <v>83.576258333505379</v>
      </c>
      <c r="Q22" s="15"/>
      <c r="R22" s="51">
        <f>+'Ark1'!X876</f>
        <v>2.2877815493286793</v>
      </c>
      <c r="S22" s="51"/>
      <c r="T22" s="15">
        <f>+'Ark1'!Y876</f>
        <v>4.5755630986573586</v>
      </c>
      <c r="U22" s="51"/>
      <c r="V22" s="39"/>
      <c r="W22" s="263">
        <f>+'Ark1'!Z876</f>
        <v>83.351656657550819</v>
      </c>
      <c r="X22" s="39"/>
      <c r="Y22" s="51">
        <f>+'Ark1'!AA876</f>
        <v>9.9216217229676378</v>
      </c>
      <c r="Z22" s="12">
        <f>+'Ark1'!AB876</f>
        <v>2.5860053732628878</v>
      </c>
      <c r="AA22" s="15">
        <f>+'Ark1'!AC876</f>
        <v>-34.065923297702938</v>
      </c>
      <c r="AB22" s="15"/>
      <c r="AC22" s="15">
        <f t="shared" si="0"/>
        <v>763.95800524934384</v>
      </c>
      <c r="AD22" s="15"/>
      <c r="AE22" s="12">
        <f>+'Ark1'!T876</f>
        <v>16.183761182953813</v>
      </c>
      <c r="AF22" s="51">
        <f>+'Ark1'!V876</f>
        <v>90.596056334152223</v>
      </c>
      <c r="AG22" s="39"/>
      <c r="AH22" s="25"/>
      <c r="AI22" s="25"/>
      <c r="AJ22" s="25"/>
      <c r="AK22"/>
      <c r="AL22" s="3"/>
      <c r="AM22"/>
      <c r="AN22"/>
      <c r="AO22"/>
      <c r="AQ22" s="20"/>
    </row>
    <row r="23" spans="1:43" ht="15.6">
      <c r="A23" s="39"/>
      <c r="B23" s="3">
        <f>+'Ark1'!C877</f>
        <v>2021</v>
      </c>
      <c r="C23" s="3">
        <f>+'Ark1'!G877</f>
        <v>4</v>
      </c>
      <c r="D23" s="3" t="s">
        <v>64</v>
      </c>
      <c r="E23" s="3">
        <f>+'Ark1'!Q877</f>
        <v>149</v>
      </c>
      <c r="F23" s="15"/>
      <c r="G23" s="310">
        <f>+'Ark1'!R877</f>
        <v>79304.53</v>
      </c>
      <c r="H23" s="310"/>
      <c r="I23" s="310">
        <f>+'Ark1'!S877</f>
        <v>79164.53</v>
      </c>
      <c r="J23" s="51">
        <f>+'Ark1'!AE877</f>
        <v>5.1400560784963005</v>
      </c>
      <c r="K23" s="51"/>
      <c r="L23" s="51">
        <f>+'Ark1'!AE877</f>
        <v>5.1400560784963005</v>
      </c>
      <c r="M23" s="51"/>
      <c r="N23" s="12">
        <f>+'Ark1'!U877</f>
        <v>60.816974976040427</v>
      </c>
      <c r="O23" s="15"/>
      <c r="P23" s="51">
        <f>+'Ark1'!W877</f>
        <v>81.978210190851939</v>
      </c>
      <c r="Q23" s="15"/>
      <c r="R23" s="51">
        <f>+'Ark1'!X877</f>
        <v>3.2595868104886323</v>
      </c>
      <c r="S23" s="51"/>
      <c r="T23" s="15">
        <f>+'Ark1'!Y877</f>
        <v>6.5191736209772646</v>
      </c>
      <c r="U23" s="51"/>
      <c r="V23" s="39"/>
      <c r="W23" s="263">
        <f>+'Ark1'!Z877</f>
        <v>87.045468903226578</v>
      </c>
      <c r="X23" s="39"/>
      <c r="Y23" s="51">
        <f>+'Ark1'!AA877</f>
        <v>10.655372571079541</v>
      </c>
      <c r="Z23" s="12">
        <f>+'Ark1'!AB877</f>
        <v>2.5944543114029743</v>
      </c>
      <c r="AA23" s="15">
        <f>+'Ark1'!AC877</f>
        <v>-36.179893397598718</v>
      </c>
      <c r="AB23" s="15"/>
      <c r="AC23" s="15">
        <f t="shared" si="0"/>
        <v>532.24516778523491</v>
      </c>
      <c r="AD23" s="15"/>
      <c r="AE23" s="12">
        <f>+'Ark1'!T877</f>
        <v>16.093360240581465</v>
      </c>
      <c r="AF23" s="51">
        <f>+'Ark1'!V877</f>
        <v>88.878364931856694</v>
      </c>
      <c r="AG23" s="39"/>
      <c r="AH23" s="25"/>
      <c r="AI23" s="25"/>
      <c r="AJ23" s="25"/>
      <c r="AK23"/>
      <c r="AL23" s="3"/>
      <c r="AM23"/>
      <c r="AN23"/>
      <c r="AO23"/>
      <c r="AQ23" s="20"/>
    </row>
    <row r="24" spans="1:43">
      <c r="A24" s="39"/>
      <c r="B24" s="39"/>
      <c r="C24" s="39"/>
      <c r="D24" s="39"/>
      <c r="E24" s="39"/>
      <c r="F24" s="39"/>
      <c r="G24" s="307"/>
      <c r="H24" s="307"/>
      <c r="I24" s="307"/>
      <c r="J24" s="39"/>
      <c r="K24" s="39"/>
      <c r="L24" s="39"/>
      <c r="M24" s="39"/>
      <c r="N24" s="39"/>
      <c r="O24" s="39"/>
      <c r="P24" s="115"/>
      <c r="Q24" s="39"/>
      <c r="R24" s="39"/>
      <c r="S24" s="39"/>
      <c r="T24" s="39"/>
      <c r="U24" s="39"/>
      <c r="V24" s="39"/>
      <c r="W24" s="39"/>
      <c r="X24" s="39"/>
      <c r="Y24" s="39"/>
      <c r="Z24" s="81"/>
      <c r="AA24" s="39"/>
      <c r="AB24" s="39"/>
      <c r="AC24" s="39"/>
      <c r="AD24" s="39"/>
      <c r="AE24" s="39"/>
      <c r="AF24" s="39"/>
      <c r="AG24" s="39"/>
      <c r="AH24" s="25"/>
      <c r="AI24" s="25"/>
      <c r="AJ24" s="25"/>
      <c r="AK24"/>
      <c r="AL24" s="3"/>
      <c r="AM24"/>
      <c r="AN24"/>
      <c r="AO24"/>
      <c r="AQ24" s="20"/>
    </row>
    <row r="25" spans="1:43" ht="15.6">
      <c r="A25" s="39"/>
      <c r="B25" s="40">
        <f>+'Ark1'!C878</f>
        <v>2020</v>
      </c>
      <c r="C25" s="40">
        <f>+'Ark1'!G878</f>
        <v>1</v>
      </c>
      <c r="D25" s="40" t="s">
        <v>372</v>
      </c>
      <c r="E25" s="40">
        <f>+'Ark1'!Q878</f>
        <v>1040</v>
      </c>
      <c r="F25" s="77"/>
      <c r="G25" s="374">
        <f>+'Ark1'!R878</f>
        <v>643594</v>
      </c>
      <c r="H25" s="374"/>
      <c r="I25" s="374">
        <f>+'Ark1'!S878</f>
        <v>643594</v>
      </c>
      <c r="J25" s="126">
        <f>+'Ark1'!AE878</f>
        <v>43.154113967187328</v>
      </c>
      <c r="K25" s="126"/>
      <c r="L25" s="51">
        <f>+'Ark1'!AE878</f>
        <v>43.154113967187328</v>
      </c>
      <c r="M25" s="126"/>
      <c r="N25" s="41">
        <f>+'Ark1'!U878</f>
        <v>60.711422107726321</v>
      </c>
      <c r="O25" s="77"/>
      <c r="P25" s="126">
        <f>+'Ark1'!W878</f>
        <v>82.546819050521492</v>
      </c>
      <c r="Q25" s="77"/>
      <c r="R25" s="126">
        <f>+'Ark1'!X878</f>
        <v>1.3800625860402675</v>
      </c>
      <c r="S25" s="126"/>
      <c r="T25" s="77">
        <f>+'Ark1'!Y878</f>
        <v>2.7601251720805351</v>
      </c>
      <c r="U25" s="126"/>
      <c r="V25" s="39"/>
      <c r="W25" s="263">
        <f>+'Ark1'!Z878</f>
        <v>37.343729121154027</v>
      </c>
      <c r="X25" s="39"/>
      <c r="Y25" s="126">
        <f>+'Ark1'!AA878</f>
        <v>9.7386616883472321</v>
      </c>
      <c r="Z25" s="41">
        <f>+'Ark1'!AB878</f>
        <v>3.7997119139157376</v>
      </c>
      <c r="AA25" s="77">
        <f>+'Ark1'!AC878</f>
        <v>-3.2548364866719961</v>
      </c>
      <c r="AB25" s="77"/>
      <c r="AC25" s="77">
        <f t="shared" si="0"/>
        <v>618.84038461538466</v>
      </c>
      <c r="AD25" s="77"/>
      <c r="AE25" s="41">
        <f>+'Ark1'!T878</f>
        <v>16.052318697812598</v>
      </c>
      <c r="AF25" s="126">
        <f>+'Ark1'!V878</f>
        <v>89.433173402513063</v>
      </c>
      <c r="AG25" s="39"/>
      <c r="AH25" s="25"/>
      <c r="AI25" s="25"/>
      <c r="AJ25" s="25"/>
      <c r="AK25"/>
      <c r="AL25" s="3"/>
      <c r="AM25"/>
      <c r="AN25"/>
      <c r="AO25"/>
      <c r="AQ25" s="20"/>
    </row>
    <row r="26" spans="1:43" ht="15.6">
      <c r="A26" s="39"/>
      <c r="B26" s="40">
        <f>+'Ark1'!C879</f>
        <v>2020</v>
      </c>
      <c r="C26" s="40">
        <f>+'Ark1'!G879</f>
        <v>2</v>
      </c>
      <c r="D26" s="40" t="s">
        <v>63</v>
      </c>
      <c r="E26" s="40">
        <f>+'Ark1'!Q879</f>
        <v>723</v>
      </c>
      <c r="F26" s="77"/>
      <c r="G26" s="374">
        <f>+'Ark1'!R879</f>
        <v>495200</v>
      </c>
      <c r="H26" s="374"/>
      <c r="I26" s="374">
        <f>+'Ark1'!S879</f>
        <v>495200</v>
      </c>
      <c r="J26" s="126">
        <f>+'Ark1'!AE879</f>
        <v>32.618346317274373</v>
      </c>
      <c r="K26" s="126"/>
      <c r="L26" s="51">
        <f>+'Ark1'!AE879</f>
        <v>32.618346317274373</v>
      </c>
      <c r="M26" s="126"/>
      <c r="N26" s="41">
        <f>+'Ark1'!U879</f>
        <v>60.819474959612272</v>
      </c>
      <c r="O26" s="77"/>
      <c r="P26" s="126">
        <f>+'Ark1'!W879</f>
        <v>81.090770739095021</v>
      </c>
      <c r="Q26" s="77"/>
      <c r="R26" s="126">
        <f>+'Ark1'!X879</f>
        <v>0.61288368336025834</v>
      </c>
      <c r="S26" s="126"/>
      <c r="T26" s="77">
        <f>+'Ark1'!Y879</f>
        <v>1.2257673667205164</v>
      </c>
      <c r="U26" s="126"/>
      <c r="V26" s="39"/>
      <c r="W26" s="263">
        <f>+'Ark1'!Z879</f>
        <v>36.939822294022633</v>
      </c>
      <c r="X26" s="39"/>
      <c r="Y26" s="126">
        <f>+'Ark1'!AA879</f>
        <v>11.035744042232295</v>
      </c>
      <c r="Z26" s="41">
        <f>+'Ark1'!AB879</f>
        <v>3.5468807496560744</v>
      </c>
      <c r="AA26" s="77">
        <f>+'Ark1'!AC879</f>
        <v>-3.1868353639352094</v>
      </c>
      <c r="AB26" s="77"/>
      <c r="AC26" s="77">
        <f t="shared" ref="AC26:AC35" si="1">+G26/E26</f>
        <v>684.923928077455</v>
      </c>
      <c r="AD26" s="77"/>
      <c r="AE26" s="41">
        <f>+'Ark1'!T879</f>
        <v>15.954394184168017</v>
      </c>
      <c r="AF26" s="126">
        <f>+'Ark1'!V879</f>
        <v>87.855656272048421</v>
      </c>
      <c r="AG26" s="39"/>
      <c r="AH26" s="25"/>
      <c r="AI26" s="25"/>
      <c r="AJ26" s="25"/>
      <c r="AK26"/>
      <c r="AL26" s="3"/>
      <c r="AM26"/>
      <c r="AN26"/>
      <c r="AO26"/>
      <c r="AQ26" s="20"/>
    </row>
    <row r="27" spans="1:43" ht="15.6">
      <c r="A27" s="39"/>
      <c r="B27" s="40">
        <f>+'Ark1'!C880</f>
        <v>2020</v>
      </c>
      <c r="C27" s="40">
        <f>+'Ark1'!G880</f>
        <v>3</v>
      </c>
      <c r="D27" s="40" t="s">
        <v>517</v>
      </c>
      <c r="E27" s="40">
        <f>+'Ark1'!Q880</f>
        <v>391</v>
      </c>
      <c r="F27" s="77"/>
      <c r="G27" s="374">
        <f>+'Ark1'!R880</f>
        <v>290713</v>
      </c>
      <c r="H27" s="374"/>
      <c r="I27" s="374">
        <f>+'Ark1'!S880</f>
        <v>290713</v>
      </c>
      <c r="J27" s="126">
        <f>+'Ark1'!AE880</f>
        <v>19.053585675949449</v>
      </c>
      <c r="K27" s="126"/>
      <c r="L27" s="51">
        <f>+'Ark1'!AE880</f>
        <v>19.053585675949449</v>
      </c>
      <c r="M27" s="126"/>
      <c r="N27" s="41">
        <f>+'Ark1'!U880</f>
        <v>60.896351384355007</v>
      </c>
      <c r="O27" s="77"/>
      <c r="P27" s="126">
        <f>+'Ark1'!W880</f>
        <v>80.68678091451001</v>
      </c>
      <c r="Q27" s="77"/>
      <c r="R27" s="126">
        <f>+'Ark1'!X880</f>
        <v>2.2310663781805422</v>
      </c>
      <c r="S27" s="126"/>
      <c r="T27" s="77">
        <f>+'Ark1'!Y880</f>
        <v>4.4621327563610844</v>
      </c>
      <c r="U27" s="126"/>
      <c r="V27" s="39"/>
      <c r="W27" s="263">
        <f>+'Ark1'!Z880</f>
        <v>67.247766697739692</v>
      </c>
      <c r="X27" s="39"/>
      <c r="Y27" s="126">
        <f>+'Ark1'!AA880</f>
        <v>9.8568558565161783</v>
      </c>
      <c r="Z27" s="41">
        <f>+'Ark1'!AB880</f>
        <v>3.68778236612106</v>
      </c>
      <c r="AA27" s="77">
        <f>+'Ark1'!AC880</f>
        <v>-10.888063674498344</v>
      </c>
      <c r="AB27" s="77"/>
      <c r="AC27" s="77">
        <f t="shared" si="1"/>
        <v>743.51150895140665</v>
      </c>
      <c r="AD27" s="77"/>
      <c r="AE27" s="41">
        <f>+'Ark1'!T880</f>
        <v>16.115639823468506</v>
      </c>
      <c r="AF27" s="126">
        <f>+'Ark1'!V880</f>
        <v>87.417964154399712</v>
      </c>
      <c r="AG27" s="39"/>
      <c r="AH27" s="25"/>
      <c r="AI27" s="25"/>
      <c r="AJ27" s="25"/>
      <c r="AK27"/>
      <c r="AL27" s="3"/>
      <c r="AM27"/>
      <c r="AN27"/>
      <c r="AO27"/>
      <c r="AQ27" s="20"/>
    </row>
    <row r="28" spans="1:43" ht="15.6">
      <c r="A28" s="39"/>
      <c r="B28" s="40">
        <f>+'Ark1'!C881</f>
        <v>2020</v>
      </c>
      <c r="C28" s="40">
        <f>+'Ark1'!G881</f>
        <v>4</v>
      </c>
      <c r="D28" s="40" t="s">
        <v>64</v>
      </c>
      <c r="E28" s="40">
        <f>+'Ark1'!Q881</f>
        <v>156</v>
      </c>
      <c r="F28" s="77"/>
      <c r="G28" s="374">
        <f>+'Ark1'!R881</f>
        <v>80093.36</v>
      </c>
      <c r="H28" s="374"/>
      <c r="I28" s="374">
        <f>+'Ark1'!S881</f>
        <v>80093.36</v>
      </c>
      <c r="J28" s="126">
        <f>+'Ark1'!AE881</f>
        <v>5.1739540395888381</v>
      </c>
      <c r="K28" s="126"/>
      <c r="L28" s="51">
        <f>+'Ark1'!AE881</f>
        <v>5.1739540395888381</v>
      </c>
      <c r="M28" s="126"/>
      <c r="N28" s="41">
        <f>+'Ark1'!U881</f>
        <v>60.635172378833893</v>
      </c>
      <c r="O28" s="77"/>
      <c r="P28" s="126">
        <f>+'Ark1'!W881</f>
        <v>79.527289028703905</v>
      </c>
      <c r="Q28" s="77"/>
      <c r="R28" s="126">
        <f>+'Ark1'!X881</f>
        <v>3.0901438021828525</v>
      </c>
      <c r="S28" s="126"/>
      <c r="T28" s="77">
        <f>+'Ark1'!Y881</f>
        <v>6.1802876043657049</v>
      </c>
      <c r="U28" s="126"/>
      <c r="V28" s="39"/>
      <c r="W28" s="263">
        <f>+'Ark1'!Z881</f>
        <v>57.183267127262489</v>
      </c>
      <c r="X28" s="39"/>
      <c r="Y28" s="126">
        <f>+'Ark1'!AA881</f>
        <v>11.090625392704323</v>
      </c>
      <c r="Z28" s="41">
        <f>+'Ark1'!AB881</f>
        <v>4.8816447242545316</v>
      </c>
      <c r="AA28" s="77">
        <f>+'Ark1'!AC881</f>
        <v>5.3395553494925796</v>
      </c>
      <c r="AB28" s="77"/>
      <c r="AC28" s="77">
        <f t="shared" si="1"/>
        <v>513.41897435897431</v>
      </c>
      <c r="AD28" s="77"/>
      <c r="AE28" s="41">
        <f>+'Ark1'!T881</f>
        <v>16.028146652856115</v>
      </c>
      <c r="AF28" s="126">
        <f>+'Ark1'!V881</f>
        <v>86.161743259700074</v>
      </c>
      <c r="AG28" s="39"/>
      <c r="AH28" s="25"/>
      <c r="AI28" s="25"/>
      <c r="AJ28" s="25"/>
      <c r="AK28"/>
      <c r="AL28" s="3"/>
      <c r="AM28"/>
      <c r="AN28"/>
      <c r="AO28"/>
      <c r="AQ28" s="43"/>
    </row>
    <row r="29" spans="1:43" ht="15.6">
      <c r="A29" s="39"/>
      <c r="B29" s="39"/>
      <c r="C29" s="39"/>
      <c r="D29" s="39"/>
      <c r="E29" s="39"/>
      <c r="F29" s="39"/>
      <c r="G29" s="307"/>
      <c r="H29" s="307"/>
      <c r="I29" s="307"/>
      <c r="J29" s="39"/>
      <c r="K29" s="39"/>
      <c r="L29" s="39"/>
      <c r="M29" s="39"/>
      <c r="N29" s="39"/>
      <c r="O29" s="39"/>
      <c r="P29" s="115"/>
      <c r="Q29" s="39"/>
      <c r="R29" s="39"/>
      <c r="S29" s="39"/>
      <c r="T29" s="39"/>
      <c r="U29" s="39"/>
      <c r="V29" s="39"/>
      <c r="W29" s="39"/>
      <c r="X29" s="39"/>
      <c r="Y29" s="39"/>
      <c r="Z29" s="81"/>
      <c r="AA29" s="39"/>
      <c r="AB29" s="39"/>
      <c r="AC29" s="39"/>
      <c r="AD29" s="39"/>
      <c r="AE29" s="39"/>
      <c r="AF29" s="39"/>
      <c r="AG29" s="39"/>
      <c r="AH29" s="25"/>
      <c r="AI29" s="25"/>
      <c r="AJ29" s="25"/>
      <c r="AK29"/>
      <c r="AL29" s="3"/>
      <c r="AM29"/>
      <c r="AN29"/>
      <c r="AO29"/>
      <c r="AQ29" s="43"/>
    </row>
    <row r="30" spans="1:43">
      <c r="A30" s="39"/>
      <c r="B30" s="3">
        <f>+'Ark1'!C882</f>
        <v>2019</v>
      </c>
      <c r="C30" s="3">
        <f>+'Ark1'!G882</f>
        <v>1</v>
      </c>
      <c r="D30" s="3" t="s">
        <v>372</v>
      </c>
      <c r="E30" s="3">
        <f>+'Ark1'!Q882</f>
        <v>979</v>
      </c>
      <c r="F30" s="15"/>
      <c r="G30" s="310">
        <f>+'Ark1'!R882</f>
        <v>651894</v>
      </c>
      <c r="H30" s="310"/>
      <c r="I30" s="310">
        <f>+'Ark1'!S882</f>
        <v>647701</v>
      </c>
      <c r="J30" s="51">
        <f>+'Ark1'!AE882</f>
        <v>42.620445817126033</v>
      </c>
      <c r="K30" s="51"/>
      <c r="L30" s="51">
        <f>+'Ark1'!AE882</f>
        <v>42.620445817126033</v>
      </c>
      <c r="M30" s="51"/>
      <c r="N30" s="12">
        <f>+'Ark1'!U882</f>
        <v>60.706376862163239</v>
      </c>
      <c r="O30" s="15"/>
      <c r="P30" s="51">
        <f>+'Ark1'!W882</f>
        <v>80.761499519066646</v>
      </c>
      <c r="Q30" s="15"/>
      <c r="R30" s="15">
        <f>+'Ark1'!X882</f>
        <v>1.0886739255154982</v>
      </c>
      <c r="S30" s="51"/>
      <c r="T30" s="15">
        <f>+'Ark1'!Y882</f>
        <v>2.1773478510309965</v>
      </c>
      <c r="U30" s="51"/>
      <c r="V30" s="39"/>
      <c r="W30" s="15"/>
      <c r="X30" s="39"/>
      <c r="Y30" s="126">
        <f>+'Ark1'!AA883</f>
        <v>9.291819288587881</v>
      </c>
      <c r="Z30" s="41">
        <f>+'Ark1'!AB883</f>
        <v>2.6796932576845527</v>
      </c>
      <c r="AA30" s="15">
        <f>+'Ark1'!AD882</f>
        <v>41.788773402633637</v>
      </c>
      <c r="AB30" s="15"/>
      <c r="AC30" s="15">
        <f t="shared" si="1"/>
        <v>665.87742594484166</v>
      </c>
      <c r="AD30" s="15"/>
      <c r="AE30" s="12">
        <f>+'Ark1'!T882</f>
        <v>15.910353523732384</v>
      </c>
      <c r="AF30" s="51">
        <f>+'Ark1'!V882</f>
        <v>87.67867161355943</v>
      </c>
      <c r="AG30" s="39"/>
      <c r="AH30" s="25"/>
      <c r="AI30" s="25"/>
      <c r="AJ30" s="25"/>
      <c r="AK30"/>
      <c r="AL30" s="3"/>
      <c r="AM30"/>
      <c r="AN30"/>
      <c r="AO30"/>
    </row>
    <row r="31" spans="1:43">
      <c r="A31" s="39"/>
      <c r="B31" s="3">
        <f>+'Ark1'!C883</f>
        <v>2019</v>
      </c>
      <c r="C31" s="3">
        <f>+'Ark1'!G883</f>
        <v>2</v>
      </c>
      <c r="D31" s="3" t="s">
        <v>63</v>
      </c>
      <c r="E31" s="3">
        <f>+'Ark1'!Q883</f>
        <v>808</v>
      </c>
      <c r="F31" s="15"/>
      <c r="G31" s="310">
        <f>+'Ark1'!R883</f>
        <v>525460</v>
      </c>
      <c r="H31" s="310"/>
      <c r="I31" s="310">
        <f>+'Ark1'!S883</f>
        <v>515872</v>
      </c>
      <c r="J31" s="51">
        <f>+'Ark1'!AE883</f>
        <v>33.509548242241976</v>
      </c>
      <c r="K31" s="51"/>
      <c r="L31" s="51">
        <f>+'Ark1'!AE883</f>
        <v>33.509548242241976</v>
      </c>
      <c r="M31" s="51"/>
      <c r="N31" s="12">
        <f>+'Ark1'!U883</f>
        <v>60.797868463494808</v>
      </c>
      <c r="O31" s="15"/>
      <c r="P31" s="51">
        <f>+'Ark1'!W883</f>
        <v>79.723722725791617</v>
      </c>
      <c r="Q31" s="15"/>
      <c r="R31" s="15">
        <f>+'Ark1'!X883</f>
        <v>0.74506146995013889</v>
      </c>
      <c r="S31" s="51"/>
      <c r="T31" s="15">
        <f>+'Ark1'!Y883</f>
        <v>1.4901229399002778</v>
      </c>
      <c r="U31" s="51"/>
      <c r="V31" s="39"/>
      <c r="W31" s="15"/>
      <c r="X31" s="39"/>
      <c r="Y31" s="126">
        <f>+'Ark1'!AA884</f>
        <v>9.6739027514979234</v>
      </c>
      <c r="Z31" s="41">
        <f>+'Ark1'!AB884</f>
        <v>2.8279240719890839</v>
      </c>
      <c r="AA31" s="15">
        <f>+'Ark1'!AD883</f>
        <v>33.68389473157886</v>
      </c>
      <c r="AB31" s="15"/>
      <c r="AC31" s="15">
        <f t="shared" si="1"/>
        <v>650.32178217821786</v>
      </c>
      <c r="AD31" s="15"/>
      <c r="AE31" s="12">
        <f>+'Ark1'!T883</f>
        <v>15.750987706009973</v>
      </c>
      <c r="AF31" s="51">
        <f>+'Ark1'!V883</f>
        <v>86.949654438206693</v>
      </c>
      <c r="AG31" s="39"/>
      <c r="AH31" s="25"/>
      <c r="AI31" s="25"/>
      <c r="AJ31" s="25"/>
      <c r="AK31"/>
      <c r="AL31" s="3"/>
      <c r="AM31"/>
      <c r="AN31"/>
      <c r="AO31"/>
    </row>
    <row r="32" spans="1:43">
      <c r="A32" s="39"/>
      <c r="B32" s="3">
        <f>+'Ark1'!C884</f>
        <v>2019</v>
      </c>
      <c r="C32" s="3">
        <f>+'Ark1'!G884</f>
        <v>3</v>
      </c>
      <c r="D32" s="3" t="s">
        <v>517</v>
      </c>
      <c r="E32" s="3">
        <f>+'Ark1'!Q884</f>
        <v>415</v>
      </c>
      <c r="F32" s="15"/>
      <c r="G32" s="310">
        <f>+'Ark1'!R884</f>
        <v>296583</v>
      </c>
      <c r="H32" s="310"/>
      <c r="I32" s="310">
        <f>+'Ark1'!S884</f>
        <v>292910</v>
      </c>
      <c r="J32" s="51">
        <f>+'Ark1'!AE884</f>
        <v>18.567355567317222</v>
      </c>
      <c r="K32" s="51"/>
      <c r="L32" s="51">
        <f>+'Ark1'!AE884</f>
        <v>18.567355567317222</v>
      </c>
      <c r="M32" s="51"/>
      <c r="N32" s="12">
        <f>+'Ark1'!U884</f>
        <v>61.087555904544061</v>
      </c>
      <c r="O32" s="15"/>
      <c r="P32" s="51">
        <f>+'Ark1'!W884</f>
        <v>77.799500529171937</v>
      </c>
      <c r="Q32" s="15"/>
      <c r="R32" s="15">
        <f>+'Ark1'!X884</f>
        <v>2.2631101580333328</v>
      </c>
      <c r="S32" s="51"/>
      <c r="T32" s="15">
        <f>+'Ark1'!Y884</f>
        <v>4.5262203160666656</v>
      </c>
      <c r="U32" s="51"/>
      <c r="V32" s="39"/>
      <c r="W32" s="15"/>
      <c r="X32" s="39"/>
      <c r="Y32" s="126">
        <f>+'Ark1'!AA885</f>
        <v>10.835002697711618</v>
      </c>
      <c r="Z32" s="41">
        <f>+'Ark1'!AB885</f>
        <v>2.793117797213176</v>
      </c>
      <c r="AA32" s="15">
        <f>+'Ark1'!AD884</f>
        <v>19.012047636691381</v>
      </c>
      <c r="AB32" s="15"/>
      <c r="AC32" s="15">
        <f t="shared" si="1"/>
        <v>714.65783132530123</v>
      </c>
      <c r="AD32" s="15"/>
      <c r="AE32" s="12">
        <f>+'Ark1'!T884</f>
        <v>15.912368544387236</v>
      </c>
      <c r="AF32" s="51">
        <f>+'Ark1'!V884</f>
        <v>84.679346593212628</v>
      </c>
      <c r="AG32" s="39"/>
      <c r="AH32" s="25"/>
      <c r="AI32" s="25"/>
      <c r="AJ32" s="25"/>
      <c r="AK32"/>
      <c r="AL32" s="3"/>
      <c r="AM32"/>
      <c r="AN32" s="1"/>
      <c r="AO32" s="1"/>
      <c r="AP32" s="1"/>
    </row>
    <row r="33" spans="1:41">
      <c r="A33" s="39"/>
      <c r="B33" s="3">
        <f>+'Ark1'!C885</f>
        <v>2019</v>
      </c>
      <c r="C33" s="3">
        <f>+'Ark1'!G885</f>
        <v>4</v>
      </c>
      <c r="D33" s="3" t="s">
        <v>64</v>
      </c>
      <c r="E33" s="3">
        <f>+'Ark1'!Q885</f>
        <v>147</v>
      </c>
      <c r="F33" s="15"/>
      <c r="G33" s="310">
        <f>+'Ark1'!R885</f>
        <v>86037</v>
      </c>
      <c r="H33" s="310"/>
      <c r="I33" s="310">
        <f>+'Ark1'!S885</f>
        <v>84626</v>
      </c>
      <c r="J33" s="51">
        <f>+'Ark1'!AE885</f>
        <v>5.3026503733147567</v>
      </c>
      <c r="K33" s="51"/>
      <c r="L33" s="51">
        <f>+'Ark1'!AE885</f>
        <v>5.3026503733147567</v>
      </c>
      <c r="M33" s="51"/>
      <c r="N33" s="12">
        <f>+'Ark1'!U885</f>
        <v>60.886630586344602</v>
      </c>
      <c r="O33" s="15"/>
      <c r="P33" s="51">
        <f>+'Ark1'!W885</f>
        <v>76.904213125990111</v>
      </c>
      <c r="Q33" s="15"/>
      <c r="R33" s="15">
        <f>+'Ark1'!X885</f>
        <v>2.8080941920336602</v>
      </c>
      <c r="S33" s="51"/>
      <c r="T33" s="15">
        <f>+'Ark1'!Y885</f>
        <v>5.6161883840673203</v>
      </c>
      <c r="U33" s="51"/>
      <c r="V33" s="39"/>
      <c r="W33" s="15"/>
      <c r="X33" s="39"/>
      <c r="Y33" s="126">
        <f>+'Ark1'!AA886</f>
        <v>9.3034539348001193</v>
      </c>
      <c r="Z33" s="41">
        <f>+'Ark1'!AB886</f>
        <v>2.6151533284551913</v>
      </c>
      <c r="AA33" s="15">
        <f>+'Ark1'!AD885</f>
        <v>5.5152842290961246</v>
      </c>
      <c r="AB33" s="15"/>
      <c r="AC33" s="15">
        <f t="shared" si="1"/>
        <v>585.28571428571433</v>
      </c>
      <c r="AD33" s="15"/>
      <c r="AE33" s="12">
        <f>+'Ark1'!T885</f>
        <v>15.76984320699234</v>
      </c>
      <c r="AF33" s="51">
        <f>+'Ark1'!V885</f>
        <v>83.81460837986198</v>
      </c>
      <c r="AG33" s="39"/>
      <c r="AH33" s="25"/>
      <c r="AI33" s="25"/>
      <c r="AJ33" s="25"/>
      <c r="AK33"/>
      <c r="AL33" s="3"/>
      <c r="AM33"/>
      <c r="AN33"/>
      <c r="AO33"/>
    </row>
    <row r="34" spans="1:41">
      <c r="A34" s="39"/>
      <c r="B34" s="39"/>
      <c r="C34" s="39"/>
      <c r="D34" s="39"/>
      <c r="E34" s="39"/>
      <c r="F34" s="39"/>
      <c r="G34" s="307"/>
      <c r="H34" s="307"/>
      <c r="I34" s="307"/>
      <c r="J34" s="39"/>
      <c r="K34" s="39"/>
      <c r="L34" s="39"/>
      <c r="M34" s="39"/>
      <c r="N34" s="39"/>
      <c r="O34" s="39"/>
      <c r="P34" s="115"/>
      <c r="Q34" s="39"/>
      <c r="R34" s="39"/>
      <c r="S34" s="39"/>
      <c r="T34" s="39"/>
      <c r="U34" s="39"/>
      <c r="V34" s="39"/>
      <c r="W34" s="39"/>
      <c r="X34" s="39"/>
      <c r="Y34" s="39"/>
      <c r="Z34" s="81"/>
      <c r="AA34" s="39"/>
      <c r="AB34" s="39"/>
      <c r="AC34" s="39"/>
      <c r="AD34" s="39"/>
      <c r="AE34" s="39"/>
      <c r="AF34" s="39"/>
      <c r="AG34" s="39"/>
      <c r="AH34" s="25"/>
      <c r="AI34" s="25"/>
      <c r="AJ34" s="25"/>
      <c r="AK34"/>
      <c r="AL34" s="3"/>
      <c r="AM34"/>
      <c r="AN34"/>
      <c r="AO34"/>
    </row>
    <row r="35" spans="1:41">
      <c r="A35" s="39"/>
      <c r="B35" s="40">
        <f>+'Ark1'!C886</f>
        <v>2018</v>
      </c>
      <c r="C35" s="40">
        <f>+'Ark1'!G886</f>
        <v>1</v>
      </c>
      <c r="D35" s="40" t="s">
        <v>372</v>
      </c>
      <c r="E35" s="40">
        <f>+'Ark1'!Q886</f>
        <v>1095</v>
      </c>
      <c r="F35" s="77"/>
      <c r="G35" s="374">
        <f>+'Ark1'!R886</f>
        <v>684303</v>
      </c>
      <c r="H35" s="374"/>
      <c r="I35" s="374">
        <f>+'Ark1'!S886</f>
        <v>672059</v>
      </c>
      <c r="J35" s="126">
        <f>+'Ark1'!AE886</f>
        <v>42.379465212267753</v>
      </c>
      <c r="K35" s="126"/>
      <c r="L35" s="51">
        <f>+'Ark1'!AE886</f>
        <v>42.379465212267753</v>
      </c>
      <c r="M35" s="126"/>
      <c r="N35" s="41">
        <f>+'Ark1'!U886</f>
        <v>60.030137234974887</v>
      </c>
      <c r="O35" s="77"/>
      <c r="P35" s="126">
        <f>+'Ark1'!W886</f>
        <v>79.867743605843074</v>
      </c>
      <c r="Q35" s="77"/>
      <c r="R35" s="77">
        <f>+'Ark1'!X886</f>
        <v>0.89244092163851396</v>
      </c>
      <c r="S35" s="126"/>
      <c r="T35" s="77">
        <f>+'Ark1'!Y886</f>
        <v>1.7848818432770277</v>
      </c>
      <c r="U35" s="126"/>
      <c r="V35" s="39"/>
      <c r="W35" s="77"/>
      <c r="X35" s="39"/>
      <c r="Y35" s="126">
        <f>+'Ark1'!AA887</f>
        <v>9.3051969106972177</v>
      </c>
      <c r="Z35" s="41">
        <f>+'Ark1'!AB887</f>
        <v>2.6293671496141968</v>
      </c>
      <c r="AA35" s="77">
        <f>+'Ark1'!AD886</f>
        <v>41.898008827748704</v>
      </c>
      <c r="AB35" s="77"/>
      <c r="AC35" s="77">
        <f t="shared" si="1"/>
        <v>624.93424657534251</v>
      </c>
      <c r="AD35" s="77"/>
      <c r="AE35" s="41">
        <f>+'Ark1'!T886</f>
        <v>15.381940456201415</v>
      </c>
      <c r="AF35" s="126">
        <f>+'Ark1'!V886</f>
        <v>87.031550477311995</v>
      </c>
      <c r="AG35" s="39"/>
      <c r="AH35" s="25"/>
      <c r="AI35" s="25"/>
      <c r="AJ35" s="25"/>
      <c r="AK35"/>
      <c r="AL35" s="3"/>
      <c r="AM35"/>
      <c r="AN35"/>
      <c r="AO35"/>
    </row>
    <row r="36" spans="1:41">
      <c r="A36" s="39"/>
      <c r="B36" s="40">
        <f>+'Ark1'!C887</f>
        <v>2018</v>
      </c>
      <c r="C36" s="40">
        <f>+'Ark1'!G887</f>
        <v>2</v>
      </c>
      <c r="D36" s="40" t="s">
        <v>63</v>
      </c>
      <c r="E36" s="40">
        <f>+'Ark1'!Q887</f>
        <v>883</v>
      </c>
      <c r="F36" s="77"/>
      <c r="G36" s="374">
        <f>+'Ark1'!R887</f>
        <v>545509</v>
      </c>
      <c r="H36" s="374"/>
      <c r="I36" s="374">
        <f>+'Ark1'!S887</f>
        <v>527021</v>
      </c>
      <c r="J36" s="126">
        <f>+'Ark1'!AE887</f>
        <v>33.207210850784591</v>
      </c>
      <c r="K36" s="126"/>
      <c r="L36" s="51">
        <f>+'Ark1'!AE887</f>
        <v>33.207210850784591</v>
      </c>
      <c r="M36" s="126"/>
      <c r="N36" s="41">
        <f>+'Ark1'!U887</f>
        <v>60.174704613288654</v>
      </c>
      <c r="O36" s="77"/>
      <c r="P36" s="126">
        <f>+'Ark1'!W887</f>
        <v>79.804581316492673</v>
      </c>
      <c r="Q36" s="77"/>
      <c r="R36" s="77">
        <f>+'Ark1'!X887</f>
        <v>0.51548187105987253</v>
      </c>
      <c r="S36" s="126"/>
      <c r="T36" s="77">
        <f>+'Ark1'!Y887</f>
        <v>1.0309637421197451</v>
      </c>
      <c r="U36" s="126"/>
      <c r="V36" s="39"/>
      <c r="W36" s="77"/>
      <c r="X36" s="39"/>
      <c r="Y36" s="126">
        <f>+'Ark1'!AA888</f>
        <v>9.9086778598807435</v>
      </c>
      <c r="Z36" s="41">
        <f>+'Ark1'!AB888</f>
        <v>2.8776238945335555</v>
      </c>
      <c r="AA36" s="77">
        <f>+'Ark1'!AD887</f>
        <v>33.400030246274476</v>
      </c>
      <c r="AB36" s="77"/>
      <c r="AC36" s="77">
        <f t="shared" ref="AC36:AC53" si="2">+G36/E36</f>
        <v>617.79048697621749</v>
      </c>
      <c r="AD36" s="77"/>
      <c r="AE36" s="41">
        <f>+'Ark1'!T887</f>
        <v>15.189940037652908</v>
      </c>
      <c r="AF36" s="126">
        <f>+'Ark1'!V887</f>
        <v>87.390019282180148</v>
      </c>
      <c r="AG36" s="39"/>
      <c r="AH36" s="25"/>
      <c r="AI36" s="25"/>
      <c r="AJ36" s="25"/>
      <c r="AK36"/>
      <c r="AL36" s="3"/>
      <c r="AM36"/>
      <c r="AN36"/>
      <c r="AO36"/>
    </row>
    <row r="37" spans="1:41">
      <c r="A37" s="39"/>
      <c r="B37" s="40">
        <f>+'Ark1'!C888</f>
        <v>2018</v>
      </c>
      <c r="C37" s="40">
        <f>+'Ark1'!G888</f>
        <v>3</v>
      </c>
      <c r="D37" s="40" t="s">
        <v>517</v>
      </c>
      <c r="E37" s="40">
        <f>+'Ark1'!Q888</f>
        <v>432</v>
      </c>
      <c r="F37" s="77"/>
      <c r="G37" s="374">
        <f>+'Ark1'!R888</f>
        <v>308736</v>
      </c>
      <c r="H37" s="374"/>
      <c r="I37" s="374">
        <f>+'Ark1'!S888</f>
        <v>304515</v>
      </c>
      <c r="J37" s="126">
        <f>+'Ark1'!AE888</f>
        <v>18.713568071671272</v>
      </c>
      <c r="K37" s="126"/>
      <c r="L37" s="51">
        <f>+'Ark1'!AE888</f>
        <v>18.713568071671272</v>
      </c>
      <c r="M37" s="126"/>
      <c r="N37" s="41">
        <f>+'Ark1'!U888</f>
        <v>60.430202124690069</v>
      </c>
      <c r="O37" s="77"/>
      <c r="P37" s="126">
        <f>+'Ark1'!W888</f>
        <v>77.834341493850019</v>
      </c>
      <c r="Q37" s="77"/>
      <c r="R37" s="77">
        <f>+'Ark1'!X888</f>
        <v>3.9409074419568815</v>
      </c>
      <c r="S37" s="126"/>
      <c r="T37" s="77">
        <f>+'Ark1'!Y888</f>
        <v>7.8818148839137629</v>
      </c>
      <c r="U37" s="126"/>
      <c r="V37" s="39"/>
      <c r="W37" s="77"/>
      <c r="X37" s="39"/>
      <c r="Y37" s="126">
        <f>+'Ark1'!AA889</f>
        <v>10.048172006280929</v>
      </c>
      <c r="Z37" s="41">
        <f>+'Ark1'!AB889</f>
        <v>2.7506784911417674</v>
      </c>
      <c r="AA37" s="77">
        <f>+'Ark1'!AD888</f>
        <v>18.903064363949628</v>
      </c>
      <c r="AB37" s="77"/>
      <c r="AC37" s="77">
        <f t="shared" si="2"/>
        <v>714.66666666666663</v>
      </c>
      <c r="AD37" s="77"/>
      <c r="AE37" s="41">
        <f>+'Ark1'!T888</f>
        <v>15.563750259121061</v>
      </c>
      <c r="AF37" s="126">
        <f>+'Ark1'!V888</f>
        <v>84.760477955916983</v>
      </c>
      <c r="AG37" s="39"/>
      <c r="AH37" s="25"/>
      <c r="AI37" s="25"/>
      <c r="AJ37" s="25"/>
      <c r="AK37"/>
      <c r="AL37" s="3"/>
      <c r="AM37"/>
      <c r="AN37"/>
      <c r="AO37"/>
    </row>
    <row r="38" spans="1:41">
      <c r="A38" s="39"/>
      <c r="B38" s="40">
        <f>+'Ark1'!C889</f>
        <v>2018</v>
      </c>
      <c r="C38" s="40">
        <f>+'Ark1'!G889</f>
        <v>4</v>
      </c>
      <c r="D38" s="40" t="s">
        <v>64</v>
      </c>
      <c r="E38" s="40">
        <f>+'Ark1'!Q889</f>
        <v>170</v>
      </c>
      <c r="F38" s="77"/>
      <c r="G38" s="374">
        <f>+'Ark1'!R889</f>
        <v>94711</v>
      </c>
      <c r="H38" s="374"/>
      <c r="I38" s="374">
        <f>+'Ark1'!S889</f>
        <v>93367</v>
      </c>
      <c r="J38" s="126">
        <f>+'Ark1'!AE889</f>
        <v>5.6997558652763685</v>
      </c>
      <c r="K38" s="126"/>
      <c r="L38" s="51">
        <f>+'Ark1'!AE889</f>
        <v>5.6997558652763685</v>
      </c>
      <c r="M38" s="126"/>
      <c r="N38" s="41">
        <f>+'Ark1'!U889</f>
        <v>60.491126415114543</v>
      </c>
      <c r="O38" s="77"/>
      <c r="P38" s="126">
        <f>+'Ark1'!W889</f>
        <v>77.318993862928139</v>
      </c>
      <c r="Q38" s="77"/>
      <c r="R38" s="77">
        <f>+'Ark1'!X889</f>
        <v>4.1716379301242732</v>
      </c>
      <c r="S38" s="126"/>
      <c r="T38" s="77">
        <f>+'Ark1'!Y889</f>
        <v>8.3432758602485464</v>
      </c>
      <c r="U38" s="126"/>
      <c r="V38" s="39"/>
      <c r="W38" s="77"/>
      <c r="X38" s="39"/>
      <c r="Y38" s="126">
        <f>+'Ark1'!AA890</f>
        <v>9.5513788477366326</v>
      </c>
      <c r="Z38" s="41">
        <f>+'Ark1'!AB890</f>
        <v>2.7311727871977953</v>
      </c>
      <c r="AA38" s="77">
        <f>+'Ark1'!AD889</f>
        <v>5.7988965620272115</v>
      </c>
      <c r="AB38" s="77"/>
      <c r="AC38" s="77">
        <f t="shared" si="2"/>
        <v>557.12352941176471</v>
      </c>
      <c r="AD38" s="77"/>
      <c r="AE38" s="41">
        <f>+'Ark1'!T889</f>
        <v>15.616359240214971</v>
      </c>
      <c r="AF38" s="126">
        <f>+'Ark1'!V889</f>
        <v>84.166436899293984</v>
      </c>
      <c r="AG38" s="39"/>
      <c r="AH38" s="25"/>
      <c r="AI38" s="25"/>
      <c r="AJ38" s="25"/>
      <c r="AK38"/>
      <c r="AL38" s="3"/>
      <c r="AM38"/>
      <c r="AN38"/>
      <c r="AO38"/>
    </row>
    <row r="39" spans="1:41">
      <c r="A39" s="39"/>
      <c r="B39" s="39"/>
      <c r="C39" s="39"/>
      <c r="D39" s="39"/>
      <c r="E39" s="39"/>
      <c r="F39" s="39"/>
      <c r="G39" s="307"/>
      <c r="H39" s="307"/>
      <c r="I39" s="307"/>
      <c r="J39" s="39"/>
      <c r="K39" s="39"/>
      <c r="L39" s="39"/>
      <c r="M39" s="39"/>
      <c r="N39" s="39"/>
      <c r="O39" s="39"/>
      <c r="P39" s="115"/>
      <c r="Q39" s="39"/>
      <c r="R39" s="39"/>
      <c r="S39" s="39"/>
      <c r="T39" s="39"/>
      <c r="U39" s="39"/>
      <c r="V39" s="39"/>
      <c r="W39" s="39"/>
      <c r="X39" s="39"/>
      <c r="Y39" s="39"/>
      <c r="Z39" s="81"/>
      <c r="AA39" s="39"/>
      <c r="AB39" s="39"/>
      <c r="AC39" s="39"/>
      <c r="AD39" s="39"/>
      <c r="AE39" s="39"/>
      <c r="AF39" s="39"/>
      <c r="AG39" s="39"/>
      <c r="AH39" s="25"/>
      <c r="AI39" s="25"/>
      <c r="AJ39" s="25"/>
      <c r="AK39"/>
      <c r="AL39" s="3"/>
      <c r="AM39"/>
      <c r="AN39"/>
      <c r="AO39"/>
    </row>
    <row r="40" spans="1:41">
      <c r="A40" s="39"/>
      <c r="B40" s="3">
        <f>+'Ark1'!C890</f>
        <v>2017</v>
      </c>
      <c r="C40" s="3">
        <f>+'Ark1'!G890</f>
        <v>1</v>
      </c>
      <c r="D40" s="3" t="s">
        <v>372</v>
      </c>
      <c r="E40" s="3">
        <f>+'Ark1'!Q890</f>
        <v>1211</v>
      </c>
      <c r="F40" s="15"/>
      <c r="G40" s="310">
        <f>+'Ark1'!R890</f>
        <v>664685</v>
      </c>
      <c r="H40" s="310"/>
      <c r="I40" s="310">
        <f>+'Ark1'!S890</f>
        <v>661396</v>
      </c>
      <c r="J40" s="51">
        <f>+'Ark1'!AE890</f>
        <v>42.328993741527007</v>
      </c>
      <c r="K40" s="51"/>
      <c r="L40" s="51">
        <f>+'Ark1'!AE890</f>
        <v>42.328993741527007</v>
      </c>
      <c r="M40" s="51"/>
      <c r="N40" s="12">
        <f>+'Ark1'!U890</f>
        <v>59.895268492703323</v>
      </c>
      <c r="O40" s="15"/>
      <c r="P40" s="51">
        <f>+'Ark1'!W890</f>
        <v>81.715934931568412</v>
      </c>
      <c r="Q40" s="15"/>
      <c r="R40" s="15">
        <f>+'Ark1'!X890</f>
        <v>1.206436131400588</v>
      </c>
      <c r="S40" s="51"/>
      <c r="T40" s="15">
        <f>+'Ark1'!Y890</f>
        <v>2.4128722628011761</v>
      </c>
      <c r="U40" s="51"/>
      <c r="V40" s="39"/>
      <c r="W40" s="15"/>
      <c r="X40" s="39"/>
      <c r="Y40" s="126">
        <f>+'Ark1'!AA891</f>
        <v>9.4537151331675773</v>
      </c>
      <c r="Z40" s="41">
        <f>+'Ark1'!AB891</f>
        <v>2.7011531359522625</v>
      </c>
      <c r="AA40" s="15">
        <f>+'Ark1'!AD890</f>
        <v>42.07146677469072</v>
      </c>
      <c r="AB40" s="15"/>
      <c r="AC40" s="15">
        <f t="shared" si="2"/>
        <v>548.87283236994222</v>
      </c>
      <c r="AD40" s="15"/>
      <c r="AE40" s="12">
        <f>+'Ark1'!T890</f>
        <v>15.494757667165652</v>
      </c>
      <c r="AF40" s="51">
        <f>+'Ark1'!V890</f>
        <v>88.690105534487117</v>
      </c>
      <c r="AG40" s="39"/>
      <c r="AH40" s="25"/>
      <c r="AI40" s="25"/>
      <c r="AJ40" s="25"/>
      <c r="AK40"/>
      <c r="AL40" s="3"/>
      <c r="AM40"/>
      <c r="AN40"/>
      <c r="AO40"/>
    </row>
    <row r="41" spans="1:41">
      <c r="A41" s="39"/>
      <c r="B41" s="3">
        <f>+'Ark1'!C891</f>
        <v>2017</v>
      </c>
      <c r="C41" s="3">
        <f>+'Ark1'!G891</f>
        <v>2</v>
      </c>
      <c r="D41" s="3" t="s">
        <v>63</v>
      </c>
      <c r="E41" s="3">
        <f>+'Ark1'!Q891</f>
        <v>900</v>
      </c>
      <c r="F41" s="15"/>
      <c r="G41" s="310">
        <f>+'Ark1'!R891</f>
        <v>526886</v>
      </c>
      <c r="H41" s="310"/>
      <c r="I41" s="310">
        <f>+'Ark1'!S891</f>
        <v>525514</v>
      </c>
      <c r="J41" s="51">
        <f>+'Ark1'!AE891</f>
        <v>33.647854178639179</v>
      </c>
      <c r="K41" s="51"/>
      <c r="L41" s="51">
        <f>+'Ark1'!AE891</f>
        <v>33.647854178639179</v>
      </c>
      <c r="M41" s="51"/>
      <c r="N41" s="12">
        <f>+'Ark1'!U891</f>
        <v>60.039930430017101</v>
      </c>
      <c r="O41" s="15"/>
      <c r="P41" s="51">
        <f>+'Ark1'!W891</f>
        <v>81.752954440793005</v>
      </c>
      <c r="Q41" s="15"/>
      <c r="R41" s="15">
        <f>+'Ark1'!X891</f>
        <v>0.68458831701734357</v>
      </c>
      <c r="S41" s="51"/>
      <c r="T41" s="15">
        <f>+'Ark1'!Y891</f>
        <v>1.3691766340346871</v>
      </c>
      <c r="U41" s="51"/>
      <c r="V41" s="39"/>
      <c r="W41" s="15"/>
      <c r="X41" s="39"/>
      <c r="Y41" s="126">
        <f>+'Ark1'!AA892</f>
        <v>9.6932561431333291</v>
      </c>
      <c r="Z41" s="41">
        <f>+'Ark1'!AB892</f>
        <v>2.8895660077234071</v>
      </c>
      <c r="AA41" s="15">
        <f>+'Ark1'!AD891</f>
        <v>33.349431449558359</v>
      </c>
      <c r="AB41" s="15"/>
      <c r="AC41" s="15">
        <f t="shared" si="2"/>
        <v>585.42888888888888</v>
      </c>
      <c r="AD41" s="15"/>
      <c r="AE41" s="12">
        <f>+'Ark1'!T891</f>
        <v>15.59593536362704</v>
      </c>
      <c r="AF41" s="51">
        <f>+'Ark1'!V891</f>
        <v>88.664571380523981</v>
      </c>
      <c r="AG41" s="39"/>
      <c r="AH41" s="25"/>
      <c r="AI41" s="25"/>
      <c r="AJ41" s="25"/>
      <c r="AK41"/>
      <c r="AL41" s="3"/>
      <c r="AM41"/>
      <c r="AN41"/>
      <c r="AO41"/>
    </row>
    <row r="42" spans="1:41">
      <c r="A42" s="39"/>
      <c r="B42" s="3">
        <f>+'Ark1'!C892</f>
        <v>2017</v>
      </c>
      <c r="C42" s="3">
        <f>+'Ark1'!G892</f>
        <v>3</v>
      </c>
      <c r="D42" s="3" t="s">
        <v>517</v>
      </c>
      <c r="E42" s="3">
        <f>+'Ark1'!Q892</f>
        <v>435</v>
      </c>
      <c r="F42" s="15"/>
      <c r="G42" s="310">
        <f>+'Ark1'!R892</f>
        <v>292748</v>
      </c>
      <c r="H42" s="310"/>
      <c r="I42" s="310">
        <f>+'Ark1'!S892</f>
        <v>291852</v>
      </c>
      <c r="J42" s="51">
        <f>+'Ark1'!AE892</f>
        <v>18.124742384569164</v>
      </c>
      <c r="K42" s="51"/>
      <c r="L42" s="51">
        <f>+'Ark1'!AE892</f>
        <v>18.124742384569164</v>
      </c>
      <c r="M42" s="51"/>
      <c r="N42" s="12">
        <f>+'Ark1'!U892</f>
        <v>60.182513739840743</v>
      </c>
      <c r="O42" s="15"/>
      <c r="P42" s="51">
        <f>+'Ark1'!W892</f>
        <v>79.293856817839597</v>
      </c>
      <c r="Q42" s="15"/>
      <c r="R42" s="15">
        <f>+'Ark1'!X892</f>
        <v>5.5522155574077363</v>
      </c>
      <c r="S42" s="51"/>
      <c r="T42" s="15">
        <f>+'Ark1'!Y892</f>
        <v>11.104431114815473</v>
      </c>
      <c r="U42" s="51"/>
      <c r="V42" s="39"/>
      <c r="W42" s="15"/>
      <c r="X42" s="39"/>
      <c r="Y42" s="126">
        <f>+'Ark1'!AA893</f>
        <v>10.167345315147362</v>
      </c>
      <c r="Z42" s="41">
        <f>+'Ark1'!AB893</f>
        <v>2.8287114986604824</v>
      </c>
      <c r="AA42" s="15">
        <f>+'Ark1'!AD892</f>
        <v>18.529585826906217</v>
      </c>
      <c r="AB42" s="15"/>
      <c r="AC42" s="15">
        <f t="shared" si="2"/>
        <v>672.98390804597705</v>
      </c>
      <c r="AD42" s="15"/>
      <c r="AE42" s="12">
        <f>+'Ark1'!T892</f>
        <v>15.615560140462106</v>
      </c>
      <c r="AF42" s="51">
        <f>+'Ark1'!V892</f>
        <v>86.017420575108545</v>
      </c>
      <c r="AG42" s="39"/>
      <c r="AH42" s="25"/>
      <c r="AI42" s="25"/>
      <c r="AJ42" s="25"/>
      <c r="AK42"/>
      <c r="AL42" s="3"/>
      <c r="AM42"/>
      <c r="AN42"/>
      <c r="AO42"/>
    </row>
    <row r="43" spans="1:41">
      <c r="A43" s="39"/>
      <c r="B43" s="3">
        <f>+'Ark1'!C893</f>
        <v>2017</v>
      </c>
      <c r="C43" s="3">
        <f>+'Ark1'!G893</f>
        <v>4</v>
      </c>
      <c r="D43" s="3" t="s">
        <v>64</v>
      </c>
      <c r="E43" s="3">
        <f>+'Ark1'!Q893</f>
        <v>168</v>
      </c>
      <c r="F43" s="15"/>
      <c r="G43" s="310">
        <f>+'Ark1'!R893</f>
        <v>95576</v>
      </c>
      <c r="H43" s="310"/>
      <c r="I43" s="310">
        <f>+'Ark1'!S893</f>
        <v>95316</v>
      </c>
      <c r="J43" s="51">
        <f>+'Ark1'!AE893</f>
        <v>5.8984096952646485</v>
      </c>
      <c r="K43" s="51"/>
      <c r="L43" s="51">
        <f>+'Ark1'!AE893</f>
        <v>5.8984096952646485</v>
      </c>
      <c r="M43" s="51"/>
      <c r="N43" s="12">
        <f>+'Ark1'!U893</f>
        <v>60.308384741281643</v>
      </c>
      <c r="O43" s="15"/>
      <c r="P43" s="51">
        <f>+'Ark1'!W893</f>
        <v>79.013172499895006</v>
      </c>
      <c r="Q43" s="15"/>
      <c r="R43" s="15">
        <f>+'Ark1'!X893</f>
        <v>7.0906922239892882</v>
      </c>
      <c r="S43" s="51"/>
      <c r="T43" s="15">
        <f>+'Ark1'!Y893</f>
        <v>14.181384447978576</v>
      </c>
      <c r="U43" s="51"/>
      <c r="V43" s="39"/>
      <c r="W43" s="15"/>
      <c r="X43" s="39"/>
      <c r="Y43" s="126">
        <f>+'Ark1'!AA894</f>
        <v>9.983572858183642</v>
      </c>
      <c r="Z43" s="41">
        <f>+'Ark1'!AB894</f>
        <v>2.8177097934684476</v>
      </c>
      <c r="AA43" s="15">
        <f>+'Ark1'!AD893</f>
        <v>6.0495159488447028</v>
      </c>
      <c r="AB43" s="15"/>
      <c r="AC43" s="15">
        <f t="shared" si="2"/>
        <v>568.90476190476193</v>
      </c>
      <c r="AD43" s="15"/>
      <c r="AE43" s="12">
        <f>+'Ark1'!T893</f>
        <v>15.690392985686778</v>
      </c>
      <c r="AF43" s="51">
        <f>+'Ark1'!V893</f>
        <v>85.696386569221616</v>
      </c>
      <c r="AG43" s="39"/>
      <c r="AH43" s="25"/>
      <c r="AI43" s="25"/>
      <c r="AJ43" s="25"/>
      <c r="AK43"/>
      <c r="AL43" s="3"/>
      <c r="AM43"/>
      <c r="AN43"/>
      <c r="AO43"/>
    </row>
    <row r="44" spans="1:41">
      <c r="A44" s="39"/>
      <c r="B44" s="39"/>
      <c r="C44" s="39"/>
      <c r="D44" s="39"/>
      <c r="E44" s="39"/>
      <c r="F44" s="39"/>
      <c r="G44" s="307"/>
      <c r="H44" s="307"/>
      <c r="I44" s="307"/>
      <c r="J44" s="39"/>
      <c r="K44" s="39"/>
      <c r="L44" s="39"/>
      <c r="M44" s="39"/>
      <c r="N44" s="39"/>
      <c r="O44" s="39"/>
      <c r="P44" s="115"/>
      <c r="Q44" s="39"/>
      <c r="R44" s="39"/>
      <c r="S44" s="39"/>
      <c r="T44" s="39"/>
      <c r="U44" s="39"/>
      <c r="V44" s="39"/>
      <c r="W44" s="39"/>
      <c r="X44" s="39"/>
      <c r="Y44" s="39"/>
      <c r="Z44" s="81"/>
      <c r="AA44" s="39"/>
      <c r="AB44" s="39"/>
      <c r="AC44" s="39"/>
      <c r="AD44" s="39"/>
      <c r="AE44" s="39"/>
      <c r="AF44" s="39"/>
      <c r="AG44" s="39"/>
      <c r="AH44" s="25"/>
      <c r="AI44" s="25"/>
      <c r="AJ44" s="25"/>
      <c r="AK44"/>
      <c r="AL44" s="3"/>
      <c r="AM44"/>
      <c r="AN44"/>
      <c r="AO44"/>
    </row>
    <row r="45" spans="1:41">
      <c r="A45" s="39"/>
      <c r="B45" s="40">
        <f>+'Ark1'!C894</f>
        <v>2016</v>
      </c>
      <c r="C45" s="40">
        <f>+'Ark1'!G894</f>
        <v>1</v>
      </c>
      <c r="D45" s="40" t="s">
        <v>372</v>
      </c>
      <c r="E45" s="40">
        <f>+'Ark1'!Q894</f>
        <v>1160</v>
      </c>
      <c r="F45" s="77"/>
      <c r="G45" s="374">
        <f>+'Ark1'!R894</f>
        <v>662766</v>
      </c>
      <c r="H45" s="374"/>
      <c r="I45" s="374">
        <f>+'Ark1'!S894</f>
        <v>656490</v>
      </c>
      <c r="J45" s="126">
        <f>+'Ark1'!AE894</f>
        <v>41.943971405129403</v>
      </c>
      <c r="K45" s="126"/>
      <c r="L45" s="51">
        <f>+'Ark1'!AE894</f>
        <v>41.943971405129403</v>
      </c>
      <c r="M45" s="126"/>
      <c r="N45" s="41">
        <f>+'Ark1'!U894</f>
        <v>60.021133604472254</v>
      </c>
      <c r="O45" s="77"/>
      <c r="P45" s="126">
        <f>+'Ark1'!W894</f>
        <v>81.69019665189002</v>
      </c>
      <c r="Q45" s="77"/>
      <c r="R45" s="77">
        <f>+'Ark1'!X894</f>
        <v>1.2203402105720564</v>
      </c>
      <c r="S45" s="126"/>
      <c r="T45" s="77">
        <f>+'Ark1'!Y894</f>
        <v>2.4406804211441129</v>
      </c>
      <c r="U45" s="126"/>
      <c r="V45" s="39"/>
      <c r="W45" s="77"/>
      <c r="X45" s="39"/>
      <c r="Y45" s="126">
        <f>+'Ark1'!AA895</f>
        <v>9.8401293591547745</v>
      </c>
      <c r="Z45" s="41">
        <f>+'Ark1'!AB895</f>
        <v>2.8270498461465969</v>
      </c>
      <c r="AA45" s="77">
        <f>+'Ark1'!AD894</f>
        <v>41.909774906784222</v>
      </c>
      <c r="AB45" s="77"/>
      <c r="AC45" s="77">
        <f t="shared" si="2"/>
        <v>571.35</v>
      </c>
      <c r="AD45" s="77"/>
      <c r="AE45" s="41">
        <f>+'Ark1'!T894</f>
        <v>15.469072040509021</v>
      </c>
      <c r="AF45" s="126">
        <f>+'Ark1'!V894</f>
        <v>88.791191085554203</v>
      </c>
      <c r="AG45" s="39"/>
      <c r="AH45" s="25"/>
      <c r="AI45" s="25"/>
      <c r="AJ45" s="25"/>
      <c r="AK45"/>
      <c r="AL45" s="3"/>
      <c r="AM45"/>
      <c r="AN45"/>
      <c r="AO45"/>
    </row>
    <row r="46" spans="1:41">
      <c r="A46" s="39"/>
      <c r="B46" s="40">
        <f>+'Ark1'!C895</f>
        <v>2016</v>
      </c>
      <c r="C46" s="40">
        <f>+'Ark1'!G895</f>
        <v>2</v>
      </c>
      <c r="D46" s="40" t="s">
        <v>63</v>
      </c>
      <c r="E46" s="40">
        <f>+'Ark1'!Q895</f>
        <v>868</v>
      </c>
      <c r="F46" s="77"/>
      <c r="G46" s="374">
        <f>+'Ark1'!R895</f>
        <v>529442</v>
      </c>
      <c r="H46" s="374"/>
      <c r="I46" s="374">
        <f>+'Ark1'!S895</f>
        <v>528064</v>
      </c>
      <c r="J46" s="126">
        <f>+'Ark1'!AE895</f>
        <v>33.958467278944909</v>
      </c>
      <c r="K46" s="126"/>
      <c r="L46" s="51">
        <f>+'Ark1'!AE895</f>
        <v>33.958467278944909</v>
      </c>
      <c r="M46" s="126"/>
      <c r="N46" s="41">
        <f>+'Ark1'!U895</f>
        <v>60.33259226154405</v>
      </c>
      <c r="O46" s="77"/>
      <c r="P46" s="126">
        <f>+'Ark1'!W895</f>
        <v>82.22237683311134</v>
      </c>
      <c r="Q46" s="77"/>
      <c r="R46" s="77">
        <f>+'Ark1'!X895</f>
        <v>1.324979884482153</v>
      </c>
      <c r="S46" s="126"/>
      <c r="T46" s="77">
        <f>+'Ark1'!Y895</f>
        <v>2.649959768964306</v>
      </c>
      <c r="U46" s="126"/>
      <c r="V46" s="39"/>
      <c r="W46" s="77"/>
      <c r="X46" s="39"/>
      <c r="Y46" s="126">
        <f>+'Ark1'!AA896</f>
        <v>9.9902630335990921</v>
      </c>
      <c r="Z46" s="41">
        <f>+'Ark1'!AB896</f>
        <v>2.9158587675562759</v>
      </c>
      <c r="AA46" s="77">
        <f>+'Ark1'!AD895</f>
        <v>33.479078658527527</v>
      </c>
      <c r="AB46" s="77"/>
      <c r="AC46" s="77">
        <f t="shared" si="2"/>
        <v>609.95622119815664</v>
      </c>
      <c r="AD46" s="77"/>
      <c r="AE46" s="41">
        <f>+'Ark1'!T895</f>
        <v>15.712232879144453</v>
      </c>
      <c r="AF46" s="126">
        <f>+'Ark1'!V895</f>
        <v>89.168974092966891</v>
      </c>
      <c r="AG46" s="39"/>
      <c r="AH46" s="25"/>
      <c r="AI46" s="25"/>
      <c r="AJ46" s="25"/>
      <c r="AK46"/>
      <c r="AL46" s="3"/>
      <c r="AM46"/>
      <c r="AN46"/>
      <c r="AO46"/>
    </row>
    <row r="47" spans="1:41">
      <c r="A47" s="39"/>
      <c r="B47" s="40">
        <f>+'Ark1'!C896</f>
        <v>2016</v>
      </c>
      <c r="C47" s="40">
        <f>+'Ark1'!G896</f>
        <v>3</v>
      </c>
      <c r="D47" s="40" t="s">
        <v>517</v>
      </c>
      <c r="E47" s="40">
        <f>+'Ark1'!Q896</f>
        <v>429</v>
      </c>
      <c r="F47" s="77"/>
      <c r="G47" s="374">
        <f>+'Ark1'!R896</f>
        <v>291195</v>
      </c>
      <c r="H47" s="374"/>
      <c r="I47" s="374">
        <f>+'Ark1'!S896</f>
        <v>290104</v>
      </c>
      <c r="J47" s="126">
        <f>+'Ark1'!AE896</f>
        <v>18.091123182524157</v>
      </c>
      <c r="K47" s="126"/>
      <c r="L47" s="51">
        <f>+'Ark1'!AE896</f>
        <v>18.091123182524157</v>
      </c>
      <c r="M47" s="126"/>
      <c r="N47" s="41">
        <f>+'Ark1'!U896</f>
        <v>60.287010865069107</v>
      </c>
      <c r="O47" s="77"/>
      <c r="P47" s="126">
        <f>+'Ark1'!W896</f>
        <v>79.733406985079782</v>
      </c>
      <c r="Q47" s="77"/>
      <c r="R47" s="77">
        <f>+'Ark1'!X896</f>
        <v>8.4129191778704993</v>
      </c>
      <c r="S47" s="126"/>
      <c r="T47" s="77">
        <f>+'Ark1'!Y896</f>
        <v>16.825838355740999</v>
      </c>
      <c r="U47" s="126"/>
      <c r="V47" s="39"/>
      <c r="W47" s="77"/>
      <c r="X47" s="39"/>
      <c r="Y47" s="126">
        <f>+'Ark1'!AA897</f>
        <v>10.404745686698162</v>
      </c>
      <c r="Z47" s="41">
        <f>+'Ark1'!AB897</f>
        <v>2.9312911767942231</v>
      </c>
      <c r="AA47" s="77">
        <f>+'Ark1'!AD896</f>
        <v>18.413613408021881</v>
      </c>
      <c r="AB47" s="77"/>
      <c r="AC47" s="77">
        <f t="shared" si="2"/>
        <v>678.77622377622379</v>
      </c>
      <c r="AD47" s="77"/>
      <c r="AE47" s="41">
        <f>+'Ark1'!T896</f>
        <v>15.651058569000154</v>
      </c>
      <c r="AF47" s="126">
        <f>+'Ark1'!V896</f>
        <v>86.519902422860497</v>
      </c>
      <c r="AG47" s="39"/>
      <c r="AH47" s="25"/>
      <c r="AI47" s="25"/>
      <c r="AJ47" s="25"/>
      <c r="AK47"/>
      <c r="AL47" s="3"/>
      <c r="AM47"/>
      <c r="AN47"/>
      <c r="AO47"/>
    </row>
    <row r="48" spans="1:41">
      <c r="A48" s="39"/>
      <c r="B48" s="40">
        <f>+'Ark1'!C897</f>
        <v>2016</v>
      </c>
      <c r="C48" s="40">
        <f>+'Ark1'!G897</f>
        <v>4</v>
      </c>
      <c r="D48" s="40" t="s">
        <v>64</v>
      </c>
      <c r="E48" s="40">
        <f>+'Ark1'!Q897</f>
        <v>162</v>
      </c>
      <c r="F48" s="77"/>
      <c r="G48" s="374">
        <f>+'Ark1'!R897</f>
        <v>98008.5</v>
      </c>
      <c r="H48" s="374"/>
      <c r="I48" s="374">
        <f>+'Ark1'!S897</f>
        <v>97374.5</v>
      </c>
      <c r="J48" s="126">
        <f>+'Ark1'!AE897</f>
        <v>6.0064381334015424</v>
      </c>
      <c r="K48" s="126"/>
      <c r="L48" s="51">
        <f>+'Ark1'!AE897</f>
        <v>6.0064381334015424</v>
      </c>
      <c r="M48" s="126"/>
      <c r="N48" s="41">
        <f>+'Ark1'!U897</f>
        <v>60.334430472043501</v>
      </c>
      <c r="O48" s="77"/>
      <c r="P48" s="126">
        <f>+'Ark1'!W897</f>
        <v>78.867899706801808</v>
      </c>
      <c r="Q48" s="77"/>
      <c r="R48" s="77">
        <f>+'Ark1'!X897</f>
        <v>7.4432319645745011</v>
      </c>
      <c r="S48" s="126"/>
      <c r="T48" s="77">
        <f>+'Ark1'!Y897</f>
        <v>14.886463929149002</v>
      </c>
      <c r="U48" s="126"/>
      <c r="V48" s="39"/>
      <c r="W48" s="77"/>
      <c r="X48" s="39"/>
      <c r="Y48" s="126">
        <f>+'Ark1'!AA898</f>
        <v>9.2433268311885062</v>
      </c>
      <c r="Z48" s="41">
        <f>+'Ark1'!AB898</f>
        <v>2.8315058893851006</v>
      </c>
      <c r="AA48" s="77">
        <f>+'Ark1'!AD897</f>
        <v>6.1975330266663677</v>
      </c>
      <c r="AB48" s="77"/>
      <c r="AC48" s="77">
        <f t="shared" si="2"/>
        <v>604.99074074074076</v>
      </c>
      <c r="AD48" s="77"/>
      <c r="AE48" s="41">
        <f>+'Ark1'!T897</f>
        <v>15.629894345898572</v>
      </c>
      <c r="AF48" s="126">
        <f>+'Ark1'!V897</f>
        <v>85.625775371602145</v>
      </c>
      <c r="AG48" s="39"/>
      <c r="AH48" s="25"/>
      <c r="AI48" s="25"/>
      <c r="AJ48" s="25"/>
      <c r="AK48"/>
      <c r="AL48" s="3"/>
      <c r="AM48"/>
      <c r="AN48"/>
      <c r="AO48"/>
    </row>
    <row r="49" spans="1:41">
      <c r="A49" s="39"/>
      <c r="B49" s="3">
        <f>+'Ark1'!C898</f>
        <v>2015</v>
      </c>
      <c r="C49" s="3">
        <f>+'Ark1'!G898</f>
        <v>1</v>
      </c>
      <c r="D49" s="3" t="s">
        <v>372</v>
      </c>
      <c r="E49" s="3">
        <f>+'Ark1'!Q898</f>
        <v>1018</v>
      </c>
      <c r="F49" s="15"/>
      <c r="G49" s="310">
        <f>+'Ark1'!R898</f>
        <v>641653</v>
      </c>
      <c r="H49" s="310"/>
      <c r="I49" s="310">
        <f>+'Ark1'!S898</f>
        <v>636533</v>
      </c>
      <c r="J49" s="51">
        <f>+'Ark1'!AE898</f>
        <v>42.180371425618269</v>
      </c>
      <c r="K49" s="51"/>
      <c r="L49" s="51">
        <f>+'Ark1'!AE898</f>
        <v>42.180371425618269</v>
      </c>
      <c r="M49" s="51"/>
      <c r="N49" s="12">
        <f>+'Ark1'!U898</f>
        <v>60.329660834552193</v>
      </c>
      <c r="O49" s="15"/>
      <c r="P49" s="51">
        <f>+'Ark1'!W898</f>
        <v>81.736566996525184</v>
      </c>
      <c r="Q49" s="15"/>
      <c r="R49" s="15">
        <f>+'Ark1'!X898</f>
        <v>1.1501543669241787</v>
      </c>
      <c r="S49" s="51"/>
      <c r="T49" s="15">
        <f>+'Ark1'!Y898</f>
        <v>2.3003087338483574</v>
      </c>
      <c r="U49" s="51"/>
      <c r="V49" s="39"/>
      <c r="W49" s="15"/>
      <c r="X49" s="39"/>
      <c r="Y49" s="126">
        <f>+'Ark1'!AA899</f>
        <v>9.4261311979237359</v>
      </c>
      <c r="Z49" s="41">
        <f>+'Ark1'!AB899</f>
        <v>2.8383767040220649</v>
      </c>
      <c r="AA49" s="15">
        <f>+'Ark1'!AD898</f>
        <v>42.186869238082352</v>
      </c>
      <c r="AB49" s="15"/>
      <c r="AC49" s="15">
        <f t="shared" si="2"/>
        <v>630.30746561886053</v>
      </c>
      <c r="AD49" s="15"/>
      <c r="AE49" s="12">
        <f>+'Ark1'!T898</f>
        <v>15.630633691418881</v>
      </c>
      <c r="AF49" s="51">
        <f>+'Ark1'!V898</f>
        <v>88.800543029728303</v>
      </c>
      <c r="AG49" s="39"/>
      <c r="AH49" s="25"/>
      <c r="AI49" s="25"/>
      <c r="AJ49" s="25"/>
      <c r="AK49"/>
      <c r="AL49" s="3"/>
      <c r="AM49"/>
      <c r="AN49"/>
      <c r="AO49"/>
    </row>
    <row r="50" spans="1:41">
      <c r="A50" s="39"/>
      <c r="B50" s="3">
        <f>+'Ark1'!C899</f>
        <v>2015</v>
      </c>
      <c r="C50" s="3">
        <f>+'Ark1'!G899</f>
        <v>2</v>
      </c>
      <c r="D50" s="3" t="s">
        <v>63</v>
      </c>
      <c r="E50" s="3">
        <f>+'Ark1'!Q899</f>
        <v>824</v>
      </c>
      <c r="F50" s="15"/>
      <c r="G50" s="310">
        <f>+'Ark1'!R899</f>
        <v>515599</v>
      </c>
      <c r="H50" s="310"/>
      <c r="I50" s="310">
        <f>+'Ark1'!S899</f>
        <v>514225</v>
      </c>
      <c r="J50" s="51">
        <f>+'Ark1'!AE899</f>
        <v>34.436664439084595</v>
      </c>
      <c r="K50" s="51"/>
      <c r="L50" s="51">
        <f>+'Ark1'!AE899</f>
        <v>34.436664439084595</v>
      </c>
      <c r="M50" s="51"/>
      <c r="N50" s="12">
        <f>+'Ark1'!U899</f>
        <v>60.772566483543194</v>
      </c>
      <c r="O50" s="15"/>
      <c r="P50" s="51">
        <f>+'Ark1'!W899</f>
        <v>82.602807642568948</v>
      </c>
      <c r="Q50" s="15"/>
      <c r="R50" s="15">
        <f>+'Ark1'!X899</f>
        <v>0.51163792016664122</v>
      </c>
      <c r="S50" s="51"/>
      <c r="T50" s="15">
        <f>+'Ark1'!Y899</f>
        <v>1.0232758403332824</v>
      </c>
      <c r="U50" s="51"/>
      <c r="V50" s="39"/>
      <c r="W50" s="15"/>
      <c r="X50" s="39"/>
      <c r="Y50" s="126">
        <f>+'Ark1'!AA900</f>
        <v>9.6341567338723682</v>
      </c>
      <c r="Z50" s="41">
        <f>+'Ark1'!AB900</f>
        <v>2.8992989168139607</v>
      </c>
      <c r="AA50" s="15">
        <f>+'Ark1'!AD899</f>
        <v>33.899175398986699</v>
      </c>
      <c r="AB50" s="15"/>
      <c r="AC50" s="15">
        <f t="shared" si="2"/>
        <v>625.72694174757282</v>
      </c>
      <c r="AD50" s="15"/>
      <c r="AE50" s="12">
        <f>+'Ark1'!T899</f>
        <v>15.905075455926022</v>
      </c>
      <c r="AF50" s="51">
        <f>+'Ark1'!V899</f>
        <v>89.584262635920311</v>
      </c>
      <c r="AG50" s="39"/>
      <c r="AH50" s="25"/>
      <c r="AI50" s="25"/>
      <c r="AJ50" s="25"/>
      <c r="AK50"/>
      <c r="AL50" s="3"/>
      <c r="AM50"/>
      <c r="AN50"/>
      <c r="AO50"/>
    </row>
    <row r="51" spans="1:41">
      <c r="A51" s="39"/>
      <c r="B51" s="3">
        <f>+'Ark1'!C900</f>
        <v>2015</v>
      </c>
      <c r="C51" s="3">
        <f>+'Ark1'!G900</f>
        <v>3</v>
      </c>
      <c r="D51" s="3" t="s">
        <v>517</v>
      </c>
      <c r="E51" s="3">
        <f>+'Ark1'!Q900</f>
        <v>402</v>
      </c>
      <c r="F51" s="15"/>
      <c r="G51" s="310">
        <f>+'Ark1'!R900</f>
        <v>270649</v>
      </c>
      <c r="H51" s="310"/>
      <c r="I51" s="310">
        <f>+'Ark1'!S900</f>
        <v>270151</v>
      </c>
      <c r="J51" s="51">
        <f>+'Ark1'!AE900</f>
        <v>17.480579997624439</v>
      </c>
      <c r="K51" s="51"/>
      <c r="L51" s="51">
        <f>+'Ark1'!AE900</f>
        <v>17.480579997624439</v>
      </c>
      <c r="M51" s="51"/>
      <c r="N51" s="12">
        <f>+'Ark1'!U900</f>
        <v>60.651568937372055</v>
      </c>
      <c r="O51" s="15"/>
      <c r="P51" s="51">
        <f>+'Ark1'!W900</f>
        <v>79.81346691294921</v>
      </c>
      <c r="Q51" s="15"/>
      <c r="R51" s="15">
        <f>+'Ark1'!X900</f>
        <v>8.0853799570661611</v>
      </c>
      <c r="S51" s="51"/>
      <c r="T51" s="15">
        <f>+'Ark1'!Y900</f>
        <v>16.170759914132326</v>
      </c>
      <c r="U51" s="51"/>
      <c r="V51" s="39"/>
      <c r="W51" s="15"/>
      <c r="X51" s="39"/>
      <c r="Y51" s="126">
        <f>+'Ark1'!AA901</f>
        <v>10.077402887895921</v>
      </c>
      <c r="Z51" s="41">
        <f>+'Ark1'!AB901</f>
        <v>2.8479146996962426</v>
      </c>
      <c r="AA51" s="15">
        <f>+'Ark1'!AD900</f>
        <v>17.794405967739181</v>
      </c>
      <c r="AB51" s="15"/>
      <c r="AC51" s="15">
        <f t="shared" si="2"/>
        <v>673.25621890547268</v>
      </c>
      <c r="AD51" s="15"/>
      <c r="AE51" s="12">
        <f>+'Ark1'!T900</f>
        <v>15.846753544258428</v>
      </c>
      <c r="AF51" s="51">
        <f>+'Ark1'!V900</f>
        <v>86.535490506328046</v>
      </c>
      <c r="AG51" s="39"/>
      <c r="AH51" s="25"/>
      <c r="AI51" s="25"/>
      <c r="AJ51" s="25"/>
      <c r="AK51"/>
      <c r="AL51" s="3"/>
      <c r="AM51"/>
      <c r="AN51"/>
      <c r="AO51"/>
    </row>
    <row r="52" spans="1:41">
      <c r="A52" s="39"/>
      <c r="B52" s="3">
        <f>+'Ark1'!C901</f>
        <v>2015</v>
      </c>
      <c r="C52" s="3">
        <f>+'Ark1'!G901</f>
        <v>4</v>
      </c>
      <c r="D52" s="3" t="s">
        <v>64</v>
      </c>
      <c r="E52" s="3">
        <f>+'Ark1'!Q901</f>
        <v>163</v>
      </c>
      <c r="F52" s="15"/>
      <c r="G52" s="310">
        <f>+'Ark1'!R901</f>
        <v>93077</v>
      </c>
      <c r="H52" s="310"/>
      <c r="I52" s="310">
        <f>+'Ark1'!S901</f>
        <v>92897</v>
      </c>
      <c r="J52" s="51">
        <f>+'Ark1'!AE901</f>
        <v>5.9023841376726898</v>
      </c>
      <c r="K52" s="51"/>
      <c r="L52" s="51">
        <f>+'Ark1'!AE901</f>
        <v>5.9023841376726898</v>
      </c>
      <c r="M52" s="51"/>
      <c r="N52" s="12">
        <f>+'Ark1'!U901</f>
        <v>60.443157475483609</v>
      </c>
      <c r="O52" s="15"/>
      <c r="P52" s="51">
        <f>+'Ark1'!W901</f>
        <v>78.370514656016255</v>
      </c>
      <c r="Q52" s="15"/>
      <c r="R52" s="15">
        <f>+'Ark1'!X901</f>
        <v>6.4999946281036145</v>
      </c>
      <c r="S52" s="51"/>
      <c r="T52" s="15">
        <f>+'Ark1'!Y901</f>
        <v>12.999989256207227</v>
      </c>
      <c r="U52" s="51"/>
      <c r="V52" s="39"/>
      <c r="W52" s="15"/>
      <c r="X52" s="39"/>
      <c r="Y52" s="126">
        <f>+'Ark1'!AA902</f>
        <v>8.8543661125728299</v>
      </c>
      <c r="Z52" s="41">
        <f>+'Ark1'!AB902</f>
        <v>2.8656549138941192</v>
      </c>
      <c r="AA52" s="15">
        <f>+'Ark1'!AD901</f>
        <v>6.1195493951917799</v>
      </c>
      <c r="AB52" s="15"/>
      <c r="AC52" s="15">
        <f t="shared" si="2"/>
        <v>571.02453987730064</v>
      </c>
      <c r="AD52" s="15"/>
      <c r="AE52" s="12">
        <f>+'Ark1'!T901</f>
        <v>15.771984485963229</v>
      </c>
      <c r="AF52" s="51">
        <f>+'Ark1'!V901</f>
        <v>84.974982077741146</v>
      </c>
      <c r="AG52" s="39"/>
      <c r="AH52" s="25"/>
      <c r="AI52" s="25"/>
      <c r="AJ52" s="25"/>
      <c r="AK52"/>
      <c r="AL52" s="3"/>
      <c r="AM52"/>
      <c r="AN52"/>
      <c r="AO52"/>
    </row>
    <row r="53" spans="1:41">
      <c r="A53" s="39"/>
      <c r="B53" s="40">
        <f>+'Ark1'!C902</f>
        <v>2014</v>
      </c>
      <c r="C53" s="40">
        <f>+'Ark1'!G902</f>
        <v>1</v>
      </c>
      <c r="D53" s="40" t="s">
        <v>372</v>
      </c>
      <c r="E53" s="40">
        <f>+'Ark1'!Q902</f>
        <v>977</v>
      </c>
      <c r="F53" s="77"/>
      <c r="G53" s="374">
        <f>+'Ark1'!R902</f>
        <v>629307</v>
      </c>
      <c r="H53" s="374"/>
      <c r="I53" s="374">
        <f>+'Ark1'!S902</f>
        <v>629293</v>
      </c>
      <c r="J53" s="126">
        <f>+'Ark1'!AE902</f>
        <v>42.155386363434125</v>
      </c>
      <c r="K53" s="126"/>
      <c r="L53" s="51">
        <f>+'Ark1'!AE902</f>
        <v>42.155386363434125</v>
      </c>
      <c r="M53" s="126"/>
      <c r="N53" s="41">
        <f>+'Ark1'!U902</f>
        <v>60.827415846036736</v>
      </c>
      <c r="O53" s="77"/>
      <c r="P53" s="126">
        <f>+'Ark1'!W902</f>
        <v>79.002778197119767</v>
      </c>
      <c r="Q53" s="77"/>
      <c r="R53" s="77">
        <f>+'Ark1'!X902</f>
        <v>0</v>
      </c>
      <c r="S53" s="126"/>
      <c r="T53" s="77">
        <f>+'Ark1'!Y902</f>
        <v>0</v>
      </c>
      <c r="U53" s="126"/>
      <c r="V53" s="39"/>
      <c r="W53" s="77"/>
      <c r="X53" s="39"/>
      <c r="Y53" s="126">
        <f>+'Ark1'!AA903</f>
        <v>9.2553634389284838</v>
      </c>
      <c r="Z53" s="41">
        <f>+'Ark1'!AB903</f>
        <v>2.7304970089204361</v>
      </c>
      <c r="AA53" s="77">
        <f>+'Ark1'!AD902</f>
        <v>41.873988178531711</v>
      </c>
      <c r="AB53" s="77"/>
      <c r="AC53" s="77">
        <f t="shared" si="2"/>
        <v>644.12180143295802</v>
      </c>
      <c r="AD53" s="77"/>
      <c r="AE53" s="41">
        <f>+'Ark1'!T902</f>
        <v>15.96629149206985</v>
      </c>
      <c r="AF53" s="126">
        <f>+'Ark1'!V902</f>
        <v>85.594825956118143</v>
      </c>
      <c r="AG53" s="39"/>
      <c r="AH53" s="25"/>
      <c r="AI53" s="25"/>
      <c r="AJ53" s="25"/>
      <c r="AK53"/>
      <c r="AL53" s="3"/>
      <c r="AM53"/>
      <c r="AN53"/>
      <c r="AO53"/>
    </row>
    <row r="54" spans="1:41">
      <c r="A54" s="39"/>
      <c r="B54" s="40">
        <f>+'Ark1'!C903</f>
        <v>2014</v>
      </c>
      <c r="C54" s="40">
        <f>+'Ark1'!G903</f>
        <v>2</v>
      </c>
      <c r="D54" s="40" t="s">
        <v>63</v>
      </c>
      <c r="E54" s="40">
        <f>+'Ark1'!Q903</f>
        <v>817</v>
      </c>
      <c r="F54" s="77"/>
      <c r="G54" s="374">
        <f>+'Ark1'!R903</f>
        <v>502563</v>
      </c>
      <c r="H54" s="374"/>
      <c r="I54" s="374">
        <f>+'Ark1'!S903</f>
        <v>502529</v>
      </c>
      <c r="J54" s="126">
        <f>+'Ark1'!AE903</f>
        <v>33.920492104613452</v>
      </c>
      <c r="K54" s="126"/>
      <c r="L54" s="51">
        <f>+'Ark1'!AE903</f>
        <v>33.920492104613452</v>
      </c>
      <c r="M54" s="126"/>
      <c r="N54" s="41">
        <f>+'Ark1'!U903</f>
        <v>61.048206173176077</v>
      </c>
      <c r="O54" s="77"/>
      <c r="P54" s="126">
        <f>+'Ark1'!W903</f>
        <v>79.605524059308678</v>
      </c>
      <c r="Q54" s="77"/>
      <c r="R54" s="77">
        <f>+'Ark1'!X903</f>
        <v>0</v>
      </c>
      <c r="S54" s="126"/>
      <c r="T54" s="77">
        <f>+'Ark1'!Y903</f>
        <v>0</v>
      </c>
      <c r="U54" s="126"/>
      <c r="V54" s="39"/>
      <c r="W54" s="77"/>
      <c r="X54" s="39"/>
      <c r="Y54" s="126">
        <f>+'Ark1'!AA904</f>
        <v>9.202800679484703</v>
      </c>
      <c r="Z54" s="41">
        <f>+'Ark1'!AB904</f>
        <v>2.9488069523285461</v>
      </c>
      <c r="AA54" s="77">
        <f>+'Ark1'!AD903</f>
        <v>33.440462478515947</v>
      </c>
      <c r="AB54" s="77"/>
      <c r="AC54" s="77">
        <f t="shared" ref="AC54:AC77" si="3">+G54/E54</f>
        <v>615.13219094247245</v>
      </c>
      <c r="AD54" s="77"/>
      <c r="AE54" s="41">
        <f>+'Ark1'!T903</f>
        <v>16.07223571970081</v>
      </c>
      <c r="AF54" s="126">
        <f>+'Ark1'!V903</f>
        <v>86.249162354364699</v>
      </c>
      <c r="AG54" s="39"/>
      <c r="AH54" s="25"/>
      <c r="AI54" s="25"/>
      <c r="AJ54" s="25"/>
      <c r="AK54"/>
      <c r="AL54" s="3"/>
      <c r="AM54"/>
      <c r="AN54"/>
      <c r="AO54"/>
    </row>
    <row r="55" spans="1:41">
      <c r="A55" s="39"/>
      <c r="B55" s="40">
        <f>+'Ark1'!C904</f>
        <v>2014</v>
      </c>
      <c r="C55" s="40">
        <f>+'Ark1'!G904</f>
        <v>3</v>
      </c>
      <c r="D55" s="40" t="s">
        <v>517</v>
      </c>
      <c r="E55" s="40">
        <f>+'Ark1'!Q904</f>
        <v>402</v>
      </c>
      <c r="F55" s="77"/>
      <c r="G55" s="374">
        <f>+'Ark1'!R904</f>
        <v>275079</v>
      </c>
      <c r="H55" s="374"/>
      <c r="I55" s="374">
        <f>+'Ark1'!S904</f>
        <v>275057</v>
      </c>
      <c r="J55" s="126">
        <f>+'Ark1'!AE904</f>
        <v>17.785776613463689</v>
      </c>
      <c r="K55" s="126"/>
      <c r="L55" s="51">
        <f>+'Ark1'!AE904</f>
        <v>17.785776613463689</v>
      </c>
      <c r="M55" s="126"/>
      <c r="N55" s="41">
        <f>+'Ark1'!U904</f>
        <v>61.054872262840064</v>
      </c>
      <c r="O55" s="77"/>
      <c r="P55" s="126">
        <f>+'Ark1'!W904</f>
        <v>76.259213544830388</v>
      </c>
      <c r="Q55" s="77"/>
      <c r="R55" s="77">
        <f>+'Ark1'!X904</f>
        <v>0</v>
      </c>
      <c r="S55" s="126"/>
      <c r="T55" s="77">
        <f>+'Ark1'!Y904</f>
        <v>0</v>
      </c>
      <c r="U55" s="126"/>
      <c r="V55" s="39"/>
      <c r="W55" s="77"/>
      <c r="X55" s="39"/>
      <c r="Y55" s="126">
        <f>+'Ark1'!AA905</f>
        <v>9.4983969265087111</v>
      </c>
      <c r="Z55" s="41">
        <f>+'Ark1'!AB905</f>
        <v>2.684082818906429</v>
      </c>
      <c r="AA55" s="77">
        <f>+'Ark1'!AD904</f>
        <v>18.303713122787965</v>
      </c>
      <c r="AB55" s="77"/>
      <c r="AC55" s="77">
        <f t="shared" si="3"/>
        <v>684.27611940298505</v>
      </c>
      <c r="AD55" s="77"/>
      <c r="AE55" s="41">
        <f>+'Ark1'!T904</f>
        <v>16.01271634694033</v>
      </c>
      <c r="AF55" s="126">
        <f>+'Ark1'!V904</f>
        <v>82.625463180367518</v>
      </c>
      <c r="AG55" s="39"/>
      <c r="AH55" s="25"/>
      <c r="AI55" s="25"/>
      <c r="AJ55" s="25"/>
      <c r="AK55"/>
      <c r="AL55" s="3"/>
      <c r="AM55"/>
      <c r="AN55"/>
      <c r="AO55"/>
    </row>
    <row r="56" spans="1:41">
      <c r="A56" s="39"/>
      <c r="B56" s="40">
        <f>+'Ark1'!C905</f>
        <v>2014</v>
      </c>
      <c r="C56" s="40">
        <f>+'Ark1'!G905</f>
        <v>4</v>
      </c>
      <c r="D56" s="40" t="s">
        <v>64</v>
      </c>
      <c r="E56" s="40">
        <f>+'Ark1'!Q905</f>
        <v>164</v>
      </c>
      <c r="F56" s="77"/>
      <c r="G56" s="374">
        <f>+'Ark1'!R905</f>
        <v>95910</v>
      </c>
      <c r="H56" s="374"/>
      <c r="I56" s="374">
        <f>+'Ark1'!S905</f>
        <v>95899</v>
      </c>
      <c r="J56" s="126">
        <f>+'Ark1'!AE905</f>
        <v>6.1383449184887082</v>
      </c>
      <c r="K56" s="126"/>
      <c r="L56" s="51">
        <f>+'Ark1'!AE905</f>
        <v>6.1383449184887082</v>
      </c>
      <c r="M56" s="126"/>
      <c r="N56" s="41">
        <f>+'Ark1'!U905</f>
        <v>60.636221441308045</v>
      </c>
      <c r="O56" s="77"/>
      <c r="P56" s="126">
        <f>+'Ark1'!W905</f>
        <v>75.488257437512303</v>
      </c>
      <c r="Q56" s="77"/>
      <c r="R56" s="77">
        <f>+'Ark1'!X905</f>
        <v>0</v>
      </c>
      <c r="S56" s="126"/>
      <c r="T56" s="77">
        <f>+'Ark1'!Y905</f>
        <v>0</v>
      </c>
      <c r="U56" s="126"/>
      <c r="V56" s="39"/>
      <c r="W56" s="77"/>
      <c r="X56" s="39"/>
      <c r="Y56" s="126">
        <f>+'Ark1'!AA906</f>
        <v>8.820475163687826</v>
      </c>
      <c r="Z56" s="41">
        <f>+'Ark1'!AB906</f>
        <v>3.0737848823034408</v>
      </c>
      <c r="AA56" s="77">
        <f>+'Ark1'!AD905</f>
        <v>6.3818362201643666</v>
      </c>
      <c r="AB56" s="77"/>
      <c r="AC56" s="77">
        <f t="shared" si="3"/>
        <v>584.81707317073176</v>
      </c>
      <c r="AD56" s="77"/>
      <c r="AE56" s="41">
        <f>+'Ark1'!T905</f>
        <v>15.881920550516108</v>
      </c>
      <c r="AF56" s="126">
        <f>+'Ark1'!V905</f>
        <v>81.789840582213358</v>
      </c>
      <c r="AG56" s="39"/>
      <c r="AH56" s="25"/>
      <c r="AI56" s="25"/>
      <c r="AJ56" s="25"/>
      <c r="AK56"/>
      <c r="AL56" s="3"/>
      <c r="AM56"/>
      <c r="AN56"/>
      <c r="AO56"/>
    </row>
    <row r="57" spans="1:41">
      <c r="A57" s="39"/>
      <c r="B57" s="3">
        <f>+'Ark1'!C906</f>
        <v>2013</v>
      </c>
      <c r="C57" s="3">
        <f>+'Ark1'!G906</f>
        <v>1</v>
      </c>
      <c r="D57" s="3" t="s">
        <v>372</v>
      </c>
      <c r="E57" s="3">
        <f>+'Ark1'!Q906</f>
        <v>983</v>
      </c>
      <c r="F57" s="15"/>
      <c r="G57" s="310">
        <f>+'Ark1'!R906</f>
        <v>640194</v>
      </c>
      <c r="H57" s="310"/>
      <c r="I57" s="310">
        <f>+'Ark1'!S906</f>
        <v>640157</v>
      </c>
      <c r="J57" s="51">
        <f>+'Ark1'!AE906</f>
        <v>42.432399646581615</v>
      </c>
      <c r="K57" s="51"/>
      <c r="L57" s="51">
        <f>+'Ark1'!AE906</f>
        <v>42.432399646581615</v>
      </c>
      <c r="M57" s="51"/>
      <c r="N57" s="12">
        <f>+'Ark1'!U906</f>
        <v>61.373934831611621</v>
      </c>
      <c r="O57" s="15"/>
      <c r="P57" s="51">
        <f>+'Ark1'!W906</f>
        <v>77.199804110554794</v>
      </c>
      <c r="Q57" s="15"/>
      <c r="R57" s="15">
        <f>+'Ark1'!X906</f>
        <v>0</v>
      </c>
      <c r="S57" s="51"/>
      <c r="T57" s="15">
        <f>+'Ark1'!Y906</f>
        <v>0</v>
      </c>
      <c r="U57" s="51"/>
      <c r="V57" s="39"/>
      <c r="W57" s="15"/>
      <c r="X57" s="39"/>
      <c r="Y57" s="126">
        <f>+'Ark1'!AA907</f>
        <v>9.6621645112232031</v>
      </c>
      <c r="Z57" s="41">
        <f>+'Ark1'!AB907</f>
        <v>2.9958979435547595</v>
      </c>
      <c r="AA57" s="15">
        <f>+'Ark1'!AD906</f>
        <v>42.148473041710389</v>
      </c>
      <c r="AB57" s="15"/>
      <c r="AC57" s="15">
        <f t="shared" si="3"/>
        <v>651.26551373346899</v>
      </c>
      <c r="AD57" s="15"/>
      <c r="AE57" s="12">
        <f>+'Ark1'!T906</f>
        <v>16.164546996691623</v>
      </c>
      <c r="AF57" s="51">
        <f>+'Ark1'!V906</f>
        <v>83.644134521980007</v>
      </c>
      <c r="AG57" s="39"/>
      <c r="AH57" s="25"/>
      <c r="AI57" s="25"/>
      <c r="AJ57" s="25"/>
      <c r="AK57"/>
      <c r="AL57" s="3"/>
      <c r="AM57"/>
      <c r="AN57"/>
      <c r="AO57"/>
    </row>
    <row r="58" spans="1:41">
      <c r="A58" s="39"/>
      <c r="B58" s="3">
        <f>+'Ark1'!C907</f>
        <v>2013</v>
      </c>
      <c r="C58" s="3">
        <f>+'Ark1'!G907</f>
        <v>2</v>
      </c>
      <c r="D58" s="3" t="s">
        <v>63</v>
      </c>
      <c r="E58" s="3">
        <f>+'Ark1'!Q907</f>
        <v>852</v>
      </c>
      <c r="F58" s="15"/>
      <c r="G58" s="310">
        <f>+'Ark1'!R907</f>
        <v>507601</v>
      </c>
      <c r="H58" s="310"/>
      <c r="I58" s="310">
        <f>+'Ark1'!S907</f>
        <v>507554</v>
      </c>
      <c r="J58" s="51">
        <f>+'Ark1'!AE907</f>
        <v>33.9126218799654</v>
      </c>
      <c r="K58" s="51"/>
      <c r="L58" s="51">
        <f>+'Ark1'!AE907</f>
        <v>33.9126218799654</v>
      </c>
      <c r="M58" s="51"/>
      <c r="N58" s="12">
        <f>+'Ark1'!U907</f>
        <v>61.40763544371633</v>
      </c>
      <c r="O58" s="15"/>
      <c r="P58" s="51">
        <f>+'Ark1'!W907</f>
        <v>77.818744035117106</v>
      </c>
      <c r="Q58" s="15"/>
      <c r="R58" s="15">
        <f>+'Ark1'!X907</f>
        <v>0</v>
      </c>
      <c r="S58" s="51"/>
      <c r="T58" s="15">
        <f>+'Ark1'!Y907</f>
        <v>0</v>
      </c>
      <c r="U58" s="51"/>
      <c r="V58" s="39"/>
      <c r="W58" s="15"/>
      <c r="X58" s="39"/>
      <c r="Y58" s="126">
        <f>+'Ark1'!AA908</f>
        <v>8.8211711014267866</v>
      </c>
      <c r="Z58" s="41">
        <f>+'Ark1'!AB908</f>
        <v>3.0786535865486262</v>
      </c>
      <c r="AA58" s="15">
        <f>+'Ark1'!AD907</f>
        <v>33.418943420971203</v>
      </c>
      <c r="AB58" s="15"/>
      <c r="AC58" s="15">
        <f t="shared" si="3"/>
        <v>595.7758215962441</v>
      </c>
      <c r="AD58" s="15"/>
      <c r="AE58" s="12">
        <f>+'Ark1'!T907</f>
        <v>16.164256965608818</v>
      </c>
      <c r="AF58" s="51">
        <f>+'Ark1'!V907</f>
        <v>84.314475090190001</v>
      </c>
      <c r="AG58" s="39"/>
      <c r="AH58" s="25"/>
      <c r="AI58" s="25"/>
      <c r="AJ58" s="25"/>
      <c r="AK58"/>
      <c r="AL58" s="3"/>
      <c r="AM58"/>
      <c r="AN58"/>
      <c r="AO58"/>
    </row>
    <row r="59" spans="1:41">
      <c r="A59" s="39"/>
      <c r="B59" s="3">
        <f>+'Ark1'!C908</f>
        <v>2013</v>
      </c>
      <c r="C59" s="3">
        <f>+'Ark1'!G908</f>
        <v>3</v>
      </c>
      <c r="D59" s="3" t="s">
        <v>517</v>
      </c>
      <c r="E59" s="3">
        <f>+'Ark1'!Q908</f>
        <v>418</v>
      </c>
      <c r="F59" s="15"/>
      <c r="G59" s="310">
        <f>+'Ark1'!R908</f>
        <v>276004</v>
      </c>
      <c r="H59" s="310"/>
      <c r="I59" s="310">
        <f>+'Ark1'!S908</f>
        <v>275999</v>
      </c>
      <c r="J59" s="51">
        <f>+'Ark1'!AE908</f>
        <v>17.588812452959779</v>
      </c>
      <c r="K59" s="51"/>
      <c r="L59" s="51">
        <f>+'Ark1'!AE908</f>
        <v>17.588812452959779</v>
      </c>
      <c r="M59" s="51"/>
      <c r="N59" s="12">
        <f>+'Ark1'!U908</f>
        <v>61.657038612458749</v>
      </c>
      <c r="O59" s="15"/>
      <c r="P59" s="51">
        <f>+'Ark1'!W908</f>
        <v>74.222249718296709</v>
      </c>
      <c r="Q59" s="15"/>
      <c r="R59" s="15">
        <f>+'Ark1'!X908</f>
        <v>0</v>
      </c>
      <c r="S59" s="51"/>
      <c r="T59" s="15">
        <f>+'Ark1'!Y908</f>
        <v>0</v>
      </c>
      <c r="U59" s="51"/>
      <c r="V59" s="39"/>
      <c r="W59" s="15"/>
      <c r="X59" s="39"/>
      <c r="Y59" s="126">
        <f>+'Ark1'!AA909</f>
        <v>9.5188495393878405</v>
      </c>
      <c r="Z59" s="41">
        <f>+'Ark1'!AB909</f>
        <v>2.9180404437238283</v>
      </c>
      <c r="AA59" s="15">
        <f>+'Ark1'!AD908</f>
        <v>18.17128425665382</v>
      </c>
      <c r="AB59" s="15"/>
      <c r="AC59" s="15">
        <f t="shared" si="3"/>
        <v>660.2966507177033</v>
      </c>
      <c r="AD59" s="15"/>
      <c r="AE59" s="12">
        <f>+'Ark1'!T908</f>
        <v>16.247717424385154</v>
      </c>
      <c r="AF59" s="51">
        <f>+'Ark1'!V908</f>
        <v>80.414833964908013</v>
      </c>
      <c r="AG59" s="39"/>
      <c r="AH59" s="25"/>
      <c r="AI59" s="25"/>
      <c r="AJ59" s="25"/>
      <c r="AK59"/>
      <c r="AL59" s="3"/>
      <c r="AM59"/>
      <c r="AN59"/>
      <c r="AO59"/>
    </row>
    <row r="60" spans="1:41">
      <c r="A60" s="39"/>
      <c r="B60" s="3">
        <f>+'Ark1'!C909</f>
        <v>2013</v>
      </c>
      <c r="C60" s="3">
        <f>+'Ark1'!G909</f>
        <v>4</v>
      </c>
      <c r="D60" s="3" t="s">
        <v>64</v>
      </c>
      <c r="E60" s="3">
        <f>+'Ark1'!Q909</f>
        <v>162</v>
      </c>
      <c r="F60" s="15"/>
      <c r="G60" s="310">
        <f>+'Ark1'!R909</f>
        <v>95103</v>
      </c>
      <c r="H60" s="310"/>
      <c r="I60" s="310">
        <f>+'Ark1'!S909</f>
        <v>95094</v>
      </c>
      <c r="J60" s="51">
        <f>+'Ark1'!AE909</f>
        <v>6.066166020493184</v>
      </c>
      <c r="K60" s="51"/>
      <c r="L60" s="51">
        <f>+'Ark1'!AE909</f>
        <v>6.066166020493184</v>
      </c>
      <c r="M60" s="51"/>
      <c r="N60" s="12">
        <f>+'Ark1'!U909</f>
        <v>61.402128420299917</v>
      </c>
      <c r="O60" s="15"/>
      <c r="P60" s="51">
        <f>+'Ark1'!W909</f>
        <v>74.29614507750226</v>
      </c>
      <c r="Q60" s="15"/>
      <c r="R60" s="15">
        <f>+'Ark1'!X909</f>
        <v>0</v>
      </c>
      <c r="S60" s="51"/>
      <c r="T60" s="15">
        <f>+'Ark1'!Y909</f>
        <v>0</v>
      </c>
      <c r="U60" s="51"/>
      <c r="V60" s="39"/>
      <c r="W60" s="15"/>
      <c r="X60" s="39"/>
      <c r="Y60" s="126">
        <f>+'Ark1'!AA910</f>
        <v>8.5175019746415384</v>
      </c>
      <c r="Z60" s="41">
        <f>+'Ark1'!AB910</f>
        <v>3.1315356374954999</v>
      </c>
      <c r="AA60" s="15">
        <f>+'Ark1'!AD909</f>
        <v>6.2612992806645851</v>
      </c>
      <c r="AB60" s="15"/>
      <c r="AC60" s="15">
        <f t="shared" si="3"/>
        <v>587.05555555555554</v>
      </c>
      <c r="AD60" s="15"/>
      <c r="AE60" s="12">
        <f>+'Ark1'!T909</f>
        <v>16.17923724803634</v>
      </c>
      <c r="AF60" s="51">
        <f>+'Ark1'!V909</f>
        <v>80.497870374302749</v>
      </c>
      <c r="AG60" s="39"/>
      <c r="AH60" s="25"/>
      <c r="AI60" s="25"/>
      <c r="AJ60" s="25"/>
      <c r="AK60"/>
      <c r="AL60" s="3"/>
      <c r="AM60"/>
      <c r="AN60"/>
      <c r="AO60"/>
    </row>
    <row r="61" spans="1:41">
      <c r="A61" s="39"/>
      <c r="B61" s="40">
        <f>+'Ark1'!C910</f>
        <v>2012</v>
      </c>
      <c r="C61" s="40">
        <f>+'Ark1'!G910</f>
        <v>1</v>
      </c>
      <c r="D61" s="40" t="s">
        <v>372</v>
      </c>
      <c r="E61" s="40">
        <f>+'Ark1'!Q910</f>
        <v>1010</v>
      </c>
      <c r="F61" s="77"/>
      <c r="G61" s="374">
        <f>+'Ark1'!R910</f>
        <v>636646</v>
      </c>
      <c r="H61" s="374"/>
      <c r="I61" s="374">
        <f>+'Ark1'!S910</f>
        <v>636611</v>
      </c>
      <c r="J61" s="126">
        <f>+'Ark1'!AE910</f>
        <v>42.376988096512072</v>
      </c>
      <c r="K61" s="126"/>
      <c r="L61" s="51">
        <f>+'Ark1'!AE910</f>
        <v>42.376988096512072</v>
      </c>
      <c r="M61" s="126"/>
      <c r="N61" s="41">
        <f>+'Ark1'!U910</f>
        <v>61.293562316705177</v>
      </c>
      <c r="O61" s="77"/>
      <c r="P61" s="126">
        <f>+'Ark1'!W910</f>
        <v>80.287422303416875</v>
      </c>
      <c r="Q61" s="77"/>
      <c r="R61" s="77">
        <f>+'Ark1'!X910</f>
        <v>0</v>
      </c>
      <c r="S61" s="126"/>
      <c r="T61" s="77">
        <f>+'Ark1'!Y910</f>
        <v>0</v>
      </c>
      <c r="U61" s="126"/>
      <c r="V61" s="39"/>
      <c r="W61" s="77"/>
      <c r="X61" s="39"/>
      <c r="Y61" s="126">
        <f>+'Ark1'!AA911</f>
        <v>9.4334348733053819</v>
      </c>
      <c r="Z61" s="41">
        <f>+'Ark1'!AB911</f>
        <v>3.1118374972416971</v>
      </c>
      <c r="AA61" s="77">
        <f>+'Ark1'!AD910</f>
        <v>42.030398206938209</v>
      </c>
      <c r="AB61" s="77"/>
      <c r="AC61" s="77">
        <f t="shared" si="3"/>
        <v>630.34257425742578</v>
      </c>
      <c r="AD61" s="77"/>
      <c r="AE61" s="41">
        <f>+'Ark1'!T910</f>
        <v>16.12107199291286</v>
      </c>
      <c r="AF61" s="126">
        <f>+'Ark1'!V910</f>
        <v>86.989260385600701</v>
      </c>
      <c r="AG61" s="39"/>
      <c r="AH61" s="25"/>
      <c r="AI61" s="25"/>
      <c r="AJ61" s="25"/>
      <c r="AK61"/>
      <c r="AL61" s="3"/>
      <c r="AM61"/>
      <c r="AN61"/>
      <c r="AO61"/>
    </row>
    <row r="62" spans="1:41">
      <c r="A62" s="39"/>
      <c r="B62" s="40">
        <f>+'Ark1'!C911</f>
        <v>2012</v>
      </c>
      <c r="C62" s="40">
        <f>+'Ark1'!G911</f>
        <v>2</v>
      </c>
      <c r="D62" s="40" t="s">
        <v>63</v>
      </c>
      <c r="E62" s="40">
        <f>+'Ark1'!Q911</f>
        <v>912</v>
      </c>
      <c r="F62" s="77"/>
      <c r="G62" s="374">
        <f>+'Ark1'!R911</f>
        <v>504615</v>
      </c>
      <c r="H62" s="374"/>
      <c r="I62" s="374">
        <f>+'Ark1'!S911</f>
        <v>504569</v>
      </c>
      <c r="J62" s="126">
        <f>+'Ark1'!AE911</f>
        <v>33.702531858879681</v>
      </c>
      <c r="K62" s="126"/>
      <c r="L62" s="51">
        <f>+'Ark1'!AE911</f>
        <v>33.702531858879681</v>
      </c>
      <c r="M62" s="126"/>
      <c r="N62" s="41">
        <f>+'Ark1'!U911</f>
        <v>61.120542482792239</v>
      </c>
      <c r="O62" s="77"/>
      <c r="P62" s="126">
        <f>+'Ark1'!W911</f>
        <v>80.562610465565001</v>
      </c>
      <c r="Q62" s="77"/>
      <c r="R62" s="77">
        <f>+'Ark1'!X911</f>
        <v>0</v>
      </c>
      <c r="S62" s="126"/>
      <c r="T62" s="77">
        <f>+'Ark1'!Y911</f>
        <v>0</v>
      </c>
      <c r="U62" s="126"/>
      <c r="V62" s="39"/>
      <c r="W62" s="77"/>
      <c r="X62" s="39"/>
      <c r="Y62" s="126">
        <f>+'Ark1'!AA912</f>
        <v>9.0026298261200015</v>
      </c>
      <c r="Z62" s="41">
        <f>+'Ark1'!AB912</f>
        <v>3.2269287889346194</v>
      </c>
      <c r="AA62" s="77">
        <f>+'Ark1'!AD911</f>
        <v>33.313912898524663</v>
      </c>
      <c r="AB62" s="77"/>
      <c r="AC62" s="77">
        <f t="shared" si="3"/>
        <v>553.30592105263156</v>
      </c>
      <c r="AD62" s="77"/>
      <c r="AE62" s="41">
        <f>+'Ark1'!T911</f>
        <v>16.039208109152526</v>
      </c>
      <c r="AF62" s="126">
        <f>+'Ark1'!V911</f>
        <v>87.288094222728446</v>
      </c>
      <c r="AG62" s="39"/>
      <c r="AH62" s="25"/>
      <c r="AI62" s="25"/>
      <c r="AJ62" s="25"/>
      <c r="AK62"/>
      <c r="AL62" s="3"/>
      <c r="AM62"/>
      <c r="AN62"/>
      <c r="AO62"/>
    </row>
    <row r="63" spans="1:41">
      <c r="A63" s="39"/>
      <c r="B63" s="40">
        <f>+'Ark1'!C912</f>
        <v>2012</v>
      </c>
      <c r="C63" s="40">
        <f>+'Ark1'!G912</f>
        <v>3</v>
      </c>
      <c r="D63" s="40" t="s">
        <v>517</v>
      </c>
      <c r="E63" s="40">
        <f>+'Ark1'!Q912</f>
        <v>483</v>
      </c>
      <c r="F63" s="77"/>
      <c r="G63" s="374">
        <f>+'Ark1'!R912</f>
        <v>282307</v>
      </c>
      <c r="H63" s="374"/>
      <c r="I63" s="374">
        <f>+'Ark1'!S912</f>
        <v>282196</v>
      </c>
      <c r="J63" s="126">
        <f>+'Ark1'!AE912</f>
        <v>18.099168102196042</v>
      </c>
      <c r="K63" s="126"/>
      <c r="L63" s="51">
        <f>+'Ark1'!AE912</f>
        <v>18.099168102196042</v>
      </c>
      <c r="M63" s="126"/>
      <c r="N63" s="41">
        <f>+'Ark1'!U912</f>
        <v>61.193082113141209</v>
      </c>
      <c r="O63" s="77"/>
      <c r="P63" s="126">
        <f>+'Ark1'!W912</f>
        <v>77.356948007767201</v>
      </c>
      <c r="Q63" s="77"/>
      <c r="R63" s="77">
        <f>+'Ark1'!X912</f>
        <v>0</v>
      </c>
      <c r="S63" s="126"/>
      <c r="T63" s="77">
        <f>+'Ark1'!Y912</f>
        <v>0</v>
      </c>
      <c r="U63" s="126"/>
      <c r="V63" s="39"/>
      <c r="W63" s="77"/>
      <c r="X63" s="39"/>
      <c r="Y63" s="126">
        <f>+'Ark1'!AA913</f>
        <v>9.6328613080835144</v>
      </c>
      <c r="Z63" s="41">
        <f>+'Ark1'!AB913</f>
        <v>3.1530462505642718</v>
      </c>
      <c r="AA63" s="77">
        <f>+'Ark1'!AD912</f>
        <v>18.637477698133821</v>
      </c>
      <c r="AB63" s="77"/>
      <c r="AC63" s="77">
        <f t="shared" si="3"/>
        <v>584.4865424430642</v>
      </c>
      <c r="AD63" s="77"/>
      <c r="AE63" s="41">
        <f>+'Ark1'!T912</f>
        <v>16.052364978551722</v>
      </c>
      <c r="AF63" s="126">
        <f>+'Ark1'!V912</f>
        <v>83.845370483686438</v>
      </c>
      <c r="AG63" s="39"/>
      <c r="AH63" s="25"/>
      <c r="AI63" s="25"/>
      <c r="AJ63" s="25"/>
      <c r="AK63"/>
      <c r="AL63" s="3"/>
      <c r="AM63"/>
      <c r="AN63"/>
      <c r="AO63"/>
    </row>
    <row r="64" spans="1:41">
      <c r="A64" s="39"/>
      <c r="B64" s="40">
        <f>+'Ark1'!C913</f>
        <v>2012</v>
      </c>
      <c r="C64" s="40">
        <f>+'Ark1'!G913</f>
        <v>4</v>
      </c>
      <c r="D64" s="40" t="s">
        <v>64</v>
      </c>
      <c r="E64" s="40">
        <f>+'Ark1'!Q913</f>
        <v>159</v>
      </c>
      <c r="F64" s="77"/>
      <c r="G64" s="374">
        <f>+'Ark1'!R913</f>
        <v>91159.5</v>
      </c>
      <c r="H64" s="374"/>
      <c r="I64" s="374">
        <f>+'Ark1'!S913</f>
        <v>91156.5</v>
      </c>
      <c r="J64" s="126">
        <f>+'Ark1'!AE913</f>
        <v>5.8213119424122111</v>
      </c>
      <c r="K64" s="126"/>
      <c r="L64" s="51">
        <f>+'Ark1'!AE913</f>
        <v>5.8213119424122111</v>
      </c>
      <c r="M64" s="126"/>
      <c r="N64" s="41">
        <f>+'Ark1'!U913</f>
        <v>60.929906260113114</v>
      </c>
      <c r="O64" s="77"/>
      <c r="P64" s="126">
        <f>+'Ark1'!W913</f>
        <v>77.023774497704196</v>
      </c>
      <c r="Q64" s="77"/>
      <c r="R64" s="77">
        <f>+'Ark1'!X913</f>
        <v>0</v>
      </c>
      <c r="S64" s="126"/>
      <c r="T64" s="77">
        <f>+'Ark1'!Y913</f>
        <v>0</v>
      </c>
      <c r="U64" s="126"/>
      <c r="V64" s="39"/>
      <c r="W64" s="77"/>
      <c r="X64" s="39"/>
      <c r="Y64" s="126">
        <f>+'Ark1'!AA914</f>
        <v>8.5276099551659463</v>
      </c>
      <c r="Z64" s="41">
        <f>+'Ark1'!AB914</f>
        <v>3.1524045956143287</v>
      </c>
      <c r="AA64" s="77">
        <f>+'Ark1'!AD913</f>
        <v>6.0182111964033131</v>
      </c>
      <c r="AB64" s="77"/>
      <c r="AC64" s="77">
        <f t="shared" si="3"/>
        <v>573.33018867924534</v>
      </c>
      <c r="AD64" s="77"/>
      <c r="AE64" s="41">
        <f>+'Ark1'!T913</f>
        <v>15.98079190868752</v>
      </c>
      <c r="AF64" s="126">
        <f>+'Ark1'!V913</f>
        <v>83.450644650217797</v>
      </c>
      <c r="AG64" s="39"/>
      <c r="AH64" s="25"/>
      <c r="AI64" s="25"/>
      <c r="AJ64" s="25"/>
      <c r="AK64"/>
      <c r="AL64" s="3"/>
      <c r="AM64"/>
      <c r="AN64"/>
      <c r="AO64"/>
    </row>
    <row r="65" spans="1:41">
      <c r="A65" s="39"/>
      <c r="B65" s="3">
        <f>+'Ark1'!C914</f>
        <v>2011</v>
      </c>
      <c r="C65" s="3">
        <f>+'Ark1'!G914</f>
        <v>1</v>
      </c>
      <c r="D65" s="3" t="s">
        <v>372</v>
      </c>
      <c r="E65" s="3">
        <f>+'Ark1'!Q914</f>
        <v>1039</v>
      </c>
      <c r="F65" s="15"/>
      <c r="G65" s="310">
        <f>+'Ark1'!R914</f>
        <v>630324</v>
      </c>
      <c r="H65" s="310"/>
      <c r="I65" s="310">
        <f>+'Ark1'!S914</f>
        <v>630265</v>
      </c>
      <c r="J65" s="51">
        <f>+'Ark1'!AE914</f>
        <v>42.395350560055824</v>
      </c>
      <c r="K65" s="51"/>
      <c r="L65" s="51">
        <f>+'Ark1'!AE914</f>
        <v>42.395350560055824</v>
      </c>
      <c r="M65" s="51"/>
      <c r="N65" s="12">
        <f>+'Ark1'!U914</f>
        <v>61.256736452127299</v>
      </c>
      <c r="O65" s="15"/>
      <c r="P65" s="51">
        <f>+'Ark1'!W914</f>
        <v>80.667098918709314</v>
      </c>
      <c r="Q65" s="15"/>
      <c r="R65" s="15">
        <f>+'Ark1'!X914</f>
        <v>0</v>
      </c>
      <c r="S65" s="51"/>
      <c r="T65" s="15">
        <f>+'Ark1'!Y914</f>
        <v>0</v>
      </c>
      <c r="U65" s="51"/>
      <c r="V65" s="39"/>
      <c r="W65" s="15"/>
      <c r="X65" s="39"/>
      <c r="Y65" s="126">
        <f>+'Ark1'!AA915</f>
        <v>9.1861029191399446</v>
      </c>
      <c r="Z65" s="41">
        <f>+'Ark1'!AB915</f>
        <v>3.2037841437739352</v>
      </c>
      <c r="AA65" s="15">
        <f>+'Ark1'!AD914</f>
        <v>42.133154548860546</v>
      </c>
      <c r="AB65" s="15"/>
      <c r="AC65" s="15">
        <f t="shared" si="3"/>
        <v>606.66410009624644</v>
      </c>
      <c r="AD65" s="15"/>
      <c r="AE65" s="12">
        <f>+'Ark1'!T914</f>
        <v>16.105022179069813</v>
      </c>
      <c r="AF65" s="51">
        <f>+'Ark1'!V914</f>
        <v>87.403847110041397</v>
      </c>
      <c r="AG65" s="39"/>
      <c r="AH65" s="25"/>
      <c r="AI65" s="25"/>
      <c r="AJ65" s="25"/>
      <c r="AK65"/>
      <c r="AL65" s="3"/>
      <c r="AM65"/>
      <c r="AN65"/>
      <c r="AO65"/>
    </row>
    <row r="66" spans="1:41">
      <c r="A66" s="39"/>
      <c r="B66" s="3">
        <f>+'Ark1'!C915</f>
        <v>2011</v>
      </c>
      <c r="C66" s="3">
        <f>+'Ark1'!G915</f>
        <v>2</v>
      </c>
      <c r="D66" s="3" t="s">
        <v>63</v>
      </c>
      <c r="E66" s="3">
        <f>+'Ark1'!Q915</f>
        <v>966</v>
      </c>
      <c r="F66" s="15"/>
      <c r="G66" s="310">
        <f>+'Ark1'!R915</f>
        <v>494379</v>
      </c>
      <c r="H66" s="310"/>
      <c r="I66" s="310">
        <f>+'Ark1'!S915</f>
        <v>494220</v>
      </c>
      <c r="J66" s="51">
        <f>+'Ark1'!AE915</f>
        <v>33.414935098415839</v>
      </c>
      <c r="K66" s="51"/>
      <c r="L66" s="51">
        <f>+'Ark1'!AE915</f>
        <v>33.414935098415839</v>
      </c>
      <c r="M66" s="51"/>
      <c r="N66" s="12">
        <f>+'Ark1'!U915</f>
        <v>60.839723200194257</v>
      </c>
      <c r="O66" s="15"/>
      <c r="P66" s="51">
        <f>+'Ark1'!W915</f>
        <v>81.081486787260445</v>
      </c>
      <c r="Q66" s="15"/>
      <c r="R66" s="15">
        <f>+'Ark1'!X915</f>
        <v>0</v>
      </c>
      <c r="S66" s="51"/>
      <c r="T66" s="15">
        <f>+'Ark1'!Y915</f>
        <v>0</v>
      </c>
      <c r="U66" s="51"/>
      <c r="V66" s="39"/>
      <c r="W66" s="15"/>
      <c r="X66" s="39"/>
      <c r="Y66" s="126">
        <f>+'Ark1'!AA916</f>
        <v>8.9453537626751558</v>
      </c>
      <c r="Z66" s="41">
        <f>+'Ark1'!AB916</f>
        <v>3.2826618822532394</v>
      </c>
      <c r="AA66" s="15">
        <f>+'Ark1'!AD915</f>
        <v>33.046095044312331</v>
      </c>
      <c r="AB66" s="15"/>
      <c r="AC66" s="15">
        <f t="shared" si="3"/>
        <v>511.77950310559004</v>
      </c>
      <c r="AD66" s="15"/>
      <c r="AE66" s="12">
        <f>+'Ark1'!T915</f>
        <v>15.92096751682414</v>
      </c>
      <c r="AF66" s="51">
        <f>+'Ark1'!V915</f>
        <v>87.873427438744443</v>
      </c>
      <c r="AG66" s="39"/>
      <c r="AH66" s="25"/>
      <c r="AI66" s="25"/>
      <c r="AJ66" s="25"/>
      <c r="AK66"/>
      <c r="AL66" s="3"/>
      <c r="AM66"/>
      <c r="AN66"/>
      <c r="AO66"/>
    </row>
    <row r="67" spans="1:41">
      <c r="A67" s="39"/>
      <c r="B67" s="3">
        <f>+'Ark1'!C916</f>
        <v>2011</v>
      </c>
      <c r="C67" s="3">
        <f>+'Ark1'!G916</f>
        <v>3</v>
      </c>
      <c r="D67" s="3" t="s">
        <v>517</v>
      </c>
      <c r="E67" s="3">
        <f>+'Ark1'!Q916</f>
        <v>484</v>
      </c>
      <c r="F67" s="15"/>
      <c r="G67" s="310">
        <f>+'Ark1'!R916</f>
        <v>284812.5</v>
      </c>
      <c r="H67" s="310"/>
      <c r="I67" s="310">
        <f>+'Ark1'!S916</f>
        <v>284284.5</v>
      </c>
      <c r="J67" s="51">
        <f>+'Ark1'!AE916</f>
        <v>18.608935076605807</v>
      </c>
      <c r="K67" s="51"/>
      <c r="L67" s="51">
        <f>+'Ark1'!AE916</f>
        <v>18.608935076605807</v>
      </c>
      <c r="M67" s="51"/>
      <c r="N67" s="12">
        <f>+'Ark1'!U916</f>
        <v>60.861833831953518</v>
      </c>
      <c r="O67" s="15"/>
      <c r="P67" s="51">
        <f>+'Ark1'!W916</f>
        <v>78.500014598051933</v>
      </c>
      <c r="Q67" s="15"/>
      <c r="R67" s="15">
        <f>+'Ark1'!X916</f>
        <v>0</v>
      </c>
      <c r="S67" s="51"/>
      <c r="T67" s="15">
        <f>+'Ark1'!Y916</f>
        <v>0</v>
      </c>
      <c r="U67" s="51"/>
      <c r="V67" s="39"/>
      <c r="W67" s="15"/>
      <c r="X67" s="39"/>
      <c r="Y67" s="126">
        <f>+'Ark1'!AA917</f>
        <v>9.8071078736626216</v>
      </c>
      <c r="Z67" s="41">
        <f>+'Ark1'!AB917</f>
        <v>3.1212294227926822</v>
      </c>
      <c r="AA67" s="15">
        <f>+'Ark1'!AD916</f>
        <v>19.037906029196641</v>
      </c>
      <c r="AB67" s="15"/>
      <c r="AC67" s="15">
        <f t="shared" si="3"/>
        <v>588.45557851239664</v>
      </c>
      <c r="AD67" s="15"/>
      <c r="AE67" s="12">
        <f>+'Ark1'!T916</f>
        <v>15.92698705288567</v>
      </c>
      <c r="AF67" s="51">
        <f>+'Ark1'!V916</f>
        <v>85.205975480588847</v>
      </c>
      <c r="AG67" s="39"/>
      <c r="AH67" s="25"/>
      <c r="AI67" s="25"/>
      <c r="AJ67" s="25"/>
      <c r="AK67"/>
      <c r="AL67" s="3"/>
      <c r="AM67"/>
      <c r="AN67"/>
      <c r="AO67"/>
    </row>
    <row r="68" spans="1:41">
      <c r="A68" s="39"/>
      <c r="B68" s="3">
        <f>+'Ark1'!C917</f>
        <v>2011</v>
      </c>
      <c r="C68" s="3">
        <f>+'Ark1'!G917</f>
        <v>4</v>
      </c>
      <c r="D68" s="3" t="s">
        <v>64</v>
      </c>
      <c r="E68" s="3">
        <f>+'Ark1'!Q917</f>
        <v>167</v>
      </c>
      <c r="F68" s="15"/>
      <c r="G68" s="310">
        <f>+'Ark1'!R917</f>
        <v>86513</v>
      </c>
      <c r="H68" s="310"/>
      <c r="I68" s="310">
        <f>+'Ark1'!S917</f>
        <v>86507</v>
      </c>
      <c r="J68" s="51">
        <f>+'Ark1'!AE917</f>
        <v>5.5807792649225236</v>
      </c>
      <c r="K68" s="51"/>
      <c r="L68" s="51">
        <f>+'Ark1'!AE917</f>
        <v>5.5807792649225236</v>
      </c>
      <c r="M68" s="51"/>
      <c r="N68" s="12">
        <f>+'Ark1'!U917</f>
        <v>61.157594183129689</v>
      </c>
      <c r="O68" s="15"/>
      <c r="P68" s="51">
        <f>+'Ark1'!W917</f>
        <v>77.365082363275349</v>
      </c>
      <c r="Q68" s="15"/>
      <c r="R68" s="15">
        <f>+'Ark1'!X917</f>
        <v>0</v>
      </c>
      <c r="S68" s="51"/>
      <c r="T68" s="15">
        <f>+'Ark1'!Y917</f>
        <v>0</v>
      </c>
      <c r="U68" s="51"/>
      <c r="V68" s="39"/>
      <c r="W68" s="15"/>
      <c r="X68" s="39"/>
      <c r="Y68" s="126">
        <f>+'Ark1'!AA918</f>
        <v>8.6107063585506598</v>
      </c>
      <c r="Z68" s="41">
        <f>+'Ark1'!AB918</f>
        <v>3.1308419996483923</v>
      </c>
      <c r="AA68" s="15">
        <f>+'Ark1'!AD917</f>
        <v>5.7828443776305072</v>
      </c>
      <c r="AB68" s="15"/>
      <c r="AC68" s="15">
        <f t="shared" si="3"/>
        <v>518.04191616766468</v>
      </c>
      <c r="AD68" s="15"/>
      <c r="AE68" s="12">
        <f>+'Ark1'!T917</f>
        <v>16.058338053240558</v>
      </c>
      <c r="AF68" s="51">
        <f>+'Ark1'!V917</f>
        <v>83.822503933543103</v>
      </c>
      <c r="AG68" s="39"/>
      <c r="AH68" s="25"/>
      <c r="AI68" s="25"/>
      <c r="AJ68" s="25"/>
      <c r="AK68"/>
      <c r="AL68" s="3"/>
      <c r="AM68"/>
      <c r="AN68"/>
      <c r="AO68"/>
    </row>
    <row r="69" spans="1:41">
      <c r="A69" s="39"/>
      <c r="B69" s="40">
        <f>+'Ark1'!C918</f>
        <v>2010</v>
      </c>
      <c r="C69" s="40">
        <f>+'Ark1'!G918</f>
        <v>1</v>
      </c>
      <c r="D69" s="40" t="s">
        <v>372</v>
      </c>
      <c r="E69" s="40">
        <f>+'Ark1'!Q918</f>
        <v>1076</v>
      </c>
      <c r="F69" s="77"/>
      <c r="G69" s="374">
        <f>+'Ark1'!R918</f>
        <v>630761.5</v>
      </c>
      <c r="H69" s="374"/>
      <c r="I69" s="374">
        <f>+'Ark1'!S918</f>
        <v>630640.5</v>
      </c>
      <c r="J69" s="126">
        <f>+'Ark1'!AE918</f>
        <v>42.854192865281966</v>
      </c>
      <c r="K69" s="126"/>
      <c r="L69" s="51">
        <f>+'Ark1'!AE918</f>
        <v>42.854192865281966</v>
      </c>
      <c r="M69" s="126"/>
      <c r="N69" s="41">
        <f>+'Ark1'!U918</f>
        <v>60.932608990383599</v>
      </c>
      <c r="O69" s="77"/>
      <c r="P69" s="126">
        <f>+'Ark1'!W918</f>
        <v>80.178405589237357</v>
      </c>
      <c r="Q69" s="77"/>
      <c r="R69" s="77">
        <f>+'Ark1'!X918</f>
        <v>0</v>
      </c>
      <c r="S69" s="126"/>
      <c r="T69" s="77">
        <f>+'Ark1'!Y918</f>
        <v>0</v>
      </c>
      <c r="U69" s="126"/>
      <c r="V69" s="39"/>
      <c r="W69" s="77"/>
      <c r="X69" s="39"/>
      <c r="Y69" s="126">
        <f>+'Ark1'!AA919</f>
        <v>9.1332952264484941</v>
      </c>
      <c r="Z69" s="41">
        <f>+'Ark1'!AB919</f>
        <v>3.1619516408926618</v>
      </c>
      <c r="AA69" s="77">
        <f>+'Ark1'!AD918</f>
        <v>42.588718972244749</v>
      </c>
      <c r="AB69" s="77"/>
      <c r="AC69" s="77">
        <f t="shared" si="3"/>
        <v>586.20957249070636</v>
      </c>
      <c r="AD69" s="77"/>
      <c r="AE69" s="41">
        <f>+'Ark1'!T918</f>
        <v>15.998311564672225</v>
      </c>
      <c r="AF69" s="126">
        <f>+'Ark1'!V918</f>
        <v>86.882753466924356</v>
      </c>
      <c r="AG69" s="39"/>
      <c r="AH69" s="25"/>
      <c r="AI69" s="25"/>
      <c r="AJ69" s="25"/>
      <c r="AK69"/>
      <c r="AL69" s="3"/>
      <c r="AM69"/>
      <c r="AN69"/>
      <c r="AO69"/>
    </row>
    <row r="70" spans="1:41">
      <c r="A70" s="39"/>
      <c r="B70" s="40">
        <f>+'Ark1'!C919</f>
        <v>2010</v>
      </c>
      <c r="C70" s="40">
        <f>+'Ark1'!G919</f>
        <v>2</v>
      </c>
      <c r="D70" s="40" t="s">
        <v>63</v>
      </c>
      <c r="E70" s="40">
        <f>+'Ark1'!Q919</f>
        <v>967</v>
      </c>
      <c r="F70" s="77"/>
      <c r="G70" s="374">
        <f>+'Ark1'!R919</f>
        <v>478393.5</v>
      </c>
      <c r="H70" s="374"/>
      <c r="I70" s="374">
        <f>+'Ark1'!S919</f>
        <v>478103</v>
      </c>
      <c r="J70" s="126">
        <f>+'Ark1'!AE919</f>
        <v>32.628282440620694</v>
      </c>
      <c r="K70" s="126"/>
      <c r="L70" s="51">
        <f>+'Ark1'!AE919</f>
        <v>32.628282440620694</v>
      </c>
      <c r="M70" s="126"/>
      <c r="N70" s="41">
        <f>+'Ark1'!U919</f>
        <v>60.883035663863247</v>
      </c>
      <c r="O70" s="77"/>
      <c r="P70" s="126">
        <f>+'Ark1'!W919</f>
        <v>80.522768462026065</v>
      </c>
      <c r="Q70" s="77"/>
      <c r="R70" s="77">
        <f>+'Ark1'!X919</f>
        <v>0</v>
      </c>
      <c r="S70" s="126"/>
      <c r="T70" s="77">
        <f>+'Ark1'!Y919</f>
        <v>0</v>
      </c>
      <c r="U70" s="126"/>
      <c r="V70" s="39"/>
      <c r="W70" s="77"/>
      <c r="X70" s="39"/>
      <c r="Y70" s="126">
        <f>+'Ark1'!AA920</f>
        <v>8.8586312285877611</v>
      </c>
      <c r="Z70" s="41">
        <f>+'Ark1'!AB920</f>
        <v>3.1162128621228278</v>
      </c>
      <c r="AA70" s="77">
        <f>+'Ark1'!AD919</f>
        <v>32.30090347880865</v>
      </c>
      <c r="AB70" s="77"/>
      <c r="AC70" s="77">
        <f t="shared" si="3"/>
        <v>494.71923474663907</v>
      </c>
      <c r="AD70" s="77"/>
      <c r="AE70" s="41">
        <f>+'Ark1'!T919</f>
        <v>15.95397930782922</v>
      </c>
      <c r="AF70" s="126">
        <f>+'Ark1'!V919</f>
        <v>87.28999600486712</v>
      </c>
      <c r="AG70" s="39"/>
      <c r="AH70" s="25"/>
      <c r="AI70" s="25"/>
      <c r="AJ70" s="25"/>
      <c r="AK70"/>
      <c r="AL70" s="3"/>
      <c r="AM70"/>
      <c r="AN70"/>
      <c r="AO70"/>
    </row>
    <row r="71" spans="1:41">
      <c r="A71" s="39"/>
      <c r="B71" s="40">
        <f>+'Ark1'!C920</f>
        <v>2010</v>
      </c>
      <c r="C71" s="40">
        <f>+'Ark1'!G920</f>
        <v>3</v>
      </c>
      <c r="D71" s="40" t="s">
        <v>517</v>
      </c>
      <c r="E71" s="40">
        <f>+'Ark1'!Q920</f>
        <v>500</v>
      </c>
      <c r="F71" s="77"/>
      <c r="G71" s="374">
        <f>+'Ark1'!R920</f>
        <v>284053</v>
      </c>
      <c r="H71" s="374"/>
      <c r="I71" s="374">
        <f>+'Ark1'!S920</f>
        <v>283636</v>
      </c>
      <c r="J71" s="126">
        <f>+'Ark1'!AE920</f>
        <v>18.800302023173412</v>
      </c>
      <c r="K71" s="126"/>
      <c r="L71" s="51">
        <f>+'Ark1'!AE920</f>
        <v>18.800302023173412</v>
      </c>
      <c r="M71" s="126"/>
      <c r="N71" s="41">
        <f>+'Ark1'!U920</f>
        <v>61.111456232636179</v>
      </c>
      <c r="O71" s="77"/>
      <c r="P71" s="126">
        <f>+'Ark1'!W920</f>
        <v>78.207684497030485</v>
      </c>
      <c r="Q71" s="77"/>
      <c r="R71" s="77">
        <f>+'Ark1'!X920</f>
        <v>0</v>
      </c>
      <c r="S71" s="126"/>
      <c r="T71" s="77">
        <f>+'Ark1'!Y920</f>
        <v>0</v>
      </c>
      <c r="U71" s="126"/>
      <c r="V71" s="39"/>
      <c r="W71" s="77"/>
      <c r="X71" s="39"/>
      <c r="Y71" s="126">
        <f>+'Ark1'!AA921</f>
        <v>9.499904507892186</v>
      </c>
      <c r="Z71" s="41">
        <f>+'Ark1'!AB921</f>
        <v>3.0327721602546505</v>
      </c>
      <c r="AA71" s="77">
        <f>+'Ark1'!AD920</f>
        <v>19.179124582307313</v>
      </c>
      <c r="AB71" s="77"/>
      <c r="AC71" s="77">
        <f t="shared" si="3"/>
        <v>568.10599999999999</v>
      </c>
      <c r="AD71" s="77"/>
      <c r="AE71" s="41">
        <f>+'Ark1'!T920</f>
        <v>16.067790165919739</v>
      </c>
      <c r="AF71" s="126">
        <f>+'Ark1'!V920</f>
        <v>84.858153768479511</v>
      </c>
      <c r="AG71" s="39"/>
      <c r="AH71" s="25"/>
      <c r="AI71" s="25"/>
      <c r="AJ71" s="25"/>
      <c r="AK71"/>
      <c r="AL71" s="3"/>
      <c r="AM71"/>
      <c r="AN71"/>
      <c r="AO71"/>
    </row>
    <row r="72" spans="1:41">
      <c r="A72" s="39"/>
      <c r="B72" s="40">
        <f>+'Ark1'!C921</f>
        <v>2010</v>
      </c>
      <c r="C72" s="40">
        <f>+'Ark1'!G921</f>
        <v>4</v>
      </c>
      <c r="D72" s="40" t="s">
        <v>64</v>
      </c>
      <c r="E72" s="40">
        <f>+'Ark1'!Q921</f>
        <v>176</v>
      </c>
      <c r="F72" s="77"/>
      <c r="G72" s="374">
        <f>+'Ark1'!R921</f>
        <v>87845</v>
      </c>
      <c r="H72" s="374"/>
      <c r="I72" s="374">
        <f>+'Ark1'!S921</f>
        <v>87840.5</v>
      </c>
      <c r="J72" s="126">
        <f>+'Ark1'!AE921</f>
        <v>5.7172226709239187</v>
      </c>
      <c r="K72" s="126"/>
      <c r="L72" s="51">
        <f>+'Ark1'!AE921</f>
        <v>5.7172226709239187</v>
      </c>
      <c r="M72" s="126"/>
      <c r="N72" s="41">
        <f>+'Ark1'!U921</f>
        <v>60.984420626021006</v>
      </c>
      <c r="O72" s="77"/>
      <c r="P72" s="126">
        <f>+'Ark1'!W921</f>
        <v>76.795586546069345</v>
      </c>
      <c r="Q72" s="77"/>
      <c r="R72" s="77">
        <f>+'Ark1'!X921</f>
        <v>0</v>
      </c>
      <c r="S72" s="126"/>
      <c r="T72" s="77">
        <f>+'Ark1'!Y921</f>
        <v>0</v>
      </c>
      <c r="U72" s="126"/>
      <c r="V72" s="39"/>
      <c r="W72" s="77"/>
      <c r="X72" s="39"/>
      <c r="Y72" s="126">
        <f>+'Ark1'!AA922</f>
        <v>8.4709447548846075</v>
      </c>
      <c r="Z72" s="41">
        <f>+'Ark1'!AB922</f>
        <v>3.394114630878414</v>
      </c>
      <c r="AA72" s="77">
        <f>+'Ark1'!AD921</f>
        <v>5.931252966639275</v>
      </c>
      <c r="AB72" s="77"/>
      <c r="AC72" s="77">
        <f t="shared" si="3"/>
        <v>499.11931818181819</v>
      </c>
      <c r="AD72" s="77"/>
      <c r="AE72" s="41">
        <f>+'Ark1'!T921</f>
        <v>16.032728100631797</v>
      </c>
      <c r="AF72" s="126">
        <f>+'Ark1'!V921</f>
        <v>83.204304551729109</v>
      </c>
      <c r="AG72" s="39"/>
      <c r="AH72" s="25"/>
      <c r="AI72" s="25"/>
      <c r="AJ72" s="25"/>
      <c r="AK72"/>
      <c r="AL72" s="3"/>
      <c r="AM72"/>
      <c r="AN72"/>
      <c r="AO72"/>
    </row>
    <row r="73" spans="1:41">
      <c r="A73" s="39"/>
      <c r="B73" s="3">
        <f>+'Ark1'!C922</f>
        <v>2009</v>
      </c>
      <c r="C73" s="3">
        <f>+'Ark1'!G922</f>
        <v>1</v>
      </c>
      <c r="D73" s="3" t="s">
        <v>372</v>
      </c>
      <c r="E73" s="3">
        <f>+'Ark1'!Q922</f>
        <v>1166</v>
      </c>
      <c r="F73" s="15"/>
      <c r="G73" s="310">
        <f>+'Ark1'!R922</f>
        <v>621198</v>
      </c>
      <c r="H73" s="310"/>
      <c r="I73" s="310">
        <f>+'Ark1'!S922</f>
        <v>621035</v>
      </c>
      <c r="J73" s="51">
        <f>+'Ark1'!AE922</f>
        <v>43.589364639583529</v>
      </c>
      <c r="K73" s="51"/>
      <c r="L73" s="51">
        <f>+'Ark1'!AE922</f>
        <v>43.589364639583529</v>
      </c>
      <c r="M73" s="51"/>
      <c r="N73" s="12">
        <f>+'Ark1'!U922</f>
        <v>59.539658795397997</v>
      </c>
      <c r="O73" s="15"/>
      <c r="P73" s="51">
        <f>+'Ark1'!W922</f>
        <v>79.180545057844654</v>
      </c>
      <c r="Q73" s="15"/>
      <c r="R73" s="15">
        <f>+'Ark1'!X922</f>
        <v>0</v>
      </c>
      <c r="S73" s="51"/>
      <c r="T73" s="15">
        <f>+'Ark1'!Y922</f>
        <v>0</v>
      </c>
      <c r="U73" s="51"/>
      <c r="V73" s="39"/>
      <c r="W73" s="15"/>
      <c r="X73" s="39"/>
      <c r="Y73" s="126">
        <f>+'Ark1'!AA923</f>
        <v>8.8767444579646266</v>
      </c>
      <c r="Z73" s="41">
        <f>+'Ark1'!AB923</f>
        <v>3.3604382499128351</v>
      </c>
      <c r="AA73" s="15">
        <f>+'Ark1'!AD922</f>
        <v>43.46628658033557</v>
      </c>
      <c r="AB73" s="15"/>
      <c r="AC73" s="15">
        <f t="shared" si="3"/>
        <v>532.75986277873074</v>
      </c>
      <c r="AD73" s="15"/>
      <c r="AE73" s="12">
        <f>+'Ark1'!T922</f>
        <v>15.315836496575972</v>
      </c>
      <c r="AF73" s="51">
        <f>+'Ark1'!V922</f>
        <v>85.806919967012476</v>
      </c>
      <c r="AG73" s="39"/>
      <c r="AH73" s="25"/>
      <c r="AI73" s="25"/>
      <c r="AJ73" s="25"/>
      <c r="AK73"/>
      <c r="AL73" s="3"/>
      <c r="AM73"/>
      <c r="AN73"/>
      <c r="AO73"/>
    </row>
    <row r="74" spans="1:41">
      <c r="A74" s="39"/>
      <c r="B74" s="3">
        <f>+'Ark1'!C923</f>
        <v>2009</v>
      </c>
      <c r="C74" s="3">
        <f>+'Ark1'!G923</f>
        <v>2</v>
      </c>
      <c r="D74" s="3" t="s">
        <v>63</v>
      </c>
      <c r="E74" s="3">
        <f>+'Ark1'!Q923</f>
        <v>1010</v>
      </c>
      <c r="F74" s="15"/>
      <c r="G74" s="310">
        <f>+'Ark1'!R923</f>
        <v>450186</v>
      </c>
      <c r="H74" s="310"/>
      <c r="I74" s="310">
        <f>+'Ark1'!S923</f>
        <v>450021</v>
      </c>
      <c r="J74" s="51">
        <f>+'Ark1'!AE923</f>
        <v>31.998121637578183</v>
      </c>
      <c r="K74" s="51"/>
      <c r="L74" s="51">
        <f>+'Ark1'!AE923</f>
        <v>31.998121637578183</v>
      </c>
      <c r="M74" s="51"/>
      <c r="N74" s="12">
        <f>+'Ark1'!U923</f>
        <v>59.40959866317349</v>
      </c>
      <c r="O74" s="15"/>
      <c r="P74" s="51">
        <f>+'Ark1'!W923</f>
        <v>80.213179162749299</v>
      </c>
      <c r="Q74" s="15"/>
      <c r="R74" s="15">
        <f>+'Ark1'!X923</f>
        <v>0</v>
      </c>
      <c r="S74" s="51"/>
      <c r="T74" s="15">
        <f>+'Ark1'!Y923</f>
        <v>0</v>
      </c>
      <c r="U74" s="51"/>
      <c r="V74" s="39"/>
      <c r="W74" s="15"/>
      <c r="X74" s="39"/>
      <c r="Y74" s="126">
        <f>+'Ark1'!AA924</f>
        <v>8.4430894929981424</v>
      </c>
      <c r="Z74" s="41">
        <f>+'Ark1'!AB924</f>
        <v>3.4082769251884608</v>
      </c>
      <c r="AA74" s="15">
        <f>+'Ark1'!AD923</f>
        <v>31.500284435002932</v>
      </c>
      <c r="AB74" s="15"/>
      <c r="AC74" s="15">
        <f t="shared" si="3"/>
        <v>445.72871287128714</v>
      </c>
      <c r="AD74" s="15"/>
      <c r="AE74" s="12">
        <f>+'Ark1'!T923</f>
        <v>15.244438965227712</v>
      </c>
      <c r="AF74" s="51">
        <f>+'Ark1'!V923</f>
        <v>86.93335420921251</v>
      </c>
      <c r="AG74" s="39"/>
      <c r="AH74" s="25"/>
      <c r="AI74" s="25"/>
      <c r="AJ74" s="25"/>
      <c r="AK74"/>
      <c r="AL74" s="3"/>
      <c r="AM74"/>
      <c r="AN74"/>
      <c r="AO74"/>
    </row>
    <row r="75" spans="1:41">
      <c r="A75" s="39"/>
      <c r="B75" s="3">
        <f>+'Ark1'!C924</f>
        <v>2009</v>
      </c>
      <c r="C75" s="3">
        <f>+'Ark1'!G924</f>
        <v>3</v>
      </c>
      <c r="D75" s="3" t="s">
        <v>517</v>
      </c>
      <c r="E75" s="3">
        <f>+'Ark1'!Q924</f>
        <v>528</v>
      </c>
      <c r="F75" s="15"/>
      <c r="G75" s="310">
        <f>+'Ark1'!R924</f>
        <v>280219</v>
      </c>
      <c r="H75" s="310"/>
      <c r="I75" s="310">
        <f>+'Ark1'!S924</f>
        <v>279985</v>
      </c>
      <c r="J75" s="51">
        <f>+'Ark1'!AE924</f>
        <v>19.176816966357887</v>
      </c>
      <c r="K75" s="51"/>
      <c r="L75" s="51">
        <f>+'Ark1'!AE924</f>
        <v>19.176816966357887</v>
      </c>
      <c r="M75" s="51"/>
      <c r="N75" s="12">
        <f>+'Ark1'!U924</f>
        <v>59.473403932353513</v>
      </c>
      <c r="O75" s="15"/>
      <c r="P75" s="51">
        <f>+'Ark1'!W924</f>
        <v>77.267308248656022</v>
      </c>
      <c r="Q75" s="15"/>
      <c r="R75" s="15">
        <f>+'Ark1'!X924</f>
        <v>0</v>
      </c>
      <c r="S75" s="51"/>
      <c r="T75" s="15">
        <f>+'Ark1'!Y924</f>
        <v>0</v>
      </c>
      <c r="U75" s="51"/>
      <c r="V75" s="39"/>
      <c r="W75" s="15"/>
      <c r="X75" s="39"/>
      <c r="Y75" s="126">
        <f>+'Ark1'!AA925</f>
        <v>8.9539863217474664</v>
      </c>
      <c r="Z75" s="41">
        <f>+'Ark1'!AB925</f>
        <v>3.4730910673600199</v>
      </c>
      <c r="AA75" s="15">
        <f>+'Ark1'!AD924</f>
        <v>19.607402727077435</v>
      </c>
      <c r="AB75" s="15"/>
      <c r="AC75" s="15">
        <f t="shared" si="3"/>
        <v>530.717803030303</v>
      </c>
      <c r="AD75" s="15"/>
      <c r="AE75" s="12">
        <f>+'Ark1'!T924</f>
        <v>15.278760540862685</v>
      </c>
      <c r="AF75" s="51">
        <f>+'Ark1'!V924</f>
        <v>83.783157707088293</v>
      </c>
      <c r="AG75" s="39"/>
      <c r="AH75" s="25"/>
      <c r="AI75" s="25"/>
      <c r="AJ75" s="25"/>
      <c r="AK75"/>
      <c r="AL75" s="3"/>
      <c r="AM75"/>
      <c r="AN75"/>
      <c r="AO75"/>
    </row>
    <row r="76" spans="1:41">
      <c r="A76" s="39"/>
      <c r="B76" s="3">
        <f>+'Ark1'!C925</f>
        <v>2009</v>
      </c>
      <c r="C76" s="3">
        <f>+'Ark1'!G925</f>
        <v>4</v>
      </c>
      <c r="D76" s="3" t="s">
        <v>64</v>
      </c>
      <c r="E76" s="3">
        <f>+'Ark1'!Q925</f>
        <v>182</v>
      </c>
      <c r="F76" s="15"/>
      <c r="G76" s="310">
        <f>+'Ark1'!R925</f>
        <v>77546</v>
      </c>
      <c r="H76" s="310"/>
      <c r="I76" s="310">
        <f>+'Ark1'!S925</f>
        <v>77545</v>
      </c>
      <c r="J76" s="51">
        <f>+'Ark1'!AE925</f>
        <v>5.2356967564804116</v>
      </c>
      <c r="K76" s="51"/>
      <c r="L76" s="51">
        <f>+'Ark1'!AE925</f>
        <v>5.2356967564804116</v>
      </c>
      <c r="M76" s="51"/>
      <c r="N76" s="12">
        <f>+'Ark1'!U925</f>
        <v>59.382126507189376</v>
      </c>
      <c r="O76" s="15"/>
      <c r="P76" s="51">
        <f>+'Ark1'!W925</f>
        <v>76.168378360951905</v>
      </c>
      <c r="Q76" s="15"/>
      <c r="R76" s="15">
        <f>+'Ark1'!X925</f>
        <v>0</v>
      </c>
      <c r="S76" s="51"/>
      <c r="T76" s="15">
        <f>+'Ark1'!Y925</f>
        <v>0</v>
      </c>
      <c r="U76" s="51"/>
      <c r="V76" s="39"/>
      <c r="W76" s="15"/>
      <c r="X76" s="39"/>
      <c r="Y76" s="126">
        <f>+'Ark1'!AA926</f>
        <v>8.4794624119415989</v>
      </c>
      <c r="Z76" s="41">
        <f>+'Ark1'!AB926</f>
        <v>2.5667094217014501</v>
      </c>
      <c r="AA76" s="15">
        <f>+'Ark1'!AD925</f>
        <v>5.4260262575840574</v>
      </c>
      <c r="AB76" s="15"/>
      <c r="AC76" s="15">
        <f t="shared" si="3"/>
        <v>426.07692307692309</v>
      </c>
      <c r="AD76" s="15"/>
      <c r="AE76" s="12">
        <f>+'Ark1'!T925</f>
        <v>15.217084053336084</v>
      </c>
      <c r="AF76" s="51">
        <f>+'Ark1'!V925</f>
        <v>82.523135659458518</v>
      </c>
      <c r="AG76" s="39"/>
      <c r="AH76" s="25"/>
      <c r="AI76" s="25"/>
      <c r="AJ76" s="25"/>
      <c r="AK76"/>
      <c r="AL76" s="3"/>
      <c r="AM76"/>
      <c r="AN76"/>
      <c r="AO76"/>
    </row>
    <row r="77" spans="1:41">
      <c r="A77" s="39"/>
      <c r="B77" s="40">
        <f>+'Ark1'!C926</f>
        <v>2008</v>
      </c>
      <c r="C77" s="40">
        <f>+'Ark1'!G926</f>
        <v>1</v>
      </c>
      <c r="D77" s="40" t="s">
        <v>372</v>
      </c>
      <c r="E77" s="40">
        <f>+'Ark1'!Q926</f>
        <v>1240</v>
      </c>
      <c r="F77" s="77"/>
      <c r="G77" s="374">
        <f>+'Ark1'!R926</f>
        <v>626615</v>
      </c>
      <c r="H77" s="374"/>
      <c r="I77" s="374">
        <f>+'Ark1'!S926</f>
        <v>626474</v>
      </c>
      <c r="J77" s="126">
        <f>+'Ark1'!AE926</f>
        <v>44.450995943636009</v>
      </c>
      <c r="K77" s="126"/>
      <c r="L77" s="51">
        <f>+'Ark1'!AE926</f>
        <v>44.450995943636009</v>
      </c>
      <c r="M77" s="126"/>
      <c r="N77" s="41">
        <f>+'Ark1'!U926</f>
        <v>57.027038632090083</v>
      </c>
      <c r="O77" s="77"/>
      <c r="P77" s="126">
        <f>+'Ark1'!W926</f>
        <v>79.567667453078528</v>
      </c>
      <c r="Q77" s="77"/>
      <c r="R77" s="77">
        <f>+'Ark1'!X926</f>
        <v>0</v>
      </c>
      <c r="S77" s="126"/>
      <c r="T77" s="77">
        <f>+'Ark1'!Y926</f>
        <v>0</v>
      </c>
      <c r="U77" s="126"/>
      <c r="V77" s="39"/>
      <c r="W77" s="77"/>
      <c r="X77" s="39"/>
      <c r="Y77" s="126">
        <f>+'Ark1'!AA927</f>
        <v>8.8507624575558097</v>
      </c>
      <c r="Z77" s="41">
        <f>+'Ark1'!AB927</f>
        <v>2.4997102484079954</v>
      </c>
      <c r="AA77" s="77">
        <f>+'Ark1'!AD926</f>
        <v>44.297457446191842</v>
      </c>
      <c r="AB77" s="77"/>
      <c r="AC77" s="77">
        <f t="shared" si="3"/>
        <v>505.33467741935482</v>
      </c>
      <c r="AD77" s="77"/>
      <c r="AE77" s="41">
        <f>+'Ark1'!T926</f>
        <v>13.995322486694384</v>
      </c>
      <c r="AF77" s="126">
        <f>+'Ark1'!V926</f>
        <v>86.224053396158212</v>
      </c>
      <c r="AG77" s="39"/>
      <c r="AH77" s="25"/>
      <c r="AI77" s="25"/>
      <c r="AJ77" s="25"/>
      <c r="AK77"/>
      <c r="AL77" s="3"/>
      <c r="AM77"/>
      <c r="AN77"/>
      <c r="AO77"/>
    </row>
    <row r="78" spans="1:41">
      <c r="A78" s="39"/>
      <c r="B78" s="40">
        <f>+'Ark1'!C927</f>
        <v>2008</v>
      </c>
      <c r="C78" s="40">
        <f>+'Ark1'!G927</f>
        <v>2</v>
      </c>
      <c r="D78" s="40" t="s">
        <v>63</v>
      </c>
      <c r="E78" s="40">
        <f>+'Ark1'!Q927</f>
        <v>1042</v>
      </c>
      <c r="F78" s="77"/>
      <c r="G78" s="374">
        <f>+'Ark1'!R927</f>
        <v>436389</v>
      </c>
      <c r="H78" s="374"/>
      <c r="I78" s="374">
        <f>+'Ark1'!S927</f>
        <v>436290</v>
      </c>
      <c r="J78" s="126">
        <f>+'Ark1'!AE927</f>
        <v>31.284472711257195</v>
      </c>
      <c r="K78" s="126"/>
      <c r="L78" s="51">
        <f>+'Ark1'!AE927</f>
        <v>31.284472711257195</v>
      </c>
      <c r="M78" s="126"/>
      <c r="N78" s="41">
        <f>+'Ark1'!U927</f>
        <v>57.038256664145401</v>
      </c>
      <c r="O78" s="77"/>
      <c r="P78" s="126">
        <f>+'Ark1'!W927</f>
        <v>80.410314928143052</v>
      </c>
      <c r="Q78" s="77"/>
      <c r="R78" s="77">
        <f>+'Ark1'!X927</f>
        <v>0</v>
      </c>
      <c r="S78" s="126"/>
      <c r="T78" s="77">
        <f>+'Ark1'!Y927</f>
        <v>0</v>
      </c>
      <c r="U78" s="126"/>
      <c r="V78" s="39"/>
      <c r="W78" s="77"/>
      <c r="X78" s="39"/>
      <c r="Y78" s="126">
        <f>+'Ark1'!AA928</f>
        <v>8.5907514776687304</v>
      </c>
      <c r="Z78" s="41">
        <f>+'Ark1'!AB928</f>
        <v>2.4869963691005297</v>
      </c>
      <c r="AA78" s="77">
        <f>+'Ark1'!AD927</f>
        <v>30.849761268859201</v>
      </c>
      <c r="AB78" s="77"/>
      <c r="AC78" s="77">
        <f t="shared" ref="AC78:AC105" si="4">+G78/E78</f>
        <v>418.79942418426106</v>
      </c>
      <c r="AD78" s="77"/>
      <c r="AE78" s="41">
        <f>+'Ark1'!T927</f>
        <v>14.00600840076171</v>
      </c>
      <c r="AF78" s="126">
        <f>+'Ark1'!V927</f>
        <v>87.134543314063421</v>
      </c>
      <c r="AG78" s="39"/>
      <c r="AH78" s="25"/>
      <c r="AI78" s="25"/>
      <c r="AJ78" s="25"/>
      <c r="AK78"/>
      <c r="AL78" s="3"/>
      <c r="AM78"/>
      <c r="AN78"/>
      <c r="AO78"/>
    </row>
    <row r="79" spans="1:41">
      <c r="A79" s="39"/>
      <c r="B79" s="40">
        <f>+'Ark1'!C928</f>
        <v>2008</v>
      </c>
      <c r="C79" s="40">
        <f>+'Ark1'!G928</f>
        <v>3</v>
      </c>
      <c r="D79" s="40" t="s">
        <v>517</v>
      </c>
      <c r="E79" s="40">
        <f>+'Ark1'!Q928</f>
        <v>551</v>
      </c>
      <c r="F79" s="77"/>
      <c r="G79" s="374">
        <f>+'Ark1'!R928</f>
        <v>278062</v>
      </c>
      <c r="H79" s="374"/>
      <c r="I79" s="374">
        <f>+'Ark1'!S928</f>
        <v>277655</v>
      </c>
      <c r="J79" s="126">
        <f>+'Ark1'!AE928</f>
        <v>19.254105757641288</v>
      </c>
      <c r="K79" s="126"/>
      <c r="L79" s="51">
        <f>+'Ark1'!AE928</f>
        <v>19.254105757641288</v>
      </c>
      <c r="M79" s="126"/>
      <c r="N79" s="41">
        <f>+'Ark1'!U928</f>
        <v>56.779114368550921</v>
      </c>
      <c r="O79" s="77"/>
      <c r="P79" s="126">
        <f>+'Ark1'!W928</f>
        <v>77.7635425257956</v>
      </c>
      <c r="Q79" s="77"/>
      <c r="R79" s="77">
        <f>+'Ark1'!X928</f>
        <v>0</v>
      </c>
      <c r="S79" s="126"/>
      <c r="T79" s="77">
        <f>+'Ark1'!Y928</f>
        <v>0</v>
      </c>
      <c r="U79" s="126"/>
      <c r="V79" s="39"/>
      <c r="W79" s="77"/>
      <c r="X79" s="39"/>
      <c r="Y79" s="126">
        <f>+'Ark1'!AA929</f>
        <v>9.2143754081721188</v>
      </c>
      <c r="Z79" s="41">
        <f>+'Ark1'!AB929</f>
        <v>2.3540397541683484</v>
      </c>
      <c r="AA79" s="77">
        <f>+'Ark1'!AD928</f>
        <v>19.657109409131593</v>
      </c>
      <c r="AB79" s="77"/>
      <c r="AC79" s="77">
        <f t="shared" si="4"/>
        <v>504.64972776769508</v>
      </c>
      <c r="AD79" s="77"/>
      <c r="AE79" s="41">
        <f>+'Ark1'!T928</f>
        <v>13.841607267443949</v>
      </c>
      <c r="AF79" s="126">
        <f>+'Ark1'!V928</f>
        <v>84.371831157609989</v>
      </c>
      <c r="AG79" s="39"/>
      <c r="AH79" s="25"/>
      <c r="AI79" s="25"/>
      <c r="AJ79" s="25"/>
      <c r="AK79"/>
      <c r="AL79" s="3"/>
      <c r="AM79"/>
      <c r="AN79"/>
      <c r="AO79"/>
    </row>
    <row r="80" spans="1:41">
      <c r="A80" s="39"/>
      <c r="B80" s="40">
        <f>+'Ark1'!C929</f>
        <v>2008</v>
      </c>
      <c r="C80" s="40">
        <f>+'Ark1'!G929</f>
        <v>4</v>
      </c>
      <c r="D80" s="40" t="s">
        <v>64</v>
      </c>
      <c r="E80" s="40">
        <f>+'Ark1'!Q929</f>
        <v>188</v>
      </c>
      <c r="F80" s="77"/>
      <c r="G80" s="374">
        <f>+'Ark1'!R929</f>
        <v>73496</v>
      </c>
      <c r="H80" s="374"/>
      <c r="I80" s="374">
        <f>+'Ark1'!S929</f>
        <v>73491</v>
      </c>
      <c r="J80" s="126">
        <f>+'Ark1'!AE929</f>
        <v>5.0104255874654884</v>
      </c>
      <c r="K80" s="126"/>
      <c r="L80" s="51">
        <f>+'Ark1'!AE929</f>
        <v>5.0104255874654884</v>
      </c>
      <c r="M80" s="126"/>
      <c r="N80" s="41">
        <f>+'Ark1'!U929</f>
        <v>56.656638227810198</v>
      </c>
      <c r="O80" s="77"/>
      <c r="P80" s="126">
        <f>+'Ark1'!W929</f>
        <v>76.453723585201118</v>
      </c>
      <c r="Q80" s="77"/>
      <c r="R80" s="77">
        <f>+'Ark1'!X929</f>
        <v>0</v>
      </c>
      <c r="S80" s="126"/>
      <c r="T80" s="77">
        <f>+'Ark1'!Y929</f>
        <v>0</v>
      </c>
      <c r="U80" s="126"/>
      <c r="V80" s="39"/>
      <c r="W80" s="77"/>
      <c r="X80" s="39"/>
      <c r="Y80" s="126">
        <f>+'Ark1'!AA930</f>
        <v>8.5818407975674624</v>
      </c>
      <c r="Z80" s="41">
        <f>+'Ark1'!AB930</f>
        <v>2.498694495186812</v>
      </c>
      <c r="AA80" s="77">
        <f>+'Ark1'!AD929</f>
        <v>5.1956718758173901</v>
      </c>
      <c r="AB80" s="77"/>
      <c r="AC80" s="77">
        <f t="shared" si="4"/>
        <v>390.93617021276594</v>
      </c>
      <c r="AD80" s="77"/>
      <c r="AE80" s="41">
        <f>+'Ark1'!T929</f>
        <v>13.778192010449548</v>
      </c>
      <c r="AF80" s="126">
        <f>+'Ark1'!V929</f>
        <v>82.83490849248814</v>
      </c>
      <c r="AG80" s="39"/>
      <c r="AH80" s="25"/>
      <c r="AI80" s="25"/>
      <c r="AJ80" s="25"/>
      <c r="AK80"/>
      <c r="AL80" s="3"/>
      <c r="AM80"/>
      <c r="AN80"/>
      <c r="AO80"/>
    </row>
    <row r="81" spans="1:44">
      <c r="A81" s="39"/>
      <c r="B81" s="3">
        <f>+'Ark1'!C930</f>
        <v>2007</v>
      </c>
      <c r="C81" s="3">
        <f>+'Ark1'!G930</f>
        <v>1</v>
      </c>
      <c r="D81" s="3" t="s">
        <v>372</v>
      </c>
      <c r="E81" s="3">
        <f>+'Ark1'!Q930</f>
        <v>1282</v>
      </c>
      <c r="F81" s="15"/>
      <c r="G81" s="310">
        <f>+'Ark1'!R930</f>
        <v>624165</v>
      </c>
      <c r="H81" s="310"/>
      <c r="I81" s="310">
        <f>+'Ark1'!S930</f>
        <v>624036</v>
      </c>
      <c r="J81" s="51">
        <f>+'Ark1'!AE930</f>
        <v>45.184160534323887</v>
      </c>
      <c r="K81" s="51"/>
      <c r="L81" s="51">
        <f>+'Ark1'!AE930</f>
        <v>45.184160534323887</v>
      </c>
      <c r="M81" s="51"/>
      <c r="N81" s="12">
        <f>+'Ark1'!U930</f>
        <v>57.078048381824118</v>
      </c>
      <c r="O81" s="15"/>
      <c r="P81" s="51">
        <f>+'Ark1'!W930</f>
        <v>77.867612765931611</v>
      </c>
      <c r="Q81" s="15"/>
      <c r="R81" s="15">
        <f>+'Ark1'!X930</f>
        <v>0</v>
      </c>
      <c r="S81" s="51"/>
      <c r="T81" s="15">
        <f>+'Ark1'!Y930</f>
        <v>0</v>
      </c>
      <c r="U81" s="51"/>
      <c r="V81" s="39"/>
      <c r="W81" s="15"/>
      <c r="X81" s="39"/>
      <c r="Y81" s="126">
        <f>+'Ark1'!AA931</f>
        <v>9.1136882916426281</v>
      </c>
      <c r="Z81" s="41">
        <f>+'Ark1'!AB931</f>
        <v>2.4237258545898288</v>
      </c>
      <c r="AA81" s="15">
        <f>+'Ark1'!AD930</f>
        <v>45.002379304377925</v>
      </c>
      <c r="AB81" s="15"/>
      <c r="AC81" s="15">
        <f t="shared" si="4"/>
        <v>486.86817472698908</v>
      </c>
      <c r="AD81" s="15"/>
      <c r="AE81" s="12">
        <f>+'Ark1'!T930</f>
        <v>14.027367763331815</v>
      </c>
      <c r="AF81" s="51">
        <f>+'Ark1'!V930</f>
        <v>84.379966425111988</v>
      </c>
      <c r="AG81" s="39"/>
      <c r="AH81" s="25"/>
      <c r="AI81" s="25"/>
      <c r="AJ81" s="25"/>
      <c r="AK81"/>
      <c r="AL81" s="3"/>
      <c r="AM81"/>
      <c r="AN81"/>
      <c r="AO81"/>
    </row>
    <row r="82" spans="1:44">
      <c r="A82" s="39"/>
      <c r="B82" s="3">
        <f>+'Ark1'!C931</f>
        <v>2007</v>
      </c>
      <c r="C82" s="3">
        <f>+'Ark1'!G931</f>
        <v>2</v>
      </c>
      <c r="D82" s="3" t="s">
        <v>63</v>
      </c>
      <c r="E82" s="3">
        <f>+'Ark1'!Q931</f>
        <v>1108</v>
      </c>
      <c r="F82" s="15"/>
      <c r="G82" s="310">
        <f>+'Ark1'!R931</f>
        <v>425551</v>
      </c>
      <c r="H82" s="310"/>
      <c r="I82" s="310">
        <f>+'Ark1'!S931</f>
        <v>425359</v>
      </c>
      <c r="J82" s="51">
        <f>+'Ark1'!AE931</f>
        <v>30.925388052465397</v>
      </c>
      <c r="K82" s="51"/>
      <c r="L82" s="51">
        <f>+'Ark1'!AE931</f>
        <v>30.925388052465397</v>
      </c>
      <c r="M82" s="51"/>
      <c r="N82" s="12">
        <f>+'Ark1'!U931</f>
        <v>57.091562656485458</v>
      </c>
      <c r="O82" s="15"/>
      <c r="P82" s="51">
        <f>+'Ark1'!W931</f>
        <v>78.187948532887489</v>
      </c>
      <c r="Q82" s="15"/>
      <c r="R82" s="15">
        <f>+'Ark1'!X931</f>
        <v>0</v>
      </c>
      <c r="S82" s="51"/>
      <c r="T82" s="15">
        <f>+'Ark1'!Y931</f>
        <v>0</v>
      </c>
      <c r="U82" s="51"/>
      <c r="V82" s="39"/>
      <c r="W82" s="15"/>
      <c r="X82" s="39"/>
      <c r="Y82" s="126">
        <f>+'Ark1'!AA932</f>
        <v>8.5374152046490099</v>
      </c>
      <c r="Z82" s="41">
        <f>+'Ark1'!AB932</f>
        <v>2.4407457477528482</v>
      </c>
      <c r="AA82" s="15">
        <f>+'Ark1'!AD931</f>
        <v>30.682283555401753</v>
      </c>
      <c r="AB82" s="15"/>
      <c r="AC82" s="15">
        <f t="shared" si="4"/>
        <v>384.07129963898916</v>
      </c>
      <c r="AD82" s="15"/>
      <c r="AE82" s="12">
        <f>+'Ark1'!T931</f>
        <v>14.037997795798857</v>
      </c>
      <c r="AF82" s="51">
        <f>+'Ark1'!V931</f>
        <v>84.743307658668897</v>
      </c>
      <c r="AG82" s="39"/>
      <c r="AH82" s="25"/>
      <c r="AI82" s="25"/>
      <c r="AJ82" s="25"/>
      <c r="AK82"/>
      <c r="AL82" s="3"/>
      <c r="AM82"/>
      <c r="AN82"/>
      <c r="AO82"/>
    </row>
    <row r="83" spans="1:44">
      <c r="A83" s="39"/>
      <c r="B83" s="3">
        <f>+'Ark1'!C932</f>
        <v>2007</v>
      </c>
      <c r="C83" s="3">
        <f>+'Ark1'!G932</f>
        <v>3</v>
      </c>
      <c r="D83" s="3" t="s">
        <v>517</v>
      </c>
      <c r="E83" s="3">
        <f>+'Ark1'!Q932</f>
        <v>604</v>
      </c>
      <c r="F83" s="15"/>
      <c r="G83" s="310">
        <f>+'Ark1'!R932</f>
        <v>269181</v>
      </c>
      <c r="H83" s="310"/>
      <c r="I83" s="310">
        <f>+'Ark1'!S932</f>
        <v>268824</v>
      </c>
      <c r="J83" s="51">
        <f>+'Ark1'!AE932</f>
        <v>19.088653507365706</v>
      </c>
      <c r="K83" s="51"/>
      <c r="L83" s="51">
        <f>+'Ark1'!AE932</f>
        <v>19.088653507365706</v>
      </c>
      <c r="M83" s="51"/>
      <c r="N83" s="12">
        <f>+'Ark1'!U932</f>
        <v>56.763633455346259</v>
      </c>
      <c r="O83" s="15"/>
      <c r="P83" s="51">
        <f>+'Ark1'!W932</f>
        <v>76.363801967085649</v>
      </c>
      <c r="Q83" s="15"/>
      <c r="R83" s="15">
        <f>+'Ark1'!X932</f>
        <v>0</v>
      </c>
      <c r="S83" s="51"/>
      <c r="T83" s="15">
        <f>+'Ark1'!Y932</f>
        <v>0</v>
      </c>
      <c r="U83" s="51"/>
      <c r="V83" s="39"/>
      <c r="W83" s="15"/>
      <c r="X83" s="39"/>
      <c r="Y83" s="126">
        <f>+'Ark1'!AA933</f>
        <v>8.8795777740668047</v>
      </c>
      <c r="Z83" s="41">
        <f>+'Ark1'!AB933</f>
        <v>2.3896939912410282</v>
      </c>
      <c r="AA83" s="15">
        <f>+'Ark1'!AD932</f>
        <v>19.407985810693887</v>
      </c>
      <c r="AB83" s="15"/>
      <c r="AC83" s="15">
        <f t="shared" si="4"/>
        <v>445.66390728476819</v>
      </c>
      <c r="AD83" s="15"/>
      <c r="AE83" s="12">
        <f>+'Ark1'!T932</f>
        <v>13.834029890668361</v>
      </c>
      <c r="AF83" s="51">
        <f>+'Ark1'!V932</f>
        <v>82.841621815807812</v>
      </c>
      <c r="AG83" s="39"/>
      <c r="AH83" s="25"/>
      <c r="AI83" s="25"/>
      <c r="AJ83" s="25"/>
      <c r="AK83"/>
      <c r="AL83" s="3"/>
      <c r="AM83"/>
      <c r="AN83"/>
      <c r="AO83"/>
      <c r="AR83" s="1"/>
    </row>
    <row r="84" spans="1:44">
      <c r="A84" s="39"/>
      <c r="B84" s="3">
        <f>+'Ark1'!C933</f>
        <v>2007</v>
      </c>
      <c r="C84" s="3">
        <f>+'Ark1'!G933</f>
        <v>4</v>
      </c>
      <c r="D84" s="3" t="s">
        <v>64</v>
      </c>
      <c r="E84" s="3">
        <f>+'Ark1'!Q933</f>
        <v>187</v>
      </c>
      <c r="F84" s="15"/>
      <c r="G84" s="310">
        <f>+'Ark1'!R933</f>
        <v>68063</v>
      </c>
      <c r="H84" s="310"/>
      <c r="I84" s="310">
        <f>+'Ark1'!S933</f>
        <v>68061</v>
      </c>
      <c r="J84" s="51">
        <f>+'Ark1'!AE933</f>
        <v>4.8017979058450004</v>
      </c>
      <c r="K84" s="51"/>
      <c r="L84" s="51">
        <f>+'Ark1'!AE933</f>
        <v>4.8017979058450004</v>
      </c>
      <c r="M84" s="51"/>
      <c r="N84" s="12">
        <f>+'Ark1'!U933</f>
        <v>56.751340709069822</v>
      </c>
      <c r="O84" s="15"/>
      <c r="P84" s="51">
        <f>+'Ark1'!W933</f>
        <v>75.872752383890898</v>
      </c>
      <c r="Q84" s="15"/>
      <c r="R84" s="15">
        <f>+'Ark1'!X933</f>
        <v>0</v>
      </c>
      <c r="S84" s="51"/>
      <c r="T84" s="15">
        <f>+'Ark1'!Y933</f>
        <v>0</v>
      </c>
      <c r="U84" s="51"/>
      <c r="V84" s="39"/>
      <c r="W84" s="15"/>
      <c r="X84" s="39"/>
      <c r="Y84" s="126">
        <f>+'Ark1'!AA934</f>
        <v>8.3067885684267715</v>
      </c>
      <c r="Z84" s="41">
        <f>+'Ark1'!AB934</f>
        <v>2.4010699671539939</v>
      </c>
      <c r="AA84" s="15">
        <f>+'Ark1'!AD933</f>
        <v>4.9073513295264446</v>
      </c>
      <c r="AB84" s="15"/>
      <c r="AC84" s="15">
        <f t="shared" si="4"/>
        <v>363.97326203208559</v>
      </c>
      <c r="AD84" s="15"/>
      <c r="AE84" s="12">
        <f>+'Ark1'!T933</f>
        <v>13.830436507353477</v>
      </c>
      <c r="AF84" s="51">
        <f>+'Ark1'!V933</f>
        <v>82.20351309034217</v>
      </c>
      <c r="AG84" s="39"/>
      <c r="AH84" s="25"/>
      <c r="AI84" s="25"/>
      <c r="AJ84" s="25"/>
      <c r="AK84"/>
      <c r="AL84" s="3"/>
      <c r="AM84"/>
      <c r="AN84"/>
      <c r="AO84"/>
      <c r="AR84" s="1"/>
    </row>
    <row r="85" spans="1:44">
      <c r="A85" s="39"/>
      <c r="B85" s="40">
        <f>+'Ark1'!C934</f>
        <v>2006</v>
      </c>
      <c r="C85" s="40">
        <f>+'Ark1'!G934</f>
        <v>1</v>
      </c>
      <c r="D85" s="40" t="s">
        <v>372</v>
      </c>
      <c r="E85" s="40">
        <f>+'Ark1'!Q934</f>
        <v>1406</v>
      </c>
      <c r="F85" s="77"/>
      <c r="G85" s="374">
        <f>+'Ark1'!R934</f>
        <v>626051</v>
      </c>
      <c r="H85" s="374"/>
      <c r="I85" s="374">
        <f>+'Ark1'!S934</f>
        <v>624555</v>
      </c>
      <c r="J85" s="126">
        <f>+'Ark1'!AE934</f>
        <v>45.046384765648952</v>
      </c>
      <c r="K85" s="126"/>
      <c r="L85" s="51">
        <f>+'Ark1'!AE934</f>
        <v>45.046384765648952</v>
      </c>
      <c r="M85" s="126"/>
      <c r="N85" s="41">
        <f>+'Ark1'!U934</f>
        <v>57.155494712235111</v>
      </c>
      <c r="O85" s="77"/>
      <c r="P85" s="126">
        <f>+'Ark1'!W934</f>
        <v>75.433790298694817</v>
      </c>
      <c r="Q85" s="77"/>
      <c r="R85" s="77">
        <f>+'Ark1'!X934</f>
        <v>0</v>
      </c>
      <c r="S85" s="126"/>
      <c r="T85" s="77">
        <f>+'Ark1'!Y934</f>
        <v>0</v>
      </c>
      <c r="U85" s="126"/>
      <c r="V85" s="39"/>
      <c r="W85" s="77"/>
      <c r="X85" s="39"/>
      <c r="Y85" s="126">
        <f>+'Ark1'!AA935</f>
        <v>8.6094900021477052</v>
      </c>
      <c r="Z85" s="41">
        <f>+'Ark1'!AB935</f>
        <v>2.2675275717328831</v>
      </c>
      <c r="AA85" s="77">
        <f>+'Ark1'!AD934</f>
        <v>44.715628910513189</v>
      </c>
      <c r="AB85" s="77"/>
      <c r="AC85" s="77">
        <f t="shared" si="4"/>
        <v>445.27098150782359</v>
      </c>
      <c r="AD85" s="77"/>
      <c r="AE85" s="41">
        <f>+'Ark1'!T934</f>
        <v>14.070805733079252</v>
      </c>
      <c r="AF85" s="126">
        <f>+'Ark1'!V934</f>
        <v>81.930032558047373</v>
      </c>
      <c r="AG85" s="39"/>
      <c r="AH85" s="25"/>
      <c r="AI85" s="25"/>
      <c r="AJ85" s="25"/>
      <c r="AK85"/>
      <c r="AL85" s="3"/>
      <c r="AM85"/>
      <c r="AN85"/>
      <c r="AO85"/>
      <c r="AR85" s="1"/>
    </row>
    <row r="86" spans="1:44">
      <c r="A86" s="39"/>
      <c r="B86" s="40">
        <f>+'Ark1'!C935</f>
        <v>2006</v>
      </c>
      <c r="C86" s="40">
        <f>+'Ark1'!G935</f>
        <v>2</v>
      </c>
      <c r="D86" s="40" t="s">
        <v>63</v>
      </c>
      <c r="E86" s="40">
        <f>+'Ark1'!Q935</f>
        <v>1155</v>
      </c>
      <c r="F86" s="77"/>
      <c r="G86" s="374">
        <f>+'Ark1'!R935</f>
        <v>427558</v>
      </c>
      <c r="H86" s="374"/>
      <c r="I86" s="374">
        <f>+'Ark1'!S935</f>
        <v>424866</v>
      </c>
      <c r="J86" s="126">
        <f>+'Ark1'!AE935</f>
        <v>30.526714968539306</v>
      </c>
      <c r="K86" s="126"/>
      <c r="L86" s="51">
        <f>+'Ark1'!AE935</f>
        <v>30.526714968539306</v>
      </c>
      <c r="M86" s="126"/>
      <c r="N86" s="41">
        <f>+'Ark1'!U935</f>
        <v>57.237343068167391</v>
      </c>
      <c r="O86" s="77"/>
      <c r="P86" s="126">
        <f>+'Ark1'!W935</f>
        <v>75.145810208396114</v>
      </c>
      <c r="Q86" s="77"/>
      <c r="R86" s="77">
        <f>+'Ark1'!X935</f>
        <v>0</v>
      </c>
      <c r="S86" s="126"/>
      <c r="T86" s="77">
        <f>+'Ark1'!Y935</f>
        <v>0</v>
      </c>
      <c r="U86" s="126"/>
      <c r="V86" s="39"/>
      <c r="W86" s="77"/>
      <c r="X86" s="39"/>
      <c r="Y86" s="126">
        <f>+'Ark1'!AA936</f>
        <v>7.8631018317689136</v>
      </c>
      <c r="Z86" s="41">
        <f>+'Ark1'!AB936</f>
        <v>2.355839277121266</v>
      </c>
      <c r="AA86" s="77">
        <f>+'Ark1'!AD935</f>
        <v>30.538286602403318</v>
      </c>
      <c r="AB86" s="77"/>
      <c r="AC86" s="77">
        <f t="shared" si="4"/>
        <v>370.18008658008659</v>
      </c>
      <c r="AD86" s="77"/>
      <c r="AE86" s="41">
        <f>+'Ark1'!T935</f>
        <v>14.107732752047676</v>
      </c>
      <c r="AF86" s="126">
        <f>+'Ark1'!V935</f>
        <v>81.944972578163913</v>
      </c>
      <c r="AG86" s="39"/>
      <c r="AH86" s="25"/>
      <c r="AI86" s="25"/>
      <c r="AJ86" s="25"/>
      <c r="AK86"/>
      <c r="AL86" s="3"/>
      <c r="AM86"/>
      <c r="AN86"/>
      <c r="AO86"/>
      <c r="AR86" s="1"/>
    </row>
    <row r="87" spans="1:44">
      <c r="A87" s="39"/>
      <c r="B87" s="40">
        <f>+'Ark1'!C936</f>
        <v>2006</v>
      </c>
      <c r="C87" s="40">
        <f>+'Ark1'!G936</f>
        <v>3</v>
      </c>
      <c r="D87" s="40" t="s">
        <v>517</v>
      </c>
      <c r="E87" s="40">
        <f>+'Ark1'!Q936</f>
        <v>670</v>
      </c>
      <c r="F87" s="77"/>
      <c r="G87" s="374">
        <f>+'Ark1'!R936</f>
        <v>279491</v>
      </c>
      <c r="H87" s="374"/>
      <c r="I87" s="374">
        <f>+'Ark1'!S936</f>
        <v>279003</v>
      </c>
      <c r="J87" s="126">
        <f>+'Ark1'!AE936</f>
        <v>19.723532117246965</v>
      </c>
      <c r="K87" s="126"/>
      <c r="L87" s="51">
        <f>+'Ark1'!AE936</f>
        <v>19.723532117246965</v>
      </c>
      <c r="M87" s="126"/>
      <c r="N87" s="41">
        <f>+'Ark1'!U936</f>
        <v>56.852582230298609</v>
      </c>
      <c r="O87" s="77"/>
      <c r="P87" s="126">
        <f>+'Ark1'!W936</f>
        <v>73.935411805607387</v>
      </c>
      <c r="Q87" s="77"/>
      <c r="R87" s="77">
        <f>+'Ark1'!X936</f>
        <v>0</v>
      </c>
      <c r="S87" s="126"/>
      <c r="T87" s="77">
        <f>+'Ark1'!Y936</f>
        <v>0</v>
      </c>
      <c r="U87" s="126"/>
      <c r="V87" s="39"/>
      <c r="W87" s="77"/>
      <c r="X87" s="39"/>
      <c r="Y87" s="126">
        <f>+'Ark1'!AA937</f>
        <v>8.5607700468863186</v>
      </c>
      <c r="Z87" s="41">
        <f>+'Ark1'!AB937</f>
        <v>2.2424938592214256</v>
      </c>
      <c r="AA87" s="77">
        <f>+'Ark1'!AD936</f>
        <v>19.962616208309289</v>
      </c>
      <c r="AB87" s="77"/>
      <c r="AC87" s="77">
        <f t="shared" si="4"/>
        <v>417.15074626865669</v>
      </c>
      <c r="AD87" s="77"/>
      <c r="AE87" s="41">
        <f>+'Ark1'!T936</f>
        <v>13.883799478337403</v>
      </c>
      <c r="AF87" s="126">
        <f>+'Ark1'!V936</f>
        <v>80.243004567159744</v>
      </c>
      <c r="AG87" s="39"/>
      <c r="AH87" s="25"/>
      <c r="AI87" s="25"/>
      <c r="AJ87" s="25"/>
      <c r="AK87"/>
      <c r="AL87" s="3"/>
      <c r="AM87"/>
      <c r="AN87"/>
      <c r="AO87"/>
      <c r="AR87" s="1"/>
    </row>
    <row r="88" spans="1:44">
      <c r="A88" s="39"/>
      <c r="B88" s="40">
        <f>+'Ark1'!C937</f>
        <v>2006</v>
      </c>
      <c r="C88" s="40">
        <f>+'Ark1'!G937</f>
        <v>4</v>
      </c>
      <c r="D88" s="40" t="s">
        <v>64</v>
      </c>
      <c r="E88" s="40">
        <f>+'Ark1'!Q937</f>
        <v>189</v>
      </c>
      <c r="F88" s="77"/>
      <c r="G88" s="374">
        <f>+'Ark1'!R937</f>
        <v>66972</v>
      </c>
      <c r="H88" s="374"/>
      <c r="I88" s="374">
        <f>+'Ark1'!S937</f>
        <v>66967</v>
      </c>
      <c r="J88" s="126">
        <f>+'Ark1'!AE937</f>
        <v>4.7033681485647918</v>
      </c>
      <c r="K88" s="126"/>
      <c r="L88" s="51">
        <f>+'Ark1'!AE937</f>
        <v>4.7033681485647918</v>
      </c>
      <c r="M88" s="126"/>
      <c r="N88" s="41">
        <f>+'Ark1'!U937</f>
        <v>56.806755566174395</v>
      </c>
      <c r="O88" s="77"/>
      <c r="P88" s="126">
        <f>+'Ark1'!W937</f>
        <v>73.455582600385242</v>
      </c>
      <c r="Q88" s="77"/>
      <c r="R88" s="77">
        <f>+'Ark1'!X937</f>
        <v>0</v>
      </c>
      <c r="S88" s="126"/>
      <c r="T88" s="77">
        <f>+'Ark1'!Y937</f>
        <v>0</v>
      </c>
      <c r="U88" s="126"/>
      <c r="V88" s="39"/>
      <c r="W88" s="77"/>
      <c r="X88" s="39"/>
      <c r="Y88" s="126">
        <f>+'Ark1'!AA938</f>
        <v>8.1845443013593258</v>
      </c>
      <c r="Z88" s="41">
        <f>+'Ark1'!AB938</f>
        <v>2.4855119950042672</v>
      </c>
      <c r="AA88" s="77">
        <f>+'Ark1'!AD937</f>
        <v>4.783468278774234</v>
      </c>
      <c r="AB88" s="77"/>
      <c r="AC88" s="77">
        <f t="shared" si="4"/>
        <v>354.34920634920633</v>
      </c>
      <c r="AD88" s="77"/>
      <c r="AE88" s="41">
        <f>+'Ark1'!T937</f>
        <v>13.855357462820281</v>
      </c>
      <c r="AF88" s="126">
        <f>+'Ark1'!V937</f>
        <v>79.586434941569692</v>
      </c>
      <c r="AG88" s="39"/>
      <c r="AH88" s="25"/>
      <c r="AI88" s="25"/>
      <c r="AJ88" s="25"/>
      <c r="AK88"/>
      <c r="AL88" s="3"/>
      <c r="AM88"/>
      <c r="AN88"/>
      <c r="AO88"/>
      <c r="AR88" s="1"/>
    </row>
    <row r="89" spans="1:44">
      <c r="A89" s="39"/>
      <c r="B89" s="3">
        <f>+'Ark1'!C938</f>
        <v>2005</v>
      </c>
      <c r="C89" s="3">
        <f>+'Ark1'!G938</f>
        <v>1</v>
      </c>
      <c r="D89" s="3" t="s">
        <v>372</v>
      </c>
      <c r="E89" s="3">
        <f>+'Ark1'!Q938</f>
        <v>1522</v>
      </c>
      <c r="F89" s="15"/>
      <c r="G89" s="310">
        <f>+'Ark1'!R938</f>
        <v>609995</v>
      </c>
      <c r="H89" s="310"/>
      <c r="I89" s="310">
        <f>+'Ark1'!S938</f>
        <v>609833</v>
      </c>
      <c r="J89" s="51">
        <f>+'Ark1'!AE938</f>
        <v>44.950927220787442</v>
      </c>
      <c r="K89" s="51"/>
      <c r="L89" s="51">
        <f>+'Ark1'!AE938</f>
        <v>44.950927220787442</v>
      </c>
      <c r="M89" s="51"/>
      <c r="N89" s="12">
        <f>+'Ark1'!U938</f>
        <v>57.058584891273512</v>
      </c>
      <c r="O89" s="15"/>
      <c r="P89" s="51">
        <f>+'Ark1'!W938</f>
        <v>75.265780631745187</v>
      </c>
      <c r="Q89" s="15"/>
      <c r="R89" s="15">
        <f>+'Ark1'!X938</f>
        <v>0</v>
      </c>
      <c r="S89" s="51"/>
      <c r="T89" s="15">
        <f>+'Ark1'!Y938</f>
        <v>0</v>
      </c>
      <c r="U89" s="51"/>
      <c r="V89" s="39"/>
      <c r="W89" s="15"/>
      <c r="X89" s="39"/>
      <c r="Y89" s="126">
        <f>+'Ark1'!AA939</f>
        <v>8.5188251193207503</v>
      </c>
      <c r="Z89" s="41">
        <f>+'Ark1'!AB939</f>
        <v>2.3394431244653044</v>
      </c>
      <c r="AA89" s="15">
        <f>+'Ark1'!AD938</f>
        <v>44.674270631626129</v>
      </c>
      <c r="AB89" s="15"/>
      <c r="AC89" s="15">
        <f t="shared" si="4"/>
        <v>400.7851511169514</v>
      </c>
      <c r="AD89" s="15"/>
      <c r="AE89" s="12">
        <f>+'Ark1'!T938</f>
        <v>14.013755850457789</v>
      </c>
      <c r="AF89" s="51">
        <f>+'Ark1'!V938</f>
        <v>81.565594199701181</v>
      </c>
      <c r="AG89" s="39"/>
      <c r="AH89" s="25"/>
      <c r="AI89" s="25"/>
      <c r="AJ89" s="25"/>
      <c r="AK89"/>
      <c r="AL89" s="3"/>
      <c r="AM89"/>
      <c r="AN89"/>
      <c r="AO89"/>
      <c r="AR89" s="1"/>
    </row>
    <row r="90" spans="1:44">
      <c r="A90" s="39"/>
      <c r="B90" s="3">
        <f>+'Ark1'!C939</f>
        <v>2005</v>
      </c>
      <c r="C90" s="3">
        <f>+'Ark1'!G939</f>
        <v>2</v>
      </c>
      <c r="D90" s="3" t="s">
        <v>63</v>
      </c>
      <c r="E90" s="3">
        <f>+'Ark1'!Q939</f>
        <v>1280</v>
      </c>
      <c r="F90" s="15"/>
      <c r="G90" s="310">
        <f>+'Ark1'!R939</f>
        <v>420341</v>
      </c>
      <c r="H90" s="310"/>
      <c r="I90" s="310">
        <f>+'Ark1'!S939</f>
        <v>420191</v>
      </c>
      <c r="J90" s="51">
        <f>+'Ark1'!AE939</f>
        <v>30.926133748078605</v>
      </c>
      <c r="K90" s="51"/>
      <c r="L90" s="51">
        <f>+'Ark1'!AE939</f>
        <v>30.926133748078605</v>
      </c>
      <c r="M90" s="51"/>
      <c r="N90" s="12">
        <f>+'Ark1'!U939</f>
        <v>57.081179749209298</v>
      </c>
      <c r="O90" s="15"/>
      <c r="P90" s="51">
        <f>+'Ark1'!W939</f>
        <v>75.15341523259535</v>
      </c>
      <c r="Q90" s="15"/>
      <c r="R90" s="15">
        <f>+'Ark1'!X939</f>
        <v>0</v>
      </c>
      <c r="S90" s="51"/>
      <c r="T90" s="15">
        <f>+'Ark1'!Y939</f>
        <v>0</v>
      </c>
      <c r="U90" s="51"/>
      <c r="V90" s="39"/>
      <c r="W90" s="15"/>
      <c r="X90" s="39"/>
      <c r="Y90" s="126">
        <f>+'Ark1'!AA940</f>
        <v>8.0247487471443648</v>
      </c>
      <c r="Z90" s="41">
        <f>+'Ark1'!AB940</f>
        <v>2.3186793452267183</v>
      </c>
      <c r="AA90" s="15">
        <f>+'Ark1'!AD939</f>
        <v>30.784559859619097</v>
      </c>
      <c r="AB90" s="15"/>
      <c r="AC90" s="15">
        <f t="shared" si="4"/>
        <v>328.39140624999999</v>
      </c>
      <c r="AD90" s="15"/>
      <c r="AE90" s="12">
        <f>+'Ark1'!T939</f>
        <v>14.022051144190078</v>
      </c>
      <c r="AF90" s="51">
        <f>+'Ark1'!V939</f>
        <v>81.447197103855984</v>
      </c>
      <c r="AG90" s="39"/>
      <c r="AH90" s="25"/>
      <c r="AI90" s="25"/>
      <c r="AJ90" s="25"/>
      <c r="AK90"/>
      <c r="AL90" s="3"/>
      <c r="AM90"/>
      <c r="AN90"/>
      <c r="AO90"/>
      <c r="AR90" s="1"/>
    </row>
    <row r="91" spans="1:44">
      <c r="A91" s="39"/>
      <c r="B91" s="3">
        <f>+'Ark1'!C940</f>
        <v>2005</v>
      </c>
      <c r="C91" s="3">
        <f>+'Ark1'!G940</f>
        <v>3</v>
      </c>
      <c r="D91" s="3" t="s">
        <v>517</v>
      </c>
      <c r="E91" s="3">
        <f>+'Ark1'!Q940</f>
        <v>730</v>
      </c>
      <c r="F91" s="15"/>
      <c r="G91" s="310">
        <f>+'Ark1'!R940</f>
        <v>268710</v>
      </c>
      <c r="H91" s="310"/>
      <c r="I91" s="310">
        <f>+'Ark1'!S940</f>
        <v>268540</v>
      </c>
      <c r="J91" s="51">
        <f>+'Ark1'!AE940</f>
        <v>19.404245389300925</v>
      </c>
      <c r="K91" s="51"/>
      <c r="L91" s="51">
        <f>+'Ark1'!AE940</f>
        <v>19.404245389300925</v>
      </c>
      <c r="M91" s="51"/>
      <c r="N91" s="12">
        <f>+'Ark1'!U940</f>
        <v>56.770887018693685</v>
      </c>
      <c r="O91" s="15"/>
      <c r="P91" s="51">
        <f>+'Ark1'!W940</f>
        <v>73.783221121619277</v>
      </c>
      <c r="Q91" s="15"/>
      <c r="R91" s="15">
        <f>+'Ark1'!X940</f>
        <v>0</v>
      </c>
      <c r="S91" s="51"/>
      <c r="T91" s="15">
        <f>+'Ark1'!Y940</f>
        <v>0</v>
      </c>
      <c r="U91" s="51"/>
      <c r="V91" s="39"/>
      <c r="W91" s="15"/>
      <c r="X91" s="39"/>
      <c r="Y91" s="126">
        <f>+'Ark1'!AA941</f>
        <v>8.2825124304683193</v>
      </c>
      <c r="Z91" s="41">
        <f>+'Ark1'!AB941</f>
        <v>2.2958241037782687</v>
      </c>
      <c r="AA91" s="15">
        <f>+'Ark1'!AD940</f>
        <v>19.679543703512753</v>
      </c>
      <c r="AB91" s="15"/>
      <c r="AC91" s="15">
        <f t="shared" si="4"/>
        <v>368.09589041095893</v>
      </c>
      <c r="AD91" s="15"/>
      <c r="AE91" s="12">
        <f>+'Ark1'!T940</f>
        <v>13.831253023705855</v>
      </c>
      <c r="AF91" s="51">
        <f>+'Ark1'!V940</f>
        <v>79.989641430923228</v>
      </c>
      <c r="AG91" s="39"/>
      <c r="AH91" s="25"/>
      <c r="AI91" s="25"/>
      <c r="AJ91" s="25"/>
      <c r="AK91"/>
      <c r="AL91" s="3"/>
      <c r="AM91"/>
      <c r="AN91"/>
      <c r="AO91"/>
      <c r="AR91" s="1"/>
    </row>
    <row r="92" spans="1:44">
      <c r="A92" s="39"/>
      <c r="B92" s="3">
        <f>+'Ark1'!C941</f>
        <v>2005</v>
      </c>
      <c r="C92" s="3">
        <f>+'Ark1'!G941</f>
        <v>4</v>
      </c>
      <c r="D92" s="3" t="s">
        <v>64</v>
      </c>
      <c r="E92" s="3">
        <f>+'Ark1'!Q941</f>
        <v>214</v>
      </c>
      <c r="F92" s="15"/>
      <c r="G92" s="310">
        <f>+'Ark1'!R941</f>
        <v>66382</v>
      </c>
      <c r="H92" s="310"/>
      <c r="I92" s="310">
        <f>+'Ark1'!S941</f>
        <v>66377</v>
      </c>
      <c r="J92" s="51">
        <f>+'Ark1'!AE941</f>
        <v>4.7186936418330356</v>
      </c>
      <c r="K92" s="51"/>
      <c r="L92" s="51">
        <f>+'Ark1'!AE941</f>
        <v>4.7186936418330356</v>
      </c>
      <c r="M92" s="51"/>
      <c r="N92" s="12">
        <f>+'Ark1'!U941</f>
        <v>56.577609714208222</v>
      </c>
      <c r="O92" s="15"/>
      <c r="P92" s="51">
        <f>+'Ark1'!W941</f>
        <v>72.589532518793931</v>
      </c>
      <c r="Q92" s="15"/>
      <c r="R92" s="15">
        <f>+'Ark1'!X941</f>
        <v>0</v>
      </c>
      <c r="S92" s="51"/>
      <c r="T92" s="15">
        <f>+'Ark1'!Y941</f>
        <v>0</v>
      </c>
      <c r="U92" s="51"/>
      <c r="V92" s="39"/>
      <c r="W92" s="15"/>
      <c r="X92" s="39"/>
      <c r="Y92" s="126">
        <f>+'Ark1'!AA942</f>
        <v>8.2806153411120231</v>
      </c>
      <c r="Z92" s="41">
        <f>+'Ark1'!AB942</f>
        <v>2.5371268524998558</v>
      </c>
      <c r="AA92" s="15">
        <f>+'Ark1'!AD941</f>
        <v>4.8616258052420189</v>
      </c>
      <c r="AB92" s="15"/>
      <c r="AC92" s="15">
        <f t="shared" si="4"/>
        <v>310.196261682243</v>
      </c>
      <c r="AD92" s="15"/>
      <c r="AE92" s="12">
        <f>+'Ark1'!T941</f>
        <v>13.723720285619592</v>
      </c>
      <c r="AF92" s="51">
        <f>+'Ark1'!V941</f>
        <v>78.649167251419811</v>
      </c>
      <c r="AG92" s="39"/>
      <c r="AH92" s="25"/>
      <c r="AI92" s="25"/>
      <c r="AJ92" s="25"/>
      <c r="AK92"/>
      <c r="AL92" s="3"/>
      <c r="AM92"/>
      <c r="AN92"/>
      <c r="AO92"/>
      <c r="AR92" s="1"/>
    </row>
    <row r="93" spans="1:44">
      <c r="A93" s="39"/>
      <c r="B93" s="40">
        <f>+'Ark1'!C942</f>
        <v>2004</v>
      </c>
      <c r="C93" s="40">
        <f>+'Ark1'!G942</f>
        <v>1</v>
      </c>
      <c r="D93" s="40" t="s">
        <v>372</v>
      </c>
      <c r="E93" s="40">
        <f>+'Ark1'!Q942</f>
        <v>1737</v>
      </c>
      <c r="F93" s="77"/>
      <c r="G93" s="374">
        <f>+'Ark1'!R942</f>
        <v>631881</v>
      </c>
      <c r="H93" s="374"/>
      <c r="I93" s="374">
        <f>+'Ark1'!S942</f>
        <v>631721</v>
      </c>
      <c r="J93" s="126">
        <f>+'Ark1'!AE942</f>
        <v>46.451402364666805</v>
      </c>
      <c r="K93" s="126"/>
      <c r="L93" s="51">
        <f>+'Ark1'!AE942</f>
        <v>46.451402364666805</v>
      </c>
      <c r="M93" s="126"/>
      <c r="N93" s="41">
        <f>+'Ark1'!U942</f>
        <v>56.686972571752399</v>
      </c>
      <c r="O93" s="77"/>
      <c r="P93" s="126">
        <f>+'Ark1'!W942</f>
        <v>75.458100173969498</v>
      </c>
      <c r="Q93" s="77"/>
      <c r="R93" s="77">
        <f>+'Ark1'!X942</f>
        <v>0</v>
      </c>
      <c r="S93" s="126"/>
      <c r="T93" s="77">
        <f>+'Ark1'!Y942</f>
        <v>0</v>
      </c>
      <c r="U93" s="126"/>
      <c r="V93" s="39"/>
      <c r="W93" s="77"/>
      <c r="X93" s="39"/>
      <c r="Y93" s="126">
        <f>+'Ark1'!AA943</f>
        <v>8.4068046537575096</v>
      </c>
      <c r="Z93" s="41">
        <f>+'Ark1'!AB943</f>
        <v>2.3911045339721846</v>
      </c>
      <c r="AA93" s="77">
        <f>+'Ark1'!AD942</f>
        <v>46.143381048148576</v>
      </c>
      <c r="AB93" s="77"/>
      <c r="AC93" s="77">
        <f t="shared" si="4"/>
        <v>363.77720207253884</v>
      </c>
      <c r="AD93" s="77"/>
      <c r="AE93" s="41">
        <f>+'Ark1'!T942</f>
        <v>13.793450032521944</v>
      </c>
      <c r="AF93" s="126">
        <f>+'Ark1'!V942</f>
        <v>81.77316122982775</v>
      </c>
      <c r="AG93" s="39"/>
      <c r="AH93" s="25"/>
      <c r="AI93" s="25"/>
      <c r="AJ93" s="25"/>
      <c r="AK93"/>
      <c r="AL93" s="3"/>
      <c r="AM93"/>
      <c r="AN93"/>
      <c r="AO93"/>
      <c r="AR93" s="1"/>
    </row>
    <row r="94" spans="1:44">
      <c r="A94" s="39"/>
      <c r="B94" s="40">
        <f>+'Ark1'!C943</f>
        <v>2004</v>
      </c>
      <c r="C94" s="40">
        <f>+'Ark1'!G943</f>
        <v>2</v>
      </c>
      <c r="D94" s="40" t="s">
        <v>63</v>
      </c>
      <c r="E94" s="40">
        <f>+'Ark1'!Q943</f>
        <v>1443</v>
      </c>
      <c r="F94" s="77"/>
      <c r="G94" s="374">
        <f>+'Ark1'!R943</f>
        <v>402711</v>
      </c>
      <c r="H94" s="374"/>
      <c r="I94" s="374">
        <f>+'Ark1'!S943</f>
        <v>402538</v>
      </c>
      <c r="J94" s="126">
        <f>+'Ark1'!AE943</f>
        <v>29.446913365069975</v>
      </c>
      <c r="K94" s="126"/>
      <c r="L94" s="51">
        <f>+'Ark1'!AE943</f>
        <v>29.446913365069975</v>
      </c>
      <c r="M94" s="126"/>
      <c r="N94" s="41">
        <f>+'Ark1'!U943</f>
        <v>56.735592664543447</v>
      </c>
      <c r="O94" s="77"/>
      <c r="P94" s="126">
        <f>+'Ark1'!W943</f>
        <v>75.069797634012701</v>
      </c>
      <c r="Q94" s="77"/>
      <c r="R94" s="77">
        <f>+'Ark1'!X943</f>
        <v>0</v>
      </c>
      <c r="S94" s="126"/>
      <c r="T94" s="77">
        <f>+'Ark1'!Y943</f>
        <v>0</v>
      </c>
      <c r="U94" s="126"/>
      <c r="V94" s="39"/>
      <c r="W94" s="77"/>
      <c r="X94" s="39"/>
      <c r="Y94" s="126">
        <f>+'Ark1'!AA944</f>
        <v>7.9348490607069921</v>
      </c>
      <c r="Z94" s="41">
        <f>+'Ark1'!AB944</f>
        <v>2.3717654818521936</v>
      </c>
      <c r="AA94" s="77">
        <f>+'Ark1'!AD943</f>
        <v>29.408143503730859</v>
      </c>
      <c r="AB94" s="77"/>
      <c r="AC94" s="77">
        <f t="shared" si="4"/>
        <v>279.07900207900207</v>
      </c>
      <c r="AD94" s="77"/>
      <c r="AE94" s="41">
        <f>+'Ark1'!T943</f>
        <v>13.820506517080489</v>
      </c>
      <c r="AF94" s="126">
        <f>+'Ark1'!V943</f>
        <v>81.365463921236483</v>
      </c>
      <c r="AG94" s="39"/>
      <c r="AH94" s="25"/>
      <c r="AI94" s="25"/>
      <c r="AJ94" s="25"/>
      <c r="AK94"/>
      <c r="AL94" s="3"/>
      <c r="AM94"/>
      <c r="AN94"/>
      <c r="AO94"/>
      <c r="AR94" s="1"/>
    </row>
    <row r="95" spans="1:44">
      <c r="A95" s="39"/>
      <c r="B95" s="40">
        <f>+'Ark1'!C944</f>
        <v>2004</v>
      </c>
      <c r="C95" s="40">
        <f>+'Ark1'!G944</f>
        <v>3</v>
      </c>
      <c r="D95" s="40" t="s">
        <v>517</v>
      </c>
      <c r="E95" s="40">
        <f>+'Ark1'!Q944</f>
        <v>823</v>
      </c>
      <c r="F95" s="77"/>
      <c r="G95" s="374">
        <f>+'Ark1'!R944</f>
        <v>268586</v>
      </c>
      <c r="H95" s="374"/>
      <c r="I95" s="374">
        <f>+'Ark1'!S944</f>
        <v>268229</v>
      </c>
      <c r="J95" s="126">
        <f>+'Ark1'!AE944</f>
        <v>19.403565367501255</v>
      </c>
      <c r="K95" s="126"/>
      <c r="L95" s="51">
        <f>+'Ark1'!AE944</f>
        <v>19.403565367501255</v>
      </c>
      <c r="M95" s="126"/>
      <c r="N95" s="41">
        <f>+'Ark1'!U944</f>
        <v>56.537305809588076</v>
      </c>
      <c r="O95" s="77"/>
      <c r="P95" s="126">
        <f>+'Ark1'!W944</f>
        <v>74.234905248873147</v>
      </c>
      <c r="Q95" s="77"/>
      <c r="R95" s="77">
        <f>+'Ark1'!X944</f>
        <v>0</v>
      </c>
      <c r="S95" s="126"/>
      <c r="T95" s="77">
        <f>+'Ark1'!Y944</f>
        <v>0</v>
      </c>
      <c r="U95" s="126"/>
      <c r="V95" s="39"/>
      <c r="W95" s="77"/>
      <c r="X95" s="39"/>
      <c r="Y95" s="126">
        <f>+'Ark1'!AA945</f>
        <v>8.3014527108316631</v>
      </c>
      <c r="Z95" s="41">
        <f>+'Ark1'!AB945</f>
        <v>2.4198012814269529</v>
      </c>
      <c r="AA95" s="77">
        <f>+'Ark1'!AD944</f>
        <v>19.61360785052571</v>
      </c>
      <c r="AB95" s="77"/>
      <c r="AC95" s="77">
        <f t="shared" si="4"/>
        <v>326.34993924665855</v>
      </c>
      <c r="AD95" s="77"/>
      <c r="AE95" s="41">
        <f>+'Ark1'!T944</f>
        <v>13.69691272069281</v>
      </c>
      <c r="AF95" s="126">
        <f>+'Ark1'!V944</f>
        <v>80.530631304690601</v>
      </c>
      <c r="AG95" s="39"/>
      <c r="AH95" s="25"/>
      <c r="AI95" s="25"/>
      <c r="AJ95" s="25"/>
      <c r="AK95"/>
      <c r="AL95" s="3"/>
      <c r="AM95"/>
      <c r="AN95"/>
      <c r="AO95"/>
      <c r="AR95" s="1"/>
    </row>
    <row r="96" spans="1:44">
      <c r="A96" s="39"/>
      <c r="B96" s="40">
        <f>+'Ark1'!C945</f>
        <v>2004</v>
      </c>
      <c r="C96" s="40">
        <f>+'Ark1'!G945</f>
        <v>4</v>
      </c>
      <c r="D96" s="40" t="s">
        <v>64</v>
      </c>
      <c r="E96" s="40">
        <f>+'Ark1'!Q945</f>
        <v>234</v>
      </c>
      <c r="F96" s="77"/>
      <c r="G96" s="374">
        <f>+'Ark1'!R945</f>
        <v>66208</v>
      </c>
      <c r="H96" s="374"/>
      <c r="I96" s="374">
        <f>+'Ark1'!S945</f>
        <v>66205</v>
      </c>
      <c r="J96" s="126">
        <f>+'Ark1'!AE945</f>
        <v>4.6981189027618999</v>
      </c>
      <c r="K96" s="126"/>
      <c r="L96" s="51">
        <f>+'Ark1'!AE945</f>
        <v>4.6981189027618999</v>
      </c>
      <c r="M96" s="126"/>
      <c r="N96" s="41">
        <f>+'Ark1'!U945</f>
        <v>56.539626916396045</v>
      </c>
      <c r="O96" s="77"/>
      <c r="P96" s="126">
        <f>+'Ark1'!W945</f>
        <v>72.822496790272609</v>
      </c>
      <c r="Q96" s="77"/>
      <c r="R96" s="77">
        <f>+'Ark1'!X945</f>
        <v>0</v>
      </c>
      <c r="S96" s="126"/>
      <c r="T96" s="77">
        <f>+'Ark1'!Y945</f>
        <v>0</v>
      </c>
      <c r="U96" s="126"/>
      <c r="V96" s="39"/>
      <c r="W96" s="77"/>
      <c r="X96" s="39"/>
      <c r="Y96" s="126">
        <f>+'Ark1'!AA946</f>
        <v>7.7308461451802142</v>
      </c>
      <c r="Z96" s="41">
        <f>+'Ark1'!AB946</f>
        <v>2.604984244501134</v>
      </c>
      <c r="AA96" s="77">
        <f>+'Ark1'!AD945</f>
        <v>4.8348675975948332</v>
      </c>
      <c r="AB96" s="77"/>
      <c r="AC96" s="77">
        <f t="shared" si="4"/>
        <v>282.94017094017096</v>
      </c>
      <c r="AD96" s="77"/>
      <c r="AE96" s="41">
        <f>+'Ark1'!T945</f>
        <v>13.694734775253748</v>
      </c>
      <c r="AF96" s="126">
        <f>+'Ark1'!V945</f>
        <v>78.89826103185915</v>
      </c>
      <c r="AG96" s="39"/>
      <c r="AH96" s="25"/>
      <c r="AI96" s="25"/>
      <c r="AJ96" s="25"/>
      <c r="AK96"/>
      <c r="AL96" s="3"/>
      <c r="AM96"/>
      <c r="AN96"/>
      <c r="AO96"/>
      <c r="AR96" s="1"/>
    </row>
    <row r="97" spans="1:55">
      <c r="A97" s="39"/>
      <c r="B97" s="3">
        <f>+'Ark1'!C946</f>
        <v>2003</v>
      </c>
      <c r="C97" s="3">
        <f>+'Ark1'!G946</f>
        <v>1</v>
      </c>
      <c r="D97" s="3" t="s">
        <v>372</v>
      </c>
      <c r="E97" s="3">
        <f>+'Ark1'!Q946</f>
        <v>1841</v>
      </c>
      <c r="F97" s="15"/>
      <c r="G97" s="310">
        <f>+'Ark1'!R946</f>
        <v>588852</v>
      </c>
      <c r="H97" s="310"/>
      <c r="I97" s="310">
        <f>+'Ark1'!S946</f>
        <v>588647</v>
      </c>
      <c r="J97" s="51">
        <f>+'Ark1'!AE946</f>
        <v>46.518599324919514</v>
      </c>
      <c r="K97" s="51"/>
      <c r="L97" s="51">
        <f>+'Ark1'!AE946</f>
        <v>46.518599324919514</v>
      </c>
      <c r="M97" s="51"/>
      <c r="N97" s="12">
        <f>+'Ark1'!U946</f>
        <v>56.415041612375504</v>
      </c>
      <c r="O97" s="15"/>
      <c r="P97" s="51">
        <f>+'Ark1'!W946</f>
        <v>76.794911381526305</v>
      </c>
      <c r="Q97" s="15"/>
      <c r="R97" s="15">
        <f>+'Ark1'!X946</f>
        <v>0</v>
      </c>
      <c r="S97" s="51"/>
      <c r="T97" s="15">
        <f>+'Ark1'!Y946</f>
        <v>0</v>
      </c>
      <c r="U97" s="51"/>
      <c r="V97" s="39"/>
      <c r="W97" s="15"/>
      <c r="X97" s="39"/>
      <c r="Y97" s="126">
        <f>+'Ark1'!AA947</f>
        <v>7.8947730298889454</v>
      </c>
      <c r="Z97" s="41">
        <f>+'Ark1'!AB947</f>
        <v>2.4398586502719604</v>
      </c>
      <c r="AA97" s="15">
        <f>+'Ark1'!AD946</f>
        <v>46.464679940440817</v>
      </c>
      <c r="AB97" s="15"/>
      <c r="AC97" s="15">
        <f t="shared" si="4"/>
        <v>319.85442694187941</v>
      </c>
      <c r="AD97" s="15"/>
      <c r="AE97" s="12">
        <f>+'Ark1'!T946</f>
        <v>13.632383009652676</v>
      </c>
      <c r="AF97" s="51">
        <f>+'Ark1'!V946</f>
        <v>83.229508771907618</v>
      </c>
      <c r="AG97" s="39"/>
      <c r="AH97" s="25"/>
      <c r="AI97" s="25"/>
      <c r="AJ97" s="25"/>
      <c r="AK97"/>
      <c r="AL97" s="3"/>
      <c r="AM97"/>
      <c r="AN97"/>
      <c r="AO97"/>
      <c r="AR97" s="1"/>
    </row>
    <row r="98" spans="1:55">
      <c r="A98" s="39"/>
      <c r="B98" s="3">
        <f>+'Ark1'!C947</f>
        <v>2003</v>
      </c>
      <c r="C98" s="3">
        <f>+'Ark1'!G947</f>
        <v>2</v>
      </c>
      <c r="D98" s="3" t="s">
        <v>63</v>
      </c>
      <c r="E98" s="3">
        <f>+'Ark1'!Q947</f>
        <v>1479</v>
      </c>
      <c r="F98" s="15"/>
      <c r="G98" s="310">
        <f>+'Ark1'!R947</f>
        <v>361925</v>
      </c>
      <c r="H98" s="310"/>
      <c r="I98" s="310">
        <f>+'Ark1'!S947</f>
        <v>361737</v>
      </c>
      <c r="J98" s="51">
        <f>+'Ark1'!AE947</f>
        <v>28.74936021494732</v>
      </c>
      <c r="K98" s="51"/>
      <c r="L98" s="51">
        <f>+'Ark1'!AE947</f>
        <v>28.74936021494732</v>
      </c>
      <c r="M98" s="51"/>
      <c r="N98" s="12">
        <f>+'Ark1'!U947</f>
        <v>56.5814085924304</v>
      </c>
      <c r="O98" s="15"/>
      <c r="P98" s="51">
        <f>+'Ark1'!W947</f>
        <v>77.231772254429472</v>
      </c>
      <c r="Q98" s="15"/>
      <c r="R98" s="15">
        <f>+'Ark1'!X947</f>
        <v>0</v>
      </c>
      <c r="S98" s="51"/>
      <c r="T98" s="15">
        <f>+'Ark1'!Y947</f>
        <v>0</v>
      </c>
      <c r="U98" s="51"/>
      <c r="V98" s="39"/>
      <c r="W98" s="15"/>
      <c r="X98" s="39"/>
      <c r="Y98" s="126">
        <f>+'Ark1'!AA948</f>
        <v>7.6450155675891809</v>
      </c>
      <c r="Z98" s="41">
        <f>+'Ark1'!AB948</f>
        <v>2.4604735527056842</v>
      </c>
      <c r="AA98" s="15">
        <f>+'Ark1'!AD947</f>
        <v>28.558499058242219</v>
      </c>
      <c r="AB98" s="15"/>
      <c r="AC98" s="15">
        <f t="shared" si="4"/>
        <v>244.70926301555104</v>
      </c>
      <c r="AD98" s="15"/>
      <c r="AE98" s="12">
        <f>+'Ark1'!T947</f>
        <v>13.728935552946057</v>
      </c>
      <c r="AF98" s="51">
        <f>+'Ark1'!V947</f>
        <v>83.711198798647189</v>
      </c>
      <c r="AG98" s="39"/>
      <c r="AH98" s="25"/>
      <c r="AI98" s="25"/>
      <c r="AJ98" s="25"/>
      <c r="AK98"/>
      <c r="AL98" s="3"/>
      <c r="AM98"/>
      <c r="AN98"/>
      <c r="AO98"/>
      <c r="AR98" s="1"/>
    </row>
    <row r="99" spans="1:55">
      <c r="A99" s="39"/>
      <c r="B99" s="3">
        <f>+'Ark1'!C948</f>
        <v>2003</v>
      </c>
      <c r="C99" s="3">
        <f>+'Ark1'!G948</f>
        <v>3</v>
      </c>
      <c r="D99" s="3" t="s">
        <v>517</v>
      </c>
      <c r="E99" s="3">
        <f>+'Ark1'!Q948</f>
        <v>856</v>
      </c>
      <c r="F99" s="15"/>
      <c r="G99" s="310">
        <f>+'Ark1'!R948</f>
        <v>257136</v>
      </c>
      <c r="H99" s="310"/>
      <c r="I99" s="310">
        <f>+'Ark1'!S948</f>
        <v>256793</v>
      </c>
      <c r="J99" s="51">
        <f>+'Ark1'!AE948</f>
        <v>20.148166817216065</v>
      </c>
      <c r="K99" s="51"/>
      <c r="L99" s="51">
        <f>+'Ark1'!AE948</f>
        <v>20.148166817216065</v>
      </c>
      <c r="M99" s="51"/>
      <c r="N99" s="12">
        <f>+'Ark1'!U948</f>
        <v>56.197041975443263</v>
      </c>
      <c r="O99" s="15"/>
      <c r="P99" s="51">
        <f>+'Ark1'!W948</f>
        <v>76.245304973267196</v>
      </c>
      <c r="Q99" s="15"/>
      <c r="R99" s="15">
        <f>+'Ark1'!X948</f>
        <v>0</v>
      </c>
      <c r="S99" s="51"/>
      <c r="T99" s="15">
        <f>+'Ark1'!Y948</f>
        <v>0</v>
      </c>
      <c r="U99" s="51"/>
      <c r="V99" s="39"/>
      <c r="W99" s="15"/>
      <c r="X99" s="39"/>
      <c r="Y99" s="126">
        <f>+'Ark1'!AA949</f>
        <v>8.0520403113536752</v>
      </c>
      <c r="Z99" s="41">
        <f>+'Ark1'!AB949</f>
        <v>2.4481508681314241</v>
      </c>
      <c r="AA99" s="15">
        <f>+'Ark1'!AD948</f>
        <v>20.289889379954875</v>
      </c>
      <c r="AB99" s="15"/>
      <c r="AC99" s="15">
        <f t="shared" si="4"/>
        <v>300.39252336448595</v>
      </c>
      <c r="AD99" s="15"/>
      <c r="AE99" s="12">
        <f>+'Ark1'!T948</f>
        <v>13.50341842449132</v>
      </c>
      <c r="AF99" s="51">
        <f>+'Ark1'!V948</f>
        <v>82.709374083508138</v>
      </c>
      <c r="AG99" s="39"/>
      <c r="AH99" s="25"/>
      <c r="AI99" s="25"/>
      <c r="AJ99" s="25"/>
      <c r="AK99"/>
      <c r="AL99"/>
      <c r="AM99"/>
      <c r="AN99"/>
      <c r="AO99"/>
      <c r="AQ99" s="3"/>
      <c r="BC99" s="1"/>
    </row>
    <row r="100" spans="1:55">
      <c r="A100" s="39"/>
      <c r="B100" s="3">
        <f>+'Ark1'!C949</f>
        <v>2003</v>
      </c>
      <c r="C100" s="3">
        <f>+'Ark1'!G949</f>
        <v>4</v>
      </c>
      <c r="D100" s="3" t="s">
        <v>64</v>
      </c>
      <c r="E100" s="3">
        <f>+'Ark1'!Q949</f>
        <v>239</v>
      </c>
      <c r="F100" s="15"/>
      <c r="G100" s="310">
        <f>+'Ark1'!R949</f>
        <v>59398</v>
      </c>
      <c r="H100" s="310"/>
      <c r="I100" s="310">
        <f>+'Ark1'!S949</f>
        <v>59394</v>
      </c>
      <c r="J100" s="51">
        <f>+'Ark1'!AE949</f>
        <v>4.5838736429171236</v>
      </c>
      <c r="K100" s="51"/>
      <c r="L100" s="51">
        <f>+'Ark1'!AE949</f>
        <v>4.5838736429171236</v>
      </c>
      <c r="M100" s="51"/>
      <c r="N100" s="12">
        <f>+'Ark1'!U949</f>
        <v>56.148028420379163</v>
      </c>
      <c r="O100" s="15"/>
      <c r="P100" s="51">
        <f>+'Ark1'!W949</f>
        <v>74.99819510388231</v>
      </c>
      <c r="Q100" s="15"/>
      <c r="R100" s="15">
        <f>+'Ark1'!X949</f>
        <v>0</v>
      </c>
      <c r="S100" s="51"/>
      <c r="T100" s="15">
        <f>+'Ark1'!Y949</f>
        <v>0</v>
      </c>
      <c r="U100" s="51"/>
      <c r="V100" s="39"/>
      <c r="W100" s="15"/>
      <c r="X100" s="39"/>
      <c r="Y100" s="126">
        <f>+'Ark1'!AA950</f>
        <v>7.5633138127595521</v>
      </c>
      <c r="Z100" s="41">
        <f>+'Ark1'!AB950</f>
        <v>2.6946940511756345</v>
      </c>
      <c r="AA100" s="15">
        <f>+'Ark1'!AD949</f>
        <v>4.6869316213620813</v>
      </c>
      <c r="AB100" s="15"/>
      <c r="AC100" s="15">
        <f t="shared" si="4"/>
        <v>248.52719665271965</v>
      </c>
      <c r="AD100" s="15"/>
      <c r="AE100" s="12">
        <f>+'Ark1'!T949</f>
        <v>13.470689248796258</v>
      </c>
      <c r="AF100" s="51">
        <f>+'Ark1'!V949</f>
        <v>81.25724384721471</v>
      </c>
      <c r="AG100" s="39"/>
      <c r="AJ100"/>
      <c r="AK100"/>
      <c r="AL100"/>
      <c r="AM100"/>
      <c r="AN100"/>
      <c r="AO100"/>
      <c r="AQ100" s="3"/>
      <c r="BC100" s="1"/>
    </row>
    <row r="101" spans="1:55">
      <c r="A101" s="39"/>
      <c r="B101" s="39"/>
      <c r="C101" s="39"/>
      <c r="D101" s="39"/>
      <c r="E101" s="39"/>
      <c r="F101" s="39"/>
      <c r="G101" s="307"/>
      <c r="H101" s="307"/>
      <c r="I101" s="307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81"/>
      <c r="AA101" s="39"/>
      <c r="AB101" s="39"/>
      <c r="AC101" s="39"/>
      <c r="AD101" s="39"/>
      <c r="AE101" s="39"/>
      <c r="AF101" s="39"/>
      <c r="AG101" s="39"/>
      <c r="AJ101"/>
      <c r="AK101"/>
      <c r="AL101"/>
      <c r="AM101"/>
      <c r="AN101"/>
      <c r="AO101"/>
      <c r="AQ101" s="3"/>
      <c r="BC101" s="1"/>
    </row>
    <row r="102" spans="1:55">
      <c r="A102" s="39"/>
      <c r="B102" s="40">
        <f>+'Ark1'!C950</f>
        <v>2002</v>
      </c>
      <c r="C102" s="40">
        <f>+'Ark1'!G950</f>
        <v>1</v>
      </c>
      <c r="D102" s="40" t="s">
        <v>372</v>
      </c>
      <c r="E102" s="40">
        <f>+'Ark1'!Q950</f>
        <v>1954</v>
      </c>
      <c r="F102" s="77"/>
      <c r="G102" s="374">
        <f>+'Ark1'!R950</f>
        <v>579816</v>
      </c>
      <c r="H102" s="374"/>
      <c r="I102" s="374">
        <f>+'Ark1'!S950</f>
        <v>579585</v>
      </c>
      <c r="J102" s="126">
        <f>+'Ark1'!AE950</f>
        <v>46.967589400009849</v>
      </c>
      <c r="K102" s="126"/>
      <c r="L102" s="51">
        <f>+'Ark1'!AE950</f>
        <v>46.967589400009849</v>
      </c>
      <c r="M102" s="126"/>
      <c r="N102" s="41">
        <f>+'Ark1'!U950</f>
        <v>55.894741927413591</v>
      </c>
      <c r="O102" s="77"/>
      <c r="P102" s="126">
        <f>+'Ark1'!W950</f>
        <v>75.796340830077824</v>
      </c>
      <c r="Q102" s="77"/>
      <c r="R102" s="77">
        <f>+'Ark1'!X950</f>
        <v>0</v>
      </c>
      <c r="S102" s="126"/>
      <c r="T102" s="77">
        <f>+'Ark1'!Y950</f>
        <v>0</v>
      </c>
      <c r="U102" s="126"/>
      <c r="V102" s="39"/>
      <c r="W102" s="77"/>
      <c r="X102" s="39"/>
      <c r="Y102" s="126">
        <f>+'Ark1'!AA951</f>
        <v>7.6783749599792044</v>
      </c>
      <c r="Z102" s="41">
        <f>+'Ark1'!AB951</f>
        <v>2.6019345362933981</v>
      </c>
      <c r="AA102" s="77">
        <f>+'Ark1'!AD950</f>
        <v>46.915955758778686</v>
      </c>
      <c r="AB102" s="77"/>
      <c r="AC102" s="77">
        <f t="shared" si="4"/>
        <v>296.73285568065506</v>
      </c>
      <c r="AD102" s="77"/>
      <c r="AE102" s="41">
        <f>+'Ark1'!T950</f>
        <v>13.328754294465829</v>
      </c>
      <c r="AF102" s="126">
        <f>+'Ark1'!V950</f>
        <v>82.151512919394278</v>
      </c>
      <c r="AG102" s="39"/>
      <c r="AH102" s="3"/>
      <c r="AI102" s="3"/>
      <c r="AJ102" s="51"/>
      <c r="AK102" s="51"/>
      <c r="AL102" s="51"/>
      <c r="AM102" s="51"/>
      <c r="AN102" s="51"/>
      <c r="AO102" s="51"/>
      <c r="AP102" s="3"/>
      <c r="AQ102" s="3"/>
    </row>
    <row r="103" spans="1:55">
      <c r="A103" s="39"/>
      <c r="B103" s="40">
        <f>+'Ark1'!C951</f>
        <v>2002</v>
      </c>
      <c r="C103" s="40">
        <f>+'Ark1'!G951</f>
        <v>2</v>
      </c>
      <c r="D103" s="40" t="s">
        <v>63</v>
      </c>
      <c r="E103" s="40">
        <f>+'Ark1'!Q951</f>
        <v>1498</v>
      </c>
      <c r="F103" s="77"/>
      <c r="G103" s="374">
        <f>+'Ark1'!R951</f>
        <v>338487</v>
      </c>
      <c r="H103" s="374"/>
      <c r="I103" s="374">
        <f>+'Ark1'!S951</f>
        <v>338379</v>
      </c>
      <c r="J103" s="126">
        <f>+'Ark1'!AE951</f>
        <v>27.636578365884422</v>
      </c>
      <c r="K103" s="126"/>
      <c r="L103" s="51">
        <f>+'Ark1'!AE951</f>
        <v>27.636578365884422</v>
      </c>
      <c r="M103" s="126"/>
      <c r="N103" s="41">
        <f>+'Ark1'!U951</f>
        <v>56.12890575360764</v>
      </c>
      <c r="O103" s="77"/>
      <c r="P103" s="126">
        <f>+'Ark1'!W951</f>
        <v>76.392016939584721</v>
      </c>
      <c r="Q103" s="77"/>
      <c r="R103" s="77">
        <f>+'Ark1'!X951</f>
        <v>0</v>
      </c>
      <c r="S103" s="126"/>
      <c r="T103" s="77">
        <f>+'Ark1'!Y951</f>
        <v>0</v>
      </c>
      <c r="U103" s="126"/>
      <c r="V103" s="39"/>
      <c r="W103" s="77"/>
      <c r="X103" s="39"/>
      <c r="Y103" s="126">
        <f>+'Ark1'!AA952</f>
        <v>7.3246146363383806</v>
      </c>
      <c r="Z103" s="41">
        <f>+'Ark1'!AB952</f>
        <v>2.5610299688359524</v>
      </c>
      <c r="AA103" s="77">
        <f>+'Ark1'!AD951</f>
        <v>27.388759739161607</v>
      </c>
      <c r="AB103" s="77"/>
      <c r="AC103" s="77">
        <f t="shared" si="4"/>
        <v>225.95927903871828</v>
      </c>
      <c r="AD103" s="77"/>
      <c r="AE103" s="41">
        <f>+'Ark1'!T951</f>
        <v>13.463459453391122</v>
      </c>
      <c r="AF103" s="126">
        <f>+'Ark1'!V951</f>
        <v>82.785562908256821</v>
      </c>
      <c r="AG103" s="39"/>
      <c r="AH103" s="3"/>
      <c r="AI103" s="3"/>
      <c r="AJ103" s="51"/>
      <c r="AK103" s="51"/>
      <c r="AL103" s="51"/>
      <c r="AM103" s="51"/>
      <c r="AN103" s="51"/>
      <c r="AO103" s="51"/>
      <c r="AP103" s="3"/>
      <c r="AQ103" s="3"/>
    </row>
    <row r="104" spans="1:55">
      <c r="A104" s="39"/>
      <c r="B104" s="40">
        <f>+'Ark1'!C952</f>
        <v>2002</v>
      </c>
      <c r="C104" s="40">
        <f>+'Ark1'!G952</f>
        <v>3</v>
      </c>
      <c r="D104" s="40" t="s">
        <v>517</v>
      </c>
      <c r="E104" s="40">
        <f>+'Ark1'!Q952</f>
        <v>895</v>
      </c>
      <c r="F104" s="77"/>
      <c r="G104" s="374">
        <f>+'Ark1'!R952</f>
        <v>262702</v>
      </c>
      <c r="H104" s="374"/>
      <c r="I104" s="374">
        <f>+'Ark1'!S952</f>
        <v>262227</v>
      </c>
      <c r="J104" s="126">
        <f>+'Ark1'!AE952</f>
        <v>21.048476427471957</v>
      </c>
      <c r="K104" s="126"/>
      <c r="L104" s="51">
        <f>+'Ark1'!AE952</f>
        <v>21.048476427471957</v>
      </c>
      <c r="M104" s="126"/>
      <c r="N104" s="41">
        <f>+'Ark1'!U952</f>
        <v>55.918097678728735</v>
      </c>
      <c r="O104" s="77"/>
      <c r="P104" s="126">
        <f>+'Ark1'!W952</f>
        <v>75.077597272592513</v>
      </c>
      <c r="Q104" s="77"/>
      <c r="R104" s="77">
        <f>+'Ark1'!X952</f>
        <v>0</v>
      </c>
      <c r="S104" s="126"/>
      <c r="T104" s="77">
        <f>+'Ark1'!Y952</f>
        <v>0</v>
      </c>
      <c r="U104" s="126"/>
      <c r="V104" s="39"/>
      <c r="W104" s="77"/>
      <c r="X104" s="39"/>
      <c r="Y104" s="126">
        <f>+'Ark1'!AA953</f>
        <v>7.6445221757357791</v>
      </c>
      <c r="Z104" s="41">
        <f>+'Ark1'!AB953</f>
        <v>2.6124918040100447</v>
      </c>
      <c r="AA104" s="77">
        <f>+'Ark1'!AD952</f>
        <v>21.256597627079422</v>
      </c>
      <c r="AB104" s="77"/>
      <c r="AC104" s="77">
        <f t="shared" si="4"/>
        <v>293.52178770949723</v>
      </c>
      <c r="AD104" s="77"/>
      <c r="AE104" s="41">
        <f>+'Ark1'!T952</f>
        <v>13.347736218224451</v>
      </c>
      <c r="AF104" s="126">
        <f>+'Ark1'!V952</f>
        <v>81.474438208599622</v>
      </c>
      <c r="AG104" s="39"/>
      <c r="AH104" s="3"/>
      <c r="AI104" s="3"/>
      <c r="AJ104" s="51"/>
      <c r="AK104" s="51"/>
      <c r="AL104" s="51"/>
      <c r="AM104" s="51"/>
      <c r="AN104" s="51"/>
      <c r="AO104" s="51"/>
      <c r="AP104" s="3"/>
      <c r="AQ104" s="3"/>
    </row>
    <row r="105" spans="1:55">
      <c r="A105" s="39"/>
      <c r="B105" s="40">
        <f>+'Ark1'!C953</f>
        <v>2002</v>
      </c>
      <c r="C105" s="40">
        <f>+'Ark1'!G953</f>
        <v>4</v>
      </c>
      <c r="D105" s="40" t="s">
        <v>64</v>
      </c>
      <c r="E105" s="40">
        <f>+'Ark1'!Q953</f>
        <v>243</v>
      </c>
      <c r="F105" s="77"/>
      <c r="G105" s="374">
        <f>+'Ark1'!R953</f>
        <v>54856</v>
      </c>
      <c r="H105" s="374"/>
      <c r="I105" s="374">
        <f>+'Ark1'!S953</f>
        <v>54851</v>
      </c>
      <c r="J105" s="126">
        <f>+'Ark1'!AE953</f>
        <v>4.3473558066337823</v>
      </c>
      <c r="K105" s="126"/>
      <c r="L105" s="51">
        <f>+'Ark1'!AE953</f>
        <v>4.3473558066337823</v>
      </c>
      <c r="M105" s="126"/>
      <c r="N105" s="41">
        <f>+'Ark1'!U953</f>
        <v>55.662558567756257</v>
      </c>
      <c r="O105" s="77"/>
      <c r="P105" s="126">
        <f>+'Ark1'!W953</f>
        <v>74.132345809556611</v>
      </c>
      <c r="Q105" s="77"/>
      <c r="R105" s="77">
        <f>+'Ark1'!X953</f>
        <v>0</v>
      </c>
      <c r="S105" s="126"/>
      <c r="T105" s="77">
        <f>+'Ark1'!Y953</f>
        <v>0</v>
      </c>
      <c r="U105" s="126"/>
      <c r="V105" s="39"/>
      <c r="W105" s="77"/>
      <c r="X105" s="39"/>
      <c r="Y105" s="126">
        <f>+'Ark1'!AA954</f>
        <v>6.9880031102334605</v>
      </c>
      <c r="Z105" s="41">
        <f>+'Ark1'!AB954</f>
        <v>2.8427251276338392</v>
      </c>
      <c r="AA105" s="77">
        <f>+'Ark1'!AD953</f>
        <v>4.4386868749802773</v>
      </c>
      <c r="AB105" s="77"/>
      <c r="AC105" s="77">
        <f t="shared" si="4"/>
        <v>225.74485596707819</v>
      </c>
      <c r="AD105" s="77"/>
      <c r="AE105" s="41">
        <f>+'Ark1'!T953</f>
        <v>13.183334548636431</v>
      </c>
      <c r="AF105" s="126">
        <f>+'Ark1'!V953</f>
        <v>80.325474668659069</v>
      </c>
      <c r="AG105" s="39"/>
      <c r="AH105" s="3"/>
      <c r="AI105" s="3"/>
      <c r="AJ105" s="51"/>
      <c r="AK105" s="51"/>
      <c r="AL105" s="51"/>
      <c r="AM105" s="51"/>
      <c r="AN105" s="51"/>
      <c r="AO105" s="51"/>
      <c r="AP105" s="3"/>
      <c r="AQ105" s="3"/>
    </row>
    <row r="106" spans="1:55">
      <c r="A106" s="39"/>
      <c r="B106" s="39"/>
      <c r="C106" s="39"/>
      <c r="D106" s="39"/>
      <c r="E106" s="39"/>
      <c r="F106" s="39"/>
      <c r="G106" s="307"/>
      <c r="H106" s="307"/>
      <c r="I106" s="307"/>
      <c r="J106" s="39"/>
      <c r="K106" s="39"/>
      <c r="L106" s="39"/>
      <c r="M106" s="39"/>
      <c r="N106" s="39"/>
      <c r="O106" s="39"/>
      <c r="P106" s="115"/>
      <c r="Q106" s="39"/>
      <c r="R106" s="39"/>
      <c r="S106" s="39"/>
      <c r="T106" s="39"/>
      <c r="U106" s="39"/>
      <c r="V106" s="39"/>
      <c r="W106" s="64"/>
      <c r="X106" s="39"/>
      <c r="Y106" s="39"/>
      <c r="Z106" s="81"/>
      <c r="AA106" s="39"/>
      <c r="AB106" s="39"/>
      <c r="AC106" s="39"/>
      <c r="AD106" s="39"/>
      <c r="AE106" s="39"/>
      <c r="AF106" s="39"/>
      <c r="AG106" s="39"/>
      <c r="AH106" s="3"/>
      <c r="AI106" s="3"/>
      <c r="AJ106" s="51"/>
      <c r="AK106" s="51"/>
      <c r="AL106" s="51"/>
      <c r="AM106" s="51"/>
      <c r="AN106" s="51"/>
      <c r="AO106" s="51"/>
      <c r="AP106" s="3"/>
      <c r="AQ106" s="3"/>
    </row>
    <row r="107" spans="1:55">
      <c r="A107" s="39"/>
      <c r="B107" s="39"/>
      <c r="C107" s="39"/>
      <c r="D107" s="39"/>
      <c r="E107" s="39"/>
      <c r="F107" s="39"/>
      <c r="G107" s="307"/>
      <c r="H107" s="307"/>
      <c r="I107" s="307"/>
      <c r="J107" s="39"/>
      <c r="K107" s="39"/>
      <c r="L107" s="39"/>
      <c r="M107" s="39"/>
      <c r="N107" s="39"/>
      <c r="O107" s="39"/>
      <c r="P107" s="115"/>
      <c r="Q107" s="39"/>
      <c r="R107" s="39"/>
      <c r="S107" s="39"/>
      <c r="T107" s="39"/>
      <c r="U107" s="39"/>
      <c r="V107" s="39"/>
      <c r="W107" s="64"/>
      <c r="X107" s="39"/>
      <c r="Y107" s="39"/>
      <c r="Z107" s="81"/>
      <c r="AA107" s="39"/>
      <c r="AB107" s="39"/>
      <c r="AC107" s="39"/>
      <c r="AD107" s="39"/>
      <c r="AE107" s="39"/>
      <c r="AF107" s="39"/>
      <c r="AG107" s="39"/>
      <c r="AH107" s="3"/>
      <c r="AI107" s="3"/>
      <c r="AJ107" s="51"/>
      <c r="AK107" s="51"/>
      <c r="AL107" s="51"/>
      <c r="AM107" s="51"/>
      <c r="AN107" s="51"/>
      <c r="AO107" s="51"/>
      <c r="AP107" s="3"/>
      <c r="AQ107" s="3"/>
    </row>
    <row r="108" spans="1:55">
      <c r="J108" s="15"/>
      <c r="K108" s="15"/>
      <c r="L108" s="15"/>
      <c r="M108" s="15"/>
      <c r="Q108" s="3"/>
      <c r="R108" s="3"/>
      <c r="S108" s="15"/>
      <c r="T108" s="3"/>
      <c r="U108" s="15"/>
      <c r="V108" s="15"/>
      <c r="W108" s="15"/>
      <c r="X108" s="15"/>
      <c r="Y108" s="51"/>
      <c r="Z108" s="12"/>
      <c r="AA108" s="15"/>
      <c r="AB108" s="15"/>
      <c r="AC108" s="15"/>
      <c r="AE108" s="15"/>
      <c r="AF108" s="51"/>
      <c r="AG108" s="15"/>
      <c r="AH108" s="3"/>
      <c r="AI108" s="3"/>
      <c r="AJ108" s="51"/>
      <c r="AK108" s="51"/>
      <c r="AL108" s="51"/>
      <c r="AM108" s="51"/>
      <c r="AN108" s="51"/>
      <c r="AO108" s="51"/>
      <c r="AP108" s="3"/>
      <c r="AQ108" s="3"/>
    </row>
    <row r="109" spans="1:55">
      <c r="J109" s="15"/>
      <c r="K109" s="15"/>
      <c r="L109" s="15"/>
      <c r="M109" s="15"/>
      <c r="Q109" s="3"/>
      <c r="R109" s="3"/>
      <c r="S109" s="15"/>
      <c r="T109" s="3"/>
      <c r="U109" s="15"/>
      <c r="V109" s="15"/>
      <c r="W109" s="15"/>
      <c r="X109" s="15"/>
      <c r="Y109" s="51"/>
      <c r="Z109" s="12"/>
      <c r="AA109" s="15"/>
      <c r="AB109" s="15"/>
      <c r="AC109" s="15"/>
      <c r="AE109" s="15"/>
      <c r="AF109" s="51"/>
      <c r="AG109" s="15"/>
      <c r="AH109" s="3"/>
      <c r="AI109" s="3"/>
      <c r="AJ109" s="51"/>
      <c r="AK109" s="51"/>
      <c r="AL109" s="51"/>
      <c r="AM109" s="51"/>
      <c r="AN109" s="51"/>
      <c r="AO109" s="51"/>
      <c r="AP109" s="3"/>
      <c r="AQ109" s="3"/>
    </row>
    <row r="110" spans="1:55">
      <c r="J110" s="15"/>
      <c r="K110" s="15"/>
      <c r="L110" s="15"/>
      <c r="M110" s="15"/>
      <c r="Q110" s="3"/>
      <c r="R110" s="3"/>
      <c r="S110" s="15"/>
      <c r="T110" s="3"/>
      <c r="U110" s="15"/>
      <c r="V110" s="15"/>
      <c r="W110" s="15"/>
      <c r="X110" s="15"/>
      <c r="Y110" s="51"/>
      <c r="Z110" s="12"/>
      <c r="AA110" s="15"/>
      <c r="AB110" s="15"/>
      <c r="AC110" s="15"/>
      <c r="AE110" s="15"/>
      <c r="AF110" s="51"/>
      <c r="AG110" s="15"/>
      <c r="AH110" s="3"/>
      <c r="AI110" s="3"/>
      <c r="AJ110" s="51"/>
      <c r="AK110" s="51"/>
      <c r="AL110" s="51"/>
      <c r="AM110" s="51"/>
      <c r="AN110" s="51"/>
      <c r="AO110" s="51"/>
      <c r="AP110" s="3"/>
      <c r="AQ110" s="3"/>
    </row>
    <row r="111" spans="1:55">
      <c r="J111" s="15"/>
      <c r="K111" s="15"/>
      <c r="L111" s="15"/>
      <c r="M111" s="15"/>
      <c r="Q111" s="3"/>
      <c r="R111" s="3"/>
      <c r="S111" s="15"/>
      <c r="T111" s="3"/>
      <c r="U111" s="15"/>
      <c r="V111" s="15"/>
      <c r="W111" s="15"/>
      <c r="X111" s="15"/>
      <c r="Y111" s="51"/>
      <c r="Z111" s="12"/>
      <c r="AA111" s="15"/>
      <c r="AB111" s="15"/>
      <c r="AC111" s="15"/>
      <c r="AE111" s="15"/>
      <c r="AF111" s="51"/>
      <c r="AG111" s="15"/>
      <c r="AH111" s="3"/>
      <c r="AI111" s="3"/>
      <c r="AJ111" s="51"/>
      <c r="AK111" s="51"/>
      <c r="AL111" s="51"/>
      <c r="AM111" s="51"/>
      <c r="AN111" s="51"/>
      <c r="AO111" s="51"/>
      <c r="AP111" s="3"/>
      <c r="AQ111" s="3"/>
    </row>
    <row r="112" spans="1:55">
      <c r="J112" s="15"/>
      <c r="K112" s="15"/>
      <c r="L112" s="15"/>
      <c r="M112" s="15"/>
      <c r="Q112" s="3"/>
      <c r="R112" s="3"/>
      <c r="S112" s="15"/>
      <c r="T112" s="3"/>
      <c r="U112" s="15"/>
      <c r="V112" s="15"/>
      <c r="W112" s="15"/>
      <c r="X112" s="15"/>
      <c r="Y112" s="51"/>
      <c r="Z112" s="12"/>
      <c r="AA112" s="15"/>
      <c r="AB112" s="15"/>
      <c r="AC112" s="15"/>
      <c r="AE112" s="15"/>
      <c r="AF112" s="51"/>
      <c r="AG112" s="15"/>
      <c r="AH112" s="3"/>
      <c r="AI112" s="3"/>
      <c r="AJ112" s="51"/>
      <c r="AK112" s="51"/>
      <c r="AL112" s="51"/>
      <c r="AM112" s="51"/>
      <c r="AN112" s="51"/>
      <c r="AO112" s="51"/>
      <c r="AP112" s="3"/>
      <c r="AQ112" s="3"/>
    </row>
    <row r="113" spans="10:43">
      <c r="J113" s="15"/>
      <c r="K113" s="15"/>
      <c r="L113" s="15"/>
      <c r="M113" s="15"/>
      <c r="Q113" s="3"/>
      <c r="R113" s="3"/>
      <c r="S113" s="15"/>
      <c r="T113" s="3"/>
      <c r="U113" s="15"/>
      <c r="V113" s="15"/>
      <c r="W113" s="15"/>
      <c r="X113" s="15"/>
      <c r="Y113" s="51"/>
      <c r="Z113" s="12"/>
      <c r="AA113" s="15"/>
      <c r="AB113" s="15"/>
      <c r="AC113" s="15"/>
      <c r="AE113" s="15"/>
      <c r="AF113" s="51"/>
      <c r="AG113" s="15"/>
      <c r="AH113" s="3"/>
      <c r="AI113" s="3"/>
      <c r="AJ113" s="51"/>
      <c r="AK113" s="51"/>
      <c r="AL113" s="51"/>
      <c r="AM113" s="51"/>
      <c r="AN113" s="51"/>
      <c r="AO113" s="51"/>
      <c r="AP113" s="3"/>
      <c r="AQ113" s="3"/>
    </row>
    <row r="114" spans="10:43">
      <c r="J114" s="15"/>
      <c r="K114" s="15"/>
      <c r="L114" s="15"/>
      <c r="M114" s="15"/>
      <c r="Q114" s="3"/>
      <c r="R114" s="3"/>
      <c r="S114" s="15"/>
      <c r="T114" s="3"/>
      <c r="U114" s="15"/>
      <c r="V114" s="15"/>
      <c r="W114" s="15"/>
      <c r="X114" s="15"/>
      <c r="Y114" s="51"/>
      <c r="Z114" s="12"/>
      <c r="AA114" s="15"/>
      <c r="AB114" s="15"/>
      <c r="AC114" s="15"/>
      <c r="AE114" s="15"/>
      <c r="AF114" s="51"/>
      <c r="AG114" s="15"/>
      <c r="AH114" s="3"/>
      <c r="AI114" s="3"/>
      <c r="AJ114" s="51"/>
      <c r="AK114" s="51"/>
      <c r="AL114" s="51"/>
      <c r="AM114" s="51"/>
      <c r="AN114" s="51"/>
      <c r="AO114" s="51"/>
      <c r="AP114" s="3"/>
      <c r="AQ114" s="3"/>
    </row>
    <row r="115" spans="10:43">
      <c r="J115" s="15"/>
      <c r="K115" s="15"/>
      <c r="L115" s="15"/>
      <c r="M115" s="15"/>
      <c r="Q115" s="3"/>
      <c r="R115" s="3"/>
      <c r="S115" s="15"/>
      <c r="T115" s="3"/>
      <c r="U115" s="15"/>
      <c r="V115" s="15"/>
      <c r="W115" s="15"/>
      <c r="X115" s="15"/>
      <c r="Y115" s="51"/>
      <c r="Z115" s="12"/>
      <c r="AA115" s="15"/>
      <c r="AB115" s="15"/>
      <c r="AC115" s="15"/>
      <c r="AE115" s="15"/>
      <c r="AF115" s="51"/>
      <c r="AG115" s="15"/>
      <c r="AH115" s="3"/>
      <c r="AI115" s="3"/>
      <c r="AJ115" s="51"/>
      <c r="AK115" s="51"/>
      <c r="AL115" s="51"/>
      <c r="AM115" s="51"/>
      <c r="AN115" s="51"/>
      <c r="AO115" s="51"/>
      <c r="AP115" s="3"/>
      <c r="AQ115" s="3"/>
    </row>
    <row r="116" spans="10:43">
      <c r="J116" s="15"/>
      <c r="K116" s="15"/>
      <c r="L116" s="15"/>
      <c r="M116" s="15"/>
      <c r="Q116" s="3"/>
      <c r="R116" s="3"/>
      <c r="S116" s="15"/>
      <c r="T116" s="3"/>
      <c r="U116" s="15"/>
      <c r="V116" s="15"/>
      <c r="W116" s="15"/>
      <c r="X116" s="15"/>
      <c r="Y116" s="51"/>
      <c r="Z116" s="12"/>
      <c r="AA116" s="15"/>
      <c r="AB116" s="15"/>
      <c r="AC116" s="15"/>
      <c r="AE116" s="15"/>
      <c r="AF116" s="51"/>
      <c r="AG116" s="15"/>
      <c r="AH116" s="3"/>
      <c r="AI116" s="3"/>
      <c r="AJ116" s="51"/>
      <c r="AK116" s="51"/>
      <c r="AL116" s="51"/>
      <c r="AM116" s="51"/>
      <c r="AN116" s="51"/>
      <c r="AO116" s="51"/>
      <c r="AP116" s="3"/>
      <c r="AQ116" s="3"/>
    </row>
    <row r="117" spans="10:43">
      <c r="J117" s="15"/>
      <c r="K117" s="15"/>
      <c r="L117" s="15"/>
      <c r="M117" s="15"/>
      <c r="Q117" s="3"/>
      <c r="R117" s="3"/>
      <c r="S117" s="15"/>
      <c r="T117" s="3"/>
      <c r="U117" s="15"/>
      <c r="V117" s="15"/>
      <c r="W117" s="15"/>
      <c r="X117" s="15"/>
      <c r="Y117" s="51"/>
      <c r="Z117" s="12"/>
      <c r="AA117" s="15"/>
      <c r="AB117" s="15"/>
      <c r="AC117" s="15"/>
      <c r="AE117" s="15"/>
      <c r="AF117" s="51"/>
      <c r="AG117" s="15"/>
      <c r="AH117" s="3"/>
      <c r="AI117" s="3"/>
      <c r="AJ117" s="51"/>
      <c r="AK117" s="51"/>
      <c r="AL117" s="51"/>
      <c r="AM117" s="51"/>
      <c r="AN117" s="51"/>
      <c r="AO117" s="51"/>
      <c r="AP117" s="3"/>
      <c r="AQ117" s="3"/>
    </row>
    <row r="118" spans="10:43">
      <c r="J118" s="15"/>
      <c r="K118" s="15"/>
      <c r="L118" s="15"/>
      <c r="M118" s="15"/>
      <c r="Q118" s="3"/>
      <c r="R118" s="3"/>
      <c r="S118" s="15"/>
      <c r="T118" s="3"/>
      <c r="U118" s="15"/>
      <c r="V118" s="15"/>
      <c r="W118" s="15"/>
      <c r="X118" s="15"/>
      <c r="Y118" s="51"/>
      <c r="Z118" s="12"/>
      <c r="AA118" s="15"/>
      <c r="AB118" s="15"/>
      <c r="AC118" s="15"/>
      <c r="AE118" s="15"/>
      <c r="AF118" s="51"/>
      <c r="AG118" s="15"/>
      <c r="AH118" s="3"/>
      <c r="AI118" s="3"/>
      <c r="AJ118" s="51"/>
      <c r="AK118" s="51"/>
      <c r="AL118" s="51"/>
      <c r="AM118" s="51"/>
      <c r="AN118" s="51"/>
      <c r="AO118" s="51"/>
      <c r="AP118" s="3"/>
      <c r="AQ118" s="3"/>
    </row>
    <row r="119" spans="10:43">
      <c r="J119" s="15"/>
      <c r="K119" s="15"/>
      <c r="L119" s="15"/>
      <c r="M119" s="15"/>
      <c r="Q119" s="3"/>
      <c r="R119" s="3"/>
      <c r="S119" s="15"/>
      <c r="T119" s="3"/>
      <c r="U119" s="15"/>
      <c r="V119" s="15"/>
      <c r="W119" s="15"/>
      <c r="X119" s="15"/>
      <c r="Y119" s="51"/>
      <c r="Z119" s="12"/>
      <c r="AA119" s="15"/>
      <c r="AB119" s="15"/>
      <c r="AC119" s="15"/>
      <c r="AE119" s="15"/>
      <c r="AF119" s="51"/>
      <c r="AG119" s="15"/>
      <c r="AH119" s="3"/>
      <c r="AI119" s="3"/>
      <c r="AJ119" s="51"/>
      <c r="AK119" s="51"/>
      <c r="AL119" s="51"/>
      <c r="AM119" s="51"/>
      <c r="AN119" s="51"/>
      <c r="AO119" s="51"/>
      <c r="AP119" s="3"/>
      <c r="AQ119" s="3"/>
    </row>
    <row r="120" spans="10:43">
      <c r="J120" s="15"/>
      <c r="K120" s="15"/>
      <c r="L120" s="15"/>
      <c r="M120" s="15"/>
      <c r="Q120" s="3"/>
      <c r="R120" s="3"/>
      <c r="S120" s="15"/>
      <c r="T120" s="3"/>
      <c r="U120" s="15"/>
      <c r="V120" s="15"/>
      <c r="W120" s="15"/>
      <c r="X120" s="15"/>
      <c r="Y120" s="51"/>
      <c r="Z120" s="12"/>
      <c r="AA120" s="15"/>
      <c r="AB120" s="15"/>
      <c r="AC120" s="15"/>
      <c r="AE120" s="15"/>
      <c r="AF120" s="51"/>
      <c r="AG120" s="15"/>
      <c r="AH120" s="3"/>
      <c r="AI120" s="3"/>
      <c r="AJ120" s="51"/>
      <c r="AK120" s="51"/>
      <c r="AL120" s="51"/>
      <c r="AM120" s="51"/>
      <c r="AN120" s="51"/>
      <c r="AO120" s="51"/>
      <c r="AP120" s="3"/>
      <c r="AQ120" s="3"/>
    </row>
    <row r="121" spans="10:43">
      <c r="J121" s="15"/>
      <c r="K121" s="15"/>
      <c r="L121" s="15"/>
      <c r="M121" s="15"/>
      <c r="Q121" s="3"/>
      <c r="R121" s="3"/>
      <c r="S121" s="15"/>
      <c r="T121" s="3"/>
      <c r="U121" s="15"/>
      <c r="V121" s="15"/>
      <c r="W121" s="15"/>
      <c r="X121" s="15"/>
      <c r="Y121" s="51"/>
      <c r="Z121" s="12"/>
      <c r="AA121" s="15"/>
      <c r="AB121" s="15"/>
      <c r="AC121" s="15"/>
      <c r="AE121" s="15"/>
      <c r="AF121" s="51"/>
      <c r="AG121" s="15"/>
      <c r="AH121" s="3"/>
      <c r="AI121" s="3"/>
      <c r="AJ121" s="51"/>
      <c r="AK121" s="51"/>
      <c r="AL121" s="51"/>
      <c r="AM121" s="51"/>
      <c r="AN121" s="51"/>
      <c r="AO121" s="51"/>
      <c r="AP121" s="3"/>
      <c r="AQ121" s="3"/>
    </row>
    <row r="122" spans="10:43">
      <c r="J122" s="15"/>
      <c r="K122" s="15"/>
      <c r="L122" s="15"/>
      <c r="M122" s="15"/>
      <c r="Q122" s="3"/>
      <c r="R122" s="3"/>
      <c r="S122" s="15"/>
      <c r="T122" s="3"/>
      <c r="U122" s="15"/>
      <c r="V122" s="15"/>
      <c r="W122" s="15"/>
      <c r="X122" s="15"/>
      <c r="Y122" s="51"/>
      <c r="Z122" s="12"/>
      <c r="AA122" s="15"/>
      <c r="AB122" s="15"/>
      <c r="AC122" s="15"/>
      <c r="AE122" s="15"/>
      <c r="AF122" s="51"/>
      <c r="AG122" s="15"/>
      <c r="AH122" s="3"/>
      <c r="AI122" s="3"/>
      <c r="AJ122" s="51"/>
      <c r="AK122" s="51"/>
      <c r="AL122" s="51"/>
      <c r="AM122" s="51"/>
      <c r="AN122" s="51"/>
      <c r="AO122" s="51"/>
      <c r="AP122" s="3"/>
      <c r="AQ122" s="3"/>
    </row>
    <row r="123" spans="10:43">
      <c r="J123" s="15"/>
      <c r="K123" s="15"/>
      <c r="L123" s="15"/>
      <c r="M123" s="15"/>
      <c r="Q123" s="3"/>
      <c r="R123" s="3"/>
      <c r="S123" s="15"/>
      <c r="T123" s="3"/>
      <c r="U123" s="15"/>
      <c r="V123" s="15"/>
      <c r="W123" s="15"/>
      <c r="X123" s="15"/>
      <c r="Y123" s="51"/>
      <c r="Z123" s="12"/>
      <c r="AA123" s="15"/>
      <c r="AB123" s="15"/>
      <c r="AC123" s="15"/>
      <c r="AE123" s="15"/>
      <c r="AF123" s="51"/>
      <c r="AG123" s="15"/>
      <c r="AH123" s="3"/>
      <c r="AI123" s="3"/>
      <c r="AJ123" s="51"/>
      <c r="AK123" s="51"/>
      <c r="AL123" s="51"/>
      <c r="AM123" s="51"/>
      <c r="AN123" s="51"/>
      <c r="AO123" s="51"/>
      <c r="AP123" s="3"/>
      <c r="AQ123" s="3"/>
    </row>
    <row r="124" spans="10:43">
      <c r="J124" s="15"/>
      <c r="K124" s="15"/>
      <c r="L124" s="15"/>
      <c r="M124" s="15"/>
      <c r="Q124" s="3"/>
      <c r="R124" s="3"/>
      <c r="S124" s="15"/>
      <c r="T124" s="3"/>
      <c r="U124" s="15"/>
      <c r="V124" s="15"/>
      <c r="W124" s="15"/>
      <c r="X124" s="15"/>
      <c r="Y124" s="51"/>
      <c r="Z124" s="12"/>
      <c r="AA124" s="15"/>
      <c r="AB124" s="15"/>
      <c r="AC124" s="15"/>
      <c r="AE124" s="15"/>
      <c r="AF124" s="51"/>
      <c r="AG124" s="15"/>
      <c r="AH124" s="3"/>
      <c r="AI124" s="3"/>
      <c r="AJ124" s="51"/>
      <c r="AK124" s="51"/>
      <c r="AL124" s="51"/>
      <c r="AM124" s="51"/>
      <c r="AN124" s="51"/>
      <c r="AO124" s="51"/>
      <c r="AP124" s="3"/>
      <c r="AQ124" s="3"/>
    </row>
    <row r="125" spans="10:43">
      <c r="J125" s="15"/>
      <c r="K125" s="15"/>
      <c r="L125" s="15"/>
      <c r="M125" s="15"/>
      <c r="Q125" s="3"/>
      <c r="R125" s="3"/>
      <c r="S125" s="15"/>
      <c r="T125" s="3"/>
      <c r="U125" s="15"/>
      <c r="V125" s="15"/>
      <c r="W125" s="15"/>
      <c r="X125" s="15"/>
      <c r="Y125" s="51"/>
      <c r="Z125" s="12"/>
      <c r="AA125" s="15"/>
      <c r="AB125" s="15"/>
      <c r="AC125" s="15"/>
      <c r="AE125" s="15"/>
      <c r="AF125" s="51"/>
      <c r="AG125" s="15"/>
      <c r="AH125" s="3"/>
      <c r="AI125" s="3"/>
      <c r="AJ125" s="51"/>
      <c r="AK125" s="51"/>
      <c r="AL125" s="51"/>
      <c r="AM125" s="51"/>
      <c r="AN125" s="51"/>
      <c r="AO125" s="51"/>
      <c r="AP125" s="3"/>
      <c r="AQ125" s="3"/>
    </row>
    <row r="126" spans="10:43">
      <c r="J126" s="15"/>
      <c r="K126" s="15"/>
      <c r="L126" s="15"/>
      <c r="M126" s="15"/>
      <c r="Q126" s="3"/>
      <c r="R126" s="3"/>
      <c r="S126" s="15"/>
      <c r="T126" s="3"/>
      <c r="U126" s="15"/>
      <c r="V126" s="15"/>
      <c r="W126" s="15"/>
      <c r="X126" s="15"/>
      <c r="Y126" s="51"/>
      <c r="Z126" s="12"/>
      <c r="AA126" s="15"/>
      <c r="AB126" s="15"/>
      <c r="AC126" s="15"/>
      <c r="AE126" s="15"/>
      <c r="AF126" s="51"/>
      <c r="AG126" s="15"/>
      <c r="AH126" s="3"/>
      <c r="AI126" s="3"/>
      <c r="AJ126" s="51"/>
      <c r="AK126" s="51"/>
      <c r="AL126" s="51"/>
      <c r="AM126" s="51"/>
      <c r="AN126" s="51"/>
      <c r="AO126" s="51"/>
      <c r="AP126" s="3"/>
      <c r="AQ126" s="3"/>
    </row>
    <row r="127" spans="10:43">
      <c r="J127" s="15"/>
      <c r="K127" s="15"/>
      <c r="L127" s="15"/>
      <c r="M127" s="15"/>
      <c r="Q127" s="3"/>
      <c r="R127" s="3"/>
      <c r="S127" s="15"/>
      <c r="T127" s="3"/>
      <c r="U127" s="15"/>
      <c r="V127" s="15"/>
      <c r="W127" s="15"/>
      <c r="X127" s="15"/>
      <c r="Y127" s="51"/>
      <c r="Z127" s="12"/>
      <c r="AA127" s="15"/>
      <c r="AB127" s="15"/>
      <c r="AC127" s="15"/>
      <c r="AE127" s="15"/>
      <c r="AF127" s="51"/>
      <c r="AG127" s="15"/>
      <c r="AH127" s="3"/>
      <c r="AI127" s="3"/>
      <c r="AJ127" s="51"/>
      <c r="AK127" s="51"/>
      <c r="AL127" s="51"/>
      <c r="AM127" s="51"/>
      <c r="AN127" s="51"/>
      <c r="AO127" s="51"/>
      <c r="AP127" s="3"/>
      <c r="AQ127" s="3"/>
    </row>
    <row r="128" spans="10:43">
      <c r="J128" s="15"/>
      <c r="K128" s="15"/>
      <c r="L128" s="15"/>
      <c r="M128" s="15"/>
      <c r="Q128" s="3"/>
      <c r="R128" s="3"/>
      <c r="S128" s="15"/>
      <c r="T128" s="3"/>
      <c r="U128" s="15"/>
      <c r="V128" s="15"/>
      <c r="W128" s="15"/>
      <c r="X128" s="15"/>
      <c r="Y128" s="51"/>
      <c r="Z128" s="12"/>
      <c r="AA128" s="15"/>
      <c r="AB128" s="15"/>
      <c r="AC128" s="15"/>
      <c r="AE128" s="15"/>
      <c r="AF128" s="51"/>
      <c r="AG128" s="15"/>
      <c r="AH128" s="3"/>
      <c r="AI128" s="3"/>
      <c r="AJ128" s="51"/>
      <c r="AK128" s="51"/>
      <c r="AL128" s="51"/>
      <c r="AM128" s="51"/>
      <c r="AN128" s="51"/>
      <c r="AO128" s="51"/>
      <c r="AP128" s="3"/>
      <c r="AQ128" s="3"/>
    </row>
    <row r="129" spans="10:43">
      <c r="J129" s="15"/>
      <c r="K129" s="15"/>
      <c r="L129" s="15"/>
      <c r="M129" s="15"/>
      <c r="Q129" s="3"/>
      <c r="R129" s="3"/>
      <c r="S129" s="15"/>
      <c r="T129" s="3"/>
      <c r="U129" s="15"/>
      <c r="V129" s="15"/>
      <c r="W129" s="15"/>
      <c r="X129" s="15"/>
      <c r="Y129" s="51"/>
      <c r="Z129" s="12"/>
      <c r="AA129" s="15"/>
      <c r="AB129" s="15"/>
      <c r="AC129" s="15"/>
      <c r="AE129" s="15"/>
      <c r="AF129" s="51"/>
      <c r="AG129" s="15"/>
      <c r="AH129" s="3"/>
      <c r="AI129" s="3"/>
      <c r="AJ129" s="51"/>
      <c r="AK129" s="51"/>
      <c r="AL129" s="51"/>
      <c r="AM129" s="51"/>
      <c r="AN129" s="51"/>
      <c r="AO129" s="51"/>
      <c r="AP129" s="3"/>
      <c r="AQ129" s="3"/>
    </row>
    <row r="130" spans="10:43">
      <c r="J130" s="15"/>
      <c r="K130" s="15"/>
      <c r="L130" s="15"/>
      <c r="M130" s="15"/>
      <c r="Q130" s="3"/>
      <c r="R130" s="3"/>
      <c r="S130" s="15"/>
      <c r="T130" s="3"/>
      <c r="U130" s="15"/>
      <c r="V130" s="15"/>
      <c r="W130" s="15"/>
      <c r="X130" s="15"/>
      <c r="Y130" s="51"/>
      <c r="Z130" s="12"/>
      <c r="AA130" s="15"/>
      <c r="AB130" s="15"/>
      <c r="AC130" s="15"/>
      <c r="AE130" s="15"/>
      <c r="AF130" s="51"/>
      <c r="AG130" s="15"/>
      <c r="AH130" s="3"/>
      <c r="AI130" s="3"/>
      <c r="AJ130" s="51"/>
      <c r="AK130" s="51"/>
      <c r="AL130" s="51"/>
      <c r="AM130" s="51"/>
      <c r="AN130" s="51"/>
      <c r="AO130" s="51"/>
      <c r="AP130" s="3"/>
      <c r="AQ130" s="3"/>
    </row>
    <row r="131" spans="10:43">
      <c r="J131" s="15"/>
      <c r="K131" s="15"/>
      <c r="L131" s="15"/>
      <c r="M131" s="15"/>
      <c r="Q131" s="3"/>
      <c r="R131" s="3"/>
      <c r="S131" s="15"/>
      <c r="T131" s="3"/>
      <c r="U131" s="15"/>
      <c r="V131" s="15"/>
      <c r="W131" s="15"/>
      <c r="X131" s="15"/>
      <c r="Y131" s="51"/>
      <c r="Z131" s="12"/>
      <c r="AA131" s="15"/>
      <c r="AB131" s="15"/>
      <c r="AC131" s="15"/>
      <c r="AE131" s="15"/>
      <c r="AF131" s="51"/>
      <c r="AG131" s="15"/>
      <c r="AH131" s="3"/>
      <c r="AI131" s="3"/>
      <c r="AJ131" s="51"/>
      <c r="AK131" s="51"/>
      <c r="AL131" s="51"/>
      <c r="AM131" s="51"/>
      <c r="AN131" s="51"/>
      <c r="AO131" s="51"/>
      <c r="AP131" s="3"/>
      <c r="AQ131" s="3"/>
    </row>
    <row r="132" spans="10:43">
      <c r="J132" s="15"/>
      <c r="K132" s="15"/>
      <c r="L132" s="15"/>
      <c r="M132" s="15"/>
      <c r="Q132" s="3"/>
      <c r="R132" s="3"/>
      <c r="S132" s="15"/>
      <c r="T132" s="3"/>
      <c r="U132" s="15"/>
      <c r="V132" s="15"/>
      <c r="W132" s="15"/>
      <c r="X132" s="15"/>
      <c r="Y132" s="51"/>
      <c r="Z132" s="12"/>
      <c r="AA132" s="15"/>
      <c r="AB132" s="15"/>
      <c r="AC132" s="15"/>
      <c r="AE132" s="15"/>
      <c r="AF132" s="51"/>
      <c r="AG132" s="15"/>
      <c r="AH132" s="3"/>
      <c r="AI132" s="3"/>
      <c r="AJ132" s="51"/>
      <c r="AK132" s="51"/>
      <c r="AL132" s="51"/>
      <c r="AM132" s="51"/>
      <c r="AN132" s="51"/>
      <c r="AO132" s="51"/>
      <c r="AP132" s="3"/>
      <c r="AQ132" s="3"/>
    </row>
    <row r="133" spans="10:43">
      <c r="J133" s="15"/>
      <c r="K133" s="15"/>
      <c r="L133" s="15"/>
      <c r="M133" s="15"/>
      <c r="Q133" s="3"/>
      <c r="R133" s="3"/>
      <c r="S133" s="15"/>
      <c r="T133" s="3"/>
      <c r="U133" s="15"/>
      <c r="V133" s="15"/>
      <c r="W133" s="15"/>
      <c r="X133" s="15"/>
      <c r="Y133" s="51"/>
      <c r="Z133" s="12"/>
      <c r="AA133" s="15"/>
      <c r="AB133" s="15"/>
      <c r="AC133" s="15"/>
      <c r="AE133" s="15"/>
      <c r="AF133" s="51"/>
      <c r="AG133" s="15"/>
      <c r="AH133" s="3"/>
      <c r="AI133" s="3"/>
      <c r="AJ133" s="51"/>
      <c r="AK133" s="51"/>
      <c r="AL133" s="51"/>
      <c r="AM133" s="51"/>
      <c r="AN133" s="51"/>
      <c r="AO133" s="51"/>
      <c r="AP133" s="3"/>
      <c r="AQ133" s="3"/>
    </row>
    <row r="134" spans="10:43">
      <c r="J134" s="15"/>
      <c r="K134" s="15"/>
      <c r="L134" s="15"/>
      <c r="M134" s="15"/>
      <c r="Q134" s="3"/>
      <c r="R134" s="3"/>
      <c r="S134" s="15"/>
      <c r="T134" s="3"/>
      <c r="U134" s="15"/>
      <c r="V134" s="15"/>
      <c r="W134" s="15"/>
      <c r="X134" s="15"/>
      <c r="Y134" s="51"/>
      <c r="Z134" s="12"/>
      <c r="AA134" s="15"/>
      <c r="AB134" s="15"/>
      <c r="AC134" s="15"/>
      <c r="AE134" s="15"/>
      <c r="AF134" s="51"/>
      <c r="AG134" s="15"/>
      <c r="AH134" s="3"/>
      <c r="AI134" s="3"/>
      <c r="AJ134" s="51"/>
      <c r="AK134" s="51"/>
      <c r="AL134" s="51"/>
      <c r="AM134" s="51"/>
      <c r="AN134" s="51"/>
      <c r="AO134" s="51"/>
      <c r="AP134" s="3"/>
      <c r="AQ134" s="3"/>
    </row>
    <row r="135" spans="10:43">
      <c r="J135" s="15"/>
      <c r="K135" s="15"/>
      <c r="L135" s="15"/>
      <c r="M135" s="15"/>
      <c r="Q135" s="3"/>
      <c r="R135" s="3"/>
      <c r="S135" s="15"/>
      <c r="T135" s="3"/>
      <c r="U135" s="15"/>
      <c r="V135" s="15"/>
      <c r="W135" s="15"/>
      <c r="X135" s="15"/>
      <c r="Y135" s="51"/>
      <c r="Z135" s="12"/>
      <c r="AA135" s="15"/>
      <c r="AB135" s="15"/>
      <c r="AC135" s="15"/>
      <c r="AE135" s="15"/>
      <c r="AF135" s="51"/>
      <c r="AG135" s="15"/>
      <c r="AH135" s="3"/>
      <c r="AI135" s="3"/>
      <c r="AJ135" s="51"/>
      <c r="AK135" s="51"/>
      <c r="AL135" s="51"/>
      <c r="AM135" s="51"/>
      <c r="AN135" s="51"/>
      <c r="AO135" s="51"/>
      <c r="AP135" s="3"/>
      <c r="AQ135" s="3"/>
    </row>
    <row r="136" spans="10:43">
      <c r="J136" s="15"/>
      <c r="K136" s="15"/>
      <c r="L136" s="15"/>
      <c r="M136" s="15"/>
      <c r="Q136" s="3"/>
      <c r="R136" s="3"/>
      <c r="S136" s="15"/>
      <c r="T136" s="3"/>
      <c r="U136" s="15"/>
      <c r="V136" s="15"/>
      <c r="W136" s="15"/>
      <c r="X136" s="15"/>
      <c r="Y136" s="51"/>
      <c r="Z136" s="12"/>
      <c r="AA136" s="15"/>
      <c r="AB136" s="15"/>
      <c r="AC136" s="15"/>
      <c r="AE136" s="15"/>
      <c r="AF136" s="51"/>
      <c r="AG136" s="15"/>
      <c r="AH136" s="3"/>
      <c r="AI136" s="3"/>
      <c r="AJ136" s="51"/>
      <c r="AK136" s="51"/>
      <c r="AL136" s="51"/>
      <c r="AM136" s="51"/>
      <c r="AN136" s="51"/>
      <c r="AO136" s="51"/>
      <c r="AP136" s="3"/>
      <c r="AQ136" s="3"/>
    </row>
    <row r="137" spans="10:43">
      <c r="J137" s="15"/>
      <c r="K137" s="15"/>
      <c r="L137" s="15"/>
      <c r="M137" s="15"/>
      <c r="Q137" s="3"/>
      <c r="R137" s="3"/>
      <c r="S137" s="15"/>
      <c r="T137" s="3"/>
      <c r="U137" s="15"/>
      <c r="V137" s="15"/>
      <c r="W137" s="15"/>
      <c r="X137" s="15"/>
      <c r="Y137" s="51"/>
      <c r="Z137" s="12"/>
      <c r="AA137" s="15"/>
      <c r="AB137" s="15"/>
      <c r="AC137" s="15"/>
      <c r="AE137" s="15"/>
      <c r="AF137" s="51"/>
      <c r="AG137" s="15"/>
      <c r="AH137" s="3"/>
      <c r="AI137" s="3"/>
      <c r="AJ137" s="51"/>
      <c r="AK137" s="51"/>
      <c r="AL137" s="51"/>
      <c r="AM137" s="51"/>
      <c r="AN137" s="51"/>
      <c r="AO137" s="51"/>
      <c r="AP137" s="3"/>
      <c r="AQ137" s="3"/>
    </row>
    <row r="138" spans="10:43">
      <c r="J138" s="15"/>
      <c r="K138" s="15"/>
      <c r="L138" s="15"/>
      <c r="M138" s="15"/>
      <c r="Q138" s="3"/>
      <c r="R138" s="3"/>
      <c r="S138" s="15"/>
      <c r="T138" s="3"/>
      <c r="U138" s="15"/>
      <c r="V138" s="15"/>
      <c r="W138" s="15"/>
      <c r="X138" s="15"/>
      <c r="Y138" s="51"/>
      <c r="Z138" s="12"/>
      <c r="AA138" s="15"/>
      <c r="AB138" s="15"/>
      <c r="AC138" s="15"/>
      <c r="AE138" s="15"/>
      <c r="AF138" s="51"/>
      <c r="AG138" s="15"/>
      <c r="AH138" s="3"/>
      <c r="AI138" s="3"/>
      <c r="AJ138" s="51"/>
      <c r="AK138" s="51"/>
      <c r="AL138" s="51"/>
      <c r="AM138" s="51"/>
      <c r="AN138" s="51"/>
      <c r="AO138" s="51"/>
      <c r="AP138" s="3"/>
      <c r="AQ138" s="3"/>
    </row>
    <row r="139" spans="10:43">
      <c r="J139" s="15"/>
      <c r="K139" s="15"/>
      <c r="L139" s="15"/>
      <c r="M139" s="15"/>
      <c r="Q139" s="3"/>
      <c r="R139" s="3"/>
      <c r="S139" s="15"/>
      <c r="T139" s="3"/>
      <c r="U139" s="15"/>
      <c r="V139" s="15"/>
      <c r="W139" s="15"/>
      <c r="X139" s="15"/>
      <c r="Y139" s="51"/>
      <c r="Z139" s="12"/>
      <c r="AA139" s="15"/>
      <c r="AB139" s="15"/>
      <c r="AC139" s="15"/>
      <c r="AE139" s="15"/>
      <c r="AF139" s="51"/>
      <c r="AG139" s="15"/>
      <c r="AH139" s="3"/>
      <c r="AI139" s="3"/>
      <c r="AJ139" s="51"/>
      <c r="AK139" s="51"/>
      <c r="AL139" s="51"/>
      <c r="AM139" s="51"/>
      <c r="AN139" s="51"/>
      <c r="AO139" s="51"/>
      <c r="AP139" s="3"/>
      <c r="AQ139" s="3"/>
    </row>
    <row r="140" spans="10:43">
      <c r="J140" s="15"/>
      <c r="K140" s="15"/>
      <c r="L140" s="15"/>
      <c r="M140" s="15"/>
      <c r="Q140" s="3"/>
      <c r="R140" s="3"/>
      <c r="S140" s="15"/>
      <c r="T140" s="3"/>
      <c r="U140" s="15"/>
      <c r="V140" s="15"/>
      <c r="W140" s="15"/>
      <c r="X140" s="15"/>
      <c r="Y140" s="51"/>
      <c r="Z140" s="12"/>
      <c r="AA140" s="15"/>
      <c r="AB140" s="15"/>
      <c r="AC140" s="15"/>
      <c r="AE140" s="15"/>
      <c r="AF140" s="51"/>
      <c r="AG140" s="15"/>
      <c r="AH140" s="3"/>
      <c r="AI140" s="3"/>
      <c r="AJ140" s="51"/>
      <c r="AK140" s="51"/>
      <c r="AL140" s="51"/>
      <c r="AM140" s="51"/>
      <c r="AN140" s="51"/>
      <c r="AO140" s="51"/>
      <c r="AP140" s="3"/>
      <c r="AQ140" s="3"/>
    </row>
    <row r="141" spans="10:43">
      <c r="J141" s="15"/>
      <c r="K141" s="15"/>
      <c r="L141" s="15"/>
      <c r="M141" s="15"/>
      <c r="Q141" s="3"/>
      <c r="R141" s="3"/>
      <c r="S141" s="15"/>
      <c r="T141" s="3"/>
      <c r="U141" s="15"/>
      <c r="V141" s="15"/>
      <c r="W141" s="15"/>
      <c r="X141" s="15"/>
      <c r="Y141" s="51"/>
      <c r="Z141" s="12"/>
      <c r="AA141" s="15"/>
      <c r="AB141" s="15"/>
      <c r="AC141" s="15"/>
      <c r="AE141" s="15"/>
      <c r="AF141" s="51"/>
      <c r="AG141" s="15"/>
      <c r="AH141" s="3"/>
      <c r="AI141" s="3"/>
      <c r="AJ141" s="51"/>
      <c r="AK141" s="51"/>
      <c r="AL141" s="51"/>
      <c r="AM141" s="51"/>
      <c r="AN141" s="51"/>
      <c r="AO141" s="51"/>
      <c r="AP141" s="3"/>
      <c r="AQ141" s="3"/>
    </row>
    <row r="142" spans="10:43">
      <c r="J142" s="15"/>
      <c r="K142" s="15"/>
      <c r="L142" s="15"/>
      <c r="M142" s="15"/>
      <c r="Q142" s="3"/>
      <c r="R142" s="3"/>
      <c r="S142" s="15"/>
      <c r="T142" s="3"/>
      <c r="U142" s="15"/>
      <c r="V142" s="15"/>
      <c r="W142" s="15"/>
      <c r="X142" s="15"/>
      <c r="Y142" s="51"/>
      <c r="Z142" s="12"/>
      <c r="AA142" s="15"/>
      <c r="AB142" s="15"/>
      <c r="AC142" s="15"/>
      <c r="AE142" s="15"/>
      <c r="AF142" s="51"/>
      <c r="AG142" s="15"/>
      <c r="AH142" s="3"/>
      <c r="AI142" s="3"/>
      <c r="AJ142" s="51"/>
      <c r="AK142" s="51"/>
      <c r="AL142" s="51"/>
      <c r="AM142" s="51"/>
      <c r="AN142" s="51"/>
      <c r="AO142" s="51"/>
      <c r="AP142" s="3"/>
      <c r="AQ142" s="3"/>
    </row>
    <row r="143" spans="10:43">
      <c r="J143" s="15"/>
      <c r="K143" s="15"/>
      <c r="L143" s="15"/>
      <c r="M143" s="15"/>
      <c r="Q143" s="3"/>
      <c r="R143" s="3"/>
      <c r="S143" s="15"/>
      <c r="T143" s="3"/>
      <c r="U143" s="15"/>
      <c r="V143" s="15"/>
      <c r="W143" s="15"/>
      <c r="X143" s="15"/>
      <c r="Y143" s="51"/>
      <c r="Z143" s="12"/>
      <c r="AA143" s="15"/>
      <c r="AB143" s="15"/>
      <c r="AC143" s="15"/>
      <c r="AE143" s="15"/>
      <c r="AF143" s="51"/>
      <c r="AG143" s="15"/>
      <c r="AH143" s="3"/>
      <c r="AI143" s="3"/>
      <c r="AJ143" s="51"/>
      <c r="AK143" s="51"/>
      <c r="AL143" s="51"/>
      <c r="AM143" s="51"/>
      <c r="AN143" s="51"/>
      <c r="AO143" s="51"/>
      <c r="AP143" s="3"/>
      <c r="AQ143" s="3"/>
    </row>
    <row r="144" spans="10:43">
      <c r="J144" s="15"/>
      <c r="K144" s="15"/>
      <c r="L144" s="15"/>
      <c r="M144" s="15"/>
      <c r="Q144" s="3"/>
      <c r="R144" s="3"/>
      <c r="S144" s="15"/>
      <c r="T144" s="3"/>
      <c r="U144" s="15"/>
      <c r="V144" s="15"/>
      <c r="W144" s="15"/>
      <c r="X144" s="15"/>
      <c r="Y144" s="51"/>
      <c r="Z144" s="12"/>
      <c r="AA144" s="15"/>
      <c r="AB144" s="15"/>
      <c r="AC144" s="15"/>
      <c r="AE144" s="15"/>
      <c r="AF144" s="51"/>
      <c r="AG144" s="15"/>
      <c r="AH144" s="3"/>
      <c r="AI144" s="3"/>
      <c r="AJ144" s="51"/>
      <c r="AK144" s="51"/>
      <c r="AL144" s="51"/>
      <c r="AM144" s="51"/>
      <c r="AN144" s="51"/>
      <c r="AO144" s="51"/>
      <c r="AP144" s="3"/>
      <c r="AQ144" s="3"/>
    </row>
    <row r="145" spans="10:44">
      <c r="J145" s="15"/>
      <c r="K145" s="15"/>
      <c r="L145" s="15"/>
      <c r="M145" s="15"/>
      <c r="Q145" s="3"/>
      <c r="R145" s="3"/>
      <c r="S145" s="15"/>
      <c r="T145" s="3"/>
      <c r="U145" s="15"/>
      <c r="V145" s="15"/>
      <c r="W145" s="15"/>
      <c r="X145" s="15"/>
      <c r="Y145" s="51"/>
      <c r="Z145" s="12"/>
      <c r="AA145" s="15"/>
      <c r="AB145" s="15"/>
      <c r="AC145" s="15"/>
      <c r="AE145" s="15"/>
      <c r="AF145" s="51"/>
      <c r="AG145" s="15"/>
      <c r="AH145" s="3"/>
      <c r="AI145" s="3"/>
      <c r="AJ145" s="51"/>
      <c r="AK145" s="51"/>
      <c r="AL145" s="51"/>
      <c r="AM145" s="51"/>
      <c r="AN145" s="51"/>
      <c r="AO145" s="51"/>
      <c r="AP145" s="3"/>
      <c r="AQ145" s="3"/>
    </row>
    <row r="146" spans="10:44">
      <c r="J146" s="15"/>
      <c r="K146" s="15"/>
      <c r="L146" s="15"/>
      <c r="M146" s="15"/>
      <c r="Q146" s="3"/>
      <c r="R146" s="3"/>
      <c r="S146" s="15"/>
      <c r="T146" s="3"/>
      <c r="U146" s="15"/>
      <c r="V146" s="15"/>
      <c r="W146" s="15"/>
      <c r="X146" s="15"/>
      <c r="Y146" s="51"/>
      <c r="Z146" s="12"/>
      <c r="AA146" s="15"/>
      <c r="AB146" s="15"/>
      <c r="AC146" s="15"/>
      <c r="AE146" s="15"/>
      <c r="AF146" s="51"/>
      <c r="AG146" s="15"/>
      <c r="AH146" s="3"/>
      <c r="AI146" s="3"/>
      <c r="AJ146" s="51"/>
      <c r="AK146" s="51"/>
      <c r="AL146" s="51"/>
      <c r="AM146" s="51"/>
      <c r="AN146" s="51"/>
      <c r="AO146" s="51"/>
      <c r="AP146" s="3"/>
      <c r="AQ146" s="3"/>
    </row>
    <row r="147" spans="10:44">
      <c r="J147" s="15"/>
      <c r="K147" s="15"/>
      <c r="L147" s="15"/>
      <c r="M147" s="15"/>
      <c r="Q147" s="3"/>
      <c r="R147" s="3"/>
      <c r="S147" s="15"/>
      <c r="T147" s="3"/>
      <c r="U147" s="15"/>
      <c r="V147" s="15"/>
      <c r="W147" s="15"/>
      <c r="X147" s="15"/>
      <c r="Y147" s="51"/>
      <c r="Z147" s="12"/>
      <c r="AA147" s="15"/>
      <c r="AB147" s="15"/>
      <c r="AC147" s="15"/>
      <c r="AE147" s="15"/>
      <c r="AF147" s="51"/>
      <c r="AG147" s="15"/>
      <c r="AH147" s="3"/>
      <c r="AI147" s="3"/>
      <c r="AJ147" s="51"/>
      <c r="AK147" s="51"/>
      <c r="AL147" s="51"/>
      <c r="AM147" s="51"/>
      <c r="AN147" s="51"/>
      <c r="AO147" s="51"/>
      <c r="AP147" s="3"/>
      <c r="AQ147" s="3"/>
    </row>
    <row r="148" spans="10:44">
      <c r="J148" s="15"/>
      <c r="K148" s="15"/>
      <c r="L148" s="15"/>
      <c r="M148" s="15"/>
      <c r="Q148" s="3"/>
      <c r="R148" s="3"/>
      <c r="S148" s="15"/>
      <c r="T148" s="3"/>
      <c r="U148" s="15"/>
      <c r="V148" s="15"/>
      <c r="W148" s="15"/>
      <c r="X148" s="15"/>
      <c r="Y148" s="51"/>
      <c r="Z148" s="12"/>
      <c r="AA148" s="15"/>
      <c r="AB148" s="15"/>
      <c r="AC148" s="15"/>
      <c r="AE148" s="15"/>
      <c r="AF148" s="51"/>
      <c r="AG148" s="15"/>
      <c r="AH148" s="3"/>
      <c r="AI148" s="3"/>
      <c r="AJ148" s="51"/>
      <c r="AK148" s="51"/>
      <c r="AL148" s="51"/>
      <c r="AM148" s="51"/>
      <c r="AN148" s="51"/>
      <c r="AO148" s="51"/>
      <c r="AP148" s="3"/>
      <c r="AQ148" s="3"/>
    </row>
    <row r="149" spans="10:44">
      <c r="J149" s="15"/>
      <c r="K149" s="15"/>
      <c r="L149" s="15"/>
      <c r="M149" s="15"/>
      <c r="Q149" s="3"/>
      <c r="R149" s="3"/>
      <c r="S149" s="15"/>
      <c r="T149" s="3"/>
      <c r="U149" s="15"/>
      <c r="V149" s="15"/>
      <c r="W149" s="15"/>
      <c r="X149" s="15"/>
      <c r="Y149" s="51"/>
      <c r="Z149" s="12"/>
      <c r="AA149" s="15"/>
      <c r="AB149" s="15"/>
      <c r="AC149" s="15"/>
      <c r="AE149" s="15"/>
      <c r="AF149" s="51"/>
      <c r="AG149" s="15"/>
      <c r="AH149" s="3"/>
      <c r="AI149" s="3"/>
      <c r="AJ149" s="51"/>
      <c r="AK149" s="51"/>
      <c r="AL149" s="51"/>
      <c r="AM149" s="51"/>
      <c r="AN149" s="51"/>
      <c r="AO149" s="51"/>
      <c r="AP149" s="3"/>
      <c r="AQ149" s="3"/>
      <c r="AR149" s="25"/>
    </row>
    <row r="150" spans="10:44">
      <c r="J150" s="15"/>
      <c r="K150" s="15"/>
      <c r="L150" s="15"/>
      <c r="M150" s="15"/>
      <c r="Q150" s="3"/>
      <c r="R150" s="3"/>
      <c r="S150" s="15"/>
      <c r="T150" s="3"/>
      <c r="U150" s="15"/>
      <c r="V150" s="15"/>
      <c r="W150" s="15"/>
      <c r="X150" s="15"/>
      <c r="Y150" s="51"/>
      <c r="Z150" s="12"/>
      <c r="AA150" s="15"/>
      <c r="AB150" s="15"/>
      <c r="AC150" s="15"/>
      <c r="AE150" s="15"/>
      <c r="AF150" s="51"/>
      <c r="AG150" s="15"/>
      <c r="AH150" s="3"/>
      <c r="AI150" s="3"/>
      <c r="AJ150" s="51"/>
      <c r="AK150" s="51"/>
      <c r="AL150" s="51"/>
      <c r="AM150" s="51"/>
      <c r="AN150" s="51"/>
      <c r="AO150" s="51"/>
      <c r="AP150" s="3"/>
      <c r="AQ150" s="3"/>
      <c r="AR150" s="25"/>
    </row>
    <row r="151" spans="10:44">
      <c r="J151" s="15"/>
      <c r="K151" s="15"/>
      <c r="L151" s="15"/>
      <c r="M151" s="15"/>
      <c r="Q151" s="3"/>
      <c r="R151" s="3"/>
      <c r="S151" s="15"/>
      <c r="T151" s="3"/>
      <c r="U151" s="15"/>
      <c r="V151" s="15"/>
      <c r="W151" s="15"/>
      <c r="X151" s="15"/>
      <c r="Y151" s="51"/>
      <c r="Z151" s="12"/>
      <c r="AA151" s="15"/>
      <c r="AB151" s="15"/>
      <c r="AC151" s="15"/>
      <c r="AE151" s="15"/>
      <c r="AF151" s="51"/>
      <c r="AG151" s="15"/>
      <c r="AH151" s="3"/>
      <c r="AI151" s="3"/>
      <c r="AJ151" s="51"/>
      <c r="AK151" s="51"/>
      <c r="AL151" s="51"/>
      <c r="AM151" s="51"/>
      <c r="AN151" s="51"/>
      <c r="AO151" s="51"/>
      <c r="AP151" s="3"/>
      <c r="AQ151" s="3"/>
      <c r="AR151" s="25"/>
    </row>
    <row r="152" spans="10:44">
      <c r="J152" s="15"/>
      <c r="K152" s="15"/>
      <c r="L152" s="15"/>
      <c r="M152" s="15"/>
      <c r="Q152" s="3"/>
      <c r="R152" s="3"/>
      <c r="S152" s="15"/>
      <c r="T152" s="3"/>
      <c r="U152" s="15"/>
      <c r="V152" s="15"/>
      <c r="W152" s="15"/>
      <c r="X152" s="15"/>
      <c r="Y152" s="51"/>
      <c r="Z152" s="12"/>
      <c r="AA152" s="15"/>
      <c r="AB152" s="15"/>
      <c r="AC152" s="15"/>
      <c r="AE152" s="15"/>
      <c r="AF152" s="51"/>
      <c r="AG152" s="15"/>
      <c r="AH152" s="3"/>
      <c r="AI152" s="3"/>
      <c r="AJ152" s="51"/>
      <c r="AK152" s="51"/>
      <c r="AL152" s="51"/>
      <c r="AM152" s="51"/>
      <c r="AN152" s="51"/>
      <c r="AO152" s="51"/>
      <c r="AP152" s="3"/>
      <c r="AQ152" s="3"/>
      <c r="AR152" s="25"/>
    </row>
    <row r="153" spans="10:44">
      <c r="J153" s="15"/>
      <c r="K153" s="15"/>
      <c r="L153" s="15"/>
      <c r="M153" s="15"/>
      <c r="Q153" s="3"/>
      <c r="R153" s="3"/>
      <c r="S153" s="15"/>
      <c r="T153" s="3"/>
      <c r="U153" s="15"/>
      <c r="V153" s="15"/>
      <c r="W153" s="15"/>
      <c r="X153" s="15"/>
      <c r="Y153" s="51"/>
      <c r="Z153" s="12"/>
      <c r="AA153" s="15"/>
      <c r="AB153" s="15"/>
      <c r="AC153" s="15"/>
      <c r="AE153" s="15"/>
      <c r="AF153" s="51"/>
      <c r="AG153" s="15"/>
      <c r="AH153" s="3"/>
      <c r="AI153" s="3"/>
      <c r="AJ153" s="51"/>
      <c r="AK153" s="51"/>
      <c r="AL153" s="51"/>
      <c r="AM153" s="51"/>
      <c r="AN153" s="51"/>
      <c r="AO153" s="51"/>
      <c r="AP153" s="3"/>
      <c r="AQ153" s="3"/>
      <c r="AR153" s="25"/>
    </row>
    <row r="154" spans="10:44" ht="12.75" customHeight="1">
      <c r="J154" s="15"/>
      <c r="K154" s="15"/>
      <c r="L154" s="15"/>
      <c r="M154" s="15"/>
      <c r="Q154" s="3"/>
      <c r="R154" s="3"/>
      <c r="S154" s="15"/>
      <c r="T154" s="3"/>
      <c r="U154" s="15"/>
      <c r="V154" s="15"/>
      <c r="W154" s="15"/>
      <c r="X154" s="15"/>
      <c r="Y154" s="51"/>
      <c r="Z154" s="12"/>
      <c r="AA154" s="15"/>
      <c r="AB154" s="15"/>
      <c r="AC154" s="15"/>
      <c r="AE154" s="15"/>
      <c r="AF154" s="51"/>
      <c r="AG154" s="15"/>
      <c r="AH154" s="3"/>
      <c r="AI154" s="3"/>
      <c r="AJ154" s="51"/>
      <c r="AK154" s="51"/>
      <c r="AL154" s="51"/>
      <c r="AM154" s="51"/>
      <c r="AN154" s="51"/>
      <c r="AO154" s="51"/>
      <c r="AP154" s="3"/>
      <c r="AQ154" s="3"/>
      <c r="AR154" s="25"/>
    </row>
    <row r="155" spans="10:44">
      <c r="J155" s="15"/>
      <c r="K155" s="15"/>
      <c r="L155" s="15"/>
      <c r="M155" s="15"/>
      <c r="Q155" s="3"/>
      <c r="R155" s="3"/>
      <c r="S155" s="15"/>
      <c r="T155" s="3"/>
      <c r="U155" s="15"/>
      <c r="V155" s="15"/>
      <c r="W155" s="15"/>
      <c r="X155" s="15"/>
      <c r="Y155" s="51"/>
      <c r="Z155" s="12"/>
      <c r="AA155" s="15"/>
      <c r="AB155" s="15"/>
      <c r="AC155" s="15"/>
      <c r="AE155" s="15"/>
      <c r="AF155" s="51"/>
      <c r="AG155" s="15"/>
      <c r="AH155" s="3"/>
      <c r="AI155" s="3"/>
      <c r="AJ155" s="51"/>
      <c r="AK155" s="51"/>
      <c r="AL155" s="51"/>
      <c r="AM155" s="51"/>
      <c r="AN155" s="51"/>
      <c r="AO155" s="51"/>
      <c r="AP155" s="3"/>
      <c r="AQ155" s="3"/>
      <c r="AR155" s="25"/>
    </row>
    <row r="156" spans="10:44">
      <c r="J156" s="15"/>
      <c r="K156" s="15"/>
      <c r="L156" s="15"/>
      <c r="M156" s="15"/>
      <c r="Q156" s="3"/>
      <c r="R156" s="3"/>
      <c r="S156" s="15"/>
      <c r="T156" s="3"/>
      <c r="U156" s="15"/>
      <c r="V156" s="15"/>
      <c r="W156" s="15"/>
      <c r="X156" s="15"/>
      <c r="Y156" s="51"/>
      <c r="Z156" s="12"/>
      <c r="AA156" s="15"/>
      <c r="AB156" s="15"/>
      <c r="AC156" s="15"/>
      <c r="AE156" s="15"/>
      <c r="AF156" s="51"/>
      <c r="AG156" s="15"/>
      <c r="AH156" s="3"/>
      <c r="AI156" s="3"/>
      <c r="AJ156" s="51"/>
      <c r="AK156" s="51"/>
      <c r="AL156" s="51"/>
      <c r="AM156" s="51"/>
      <c r="AN156" s="51"/>
      <c r="AO156" s="51"/>
      <c r="AP156" s="3"/>
      <c r="AQ156" s="3"/>
      <c r="AR156" s="25"/>
    </row>
    <row r="157" spans="10:44">
      <c r="J157" s="15"/>
      <c r="K157" s="15"/>
      <c r="L157" s="15"/>
      <c r="M157" s="15"/>
      <c r="Q157" s="3"/>
      <c r="R157" s="3"/>
      <c r="S157" s="15"/>
      <c r="T157" s="3"/>
      <c r="U157" s="15"/>
      <c r="V157" s="15"/>
      <c r="W157" s="15"/>
      <c r="X157" s="15"/>
      <c r="Y157" s="51"/>
      <c r="Z157" s="12"/>
      <c r="AA157" s="15"/>
      <c r="AB157" s="15"/>
      <c r="AC157" s="15"/>
      <c r="AE157" s="15"/>
      <c r="AF157" s="51"/>
      <c r="AG157" s="15"/>
      <c r="AH157" s="3"/>
      <c r="AI157" s="3"/>
      <c r="AJ157" s="51"/>
      <c r="AK157" s="51"/>
      <c r="AL157" s="51"/>
      <c r="AM157" s="51"/>
      <c r="AN157" s="51"/>
      <c r="AO157" s="51"/>
      <c r="AP157" s="3"/>
      <c r="AQ157" s="3"/>
      <c r="AR157" s="25"/>
    </row>
    <row r="158" spans="10:44">
      <c r="J158" s="15"/>
      <c r="K158" s="15"/>
      <c r="L158" s="15"/>
      <c r="M158" s="15"/>
      <c r="Q158" s="3"/>
      <c r="R158" s="3"/>
      <c r="S158" s="15"/>
      <c r="T158" s="3"/>
      <c r="U158" s="15"/>
      <c r="V158" s="15"/>
      <c r="W158" s="15"/>
      <c r="X158" s="15"/>
      <c r="Y158" s="51"/>
      <c r="Z158" s="12"/>
      <c r="AA158" s="15"/>
      <c r="AB158" s="15"/>
      <c r="AC158" s="15"/>
      <c r="AE158" s="15"/>
      <c r="AF158" s="51"/>
      <c r="AG158" s="15"/>
      <c r="AH158" s="3"/>
      <c r="AI158" s="3"/>
      <c r="AJ158" s="51"/>
      <c r="AK158" s="51"/>
      <c r="AL158" s="51"/>
      <c r="AM158" s="51"/>
      <c r="AN158" s="51"/>
      <c r="AO158" s="51"/>
      <c r="AP158" s="3"/>
      <c r="AQ158" s="3"/>
      <c r="AR158" s="25"/>
    </row>
    <row r="159" spans="10:44">
      <c r="J159" s="15"/>
      <c r="K159" s="15"/>
      <c r="L159" s="15"/>
      <c r="M159" s="15"/>
      <c r="Q159" s="3"/>
      <c r="R159" s="3"/>
      <c r="S159" s="15"/>
      <c r="T159" s="3"/>
      <c r="U159" s="15"/>
      <c r="V159" s="15"/>
      <c r="W159" s="15"/>
      <c r="X159" s="15"/>
      <c r="Y159" s="51"/>
      <c r="Z159" s="12"/>
      <c r="AA159" s="15"/>
      <c r="AB159" s="15"/>
      <c r="AC159" s="15"/>
      <c r="AE159" s="15"/>
      <c r="AF159" s="51"/>
      <c r="AG159" s="15"/>
      <c r="AH159" s="3"/>
      <c r="AI159" s="3"/>
      <c r="AJ159" s="51"/>
      <c r="AK159" s="51"/>
      <c r="AL159" s="51"/>
      <c r="AM159" s="51"/>
      <c r="AN159" s="51"/>
      <c r="AO159" s="51"/>
      <c r="AP159" s="3"/>
      <c r="AQ159" s="3"/>
      <c r="AR159" s="25"/>
    </row>
    <row r="160" spans="10:44">
      <c r="J160" s="15"/>
      <c r="K160" s="15"/>
      <c r="L160" s="15"/>
      <c r="M160" s="15"/>
      <c r="Q160" s="3"/>
      <c r="R160" s="3"/>
      <c r="S160" s="15"/>
      <c r="T160" s="3"/>
      <c r="U160" s="15"/>
      <c r="V160" s="15"/>
      <c r="W160" s="15"/>
      <c r="X160" s="15"/>
      <c r="Y160" s="51"/>
      <c r="Z160" s="12"/>
      <c r="AA160" s="15"/>
      <c r="AB160" s="15"/>
      <c r="AC160" s="15"/>
      <c r="AE160" s="15"/>
      <c r="AF160" s="51"/>
      <c r="AG160" s="15"/>
      <c r="AH160" s="3"/>
      <c r="AI160" s="3"/>
      <c r="AJ160" s="51"/>
      <c r="AK160" s="51"/>
      <c r="AL160" s="51"/>
      <c r="AM160" s="51"/>
      <c r="AN160" s="51"/>
      <c r="AO160" s="51"/>
      <c r="AP160" s="3"/>
      <c r="AQ160" s="3"/>
      <c r="AR160" s="25"/>
    </row>
    <row r="161" spans="10:44">
      <c r="J161" s="15"/>
      <c r="K161" s="15"/>
      <c r="L161" s="15"/>
      <c r="M161" s="15"/>
      <c r="Q161" s="3"/>
      <c r="R161" s="3"/>
      <c r="S161" s="15"/>
      <c r="T161" s="3"/>
      <c r="U161" s="15"/>
      <c r="V161" s="15"/>
      <c r="W161" s="15"/>
      <c r="X161" s="15"/>
      <c r="Y161" s="51"/>
      <c r="Z161" s="12"/>
      <c r="AA161" s="15"/>
      <c r="AB161" s="15"/>
      <c r="AC161" s="15"/>
      <c r="AE161" s="15"/>
      <c r="AF161" s="51"/>
      <c r="AG161" s="15"/>
      <c r="AH161" s="3"/>
      <c r="AI161" s="3"/>
      <c r="AJ161" s="51"/>
      <c r="AK161" s="51"/>
      <c r="AL161" s="51"/>
      <c r="AM161" s="51"/>
      <c r="AN161" s="51"/>
      <c r="AO161" s="51"/>
      <c r="AP161" s="3"/>
      <c r="AQ161" s="3"/>
      <c r="AR161" s="25"/>
    </row>
    <row r="162" spans="10:44">
      <c r="J162" s="15"/>
      <c r="K162" s="15"/>
      <c r="L162" s="15"/>
      <c r="M162" s="15"/>
      <c r="Q162" s="3"/>
      <c r="R162" s="3"/>
      <c r="S162" s="15"/>
      <c r="T162" s="3"/>
      <c r="U162" s="15"/>
      <c r="V162" s="15"/>
      <c r="W162" s="15"/>
      <c r="X162" s="15"/>
      <c r="Y162" s="51"/>
      <c r="Z162" s="12"/>
      <c r="AA162" s="15"/>
      <c r="AB162" s="15"/>
      <c r="AC162" s="15"/>
      <c r="AE162" s="15"/>
      <c r="AF162" s="51"/>
      <c r="AG162" s="15"/>
      <c r="AH162" s="3"/>
      <c r="AI162" s="3"/>
      <c r="AJ162" s="51"/>
      <c r="AK162" s="51"/>
      <c r="AL162" s="51"/>
      <c r="AM162" s="51"/>
      <c r="AN162" s="51"/>
      <c r="AO162" s="51"/>
      <c r="AP162" s="3"/>
      <c r="AQ162" s="3"/>
      <c r="AR162" s="25"/>
    </row>
    <row r="163" spans="10:44">
      <c r="J163" s="15"/>
      <c r="K163" s="15"/>
      <c r="L163" s="15"/>
      <c r="M163" s="15"/>
      <c r="Q163" s="3"/>
      <c r="R163" s="3"/>
      <c r="S163" s="15"/>
      <c r="T163" s="3"/>
      <c r="U163" s="15"/>
      <c r="V163" s="15"/>
      <c r="W163" s="15"/>
      <c r="X163" s="15"/>
      <c r="Y163" s="51"/>
      <c r="Z163" s="12"/>
      <c r="AA163" s="15"/>
      <c r="AB163" s="15"/>
      <c r="AC163" s="15"/>
      <c r="AE163" s="15"/>
      <c r="AF163" s="51"/>
      <c r="AG163" s="15"/>
      <c r="AH163" s="3"/>
      <c r="AI163" s="3"/>
      <c r="AJ163" s="51"/>
      <c r="AK163" s="51"/>
      <c r="AL163" s="51"/>
      <c r="AM163" s="51"/>
      <c r="AN163" s="51"/>
      <c r="AO163" s="51"/>
      <c r="AP163" s="3"/>
      <c r="AQ163" s="3"/>
      <c r="AR163" s="25"/>
    </row>
    <row r="164" spans="10:44">
      <c r="J164" s="15"/>
      <c r="K164" s="15"/>
      <c r="L164" s="15"/>
      <c r="M164" s="15"/>
      <c r="Q164" s="3"/>
      <c r="R164" s="3"/>
      <c r="S164" s="15"/>
      <c r="T164" s="3"/>
      <c r="U164" s="15"/>
      <c r="V164" s="15"/>
      <c r="W164" s="15"/>
      <c r="X164" s="15"/>
      <c r="Y164" s="51"/>
      <c r="Z164" s="12"/>
      <c r="AA164" s="15"/>
      <c r="AB164" s="15"/>
      <c r="AC164" s="15"/>
      <c r="AE164" s="15"/>
      <c r="AF164" s="51"/>
      <c r="AG164" s="15"/>
      <c r="AH164" s="3"/>
      <c r="AI164" s="3"/>
      <c r="AJ164" s="51"/>
      <c r="AK164" s="51"/>
      <c r="AL164" s="51"/>
      <c r="AM164" s="51"/>
      <c r="AN164" s="51"/>
      <c r="AO164" s="51"/>
      <c r="AP164" s="3"/>
      <c r="AQ164" s="3"/>
      <c r="AR164" s="25"/>
    </row>
    <row r="165" spans="10:44">
      <c r="J165" s="15"/>
      <c r="K165" s="15"/>
      <c r="L165" s="15"/>
      <c r="M165" s="15"/>
      <c r="Q165" s="3"/>
      <c r="R165" s="3"/>
      <c r="S165" s="15"/>
      <c r="T165" s="3"/>
      <c r="U165" s="15"/>
      <c r="V165" s="15"/>
      <c r="W165" s="15"/>
      <c r="X165" s="15"/>
      <c r="Y165" s="51"/>
      <c r="Z165" s="12"/>
      <c r="AA165" s="15"/>
      <c r="AB165" s="15"/>
      <c r="AC165" s="15"/>
      <c r="AE165" s="15"/>
      <c r="AF165" s="51"/>
      <c r="AG165" s="15"/>
      <c r="AH165" s="3"/>
      <c r="AI165" s="3"/>
      <c r="AJ165" s="51"/>
      <c r="AK165" s="51"/>
      <c r="AL165" s="51"/>
      <c r="AM165" s="51"/>
      <c r="AN165" s="51"/>
      <c r="AO165" s="51"/>
      <c r="AP165" s="3"/>
      <c r="AQ165" s="3"/>
      <c r="AR165" s="25"/>
    </row>
    <row r="166" spans="10:44">
      <c r="J166" s="15"/>
      <c r="K166" s="15"/>
      <c r="L166" s="15"/>
      <c r="M166" s="15"/>
      <c r="Q166" s="3"/>
      <c r="R166" s="3"/>
      <c r="S166" s="15"/>
      <c r="T166" s="3"/>
      <c r="U166" s="15"/>
      <c r="V166" s="15"/>
      <c r="W166" s="15"/>
      <c r="X166" s="15"/>
      <c r="Y166" s="51"/>
      <c r="Z166" s="12"/>
      <c r="AA166" s="15"/>
      <c r="AB166" s="15"/>
      <c r="AC166" s="15"/>
      <c r="AE166" s="15"/>
      <c r="AF166" s="51"/>
      <c r="AG166" s="15"/>
      <c r="AH166" s="3"/>
      <c r="AI166" s="3"/>
      <c r="AJ166" s="51"/>
      <c r="AK166" s="51"/>
      <c r="AL166" s="51"/>
      <c r="AM166" s="51"/>
      <c r="AN166" s="51"/>
      <c r="AO166" s="51"/>
      <c r="AP166" s="3"/>
      <c r="AQ166" s="3"/>
      <c r="AR166" s="25"/>
    </row>
    <row r="167" spans="10:44">
      <c r="J167" s="15"/>
      <c r="K167" s="15"/>
      <c r="L167" s="15"/>
      <c r="M167" s="15"/>
      <c r="Q167" s="3"/>
      <c r="R167" s="3"/>
      <c r="S167" s="15"/>
      <c r="T167" s="3"/>
      <c r="U167" s="15"/>
      <c r="V167" s="15"/>
      <c r="W167" s="15"/>
      <c r="X167" s="15"/>
      <c r="Y167" s="51"/>
      <c r="Z167" s="12"/>
      <c r="AA167" s="15"/>
      <c r="AB167" s="15"/>
      <c r="AC167" s="15"/>
      <c r="AE167" s="15"/>
      <c r="AF167" s="51"/>
      <c r="AG167" s="15"/>
      <c r="AH167" s="3"/>
      <c r="AI167" s="3"/>
      <c r="AJ167" s="51"/>
      <c r="AK167" s="51"/>
      <c r="AL167" s="51"/>
      <c r="AM167" s="51"/>
      <c r="AN167" s="51"/>
      <c r="AO167" s="51"/>
      <c r="AP167" s="3"/>
      <c r="AQ167" s="3"/>
      <c r="AR167" s="25"/>
    </row>
    <row r="168" spans="10:44">
      <c r="J168" s="15"/>
      <c r="K168" s="15"/>
      <c r="L168" s="15"/>
      <c r="M168" s="15"/>
      <c r="Q168" s="3"/>
      <c r="R168" s="3"/>
      <c r="S168" s="15"/>
      <c r="T168" s="3"/>
      <c r="U168" s="15"/>
      <c r="V168" s="15"/>
      <c r="W168" s="15"/>
      <c r="X168" s="15"/>
      <c r="Y168" s="51"/>
      <c r="Z168" s="12"/>
      <c r="AA168" s="15"/>
      <c r="AB168" s="15"/>
      <c r="AC168" s="15"/>
      <c r="AE168" s="15"/>
      <c r="AF168" s="51"/>
      <c r="AG168" s="15"/>
      <c r="AH168" s="3"/>
      <c r="AI168" s="3"/>
      <c r="AJ168" s="51"/>
      <c r="AK168" s="51"/>
      <c r="AL168" s="51"/>
      <c r="AM168" s="51"/>
      <c r="AN168" s="51"/>
      <c r="AO168" s="51"/>
      <c r="AP168" s="3"/>
      <c r="AQ168" s="3"/>
      <c r="AR168" s="25"/>
    </row>
    <row r="169" spans="10:44">
      <c r="J169" s="15"/>
      <c r="K169" s="15"/>
      <c r="L169" s="15"/>
      <c r="M169" s="15"/>
      <c r="Q169" s="3"/>
      <c r="R169" s="3"/>
      <c r="S169" s="15"/>
      <c r="T169" s="3"/>
      <c r="U169" s="15"/>
      <c r="V169" s="15"/>
      <c r="W169" s="15"/>
      <c r="X169" s="15"/>
      <c r="Y169" s="51"/>
      <c r="Z169" s="12"/>
      <c r="AA169" s="15"/>
      <c r="AB169" s="15"/>
      <c r="AC169" s="15"/>
      <c r="AE169" s="15"/>
      <c r="AF169" s="51"/>
      <c r="AG169" s="15"/>
      <c r="AH169" s="3"/>
      <c r="AI169" s="3"/>
      <c r="AJ169" s="51"/>
      <c r="AK169" s="51"/>
      <c r="AL169" s="51"/>
      <c r="AM169" s="51"/>
      <c r="AN169" s="51"/>
      <c r="AO169" s="51"/>
      <c r="AP169" s="3"/>
      <c r="AQ169" s="3"/>
      <c r="AR169" s="25"/>
    </row>
    <row r="170" spans="10:44">
      <c r="J170" s="15"/>
      <c r="K170" s="15"/>
      <c r="L170" s="15"/>
      <c r="M170" s="15"/>
      <c r="Q170" s="3"/>
      <c r="R170" s="3"/>
      <c r="S170" s="15"/>
      <c r="T170" s="3"/>
      <c r="U170" s="15"/>
      <c r="V170" s="15"/>
      <c r="W170" s="15"/>
      <c r="X170" s="15"/>
      <c r="Y170" s="51"/>
      <c r="Z170" s="12"/>
      <c r="AA170" s="15"/>
      <c r="AB170" s="15"/>
      <c r="AC170" s="15"/>
      <c r="AE170" s="15"/>
      <c r="AF170" s="51"/>
      <c r="AG170" s="15"/>
      <c r="AH170" s="3"/>
      <c r="AI170" s="3"/>
      <c r="AJ170" s="51"/>
      <c r="AK170" s="51"/>
      <c r="AL170" s="51"/>
      <c r="AM170" s="51"/>
      <c r="AN170" s="51"/>
      <c r="AO170" s="51"/>
      <c r="AP170" s="3"/>
      <c r="AQ170" s="3"/>
      <c r="AR170" s="25"/>
    </row>
    <row r="171" spans="10:44">
      <c r="J171" s="15"/>
      <c r="K171" s="15"/>
      <c r="L171" s="15"/>
      <c r="M171" s="15"/>
      <c r="Q171" s="3"/>
      <c r="R171" s="3"/>
      <c r="S171" s="15"/>
      <c r="T171" s="3"/>
      <c r="U171" s="15"/>
      <c r="V171" s="15"/>
      <c r="W171" s="15"/>
      <c r="X171" s="15"/>
      <c r="Y171" s="51"/>
      <c r="Z171" s="12"/>
      <c r="AA171" s="15"/>
      <c r="AB171" s="15"/>
      <c r="AC171" s="15"/>
      <c r="AE171" s="15"/>
      <c r="AF171" s="51"/>
      <c r="AG171" s="15"/>
      <c r="AH171" s="3"/>
      <c r="AI171" s="3"/>
      <c r="AJ171" s="51"/>
      <c r="AK171" s="51"/>
      <c r="AL171" s="51"/>
      <c r="AM171" s="51"/>
      <c r="AN171" s="51"/>
      <c r="AO171" s="51"/>
      <c r="AP171" s="3"/>
      <c r="AQ171" s="3"/>
      <c r="AR171" s="25"/>
    </row>
    <row r="172" spans="10:44">
      <c r="J172" s="15"/>
      <c r="K172" s="15"/>
      <c r="L172" s="15"/>
      <c r="M172" s="15"/>
      <c r="Q172" s="3"/>
      <c r="R172" s="3"/>
      <c r="S172" s="15"/>
      <c r="T172" s="3"/>
      <c r="U172" s="15"/>
      <c r="V172" s="15"/>
      <c r="W172" s="15"/>
      <c r="X172" s="15"/>
      <c r="Y172" s="51"/>
      <c r="Z172" s="12"/>
      <c r="AA172" s="15"/>
      <c r="AB172" s="15"/>
      <c r="AC172" s="15"/>
      <c r="AE172" s="15"/>
      <c r="AF172" s="51"/>
      <c r="AG172" s="15"/>
      <c r="AH172" s="3"/>
      <c r="AI172" s="3"/>
      <c r="AJ172" s="51"/>
      <c r="AK172" s="51"/>
      <c r="AL172" s="51"/>
      <c r="AM172" s="51"/>
      <c r="AN172" s="51"/>
      <c r="AO172" s="51"/>
      <c r="AP172" s="3"/>
      <c r="AQ172" s="3"/>
      <c r="AR172" s="25"/>
    </row>
    <row r="173" spans="10:44">
      <c r="J173" s="15"/>
      <c r="K173" s="15"/>
      <c r="L173" s="15"/>
      <c r="M173" s="15"/>
      <c r="Q173" s="3"/>
      <c r="R173" s="3"/>
      <c r="S173" s="15"/>
      <c r="T173" s="3"/>
      <c r="U173" s="15"/>
      <c r="V173" s="15"/>
      <c r="W173" s="15"/>
      <c r="X173" s="15"/>
      <c r="Y173" s="51"/>
      <c r="Z173" s="12"/>
      <c r="AA173" s="15"/>
      <c r="AB173" s="15"/>
      <c r="AC173" s="15"/>
      <c r="AE173" s="15"/>
      <c r="AF173" s="51"/>
      <c r="AG173" s="15"/>
      <c r="AH173" s="3"/>
      <c r="AI173" s="3"/>
      <c r="AJ173" s="51"/>
      <c r="AK173" s="51"/>
      <c r="AL173" s="51"/>
      <c r="AM173" s="51"/>
      <c r="AN173" s="51"/>
      <c r="AO173" s="51"/>
      <c r="AP173" s="3"/>
      <c r="AQ173" s="3"/>
      <c r="AR173" s="25"/>
    </row>
    <row r="174" spans="10:44">
      <c r="J174" s="15"/>
      <c r="K174" s="15"/>
      <c r="L174" s="15"/>
      <c r="M174" s="15"/>
      <c r="Q174" s="3"/>
      <c r="R174" s="3"/>
      <c r="S174" s="15"/>
      <c r="T174" s="3"/>
      <c r="U174" s="15"/>
      <c r="V174" s="15"/>
      <c r="W174" s="15"/>
      <c r="X174" s="15"/>
      <c r="Y174" s="51"/>
      <c r="Z174" s="12"/>
      <c r="AA174" s="15"/>
      <c r="AB174" s="15"/>
      <c r="AC174" s="15"/>
      <c r="AE174" s="15"/>
      <c r="AF174" s="51"/>
      <c r="AG174" s="15"/>
      <c r="AH174" s="3"/>
      <c r="AI174" s="3"/>
      <c r="AJ174" s="51"/>
      <c r="AK174" s="51"/>
      <c r="AL174" s="51"/>
      <c r="AM174" s="51"/>
      <c r="AN174" s="51"/>
      <c r="AO174" s="51"/>
      <c r="AP174" s="3"/>
      <c r="AQ174" s="3"/>
      <c r="AR174" s="25"/>
    </row>
    <row r="175" spans="10:44">
      <c r="J175" s="15"/>
      <c r="K175" s="15"/>
      <c r="L175" s="15"/>
      <c r="M175" s="15"/>
      <c r="Q175" s="3"/>
      <c r="R175" s="3"/>
      <c r="S175" s="15"/>
      <c r="T175" s="3"/>
      <c r="U175" s="15"/>
      <c r="V175" s="15"/>
      <c r="W175" s="15"/>
      <c r="X175" s="15"/>
      <c r="Y175" s="51"/>
      <c r="Z175" s="12"/>
      <c r="AA175" s="15"/>
      <c r="AB175" s="15"/>
      <c r="AC175" s="15"/>
      <c r="AE175" s="15"/>
      <c r="AF175" s="51"/>
      <c r="AG175" s="15"/>
      <c r="AH175" s="3"/>
      <c r="AI175" s="3"/>
      <c r="AJ175" s="51"/>
      <c r="AK175" s="51"/>
      <c r="AL175" s="51"/>
      <c r="AM175" s="51"/>
      <c r="AN175" s="51"/>
      <c r="AO175" s="51"/>
      <c r="AP175" s="3"/>
      <c r="AQ175" s="3"/>
      <c r="AR175" s="25"/>
    </row>
    <row r="176" spans="10:44">
      <c r="J176" s="15"/>
      <c r="K176" s="15"/>
      <c r="L176" s="15"/>
      <c r="M176" s="15"/>
      <c r="Q176" s="3"/>
      <c r="R176" s="3"/>
      <c r="S176" s="15"/>
      <c r="T176" s="3"/>
      <c r="U176" s="15"/>
      <c r="V176" s="15"/>
      <c r="W176" s="15"/>
      <c r="X176" s="15"/>
      <c r="Y176" s="51"/>
      <c r="Z176" s="12"/>
      <c r="AA176" s="15"/>
      <c r="AB176" s="15"/>
      <c r="AC176" s="15"/>
      <c r="AE176" s="15"/>
      <c r="AF176" s="51"/>
      <c r="AG176" s="15"/>
      <c r="AH176" s="3"/>
      <c r="AI176" s="3"/>
      <c r="AJ176" s="51"/>
      <c r="AK176" s="51"/>
      <c r="AL176" s="51"/>
      <c r="AM176" s="51"/>
      <c r="AN176" s="51"/>
      <c r="AO176" s="51"/>
      <c r="AP176" s="3"/>
      <c r="AQ176" s="3"/>
      <c r="AR176" s="25"/>
    </row>
    <row r="177" spans="10:44">
      <c r="J177" s="15"/>
      <c r="K177" s="15"/>
      <c r="L177" s="15"/>
      <c r="M177" s="15"/>
      <c r="Q177" s="3"/>
      <c r="R177" s="3"/>
      <c r="S177" s="15"/>
      <c r="T177" s="3"/>
      <c r="U177" s="15"/>
      <c r="V177" s="15"/>
      <c r="W177" s="15"/>
      <c r="X177" s="15"/>
      <c r="Y177" s="51"/>
      <c r="Z177" s="12"/>
      <c r="AA177" s="15"/>
      <c r="AB177" s="15"/>
      <c r="AC177" s="15"/>
      <c r="AE177" s="15"/>
      <c r="AF177" s="51"/>
      <c r="AG177" s="15"/>
      <c r="AH177" s="3"/>
      <c r="AI177" s="3"/>
      <c r="AJ177" s="51"/>
      <c r="AK177" s="51"/>
      <c r="AL177" s="51"/>
      <c r="AM177" s="51"/>
      <c r="AN177" s="51"/>
      <c r="AO177" s="51"/>
      <c r="AP177" s="3"/>
      <c r="AQ177" s="3"/>
      <c r="AR177" s="25"/>
    </row>
    <row r="178" spans="10:44">
      <c r="J178" s="15"/>
      <c r="K178" s="15"/>
      <c r="L178" s="15"/>
      <c r="M178" s="15"/>
      <c r="Q178" s="3"/>
      <c r="R178" s="3"/>
      <c r="S178" s="15"/>
      <c r="T178" s="3"/>
      <c r="U178" s="15"/>
      <c r="V178" s="15"/>
      <c r="W178" s="15"/>
      <c r="X178" s="15"/>
      <c r="Y178" s="51"/>
      <c r="Z178" s="12"/>
      <c r="AA178" s="15"/>
      <c r="AB178" s="15"/>
      <c r="AC178" s="15"/>
      <c r="AE178" s="15"/>
      <c r="AF178" s="51"/>
      <c r="AG178" s="15"/>
      <c r="AH178" s="3"/>
      <c r="AI178" s="3"/>
      <c r="AJ178" s="51"/>
      <c r="AK178" s="51"/>
      <c r="AL178" s="51"/>
      <c r="AM178" s="51"/>
      <c r="AN178" s="51"/>
      <c r="AO178" s="51"/>
      <c r="AP178" s="3"/>
      <c r="AQ178" s="3"/>
      <c r="AR178" s="25"/>
    </row>
    <row r="179" spans="10:44">
      <c r="J179" s="15"/>
      <c r="K179" s="15"/>
      <c r="L179" s="15"/>
      <c r="M179" s="15"/>
      <c r="Q179" s="3"/>
      <c r="R179" s="3"/>
      <c r="S179" s="15"/>
      <c r="T179" s="3"/>
      <c r="U179" s="15"/>
      <c r="V179" s="15"/>
      <c r="W179" s="15"/>
      <c r="X179" s="15"/>
      <c r="Y179" s="51"/>
      <c r="Z179" s="12"/>
      <c r="AA179" s="15"/>
      <c r="AB179" s="15"/>
      <c r="AC179" s="15"/>
      <c r="AE179" s="15"/>
      <c r="AF179" s="51"/>
      <c r="AG179" s="15"/>
      <c r="AH179" s="3"/>
      <c r="AI179" s="3"/>
      <c r="AJ179" s="51"/>
      <c r="AK179" s="51"/>
      <c r="AL179" s="51"/>
      <c r="AM179" s="51"/>
      <c r="AN179" s="51"/>
      <c r="AO179" s="51"/>
      <c r="AP179" s="3"/>
      <c r="AQ179" s="3"/>
      <c r="AR179" s="25"/>
    </row>
    <row r="180" spans="10:44">
      <c r="J180" s="15"/>
      <c r="K180" s="15"/>
      <c r="L180" s="15"/>
      <c r="M180" s="15"/>
      <c r="Q180" s="3"/>
      <c r="R180" s="3"/>
      <c r="S180" s="15"/>
      <c r="T180" s="3"/>
      <c r="U180" s="15"/>
      <c r="V180" s="15"/>
      <c r="W180" s="15"/>
      <c r="X180" s="15"/>
      <c r="Y180" s="51"/>
      <c r="Z180" s="12"/>
      <c r="AA180" s="15"/>
      <c r="AB180" s="15"/>
      <c r="AC180" s="15"/>
      <c r="AE180" s="15"/>
      <c r="AF180" s="51"/>
      <c r="AG180" s="15"/>
      <c r="AH180" s="3"/>
      <c r="AI180" s="3"/>
      <c r="AJ180" s="51"/>
      <c r="AK180" s="51"/>
      <c r="AL180" s="51"/>
      <c r="AM180" s="51"/>
      <c r="AN180" s="51"/>
      <c r="AO180" s="51"/>
      <c r="AP180" s="3"/>
      <c r="AQ180" s="3"/>
      <c r="AR180" s="25"/>
    </row>
    <row r="181" spans="10:44">
      <c r="J181" s="15"/>
      <c r="K181" s="15"/>
      <c r="L181" s="15"/>
      <c r="M181" s="15"/>
      <c r="Q181" s="3"/>
      <c r="R181" s="3"/>
      <c r="S181" s="15"/>
      <c r="T181" s="3"/>
      <c r="U181" s="15"/>
      <c r="V181" s="15"/>
      <c r="W181" s="15"/>
      <c r="X181" s="15"/>
      <c r="Y181" s="51"/>
      <c r="Z181" s="12"/>
      <c r="AA181" s="15"/>
      <c r="AB181" s="15"/>
      <c r="AC181" s="15"/>
      <c r="AE181" s="15"/>
      <c r="AF181" s="51"/>
      <c r="AG181" s="15"/>
      <c r="AH181" s="3"/>
      <c r="AI181" s="3"/>
      <c r="AJ181" s="51"/>
      <c r="AK181" s="51"/>
      <c r="AL181" s="51"/>
      <c r="AM181" s="51"/>
      <c r="AN181" s="51"/>
      <c r="AO181" s="51"/>
      <c r="AP181" s="3"/>
      <c r="AQ181" s="3"/>
      <c r="AR181" s="25"/>
    </row>
    <row r="182" spans="10:44">
      <c r="J182" s="15"/>
      <c r="K182" s="15"/>
      <c r="L182" s="15"/>
      <c r="M182" s="15"/>
      <c r="Q182" s="3"/>
      <c r="R182" s="3"/>
      <c r="S182" s="15"/>
      <c r="T182" s="3"/>
      <c r="U182" s="15"/>
      <c r="V182" s="15"/>
      <c r="W182" s="15"/>
      <c r="X182" s="15"/>
      <c r="Y182" s="51"/>
      <c r="Z182" s="12"/>
      <c r="AA182" s="15"/>
      <c r="AB182" s="15"/>
      <c r="AC182" s="15"/>
      <c r="AE182" s="15"/>
      <c r="AF182" s="51"/>
      <c r="AG182" s="15"/>
      <c r="AH182" s="3"/>
      <c r="AI182" s="3"/>
      <c r="AJ182" s="51"/>
      <c r="AK182" s="51"/>
      <c r="AL182" s="51"/>
      <c r="AM182" s="51"/>
      <c r="AN182" s="51"/>
      <c r="AO182" s="51"/>
      <c r="AP182" s="3"/>
      <c r="AQ182" s="3"/>
      <c r="AR182" s="25"/>
    </row>
    <row r="183" spans="10:44">
      <c r="J183" s="15"/>
      <c r="K183" s="15"/>
      <c r="L183" s="15"/>
      <c r="M183" s="15"/>
      <c r="Q183" s="3"/>
      <c r="R183" s="3"/>
      <c r="S183" s="15"/>
      <c r="T183" s="3"/>
      <c r="U183" s="15"/>
      <c r="V183" s="15"/>
      <c r="W183" s="15"/>
      <c r="X183" s="15"/>
      <c r="Y183" s="51"/>
      <c r="Z183" s="12"/>
      <c r="AA183" s="15"/>
      <c r="AB183" s="15"/>
      <c r="AC183" s="15"/>
      <c r="AE183" s="15"/>
      <c r="AF183" s="51"/>
      <c r="AG183" s="15"/>
      <c r="AH183" s="3"/>
      <c r="AI183" s="3"/>
      <c r="AJ183" s="51"/>
      <c r="AK183" s="51"/>
      <c r="AL183" s="51"/>
      <c r="AM183" s="51"/>
      <c r="AN183" s="51"/>
      <c r="AO183" s="51"/>
      <c r="AP183" s="3"/>
      <c r="AQ183" s="3"/>
      <c r="AR183" s="25"/>
    </row>
    <row r="184" spans="10:44">
      <c r="J184" s="15"/>
      <c r="K184" s="15"/>
      <c r="L184" s="15"/>
      <c r="M184" s="15"/>
      <c r="Q184" s="3"/>
      <c r="R184" s="3"/>
      <c r="S184" s="15"/>
      <c r="T184" s="3"/>
      <c r="U184" s="15"/>
      <c r="V184" s="15"/>
      <c r="W184" s="15"/>
      <c r="X184" s="15"/>
      <c r="Y184" s="51"/>
      <c r="Z184" s="12"/>
      <c r="AA184" s="15"/>
      <c r="AB184" s="15"/>
      <c r="AC184" s="15"/>
      <c r="AE184" s="15"/>
      <c r="AF184" s="51"/>
      <c r="AG184" s="15"/>
      <c r="AH184" s="3"/>
      <c r="AI184" s="3"/>
      <c r="AJ184" s="51"/>
      <c r="AK184" s="51"/>
      <c r="AL184" s="51"/>
      <c r="AM184" s="51"/>
      <c r="AN184" s="51"/>
      <c r="AO184" s="51"/>
      <c r="AP184" s="3"/>
      <c r="AQ184" s="3"/>
      <c r="AR184" s="25"/>
    </row>
    <row r="185" spans="10:44">
      <c r="J185" s="15"/>
      <c r="K185" s="15"/>
      <c r="L185" s="15"/>
      <c r="M185" s="15"/>
      <c r="Q185" s="3"/>
      <c r="R185" s="3"/>
      <c r="S185" s="15"/>
      <c r="T185" s="3"/>
      <c r="U185" s="15"/>
      <c r="V185" s="15"/>
      <c r="W185" s="15"/>
      <c r="X185" s="15"/>
      <c r="Y185" s="51"/>
      <c r="Z185" s="12"/>
      <c r="AA185" s="15"/>
      <c r="AB185" s="15"/>
      <c r="AC185" s="15"/>
      <c r="AE185" s="15"/>
      <c r="AF185" s="51"/>
      <c r="AG185" s="15"/>
      <c r="AH185" s="3"/>
      <c r="AI185" s="3"/>
      <c r="AJ185" s="51"/>
      <c r="AK185" s="51"/>
      <c r="AL185" s="51"/>
      <c r="AM185" s="51"/>
      <c r="AN185" s="51"/>
      <c r="AO185" s="51"/>
      <c r="AP185" s="3"/>
      <c r="AQ185" s="3"/>
      <c r="AR185" s="25"/>
    </row>
    <row r="186" spans="10:44">
      <c r="J186" s="15"/>
      <c r="K186" s="15"/>
      <c r="L186" s="15"/>
      <c r="M186" s="15"/>
      <c r="Q186" s="3"/>
      <c r="R186" s="3"/>
      <c r="S186" s="15"/>
      <c r="T186" s="3"/>
      <c r="U186" s="15"/>
      <c r="V186" s="15"/>
      <c r="W186" s="15"/>
      <c r="X186" s="15"/>
      <c r="Y186" s="51"/>
      <c r="Z186" s="12"/>
      <c r="AA186" s="15"/>
      <c r="AB186" s="15"/>
      <c r="AC186" s="15"/>
      <c r="AE186" s="15"/>
      <c r="AF186" s="51"/>
      <c r="AG186" s="15"/>
      <c r="AH186" s="3"/>
      <c r="AI186" s="3"/>
      <c r="AJ186" s="51"/>
      <c r="AK186" s="51"/>
      <c r="AL186" s="51"/>
      <c r="AM186" s="51"/>
      <c r="AN186" s="51"/>
      <c r="AO186" s="51"/>
      <c r="AP186" s="3"/>
      <c r="AQ186" s="3"/>
      <c r="AR186" s="25"/>
    </row>
    <row r="187" spans="10:44">
      <c r="J187" s="15"/>
      <c r="K187" s="15"/>
      <c r="L187" s="15"/>
      <c r="M187" s="15"/>
      <c r="Q187" s="3"/>
      <c r="R187" s="3"/>
      <c r="S187" s="15"/>
      <c r="T187" s="3"/>
      <c r="U187" s="15"/>
      <c r="V187" s="15"/>
      <c r="W187" s="15"/>
      <c r="X187" s="15"/>
      <c r="Y187" s="51"/>
      <c r="Z187" s="12"/>
      <c r="AA187" s="15"/>
      <c r="AB187" s="15"/>
      <c r="AC187" s="15"/>
      <c r="AE187" s="15"/>
      <c r="AF187" s="51"/>
      <c r="AG187" s="15"/>
      <c r="AH187" s="3"/>
      <c r="AI187" s="3"/>
      <c r="AJ187" s="51"/>
      <c r="AK187" s="51"/>
      <c r="AL187" s="51"/>
      <c r="AM187" s="51"/>
      <c r="AN187" s="51"/>
      <c r="AO187" s="51"/>
      <c r="AP187" s="3"/>
      <c r="AQ187" s="3"/>
      <c r="AR187" s="25"/>
    </row>
    <row r="188" spans="10:44">
      <c r="J188" s="15"/>
      <c r="K188" s="15"/>
      <c r="L188" s="15"/>
      <c r="M188" s="15"/>
      <c r="Q188" s="3"/>
      <c r="R188" s="3"/>
      <c r="S188" s="15"/>
      <c r="T188" s="3"/>
      <c r="U188" s="15"/>
      <c r="V188" s="15"/>
      <c r="W188" s="15"/>
      <c r="X188" s="15"/>
      <c r="Y188" s="51"/>
      <c r="Z188" s="12"/>
      <c r="AA188" s="15"/>
      <c r="AB188" s="15"/>
      <c r="AC188" s="15"/>
      <c r="AE188" s="15"/>
      <c r="AF188" s="51"/>
      <c r="AG188" s="15"/>
      <c r="AH188" s="3"/>
      <c r="AI188" s="3"/>
      <c r="AJ188" s="51"/>
      <c r="AK188" s="51"/>
      <c r="AL188" s="51"/>
      <c r="AM188" s="51"/>
      <c r="AN188" s="51"/>
      <c r="AO188" s="51"/>
      <c r="AP188" s="3"/>
      <c r="AQ188" s="3"/>
      <c r="AR188" s="25"/>
    </row>
    <row r="189" spans="10:44">
      <c r="J189" s="15"/>
      <c r="K189" s="15"/>
      <c r="L189" s="15"/>
      <c r="M189" s="15"/>
      <c r="Q189" s="3"/>
      <c r="R189" s="3"/>
      <c r="S189" s="15"/>
      <c r="T189" s="3"/>
      <c r="U189" s="15"/>
      <c r="V189" s="15"/>
      <c r="W189" s="15"/>
      <c r="X189" s="15"/>
      <c r="Y189" s="51"/>
      <c r="Z189" s="12"/>
      <c r="AA189" s="15"/>
      <c r="AB189" s="15"/>
      <c r="AC189" s="15"/>
      <c r="AE189" s="15"/>
      <c r="AF189" s="51"/>
      <c r="AG189" s="15"/>
      <c r="AH189" s="3"/>
      <c r="AI189" s="3"/>
      <c r="AJ189" s="51"/>
      <c r="AK189" s="51"/>
      <c r="AL189" s="51"/>
      <c r="AM189" s="51"/>
      <c r="AN189" s="51"/>
      <c r="AO189" s="51"/>
      <c r="AP189" s="3"/>
      <c r="AQ189" s="3"/>
      <c r="AR189" s="25"/>
    </row>
    <row r="190" spans="10:44">
      <c r="J190" s="15"/>
      <c r="K190" s="15"/>
      <c r="L190" s="15"/>
      <c r="M190" s="15"/>
      <c r="Q190" s="3"/>
      <c r="R190" s="3"/>
      <c r="S190" s="15"/>
      <c r="T190" s="3"/>
      <c r="U190" s="15"/>
      <c r="V190" s="15"/>
      <c r="W190" s="15"/>
      <c r="X190" s="15"/>
      <c r="Y190" s="51"/>
      <c r="Z190" s="12"/>
      <c r="AA190" s="15"/>
      <c r="AB190" s="15"/>
      <c r="AC190" s="15"/>
      <c r="AE190" s="15"/>
      <c r="AF190" s="51"/>
      <c r="AG190" s="15"/>
      <c r="AH190" s="3"/>
      <c r="AI190" s="3"/>
      <c r="AJ190" s="51"/>
      <c r="AK190" s="51"/>
      <c r="AL190" s="51"/>
      <c r="AM190" s="51"/>
      <c r="AN190" s="51"/>
      <c r="AO190" s="51"/>
      <c r="AP190" s="3"/>
      <c r="AQ190" s="3"/>
      <c r="AR190" s="25"/>
    </row>
    <row r="191" spans="10:44">
      <c r="J191" s="15"/>
      <c r="K191" s="15"/>
      <c r="L191" s="15"/>
      <c r="M191" s="15"/>
      <c r="Q191" s="3"/>
      <c r="R191" s="3"/>
      <c r="S191" s="15"/>
      <c r="T191" s="3"/>
      <c r="U191" s="15"/>
      <c r="V191" s="15"/>
      <c r="W191" s="15"/>
      <c r="X191" s="15"/>
      <c r="Y191" s="51"/>
      <c r="Z191" s="12"/>
      <c r="AA191" s="15"/>
      <c r="AB191" s="15"/>
      <c r="AC191" s="15"/>
      <c r="AE191" s="15"/>
      <c r="AF191" s="51"/>
      <c r="AG191" s="15"/>
      <c r="AH191" s="3"/>
      <c r="AI191" s="3"/>
      <c r="AJ191" s="51"/>
      <c r="AK191" s="51"/>
      <c r="AL191" s="51"/>
      <c r="AM191" s="51"/>
      <c r="AN191" s="51"/>
      <c r="AO191" s="51"/>
      <c r="AP191" s="3"/>
      <c r="AQ191" s="3"/>
      <c r="AR191" s="25"/>
    </row>
    <row r="192" spans="10:44">
      <c r="J192" s="15"/>
      <c r="K192" s="15"/>
      <c r="L192" s="15"/>
      <c r="M192" s="15"/>
      <c r="Q192" s="3"/>
      <c r="R192" s="3"/>
      <c r="S192" s="15"/>
      <c r="T192" s="3"/>
      <c r="U192" s="15"/>
      <c r="V192" s="15"/>
      <c r="W192" s="15"/>
      <c r="X192" s="15"/>
      <c r="Y192" s="51"/>
      <c r="Z192" s="12"/>
      <c r="AA192" s="15"/>
      <c r="AB192" s="15"/>
      <c r="AC192" s="15"/>
      <c r="AE192" s="15"/>
      <c r="AF192" s="51"/>
      <c r="AG192" s="15"/>
      <c r="AH192" s="3"/>
      <c r="AI192" s="3"/>
      <c r="AJ192" s="51"/>
      <c r="AK192" s="51"/>
      <c r="AL192" s="51"/>
      <c r="AM192" s="51"/>
      <c r="AN192" s="51"/>
      <c r="AO192" s="51"/>
      <c r="AP192" s="3"/>
      <c r="AQ192" s="3"/>
      <c r="AR192" s="25"/>
    </row>
    <row r="193" spans="10:44">
      <c r="J193" s="15"/>
      <c r="K193" s="15"/>
      <c r="L193" s="15"/>
      <c r="M193" s="15"/>
      <c r="Q193" s="3"/>
      <c r="R193" s="3"/>
      <c r="S193" s="15"/>
      <c r="T193" s="3"/>
      <c r="U193" s="15"/>
      <c r="V193" s="15"/>
      <c r="W193" s="15"/>
      <c r="X193" s="15"/>
      <c r="Y193" s="51"/>
      <c r="Z193" s="12"/>
      <c r="AA193" s="15"/>
      <c r="AB193" s="15"/>
      <c r="AC193" s="15"/>
      <c r="AE193" s="15"/>
      <c r="AF193" s="51"/>
      <c r="AG193" s="15"/>
      <c r="AH193" s="3"/>
      <c r="AI193" s="3"/>
      <c r="AJ193" s="51"/>
      <c r="AK193" s="51"/>
      <c r="AL193" s="51"/>
      <c r="AM193" s="51"/>
      <c r="AN193" s="51"/>
      <c r="AO193" s="51"/>
      <c r="AP193" s="3"/>
      <c r="AQ193" s="3"/>
      <c r="AR193" s="25"/>
    </row>
    <row r="194" spans="10:44">
      <c r="J194" s="15"/>
      <c r="K194" s="15"/>
      <c r="L194" s="15"/>
      <c r="M194" s="15"/>
      <c r="Q194" s="3"/>
      <c r="R194" s="3"/>
      <c r="S194" s="15"/>
      <c r="T194" s="3"/>
      <c r="U194" s="15"/>
      <c r="V194" s="15"/>
      <c r="W194" s="15"/>
      <c r="X194" s="15"/>
      <c r="Y194" s="51"/>
      <c r="Z194" s="12"/>
      <c r="AA194" s="15"/>
      <c r="AB194" s="15"/>
      <c r="AC194" s="15"/>
      <c r="AE194" s="15"/>
      <c r="AF194" s="51"/>
      <c r="AG194" s="15"/>
      <c r="AH194" s="3"/>
      <c r="AI194" s="3"/>
      <c r="AJ194" s="51"/>
      <c r="AK194" s="51"/>
      <c r="AL194" s="51"/>
      <c r="AM194" s="51"/>
      <c r="AN194" s="51"/>
      <c r="AO194" s="51"/>
      <c r="AP194" s="3"/>
      <c r="AQ194" s="3"/>
      <c r="AR194" s="25"/>
    </row>
    <row r="195" spans="10:44">
      <c r="J195" s="15"/>
      <c r="K195" s="15"/>
      <c r="L195" s="15"/>
      <c r="M195" s="15"/>
      <c r="Q195" s="3"/>
      <c r="R195" s="3"/>
      <c r="S195" s="15"/>
      <c r="T195" s="3"/>
      <c r="U195" s="15"/>
      <c r="V195" s="15"/>
      <c r="W195" s="15"/>
      <c r="X195" s="15"/>
      <c r="Y195" s="51"/>
      <c r="Z195" s="12"/>
      <c r="AA195" s="15"/>
      <c r="AB195" s="15"/>
      <c r="AC195" s="15"/>
      <c r="AE195" s="15"/>
      <c r="AF195" s="51"/>
      <c r="AG195" s="15"/>
      <c r="AH195" s="3"/>
      <c r="AI195" s="3"/>
      <c r="AJ195" s="51"/>
      <c r="AK195" s="51"/>
      <c r="AL195" s="51"/>
      <c r="AM195" s="51"/>
      <c r="AN195" s="51"/>
      <c r="AO195" s="51"/>
      <c r="AP195" s="3"/>
      <c r="AQ195" s="3"/>
      <c r="AR195" s="25"/>
    </row>
    <row r="196" spans="10:44">
      <c r="J196" s="15"/>
      <c r="K196" s="15"/>
      <c r="L196" s="15"/>
      <c r="M196" s="15"/>
      <c r="Q196" s="3"/>
      <c r="R196" s="3"/>
      <c r="S196" s="15"/>
      <c r="T196" s="3"/>
      <c r="U196" s="15"/>
      <c r="V196" s="15"/>
      <c r="W196" s="15"/>
      <c r="X196" s="15"/>
      <c r="Y196" s="51"/>
      <c r="Z196" s="12"/>
      <c r="AA196" s="15"/>
      <c r="AB196" s="15"/>
      <c r="AC196" s="15"/>
      <c r="AE196" s="15"/>
      <c r="AF196" s="51"/>
      <c r="AG196" s="15"/>
      <c r="AH196" s="3"/>
      <c r="AI196" s="3"/>
      <c r="AJ196" s="51"/>
      <c r="AK196" s="51"/>
      <c r="AL196" s="51"/>
      <c r="AM196" s="51"/>
      <c r="AN196" s="51"/>
      <c r="AO196" s="51"/>
      <c r="AP196" s="3"/>
      <c r="AQ196" s="3"/>
      <c r="AR196" s="25"/>
    </row>
    <row r="197" spans="10:44">
      <c r="J197" s="15"/>
      <c r="K197" s="15"/>
      <c r="L197" s="15"/>
      <c r="M197" s="15"/>
      <c r="Q197" s="3"/>
      <c r="R197" s="3"/>
      <c r="S197" s="15"/>
      <c r="T197" s="3"/>
      <c r="U197" s="15"/>
      <c r="V197" s="15"/>
      <c r="W197" s="15"/>
      <c r="X197" s="15"/>
      <c r="Y197" s="51"/>
      <c r="Z197" s="12"/>
      <c r="AA197" s="15"/>
      <c r="AB197" s="15"/>
      <c r="AC197" s="15"/>
      <c r="AE197" s="15"/>
      <c r="AF197" s="51"/>
      <c r="AG197" s="15"/>
      <c r="AH197" s="3"/>
      <c r="AI197" s="3"/>
      <c r="AJ197" s="51"/>
      <c r="AK197" s="51"/>
      <c r="AL197" s="51"/>
      <c r="AM197" s="51"/>
      <c r="AN197" s="51"/>
      <c r="AO197" s="51"/>
      <c r="AP197" s="3"/>
      <c r="AQ197" s="3"/>
      <c r="AR197" s="25"/>
    </row>
    <row r="198" spans="10:44">
      <c r="J198" s="15"/>
      <c r="K198" s="15"/>
      <c r="L198" s="15"/>
      <c r="M198" s="15"/>
      <c r="Q198" s="3"/>
      <c r="R198" s="3"/>
      <c r="S198" s="15"/>
      <c r="T198" s="3"/>
      <c r="U198" s="15"/>
      <c r="V198" s="15"/>
      <c r="W198" s="15"/>
      <c r="X198" s="15"/>
      <c r="Y198" s="51"/>
      <c r="Z198" s="12"/>
      <c r="AA198" s="15"/>
      <c r="AB198" s="15"/>
      <c r="AC198" s="15"/>
      <c r="AE198" s="15"/>
      <c r="AF198" s="51"/>
      <c r="AG198" s="15"/>
      <c r="AH198" s="3"/>
      <c r="AI198" s="3"/>
      <c r="AJ198" s="51"/>
      <c r="AK198" s="51"/>
      <c r="AL198" s="51"/>
      <c r="AM198" s="51"/>
      <c r="AN198" s="51"/>
      <c r="AO198" s="51"/>
      <c r="AP198" s="3"/>
      <c r="AQ198" s="3"/>
      <c r="AR198" s="25"/>
    </row>
    <row r="199" spans="10:44">
      <c r="J199" s="15"/>
      <c r="K199" s="15"/>
      <c r="L199" s="15"/>
      <c r="M199" s="15"/>
      <c r="Q199" s="3"/>
      <c r="R199" s="3"/>
      <c r="S199" s="15"/>
      <c r="T199" s="3"/>
      <c r="U199" s="15"/>
      <c r="V199" s="15"/>
      <c r="W199" s="15"/>
      <c r="X199" s="15"/>
      <c r="Y199" s="51"/>
      <c r="Z199" s="12"/>
      <c r="AA199" s="15"/>
      <c r="AB199" s="15"/>
      <c r="AC199" s="15"/>
      <c r="AE199" s="15"/>
      <c r="AF199" s="51"/>
      <c r="AG199" s="15"/>
      <c r="AH199" s="3"/>
      <c r="AI199" s="3"/>
      <c r="AJ199" s="51"/>
      <c r="AK199" s="51"/>
      <c r="AL199" s="51"/>
      <c r="AM199" s="51"/>
      <c r="AN199" s="51"/>
      <c r="AO199" s="51"/>
      <c r="AP199" s="3"/>
      <c r="AQ199" s="3"/>
      <c r="AR199" s="25"/>
    </row>
    <row r="200" spans="10:44">
      <c r="J200" s="15"/>
      <c r="K200" s="15"/>
      <c r="L200" s="15"/>
      <c r="M200" s="15"/>
      <c r="P200" s="97"/>
      <c r="Q200" s="3"/>
      <c r="R200" s="3"/>
      <c r="S200" s="15"/>
      <c r="T200" s="3"/>
      <c r="U200" s="15"/>
      <c r="V200" s="15"/>
      <c r="W200" s="15"/>
      <c r="X200" s="15"/>
      <c r="Y200" s="51"/>
      <c r="Z200" s="12"/>
      <c r="AA200" s="15"/>
      <c r="AB200" s="15"/>
      <c r="AC200" s="15"/>
      <c r="AE200" s="15"/>
      <c r="AF200" s="51"/>
      <c r="AG200" s="15"/>
      <c r="AH200" s="3"/>
      <c r="AI200" s="3"/>
      <c r="AJ200" s="51"/>
      <c r="AK200" s="51"/>
      <c r="AL200" s="51"/>
      <c r="AM200" s="51"/>
      <c r="AN200" s="51"/>
      <c r="AO200" s="51"/>
      <c r="AP200" s="3"/>
      <c r="AQ200" s="3"/>
      <c r="AR200" s="25"/>
    </row>
    <row r="201" spans="10:44">
      <c r="J201" s="15"/>
      <c r="K201" s="15"/>
      <c r="L201" s="15"/>
      <c r="M201" s="15"/>
      <c r="P201" s="97"/>
      <c r="Q201" s="3"/>
      <c r="R201" s="3"/>
      <c r="S201" s="15"/>
      <c r="T201" s="3"/>
      <c r="U201" s="15"/>
      <c r="V201" s="15"/>
      <c r="W201" s="15"/>
      <c r="X201" s="15"/>
      <c r="Y201" s="51"/>
      <c r="Z201" s="12"/>
      <c r="AA201" s="15"/>
      <c r="AB201" s="15"/>
      <c r="AC201" s="15"/>
      <c r="AE201" s="15"/>
      <c r="AF201" s="51"/>
      <c r="AG201" s="15"/>
      <c r="AH201" s="3"/>
      <c r="AI201" s="3"/>
      <c r="AJ201" s="51"/>
      <c r="AK201" s="51"/>
      <c r="AL201" s="51"/>
      <c r="AM201" s="51"/>
      <c r="AN201" s="51"/>
      <c r="AO201" s="51"/>
      <c r="AP201" s="3"/>
      <c r="AQ201" s="3"/>
      <c r="AR201" s="25"/>
    </row>
    <row r="202" spans="10:44">
      <c r="J202" s="15"/>
      <c r="K202" s="15"/>
      <c r="L202" s="15"/>
      <c r="M202" s="15"/>
      <c r="P202" s="97"/>
      <c r="Q202" s="3"/>
      <c r="R202" s="3"/>
      <c r="S202" s="15"/>
      <c r="T202" s="3"/>
      <c r="U202" s="15"/>
      <c r="V202" s="15"/>
      <c r="W202" s="15"/>
      <c r="X202" s="15"/>
      <c r="Y202" s="51"/>
      <c r="Z202" s="12"/>
      <c r="AA202" s="15"/>
      <c r="AB202" s="15"/>
      <c r="AC202" s="15"/>
      <c r="AE202" s="15"/>
      <c r="AF202" s="51"/>
      <c r="AG202" s="15"/>
      <c r="AH202" s="3"/>
      <c r="AI202" s="3"/>
      <c r="AJ202" s="51"/>
      <c r="AK202" s="51"/>
      <c r="AL202" s="51"/>
      <c r="AM202" s="51"/>
      <c r="AN202" s="51"/>
      <c r="AO202" s="51"/>
      <c r="AP202" s="3"/>
      <c r="AQ202" s="3"/>
      <c r="AR202" s="25"/>
    </row>
    <row r="203" spans="10:44">
      <c r="J203" s="15"/>
      <c r="K203" s="15"/>
      <c r="L203" s="15"/>
      <c r="M203" s="15"/>
      <c r="P203" s="97"/>
      <c r="Q203" s="3"/>
      <c r="R203" s="3"/>
      <c r="S203" s="15"/>
      <c r="T203" s="3"/>
      <c r="U203" s="15"/>
      <c r="V203" s="15"/>
      <c r="W203" s="15"/>
      <c r="X203" s="15"/>
      <c r="Y203" s="51"/>
      <c r="Z203" s="12"/>
      <c r="AA203" s="15"/>
      <c r="AB203" s="15"/>
      <c r="AC203" s="15"/>
      <c r="AE203" s="15"/>
      <c r="AF203" s="51"/>
      <c r="AG203" s="15"/>
      <c r="AH203" s="3"/>
      <c r="AI203" s="3"/>
      <c r="AJ203" s="51"/>
      <c r="AK203" s="51"/>
      <c r="AL203" s="51"/>
      <c r="AM203" s="51"/>
      <c r="AN203" s="51"/>
      <c r="AO203" s="51"/>
      <c r="AP203" s="3"/>
      <c r="AQ203" s="3"/>
      <c r="AR203" s="25"/>
    </row>
    <row r="204" spans="10:44">
      <c r="J204" s="15"/>
      <c r="K204" s="15"/>
      <c r="L204" s="15"/>
      <c r="M204" s="15"/>
      <c r="N204" s="19"/>
      <c r="O204" s="25"/>
      <c r="P204" s="97"/>
      <c r="Q204" s="3"/>
      <c r="R204" s="3"/>
      <c r="S204" s="15"/>
      <c r="T204" s="3"/>
      <c r="U204" s="15"/>
      <c r="V204" s="15"/>
      <c r="W204" s="15"/>
      <c r="X204" s="15"/>
      <c r="Y204" s="51"/>
      <c r="Z204" s="12"/>
      <c r="AA204" s="15"/>
      <c r="AB204" s="15"/>
      <c r="AC204" s="15"/>
      <c r="AE204" s="15"/>
      <c r="AF204" s="51"/>
      <c r="AG204" s="15"/>
      <c r="AH204" s="3"/>
      <c r="AI204" s="3"/>
      <c r="AJ204" s="51"/>
      <c r="AK204" s="51"/>
      <c r="AL204" s="51"/>
      <c r="AM204" s="51"/>
      <c r="AN204" s="51"/>
      <c r="AO204" s="51"/>
      <c r="AP204" s="3"/>
      <c r="AQ204" s="3"/>
      <c r="AR204" s="25"/>
    </row>
    <row r="205" spans="10:44">
      <c r="J205" s="15"/>
      <c r="K205" s="15"/>
      <c r="L205" s="15"/>
      <c r="M205" s="15"/>
      <c r="N205" s="19"/>
      <c r="O205" s="25"/>
      <c r="P205" s="97"/>
      <c r="Q205" s="3"/>
      <c r="R205" s="3"/>
      <c r="S205" s="15"/>
      <c r="T205" s="3"/>
      <c r="U205" s="15"/>
      <c r="V205" s="15"/>
      <c r="W205" s="15"/>
      <c r="X205" s="15"/>
      <c r="Y205" s="51"/>
      <c r="Z205" s="12"/>
      <c r="AA205" s="15"/>
      <c r="AB205" s="15"/>
      <c r="AC205" s="15"/>
      <c r="AE205" s="15"/>
      <c r="AF205" s="51"/>
      <c r="AG205" s="15"/>
      <c r="AH205" s="3"/>
      <c r="AI205" s="3"/>
      <c r="AJ205" s="51"/>
      <c r="AK205" s="51"/>
      <c r="AL205" s="51"/>
      <c r="AM205" s="51"/>
      <c r="AN205" s="51"/>
      <c r="AO205" s="51"/>
      <c r="AP205" s="3"/>
      <c r="AQ205" s="3"/>
      <c r="AR205" s="25"/>
    </row>
    <row r="206" spans="10:44">
      <c r="J206" s="15"/>
      <c r="K206" s="15"/>
      <c r="L206" s="15"/>
      <c r="M206" s="15"/>
      <c r="N206" s="19"/>
      <c r="O206" s="25"/>
      <c r="P206" s="97"/>
      <c r="Q206" s="3"/>
      <c r="R206" s="3"/>
      <c r="S206" s="15"/>
      <c r="T206" s="3"/>
      <c r="U206" s="15"/>
      <c r="V206" s="15"/>
      <c r="W206" s="15"/>
      <c r="X206" s="15"/>
      <c r="Y206" s="51"/>
      <c r="Z206" s="12"/>
      <c r="AA206" s="15"/>
      <c r="AB206" s="15"/>
      <c r="AC206" s="15"/>
      <c r="AE206" s="15"/>
      <c r="AF206" s="51"/>
      <c r="AG206" s="15"/>
      <c r="AH206" s="3"/>
      <c r="AI206" s="3"/>
      <c r="AJ206" s="51"/>
      <c r="AK206" s="51"/>
      <c r="AL206" s="51"/>
      <c r="AM206" s="51"/>
      <c r="AN206" s="51"/>
      <c r="AO206" s="51"/>
      <c r="AP206" s="3"/>
      <c r="AQ206" s="3"/>
      <c r="AR206" s="25"/>
    </row>
    <row r="207" spans="10:44">
      <c r="J207" s="15"/>
      <c r="K207" s="15"/>
      <c r="L207" s="15"/>
      <c r="M207" s="15"/>
      <c r="N207" s="19"/>
      <c r="O207" s="25"/>
      <c r="P207" s="97"/>
      <c r="Q207" s="3"/>
      <c r="R207" s="3"/>
      <c r="S207" s="15"/>
      <c r="T207" s="3"/>
      <c r="U207" s="15"/>
      <c r="V207" s="15"/>
      <c r="W207" s="15"/>
      <c r="X207" s="15"/>
      <c r="Y207" s="51"/>
      <c r="Z207" s="12"/>
      <c r="AA207" s="15"/>
      <c r="AB207" s="15"/>
      <c r="AC207" s="15"/>
      <c r="AE207" s="15"/>
      <c r="AF207" s="51"/>
      <c r="AG207" s="15"/>
      <c r="AH207" s="3"/>
      <c r="AI207" s="3"/>
      <c r="AJ207" s="51"/>
      <c r="AK207" s="51"/>
      <c r="AL207" s="51"/>
      <c r="AM207" s="51"/>
      <c r="AN207" s="51"/>
      <c r="AO207" s="51"/>
      <c r="AP207" s="3"/>
      <c r="AQ207" s="3"/>
      <c r="AR207" s="25"/>
    </row>
    <row r="208" spans="10:44">
      <c r="J208" s="15"/>
      <c r="K208" s="15"/>
      <c r="L208" s="15"/>
      <c r="M208" s="15"/>
      <c r="N208" s="19"/>
      <c r="O208" s="25"/>
      <c r="P208" s="97"/>
      <c r="Q208" s="3"/>
      <c r="R208" s="3"/>
      <c r="S208" s="15"/>
      <c r="T208" s="3"/>
      <c r="U208" s="15"/>
      <c r="V208" s="15"/>
      <c r="W208" s="15"/>
      <c r="X208" s="15"/>
      <c r="Y208" s="51"/>
      <c r="Z208" s="12"/>
      <c r="AA208" s="15"/>
      <c r="AB208" s="15"/>
      <c r="AC208" s="15"/>
      <c r="AE208" s="15"/>
      <c r="AF208" s="51"/>
      <c r="AG208" s="15"/>
      <c r="AH208" s="3"/>
      <c r="AI208" s="3"/>
      <c r="AJ208" s="51"/>
      <c r="AK208" s="51"/>
      <c r="AL208" s="51"/>
      <c r="AM208" s="51"/>
      <c r="AN208" s="51"/>
      <c r="AO208" s="51"/>
      <c r="AP208" s="3"/>
      <c r="AQ208" s="3"/>
      <c r="AR208" s="25"/>
    </row>
    <row r="209" spans="10:44">
      <c r="J209" s="15"/>
      <c r="K209" s="15"/>
      <c r="L209" s="15"/>
      <c r="M209" s="15"/>
      <c r="N209" s="19"/>
      <c r="O209" s="25"/>
      <c r="P209" s="97"/>
      <c r="Q209" s="3"/>
      <c r="R209" s="3"/>
      <c r="S209" s="15"/>
      <c r="T209" s="3"/>
      <c r="U209" s="15"/>
      <c r="V209" s="15"/>
      <c r="W209" s="15"/>
      <c r="X209" s="15"/>
      <c r="Y209" s="51"/>
      <c r="Z209" s="12"/>
      <c r="AA209" s="15"/>
      <c r="AB209" s="15"/>
      <c r="AC209" s="15"/>
      <c r="AE209" s="15"/>
      <c r="AF209" s="51"/>
      <c r="AG209" s="15"/>
      <c r="AH209" s="3"/>
      <c r="AI209" s="3"/>
      <c r="AJ209" s="51"/>
      <c r="AK209" s="51"/>
      <c r="AL209" s="51"/>
      <c r="AM209" s="51"/>
      <c r="AN209" s="51"/>
      <c r="AO209" s="51"/>
      <c r="AP209" s="3"/>
      <c r="AQ209" s="3"/>
      <c r="AR209" s="25"/>
    </row>
    <row r="210" spans="10:44">
      <c r="J210" s="15"/>
      <c r="K210" s="15"/>
      <c r="L210" s="15"/>
      <c r="M210" s="15"/>
      <c r="N210" s="19"/>
      <c r="O210" s="25"/>
      <c r="P210" s="97"/>
      <c r="Q210" s="3"/>
      <c r="R210" s="3"/>
      <c r="S210" s="15"/>
      <c r="T210" s="3"/>
      <c r="U210" s="15"/>
      <c r="V210" s="15"/>
      <c r="W210" s="15"/>
      <c r="X210" s="15"/>
      <c r="Y210" s="51"/>
      <c r="Z210" s="12"/>
      <c r="AA210" s="15"/>
      <c r="AB210" s="15"/>
      <c r="AC210" s="15"/>
      <c r="AE210" s="15"/>
      <c r="AF210" s="51"/>
      <c r="AG210" s="15"/>
      <c r="AH210" s="3"/>
      <c r="AI210" s="3"/>
      <c r="AJ210" s="51"/>
      <c r="AK210" s="51"/>
      <c r="AL210" s="51"/>
      <c r="AM210" s="51"/>
      <c r="AN210" s="51"/>
      <c r="AO210" s="51"/>
      <c r="AP210" s="3"/>
      <c r="AQ210" s="3"/>
      <c r="AR210" s="25"/>
    </row>
    <row r="211" spans="10:44">
      <c r="J211" s="15"/>
      <c r="K211" s="15"/>
      <c r="L211" s="15"/>
      <c r="M211" s="15"/>
      <c r="N211" s="19"/>
      <c r="O211" s="25"/>
      <c r="P211" s="97"/>
      <c r="Q211" s="3"/>
      <c r="R211" s="3"/>
      <c r="S211" s="15"/>
      <c r="T211" s="3"/>
      <c r="U211" s="15"/>
      <c r="V211" s="15"/>
      <c r="W211" s="15"/>
      <c r="X211" s="15"/>
      <c r="Y211" s="51"/>
      <c r="Z211" s="12"/>
      <c r="AA211" s="15"/>
      <c r="AB211" s="15"/>
      <c r="AC211" s="15"/>
      <c r="AE211" s="15"/>
      <c r="AF211" s="51"/>
      <c r="AG211" s="15"/>
      <c r="AH211" s="3"/>
      <c r="AI211" s="3"/>
      <c r="AJ211" s="51"/>
      <c r="AK211" s="51"/>
      <c r="AL211" s="51"/>
      <c r="AM211" s="51"/>
      <c r="AN211" s="51"/>
      <c r="AO211" s="51"/>
      <c r="AP211" s="3"/>
      <c r="AQ211" s="3"/>
      <c r="AR211" s="25"/>
    </row>
    <row r="212" spans="10:44">
      <c r="J212" s="15"/>
      <c r="K212" s="15"/>
      <c r="L212" s="15"/>
      <c r="M212" s="15"/>
      <c r="N212" s="19"/>
      <c r="O212" s="25"/>
      <c r="P212" s="97"/>
      <c r="Q212" s="3"/>
      <c r="R212" s="3"/>
      <c r="S212" s="15"/>
      <c r="T212" s="3"/>
      <c r="U212" s="15"/>
      <c r="V212" s="15"/>
      <c r="W212" s="15"/>
      <c r="X212" s="15"/>
      <c r="Y212" s="51"/>
      <c r="Z212" s="12"/>
      <c r="AA212" s="15"/>
      <c r="AB212" s="15"/>
      <c r="AC212" s="15"/>
      <c r="AE212" s="15"/>
      <c r="AF212" s="51"/>
      <c r="AG212" s="15"/>
      <c r="AH212" s="3"/>
      <c r="AI212" s="3"/>
      <c r="AJ212" s="51"/>
      <c r="AK212" s="51"/>
      <c r="AL212" s="51"/>
      <c r="AM212" s="51"/>
      <c r="AN212" s="51"/>
      <c r="AO212" s="51"/>
      <c r="AP212" s="3"/>
      <c r="AQ212" s="3"/>
      <c r="AR212" s="25"/>
    </row>
    <row r="213" spans="10:44">
      <c r="J213" s="15"/>
      <c r="K213" s="15"/>
      <c r="L213" s="15"/>
      <c r="M213" s="15"/>
      <c r="N213" s="19"/>
      <c r="O213" s="25"/>
      <c r="P213" s="97"/>
      <c r="Q213" s="3"/>
      <c r="R213" s="3"/>
      <c r="S213" s="15"/>
      <c r="T213" s="3"/>
      <c r="U213" s="15"/>
      <c r="V213" s="15"/>
      <c r="W213" s="15"/>
      <c r="X213" s="15"/>
      <c r="Y213" s="51"/>
      <c r="Z213" s="12"/>
      <c r="AA213" s="15"/>
      <c r="AB213" s="15"/>
      <c r="AC213" s="15"/>
      <c r="AE213" s="15"/>
      <c r="AF213" s="51"/>
      <c r="AG213" s="15"/>
      <c r="AH213" s="3"/>
      <c r="AI213" s="3"/>
      <c r="AJ213" s="51"/>
      <c r="AK213" s="51"/>
      <c r="AL213" s="51"/>
      <c r="AM213" s="51"/>
      <c r="AN213" s="51"/>
      <c r="AO213" s="51"/>
      <c r="AP213" s="3"/>
      <c r="AQ213" s="3"/>
      <c r="AR213" s="25"/>
    </row>
    <row r="214" spans="10:44">
      <c r="J214" s="15"/>
      <c r="K214" s="15"/>
      <c r="L214" s="15"/>
      <c r="M214" s="15"/>
      <c r="N214" s="19"/>
      <c r="O214" s="25"/>
      <c r="P214" s="97"/>
      <c r="Q214" s="3"/>
      <c r="R214" s="3"/>
      <c r="S214" s="15"/>
      <c r="T214" s="3"/>
      <c r="U214" s="15"/>
      <c r="V214" s="15"/>
      <c r="W214" s="15"/>
      <c r="X214" s="15"/>
      <c r="Y214" s="51"/>
      <c r="Z214" s="12"/>
      <c r="AA214" s="15"/>
      <c r="AB214" s="15"/>
      <c r="AC214" s="15"/>
      <c r="AE214" s="15"/>
      <c r="AF214" s="51"/>
      <c r="AG214" s="15"/>
      <c r="AH214" s="3"/>
      <c r="AI214" s="3"/>
      <c r="AJ214" s="51"/>
      <c r="AK214" s="51"/>
      <c r="AL214" s="51"/>
      <c r="AM214" s="51"/>
      <c r="AN214" s="51"/>
      <c r="AO214" s="51"/>
      <c r="AP214" s="3"/>
      <c r="AQ214" s="3"/>
      <c r="AR214" s="25"/>
    </row>
    <row r="215" spans="10:44">
      <c r="J215" s="15"/>
      <c r="K215" s="15"/>
      <c r="L215" s="15"/>
      <c r="M215" s="15"/>
      <c r="N215" s="19"/>
      <c r="O215" s="25"/>
      <c r="P215" s="97"/>
      <c r="Q215" s="3"/>
      <c r="R215" s="3"/>
      <c r="S215" s="15"/>
      <c r="T215" s="3"/>
      <c r="U215" s="15"/>
      <c r="V215" s="15"/>
      <c r="W215" s="15"/>
      <c r="X215" s="15"/>
      <c r="Y215" s="51"/>
      <c r="Z215" s="12"/>
      <c r="AA215" s="15"/>
      <c r="AB215" s="15"/>
      <c r="AC215" s="15"/>
      <c r="AE215" s="15"/>
      <c r="AF215" s="51"/>
      <c r="AG215" s="15"/>
      <c r="AH215" s="3"/>
      <c r="AI215" s="3"/>
      <c r="AJ215" s="51"/>
      <c r="AK215" s="51"/>
      <c r="AL215" s="51"/>
      <c r="AM215" s="51"/>
      <c r="AN215" s="51"/>
      <c r="AO215" s="51"/>
      <c r="AP215" s="3"/>
      <c r="AQ215" s="3"/>
      <c r="AR215" s="25"/>
    </row>
    <row r="216" spans="10:44">
      <c r="J216" s="15"/>
      <c r="K216" s="15"/>
      <c r="L216" s="15"/>
      <c r="M216" s="15"/>
      <c r="N216" s="19"/>
      <c r="O216" s="25"/>
      <c r="P216" s="97"/>
      <c r="Q216" s="3"/>
      <c r="R216" s="3"/>
      <c r="S216" s="15"/>
      <c r="T216" s="3"/>
      <c r="U216" s="15"/>
      <c r="V216" s="15"/>
      <c r="W216" s="15"/>
      <c r="X216" s="15"/>
      <c r="Y216" s="51"/>
      <c r="Z216" s="12"/>
      <c r="AA216" s="15"/>
      <c r="AB216" s="15"/>
      <c r="AC216" s="15"/>
      <c r="AE216" s="15"/>
      <c r="AF216" s="51"/>
      <c r="AG216" s="15"/>
      <c r="AH216" s="3"/>
      <c r="AI216" s="3"/>
      <c r="AJ216" s="51"/>
      <c r="AK216" s="51"/>
      <c r="AL216" s="51"/>
      <c r="AM216" s="51"/>
      <c r="AN216" s="51"/>
      <c r="AO216" s="51"/>
      <c r="AP216" s="3"/>
      <c r="AQ216" s="3"/>
      <c r="AR216" s="25"/>
    </row>
    <row r="217" spans="10:44">
      <c r="J217" s="15"/>
      <c r="K217" s="15"/>
      <c r="L217" s="15"/>
      <c r="M217" s="15"/>
      <c r="N217" s="19"/>
      <c r="O217" s="25"/>
      <c r="P217" s="97"/>
      <c r="Q217" s="3"/>
      <c r="R217" s="3"/>
      <c r="S217" s="15"/>
      <c r="T217" s="3"/>
      <c r="U217" s="15"/>
      <c r="V217" s="15"/>
      <c r="W217" s="15"/>
      <c r="X217" s="15"/>
      <c r="Y217" s="51"/>
      <c r="Z217" s="12"/>
      <c r="AA217" s="15"/>
      <c r="AB217" s="15"/>
      <c r="AC217" s="15"/>
      <c r="AE217" s="15"/>
      <c r="AF217" s="51"/>
      <c r="AG217" s="15"/>
      <c r="AH217" s="3"/>
      <c r="AI217" s="3"/>
      <c r="AJ217" s="51"/>
      <c r="AK217" s="51"/>
      <c r="AL217" s="51"/>
      <c r="AM217" s="51"/>
      <c r="AN217" s="51"/>
      <c r="AO217" s="51"/>
      <c r="AP217" s="3"/>
      <c r="AQ217" s="3"/>
      <c r="AR217" s="25"/>
    </row>
    <row r="218" spans="10:44">
      <c r="J218" s="15"/>
      <c r="K218" s="15"/>
      <c r="L218" s="15"/>
      <c r="M218" s="15"/>
      <c r="N218" s="19"/>
      <c r="O218" s="25"/>
      <c r="P218" s="97"/>
      <c r="Q218" s="3"/>
      <c r="R218" s="3"/>
      <c r="S218" s="15"/>
      <c r="T218" s="3"/>
      <c r="U218" s="15"/>
      <c r="V218" s="15"/>
      <c r="W218" s="15"/>
      <c r="X218" s="15"/>
      <c r="Y218" s="51"/>
      <c r="Z218" s="12"/>
      <c r="AA218" s="15"/>
      <c r="AB218" s="15"/>
      <c r="AC218" s="15"/>
      <c r="AE218" s="15"/>
      <c r="AF218" s="51"/>
      <c r="AG218" s="15"/>
      <c r="AH218" s="3"/>
      <c r="AI218" s="3"/>
      <c r="AJ218" s="51"/>
      <c r="AK218" s="51"/>
      <c r="AL218" s="51"/>
      <c r="AM218" s="51"/>
      <c r="AN218" s="51"/>
      <c r="AO218" s="51"/>
      <c r="AP218" s="3"/>
      <c r="AQ218" s="3"/>
      <c r="AR218" s="25"/>
    </row>
    <row r="219" spans="10:44">
      <c r="J219" s="15"/>
      <c r="K219" s="15"/>
      <c r="L219" s="15"/>
      <c r="M219" s="15"/>
      <c r="N219" s="19"/>
      <c r="O219" s="25"/>
      <c r="P219" s="97"/>
      <c r="Q219" s="3"/>
      <c r="R219" s="3"/>
      <c r="S219" s="15"/>
      <c r="T219" s="3"/>
      <c r="U219" s="15"/>
      <c r="V219" s="15"/>
      <c r="W219" s="15"/>
      <c r="X219" s="15"/>
      <c r="Y219" s="51"/>
      <c r="Z219" s="12"/>
      <c r="AA219" s="15"/>
      <c r="AB219" s="15"/>
      <c r="AC219" s="15"/>
      <c r="AE219" s="15"/>
      <c r="AF219" s="51"/>
      <c r="AG219" s="15"/>
      <c r="AH219" s="3"/>
      <c r="AI219" s="3"/>
      <c r="AJ219" s="51"/>
      <c r="AK219" s="51"/>
      <c r="AL219" s="51"/>
      <c r="AM219" s="51"/>
      <c r="AN219" s="51"/>
      <c r="AO219" s="51"/>
      <c r="AP219" s="3"/>
      <c r="AQ219" s="3"/>
      <c r="AR219" s="25"/>
    </row>
    <row r="220" spans="10:44">
      <c r="J220" s="15"/>
      <c r="K220" s="15"/>
      <c r="L220" s="15"/>
      <c r="M220" s="15"/>
      <c r="N220" s="19"/>
      <c r="O220" s="25"/>
      <c r="P220" s="97"/>
      <c r="Q220" s="3"/>
      <c r="R220" s="3"/>
      <c r="S220" s="15"/>
      <c r="T220" s="3"/>
      <c r="U220" s="15"/>
      <c r="V220" s="15"/>
      <c r="W220" s="15"/>
      <c r="X220" s="15"/>
      <c r="Y220" s="51"/>
      <c r="Z220" s="12"/>
      <c r="AA220" s="15"/>
      <c r="AB220" s="15"/>
      <c r="AC220" s="15"/>
      <c r="AE220" s="15"/>
      <c r="AF220" s="51"/>
      <c r="AG220" s="15"/>
      <c r="AH220" s="3"/>
      <c r="AI220" s="3"/>
      <c r="AJ220" s="51"/>
      <c r="AK220" s="51"/>
      <c r="AL220" s="51"/>
      <c r="AM220" s="51"/>
      <c r="AN220" s="51"/>
      <c r="AO220" s="51"/>
      <c r="AP220" s="3"/>
      <c r="AQ220" s="3"/>
      <c r="AR220" s="25"/>
    </row>
    <row r="221" spans="10:44">
      <c r="J221" s="15"/>
      <c r="K221" s="15"/>
      <c r="L221" s="15"/>
      <c r="M221" s="15"/>
      <c r="N221" s="19"/>
      <c r="O221" s="25"/>
      <c r="P221" s="97"/>
      <c r="Q221" s="3"/>
      <c r="R221" s="3"/>
      <c r="S221" s="15"/>
      <c r="T221" s="3"/>
      <c r="U221" s="15"/>
      <c r="V221" s="15"/>
      <c r="W221" s="15"/>
      <c r="X221" s="15"/>
      <c r="Y221" s="51"/>
      <c r="Z221" s="12"/>
      <c r="AA221" s="15"/>
      <c r="AB221" s="15"/>
      <c r="AC221" s="15"/>
      <c r="AE221" s="15"/>
      <c r="AF221" s="51"/>
      <c r="AG221" s="15"/>
      <c r="AH221" s="3"/>
      <c r="AI221" s="3"/>
      <c r="AJ221" s="51"/>
      <c r="AK221" s="51"/>
      <c r="AL221" s="51"/>
      <c r="AM221" s="51"/>
      <c r="AN221" s="51"/>
      <c r="AO221" s="51"/>
      <c r="AP221" s="3"/>
      <c r="AQ221" s="3"/>
      <c r="AR221" s="25"/>
    </row>
    <row r="222" spans="10:44">
      <c r="J222" s="15"/>
      <c r="K222" s="15"/>
      <c r="L222" s="15"/>
      <c r="M222" s="15"/>
      <c r="N222" s="19"/>
      <c r="O222" s="25"/>
      <c r="P222" s="97"/>
      <c r="Q222" s="3"/>
      <c r="R222" s="3"/>
      <c r="S222" s="15"/>
      <c r="T222" s="3"/>
      <c r="U222" s="15"/>
      <c r="V222" s="15"/>
      <c r="W222" s="15"/>
      <c r="X222" s="15"/>
      <c r="Y222" s="51"/>
      <c r="Z222" s="12"/>
      <c r="AA222" s="15"/>
      <c r="AB222" s="15"/>
      <c r="AC222" s="15"/>
      <c r="AE222" s="15"/>
      <c r="AF222" s="51"/>
      <c r="AG222" s="15"/>
      <c r="AH222" s="3"/>
      <c r="AI222" s="3"/>
      <c r="AJ222" s="51"/>
      <c r="AK222" s="51"/>
      <c r="AL222" s="51"/>
      <c r="AM222" s="51"/>
      <c r="AN222" s="51"/>
      <c r="AO222" s="51"/>
      <c r="AP222" s="3"/>
      <c r="AQ222" s="3"/>
      <c r="AR222" s="25"/>
    </row>
    <row r="223" spans="10:44">
      <c r="J223" s="15"/>
      <c r="K223" s="15"/>
      <c r="L223" s="15"/>
      <c r="M223" s="15"/>
      <c r="N223" s="19"/>
      <c r="O223" s="25"/>
      <c r="P223" s="97"/>
      <c r="Q223" s="3"/>
      <c r="R223" s="3"/>
      <c r="S223" s="15"/>
      <c r="T223" s="3"/>
      <c r="U223" s="15"/>
      <c r="V223" s="15"/>
      <c r="W223" s="15"/>
      <c r="X223" s="15"/>
      <c r="Y223" s="51"/>
      <c r="Z223" s="12"/>
      <c r="AA223" s="15"/>
      <c r="AB223" s="15"/>
      <c r="AC223" s="15"/>
      <c r="AE223" s="15"/>
      <c r="AF223" s="51"/>
      <c r="AG223" s="15"/>
      <c r="AH223" s="3"/>
      <c r="AI223" s="3"/>
      <c r="AJ223" s="51"/>
      <c r="AK223" s="51"/>
      <c r="AL223" s="51"/>
      <c r="AM223" s="51"/>
      <c r="AN223" s="51"/>
      <c r="AO223" s="51"/>
      <c r="AP223" s="3"/>
      <c r="AQ223" s="3"/>
      <c r="AR223" s="25"/>
    </row>
    <row r="224" spans="10:44">
      <c r="J224" s="15"/>
      <c r="K224" s="15"/>
      <c r="L224" s="15"/>
      <c r="M224" s="15"/>
      <c r="N224" s="19"/>
      <c r="O224" s="25"/>
      <c r="P224" s="97"/>
      <c r="Q224" s="3"/>
      <c r="R224" s="3"/>
      <c r="S224" s="15"/>
      <c r="T224" s="3"/>
      <c r="U224" s="15"/>
      <c r="V224" s="15"/>
      <c r="W224" s="15"/>
      <c r="X224" s="15"/>
      <c r="Y224" s="51"/>
      <c r="Z224" s="12"/>
      <c r="AA224" s="15"/>
      <c r="AB224" s="15"/>
      <c r="AC224" s="15"/>
      <c r="AE224" s="15"/>
      <c r="AF224" s="51"/>
      <c r="AG224" s="15"/>
      <c r="AH224" s="3"/>
      <c r="AI224" s="3"/>
      <c r="AJ224" s="51"/>
      <c r="AK224" s="51"/>
      <c r="AL224" s="51"/>
      <c r="AM224" s="51"/>
      <c r="AN224" s="51"/>
      <c r="AO224" s="51"/>
      <c r="AP224" s="3"/>
      <c r="AQ224" s="3"/>
      <c r="AR224" s="25"/>
    </row>
    <row r="225" spans="10:44">
      <c r="J225" s="15"/>
      <c r="K225" s="15"/>
      <c r="L225" s="15"/>
      <c r="M225" s="15"/>
      <c r="N225" s="19"/>
      <c r="O225" s="25"/>
      <c r="P225" s="97"/>
      <c r="Q225" s="3"/>
      <c r="R225" s="3"/>
      <c r="S225" s="15"/>
      <c r="T225" s="3"/>
      <c r="U225" s="15"/>
      <c r="V225" s="15"/>
      <c r="W225" s="15"/>
      <c r="X225" s="15"/>
      <c r="Y225" s="51"/>
      <c r="Z225" s="12"/>
      <c r="AA225" s="15"/>
      <c r="AB225" s="15"/>
      <c r="AC225" s="15"/>
      <c r="AE225" s="15"/>
      <c r="AF225" s="51"/>
      <c r="AG225" s="15"/>
      <c r="AH225" s="3"/>
      <c r="AI225" s="3"/>
      <c r="AJ225" s="51"/>
      <c r="AK225" s="51"/>
      <c r="AL225" s="51"/>
      <c r="AM225" s="51"/>
      <c r="AN225" s="51"/>
      <c r="AO225" s="51"/>
      <c r="AP225" s="3"/>
      <c r="AQ225" s="3"/>
      <c r="AR225" s="25"/>
    </row>
    <row r="226" spans="10:44">
      <c r="J226" s="15"/>
      <c r="K226" s="15"/>
      <c r="L226" s="15"/>
      <c r="M226" s="15"/>
      <c r="N226" s="19"/>
      <c r="O226" s="25"/>
      <c r="P226" s="97"/>
      <c r="Q226" s="3"/>
      <c r="R226" s="3"/>
      <c r="S226" s="15"/>
      <c r="T226" s="3"/>
      <c r="U226" s="15"/>
      <c r="V226" s="15"/>
      <c r="W226" s="15"/>
      <c r="X226" s="15"/>
      <c r="Y226" s="51"/>
      <c r="Z226" s="12"/>
      <c r="AA226" s="15"/>
      <c r="AB226" s="15"/>
      <c r="AC226" s="15"/>
      <c r="AE226" s="15"/>
      <c r="AF226" s="51"/>
      <c r="AG226" s="15"/>
      <c r="AH226" s="3"/>
      <c r="AI226" s="3"/>
      <c r="AJ226" s="51"/>
      <c r="AK226" s="51"/>
      <c r="AL226" s="51"/>
      <c r="AM226" s="51"/>
      <c r="AN226" s="51"/>
      <c r="AO226" s="51"/>
      <c r="AP226" s="3"/>
      <c r="AQ226" s="3"/>
      <c r="AR226" s="25"/>
    </row>
    <row r="227" spans="10:44">
      <c r="J227" s="15"/>
      <c r="K227" s="15"/>
      <c r="L227" s="15"/>
      <c r="M227" s="15"/>
      <c r="N227" s="19"/>
      <c r="O227" s="25"/>
      <c r="P227" s="97"/>
      <c r="Q227" s="3"/>
      <c r="R227" s="3"/>
      <c r="S227" s="15"/>
      <c r="T227" s="3"/>
      <c r="U227" s="15"/>
      <c r="V227" s="15"/>
      <c r="W227" s="15"/>
      <c r="X227" s="15"/>
      <c r="Y227" s="51"/>
      <c r="Z227" s="12"/>
      <c r="AA227" s="15"/>
      <c r="AB227" s="15"/>
      <c r="AC227" s="15"/>
      <c r="AE227" s="15"/>
      <c r="AF227" s="51"/>
      <c r="AG227" s="15"/>
      <c r="AH227" s="3"/>
      <c r="AI227" s="3"/>
      <c r="AJ227" s="51"/>
      <c r="AK227" s="51"/>
      <c r="AL227" s="51"/>
      <c r="AM227" s="51"/>
      <c r="AN227" s="51"/>
      <c r="AO227" s="51"/>
      <c r="AP227" s="3"/>
      <c r="AQ227" s="3"/>
      <c r="AR227" s="25"/>
    </row>
    <row r="228" spans="10:44">
      <c r="J228" s="15"/>
      <c r="K228" s="15"/>
      <c r="L228" s="15"/>
      <c r="M228" s="15"/>
      <c r="N228" s="19"/>
      <c r="O228" s="25"/>
      <c r="P228" s="97"/>
      <c r="Q228" s="3"/>
      <c r="R228" s="3"/>
      <c r="S228" s="15"/>
      <c r="T228" s="3"/>
      <c r="U228" s="15"/>
      <c r="V228" s="15"/>
      <c r="W228" s="15"/>
      <c r="X228" s="15"/>
      <c r="Y228" s="51"/>
      <c r="Z228" s="12"/>
      <c r="AA228" s="15"/>
      <c r="AB228" s="15"/>
      <c r="AC228" s="15"/>
      <c r="AE228" s="15"/>
      <c r="AF228" s="51"/>
      <c r="AG228" s="15"/>
      <c r="AH228" s="3"/>
      <c r="AI228" s="3"/>
      <c r="AJ228" s="51"/>
      <c r="AK228" s="51"/>
      <c r="AL228" s="51"/>
      <c r="AM228" s="51"/>
      <c r="AN228" s="51"/>
      <c r="AO228" s="51"/>
      <c r="AP228" s="3"/>
      <c r="AQ228" s="3"/>
      <c r="AR228" s="25"/>
    </row>
    <row r="229" spans="10:44">
      <c r="J229" s="15"/>
      <c r="K229" s="15"/>
      <c r="L229" s="15"/>
      <c r="M229" s="15"/>
      <c r="N229" s="19"/>
      <c r="O229" s="25"/>
      <c r="P229" s="97"/>
      <c r="Q229" s="3"/>
      <c r="R229" s="3"/>
      <c r="S229" s="15"/>
      <c r="T229" s="3"/>
      <c r="U229" s="15"/>
      <c r="V229" s="15"/>
      <c r="W229" s="15"/>
      <c r="X229" s="15"/>
      <c r="Y229" s="51"/>
      <c r="Z229" s="12"/>
      <c r="AA229" s="15"/>
      <c r="AB229" s="15"/>
      <c r="AC229" s="15"/>
      <c r="AE229" s="15"/>
      <c r="AF229" s="51"/>
      <c r="AG229" s="15"/>
      <c r="AH229" s="3"/>
      <c r="AI229" s="3"/>
      <c r="AJ229" s="51"/>
      <c r="AK229" s="51"/>
      <c r="AL229" s="51"/>
      <c r="AM229" s="51"/>
      <c r="AN229" s="51"/>
      <c r="AO229" s="51"/>
      <c r="AP229" s="3"/>
      <c r="AQ229" s="3"/>
      <c r="AR229" s="25"/>
    </row>
    <row r="230" spans="10:44">
      <c r="J230" s="15"/>
      <c r="K230" s="15"/>
      <c r="L230" s="15"/>
      <c r="M230" s="15"/>
      <c r="N230" s="19"/>
      <c r="O230" s="25"/>
      <c r="P230" s="97"/>
      <c r="Q230" s="3"/>
      <c r="R230" s="3"/>
      <c r="S230" s="15"/>
      <c r="T230" s="3"/>
      <c r="U230" s="15"/>
      <c r="V230" s="15"/>
      <c r="W230" s="15"/>
      <c r="X230" s="15"/>
      <c r="Y230" s="51"/>
      <c r="Z230" s="12"/>
      <c r="AA230" s="15"/>
      <c r="AB230" s="15"/>
      <c r="AC230" s="15"/>
      <c r="AE230" s="15"/>
      <c r="AF230" s="51"/>
      <c r="AG230" s="15"/>
      <c r="AH230" s="3"/>
      <c r="AI230" s="3"/>
      <c r="AJ230" s="51"/>
      <c r="AK230" s="51"/>
      <c r="AL230" s="51"/>
      <c r="AM230" s="51"/>
      <c r="AN230" s="51"/>
      <c r="AO230" s="51"/>
      <c r="AP230" s="3"/>
      <c r="AQ230" s="3"/>
      <c r="AR230" s="25"/>
    </row>
    <row r="231" spans="10:44">
      <c r="J231" s="15"/>
      <c r="K231" s="15"/>
      <c r="L231" s="15"/>
      <c r="M231" s="15"/>
      <c r="N231" s="19"/>
      <c r="O231" s="25"/>
      <c r="P231" s="97"/>
      <c r="Q231" s="3"/>
      <c r="R231" s="3"/>
      <c r="S231" s="15"/>
      <c r="T231" s="3"/>
      <c r="U231" s="15"/>
      <c r="V231" s="15"/>
      <c r="W231" s="15"/>
      <c r="X231" s="15"/>
      <c r="Y231" s="51"/>
      <c r="Z231" s="12"/>
      <c r="AA231" s="15"/>
      <c r="AB231" s="15"/>
      <c r="AC231" s="15"/>
      <c r="AE231" s="15"/>
      <c r="AF231" s="51"/>
      <c r="AG231" s="15"/>
      <c r="AH231" s="3"/>
      <c r="AI231" s="3"/>
      <c r="AJ231" s="51"/>
      <c r="AK231" s="51"/>
      <c r="AL231" s="51"/>
      <c r="AM231" s="51"/>
      <c r="AN231" s="51"/>
      <c r="AO231" s="51"/>
      <c r="AP231" s="3"/>
      <c r="AQ231" s="3"/>
      <c r="AR231" s="25"/>
    </row>
    <row r="232" spans="10:44">
      <c r="J232" s="15"/>
      <c r="K232" s="15"/>
      <c r="L232" s="15"/>
      <c r="M232" s="15"/>
      <c r="N232" s="19"/>
      <c r="O232" s="25"/>
      <c r="P232" s="97"/>
      <c r="Q232" s="3"/>
      <c r="R232" s="3"/>
      <c r="S232" s="15"/>
      <c r="T232" s="3"/>
      <c r="U232" s="15"/>
      <c r="V232" s="15"/>
      <c r="W232" s="15"/>
      <c r="X232" s="15"/>
      <c r="Y232" s="51"/>
      <c r="Z232" s="12"/>
      <c r="AA232" s="15"/>
      <c r="AB232" s="15"/>
      <c r="AC232" s="15"/>
      <c r="AE232" s="15"/>
      <c r="AF232" s="51"/>
      <c r="AG232" s="15"/>
      <c r="AH232" s="3"/>
      <c r="AI232" s="3"/>
      <c r="AJ232" s="51"/>
      <c r="AK232" s="51"/>
      <c r="AL232" s="51"/>
      <c r="AM232" s="51"/>
      <c r="AN232" s="51"/>
      <c r="AO232" s="51"/>
      <c r="AP232" s="3"/>
      <c r="AQ232" s="3"/>
      <c r="AR232" s="25"/>
    </row>
    <row r="233" spans="10:44">
      <c r="J233" s="15"/>
      <c r="K233" s="15"/>
      <c r="L233" s="15"/>
      <c r="M233" s="15"/>
      <c r="N233" s="19"/>
      <c r="O233" s="25"/>
      <c r="P233" s="97"/>
      <c r="Q233" s="3"/>
      <c r="R233" s="3"/>
      <c r="S233" s="15"/>
      <c r="T233" s="3"/>
      <c r="U233" s="15"/>
      <c r="V233" s="15"/>
      <c r="W233" s="15"/>
      <c r="X233" s="15"/>
      <c r="Y233" s="51"/>
      <c r="Z233" s="12"/>
      <c r="AA233" s="15"/>
      <c r="AB233" s="15"/>
      <c r="AC233" s="15"/>
      <c r="AE233" s="15"/>
      <c r="AF233" s="51"/>
      <c r="AG233" s="15"/>
      <c r="AH233" s="3"/>
      <c r="AI233" s="3"/>
      <c r="AJ233" s="51"/>
      <c r="AK233" s="51"/>
      <c r="AL233" s="51"/>
      <c r="AM233" s="51"/>
      <c r="AN233" s="51"/>
      <c r="AO233" s="51"/>
      <c r="AP233" s="3"/>
      <c r="AQ233" s="3"/>
      <c r="AR233" s="25"/>
    </row>
    <row r="234" spans="10:44">
      <c r="J234" s="15"/>
      <c r="K234" s="15"/>
      <c r="L234" s="15"/>
      <c r="M234" s="15"/>
      <c r="N234" s="19"/>
      <c r="O234" s="25"/>
      <c r="P234" s="97"/>
      <c r="Q234" s="3"/>
      <c r="R234" s="3"/>
      <c r="S234" s="15"/>
      <c r="T234" s="3"/>
      <c r="U234" s="15"/>
      <c r="V234" s="15"/>
      <c r="W234" s="15"/>
      <c r="X234" s="15"/>
      <c r="Y234" s="51"/>
      <c r="Z234" s="12"/>
      <c r="AA234" s="15"/>
      <c r="AB234" s="15"/>
      <c r="AC234" s="15"/>
      <c r="AE234" s="15"/>
      <c r="AF234" s="51"/>
      <c r="AG234" s="15"/>
      <c r="AH234" s="3"/>
      <c r="AI234" s="3"/>
      <c r="AJ234" s="51"/>
      <c r="AK234" s="51"/>
      <c r="AL234" s="51"/>
      <c r="AM234" s="51"/>
      <c r="AN234" s="51"/>
      <c r="AO234" s="51"/>
      <c r="AP234" s="3"/>
      <c r="AQ234" s="3"/>
      <c r="AR234" s="25"/>
    </row>
    <row r="235" spans="10:44">
      <c r="J235" s="15"/>
      <c r="K235" s="15"/>
      <c r="L235" s="15"/>
      <c r="M235" s="15"/>
      <c r="N235" s="19"/>
      <c r="O235" s="25"/>
      <c r="P235" s="97"/>
      <c r="Q235" s="3"/>
      <c r="R235" s="3"/>
      <c r="S235" s="15"/>
      <c r="T235" s="3"/>
      <c r="U235" s="15"/>
      <c r="V235" s="15"/>
      <c r="W235" s="15"/>
      <c r="X235" s="15"/>
      <c r="Y235" s="51"/>
      <c r="Z235" s="12"/>
      <c r="AA235" s="15"/>
      <c r="AB235" s="15"/>
      <c r="AC235" s="15"/>
      <c r="AE235" s="15"/>
      <c r="AF235" s="51"/>
      <c r="AG235" s="15"/>
      <c r="AH235" s="3"/>
      <c r="AI235" s="3"/>
      <c r="AJ235" s="51"/>
      <c r="AK235" s="51"/>
      <c r="AL235" s="51"/>
      <c r="AM235" s="51"/>
      <c r="AN235" s="51"/>
      <c r="AO235" s="51"/>
      <c r="AP235" s="3"/>
      <c r="AQ235" s="3"/>
      <c r="AR235" s="25"/>
    </row>
    <row r="236" spans="10:44">
      <c r="J236" s="15"/>
      <c r="K236" s="15"/>
      <c r="L236" s="15"/>
      <c r="M236" s="15"/>
      <c r="N236" s="19"/>
      <c r="O236" s="25"/>
      <c r="P236" s="97"/>
      <c r="Q236" s="3"/>
      <c r="R236" s="3"/>
      <c r="S236" s="15"/>
      <c r="T236" s="3"/>
      <c r="U236" s="15"/>
      <c r="V236" s="15"/>
      <c r="W236" s="15"/>
      <c r="X236" s="15"/>
      <c r="Y236" s="51"/>
      <c r="Z236" s="12"/>
      <c r="AA236" s="15"/>
      <c r="AB236" s="15"/>
      <c r="AC236" s="15"/>
      <c r="AE236" s="15"/>
      <c r="AF236" s="51"/>
      <c r="AG236" s="15"/>
      <c r="AH236" s="3"/>
      <c r="AI236" s="3"/>
      <c r="AJ236" s="51"/>
      <c r="AK236" s="51"/>
      <c r="AL236" s="51"/>
      <c r="AM236" s="51"/>
      <c r="AN236" s="51"/>
      <c r="AO236" s="51"/>
      <c r="AP236" s="3"/>
      <c r="AQ236" s="3"/>
      <c r="AR236" s="25"/>
    </row>
    <row r="237" spans="10:44">
      <c r="J237" s="15"/>
      <c r="K237" s="15"/>
      <c r="L237" s="15"/>
      <c r="M237" s="15"/>
      <c r="N237" s="19"/>
      <c r="O237" s="25"/>
      <c r="P237" s="97"/>
      <c r="Q237" s="3"/>
      <c r="R237" s="3"/>
      <c r="S237" s="15"/>
      <c r="T237" s="3"/>
      <c r="U237" s="15"/>
      <c r="V237" s="15"/>
      <c r="W237" s="15"/>
      <c r="X237" s="15"/>
      <c r="Y237" s="51"/>
      <c r="Z237" s="12"/>
      <c r="AA237" s="15"/>
      <c r="AB237" s="15"/>
      <c r="AC237" s="15"/>
      <c r="AE237" s="15"/>
      <c r="AF237" s="51"/>
      <c r="AG237" s="15"/>
      <c r="AH237" s="3"/>
      <c r="AI237" s="3"/>
      <c r="AJ237" s="51"/>
      <c r="AK237" s="51"/>
      <c r="AL237" s="51"/>
      <c r="AM237" s="51"/>
      <c r="AN237" s="51"/>
      <c r="AO237" s="51"/>
      <c r="AP237" s="3"/>
      <c r="AQ237" s="3"/>
      <c r="AR237" s="25"/>
    </row>
    <row r="238" spans="10:44">
      <c r="J238" s="15"/>
      <c r="K238" s="15"/>
      <c r="L238" s="15"/>
      <c r="M238" s="15"/>
      <c r="N238" s="19"/>
      <c r="O238" s="25"/>
      <c r="P238" s="97"/>
      <c r="Q238" s="3"/>
      <c r="R238" s="3"/>
      <c r="S238" s="15"/>
      <c r="T238" s="3"/>
      <c r="U238" s="15"/>
      <c r="V238" s="15"/>
      <c r="W238" s="15"/>
      <c r="X238" s="15"/>
      <c r="Y238" s="51"/>
      <c r="Z238" s="12"/>
      <c r="AA238" s="15"/>
      <c r="AB238" s="15"/>
      <c r="AC238" s="15"/>
      <c r="AE238" s="15"/>
      <c r="AF238" s="51"/>
      <c r="AG238" s="15"/>
      <c r="AH238" s="3"/>
      <c r="AI238" s="3"/>
      <c r="AJ238" s="51"/>
      <c r="AK238" s="51"/>
      <c r="AL238" s="51"/>
      <c r="AM238" s="51"/>
      <c r="AN238" s="51"/>
      <c r="AO238" s="51"/>
      <c r="AP238" s="3"/>
      <c r="AQ238" s="3"/>
      <c r="AR238" s="25"/>
    </row>
    <row r="239" spans="10:44">
      <c r="J239" s="15"/>
      <c r="K239" s="15"/>
      <c r="L239" s="15"/>
      <c r="M239" s="15"/>
      <c r="N239" s="19"/>
      <c r="O239" s="25"/>
      <c r="P239" s="97"/>
      <c r="Q239" s="3"/>
      <c r="R239" s="3"/>
      <c r="S239" s="15"/>
      <c r="T239" s="3"/>
      <c r="U239" s="15"/>
      <c r="V239" s="15"/>
      <c r="W239" s="15"/>
      <c r="X239" s="15"/>
      <c r="Y239" s="51"/>
      <c r="Z239" s="12"/>
      <c r="AA239" s="15"/>
      <c r="AB239" s="15"/>
      <c r="AC239" s="15"/>
      <c r="AE239" s="15"/>
      <c r="AF239" s="51"/>
      <c r="AG239" s="15"/>
      <c r="AH239" s="3"/>
      <c r="AI239" s="3"/>
      <c r="AJ239" s="51"/>
      <c r="AK239" s="51"/>
      <c r="AL239" s="51"/>
      <c r="AM239" s="51"/>
      <c r="AN239" s="51"/>
      <c r="AO239" s="51"/>
      <c r="AP239" s="3"/>
      <c r="AQ239" s="3"/>
      <c r="AR239" s="25"/>
    </row>
    <row r="240" spans="10:44">
      <c r="J240" s="15"/>
      <c r="K240" s="15"/>
      <c r="L240" s="15"/>
      <c r="M240" s="15"/>
      <c r="N240" s="19"/>
      <c r="O240" s="25"/>
      <c r="P240" s="97"/>
      <c r="Q240" s="3"/>
      <c r="R240" s="3"/>
      <c r="S240" s="15"/>
      <c r="T240" s="3"/>
      <c r="U240" s="15"/>
      <c r="V240" s="15"/>
      <c r="W240" s="15"/>
      <c r="X240" s="15"/>
      <c r="Y240" s="51"/>
      <c r="Z240" s="12"/>
      <c r="AA240" s="15"/>
      <c r="AB240" s="15"/>
      <c r="AC240" s="15"/>
      <c r="AE240" s="15"/>
      <c r="AF240" s="51"/>
      <c r="AG240" s="15"/>
      <c r="AH240" s="3"/>
      <c r="AI240" s="3"/>
      <c r="AJ240" s="51"/>
      <c r="AK240" s="51"/>
      <c r="AL240" s="51"/>
      <c r="AM240" s="51"/>
      <c r="AN240" s="51"/>
      <c r="AO240" s="51"/>
      <c r="AP240" s="3"/>
      <c r="AQ240" s="3"/>
      <c r="AR240" s="25"/>
    </row>
    <row r="241" spans="10:44">
      <c r="J241" s="15"/>
      <c r="K241" s="15"/>
      <c r="L241" s="15"/>
      <c r="M241" s="15"/>
      <c r="N241" s="19"/>
      <c r="O241" s="25"/>
      <c r="P241" s="97"/>
      <c r="Q241" s="3"/>
      <c r="R241" s="3"/>
      <c r="S241" s="15"/>
      <c r="T241" s="3"/>
      <c r="U241" s="15"/>
      <c r="V241" s="15"/>
      <c r="W241" s="15"/>
      <c r="X241" s="15"/>
      <c r="Y241" s="51"/>
      <c r="Z241" s="12"/>
      <c r="AA241" s="15"/>
      <c r="AB241" s="15"/>
      <c r="AC241" s="15"/>
      <c r="AE241" s="15"/>
      <c r="AF241" s="51"/>
      <c r="AG241" s="15"/>
      <c r="AH241" s="3"/>
      <c r="AI241" s="3"/>
      <c r="AJ241" s="51"/>
      <c r="AK241" s="51"/>
      <c r="AL241" s="51"/>
      <c r="AM241" s="51"/>
      <c r="AN241" s="51"/>
      <c r="AO241" s="51"/>
      <c r="AP241" s="3"/>
      <c r="AQ241" s="3"/>
      <c r="AR241" s="25"/>
    </row>
    <row r="242" spans="10:44">
      <c r="J242" s="15"/>
      <c r="K242" s="15"/>
      <c r="L242" s="15"/>
      <c r="M242" s="15"/>
      <c r="N242" s="19"/>
      <c r="O242" s="25"/>
      <c r="P242" s="97"/>
      <c r="Q242" s="3"/>
      <c r="R242" s="3"/>
      <c r="S242" s="15"/>
      <c r="T242" s="3"/>
      <c r="U242" s="15"/>
      <c r="V242" s="15"/>
      <c r="W242" s="15"/>
      <c r="X242" s="15"/>
      <c r="Y242" s="51"/>
      <c r="Z242" s="12"/>
      <c r="AA242" s="15"/>
      <c r="AB242" s="15"/>
      <c r="AC242" s="15"/>
      <c r="AE242" s="15"/>
      <c r="AF242" s="51"/>
      <c r="AG242" s="15"/>
      <c r="AH242" s="3"/>
      <c r="AI242" s="3"/>
      <c r="AJ242" s="51"/>
      <c r="AK242" s="51"/>
      <c r="AL242" s="51"/>
      <c r="AM242" s="51"/>
      <c r="AN242" s="51"/>
      <c r="AO242" s="51"/>
      <c r="AP242" s="3"/>
      <c r="AQ242" s="3"/>
      <c r="AR242" s="25"/>
    </row>
    <row r="243" spans="10:44">
      <c r="J243" s="15"/>
      <c r="K243" s="15"/>
      <c r="L243" s="15"/>
      <c r="M243" s="15"/>
      <c r="N243" s="19"/>
      <c r="O243" s="25"/>
      <c r="P243" s="97"/>
      <c r="Q243" s="3"/>
      <c r="R243" s="3"/>
      <c r="S243" s="15"/>
      <c r="T243" s="3"/>
      <c r="U243" s="15"/>
      <c r="V243" s="15"/>
      <c r="W243" s="15"/>
      <c r="X243" s="15"/>
      <c r="Y243" s="51"/>
      <c r="Z243" s="12"/>
      <c r="AA243" s="15"/>
      <c r="AB243" s="15"/>
      <c r="AC243" s="15"/>
      <c r="AE243" s="15"/>
      <c r="AF243" s="51"/>
      <c r="AG243" s="15"/>
      <c r="AH243" s="3"/>
      <c r="AI243" s="3"/>
      <c r="AJ243" s="51"/>
      <c r="AK243" s="51"/>
      <c r="AL243" s="51"/>
      <c r="AM243" s="51"/>
      <c r="AN243" s="51"/>
      <c r="AO243" s="51"/>
      <c r="AP243" s="3"/>
      <c r="AQ243" s="3"/>
      <c r="AR243" s="25"/>
    </row>
    <row r="244" spans="10:44">
      <c r="J244" s="15"/>
      <c r="K244" s="15"/>
      <c r="L244" s="15"/>
      <c r="M244" s="15"/>
      <c r="N244" s="19"/>
      <c r="O244" s="25"/>
      <c r="P244" s="97"/>
      <c r="Q244" s="3"/>
      <c r="R244" s="3"/>
      <c r="S244" s="15"/>
      <c r="T244" s="3"/>
      <c r="U244" s="15"/>
      <c r="V244" s="15"/>
      <c r="W244" s="15"/>
      <c r="X244" s="15"/>
      <c r="Y244" s="51"/>
      <c r="Z244" s="12"/>
      <c r="AA244" s="15"/>
      <c r="AB244" s="15"/>
      <c r="AC244" s="15"/>
      <c r="AE244" s="15"/>
      <c r="AF244" s="51"/>
      <c r="AG244" s="15"/>
      <c r="AH244" s="3"/>
      <c r="AI244" s="3"/>
      <c r="AJ244" s="51"/>
      <c r="AK244" s="51"/>
      <c r="AL244" s="51"/>
      <c r="AM244" s="51"/>
      <c r="AN244" s="51"/>
      <c r="AO244" s="51"/>
      <c r="AP244" s="3"/>
      <c r="AQ244" s="3"/>
      <c r="AR244" s="25"/>
    </row>
    <row r="245" spans="10:44">
      <c r="J245" s="15"/>
      <c r="K245" s="15"/>
      <c r="L245" s="15"/>
      <c r="M245" s="15"/>
      <c r="N245" s="19"/>
      <c r="O245" s="25"/>
      <c r="P245" s="97"/>
      <c r="Q245" s="3"/>
      <c r="R245" s="3"/>
      <c r="S245" s="15"/>
      <c r="T245" s="3"/>
      <c r="U245" s="15"/>
      <c r="V245" s="15"/>
      <c r="W245" s="15"/>
      <c r="X245" s="15"/>
      <c r="Y245" s="51"/>
      <c r="Z245" s="12"/>
      <c r="AA245" s="15"/>
      <c r="AB245" s="15"/>
      <c r="AC245" s="15"/>
      <c r="AE245" s="15"/>
      <c r="AF245" s="51"/>
      <c r="AG245" s="15"/>
      <c r="AH245" s="3"/>
      <c r="AI245" s="3"/>
      <c r="AJ245" s="51"/>
      <c r="AK245" s="51"/>
      <c r="AL245" s="51"/>
      <c r="AM245" s="51"/>
      <c r="AN245" s="51"/>
      <c r="AO245" s="51"/>
      <c r="AP245" s="3"/>
      <c r="AQ245" s="3"/>
      <c r="AR245" s="25"/>
    </row>
    <row r="246" spans="10:44">
      <c r="J246" s="15"/>
      <c r="K246" s="15"/>
      <c r="L246" s="15"/>
      <c r="M246" s="15"/>
      <c r="N246" s="19"/>
      <c r="O246" s="25"/>
      <c r="P246" s="97"/>
      <c r="Q246" s="3"/>
      <c r="R246" s="3"/>
      <c r="S246" s="15"/>
      <c r="T246" s="3"/>
      <c r="U246" s="15"/>
      <c r="V246" s="15"/>
      <c r="W246" s="15"/>
      <c r="X246" s="15"/>
      <c r="Y246" s="51"/>
      <c r="Z246" s="12"/>
      <c r="AA246" s="15"/>
      <c r="AB246" s="15"/>
      <c r="AC246" s="15"/>
      <c r="AE246" s="15"/>
      <c r="AF246" s="51"/>
      <c r="AG246" s="15"/>
      <c r="AH246" s="3"/>
      <c r="AI246" s="3"/>
      <c r="AJ246" s="51"/>
      <c r="AK246" s="51"/>
      <c r="AL246" s="51"/>
      <c r="AM246" s="51"/>
      <c r="AN246" s="51"/>
      <c r="AO246" s="51"/>
      <c r="AP246" s="3"/>
      <c r="AQ246" s="3"/>
      <c r="AR246" s="25"/>
    </row>
    <row r="247" spans="10:44">
      <c r="J247" s="15"/>
      <c r="K247" s="15"/>
      <c r="L247" s="15"/>
      <c r="M247" s="15"/>
      <c r="N247" s="19"/>
      <c r="O247" s="25"/>
      <c r="P247" s="97"/>
      <c r="Q247" s="3"/>
      <c r="R247" s="3"/>
      <c r="S247" s="15"/>
      <c r="T247" s="3"/>
      <c r="U247" s="15"/>
      <c r="V247" s="15"/>
      <c r="W247" s="15"/>
      <c r="X247" s="15"/>
      <c r="Y247" s="51"/>
      <c r="Z247" s="12"/>
      <c r="AA247" s="15"/>
      <c r="AB247" s="15"/>
      <c r="AC247" s="15"/>
      <c r="AE247" s="15"/>
      <c r="AF247" s="51"/>
      <c r="AG247" s="15"/>
      <c r="AH247" s="3"/>
      <c r="AI247" s="3"/>
      <c r="AJ247" s="51"/>
      <c r="AK247" s="51"/>
      <c r="AL247" s="51"/>
      <c r="AM247" s="51"/>
      <c r="AN247" s="51"/>
      <c r="AO247" s="51"/>
      <c r="AP247" s="3"/>
      <c r="AQ247" s="3"/>
      <c r="AR247" s="25"/>
    </row>
    <row r="248" spans="10:44">
      <c r="J248" s="15"/>
      <c r="K248" s="15"/>
      <c r="L248" s="15"/>
      <c r="M248" s="15"/>
      <c r="N248" s="19"/>
      <c r="O248" s="25"/>
      <c r="P248" s="97"/>
      <c r="Q248" s="3"/>
      <c r="R248" s="3"/>
      <c r="S248" s="15"/>
      <c r="T248" s="3"/>
      <c r="U248" s="15"/>
      <c r="V248" s="15"/>
      <c r="W248" s="15"/>
      <c r="X248" s="15"/>
      <c r="Y248" s="51"/>
      <c r="Z248" s="12"/>
      <c r="AA248" s="15"/>
      <c r="AB248" s="15"/>
      <c r="AC248" s="15"/>
      <c r="AE248" s="15"/>
      <c r="AF248" s="51"/>
      <c r="AG248" s="15"/>
      <c r="AH248" s="3"/>
      <c r="AI248" s="3"/>
      <c r="AJ248" s="51"/>
      <c r="AK248" s="51"/>
      <c r="AL248" s="51"/>
      <c r="AM248" s="51"/>
      <c r="AN248" s="51"/>
      <c r="AO248" s="51"/>
      <c r="AP248" s="3"/>
      <c r="AQ248" s="3"/>
      <c r="AR248" s="25"/>
    </row>
    <row r="249" spans="10:44">
      <c r="J249" s="15"/>
      <c r="K249" s="15"/>
      <c r="L249" s="15"/>
      <c r="M249" s="15"/>
      <c r="N249" s="19"/>
      <c r="O249" s="25"/>
      <c r="P249" s="97"/>
      <c r="Q249" s="3"/>
      <c r="R249" s="3"/>
      <c r="S249" s="15"/>
      <c r="T249" s="3"/>
      <c r="U249" s="15"/>
      <c r="V249" s="15"/>
      <c r="W249" s="15"/>
      <c r="X249" s="15"/>
      <c r="Y249" s="51"/>
      <c r="Z249" s="12"/>
      <c r="AA249" s="15"/>
      <c r="AB249" s="15"/>
      <c r="AC249" s="15"/>
      <c r="AE249" s="15"/>
      <c r="AF249" s="51"/>
      <c r="AG249" s="15"/>
      <c r="AH249" s="3"/>
      <c r="AI249" s="3"/>
      <c r="AJ249" s="51"/>
      <c r="AK249" s="51"/>
      <c r="AL249" s="51"/>
      <c r="AM249" s="51"/>
      <c r="AN249" s="51"/>
      <c r="AO249" s="51"/>
      <c r="AP249" s="3"/>
      <c r="AQ249" s="3"/>
    </row>
    <row r="250" spans="10:44">
      <c r="J250" s="15"/>
      <c r="K250" s="15"/>
      <c r="L250" s="15"/>
      <c r="M250" s="15"/>
      <c r="N250" s="19"/>
      <c r="O250" s="25"/>
      <c r="P250" s="97"/>
      <c r="Q250" s="3"/>
      <c r="R250" s="3"/>
      <c r="S250" s="15"/>
      <c r="T250" s="3"/>
      <c r="U250" s="15"/>
      <c r="V250" s="15"/>
      <c r="W250" s="15"/>
      <c r="X250" s="15"/>
      <c r="Y250" s="51"/>
      <c r="Z250" s="12"/>
      <c r="AA250" s="15"/>
      <c r="AB250" s="15"/>
      <c r="AC250" s="15"/>
      <c r="AE250" s="15"/>
      <c r="AF250" s="51"/>
      <c r="AG250" s="15"/>
      <c r="AH250" s="3"/>
      <c r="AI250" s="3"/>
      <c r="AJ250" s="51"/>
      <c r="AK250" s="51"/>
      <c r="AL250" s="51"/>
      <c r="AM250" s="51"/>
      <c r="AN250" s="51"/>
      <c r="AO250" s="51"/>
      <c r="AP250" s="3"/>
      <c r="AQ250" s="3"/>
    </row>
    <row r="251" spans="10:44">
      <c r="J251" s="15"/>
      <c r="K251" s="15"/>
      <c r="L251" s="15"/>
      <c r="M251" s="15"/>
      <c r="N251" s="19"/>
      <c r="O251" s="25"/>
      <c r="P251" s="97"/>
      <c r="Q251" s="3"/>
      <c r="R251" s="3"/>
      <c r="S251" s="15"/>
      <c r="T251" s="3"/>
      <c r="U251" s="15"/>
      <c r="V251" s="15"/>
      <c r="W251" s="15"/>
      <c r="X251" s="15"/>
      <c r="Y251" s="51"/>
      <c r="Z251" s="12"/>
      <c r="AA251" s="15"/>
      <c r="AB251" s="15"/>
      <c r="AC251" s="15"/>
      <c r="AE251" s="15"/>
      <c r="AF251" s="51"/>
      <c r="AG251" s="15"/>
      <c r="AH251" s="3"/>
      <c r="AI251" s="3"/>
      <c r="AJ251" s="51"/>
      <c r="AK251" s="51"/>
      <c r="AL251" s="51"/>
      <c r="AM251" s="51"/>
      <c r="AN251" s="51"/>
      <c r="AO251" s="51"/>
      <c r="AP251" s="3"/>
      <c r="AQ251" s="3"/>
    </row>
    <row r="252" spans="10:44">
      <c r="J252" s="15"/>
      <c r="K252" s="15"/>
      <c r="L252" s="15"/>
      <c r="M252" s="15"/>
      <c r="N252" s="19"/>
      <c r="O252" s="25"/>
      <c r="P252" s="97"/>
      <c r="Q252" s="3"/>
      <c r="R252" s="3"/>
      <c r="S252" s="15"/>
      <c r="T252" s="3"/>
      <c r="U252" s="15"/>
      <c r="V252" s="15"/>
      <c r="W252" s="15"/>
      <c r="X252" s="15"/>
      <c r="Y252" s="51"/>
      <c r="Z252" s="12"/>
      <c r="AA252" s="15"/>
      <c r="AB252" s="15"/>
      <c r="AC252" s="15"/>
      <c r="AE252" s="15"/>
      <c r="AF252" s="51"/>
      <c r="AG252" s="15"/>
      <c r="AH252" s="3"/>
      <c r="AI252" s="3"/>
      <c r="AJ252" s="51"/>
      <c r="AK252" s="51"/>
      <c r="AL252" s="51"/>
      <c r="AM252" s="51"/>
      <c r="AN252" s="51"/>
      <c r="AO252" s="51"/>
      <c r="AP252" s="3"/>
      <c r="AQ252" s="3"/>
    </row>
    <row r="253" spans="10:44">
      <c r="J253" s="15"/>
      <c r="K253" s="15"/>
      <c r="L253" s="15"/>
      <c r="M253" s="15"/>
      <c r="N253" s="19"/>
      <c r="O253" s="25"/>
      <c r="P253" s="97"/>
      <c r="Q253" s="3"/>
      <c r="R253" s="3"/>
      <c r="S253" s="15"/>
      <c r="T253" s="3"/>
      <c r="U253" s="15"/>
      <c r="V253" s="15"/>
      <c r="W253" s="15"/>
      <c r="X253" s="15"/>
      <c r="Y253" s="51"/>
      <c r="Z253" s="12"/>
      <c r="AA253" s="15"/>
      <c r="AB253" s="15"/>
      <c r="AC253" s="15"/>
      <c r="AE253" s="15"/>
      <c r="AF253" s="51"/>
      <c r="AG253" s="15"/>
      <c r="AH253" s="3"/>
      <c r="AI253" s="3"/>
      <c r="AJ253" s="51"/>
      <c r="AK253" s="51"/>
      <c r="AL253" s="51"/>
      <c r="AM253" s="51"/>
      <c r="AN253" s="51"/>
      <c r="AO253" s="51"/>
      <c r="AP253" s="3"/>
      <c r="AQ253" s="3"/>
    </row>
    <row r="254" spans="10:44">
      <c r="J254" s="15"/>
      <c r="K254" s="15"/>
      <c r="L254" s="15"/>
      <c r="M254" s="15"/>
      <c r="N254" s="19"/>
      <c r="O254" s="25"/>
      <c r="P254" s="97"/>
      <c r="Q254" s="3"/>
      <c r="R254" s="3"/>
      <c r="S254" s="15"/>
      <c r="T254" s="3"/>
      <c r="U254" s="15"/>
      <c r="V254" s="15"/>
      <c r="W254" s="15"/>
      <c r="X254" s="15"/>
      <c r="Y254" s="51"/>
      <c r="Z254" s="12"/>
      <c r="AA254" s="15"/>
      <c r="AB254" s="15"/>
      <c r="AC254" s="15"/>
      <c r="AE254" s="15"/>
      <c r="AF254" s="51"/>
      <c r="AG254" s="15"/>
      <c r="AH254" s="3"/>
      <c r="AI254" s="3"/>
      <c r="AJ254" s="51"/>
      <c r="AK254" s="51"/>
      <c r="AL254" s="51"/>
      <c r="AM254" s="51"/>
      <c r="AN254" s="51"/>
      <c r="AO254" s="51"/>
      <c r="AP254" s="3"/>
      <c r="AQ254" s="3"/>
    </row>
    <row r="255" spans="10:44">
      <c r="J255" s="15"/>
      <c r="K255" s="15"/>
      <c r="L255" s="15"/>
      <c r="M255" s="15"/>
      <c r="N255" s="19"/>
      <c r="O255" s="25"/>
      <c r="P255" s="97"/>
      <c r="Q255" s="3"/>
      <c r="R255" s="3"/>
      <c r="S255" s="15"/>
      <c r="T255" s="3"/>
      <c r="U255" s="15"/>
      <c r="V255" s="15"/>
      <c r="W255" s="15"/>
      <c r="X255" s="15"/>
      <c r="Y255" s="51"/>
      <c r="Z255" s="12"/>
      <c r="AA255" s="15"/>
      <c r="AB255" s="15"/>
      <c r="AC255" s="15"/>
      <c r="AE255" s="15"/>
      <c r="AF255" s="51"/>
      <c r="AG255" s="15"/>
      <c r="AH255" s="3"/>
      <c r="AI255" s="3"/>
      <c r="AJ255" s="51"/>
      <c r="AK255" s="51"/>
      <c r="AL255" s="51"/>
      <c r="AM255" s="51"/>
      <c r="AN255" s="51"/>
      <c r="AO255" s="51"/>
      <c r="AP255" s="3"/>
      <c r="AQ255" s="3"/>
    </row>
    <row r="256" spans="10:44">
      <c r="J256" s="15"/>
      <c r="K256" s="15"/>
      <c r="L256" s="15"/>
      <c r="M256" s="15"/>
      <c r="N256" s="19"/>
      <c r="O256" s="25"/>
      <c r="P256" s="97"/>
      <c r="Q256" s="3"/>
      <c r="R256" s="3"/>
      <c r="S256" s="15"/>
      <c r="T256" s="3"/>
      <c r="U256" s="15"/>
      <c r="V256" s="15"/>
      <c r="W256" s="15"/>
      <c r="X256" s="15"/>
      <c r="Y256" s="51"/>
      <c r="Z256" s="12"/>
      <c r="AA256" s="15"/>
      <c r="AB256" s="15"/>
      <c r="AC256" s="15"/>
      <c r="AE256" s="15"/>
      <c r="AF256" s="51"/>
      <c r="AG256" s="15"/>
      <c r="AH256" s="3"/>
      <c r="AI256" s="3"/>
      <c r="AJ256" s="51"/>
      <c r="AK256" s="51"/>
      <c r="AL256" s="51"/>
      <c r="AM256" s="51"/>
      <c r="AN256" s="51"/>
      <c r="AO256" s="51"/>
      <c r="AP256" s="3"/>
      <c r="AQ256" s="3"/>
    </row>
    <row r="257" spans="10:43">
      <c r="J257" s="15"/>
      <c r="K257" s="15"/>
      <c r="L257" s="15"/>
      <c r="M257" s="15"/>
      <c r="N257" s="19"/>
      <c r="O257" s="25"/>
      <c r="P257" s="97"/>
      <c r="Q257" s="3"/>
      <c r="R257" s="3"/>
      <c r="S257" s="15"/>
      <c r="T257" s="3"/>
      <c r="U257" s="15"/>
      <c r="V257" s="15"/>
      <c r="W257" s="15"/>
      <c r="X257" s="15"/>
      <c r="Y257" s="51"/>
      <c r="Z257" s="12"/>
      <c r="AA257" s="15"/>
      <c r="AB257" s="15"/>
      <c r="AC257" s="15"/>
      <c r="AE257" s="15"/>
      <c r="AF257" s="51"/>
      <c r="AG257" s="15"/>
      <c r="AH257" s="3"/>
      <c r="AI257" s="3"/>
      <c r="AJ257" s="51"/>
      <c r="AK257" s="51"/>
      <c r="AL257" s="51"/>
      <c r="AM257" s="51"/>
      <c r="AN257" s="51"/>
      <c r="AO257" s="51"/>
      <c r="AP257" s="3"/>
      <c r="AQ257" s="3"/>
    </row>
    <row r="258" spans="10:43">
      <c r="J258" s="15"/>
      <c r="K258" s="15"/>
      <c r="L258" s="15"/>
      <c r="M258" s="15"/>
      <c r="N258" s="19"/>
      <c r="O258" s="25"/>
      <c r="P258" s="97"/>
      <c r="Q258" s="3"/>
      <c r="R258" s="3"/>
      <c r="S258" s="15"/>
      <c r="T258" s="3"/>
      <c r="U258" s="15"/>
      <c r="V258" s="15"/>
      <c r="W258" s="15"/>
      <c r="X258" s="15"/>
      <c r="Y258" s="51"/>
      <c r="Z258" s="12"/>
      <c r="AA258" s="15"/>
      <c r="AB258" s="15"/>
      <c r="AC258" s="15"/>
      <c r="AE258" s="15"/>
      <c r="AF258" s="51"/>
      <c r="AG258" s="15"/>
      <c r="AH258" s="3"/>
      <c r="AI258" s="3"/>
      <c r="AJ258" s="51"/>
      <c r="AK258" s="51"/>
      <c r="AL258" s="51"/>
      <c r="AM258" s="51"/>
      <c r="AN258" s="51"/>
      <c r="AO258" s="51"/>
      <c r="AP258" s="3"/>
      <c r="AQ258" s="3"/>
    </row>
    <row r="259" spans="10:43">
      <c r="J259" s="15"/>
      <c r="K259" s="15"/>
      <c r="L259" s="15"/>
      <c r="M259" s="15"/>
      <c r="N259" s="19"/>
      <c r="O259" s="25"/>
      <c r="P259" s="97"/>
      <c r="Q259" s="3"/>
      <c r="R259" s="3"/>
      <c r="S259" s="15"/>
      <c r="T259" s="3"/>
      <c r="U259" s="15"/>
      <c r="V259" s="15"/>
      <c r="W259" s="15"/>
      <c r="X259" s="15"/>
      <c r="Y259" s="51"/>
      <c r="Z259" s="12"/>
      <c r="AA259" s="15"/>
      <c r="AB259" s="15"/>
      <c r="AC259" s="15"/>
      <c r="AE259" s="15"/>
      <c r="AF259" s="51"/>
      <c r="AG259" s="15"/>
      <c r="AH259" s="3"/>
      <c r="AI259" s="3"/>
      <c r="AJ259" s="51"/>
      <c r="AK259" s="51"/>
      <c r="AL259" s="51"/>
      <c r="AM259" s="51"/>
      <c r="AN259" s="51"/>
      <c r="AO259" s="51"/>
      <c r="AP259" s="3"/>
      <c r="AQ259" s="3"/>
    </row>
    <row r="260" spans="10:43">
      <c r="J260" s="15"/>
      <c r="K260" s="15"/>
      <c r="L260" s="15"/>
      <c r="M260" s="15"/>
      <c r="N260" s="19"/>
      <c r="O260" s="25"/>
      <c r="P260" s="97"/>
      <c r="Q260" s="3"/>
      <c r="R260" s="3"/>
      <c r="S260" s="15"/>
      <c r="T260" s="3"/>
      <c r="U260" s="15"/>
      <c r="V260" s="15"/>
      <c r="W260" s="15"/>
      <c r="X260" s="15"/>
      <c r="Y260" s="51"/>
      <c r="Z260" s="12"/>
      <c r="AA260" s="15"/>
      <c r="AB260" s="15"/>
      <c r="AC260" s="15"/>
      <c r="AE260" s="15"/>
      <c r="AF260" s="51"/>
      <c r="AG260" s="15"/>
      <c r="AH260" s="3"/>
      <c r="AI260" s="3"/>
      <c r="AJ260" s="51"/>
      <c r="AK260" s="51"/>
      <c r="AL260" s="51"/>
      <c r="AM260" s="51"/>
      <c r="AN260" s="51"/>
      <c r="AO260" s="51"/>
      <c r="AP260" s="3"/>
      <c r="AQ260" s="3"/>
    </row>
    <row r="261" spans="10:43">
      <c r="J261" s="15"/>
      <c r="K261" s="15"/>
      <c r="L261" s="15"/>
      <c r="M261" s="15"/>
      <c r="N261" s="19"/>
      <c r="O261" s="25"/>
      <c r="P261" s="97"/>
      <c r="Q261" s="3"/>
      <c r="R261" s="3"/>
      <c r="S261" s="15"/>
      <c r="T261" s="3"/>
      <c r="U261" s="15"/>
      <c r="V261" s="15"/>
      <c r="W261" s="15"/>
      <c r="X261" s="15"/>
      <c r="Y261" s="51"/>
      <c r="Z261" s="12"/>
      <c r="AA261" s="15"/>
      <c r="AB261" s="15"/>
      <c r="AC261" s="15"/>
      <c r="AE261" s="15"/>
      <c r="AF261" s="51"/>
      <c r="AG261" s="15"/>
      <c r="AH261" s="3"/>
      <c r="AI261" s="3"/>
      <c r="AJ261" s="51"/>
      <c r="AK261" s="51"/>
      <c r="AL261" s="51"/>
      <c r="AM261" s="51"/>
      <c r="AN261" s="51"/>
      <c r="AO261" s="51"/>
      <c r="AP261" s="3"/>
      <c r="AQ261" s="3"/>
    </row>
    <row r="262" spans="10:43">
      <c r="J262" s="15"/>
      <c r="K262" s="15"/>
      <c r="L262" s="15"/>
      <c r="M262" s="15"/>
      <c r="N262" s="19"/>
      <c r="O262" s="25"/>
      <c r="P262" s="97"/>
      <c r="Q262" s="3"/>
      <c r="R262" s="3"/>
      <c r="S262" s="15"/>
      <c r="T262" s="3"/>
      <c r="U262" s="15"/>
      <c r="V262" s="15"/>
      <c r="W262" s="15"/>
      <c r="X262" s="15"/>
      <c r="Y262" s="51"/>
      <c r="Z262" s="12"/>
      <c r="AA262" s="15"/>
      <c r="AB262" s="15"/>
      <c r="AC262" s="15"/>
      <c r="AE262" s="15"/>
      <c r="AF262" s="51"/>
      <c r="AG262" s="15"/>
      <c r="AH262" s="3"/>
      <c r="AI262" s="3"/>
      <c r="AJ262" s="51"/>
      <c r="AK262" s="51"/>
      <c r="AL262" s="51"/>
      <c r="AM262" s="51"/>
      <c r="AN262" s="51"/>
      <c r="AO262" s="51"/>
      <c r="AP262" s="3"/>
      <c r="AQ262" s="3"/>
    </row>
    <row r="263" spans="10:43">
      <c r="J263" s="15"/>
      <c r="K263" s="15"/>
      <c r="L263" s="15"/>
      <c r="M263" s="15"/>
      <c r="N263" s="19"/>
      <c r="O263" s="25"/>
      <c r="P263" s="97"/>
      <c r="Q263" s="3"/>
      <c r="R263" s="3"/>
      <c r="S263" s="15"/>
      <c r="T263" s="3"/>
      <c r="U263" s="15"/>
      <c r="V263" s="15"/>
      <c r="W263" s="15"/>
      <c r="X263" s="15"/>
      <c r="Y263" s="51"/>
      <c r="Z263" s="12"/>
      <c r="AA263" s="15"/>
      <c r="AB263" s="15"/>
      <c r="AC263" s="15"/>
      <c r="AE263" s="15"/>
      <c r="AF263" s="51"/>
      <c r="AG263" s="15"/>
      <c r="AH263" s="3"/>
      <c r="AI263" s="3"/>
      <c r="AJ263" s="51"/>
      <c r="AK263" s="51"/>
      <c r="AL263" s="51"/>
      <c r="AM263" s="51"/>
      <c r="AN263" s="51"/>
      <c r="AO263" s="51"/>
      <c r="AP263" s="3"/>
      <c r="AQ263" s="3"/>
    </row>
    <row r="264" spans="10:43">
      <c r="J264" s="15"/>
      <c r="K264" s="15"/>
      <c r="L264" s="15"/>
      <c r="M264" s="15"/>
      <c r="N264" s="19"/>
      <c r="O264" s="25"/>
      <c r="P264" s="97"/>
      <c r="Q264" s="3"/>
      <c r="R264" s="3"/>
      <c r="S264" s="15"/>
      <c r="T264" s="3"/>
      <c r="U264" s="15"/>
      <c r="V264" s="15"/>
      <c r="W264" s="15"/>
      <c r="X264" s="15"/>
      <c r="Y264" s="51"/>
      <c r="Z264" s="12"/>
      <c r="AA264" s="15"/>
      <c r="AB264" s="15"/>
      <c r="AC264" s="15"/>
      <c r="AE264" s="15"/>
      <c r="AF264" s="51"/>
      <c r="AG264" s="15"/>
      <c r="AH264" s="3"/>
      <c r="AI264" s="3"/>
      <c r="AJ264" s="51"/>
      <c r="AK264" s="51"/>
      <c r="AL264" s="51"/>
      <c r="AM264" s="51"/>
      <c r="AN264" s="51"/>
      <c r="AO264" s="51"/>
      <c r="AP264" s="3"/>
      <c r="AQ264" s="3"/>
    </row>
    <row r="265" spans="10:43">
      <c r="J265" s="15"/>
      <c r="K265" s="15"/>
      <c r="L265" s="15"/>
      <c r="M265" s="15"/>
      <c r="N265" s="19"/>
      <c r="O265" s="25"/>
      <c r="P265" s="97"/>
      <c r="Q265" s="3"/>
      <c r="R265" s="3"/>
      <c r="S265" s="15"/>
      <c r="T265" s="3"/>
      <c r="U265" s="15"/>
      <c r="V265" s="15"/>
      <c r="W265" s="15"/>
      <c r="X265" s="15"/>
      <c r="Y265" s="51"/>
      <c r="Z265" s="12"/>
      <c r="AA265" s="15"/>
      <c r="AB265" s="15"/>
      <c r="AC265" s="15"/>
      <c r="AE265" s="15"/>
      <c r="AF265" s="51"/>
      <c r="AG265" s="15"/>
      <c r="AH265" s="3"/>
      <c r="AI265" s="3"/>
      <c r="AJ265" s="51"/>
      <c r="AK265" s="51"/>
      <c r="AL265" s="51"/>
      <c r="AM265" s="51"/>
      <c r="AN265" s="51"/>
      <c r="AO265" s="51"/>
      <c r="AP265" s="3"/>
      <c r="AQ265" s="3"/>
    </row>
    <row r="266" spans="10:43">
      <c r="J266" s="15"/>
      <c r="K266" s="15"/>
      <c r="L266" s="15"/>
      <c r="M266" s="15"/>
      <c r="N266" s="19"/>
      <c r="O266" s="25"/>
      <c r="P266" s="97"/>
      <c r="Q266" s="3"/>
      <c r="R266" s="3"/>
      <c r="S266" s="15"/>
      <c r="T266" s="3"/>
      <c r="U266" s="15"/>
      <c r="V266" s="15"/>
      <c r="W266" s="15"/>
      <c r="X266" s="15"/>
      <c r="Y266" s="51"/>
      <c r="Z266" s="12"/>
      <c r="AA266" s="15"/>
      <c r="AB266" s="15"/>
      <c r="AC266" s="15"/>
      <c r="AE266" s="15"/>
      <c r="AF266" s="51"/>
      <c r="AG266" s="15"/>
      <c r="AH266" s="3"/>
      <c r="AI266" s="3"/>
      <c r="AJ266" s="51"/>
      <c r="AK266" s="51"/>
      <c r="AL266" s="51"/>
      <c r="AM266" s="51"/>
      <c r="AN266" s="51"/>
      <c r="AO266" s="51"/>
      <c r="AP266" s="3"/>
      <c r="AQ266" s="3"/>
    </row>
    <row r="267" spans="10:43">
      <c r="J267" s="15"/>
      <c r="K267" s="15"/>
      <c r="L267" s="15"/>
      <c r="M267" s="15"/>
      <c r="N267" s="19"/>
      <c r="O267" s="25"/>
      <c r="P267" s="97"/>
      <c r="Q267" s="3"/>
      <c r="R267" s="3"/>
      <c r="S267" s="15"/>
      <c r="T267" s="3"/>
      <c r="U267" s="15"/>
      <c r="V267" s="15"/>
      <c r="W267" s="15"/>
      <c r="X267" s="15"/>
      <c r="Y267" s="51"/>
      <c r="Z267" s="12"/>
      <c r="AA267" s="15"/>
      <c r="AB267" s="15"/>
      <c r="AC267" s="15"/>
      <c r="AE267" s="15"/>
      <c r="AF267" s="51"/>
      <c r="AG267" s="15"/>
      <c r="AH267" s="3"/>
      <c r="AI267" s="3"/>
      <c r="AJ267" s="51"/>
      <c r="AK267" s="51"/>
      <c r="AL267" s="51"/>
      <c r="AM267" s="51"/>
      <c r="AN267" s="51"/>
      <c r="AO267" s="51"/>
      <c r="AP267" s="3"/>
      <c r="AQ267" s="3"/>
    </row>
    <row r="268" spans="10:43">
      <c r="J268" s="15"/>
      <c r="K268" s="15"/>
      <c r="L268" s="15"/>
      <c r="M268" s="15"/>
      <c r="N268" s="19"/>
      <c r="O268" s="25"/>
      <c r="P268" s="97"/>
      <c r="Q268" s="3"/>
      <c r="R268" s="3"/>
      <c r="S268" s="15"/>
      <c r="T268" s="3"/>
      <c r="U268" s="15"/>
      <c r="V268" s="15"/>
      <c r="W268" s="15"/>
      <c r="X268" s="15"/>
      <c r="Y268" s="51"/>
      <c r="Z268" s="12"/>
      <c r="AA268" s="15"/>
      <c r="AB268" s="15"/>
      <c r="AC268" s="15"/>
      <c r="AE268" s="15"/>
      <c r="AF268" s="51"/>
      <c r="AG268" s="15"/>
      <c r="AH268" s="3"/>
      <c r="AI268" s="3"/>
      <c r="AJ268" s="51"/>
      <c r="AK268" s="51"/>
      <c r="AL268" s="51"/>
      <c r="AM268" s="51"/>
      <c r="AN268" s="51"/>
      <c r="AO268" s="51"/>
      <c r="AP268" s="3"/>
      <c r="AQ268" s="3"/>
    </row>
    <row r="269" spans="10:43">
      <c r="J269" s="15"/>
      <c r="K269" s="15"/>
      <c r="L269" s="15"/>
      <c r="M269" s="15"/>
      <c r="N269" s="19"/>
      <c r="O269" s="25"/>
      <c r="P269" s="97"/>
      <c r="Q269" s="3"/>
      <c r="R269" s="3"/>
      <c r="S269" s="15"/>
      <c r="T269" s="3"/>
      <c r="U269" s="15"/>
      <c r="V269" s="15"/>
      <c r="W269" s="15"/>
      <c r="X269" s="15"/>
      <c r="Y269" s="51"/>
      <c r="Z269" s="12"/>
      <c r="AA269" s="15"/>
      <c r="AB269" s="15"/>
      <c r="AC269" s="15"/>
      <c r="AE269" s="15"/>
      <c r="AF269" s="51"/>
      <c r="AG269" s="15"/>
      <c r="AH269" s="3"/>
      <c r="AI269" s="3"/>
      <c r="AJ269" s="51"/>
      <c r="AK269" s="51"/>
      <c r="AL269" s="51"/>
      <c r="AM269" s="51"/>
      <c r="AN269" s="51"/>
      <c r="AO269" s="51"/>
      <c r="AP269" s="3"/>
      <c r="AQ269" s="3"/>
    </row>
    <row r="270" spans="10:43">
      <c r="J270" s="15"/>
      <c r="K270" s="15"/>
      <c r="L270" s="15"/>
      <c r="M270" s="15"/>
      <c r="N270" s="19"/>
      <c r="O270" s="25"/>
      <c r="P270" s="97"/>
      <c r="Q270" s="3"/>
      <c r="R270" s="3"/>
      <c r="S270" s="15"/>
      <c r="T270" s="3"/>
      <c r="U270" s="15"/>
      <c r="V270" s="15"/>
      <c r="W270" s="15"/>
      <c r="X270" s="15"/>
      <c r="Y270" s="51"/>
      <c r="Z270" s="12"/>
      <c r="AA270" s="15"/>
      <c r="AB270" s="15"/>
      <c r="AC270" s="15"/>
      <c r="AE270" s="15"/>
      <c r="AF270" s="51"/>
      <c r="AG270" s="15"/>
      <c r="AH270" s="3"/>
      <c r="AI270" s="3"/>
      <c r="AJ270" s="51"/>
      <c r="AK270" s="51"/>
      <c r="AL270" s="51"/>
      <c r="AM270" s="51"/>
      <c r="AN270" s="51"/>
      <c r="AO270" s="51"/>
      <c r="AP270" s="3"/>
      <c r="AQ270" s="3"/>
    </row>
    <row r="271" spans="10:43">
      <c r="J271" s="15"/>
      <c r="K271" s="15"/>
      <c r="L271" s="15"/>
      <c r="M271" s="15"/>
      <c r="N271" s="19"/>
      <c r="O271" s="25"/>
      <c r="P271" s="97"/>
      <c r="Q271" s="3"/>
      <c r="R271" s="3"/>
      <c r="S271" s="15"/>
      <c r="T271" s="3"/>
      <c r="U271" s="15"/>
      <c r="V271" s="15"/>
      <c r="W271" s="15"/>
      <c r="X271" s="15"/>
      <c r="Y271" s="51"/>
      <c r="Z271" s="12"/>
      <c r="AA271" s="15"/>
      <c r="AB271" s="15"/>
      <c r="AC271" s="15"/>
      <c r="AE271" s="15"/>
      <c r="AF271" s="51"/>
      <c r="AG271" s="15"/>
      <c r="AH271" s="3"/>
      <c r="AI271" s="3"/>
      <c r="AJ271" s="51"/>
      <c r="AK271" s="51"/>
      <c r="AL271" s="51"/>
      <c r="AM271" s="51"/>
      <c r="AN271" s="51"/>
      <c r="AO271" s="51"/>
      <c r="AP271" s="3"/>
      <c r="AQ271" s="3"/>
    </row>
    <row r="272" spans="10:43">
      <c r="J272" s="15"/>
      <c r="K272" s="15"/>
      <c r="L272" s="15"/>
      <c r="M272" s="15"/>
      <c r="N272" s="19"/>
      <c r="O272" s="25"/>
      <c r="P272" s="97"/>
      <c r="Q272" s="3"/>
      <c r="R272" s="3"/>
      <c r="S272" s="15"/>
      <c r="T272" s="3"/>
      <c r="U272" s="15"/>
      <c r="V272" s="15"/>
      <c r="W272" s="15"/>
      <c r="X272" s="15"/>
      <c r="Y272" s="51"/>
      <c r="Z272" s="12"/>
      <c r="AA272" s="15"/>
      <c r="AB272" s="15"/>
      <c r="AC272" s="15"/>
      <c r="AE272" s="15"/>
      <c r="AF272" s="51"/>
      <c r="AG272" s="15"/>
      <c r="AH272" s="3"/>
      <c r="AI272" s="3"/>
      <c r="AJ272" s="51"/>
      <c r="AK272" s="51"/>
      <c r="AL272" s="51"/>
      <c r="AM272" s="51"/>
      <c r="AN272" s="51"/>
      <c r="AO272" s="51"/>
      <c r="AP272" s="3"/>
      <c r="AQ272" s="3"/>
    </row>
    <row r="273" spans="10:43">
      <c r="J273" s="15"/>
      <c r="K273" s="15"/>
      <c r="L273" s="15"/>
      <c r="M273" s="15"/>
      <c r="N273" s="19"/>
      <c r="O273" s="25"/>
      <c r="P273" s="97"/>
      <c r="Q273" s="3"/>
      <c r="R273" s="3"/>
      <c r="S273" s="15"/>
      <c r="T273" s="3"/>
      <c r="U273" s="15"/>
      <c r="V273" s="15"/>
      <c r="W273" s="15"/>
      <c r="X273" s="15"/>
      <c r="Y273" s="51"/>
      <c r="Z273" s="12"/>
      <c r="AA273" s="15"/>
      <c r="AB273" s="15"/>
      <c r="AC273" s="15"/>
      <c r="AE273" s="15"/>
      <c r="AF273" s="51"/>
      <c r="AG273" s="15"/>
      <c r="AH273" s="3"/>
      <c r="AI273" s="3"/>
      <c r="AJ273" s="51"/>
      <c r="AK273" s="51"/>
      <c r="AL273" s="51"/>
      <c r="AM273" s="51"/>
      <c r="AN273" s="51"/>
      <c r="AO273" s="51"/>
      <c r="AP273" s="3"/>
      <c r="AQ273" s="3"/>
    </row>
    <row r="274" spans="10:43">
      <c r="J274" s="15"/>
      <c r="K274" s="15"/>
      <c r="L274" s="15"/>
      <c r="M274" s="15"/>
      <c r="N274" s="19"/>
      <c r="O274" s="25"/>
      <c r="P274" s="97"/>
      <c r="Q274" s="3"/>
      <c r="R274" s="3"/>
      <c r="S274" s="15"/>
      <c r="T274" s="3"/>
      <c r="U274" s="15"/>
      <c r="V274" s="15"/>
      <c r="W274" s="15"/>
      <c r="X274" s="15"/>
      <c r="Y274" s="51"/>
      <c r="Z274" s="12"/>
      <c r="AA274" s="15"/>
      <c r="AB274" s="15"/>
      <c r="AC274" s="15"/>
      <c r="AE274" s="15"/>
      <c r="AF274" s="51"/>
      <c r="AG274" s="15"/>
      <c r="AH274" s="3"/>
      <c r="AI274" s="3"/>
      <c r="AJ274" s="51"/>
      <c r="AK274" s="51"/>
      <c r="AL274" s="51"/>
      <c r="AM274" s="51"/>
      <c r="AN274" s="51"/>
      <c r="AO274" s="51"/>
      <c r="AP274" s="3"/>
      <c r="AQ274" s="3"/>
    </row>
    <row r="275" spans="10:43">
      <c r="J275" s="15"/>
      <c r="K275" s="15"/>
      <c r="L275" s="15"/>
      <c r="M275" s="15"/>
      <c r="N275" s="19"/>
      <c r="O275" s="25"/>
      <c r="P275" s="97"/>
      <c r="Q275" s="3"/>
      <c r="R275" s="3"/>
      <c r="S275" s="15"/>
      <c r="T275" s="3"/>
      <c r="U275" s="15"/>
      <c r="V275" s="15"/>
      <c r="W275" s="15"/>
      <c r="X275" s="15"/>
      <c r="Y275" s="51"/>
      <c r="Z275" s="12"/>
      <c r="AA275" s="15"/>
      <c r="AB275" s="15"/>
      <c r="AC275" s="15"/>
      <c r="AE275" s="15"/>
      <c r="AF275" s="51"/>
      <c r="AG275" s="15"/>
      <c r="AH275" s="3"/>
      <c r="AI275" s="3"/>
      <c r="AJ275" s="51"/>
      <c r="AK275" s="51"/>
      <c r="AL275" s="51"/>
      <c r="AM275" s="51"/>
      <c r="AN275" s="51"/>
      <c r="AO275" s="51"/>
      <c r="AP275" s="3"/>
      <c r="AQ275" s="3"/>
    </row>
    <row r="276" spans="10:43">
      <c r="J276" s="15"/>
      <c r="K276" s="15"/>
      <c r="L276" s="15"/>
      <c r="M276" s="15"/>
      <c r="N276" s="19"/>
      <c r="O276" s="25"/>
      <c r="P276" s="97"/>
      <c r="Q276" s="3"/>
      <c r="R276" s="3"/>
      <c r="S276" s="15"/>
      <c r="T276" s="3"/>
      <c r="U276" s="15"/>
      <c r="V276" s="15"/>
      <c r="W276" s="15"/>
      <c r="X276" s="15"/>
      <c r="Y276" s="51"/>
      <c r="Z276" s="12"/>
      <c r="AA276" s="15"/>
      <c r="AB276" s="15"/>
      <c r="AC276" s="15"/>
      <c r="AE276" s="15"/>
      <c r="AF276" s="51"/>
      <c r="AG276" s="15"/>
      <c r="AH276" s="3"/>
      <c r="AI276" s="3"/>
      <c r="AJ276" s="51"/>
      <c r="AK276" s="51"/>
      <c r="AL276" s="51"/>
      <c r="AM276" s="51"/>
      <c r="AN276" s="51"/>
      <c r="AO276" s="51"/>
      <c r="AP276" s="3"/>
      <c r="AQ276" s="3"/>
    </row>
    <row r="277" spans="10:43">
      <c r="J277" s="15"/>
      <c r="K277" s="15"/>
      <c r="L277" s="15"/>
      <c r="M277" s="15"/>
      <c r="N277" s="19"/>
      <c r="O277" s="25"/>
      <c r="P277" s="97"/>
      <c r="Q277" s="3"/>
      <c r="R277" s="3"/>
      <c r="S277" s="15"/>
      <c r="T277" s="3"/>
      <c r="U277" s="15"/>
      <c r="V277" s="15"/>
      <c r="W277" s="15"/>
      <c r="X277" s="15"/>
      <c r="Y277" s="51"/>
      <c r="Z277" s="12"/>
      <c r="AA277" s="15"/>
      <c r="AB277" s="15"/>
      <c r="AC277" s="15"/>
      <c r="AE277" s="15"/>
      <c r="AF277" s="51"/>
      <c r="AG277" s="15"/>
      <c r="AH277" s="3"/>
      <c r="AI277" s="3"/>
      <c r="AJ277" s="51"/>
      <c r="AK277" s="51"/>
      <c r="AL277" s="51"/>
      <c r="AM277" s="51"/>
      <c r="AN277" s="51"/>
      <c r="AO277" s="51"/>
      <c r="AP277" s="3"/>
      <c r="AQ277" s="3"/>
    </row>
    <row r="278" spans="10:43">
      <c r="J278" s="15"/>
      <c r="K278" s="15"/>
      <c r="L278" s="15"/>
      <c r="M278" s="15"/>
      <c r="N278" s="19"/>
      <c r="O278" s="25"/>
      <c r="P278" s="97"/>
      <c r="Q278" s="3"/>
      <c r="R278" s="3"/>
      <c r="S278" s="15"/>
      <c r="T278" s="3"/>
      <c r="U278" s="15"/>
      <c r="V278" s="15"/>
      <c r="W278" s="15"/>
      <c r="X278" s="15"/>
      <c r="Y278" s="51"/>
      <c r="Z278" s="12"/>
      <c r="AA278" s="15"/>
      <c r="AB278" s="15"/>
      <c r="AC278" s="15"/>
      <c r="AE278" s="15"/>
      <c r="AF278" s="51"/>
      <c r="AG278" s="15"/>
      <c r="AH278" s="3"/>
      <c r="AI278" s="3"/>
      <c r="AJ278" s="51"/>
      <c r="AK278" s="51"/>
      <c r="AL278" s="51"/>
      <c r="AM278" s="51"/>
      <c r="AN278" s="51"/>
      <c r="AO278" s="51"/>
      <c r="AP278" s="3"/>
      <c r="AQ278" s="3"/>
    </row>
    <row r="279" spans="10:43">
      <c r="J279" s="15"/>
      <c r="K279" s="15"/>
      <c r="L279" s="15"/>
      <c r="M279" s="15"/>
      <c r="N279" s="19"/>
      <c r="O279" s="25"/>
      <c r="P279" s="97"/>
      <c r="Q279" s="3"/>
      <c r="R279" s="3"/>
      <c r="S279" s="15"/>
      <c r="T279" s="3"/>
      <c r="U279" s="15"/>
      <c r="V279" s="15"/>
      <c r="W279" s="15"/>
      <c r="X279" s="15"/>
      <c r="Y279" s="51"/>
      <c r="Z279" s="12"/>
      <c r="AA279" s="15"/>
      <c r="AB279" s="15"/>
      <c r="AC279" s="15"/>
      <c r="AE279" s="15"/>
      <c r="AF279" s="51"/>
      <c r="AG279" s="15"/>
      <c r="AH279" s="3"/>
      <c r="AI279" s="3"/>
      <c r="AJ279" s="51"/>
      <c r="AK279" s="51"/>
      <c r="AL279" s="51"/>
      <c r="AM279" s="51"/>
      <c r="AN279" s="51"/>
      <c r="AO279" s="51"/>
      <c r="AP279" s="3"/>
      <c r="AQ279" s="3"/>
    </row>
    <row r="280" spans="10:43">
      <c r="J280" s="15"/>
      <c r="K280" s="15"/>
      <c r="L280" s="15"/>
      <c r="M280" s="15"/>
      <c r="N280" s="19"/>
      <c r="O280" s="25"/>
      <c r="P280" s="97"/>
      <c r="Q280" s="3"/>
      <c r="R280" s="3"/>
      <c r="S280" s="15"/>
      <c r="T280" s="3"/>
      <c r="U280" s="15"/>
      <c r="V280" s="15"/>
      <c r="W280" s="15"/>
      <c r="X280" s="15"/>
      <c r="Y280" s="51"/>
      <c r="Z280" s="12"/>
      <c r="AA280" s="15"/>
      <c r="AB280" s="15"/>
      <c r="AC280" s="15"/>
      <c r="AE280" s="15"/>
      <c r="AF280" s="51"/>
      <c r="AG280" s="15"/>
      <c r="AH280" s="3"/>
      <c r="AI280" s="3"/>
      <c r="AJ280" s="51"/>
      <c r="AK280" s="51"/>
      <c r="AL280" s="51"/>
      <c r="AM280" s="51"/>
      <c r="AN280" s="51"/>
      <c r="AO280" s="51"/>
      <c r="AP280" s="3"/>
      <c r="AQ280" s="3"/>
    </row>
    <row r="281" spans="10:43">
      <c r="J281" s="15"/>
      <c r="K281" s="15"/>
      <c r="L281" s="15"/>
      <c r="M281" s="15"/>
      <c r="N281" s="19"/>
      <c r="O281" s="25"/>
      <c r="P281" s="97"/>
      <c r="Q281" s="3"/>
      <c r="R281" s="3"/>
      <c r="S281" s="15"/>
      <c r="T281" s="3"/>
      <c r="U281" s="15"/>
      <c r="V281" s="15"/>
      <c r="W281" s="15"/>
      <c r="X281" s="15"/>
      <c r="Y281" s="51"/>
      <c r="Z281" s="12"/>
      <c r="AA281" s="15"/>
      <c r="AB281" s="15"/>
      <c r="AC281" s="15"/>
      <c r="AE281" s="15"/>
      <c r="AF281" s="51"/>
      <c r="AG281" s="15"/>
      <c r="AH281" s="3"/>
      <c r="AI281" s="3"/>
      <c r="AJ281" s="51"/>
      <c r="AK281" s="51"/>
      <c r="AL281" s="51"/>
      <c r="AM281" s="51"/>
      <c r="AN281" s="51"/>
      <c r="AO281" s="51"/>
      <c r="AP281" s="3"/>
      <c r="AQ281" s="3"/>
    </row>
    <row r="282" spans="10:43">
      <c r="J282" s="15"/>
      <c r="K282" s="15"/>
      <c r="L282" s="15"/>
      <c r="M282" s="15"/>
      <c r="N282" s="19"/>
      <c r="O282" s="25"/>
      <c r="P282" s="97"/>
      <c r="Q282" s="3"/>
      <c r="R282" s="3"/>
      <c r="S282" s="15"/>
      <c r="T282" s="3"/>
      <c r="U282" s="15"/>
      <c r="V282" s="15"/>
      <c r="W282" s="15"/>
      <c r="X282" s="15"/>
      <c r="Y282" s="51"/>
      <c r="Z282" s="12"/>
      <c r="AA282" s="15"/>
      <c r="AB282" s="15"/>
      <c r="AC282" s="15"/>
      <c r="AE282" s="15"/>
      <c r="AF282" s="51"/>
      <c r="AG282" s="15"/>
      <c r="AH282" s="3"/>
      <c r="AI282" s="3"/>
      <c r="AJ282" s="51"/>
      <c r="AK282" s="51"/>
      <c r="AL282" s="51"/>
      <c r="AM282" s="51"/>
      <c r="AN282" s="51"/>
      <c r="AO282" s="51"/>
      <c r="AP282" s="3"/>
      <c r="AQ282" s="3"/>
    </row>
    <row r="283" spans="10:43">
      <c r="J283" s="15"/>
      <c r="K283" s="15"/>
      <c r="L283" s="15"/>
      <c r="M283" s="15"/>
      <c r="N283" s="19"/>
      <c r="O283" s="25"/>
      <c r="P283" s="97"/>
      <c r="Q283" s="3"/>
      <c r="R283" s="3"/>
      <c r="S283" s="15"/>
      <c r="T283" s="3"/>
      <c r="U283" s="15"/>
      <c r="V283" s="15"/>
      <c r="W283" s="15"/>
      <c r="X283" s="15"/>
      <c r="Y283" s="51"/>
      <c r="Z283" s="12"/>
      <c r="AA283" s="15"/>
      <c r="AB283" s="15"/>
      <c r="AC283" s="15"/>
      <c r="AE283" s="15"/>
      <c r="AF283" s="51"/>
      <c r="AG283" s="15"/>
      <c r="AH283" s="3"/>
      <c r="AI283" s="3"/>
      <c r="AJ283" s="51"/>
      <c r="AK283" s="51"/>
      <c r="AL283" s="51"/>
      <c r="AM283" s="51"/>
      <c r="AN283" s="51"/>
      <c r="AO283" s="51"/>
      <c r="AP283" s="3"/>
      <c r="AQ283" s="3"/>
    </row>
    <row r="284" spans="10:43">
      <c r="J284" s="15"/>
      <c r="K284" s="15"/>
      <c r="L284" s="15"/>
      <c r="M284" s="15"/>
      <c r="N284" s="19"/>
      <c r="O284" s="25"/>
      <c r="P284" s="97"/>
      <c r="Q284" s="3"/>
      <c r="R284" s="3"/>
      <c r="S284" s="15"/>
      <c r="T284" s="3"/>
      <c r="U284" s="15"/>
      <c r="V284" s="15"/>
      <c r="W284" s="15"/>
      <c r="X284" s="15"/>
      <c r="Y284" s="51"/>
      <c r="Z284" s="12"/>
      <c r="AA284" s="15"/>
      <c r="AB284" s="15"/>
      <c r="AC284" s="15"/>
      <c r="AE284" s="15"/>
      <c r="AF284" s="51"/>
      <c r="AG284" s="15"/>
      <c r="AH284" s="3"/>
      <c r="AI284" s="3"/>
      <c r="AJ284" s="51"/>
      <c r="AK284" s="51"/>
      <c r="AL284" s="51"/>
      <c r="AM284" s="51"/>
      <c r="AN284" s="51"/>
      <c r="AO284" s="51"/>
      <c r="AP284" s="3"/>
      <c r="AQ284" s="3"/>
    </row>
    <row r="285" spans="10:43">
      <c r="J285" s="15"/>
      <c r="K285" s="15"/>
      <c r="L285" s="15"/>
      <c r="M285" s="15"/>
      <c r="N285" s="19"/>
      <c r="O285" s="25"/>
      <c r="P285" s="97"/>
      <c r="Q285" s="3"/>
      <c r="R285" s="3"/>
      <c r="S285" s="15"/>
      <c r="T285" s="3"/>
      <c r="U285" s="15"/>
      <c r="V285" s="15"/>
      <c r="W285" s="15"/>
      <c r="X285" s="15"/>
      <c r="Y285" s="51"/>
      <c r="Z285" s="12"/>
      <c r="AA285" s="15"/>
      <c r="AB285" s="15"/>
      <c r="AC285" s="15"/>
      <c r="AE285" s="15"/>
      <c r="AF285" s="51"/>
      <c r="AG285" s="15"/>
      <c r="AH285" s="3"/>
      <c r="AI285" s="3"/>
      <c r="AJ285" s="51"/>
      <c r="AK285" s="51"/>
      <c r="AL285" s="51"/>
      <c r="AM285" s="51"/>
      <c r="AN285" s="51"/>
      <c r="AO285" s="51"/>
      <c r="AP285" s="3"/>
      <c r="AQ285" s="3"/>
    </row>
    <row r="286" spans="10:43">
      <c r="J286" s="15"/>
      <c r="K286" s="15"/>
      <c r="L286" s="15"/>
      <c r="M286" s="15"/>
      <c r="N286" s="19"/>
      <c r="O286" s="25"/>
      <c r="P286" s="97"/>
      <c r="Q286" s="3"/>
      <c r="R286" s="3"/>
      <c r="S286" s="15"/>
      <c r="T286" s="3"/>
      <c r="U286" s="15"/>
      <c r="V286" s="15"/>
      <c r="W286" s="15"/>
      <c r="X286" s="15"/>
      <c r="Y286" s="51"/>
      <c r="Z286" s="12"/>
      <c r="AA286" s="15"/>
      <c r="AB286" s="15"/>
      <c r="AC286" s="15"/>
      <c r="AE286" s="15"/>
      <c r="AF286" s="51"/>
      <c r="AG286" s="15"/>
      <c r="AH286" s="3"/>
      <c r="AI286" s="3"/>
      <c r="AJ286" s="51"/>
      <c r="AK286" s="51"/>
      <c r="AL286" s="51"/>
      <c r="AM286" s="51"/>
      <c r="AN286" s="51"/>
      <c r="AO286" s="51"/>
      <c r="AP286" s="3"/>
      <c r="AQ286" s="3"/>
    </row>
    <row r="287" spans="10:43">
      <c r="J287" s="15"/>
      <c r="K287" s="15"/>
      <c r="L287" s="15"/>
      <c r="M287" s="15"/>
      <c r="N287" s="19"/>
      <c r="O287" s="25"/>
      <c r="P287" s="97"/>
      <c r="Q287" s="3"/>
      <c r="R287" s="3"/>
      <c r="S287" s="15"/>
      <c r="T287" s="3"/>
      <c r="U287" s="15"/>
      <c r="V287" s="15"/>
      <c r="W287" s="15"/>
      <c r="X287" s="15"/>
      <c r="Y287" s="51"/>
      <c r="Z287" s="12"/>
      <c r="AA287" s="15"/>
      <c r="AB287" s="15"/>
      <c r="AC287" s="15"/>
      <c r="AE287" s="15"/>
      <c r="AF287" s="51"/>
      <c r="AG287" s="15"/>
      <c r="AH287" s="3"/>
      <c r="AI287" s="3"/>
      <c r="AJ287" s="51"/>
      <c r="AK287" s="51"/>
      <c r="AL287" s="51"/>
      <c r="AM287" s="51"/>
      <c r="AN287" s="51"/>
      <c r="AO287" s="51"/>
      <c r="AP287" s="3"/>
      <c r="AQ287" s="3"/>
    </row>
    <row r="288" spans="10:43">
      <c r="J288" s="15"/>
      <c r="K288" s="15"/>
      <c r="L288" s="15"/>
      <c r="M288" s="15"/>
      <c r="N288" s="19"/>
      <c r="O288" s="25"/>
      <c r="P288" s="97"/>
      <c r="Q288" s="3"/>
      <c r="R288" s="3"/>
      <c r="S288" s="15"/>
      <c r="T288" s="3"/>
      <c r="U288" s="15"/>
      <c r="V288" s="15"/>
      <c r="W288" s="15"/>
      <c r="X288" s="15"/>
      <c r="Y288" s="51"/>
      <c r="Z288" s="12"/>
      <c r="AA288" s="15"/>
      <c r="AB288" s="15"/>
      <c r="AC288" s="15"/>
      <c r="AE288" s="15"/>
      <c r="AF288" s="51"/>
      <c r="AG288" s="15"/>
      <c r="AH288" s="3"/>
      <c r="AI288" s="3"/>
      <c r="AJ288" s="51"/>
      <c r="AK288" s="51"/>
      <c r="AL288" s="51"/>
      <c r="AM288" s="51"/>
      <c r="AN288" s="51"/>
      <c r="AO288" s="51"/>
      <c r="AP288" s="3"/>
      <c r="AQ288" s="3"/>
    </row>
    <row r="289" spans="10:43">
      <c r="J289" s="15"/>
      <c r="K289" s="15"/>
      <c r="L289" s="15"/>
      <c r="M289" s="15"/>
      <c r="N289" s="19"/>
      <c r="O289" s="25"/>
      <c r="P289" s="97"/>
      <c r="Q289" s="3"/>
      <c r="R289" s="3"/>
      <c r="S289" s="15"/>
      <c r="T289" s="3"/>
      <c r="U289" s="15"/>
      <c r="V289" s="15"/>
      <c r="W289" s="15"/>
      <c r="X289" s="15"/>
      <c r="Y289" s="51"/>
      <c r="Z289" s="12"/>
      <c r="AA289" s="15"/>
      <c r="AB289" s="15"/>
      <c r="AC289" s="15"/>
      <c r="AE289" s="15"/>
      <c r="AF289" s="51"/>
      <c r="AG289" s="15"/>
      <c r="AH289" s="3"/>
      <c r="AI289" s="3"/>
      <c r="AJ289" s="51"/>
      <c r="AK289" s="51"/>
      <c r="AL289" s="51"/>
      <c r="AM289" s="51"/>
      <c r="AN289" s="51"/>
      <c r="AO289" s="51"/>
      <c r="AP289" s="3"/>
      <c r="AQ289" s="3"/>
    </row>
    <row r="290" spans="10:43">
      <c r="J290" s="15"/>
      <c r="K290" s="15"/>
      <c r="L290" s="15"/>
      <c r="M290" s="15"/>
      <c r="N290" s="19"/>
      <c r="O290" s="25"/>
      <c r="P290" s="97"/>
      <c r="Q290" s="3"/>
      <c r="R290" s="3"/>
      <c r="S290" s="15"/>
      <c r="T290" s="3"/>
      <c r="U290" s="15"/>
      <c r="V290" s="15"/>
      <c r="W290" s="15"/>
      <c r="X290" s="15"/>
      <c r="Y290" s="51"/>
      <c r="Z290" s="12"/>
      <c r="AA290" s="15"/>
      <c r="AB290" s="15"/>
      <c r="AC290" s="15"/>
      <c r="AE290" s="15"/>
      <c r="AF290" s="51"/>
      <c r="AG290" s="15"/>
      <c r="AH290" s="3"/>
      <c r="AI290" s="3"/>
      <c r="AJ290" s="51"/>
      <c r="AK290" s="51"/>
      <c r="AL290" s="51"/>
      <c r="AM290" s="51"/>
      <c r="AN290" s="51"/>
      <c r="AO290" s="51"/>
      <c r="AP290" s="3"/>
      <c r="AQ290" s="3"/>
    </row>
    <row r="291" spans="10:43">
      <c r="J291" s="15"/>
      <c r="K291" s="15"/>
      <c r="L291" s="15"/>
      <c r="M291" s="15"/>
      <c r="N291" s="19"/>
      <c r="O291" s="25"/>
      <c r="P291" s="97"/>
      <c r="Q291" s="3"/>
      <c r="R291" s="3"/>
      <c r="S291" s="15"/>
      <c r="T291" s="3"/>
      <c r="U291" s="15"/>
      <c r="V291" s="15"/>
      <c r="W291" s="15"/>
      <c r="X291" s="15"/>
      <c r="Y291" s="51"/>
      <c r="Z291" s="12"/>
      <c r="AA291" s="15"/>
      <c r="AB291" s="15"/>
      <c r="AC291" s="15"/>
      <c r="AE291" s="15"/>
      <c r="AF291" s="51"/>
      <c r="AG291" s="15"/>
      <c r="AH291" s="3"/>
      <c r="AI291" s="3"/>
      <c r="AJ291" s="51"/>
      <c r="AK291" s="51"/>
      <c r="AL291" s="51"/>
      <c r="AM291" s="51"/>
      <c r="AN291" s="51"/>
      <c r="AO291" s="51"/>
      <c r="AP291" s="3"/>
      <c r="AQ291" s="3"/>
    </row>
    <row r="292" spans="10:43">
      <c r="J292" s="15"/>
      <c r="K292" s="15"/>
      <c r="L292" s="15"/>
      <c r="M292" s="15"/>
      <c r="N292" s="19"/>
      <c r="O292" s="25"/>
      <c r="P292" s="97"/>
      <c r="Q292" s="3"/>
      <c r="R292" s="3"/>
      <c r="S292" s="15"/>
      <c r="T292" s="3"/>
      <c r="U292" s="15"/>
      <c r="V292" s="15"/>
      <c r="W292" s="15"/>
      <c r="X292" s="15"/>
      <c r="Y292" s="51"/>
      <c r="Z292" s="12"/>
      <c r="AA292" s="15"/>
      <c r="AB292" s="15"/>
      <c r="AC292" s="15"/>
      <c r="AE292" s="15"/>
      <c r="AF292" s="51"/>
      <c r="AG292" s="15"/>
      <c r="AH292" s="3"/>
      <c r="AI292" s="3"/>
      <c r="AJ292" s="51"/>
      <c r="AK292" s="51"/>
      <c r="AL292" s="51"/>
      <c r="AM292" s="51"/>
      <c r="AN292" s="51"/>
      <c r="AO292" s="51"/>
      <c r="AP292" s="3"/>
      <c r="AQ292" s="3"/>
    </row>
    <row r="293" spans="10:43">
      <c r="J293" s="15"/>
      <c r="K293" s="15"/>
      <c r="L293" s="15"/>
      <c r="M293" s="15"/>
      <c r="N293" s="19"/>
      <c r="O293" s="25"/>
      <c r="P293" s="97"/>
      <c r="Q293" s="3"/>
      <c r="R293" s="3"/>
      <c r="S293" s="15"/>
      <c r="T293" s="3"/>
      <c r="U293" s="15"/>
      <c r="V293" s="15"/>
      <c r="W293" s="15"/>
      <c r="X293" s="15"/>
      <c r="Y293" s="51"/>
      <c r="Z293" s="12"/>
      <c r="AA293" s="15"/>
      <c r="AB293" s="15"/>
      <c r="AC293" s="15"/>
      <c r="AE293" s="15"/>
      <c r="AF293" s="51"/>
      <c r="AG293" s="15"/>
      <c r="AH293" s="3"/>
      <c r="AI293" s="3"/>
      <c r="AJ293" s="51"/>
      <c r="AK293" s="51"/>
      <c r="AL293" s="51"/>
      <c r="AM293" s="51"/>
      <c r="AN293" s="51"/>
      <c r="AO293" s="51"/>
      <c r="AP293" s="3"/>
      <c r="AQ293" s="3"/>
    </row>
    <row r="294" spans="10:43">
      <c r="J294" s="15"/>
      <c r="K294" s="15"/>
      <c r="L294" s="15"/>
      <c r="M294" s="15"/>
      <c r="N294" s="19"/>
      <c r="O294" s="25"/>
      <c r="Q294" s="3"/>
      <c r="R294" s="3"/>
      <c r="S294" s="15"/>
      <c r="T294" s="3"/>
      <c r="U294" s="15"/>
      <c r="V294" s="15"/>
      <c r="W294" s="15"/>
      <c r="X294" s="15"/>
      <c r="Y294" s="51"/>
      <c r="Z294" s="12"/>
      <c r="AA294" s="15"/>
      <c r="AB294" s="15"/>
      <c r="AC294" s="15"/>
      <c r="AE294" s="15"/>
      <c r="AF294" s="51"/>
      <c r="AG294" s="15"/>
      <c r="AH294" s="3"/>
      <c r="AI294" s="3"/>
      <c r="AJ294" s="51"/>
      <c r="AK294" s="51"/>
      <c r="AL294" s="51"/>
      <c r="AM294" s="51"/>
      <c r="AN294" s="51"/>
      <c r="AO294" s="51"/>
      <c r="AP294" s="3"/>
      <c r="AQ294" s="3"/>
    </row>
    <row r="295" spans="10:43">
      <c r="J295" s="15"/>
      <c r="K295" s="15"/>
      <c r="L295" s="15"/>
      <c r="M295" s="15"/>
      <c r="N295" s="19"/>
      <c r="O295" s="25"/>
      <c r="Q295" s="3"/>
      <c r="R295" s="3"/>
      <c r="S295" s="15"/>
      <c r="T295" s="3"/>
      <c r="U295" s="15"/>
      <c r="V295" s="15"/>
      <c r="W295" s="15"/>
      <c r="X295" s="15"/>
      <c r="Y295" s="51"/>
      <c r="Z295" s="12"/>
      <c r="AA295" s="15"/>
      <c r="AB295" s="15"/>
      <c r="AC295" s="15"/>
      <c r="AE295" s="15"/>
      <c r="AF295" s="51"/>
      <c r="AG295" s="15"/>
      <c r="AH295" s="3"/>
      <c r="AI295" s="3"/>
      <c r="AJ295" s="51"/>
      <c r="AK295" s="51"/>
      <c r="AL295" s="51"/>
      <c r="AM295" s="51"/>
      <c r="AN295" s="51"/>
      <c r="AO295" s="51"/>
      <c r="AP295" s="3"/>
      <c r="AQ295" s="3"/>
    </row>
    <row r="296" spans="10:43">
      <c r="J296" s="15"/>
      <c r="K296" s="15"/>
      <c r="L296" s="15"/>
      <c r="M296" s="15"/>
      <c r="N296" s="19"/>
      <c r="O296" s="25"/>
      <c r="Q296" s="3"/>
      <c r="R296" s="3"/>
      <c r="S296" s="15"/>
      <c r="T296" s="3"/>
      <c r="U296" s="15"/>
      <c r="V296" s="15"/>
      <c r="W296" s="15"/>
      <c r="X296" s="15"/>
      <c r="Y296" s="51"/>
      <c r="Z296" s="12"/>
      <c r="AA296" s="15"/>
      <c r="AB296" s="15"/>
      <c r="AC296" s="15"/>
      <c r="AE296" s="15"/>
      <c r="AF296" s="51"/>
      <c r="AG296" s="15"/>
      <c r="AH296" s="3"/>
      <c r="AI296" s="3"/>
      <c r="AJ296" s="51"/>
      <c r="AK296" s="51"/>
      <c r="AL296" s="51"/>
      <c r="AM296" s="51"/>
      <c r="AN296" s="51"/>
      <c r="AO296" s="51"/>
      <c r="AP296" s="3"/>
      <c r="AQ296" s="3"/>
    </row>
    <row r="297" spans="10:43">
      <c r="J297" s="15"/>
      <c r="K297" s="15"/>
      <c r="L297" s="15"/>
      <c r="M297" s="15"/>
      <c r="N297" s="19"/>
      <c r="O297" s="25"/>
      <c r="Q297" s="3"/>
      <c r="R297" s="3"/>
      <c r="S297" s="15"/>
      <c r="T297" s="3"/>
      <c r="U297" s="15"/>
      <c r="V297" s="15"/>
      <c r="W297" s="15"/>
      <c r="X297" s="15"/>
      <c r="Y297" s="51"/>
      <c r="Z297" s="12"/>
      <c r="AA297" s="15"/>
      <c r="AB297" s="15"/>
      <c r="AC297" s="15"/>
      <c r="AE297" s="15"/>
      <c r="AF297" s="51"/>
      <c r="AG297" s="15"/>
      <c r="AH297" s="3"/>
      <c r="AI297" s="3"/>
      <c r="AJ297" s="51"/>
      <c r="AK297" s="51"/>
      <c r="AL297" s="51"/>
      <c r="AM297" s="51"/>
      <c r="AN297" s="51"/>
      <c r="AO297" s="51"/>
      <c r="AP297" s="3"/>
      <c r="AQ297" s="3"/>
    </row>
    <row r="298" spans="10:43">
      <c r="J298" s="15"/>
      <c r="K298" s="15"/>
      <c r="L298" s="15"/>
      <c r="M298" s="15"/>
      <c r="Q298" s="3"/>
      <c r="R298" s="3"/>
      <c r="S298" s="15"/>
      <c r="T298" s="3"/>
      <c r="U298" s="15"/>
      <c r="V298" s="15"/>
      <c r="W298" s="15"/>
      <c r="X298" s="15"/>
      <c r="Y298" s="51"/>
      <c r="Z298" s="12"/>
      <c r="AA298" s="15"/>
      <c r="AB298" s="15"/>
      <c r="AC298" s="15"/>
      <c r="AE298" s="15"/>
      <c r="AF298" s="51"/>
      <c r="AG298" s="15"/>
      <c r="AH298" s="3"/>
      <c r="AI298" s="3"/>
      <c r="AJ298" s="51"/>
      <c r="AK298" s="51"/>
      <c r="AL298" s="51"/>
      <c r="AM298" s="51"/>
      <c r="AN298" s="51"/>
      <c r="AO298" s="51"/>
      <c r="AP298" s="3"/>
      <c r="AQ298" s="3"/>
    </row>
    <row r="299" spans="10:43">
      <c r="J299" s="15"/>
      <c r="K299" s="15"/>
      <c r="L299" s="15"/>
      <c r="M299" s="15"/>
      <c r="Q299" s="3"/>
      <c r="R299" s="3"/>
      <c r="S299" s="15"/>
      <c r="T299" s="3"/>
      <c r="U299" s="15"/>
      <c r="V299" s="15"/>
      <c r="W299" s="15"/>
      <c r="X299" s="15"/>
      <c r="Y299" s="51"/>
      <c r="Z299" s="12"/>
      <c r="AA299" s="15"/>
      <c r="AB299" s="15"/>
      <c r="AC299" s="15"/>
      <c r="AE299" s="15"/>
      <c r="AF299" s="51"/>
      <c r="AG299" s="15"/>
      <c r="AH299" s="3"/>
      <c r="AI299" s="3"/>
      <c r="AJ299" s="51"/>
      <c r="AK299" s="51"/>
      <c r="AL299" s="51"/>
      <c r="AM299" s="51"/>
      <c r="AN299" s="51"/>
      <c r="AO299" s="51"/>
      <c r="AP299" s="3"/>
      <c r="AQ299" s="3"/>
    </row>
    <row r="300" spans="10:43">
      <c r="J300" s="15"/>
      <c r="K300" s="15"/>
      <c r="L300" s="15"/>
      <c r="M300" s="15"/>
      <c r="Q300" s="3"/>
      <c r="R300" s="3"/>
      <c r="S300" s="15"/>
      <c r="T300" s="3"/>
      <c r="U300" s="15"/>
      <c r="V300" s="15"/>
      <c r="W300" s="15"/>
      <c r="X300" s="15"/>
      <c r="Y300" s="51"/>
      <c r="Z300" s="12"/>
      <c r="AA300" s="15"/>
      <c r="AB300" s="15"/>
      <c r="AC300" s="15"/>
      <c r="AE300" s="15"/>
      <c r="AF300" s="51"/>
      <c r="AG300" s="15"/>
      <c r="AH300" s="3"/>
      <c r="AI300" s="3"/>
      <c r="AJ300" s="51"/>
      <c r="AK300" s="51"/>
      <c r="AL300" s="51"/>
      <c r="AM300" s="51"/>
      <c r="AN300" s="51"/>
      <c r="AO300" s="51"/>
      <c r="AP300" s="3"/>
      <c r="AQ300" s="3"/>
    </row>
    <row r="301" spans="10:43">
      <c r="J301" s="15"/>
      <c r="K301" s="15"/>
      <c r="L301" s="15"/>
      <c r="M301" s="15"/>
      <c r="Q301" s="3"/>
      <c r="R301" s="3"/>
      <c r="S301" s="15"/>
      <c r="T301" s="3"/>
      <c r="U301" s="15"/>
      <c r="V301" s="15"/>
      <c r="W301" s="15"/>
      <c r="X301" s="15"/>
      <c r="Y301" s="51"/>
      <c r="Z301" s="12"/>
      <c r="AA301" s="15"/>
      <c r="AB301" s="15"/>
      <c r="AC301" s="15"/>
      <c r="AE301" s="15"/>
      <c r="AF301" s="51"/>
      <c r="AG301" s="15"/>
      <c r="AH301" s="3"/>
      <c r="AI301" s="3"/>
      <c r="AJ301" s="51"/>
      <c r="AK301" s="51"/>
      <c r="AL301" s="51"/>
      <c r="AM301" s="51"/>
      <c r="AN301" s="51"/>
      <c r="AO301" s="51"/>
      <c r="AP301" s="3"/>
      <c r="AQ301" s="3"/>
    </row>
    <row r="302" spans="10:43">
      <c r="J302" s="15"/>
      <c r="K302" s="15"/>
      <c r="L302" s="15"/>
      <c r="M302" s="15"/>
      <c r="Q302" s="3"/>
      <c r="R302" s="3"/>
      <c r="S302" s="15"/>
      <c r="T302" s="3"/>
      <c r="U302" s="15"/>
      <c r="V302" s="15"/>
      <c r="W302" s="15"/>
      <c r="X302" s="15"/>
      <c r="Y302" s="51"/>
      <c r="Z302" s="12"/>
      <c r="AA302" s="15"/>
      <c r="AB302" s="15"/>
      <c r="AC302" s="15"/>
      <c r="AE302" s="15"/>
      <c r="AF302" s="51"/>
      <c r="AG302" s="15"/>
      <c r="AH302" s="3"/>
      <c r="AI302" s="3"/>
      <c r="AJ302" s="51"/>
      <c r="AK302" s="51"/>
      <c r="AL302" s="51"/>
      <c r="AM302" s="51"/>
      <c r="AN302" s="51"/>
      <c r="AO302" s="51"/>
      <c r="AP302" s="3"/>
      <c r="AQ302" s="3"/>
    </row>
    <row r="303" spans="10:43">
      <c r="J303" s="15"/>
      <c r="K303" s="15"/>
      <c r="L303" s="15"/>
      <c r="M303" s="15"/>
      <c r="Q303" s="3"/>
      <c r="R303" s="3"/>
      <c r="S303" s="15"/>
      <c r="T303" s="3"/>
      <c r="U303" s="15"/>
      <c r="V303" s="15"/>
      <c r="W303" s="15"/>
      <c r="X303" s="15"/>
      <c r="Y303" s="51"/>
      <c r="Z303" s="12"/>
      <c r="AA303" s="15"/>
      <c r="AB303" s="15"/>
      <c r="AC303" s="15"/>
      <c r="AE303" s="15"/>
      <c r="AF303" s="51"/>
      <c r="AG303" s="15"/>
      <c r="AH303" s="3"/>
      <c r="AI303" s="3"/>
      <c r="AJ303" s="51"/>
      <c r="AK303" s="51"/>
      <c r="AL303" s="51"/>
      <c r="AM303" s="51"/>
      <c r="AN303" s="51"/>
      <c r="AO303" s="51"/>
      <c r="AP303" s="3"/>
      <c r="AQ303" s="3"/>
    </row>
    <row r="304" spans="10:43">
      <c r="J304" s="15"/>
      <c r="K304" s="15"/>
      <c r="L304" s="15"/>
      <c r="M304" s="15"/>
      <c r="Q304" s="3"/>
      <c r="R304" s="3"/>
      <c r="S304" s="15"/>
      <c r="T304" s="3"/>
      <c r="U304" s="15"/>
      <c r="V304" s="15"/>
      <c r="W304" s="15"/>
      <c r="X304" s="15"/>
      <c r="Y304" s="51"/>
      <c r="Z304" s="12"/>
      <c r="AA304" s="15"/>
      <c r="AB304" s="15"/>
      <c r="AC304" s="15"/>
      <c r="AE304" s="15"/>
      <c r="AF304" s="51"/>
      <c r="AG304" s="15"/>
      <c r="AH304" s="3"/>
      <c r="AI304" s="3"/>
      <c r="AJ304" s="51"/>
      <c r="AK304" s="51"/>
      <c r="AL304" s="51"/>
      <c r="AM304" s="51"/>
      <c r="AN304" s="51"/>
      <c r="AO304" s="51"/>
      <c r="AP304" s="3"/>
      <c r="AQ304" s="3"/>
    </row>
    <row r="305" spans="10:43">
      <c r="J305" s="15"/>
      <c r="K305" s="15"/>
      <c r="L305" s="15"/>
      <c r="M305" s="15"/>
      <c r="Q305" s="3"/>
      <c r="R305" s="3"/>
      <c r="S305" s="15"/>
      <c r="T305" s="3"/>
      <c r="U305" s="15"/>
      <c r="V305" s="15"/>
      <c r="W305" s="15"/>
      <c r="X305" s="15"/>
      <c r="Y305" s="51"/>
      <c r="Z305" s="12"/>
      <c r="AA305" s="15"/>
      <c r="AB305" s="15"/>
      <c r="AC305" s="15"/>
      <c r="AE305" s="15"/>
      <c r="AF305" s="51"/>
      <c r="AG305" s="15"/>
      <c r="AH305" s="3"/>
      <c r="AI305" s="3"/>
      <c r="AJ305" s="51"/>
      <c r="AK305" s="51"/>
      <c r="AL305" s="51"/>
      <c r="AM305" s="51"/>
      <c r="AN305" s="51"/>
      <c r="AO305" s="51"/>
      <c r="AP305" s="3"/>
      <c r="AQ305" s="3"/>
    </row>
    <row r="306" spans="10:43">
      <c r="J306" s="15"/>
      <c r="K306" s="15"/>
      <c r="L306" s="15"/>
      <c r="M306" s="15"/>
      <c r="Q306" s="3"/>
      <c r="R306" s="3"/>
      <c r="S306" s="15"/>
      <c r="T306" s="3"/>
      <c r="U306" s="15"/>
      <c r="V306" s="15"/>
      <c r="W306" s="15"/>
      <c r="X306" s="15"/>
      <c r="Y306" s="51"/>
      <c r="Z306" s="12"/>
      <c r="AA306" s="15"/>
      <c r="AB306" s="15"/>
      <c r="AC306" s="15"/>
      <c r="AE306" s="15"/>
      <c r="AF306" s="51"/>
      <c r="AG306" s="15"/>
      <c r="AH306" s="3"/>
      <c r="AI306" s="3"/>
      <c r="AJ306" s="51"/>
      <c r="AK306" s="51"/>
      <c r="AL306" s="51"/>
      <c r="AM306" s="51"/>
      <c r="AN306" s="51"/>
      <c r="AO306" s="51"/>
      <c r="AP306" s="3"/>
      <c r="AQ306" s="3"/>
    </row>
    <row r="307" spans="10:43">
      <c r="AH307" s="3"/>
      <c r="AI307" s="3"/>
      <c r="AJ307" s="51"/>
      <c r="AK307" s="51"/>
      <c r="AL307" s="51"/>
      <c r="AM307" s="51"/>
      <c r="AN307" s="51"/>
      <c r="AO307" s="51"/>
      <c r="AP307" s="3"/>
    </row>
    <row r="308" spans="10:43">
      <c r="AH308" s="3"/>
      <c r="AI308" s="3"/>
      <c r="AJ308" s="51"/>
      <c r="AK308" s="51"/>
      <c r="AL308" s="51"/>
      <c r="AM308" s="51"/>
      <c r="AN308" s="51"/>
      <c r="AO308" s="51"/>
      <c r="AP308" s="3"/>
    </row>
  </sheetData>
  <mergeCells count="2">
    <mergeCell ref="F4:G4"/>
    <mergeCell ref="T4:W4"/>
  </mergeCells>
  <phoneticPr fontId="11" type="noConversion"/>
  <conditionalFormatting sqref="H10:H13">
    <cfRule type="cellIs" dxfId="340" priority="25" operator="lessThan">
      <formula>0</formula>
    </cfRule>
    <cfRule type="cellIs" dxfId="339" priority="26" operator="greaterThan">
      <formula>0</formula>
    </cfRule>
    <cfRule type="cellIs" dxfId="338" priority="27" operator="greaterThan">
      <formula>0</formula>
    </cfRule>
  </conditionalFormatting>
  <conditionalFormatting sqref="O10:O13">
    <cfRule type="cellIs" dxfId="337" priority="22" operator="lessThan">
      <formula>0</formula>
    </cfRule>
    <cfRule type="cellIs" dxfId="336" priority="23" operator="greaterThan">
      <formula>0</formula>
    </cfRule>
    <cfRule type="cellIs" dxfId="335" priority="24" operator="greaterThan">
      <formula>0</formula>
    </cfRule>
  </conditionalFormatting>
  <conditionalFormatting sqref="Q10:Q13">
    <cfRule type="cellIs" dxfId="334" priority="19" operator="lessThan">
      <formula>0</formula>
    </cfRule>
    <cfRule type="cellIs" dxfId="333" priority="20" operator="greaterThan">
      <formula>0</formula>
    </cfRule>
    <cfRule type="cellIs" dxfId="332" priority="21" operator="greaterThan">
      <formula>0</formula>
    </cfRule>
  </conditionalFormatting>
  <conditionalFormatting sqref="F10:F13">
    <cfRule type="cellIs" dxfId="331" priority="16" operator="lessThan">
      <formula>0</formula>
    </cfRule>
    <cfRule type="cellIs" dxfId="330" priority="17" operator="greaterThan">
      <formula>0</formula>
    </cfRule>
    <cfRule type="cellIs" dxfId="329" priority="18" operator="greaterThan">
      <formula>0</formula>
    </cfRule>
  </conditionalFormatting>
  <conditionalFormatting sqref="K10:K13">
    <cfRule type="cellIs" dxfId="328" priority="13" operator="lessThan">
      <formula>0</formula>
    </cfRule>
    <cfRule type="cellIs" dxfId="327" priority="14" operator="greaterThan">
      <formula>0</formula>
    </cfRule>
    <cfRule type="cellIs" dxfId="326" priority="15" operator="greaterThan">
      <formula>0</formula>
    </cfRule>
  </conditionalFormatting>
  <conditionalFormatting sqref="M10:M13">
    <cfRule type="cellIs" dxfId="325" priority="10" operator="lessThan">
      <formula>0</formula>
    </cfRule>
    <cfRule type="cellIs" dxfId="324" priority="11" operator="greaterThan">
      <formula>0</formula>
    </cfRule>
    <cfRule type="cellIs" dxfId="323" priority="12" operator="greaterThan">
      <formula>0</formula>
    </cfRule>
  </conditionalFormatting>
  <conditionalFormatting sqref="S10:S13">
    <cfRule type="cellIs" dxfId="322" priority="7" operator="lessThan">
      <formula>0</formula>
    </cfRule>
    <cfRule type="cellIs" dxfId="321" priority="8" operator="greaterThan">
      <formula>0</formula>
    </cfRule>
    <cfRule type="cellIs" dxfId="320" priority="9" operator="greaterThan">
      <formula>0</formula>
    </cfRule>
  </conditionalFormatting>
  <conditionalFormatting sqref="U10:U13">
    <cfRule type="cellIs" dxfId="319" priority="4" operator="lessThan">
      <formula>0</formula>
    </cfRule>
    <cfRule type="cellIs" dxfId="318" priority="5" operator="greaterThan">
      <formula>0</formula>
    </cfRule>
    <cfRule type="cellIs" dxfId="317" priority="6" operator="greaterThan">
      <formula>0</formula>
    </cfRule>
  </conditionalFormatting>
  <conditionalFormatting sqref="AD10:AD13">
    <cfRule type="cellIs" dxfId="316" priority="1" operator="lessThan">
      <formula>0</formula>
    </cfRule>
    <cfRule type="cellIs" dxfId="315" priority="2" operator="greaterThan">
      <formula>0</formula>
    </cfRule>
    <cfRule type="cellIs" dxfId="31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2311D-72C9-4ABA-99E8-7EE5293C5AB4}">
  <dimension ref="C1:BF302"/>
  <sheetViews>
    <sheetView zoomScale="82" zoomScaleNormal="82" workbookViewId="0">
      <selection activeCell="A7" sqref="A7"/>
    </sheetView>
  </sheetViews>
  <sheetFormatPr baseColWidth="10" defaultRowHeight="15"/>
  <cols>
    <col min="26" max="26" width="11.453125" customWidth="1"/>
    <col min="27" max="27" width="5.36328125" customWidth="1"/>
    <col min="28" max="28" width="4.81640625" style="10" customWidth="1"/>
    <col min="29" max="29" width="6.54296875" customWidth="1"/>
    <col min="30" max="30" width="7.54296875" style="100" customWidth="1"/>
    <col min="31" max="31" width="6.6328125" customWidth="1"/>
    <col min="32" max="32" width="7.6328125" style="10" customWidth="1"/>
    <col min="33" max="33" width="6.36328125" style="10" customWidth="1"/>
    <col min="34" max="34" width="6.08984375" style="10" customWidth="1"/>
    <col min="35" max="35" width="6.6328125" style="100" customWidth="1"/>
    <col min="36" max="36" width="1.453125" style="10" customWidth="1"/>
    <col min="37" max="37" width="4.54296875" customWidth="1"/>
    <col min="38" max="38" width="5.54296875" customWidth="1"/>
    <col min="39" max="39" width="6.54296875" style="100" customWidth="1"/>
    <col min="40" max="40" width="7" style="100" customWidth="1"/>
    <col min="41" max="41" width="5" style="100" customWidth="1"/>
    <col min="42" max="42" width="4.54296875" style="100" customWidth="1"/>
    <col min="43" max="43" width="8" style="100" customWidth="1"/>
    <col min="44" max="44" width="7.453125" style="100" customWidth="1"/>
    <col min="45" max="45" width="9" customWidth="1"/>
    <col min="46" max="46" width="9.90625" customWidth="1"/>
    <col min="47" max="47" width="15" customWidth="1"/>
  </cols>
  <sheetData>
    <row r="1" spans="3:44">
      <c r="AB1"/>
      <c r="AD1"/>
      <c r="AF1"/>
      <c r="AG1"/>
      <c r="AH1"/>
      <c r="AI1"/>
      <c r="AJ1"/>
      <c r="AM1"/>
      <c r="AN1"/>
      <c r="AO1"/>
      <c r="AP1"/>
      <c r="AQ1"/>
      <c r="AR1"/>
    </row>
    <row r="2" spans="3:44">
      <c r="X2" s="3" t="s">
        <v>521</v>
      </c>
      <c r="AB2"/>
      <c r="AD2"/>
      <c r="AF2"/>
      <c r="AG2"/>
      <c r="AH2"/>
      <c r="AI2"/>
      <c r="AJ2"/>
      <c r="AM2"/>
      <c r="AN2"/>
      <c r="AO2"/>
      <c r="AP2"/>
      <c r="AQ2"/>
      <c r="AR2"/>
    </row>
    <row r="3" spans="3:44">
      <c r="X3" s="3" t="s">
        <v>522</v>
      </c>
      <c r="AB3"/>
      <c r="AD3"/>
      <c r="AF3"/>
      <c r="AG3"/>
      <c r="AH3"/>
      <c r="AI3"/>
      <c r="AJ3"/>
      <c r="AM3"/>
      <c r="AN3"/>
      <c r="AO3"/>
      <c r="AP3"/>
      <c r="AQ3"/>
      <c r="AR3"/>
    </row>
    <row r="4" spans="3:44">
      <c r="X4" s="3" t="s">
        <v>4</v>
      </c>
      <c r="AB4"/>
      <c r="AD4"/>
      <c r="AF4"/>
      <c r="AG4"/>
      <c r="AH4"/>
      <c r="AI4"/>
      <c r="AJ4"/>
      <c r="AM4"/>
      <c r="AN4"/>
      <c r="AO4"/>
      <c r="AP4"/>
      <c r="AQ4"/>
      <c r="AR4"/>
    </row>
    <row r="5" spans="3:44" ht="22.8">
      <c r="C5" s="252" t="s">
        <v>524</v>
      </c>
      <c r="X5" s="3" t="s">
        <v>523</v>
      </c>
      <c r="AB5"/>
      <c r="AD5"/>
      <c r="AF5"/>
      <c r="AG5"/>
      <c r="AH5"/>
      <c r="AI5"/>
      <c r="AJ5"/>
      <c r="AM5"/>
      <c r="AN5"/>
      <c r="AO5"/>
      <c r="AP5"/>
      <c r="AQ5"/>
      <c r="AR5"/>
    </row>
    <row r="6" spans="3:44">
      <c r="AB6"/>
      <c r="AD6"/>
      <c r="AF6"/>
      <c r="AG6"/>
      <c r="AH6"/>
      <c r="AI6"/>
      <c r="AJ6"/>
      <c r="AM6"/>
      <c r="AN6"/>
      <c r="AO6"/>
      <c r="AP6"/>
      <c r="AQ6"/>
      <c r="AR6"/>
    </row>
    <row r="7" spans="3:44" ht="16.5" customHeight="1">
      <c r="AB7"/>
      <c r="AD7"/>
      <c r="AF7"/>
      <c r="AG7"/>
      <c r="AH7"/>
      <c r="AI7"/>
      <c r="AJ7"/>
      <c r="AM7"/>
      <c r="AN7"/>
      <c r="AO7"/>
      <c r="AP7"/>
      <c r="AQ7"/>
      <c r="AR7"/>
    </row>
    <row r="8" spans="3:44" ht="18" customHeight="1">
      <c r="AB8"/>
      <c r="AD8"/>
      <c r="AF8"/>
      <c r="AG8"/>
      <c r="AH8"/>
      <c r="AI8"/>
      <c r="AJ8"/>
      <c r="AM8"/>
      <c r="AN8"/>
      <c r="AO8"/>
      <c r="AP8"/>
      <c r="AQ8"/>
      <c r="AR8"/>
    </row>
    <row r="9" spans="3:44" ht="15.75" customHeight="1">
      <c r="AB9"/>
      <c r="AD9"/>
      <c r="AF9"/>
      <c r="AG9"/>
      <c r="AH9"/>
      <c r="AI9"/>
      <c r="AJ9"/>
      <c r="AM9"/>
      <c r="AN9"/>
      <c r="AO9"/>
      <c r="AP9"/>
      <c r="AQ9"/>
      <c r="AR9"/>
    </row>
    <row r="10" spans="3:44" ht="18.75" customHeight="1">
      <c r="AB10"/>
      <c r="AD10"/>
      <c r="AF10"/>
      <c r="AG10"/>
      <c r="AH10"/>
      <c r="AI10"/>
      <c r="AJ10"/>
      <c r="AM10"/>
      <c r="AN10"/>
      <c r="AO10"/>
      <c r="AP10"/>
      <c r="AQ10"/>
      <c r="AR10"/>
    </row>
    <row r="11" spans="3:44">
      <c r="AB11"/>
      <c r="AD11"/>
      <c r="AF11"/>
      <c r="AG11"/>
      <c r="AH11"/>
      <c r="AI11"/>
      <c r="AJ11"/>
      <c r="AM11"/>
      <c r="AN11"/>
      <c r="AO11"/>
      <c r="AP11"/>
      <c r="AQ11"/>
      <c r="AR11"/>
    </row>
    <row r="12" spans="3:44">
      <c r="AB12"/>
      <c r="AD12"/>
      <c r="AF12"/>
      <c r="AG12"/>
      <c r="AH12"/>
      <c r="AI12"/>
      <c r="AJ12"/>
      <c r="AM12"/>
      <c r="AN12"/>
      <c r="AO12"/>
      <c r="AP12"/>
      <c r="AQ12"/>
      <c r="AR12"/>
    </row>
    <row r="13" spans="3:44">
      <c r="AB13"/>
      <c r="AD13"/>
      <c r="AF13"/>
      <c r="AG13"/>
      <c r="AH13"/>
      <c r="AI13"/>
      <c r="AJ13"/>
      <c r="AM13"/>
      <c r="AN13"/>
      <c r="AO13"/>
      <c r="AP13"/>
      <c r="AQ13"/>
      <c r="AR13"/>
    </row>
    <row r="14" spans="3:44">
      <c r="AB14"/>
      <c r="AD14"/>
      <c r="AF14"/>
      <c r="AG14"/>
      <c r="AH14"/>
      <c r="AI14"/>
      <c r="AJ14"/>
      <c r="AM14"/>
      <c r="AN14"/>
      <c r="AO14"/>
      <c r="AP14"/>
      <c r="AQ14"/>
      <c r="AR14"/>
    </row>
    <row r="15" spans="3:44">
      <c r="AB15"/>
      <c r="AD15"/>
      <c r="AF15"/>
      <c r="AG15"/>
      <c r="AH15"/>
      <c r="AI15"/>
      <c r="AJ15"/>
      <c r="AM15"/>
      <c r="AN15"/>
      <c r="AO15"/>
      <c r="AP15"/>
      <c r="AQ15"/>
      <c r="AR15"/>
    </row>
    <row r="16" spans="3:44">
      <c r="AB16"/>
      <c r="AD16"/>
      <c r="AF16"/>
      <c r="AG16"/>
      <c r="AH16"/>
      <c r="AI16"/>
      <c r="AJ16"/>
      <c r="AM16"/>
      <c r="AN16"/>
      <c r="AO16"/>
      <c r="AP16"/>
      <c r="AQ16"/>
      <c r="AR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28:47">
      <c r="AB65"/>
      <c r="AD65"/>
      <c r="AF65"/>
      <c r="AG65"/>
      <c r="AH65"/>
      <c r="AI65"/>
      <c r="AJ65"/>
      <c r="AM65"/>
      <c r="AN65"/>
      <c r="AO65"/>
      <c r="AP65"/>
      <c r="AQ65"/>
      <c r="AR65"/>
    </row>
    <row r="66" spans="28:47">
      <c r="AB66"/>
      <c r="AD66"/>
      <c r="AF66"/>
      <c r="AG66"/>
      <c r="AH66"/>
      <c r="AI66"/>
      <c r="AJ66"/>
      <c r="AM66"/>
      <c r="AN66"/>
      <c r="AO66"/>
      <c r="AP66"/>
      <c r="AQ66"/>
      <c r="AR66"/>
    </row>
    <row r="67" spans="28:47">
      <c r="AB67"/>
      <c r="AD67"/>
      <c r="AF67"/>
      <c r="AG67"/>
      <c r="AH67"/>
      <c r="AI67"/>
      <c r="AJ67"/>
      <c r="AM67"/>
      <c r="AN67"/>
      <c r="AO67"/>
      <c r="AP67"/>
      <c r="AQ67"/>
      <c r="AR67"/>
    </row>
    <row r="68" spans="28:47">
      <c r="AB68"/>
      <c r="AD68"/>
      <c r="AF68"/>
      <c r="AG68"/>
      <c r="AH68"/>
      <c r="AI68"/>
      <c r="AJ68"/>
      <c r="AM68"/>
      <c r="AN68"/>
      <c r="AO68"/>
      <c r="AP68"/>
      <c r="AQ68"/>
      <c r="AR68"/>
    </row>
    <row r="69" spans="28:47">
      <c r="AB69"/>
      <c r="AD69"/>
      <c r="AF69"/>
      <c r="AG69"/>
      <c r="AH69"/>
      <c r="AI69"/>
      <c r="AJ69"/>
      <c r="AM69"/>
      <c r="AN69"/>
      <c r="AO69"/>
      <c r="AP69"/>
      <c r="AQ69"/>
      <c r="AR69"/>
    </row>
    <row r="70" spans="28:47">
      <c r="AB70"/>
      <c r="AD70"/>
      <c r="AF70"/>
      <c r="AG70"/>
      <c r="AH70"/>
      <c r="AI70"/>
      <c r="AJ70"/>
      <c r="AM70"/>
      <c r="AN70"/>
      <c r="AO70"/>
      <c r="AP70"/>
      <c r="AQ70"/>
      <c r="AR70"/>
    </row>
    <row r="71" spans="28:47">
      <c r="AB71"/>
      <c r="AD71"/>
      <c r="AF71"/>
      <c r="AG71"/>
      <c r="AH71"/>
      <c r="AI71"/>
      <c r="AJ71"/>
      <c r="AM71"/>
      <c r="AN71"/>
      <c r="AO71"/>
      <c r="AP71"/>
      <c r="AQ71"/>
      <c r="AR71"/>
    </row>
    <row r="72" spans="28:47">
      <c r="AB72"/>
      <c r="AD72"/>
      <c r="AF72"/>
      <c r="AG72"/>
      <c r="AH72"/>
      <c r="AI72"/>
      <c r="AJ72"/>
      <c r="AM72"/>
      <c r="AN72"/>
      <c r="AO72"/>
      <c r="AP72"/>
      <c r="AQ72"/>
      <c r="AR72"/>
    </row>
    <row r="73" spans="28:47">
      <c r="AB73"/>
      <c r="AD73"/>
      <c r="AF73"/>
      <c r="AG73"/>
      <c r="AH73"/>
      <c r="AI73"/>
      <c r="AJ73"/>
      <c r="AM73"/>
      <c r="AN73"/>
      <c r="AO73"/>
      <c r="AP73"/>
      <c r="AQ73"/>
      <c r="AR73"/>
    </row>
    <row r="74" spans="28:47">
      <c r="AB74"/>
      <c r="AD74"/>
      <c r="AF74"/>
      <c r="AG74"/>
      <c r="AH74"/>
      <c r="AI74"/>
      <c r="AJ74"/>
      <c r="AM74"/>
      <c r="AN74"/>
      <c r="AO74"/>
      <c r="AP74"/>
      <c r="AQ74"/>
      <c r="AR74"/>
    </row>
    <row r="75" spans="28:47">
      <c r="AB75"/>
      <c r="AD75"/>
      <c r="AF75"/>
      <c r="AG75"/>
      <c r="AH75"/>
      <c r="AI75"/>
      <c r="AJ75"/>
      <c r="AM75"/>
      <c r="AN75"/>
      <c r="AO75"/>
      <c r="AP75"/>
      <c r="AQ75"/>
      <c r="AR75"/>
    </row>
    <row r="76" spans="28:47">
      <c r="AB76"/>
      <c r="AD76"/>
      <c r="AF76"/>
      <c r="AG76"/>
      <c r="AH76"/>
      <c r="AI76"/>
      <c r="AJ76"/>
      <c r="AM76"/>
      <c r="AN76"/>
      <c r="AO76"/>
      <c r="AP76"/>
      <c r="AQ76"/>
      <c r="AR76"/>
    </row>
    <row r="77" spans="28:47">
      <c r="AB77"/>
      <c r="AD77"/>
      <c r="AF77"/>
      <c r="AG77"/>
      <c r="AH77"/>
      <c r="AI77"/>
      <c r="AJ77"/>
      <c r="AM77"/>
      <c r="AN77"/>
      <c r="AO77"/>
      <c r="AP77"/>
      <c r="AQ77"/>
      <c r="AR77"/>
    </row>
    <row r="78" spans="28:47">
      <c r="AB78"/>
      <c r="AD78"/>
      <c r="AF78"/>
      <c r="AG78"/>
      <c r="AH78"/>
      <c r="AI78"/>
      <c r="AJ78"/>
      <c r="AM78"/>
      <c r="AN78"/>
      <c r="AO78"/>
      <c r="AP78"/>
      <c r="AQ78"/>
      <c r="AR78"/>
      <c r="AU78" s="1"/>
    </row>
    <row r="79" spans="28:47">
      <c r="AB79"/>
      <c r="AD79"/>
      <c r="AF79"/>
      <c r="AG79"/>
      <c r="AH79"/>
      <c r="AI79"/>
      <c r="AJ79"/>
      <c r="AM79"/>
      <c r="AN79"/>
      <c r="AO79"/>
      <c r="AP79"/>
      <c r="AQ79"/>
      <c r="AR79"/>
      <c r="AU79" s="1"/>
    </row>
    <row r="80" spans="28:47">
      <c r="AB80"/>
      <c r="AD80"/>
      <c r="AF80"/>
      <c r="AG80"/>
      <c r="AH80"/>
      <c r="AI80"/>
      <c r="AJ80"/>
      <c r="AM80"/>
      <c r="AN80"/>
      <c r="AO80"/>
      <c r="AP80"/>
      <c r="AQ80"/>
      <c r="AR80"/>
      <c r="AU80" s="1"/>
    </row>
    <row r="81" spans="28:58">
      <c r="AB81"/>
      <c r="AD81"/>
      <c r="AF81"/>
      <c r="AG81"/>
      <c r="AH81"/>
      <c r="AI81"/>
      <c r="AJ81"/>
      <c r="AM81"/>
      <c r="AN81"/>
      <c r="AO81"/>
      <c r="AP81"/>
      <c r="AQ81"/>
      <c r="AR81"/>
      <c r="AU81" s="1"/>
    </row>
    <row r="82" spans="28:58">
      <c r="AB82"/>
      <c r="AD82"/>
      <c r="AF82"/>
      <c r="AG82"/>
      <c r="AH82"/>
      <c r="AI82"/>
      <c r="AJ82"/>
      <c r="AM82"/>
      <c r="AN82"/>
      <c r="AO82"/>
      <c r="AP82"/>
      <c r="AQ82"/>
      <c r="AR82"/>
      <c r="AU82" s="1"/>
    </row>
    <row r="83" spans="28:58">
      <c r="AB83"/>
      <c r="AD83"/>
      <c r="AF83"/>
      <c r="AG83"/>
      <c r="AH83"/>
      <c r="AI83"/>
      <c r="AJ83"/>
      <c r="AM83"/>
      <c r="AN83"/>
      <c r="AO83"/>
      <c r="AP83"/>
      <c r="AQ83"/>
      <c r="AR83"/>
      <c r="AU83" s="1"/>
    </row>
    <row r="84" spans="28:58">
      <c r="AB84"/>
      <c r="AD84"/>
      <c r="AF84"/>
      <c r="AG84"/>
      <c r="AH84"/>
      <c r="AI84"/>
      <c r="AJ84"/>
      <c r="AM84"/>
      <c r="AN84"/>
      <c r="AO84"/>
      <c r="AP84"/>
      <c r="AQ84"/>
      <c r="AR84"/>
      <c r="AU84" s="1"/>
    </row>
    <row r="85" spans="28:58">
      <c r="AB85"/>
      <c r="AD85"/>
      <c r="AF85"/>
      <c r="AG85"/>
      <c r="AH85"/>
      <c r="AI85"/>
      <c r="AJ85"/>
      <c r="AM85"/>
      <c r="AN85"/>
      <c r="AO85"/>
      <c r="AP85"/>
      <c r="AQ85"/>
      <c r="AR85"/>
      <c r="AU85" s="1"/>
    </row>
    <row r="86" spans="28:58">
      <c r="AB86"/>
      <c r="AD86"/>
      <c r="AF86"/>
      <c r="AG86"/>
      <c r="AH86"/>
      <c r="AI86"/>
      <c r="AJ86"/>
      <c r="AM86"/>
      <c r="AN86"/>
      <c r="AO86"/>
      <c r="AP86"/>
      <c r="AQ86"/>
      <c r="AR86"/>
      <c r="AU86" s="1"/>
    </row>
    <row r="87" spans="28:58">
      <c r="AB87"/>
      <c r="AD87"/>
      <c r="AF87"/>
      <c r="AG87"/>
      <c r="AH87"/>
      <c r="AI87"/>
      <c r="AJ87"/>
      <c r="AM87"/>
      <c r="AN87"/>
      <c r="AO87"/>
      <c r="AP87"/>
      <c r="AQ87"/>
      <c r="AR87"/>
      <c r="AU87" s="1"/>
    </row>
    <row r="88" spans="28:58">
      <c r="AB88"/>
      <c r="AD88"/>
      <c r="AF88"/>
      <c r="AG88"/>
      <c r="AH88"/>
      <c r="AI88"/>
      <c r="AJ88"/>
      <c r="AM88"/>
      <c r="AN88"/>
      <c r="AO88"/>
      <c r="AP88"/>
      <c r="AQ88"/>
      <c r="AR88"/>
      <c r="AU88" s="1"/>
    </row>
    <row r="89" spans="28:58">
      <c r="AB89"/>
      <c r="AD89"/>
      <c r="AF89"/>
      <c r="AG89"/>
      <c r="AH89"/>
      <c r="AI89"/>
      <c r="AJ89"/>
      <c r="AM89"/>
      <c r="AN89"/>
      <c r="AO89"/>
      <c r="AP89"/>
      <c r="AQ89"/>
      <c r="AR89"/>
      <c r="AU89" s="1"/>
    </row>
    <row r="90" spans="28:58">
      <c r="AB90"/>
      <c r="AD90"/>
      <c r="AF90"/>
      <c r="AG90"/>
      <c r="AH90"/>
      <c r="AI90"/>
      <c r="AJ90"/>
      <c r="AM90"/>
      <c r="AN90"/>
      <c r="AO90"/>
      <c r="AP90"/>
      <c r="AQ90"/>
      <c r="AR90"/>
      <c r="AU90" s="1"/>
    </row>
    <row r="91" spans="28:58">
      <c r="AB91"/>
      <c r="AD91"/>
      <c r="AF91"/>
      <c r="AG91"/>
      <c r="AH91"/>
      <c r="AI91"/>
      <c r="AJ91"/>
      <c r="AM91"/>
      <c r="AN91"/>
      <c r="AO91"/>
      <c r="AP91"/>
      <c r="AQ91"/>
      <c r="AR91"/>
      <c r="AU91" s="1"/>
    </row>
    <row r="92" spans="28:58">
      <c r="AB92"/>
      <c r="AD92"/>
      <c r="AF92"/>
      <c r="AG92"/>
      <c r="AH92"/>
      <c r="AI92"/>
      <c r="AJ92"/>
      <c r="AM92"/>
      <c r="AN92"/>
      <c r="AO92"/>
      <c r="AP92"/>
      <c r="AQ92"/>
      <c r="AR92"/>
      <c r="AU92" s="1"/>
    </row>
    <row r="93" spans="28:58">
      <c r="AB93"/>
      <c r="AD93"/>
      <c r="AF93"/>
      <c r="AG93"/>
      <c r="AH93"/>
      <c r="AI93"/>
      <c r="AJ93"/>
      <c r="AM93"/>
      <c r="AN93"/>
      <c r="AO93"/>
      <c r="AP93"/>
      <c r="AQ93"/>
      <c r="AR93"/>
      <c r="AU93" s="1"/>
    </row>
    <row r="94" spans="28:58">
      <c r="AB94"/>
      <c r="AD94"/>
      <c r="AF94"/>
      <c r="AG94"/>
      <c r="AH94"/>
      <c r="AI94"/>
      <c r="AJ94"/>
      <c r="AM94"/>
      <c r="AN94"/>
      <c r="AO94"/>
      <c r="AP94"/>
      <c r="AQ94"/>
      <c r="AR94"/>
      <c r="BF94" s="1"/>
    </row>
    <row r="95" spans="28:58">
      <c r="AB95"/>
      <c r="AD95"/>
      <c r="AF95"/>
      <c r="AG95"/>
      <c r="AH95"/>
      <c r="AI95"/>
      <c r="AJ95"/>
      <c r="AM95"/>
      <c r="AN95"/>
      <c r="AO95"/>
      <c r="AP95"/>
      <c r="AQ95"/>
      <c r="AR95"/>
      <c r="BF95" s="1"/>
    </row>
    <row r="96" spans="28:58">
      <c r="AB96"/>
      <c r="AD96"/>
      <c r="AF96"/>
      <c r="AG96"/>
      <c r="AH96"/>
      <c r="AI96"/>
      <c r="AJ96"/>
      <c r="AM96"/>
      <c r="AN96"/>
      <c r="AO96"/>
      <c r="AP96"/>
      <c r="AQ96"/>
      <c r="AR96"/>
    </row>
    <row r="97" spans="27:46">
      <c r="AB97"/>
      <c r="AD97"/>
      <c r="AF97"/>
      <c r="AG97"/>
      <c r="AH97"/>
      <c r="AI97"/>
      <c r="AJ97"/>
      <c r="AM97"/>
      <c r="AN97"/>
      <c r="AO97"/>
      <c r="AP97"/>
      <c r="AQ97"/>
      <c r="AR97"/>
    </row>
    <row r="98" spans="27:46">
      <c r="AB98"/>
      <c r="AD98"/>
      <c r="AF98"/>
      <c r="AG98"/>
      <c r="AH98"/>
      <c r="AI98"/>
      <c r="AJ98"/>
      <c r="AM98"/>
      <c r="AN98"/>
      <c r="AO98"/>
      <c r="AP98"/>
      <c r="AQ98"/>
      <c r="AR98"/>
    </row>
    <row r="99" spans="27:46">
      <c r="AB99"/>
      <c r="AD99"/>
      <c r="AF99"/>
      <c r="AG99"/>
      <c r="AH99"/>
      <c r="AI99"/>
      <c r="AJ99"/>
      <c r="AM99"/>
      <c r="AN99"/>
      <c r="AO99"/>
      <c r="AP99"/>
      <c r="AQ99"/>
      <c r="AR99"/>
    </row>
    <row r="100" spans="27:46">
      <c r="AB100"/>
      <c r="AD100"/>
      <c r="AF100"/>
      <c r="AG100"/>
      <c r="AH100"/>
      <c r="AI100"/>
      <c r="AJ100"/>
      <c r="AM100"/>
      <c r="AN100"/>
      <c r="AO100"/>
      <c r="AP100"/>
      <c r="AQ100"/>
      <c r="AR100"/>
    </row>
    <row r="101" spans="27:46">
      <c r="AB101"/>
      <c r="AD101"/>
      <c r="AF101"/>
      <c r="AG101"/>
      <c r="AH101"/>
      <c r="AI101"/>
      <c r="AJ101"/>
      <c r="AM101"/>
      <c r="AN101"/>
      <c r="AO101"/>
      <c r="AP101"/>
      <c r="AQ101"/>
      <c r="AR101"/>
    </row>
    <row r="102" spans="27:46">
      <c r="AA102" s="3"/>
      <c r="AB102" s="15"/>
      <c r="AC102" s="3"/>
      <c r="AD102" s="51"/>
      <c r="AE102" s="3"/>
      <c r="AF102" s="15"/>
      <c r="AG102" s="15"/>
      <c r="AH102" s="15"/>
      <c r="AI102" s="51"/>
      <c r="AJ102" s="15"/>
      <c r="AK102" s="3"/>
      <c r="AL102" s="3"/>
      <c r="AM102" s="51"/>
      <c r="AN102" s="51"/>
      <c r="AO102" s="51"/>
      <c r="AP102" s="51"/>
      <c r="AQ102" s="51"/>
      <c r="AR102" s="51"/>
      <c r="AS102" s="3"/>
      <c r="AT102" s="3"/>
    </row>
    <row r="103" spans="27:46">
      <c r="AA103" s="3"/>
      <c r="AB103" s="15"/>
      <c r="AC103" s="3"/>
      <c r="AD103" s="51"/>
      <c r="AE103" s="3"/>
      <c r="AF103" s="15"/>
      <c r="AG103" s="15"/>
      <c r="AH103" s="15"/>
      <c r="AI103" s="51"/>
      <c r="AJ103" s="15"/>
      <c r="AK103" s="3"/>
      <c r="AL103" s="3"/>
      <c r="AM103" s="51"/>
      <c r="AN103" s="51"/>
      <c r="AO103" s="51"/>
      <c r="AP103" s="51"/>
      <c r="AQ103" s="51"/>
      <c r="AR103" s="51"/>
      <c r="AS103" s="3"/>
      <c r="AT103" s="3"/>
    </row>
    <row r="104" spans="27:46">
      <c r="AA104" s="3"/>
      <c r="AB104" s="15"/>
      <c r="AC104" s="3"/>
      <c r="AD104" s="51"/>
      <c r="AE104" s="3"/>
      <c r="AF104" s="15"/>
      <c r="AG104" s="15"/>
      <c r="AH104" s="15"/>
      <c r="AI104" s="51"/>
      <c r="AJ104" s="15"/>
      <c r="AK104" s="3"/>
      <c r="AL104" s="3"/>
      <c r="AM104" s="51"/>
      <c r="AN104" s="51"/>
      <c r="AO104" s="51"/>
      <c r="AP104" s="51"/>
      <c r="AQ104" s="51"/>
      <c r="AR104" s="51"/>
      <c r="AS104" s="3"/>
      <c r="AT104" s="3"/>
    </row>
    <row r="105" spans="27:46">
      <c r="AA105" s="3"/>
      <c r="AB105" s="15"/>
      <c r="AC105" s="3"/>
      <c r="AD105" s="51"/>
      <c r="AE105" s="3"/>
      <c r="AF105" s="15"/>
      <c r="AG105" s="15"/>
      <c r="AH105" s="15"/>
      <c r="AI105" s="51"/>
      <c r="AJ105" s="15"/>
      <c r="AK105" s="3"/>
      <c r="AL105" s="3"/>
      <c r="AM105" s="51"/>
      <c r="AN105" s="51"/>
      <c r="AO105" s="51"/>
      <c r="AP105" s="51"/>
      <c r="AQ105" s="51"/>
      <c r="AR105" s="51"/>
      <c r="AS105" s="3"/>
      <c r="AT105" s="3"/>
    </row>
    <row r="106" spans="27:46">
      <c r="AA106" s="3"/>
      <c r="AB106" s="15"/>
      <c r="AC106" s="3"/>
      <c r="AD106" s="51"/>
      <c r="AE106" s="3"/>
      <c r="AF106" s="15"/>
      <c r="AG106" s="15"/>
      <c r="AH106" s="15"/>
      <c r="AI106" s="51"/>
      <c r="AJ106" s="15"/>
      <c r="AK106" s="3"/>
      <c r="AL106" s="3"/>
      <c r="AM106" s="51"/>
      <c r="AN106" s="51"/>
      <c r="AO106" s="51"/>
      <c r="AP106" s="51"/>
      <c r="AQ106" s="51"/>
      <c r="AR106" s="51"/>
      <c r="AS106" s="3"/>
      <c r="AT106" s="3"/>
    </row>
    <row r="107" spans="27:46">
      <c r="AA107" s="3"/>
      <c r="AB107" s="15"/>
      <c r="AC107" s="3"/>
      <c r="AD107" s="51"/>
      <c r="AE107" s="3"/>
      <c r="AF107" s="15"/>
      <c r="AG107" s="15"/>
      <c r="AH107" s="15"/>
      <c r="AI107" s="51"/>
      <c r="AJ107" s="15"/>
      <c r="AK107" s="3"/>
      <c r="AL107" s="3"/>
      <c r="AM107" s="51"/>
      <c r="AN107" s="51"/>
      <c r="AO107" s="51"/>
      <c r="AP107" s="51"/>
      <c r="AQ107" s="51"/>
      <c r="AR107" s="51"/>
      <c r="AS107" s="3"/>
      <c r="AT107" s="3"/>
    </row>
    <row r="108" spans="27:46">
      <c r="AA108" s="3"/>
      <c r="AB108" s="15"/>
      <c r="AC108" s="3"/>
      <c r="AD108" s="51"/>
      <c r="AE108" s="3"/>
      <c r="AF108" s="15"/>
      <c r="AG108" s="15"/>
      <c r="AH108" s="15"/>
      <c r="AI108" s="51"/>
      <c r="AJ108" s="15"/>
      <c r="AK108" s="3"/>
      <c r="AL108" s="3"/>
      <c r="AM108" s="51"/>
      <c r="AN108" s="51"/>
      <c r="AO108" s="51"/>
      <c r="AP108" s="51"/>
      <c r="AQ108" s="51"/>
      <c r="AR108" s="51"/>
      <c r="AS108" s="3"/>
      <c r="AT108" s="3"/>
    </row>
    <row r="109" spans="27:46">
      <c r="AA109" s="3"/>
      <c r="AB109" s="15"/>
      <c r="AC109" s="3"/>
      <c r="AD109" s="51"/>
      <c r="AE109" s="3"/>
      <c r="AF109" s="15"/>
      <c r="AG109" s="15"/>
      <c r="AH109" s="15"/>
      <c r="AI109" s="51"/>
      <c r="AJ109" s="15"/>
      <c r="AK109" s="3"/>
      <c r="AL109" s="3"/>
      <c r="AM109" s="51"/>
      <c r="AN109" s="51"/>
      <c r="AO109" s="51"/>
      <c r="AP109" s="51"/>
      <c r="AQ109" s="51"/>
      <c r="AR109" s="51"/>
      <c r="AS109" s="3"/>
      <c r="AT109" s="3"/>
    </row>
    <row r="110" spans="27:46">
      <c r="AA110" s="3"/>
      <c r="AB110" s="15"/>
      <c r="AC110" s="3"/>
      <c r="AD110" s="51"/>
      <c r="AE110" s="3"/>
      <c r="AF110" s="15"/>
      <c r="AG110" s="15"/>
      <c r="AH110" s="15"/>
      <c r="AI110" s="51"/>
      <c r="AJ110" s="15"/>
      <c r="AK110" s="3"/>
      <c r="AL110" s="3"/>
      <c r="AM110" s="51"/>
      <c r="AN110" s="51"/>
      <c r="AO110" s="51"/>
      <c r="AP110" s="51"/>
      <c r="AQ110" s="51"/>
      <c r="AR110" s="51"/>
      <c r="AS110" s="3"/>
      <c r="AT110" s="3"/>
    </row>
    <row r="111" spans="27:46">
      <c r="AA111" s="3"/>
      <c r="AB111" s="15"/>
      <c r="AC111" s="3"/>
      <c r="AD111" s="51"/>
      <c r="AE111" s="3"/>
      <c r="AF111" s="15"/>
      <c r="AG111" s="15"/>
      <c r="AH111" s="15"/>
      <c r="AI111" s="51"/>
      <c r="AJ111" s="15"/>
      <c r="AK111" s="3"/>
      <c r="AL111" s="3"/>
      <c r="AM111" s="51"/>
      <c r="AN111" s="51"/>
      <c r="AO111" s="51"/>
      <c r="AP111" s="51"/>
      <c r="AQ111" s="51"/>
      <c r="AR111" s="51"/>
      <c r="AS111" s="3"/>
      <c r="AT111" s="3"/>
    </row>
    <row r="112" spans="27:46">
      <c r="AA112" s="3"/>
      <c r="AB112" s="15"/>
      <c r="AC112" s="3"/>
      <c r="AD112" s="51"/>
      <c r="AE112" s="3"/>
      <c r="AF112" s="15"/>
      <c r="AG112" s="15"/>
      <c r="AH112" s="15"/>
      <c r="AI112" s="51"/>
      <c r="AJ112" s="15"/>
      <c r="AK112" s="3"/>
      <c r="AL112" s="3"/>
      <c r="AM112" s="51"/>
      <c r="AN112" s="51"/>
      <c r="AO112" s="51"/>
      <c r="AP112" s="51"/>
      <c r="AQ112" s="51"/>
      <c r="AR112" s="51"/>
      <c r="AS112" s="3"/>
      <c r="AT112" s="3"/>
    </row>
    <row r="113" spans="27:46">
      <c r="AA113" s="3"/>
      <c r="AB113" s="15"/>
      <c r="AC113" s="3"/>
      <c r="AD113" s="51"/>
      <c r="AE113" s="3"/>
      <c r="AF113" s="15"/>
      <c r="AG113" s="15"/>
      <c r="AH113" s="15"/>
      <c r="AI113" s="51"/>
      <c r="AJ113" s="15"/>
      <c r="AK113" s="3"/>
      <c r="AL113" s="3"/>
      <c r="AM113" s="51"/>
      <c r="AN113" s="51"/>
      <c r="AO113" s="51"/>
      <c r="AP113" s="51"/>
      <c r="AQ113" s="51"/>
      <c r="AR113" s="51"/>
      <c r="AS113" s="3"/>
      <c r="AT113" s="3"/>
    </row>
    <row r="114" spans="27:46">
      <c r="AA114" s="3"/>
      <c r="AB114" s="15"/>
      <c r="AC114" s="3"/>
      <c r="AD114" s="51"/>
      <c r="AE114" s="3"/>
      <c r="AF114" s="15"/>
      <c r="AG114" s="15"/>
      <c r="AH114" s="15"/>
      <c r="AI114" s="51"/>
      <c r="AJ114" s="15"/>
      <c r="AK114" s="3"/>
      <c r="AL114" s="3"/>
      <c r="AM114" s="51"/>
      <c r="AN114" s="51"/>
      <c r="AO114" s="51"/>
      <c r="AP114" s="51"/>
      <c r="AQ114" s="51"/>
      <c r="AR114" s="51"/>
      <c r="AS114" s="3"/>
      <c r="AT114" s="3"/>
    </row>
    <row r="115" spans="27:46">
      <c r="AA115" s="3"/>
      <c r="AB115" s="15"/>
      <c r="AC115" s="3"/>
      <c r="AD115" s="51"/>
      <c r="AE115" s="3"/>
      <c r="AF115" s="15"/>
      <c r="AG115" s="15"/>
      <c r="AH115" s="15"/>
      <c r="AI115" s="51"/>
      <c r="AJ115" s="15"/>
      <c r="AK115" s="3"/>
      <c r="AL115" s="3"/>
      <c r="AM115" s="51"/>
      <c r="AN115" s="51"/>
      <c r="AO115" s="51"/>
      <c r="AP115" s="51"/>
      <c r="AQ115" s="51"/>
      <c r="AR115" s="51"/>
      <c r="AS115" s="3"/>
      <c r="AT115" s="3"/>
    </row>
    <row r="116" spans="27:46">
      <c r="AA116" s="3"/>
      <c r="AB116" s="15"/>
      <c r="AC116" s="3"/>
      <c r="AD116" s="51"/>
      <c r="AE116" s="3"/>
      <c r="AF116" s="15"/>
      <c r="AG116" s="15"/>
      <c r="AH116" s="15"/>
      <c r="AI116" s="51"/>
      <c r="AJ116" s="15"/>
      <c r="AK116" s="3"/>
      <c r="AL116" s="3"/>
      <c r="AM116" s="51"/>
      <c r="AN116" s="51"/>
      <c r="AO116" s="51"/>
      <c r="AP116" s="51"/>
      <c r="AQ116" s="51"/>
      <c r="AR116" s="51"/>
      <c r="AS116" s="3"/>
      <c r="AT116" s="3"/>
    </row>
    <row r="117" spans="27:46">
      <c r="AA117" s="3"/>
      <c r="AB117" s="15"/>
      <c r="AC117" s="3"/>
      <c r="AD117" s="51"/>
      <c r="AE117" s="3"/>
      <c r="AF117" s="15"/>
      <c r="AG117" s="15"/>
      <c r="AH117" s="15"/>
      <c r="AI117" s="51"/>
      <c r="AJ117" s="15"/>
      <c r="AK117" s="3"/>
      <c r="AL117" s="3"/>
      <c r="AM117" s="51"/>
      <c r="AN117" s="51"/>
      <c r="AO117" s="51"/>
      <c r="AP117" s="51"/>
      <c r="AQ117" s="51"/>
      <c r="AR117" s="51"/>
      <c r="AS117" s="3"/>
      <c r="AT117" s="3"/>
    </row>
    <row r="118" spans="27:46">
      <c r="AA118" s="3"/>
      <c r="AB118" s="15"/>
      <c r="AC118" s="3"/>
      <c r="AD118" s="51"/>
      <c r="AE118" s="3"/>
      <c r="AF118" s="15"/>
      <c r="AG118" s="15"/>
      <c r="AH118" s="15"/>
      <c r="AI118" s="51"/>
      <c r="AJ118" s="15"/>
      <c r="AK118" s="3"/>
      <c r="AL118" s="3"/>
      <c r="AM118" s="51"/>
      <c r="AN118" s="51"/>
      <c r="AO118" s="51"/>
      <c r="AP118" s="51"/>
      <c r="AQ118" s="51"/>
      <c r="AR118" s="51"/>
      <c r="AS118" s="3"/>
      <c r="AT118" s="3"/>
    </row>
    <row r="119" spans="27:46">
      <c r="AA119" s="3"/>
      <c r="AB119" s="15"/>
      <c r="AC119" s="3"/>
      <c r="AD119" s="51"/>
      <c r="AE119" s="3"/>
      <c r="AF119" s="15"/>
      <c r="AG119" s="15"/>
      <c r="AH119" s="15"/>
      <c r="AI119" s="51"/>
      <c r="AJ119" s="15"/>
      <c r="AK119" s="3"/>
      <c r="AL119" s="3"/>
      <c r="AM119" s="51"/>
      <c r="AN119" s="51"/>
      <c r="AO119" s="51"/>
      <c r="AP119" s="51"/>
      <c r="AQ119" s="51"/>
      <c r="AR119" s="51"/>
      <c r="AS119" s="3"/>
      <c r="AT119" s="3"/>
    </row>
    <row r="120" spans="27:46">
      <c r="AA120" s="3"/>
      <c r="AB120" s="15"/>
      <c r="AC120" s="3"/>
      <c r="AD120" s="51"/>
      <c r="AE120" s="3"/>
      <c r="AF120" s="15"/>
      <c r="AG120" s="15"/>
      <c r="AH120" s="15"/>
      <c r="AI120" s="51"/>
      <c r="AJ120" s="15"/>
      <c r="AK120" s="3"/>
      <c r="AL120" s="3"/>
      <c r="AM120" s="51"/>
      <c r="AN120" s="51"/>
      <c r="AO120" s="51"/>
      <c r="AP120" s="51"/>
      <c r="AQ120" s="51"/>
      <c r="AR120" s="51"/>
      <c r="AS120" s="3"/>
      <c r="AT120" s="3"/>
    </row>
    <row r="121" spans="27:46">
      <c r="AA121" s="3"/>
      <c r="AB121" s="15"/>
      <c r="AC121" s="3"/>
      <c r="AD121" s="51"/>
      <c r="AE121" s="3"/>
      <c r="AF121" s="15"/>
      <c r="AG121" s="15"/>
      <c r="AH121" s="15"/>
      <c r="AI121" s="51"/>
      <c r="AJ121" s="15"/>
      <c r="AK121" s="3"/>
      <c r="AL121" s="3"/>
      <c r="AM121" s="51"/>
      <c r="AN121" s="51"/>
      <c r="AO121" s="51"/>
      <c r="AP121" s="51"/>
      <c r="AQ121" s="51"/>
      <c r="AR121" s="51"/>
      <c r="AS121" s="3"/>
      <c r="AT121" s="3"/>
    </row>
    <row r="122" spans="27:46">
      <c r="AA122" s="3"/>
      <c r="AB122" s="15"/>
      <c r="AC122" s="3"/>
      <c r="AD122" s="51"/>
      <c r="AE122" s="3"/>
      <c r="AF122" s="15"/>
      <c r="AG122" s="15"/>
      <c r="AH122" s="15"/>
      <c r="AI122" s="51"/>
      <c r="AJ122" s="15"/>
      <c r="AK122" s="3"/>
      <c r="AL122" s="3"/>
      <c r="AM122" s="51"/>
      <c r="AN122" s="51"/>
      <c r="AO122" s="51"/>
      <c r="AP122" s="51"/>
      <c r="AQ122" s="51"/>
      <c r="AR122" s="51"/>
      <c r="AS122" s="3"/>
      <c r="AT122" s="3"/>
    </row>
    <row r="123" spans="27:46">
      <c r="AA123" s="3"/>
      <c r="AB123" s="15"/>
      <c r="AC123" s="3"/>
      <c r="AD123" s="51"/>
      <c r="AE123" s="3"/>
      <c r="AF123" s="15"/>
      <c r="AG123" s="15"/>
      <c r="AH123" s="15"/>
      <c r="AI123" s="51"/>
      <c r="AJ123" s="15"/>
      <c r="AK123" s="3"/>
      <c r="AL123" s="3"/>
      <c r="AM123" s="51"/>
      <c r="AN123" s="51"/>
      <c r="AO123" s="51"/>
      <c r="AP123" s="51"/>
      <c r="AQ123" s="51"/>
      <c r="AR123" s="51"/>
      <c r="AS123" s="3"/>
      <c r="AT123" s="3"/>
    </row>
    <row r="124" spans="27:46">
      <c r="AA124" s="3"/>
      <c r="AB124" s="15"/>
      <c r="AC124" s="3"/>
      <c r="AD124" s="51"/>
      <c r="AE124" s="3"/>
      <c r="AF124" s="15"/>
      <c r="AG124" s="15"/>
      <c r="AH124" s="15"/>
      <c r="AI124" s="51"/>
      <c r="AJ124" s="15"/>
      <c r="AK124" s="3"/>
      <c r="AL124" s="3"/>
      <c r="AM124" s="51"/>
      <c r="AN124" s="51"/>
      <c r="AO124" s="51"/>
      <c r="AP124" s="51"/>
      <c r="AQ124" s="51"/>
      <c r="AR124" s="51"/>
      <c r="AS124" s="3"/>
      <c r="AT124" s="3"/>
    </row>
    <row r="125" spans="27:46">
      <c r="AA125" s="3"/>
      <c r="AB125" s="15"/>
      <c r="AC125" s="3"/>
      <c r="AD125" s="51"/>
      <c r="AE125" s="3"/>
      <c r="AF125" s="15"/>
      <c r="AG125" s="15"/>
      <c r="AH125" s="15"/>
      <c r="AI125" s="51"/>
      <c r="AJ125" s="15"/>
      <c r="AK125" s="3"/>
      <c r="AL125" s="3"/>
      <c r="AM125" s="51"/>
      <c r="AN125" s="51"/>
      <c r="AO125" s="51"/>
      <c r="AP125" s="51"/>
      <c r="AQ125" s="51"/>
      <c r="AR125" s="51"/>
      <c r="AS125" s="3"/>
      <c r="AT125" s="3"/>
    </row>
    <row r="126" spans="27:46">
      <c r="AA126" s="3"/>
      <c r="AB126" s="15"/>
      <c r="AC126" s="3"/>
      <c r="AD126" s="51"/>
      <c r="AE126" s="3"/>
      <c r="AF126" s="15"/>
      <c r="AG126" s="15"/>
      <c r="AH126" s="15"/>
      <c r="AI126" s="51"/>
      <c r="AJ126" s="15"/>
      <c r="AK126" s="3"/>
      <c r="AL126" s="3"/>
      <c r="AM126" s="51"/>
      <c r="AN126" s="51"/>
      <c r="AO126" s="51"/>
      <c r="AP126" s="51"/>
      <c r="AQ126" s="51"/>
      <c r="AR126" s="51"/>
      <c r="AS126" s="3"/>
      <c r="AT126" s="3"/>
    </row>
    <row r="127" spans="27:46">
      <c r="AA127" s="3"/>
      <c r="AB127" s="15"/>
      <c r="AC127" s="3"/>
      <c r="AD127" s="51"/>
      <c r="AE127" s="3"/>
      <c r="AF127" s="15"/>
      <c r="AG127" s="15"/>
      <c r="AH127" s="15"/>
      <c r="AI127" s="51"/>
      <c r="AJ127" s="15"/>
      <c r="AK127" s="3"/>
      <c r="AL127" s="3"/>
      <c r="AM127" s="51"/>
      <c r="AN127" s="51"/>
      <c r="AO127" s="51"/>
      <c r="AP127" s="51"/>
      <c r="AQ127" s="51"/>
      <c r="AR127" s="51"/>
      <c r="AS127" s="3"/>
      <c r="AT127" s="3"/>
    </row>
    <row r="128" spans="27:46">
      <c r="AA128" s="3"/>
      <c r="AB128" s="15"/>
      <c r="AC128" s="3"/>
      <c r="AD128" s="51"/>
      <c r="AE128" s="3"/>
      <c r="AF128" s="15"/>
      <c r="AG128" s="15"/>
      <c r="AH128" s="15"/>
      <c r="AI128" s="51"/>
      <c r="AJ128" s="15"/>
      <c r="AK128" s="3"/>
      <c r="AL128" s="3"/>
      <c r="AM128" s="51"/>
      <c r="AN128" s="51"/>
      <c r="AO128" s="51"/>
      <c r="AP128" s="51"/>
      <c r="AQ128" s="51"/>
      <c r="AR128" s="51"/>
      <c r="AS128" s="3"/>
      <c r="AT128" s="3"/>
    </row>
    <row r="129" spans="27:47">
      <c r="AA129" s="3"/>
      <c r="AB129" s="15"/>
      <c r="AC129" s="3"/>
      <c r="AD129" s="51"/>
      <c r="AE129" s="3"/>
      <c r="AF129" s="15"/>
      <c r="AG129" s="15"/>
      <c r="AH129" s="15"/>
      <c r="AI129" s="51"/>
      <c r="AJ129" s="15"/>
      <c r="AK129" s="3"/>
      <c r="AL129" s="3"/>
      <c r="AM129" s="51"/>
      <c r="AN129" s="51"/>
      <c r="AO129" s="51"/>
      <c r="AP129" s="51"/>
      <c r="AQ129" s="51"/>
      <c r="AR129" s="51"/>
      <c r="AS129" s="3"/>
      <c r="AT129" s="3"/>
    </row>
    <row r="130" spans="27:47">
      <c r="AA130" s="3"/>
      <c r="AB130" s="15"/>
      <c r="AC130" s="3"/>
      <c r="AD130" s="51"/>
      <c r="AE130" s="3"/>
      <c r="AF130" s="15"/>
      <c r="AG130" s="15"/>
      <c r="AH130" s="15"/>
      <c r="AI130" s="51"/>
      <c r="AJ130" s="15"/>
      <c r="AK130" s="3"/>
      <c r="AL130" s="3"/>
      <c r="AM130" s="51"/>
      <c r="AN130" s="51"/>
      <c r="AO130" s="51"/>
      <c r="AP130" s="51"/>
      <c r="AQ130" s="51"/>
      <c r="AR130" s="51"/>
      <c r="AS130" s="3"/>
      <c r="AT130" s="3"/>
    </row>
    <row r="131" spans="27:47">
      <c r="AA131" s="3"/>
      <c r="AB131" s="15"/>
      <c r="AC131" s="3"/>
      <c r="AD131" s="51"/>
      <c r="AE131" s="3"/>
      <c r="AF131" s="15"/>
      <c r="AG131" s="15"/>
      <c r="AH131" s="15"/>
      <c r="AI131" s="51"/>
      <c r="AJ131" s="15"/>
      <c r="AK131" s="3"/>
      <c r="AL131" s="3"/>
      <c r="AM131" s="51"/>
      <c r="AN131" s="51"/>
      <c r="AO131" s="51"/>
      <c r="AP131" s="51"/>
      <c r="AQ131" s="51"/>
      <c r="AR131" s="51"/>
      <c r="AS131" s="3"/>
      <c r="AT131" s="3"/>
    </row>
    <row r="132" spans="27:47">
      <c r="AA132" s="3"/>
      <c r="AB132" s="15"/>
      <c r="AC132" s="3"/>
      <c r="AD132" s="51"/>
      <c r="AE132" s="3"/>
      <c r="AF132" s="15"/>
      <c r="AG132" s="15"/>
      <c r="AH132" s="15"/>
      <c r="AI132" s="51"/>
      <c r="AJ132" s="15"/>
      <c r="AK132" s="3"/>
      <c r="AL132" s="3"/>
      <c r="AM132" s="51"/>
      <c r="AN132" s="51"/>
      <c r="AO132" s="51"/>
      <c r="AP132" s="51"/>
      <c r="AQ132" s="51"/>
      <c r="AR132" s="51"/>
      <c r="AS132" s="3"/>
      <c r="AT132" s="3"/>
    </row>
    <row r="133" spans="27:47">
      <c r="AA133" s="3"/>
      <c r="AB133" s="15"/>
      <c r="AC133" s="3"/>
      <c r="AD133" s="51"/>
      <c r="AE133" s="3"/>
      <c r="AF133" s="15"/>
      <c r="AG133" s="15"/>
      <c r="AH133" s="15"/>
      <c r="AI133" s="51"/>
      <c r="AJ133" s="15"/>
      <c r="AK133" s="3"/>
      <c r="AL133" s="3"/>
      <c r="AM133" s="51"/>
      <c r="AN133" s="51"/>
      <c r="AO133" s="51"/>
      <c r="AP133" s="51"/>
      <c r="AQ133" s="51"/>
      <c r="AR133" s="51"/>
      <c r="AS133" s="3"/>
      <c r="AT133" s="3"/>
    </row>
    <row r="134" spans="27:47">
      <c r="AA134" s="3"/>
      <c r="AB134" s="15"/>
      <c r="AC134" s="3"/>
      <c r="AD134" s="51"/>
      <c r="AE134" s="3"/>
      <c r="AF134" s="15"/>
      <c r="AG134" s="15"/>
      <c r="AH134" s="15"/>
      <c r="AI134" s="51"/>
      <c r="AJ134" s="15"/>
      <c r="AK134" s="3"/>
      <c r="AL134" s="3"/>
      <c r="AM134" s="51"/>
      <c r="AN134" s="51"/>
      <c r="AO134" s="51"/>
      <c r="AP134" s="51"/>
      <c r="AQ134" s="51"/>
      <c r="AR134" s="51"/>
      <c r="AS134" s="3"/>
      <c r="AT134" s="3"/>
    </row>
    <row r="135" spans="27:47">
      <c r="AA135" s="3"/>
      <c r="AB135" s="15"/>
      <c r="AC135" s="3"/>
      <c r="AD135" s="51"/>
      <c r="AE135" s="3"/>
      <c r="AF135" s="15"/>
      <c r="AG135" s="15"/>
      <c r="AH135" s="15"/>
      <c r="AI135" s="51"/>
      <c r="AJ135" s="15"/>
      <c r="AK135" s="3"/>
      <c r="AL135" s="3"/>
      <c r="AM135" s="51"/>
      <c r="AN135" s="51"/>
      <c r="AO135" s="51"/>
      <c r="AP135" s="51"/>
      <c r="AQ135" s="51"/>
      <c r="AR135" s="51"/>
      <c r="AS135" s="3"/>
      <c r="AT135" s="3"/>
    </row>
    <row r="136" spans="27:47">
      <c r="AA136" s="3"/>
      <c r="AB136" s="15"/>
      <c r="AC136" s="3"/>
      <c r="AD136" s="51"/>
      <c r="AE136" s="3"/>
      <c r="AF136" s="15"/>
      <c r="AG136" s="15"/>
      <c r="AH136" s="15"/>
      <c r="AI136" s="51"/>
      <c r="AJ136" s="15"/>
      <c r="AK136" s="3"/>
      <c r="AL136" s="3"/>
      <c r="AM136" s="51"/>
      <c r="AN136" s="51"/>
      <c r="AO136" s="51"/>
      <c r="AP136" s="51"/>
      <c r="AQ136" s="51"/>
      <c r="AR136" s="51"/>
      <c r="AS136" s="3"/>
      <c r="AT136" s="3"/>
    </row>
    <row r="137" spans="27:47">
      <c r="AA137" s="3"/>
      <c r="AB137" s="15"/>
      <c r="AC137" s="3"/>
      <c r="AD137" s="51"/>
      <c r="AE137" s="3"/>
      <c r="AF137" s="15"/>
      <c r="AG137" s="15"/>
      <c r="AH137" s="15"/>
      <c r="AI137" s="51"/>
      <c r="AJ137" s="15"/>
      <c r="AK137" s="3"/>
      <c r="AL137" s="3"/>
      <c r="AM137" s="51"/>
      <c r="AN137" s="51"/>
      <c r="AO137" s="51"/>
      <c r="AP137" s="51"/>
      <c r="AQ137" s="51"/>
      <c r="AR137" s="51"/>
      <c r="AS137" s="3"/>
      <c r="AT137" s="3"/>
    </row>
    <row r="138" spans="27:47">
      <c r="AA138" s="3"/>
      <c r="AB138" s="15"/>
      <c r="AC138" s="3"/>
      <c r="AD138" s="51"/>
      <c r="AE138" s="3"/>
      <c r="AF138" s="15"/>
      <c r="AG138" s="15"/>
      <c r="AH138" s="15"/>
      <c r="AI138" s="51"/>
      <c r="AJ138" s="15"/>
      <c r="AK138" s="3"/>
      <c r="AL138" s="3"/>
      <c r="AM138" s="51"/>
      <c r="AN138" s="51"/>
      <c r="AO138" s="51"/>
      <c r="AP138" s="51"/>
      <c r="AQ138" s="51"/>
      <c r="AR138" s="51"/>
      <c r="AS138" s="3"/>
      <c r="AT138" s="3"/>
    </row>
    <row r="139" spans="27:47">
      <c r="AA139" s="3"/>
      <c r="AB139" s="15"/>
      <c r="AC139" s="3"/>
      <c r="AD139" s="51"/>
      <c r="AE139" s="3"/>
      <c r="AF139" s="15"/>
      <c r="AG139" s="15"/>
      <c r="AH139" s="15"/>
      <c r="AI139" s="51"/>
      <c r="AJ139" s="15"/>
      <c r="AK139" s="3"/>
      <c r="AL139" s="3"/>
      <c r="AM139" s="51"/>
      <c r="AN139" s="51"/>
      <c r="AO139" s="51"/>
      <c r="AP139" s="51"/>
      <c r="AQ139" s="51"/>
      <c r="AR139" s="51"/>
      <c r="AS139" s="3"/>
      <c r="AT139" s="3"/>
    </row>
    <row r="140" spans="27:47">
      <c r="AA140" s="3"/>
      <c r="AB140" s="15"/>
      <c r="AC140" s="3"/>
      <c r="AD140" s="51"/>
      <c r="AE140" s="3"/>
      <c r="AF140" s="15"/>
      <c r="AG140" s="15"/>
      <c r="AH140" s="15"/>
      <c r="AI140" s="51"/>
      <c r="AJ140" s="15"/>
      <c r="AK140" s="3"/>
      <c r="AL140" s="3"/>
      <c r="AM140" s="51"/>
      <c r="AN140" s="51"/>
      <c r="AO140" s="51"/>
      <c r="AP140" s="51"/>
      <c r="AQ140" s="51"/>
      <c r="AR140" s="51"/>
      <c r="AS140" s="3"/>
      <c r="AT140" s="3"/>
    </row>
    <row r="141" spans="27:47">
      <c r="AA141" s="3"/>
      <c r="AB141" s="15"/>
      <c r="AC141" s="3"/>
      <c r="AD141" s="51"/>
      <c r="AE141" s="3"/>
      <c r="AF141" s="15"/>
      <c r="AG141" s="15"/>
      <c r="AH141" s="15"/>
      <c r="AI141" s="51"/>
      <c r="AJ141" s="15"/>
      <c r="AK141" s="3"/>
      <c r="AL141" s="3"/>
      <c r="AM141" s="51"/>
      <c r="AN141" s="51"/>
      <c r="AO141" s="51"/>
      <c r="AP141" s="51"/>
      <c r="AQ141" s="51"/>
      <c r="AR141" s="51"/>
      <c r="AS141" s="3"/>
      <c r="AT141" s="3"/>
    </row>
    <row r="142" spans="27:47">
      <c r="AA142" s="3"/>
      <c r="AB142" s="15"/>
      <c r="AC142" s="3"/>
      <c r="AD142" s="51"/>
      <c r="AE142" s="3"/>
      <c r="AF142" s="15"/>
      <c r="AG142" s="15"/>
      <c r="AH142" s="15"/>
      <c r="AI142" s="51"/>
      <c r="AJ142" s="15"/>
      <c r="AK142" s="3"/>
      <c r="AL142" s="3"/>
      <c r="AM142" s="51"/>
      <c r="AN142" s="51"/>
      <c r="AO142" s="51"/>
      <c r="AP142" s="51"/>
      <c r="AQ142" s="51"/>
      <c r="AR142" s="51"/>
      <c r="AS142" s="3"/>
      <c r="AT142" s="3"/>
    </row>
    <row r="143" spans="27:47">
      <c r="AA143" s="3"/>
      <c r="AB143" s="15"/>
      <c r="AC143" s="3"/>
      <c r="AD143" s="51"/>
      <c r="AE143" s="3"/>
      <c r="AF143" s="15"/>
      <c r="AG143" s="15"/>
      <c r="AH143" s="15"/>
      <c r="AI143" s="51"/>
      <c r="AJ143" s="15"/>
      <c r="AK143" s="3"/>
      <c r="AL143" s="3"/>
      <c r="AM143" s="51"/>
      <c r="AN143" s="51"/>
      <c r="AO143" s="51"/>
      <c r="AP143" s="51"/>
      <c r="AQ143" s="51"/>
      <c r="AR143" s="51"/>
      <c r="AS143" s="3"/>
      <c r="AT143" s="3"/>
      <c r="AU143" s="25"/>
    </row>
    <row r="144" spans="27:47">
      <c r="AA144" s="3"/>
      <c r="AB144" s="15"/>
      <c r="AC144" s="3"/>
      <c r="AD144" s="51"/>
      <c r="AE144" s="3"/>
      <c r="AF144" s="15"/>
      <c r="AG144" s="15"/>
      <c r="AH144" s="15"/>
      <c r="AI144" s="51"/>
      <c r="AJ144" s="15"/>
      <c r="AK144" s="3"/>
      <c r="AL144" s="3"/>
      <c r="AM144" s="51"/>
      <c r="AN144" s="51"/>
      <c r="AO144" s="51"/>
      <c r="AP144" s="51"/>
      <c r="AQ144" s="51"/>
      <c r="AR144" s="51"/>
      <c r="AS144" s="3"/>
      <c r="AT144" s="3"/>
      <c r="AU144" s="25"/>
    </row>
    <row r="145" spans="27:47">
      <c r="AA145" s="3"/>
      <c r="AB145" s="15"/>
      <c r="AC145" s="3"/>
      <c r="AD145" s="51"/>
      <c r="AE145" s="3"/>
      <c r="AF145" s="15"/>
      <c r="AG145" s="15"/>
      <c r="AH145" s="15"/>
      <c r="AI145" s="51"/>
      <c r="AJ145" s="15"/>
      <c r="AK145" s="3"/>
      <c r="AL145" s="3"/>
      <c r="AM145" s="51"/>
      <c r="AN145" s="51"/>
      <c r="AO145" s="51"/>
      <c r="AP145" s="51"/>
      <c r="AQ145" s="51"/>
      <c r="AR145" s="51"/>
      <c r="AS145" s="3"/>
      <c r="AT145" s="3"/>
      <c r="AU145" s="25"/>
    </row>
    <row r="146" spans="27:47">
      <c r="AA146" s="3"/>
      <c r="AB146" s="15"/>
      <c r="AC146" s="3"/>
      <c r="AD146" s="51"/>
      <c r="AE146" s="3"/>
      <c r="AF146" s="15"/>
      <c r="AG146" s="15"/>
      <c r="AH146" s="15"/>
      <c r="AI146" s="51"/>
      <c r="AJ146" s="15"/>
      <c r="AK146" s="3"/>
      <c r="AL146" s="3"/>
      <c r="AM146" s="51"/>
      <c r="AN146" s="51"/>
      <c r="AO146" s="51"/>
      <c r="AP146" s="51"/>
      <c r="AQ146" s="51"/>
      <c r="AR146" s="51"/>
      <c r="AS146" s="3"/>
      <c r="AT146" s="3"/>
      <c r="AU146" s="25"/>
    </row>
    <row r="147" spans="27:47">
      <c r="AA147" s="3"/>
      <c r="AB147" s="15"/>
      <c r="AC147" s="3"/>
      <c r="AD147" s="51"/>
      <c r="AE147" s="3"/>
      <c r="AF147" s="15"/>
      <c r="AG147" s="15"/>
      <c r="AH147" s="15"/>
      <c r="AI147" s="51"/>
      <c r="AJ147" s="15"/>
      <c r="AK147" s="3"/>
      <c r="AL147" s="3"/>
      <c r="AM147" s="51"/>
      <c r="AN147" s="51"/>
      <c r="AO147" s="51"/>
      <c r="AP147" s="51"/>
      <c r="AQ147" s="51"/>
      <c r="AR147" s="51"/>
      <c r="AS147" s="3"/>
      <c r="AT147" s="3"/>
      <c r="AU147" s="25"/>
    </row>
    <row r="148" spans="27:47" ht="12.75" customHeight="1">
      <c r="AA148" s="3"/>
      <c r="AB148" s="15"/>
      <c r="AC148" s="3"/>
      <c r="AD148" s="51"/>
      <c r="AE148" s="3"/>
      <c r="AF148" s="15"/>
      <c r="AG148" s="15"/>
      <c r="AH148" s="15"/>
      <c r="AI148" s="51"/>
      <c r="AJ148" s="15"/>
      <c r="AK148" s="3"/>
      <c r="AL148" s="3"/>
      <c r="AM148" s="51"/>
      <c r="AN148" s="51"/>
      <c r="AO148" s="51"/>
      <c r="AP148" s="51"/>
      <c r="AQ148" s="51"/>
      <c r="AR148" s="51"/>
      <c r="AS148" s="3"/>
      <c r="AT148" s="3"/>
      <c r="AU148" s="25"/>
    </row>
    <row r="149" spans="27:47">
      <c r="AA149" s="3"/>
      <c r="AB149" s="15"/>
      <c r="AC149" s="3"/>
      <c r="AD149" s="51"/>
      <c r="AE149" s="3"/>
      <c r="AF149" s="15"/>
      <c r="AG149" s="15"/>
      <c r="AH149" s="15"/>
      <c r="AI149" s="51"/>
      <c r="AJ149" s="15"/>
      <c r="AK149" s="3"/>
      <c r="AL149" s="3"/>
      <c r="AM149" s="51"/>
      <c r="AN149" s="51"/>
      <c r="AO149" s="51"/>
      <c r="AP149" s="51"/>
      <c r="AQ149" s="51"/>
      <c r="AR149" s="51"/>
      <c r="AS149" s="3"/>
      <c r="AT149" s="3"/>
      <c r="AU149" s="25"/>
    </row>
    <row r="150" spans="27:47">
      <c r="AA150" s="3"/>
      <c r="AB150" s="15"/>
      <c r="AC150" s="3"/>
      <c r="AD150" s="51"/>
      <c r="AE150" s="3"/>
      <c r="AF150" s="15"/>
      <c r="AG150" s="15"/>
      <c r="AH150" s="15"/>
      <c r="AI150" s="51"/>
      <c r="AJ150" s="15"/>
      <c r="AK150" s="3"/>
      <c r="AL150" s="3"/>
      <c r="AM150" s="51"/>
      <c r="AN150" s="51"/>
      <c r="AO150" s="51"/>
      <c r="AP150" s="51"/>
      <c r="AQ150" s="51"/>
      <c r="AR150" s="51"/>
      <c r="AS150" s="3"/>
      <c r="AT150" s="3"/>
      <c r="AU150" s="25"/>
    </row>
    <row r="151" spans="27:47">
      <c r="AA151" s="3"/>
      <c r="AB151" s="15"/>
      <c r="AC151" s="3"/>
      <c r="AD151" s="51"/>
      <c r="AE151" s="3"/>
      <c r="AF151" s="15"/>
      <c r="AG151" s="15"/>
      <c r="AH151" s="15"/>
      <c r="AI151" s="51"/>
      <c r="AJ151" s="15"/>
      <c r="AK151" s="3"/>
      <c r="AL151" s="3"/>
      <c r="AM151" s="51"/>
      <c r="AN151" s="51"/>
      <c r="AO151" s="51"/>
      <c r="AP151" s="51"/>
      <c r="AQ151" s="51"/>
      <c r="AR151" s="51"/>
      <c r="AS151" s="3"/>
      <c r="AT151" s="3"/>
      <c r="AU151" s="25"/>
    </row>
    <row r="152" spans="27:47">
      <c r="AA152" s="3"/>
      <c r="AB152" s="15"/>
      <c r="AC152" s="3"/>
      <c r="AD152" s="51"/>
      <c r="AE152" s="3"/>
      <c r="AF152" s="15"/>
      <c r="AG152" s="15"/>
      <c r="AH152" s="15"/>
      <c r="AI152" s="51"/>
      <c r="AJ152" s="15"/>
      <c r="AK152" s="3"/>
      <c r="AL152" s="3"/>
      <c r="AM152" s="51"/>
      <c r="AN152" s="51"/>
      <c r="AO152" s="51"/>
      <c r="AP152" s="51"/>
      <c r="AQ152" s="51"/>
      <c r="AR152" s="51"/>
      <c r="AS152" s="3"/>
      <c r="AT152" s="3"/>
      <c r="AU152" s="25"/>
    </row>
    <row r="153" spans="27:47">
      <c r="AA153" s="3"/>
      <c r="AB153" s="15"/>
      <c r="AC153" s="3"/>
      <c r="AD153" s="51"/>
      <c r="AE153" s="3"/>
      <c r="AF153" s="15"/>
      <c r="AG153" s="15"/>
      <c r="AH153" s="15"/>
      <c r="AI153" s="51"/>
      <c r="AJ153" s="15"/>
      <c r="AK153" s="3"/>
      <c r="AL153" s="3"/>
      <c r="AM153" s="51"/>
      <c r="AN153" s="51"/>
      <c r="AO153" s="51"/>
      <c r="AP153" s="51"/>
      <c r="AQ153" s="51"/>
      <c r="AR153" s="51"/>
      <c r="AS153" s="3"/>
      <c r="AT153" s="3"/>
      <c r="AU153" s="25"/>
    </row>
    <row r="154" spans="27:47">
      <c r="AA154" s="3"/>
      <c r="AB154" s="15"/>
      <c r="AC154" s="3"/>
      <c r="AD154" s="51"/>
      <c r="AE154" s="3"/>
      <c r="AF154" s="15"/>
      <c r="AG154" s="15"/>
      <c r="AH154" s="15"/>
      <c r="AI154" s="51"/>
      <c r="AJ154" s="15"/>
      <c r="AK154" s="3"/>
      <c r="AL154" s="3"/>
      <c r="AM154" s="51"/>
      <c r="AN154" s="51"/>
      <c r="AO154" s="51"/>
      <c r="AP154" s="51"/>
      <c r="AQ154" s="51"/>
      <c r="AR154" s="51"/>
      <c r="AS154" s="3"/>
      <c r="AT154" s="3"/>
      <c r="AU154" s="25"/>
    </row>
    <row r="155" spans="27:47">
      <c r="AA155" s="3"/>
      <c r="AB155" s="15"/>
      <c r="AC155" s="3"/>
      <c r="AD155" s="51"/>
      <c r="AE155" s="3"/>
      <c r="AF155" s="15"/>
      <c r="AG155" s="15"/>
      <c r="AH155" s="15"/>
      <c r="AI155" s="51"/>
      <c r="AJ155" s="15"/>
      <c r="AK155" s="3"/>
      <c r="AL155" s="3"/>
      <c r="AM155" s="51"/>
      <c r="AN155" s="51"/>
      <c r="AO155" s="51"/>
      <c r="AP155" s="51"/>
      <c r="AQ155" s="51"/>
      <c r="AR155" s="51"/>
      <c r="AS155" s="3"/>
      <c r="AT155" s="3"/>
      <c r="AU155" s="25"/>
    </row>
    <row r="156" spans="27:47">
      <c r="AA156" s="3"/>
      <c r="AB156" s="15"/>
      <c r="AC156" s="3"/>
      <c r="AD156" s="51"/>
      <c r="AE156" s="3"/>
      <c r="AF156" s="15"/>
      <c r="AG156" s="15"/>
      <c r="AH156" s="15"/>
      <c r="AI156" s="51"/>
      <c r="AJ156" s="15"/>
      <c r="AK156" s="3"/>
      <c r="AL156" s="3"/>
      <c r="AM156" s="51"/>
      <c r="AN156" s="51"/>
      <c r="AO156" s="51"/>
      <c r="AP156" s="51"/>
      <c r="AQ156" s="51"/>
      <c r="AR156" s="51"/>
      <c r="AS156" s="3"/>
      <c r="AT156" s="3"/>
      <c r="AU156" s="25"/>
    </row>
    <row r="157" spans="27:47">
      <c r="AA157" s="3"/>
      <c r="AB157" s="15"/>
      <c r="AC157" s="3"/>
      <c r="AD157" s="51"/>
      <c r="AE157" s="3"/>
      <c r="AF157" s="15"/>
      <c r="AG157" s="15"/>
      <c r="AH157" s="15"/>
      <c r="AI157" s="51"/>
      <c r="AJ157" s="15"/>
      <c r="AK157" s="3"/>
      <c r="AL157" s="3"/>
      <c r="AM157" s="51"/>
      <c r="AN157" s="51"/>
      <c r="AO157" s="51"/>
      <c r="AP157" s="51"/>
      <c r="AQ157" s="51"/>
      <c r="AR157" s="51"/>
      <c r="AS157" s="3"/>
      <c r="AT157" s="3"/>
      <c r="AU157" s="25"/>
    </row>
    <row r="158" spans="27:47">
      <c r="AA158" s="3"/>
      <c r="AB158" s="15"/>
      <c r="AC158" s="3"/>
      <c r="AD158" s="51"/>
      <c r="AE158" s="3"/>
      <c r="AF158" s="15"/>
      <c r="AG158" s="15"/>
      <c r="AH158" s="15"/>
      <c r="AI158" s="51"/>
      <c r="AJ158" s="15"/>
      <c r="AK158" s="3"/>
      <c r="AL158" s="3"/>
      <c r="AM158" s="51"/>
      <c r="AN158" s="51"/>
      <c r="AO158" s="51"/>
      <c r="AP158" s="51"/>
      <c r="AQ158" s="51"/>
      <c r="AR158" s="51"/>
      <c r="AS158" s="3"/>
      <c r="AT158" s="3"/>
      <c r="AU158" s="25"/>
    </row>
    <row r="159" spans="27:47">
      <c r="AA159" s="3"/>
      <c r="AB159" s="15"/>
      <c r="AC159" s="3"/>
      <c r="AD159" s="51"/>
      <c r="AE159" s="3"/>
      <c r="AF159" s="15"/>
      <c r="AG159" s="15"/>
      <c r="AH159" s="15"/>
      <c r="AI159" s="51"/>
      <c r="AJ159" s="15"/>
      <c r="AK159" s="3"/>
      <c r="AL159" s="3"/>
      <c r="AM159" s="51"/>
      <c r="AN159" s="51"/>
      <c r="AO159" s="51"/>
      <c r="AP159" s="51"/>
      <c r="AQ159" s="51"/>
      <c r="AR159" s="51"/>
      <c r="AS159" s="3"/>
      <c r="AT159" s="3"/>
      <c r="AU159" s="25"/>
    </row>
    <row r="160" spans="27:47">
      <c r="AA160" s="3"/>
      <c r="AB160" s="15"/>
      <c r="AC160" s="3"/>
      <c r="AD160" s="51"/>
      <c r="AE160" s="3"/>
      <c r="AF160" s="15"/>
      <c r="AG160" s="15"/>
      <c r="AH160" s="15"/>
      <c r="AI160" s="51"/>
      <c r="AJ160" s="15"/>
      <c r="AK160" s="3"/>
      <c r="AL160" s="3"/>
      <c r="AM160" s="51"/>
      <c r="AN160" s="51"/>
      <c r="AO160" s="51"/>
      <c r="AP160" s="51"/>
      <c r="AQ160" s="51"/>
      <c r="AR160" s="51"/>
      <c r="AS160" s="3"/>
      <c r="AT160" s="3"/>
      <c r="AU160" s="25"/>
    </row>
    <row r="161" spans="27:47">
      <c r="AA161" s="3"/>
      <c r="AB161" s="15"/>
      <c r="AC161" s="3"/>
      <c r="AD161" s="51"/>
      <c r="AE161" s="3"/>
      <c r="AF161" s="15"/>
      <c r="AG161" s="15"/>
      <c r="AH161" s="15"/>
      <c r="AI161" s="51"/>
      <c r="AJ161" s="15"/>
      <c r="AK161" s="3"/>
      <c r="AL161" s="3"/>
      <c r="AM161" s="51"/>
      <c r="AN161" s="51"/>
      <c r="AO161" s="51"/>
      <c r="AP161" s="51"/>
      <c r="AQ161" s="51"/>
      <c r="AR161" s="51"/>
      <c r="AS161" s="3"/>
      <c r="AT161" s="3"/>
      <c r="AU161" s="25"/>
    </row>
    <row r="162" spans="27:47">
      <c r="AA162" s="3"/>
      <c r="AB162" s="15"/>
      <c r="AC162" s="3"/>
      <c r="AD162" s="51"/>
      <c r="AE162" s="3"/>
      <c r="AF162" s="15"/>
      <c r="AG162" s="15"/>
      <c r="AH162" s="15"/>
      <c r="AI162" s="51"/>
      <c r="AJ162" s="15"/>
      <c r="AK162" s="3"/>
      <c r="AL162" s="3"/>
      <c r="AM162" s="51"/>
      <c r="AN162" s="51"/>
      <c r="AO162" s="51"/>
      <c r="AP162" s="51"/>
      <c r="AQ162" s="51"/>
      <c r="AR162" s="51"/>
      <c r="AS162" s="3"/>
      <c r="AT162" s="3"/>
      <c r="AU162" s="25"/>
    </row>
    <row r="163" spans="27:47">
      <c r="AA163" s="3"/>
      <c r="AB163" s="15"/>
      <c r="AC163" s="3"/>
      <c r="AD163" s="51"/>
      <c r="AE163" s="3"/>
      <c r="AF163" s="15"/>
      <c r="AG163" s="15"/>
      <c r="AH163" s="15"/>
      <c r="AI163" s="51"/>
      <c r="AJ163" s="15"/>
      <c r="AK163" s="3"/>
      <c r="AL163" s="3"/>
      <c r="AM163" s="51"/>
      <c r="AN163" s="51"/>
      <c r="AO163" s="51"/>
      <c r="AP163" s="51"/>
      <c r="AQ163" s="51"/>
      <c r="AR163" s="51"/>
      <c r="AS163" s="3"/>
      <c r="AT163" s="3"/>
      <c r="AU163" s="25"/>
    </row>
    <row r="164" spans="27:47">
      <c r="AA164" s="3"/>
      <c r="AB164" s="15"/>
      <c r="AC164" s="3"/>
      <c r="AD164" s="51"/>
      <c r="AE164" s="3"/>
      <c r="AF164" s="15"/>
      <c r="AG164" s="15"/>
      <c r="AH164" s="15"/>
      <c r="AI164" s="51"/>
      <c r="AJ164" s="15"/>
      <c r="AK164" s="3"/>
      <c r="AL164" s="3"/>
      <c r="AM164" s="51"/>
      <c r="AN164" s="51"/>
      <c r="AO164" s="51"/>
      <c r="AP164" s="51"/>
      <c r="AQ164" s="51"/>
      <c r="AR164" s="51"/>
      <c r="AS164" s="3"/>
      <c r="AT164" s="3"/>
      <c r="AU164" s="25"/>
    </row>
    <row r="165" spans="27:47">
      <c r="AA165" s="3"/>
      <c r="AB165" s="15"/>
      <c r="AC165" s="3"/>
      <c r="AD165" s="51"/>
      <c r="AE165" s="3"/>
      <c r="AF165" s="15"/>
      <c r="AG165" s="15"/>
      <c r="AH165" s="15"/>
      <c r="AI165" s="51"/>
      <c r="AJ165" s="15"/>
      <c r="AK165" s="3"/>
      <c r="AL165" s="3"/>
      <c r="AM165" s="51"/>
      <c r="AN165" s="51"/>
      <c r="AO165" s="51"/>
      <c r="AP165" s="51"/>
      <c r="AQ165" s="51"/>
      <c r="AR165" s="51"/>
      <c r="AS165" s="3"/>
      <c r="AT165" s="3"/>
      <c r="AU165" s="25"/>
    </row>
    <row r="166" spans="27:47">
      <c r="AA166" s="3"/>
      <c r="AB166" s="15"/>
      <c r="AC166" s="3"/>
      <c r="AD166" s="51"/>
      <c r="AE166" s="3"/>
      <c r="AF166" s="15"/>
      <c r="AG166" s="15"/>
      <c r="AH166" s="15"/>
      <c r="AI166" s="51"/>
      <c r="AJ166" s="15"/>
      <c r="AK166" s="3"/>
      <c r="AL166" s="3"/>
      <c r="AM166" s="51"/>
      <c r="AN166" s="51"/>
      <c r="AO166" s="51"/>
      <c r="AP166" s="51"/>
      <c r="AQ166" s="51"/>
      <c r="AR166" s="51"/>
      <c r="AS166" s="3"/>
      <c r="AT166" s="3"/>
      <c r="AU166" s="25"/>
    </row>
    <row r="167" spans="27:47">
      <c r="AA167" s="3"/>
      <c r="AB167" s="15"/>
      <c r="AC167" s="3"/>
      <c r="AD167" s="51"/>
      <c r="AE167" s="3"/>
      <c r="AF167" s="15"/>
      <c r="AG167" s="15"/>
      <c r="AH167" s="15"/>
      <c r="AI167" s="51"/>
      <c r="AJ167" s="15"/>
      <c r="AK167" s="3"/>
      <c r="AL167" s="3"/>
      <c r="AM167" s="51"/>
      <c r="AN167" s="51"/>
      <c r="AO167" s="51"/>
      <c r="AP167" s="51"/>
      <c r="AQ167" s="51"/>
      <c r="AR167" s="51"/>
      <c r="AS167" s="3"/>
      <c r="AT167" s="3"/>
      <c r="AU167" s="25"/>
    </row>
    <row r="168" spans="27:47">
      <c r="AA168" s="3"/>
      <c r="AB168" s="15"/>
      <c r="AC168" s="3"/>
      <c r="AD168" s="51"/>
      <c r="AE168" s="3"/>
      <c r="AF168" s="15"/>
      <c r="AG168" s="15"/>
      <c r="AH168" s="15"/>
      <c r="AI168" s="51"/>
      <c r="AJ168" s="15"/>
      <c r="AK168" s="3"/>
      <c r="AL168" s="3"/>
      <c r="AM168" s="51"/>
      <c r="AN168" s="51"/>
      <c r="AO168" s="51"/>
      <c r="AP168" s="51"/>
      <c r="AQ168" s="51"/>
      <c r="AR168" s="51"/>
      <c r="AS168" s="3"/>
      <c r="AT168" s="3"/>
      <c r="AU168" s="25"/>
    </row>
    <row r="169" spans="27:47">
      <c r="AA169" s="3"/>
      <c r="AB169" s="15"/>
      <c r="AC169" s="3"/>
      <c r="AD169" s="51"/>
      <c r="AE169" s="3"/>
      <c r="AF169" s="15"/>
      <c r="AG169" s="15"/>
      <c r="AH169" s="15"/>
      <c r="AI169" s="51"/>
      <c r="AJ169" s="15"/>
      <c r="AK169" s="3"/>
      <c r="AL169" s="3"/>
      <c r="AM169" s="51"/>
      <c r="AN169" s="51"/>
      <c r="AO169" s="51"/>
      <c r="AP169" s="51"/>
      <c r="AQ169" s="51"/>
      <c r="AR169" s="51"/>
      <c r="AS169" s="3"/>
      <c r="AT169" s="3"/>
      <c r="AU169" s="25"/>
    </row>
    <row r="170" spans="27:47">
      <c r="AA170" s="3"/>
      <c r="AB170" s="15"/>
      <c r="AC170" s="3"/>
      <c r="AD170" s="51"/>
      <c r="AE170" s="3"/>
      <c r="AF170" s="15"/>
      <c r="AG170" s="15"/>
      <c r="AH170" s="15"/>
      <c r="AI170" s="51"/>
      <c r="AJ170" s="15"/>
      <c r="AK170" s="3"/>
      <c r="AL170" s="3"/>
      <c r="AM170" s="51"/>
      <c r="AN170" s="51"/>
      <c r="AO170" s="51"/>
      <c r="AP170" s="51"/>
      <c r="AQ170" s="51"/>
      <c r="AR170" s="51"/>
      <c r="AS170" s="3"/>
      <c r="AT170" s="3"/>
      <c r="AU170" s="25"/>
    </row>
    <row r="171" spans="27:47">
      <c r="AA171" s="3"/>
      <c r="AB171" s="15"/>
      <c r="AC171" s="3"/>
      <c r="AD171" s="51"/>
      <c r="AE171" s="3"/>
      <c r="AF171" s="15"/>
      <c r="AG171" s="15"/>
      <c r="AH171" s="15"/>
      <c r="AI171" s="51"/>
      <c r="AJ171" s="15"/>
      <c r="AK171" s="3"/>
      <c r="AL171" s="3"/>
      <c r="AM171" s="51"/>
      <c r="AN171" s="51"/>
      <c r="AO171" s="51"/>
      <c r="AP171" s="51"/>
      <c r="AQ171" s="51"/>
      <c r="AR171" s="51"/>
      <c r="AS171" s="3"/>
      <c r="AT171" s="3"/>
      <c r="AU171" s="25"/>
    </row>
    <row r="172" spans="27:47">
      <c r="AA172" s="3"/>
      <c r="AB172" s="15"/>
      <c r="AC172" s="3"/>
      <c r="AD172" s="51"/>
      <c r="AE172" s="3"/>
      <c r="AF172" s="15"/>
      <c r="AG172" s="15"/>
      <c r="AH172" s="15"/>
      <c r="AI172" s="51"/>
      <c r="AJ172" s="15"/>
      <c r="AK172" s="3"/>
      <c r="AL172" s="3"/>
      <c r="AM172" s="51"/>
      <c r="AN172" s="51"/>
      <c r="AO172" s="51"/>
      <c r="AP172" s="51"/>
      <c r="AQ172" s="51"/>
      <c r="AR172" s="51"/>
      <c r="AS172" s="3"/>
      <c r="AT172" s="3"/>
      <c r="AU172" s="25"/>
    </row>
    <row r="173" spans="27:47">
      <c r="AA173" s="3"/>
      <c r="AB173" s="15"/>
      <c r="AC173" s="3"/>
      <c r="AD173" s="51"/>
      <c r="AE173" s="3"/>
      <c r="AF173" s="15"/>
      <c r="AG173" s="15"/>
      <c r="AH173" s="15"/>
      <c r="AI173" s="51"/>
      <c r="AJ173" s="15"/>
      <c r="AK173" s="3"/>
      <c r="AL173" s="3"/>
      <c r="AM173" s="51"/>
      <c r="AN173" s="51"/>
      <c r="AO173" s="51"/>
      <c r="AP173" s="51"/>
      <c r="AQ173" s="51"/>
      <c r="AR173" s="51"/>
      <c r="AS173" s="3"/>
      <c r="AT173" s="3"/>
      <c r="AU173" s="25"/>
    </row>
    <row r="174" spans="27:47">
      <c r="AA174" s="3"/>
      <c r="AB174" s="15"/>
      <c r="AC174" s="3"/>
      <c r="AD174" s="51"/>
      <c r="AE174" s="3"/>
      <c r="AF174" s="15"/>
      <c r="AG174" s="15"/>
      <c r="AH174" s="15"/>
      <c r="AI174" s="51"/>
      <c r="AJ174" s="15"/>
      <c r="AK174" s="3"/>
      <c r="AL174" s="3"/>
      <c r="AM174" s="51"/>
      <c r="AN174" s="51"/>
      <c r="AO174" s="51"/>
      <c r="AP174" s="51"/>
      <c r="AQ174" s="51"/>
      <c r="AR174" s="51"/>
      <c r="AS174" s="3"/>
      <c r="AT174" s="3"/>
      <c r="AU174" s="25"/>
    </row>
    <row r="175" spans="27:47">
      <c r="AA175" s="3"/>
      <c r="AB175" s="15"/>
      <c r="AC175" s="3"/>
      <c r="AD175" s="51"/>
      <c r="AE175" s="3"/>
      <c r="AF175" s="15"/>
      <c r="AG175" s="15"/>
      <c r="AH175" s="15"/>
      <c r="AI175" s="51"/>
      <c r="AJ175" s="15"/>
      <c r="AK175" s="3"/>
      <c r="AL175" s="3"/>
      <c r="AM175" s="51"/>
      <c r="AN175" s="51"/>
      <c r="AO175" s="51"/>
      <c r="AP175" s="51"/>
      <c r="AQ175" s="51"/>
      <c r="AR175" s="51"/>
      <c r="AS175" s="3"/>
      <c r="AT175" s="3"/>
      <c r="AU175" s="25"/>
    </row>
    <row r="176" spans="27:47">
      <c r="AA176" s="3"/>
      <c r="AB176" s="15"/>
      <c r="AC176" s="3"/>
      <c r="AD176" s="51"/>
      <c r="AE176" s="3"/>
      <c r="AF176" s="15"/>
      <c r="AG176" s="15"/>
      <c r="AH176" s="15"/>
      <c r="AI176" s="51"/>
      <c r="AJ176" s="15"/>
      <c r="AK176" s="3"/>
      <c r="AL176" s="3"/>
      <c r="AM176" s="51"/>
      <c r="AN176" s="51"/>
      <c r="AO176" s="51"/>
      <c r="AP176" s="51"/>
      <c r="AQ176" s="51"/>
      <c r="AR176" s="51"/>
      <c r="AS176" s="3"/>
      <c r="AT176" s="3"/>
      <c r="AU176" s="25"/>
    </row>
    <row r="177" spans="27:47">
      <c r="AA177" s="3"/>
      <c r="AB177" s="15"/>
      <c r="AC177" s="3"/>
      <c r="AD177" s="51"/>
      <c r="AE177" s="3"/>
      <c r="AF177" s="15"/>
      <c r="AG177" s="15"/>
      <c r="AH177" s="15"/>
      <c r="AI177" s="51"/>
      <c r="AJ177" s="15"/>
      <c r="AK177" s="3"/>
      <c r="AL177" s="3"/>
      <c r="AM177" s="51"/>
      <c r="AN177" s="51"/>
      <c r="AO177" s="51"/>
      <c r="AP177" s="51"/>
      <c r="AQ177" s="51"/>
      <c r="AR177" s="51"/>
      <c r="AS177" s="3"/>
      <c r="AT177" s="3"/>
      <c r="AU177" s="25"/>
    </row>
    <row r="178" spans="27:47">
      <c r="AA178" s="3"/>
      <c r="AB178" s="15"/>
      <c r="AC178" s="3"/>
      <c r="AD178" s="51"/>
      <c r="AE178" s="3"/>
      <c r="AF178" s="15"/>
      <c r="AG178" s="15"/>
      <c r="AH178" s="15"/>
      <c r="AI178" s="51"/>
      <c r="AJ178" s="15"/>
      <c r="AK178" s="3"/>
      <c r="AL178" s="3"/>
      <c r="AM178" s="51"/>
      <c r="AN178" s="51"/>
      <c r="AO178" s="51"/>
      <c r="AP178" s="51"/>
      <c r="AQ178" s="51"/>
      <c r="AR178" s="51"/>
      <c r="AS178" s="3"/>
      <c r="AT178" s="3"/>
      <c r="AU178" s="25"/>
    </row>
    <row r="179" spans="27:47">
      <c r="AA179" s="3"/>
      <c r="AB179" s="15"/>
      <c r="AC179" s="3"/>
      <c r="AD179" s="51"/>
      <c r="AE179" s="3"/>
      <c r="AF179" s="15"/>
      <c r="AG179" s="15"/>
      <c r="AH179" s="15"/>
      <c r="AI179" s="51"/>
      <c r="AJ179" s="15"/>
      <c r="AK179" s="3"/>
      <c r="AL179" s="3"/>
      <c r="AM179" s="51"/>
      <c r="AN179" s="51"/>
      <c r="AO179" s="51"/>
      <c r="AP179" s="51"/>
      <c r="AQ179" s="51"/>
      <c r="AR179" s="51"/>
      <c r="AS179" s="3"/>
      <c r="AT179" s="3"/>
      <c r="AU179" s="25"/>
    </row>
    <row r="180" spans="27:47">
      <c r="AA180" s="3"/>
      <c r="AB180" s="15"/>
      <c r="AC180" s="3"/>
      <c r="AD180" s="51"/>
      <c r="AE180" s="3"/>
      <c r="AF180" s="15"/>
      <c r="AG180" s="15"/>
      <c r="AH180" s="15"/>
      <c r="AI180" s="51"/>
      <c r="AJ180" s="15"/>
      <c r="AK180" s="3"/>
      <c r="AL180" s="3"/>
      <c r="AM180" s="51"/>
      <c r="AN180" s="51"/>
      <c r="AO180" s="51"/>
      <c r="AP180" s="51"/>
      <c r="AQ180" s="51"/>
      <c r="AR180" s="51"/>
      <c r="AS180" s="3"/>
      <c r="AT180" s="3"/>
      <c r="AU180" s="25"/>
    </row>
    <row r="181" spans="27:47">
      <c r="AA181" s="3"/>
      <c r="AB181" s="15"/>
      <c r="AC181" s="3"/>
      <c r="AD181" s="51"/>
      <c r="AE181" s="3"/>
      <c r="AF181" s="15"/>
      <c r="AG181" s="15"/>
      <c r="AH181" s="15"/>
      <c r="AI181" s="51"/>
      <c r="AJ181" s="15"/>
      <c r="AK181" s="3"/>
      <c r="AL181" s="3"/>
      <c r="AM181" s="51"/>
      <c r="AN181" s="51"/>
      <c r="AO181" s="51"/>
      <c r="AP181" s="51"/>
      <c r="AQ181" s="51"/>
      <c r="AR181" s="51"/>
      <c r="AS181" s="3"/>
      <c r="AT181" s="3"/>
      <c r="AU181" s="25"/>
    </row>
    <row r="182" spans="27:47">
      <c r="AA182" s="3"/>
      <c r="AB182" s="15"/>
      <c r="AC182" s="3"/>
      <c r="AD182" s="51"/>
      <c r="AE182" s="3"/>
      <c r="AF182" s="15"/>
      <c r="AG182" s="15"/>
      <c r="AH182" s="15"/>
      <c r="AI182" s="51"/>
      <c r="AJ182" s="15"/>
      <c r="AK182" s="3"/>
      <c r="AL182" s="3"/>
      <c r="AM182" s="51"/>
      <c r="AN182" s="51"/>
      <c r="AO182" s="51"/>
      <c r="AP182" s="51"/>
      <c r="AQ182" s="51"/>
      <c r="AR182" s="51"/>
      <c r="AS182" s="3"/>
      <c r="AT182" s="3"/>
      <c r="AU182" s="25"/>
    </row>
    <row r="183" spans="27:47">
      <c r="AA183" s="3"/>
      <c r="AB183" s="15"/>
      <c r="AC183" s="3"/>
      <c r="AD183" s="51"/>
      <c r="AE183" s="3"/>
      <c r="AF183" s="15"/>
      <c r="AG183" s="15"/>
      <c r="AH183" s="15"/>
      <c r="AI183" s="51"/>
      <c r="AJ183" s="15"/>
      <c r="AK183" s="3"/>
      <c r="AL183" s="3"/>
      <c r="AM183" s="51"/>
      <c r="AN183" s="51"/>
      <c r="AO183" s="51"/>
      <c r="AP183" s="51"/>
      <c r="AQ183" s="51"/>
      <c r="AR183" s="51"/>
      <c r="AS183" s="3"/>
      <c r="AT183" s="3"/>
      <c r="AU183" s="25"/>
    </row>
    <row r="184" spans="27:47">
      <c r="AA184" s="3"/>
      <c r="AB184" s="15"/>
      <c r="AC184" s="3"/>
      <c r="AD184" s="51"/>
      <c r="AE184" s="3"/>
      <c r="AF184" s="15"/>
      <c r="AG184" s="15"/>
      <c r="AH184" s="15"/>
      <c r="AI184" s="51"/>
      <c r="AJ184" s="15"/>
      <c r="AK184" s="3"/>
      <c r="AL184" s="3"/>
      <c r="AM184" s="51"/>
      <c r="AN184" s="51"/>
      <c r="AO184" s="51"/>
      <c r="AP184" s="51"/>
      <c r="AQ184" s="51"/>
      <c r="AR184" s="51"/>
      <c r="AS184" s="3"/>
      <c r="AT184" s="3"/>
      <c r="AU184" s="25"/>
    </row>
    <row r="185" spans="27:47">
      <c r="AA185" s="3"/>
      <c r="AB185" s="15"/>
      <c r="AC185" s="3"/>
      <c r="AD185" s="51"/>
      <c r="AE185" s="3"/>
      <c r="AF185" s="15"/>
      <c r="AG185" s="15"/>
      <c r="AH185" s="15"/>
      <c r="AI185" s="51"/>
      <c r="AJ185" s="15"/>
      <c r="AK185" s="3"/>
      <c r="AL185" s="3"/>
      <c r="AM185" s="51"/>
      <c r="AN185" s="51"/>
      <c r="AO185" s="51"/>
      <c r="AP185" s="51"/>
      <c r="AQ185" s="51"/>
      <c r="AR185" s="51"/>
      <c r="AS185" s="3"/>
      <c r="AT185" s="3"/>
      <c r="AU185" s="25"/>
    </row>
    <row r="186" spans="27:47">
      <c r="AA186" s="3"/>
      <c r="AB186" s="15"/>
      <c r="AC186" s="3"/>
      <c r="AD186" s="51"/>
      <c r="AE186" s="3"/>
      <c r="AF186" s="15"/>
      <c r="AG186" s="15"/>
      <c r="AH186" s="15"/>
      <c r="AI186" s="51"/>
      <c r="AJ186" s="15"/>
      <c r="AK186" s="3"/>
      <c r="AL186" s="3"/>
      <c r="AM186" s="51"/>
      <c r="AN186" s="51"/>
      <c r="AO186" s="51"/>
      <c r="AP186" s="51"/>
      <c r="AQ186" s="51"/>
      <c r="AR186" s="51"/>
      <c r="AS186" s="3"/>
      <c r="AT186" s="3"/>
      <c r="AU186" s="25"/>
    </row>
    <row r="187" spans="27:47">
      <c r="AA187" s="3"/>
      <c r="AB187" s="15"/>
      <c r="AC187" s="3"/>
      <c r="AD187" s="51"/>
      <c r="AE187" s="3"/>
      <c r="AF187" s="15"/>
      <c r="AG187" s="15"/>
      <c r="AH187" s="15"/>
      <c r="AI187" s="51"/>
      <c r="AJ187" s="15"/>
      <c r="AK187" s="3"/>
      <c r="AL187" s="3"/>
      <c r="AM187" s="51"/>
      <c r="AN187" s="51"/>
      <c r="AO187" s="51"/>
      <c r="AP187" s="51"/>
      <c r="AQ187" s="51"/>
      <c r="AR187" s="51"/>
      <c r="AS187" s="3"/>
      <c r="AT187" s="3"/>
      <c r="AU187" s="25"/>
    </row>
    <row r="188" spans="27:47">
      <c r="AA188" s="3"/>
      <c r="AB188" s="15"/>
      <c r="AC188" s="3"/>
      <c r="AD188" s="51"/>
      <c r="AE188" s="3"/>
      <c r="AF188" s="15"/>
      <c r="AG188" s="15"/>
      <c r="AH188" s="15"/>
      <c r="AI188" s="51"/>
      <c r="AJ188" s="15"/>
      <c r="AK188" s="3"/>
      <c r="AL188" s="3"/>
      <c r="AM188" s="51"/>
      <c r="AN188" s="51"/>
      <c r="AO188" s="51"/>
      <c r="AP188" s="51"/>
      <c r="AQ188" s="51"/>
      <c r="AR188" s="51"/>
      <c r="AS188" s="3"/>
      <c r="AT188" s="3"/>
      <c r="AU188" s="25"/>
    </row>
    <row r="189" spans="27:47">
      <c r="AA189" s="3"/>
      <c r="AB189" s="15"/>
      <c r="AC189" s="3"/>
      <c r="AD189" s="51"/>
      <c r="AE189" s="3"/>
      <c r="AF189" s="15"/>
      <c r="AG189" s="15"/>
      <c r="AH189" s="15"/>
      <c r="AI189" s="51"/>
      <c r="AJ189" s="15"/>
      <c r="AK189" s="3"/>
      <c r="AL189" s="3"/>
      <c r="AM189" s="51"/>
      <c r="AN189" s="51"/>
      <c r="AO189" s="51"/>
      <c r="AP189" s="51"/>
      <c r="AQ189" s="51"/>
      <c r="AR189" s="51"/>
      <c r="AS189" s="3"/>
      <c r="AT189" s="3"/>
      <c r="AU189" s="25"/>
    </row>
    <row r="190" spans="27:47">
      <c r="AA190" s="3"/>
      <c r="AB190" s="15"/>
      <c r="AC190" s="3"/>
      <c r="AD190" s="51"/>
      <c r="AE190" s="3"/>
      <c r="AF190" s="15"/>
      <c r="AG190" s="15"/>
      <c r="AH190" s="15"/>
      <c r="AI190" s="51"/>
      <c r="AJ190" s="15"/>
      <c r="AK190" s="3"/>
      <c r="AL190" s="3"/>
      <c r="AM190" s="51"/>
      <c r="AN190" s="51"/>
      <c r="AO190" s="51"/>
      <c r="AP190" s="51"/>
      <c r="AQ190" s="51"/>
      <c r="AR190" s="51"/>
      <c r="AS190" s="3"/>
      <c r="AT190" s="3"/>
      <c r="AU190" s="25"/>
    </row>
    <row r="191" spans="27:47">
      <c r="AA191" s="3"/>
      <c r="AB191" s="15"/>
      <c r="AC191" s="3"/>
      <c r="AD191" s="51"/>
      <c r="AE191" s="3"/>
      <c r="AF191" s="15"/>
      <c r="AG191" s="15"/>
      <c r="AH191" s="15"/>
      <c r="AI191" s="51"/>
      <c r="AJ191" s="15"/>
      <c r="AK191" s="3"/>
      <c r="AL191" s="3"/>
      <c r="AM191" s="51"/>
      <c r="AN191" s="51"/>
      <c r="AO191" s="51"/>
      <c r="AP191" s="51"/>
      <c r="AQ191" s="51"/>
      <c r="AR191" s="51"/>
      <c r="AS191" s="3"/>
      <c r="AT191" s="3"/>
      <c r="AU191" s="25"/>
    </row>
    <row r="192" spans="27:47">
      <c r="AA192" s="3"/>
      <c r="AB192" s="15"/>
      <c r="AC192" s="3"/>
      <c r="AD192" s="51"/>
      <c r="AE192" s="3"/>
      <c r="AF192" s="15"/>
      <c r="AG192" s="15"/>
      <c r="AH192" s="15"/>
      <c r="AI192" s="51"/>
      <c r="AJ192" s="15"/>
      <c r="AK192" s="3"/>
      <c r="AL192" s="3"/>
      <c r="AM192" s="51"/>
      <c r="AN192" s="51"/>
      <c r="AO192" s="51"/>
      <c r="AP192" s="51"/>
      <c r="AQ192" s="51"/>
      <c r="AR192" s="51"/>
      <c r="AS192" s="3"/>
      <c r="AT192" s="3"/>
      <c r="AU192" s="25"/>
    </row>
    <row r="193" spans="27:47">
      <c r="AA193" s="3"/>
      <c r="AB193" s="15"/>
      <c r="AC193" s="3"/>
      <c r="AD193" s="51"/>
      <c r="AE193" s="3"/>
      <c r="AF193" s="15"/>
      <c r="AG193" s="15"/>
      <c r="AH193" s="15"/>
      <c r="AI193" s="51"/>
      <c r="AJ193" s="15"/>
      <c r="AK193" s="3"/>
      <c r="AL193" s="3"/>
      <c r="AM193" s="51"/>
      <c r="AN193" s="51"/>
      <c r="AO193" s="51"/>
      <c r="AP193" s="51"/>
      <c r="AQ193" s="51"/>
      <c r="AR193" s="51"/>
      <c r="AS193" s="3"/>
      <c r="AT193" s="3"/>
      <c r="AU193" s="25"/>
    </row>
    <row r="194" spans="27:47">
      <c r="AA194" s="3"/>
      <c r="AB194" s="15"/>
      <c r="AC194" s="3"/>
      <c r="AD194" s="51"/>
      <c r="AE194" s="3"/>
      <c r="AF194" s="15"/>
      <c r="AG194" s="15"/>
      <c r="AH194" s="15"/>
      <c r="AI194" s="51"/>
      <c r="AJ194" s="15"/>
      <c r="AK194" s="3"/>
      <c r="AL194" s="3"/>
      <c r="AM194" s="51"/>
      <c r="AN194" s="51"/>
      <c r="AO194" s="51"/>
      <c r="AP194" s="51"/>
      <c r="AQ194" s="51"/>
      <c r="AR194" s="51"/>
      <c r="AS194" s="3"/>
      <c r="AT194" s="3"/>
      <c r="AU194" s="25"/>
    </row>
    <row r="195" spans="27:47">
      <c r="AA195" s="3"/>
      <c r="AB195" s="15"/>
      <c r="AC195" s="3"/>
      <c r="AD195" s="51"/>
      <c r="AE195" s="3"/>
      <c r="AF195" s="15"/>
      <c r="AG195" s="15"/>
      <c r="AH195" s="15"/>
      <c r="AI195" s="51"/>
      <c r="AJ195" s="15"/>
      <c r="AK195" s="3"/>
      <c r="AL195" s="3"/>
      <c r="AM195" s="51"/>
      <c r="AN195" s="51"/>
      <c r="AO195" s="51"/>
      <c r="AP195" s="51"/>
      <c r="AQ195" s="51"/>
      <c r="AR195" s="51"/>
      <c r="AS195" s="3"/>
      <c r="AT195" s="3"/>
      <c r="AU195" s="25"/>
    </row>
    <row r="196" spans="27:47">
      <c r="AA196" s="3"/>
      <c r="AB196" s="15"/>
      <c r="AC196" s="3"/>
      <c r="AD196" s="51"/>
      <c r="AE196" s="3"/>
      <c r="AF196" s="15"/>
      <c r="AG196" s="15"/>
      <c r="AH196" s="15"/>
      <c r="AI196" s="51"/>
      <c r="AJ196" s="15"/>
      <c r="AK196" s="3"/>
      <c r="AL196" s="3"/>
      <c r="AM196" s="51"/>
      <c r="AN196" s="51"/>
      <c r="AO196" s="51"/>
      <c r="AP196" s="51"/>
      <c r="AQ196" s="51"/>
      <c r="AR196" s="51"/>
      <c r="AS196" s="3"/>
      <c r="AT196" s="3"/>
      <c r="AU196" s="25"/>
    </row>
    <row r="197" spans="27:47">
      <c r="AA197" s="3"/>
      <c r="AB197" s="15"/>
      <c r="AC197" s="3"/>
      <c r="AD197" s="51"/>
      <c r="AE197" s="3"/>
      <c r="AF197" s="15"/>
      <c r="AG197" s="15"/>
      <c r="AH197" s="15"/>
      <c r="AI197" s="51"/>
      <c r="AJ197" s="15"/>
      <c r="AK197" s="3"/>
      <c r="AL197" s="3"/>
      <c r="AM197" s="51"/>
      <c r="AN197" s="51"/>
      <c r="AO197" s="51"/>
      <c r="AP197" s="51"/>
      <c r="AQ197" s="51"/>
      <c r="AR197" s="51"/>
      <c r="AS197" s="3"/>
      <c r="AT197" s="3"/>
      <c r="AU197" s="25"/>
    </row>
    <row r="198" spans="27:47">
      <c r="AA198" s="3"/>
      <c r="AB198" s="15"/>
      <c r="AC198" s="3"/>
      <c r="AD198" s="51"/>
      <c r="AE198" s="3"/>
      <c r="AF198" s="15"/>
      <c r="AG198" s="15"/>
      <c r="AH198" s="15"/>
      <c r="AI198" s="51"/>
      <c r="AJ198" s="15"/>
      <c r="AK198" s="3"/>
      <c r="AL198" s="3"/>
      <c r="AM198" s="51"/>
      <c r="AN198" s="51"/>
      <c r="AO198" s="51"/>
      <c r="AP198" s="51"/>
      <c r="AQ198" s="51"/>
      <c r="AR198" s="51"/>
      <c r="AS198" s="3"/>
      <c r="AT198" s="3"/>
      <c r="AU198" s="25"/>
    </row>
    <row r="199" spans="27:47">
      <c r="AA199" s="3"/>
      <c r="AB199" s="15"/>
      <c r="AC199" s="3"/>
      <c r="AD199" s="51"/>
      <c r="AE199" s="3"/>
      <c r="AF199" s="15"/>
      <c r="AG199" s="15"/>
      <c r="AH199" s="15"/>
      <c r="AI199" s="51"/>
      <c r="AJ199" s="15"/>
      <c r="AK199" s="3"/>
      <c r="AL199" s="3"/>
      <c r="AM199" s="51"/>
      <c r="AN199" s="51"/>
      <c r="AO199" s="51"/>
      <c r="AP199" s="51"/>
      <c r="AQ199" s="51"/>
      <c r="AR199" s="51"/>
      <c r="AS199" s="3"/>
      <c r="AT199" s="3"/>
      <c r="AU199" s="25"/>
    </row>
    <row r="200" spans="27:47">
      <c r="AA200" s="3"/>
      <c r="AB200" s="15"/>
      <c r="AC200" s="3"/>
      <c r="AD200" s="51"/>
      <c r="AE200" s="3"/>
      <c r="AF200" s="15"/>
      <c r="AG200" s="15"/>
      <c r="AH200" s="15"/>
      <c r="AI200" s="51"/>
      <c r="AJ200" s="15"/>
      <c r="AK200" s="3"/>
      <c r="AL200" s="3"/>
      <c r="AM200" s="51"/>
      <c r="AN200" s="51"/>
      <c r="AO200" s="51"/>
      <c r="AP200" s="51"/>
      <c r="AQ200" s="51"/>
      <c r="AR200" s="51"/>
      <c r="AS200" s="3"/>
      <c r="AT200" s="3"/>
      <c r="AU200" s="25"/>
    </row>
    <row r="201" spans="27:47">
      <c r="AA201" s="3"/>
      <c r="AB201" s="15"/>
      <c r="AC201" s="3"/>
      <c r="AD201" s="51"/>
      <c r="AE201" s="3"/>
      <c r="AF201" s="15"/>
      <c r="AG201" s="15"/>
      <c r="AH201" s="15"/>
      <c r="AI201" s="51"/>
      <c r="AJ201" s="15"/>
      <c r="AK201" s="3"/>
      <c r="AL201" s="3"/>
      <c r="AM201" s="51"/>
      <c r="AN201" s="51"/>
      <c r="AO201" s="51"/>
      <c r="AP201" s="51"/>
      <c r="AQ201" s="51"/>
      <c r="AR201" s="51"/>
      <c r="AS201" s="3"/>
      <c r="AT201" s="3"/>
      <c r="AU201" s="25"/>
    </row>
    <row r="202" spans="27:47">
      <c r="AA202" s="3"/>
      <c r="AB202" s="15"/>
      <c r="AC202" s="3"/>
      <c r="AD202" s="51"/>
      <c r="AE202" s="3"/>
      <c r="AF202" s="15"/>
      <c r="AG202" s="15"/>
      <c r="AH202" s="15"/>
      <c r="AI202" s="51"/>
      <c r="AJ202" s="15"/>
      <c r="AK202" s="3"/>
      <c r="AL202" s="3"/>
      <c r="AM202" s="51"/>
      <c r="AN202" s="51"/>
      <c r="AO202" s="51"/>
      <c r="AP202" s="51"/>
      <c r="AQ202" s="51"/>
      <c r="AR202" s="51"/>
      <c r="AS202" s="3"/>
      <c r="AT202" s="3"/>
      <c r="AU202" s="25"/>
    </row>
    <row r="203" spans="27:47">
      <c r="AA203" s="3"/>
      <c r="AB203" s="15"/>
      <c r="AC203" s="3"/>
      <c r="AD203" s="51"/>
      <c r="AE203" s="3"/>
      <c r="AF203" s="15"/>
      <c r="AG203" s="15"/>
      <c r="AH203" s="15"/>
      <c r="AI203" s="51"/>
      <c r="AJ203" s="15"/>
      <c r="AK203" s="3"/>
      <c r="AL203" s="3"/>
      <c r="AM203" s="51"/>
      <c r="AN203" s="51"/>
      <c r="AO203" s="51"/>
      <c r="AP203" s="51"/>
      <c r="AQ203" s="51"/>
      <c r="AR203" s="51"/>
      <c r="AS203" s="3"/>
      <c r="AT203" s="3"/>
      <c r="AU203" s="25"/>
    </row>
    <row r="204" spans="27:47">
      <c r="AA204" s="3"/>
      <c r="AB204" s="15"/>
      <c r="AC204" s="3"/>
      <c r="AD204" s="51"/>
      <c r="AE204" s="3"/>
      <c r="AF204" s="15"/>
      <c r="AG204" s="15"/>
      <c r="AH204" s="15"/>
      <c r="AI204" s="51"/>
      <c r="AJ204" s="15"/>
      <c r="AK204" s="3"/>
      <c r="AL204" s="3"/>
      <c r="AM204" s="51"/>
      <c r="AN204" s="51"/>
      <c r="AO204" s="51"/>
      <c r="AP204" s="51"/>
      <c r="AQ204" s="51"/>
      <c r="AR204" s="51"/>
      <c r="AS204" s="3"/>
      <c r="AT204" s="3"/>
      <c r="AU204" s="25"/>
    </row>
    <row r="205" spans="27:47">
      <c r="AA205" s="3"/>
      <c r="AB205" s="15"/>
      <c r="AC205" s="3"/>
      <c r="AD205" s="51"/>
      <c r="AE205" s="3"/>
      <c r="AF205" s="15"/>
      <c r="AG205" s="15"/>
      <c r="AH205" s="15"/>
      <c r="AI205" s="51"/>
      <c r="AJ205" s="15"/>
      <c r="AK205" s="3"/>
      <c r="AL205" s="3"/>
      <c r="AM205" s="51"/>
      <c r="AN205" s="51"/>
      <c r="AO205" s="51"/>
      <c r="AP205" s="51"/>
      <c r="AQ205" s="51"/>
      <c r="AR205" s="51"/>
      <c r="AS205" s="3"/>
      <c r="AT205" s="3"/>
      <c r="AU205" s="25"/>
    </row>
    <row r="206" spans="27:47">
      <c r="AA206" s="3"/>
      <c r="AB206" s="15"/>
      <c r="AC206" s="3"/>
      <c r="AD206" s="51"/>
      <c r="AE206" s="3"/>
      <c r="AF206" s="15"/>
      <c r="AG206" s="15"/>
      <c r="AH206" s="15"/>
      <c r="AI206" s="51"/>
      <c r="AJ206" s="15"/>
      <c r="AK206" s="3"/>
      <c r="AL206" s="3"/>
      <c r="AM206" s="51"/>
      <c r="AN206" s="51"/>
      <c r="AO206" s="51"/>
      <c r="AP206" s="51"/>
      <c r="AQ206" s="51"/>
      <c r="AR206" s="51"/>
      <c r="AS206" s="3"/>
      <c r="AT206" s="3"/>
      <c r="AU206" s="25"/>
    </row>
    <row r="207" spans="27:47">
      <c r="AA207" s="3"/>
      <c r="AB207" s="15"/>
      <c r="AC207" s="3"/>
      <c r="AD207" s="51"/>
      <c r="AE207" s="3"/>
      <c r="AF207" s="15"/>
      <c r="AG207" s="15"/>
      <c r="AH207" s="15"/>
      <c r="AI207" s="51"/>
      <c r="AJ207" s="15"/>
      <c r="AK207" s="3"/>
      <c r="AL207" s="3"/>
      <c r="AM207" s="51"/>
      <c r="AN207" s="51"/>
      <c r="AO207" s="51"/>
      <c r="AP207" s="51"/>
      <c r="AQ207" s="51"/>
      <c r="AR207" s="51"/>
      <c r="AS207" s="3"/>
      <c r="AT207" s="3"/>
      <c r="AU207" s="25"/>
    </row>
    <row r="208" spans="27:47">
      <c r="AA208" s="3"/>
      <c r="AB208" s="15"/>
      <c r="AC208" s="3"/>
      <c r="AD208" s="51"/>
      <c r="AE208" s="3"/>
      <c r="AF208" s="15"/>
      <c r="AG208" s="15"/>
      <c r="AH208" s="15"/>
      <c r="AI208" s="51"/>
      <c r="AJ208" s="15"/>
      <c r="AK208" s="3"/>
      <c r="AL208" s="3"/>
      <c r="AM208" s="51"/>
      <c r="AN208" s="51"/>
      <c r="AO208" s="51"/>
      <c r="AP208" s="51"/>
      <c r="AQ208" s="51"/>
      <c r="AR208" s="51"/>
      <c r="AS208" s="3"/>
      <c r="AT208" s="3"/>
      <c r="AU208" s="25"/>
    </row>
    <row r="209" spans="19:47">
      <c r="AA209" s="3"/>
      <c r="AB209" s="15"/>
      <c r="AC209" s="3"/>
      <c r="AD209" s="51"/>
      <c r="AE209" s="3"/>
      <c r="AF209" s="15"/>
      <c r="AG209" s="15"/>
      <c r="AH209" s="15"/>
      <c r="AI209" s="51"/>
      <c r="AJ209" s="15"/>
      <c r="AK209" s="3"/>
      <c r="AL209" s="3"/>
      <c r="AM209" s="51"/>
      <c r="AN209" s="51"/>
      <c r="AO209" s="51"/>
      <c r="AP209" s="51"/>
      <c r="AQ209" s="51"/>
      <c r="AR209" s="51"/>
      <c r="AS209" s="3"/>
      <c r="AT209" s="3"/>
      <c r="AU209" s="25"/>
    </row>
    <row r="210" spans="19:47">
      <c r="AA210" s="3"/>
      <c r="AB210" s="15"/>
      <c r="AC210" s="3"/>
      <c r="AD210" s="51"/>
      <c r="AE210" s="3"/>
      <c r="AF210" s="15"/>
      <c r="AG210" s="15"/>
      <c r="AH210" s="15"/>
      <c r="AI210" s="51"/>
      <c r="AJ210" s="15"/>
      <c r="AK210" s="3"/>
      <c r="AL210" s="3"/>
      <c r="AM210" s="51"/>
      <c r="AN210" s="51"/>
      <c r="AO210" s="51"/>
      <c r="AP210" s="51"/>
      <c r="AQ210" s="51"/>
      <c r="AR210" s="51"/>
      <c r="AS210" s="3"/>
      <c r="AT210" s="3"/>
      <c r="AU210" s="25"/>
    </row>
    <row r="211" spans="19:47">
      <c r="S211" s="3" t="s">
        <v>598</v>
      </c>
      <c r="AA211" s="3"/>
      <c r="AB211" s="15"/>
      <c r="AC211" s="3"/>
      <c r="AD211" s="51"/>
      <c r="AE211" s="3"/>
      <c r="AF211" s="15"/>
      <c r="AG211" s="15"/>
      <c r="AH211" s="15"/>
      <c r="AI211" s="51"/>
      <c r="AJ211" s="15"/>
      <c r="AK211" s="3"/>
      <c r="AL211" s="3"/>
      <c r="AM211" s="51"/>
      <c r="AN211" s="51"/>
      <c r="AO211" s="51"/>
      <c r="AP211" s="51"/>
      <c r="AQ211" s="51"/>
      <c r="AR211" s="51"/>
      <c r="AS211" s="3"/>
      <c r="AT211" s="3"/>
      <c r="AU211" s="25"/>
    </row>
    <row r="212" spans="19:47">
      <c r="AA212" s="3"/>
      <c r="AB212" s="15"/>
      <c r="AC212" s="3"/>
      <c r="AD212" s="51"/>
      <c r="AE212" s="3"/>
      <c r="AF212" s="15"/>
      <c r="AG212" s="15"/>
      <c r="AH212" s="15"/>
      <c r="AI212" s="51"/>
      <c r="AJ212" s="15"/>
      <c r="AK212" s="3"/>
      <c r="AL212" s="3"/>
      <c r="AM212" s="51"/>
      <c r="AN212" s="51"/>
      <c r="AO212" s="51"/>
      <c r="AP212" s="51"/>
      <c r="AQ212" s="51"/>
      <c r="AR212" s="51"/>
      <c r="AS212" s="3"/>
      <c r="AT212" s="3"/>
      <c r="AU212" s="25"/>
    </row>
    <row r="213" spans="19:47">
      <c r="AA213" s="3"/>
      <c r="AB213" s="15"/>
      <c r="AC213" s="3"/>
      <c r="AD213" s="51"/>
      <c r="AE213" s="3"/>
      <c r="AF213" s="15"/>
      <c r="AG213" s="15"/>
      <c r="AH213" s="15"/>
      <c r="AI213" s="51"/>
      <c r="AJ213" s="15"/>
      <c r="AK213" s="3"/>
      <c r="AL213" s="3"/>
      <c r="AM213" s="51"/>
      <c r="AN213" s="51"/>
      <c r="AO213" s="51"/>
      <c r="AP213" s="51"/>
      <c r="AQ213" s="51"/>
      <c r="AR213" s="51"/>
      <c r="AS213" s="3"/>
      <c r="AT213" s="3"/>
      <c r="AU213" s="25"/>
    </row>
    <row r="214" spans="19:47">
      <c r="AA214" s="3"/>
      <c r="AB214" s="15"/>
      <c r="AC214" s="3"/>
      <c r="AD214" s="51"/>
      <c r="AE214" s="3"/>
      <c r="AF214" s="15"/>
      <c r="AG214" s="15"/>
      <c r="AH214" s="15"/>
      <c r="AI214" s="51"/>
      <c r="AJ214" s="15"/>
      <c r="AK214" s="3"/>
      <c r="AL214" s="3"/>
      <c r="AM214" s="51"/>
      <c r="AN214" s="51"/>
      <c r="AO214" s="51"/>
      <c r="AP214" s="51"/>
      <c r="AQ214" s="51"/>
      <c r="AR214" s="51"/>
      <c r="AS214" s="3"/>
      <c r="AT214" s="3"/>
      <c r="AU214" s="25"/>
    </row>
    <row r="215" spans="19:47">
      <c r="AA215" s="3"/>
      <c r="AB215" s="15"/>
      <c r="AC215" s="3"/>
      <c r="AD215" s="51"/>
      <c r="AE215" s="3"/>
      <c r="AF215" s="15"/>
      <c r="AG215" s="15"/>
      <c r="AH215" s="15"/>
      <c r="AI215" s="51"/>
      <c r="AJ215" s="15"/>
      <c r="AK215" s="3"/>
      <c r="AL215" s="3"/>
      <c r="AM215" s="51"/>
      <c r="AN215" s="51"/>
      <c r="AO215" s="51"/>
      <c r="AP215" s="51"/>
      <c r="AQ215" s="51"/>
      <c r="AR215" s="51"/>
      <c r="AS215" s="3"/>
      <c r="AT215" s="3"/>
      <c r="AU215" s="25"/>
    </row>
    <row r="216" spans="19:47">
      <c r="AA216" s="3"/>
      <c r="AB216" s="15"/>
      <c r="AC216" s="3"/>
      <c r="AD216" s="51"/>
      <c r="AE216" s="3"/>
      <c r="AF216" s="15"/>
      <c r="AG216" s="15"/>
      <c r="AH216" s="15"/>
      <c r="AI216" s="51"/>
      <c r="AJ216" s="15"/>
      <c r="AK216" s="3"/>
      <c r="AL216" s="3"/>
      <c r="AM216" s="51"/>
      <c r="AN216" s="51"/>
      <c r="AO216" s="51"/>
      <c r="AP216" s="51"/>
      <c r="AQ216" s="51"/>
      <c r="AR216" s="51"/>
      <c r="AS216" s="3"/>
      <c r="AT216" s="3"/>
      <c r="AU216" s="25"/>
    </row>
    <row r="217" spans="19:47">
      <c r="AA217" s="3"/>
      <c r="AB217" s="15"/>
      <c r="AC217" s="3"/>
      <c r="AD217" s="51"/>
      <c r="AE217" s="3"/>
      <c r="AF217" s="15"/>
      <c r="AG217" s="15"/>
      <c r="AH217" s="15"/>
      <c r="AI217" s="51"/>
      <c r="AJ217" s="15"/>
      <c r="AK217" s="3"/>
      <c r="AL217" s="3"/>
      <c r="AM217" s="51"/>
      <c r="AN217" s="51"/>
      <c r="AO217" s="51"/>
      <c r="AP217" s="51"/>
      <c r="AQ217" s="51"/>
      <c r="AR217" s="51"/>
      <c r="AS217" s="3"/>
      <c r="AT217" s="3"/>
      <c r="AU217" s="25"/>
    </row>
    <row r="218" spans="19:47">
      <c r="AA218" s="3"/>
      <c r="AB218" s="15"/>
      <c r="AC218" s="3"/>
      <c r="AD218" s="51"/>
      <c r="AE218" s="3"/>
      <c r="AF218" s="15"/>
      <c r="AG218" s="15"/>
      <c r="AH218" s="15"/>
      <c r="AI218" s="51"/>
      <c r="AJ218" s="15"/>
      <c r="AK218" s="3"/>
      <c r="AL218" s="3"/>
      <c r="AM218" s="51"/>
      <c r="AN218" s="51"/>
      <c r="AO218" s="51"/>
      <c r="AP218" s="51"/>
      <c r="AQ218" s="51"/>
      <c r="AR218" s="51"/>
      <c r="AS218" s="3"/>
      <c r="AT218" s="3"/>
      <c r="AU218" s="25"/>
    </row>
    <row r="219" spans="19:47">
      <c r="AA219" s="3"/>
      <c r="AB219" s="15"/>
      <c r="AC219" s="3"/>
      <c r="AD219" s="51"/>
      <c r="AE219" s="3"/>
      <c r="AF219" s="15"/>
      <c r="AG219" s="15"/>
      <c r="AH219" s="15"/>
      <c r="AI219" s="51"/>
      <c r="AJ219" s="15"/>
      <c r="AK219" s="3"/>
      <c r="AL219" s="3"/>
      <c r="AM219" s="51"/>
      <c r="AN219" s="51"/>
      <c r="AO219" s="51"/>
      <c r="AP219" s="51"/>
      <c r="AQ219" s="51"/>
      <c r="AR219" s="51"/>
      <c r="AS219" s="3"/>
      <c r="AT219" s="3"/>
      <c r="AU219" s="25"/>
    </row>
    <row r="220" spans="19:47">
      <c r="AA220" s="3"/>
      <c r="AB220" s="15"/>
      <c r="AC220" s="3"/>
      <c r="AD220" s="51"/>
      <c r="AE220" s="3"/>
      <c r="AF220" s="15"/>
      <c r="AG220" s="15"/>
      <c r="AH220" s="15"/>
      <c r="AI220" s="51"/>
      <c r="AJ220" s="15"/>
      <c r="AK220" s="3"/>
      <c r="AL220" s="3"/>
      <c r="AM220" s="51"/>
      <c r="AN220" s="51"/>
      <c r="AO220" s="51"/>
      <c r="AP220" s="51"/>
      <c r="AQ220" s="51"/>
      <c r="AR220" s="51"/>
      <c r="AS220" s="3"/>
      <c r="AT220" s="3"/>
      <c r="AU220" s="25"/>
    </row>
    <row r="221" spans="19:47">
      <c r="AA221" s="3"/>
      <c r="AB221" s="15"/>
      <c r="AC221" s="3"/>
      <c r="AD221" s="51"/>
      <c r="AE221" s="3"/>
      <c r="AF221" s="15"/>
      <c r="AG221" s="15"/>
      <c r="AH221" s="15"/>
      <c r="AI221" s="51"/>
      <c r="AJ221" s="15"/>
      <c r="AK221" s="3"/>
      <c r="AL221" s="3"/>
      <c r="AM221" s="51"/>
      <c r="AN221" s="51"/>
      <c r="AO221" s="51"/>
      <c r="AP221" s="51"/>
      <c r="AQ221" s="51"/>
      <c r="AR221" s="51"/>
      <c r="AS221" s="3"/>
      <c r="AT221" s="3"/>
      <c r="AU221" s="25"/>
    </row>
    <row r="222" spans="19:47">
      <c r="AA222" s="3"/>
      <c r="AB222" s="15"/>
      <c r="AC222" s="3"/>
      <c r="AD222" s="51"/>
      <c r="AE222" s="3"/>
      <c r="AF222" s="15"/>
      <c r="AG222" s="15"/>
      <c r="AH222" s="15"/>
      <c r="AI222" s="51"/>
      <c r="AJ222" s="15"/>
      <c r="AK222" s="3"/>
      <c r="AL222" s="3"/>
      <c r="AM222" s="51"/>
      <c r="AN222" s="51"/>
      <c r="AO222" s="51"/>
      <c r="AP222" s="51"/>
      <c r="AQ222" s="51"/>
      <c r="AR222" s="51"/>
      <c r="AS222" s="3"/>
      <c r="AT222" s="3"/>
      <c r="AU222" s="25"/>
    </row>
    <row r="223" spans="19:47">
      <c r="AA223" s="3"/>
      <c r="AB223" s="15"/>
      <c r="AC223" s="3"/>
      <c r="AD223" s="51"/>
      <c r="AE223" s="3"/>
      <c r="AF223" s="15"/>
      <c r="AG223" s="15"/>
      <c r="AH223" s="15"/>
      <c r="AI223" s="51"/>
      <c r="AJ223" s="15"/>
      <c r="AK223" s="3"/>
      <c r="AL223" s="3"/>
      <c r="AM223" s="51"/>
      <c r="AN223" s="51"/>
      <c r="AO223" s="51"/>
      <c r="AP223" s="51"/>
      <c r="AQ223" s="51"/>
      <c r="AR223" s="51"/>
      <c r="AS223" s="3"/>
      <c r="AT223" s="3"/>
      <c r="AU223" s="25"/>
    </row>
    <row r="224" spans="19:47">
      <c r="AA224" s="3"/>
      <c r="AB224" s="15"/>
      <c r="AC224" s="3"/>
      <c r="AD224" s="51"/>
      <c r="AE224" s="3"/>
      <c r="AF224" s="15"/>
      <c r="AG224" s="15"/>
      <c r="AH224" s="15"/>
      <c r="AI224" s="51"/>
      <c r="AJ224" s="15"/>
      <c r="AK224" s="3"/>
      <c r="AL224" s="3"/>
      <c r="AM224" s="51"/>
      <c r="AN224" s="51"/>
      <c r="AO224" s="51"/>
      <c r="AP224" s="51"/>
      <c r="AQ224" s="51"/>
      <c r="AR224" s="51"/>
      <c r="AS224" s="3"/>
      <c r="AT224" s="3"/>
      <c r="AU224" s="25"/>
    </row>
    <row r="225" spans="27:47">
      <c r="AA225" s="3"/>
      <c r="AB225" s="15"/>
      <c r="AC225" s="3"/>
      <c r="AD225" s="51"/>
      <c r="AE225" s="3"/>
      <c r="AF225" s="15"/>
      <c r="AG225" s="15"/>
      <c r="AH225" s="15"/>
      <c r="AI225" s="51"/>
      <c r="AJ225" s="15"/>
      <c r="AK225" s="3"/>
      <c r="AL225" s="3"/>
      <c r="AM225" s="51"/>
      <c r="AN225" s="51"/>
      <c r="AO225" s="51"/>
      <c r="AP225" s="51"/>
      <c r="AQ225" s="51"/>
      <c r="AR225" s="51"/>
      <c r="AS225" s="3"/>
      <c r="AT225" s="3"/>
      <c r="AU225" s="25"/>
    </row>
    <row r="226" spans="27:47">
      <c r="AA226" s="3"/>
      <c r="AB226" s="15"/>
      <c r="AC226" s="3"/>
      <c r="AD226" s="51"/>
      <c r="AE226" s="3"/>
      <c r="AF226" s="15"/>
      <c r="AG226" s="15"/>
      <c r="AH226" s="15"/>
      <c r="AI226" s="51"/>
      <c r="AJ226" s="15"/>
      <c r="AK226" s="3"/>
      <c r="AL226" s="3"/>
      <c r="AM226" s="51"/>
      <c r="AN226" s="51"/>
      <c r="AO226" s="51"/>
      <c r="AP226" s="51"/>
      <c r="AQ226" s="51"/>
      <c r="AR226" s="51"/>
      <c r="AS226" s="3"/>
      <c r="AT226" s="3"/>
      <c r="AU226" s="25"/>
    </row>
    <row r="227" spans="27:47">
      <c r="AA227" s="3"/>
      <c r="AB227" s="15"/>
      <c r="AC227" s="3"/>
      <c r="AD227" s="51"/>
      <c r="AE227" s="3"/>
      <c r="AF227" s="15"/>
      <c r="AG227" s="15"/>
      <c r="AH227" s="15"/>
      <c r="AI227" s="51"/>
      <c r="AJ227" s="15"/>
      <c r="AK227" s="3"/>
      <c r="AL227" s="3"/>
      <c r="AM227" s="51"/>
      <c r="AN227" s="51"/>
      <c r="AO227" s="51"/>
      <c r="AP227" s="51"/>
      <c r="AQ227" s="51"/>
      <c r="AR227" s="51"/>
      <c r="AS227" s="3"/>
      <c r="AT227" s="3"/>
      <c r="AU227" s="25"/>
    </row>
    <row r="228" spans="27:47">
      <c r="AA228" s="3"/>
      <c r="AB228" s="15"/>
      <c r="AC228" s="3"/>
      <c r="AD228" s="51"/>
      <c r="AE228" s="3"/>
      <c r="AF228" s="15"/>
      <c r="AG228" s="15"/>
      <c r="AH228" s="15"/>
      <c r="AI228" s="51"/>
      <c r="AJ228" s="15"/>
      <c r="AK228" s="3"/>
      <c r="AL228" s="3"/>
      <c r="AM228" s="51"/>
      <c r="AN228" s="51"/>
      <c r="AO228" s="51"/>
      <c r="AP228" s="51"/>
      <c r="AQ228" s="51"/>
      <c r="AR228" s="51"/>
      <c r="AS228" s="3"/>
      <c r="AT228" s="3"/>
      <c r="AU228" s="25"/>
    </row>
    <row r="229" spans="27:47">
      <c r="AA229" s="3"/>
      <c r="AB229" s="15"/>
      <c r="AC229" s="3"/>
      <c r="AD229" s="51"/>
      <c r="AE229" s="3"/>
      <c r="AF229" s="15"/>
      <c r="AG229" s="15"/>
      <c r="AH229" s="15"/>
      <c r="AI229" s="51"/>
      <c r="AJ229" s="15"/>
      <c r="AK229" s="3"/>
      <c r="AL229" s="3"/>
      <c r="AM229" s="51"/>
      <c r="AN229" s="51"/>
      <c r="AO229" s="51"/>
      <c r="AP229" s="51"/>
      <c r="AQ229" s="51"/>
      <c r="AR229" s="51"/>
      <c r="AS229" s="3"/>
      <c r="AT229" s="3"/>
      <c r="AU229" s="25"/>
    </row>
    <row r="230" spans="27:47">
      <c r="AA230" s="3"/>
      <c r="AB230" s="15"/>
      <c r="AC230" s="3"/>
      <c r="AD230" s="51"/>
      <c r="AE230" s="3"/>
      <c r="AF230" s="15"/>
      <c r="AG230" s="15"/>
      <c r="AH230" s="15"/>
      <c r="AI230" s="51"/>
      <c r="AJ230" s="15"/>
      <c r="AK230" s="3"/>
      <c r="AL230" s="3"/>
      <c r="AM230" s="51"/>
      <c r="AN230" s="51"/>
      <c r="AO230" s="51"/>
      <c r="AP230" s="51"/>
      <c r="AQ230" s="51"/>
      <c r="AR230" s="51"/>
      <c r="AS230" s="3"/>
      <c r="AT230" s="3"/>
      <c r="AU230" s="25"/>
    </row>
    <row r="231" spans="27:47">
      <c r="AA231" s="3"/>
      <c r="AB231" s="15"/>
      <c r="AC231" s="3"/>
      <c r="AD231" s="51"/>
      <c r="AE231" s="3"/>
      <c r="AF231" s="15"/>
      <c r="AG231" s="15"/>
      <c r="AH231" s="15"/>
      <c r="AI231" s="51"/>
      <c r="AJ231" s="15"/>
      <c r="AK231" s="3"/>
      <c r="AL231" s="3"/>
      <c r="AM231" s="51"/>
      <c r="AN231" s="51"/>
      <c r="AO231" s="51"/>
      <c r="AP231" s="51"/>
      <c r="AQ231" s="51"/>
      <c r="AR231" s="51"/>
      <c r="AS231" s="3"/>
      <c r="AT231" s="3"/>
      <c r="AU231" s="25"/>
    </row>
    <row r="232" spans="27:47">
      <c r="AA232" s="3"/>
      <c r="AB232" s="15"/>
      <c r="AC232" s="3"/>
      <c r="AD232" s="51"/>
      <c r="AE232" s="3"/>
      <c r="AF232" s="15"/>
      <c r="AG232" s="15"/>
      <c r="AH232" s="15"/>
      <c r="AI232" s="51"/>
      <c r="AJ232" s="15"/>
      <c r="AK232" s="3"/>
      <c r="AL232" s="3"/>
      <c r="AM232" s="51"/>
      <c r="AN232" s="51"/>
      <c r="AO232" s="51"/>
      <c r="AP232" s="51"/>
      <c r="AQ232" s="51"/>
      <c r="AR232" s="51"/>
      <c r="AS232" s="3"/>
      <c r="AT232" s="3"/>
      <c r="AU232" s="25"/>
    </row>
    <row r="233" spans="27:47">
      <c r="AA233" s="3"/>
      <c r="AB233" s="15"/>
      <c r="AC233" s="3"/>
      <c r="AD233" s="51"/>
      <c r="AE233" s="3"/>
      <c r="AF233" s="15"/>
      <c r="AG233" s="15"/>
      <c r="AH233" s="15"/>
      <c r="AI233" s="51"/>
      <c r="AJ233" s="15"/>
      <c r="AK233" s="3"/>
      <c r="AL233" s="3"/>
      <c r="AM233" s="51"/>
      <c r="AN233" s="51"/>
      <c r="AO233" s="51"/>
      <c r="AP233" s="51"/>
      <c r="AQ233" s="51"/>
      <c r="AR233" s="51"/>
      <c r="AS233" s="3"/>
      <c r="AT233" s="3"/>
      <c r="AU233" s="25"/>
    </row>
    <row r="234" spans="27:47">
      <c r="AA234" s="3"/>
      <c r="AB234" s="15"/>
      <c r="AC234" s="3"/>
      <c r="AD234" s="51"/>
      <c r="AE234" s="3"/>
      <c r="AF234" s="15"/>
      <c r="AG234" s="15"/>
      <c r="AH234" s="15"/>
      <c r="AI234" s="51"/>
      <c r="AJ234" s="15"/>
      <c r="AK234" s="3"/>
      <c r="AL234" s="3"/>
      <c r="AM234" s="51"/>
      <c r="AN234" s="51"/>
      <c r="AO234" s="51"/>
      <c r="AP234" s="51"/>
      <c r="AQ234" s="51"/>
      <c r="AR234" s="51"/>
      <c r="AS234" s="3"/>
      <c r="AT234" s="3"/>
      <c r="AU234" s="25"/>
    </row>
    <row r="235" spans="27:47">
      <c r="AA235" s="3"/>
      <c r="AB235" s="15"/>
      <c r="AC235" s="3"/>
      <c r="AD235" s="51"/>
      <c r="AE235" s="3"/>
      <c r="AF235" s="15"/>
      <c r="AG235" s="15"/>
      <c r="AH235" s="15"/>
      <c r="AI235" s="51"/>
      <c r="AJ235" s="15"/>
      <c r="AK235" s="3"/>
      <c r="AL235" s="3"/>
      <c r="AM235" s="51"/>
      <c r="AN235" s="51"/>
      <c r="AO235" s="51"/>
      <c r="AP235" s="51"/>
      <c r="AQ235" s="51"/>
      <c r="AR235" s="51"/>
      <c r="AS235" s="3"/>
      <c r="AT235" s="3"/>
      <c r="AU235" s="25"/>
    </row>
    <row r="236" spans="27:47">
      <c r="AA236" s="3"/>
      <c r="AB236" s="15"/>
      <c r="AC236" s="3"/>
      <c r="AD236" s="51"/>
      <c r="AE236" s="3"/>
      <c r="AF236" s="15"/>
      <c r="AG236" s="15"/>
      <c r="AH236" s="15"/>
      <c r="AI236" s="51"/>
      <c r="AJ236" s="15"/>
      <c r="AK236" s="3"/>
      <c r="AL236" s="3"/>
      <c r="AM236" s="51"/>
      <c r="AN236" s="51"/>
      <c r="AO236" s="51"/>
      <c r="AP236" s="51"/>
      <c r="AQ236" s="51"/>
      <c r="AR236" s="51"/>
      <c r="AS236" s="3"/>
      <c r="AT236" s="3"/>
      <c r="AU236" s="25"/>
    </row>
    <row r="237" spans="27:47">
      <c r="AA237" s="3"/>
      <c r="AB237" s="15"/>
      <c r="AC237" s="3"/>
      <c r="AD237" s="51"/>
      <c r="AE237" s="3"/>
      <c r="AF237" s="15"/>
      <c r="AG237" s="15"/>
      <c r="AH237" s="15"/>
      <c r="AI237" s="51"/>
      <c r="AJ237" s="15"/>
      <c r="AK237" s="3"/>
      <c r="AL237" s="3"/>
      <c r="AM237" s="51"/>
      <c r="AN237" s="51"/>
      <c r="AO237" s="51"/>
      <c r="AP237" s="51"/>
      <c r="AQ237" s="51"/>
      <c r="AR237" s="51"/>
      <c r="AS237" s="3"/>
      <c r="AT237" s="3"/>
      <c r="AU237" s="25"/>
    </row>
    <row r="238" spans="27:47">
      <c r="AA238" s="3"/>
      <c r="AB238" s="15"/>
      <c r="AC238" s="3"/>
      <c r="AD238" s="51"/>
      <c r="AE238" s="3"/>
      <c r="AF238" s="15"/>
      <c r="AG238" s="15"/>
      <c r="AH238" s="15"/>
      <c r="AI238" s="51"/>
      <c r="AJ238" s="15"/>
      <c r="AK238" s="3"/>
      <c r="AL238" s="3"/>
      <c r="AM238" s="51"/>
      <c r="AN238" s="51"/>
      <c r="AO238" s="51"/>
      <c r="AP238" s="51"/>
      <c r="AQ238" s="51"/>
      <c r="AR238" s="51"/>
      <c r="AS238" s="3"/>
      <c r="AT238" s="3"/>
      <c r="AU238" s="25"/>
    </row>
    <row r="239" spans="27:47">
      <c r="AA239" s="3"/>
      <c r="AB239" s="15"/>
      <c r="AC239" s="3"/>
      <c r="AD239" s="51"/>
      <c r="AE239" s="3"/>
      <c r="AF239" s="15"/>
      <c r="AG239" s="15"/>
      <c r="AH239" s="15"/>
      <c r="AI239" s="51"/>
      <c r="AJ239" s="15"/>
      <c r="AK239" s="3"/>
      <c r="AL239" s="3"/>
      <c r="AM239" s="51"/>
      <c r="AN239" s="51"/>
      <c r="AO239" s="51"/>
      <c r="AP239" s="51"/>
      <c r="AQ239" s="51"/>
      <c r="AR239" s="51"/>
      <c r="AS239" s="3"/>
      <c r="AT239" s="3"/>
      <c r="AU239" s="25"/>
    </row>
    <row r="240" spans="27:47">
      <c r="AA240" s="3"/>
      <c r="AB240" s="15"/>
      <c r="AC240" s="3"/>
      <c r="AD240" s="51"/>
      <c r="AE240" s="3"/>
      <c r="AF240" s="15"/>
      <c r="AG240" s="15"/>
      <c r="AH240" s="15"/>
      <c r="AI240" s="51"/>
      <c r="AJ240" s="15"/>
      <c r="AK240" s="3"/>
      <c r="AL240" s="3"/>
      <c r="AM240" s="51"/>
      <c r="AN240" s="51"/>
      <c r="AO240" s="51"/>
      <c r="AP240" s="51"/>
      <c r="AQ240" s="51"/>
      <c r="AR240" s="51"/>
      <c r="AS240" s="3"/>
      <c r="AT240" s="3"/>
      <c r="AU240" s="25"/>
    </row>
    <row r="241" spans="27:47">
      <c r="AA241" s="3"/>
      <c r="AB241" s="15"/>
      <c r="AC241" s="3"/>
      <c r="AD241" s="51"/>
      <c r="AE241" s="3"/>
      <c r="AF241" s="15"/>
      <c r="AG241" s="15"/>
      <c r="AH241" s="15"/>
      <c r="AI241" s="51"/>
      <c r="AJ241" s="15"/>
      <c r="AK241" s="3"/>
      <c r="AL241" s="3"/>
      <c r="AM241" s="51"/>
      <c r="AN241" s="51"/>
      <c r="AO241" s="51"/>
      <c r="AP241" s="51"/>
      <c r="AQ241" s="51"/>
      <c r="AR241" s="51"/>
      <c r="AS241" s="3"/>
      <c r="AT241" s="3"/>
      <c r="AU241" s="25"/>
    </row>
    <row r="242" spans="27:47">
      <c r="AA242" s="3"/>
      <c r="AB242" s="15"/>
      <c r="AC242" s="3"/>
      <c r="AD242" s="51"/>
      <c r="AE242" s="3"/>
      <c r="AF242" s="15"/>
      <c r="AG242" s="15"/>
      <c r="AH242" s="15"/>
      <c r="AI242" s="51"/>
      <c r="AJ242" s="15"/>
      <c r="AK242" s="3"/>
      <c r="AL242" s="3"/>
      <c r="AM242" s="51"/>
      <c r="AN242" s="51"/>
      <c r="AO242" s="51"/>
      <c r="AP242" s="51"/>
      <c r="AQ242" s="51"/>
      <c r="AR242" s="51"/>
      <c r="AS242" s="3"/>
      <c r="AT242" s="3"/>
      <c r="AU242" s="25"/>
    </row>
    <row r="243" spans="27:47">
      <c r="AA243" s="3"/>
      <c r="AB243" s="15"/>
      <c r="AC243" s="3"/>
      <c r="AD243" s="51"/>
      <c r="AE243" s="3"/>
      <c r="AF243" s="15"/>
      <c r="AG243" s="15"/>
      <c r="AH243" s="15"/>
      <c r="AI243" s="51"/>
      <c r="AJ243" s="15"/>
      <c r="AK243" s="3"/>
      <c r="AL243" s="3"/>
      <c r="AM243" s="51"/>
      <c r="AN243" s="51"/>
      <c r="AO243" s="51"/>
      <c r="AP243" s="51"/>
      <c r="AQ243" s="51"/>
      <c r="AR243" s="51"/>
      <c r="AS243" s="3"/>
      <c r="AT243" s="3"/>
    </row>
    <row r="244" spans="27:47">
      <c r="AA244" s="3"/>
      <c r="AB244" s="15"/>
      <c r="AC244" s="3"/>
      <c r="AD244" s="51"/>
      <c r="AE244" s="3"/>
      <c r="AF244" s="15"/>
      <c r="AG244" s="15"/>
      <c r="AH244" s="15"/>
      <c r="AI244" s="51"/>
      <c r="AJ244" s="15"/>
      <c r="AK244" s="3"/>
      <c r="AL244" s="3"/>
      <c r="AM244" s="51"/>
      <c r="AN244" s="51"/>
      <c r="AO244" s="51"/>
      <c r="AP244" s="51"/>
      <c r="AQ244" s="51"/>
      <c r="AR244" s="51"/>
      <c r="AS244" s="3"/>
      <c r="AT244" s="3"/>
    </row>
    <row r="245" spans="27:47">
      <c r="AA245" s="3"/>
      <c r="AB245" s="15"/>
      <c r="AC245" s="3"/>
      <c r="AD245" s="51"/>
      <c r="AE245" s="3"/>
      <c r="AF245" s="15"/>
      <c r="AG245" s="15"/>
      <c r="AH245" s="15"/>
      <c r="AI245" s="51"/>
      <c r="AJ245" s="15"/>
      <c r="AK245" s="3"/>
      <c r="AL245" s="3"/>
      <c r="AM245" s="51"/>
      <c r="AN245" s="51"/>
      <c r="AO245" s="51"/>
      <c r="AP245" s="51"/>
      <c r="AQ245" s="51"/>
      <c r="AR245" s="51"/>
      <c r="AS245" s="3"/>
      <c r="AT245" s="3"/>
    </row>
    <row r="246" spans="27:47">
      <c r="AA246" s="3"/>
      <c r="AB246" s="15"/>
      <c r="AC246" s="3"/>
      <c r="AD246" s="51"/>
      <c r="AE246" s="3"/>
      <c r="AF246" s="15"/>
      <c r="AG246" s="15"/>
      <c r="AH246" s="15"/>
      <c r="AI246" s="51"/>
      <c r="AJ246" s="15"/>
      <c r="AK246" s="3"/>
      <c r="AL246" s="3"/>
      <c r="AM246" s="51"/>
      <c r="AN246" s="51"/>
      <c r="AO246" s="51"/>
      <c r="AP246" s="51"/>
      <c r="AQ246" s="51"/>
      <c r="AR246" s="51"/>
      <c r="AS246" s="3"/>
      <c r="AT246" s="3"/>
    </row>
    <row r="247" spans="27:47">
      <c r="AA247" s="3"/>
      <c r="AB247" s="15"/>
      <c r="AC247" s="3"/>
      <c r="AD247" s="51"/>
      <c r="AE247" s="3"/>
      <c r="AF247" s="15"/>
      <c r="AG247" s="15"/>
      <c r="AH247" s="15"/>
      <c r="AI247" s="51"/>
      <c r="AJ247" s="15"/>
      <c r="AK247" s="3"/>
      <c r="AL247" s="3"/>
      <c r="AM247" s="51"/>
      <c r="AN247" s="51"/>
      <c r="AO247" s="51"/>
      <c r="AP247" s="51"/>
      <c r="AQ247" s="51"/>
      <c r="AR247" s="51"/>
      <c r="AS247" s="3"/>
      <c r="AT247" s="3"/>
    </row>
    <row r="248" spans="27:47">
      <c r="AA248" s="3"/>
      <c r="AB248" s="15"/>
      <c r="AC248" s="3"/>
      <c r="AD248" s="51"/>
      <c r="AE248" s="3"/>
      <c r="AF248" s="15"/>
      <c r="AG248" s="15"/>
      <c r="AH248" s="15"/>
      <c r="AI248" s="51"/>
      <c r="AJ248" s="15"/>
      <c r="AK248" s="3"/>
      <c r="AL248" s="3"/>
      <c r="AM248" s="51"/>
      <c r="AN248" s="51"/>
      <c r="AO248" s="51"/>
      <c r="AP248" s="51"/>
      <c r="AQ248" s="51"/>
      <c r="AR248" s="51"/>
      <c r="AS248" s="3"/>
      <c r="AT248" s="3"/>
    </row>
    <row r="249" spans="27:47">
      <c r="AA249" s="3"/>
      <c r="AB249" s="15"/>
      <c r="AC249" s="3"/>
      <c r="AD249" s="51"/>
      <c r="AE249" s="3"/>
      <c r="AF249" s="15"/>
      <c r="AG249" s="15"/>
      <c r="AH249" s="15"/>
      <c r="AI249" s="51"/>
      <c r="AJ249" s="15"/>
      <c r="AK249" s="3"/>
      <c r="AL249" s="3"/>
      <c r="AM249" s="51"/>
      <c r="AN249" s="51"/>
      <c r="AO249" s="51"/>
      <c r="AP249" s="51"/>
      <c r="AQ249" s="51"/>
      <c r="AR249" s="51"/>
      <c r="AS249" s="3"/>
      <c r="AT249" s="3"/>
    </row>
    <row r="250" spans="27:47">
      <c r="AA250" s="3"/>
      <c r="AB250" s="15"/>
      <c r="AC250" s="3"/>
      <c r="AD250" s="51"/>
      <c r="AE250" s="3"/>
      <c r="AF250" s="15"/>
      <c r="AG250" s="15"/>
      <c r="AH250" s="15"/>
      <c r="AI250" s="51"/>
      <c r="AJ250" s="15"/>
      <c r="AK250" s="3"/>
      <c r="AL250" s="3"/>
      <c r="AM250" s="51"/>
      <c r="AN250" s="51"/>
      <c r="AO250" s="51"/>
      <c r="AP250" s="51"/>
      <c r="AQ250" s="51"/>
      <c r="AR250" s="51"/>
      <c r="AS250" s="3"/>
      <c r="AT250" s="3"/>
    </row>
    <row r="251" spans="27:47">
      <c r="AA251" s="3"/>
      <c r="AB251" s="15"/>
      <c r="AC251" s="3"/>
      <c r="AD251" s="51"/>
      <c r="AE251" s="3"/>
      <c r="AF251" s="15"/>
      <c r="AG251" s="15"/>
      <c r="AH251" s="15"/>
      <c r="AI251" s="51"/>
      <c r="AJ251" s="15"/>
      <c r="AK251" s="3"/>
      <c r="AL251" s="3"/>
      <c r="AM251" s="51"/>
      <c r="AN251" s="51"/>
      <c r="AO251" s="51"/>
      <c r="AP251" s="51"/>
      <c r="AQ251" s="51"/>
      <c r="AR251" s="51"/>
      <c r="AS251" s="3"/>
      <c r="AT251" s="3"/>
    </row>
    <row r="252" spans="27:47">
      <c r="AA252" s="3"/>
      <c r="AB252" s="15"/>
      <c r="AC252" s="3"/>
      <c r="AD252" s="51"/>
      <c r="AE252" s="3"/>
      <c r="AF252" s="15"/>
      <c r="AG252" s="15"/>
      <c r="AH252" s="15"/>
      <c r="AI252" s="51"/>
      <c r="AJ252" s="15"/>
      <c r="AK252" s="3"/>
      <c r="AL252" s="3"/>
      <c r="AM252" s="51"/>
      <c r="AN252" s="51"/>
      <c r="AO252" s="51"/>
      <c r="AP252" s="51"/>
      <c r="AQ252" s="51"/>
      <c r="AR252" s="51"/>
      <c r="AS252" s="3"/>
      <c r="AT252" s="3"/>
    </row>
    <row r="253" spans="27:47">
      <c r="AA253" s="3"/>
      <c r="AB253" s="15"/>
      <c r="AC253" s="3"/>
      <c r="AD253" s="51"/>
      <c r="AE253" s="3"/>
      <c r="AF253" s="15"/>
      <c r="AG253" s="15"/>
      <c r="AH253" s="15"/>
      <c r="AI253" s="51"/>
      <c r="AJ253" s="15"/>
      <c r="AK253" s="3"/>
      <c r="AL253" s="3"/>
      <c r="AM253" s="51"/>
      <c r="AN253" s="51"/>
      <c r="AO253" s="51"/>
      <c r="AP253" s="51"/>
      <c r="AQ253" s="51"/>
      <c r="AR253" s="51"/>
      <c r="AS253" s="3"/>
      <c r="AT253" s="3"/>
    </row>
    <row r="254" spans="27:47">
      <c r="AA254" s="3"/>
      <c r="AB254" s="15"/>
      <c r="AC254" s="3"/>
      <c r="AD254" s="51"/>
      <c r="AE254" s="3"/>
      <c r="AF254" s="15"/>
      <c r="AG254" s="15"/>
      <c r="AH254" s="15"/>
      <c r="AI254" s="51"/>
      <c r="AJ254" s="15"/>
      <c r="AK254" s="3"/>
      <c r="AL254" s="3"/>
      <c r="AM254" s="51"/>
      <c r="AN254" s="51"/>
      <c r="AO254" s="51"/>
      <c r="AP254" s="51"/>
      <c r="AQ254" s="51"/>
      <c r="AR254" s="51"/>
      <c r="AS254" s="3"/>
      <c r="AT254" s="3"/>
    </row>
    <row r="255" spans="27:47">
      <c r="AA255" s="3"/>
      <c r="AB255" s="15"/>
      <c r="AC255" s="3"/>
      <c r="AD255" s="51"/>
      <c r="AE255" s="3"/>
      <c r="AF255" s="15"/>
      <c r="AG255" s="15"/>
      <c r="AH255" s="15"/>
      <c r="AI255" s="51"/>
      <c r="AJ255" s="15"/>
      <c r="AK255" s="3"/>
      <c r="AL255" s="3"/>
      <c r="AM255" s="51"/>
      <c r="AN255" s="51"/>
      <c r="AO255" s="51"/>
      <c r="AP255" s="51"/>
      <c r="AQ255" s="51"/>
      <c r="AR255" s="51"/>
      <c r="AS255" s="3"/>
      <c r="AT255" s="3"/>
    </row>
    <row r="256" spans="27:47">
      <c r="AA256" s="3"/>
      <c r="AB256" s="15"/>
      <c r="AC256" s="3"/>
      <c r="AD256" s="51"/>
      <c r="AE256" s="3"/>
      <c r="AF256" s="15"/>
      <c r="AG256" s="15"/>
      <c r="AH256" s="15"/>
      <c r="AI256" s="51"/>
      <c r="AJ256" s="15"/>
      <c r="AK256" s="3"/>
      <c r="AL256" s="3"/>
      <c r="AM256" s="51"/>
      <c r="AN256" s="51"/>
      <c r="AO256" s="51"/>
      <c r="AP256" s="51"/>
      <c r="AQ256" s="51"/>
      <c r="AR256" s="51"/>
      <c r="AS256" s="3"/>
      <c r="AT256" s="3"/>
    </row>
    <row r="257" spans="27:46">
      <c r="AA257" s="3"/>
      <c r="AB257" s="15"/>
      <c r="AC257" s="3"/>
      <c r="AD257" s="51"/>
      <c r="AE257" s="3"/>
      <c r="AF257" s="15"/>
      <c r="AG257" s="15"/>
      <c r="AH257" s="15"/>
      <c r="AI257" s="51"/>
      <c r="AJ257" s="15"/>
      <c r="AK257" s="3"/>
      <c r="AL257" s="3"/>
      <c r="AM257" s="51"/>
      <c r="AN257" s="51"/>
      <c r="AO257" s="51"/>
      <c r="AP257" s="51"/>
      <c r="AQ257" s="51"/>
      <c r="AR257" s="51"/>
      <c r="AS257" s="3"/>
      <c r="AT257" s="3"/>
    </row>
    <row r="258" spans="27:46">
      <c r="AA258" s="3"/>
      <c r="AB258" s="15"/>
      <c r="AC258" s="3"/>
      <c r="AD258" s="51"/>
      <c r="AE258" s="3"/>
      <c r="AF258" s="15"/>
      <c r="AG258" s="15"/>
      <c r="AH258" s="15"/>
      <c r="AI258" s="51"/>
      <c r="AJ258" s="15"/>
      <c r="AK258" s="3"/>
      <c r="AL258" s="3"/>
      <c r="AM258" s="51"/>
      <c r="AN258" s="51"/>
      <c r="AO258" s="51"/>
      <c r="AP258" s="51"/>
      <c r="AQ258" s="51"/>
      <c r="AR258" s="51"/>
      <c r="AS258" s="3"/>
      <c r="AT258" s="3"/>
    </row>
    <row r="259" spans="27:46">
      <c r="AA259" s="3"/>
      <c r="AB259" s="15"/>
      <c r="AC259" s="3"/>
      <c r="AD259" s="51"/>
      <c r="AE259" s="3"/>
      <c r="AF259" s="15"/>
      <c r="AG259" s="15"/>
      <c r="AH259" s="15"/>
      <c r="AI259" s="51"/>
      <c r="AJ259" s="15"/>
      <c r="AK259" s="3"/>
      <c r="AL259" s="3"/>
      <c r="AM259" s="51"/>
      <c r="AN259" s="51"/>
      <c r="AO259" s="51"/>
      <c r="AP259" s="51"/>
      <c r="AQ259" s="51"/>
      <c r="AR259" s="51"/>
      <c r="AS259" s="3"/>
      <c r="AT259" s="3"/>
    </row>
    <row r="260" spans="27:46">
      <c r="AA260" s="3"/>
      <c r="AB260" s="15"/>
      <c r="AC260" s="3"/>
      <c r="AD260" s="51"/>
      <c r="AE260" s="3"/>
      <c r="AF260" s="15"/>
      <c r="AG260" s="15"/>
      <c r="AH260" s="15"/>
      <c r="AI260" s="51"/>
      <c r="AJ260" s="15"/>
      <c r="AK260" s="3"/>
      <c r="AL260" s="3"/>
      <c r="AM260" s="51"/>
      <c r="AN260" s="51"/>
      <c r="AO260" s="51"/>
      <c r="AP260" s="51"/>
      <c r="AQ260" s="51"/>
      <c r="AR260" s="51"/>
      <c r="AS260" s="3"/>
      <c r="AT260" s="3"/>
    </row>
    <row r="261" spans="27:46">
      <c r="AA261" s="3"/>
      <c r="AB261" s="15"/>
      <c r="AC261" s="3"/>
      <c r="AD261" s="51"/>
      <c r="AE261" s="3"/>
      <c r="AF261" s="15"/>
      <c r="AG261" s="15"/>
      <c r="AH261" s="15"/>
      <c r="AI261" s="51"/>
      <c r="AJ261" s="15"/>
      <c r="AK261" s="3"/>
      <c r="AL261" s="3"/>
      <c r="AM261" s="51"/>
      <c r="AN261" s="51"/>
      <c r="AO261" s="51"/>
      <c r="AP261" s="51"/>
      <c r="AQ261" s="51"/>
      <c r="AR261" s="51"/>
      <c r="AS261" s="3"/>
      <c r="AT261" s="3"/>
    </row>
    <row r="262" spans="27:46">
      <c r="AA262" s="3"/>
      <c r="AB262" s="15"/>
      <c r="AC262" s="3"/>
      <c r="AD262" s="51"/>
      <c r="AE262" s="3"/>
      <c r="AF262" s="15"/>
      <c r="AG262" s="15"/>
      <c r="AH262" s="15"/>
      <c r="AI262" s="51"/>
      <c r="AJ262" s="15"/>
      <c r="AK262" s="3"/>
      <c r="AL262" s="3"/>
      <c r="AM262" s="51"/>
      <c r="AN262" s="51"/>
      <c r="AO262" s="51"/>
      <c r="AP262" s="51"/>
      <c r="AQ262" s="51"/>
      <c r="AR262" s="51"/>
      <c r="AS262" s="3"/>
      <c r="AT262" s="3"/>
    </row>
    <row r="263" spans="27:46">
      <c r="AA263" s="3"/>
      <c r="AB263" s="15"/>
      <c r="AC263" s="3"/>
      <c r="AD263" s="51"/>
      <c r="AE263" s="3"/>
      <c r="AF263" s="15"/>
      <c r="AG263" s="15"/>
      <c r="AH263" s="15"/>
      <c r="AI263" s="51"/>
      <c r="AJ263" s="15"/>
      <c r="AK263" s="3"/>
      <c r="AL263" s="3"/>
      <c r="AM263" s="51"/>
      <c r="AN263" s="51"/>
      <c r="AO263" s="51"/>
      <c r="AP263" s="51"/>
      <c r="AQ263" s="51"/>
      <c r="AR263" s="51"/>
      <c r="AS263" s="3"/>
      <c r="AT263" s="3"/>
    </row>
    <row r="264" spans="27:46">
      <c r="AA264" s="3"/>
      <c r="AB264" s="15"/>
      <c r="AC264" s="3"/>
      <c r="AD264" s="51"/>
      <c r="AE264" s="3"/>
      <c r="AF264" s="15"/>
      <c r="AG264" s="15"/>
      <c r="AH264" s="15"/>
      <c r="AI264" s="51"/>
      <c r="AJ264" s="15"/>
      <c r="AK264" s="3"/>
      <c r="AL264" s="3"/>
      <c r="AM264" s="51"/>
      <c r="AN264" s="51"/>
      <c r="AO264" s="51"/>
      <c r="AP264" s="51"/>
      <c r="AQ264" s="51"/>
      <c r="AR264" s="51"/>
      <c r="AS264" s="3"/>
      <c r="AT264" s="3"/>
    </row>
    <row r="265" spans="27:46">
      <c r="AA265" s="3"/>
      <c r="AB265" s="15"/>
      <c r="AC265" s="3"/>
      <c r="AD265" s="51"/>
      <c r="AE265" s="3"/>
      <c r="AF265" s="15"/>
      <c r="AG265" s="15"/>
      <c r="AH265" s="15"/>
      <c r="AI265" s="51"/>
      <c r="AJ265" s="15"/>
      <c r="AK265" s="3"/>
      <c r="AL265" s="3"/>
      <c r="AM265" s="51"/>
      <c r="AN265" s="51"/>
      <c r="AO265" s="51"/>
      <c r="AP265" s="51"/>
      <c r="AQ265" s="51"/>
      <c r="AR265" s="51"/>
      <c r="AS265" s="3"/>
      <c r="AT265" s="3"/>
    </row>
    <row r="266" spans="27:46">
      <c r="AA266" s="3"/>
      <c r="AB266" s="15"/>
      <c r="AC266" s="3"/>
      <c r="AD266" s="51"/>
      <c r="AE266" s="3"/>
      <c r="AF266" s="15"/>
      <c r="AG266" s="15"/>
      <c r="AH266" s="15"/>
      <c r="AI266" s="51"/>
      <c r="AJ266" s="15"/>
      <c r="AK266" s="3"/>
      <c r="AL266" s="3"/>
      <c r="AM266" s="51"/>
      <c r="AN266" s="51"/>
      <c r="AO266" s="51"/>
      <c r="AP266" s="51"/>
      <c r="AQ266" s="51"/>
      <c r="AR266" s="51"/>
      <c r="AS266" s="3"/>
      <c r="AT266" s="3"/>
    </row>
    <row r="267" spans="27:46">
      <c r="AA267" s="3"/>
      <c r="AB267" s="15"/>
      <c r="AC267" s="3"/>
      <c r="AD267" s="51"/>
      <c r="AE267" s="3"/>
      <c r="AF267" s="15"/>
      <c r="AG267" s="15"/>
      <c r="AH267" s="15"/>
      <c r="AI267" s="51"/>
      <c r="AJ267" s="15"/>
      <c r="AK267" s="3"/>
      <c r="AL267" s="3"/>
      <c r="AM267" s="51"/>
      <c r="AN267" s="51"/>
      <c r="AO267" s="51"/>
      <c r="AP267" s="51"/>
      <c r="AQ267" s="51"/>
      <c r="AR267" s="51"/>
      <c r="AS267" s="3"/>
      <c r="AT267" s="3"/>
    </row>
    <row r="268" spans="27:46">
      <c r="AA268" s="3"/>
      <c r="AB268" s="15"/>
      <c r="AC268" s="3"/>
      <c r="AD268" s="51"/>
      <c r="AE268" s="3"/>
      <c r="AF268" s="15"/>
      <c r="AG268" s="15"/>
      <c r="AH268" s="15"/>
      <c r="AI268" s="51"/>
      <c r="AJ268" s="15"/>
      <c r="AK268" s="3"/>
      <c r="AL268" s="3"/>
      <c r="AM268" s="51"/>
      <c r="AN268" s="51"/>
      <c r="AO268" s="51"/>
      <c r="AP268" s="51"/>
      <c r="AQ268" s="51"/>
      <c r="AR268" s="51"/>
      <c r="AS268" s="3"/>
      <c r="AT268" s="3"/>
    </row>
    <row r="269" spans="27:46">
      <c r="AA269" s="3"/>
      <c r="AB269" s="15"/>
      <c r="AC269" s="3"/>
      <c r="AD269" s="51"/>
      <c r="AE269" s="3"/>
      <c r="AF269" s="15"/>
      <c r="AG269" s="15"/>
      <c r="AH269" s="15"/>
      <c r="AI269" s="51"/>
      <c r="AJ269" s="15"/>
      <c r="AK269" s="3"/>
      <c r="AL269" s="3"/>
      <c r="AM269" s="51"/>
      <c r="AN269" s="51"/>
      <c r="AO269" s="51"/>
      <c r="AP269" s="51"/>
      <c r="AQ269" s="51"/>
      <c r="AR269" s="51"/>
      <c r="AS269" s="3"/>
      <c r="AT269" s="3"/>
    </row>
    <row r="270" spans="27:46">
      <c r="AA270" s="3"/>
      <c r="AB270" s="15"/>
      <c r="AC270" s="3"/>
      <c r="AD270" s="51"/>
      <c r="AE270" s="3"/>
      <c r="AF270" s="15"/>
      <c r="AG270" s="15"/>
      <c r="AH270" s="15"/>
      <c r="AI270" s="51"/>
      <c r="AJ270" s="15"/>
      <c r="AK270" s="3"/>
      <c r="AL270" s="3"/>
      <c r="AM270" s="51"/>
      <c r="AN270" s="51"/>
      <c r="AO270" s="51"/>
      <c r="AP270" s="51"/>
      <c r="AQ270" s="51"/>
      <c r="AR270" s="51"/>
      <c r="AS270" s="3"/>
      <c r="AT270" s="3"/>
    </row>
    <row r="271" spans="27:46">
      <c r="AA271" s="3"/>
      <c r="AB271" s="15"/>
      <c r="AC271" s="3"/>
      <c r="AD271" s="51"/>
      <c r="AE271" s="3"/>
      <c r="AF271" s="15"/>
      <c r="AG271" s="15"/>
      <c r="AH271" s="15"/>
      <c r="AI271" s="51"/>
      <c r="AJ271" s="15"/>
      <c r="AK271" s="3"/>
      <c r="AL271" s="3"/>
      <c r="AM271" s="51"/>
      <c r="AN271" s="51"/>
      <c r="AO271" s="51"/>
      <c r="AP271" s="51"/>
      <c r="AQ271" s="51"/>
      <c r="AR271" s="51"/>
      <c r="AS271" s="3"/>
      <c r="AT271" s="3"/>
    </row>
    <row r="272" spans="27:46">
      <c r="AA272" s="3"/>
      <c r="AB272" s="15"/>
      <c r="AC272" s="3"/>
      <c r="AD272" s="51"/>
      <c r="AE272" s="3"/>
      <c r="AF272" s="15"/>
      <c r="AG272" s="15"/>
      <c r="AH272" s="15"/>
      <c r="AI272" s="51"/>
      <c r="AJ272" s="15"/>
      <c r="AK272" s="3"/>
      <c r="AL272" s="3"/>
      <c r="AM272" s="51"/>
      <c r="AN272" s="51"/>
      <c r="AO272" s="51"/>
      <c r="AP272" s="51"/>
      <c r="AQ272" s="51"/>
      <c r="AR272" s="51"/>
      <c r="AS272" s="3"/>
      <c r="AT272" s="3"/>
    </row>
    <row r="273" spans="27:46">
      <c r="AA273" s="3"/>
      <c r="AB273" s="15"/>
      <c r="AC273" s="3"/>
      <c r="AD273" s="51"/>
      <c r="AE273" s="3"/>
      <c r="AF273" s="15"/>
      <c r="AG273" s="15"/>
      <c r="AH273" s="15"/>
      <c r="AI273" s="51"/>
      <c r="AJ273" s="15"/>
      <c r="AK273" s="3"/>
      <c r="AL273" s="3"/>
      <c r="AM273" s="51"/>
      <c r="AN273" s="51"/>
      <c r="AO273" s="51"/>
      <c r="AP273" s="51"/>
      <c r="AQ273" s="51"/>
      <c r="AR273" s="51"/>
      <c r="AS273" s="3"/>
      <c r="AT273" s="3"/>
    </row>
    <row r="274" spans="27:46">
      <c r="AA274" s="3"/>
      <c r="AB274" s="15"/>
      <c r="AC274" s="3"/>
      <c r="AD274" s="51"/>
      <c r="AE274" s="3"/>
      <c r="AF274" s="15"/>
      <c r="AG274" s="15"/>
      <c r="AH274" s="15"/>
      <c r="AI274" s="51"/>
      <c r="AJ274" s="15"/>
      <c r="AK274" s="3"/>
      <c r="AL274" s="3"/>
      <c r="AM274" s="51"/>
      <c r="AN274" s="51"/>
      <c r="AO274" s="51"/>
      <c r="AP274" s="51"/>
      <c r="AQ274" s="51"/>
      <c r="AR274" s="51"/>
      <c r="AS274" s="3"/>
      <c r="AT274" s="3"/>
    </row>
    <row r="275" spans="27:46">
      <c r="AA275" s="3"/>
      <c r="AB275" s="15"/>
      <c r="AC275" s="3"/>
      <c r="AD275" s="51"/>
      <c r="AE275" s="3"/>
      <c r="AF275" s="15"/>
      <c r="AG275" s="15"/>
      <c r="AH275" s="15"/>
      <c r="AI275" s="51"/>
      <c r="AJ275" s="15"/>
      <c r="AK275" s="3"/>
      <c r="AL275" s="3"/>
      <c r="AM275" s="51"/>
      <c r="AN275" s="51"/>
      <c r="AO275" s="51"/>
      <c r="AP275" s="51"/>
      <c r="AQ275" s="51"/>
      <c r="AR275" s="51"/>
      <c r="AS275" s="3"/>
      <c r="AT275" s="3"/>
    </row>
    <row r="276" spans="27:46">
      <c r="AA276" s="3"/>
      <c r="AB276" s="15"/>
      <c r="AC276" s="3"/>
      <c r="AD276" s="51"/>
      <c r="AE276" s="3"/>
      <c r="AF276" s="15"/>
      <c r="AG276" s="15"/>
      <c r="AH276" s="15"/>
      <c r="AI276" s="51"/>
      <c r="AJ276" s="15"/>
      <c r="AK276" s="3"/>
      <c r="AL276" s="3"/>
      <c r="AM276" s="51"/>
      <c r="AN276" s="51"/>
      <c r="AO276" s="51"/>
      <c r="AP276" s="51"/>
      <c r="AQ276" s="51"/>
      <c r="AR276" s="51"/>
      <c r="AS276" s="3"/>
      <c r="AT276" s="3"/>
    </row>
    <row r="277" spans="27:46">
      <c r="AA277" s="3"/>
      <c r="AB277" s="15"/>
      <c r="AC277" s="3"/>
      <c r="AD277" s="51"/>
      <c r="AE277" s="3"/>
      <c r="AF277" s="15"/>
      <c r="AG277" s="15"/>
      <c r="AH277" s="15"/>
      <c r="AI277" s="51"/>
      <c r="AJ277" s="15"/>
      <c r="AK277" s="3"/>
      <c r="AL277" s="3"/>
      <c r="AM277" s="51"/>
      <c r="AN277" s="51"/>
      <c r="AO277" s="51"/>
      <c r="AP277" s="51"/>
      <c r="AQ277" s="51"/>
      <c r="AR277" s="51"/>
      <c r="AS277" s="3"/>
      <c r="AT277" s="3"/>
    </row>
    <row r="278" spans="27:46">
      <c r="AA278" s="3"/>
      <c r="AB278" s="15"/>
      <c r="AC278" s="3"/>
      <c r="AD278" s="51"/>
      <c r="AE278" s="3"/>
      <c r="AF278" s="15"/>
      <c r="AG278" s="15"/>
      <c r="AH278" s="15"/>
      <c r="AI278" s="51"/>
      <c r="AJ278" s="15"/>
      <c r="AK278" s="3"/>
      <c r="AL278" s="3"/>
      <c r="AM278" s="51"/>
      <c r="AN278" s="51"/>
      <c r="AO278" s="51"/>
      <c r="AP278" s="51"/>
      <c r="AQ278" s="51"/>
      <c r="AR278" s="51"/>
      <c r="AS278" s="3"/>
      <c r="AT278" s="3"/>
    </row>
    <row r="279" spans="27:46">
      <c r="AA279" s="3"/>
      <c r="AB279" s="15"/>
      <c r="AC279" s="3"/>
      <c r="AD279" s="51"/>
      <c r="AE279" s="3"/>
      <c r="AF279" s="15"/>
      <c r="AG279" s="15"/>
      <c r="AH279" s="15"/>
      <c r="AI279" s="51"/>
      <c r="AJ279" s="15"/>
      <c r="AK279" s="3"/>
      <c r="AL279" s="3"/>
      <c r="AM279" s="51"/>
      <c r="AN279" s="51"/>
      <c r="AO279" s="51"/>
      <c r="AP279" s="51"/>
      <c r="AQ279" s="51"/>
      <c r="AR279" s="51"/>
      <c r="AS279" s="3"/>
      <c r="AT279" s="3"/>
    </row>
    <row r="280" spans="27:46">
      <c r="AA280" s="3"/>
      <c r="AB280" s="15"/>
      <c r="AC280" s="3"/>
      <c r="AD280" s="51"/>
      <c r="AE280" s="3"/>
      <c r="AF280" s="15"/>
      <c r="AG280" s="15"/>
      <c r="AH280" s="15"/>
      <c r="AI280" s="51"/>
      <c r="AJ280" s="15"/>
      <c r="AK280" s="3"/>
      <c r="AL280" s="3"/>
      <c r="AM280" s="51"/>
      <c r="AN280" s="51"/>
      <c r="AO280" s="51"/>
      <c r="AP280" s="51"/>
      <c r="AQ280" s="51"/>
      <c r="AR280" s="51"/>
      <c r="AS280" s="3"/>
      <c r="AT280" s="3"/>
    </row>
    <row r="281" spans="27:46">
      <c r="AA281" s="3"/>
      <c r="AB281" s="15"/>
      <c r="AC281" s="3"/>
      <c r="AD281" s="51"/>
      <c r="AE281" s="3"/>
      <c r="AF281" s="15"/>
      <c r="AG281" s="15"/>
      <c r="AH281" s="15"/>
      <c r="AI281" s="51"/>
      <c r="AJ281" s="15"/>
      <c r="AK281" s="3"/>
      <c r="AL281" s="3"/>
      <c r="AM281" s="51"/>
      <c r="AN281" s="51"/>
      <c r="AO281" s="51"/>
      <c r="AP281" s="51"/>
      <c r="AQ281" s="51"/>
      <c r="AR281" s="51"/>
      <c r="AS281" s="3"/>
      <c r="AT281" s="3"/>
    </row>
    <row r="282" spans="27:46">
      <c r="AA282" s="3"/>
      <c r="AB282" s="15"/>
      <c r="AC282" s="3"/>
      <c r="AD282" s="51"/>
      <c r="AE282" s="3"/>
      <c r="AF282" s="15"/>
      <c r="AG282" s="15"/>
      <c r="AH282" s="15"/>
      <c r="AI282" s="51"/>
      <c r="AJ282" s="15"/>
      <c r="AK282" s="3"/>
      <c r="AL282" s="3"/>
      <c r="AM282" s="51"/>
      <c r="AN282" s="51"/>
      <c r="AO282" s="51"/>
      <c r="AP282" s="51"/>
      <c r="AQ282" s="51"/>
      <c r="AR282" s="51"/>
      <c r="AS282" s="3"/>
      <c r="AT282" s="3"/>
    </row>
    <row r="283" spans="27:46">
      <c r="AA283" s="3"/>
      <c r="AB283" s="15"/>
      <c r="AC283" s="3"/>
      <c r="AD283" s="51"/>
      <c r="AE283" s="3"/>
      <c r="AF283" s="15"/>
      <c r="AG283" s="15"/>
      <c r="AH283" s="15"/>
      <c r="AI283" s="51"/>
      <c r="AJ283" s="15"/>
      <c r="AK283" s="3"/>
      <c r="AL283" s="3"/>
      <c r="AM283" s="51"/>
      <c r="AN283" s="51"/>
      <c r="AO283" s="51"/>
      <c r="AP283" s="51"/>
      <c r="AQ283" s="51"/>
      <c r="AR283" s="51"/>
      <c r="AS283" s="3"/>
      <c r="AT283" s="3"/>
    </row>
    <row r="284" spans="27:46">
      <c r="AA284" s="3"/>
      <c r="AB284" s="15"/>
      <c r="AC284" s="3"/>
      <c r="AD284" s="51"/>
      <c r="AE284" s="3"/>
      <c r="AF284" s="15"/>
      <c r="AG284" s="15"/>
      <c r="AH284" s="15"/>
      <c r="AI284" s="51"/>
      <c r="AJ284" s="15"/>
      <c r="AK284" s="3"/>
      <c r="AL284" s="3"/>
      <c r="AM284" s="51"/>
      <c r="AN284" s="51"/>
      <c r="AO284" s="51"/>
      <c r="AP284" s="51"/>
      <c r="AQ284" s="51"/>
      <c r="AR284" s="51"/>
      <c r="AS284" s="3"/>
      <c r="AT284" s="3"/>
    </row>
    <row r="285" spans="27:46">
      <c r="AA285" s="3"/>
      <c r="AB285" s="15"/>
      <c r="AC285" s="3"/>
      <c r="AD285" s="51"/>
      <c r="AE285" s="3"/>
      <c r="AF285" s="15"/>
      <c r="AG285" s="15"/>
      <c r="AH285" s="15"/>
      <c r="AI285" s="51"/>
      <c r="AJ285" s="15"/>
      <c r="AK285" s="3"/>
      <c r="AL285" s="3"/>
      <c r="AM285" s="51"/>
      <c r="AN285" s="51"/>
      <c r="AO285" s="51"/>
      <c r="AP285" s="51"/>
      <c r="AQ285" s="51"/>
      <c r="AR285" s="51"/>
      <c r="AS285" s="3"/>
      <c r="AT285" s="3"/>
    </row>
    <row r="286" spans="27:46">
      <c r="AA286" s="3"/>
      <c r="AB286" s="15"/>
      <c r="AC286" s="3"/>
      <c r="AD286" s="51"/>
      <c r="AE286" s="3"/>
      <c r="AF286" s="15"/>
      <c r="AG286" s="15"/>
      <c r="AH286" s="15"/>
      <c r="AI286" s="51"/>
      <c r="AJ286" s="15"/>
      <c r="AK286" s="3"/>
      <c r="AL286" s="3"/>
      <c r="AM286" s="51"/>
      <c r="AN286" s="51"/>
      <c r="AO286" s="51"/>
      <c r="AP286" s="51"/>
      <c r="AQ286" s="51"/>
      <c r="AR286" s="51"/>
      <c r="AS286" s="3"/>
      <c r="AT286" s="3"/>
    </row>
    <row r="287" spans="27:46">
      <c r="AA287" s="3"/>
      <c r="AB287" s="15"/>
      <c r="AC287" s="3"/>
      <c r="AD287" s="51"/>
      <c r="AE287" s="3"/>
      <c r="AF287" s="15"/>
      <c r="AG287" s="15"/>
      <c r="AH287" s="15"/>
      <c r="AI287" s="51"/>
      <c r="AJ287" s="15"/>
      <c r="AK287" s="3"/>
      <c r="AL287" s="3"/>
      <c r="AM287" s="51"/>
      <c r="AN287" s="51"/>
      <c r="AO287" s="51"/>
      <c r="AP287" s="51"/>
      <c r="AQ287" s="51"/>
      <c r="AR287" s="51"/>
      <c r="AS287" s="3"/>
      <c r="AT287" s="3"/>
    </row>
    <row r="288" spans="27:46">
      <c r="AA288" s="3"/>
      <c r="AB288" s="15"/>
      <c r="AC288" s="3"/>
      <c r="AD288" s="51"/>
      <c r="AE288" s="3"/>
      <c r="AF288" s="15"/>
      <c r="AG288" s="15"/>
      <c r="AH288" s="15"/>
      <c r="AI288" s="51"/>
      <c r="AJ288" s="15"/>
      <c r="AK288" s="3"/>
      <c r="AL288" s="3"/>
      <c r="AM288" s="51"/>
      <c r="AN288" s="51"/>
      <c r="AO288" s="51"/>
      <c r="AP288" s="51"/>
      <c r="AQ288" s="51"/>
      <c r="AR288" s="51"/>
      <c r="AS288" s="3"/>
      <c r="AT288" s="3"/>
    </row>
    <row r="289" spans="27:46">
      <c r="AA289" s="3"/>
      <c r="AB289" s="15"/>
      <c r="AC289" s="3"/>
      <c r="AD289" s="51"/>
      <c r="AE289" s="3"/>
      <c r="AF289" s="15"/>
      <c r="AG289" s="15"/>
      <c r="AH289" s="15"/>
      <c r="AI289" s="51"/>
      <c r="AJ289" s="15"/>
      <c r="AK289" s="3"/>
      <c r="AL289" s="3"/>
      <c r="AM289" s="51"/>
      <c r="AN289" s="51"/>
      <c r="AO289" s="51"/>
      <c r="AP289" s="51"/>
      <c r="AQ289" s="51"/>
      <c r="AR289" s="51"/>
      <c r="AS289" s="3"/>
      <c r="AT289" s="3"/>
    </row>
    <row r="290" spans="27:46">
      <c r="AA290" s="3"/>
      <c r="AB290" s="15"/>
      <c r="AC290" s="3"/>
      <c r="AD290" s="51"/>
      <c r="AE290" s="3"/>
      <c r="AF290" s="15"/>
      <c r="AG290" s="15"/>
      <c r="AH290" s="15"/>
      <c r="AI290" s="51"/>
      <c r="AJ290" s="15"/>
      <c r="AK290" s="3"/>
      <c r="AL290" s="3"/>
      <c r="AM290" s="51"/>
      <c r="AN290" s="51"/>
      <c r="AO290" s="51"/>
      <c r="AP290" s="51"/>
      <c r="AQ290" s="51"/>
      <c r="AR290" s="51"/>
      <c r="AS290" s="3"/>
      <c r="AT290" s="3"/>
    </row>
    <row r="291" spans="27:46">
      <c r="AA291" s="3"/>
      <c r="AB291" s="15"/>
      <c r="AC291" s="3"/>
      <c r="AD291" s="51"/>
      <c r="AE291" s="3"/>
      <c r="AF291" s="15"/>
      <c r="AG291" s="15"/>
      <c r="AH291" s="15"/>
      <c r="AI291" s="51"/>
      <c r="AJ291" s="15"/>
      <c r="AK291" s="3"/>
      <c r="AL291" s="3"/>
      <c r="AM291" s="51"/>
      <c r="AN291" s="51"/>
      <c r="AO291" s="51"/>
      <c r="AP291" s="51"/>
      <c r="AQ291" s="51"/>
      <c r="AR291" s="51"/>
      <c r="AS291" s="3"/>
      <c r="AT291" s="3"/>
    </row>
    <row r="292" spans="27:46">
      <c r="AA292" s="3"/>
      <c r="AB292" s="15"/>
      <c r="AC292" s="3"/>
      <c r="AD292" s="51"/>
      <c r="AE292" s="3"/>
      <c r="AF292" s="15"/>
      <c r="AG292" s="15"/>
      <c r="AH292" s="15"/>
      <c r="AI292" s="51"/>
      <c r="AJ292" s="15"/>
      <c r="AK292" s="3"/>
      <c r="AL292" s="3"/>
      <c r="AM292" s="51"/>
      <c r="AN292" s="51"/>
      <c r="AO292" s="51"/>
      <c r="AP292" s="51"/>
      <c r="AQ292" s="51"/>
      <c r="AR292" s="51"/>
      <c r="AS292" s="3"/>
      <c r="AT292" s="3"/>
    </row>
    <row r="293" spans="27:46">
      <c r="AA293" s="3"/>
      <c r="AB293" s="15"/>
      <c r="AC293" s="3"/>
      <c r="AD293" s="51"/>
      <c r="AE293" s="3"/>
      <c r="AF293" s="15"/>
      <c r="AG293" s="15"/>
      <c r="AH293" s="15"/>
      <c r="AI293" s="51"/>
      <c r="AJ293" s="15"/>
      <c r="AK293" s="3"/>
      <c r="AL293" s="3"/>
      <c r="AM293" s="51"/>
      <c r="AN293" s="51"/>
      <c r="AO293" s="51"/>
      <c r="AP293" s="51"/>
      <c r="AQ293" s="51"/>
      <c r="AR293" s="51"/>
      <c r="AS293" s="3"/>
      <c r="AT293" s="3"/>
    </row>
    <row r="294" spans="27:46">
      <c r="AA294" s="3"/>
      <c r="AB294" s="15"/>
      <c r="AC294" s="3"/>
      <c r="AD294" s="51"/>
      <c r="AE294" s="3"/>
      <c r="AF294" s="15"/>
      <c r="AG294" s="15"/>
      <c r="AH294" s="15"/>
      <c r="AI294" s="51"/>
      <c r="AJ294" s="15"/>
      <c r="AK294" s="3"/>
      <c r="AL294" s="3"/>
      <c r="AM294" s="51"/>
      <c r="AN294" s="51"/>
      <c r="AO294" s="51"/>
      <c r="AP294" s="51"/>
      <c r="AQ294" s="51"/>
      <c r="AR294" s="51"/>
      <c r="AS294" s="3"/>
      <c r="AT294" s="3"/>
    </row>
    <row r="295" spans="27:46">
      <c r="AA295" s="3"/>
      <c r="AB295" s="15"/>
      <c r="AC295" s="3"/>
      <c r="AD295" s="51"/>
      <c r="AE295" s="3"/>
      <c r="AF295" s="15"/>
      <c r="AG295" s="15"/>
      <c r="AH295" s="15"/>
      <c r="AI295" s="51"/>
      <c r="AJ295" s="15"/>
      <c r="AK295" s="3"/>
      <c r="AL295" s="3"/>
      <c r="AM295" s="51"/>
      <c r="AN295" s="51"/>
      <c r="AO295" s="51"/>
      <c r="AP295" s="51"/>
      <c r="AQ295" s="51"/>
      <c r="AR295" s="51"/>
      <c r="AS295" s="3"/>
      <c r="AT295" s="3"/>
    </row>
    <row r="296" spans="27:46">
      <c r="AA296" s="3"/>
      <c r="AB296" s="15"/>
      <c r="AC296" s="3"/>
      <c r="AD296" s="51"/>
      <c r="AE296" s="3"/>
      <c r="AF296" s="15"/>
      <c r="AG296" s="15"/>
      <c r="AH296" s="15"/>
      <c r="AI296" s="51"/>
      <c r="AJ296" s="15"/>
      <c r="AK296" s="3"/>
      <c r="AL296" s="3"/>
      <c r="AM296" s="51"/>
      <c r="AN296" s="51"/>
      <c r="AO296" s="51"/>
      <c r="AP296" s="51"/>
      <c r="AQ296" s="51"/>
      <c r="AR296" s="51"/>
      <c r="AS296" s="3"/>
      <c r="AT296" s="3"/>
    </row>
    <row r="297" spans="27:46">
      <c r="AA297" s="3"/>
      <c r="AB297" s="15"/>
      <c r="AC297" s="3"/>
      <c r="AD297" s="51"/>
      <c r="AE297" s="3"/>
      <c r="AF297" s="15"/>
      <c r="AG297" s="15"/>
      <c r="AH297" s="15"/>
      <c r="AI297" s="51"/>
      <c r="AJ297" s="15"/>
      <c r="AK297" s="3"/>
      <c r="AL297" s="3"/>
      <c r="AM297" s="51"/>
      <c r="AN297" s="51"/>
      <c r="AO297" s="51"/>
      <c r="AP297" s="51"/>
      <c r="AQ297" s="51"/>
      <c r="AR297" s="51"/>
      <c r="AS297" s="3"/>
      <c r="AT297" s="3"/>
    </row>
    <row r="298" spans="27:46">
      <c r="AA298" s="3"/>
      <c r="AB298" s="15"/>
      <c r="AC298" s="3"/>
      <c r="AD298" s="51"/>
      <c r="AE298" s="3"/>
      <c r="AF298" s="15"/>
      <c r="AG298" s="15"/>
      <c r="AH298" s="15"/>
      <c r="AI298" s="51"/>
      <c r="AJ298" s="15"/>
      <c r="AK298" s="3"/>
      <c r="AL298" s="3"/>
      <c r="AM298" s="51"/>
      <c r="AN298" s="51"/>
      <c r="AO298" s="51"/>
      <c r="AP298" s="51"/>
      <c r="AQ298" s="51"/>
      <c r="AR298" s="51"/>
      <c r="AS298" s="3"/>
      <c r="AT298" s="3"/>
    </row>
    <row r="299" spans="27:46">
      <c r="AA299" s="3"/>
      <c r="AB299" s="15"/>
      <c r="AC299" s="3"/>
      <c r="AD299" s="51"/>
      <c r="AE299" s="3"/>
      <c r="AF299" s="15"/>
      <c r="AG299" s="15"/>
      <c r="AH299" s="15"/>
      <c r="AI299" s="51"/>
      <c r="AJ299" s="15"/>
      <c r="AK299" s="3"/>
      <c r="AL299" s="3"/>
      <c r="AM299" s="51"/>
      <c r="AN299" s="51"/>
      <c r="AO299" s="51"/>
      <c r="AP299" s="51"/>
      <c r="AQ299" s="51"/>
      <c r="AR299" s="51"/>
      <c r="AS299" s="3"/>
      <c r="AT299" s="3"/>
    </row>
    <row r="300" spans="27:46">
      <c r="AA300" s="3"/>
      <c r="AB300" s="15"/>
      <c r="AC300" s="3"/>
      <c r="AD300" s="51"/>
      <c r="AE300" s="3"/>
      <c r="AF300" s="15"/>
      <c r="AG300" s="15"/>
      <c r="AH300" s="15"/>
      <c r="AI300" s="51"/>
      <c r="AJ300" s="15"/>
      <c r="AK300" s="3"/>
      <c r="AL300" s="3"/>
      <c r="AM300" s="51"/>
      <c r="AN300" s="51"/>
      <c r="AO300" s="51"/>
      <c r="AP300" s="51"/>
      <c r="AQ300" s="51"/>
      <c r="AR300" s="51"/>
      <c r="AS300" s="3"/>
      <c r="AT300" s="3"/>
    </row>
    <row r="301" spans="27:46">
      <c r="AK301" s="3"/>
      <c r="AL301" s="3"/>
      <c r="AM301" s="51"/>
      <c r="AN301" s="51"/>
      <c r="AO301" s="51"/>
      <c r="AP301" s="51"/>
      <c r="AQ301" s="51"/>
      <c r="AR301" s="51"/>
      <c r="AS301" s="3"/>
    </row>
    <row r="302" spans="27:46">
      <c r="AK302" s="3"/>
      <c r="AL302" s="3"/>
      <c r="AM302" s="51"/>
      <c r="AN302" s="51"/>
      <c r="AO302" s="51"/>
      <c r="AP302" s="51"/>
      <c r="AQ302" s="51"/>
      <c r="AR302" s="51"/>
      <c r="AS302" s="3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Y362"/>
  <sheetViews>
    <sheetView tabSelected="1" zoomScale="95" zoomScaleNormal="95" workbookViewId="0">
      <pane xSplit="5" ySplit="9" topLeftCell="F10" activePane="bottomRight" state="frozen"/>
      <selection pane="topRight" activeCell="F1" sqref="F1"/>
      <selection pane="bottomLeft" activeCell="A11" sqref="A11"/>
      <selection pane="bottomRight"/>
    </sheetView>
  </sheetViews>
  <sheetFormatPr baseColWidth="10" defaultRowHeight="15"/>
  <cols>
    <col min="1" max="1" width="1.81640625" customWidth="1"/>
    <col min="2" max="2" width="5.1796875" customWidth="1"/>
    <col min="3" max="3" width="2.36328125" customWidth="1"/>
    <col min="4" max="4" width="7.1796875" customWidth="1"/>
    <col min="5" max="5" width="6.6328125" style="301" customWidth="1"/>
    <col min="6" max="6" width="4.453125" customWidth="1"/>
    <col min="7" max="7" width="9.54296875" customWidth="1"/>
    <col min="8" max="8" width="6.54296875" style="386" customWidth="1"/>
    <col min="9" max="9" width="9.453125" style="301" customWidth="1"/>
    <col min="10" max="10" width="1.90625" style="10" customWidth="1"/>
    <col min="11" max="11" width="5.6328125" style="100" customWidth="1"/>
    <col min="12" max="12" width="4.90625" style="100" customWidth="1"/>
    <col min="13" max="13" width="5.36328125" style="100" customWidth="1"/>
    <col min="14" max="14" width="8.453125" customWidth="1"/>
    <col min="15" max="15" width="5.90625" customWidth="1"/>
    <col min="16" max="16" width="7.54296875" customWidth="1"/>
    <col min="17" max="17" width="4.90625" style="100" customWidth="1"/>
    <col min="18" max="18" width="5.453125" customWidth="1"/>
    <col min="19" max="19" width="7.54296875" customWidth="1"/>
    <col min="20" max="20" width="1.54296875" customWidth="1"/>
    <col min="21" max="21" width="6.08984375" customWidth="1"/>
    <col min="22" max="22" width="1.6328125" customWidth="1"/>
    <col min="23" max="23" width="6.36328125" customWidth="1"/>
    <col min="24" max="24" width="7.36328125" customWidth="1"/>
    <col min="25" max="25" width="10.453125" style="10" customWidth="1"/>
    <col min="26" max="26" width="8.08984375" style="10" customWidth="1"/>
    <col min="27" max="27" width="7.08984375" style="10" customWidth="1"/>
    <col min="28" max="28" width="8.54296875" style="10" customWidth="1"/>
    <col min="29" max="29" width="7.36328125" customWidth="1"/>
    <col min="30" max="30" width="8" style="10" customWidth="1"/>
    <col min="31" max="31" width="7.36328125" customWidth="1"/>
    <col min="32" max="32" width="5.6328125" customWidth="1"/>
    <col min="33" max="33" width="8.08984375" customWidth="1"/>
    <col min="34" max="34" width="8.453125" customWidth="1"/>
    <col min="35" max="35" width="9" customWidth="1"/>
    <col min="36" max="36" width="8.36328125" customWidth="1"/>
    <col min="37" max="37" width="8.1796875" customWidth="1"/>
    <col min="39" max="39" width="11" style="100" customWidth="1"/>
    <col min="40" max="40" width="7.453125" customWidth="1"/>
    <col min="41" max="45" width="15.90625" customWidth="1"/>
  </cols>
  <sheetData>
    <row r="1" spans="1:51" ht="15.6">
      <c r="A1" s="39"/>
      <c r="B1" s="39"/>
      <c r="C1" s="39"/>
      <c r="D1" s="39"/>
      <c r="E1" s="307"/>
      <c r="F1" s="39"/>
      <c r="G1" s="39"/>
      <c r="H1" s="39"/>
      <c r="I1" s="307"/>
      <c r="J1" s="64"/>
      <c r="K1" s="115"/>
      <c r="L1" s="115"/>
      <c r="M1" s="115"/>
      <c r="N1" s="39"/>
      <c r="O1" s="39"/>
      <c r="P1" s="39"/>
      <c r="Q1" s="115"/>
      <c r="R1" s="39"/>
      <c r="S1" s="39"/>
      <c r="T1" s="39"/>
      <c r="U1" s="39"/>
      <c r="V1" s="39"/>
      <c r="W1" s="39"/>
      <c r="X1" s="39"/>
      <c r="Y1" s="64"/>
      <c r="Z1" s="64"/>
      <c r="AA1" s="64"/>
      <c r="AB1" s="39"/>
      <c r="AC1" s="39"/>
      <c r="AD1" s="39"/>
      <c r="AE1" s="4"/>
      <c r="AF1" s="51"/>
      <c r="AG1" s="51"/>
      <c r="AH1" s="1"/>
      <c r="AI1" s="5"/>
      <c r="AL1" s="2"/>
      <c r="AM1" s="5"/>
      <c r="AN1" s="5"/>
    </row>
    <row r="2" spans="1:51" s="160" customFormat="1" ht="29.4">
      <c r="A2" s="158"/>
      <c r="B2" s="132" t="s">
        <v>452</v>
      </c>
      <c r="C2" s="158"/>
      <c r="D2" s="158"/>
      <c r="E2" s="352"/>
      <c r="F2" s="158"/>
      <c r="G2" s="158"/>
      <c r="H2" s="158"/>
      <c r="I2" s="352"/>
      <c r="J2" s="173"/>
      <c r="K2" s="184"/>
      <c r="L2" s="184"/>
      <c r="M2" s="184"/>
      <c r="N2" s="158"/>
      <c r="O2" s="158"/>
      <c r="P2" s="158"/>
      <c r="Q2" s="184"/>
      <c r="R2" s="158"/>
      <c r="S2" s="158"/>
      <c r="T2" s="158"/>
      <c r="U2" s="158"/>
      <c r="V2" s="158"/>
      <c r="W2" s="158"/>
      <c r="X2" s="158"/>
      <c r="Y2" s="173"/>
      <c r="Z2" s="173"/>
      <c r="AA2" s="173"/>
      <c r="AB2" s="158"/>
      <c r="AC2" s="158"/>
      <c r="AD2" s="158"/>
      <c r="AE2" s="182"/>
      <c r="AF2" s="219"/>
      <c r="AG2" s="219"/>
      <c r="AH2" s="183"/>
      <c r="AI2" s="171"/>
      <c r="AL2" s="216"/>
      <c r="AM2" s="171"/>
      <c r="AN2" s="171"/>
    </row>
    <row r="3" spans="1:51" ht="15.6">
      <c r="A3" s="39"/>
      <c r="B3" s="39"/>
      <c r="C3" s="39"/>
      <c r="D3" s="39"/>
      <c r="E3" s="307"/>
      <c r="F3" s="39"/>
      <c r="G3" s="39"/>
      <c r="H3" s="39"/>
      <c r="I3" s="307"/>
      <c r="J3" s="64"/>
      <c r="K3" s="115"/>
      <c r="L3" s="115"/>
      <c r="M3" s="115"/>
      <c r="N3" s="39"/>
      <c r="O3" s="39"/>
      <c r="P3" s="39"/>
      <c r="Q3" s="115"/>
      <c r="R3" s="39"/>
      <c r="S3" s="39"/>
      <c r="T3" s="39"/>
      <c r="U3" s="39"/>
      <c r="V3" s="39"/>
      <c r="W3" s="39"/>
      <c r="X3" s="39"/>
      <c r="Y3" s="64"/>
      <c r="Z3" s="64"/>
      <c r="AA3" s="64"/>
      <c r="AB3" s="39"/>
      <c r="AC3" s="39"/>
      <c r="AD3" s="39"/>
      <c r="AE3" s="4"/>
      <c r="AF3" s="51"/>
      <c r="AG3" s="51"/>
      <c r="AH3" s="1"/>
      <c r="AI3" s="5"/>
      <c r="AL3" s="2"/>
      <c r="AM3" s="5"/>
      <c r="AN3" s="5"/>
    </row>
    <row r="4" spans="1:51" ht="19.8">
      <c r="A4" s="39"/>
      <c r="B4" s="39"/>
      <c r="C4" s="39"/>
      <c r="D4" s="133" t="s">
        <v>5</v>
      </c>
      <c r="E4" s="321"/>
      <c r="F4" s="133"/>
      <c r="G4" s="149">
        <f>+År!O2</f>
        <v>52</v>
      </c>
      <c r="H4" s="39"/>
      <c r="I4" s="349"/>
      <c r="J4" s="133"/>
      <c r="K4" s="151" t="s">
        <v>429</v>
      </c>
      <c r="L4" s="190"/>
      <c r="M4" s="190"/>
      <c r="N4" s="151" t="str">
        <f>+År!B2</f>
        <v>GRIS</v>
      </c>
      <c r="O4" s="150"/>
      <c r="P4" s="133" t="s">
        <v>366</v>
      </c>
      <c r="Q4" s="150"/>
      <c r="R4" s="150"/>
      <c r="S4" s="150"/>
      <c r="T4" s="150"/>
      <c r="U4" s="394">
        <f>+G10+G11</f>
        <v>1479251</v>
      </c>
      <c r="V4" s="389"/>
      <c r="W4" s="389"/>
      <c r="X4" s="389"/>
      <c r="Y4" s="133"/>
      <c r="Z4" s="39"/>
      <c r="AA4" s="39"/>
      <c r="AB4" s="39"/>
      <c r="AC4" s="39"/>
      <c r="AD4" s="39"/>
      <c r="AE4" s="5"/>
      <c r="AH4" s="2"/>
      <c r="AI4" s="5"/>
      <c r="AJ4" s="5"/>
      <c r="AM4"/>
      <c r="AN4" s="4"/>
      <c r="AO4" s="51"/>
      <c r="AP4" s="51"/>
      <c r="AQ4" s="1"/>
      <c r="AR4" s="5"/>
      <c r="AU4" s="2"/>
      <c r="AV4" s="5"/>
      <c r="AW4" s="5"/>
    </row>
    <row r="5" spans="1:51" ht="17.25" customHeight="1">
      <c r="A5" s="44"/>
      <c r="B5" s="44"/>
      <c r="C5" s="39"/>
      <c r="D5" s="56"/>
      <c r="E5" s="307"/>
      <c r="F5" s="39"/>
      <c r="G5" s="39"/>
      <c r="H5" s="39"/>
      <c r="I5" s="322"/>
      <c r="J5" s="64"/>
      <c r="K5" s="143"/>
      <c r="L5" s="115"/>
      <c r="M5" s="115"/>
      <c r="N5" s="39"/>
      <c r="O5" s="39"/>
      <c r="P5" s="39"/>
      <c r="Q5" s="115"/>
      <c r="R5" s="39"/>
      <c r="S5" s="39"/>
      <c r="T5" s="39"/>
      <c r="U5" s="39"/>
      <c r="V5" s="39"/>
      <c r="W5" s="39"/>
      <c r="X5" s="39"/>
      <c r="Y5" s="181"/>
      <c r="Z5" s="181"/>
      <c r="AA5" s="64"/>
      <c r="AB5" s="39"/>
      <c r="AC5" s="44"/>
      <c r="AD5" s="39"/>
      <c r="AE5" s="4"/>
      <c r="AF5" s="51"/>
      <c r="AG5" s="51"/>
      <c r="AH5" s="1"/>
      <c r="AI5" s="5"/>
      <c r="AL5" s="2"/>
      <c r="AM5" s="5"/>
      <c r="AN5" s="5"/>
      <c r="AR5" s="51"/>
      <c r="AS5" s="1"/>
      <c r="AT5" s="5"/>
      <c r="AW5" s="2"/>
      <c r="AX5" s="5"/>
      <c r="AY5" s="5"/>
    </row>
    <row r="6" spans="1:51" ht="17.25" customHeight="1">
      <c r="A6" s="39"/>
      <c r="B6" s="39"/>
      <c r="C6" s="39"/>
      <c r="D6" s="56"/>
      <c r="E6" s="307"/>
      <c r="F6" s="39"/>
      <c r="G6" s="39"/>
      <c r="H6" s="39"/>
      <c r="I6" s="307"/>
      <c r="J6" s="64"/>
      <c r="K6" s="115"/>
      <c r="L6" s="115"/>
      <c r="M6" s="115"/>
      <c r="N6" s="39"/>
      <c r="O6" s="39"/>
      <c r="P6" s="39"/>
      <c r="Q6" s="115"/>
      <c r="R6" s="44"/>
      <c r="S6" s="44" t="s">
        <v>472</v>
      </c>
      <c r="T6" s="44"/>
      <c r="U6" s="44"/>
      <c r="V6" s="44"/>
      <c r="W6" s="39"/>
      <c r="X6" s="39"/>
      <c r="Y6" s="64"/>
      <c r="Z6" s="85" t="s">
        <v>3</v>
      </c>
      <c r="AA6" s="85" t="s">
        <v>3</v>
      </c>
      <c r="AB6" s="39"/>
      <c r="AC6" s="39"/>
      <c r="AD6" s="39"/>
      <c r="AE6" s="4"/>
      <c r="AF6" s="51"/>
      <c r="AG6" s="51"/>
      <c r="AH6" s="1"/>
      <c r="AI6" s="5"/>
      <c r="AL6" s="2"/>
      <c r="AM6" s="5"/>
      <c r="AN6" s="5"/>
      <c r="AR6" s="51"/>
      <c r="AS6" s="1"/>
      <c r="AT6" s="5"/>
      <c r="AW6" s="2"/>
      <c r="AX6" s="5"/>
      <c r="AY6" s="5"/>
    </row>
    <row r="7" spans="1:51" ht="17.25" customHeight="1">
      <c r="A7" s="39"/>
      <c r="B7" s="39"/>
      <c r="C7" s="39"/>
      <c r="D7" s="39"/>
      <c r="E7" s="308" t="s">
        <v>3</v>
      </c>
      <c r="F7" s="34"/>
      <c r="G7" s="39"/>
      <c r="H7" s="39"/>
      <c r="I7" s="308" t="s">
        <v>3</v>
      </c>
      <c r="J7" s="64"/>
      <c r="K7" s="115"/>
      <c r="L7" s="115"/>
      <c r="M7" s="115"/>
      <c r="N7" s="39"/>
      <c r="O7" s="39"/>
      <c r="P7" s="34" t="s">
        <v>14</v>
      </c>
      <c r="Q7" s="115"/>
      <c r="R7" s="44"/>
      <c r="S7" s="44" t="s">
        <v>473</v>
      </c>
      <c r="T7" s="44"/>
      <c r="U7" s="44"/>
      <c r="V7" s="44"/>
      <c r="W7" s="34" t="s">
        <v>388</v>
      </c>
      <c r="X7" s="34" t="s">
        <v>2</v>
      </c>
      <c r="Y7" s="74" t="s">
        <v>47</v>
      </c>
      <c r="Z7" s="74" t="s">
        <v>592</v>
      </c>
      <c r="AA7" s="74" t="s">
        <v>8</v>
      </c>
      <c r="AB7" s="39"/>
      <c r="AC7" s="34" t="s">
        <v>14</v>
      </c>
      <c r="AD7" s="39"/>
      <c r="AE7" s="4"/>
      <c r="AF7" s="51"/>
      <c r="AG7" s="51"/>
      <c r="AH7" s="1"/>
      <c r="AI7" s="5"/>
      <c r="AL7" s="2"/>
      <c r="AM7" s="5"/>
      <c r="AN7" s="5"/>
      <c r="AR7" s="51"/>
      <c r="AS7" s="1"/>
      <c r="AT7" s="5"/>
      <c r="AW7" s="2"/>
      <c r="AX7" s="5"/>
      <c r="AY7" s="5"/>
    </row>
    <row r="8" spans="1:51" ht="17.25" customHeight="1">
      <c r="A8" s="39"/>
      <c r="B8" s="39"/>
      <c r="C8" s="44" t="s">
        <v>487</v>
      </c>
      <c r="D8" s="39"/>
      <c r="E8" s="308" t="s">
        <v>436</v>
      </c>
      <c r="F8" s="34"/>
      <c r="G8" s="74" t="s">
        <v>3</v>
      </c>
      <c r="H8" s="74"/>
      <c r="I8" s="308" t="s">
        <v>394</v>
      </c>
      <c r="J8" s="64"/>
      <c r="K8" s="98" t="s">
        <v>3</v>
      </c>
      <c r="L8" s="98"/>
      <c r="M8" s="98" t="s">
        <v>1</v>
      </c>
      <c r="N8" s="34" t="s">
        <v>14</v>
      </c>
      <c r="O8" s="34"/>
      <c r="P8" s="34" t="s">
        <v>392</v>
      </c>
      <c r="Q8" s="98"/>
      <c r="R8" s="44" t="s">
        <v>357</v>
      </c>
      <c r="S8" s="44" t="s">
        <v>470</v>
      </c>
      <c r="T8" s="44"/>
      <c r="U8" s="44" t="s">
        <v>357</v>
      </c>
      <c r="V8" s="44"/>
      <c r="W8" s="34" t="s">
        <v>392</v>
      </c>
      <c r="X8" s="34" t="s">
        <v>388</v>
      </c>
      <c r="Y8" s="74" t="s">
        <v>68</v>
      </c>
      <c r="Z8" s="74" t="s">
        <v>436</v>
      </c>
      <c r="AA8" s="74" t="s">
        <v>482</v>
      </c>
      <c r="AB8" s="34" t="s">
        <v>14</v>
      </c>
      <c r="AC8" s="34" t="s">
        <v>392</v>
      </c>
      <c r="AD8" s="39"/>
      <c r="AE8" s="4"/>
      <c r="AF8" s="51"/>
      <c r="AG8" s="51"/>
      <c r="AH8" s="1"/>
      <c r="AI8" s="5"/>
      <c r="AL8" s="2"/>
      <c r="AM8" s="5"/>
      <c r="AN8" s="5"/>
      <c r="AR8" s="51"/>
      <c r="AS8" s="1"/>
      <c r="AT8" s="5"/>
      <c r="AW8" s="2"/>
      <c r="AX8" s="5"/>
      <c r="AY8" s="5"/>
    </row>
    <row r="9" spans="1:51" ht="17.25" customHeight="1">
      <c r="A9" s="39"/>
      <c r="B9" s="44" t="s">
        <v>58</v>
      </c>
      <c r="C9" s="44" t="s">
        <v>488</v>
      </c>
      <c r="D9" s="42"/>
      <c r="E9" s="308" t="s">
        <v>432</v>
      </c>
      <c r="F9" s="110" t="s">
        <v>437</v>
      </c>
      <c r="G9" s="74" t="s">
        <v>8</v>
      </c>
      <c r="H9" s="111" t="s">
        <v>437</v>
      </c>
      <c r="I9" s="308" t="s">
        <v>386</v>
      </c>
      <c r="J9" s="64"/>
      <c r="K9" s="98" t="s">
        <v>357</v>
      </c>
      <c r="L9" s="218" t="s">
        <v>437</v>
      </c>
      <c r="M9" s="98" t="s">
        <v>357</v>
      </c>
      <c r="N9" s="34" t="s">
        <v>386</v>
      </c>
      <c r="O9" s="217" t="s">
        <v>437</v>
      </c>
      <c r="P9" s="34" t="s">
        <v>389</v>
      </c>
      <c r="Q9" s="218" t="s">
        <v>437</v>
      </c>
      <c r="R9" s="44" t="s">
        <v>469</v>
      </c>
      <c r="S9" s="44" t="s">
        <v>471</v>
      </c>
      <c r="T9" s="44"/>
      <c r="U9" s="44" t="s">
        <v>416</v>
      </c>
      <c r="V9" s="44"/>
      <c r="W9" s="34" t="s">
        <v>389</v>
      </c>
      <c r="X9" s="34" t="s">
        <v>390</v>
      </c>
      <c r="Y9" s="74" t="s">
        <v>396</v>
      </c>
      <c r="Z9" s="74" t="s">
        <v>432</v>
      </c>
      <c r="AA9" s="74" t="s">
        <v>464</v>
      </c>
      <c r="AB9" s="34" t="s">
        <v>26</v>
      </c>
      <c r="AC9" s="34" t="s">
        <v>395</v>
      </c>
      <c r="AD9" s="39"/>
      <c r="AE9" s="4"/>
      <c r="AF9" s="51"/>
      <c r="AG9" s="51"/>
      <c r="AH9" s="1"/>
      <c r="AI9" s="5"/>
      <c r="AL9" s="2"/>
      <c r="AM9" s="5"/>
      <c r="AN9" s="5"/>
      <c r="AR9" s="51"/>
      <c r="AS9" s="1"/>
      <c r="AT9" s="5"/>
      <c r="AW9" s="2"/>
      <c r="AX9" s="5"/>
      <c r="AY9" s="5"/>
    </row>
    <row r="10" spans="1:51" ht="17.25" customHeight="1">
      <c r="A10" s="39"/>
      <c r="B10" s="46">
        <f>+'Ark1'!C1005</f>
        <v>2023</v>
      </c>
      <c r="C10" s="46">
        <f>+'Ark1'!H1005</f>
        <v>1</v>
      </c>
      <c r="D10" s="47" t="s">
        <v>48</v>
      </c>
      <c r="E10" s="335">
        <f>+'Ark1'!Q1005</f>
        <v>1337</v>
      </c>
      <c r="F10" s="323">
        <f>+E44-E43</f>
        <v>-94</v>
      </c>
      <c r="G10" s="306">
        <f>+'Ark1'!R1005</f>
        <v>966142</v>
      </c>
      <c r="H10" s="306">
        <f>+G44-G43</f>
        <v>7706</v>
      </c>
      <c r="I10" s="335">
        <f>+'Ark1'!S1005</f>
        <v>964452</v>
      </c>
      <c r="J10" s="64"/>
      <c r="K10" s="96">
        <f>+'Ark1'!AD1005</f>
        <v>65.312918497266523</v>
      </c>
      <c r="L10" s="48">
        <f>+K44-K43</f>
        <v>0.18358566765178352</v>
      </c>
      <c r="M10" s="107">
        <f>+'Ark1'!AE1005</f>
        <v>65.139739997851436</v>
      </c>
      <c r="N10" s="235">
        <f>+'Ark1'!U1005</f>
        <v>60.517194220137448</v>
      </c>
      <c r="O10" s="48">
        <f>+N44-N43</f>
        <v>-3.256633583684021E-2</v>
      </c>
      <c r="P10" s="235">
        <f>+'Ark1'!W1005</f>
        <v>83.592916080839103</v>
      </c>
      <c r="Q10" s="99">
        <f>+P44-P43</f>
        <v>-1.3240833787010473</v>
      </c>
      <c r="R10" s="99">
        <f>+R39</f>
        <v>1.7489706357938704</v>
      </c>
      <c r="S10" s="99">
        <f>+S39</f>
        <v>3.4979412715877407</v>
      </c>
      <c r="T10" s="44"/>
      <c r="U10" s="107">
        <f>+U44</f>
        <v>79.455090452542194</v>
      </c>
      <c r="V10" s="44"/>
      <c r="W10" s="48">
        <f>+'Ark1'!AA1005</f>
        <v>9.7520126564526635</v>
      </c>
      <c r="X10" s="48">
        <f>+'Ark1'!AB1005</f>
        <v>2.557304215593875</v>
      </c>
      <c r="Y10" s="65">
        <f>+'Ark1'!AC1005</f>
        <v>-30.074605498960153</v>
      </c>
      <c r="Z10" s="273">
        <f>+'Ark1'!AP1005</f>
        <v>622</v>
      </c>
      <c r="AA10" s="65">
        <f>+G10/E10</f>
        <v>722.61929693343302</v>
      </c>
      <c r="AB10" s="48">
        <f>+'Ark1'!T1005</f>
        <v>4.278124747707893</v>
      </c>
      <c r="AC10" s="48">
        <f>+'Ark1'!V1005</f>
        <v>90.625744350198119</v>
      </c>
      <c r="AD10" s="39"/>
      <c r="AE10" s="4"/>
      <c r="AF10" s="51"/>
      <c r="AG10" s="51"/>
      <c r="AH10" s="1"/>
      <c r="AI10" s="5"/>
      <c r="AL10" s="2"/>
      <c r="AM10" s="5"/>
      <c r="AN10" s="5"/>
      <c r="AR10" s="51"/>
      <c r="AS10" s="1"/>
      <c r="AT10" s="5"/>
      <c r="AW10" s="2"/>
      <c r="AX10" s="5"/>
      <c r="AY10" s="5"/>
    </row>
    <row r="11" spans="1:51" ht="17.25" customHeight="1">
      <c r="A11" s="39"/>
      <c r="B11" s="46">
        <f>+'Ark1'!C1033</f>
        <v>2023</v>
      </c>
      <c r="C11" s="46">
        <f>+'Ark1'!H1033</f>
        <v>2</v>
      </c>
      <c r="D11" s="47" t="str">
        <f>+D51</f>
        <v>KLF</v>
      </c>
      <c r="E11" s="335">
        <f>+'Ark1'!Q1033</f>
        <v>765</v>
      </c>
      <c r="F11" s="323">
        <f>+E73-E72</f>
        <v>-18</v>
      </c>
      <c r="G11" s="306">
        <f>+'Ark1'!R1033</f>
        <v>513109</v>
      </c>
      <c r="H11" s="306">
        <f>+G73-G72</f>
        <v>-43.849999999976717</v>
      </c>
      <c r="I11" s="335">
        <f>+'Ark1'!S1033</f>
        <v>509997</v>
      </c>
      <c r="J11" s="64"/>
      <c r="K11" s="96">
        <f>+K73</f>
        <v>34.68708150273347</v>
      </c>
      <c r="L11" s="48">
        <f>+K73-K72</f>
        <v>-0.18358566765179063</v>
      </c>
      <c r="M11" s="107">
        <f>+'Ark1'!AE1033</f>
        <v>34.860260002148536</v>
      </c>
      <c r="N11" s="235">
        <f>+'Ark1'!U1033</f>
        <v>60.719100308433198</v>
      </c>
      <c r="O11" s="48">
        <f>+N73-N72</f>
        <v>-0.1602064669528005</v>
      </c>
      <c r="P11" s="235">
        <f>+'Ark1'!W1033</f>
        <v>84.599359172700886</v>
      </c>
      <c r="Q11" s="99">
        <f>+P73-P72</f>
        <v>-0.84266729564819798</v>
      </c>
      <c r="R11" s="99">
        <f>+R65</f>
        <v>1.7662677993457301</v>
      </c>
      <c r="S11" s="99">
        <f>+S65</f>
        <v>3.5325355986914602</v>
      </c>
      <c r="T11" s="44"/>
      <c r="U11" s="107">
        <f>+U73</f>
        <v>19.744147929582212</v>
      </c>
      <c r="V11" s="44"/>
      <c r="W11" s="48">
        <f>+'Ark1'!AA1033</f>
        <v>9.0768430962436355</v>
      </c>
      <c r="X11" s="48">
        <f>+'Ark1'!AB1033</f>
        <v>2.6014570482644328</v>
      </c>
      <c r="Y11" s="65">
        <f>+'Ark1'!AC1033</f>
        <v>-34.030706269313754</v>
      </c>
      <c r="Z11" s="273">
        <f>+'Ark1'!AP1033</f>
        <v>307</v>
      </c>
      <c r="AA11" s="65">
        <f>+G11/E11</f>
        <v>670.73071895424835</v>
      </c>
      <c r="AB11" s="48">
        <f>+'Ark1'!T1033</f>
        <v>3.973639129307807</v>
      </c>
      <c r="AC11" s="48">
        <f>+'Ark1'!V1033</f>
        <v>91.816677331764026</v>
      </c>
      <c r="AD11" s="39"/>
      <c r="AE11" s="4"/>
      <c r="AF11" s="51"/>
      <c r="AG11" s="51"/>
      <c r="AH11" s="1"/>
      <c r="AI11" s="5"/>
      <c r="AL11" s="2"/>
      <c r="AM11" s="5"/>
      <c r="AN11" s="5"/>
      <c r="AR11" s="51"/>
      <c r="AS11" s="1"/>
      <c r="AT11" s="5"/>
      <c r="AW11" s="2"/>
      <c r="AX11" s="5"/>
      <c r="AY11" s="5"/>
    </row>
    <row r="12" spans="1:51" ht="15.75" customHeight="1">
      <c r="A12" s="39"/>
      <c r="B12" s="39"/>
      <c r="C12" s="39"/>
      <c r="D12" s="56"/>
      <c r="E12" s="307"/>
      <c r="F12" s="39"/>
      <c r="G12" s="307"/>
      <c r="H12" s="307"/>
      <c r="I12" s="307"/>
      <c r="J12" s="64"/>
      <c r="K12" s="115"/>
      <c r="L12" s="115"/>
      <c r="M12" s="115"/>
      <c r="N12" s="39"/>
      <c r="O12" s="39"/>
      <c r="P12" s="39"/>
      <c r="Q12" s="115"/>
      <c r="R12" s="44"/>
      <c r="S12" s="44"/>
      <c r="T12" s="44"/>
      <c r="U12" s="44"/>
      <c r="V12" s="44"/>
      <c r="W12" s="39"/>
      <c r="X12" s="39"/>
      <c r="Y12" s="64"/>
      <c r="Z12" s="64"/>
      <c r="AA12" s="64"/>
      <c r="AB12" s="39"/>
      <c r="AC12" s="39"/>
      <c r="AD12" s="39"/>
      <c r="AE12" s="4"/>
      <c r="AF12" s="51"/>
      <c r="AG12" s="51"/>
      <c r="AH12" s="1"/>
      <c r="AI12" s="5"/>
      <c r="AL12" s="2"/>
      <c r="AM12" s="5"/>
      <c r="AN12" s="5"/>
    </row>
    <row r="13" spans="1:51" ht="15.75" customHeight="1">
      <c r="A13" s="39"/>
      <c r="B13" s="39"/>
      <c r="C13" s="39"/>
      <c r="D13" s="56"/>
      <c r="E13" s="307"/>
      <c r="F13" s="39"/>
      <c r="G13" s="307"/>
      <c r="H13" s="307"/>
      <c r="I13" s="307"/>
      <c r="J13" s="64"/>
      <c r="K13" s="115"/>
      <c r="L13" s="115"/>
      <c r="M13" s="115"/>
      <c r="N13" s="39"/>
      <c r="O13" s="39"/>
      <c r="P13" s="39"/>
      <c r="Q13" s="115"/>
      <c r="R13" s="44"/>
      <c r="S13" s="44" t="s">
        <v>472</v>
      </c>
      <c r="T13" s="44"/>
      <c r="U13" s="44"/>
      <c r="V13" s="44"/>
      <c r="W13" s="39"/>
      <c r="X13" s="39"/>
      <c r="Y13" s="64"/>
      <c r="Z13" s="64"/>
      <c r="AA13" s="147" t="s">
        <v>3</v>
      </c>
      <c r="AB13" s="39"/>
      <c r="AC13" s="39"/>
      <c r="AD13" s="39"/>
      <c r="AE13" s="4"/>
      <c r="AF13" s="51"/>
      <c r="AG13" s="51"/>
      <c r="AH13" s="1"/>
      <c r="AI13" s="5"/>
      <c r="AL13" s="2"/>
      <c r="AM13" s="5"/>
      <c r="AN13" s="5"/>
    </row>
    <row r="14" spans="1:51" ht="15.6">
      <c r="A14" s="39"/>
      <c r="B14" s="39"/>
      <c r="C14" s="39"/>
      <c r="D14" s="39"/>
      <c r="E14" s="308" t="s">
        <v>3</v>
      </c>
      <c r="F14" s="34"/>
      <c r="G14" s="307"/>
      <c r="H14" s="307"/>
      <c r="I14" s="308" t="s">
        <v>3</v>
      </c>
      <c r="J14" s="64"/>
      <c r="K14" s="115"/>
      <c r="L14" s="115"/>
      <c r="M14" s="115"/>
      <c r="N14" s="39"/>
      <c r="O14" s="39"/>
      <c r="P14" s="34" t="s">
        <v>14</v>
      </c>
      <c r="Q14" s="115"/>
      <c r="R14" s="44"/>
      <c r="S14" s="44" t="s">
        <v>473</v>
      </c>
      <c r="T14" s="44"/>
      <c r="U14" s="44"/>
      <c r="V14" s="44"/>
      <c r="W14" s="34" t="s">
        <v>388</v>
      </c>
      <c r="X14" s="34" t="s">
        <v>2</v>
      </c>
      <c r="Y14" s="74" t="s">
        <v>47</v>
      </c>
      <c r="Z14" s="74"/>
      <c r="AA14" s="74" t="s">
        <v>8</v>
      </c>
      <c r="AB14" s="39"/>
      <c r="AC14" s="34" t="s">
        <v>14</v>
      </c>
      <c r="AD14" s="39"/>
      <c r="AE14" s="4"/>
      <c r="AF14" s="4"/>
      <c r="AG14" s="4"/>
      <c r="AH14" s="4"/>
      <c r="AI14" s="4"/>
      <c r="AM14"/>
    </row>
    <row r="15" spans="1:51" ht="15.6">
      <c r="A15" s="39"/>
      <c r="B15" s="39"/>
      <c r="C15" s="44" t="s">
        <v>487</v>
      </c>
      <c r="D15" s="39"/>
      <c r="E15" s="308" t="s">
        <v>436</v>
      </c>
      <c r="F15" s="34"/>
      <c r="G15" s="308" t="s">
        <v>3</v>
      </c>
      <c r="H15" s="308"/>
      <c r="I15" s="308" t="s">
        <v>394</v>
      </c>
      <c r="J15" s="64"/>
      <c r="K15" s="98" t="s">
        <v>3</v>
      </c>
      <c r="L15" s="98"/>
      <c r="M15" s="98" t="s">
        <v>1</v>
      </c>
      <c r="N15" s="34" t="s">
        <v>14</v>
      </c>
      <c r="O15" s="34"/>
      <c r="P15" s="34" t="s">
        <v>392</v>
      </c>
      <c r="Q15" s="98"/>
      <c r="R15" s="44" t="s">
        <v>357</v>
      </c>
      <c r="S15" s="44" t="s">
        <v>470</v>
      </c>
      <c r="T15" s="44"/>
      <c r="U15" s="44"/>
      <c r="V15" s="44"/>
      <c r="W15" s="34" t="s">
        <v>392</v>
      </c>
      <c r="X15" s="34" t="s">
        <v>388</v>
      </c>
      <c r="Y15" s="74" t="s">
        <v>68</v>
      </c>
      <c r="Z15" s="74"/>
      <c r="AA15" s="74" t="s">
        <v>435</v>
      </c>
      <c r="AB15" s="34" t="s">
        <v>14</v>
      </c>
      <c r="AC15" s="34" t="s">
        <v>392</v>
      </c>
      <c r="AD15" s="39"/>
      <c r="AE15" s="4"/>
      <c r="AF15" s="51"/>
      <c r="AG15" s="51"/>
      <c r="AH15" s="1"/>
      <c r="AI15" s="5"/>
      <c r="AM15"/>
    </row>
    <row r="16" spans="1:51" ht="15.6">
      <c r="A16" s="39"/>
      <c r="B16" s="44" t="s">
        <v>58</v>
      </c>
      <c r="C16" s="44" t="s">
        <v>488</v>
      </c>
      <c r="D16" s="42"/>
      <c r="E16" s="308" t="s">
        <v>432</v>
      </c>
      <c r="F16" s="34"/>
      <c r="G16" s="308" t="s">
        <v>8</v>
      </c>
      <c r="H16" s="308"/>
      <c r="I16" s="308" t="s">
        <v>386</v>
      </c>
      <c r="J16" s="64"/>
      <c r="K16" s="98" t="s">
        <v>357</v>
      </c>
      <c r="L16" s="218" t="s">
        <v>437</v>
      </c>
      <c r="M16" s="98" t="s">
        <v>357</v>
      </c>
      <c r="N16" s="34" t="s">
        <v>386</v>
      </c>
      <c r="O16" s="217" t="s">
        <v>437</v>
      </c>
      <c r="P16" s="34" t="s">
        <v>389</v>
      </c>
      <c r="Q16" s="218" t="s">
        <v>437</v>
      </c>
      <c r="R16" s="44" t="s">
        <v>469</v>
      </c>
      <c r="S16" s="44" t="s">
        <v>471</v>
      </c>
      <c r="T16" s="44"/>
      <c r="U16" s="44"/>
      <c r="V16" s="44"/>
      <c r="W16" s="34" t="s">
        <v>389</v>
      </c>
      <c r="X16" s="34" t="s">
        <v>390</v>
      </c>
      <c r="Y16" s="74" t="s">
        <v>396</v>
      </c>
      <c r="Z16" s="74"/>
      <c r="AA16" s="74" t="s">
        <v>464</v>
      </c>
      <c r="AB16" s="34" t="s">
        <v>26</v>
      </c>
      <c r="AC16" s="34" t="s">
        <v>395</v>
      </c>
      <c r="AD16" s="39"/>
      <c r="AE16" s="4"/>
      <c r="AF16" s="51"/>
      <c r="AG16" s="51"/>
      <c r="AH16" s="1"/>
      <c r="AI16" s="5"/>
      <c r="AM16"/>
    </row>
    <row r="17" spans="1:41" ht="15.6">
      <c r="A17" s="39"/>
      <c r="B17" s="46">
        <f>+'Ark1'!C978</f>
        <v>1996</v>
      </c>
      <c r="C17" s="46">
        <f>+'Ark1'!H978</f>
        <v>1</v>
      </c>
      <c r="D17" s="47" t="s">
        <v>48</v>
      </c>
      <c r="E17" s="335">
        <f>+'Ark1'!Q978</f>
        <v>5343</v>
      </c>
      <c r="F17" s="46"/>
      <c r="G17" s="306">
        <f>+'Ark1'!R978</f>
        <v>919279.75</v>
      </c>
      <c r="H17" s="306"/>
      <c r="I17" s="335">
        <f>+'Ark1'!S978</f>
        <v>919054.25</v>
      </c>
      <c r="J17" s="64"/>
      <c r="K17" s="99">
        <f>+'Ark1'!AD978</f>
        <v>76.353153364164299</v>
      </c>
      <c r="L17" s="99"/>
      <c r="M17" s="99">
        <f>+'Ark1'!AE978</f>
        <v>76.470819773201882</v>
      </c>
      <c r="N17" s="235">
        <f>+'Ark1'!U978</f>
        <v>54.080490895940031</v>
      </c>
      <c r="O17" s="48"/>
      <c r="P17" s="48">
        <f>+'Ark1'!W978</f>
        <v>72.423839227774565</v>
      </c>
      <c r="Q17" s="99"/>
      <c r="R17" s="48"/>
      <c r="S17" s="48"/>
      <c r="T17" s="44"/>
      <c r="U17" s="48"/>
      <c r="V17" s="44"/>
      <c r="W17" s="48">
        <f>+'Ark1'!AA978</f>
        <v>7.1143467349458449</v>
      </c>
      <c r="X17" s="48">
        <f>+'Ark1'!AB978</f>
        <v>2.9369221707749271</v>
      </c>
      <c r="Y17" s="65">
        <f>+'Ark1'!AC978</f>
        <v>-5.0484956794042226</v>
      </c>
      <c r="Z17" s="65"/>
      <c r="AA17" s="65">
        <f>+G17/E17</f>
        <v>172.05310686880031</v>
      </c>
      <c r="AB17" s="48">
        <f>+'Ark1'!T978</f>
        <v>12.252660846711789</v>
      </c>
      <c r="AC17" s="48">
        <f>+'Ark1'!V978</f>
        <v>78.481539038637408</v>
      </c>
      <c r="AD17" s="39"/>
      <c r="AE17" s="4"/>
      <c r="AF17" s="51"/>
      <c r="AG17" s="51"/>
      <c r="AH17" s="1"/>
      <c r="AI17" s="5"/>
      <c r="AM17"/>
    </row>
    <row r="18" spans="1:41" ht="15.6">
      <c r="A18" s="39"/>
      <c r="B18" s="46">
        <f>+'Ark1'!C979</f>
        <v>1997</v>
      </c>
      <c r="C18" s="46">
        <f>+'Ark1'!H979</f>
        <v>1</v>
      </c>
      <c r="D18" s="47" t="s">
        <v>48</v>
      </c>
      <c r="E18" s="335">
        <f>+'Ark1'!Q979</f>
        <v>5293</v>
      </c>
      <c r="F18" s="46"/>
      <c r="G18" s="306">
        <f>+'Ark1'!R979</f>
        <v>966703.75</v>
      </c>
      <c r="H18" s="306"/>
      <c r="I18" s="335">
        <f>+'Ark1'!S979</f>
        <v>966664.75</v>
      </c>
      <c r="J18" s="64"/>
      <c r="K18" s="99">
        <f>+'Ark1'!AD979</f>
        <v>76.258041792273985</v>
      </c>
      <c r="L18" s="99"/>
      <c r="M18" s="99">
        <f>+'Ark1'!AE979</f>
        <v>76.313003141383646</v>
      </c>
      <c r="N18" s="235">
        <f>+'Ark1'!U979</f>
        <v>54.193357107518381</v>
      </c>
      <c r="O18" s="96">
        <f t="shared" ref="O18:O37" si="0">+N18-N17</f>
        <v>0.11286621157834986</v>
      </c>
      <c r="P18" s="48">
        <f>+'Ark1'!W979</f>
        <v>70.037359706974883</v>
      </c>
      <c r="Q18" s="107">
        <f t="shared" ref="Q18:Q37" si="1">+P18-P17</f>
        <v>-2.3864795207996821</v>
      </c>
      <c r="R18" s="48"/>
      <c r="S18" s="48"/>
      <c r="T18" s="44"/>
      <c r="U18" s="48"/>
      <c r="V18" s="44"/>
      <c r="W18" s="48">
        <f>+'Ark1'!AA979</f>
        <v>6.6167401403703758</v>
      </c>
      <c r="X18" s="48">
        <f>+'Ark1'!AB979</f>
        <v>2.905406526067388</v>
      </c>
      <c r="Y18" s="65">
        <f>+'Ark1'!AC979</f>
        <v>-0.73895783348566269</v>
      </c>
      <c r="Z18" s="65"/>
      <c r="AA18" s="65">
        <f t="shared" ref="AA18:AA37" si="2">+G18/E18</f>
        <v>182.63815416587946</v>
      </c>
      <c r="AB18" s="48">
        <f>+'Ark1'!T979</f>
        <v>12.322074885920324</v>
      </c>
      <c r="AC18" s="48">
        <f>+'Ark1'!V979</f>
        <v>75.885099048040757</v>
      </c>
      <c r="AD18" s="39"/>
      <c r="AE18" s="4"/>
      <c r="AF18" s="51"/>
      <c r="AG18" s="51"/>
      <c r="AH18" s="1"/>
      <c r="AI18" s="5"/>
      <c r="AK18" s="2"/>
      <c r="AL18" s="2"/>
      <c r="AM18" s="2"/>
    </row>
    <row r="19" spans="1:41" ht="15.6">
      <c r="A19" s="39"/>
      <c r="B19" s="46">
        <f>+'Ark1'!C980</f>
        <v>1998</v>
      </c>
      <c r="C19" s="46">
        <f>+'Ark1'!H980</f>
        <v>1</v>
      </c>
      <c r="D19" s="47" t="s">
        <v>48</v>
      </c>
      <c r="E19" s="335">
        <f>+'Ark1'!Q980</f>
        <v>5040</v>
      </c>
      <c r="F19" s="46"/>
      <c r="G19" s="306">
        <f>+'Ark1'!R980</f>
        <v>942375.5</v>
      </c>
      <c r="H19" s="306"/>
      <c r="I19" s="335">
        <f>+'Ark1'!S980</f>
        <v>942429.5</v>
      </c>
      <c r="J19" s="64"/>
      <c r="K19" s="99">
        <f>+'Ark1'!AD980</f>
        <v>76.691993966370688</v>
      </c>
      <c r="L19" s="99"/>
      <c r="M19" s="99">
        <f>+'Ark1'!AE980</f>
        <v>78.210771890369898</v>
      </c>
      <c r="N19" s="235">
        <f>+'Ark1'!U980</f>
        <v>54.350777432158047</v>
      </c>
      <c r="O19" s="96">
        <f t="shared" si="0"/>
        <v>0.15742032463966638</v>
      </c>
      <c r="P19" s="48">
        <f>+'Ark1'!W980</f>
        <v>71.312655362975434</v>
      </c>
      <c r="Q19" s="107">
        <f t="shared" si="1"/>
        <v>1.2752956560005515</v>
      </c>
      <c r="R19" s="48"/>
      <c r="S19" s="48"/>
      <c r="T19" s="44"/>
      <c r="U19" s="48"/>
      <c r="V19" s="44"/>
      <c r="W19" s="48">
        <f>+'Ark1'!AA980</f>
        <v>6.7734883298392718</v>
      </c>
      <c r="X19" s="48">
        <f>+'Ark1'!AB980</f>
        <v>2.973104154391089</v>
      </c>
      <c r="Y19" s="65">
        <f>+'Ark1'!AC980</f>
        <v>-1.3614206129355242</v>
      </c>
      <c r="Z19" s="65"/>
      <c r="AA19" s="65">
        <f t="shared" si="2"/>
        <v>186.97926587301586</v>
      </c>
      <c r="AB19" s="48">
        <f>+'Ark1'!T980</f>
        <v>12.416717115417368</v>
      </c>
      <c r="AC19" s="48">
        <f>+'Ark1'!V980</f>
        <v>77.263573243408217</v>
      </c>
      <c r="AD19" s="39"/>
      <c r="AE19" s="4"/>
      <c r="AF19" s="51"/>
      <c r="AG19" s="51"/>
      <c r="AH19" s="12"/>
      <c r="AI19" s="5"/>
      <c r="AK19" s="2"/>
      <c r="AL19" s="2"/>
      <c r="AM19" s="4"/>
      <c r="AN19" s="4"/>
      <c r="AO19" s="4"/>
    </row>
    <row r="20" spans="1:41" ht="15.6">
      <c r="A20" s="39"/>
      <c r="B20" s="46">
        <f>+'Ark1'!C981</f>
        <v>1999</v>
      </c>
      <c r="C20" s="46">
        <f>+'Ark1'!H981</f>
        <v>1</v>
      </c>
      <c r="D20" s="47" t="s">
        <v>48</v>
      </c>
      <c r="E20" s="335">
        <f>+'Ark1'!Q981</f>
        <v>7559</v>
      </c>
      <c r="F20" s="46"/>
      <c r="G20" s="306">
        <f>+'Ark1'!R981</f>
        <v>1012419.75</v>
      </c>
      <c r="H20" s="306"/>
      <c r="I20" s="335">
        <f>+'Ark1'!S981</f>
        <v>1012444.75</v>
      </c>
      <c r="J20" s="64"/>
      <c r="K20" s="99">
        <f>+'Ark1'!AD981</f>
        <v>77.985116949396357</v>
      </c>
      <c r="L20" s="99"/>
      <c r="M20" s="99">
        <f>+'Ark1'!AE981</f>
        <v>77.963496139461796</v>
      </c>
      <c r="N20" s="235">
        <f>+'Ark1'!U981</f>
        <v>54.561286430691638</v>
      </c>
      <c r="O20" s="96">
        <f t="shared" si="0"/>
        <v>0.21050899853359084</v>
      </c>
      <c r="P20" s="48">
        <f>+'Ark1'!W981</f>
        <v>69.146743425065537</v>
      </c>
      <c r="Q20" s="107">
        <f t="shared" si="1"/>
        <v>-2.1659119379098968</v>
      </c>
      <c r="R20" s="48"/>
      <c r="S20" s="48"/>
      <c r="T20" s="44"/>
      <c r="U20" s="48"/>
      <c r="V20" s="44"/>
      <c r="W20" s="48">
        <f>+'Ark1'!AA981</f>
        <v>6.6971744034190515</v>
      </c>
      <c r="X20" s="48">
        <f>+'Ark1'!AB981</f>
        <v>2.9205980888188363</v>
      </c>
      <c r="Y20" s="65">
        <f>+'Ark1'!AC981</f>
        <v>-0.89205684275313413</v>
      </c>
      <c r="Z20" s="65"/>
      <c r="AA20" s="65">
        <f t="shared" si="2"/>
        <v>133.93567270803015</v>
      </c>
      <c r="AB20" s="48">
        <f>+'Ark1'!T981</f>
        <v>12.54268795131664</v>
      </c>
      <c r="AC20" s="48">
        <f>+'Ark1'!V981</f>
        <v>74.916510258953267</v>
      </c>
      <c r="AD20" s="39"/>
      <c r="AE20" s="4"/>
      <c r="AF20" s="51"/>
      <c r="AG20" s="51"/>
      <c r="AH20" s="12"/>
      <c r="AI20" s="5"/>
      <c r="AK20" s="1"/>
      <c r="AL20" s="1"/>
      <c r="AM20" s="10"/>
      <c r="AN20" s="10"/>
      <c r="AO20" s="10"/>
    </row>
    <row r="21" spans="1:41" ht="15.6">
      <c r="A21" s="39"/>
      <c r="B21" s="46">
        <f>+'Ark1'!C982</f>
        <v>2000</v>
      </c>
      <c r="C21" s="46">
        <f>+'Ark1'!H982</f>
        <v>1</v>
      </c>
      <c r="D21" s="47" t="s">
        <v>48</v>
      </c>
      <c r="E21" s="335">
        <f>+'Ark1'!Q982</f>
        <v>4171</v>
      </c>
      <c r="F21" s="46"/>
      <c r="G21" s="306">
        <f>+'Ark1'!R982</f>
        <v>958185</v>
      </c>
      <c r="H21" s="306"/>
      <c r="I21" s="335">
        <f>+'Ark1'!S982</f>
        <v>958001</v>
      </c>
      <c r="J21" s="64"/>
      <c r="K21" s="99">
        <f>+'Ark1'!AD982</f>
        <v>77.040805250627741</v>
      </c>
      <c r="L21" s="99"/>
      <c r="M21" s="99">
        <f>+'Ark1'!AE982</f>
        <v>76.853717556814118</v>
      </c>
      <c r="N21" s="235">
        <f>+'Ark1'!U982</f>
        <v>54.855587833415619</v>
      </c>
      <c r="O21" s="96">
        <f t="shared" si="0"/>
        <v>0.2943014027239812</v>
      </c>
      <c r="P21" s="48">
        <f>+'Ark1'!W982</f>
        <v>67.969534590885743</v>
      </c>
      <c r="Q21" s="107">
        <f t="shared" si="1"/>
        <v>-1.1772088341797939</v>
      </c>
      <c r="R21" s="48"/>
      <c r="S21" s="48"/>
      <c r="T21" s="44"/>
      <c r="U21" s="48"/>
      <c r="V21" s="44"/>
      <c r="W21" s="48">
        <f>+'Ark1'!AA982</f>
        <v>6.6092508302533108</v>
      </c>
      <c r="X21" s="48">
        <f>+'Ark1'!AB982</f>
        <v>2.7615571756848438</v>
      </c>
      <c r="Y21" s="65">
        <f>+'Ark1'!AC982</f>
        <v>-2.5771048097376927</v>
      </c>
      <c r="Z21" s="65"/>
      <c r="AA21" s="65">
        <f t="shared" si="2"/>
        <v>229.72548549508511</v>
      </c>
      <c r="AB21" s="48">
        <f>+'Ark1'!T982</f>
        <v>12.716488986991028</v>
      </c>
      <c r="AC21" s="48">
        <f>+'Ark1'!V982</f>
        <v>73.647870722474622</v>
      </c>
      <c r="AD21" s="39"/>
      <c r="AE21" s="4"/>
      <c r="AF21" s="51"/>
      <c r="AG21" s="51"/>
      <c r="AH21" s="12"/>
      <c r="AI21" s="5"/>
      <c r="AK21" s="1"/>
      <c r="AL21" s="1"/>
      <c r="AM21" s="10"/>
      <c r="AN21" s="10"/>
      <c r="AO21" s="10"/>
    </row>
    <row r="22" spans="1:41" ht="15.6">
      <c r="A22" s="39"/>
      <c r="B22" s="46">
        <f>+'Ark1'!C983</f>
        <v>2001</v>
      </c>
      <c r="C22" s="46">
        <f>+'Ark1'!H983</f>
        <v>1</v>
      </c>
      <c r="D22" s="47" t="s">
        <v>48</v>
      </c>
      <c r="E22" s="335">
        <f>+'Ark1'!Q983</f>
        <v>3567</v>
      </c>
      <c r="F22" s="46"/>
      <c r="G22" s="306">
        <f>+'Ark1'!R983</f>
        <v>952529.6</v>
      </c>
      <c r="H22" s="306"/>
      <c r="I22" s="335">
        <f>+'Ark1'!S983</f>
        <v>952249</v>
      </c>
      <c r="J22" s="64"/>
      <c r="K22" s="99">
        <f>+'Ark1'!AD983</f>
        <v>77.645449046156301</v>
      </c>
      <c r="L22" s="99"/>
      <c r="M22" s="99">
        <f>+'Ark1'!AE983</f>
        <v>77.21582627795415</v>
      </c>
      <c r="N22" s="235">
        <f>+'Ark1'!U983</f>
        <v>55.391936352781691</v>
      </c>
      <c r="O22" s="96">
        <f t="shared" si="0"/>
        <v>0.5363485193660722</v>
      </c>
      <c r="P22" s="48">
        <f>+'Ark1'!W983</f>
        <v>73.303976286245444</v>
      </c>
      <c r="Q22" s="107">
        <f t="shared" si="1"/>
        <v>5.3344416953597005</v>
      </c>
      <c r="R22" s="48"/>
      <c r="S22" s="48"/>
      <c r="T22" s="44"/>
      <c r="U22" s="48"/>
      <c r="V22" s="44"/>
      <c r="W22" s="48">
        <f>+'Ark1'!AA983</f>
        <v>6.7882810880477553</v>
      </c>
      <c r="X22" s="48">
        <f>+'Ark1'!AB983</f>
        <v>2.7564142661270803</v>
      </c>
      <c r="Y22" s="65">
        <f>+'Ark1'!AC983</f>
        <v>-4.7996665695303511</v>
      </c>
      <c r="Z22" s="65"/>
      <c r="AA22" s="65">
        <f t="shared" si="2"/>
        <v>267.03941687692736</v>
      </c>
      <c r="AB22" s="48">
        <f>+'Ark1'!T983</f>
        <v>13.033676853716676</v>
      </c>
      <c r="AC22" s="48">
        <f>+'Ark1'!V983</f>
        <v>79.426841928947255</v>
      </c>
      <c r="AD22" s="39"/>
      <c r="AE22" s="4"/>
      <c r="AF22" s="51"/>
      <c r="AG22" s="51"/>
      <c r="AH22" s="12"/>
      <c r="AI22" s="5"/>
      <c r="AK22" s="1"/>
      <c r="AL22" s="1"/>
      <c r="AM22" s="10"/>
      <c r="AN22" s="10"/>
      <c r="AO22" s="10"/>
    </row>
    <row r="23" spans="1:41" ht="15.6">
      <c r="A23" s="39"/>
      <c r="B23" s="46">
        <f>+'Ark1'!C984</f>
        <v>2002</v>
      </c>
      <c r="C23" s="46">
        <f>+'Ark1'!H984</f>
        <v>1</v>
      </c>
      <c r="D23" s="47" t="s">
        <v>48</v>
      </c>
      <c r="E23" s="335">
        <f>+'Ark1'!Q984</f>
        <v>3374</v>
      </c>
      <c r="F23" s="46"/>
      <c r="G23" s="306">
        <f>+'Ark1'!R984</f>
        <v>944742</v>
      </c>
      <c r="H23" s="306"/>
      <c r="I23" s="335">
        <f>+'Ark1'!S984</f>
        <v>944681</v>
      </c>
      <c r="J23" s="64"/>
      <c r="K23" s="99">
        <f>+'Ark1'!AD984</f>
        <v>76.444033754605087</v>
      </c>
      <c r="L23" s="99"/>
      <c r="M23" s="99">
        <f>+'Ark1'!AE984</f>
        <v>75.784389399659062</v>
      </c>
      <c r="N23" s="235">
        <f>+'Ark1'!U984</f>
        <v>55.88439483804585</v>
      </c>
      <c r="O23" s="96">
        <f t="shared" si="0"/>
        <v>0.4924584852641587</v>
      </c>
      <c r="P23" s="48">
        <f>+'Ark1'!W984</f>
        <v>75.034618987783716</v>
      </c>
      <c r="Q23" s="107">
        <f t="shared" si="1"/>
        <v>1.7306427015382724</v>
      </c>
      <c r="R23" s="48"/>
      <c r="S23" s="48"/>
      <c r="T23" s="44"/>
      <c r="U23" s="48"/>
      <c r="V23" s="44"/>
      <c r="W23" s="48">
        <f>+'Ark1'!AA984</f>
        <v>7.1527899482402066</v>
      </c>
      <c r="X23" s="48">
        <f>+'Ark1'!AB984</f>
        <v>2.5995020635044743</v>
      </c>
      <c r="Y23" s="65">
        <f>+'Ark1'!AC984</f>
        <v>-10.886764745247641</v>
      </c>
      <c r="Z23" s="65"/>
      <c r="AA23" s="65">
        <f t="shared" si="2"/>
        <v>280.00652045050384</v>
      </c>
      <c r="AB23" s="48">
        <f>+'Ark1'!T984</f>
        <v>13.324339343439791</v>
      </c>
      <c r="AC23" s="48">
        <f>+'Ark1'!V984</f>
        <v>81.297873511135919</v>
      </c>
      <c r="AD23" s="39"/>
      <c r="AE23" s="4"/>
      <c r="AF23" s="51"/>
      <c r="AG23" s="51"/>
      <c r="AH23" s="5"/>
      <c r="AI23" s="5"/>
      <c r="AK23" s="1"/>
      <c r="AL23" s="1"/>
      <c r="AM23" s="10"/>
      <c r="AN23" s="10"/>
      <c r="AO23" s="10"/>
    </row>
    <row r="24" spans="1:41" ht="15.6">
      <c r="A24" s="39"/>
      <c r="B24" s="46">
        <f>+'Ark1'!C985</f>
        <v>2003</v>
      </c>
      <c r="C24" s="46">
        <f>+'Ark1'!H985</f>
        <v>1</v>
      </c>
      <c r="D24" s="47" t="s">
        <v>48</v>
      </c>
      <c r="E24" s="335">
        <f>+'Ark1'!Q985</f>
        <v>3250</v>
      </c>
      <c r="F24" s="46"/>
      <c r="G24" s="306">
        <f>+'Ark1'!R985</f>
        <v>965204</v>
      </c>
      <c r="H24" s="306"/>
      <c r="I24" s="335">
        <f>+'Ark1'!S985</f>
        <v>965148</v>
      </c>
      <c r="J24" s="64"/>
      <c r="K24" s="99">
        <f>+'Ark1'!AD985</f>
        <v>76.161573599534748</v>
      </c>
      <c r="L24" s="99"/>
      <c r="M24" s="99">
        <f>+'Ark1'!AE985</f>
        <v>75.693762362879582</v>
      </c>
      <c r="N24" s="235">
        <f>+'Ark1'!U985</f>
        <v>56.283051925715007</v>
      </c>
      <c r="O24" s="96">
        <f t="shared" si="0"/>
        <v>0.39865708766915731</v>
      </c>
      <c r="P24" s="48">
        <f>+'Ark1'!W985</f>
        <v>76.21262604284351</v>
      </c>
      <c r="Q24" s="107">
        <f t="shared" si="1"/>
        <v>1.1780070550597941</v>
      </c>
      <c r="R24" s="48"/>
      <c r="S24" s="48"/>
      <c r="T24" s="44"/>
      <c r="U24" s="48"/>
      <c r="V24" s="44"/>
      <c r="W24" s="48">
        <f>+'Ark1'!AA985</f>
        <v>7.4497374789917199</v>
      </c>
      <c r="X24" s="48">
        <f>+'Ark1'!AB985</f>
        <v>2.495212500514171</v>
      </c>
      <c r="Y24" s="65">
        <f>+'Ark1'!AC985</f>
        <v>-17.088541299484323</v>
      </c>
      <c r="Z24" s="65"/>
      <c r="AA24" s="65">
        <f t="shared" si="2"/>
        <v>296.98584615384613</v>
      </c>
      <c r="AB24" s="48">
        <f>+'Ark1'!T985</f>
        <v>13.552907986290984</v>
      </c>
      <c r="AC24" s="48">
        <f>+'Ark1'!V985</f>
        <v>82.573297208708254</v>
      </c>
      <c r="AD24" s="39"/>
      <c r="AE24" s="4"/>
      <c r="AF24" s="51"/>
      <c r="AG24" s="51"/>
      <c r="AH24" s="5"/>
      <c r="AI24" s="5"/>
      <c r="AK24" s="1"/>
      <c r="AL24" s="1"/>
      <c r="AM24" s="10"/>
      <c r="AN24" s="10"/>
      <c r="AO24" s="10"/>
    </row>
    <row r="25" spans="1:41" ht="15.6">
      <c r="A25" s="39"/>
      <c r="B25" s="46">
        <f>+'Ark1'!C986</f>
        <v>2004</v>
      </c>
      <c r="C25" s="46">
        <f>+'Ark1'!H986</f>
        <v>1</v>
      </c>
      <c r="D25" s="47" t="s">
        <v>48</v>
      </c>
      <c r="E25" s="335">
        <f>+'Ark1'!Q986</f>
        <v>3088</v>
      </c>
      <c r="F25" s="46"/>
      <c r="G25" s="306">
        <f>+'Ark1'!R986</f>
        <v>1037723</v>
      </c>
      <c r="H25" s="306"/>
      <c r="I25" s="335">
        <f>+'Ark1'!S986</f>
        <v>1037665</v>
      </c>
      <c r="J25" s="64"/>
      <c r="K25" s="99">
        <f>+'Ark1'!AD986</f>
        <v>75.780167169811875</v>
      </c>
      <c r="L25" s="99"/>
      <c r="M25" s="99">
        <f>+'Ark1'!AE986</f>
        <v>74.81907091273365</v>
      </c>
      <c r="N25" s="235">
        <f>+'Ark1'!U986</f>
        <v>56.548234738571693</v>
      </c>
      <c r="O25" s="96">
        <f t="shared" si="0"/>
        <v>0.26518281285668621</v>
      </c>
      <c r="P25" s="48">
        <f>+'Ark1'!W986</f>
        <v>73.992464620083254</v>
      </c>
      <c r="Q25" s="107">
        <f t="shared" si="1"/>
        <v>-2.2201614227602562</v>
      </c>
      <c r="R25" s="48"/>
      <c r="S25" s="48"/>
      <c r="T25" s="44"/>
      <c r="U25" s="48"/>
      <c r="V25" s="44"/>
      <c r="W25" s="48">
        <f>+'Ark1'!AA986</f>
        <v>7.7399205910009119</v>
      </c>
      <c r="X25" s="48">
        <f>+'Ark1'!AB986</f>
        <v>2.3968350886847754</v>
      </c>
      <c r="Y25" s="65">
        <f>+'Ark1'!AC986</f>
        <v>-17.556780951270127</v>
      </c>
      <c r="Z25" s="65"/>
      <c r="AA25" s="65">
        <f t="shared" si="2"/>
        <v>336.05019430051811</v>
      </c>
      <c r="AB25" s="48">
        <f>+'Ark1'!T986</f>
        <v>13.70387858802397</v>
      </c>
      <c r="AC25" s="48">
        <f>+'Ark1'!V986</f>
        <v>80.167821578783006</v>
      </c>
      <c r="AD25" s="39"/>
      <c r="AE25" s="4"/>
      <c r="AF25" s="51"/>
      <c r="AG25" s="51"/>
      <c r="AH25" s="5"/>
      <c r="AI25" s="5"/>
      <c r="AK25" s="1"/>
      <c r="AL25" s="1"/>
      <c r="AM25" s="10"/>
      <c r="AN25" s="10"/>
      <c r="AO25" s="10"/>
    </row>
    <row r="26" spans="1:41" ht="15.6">
      <c r="A26" s="39"/>
      <c r="B26" s="46">
        <f>+'Ark1'!C987</f>
        <v>2005</v>
      </c>
      <c r="C26" s="46">
        <f>+'Ark1'!H987</f>
        <v>1</v>
      </c>
      <c r="D26" s="47" t="s">
        <v>48</v>
      </c>
      <c r="E26" s="335">
        <f>+'Ark1'!Q987</f>
        <v>2706</v>
      </c>
      <c r="F26" s="46"/>
      <c r="G26" s="306">
        <f>+'Ark1'!R987</f>
        <v>998116</v>
      </c>
      <c r="H26" s="306"/>
      <c r="I26" s="335">
        <f>+'Ark1'!S987</f>
        <v>998035</v>
      </c>
      <c r="J26" s="64"/>
      <c r="K26" s="99">
        <f>+'Ark1'!AD987</f>
        <v>73.099130821984019</v>
      </c>
      <c r="L26" s="99"/>
      <c r="M26" s="99">
        <f>+'Ark1'!AE987</f>
        <v>71.920784721181818</v>
      </c>
      <c r="N26" s="235">
        <f>+'Ark1'!U987</f>
        <v>56.858545041005563</v>
      </c>
      <c r="O26" s="96">
        <f t="shared" si="0"/>
        <v>0.31031030243386937</v>
      </c>
      <c r="P26" s="48">
        <f>+'Ark1'!W987</f>
        <v>73.583168225562204</v>
      </c>
      <c r="Q26" s="107">
        <f t="shared" si="1"/>
        <v>-0.40929639452104993</v>
      </c>
      <c r="R26" s="48"/>
      <c r="S26" s="48"/>
      <c r="T26" s="44"/>
      <c r="U26" s="48"/>
      <c r="V26" s="44"/>
      <c r="W26" s="48">
        <f>+'Ark1'!AA987</f>
        <v>7.5941083159228659</v>
      </c>
      <c r="X26" s="48">
        <f>+'Ark1'!AB987</f>
        <v>2.332677245378473</v>
      </c>
      <c r="Y26" s="65">
        <f>+'Ark1'!AC987</f>
        <v>-18.53241317216964</v>
      </c>
      <c r="Z26" s="65"/>
      <c r="AA26" s="65">
        <f t="shared" si="2"/>
        <v>368.85291943828531</v>
      </c>
      <c r="AB26" s="48">
        <f>+'Ark1'!T987</f>
        <v>13.88464467055933</v>
      </c>
      <c r="AC26" s="48">
        <f>+'Ark1'!V987</f>
        <v>79.726225196110022</v>
      </c>
      <c r="AD26" s="39"/>
      <c r="AE26" s="4"/>
      <c r="AF26" s="51"/>
      <c r="AG26" s="51"/>
      <c r="AH26" s="5"/>
      <c r="AI26" s="5"/>
      <c r="AK26" s="1"/>
      <c r="AL26" s="1"/>
      <c r="AM26" s="10"/>
      <c r="AN26" s="10"/>
      <c r="AO26" s="10"/>
    </row>
    <row r="27" spans="1:41" ht="15.6">
      <c r="A27" s="39"/>
      <c r="B27" s="46">
        <f>+'Ark1'!C988</f>
        <v>2006</v>
      </c>
      <c r="C27" s="46">
        <f>+'Ark1'!H988</f>
        <v>1</v>
      </c>
      <c r="D27" s="47" t="s">
        <v>48</v>
      </c>
      <c r="E27" s="335">
        <f>+'Ark1'!Q988</f>
        <v>2449</v>
      </c>
      <c r="F27" s="46"/>
      <c r="G27" s="306">
        <f>+'Ark1'!R988</f>
        <v>1007745</v>
      </c>
      <c r="H27" s="306"/>
      <c r="I27" s="335">
        <f>+'Ark1'!S988</f>
        <v>1007672</v>
      </c>
      <c r="J27" s="64"/>
      <c r="K27" s="99">
        <f>+'Ark1'!AD988</f>
        <v>71.978083984252251</v>
      </c>
      <c r="L27" s="99"/>
      <c r="M27" s="99">
        <f>+'Ark1'!AE988</f>
        <v>71.204149465491597</v>
      </c>
      <c r="N27" s="235">
        <f>+'Ark1'!U988</f>
        <v>56.909153970736497</v>
      </c>
      <c r="O27" s="96">
        <f t="shared" si="0"/>
        <v>5.0608929730934449E-2</v>
      </c>
      <c r="P27" s="48">
        <f>+'Ark1'!W988</f>
        <v>73.903122742319823</v>
      </c>
      <c r="Q27" s="107">
        <f t="shared" si="1"/>
        <v>0.31995451675761899</v>
      </c>
      <c r="R27" s="48"/>
      <c r="S27" s="48"/>
      <c r="T27" s="44"/>
      <c r="U27" s="48"/>
      <c r="V27" s="44"/>
      <c r="W27" s="48">
        <f>+'Ark1'!AA988</f>
        <v>7.7542915337692193</v>
      </c>
      <c r="X27" s="48">
        <f>+'Ark1'!AB988</f>
        <v>2.300595312076088</v>
      </c>
      <c r="Y27" s="65">
        <f>+'Ark1'!AC988</f>
        <v>-18.843267910742146</v>
      </c>
      <c r="Z27" s="65"/>
      <c r="AA27" s="65">
        <f t="shared" si="2"/>
        <v>411.49244589628421</v>
      </c>
      <c r="AB27" s="48">
        <f>+'Ark1'!T988</f>
        <v>13.912918446630844</v>
      </c>
      <c r="AC27" s="48">
        <f>+'Ark1'!V988</f>
        <v>80.071733646465631</v>
      </c>
      <c r="AD27" s="39"/>
      <c r="AE27" s="4"/>
      <c r="AF27" s="51"/>
      <c r="AG27" s="51"/>
      <c r="AH27" s="5"/>
      <c r="AI27" s="5"/>
      <c r="AK27" s="1"/>
      <c r="AL27" s="1"/>
      <c r="AM27" s="10"/>
      <c r="AN27" s="10"/>
      <c r="AO27" s="10"/>
    </row>
    <row r="28" spans="1:41" ht="15.6">
      <c r="A28" s="39"/>
      <c r="B28" s="46">
        <f>+'Ark1'!C989</f>
        <v>2007</v>
      </c>
      <c r="C28" s="46">
        <f>+'Ark1'!H989</f>
        <v>1</v>
      </c>
      <c r="D28" s="47" t="s">
        <v>48</v>
      </c>
      <c r="E28" s="335">
        <f>+'Ark1'!Q989</f>
        <v>2278</v>
      </c>
      <c r="F28" s="46"/>
      <c r="G28" s="306">
        <f>+'Ark1'!R989</f>
        <v>991469</v>
      </c>
      <c r="H28" s="306"/>
      <c r="I28" s="335">
        <f>+'Ark1'!S989</f>
        <v>991413</v>
      </c>
      <c r="J28" s="64"/>
      <c r="K28" s="99">
        <f>+'Ark1'!AD989</f>
        <v>71.485046432485461</v>
      </c>
      <c r="L28" s="99"/>
      <c r="M28" s="99">
        <f>+'Ark1'!AE989</f>
        <v>70.698839170892313</v>
      </c>
      <c r="N28" s="235">
        <f>+'Ark1'!U989</f>
        <v>56.735477545684802</v>
      </c>
      <c r="O28" s="96">
        <f t="shared" si="0"/>
        <v>-0.17367642505169556</v>
      </c>
      <c r="P28" s="48">
        <f>+'Ark1'!W989</f>
        <v>76.689862751447748</v>
      </c>
      <c r="Q28" s="107">
        <f t="shared" si="1"/>
        <v>2.7867400091279251</v>
      </c>
      <c r="R28" s="48"/>
      <c r="S28" s="48"/>
      <c r="T28" s="44"/>
      <c r="U28" s="48"/>
      <c r="V28" s="44"/>
      <c r="W28" s="48">
        <f>+'Ark1'!AA989</f>
        <v>8.4038123611045847</v>
      </c>
      <c r="X28" s="48">
        <f>+'Ark1'!AB989</f>
        <v>2.412919347927041</v>
      </c>
      <c r="Y28" s="65">
        <f>+'Ark1'!AC989</f>
        <v>-20.04461974688649</v>
      </c>
      <c r="Z28" s="65"/>
      <c r="AA28" s="65">
        <f t="shared" si="2"/>
        <v>435.23661106233538</v>
      </c>
      <c r="AB28" s="48">
        <f>+'Ark1'!T989</f>
        <v>13.81449344356707</v>
      </c>
      <c r="AC28" s="48">
        <f>+'Ark1'!V989</f>
        <v>83.090470677781383</v>
      </c>
      <c r="AD28" s="39"/>
      <c r="AE28" s="4"/>
      <c r="AF28" s="51"/>
      <c r="AG28" s="51"/>
      <c r="AH28" s="5"/>
      <c r="AI28" s="5"/>
      <c r="AK28" s="1"/>
      <c r="AL28" s="1"/>
      <c r="AM28" s="10"/>
      <c r="AN28" s="10"/>
      <c r="AO28" s="10"/>
    </row>
    <row r="29" spans="1:41" ht="15.6">
      <c r="A29" s="39"/>
      <c r="B29" s="46">
        <f>+'Ark1'!C990</f>
        <v>2008</v>
      </c>
      <c r="C29" s="46">
        <f>+'Ark1'!H990</f>
        <v>1</v>
      </c>
      <c r="D29" s="47" t="s">
        <v>48</v>
      </c>
      <c r="E29" s="335">
        <f>+'Ark1'!Q990</f>
        <v>2152</v>
      </c>
      <c r="F29" s="46"/>
      <c r="G29" s="306">
        <f>+'Ark1'!R990</f>
        <v>1009907</v>
      </c>
      <c r="H29" s="306"/>
      <c r="I29" s="335">
        <f>+'Ark1'!S990</f>
        <v>1009856</v>
      </c>
      <c r="J29" s="64"/>
      <c r="K29" s="99">
        <f>+'Ark1'!AD990</f>
        <v>71.393618660758605</v>
      </c>
      <c r="L29" s="99"/>
      <c r="M29" s="99">
        <f>+'Ark1'!AE990</f>
        <v>70.402049866008724</v>
      </c>
      <c r="N29" s="235">
        <f>+'Ark1'!U990</f>
        <v>56.750651578046757</v>
      </c>
      <c r="O29" s="96">
        <f t="shared" si="0"/>
        <v>1.5174032361954914E-2</v>
      </c>
      <c r="P29" s="48">
        <f>+'Ark1'!W990</f>
        <v>78.177906553016243</v>
      </c>
      <c r="Q29" s="107">
        <f t="shared" si="1"/>
        <v>1.4880438015684945</v>
      </c>
      <c r="R29" s="48"/>
      <c r="S29" s="48"/>
      <c r="T29" s="44"/>
      <c r="U29" s="48"/>
      <c r="V29" s="44"/>
      <c r="W29" s="48">
        <f>+'Ark1'!AA990</f>
        <v>8.3188749190703106</v>
      </c>
      <c r="X29" s="48">
        <f>+'Ark1'!AB990</f>
        <v>2.4831213309466422</v>
      </c>
      <c r="Y29" s="65">
        <f>+'Ark1'!AC990</f>
        <v>-20.084274991124705</v>
      </c>
      <c r="Z29" s="65"/>
      <c r="AA29" s="65">
        <f t="shared" si="2"/>
        <v>469.28763940520446</v>
      </c>
      <c r="AB29" s="48">
        <f>+'Ark1'!T990</f>
        <v>13.82482248365443</v>
      </c>
      <c r="AC29" s="48">
        <f>+'Ark1'!V990</f>
        <v>84.702164631159334</v>
      </c>
      <c r="AD29" s="39"/>
      <c r="AE29" s="4"/>
      <c r="AF29" s="51"/>
      <c r="AG29" s="51"/>
      <c r="AH29" s="5"/>
      <c r="AI29" s="5"/>
      <c r="AK29" s="12"/>
      <c r="AL29" s="12"/>
      <c r="AM29" s="10"/>
      <c r="AN29" s="10"/>
      <c r="AO29" s="10"/>
    </row>
    <row r="30" spans="1:41" ht="16.5" customHeight="1">
      <c r="A30" s="39"/>
      <c r="B30" s="46">
        <f>+'Ark1'!C991</f>
        <v>2009</v>
      </c>
      <c r="C30" s="46">
        <f>+'Ark1'!H991</f>
        <v>1</v>
      </c>
      <c r="D30" s="47" t="s">
        <v>48</v>
      </c>
      <c r="E30" s="335">
        <f>+'Ark1'!Q991</f>
        <v>2050</v>
      </c>
      <c r="F30" s="46"/>
      <c r="G30" s="306">
        <f>+'Ark1'!R991</f>
        <v>1003286</v>
      </c>
      <c r="H30" s="306"/>
      <c r="I30" s="335">
        <f>+'Ark1'!S991</f>
        <v>1003196</v>
      </c>
      <c r="J30" s="64"/>
      <c r="K30" s="99">
        <f>+'Ark1'!AD991</f>
        <v>70.201637477967637</v>
      </c>
      <c r="L30" s="99"/>
      <c r="M30" s="99">
        <f>+'Ark1'!AE991</f>
        <v>69.010683665170518</v>
      </c>
      <c r="N30" s="235">
        <f>+'Ark1'!U991</f>
        <v>59.389966666533745</v>
      </c>
      <c r="O30" s="96">
        <f t="shared" si="0"/>
        <v>2.6393150884869883</v>
      </c>
      <c r="P30" s="48">
        <f>+'Ark1'!W991</f>
        <v>77.604081455667441</v>
      </c>
      <c r="Q30" s="107">
        <f t="shared" si="1"/>
        <v>-0.57382509734880216</v>
      </c>
      <c r="R30" s="48"/>
      <c r="S30" s="48"/>
      <c r="T30" s="44"/>
      <c r="U30" s="48"/>
      <c r="V30" s="44"/>
      <c r="W30" s="48">
        <f>+'Ark1'!AA991</f>
        <v>8.2162145057593623</v>
      </c>
      <c r="X30" s="48">
        <f>+'Ark1'!AB991</f>
        <v>3.3853317864275878</v>
      </c>
      <c r="Y30" s="65">
        <f>+'Ark1'!AC991</f>
        <v>-27.659755614121739</v>
      </c>
      <c r="Z30" s="65"/>
      <c r="AA30" s="65">
        <f t="shared" si="2"/>
        <v>489.40780487804881</v>
      </c>
      <c r="AB30" s="48">
        <f>+'Ark1'!T991</f>
        <v>15.241078815013863</v>
      </c>
      <c r="AC30" s="48">
        <f>+'Ark1'!V991</f>
        <v>84.083619456442278</v>
      </c>
      <c r="AD30" s="39"/>
      <c r="AE30" s="4"/>
      <c r="AF30" s="51"/>
      <c r="AG30" s="51"/>
      <c r="AH30" s="5"/>
      <c r="AI30" s="5"/>
      <c r="AK30" s="12"/>
      <c r="AL30" s="12"/>
      <c r="AM30" s="10"/>
      <c r="AN30" s="10"/>
      <c r="AO30" s="10"/>
    </row>
    <row r="31" spans="1:41" ht="16.5" customHeight="1">
      <c r="A31" s="39"/>
      <c r="B31" s="46">
        <f>+'Ark1'!C992</f>
        <v>2010</v>
      </c>
      <c r="C31" s="46">
        <f>+'Ark1'!H992</f>
        <v>1</v>
      </c>
      <c r="D31" s="47" t="s">
        <v>48</v>
      </c>
      <c r="E31" s="335">
        <f>+'Ark1'!Q992</f>
        <v>1881</v>
      </c>
      <c r="F31" s="46"/>
      <c r="G31" s="306">
        <f>+'Ark1'!R992</f>
        <v>1004071</v>
      </c>
      <c r="H31" s="306"/>
      <c r="I31" s="335">
        <f>+'Ark1'!S992</f>
        <v>1003987</v>
      </c>
      <c r="J31" s="64"/>
      <c r="K31" s="99">
        <f>+'Ark1'!AD992</f>
        <v>67.794400335437004</v>
      </c>
      <c r="L31" s="99"/>
      <c r="M31" s="99">
        <f>+'Ark1'!AE992</f>
        <v>66.701823280032613</v>
      </c>
      <c r="N31" s="235">
        <f>+'Ark1'!U992</f>
        <v>60.92835564603925</v>
      </c>
      <c r="O31" s="96">
        <f t="shared" si="0"/>
        <v>1.5383889795055055</v>
      </c>
      <c r="P31" s="48">
        <f>+'Ark1'!W992</f>
        <v>78.38908041637778</v>
      </c>
      <c r="Q31" s="107">
        <f t="shared" si="1"/>
        <v>0.78499896071033959</v>
      </c>
      <c r="R31" s="48"/>
      <c r="S31" s="48"/>
      <c r="T31" s="44"/>
      <c r="U31" s="48"/>
      <c r="V31" s="44"/>
      <c r="W31" s="48">
        <f>+'Ark1'!AA992</f>
        <v>8.5269995409902783</v>
      </c>
      <c r="X31" s="48">
        <f>+'Ark1'!AB992</f>
        <v>3.05770973295866</v>
      </c>
      <c r="Y31" s="65">
        <f>+'Ark1'!AC992</f>
        <v>-38.250805237272942</v>
      </c>
      <c r="Z31" s="65"/>
      <c r="AA31" s="65">
        <f t="shared" si="2"/>
        <v>533.79638490164803</v>
      </c>
      <c r="AB31" s="48">
        <f>+'Ark1'!T992</f>
        <v>16.008112972090618</v>
      </c>
      <c r="AC31" s="48">
        <f>+'Ark1'!V992</f>
        <v>84.933474225263097</v>
      </c>
      <c r="AD31" s="39"/>
      <c r="AE31" s="4"/>
      <c r="AF31" s="50"/>
      <c r="AG31" s="50"/>
      <c r="AH31" s="5"/>
      <c r="AI31" s="5"/>
      <c r="AK31" s="12"/>
      <c r="AL31" s="12"/>
      <c r="AM31" s="10"/>
      <c r="AN31" s="10"/>
      <c r="AO31" s="10"/>
    </row>
    <row r="32" spans="1:41" ht="15.6">
      <c r="A32" s="39"/>
      <c r="B32" s="46">
        <f>+'Ark1'!C993</f>
        <v>2011</v>
      </c>
      <c r="C32" s="46">
        <f>+'Ark1'!H993</f>
        <v>1</v>
      </c>
      <c r="D32" s="47" t="s">
        <v>48</v>
      </c>
      <c r="E32" s="335">
        <f>+'Ark1'!Q993</f>
        <v>1815</v>
      </c>
      <c r="F32" s="46"/>
      <c r="G32" s="306">
        <f>+'Ark1'!R993</f>
        <v>990253.5</v>
      </c>
      <c r="H32" s="306"/>
      <c r="I32" s="335">
        <f>+'Ark1'!S993</f>
        <v>990144.5</v>
      </c>
      <c r="J32" s="64"/>
      <c r="K32" s="99">
        <f>+'Ark1'!AD993</f>
        <v>66.19215476175755</v>
      </c>
      <c r="L32" s="99"/>
      <c r="M32" s="99">
        <f>+'Ark1'!AE993</f>
        <v>65.313009653509454</v>
      </c>
      <c r="N32" s="235">
        <f>+'Ark1'!U993</f>
        <v>60.986560042498837</v>
      </c>
      <c r="O32" s="96">
        <f t="shared" si="0"/>
        <v>5.820439645958686E-2</v>
      </c>
      <c r="P32" s="48">
        <f>+'Ark1'!W993</f>
        <v>79.104741459452498</v>
      </c>
      <c r="Q32" s="107">
        <f t="shared" si="1"/>
        <v>0.7156610430747179</v>
      </c>
      <c r="R32" s="48"/>
      <c r="S32" s="48"/>
      <c r="T32" s="44"/>
      <c r="U32" s="48"/>
      <c r="V32" s="44"/>
      <c r="W32" s="48">
        <f>+'Ark1'!AA993</f>
        <v>8.657441434185019</v>
      </c>
      <c r="X32" s="48">
        <f>+'Ark1'!AB993</f>
        <v>3.1513144042515</v>
      </c>
      <c r="Y32" s="65">
        <f>+'Ark1'!AC993</f>
        <v>-38.983849765133755</v>
      </c>
      <c r="Z32" s="65"/>
      <c r="AA32" s="65">
        <f t="shared" si="2"/>
        <v>545.59421487603311</v>
      </c>
      <c r="AB32" s="48">
        <f>+'Ark1'!T993</f>
        <v>16.000806864100955</v>
      </c>
      <c r="AC32" s="48">
        <f>+'Ark1'!V993</f>
        <v>85.711930004163264</v>
      </c>
      <c r="AD32" s="39"/>
      <c r="AK32" s="12"/>
      <c r="AL32" s="12"/>
      <c r="AM32" s="10"/>
      <c r="AN32" s="10"/>
      <c r="AO32" s="10"/>
    </row>
    <row r="33" spans="1:41" ht="17.25" customHeight="1">
      <c r="A33" s="39"/>
      <c r="B33" s="46">
        <f>+'Ark1'!C994</f>
        <v>2012</v>
      </c>
      <c r="C33" s="46">
        <f>+'Ark1'!H994</f>
        <v>1</v>
      </c>
      <c r="D33" s="47" t="s">
        <v>48</v>
      </c>
      <c r="E33" s="335">
        <f>+'Ark1'!Q994</f>
        <v>1745</v>
      </c>
      <c r="F33" s="46"/>
      <c r="G33" s="306">
        <f>+'Ark1'!R994</f>
        <v>1003182.5</v>
      </c>
      <c r="H33" s="306"/>
      <c r="I33" s="335">
        <f>+'Ark1'!S994</f>
        <v>1003093.5</v>
      </c>
      <c r="J33" s="64"/>
      <c r="K33" s="99">
        <f>+'Ark1'!AD994</f>
        <v>66.228579067852124</v>
      </c>
      <c r="L33" s="99"/>
      <c r="M33" s="99">
        <f>+'Ark1'!AE994</f>
        <v>65.227763976392779</v>
      </c>
      <c r="N33" s="235">
        <f>+'Ark1'!U994</f>
        <v>61.109179752435821</v>
      </c>
      <c r="O33" s="96">
        <f t="shared" si="0"/>
        <v>0.12261970993698412</v>
      </c>
      <c r="P33" s="48">
        <f>+'Ark1'!W994</f>
        <v>78.430077056624938</v>
      </c>
      <c r="Q33" s="107">
        <f t="shared" si="1"/>
        <v>-0.67466440282755968</v>
      </c>
      <c r="R33" s="48"/>
      <c r="S33" s="48"/>
      <c r="T33" s="44"/>
      <c r="U33" s="48"/>
      <c r="V33" s="44"/>
      <c r="W33" s="48">
        <f>+'Ark1'!AA994</f>
        <v>8.7659629736097688</v>
      </c>
      <c r="X33" s="48">
        <f>+'Ark1'!AB994</f>
        <v>3.1027189206422099</v>
      </c>
      <c r="Y33" s="65">
        <f>+'Ark1'!AC994</f>
        <v>-39.016991744052881</v>
      </c>
      <c r="Z33" s="65"/>
      <c r="AA33" s="65">
        <f t="shared" si="2"/>
        <v>574.88968481375355</v>
      </c>
      <c r="AB33" s="48">
        <f>+'Ark1'!T994</f>
        <v>16.053103996531036</v>
      </c>
      <c r="AC33" s="48">
        <f>+'Ark1'!V994</f>
        <v>84.978612270742985</v>
      </c>
      <c r="AD33" s="39"/>
      <c r="AE33" s="2"/>
      <c r="AF33" s="50"/>
      <c r="AG33" s="50"/>
      <c r="AI33" s="5"/>
      <c r="AK33" s="12"/>
      <c r="AL33" s="12"/>
      <c r="AM33" s="10"/>
      <c r="AN33" s="10"/>
      <c r="AO33" s="10"/>
    </row>
    <row r="34" spans="1:41" ht="17.25" customHeight="1">
      <c r="A34" s="39"/>
      <c r="B34" s="46">
        <f>+'Ark1'!C995</f>
        <v>2013</v>
      </c>
      <c r="C34" s="46">
        <f>+'Ark1'!H995</f>
        <v>1</v>
      </c>
      <c r="D34" s="47" t="s">
        <v>48</v>
      </c>
      <c r="E34" s="335">
        <f>+'Ark1'!Q995</f>
        <v>1642</v>
      </c>
      <c r="F34" s="46"/>
      <c r="G34" s="306">
        <f>+'Ark1'!R995</f>
        <v>999784</v>
      </c>
      <c r="H34" s="306"/>
      <c r="I34" s="335">
        <f>+'Ark1'!S995</f>
        <v>999699</v>
      </c>
      <c r="J34" s="64"/>
      <c r="K34" s="99">
        <f>+'Ark1'!AD995</f>
        <v>65.822811478291527</v>
      </c>
      <c r="L34" s="99"/>
      <c r="M34" s="99">
        <f>+'Ark1'!AE995</f>
        <v>64.638401344472015</v>
      </c>
      <c r="N34" s="235">
        <f>+'Ark1'!U995</f>
        <v>61.294999794938278</v>
      </c>
      <c r="O34" s="96">
        <f t="shared" si="0"/>
        <v>0.18582004250245632</v>
      </c>
      <c r="P34" s="48">
        <f>+'Ark1'!W995</f>
        <v>75.305457872818849</v>
      </c>
      <c r="Q34" s="107">
        <f t="shared" si="1"/>
        <v>-3.1246191838060895</v>
      </c>
      <c r="R34" s="104">
        <f>+'Ark1'!X995</f>
        <v>0</v>
      </c>
      <c r="S34" s="104">
        <f>+'Ark1'!Y995</f>
        <v>0</v>
      </c>
      <c r="T34" s="44"/>
      <c r="U34" s="104"/>
      <c r="V34" s="44"/>
      <c r="W34" s="48">
        <f>+'Ark1'!AA995</f>
        <v>8.7258294255286888</v>
      </c>
      <c r="X34" s="48">
        <f>+'Ark1'!AB995</f>
        <v>2.9772151958469557</v>
      </c>
      <c r="Y34" s="65">
        <f>+'Ark1'!AC995</f>
        <v>-36.727870986406494</v>
      </c>
      <c r="Z34" s="65"/>
      <c r="AA34" s="65">
        <f t="shared" si="2"/>
        <v>608.88185140073085</v>
      </c>
      <c r="AB34" s="48">
        <f>+'Ark1'!T995</f>
        <v>16.147257807686461</v>
      </c>
      <c r="AC34" s="48">
        <f>+'Ark1'!V995</f>
        <v>81.592234484682265</v>
      </c>
      <c r="AD34" s="39"/>
      <c r="AE34" s="2"/>
      <c r="AF34" s="50"/>
      <c r="AG34" s="50"/>
      <c r="AI34" s="5"/>
      <c r="AK34" s="12"/>
      <c r="AL34" s="12"/>
      <c r="AM34" s="10"/>
      <c r="AN34" s="10"/>
      <c r="AO34" s="10"/>
    </row>
    <row r="35" spans="1:41" ht="15.6">
      <c r="A35" s="39"/>
      <c r="B35" s="46">
        <f>+'Ark1'!C996</f>
        <v>2014</v>
      </c>
      <c r="C35" s="46">
        <f>+'Ark1'!H996</f>
        <v>1</v>
      </c>
      <c r="D35" s="47" t="s">
        <v>48</v>
      </c>
      <c r="E35" s="335">
        <f>+'Ark1'!Q996</f>
        <v>1687</v>
      </c>
      <c r="F35" s="46"/>
      <c r="G35" s="306">
        <f>+'Ark1'!R996</f>
        <v>1057980</v>
      </c>
      <c r="H35" s="306"/>
      <c r="I35" s="335">
        <f>+'Ark1'!S996</f>
        <v>1057922</v>
      </c>
      <c r="J35" s="64"/>
      <c r="K35" s="99">
        <f>+'Ark1'!AD996</f>
        <v>70.397821751741162</v>
      </c>
      <c r="L35" s="99"/>
      <c r="M35" s="99">
        <f>+'Ark1'!AE996</f>
        <v>69.814070053076023</v>
      </c>
      <c r="N35" s="235">
        <f>+'Ark1'!U996</f>
        <v>60.612336259194905</v>
      </c>
      <c r="O35" s="96">
        <f t="shared" si="0"/>
        <v>-0.68266353574337302</v>
      </c>
      <c r="P35" s="48">
        <f>+'Ark1'!W996</f>
        <v>77.827216751329701</v>
      </c>
      <c r="Q35" s="107">
        <f t="shared" si="1"/>
        <v>2.5217588785108518</v>
      </c>
      <c r="R35" s="104">
        <f>+'Ark1'!X996</f>
        <v>0</v>
      </c>
      <c r="S35" s="104">
        <f>+'Ark1'!Y996</f>
        <v>0</v>
      </c>
      <c r="T35" s="44"/>
      <c r="U35" s="104"/>
      <c r="V35" s="44"/>
      <c r="W35" s="48">
        <f>+'Ark1'!AA996</f>
        <v>9.2305440506414005</v>
      </c>
      <c r="X35" s="48">
        <f>+'Ark1'!AB996</f>
        <v>2.7781159587224376</v>
      </c>
      <c r="Y35" s="65">
        <f>+'Ark1'!AC996</f>
        <v>-31.929108536609942</v>
      </c>
      <c r="Z35" s="65"/>
      <c r="AA35" s="65">
        <f t="shared" si="2"/>
        <v>627.13692946058086</v>
      </c>
      <c r="AB35" s="48">
        <f>+'Ark1'!T996</f>
        <v>15.884429762377357</v>
      </c>
      <c r="AC35" s="48">
        <f>+'Ark1'!V996</f>
        <v>84.322418070614106</v>
      </c>
      <c r="AD35" s="39"/>
      <c r="AE35" s="2"/>
      <c r="AF35" s="50"/>
      <c r="AG35" s="50"/>
      <c r="AK35" s="12"/>
      <c r="AL35" s="12"/>
      <c r="AM35" s="10"/>
      <c r="AN35" s="10"/>
      <c r="AO35" s="10"/>
    </row>
    <row r="36" spans="1:41" ht="15.6">
      <c r="A36" s="39"/>
      <c r="B36" s="46">
        <f>+'Ark1'!C997</f>
        <v>2015</v>
      </c>
      <c r="C36" s="46">
        <f>+'Ark1'!H997</f>
        <v>1</v>
      </c>
      <c r="D36" s="47" t="s">
        <v>48</v>
      </c>
      <c r="E36" s="335">
        <f>+'Ark1'!Q997</f>
        <v>1684</v>
      </c>
      <c r="F36" s="46"/>
      <c r="G36" s="306">
        <f>+'Ark1'!R997</f>
        <v>1060006</v>
      </c>
      <c r="H36" s="306"/>
      <c r="I36" s="335">
        <f>+'Ark1'!S997</f>
        <v>1054215</v>
      </c>
      <c r="J36" s="64"/>
      <c r="K36" s="99">
        <f>+'Ark1'!AD997</f>
        <v>69.692395287768818</v>
      </c>
      <c r="L36" s="99"/>
      <c r="M36" s="99">
        <f>+'Ark1'!AE997</f>
        <v>69.276755113139004</v>
      </c>
      <c r="N36" s="235">
        <f>+'Ark1'!U997</f>
        <v>60.218506661354674</v>
      </c>
      <c r="O36" s="96">
        <f t="shared" si="0"/>
        <v>-0.39382959784023086</v>
      </c>
      <c r="P36" s="48">
        <f>+'Ark1'!W997</f>
        <v>81.056017757286611</v>
      </c>
      <c r="Q36" s="107">
        <f t="shared" si="1"/>
        <v>3.2288010059569103</v>
      </c>
      <c r="R36" s="104">
        <f>+'Ark1'!X997</f>
        <v>2.812153893468528</v>
      </c>
      <c r="S36" s="104">
        <f>+'Ark1'!Y997</f>
        <v>5.6243077869370559</v>
      </c>
      <c r="T36" s="44"/>
      <c r="U36" s="104"/>
      <c r="V36" s="44"/>
      <c r="W36" s="48">
        <f>+'Ark1'!AA997</f>
        <v>9.5369181189661631</v>
      </c>
      <c r="X36" s="48">
        <f>+'Ark1'!AB997</f>
        <v>2.7883499389255704</v>
      </c>
      <c r="Y36" s="65">
        <f>+'Ark1'!AC997</f>
        <v>-27.009653426020591</v>
      </c>
      <c r="Z36" s="65"/>
      <c r="AA36" s="65">
        <f t="shared" si="2"/>
        <v>629.45724465558192</v>
      </c>
      <c r="AB36" s="48">
        <f>+'Ark1'!T997</f>
        <v>15.626416265568304</v>
      </c>
      <c r="AC36" s="48">
        <f>+'Ark1'!V997</f>
        <v>87.98706816344226</v>
      </c>
      <c r="AD36" s="39"/>
      <c r="AE36" s="2"/>
      <c r="AF36" s="50"/>
      <c r="AG36" s="50"/>
      <c r="AK36" s="12"/>
      <c r="AL36" s="12"/>
      <c r="AM36" s="10"/>
      <c r="AN36" s="10"/>
      <c r="AO36" s="10"/>
    </row>
    <row r="37" spans="1:41" ht="15.6">
      <c r="A37" s="39"/>
      <c r="B37" s="46">
        <f>+'Ark1'!C998</f>
        <v>2016</v>
      </c>
      <c r="C37" s="46">
        <f>+'Ark1'!H998</f>
        <v>1</v>
      </c>
      <c r="D37" s="47" t="s">
        <v>48</v>
      </c>
      <c r="E37" s="335">
        <f>+'Ark1'!Q998</f>
        <v>1832</v>
      </c>
      <c r="F37" s="46"/>
      <c r="G37" s="306">
        <f>+'Ark1'!R998</f>
        <v>1101393.5</v>
      </c>
      <c r="H37" s="306"/>
      <c r="I37" s="335">
        <f>+'Ark1'!S998</f>
        <v>1093165.5</v>
      </c>
      <c r="J37" s="64"/>
      <c r="K37" s="99">
        <f>+'Ark1'!AD998</f>
        <v>69.646230598424253</v>
      </c>
      <c r="L37" s="99"/>
      <c r="M37" s="99">
        <f>+'Ark1'!AE998</f>
        <v>69.186447261797014</v>
      </c>
      <c r="N37" s="235">
        <f>+'Ark1'!U998</f>
        <v>59.840941742124144</v>
      </c>
      <c r="O37" s="96">
        <f t="shared" si="0"/>
        <v>-0.37756491923052948</v>
      </c>
      <c r="P37" s="48">
        <f>+'Ark1'!W998</f>
        <v>80.921443459384307</v>
      </c>
      <c r="Q37" s="107">
        <f t="shared" si="1"/>
        <v>-0.13457429790230435</v>
      </c>
      <c r="R37" s="104">
        <f>+'Ark1'!X998</f>
        <v>3.190594460562914</v>
      </c>
      <c r="S37" s="104">
        <f>+'Ark1'!Y998</f>
        <v>6.3811889211258279</v>
      </c>
      <c r="T37" s="44"/>
      <c r="U37" s="262">
        <f>+'Ark1'!Z998</f>
        <v>81.658054092383878</v>
      </c>
      <c r="V37" s="44"/>
      <c r="W37" s="48">
        <f>+'Ark1'!AA998</f>
        <v>10.13180729681555</v>
      </c>
      <c r="X37" s="48">
        <f>+'Ark1'!AB998</f>
        <v>2.7714381447415879</v>
      </c>
      <c r="Y37" s="65">
        <f>+'Ark1'!AC998</f>
        <v>-27.195863017585392</v>
      </c>
      <c r="Z37" s="65"/>
      <c r="AA37" s="65">
        <f t="shared" si="2"/>
        <v>601.19732532751095</v>
      </c>
      <c r="AB37" s="48">
        <f>+'Ark1'!T998</f>
        <v>15.417206929221935</v>
      </c>
      <c r="AC37" s="48">
        <f>+'Ark1'!V998</f>
        <v>87.90279635946699</v>
      </c>
      <c r="AD37" s="39"/>
      <c r="AE37" s="13"/>
      <c r="AF37" s="12"/>
      <c r="AG37" s="12"/>
      <c r="AK37" s="12"/>
      <c r="AL37" s="12"/>
      <c r="AM37" s="10"/>
      <c r="AN37" s="10"/>
      <c r="AO37" s="10"/>
    </row>
    <row r="38" spans="1:41" ht="15.6">
      <c r="A38" s="39"/>
      <c r="B38" s="46">
        <f>+'Ark1'!C999</f>
        <v>2017</v>
      </c>
      <c r="C38" s="46">
        <f>+'Ark1'!H999</f>
        <v>1</v>
      </c>
      <c r="D38" s="47" t="s">
        <v>48</v>
      </c>
      <c r="E38" s="335">
        <f>+'Ark1'!Q999</f>
        <v>1877</v>
      </c>
      <c r="F38" s="46"/>
      <c r="G38" s="306">
        <f>+'Ark1'!R999</f>
        <v>1088239</v>
      </c>
      <c r="H38" s="306"/>
      <c r="I38" s="335">
        <f>+'Ark1'!S999</f>
        <v>1083258</v>
      </c>
      <c r="J38" s="64"/>
      <c r="K38" s="99">
        <f>+'Ark1'!AD999</f>
        <v>68.880463575111023</v>
      </c>
      <c r="L38" s="99"/>
      <c r="M38" s="99">
        <f>+'Ark1'!AE999</f>
        <v>68.403062081050635</v>
      </c>
      <c r="N38" s="235">
        <f>+'Ark1'!U999</f>
        <v>59.753624713595499</v>
      </c>
      <c r="O38" s="96">
        <f t="shared" ref="O38:O44" si="3">+N38-N37</f>
        <v>-8.7317028528644869E-2</v>
      </c>
      <c r="P38" s="48">
        <f>+'Ark1'!W999</f>
        <v>80.625795378384581</v>
      </c>
      <c r="Q38" s="107">
        <f t="shared" ref="Q38:Q44" si="4">+P38-P37</f>
        <v>-0.29564808099972595</v>
      </c>
      <c r="R38" s="104">
        <f>+'Ark1'!X999</f>
        <v>2.4888834162348523</v>
      </c>
      <c r="S38" s="104">
        <f>+'Ark1'!Y999</f>
        <v>4.9777668324697046</v>
      </c>
      <c r="T38" s="44"/>
      <c r="U38" s="262">
        <f>+'Ark1'!Z999</f>
        <v>81.683894806196079</v>
      </c>
      <c r="V38" s="44"/>
      <c r="W38" s="48">
        <f>+'Ark1'!AA999</f>
        <v>9.7414868526778751</v>
      </c>
      <c r="X38" s="48">
        <f>+'Ark1'!AB999</f>
        <v>2.7230977850063045</v>
      </c>
      <c r="Y38" s="65">
        <f>+'Ark1'!AC999</f>
        <v>-27.085102291080421</v>
      </c>
      <c r="Z38" s="65"/>
      <c r="AA38" s="65">
        <f t="shared" ref="AA38:AA44" si="5">+G38/E38</f>
        <v>579.77570591369204</v>
      </c>
      <c r="AB38" s="48">
        <f>+'Ark1'!T999</f>
        <v>15.424913093539191</v>
      </c>
      <c r="AC38" s="48">
        <f>+'Ark1'!V999</f>
        <v>87.502368387048762</v>
      </c>
      <c r="AD38" s="39"/>
      <c r="AE38" s="13"/>
      <c r="AF38" s="12"/>
      <c r="AG38" s="12"/>
      <c r="AK38" s="12"/>
      <c r="AL38" s="12"/>
      <c r="AM38" s="10"/>
      <c r="AN38" s="10"/>
      <c r="AO38" s="10"/>
    </row>
    <row r="39" spans="1:41" ht="15.75" customHeight="1">
      <c r="A39" s="39"/>
      <c r="B39" s="46">
        <f>+'Ark1'!C1000</f>
        <v>2018</v>
      </c>
      <c r="C39" s="46">
        <f>+'Ark1'!H1000</f>
        <v>1</v>
      </c>
      <c r="D39" s="47" t="s">
        <v>48</v>
      </c>
      <c r="E39" s="335">
        <f>+'Ark1'!Q1000</f>
        <v>1757</v>
      </c>
      <c r="F39" s="46"/>
      <c r="G39" s="306">
        <f>+'Ark1'!R1000</f>
        <v>1106994</v>
      </c>
      <c r="H39" s="306"/>
      <c r="I39" s="335">
        <f>+'Ark1'!S1000</f>
        <v>1077865</v>
      </c>
      <c r="J39" s="64"/>
      <c r="K39" s="99">
        <f>+'Ark1'!AD1000</f>
        <v>67.77822745810677</v>
      </c>
      <c r="L39" s="99"/>
      <c r="M39" s="99">
        <f>+'Ark1'!AE1000</f>
        <v>66.955736740955317</v>
      </c>
      <c r="N39" s="235">
        <f>+'Ark1'!U1000</f>
        <v>59.9337904097452</v>
      </c>
      <c r="O39" s="96">
        <f t="shared" si="3"/>
        <v>0.18016569614970024</v>
      </c>
      <c r="P39" s="48">
        <f>+'Ark1'!W1000</f>
        <v>78.676814489752218</v>
      </c>
      <c r="Q39" s="107">
        <f t="shared" si="4"/>
        <v>-1.948980888632363</v>
      </c>
      <c r="R39" s="104">
        <f>+'Ark1'!X1000</f>
        <v>1.7489706357938704</v>
      </c>
      <c r="S39" s="104">
        <f>+'Ark1'!Y1000</f>
        <v>3.4979412715877407</v>
      </c>
      <c r="T39" s="44"/>
      <c r="U39" s="262">
        <f>+'Ark1'!Z1000</f>
        <v>80.995560951549862</v>
      </c>
      <c r="V39" s="44"/>
      <c r="W39" s="48">
        <f>+'Ark1'!AA1000</f>
        <v>9.5957908927920936</v>
      </c>
      <c r="X39" s="48">
        <f>+'Ark1'!AB1000</f>
        <v>2.6372979305233506</v>
      </c>
      <c r="Y39" s="65">
        <f>+'Ark1'!AC1000</f>
        <v>-25.178838286381367</v>
      </c>
      <c r="Z39" s="65"/>
      <c r="AA39" s="65">
        <f t="shared" si="5"/>
        <v>630.04780876494021</v>
      </c>
      <c r="AB39" s="48">
        <f>+'Ark1'!T1000</f>
        <v>15.194605390815124</v>
      </c>
      <c r="AC39" s="48">
        <f>+'Ark1'!V1000</f>
        <v>85.986346830986619</v>
      </c>
      <c r="AD39" s="39"/>
      <c r="AE39" s="2"/>
      <c r="AF39" s="5"/>
      <c r="AG39" s="5"/>
      <c r="AK39" s="49"/>
      <c r="AL39" s="49"/>
      <c r="AM39" s="10"/>
      <c r="AN39" s="10"/>
      <c r="AO39" s="10"/>
    </row>
    <row r="40" spans="1:41" ht="15.75" customHeight="1">
      <c r="A40" s="39"/>
      <c r="B40" s="46">
        <f>+'Ark1'!C1001</f>
        <v>2019</v>
      </c>
      <c r="C40" s="46">
        <f>+'Ark1'!H1001</f>
        <v>1</v>
      </c>
      <c r="D40" s="47" t="s">
        <v>48</v>
      </c>
      <c r="E40" s="335">
        <f>+'Ark1'!Q1001</f>
        <v>1585</v>
      </c>
      <c r="F40" s="46"/>
      <c r="G40" s="306">
        <f>+'Ark1'!R1001</f>
        <v>1031910</v>
      </c>
      <c r="H40" s="306"/>
      <c r="I40" s="335">
        <f>+'Ark1'!S1001</f>
        <v>1018967</v>
      </c>
      <c r="J40" s="64"/>
      <c r="K40" s="99">
        <f>+'Ark1'!AD1001</f>
        <v>66.149179409400404</v>
      </c>
      <c r="L40" s="99"/>
      <c r="M40" s="99">
        <f>+'Ark1'!AE1001</f>
        <v>65.569164025455606</v>
      </c>
      <c r="N40" s="235">
        <f>+'Ark1'!U1001</f>
        <v>60.614407532334226</v>
      </c>
      <c r="O40" s="96">
        <f t="shared" si="3"/>
        <v>0.68061712258902674</v>
      </c>
      <c r="P40" s="48">
        <f>+'Ark1'!W1001</f>
        <v>78.976972365152349</v>
      </c>
      <c r="Q40" s="107">
        <f t="shared" si="4"/>
        <v>0.3001578754001315</v>
      </c>
      <c r="R40" s="104">
        <f>+'Ark1'!X1001</f>
        <v>1.5414134953629677</v>
      </c>
      <c r="S40" s="104">
        <f>+'Ark1'!Y1001</f>
        <v>3.0828269907259354</v>
      </c>
      <c r="T40" s="44"/>
      <c r="U40" s="262">
        <f>+'Ark1'!Z1001</f>
        <v>89.654524134856757</v>
      </c>
      <c r="V40" s="44"/>
      <c r="W40" s="48">
        <f>+'Ark1'!AA1001</f>
        <v>9.4552203676423368</v>
      </c>
      <c r="X40" s="48">
        <f>+'Ark1'!AB1001</f>
        <v>2.7010969260535966</v>
      </c>
      <c r="Y40" s="65">
        <f>+'Ark1'!AC1001</f>
        <v>-28.17988763249264</v>
      </c>
      <c r="Z40" s="65"/>
      <c r="AA40" s="65">
        <f t="shared" si="5"/>
        <v>651.04731861198741</v>
      </c>
      <c r="AB40" s="48">
        <f>+'Ark1'!T1001</f>
        <v>15.759137909313797</v>
      </c>
      <c r="AC40" s="48">
        <f>+'Ark1'!V1001</f>
        <v>85.966742191965764</v>
      </c>
      <c r="AD40" s="39"/>
      <c r="AE40" s="2"/>
      <c r="AF40" s="5"/>
      <c r="AG40" s="5"/>
      <c r="AK40" s="49"/>
      <c r="AL40" s="49"/>
      <c r="AM40" s="10"/>
      <c r="AN40" s="10"/>
      <c r="AO40" s="10"/>
    </row>
    <row r="41" spans="1:41" ht="15.75" customHeight="1">
      <c r="A41" s="39"/>
      <c r="B41" s="46">
        <f>+'Ark1'!C1002</f>
        <v>2020</v>
      </c>
      <c r="C41" s="46">
        <f>+'Ark1'!H1002</f>
        <v>1</v>
      </c>
      <c r="D41" s="47" t="s">
        <v>48</v>
      </c>
      <c r="E41" s="335">
        <f>+'Ark1'!Q1002</f>
        <v>1521</v>
      </c>
      <c r="F41" s="46"/>
      <c r="G41" s="306">
        <f>+'Ark1'!R1002</f>
        <v>977296</v>
      </c>
      <c r="H41" s="306"/>
      <c r="I41" s="335">
        <f>+'Ark1'!S1002</f>
        <v>977296</v>
      </c>
      <c r="J41" s="64"/>
      <c r="K41" s="99">
        <f>+'Ark1'!AD1002</f>
        <v>64.738723300251479</v>
      </c>
      <c r="L41" s="99"/>
      <c r="M41" s="99">
        <f>+'Ark1'!AE1002</f>
        <v>64.618245472406855</v>
      </c>
      <c r="N41" s="235">
        <f>+'Ark1'!U1002</f>
        <v>60.500312085591275</v>
      </c>
      <c r="O41" s="96">
        <f t="shared" si="3"/>
        <v>-0.11409544674295091</v>
      </c>
      <c r="P41" s="48">
        <f>+'Ark1'!W1002</f>
        <v>81.399017963851151</v>
      </c>
      <c r="Q41" s="107">
        <f t="shared" si="4"/>
        <v>2.4220455986988014</v>
      </c>
      <c r="R41" s="104">
        <f>+'Ark1'!X1002</f>
        <v>1.7697811103289076</v>
      </c>
      <c r="S41" s="104">
        <f>+'Ark1'!Y1002</f>
        <v>3.5395622206578152</v>
      </c>
      <c r="T41" s="44"/>
      <c r="U41" s="262">
        <f>+'Ark1'!Z1002</f>
        <v>63.573267464514352</v>
      </c>
      <c r="V41" s="44"/>
      <c r="W41" s="48">
        <f>+'Ark1'!AA1002</f>
        <v>9.9962113528206977</v>
      </c>
      <c r="X41" s="48">
        <f>+'Ark1'!AB1002</f>
        <v>4.1889196798846964</v>
      </c>
      <c r="Y41" s="65">
        <f>+'Ark1'!AC1002</f>
        <v>1.576853147638769</v>
      </c>
      <c r="Z41" s="65"/>
      <c r="AA41" s="65">
        <f t="shared" si="5"/>
        <v>642.53517422748189</v>
      </c>
      <c r="AB41" s="48">
        <f>+'Ark1'!T1002</f>
        <v>15.993500433850137</v>
      </c>
      <c r="AC41" s="48">
        <f>+'Ark1'!V1002</f>
        <v>88.189618595726657</v>
      </c>
      <c r="AD41" s="39"/>
      <c r="AE41" s="2"/>
      <c r="AF41" s="5"/>
      <c r="AG41" s="5"/>
      <c r="AK41" s="49"/>
      <c r="AL41" s="49"/>
      <c r="AM41" s="10"/>
      <c r="AN41" s="10"/>
      <c r="AO41" s="10"/>
    </row>
    <row r="42" spans="1:41" ht="15.75" customHeight="1">
      <c r="A42" s="39"/>
      <c r="B42" s="46">
        <f>+'Ark1'!C1003</f>
        <v>2021</v>
      </c>
      <c r="C42" s="46">
        <f>+'Ark1'!H1003</f>
        <v>1</v>
      </c>
      <c r="D42" s="47" t="s">
        <v>48</v>
      </c>
      <c r="E42" s="335">
        <f>+'Ark1'!Q1003</f>
        <v>1481</v>
      </c>
      <c r="F42" s="46"/>
      <c r="G42" s="306">
        <f>+'Ark1'!R1003</f>
        <v>969146</v>
      </c>
      <c r="H42" s="306"/>
      <c r="I42" s="335">
        <f>+'Ark1'!S1003</f>
        <v>966641</v>
      </c>
      <c r="J42" s="64"/>
      <c r="K42" s="99">
        <f>+'Ark1'!AD1003</f>
        <v>64.459524163635109</v>
      </c>
      <c r="L42" s="99"/>
      <c r="M42" s="99">
        <f>+'Ark1'!AE1003</f>
        <v>64.460561197890797</v>
      </c>
      <c r="N42" s="235">
        <f>+'Ark1'!U1003</f>
        <v>60.534399016801487</v>
      </c>
      <c r="O42" s="96">
        <f t="shared" si="3"/>
        <v>3.4086931210211446E-2</v>
      </c>
      <c r="P42" s="48">
        <f>+'Ark1'!W1003</f>
        <v>84.195733183263101</v>
      </c>
      <c r="Q42" s="107">
        <f t="shared" si="4"/>
        <v>2.7967152194119507</v>
      </c>
      <c r="R42" s="104">
        <f>+'Ark1'!X1003</f>
        <v>2.2162811382392329</v>
      </c>
      <c r="S42" s="104">
        <f>+'Ark1'!Y1003</f>
        <v>4.4325622764784658</v>
      </c>
      <c r="T42" s="44"/>
      <c r="U42" s="262">
        <f>+'Ark1'!Z1003</f>
        <v>85.555839883773942</v>
      </c>
      <c r="V42" s="44"/>
      <c r="W42" s="48">
        <f>+'Ark1'!AA1003</f>
        <v>9.7983183647559216</v>
      </c>
      <c r="X42" s="48">
        <f>+'Ark1'!AB1003</f>
        <v>2.5820203689950545</v>
      </c>
      <c r="Y42" s="65">
        <f>+'Ark1'!AC1003</f>
        <v>-31.74829345820028</v>
      </c>
      <c r="Z42" s="65"/>
      <c r="AA42" s="65">
        <f t="shared" si="5"/>
        <v>654.38622552329502</v>
      </c>
      <c r="AB42" s="48">
        <f>+'Ark1'!T1003</f>
        <v>15.97196397653191</v>
      </c>
      <c r="AC42" s="48">
        <f>+'Ark1'!V1003</f>
        <v>91.302134065817995</v>
      </c>
      <c r="AD42" s="39"/>
      <c r="AE42" s="2"/>
      <c r="AF42" s="5"/>
      <c r="AG42" s="5"/>
      <c r="AK42" s="49"/>
      <c r="AL42" s="49"/>
      <c r="AM42" s="10"/>
      <c r="AN42" s="10"/>
      <c r="AO42" s="10"/>
    </row>
    <row r="43" spans="1:41" ht="15.75" customHeight="1">
      <c r="A43" s="39"/>
      <c r="B43" s="46">
        <f>+'Ark1'!C1004</f>
        <v>2022</v>
      </c>
      <c r="C43" s="46">
        <f>+'Ark1'!H1004</f>
        <v>1</v>
      </c>
      <c r="D43" s="47" t="s">
        <v>48</v>
      </c>
      <c r="E43" s="335">
        <f>+'Ark1'!Q1004</f>
        <v>1431</v>
      </c>
      <c r="F43" s="46"/>
      <c r="G43" s="306">
        <f>+'Ark1'!R1004</f>
        <v>958436</v>
      </c>
      <c r="H43" s="306"/>
      <c r="I43" s="335">
        <f>+'Ark1'!S1004</f>
        <v>956591</v>
      </c>
      <c r="J43" s="64"/>
      <c r="K43" s="99">
        <f>+'Ark1'!AD1004</f>
        <v>65.129332829614739</v>
      </c>
      <c r="L43" s="99"/>
      <c r="M43" s="99">
        <f>+'Ark1'!AE1004</f>
        <v>65.032657156723687</v>
      </c>
      <c r="N43" s="235">
        <f>+'Ark1'!U1004</f>
        <v>60.549760555974288</v>
      </c>
      <c r="O43" s="96">
        <f t="shared" si="3"/>
        <v>1.5361539172801031E-2</v>
      </c>
      <c r="P43" s="48">
        <f>+'Ark1'!W1004</f>
        <v>84.91699945954015</v>
      </c>
      <c r="Q43" s="107">
        <f t="shared" si="4"/>
        <v>0.7212662762770492</v>
      </c>
      <c r="R43" s="104">
        <f>+'Ark1'!X1004</f>
        <v>2.6612105555300505</v>
      </c>
      <c r="S43" s="104">
        <f>+'Ark1'!Y1004</f>
        <v>5.322421111060101</v>
      </c>
      <c r="T43" s="44"/>
      <c r="U43" s="262">
        <f>+'Ark1'!Z1004</f>
        <v>81.563088197855649</v>
      </c>
      <c r="V43" s="44"/>
      <c r="W43" s="48">
        <f>+'Ark1'!AA1004</f>
        <v>9.8821173653609247</v>
      </c>
      <c r="X43" s="48">
        <f>+'Ark1'!AB1004</f>
        <v>2.512097412178758</v>
      </c>
      <c r="Y43" s="65">
        <f>+'Ark1'!AC1004</f>
        <v>-33.667945660945861</v>
      </c>
      <c r="Z43" s="65"/>
      <c r="AA43" s="65">
        <f t="shared" si="5"/>
        <v>669.76659678546469</v>
      </c>
      <c r="AB43" s="48">
        <f>+'Ark1'!T1004</f>
        <v>15.998447470670964</v>
      </c>
      <c r="AC43" s="48">
        <f>+'Ark1'!V1004</f>
        <v>92.069686510348404</v>
      </c>
      <c r="AD43" s="39"/>
      <c r="AE43" s="2"/>
      <c r="AF43" s="5"/>
      <c r="AG43" s="5"/>
      <c r="AK43" s="49"/>
      <c r="AL43" s="49"/>
      <c r="AM43" s="10"/>
      <c r="AN43" s="10"/>
      <c r="AO43" s="10"/>
    </row>
    <row r="44" spans="1:41" s="2" customFormat="1" ht="15.75" customHeight="1">
      <c r="A44" s="44"/>
      <c r="B44" s="94">
        <f>+'Ark1'!C1005</f>
        <v>2023</v>
      </c>
      <c r="C44" s="94">
        <f>+'Ark1'!H1005</f>
        <v>1</v>
      </c>
      <c r="D44" s="94" t="s">
        <v>48</v>
      </c>
      <c r="E44" s="309">
        <f>+'Ark1'!Q1005</f>
        <v>1337</v>
      </c>
      <c r="F44" s="94"/>
      <c r="G44" s="309">
        <f>+'Ark1'!R1005</f>
        <v>966142</v>
      </c>
      <c r="H44" s="309"/>
      <c r="I44" s="309">
        <f>+'Ark1'!S1005</f>
        <v>964452</v>
      </c>
      <c r="J44" s="95"/>
      <c r="K44" s="107">
        <f>+'Ark1'!AD1005</f>
        <v>65.312918497266523</v>
      </c>
      <c r="L44" s="107"/>
      <c r="M44" s="107">
        <f>+'Ark1'!AE1005</f>
        <v>65.139739997851436</v>
      </c>
      <c r="N44" s="96">
        <f>+'Ark1'!U1005</f>
        <v>60.517194220137448</v>
      </c>
      <c r="O44" s="96">
        <f t="shared" si="3"/>
        <v>-3.256633583684021E-2</v>
      </c>
      <c r="P44" s="96">
        <f>+'Ark1'!W1005</f>
        <v>83.592916080839103</v>
      </c>
      <c r="Q44" s="107">
        <f t="shared" si="4"/>
        <v>-1.3240833787010473</v>
      </c>
      <c r="R44" s="107">
        <f>+'Ark1'!X1005</f>
        <v>2.6694833678693195</v>
      </c>
      <c r="S44" s="107">
        <f>+'Ark1'!Y1005</f>
        <v>5.338966735738639</v>
      </c>
      <c r="T44" s="94"/>
      <c r="U44" s="107">
        <f>+'Ark1'!Z1005</f>
        <v>79.455090452542194</v>
      </c>
      <c r="V44" s="94"/>
      <c r="W44" s="96">
        <f>+'Ark1'!AA1005</f>
        <v>9.7520126564526635</v>
      </c>
      <c r="X44" s="96">
        <f>+'Ark1'!AB1005</f>
        <v>2.557304215593875</v>
      </c>
      <c r="Y44" s="95">
        <f>+'Ark1'!AC1005</f>
        <v>-30.074605498960153</v>
      </c>
      <c r="Z44" s="95"/>
      <c r="AA44" s="95">
        <f t="shared" si="5"/>
        <v>722.61929693343302</v>
      </c>
      <c r="AB44" s="96">
        <f>+'Ark1'!T1005</f>
        <v>4.278124747707893</v>
      </c>
      <c r="AC44" s="96">
        <f>+'Ark1'!V1005</f>
        <v>90.625744350198119</v>
      </c>
      <c r="AD44" s="44"/>
      <c r="AF44" s="5"/>
      <c r="AG44" s="5"/>
      <c r="AK44" s="49"/>
      <c r="AL44" s="49"/>
      <c r="AM44" s="18"/>
      <c r="AN44" s="18"/>
      <c r="AO44" s="18"/>
    </row>
    <row r="45" spans="1:41" ht="15.75" customHeight="1">
      <c r="A45" s="39"/>
      <c r="B45" s="39"/>
      <c r="C45" s="39"/>
      <c r="D45" s="39"/>
      <c r="E45" s="307"/>
      <c r="F45" s="39"/>
      <c r="G45" s="307"/>
      <c r="H45" s="307"/>
      <c r="I45" s="307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44"/>
      <c r="U45" s="39"/>
      <c r="V45" s="44"/>
      <c r="W45" s="39"/>
      <c r="X45" s="39"/>
      <c r="Y45" s="39"/>
      <c r="Z45" s="39"/>
      <c r="AA45" s="39"/>
      <c r="AB45" s="39"/>
      <c r="AC45" s="39"/>
      <c r="AD45" s="39"/>
      <c r="AE45" s="2"/>
      <c r="AF45" s="5"/>
      <c r="AG45" s="5"/>
      <c r="AK45" s="49"/>
      <c r="AL45" s="49"/>
      <c r="AM45" s="10"/>
      <c r="AN45" s="10"/>
      <c r="AO45" s="10"/>
    </row>
    <row r="46" spans="1:41" ht="15.6">
      <c r="A46" s="39"/>
      <c r="B46">
        <f>+'Ark1'!C1006</f>
        <v>1996</v>
      </c>
      <c r="C46">
        <f>+'Ark1'!H1006</f>
        <v>2</v>
      </c>
      <c r="D46" s="3" t="s">
        <v>7</v>
      </c>
      <c r="E46" s="301">
        <f>+'Ark1'!Q1006</f>
        <v>2150</v>
      </c>
      <c r="G46" s="301">
        <f>+'Ark1'!R1006</f>
        <v>284704.25</v>
      </c>
      <c r="H46" s="387"/>
      <c r="I46" s="301">
        <f>+'Ark1'!S1006</f>
        <v>283315.25</v>
      </c>
      <c r="J46" s="64"/>
      <c r="K46" s="100">
        <f>+'Ark1'!AD1006</f>
        <v>23.646846635835686</v>
      </c>
      <c r="L46" s="104"/>
      <c r="M46" s="100">
        <f>+'Ark1'!AE1006</f>
        <v>23.529180226798125</v>
      </c>
      <c r="N46" s="1">
        <f>+'Ark1'!U1006</f>
        <v>54.297543107898335</v>
      </c>
      <c r="O46" s="96" t="e">
        <f>+N46-#REF!</f>
        <v>#REF!</v>
      </c>
      <c r="P46" s="1">
        <f>+'Ark1'!W1006</f>
        <v>72.287597239821892</v>
      </c>
      <c r="Q46" s="104"/>
      <c r="R46" s="1"/>
      <c r="S46" s="1"/>
      <c r="T46" s="44"/>
      <c r="U46" s="1"/>
      <c r="V46" s="44"/>
      <c r="W46" s="1">
        <f>+'Ark1'!AA1006</f>
        <v>7.3078623820258546</v>
      </c>
      <c r="X46" s="1">
        <f>+'Ark1'!AB1006</f>
        <v>3.1631574859667753</v>
      </c>
      <c r="Y46" s="10">
        <f>+'Ark1'!AC1006</f>
        <v>-4.0207001047563242</v>
      </c>
      <c r="AA46" s="10">
        <f t="shared" ref="AA46:AA58" si="6">+G46/E46</f>
        <v>132.42058139534885</v>
      </c>
      <c r="AB46" s="1">
        <f>+'Ark1'!T1006</f>
        <v>12.38077408398364</v>
      </c>
      <c r="AC46" s="1">
        <f>+'Ark1'!V1006</f>
        <v>78.691323887437491</v>
      </c>
      <c r="AD46" s="39"/>
      <c r="AE46" s="4"/>
      <c r="AF46" s="15"/>
      <c r="AG46" s="15"/>
      <c r="AH46" s="12"/>
      <c r="AI46" s="18"/>
      <c r="AM46"/>
    </row>
    <row r="47" spans="1:41" ht="15.6">
      <c r="A47" s="39"/>
      <c r="B47">
        <f>+'Ark1'!C1007</f>
        <v>1997</v>
      </c>
      <c r="C47">
        <f>+'Ark1'!H1007</f>
        <v>2</v>
      </c>
      <c r="D47" s="3" t="str">
        <f t="shared" ref="D47:D73" si="7">+D46</f>
        <v>KLF</v>
      </c>
      <c r="E47" s="301">
        <f>+'Ark1'!Q1007</f>
        <v>2153</v>
      </c>
      <c r="G47" s="301">
        <f>+'Ark1'!R1007</f>
        <v>300970.75</v>
      </c>
      <c r="H47" s="387"/>
      <c r="I47" s="301">
        <f>+'Ark1'!S1007</f>
        <v>299375.25</v>
      </c>
      <c r="J47" s="64"/>
      <c r="K47" s="100">
        <f>+'Ark1'!AD1007</f>
        <v>23.741958207726039</v>
      </c>
      <c r="L47" s="104"/>
      <c r="M47" s="100">
        <f>+'Ark1'!AE1007</f>
        <v>23.686996858616322</v>
      </c>
      <c r="N47" s="1">
        <f>+'Ark1'!U1007</f>
        <v>54.47110941869775</v>
      </c>
      <c r="O47" s="96">
        <f t="shared" ref="O47:O60" si="8">+N47-N46</f>
        <v>0.17356631079941565</v>
      </c>
      <c r="P47" s="1">
        <f>+'Ark1'!W1007</f>
        <v>70.19419728684943</v>
      </c>
      <c r="Q47" s="104"/>
      <c r="R47" s="1"/>
      <c r="S47" s="1"/>
      <c r="T47" s="44"/>
      <c r="U47" s="1"/>
      <c r="V47" s="44"/>
      <c r="W47" s="1">
        <f>+'Ark1'!AA1007</f>
        <v>6.7974337755461516</v>
      </c>
      <c r="X47" s="1">
        <f>+'Ark1'!AB1007</f>
        <v>3.0688725670622423</v>
      </c>
      <c r="Y47" s="10">
        <f>+'Ark1'!AC1007</f>
        <v>-4.0312595991931284</v>
      </c>
      <c r="AA47" s="10">
        <f t="shared" si="6"/>
        <v>139.79133766836972</v>
      </c>
      <c r="AB47" s="1">
        <f>+'Ark1'!T1007</f>
        <v>12.483598489221956</v>
      </c>
      <c r="AC47" s="1">
        <f>+'Ark1'!V1007</f>
        <v>76.451528307701651</v>
      </c>
      <c r="AD47" s="39"/>
      <c r="AE47" s="4"/>
      <c r="AF47" s="15"/>
      <c r="AG47" s="15"/>
      <c r="AH47" s="12"/>
      <c r="AI47" s="18"/>
      <c r="AM47"/>
    </row>
    <row r="48" spans="1:41" ht="15.6">
      <c r="A48" s="39"/>
      <c r="B48">
        <f>+'Ark1'!C1008</f>
        <v>1998</v>
      </c>
      <c r="C48">
        <f>+'Ark1'!H1008</f>
        <v>2</v>
      </c>
      <c r="D48" s="3" t="str">
        <f t="shared" si="7"/>
        <v>KLF</v>
      </c>
      <c r="E48" s="301">
        <f>+'Ark1'!Q1008</f>
        <v>1925</v>
      </c>
      <c r="G48" s="301">
        <f>+'Ark1'!R1008</f>
        <v>286404</v>
      </c>
      <c r="H48" s="387"/>
      <c r="I48" s="301">
        <f>+'Ark1'!S1008</f>
        <v>262078.5</v>
      </c>
      <c r="J48" s="64"/>
      <c r="K48" s="100">
        <f>+'Ark1'!AD1008</f>
        <v>23.308006033629304</v>
      </c>
      <c r="L48" s="104"/>
      <c r="M48" s="100">
        <f>+'Ark1'!AE1008</f>
        <v>21.789228109630088</v>
      </c>
      <c r="N48" s="1">
        <f>+'Ark1'!U1008</f>
        <v>54.634706776786338</v>
      </c>
      <c r="O48" s="96">
        <f t="shared" si="8"/>
        <v>0.16359735808858744</v>
      </c>
      <c r="P48" s="1">
        <f>+'Ark1'!W1008</f>
        <v>71.442946687347586</v>
      </c>
      <c r="Q48" s="104"/>
      <c r="R48" s="1"/>
      <c r="S48" s="1"/>
      <c r="T48" s="44"/>
      <c r="U48" s="1"/>
      <c r="V48" s="44"/>
      <c r="W48" s="1">
        <f>+'Ark1'!AA1008</f>
        <v>6.8598544655936173</v>
      </c>
      <c r="X48" s="1">
        <f>+'Ark1'!AB1008</f>
        <v>3.0747656464632498</v>
      </c>
      <c r="Y48" s="10">
        <f>+'Ark1'!AC1008</f>
        <v>-4.5517665027601364</v>
      </c>
      <c r="AA48" s="10">
        <f t="shared" si="6"/>
        <v>148.78129870129871</v>
      </c>
      <c r="AB48" s="1">
        <f>+'Ark1'!T1008</f>
        <v>12.585969469700144</v>
      </c>
      <c r="AC48" s="1">
        <f>+'Ark1'!V1008</f>
        <v>84.610574312658883</v>
      </c>
      <c r="AD48" s="39"/>
      <c r="AE48" s="4"/>
      <c r="AF48" s="15"/>
      <c r="AG48" s="15"/>
      <c r="AH48" s="12"/>
      <c r="AI48" s="18"/>
      <c r="AM48"/>
    </row>
    <row r="49" spans="1:43" ht="15.6">
      <c r="A49" s="39"/>
      <c r="B49">
        <f>+'Ark1'!C1009</f>
        <v>1999</v>
      </c>
      <c r="C49">
        <f>+'Ark1'!H1009</f>
        <v>2</v>
      </c>
      <c r="D49" s="3" t="str">
        <f t="shared" si="7"/>
        <v>KLF</v>
      </c>
      <c r="E49" s="301">
        <f>+'Ark1'!Q1009</f>
        <v>1776</v>
      </c>
      <c r="G49" s="301">
        <f>+'Ark1'!R1009</f>
        <v>285802</v>
      </c>
      <c r="H49" s="387"/>
      <c r="I49" s="301">
        <f>+'Ark1'!S1009</f>
        <v>284303.5</v>
      </c>
      <c r="J49" s="64"/>
      <c r="K49" s="100">
        <f>+'Ark1'!AD1009</f>
        <v>22.01488305060364</v>
      </c>
      <c r="L49" s="104"/>
      <c r="M49" s="100">
        <f>+'Ark1'!AE1009</f>
        <v>22.036503860538197</v>
      </c>
      <c r="N49" s="1">
        <f>+'Ark1'!U1009</f>
        <v>54.845300884442153</v>
      </c>
      <c r="O49" s="96">
        <f t="shared" si="8"/>
        <v>0.21059410765581532</v>
      </c>
      <c r="P49" s="1">
        <f>+'Ark1'!W1009</f>
        <v>69.600481711974467</v>
      </c>
      <c r="Q49" s="104"/>
      <c r="R49" s="1"/>
      <c r="S49" s="1"/>
      <c r="T49" s="44"/>
      <c r="U49" s="1"/>
      <c r="V49" s="44"/>
      <c r="W49" s="1">
        <f>+'Ark1'!AA1009</f>
        <v>6.8115397217056444</v>
      </c>
      <c r="X49" s="1">
        <f>+'Ark1'!AB1009</f>
        <v>3.006497027926736</v>
      </c>
      <c r="Y49" s="10">
        <f>+'Ark1'!AC1009</f>
        <v>-3.2468370506115742</v>
      </c>
      <c r="AA49" s="10">
        <f t="shared" si="6"/>
        <v>160.92454954954954</v>
      </c>
      <c r="AB49" s="1">
        <f>+'Ark1'!T1009</f>
        <v>12.701730568715403</v>
      </c>
      <c r="AC49" s="1">
        <f>+'Ark1'!V1009</f>
        <v>75.798933182321306</v>
      </c>
      <c r="AD49" s="39"/>
      <c r="AE49" s="4"/>
      <c r="AF49" s="15"/>
      <c r="AG49" s="15"/>
      <c r="AH49" s="5"/>
      <c r="AI49" s="18"/>
      <c r="AM49"/>
    </row>
    <row r="50" spans="1:43" ht="15.6">
      <c r="A50" s="39"/>
      <c r="B50">
        <f>+'Ark1'!C1010</f>
        <v>2000</v>
      </c>
      <c r="C50">
        <f>+'Ark1'!H1010</f>
        <v>2</v>
      </c>
      <c r="D50" s="3" t="str">
        <f t="shared" si="7"/>
        <v>KLF</v>
      </c>
      <c r="E50" s="301">
        <f>+'Ark1'!Q1010</f>
        <v>1939</v>
      </c>
      <c r="G50" s="301">
        <f>+'Ark1'!R1010</f>
        <v>285552</v>
      </c>
      <c r="H50" s="387"/>
      <c r="I50" s="301">
        <f>+'Ark1'!S1010</f>
        <v>283994.5</v>
      </c>
      <c r="J50" s="64"/>
      <c r="K50" s="100">
        <f>+'Ark1'!AD1010</f>
        <v>22.959194749372255</v>
      </c>
      <c r="L50" s="104"/>
      <c r="M50" s="100">
        <f>+'Ark1'!AE1010</f>
        <v>23.146282443185846</v>
      </c>
      <c r="N50" s="1">
        <f>+'Ark1'!U1010</f>
        <v>55.164684527341201</v>
      </c>
      <c r="O50" s="96">
        <f t="shared" si="8"/>
        <v>0.31938364289904797</v>
      </c>
      <c r="P50" s="1">
        <f>+'Ark1'!W1010</f>
        <v>69.053659281782814</v>
      </c>
      <c r="Q50" s="104"/>
      <c r="R50" s="1"/>
      <c r="S50" s="1"/>
      <c r="T50" s="44"/>
      <c r="U50" s="1"/>
      <c r="V50" s="44"/>
      <c r="W50" s="1">
        <f>+'Ark1'!AA1010</f>
        <v>7.1928740861437488</v>
      </c>
      <c r="X50" s="1">
        <f>+'Ark1'!AB1010</f>
        <v>2.7738955041279501</v>
      </c>
      <c r="Y50" s="10">
        <f>+'Ark1'!AC1010</f>
        <v>-5.2535058584844592</v>
      </c>
      <c r="AA50" s="10">
        <f t="shared" si="6"/>
        <v>147.26766374419805</v>
      </c>
      <c r="AB50" s="1">
        <f>+'Ark1'!T1010</f>
        <v>12.891424329018882</v>
      </c>
      <c r="AC50" s="1">
        <f>+'Ark1'!V1010</f>
        <v>75.196965434189764</v>
      </c>
      <c r="AD50" s="39"/>
      <c r="AE50" s="4"/>
      <c r="AF50" s="15"/>
      <c r="AG50" s="15"/>
      <c r="AH50" s="5"/>
      <c r="AI50" s="18"/>
      <c r="AM50"/>
    </row>
    <row r="51" spans="1:43" ht="15.6">
      <c r="A51" s="39"/>
      <c r="B51">
        <f>+'Ark1'!C1011</f>
        <v>2001</v>
      </c>
      <c r="C51">
        <f>+'Ark1'!H1011</f>
        <v>2</v>
      </c>
      <c r="D51" s="3" t="str">
        <f t="shared" si="7"/>
        <v>KLF</v>
      </c>
      <c r="E51" s="301">
        <f>+'Ark1'!Q1011</f>
        <v>1374</v>
      </c>
      <c r="G51" s="301">
        <f>+'Ark1'!R1011</f>
        <v>274238.5</v>
      </c>
      <c r="H51" s="387"/>
      <c r="I51" s="301">
        <f>+'Ark1'!S1011</f>
        <v>273364</v>
      </c>
      <c r="J51" s="64"/>
      <c r="K51" s="100">
        <f>+'Ark1'!AD1011</f>
        <v>22.354550953843681</v>
      </c>
      <c r="L51" s="104"/>
      <c r="M51" s="100">
        <f>+'Ark1'!AE1011</f>
        <v>22.784173722045839</v>
      </c>
      <c r="N51" s="1">
        <f>+'Ark1'!U1011</f>
        <v>55.570111646010446</v>
      </c>
      <c r="O51" s="96">
        <f t="shared" si="8"/>
        <v>0.40542711866924463</v>
      </c>
      <c r="P51" s="1">
        <f>+'Ark1'!W1011</f>
        <v>75.346606629256243</v>
      </c>
      <c r="Q51" s="104"/>
      <c r="R51" s="1"/>
      <c r="S51" s="1"/>
      <c r="T51" s="44"/>
      <c r="U51" s="1"/>
      <c r="V51" s="44"/>
      <c r="W51" s="1">
        <f>+'Ark1'!AA1011</f>
        <v>7.8092134139333504</v>
      </c>
      <c r="X51" s="1">
        <f>+'Ark1'!AB1011</f>
        <v>2.8648806272337102</v>
      </c>
      <c r="Y51" s="10">
        <f>+'Ark1'!AC1011</f>
        <v>-9.5388546010753501</v>
      </c>
      <c r="AA51" s="10">
        <f t="shared" si="6"/>
        <v>199.59133915574964</v>
      </c>
      <c r="AB51" s="1">
        <f>+'Ark1'!T1011</f>
        <v>13.12595058680674</v>
      </c>
      <c r="AC51" s="1">
        <f>+'Ark1'!V1011</f>
        <v>81.856245518795959</v>
      </c>
      <c r="AD51" s="39"/>
      <c r="AE51" s="4"/>
      <c r="AF51" s="15"/>
      <c r="AG51" s="15"/>
      <c r="AH51" s="5"/>
      <c r="AI51" s="18"/>
      <c r="AM51"/>
    </row>
    <row r="52" spans="1:43" ht="15.6">
      <c r="A52" s="39"/>
      <c r="B52">
        <f>+'Ark1'!C1012</f>
        <v>2002</v>
      </c>
      <c r="C52">
        <f>+'Ark1'!H1012</f>
        <v>2</v>
      </c>
      <c r="D52" s="3" t="str">
        <f t="shared" si="7"/>
        <v>KLF</v>
      </c>
      <c r="E52" s="301">
        <f>+'Ark1'!Q1012</f>
        <v>1313</v>
      </c>
      <c r="G52" s="301">
        <f>+'Ark1'!R1012</f>
        <v>291119</v>
      </c>
      <c r="H52" s="387"/>
      <c r="I52" s="301">
        <f>+'Ark1'!S1012</f>
        <v>290361</v>
      </c>
      <c r="J52" s="64"/>
      <c r="K52" s="100">
        <f>+'Ark1'!AD1012</f>
        <v>23.555966245394913</v>
      </c>
      <c r="L52" s="104"/>
      <c r="M52" s="100">
        <f>+'Ark1'!AE1012</f>
        <v>24.215610600340941</v>
      </c>
      <c r="N52" s="1">
        <f>+'Ark1'!U1012</f>
        <v>56.178526041720488</v>
      </c>
      <c r="O52" s="96">
        <f t="shared" si="8"/>
        <v>0.6084143957100423</v>
      </c>
      <c r="P52" s="1">
        <f>+'Ark1'!W1012</f>
        <v>78.005324406515228</v>
      </c>
      <c r="Q52" s="104"/>
      <c r="R52" s="1"/>
      <c r="S52" s="1"/>
      <c r="T52" s="44"/>
      <c r="U52" s="1"/>
      <c r="V52" s="44"/>
      <c r="W52" s="1">
        <f>+'Ark1'!AA1012</f>
        <v>8.4001403123397456</v>
      </c>
      <c r="X52" s="1">
        <f>+'Ark1'!AB1012</f>
        <v>2.757770359541353</v>
      </c>
      <c r="Y52" s="10">
        <f>+'Ark1'!AC1012</f>
        <v>-16.255341845220279</v>
      </c>
      <c r="AA52" s="10">
        <f t="shared" si="6"/>
        <v>221.72048743335873</v>
      </c>
      <c r="AB52" s="1">
        <f>+'Ark1'!T1012</f>
        <v>13.489432156609496</v>
      </c>
      <c r="AC52" s="1">
        <f>+'Ark1'!V1012</f>
        <v>84.711287946810259</v>
      </c>
      <c r="AD52" s="39"/>
      <c r="AE52" s="4"/>
      <c r="AF52" s="15"/>
      <c r="AG52" s="15"/>
      <c r="AH52" s="5"/>
      <c r="AI52" s="18"/>
      <c r="AM52"/>
    </row>
    <row r="53" spans="1:43" ht="15.6">
      <c r="A53" s="39"/>
      <c r="B53">
        <f>+'Ark1'!C1013</f>
        <v>2003</v>
      </c>
      <c r="C53">
        <f>+'Ark1'!H1013</f>
        <v>2</v>
      </c>
      <c r="D53" s="3" t="str">
        <f t="shared" si="7"/>
        <v>KLF</v>
      </c>
      <c r="E53" s="301">
        <f>+'Ark1'!Q1013</f>
        <v>1286</v>
      </c>
      <c r="G53" s="301">
        <f>+'Ark1'!R1013</f>
        <v>302107</v>
      </c>
      <c r="H53" s="387"/>
      <c r="I53" s="301">
        <f>+'Ark1'!S1013</f>
        <v>301423</v>
      </c>
      <c r="J53" s="64"/>
      <c r="K53" s="100">
        <f>+'Ark1'!AD1013</f>
        <v>23.838426400465242</v>
      </c>
      <c r="L53" s="104"/>
      <c r="M53" s="100">
        <f>+'Ark1'!AE1013</f>
        <v>24.306237637120432</v>
      </c>
      <c r="N53" s="1">
        <f>+'Ark1'!U1013</f>
        <v>56.798990123514152</v>
      </c>
      <c r="O53" s="96">
        <f t="shared" si="8"/>
        <v>0.62046408179366352</v>
      </c>
      <c r="P53" s="1">
        <f>+'Ark1'!W1013</f>
        <v>78.361384499523325</v>
      </c>
      <c r="Q53" s="104"/>
      <c r="R53" s="1"/>
      <c r="S53" s="1"/>
      <c r="T53" s="44"/>
      <c r="U53" s="1"/>
      <c r="V53" s="44"/>
      <c r="W53" s="1">
        <f>+'Ark1'!AA1013</f>
        <v>8.60009467270336</v>
      </c>
      <c r="X53" s="1">
        <f>+'Ark1'!AB1013</f>
        <v>2.5852731620237104</v>
      </c>
      <c r="Y53" s="10">
        <f>+'Ark1'!AC1013</f>
        <v>-22.539198048365016</v>
      </c>
      <c r="AA53" s="10">
        <f t="shared" si="6"/>
        <v>234.9199066874028</v>
      </c>
      <c r="AB53" s="1">
        <f>+'Ark1'!T1013</f>
        <v>13.860410384400232</v>
      </c>
      <c r="AC53" s="1">
        <f>+'Ark1'!V1013</f>
        <v>85.077007911076791</v>
      </c>
      <c r="AD53" s="39"/>
      <c r="AE53" s="4"/>
      <c r="AF53" s="15"/>
      <c r="AG53" s="15"/>
      <c r="AH53" s="5"/>
      <c r="AI53" s="18"/>
      <c r="AM53"/>
    </row>
    <row r="54" spans="1:43" ht="15.6">
      <c r="A54" s="39"/>
      <c r="B54">
        <f>+'Ark1'!C1014</f>
        <v>2004</v>
      </c>
      <c r="C54">
        <f>+'Ark1'!H1014</f>
        <v>2</v>
      </c>
      <c r="D54" s="3" t="str">
        <f t="shared" si="7"/>
        <v>KLF</v>
      </c>
      <c r="E54" s="301">
        <f>+'Ark1'!Q1014</f>
        <v>1257</v>
      </c>
      <c r="G54" s="301">
        <f>+'Ark1'!R1014</f>
        <v>331663</v>
      </c>
      <c r="H54" s="387"/>
      <c r="I54" s="301">
        <f>+'Ark1'!S1014</f>
        <v>331028</v>
      </c>
      <c r="J54" s="64"/>
      <c r="K54" s="100">
        <f>+'Ark1'!AD1014</f>
        <v>24.219832830188125</v>
      </c>
      <c r="L54" s="104"/>
      <c r="M54" s="100">
        <f>+'Ark1'!AE1014</f>
        <v>25.180929087266342</v>
      </c>
      <c r="N54" s="1">
        <f>+'Ark1'!U1014</f>
        <v>57.030251217419682</v>
      </c>
      <c r="O54" s="96">
        <f t="shared" si="8"/>
        <v>0.2312610939055304</v>
      </c>
      <c r="P54" s="1">
        <f>+'Ark1'!W1014</f>
        <v>78.061945515184192</v>
      </c>
      <c r="Q54" s="104"/>
      <c r="R54" s="1"/>
      <c r="S54" s="1"/>
      <c r="T54" s="44"/>
      <c r="U54" s="1"/>
      <c r="V54" s="44"/>
      <c r="W54" s="1">
        <f>+'Ark1'!AA1014</f>
        <v>9.1148183284504238</v>
      </c>
      <c r="X54" s="1">
        <f>+'Ark1'!AB1014</f>
        <v>2.6086120027785671</v>
      </c>
      <c r="Y54" s="10">
        <f>+'Ark1'!AC1014</f>
        <v>-23.109986997867313</v>
      </c>
      <c r="AA54" s="10">
        <f t="shared" si="6"/>
        <v>263.85282418456643</v>
      </c>
      <c r="AB54" s="1">
        <f>+'Ark1'!T1014</f>
        <v>14.008674467757938</v>
      </c>
      <c r="AC54" s="1">
        <f>+'Ark1'!V1014</f>
        <v>84.727823019454945</v>
      </c>
      <c r="AD54" s="39"/>
      <c r="AE54" s="4"/>
      <c r="AF54" s="15"/>
      <c r="AG54" s="15"/>
      <c r="AH54" s="5"/>
      <c r="AI54" s="18"/>
      <c r="AM54"/>
    </row>
    <row r="55" spans="1:43" ht="15.6">
      <c r="A55" s="39"/>
      <c r="B55" s="3">
        <f>+'Ark1'!C1015</f>
        <v>2005</v>
      </c>
      <c r="C55" s="3">
        <f>+'Ark1'!H1015</f>
        <v>2</v>
      </c>
      <c r="D55" s="3" t="str">
        <f t="shared" si="7"/>
        <v>KLF</v>
      </c>
      <c r="E55" s="310">
        <f>+'Ark1'!Q1015</f>
        <v>1157</v>
      </c>
      <c r="F55" s="3"/>
      <c r="G55" s="310">
        <f>+'Ark1'!R1015</f>
        <v>367312</v>
      </c>
      <c r="H55" s="310"/>
      <c r="I55" s="310">
        <f>+'Ark1'!S1015</f>
        <v>366906</v>
      </c>
      <c r="J55" s="64"/>
      <c r="K55" s="100">
        <f>+'Ark1'!AD1015</f>
        <v>26.900869178015977</v>
      </c>
      <c r="L55" s="104"/>
      <c r="M55" s="100">
        <f>+'Ark1'!AE1015</f>
        <v>28.079215278818168</v>
      </c>
      <c r="N55" s="12">
        <f>+'Ark1'!U1015</f>
        <v>57.331016663668642</v>
      </c>
      <c r="O55" s="96">
        <f t="shared" si="8"/>
        <v>0.30076544624895973</v>
      </c>
      <c r="P55" s="12">
        <f>+'Ark1'!W1015</f>
        <v>78.144783132465307</v>
      </c>
      <c r="Q55" s="104"/>
      <c r="R55" s="12"/>
      <c r="S55" s="12"/>
      <c r="T55" s="44"/>
      <c r="U55" s="12"/>
      <c r="V55" s="44"/>
      <c r="W55" s="1">
        <f>+'Ark1'!AA1015</f>
        <v>9.1677690823070144</v>
      </c>
      <c r="X55" s="1">
        <f>+'Ark1'!AB1015</f>
        <v>2.5579221402496484</v>
      </c>
      <c r="Y55" s="10">
        <f>+'Ark1'!AC1015</f>
        <v>-19.739472196159696</v>
      </c>
      <c r="Z55" s="15"/>
      <c r="AA55" s="15">
        <f t="shared" si="6"/>
        <v>317.46931719965426</v>
      </c>
      <c r="AB55" s="12">
        <f>+'Ark1'!T1015</f>
        <v>14.188161562921977</v>
      </c>
      <c r="AC55" s="12">
        <f>+'Ark1'!V1015</f>
        <v>84.752282946481344</v>
      </c>
      <c r="AD55" s="39"/>
      <c r="AE55" s="4"/>
      <c r="AF55" s="15"/>
      <c r="AG55" s="15"/>
      <c r="AH55" s="5"/>
      <c r="AI55" s="18"/>
      <c r="AM55"/>
    </row>
    <row r="56" spans="1:43" ht="15.6">
      <c r="A56" s="39"/>
      <c r="B56" s="3">
        <f>+'Ark1'!C1016</f>
        <v>2006</v>
      </c>
      <c r="C56" s="3">
        <f>+'Ark1'!H1016</f>
        <v>2</v>
      </c>
      <c r="D56" s="3" t="str">
        <f t="shared" si="7"/>
        <v>KLF</v>
      </c>
      <c r="E56" s="310">
        <f>+'Ark1'!Q1016</f>
        <v>1060</v>
      </c>
      <c r="F56" s="3"/>
      <c r="G56" s="310">
        <f>+'Ark1'!R1016</f>
        <v>392327</v>
      </c>
      <c r="H56" s="310"/>
      <c r="I56" s="310">
        <f>+'Ark1'!S1016</f>
        <v>387719</v>
      </c>
      <c r="J56" s="64"/>
      <c r="K56" s="100">
        <f>+'Ark1'!AD1016</f>
        <v>28.021916015747763</v>
      </c>
      <c r="L56" s="104"/>
      <c r="M56" s="100">
        <f>+'Ark1'!AE1016</f>
        <v>28.795850534508421</v>
      </c>
      <c r="N56" s="12">
        <f>+'Ark1'!U1016</f>
        <v>57.607207797399681</v>
      </c>
      <c r="O56" s="96">
        <f t="shared" si="8"/>
        <v>0.27619113373103943</v>
      </c>
      <c r="P56" s="12">
        <f>+'Ark1'!W1016</f>
        <v>77.676474199098095</v>
      </c>
      <c r="Q56" s="104"/>
      <c r="R56" s="12"/>
      <c r="S56" s="12"/>
      <c r="T56" s="44"/>
      <c r="U56" s="12"/>
      <c r="V56" s="44"/>
      <c r="W56" s="1">
        <f>+'Ark1'!AA1016</f>
        <v>9.1933241084412192</v>
      </c>
      <c r="X56" s="1">
        <f>+'Ark1'!AB1016</f>
        <v>2.4000628975471123</v>
      </c>
      <c r="Y56" s="10">
        <f>+'Ark1'!AC1016</f>
        <v>-20.249890946212314</v>
      </c>
      <c r="Z56" s="15"/>
      <c r="AA56" s="15">
        <f t="shared" si="6"/>
        <v>370.11981132075471</v>
      </c>
      <c r="AB56" s="12">
        <f>+'Ark1'!T1016</f>
        <v>14.346603725973488</v>
      </c>
      <c r="AC56" s="12">
        <f>+'Ark1'!V1016</f>
        <v>85.157302089062014</v>
      </c>
      <c r="AD56" s="39"/>
      <c r="AE56" s="4"/>
      <c r="AF56" s="15"/>
      <c r="AG56" s="15"/>
      <c r="AH56" s="5"/>
      <c r="AI56" s="18"/>
      <c r="AM56"/>
    </row>
    <row r="57" spans="1:43" ht="15.6">
      <c r="A57" s="39"/>
      <c r="B57" s="3">
        <f>+'Ark1'!C1017</f>
        <v>2007</v>
      </c>
      <c r="C57" s="3">
        <f>+'Ark1'!H1017</f>
        <v>2</v>
      </c>
      <c r="D57" s="3" t="str">
        <f t="shared" si="7"/>
        <v>KLF</v>
      </c>
      <c r="E57" s="310">
        <f>+'Ark1'!Q1017</f>
        <v>955</v>
      </c>
      <c r="F57" s="3"/>
      <c r="G57" s="310">
        <f>+'Ark1'!R1017</f>
        <v>395491</v>
      </c>
      <c r="H57" s="310"/>
      <c r="I57" s="310">
        <f>+'Ark1'!S1017</f>
        <v>394867</v>
      </c>
      <c r="J57" s="64"/>
      <c r="K57" s="100">
        <f>+'Ark1'!AD1017</f>
        <v>28.51495356751456</v>
      </c>
      <c r="L57" s="104"/>
      <c r="M57" s="100">
        <f>+'Ark1'!AE1017</f>
        <v>29.301160829107658</v>
      </c>
      <c r="N57" s="12">
        <f>+'Ark1'!U1017</f>
        <v>57.68235127270701</v>
      </c>
      <c r="O57" s="96">
        <f t="shared" si="8"/>
        <v>7.5143475307328345E-2</v>
      </c>
      <c r="P57" s="12">
        <f>+'Ark1'!W1017</f>
        <v>79.802091337081777</v>
      </c>
      <c r="Q57" s="104"/>
      <c r="R57" s="50">
        <f>+'Ark1'!X1017</f>
        <v>0</v>
      </c>
      <c r="S57" s="50">
        <f>+'Ark1'!Y1017</f>
        <v>0</v>
      </c>
      <c r="T57" s="44"/>
      <c r="U57" s="50"/>
      <c r="V57" s="44"/>
      <c r="W57" s="1">
        <f>+'Ark1'!AA1017</f>
        <v>9.3202963073898317</v>
      </c>
      <c r="X57" s="1">
        <f>+'Ark1'!AB1017</f>
        <v>2.458266017644966</v>
      </c>
      <c r="Y57" s="10">
        <f>+'Ark1'!AC1017</f>
        <v>-22.584674274609096</v>
      </c>
      <c r="Z57" s="15"/>
      <c r="AA57" s="15">
        <f t="shared" si="6"/>
        <v>414.12670157068061</v>
      </c>
      <c r="AB57" s="12">
        <f>+'Ark1'!T1017</f>
        <v>14.406985241130643</v>
      </c>
      <c r="AC57" s="12">
        <f>+'Ark1'!V1017</f>
        <v>86.586526531292051</v>
      </c>
      <c r="AD57" s="39"/>
      <c r="AE57" s="4"/>
      <c r="AF57" s="15"/>
      <c r="AG57" s="15"/>
      <c r="AH57" s="5"/>
      <c r="AI57" s="18"/>
      <c r="AM57"/>
    </row>
    <row r="58" spans="1:43" ht="15.6">
      <c r="A58" s="39"/>
      <c r="B58" s="3">
        <f>+'Ark1'!C1018</f>
        <v>2008</v>
      </c>
      <c r="C58" s="3">
        <f>+'Ark1'!H1018</f>
        <v>2</v>
      </c>
      <c r="D58" s="3" t="str">
        <f t="shared" si="7"/>
        <v>KLF</v>
      </c>
      <c r="E58" s="310">
        <f>+'Ark1'!Q1018</f>
        <v>931</v>
      </c>
      <c r="F58" s="3"/>
      <c r="G58" s="310">
        <f>+'Ark1'!R1018</f>
        <v>404655</v>
      </c>
      <c r="H58" s="310"/>
      <c r="I58" s="310">
        <f>+'Ark1'!S1018</f>
        <v>404054</v>
      </c>
      <c r="J58" s="64"/>
      <c r="K58" s="100">
        <f>+'Ark1'!AD1018</f>
        <v>28.606381339241398</v>
      </c>
      <c r="L58" s="104"/>
      <c r="M58" s="100">
        <f>+'Ark1'!AE1018</f>
        <v>29.597950133991255</v>
      </c>
      <c r="N58" s="12">
        <f>+'Ark1'!U1018</f>
        <v>57.49219163775139</v>
      </c>
      <c r="O58" s="96">
        <f t="shared" si="8"/>
        <v>-0.19015963495562005</v>
      </c>
      <c r="P58" s="12">
        <f>+'Ark1'!W1018</f>
        <v>82.144862320381861</v>
      </c>
      <c r="Q58" s="104"/>
      <c r="R58" s="50">
        <f>+'Ark1'!X1018</f>
        <v>0</v>
      </c>
      <c r="S58" s="50">
        <f>+'Ark1'!Y1018</f>
        <v>0</v>
      </c>
      <c r="T58" s="44"/>
      <c r="U58" s="50"/>
      <c r="V58" s="44"/>
      <c r="W58" s="1">
        <f>+'Ark1'!AA1018</f>
        <v>9.086248329186569</v>
      </c>
      <c r="X58" s="1">
        <f>+'Ark1'!AB1018</f>
        <v>2.5434849414643304</v>
      </c>
      <c r="Y58" s="10">
        <f>+'Ark1'!AC1018</f>
        <v>-19.30938433159784</v>
      </c>
      <c r="Z58" s="15"/>
      <c r="AA58" s="15">
        <f t="shared" si="6"/>
        <v>434.64554242749733</v>
      </c>
      <c r="AB58" s="12">
        <f>+'Ark1'!T1018</f>
        <v>14.287303999703456</v>
      </c>
      <c r="AC58" s="12">
        <f>+'Ark1'!V1018</f>
        <v>89.12162583248346</v>
      </c>
      <c r="AD58" s="39"/>
      <c r="AE58" s="4"/>
      <c r="AF58" s="15"/>
      <c r="AG58" s="15"/>
      <c r="AH58" s="5"/>
      <c r="AI58" s="18"/>
      <c r="AM58"/>
    </row>
    <row r="59" spans="1:43" ht="15.6">
      <c r="A59" s="39"/>
      <c r="B59" s="3">
        <f>+'Ark1'!C1019</f>
        <v>2009</v>
      </c>
      <c r="C59" s="3">
        <f>+'Ark1'!H1019</f>
        <v>2</v>
      </c>
      <c r="D59" s="3" t="str">
        <f t="shared" si="7"/>
        <v>KLF</v>
      </c>
      <c r="E59" s="310">
        <f>+'Ark1'!Q1019</f>
        <v>929</v>
      </c>
      <c r="F59" s="3"/>
      <c r="G59" s="310">
        <f>+'Ark1'!R1019</f>
        <v>425863</v>
      </c>
      <c r="H59" s="310"/>
      <c r="I59" s="310">
        <f>+'Ark1'!S1019</f>
        <v>425390</v>
      </c>
      <c r="J59" s="64"/>
      <c r="K59" s="100">
        <f>+'Ark1'!AD1019</f>
        <v>29.798362522032338</v>
      </c>
      <c r="L59" s="104"/>
      <c r="M59" s="100">
        <f>+'Ark1'!AE1019</f>
        <v>30.989316334829493</v>
      </c>
      <c r="N59" s="12">
        <f>+'Ark1'!U1019</f>
        <v>59.682761701027303</v>
      </c>
      <c r="O59" s="96">
        <f t="shared" si="8"/>
        <v>2.1905700632759135</v>
      </c>
      <c r="P59" s="12">
        <f>+'Ark1'!W1019</f>
        <v>82.182385575589507</v>
      </c>
      <c r="Q59" s="104"/>
      <c r="R59" s="50">
        <f>+'Ark1'!X1019</f>
        <v>0</v>
      </c>
      <c r="S59" s="50">
        <f>+'Ark1'!Y1019</f>
        <v>0</v>
      </c>
      <c r="T59" s="44"/>
      <c r="U59" s="50"/>
      <c r="V59" s="44"/>
      <c r="W59" s="1">
        <f>+'Ark1'!AA1019</f>
        <v>8.9873379870666792</v>
      </c>
      <c r="X59" s="1">
        <f>+'Ark1'!AB1019</f>
        <v>3.3961820816523378</v>
      </c>
      <c r="Y59" s="10">
        <f>+'Ark1'!AC1019</f>
        <v>-33.465058987046199</v>
      </c>
      <c r="Z59" s="15"/>
      <c r="AA59" s="15">
        <f t="shared" ref="AA59:AA67" si="9">+G59/E59</f>
        <v>458.41011840688913</v>
      </c>
      <c r="AB59" s="12">
        <f>+'Ark1'!T1019</f>
        <v>15.374103878477349</v>
      </c>
      <c r="AC59" s="12">
        <f>+'Ark1'!V1019</f>
        <v>89.132017201629566</v>
      </c>
      <c r="AD59" s="39"/>
      <c r="AE59" s="4"/>
      <c r="AF59" s="18"/>
      <c r="AG59" s="18"/>
      <c r="AH59" s="5"/>
      <c r="AI59" s="18"/>
      <c r="AM59"/>
    </row>
    <row r="60" spans="1:43" ht="15.6">
      <c r="A60" s="39"/>
      <c r="B60" s="3">
        <f>+'Ark1'!C1020</f>
        <v>2010</v>
      </c>
      <c r="C60" s="3">
        <f>+'Ark1'!H1020</f>
        <v>2</v>
      </c>
      <c r="D60" s="3" t="str">
        <f t="shared" si="7"/>
        <v>KLF</v>
      </c>
      <c r="E60" s="310">
        <f>+'Ark1'!Q1020</f>
        <v>909</v>
      </c>
      <c r="F60" s="3"/>
      <c r="G60" s="310">
        <f>+'Ark1'!R1020</f>
        <v>476982</v>
      </c>
      <c r="H60" s="310"/>
      <c r="I60" s="310">
        <f>+'Ark1'!S1020</f>
        <v>476233</v>
      </c>
      <c r="J60" s="64"/>
      <c r="K60" s="100">
        <f>+'Ark1'!AD1020</f>
        <v>32.205599664562996</v>
      </c>
      <c r="L60" s="104"/>
      <c r="M60" s="100">
        <f>+'Ark1'!AE1020</f>
        <v>33.298176719967401</v>
      </c>
      <c r="N60" s="12">
        <f>+'Ark1'!U1020</f>
        <v>61.007882696075214</v>
      </c>
      <c r="O60" s="96">
        <f t="shared" si="8"/>
        <v>1.3251209950479108</v>
      </c>
      <c r="P60" s="12">
        <f>+'Ark1'!W1020</f>
        <v>82.498665149204001</v>
      </c>
      <c r="Q60" s="104"/>
      <c r="R60" s="50">
        <f>+'Ark1'!X1020</f>
        <v>0</v>
      </c>
      <c r="S60" s="50">
        <f>+'Ark1'!Y1020</f>
        <v>0</v>
      </c>
      <c r="T60" s="44"/>
      <c r="U60" s="50"/>
      <c r="V60" s="44"/>
      <c r="W60" s="1">
        <f>+'Ark1'!AA1020</f>
        <v>9.188969504363568</v>
      </c>
      <c r="X60" s="1">
        <f>+'Ark1'!AB1020</f>
        <v>3.2868253878030398</v>
      </c>
      <c r="Y60" s="10">
        <f>+'Ark1'!AC1020</f>
        <v>-42.706896838166259</v>
      </c>
      <c r="Z60" s="15"/>
      <c r="AA60" s="15">
        <f t="shared" si="9"/>
        <v>524.73267326732673</v>
      </c>
      <c r="AB60" s="12">
        <f>+'Ark1'!T1020</f>
        <v>15.980930097991124</v>
      </c>
      <c r="AC60" s="12">
        <f>+'Ark1'!V1020</f>
        <v>89.516734617140017</v>
      </c>
      <c r="AD60" s="39"/>
      <c r="AP60" s="12"/>
      <c r="AQ60" s="12"/>
    </row>
    <row r="61" spans="1:43" ht="15.6">
      <c r="A61" s="39"/>
      <c r="B61" s="3">
        <f>+'Ark1'!C1021</f>
        <v>2011</v>
      </c>
      <c r="C61" s="3">
        <f>+'Ark1'!H1021</f>
        <v>2</v>
      </c>
      <c r="D61" s="3" t="str">
        <f t="shared" si="7"/>
        <v>KLF</v>
      </c>
      <c r="E61" s="310">
        <f>+'Ark1'!Q1021</f>
        <v>884</v>
      </c>
      <c r="F61" s="3"/>
      <c r="G61" s="310">
        <f>+'Ark1'!R1021</f>
        <v>505775</v>
      </c>
      <c r="H61" s="310"/>
      <c r="I61" s="310">
        <f>+'Ark1'!S1021</f>
        <v>505132</v>
      </c>
      <c r="J61" s="64"/>
      <c r="K61" s="100">
        <f>+'Ark1'!AD1021</f>
        <v>33.807845238242443</v>
      </c>
      <c r="L61" s="104"/>
      <c r="M61" s="100">
        <f>+'Ark1'!AE1021</f>
        <v>34.686990346490525</v>
      </c>
      <c r="N61" s="12">
        <f>+'Ark1'!U1021</f>
        <v>61.139096315418541</v>
      </c>
      <c r="O61" s="96">
        <f t="shared" ref="O61:O67" si="10">+N61-N60</f>
        <v>0.13121361934332754</v>
      </c>
      <c r="P61" s="12">
        <f>+'Ark1'!W1021</f>
        <v>82.349911310310944</v>
      </c>
      <c r="Q61" s="104"/>
      <c r="R61" s="50">
        <f>+'Ark1'!X1021</f>
        <v>0</v>
      </c>
      <c r="S61" s="50">
        <f>+'Ark1'!Y1021</f>
        <v>0</v>
      </c>
      <c r="T61" s="44"/>
      <c r="U61" s="50"/>
      <c r="V61" s="44"/>
      <c r="W61" s="1">
        <f>+'Ark1'!AA1021</f>
        <v>9.2166302660510713</v>
      </c>
      <c r="X61" s="1">
        <f>+'Ark1'!AB1021</f>
        <v>3.2880945422591603</v>
      </c>
      <c r="Y61" s="10">
        <f>+'Ark1'!AC1021</f>
        <v>-41.931790239992594</v>
      </c>
      <c r="Z61" s="15"/>
      <c r="AA61" s="15">
        <f t="shared" si="9"/>
        <v>572.14366515837105</v>
      </c>
      <c r="AB61" s="12">
        <f>+'Ark1'!T1021</f>
        <v>16.020916415402102</v>
      </c>
      <c r="AC61" s="12">
        <f>+'Ark1'!V1021</f>
        <v>89.329455298553341</v>
      </c>
      <c r="AD61" s="39"/>
      <c r="AP61" s="12"/>
      <c r="AQ61" s="12"/>
    </row>
    <row r="62" spans="1:43" ht="15.6">
      <c r="A62" s="39"/>
      <c r="B62" s="3">
        <f>+'Ark1'!C1022</f>
        <v>2012</v>
      </c>
      <c r="C62" s="3">
        <f>+'Ark1'!H1022</f>
        <v>2</v>
      </c>
      <c r="D62" s="3" t="str">
        <f t="shared" si="7"/>
        <v>KLF</v>
      </c>
      <c r="E62" s="310">
        <f>+'Ark1'!Q1022</f>
        <v>850</v>
      </c>
      <c r="F62" s="3"/>
      <c r="G62" s="310">
        <f>+'Ark1'!R1022</f>
        <v>511545</v>
      </c>
      <c r="H62" s="310"/>
      <c r="I62" s="310">
        <f>+'Ark1'!S1022</f>
        <v>511439</v>
      </c>
      <c r="J62" s="64"/>
      <c r="K62" s="100">
        <f>+'Ark1'!AD1022</f>
        <v>33.771420932147862</v>
      </c>
      <c r="L62" s="104"/>
      <c r="M62" s="100">
        <f>+'Ark1'!AE1022</f>
        <v>34.772236023607221</v>
      </c>
      <c r="N62" s="12">
        <f>+'Ark1'!U1022</f>
        <v>61.364240896763853</v>
      </c>
      <c r="O62" s="96">
        <f t="shared" si="10"/>
        <v>0.22514458134531168</v>
      </c>
      <c r="P62" s="12">
        <f>+'Ark1'!W1022</f>
        <v>82.003113763322261</v>
      </c>
      <c r="Q62" s="104"/>
      <c r="R62" s="50">
        <f>+'Ark1'!X1022</f>
        <v>0</v>
      </c>
      <c r="S62" s="50">
        <f>+'Ark1'!Y1022</f>
        <v>0</v>
      </c>
      <c r="T62" s="44"/>
      <c r="U62" s="50"/>
      <c r="V62" s="44"/>
      <c r="W62" s="1">
        <f>+'Ark1'!AA1022</f>
        <v>9.2545327416653524</v>
      </c>
      <c r="X62" s="1">
        <f>+'Ark1'!AB1022</f>
        <v>3.222314377455735</v>
      </c>
      <c r="Y62" s="10">
        <f>+'Ark1'!AC1022</f>
        <v>-43.274599210622313</v>
      </c>
      <c r="Z62" s="15"/>
      <c r="AA62" s="15">
        <f t="shared" si="9"/>
        <v>601.81764705882358</v>
      </c>
      <c r="AB62" s="12">
        <f>+'Ark1'!T1022</f>
        <v>16.110692118972914</v>
      </c>
      <c r="AC62" s="12">
        <f>+'Ark1'!V1022</f>
        <v>88.862190226939049</v>
      </c>
      <c r="AD62" s="39"/>
      <c r="AP62" s="12"/>
      <c r="AQ62" s="12"/>
    </row>
    <row r="63" spans="1:43" ht="15.6">
      <c r="A63" s="39"/>
      <c r="B63" s="3">
        <f>+'Ark1'!C1023</f>
        <v>2013</v>
      </c>
      <c r="C63" s="3">
        <f>+'Ark1'!H1023</f>
        <v>2</v>
      </c>
      <c r="D63" s="3" t="str">
        <f t="shared" si="7"/>
        <v>KLF</v>
      </c>
      <c r="E63" s="310">
        <f>+'Ark1'!Q1023</f>
        <v>807</v>
      </c>
      <c r="F63" s="3"/>
      <c r="G63" s="310">
        <f>+'Ark1'!R1023</f>
        <v>519118</v>
      </c>
      <c r="H63" s="310"/>
      <c r="I63" s="310">
        <f>+'Ark1'!S1023</f>
        <v>519105</v>
      </c>
      <c r="J63" s="64"/>
      <c r="K63" s="100">
        <f>+'Ark1'!AD1023</f>
        <v>34.177188521708437</v>
      </c>
      <c r="L63" s="104"/>
      <c r="M63" s="100">
        <f>+'Ark1'!AE1023</f>
        <v>35.361598655527992</v>
      </c>
      <c r="N63" s="12">
        <f>+'Ark1'!U1023</f>
        <v>61.714585681124227</v>
      </c>
      <c r="O63" s="96">
        <f t="shared" si="10"/>
        <v>0.35034478436037375</v>
      </c>
      <c r="P63" s="12">
        <f>+'Ark1'!W1023</f>
        <v>79.338097687364453</v>
      </c>
      <c r="Q63" s="104"/>
      <c r="R63" s="50">
        <f>+'Ark1'!X1023</f>
        <v>0</v>
      </c>
      <c r="S63" s="50">
        <f>+'Ark1'!Y1023</f>
        <v>0</v>
      </c>
      <c r="T63" s="44"/>
      <c r="U63" s="50"/>
      <c r="V63" s="44"/>
      <c r="W63" s="1">
        <f>+'Ark1'!AA1023</f>
        <v>9.6804896228266237</v>
      </c>
      <c r="X63" s="1">
        <f>+'Ark1'!AB1023</f>
        <v>3.1419838510304903</v>
      </c>
      <c r="Y63" s="10">
        <f>+'Ark1'!AC1023</f>
        <v>-41.682812506469993</v>
      </c>
      <c r="Z63" s="15"/>
      <c r="AA63" s="15">
        <f t="shared" si="9"/>
        <v>643.26889714993808</v>
      </c>
      <c r="AB63" s="12">
        <f>+'Ark1'!T1023</f>
        <v>16.244472355032965</v>
      </c>
      <c r="AC63" s="12">
        <f>+'Ark1'!V1023</f>
        <v>85.957812650356786</v>
      </c>
      <c r="AD63" s="39"/>
      <c r="AP63" s="12"/>
      <c r="AQ63" s="12"/>
    </row>
    <row r="64" spans="1:43" ht="15.6">
      <c r="A64" s="39"/>
      <c r="B64" s="3">
        <f>+'Ark1'!C1024</f>
        <v>2014</v>
      </c>
      <c r="C64" s="3">
        <f>+'Ark1'!H1024</f>
        <v>2</v>
      </c>
      <c r="D64" s="3" t="str">
        <f t="shared" si="7"/>
        <v>KLF</v>
      </c>
      <c r="E64" s="310">
        <f>+'Ark1'!Q1024</f>
        <v>705</v>
      </c>
      <c r="F64" s="3"/>
      <c r="G64" s="310">
        <f>+'Ark1'!R1024</f>
        <v>444879</v>
      </c>
      <c r="H64" s="310"/>
      <c r="I64" s="310">
        <f>+'Ark1'!S1024</f>
        <v>444856</v>
      </c>
      <c r="J64" s="64"/>
      <c r="K64" s="100">
        <f>+'Ark1'!AD1024</f>
        <v>29.602178248258824</v>
      </c>
      <c r="L64" s="104"/>
      <c r="M64" s="100">
        <f>+'Ark1'!AE1024</f>
        <v>30.185929946923959</v>
      </c>
      <c r="N64" s="12">
        <f>+'Ark1'!U1024</f>
        <v>61.687737155394096</v>
      </c>
      <c r="O64" s="96">
        <f t="shared" si="10"/>
        <v>-2.6848525730130746E-2</v>
      </c>
      <c r="P64" s="12">
        <f>+'Ark1'!W1024</f>
        <v>80.025297624399386</v>
      </c>
      <c r="Q64" s="104"/>
      <c r="R64" s="50">
        <f>+'Ark1'!X1024</f>
        <v>0</v>
      </c>
      <c r="S64" s="50">
        <f>+'Ark1'!Y1024</f>
        <v>0</v>
      </c>
      <c r="T64" s="44"/>
      <c r="U64" s="50">
        <f>+'Ark1'!Z1024</f>
        <v>0</v>
      </c>
      <c r="V64" s="44"/>
      <c r="W64" s="1">
        <f>+'Ark1'!AA1024</f>
        <v>8.9586818847461895</v>
      </c>
      <c r="X64" s="1">
        <f>+'Ark1'!AB1024</f>
        <v>2.8033826409846609</v>
      </c>
      <c r="Y64" s="10">
        <f>+'Ark1'!AC1024</f>
        <v>-32.617195860802639</v>
      </c>
      <c r="Z64" s="15"/>
      <c r="AA64" s="15">
        <f t="shared" si="9"/>
        <v>631.03404255319151</v>
      </c>
      <c r="AB64" s="12">
        <f>+'Ark1'!T1024</f>
        <v>16.291166811649905</v>
      </c>
      <c r="AC64" s="12">
        <f>+'Ark1'!V1024</f>
        <v>86.703708384455581</v>
      </c>
      <c r="AD64" s="39"/>
      <c r="AP64" s="12"/>
      <c r="AQ64" s="12"/>
    </row>
    <row r="65" spans="1:46" ht="15.6">
      <c r="A65" s="39"/>
      <c r="B65" s="3">
        <f>+'Ark1'!C1025</f>
        <v>2015</v>
      </c>
      <c r="C65" s="3">
        <f>+'Ark1'!H1025</f>
        <v>2</v>
      </c>
      <c r="D65" s="3" t="str">
        <f t="shared" si="7"/>
        <v>KLF</v>
      </c>
      <c r="E65" s="310">
        <f>+'Ark1'!Q1025</f>
        <v>754</v>
      </c>
      <c r="F65" s="3"/>
      <c r="G65" s="310">
        <f>+'Ark1'!R1025</f>
        <v>460972</v>
      </c>
      <c r="H65" s="310"/>
      <c r="I65" s="310">
        <f>+'Ark1'!S1025</f>
        <v>459591</v>
      </c>
      <c r="J65" s="64"/>
      <c r="K65" s="100">
        <f>+'Ark1'!AD1025</f>
        <v>30.307604712231207</v>
      </c>
      <c r="L65" s="104"/>
      <c r="M65" s="100">
        <f>+'Ark1'!AE1025</f>
        <v>30.723244886861</v>
      </c>
      <c r="N65" s="12">
        <f>+'Ark1'!U1025</f>
        <v>61.292344715192399</v>
      </c>
      <c r="O65" s="96">
        <f t="shared" si="10"/>
        <v>-0.39539244020169662</v>
      </c>
      <c r="P65" s="12">
        <f>+'Ark1'!W1025</f>
        <v>82.456042002564075</v>
      </c>
      <c r="Q65" s="104"/>
      <c r="R65" s="50">
        <f>+'Ark1'!X1025</f>
        <v>1.7662677993457301</v>
      </c>
      <c r="S65" s="50">
        <f>+'Ark1'!Y1025</f>
        <v>3.5325355986914602</v>
      </c>
      <c r="T65" s="44"/>
      <c r="U65" s="50">
        <f>+'Ark1'!Z1025</f>
        <v>0</v>
      </c>
      <c r="V65" s="44"/>
      <c r="W65" s="1">
        <f>+'Ark1'!AA1025</f>
        <v>9.3769911110269053</v>
      </c>
      <c r="X65" s="1">
        <f>+'Ark1'!AB1025</f>
        <v>2.8622431772915351</v>
      </c>
      <c r="Y65" s="10">
        <f>+'Ark1'!AC1025</f>
        <v>-30.609465160674805</v>
      </c>
      <c r="Z65" s="15"/>
      <c r="AA65" s="15">
        <f t="shared" si="9"/>
        <v>611.36870026525196</v>
      </c>
      <c r="AB65" s="12">
        <f>+'Ark1'!T1025</f>
        <v>16.102726412884081</v>
      </c>
      <c r="AC65" s="12">
        <f>+'Ark1'!V1025</f>
        <v>89.438711054444852</v>
      </c>
      <c r="AD65" s="39"/>
      <c r="AP65" s="5"/>
      <c r="AQ65" s="18"/>
      <c r="AR65" s="18"/>
      <c r="AT65" s="18"/>
    </row>
    <row r="66" spans="1:46" ht="15.6">
      <c r="A66" s="39"/>
      <c r="B66" s="3">
        <f>+'Ark1'!C1026</f>
        <v>2016</v>
      </c>
      <c r="C66" s="3">
        <f>+'Ark1'!H1026</f>
        <v>2</v>
      </c>
      <c r="D66" s="3" t="str">
        <f t="shared" si="7"/>
        <v>KLF</v>
      </c>
      <c r="E66" s="310">
        <f>+'Ark1'!Q1026</f>
        <v>823</v>
      </c>
      <c r="F66" s="3"/>
      <c r="G66" s="310">
        <f>+'Ark1'!R1026</f>
        <v>480018</v>
      </c>
      <c r="H66" s="310"/>
      <c r="I66" s="310">
        <f>+'Ark1'!S1026</f>
        <v>478867</v>
      </c>
      <c r="J66" s="64"/>
      <c r="K66" s="100">
        <f>+'Ark1'!AD1026</f>
        <v>30.353769401575736</v>
      </c>
      <c r="L66" s="104"/>
      <c r="M66" s="100">
        <f>+'Ark1'!AE1026</f>
        <v>30.813552738203008</v>
      </c>
      <c r="N66" s="12">
        <f>+'Ark1'!U1026</f>
        <v>61.000714185775998</v>
      </c>
      <c r="O66" s="96">
        <f t="shared" si="10"/>
        <v>-0.29163052941640188</v>
      </c>
      <c r="P66" s="12">
        <f>+'Ark1'!W1026</f>
        <v>82.272628516894542</v>
      </c>
      <c r="Q66" s="104"/>
      <c r="R66" s="50">
        <f>+'Ark1'!X1026</f>
        <v>2.4488665008395518</v>
      </c>
      <c r="S66" s="50">
        <f>+'Ark1'!Y1026</f>
        <v>4.8977330016791036</v>
      </c>
      <c r="T66" s="44"/>
      <c r="U66" s="50">
        <f>+'Ark1'!Z1026</f>
        <v>3.748401101625356</v>
      </c>
      <c r="V66" s="44"/>
      <c r="W66" s="1">
        <f>+'Ark1'!AA1026</f>
        <v>9.7015231165513622</v>
      </c>
      <c r="X66" s="1">
        <f>+'Ark1'!AB1026</f>
        <v>2.8631734361530761</v>
      </c>
      <c r="Y66" s="10">
        <f>+'Ark1'!AC1026</f>
        <v>-28.652275531708433</v>
      </c>
      <c r="Z66" s="15"/>
      <c r="AA66" s="15">
        <f t="shared" si="9"/>
        <v>583.2539489671932</v>
      </c>
      <c r="AB66" s="12">
        <f>+'Ark1'!T1026</f>
        <v>15.999508351770144</v>
      </c>
      <c r="AC66" s="12">
        <f>+'Ark1'!V1026</f>
        <v>89.216184606355611</v>
      </c>
      <c r="AD66" s="39"/>
      <c r="AP66" s="5"/>
      <c r="AQ66" s="18"/>
      <c r="AR66" s="18"/>
      <c r="AT66" s="18"/>
    </row>
    <row r="67" spans="1:46" ht="15.6">
      <c r="A67" s="39"/>
      <c r="B67" s="3">
        <f>+'Ark1'!C1027</f>
        <v>2017</v>
      </c>
      <c r="C67" s="3">
        <f>+'Ark1'!H1027</f>
        <v>2</v>
      </c>
      <c r="D67" s="3" t="str">
        <f t="shared" si="7"/>
        <v>KLF</v>
      </c>
      <c r="E67" s="310">
        <f>+'Ark1'!Q1027</f>
        <v>870</v>
      </c>
      <c r="F67" s="3"/>
      <c r="G67" s="310">
        <f>+'Ark1'!R1027</f>
        <v>491656</v>
      </c>
      <c r="H67" s="310"/>
      <c r="I67" s="310">
        <f>+'Ark1'!S1027</f>
        <v>490820</v>
      </c>
      <c r="J67" s="64"/>
      <c r="K67" s="100">
        <f>+'Ark1'!AD1027</f>
        <v>31.119536424888999</v>
      </c>
      <c r="L67" s="104"/>
      <c r="M67" s="100">
        <f>+'Ark1'!AE1027</f>
        <v>31.596937918949337</v>
      </c>
      <c r="N67" s="12">
        <f>+'Ark1'!U1027</f>
        <v>60.61379731877269</v>
      </c>
      <c r="O67" s="96">
        <f t="shared" si="10"/>
        <v>-0.38691686700330763</v>
      </c>
      <c r="P67" s="12">
        <f>+'Ark1'!W1027</f>
        <v>82.196461024407057</v>
      </c>
      <c r="Q67" s="104"/>
      <c r="R67" s="50">
        <f>+'Ark1'!X1027</f>
        <v>1.5401012089753812</v>
      </c>
      <c r="S67" s="50">
        <f>+'Ark1'!Y1027</f>
        <v>3.0802024179507623</v>
      </c>
      <c r="T67" s="44"/>
      <c r="U67" s="50">
        <f>+'Ark1'!Z1027</f>
        <v>4.595896317750622</v>
      </c>
      <c r="V67" s="44"/>
      <c r="W67" s="1">
        <f>+'Ark1'!AA1027</f>
        <v>9.3372171444315324</v>
      </c>
      <c r="X67" s="1">
        <f>+'Ark1'!AB1027</f>
        <v>2.7496638868195409</v>
      </c>
      <c r="Y67" s="10">
        <f>+'Ark1'!AC1027</f>
        <v>-30.167404906191074</v>
      </c>
      <c r="Z67" s="15"/>
      <c r="AA67" s="15">
        <f t="shared" si="9"/>
        <v>565.12183908045972</v>
      </c>
      <c r="AB67" s="12">
        <f>+'Ark1'!T1027</f>
        <v>15.867740859462716</v>
      </c>
      <c r="AC67" s="12">
        <f>+'Ark1'!V1027</f>
        <v>89.113538654200937</v>
      </c>
      <c r="AD67" s="39"/>
      <c r="AP67" s="5"/>
      <c r="AQ67" s="18"/>
      <c r="AR67" s="18"/>
      <c r="AT67" s="18"/>
    </row>
    <row r="68" spans="1:46" ht="15.6">
      <c r="A68" s="39"/>
      <c r="B68" s="3">
        <f>+'Ark1'!C1028</f>
        <v>2018</v>
      </c>
      <c r="C68" s="3">
        <f>+'Ark1'!H1028</f>
        <v>2</v>
      </c>
      <c r="D68" s="3" t="str">
        <f t="shared" si="7"/>
        <v>KLF</v>
      </c>
      <c r="E68" s="310">
        <f>+'Ark1'!Q1028</f>
        <v>872</v>
      </c>
      <c r="F68" s="3"/>
      <c r="G68" s="310">
        <f>+'Ark1'!R1028</f>
        <v>526265</v>
      </c>
      <c r="H68" s="310"/>
      <c r="I68" s="310">
        <f>+'Ark1'!S1028</f>
        <v>519097</v>
      </c>
      <c r="J68" s="64"/>
      <c r="K68" s="100">
        <f>+'Ark1'!AD1028</f>
        <v>32.221772541893237</v>
      </c>
      <c r="L68" s="104"/>
      <c r="M68" s="100">
        <f>+'Ark1'!AE1028</f>
        <v>33.044263259044683</v>
      </c>
      <c r="N68" s="12">
        <f>+'Ark1'!U1028</f>
        <v>60.694571534799856</v>
      </c>
      <c r="O68" s="96">
        <f t="shared" ref="O68:O73" si="11">+N68-N67</f>
        <v>8.0774216027165835E-2</v>
      </c>
      <c r="P68" s="12">
        <f>+'Ark1'!W1028</f>
        <v>80.625217444908358</v>
      </c>
      <c r="Q68" s="104"/>
      <c r="R68" s="50">
        <f>+'Ark1'!X1028</f>
        <v>1.0785440795036718</v>
      </c>
      <c r="S68" s="50">
        <f>+'Ark1'!Y1028</f>
        <v>2.1570881590073436</v>
      </c>
      <c r="T68" s="44"/>
      <c r="U68" s="50">
        <f>+'Ark1'!Z1028</f>
        <v>4.2068159577399209</v>
      </c>
      <c r="V68" s="44"/>
      <c r="W68" s="1">
        <f>+'Ark1'!AA1028</f>
        <v>9.1982307173267159</v>
      </c>
      <c r="X68" s="1">
        <f>+'Ark1'!AB1028</f>
        <v>2.7096694155305858</v>
      </c>
      <c r="Y68" s="10">
        <f>+'Ark1'!AC1028</f>
        <v>-31.260004081472999</v>
      </c>
      <c r="Z68" s="15"/>
      <c r="AA68" s="15">
        <f t="shared" ref="AA68:AA73" si="12">+G68/E68</f>
        <v>603.51490825688074</v>
      </c>
      <c r="AB68" s="12">
        <f>+'Ark1'!T1028</f>
        <v>15.725824442058656</v>
      </c>
      <c r="AC68" s="12">
        <f>+'Ark1'!V1028</f>
        <v>87.718178040115006</v>
      </c>
      <c r="AD68" s="39"/>
      <c r="AP68" s="5"/>
      <c r="AQ68" s="18"/>
      <c r="AR68" s="18"/>
      <c r="AT68" s="18"/>
    </row>
    <row r="69" spans="1:46" ht="15.6">
      <c r="A69" s="39"/>
      <c r="B69" s="3">
        <f>+'Ark1'!C1029</f>
        <v>2019</v>
      </c>
      <c r="C69" s="3">
        <f>+'Ark1'!H1029</f>
        <v>2</v>
      </c>
      <c r="D69" s="3" t="str">
        <f t="shared" si="7"/>
        <v>KLF</v>
      </c>
      <c r="E69" s="310">
        <f>+'Ark1'!Q1029</f>
        <v>806</v>
      </c>
      <c r="F69" s="3"/>
      <c r="G69" s="310">
        <f>+'Ark1'!R1029</f>
        <v>528064</v>
      </c>
      <c r="H69" s="310"/>
      <c r="I69" s="310">
        <f>+'Ark1'!S1029</f>
        <v>522142</v>
      </c>
      <c r="J69" s="64"/>
      <c r="K69" s="100">
        <f>+'Ark1'!AD1029</f>
        <v>33.850820590599589</v>
      </c>
      <c r="L69" s="104"/>
      <c r="M69" s="100">
        <f>+'Ark1'!AE1029</f>
        <v>34.430835974544379</v>
      </c>
      <c r="N69" s="12">
        <f>+'Ark1'!U1029</f>
        <v>61.219296666424079</v>
      </c>
      <c r="O69" s="96">
        <f t="shared" si="11"/>
        <v>0.52472513162422274</v>
      </c>
      <c r="P69" s="12">
        <f>+'Ark1'!W1029</f>
        <v>80.931929111239242</v>
      </c>
      <c r="Q69" s="104"/>
      <c r="R69" s="50">
        <f>+'Ark1'!X1029</f>
        <v>0.80179675190885979</v>
      </c>
      <c r="S69" s="50">
        <f>+'Ark1'!Y1029</f>
        <v>1.6035935038177196</v>
      </c>
      <c r="T69" s="44"/>
      <c r="U69" s="50">
        <f>+'Ark1'!Z1029</f>
        <v>6.313628651072599</v>
      </c>
      <c r="V69" s="44"/>
      <c r="W69" s="1">
        <f>+'Ark1'!AA1029</f>
        <v>9.1525004731966177</v>
      </c>
      <c r="X69" s="1">
        <f>+'Ark1'!AB1029</f>
        <v>2.6835204020247656</v>
      </c>
      <c r="Y69" s="10">
        <f>+'Ark1'!AC1029</f>
        <v>-31.309166007750793</v>
      </c>
      <c r="Z69" s="15"/>
      <c r="AA69" s="15">
        <f t="shared" si="12"/>
        <v>655.16625310173697</v>
      </c>
      <c r="AB69" s="12">
        <f>+'Ark1'!T1029</f>
        <v>16.025508271724636</v>
      </c>
      <c r="AC69" s="12">
        <f>+'Ark1'!V1029</f>
        <v>87.990440311974623</v>
      </c>
      <c r="AD69" s="39"/>
      <c r="AP69" s="5"/>
      <c r="AQ69" s="18"/>
      <c r="AR69" s="18"/>
      <c r="AT69" s="18"/>
    </row>
    <row r="70" spans="1:46" ht="15.6">
      <c r="A70" s="39"/>
      <c r="B70" s="3">
        <f>+'Ark1'!C1030</f>
        <v>2020</v>
      </c>
      <c r="C70" s="3">
        <f>+'Ark1'!H1030</f>
        <v>2</v>
      </c>
      <c r="D70" s="3" t="str">
        <f t="shared" si="7"/>
        <v>KLF</v>
      </c>
      <c r="E70" s="310">
        <f>+'Ark1'!Q1030</f>
        <v>828</v>
      </c>
      <c r="F70" s="3"/>
      <c r="G70" s="310">
        <f>+'Ark1'!R1030</f>
        <v>532304.36</v>
      </c>
      <c r="H70" s="310"/>
      <c r="I70" s="310">
        <f>+'Ark1'!S1030</f>
        <v>532304.36</v>
      </c>
      <c r="J70" s="64"/>
      <c r="K70" s="100">
        <f>+'Ark1'!AD1030</f>
        <v>35.261276699748535</v>
      </c>
      <c r="L70" s="104"/>
      <c r="M70" s="100">
        <f>+'Ark1'!AE1030</f>
        <v>35.381754527593159</v>
      </c>
      <c r="N70" s="12">
        <f>+'Ark1'!U1030</f>
        <v>61.28905968382449</v>
      </c>
      <c r="O70" s="96">
        <f t="shared" si="11"/>
        <v>6.9763017400411798E-2</v>
      </c>
      <c r="P70" s="12">
        <f>+'Ark1'!W1030</f>
        <v>81.82941879341449</v>
      </c>
      <c r="Q70" s="104"/>
      <c r="R70" s="50">
        <f>+'Ark1'!X1030</f>
        <v>0.6729232877220841</v>
      </c>
      <c r="S70" s="50">
        <f>+'Ark1'!Y1030</f>
        <v>1.3458465754441684</v>
      </c>
      <c r="T70" s="44"/>
      <c r="U70" s="50">
        <f>+'Ark1'!Z1030</f>
        <v>8.128244525368908</v>
      </c>
      <c r="V70" s="44"/>
      <c r="W70" s="1">
        <f>+'Ark1'!AA1030</f>
        <v>10.880254668429764</v>
      </c>
      <c r="X70" s="1">
        <f>+'Ark1'!AB1030</f>
        <v>2.7516994285646246</v>
      </c>
      <c r="Y70" s="10">
        <f>+'Ark1'!AC1030</f>
        <v>-19.658348305047777</v>
      </c>
      <c r="Z70" s="15"/>
      <c r="AA70" s="15">
        <f t="shared" si="12"/>
        <v>642.87966183574872</v>
      </c>
      <c r="AB70" s="12">
        <f>+'Ark1'!T1030</f>
        <v>16.100153904431671</v>
      </c>
      <c r="AC70" s="12">
        <f>+'Ark1'!V1030</f>
        <v>88.655925019953727</v>
      </c>
      <c r="AD70" s="39"/>
      <c r="AP70" s="5"/>
      <c r="AQ70" s="18"/>
      <c r="AR70" s="18"/>
      <c r="AT70" s="18"/>
    </row>
    <row r="71" spans="1:46" ht="15.6">
      <c r="A71" s="39"/>
      <c r="B71" s="3">
        <f>+'Ark1'!C1031</f>
        <v>2021</v>
      </c>
      <c r="C71" s="3">
        <f>+'Ark1'!H1031</f>
        <v>2</v>
      </c>
      <c r="D71" s="3" t="str">
        <f t="shared" si="7"/>
        <v>KLF</v>
      </c>
      <c r="E71" s="310">
        <f>+'Ark1'!Q1031</f>
        <v>846</v>
      </c>
      <c r="F71" s="3"/>
      <c r="G71" s="310">
        <f>+'Ark1'!R1031</f>
        <v>534349.43000000005</v>
      </c>
      <c r="H71" s="310"/>
      <c r="I71" s="310">
        <f>+'Ark1'!S1031</f>
        <v>531117.43000000005</v>
      </c>
      <c r="J71" s="64"/>
      <c r="K71" s="100">
        <f>+'Ark1'!AD1031</f>
        <v>35.54047583636487</v>
      </c>
      <c r="L71" s="104"/>
      <c r="M71" s="100">
        <f>+'Ark1'!AE1031</f>
        <v>35.539438802109188</v>
      </c>
      <c r="N71" s="12">
        <f>+'Ark1'!U1031</f>
        <v>61.042657816746839</v>
      </c>
      <c r="O71" s="96">
        <f t="shared" si="11"/>
        <v>-0.2464018670776511</v>
      </c>
      <c r="P71" s="12">
        <f>+'Ark1'!W1031</f>
        <v>84.485314330579698</v>
      </c>
      <c r="Q71" s="104"/>
      <c r="R71" s="50">
        <f>+'Ark1'!X1031</f>
        <v>0.90072146235844219</v>
      </c>
      <c r="S71" s="50">
        <f>+'Ark1'!Y1031</f>
        <v>1.8014429247168844</v>
      </c>
      <c r="T71" s="44"/>
      <c r="U71" s="50">
        <f>+'Ark1'!Z1031</f>
        <v>25.271478253471702</v>
      </c>
      <c r="V71" s="44"/>
      <c r="W71" s="1">
        <f>+'Ark1'!AA1031</f>
        <v>9.2719970435686534</v>
      </c>
      <c r="X71" s="1">
        <f>+'Ark1'!AB1031</f>
        <v>2.608454147372623</v>
      </c>
      <c r="Y71" s="10">
        <f>+'Ark1'!AC1031</f>
        <v>-29.637618195948704</v>
      </c>
      <c r="Z71" s="15"/>
      <c r="AA71" s="15">
        <f t="shared" si="12"/>
        <v>631.61871158392444</v>
      </c>
      <c r="AB71" s="12">
        <f>+'Ark1'!T1031</f>
        <v>16.102887898654629</v>
      </c>
      <c r="AC71" s="12">
        <f>+'Ark1'!V1031</f>
        <v>91.708251966535116</v>
      </c>
      <c r="AD71" s="39"/>
      <c r="AP71" s="5"/>
      <c r="AQ71" s="18"/>
      <c r="AR71" s="18"/>
      <c r="AT71" s="18"/>
    </row>
    <row r="72" spans="1:46" ht="15.6">
      <c r="A72" s="39"/>
      <c r="B72" s="3">
        <f>+'Ark1'!C1032</f>
        <v>2022</v>
      </c>
      <c r="C72" s="3">
        <f>+'Ark1'!H1032</f>
        <v>2</v>
      </c>
      <c r="D72" s="3" t="str">
        <f t="shared" si="7"/>
        <v>KLF</v>
      </c>
      <c r="E72" s="310">
        <f>+'Ark1'!Q1032</f>
        <v>783</v>
      </c>
      <c r="F72" s="3"/>
      <c r="G72" s="310">
        <f>+'Ark1'!R1032</f>
        <v>513152.85</v>
      </c>
      <c r="H72" s="310"/>
      <c r="I72" s="310">
        <f>+'Ark1'!S1032</f>
        <v>511187.85</v>
      </c>
      <c r="J72" s="64"/>
      <c r="K72" s="100">
        <f>+'Ark1'!AD1032</f>
        <v>34.870667170385261</v>
      </c>
      <c r="L72" s="104"/>
      <c r="M72" s="100">
        <f>+'Ark1'!AE1032</f>
        <v>34.967342843276299</v>
      </c>
      <c r="N72" s="12">
        <f>+'Ark1'!U1032</f>
        <v>60.879306775385999</v>
      </c>
      <c r="O72" s="96">
        <f t="shared" si="11"/>
        <v>-0.16335104136084055</v>
      </c>
      <c r="P72" s="12">
        <f>+'Ark1'!W1032</f>
        <v>85.442026468349084</v>
      </c>
      <c r="Q72" s="104"/>
      <c r="R72" s="50">
        <f>+'Ark1'!X1032</f>
        <v>0.64288837136927124</v>
      </c>
      <c r="S72" s="50">
        <f>+'Ark1'!Y1032</f>
        <v>1.2857767427385427</v>
      </c>
      <c r="T72" s="44"/>
      <c r="U72" s="50">
        <f>+'Ark1'!Z1032</f>
        <v>21.208105927892632</v>
      </c>
      <c r="V72" s="44"/>
      <c r="W72" s="1">
        <f>+'Ark1'!AA1032</f>
        <v>9.1108957756371378</v>
      </c>
      <c r="X72" s="1">
        <f>+'Ark1'!AB1032</f>
        <v>2.5950061322917346</v>
      </c>
      <c r="Y72" s="10">
        <f>+'Ark1'!AC1032</f>
        <v>-32.899174308981053</v>
      </c>
      <c r="Z72" s="15"/>
      <c r="AA72" s="15">
        <f t="shared" si="12"/>
        <v>655.3676245210728</v>
      </c>
      <c r="AB72" s="12">
        <f>+'Ark1'!T1032</f>
        <v>16.08007951237142</v>
      </c>
      <c r="AC72" s="12">
        <f>+'Ark1'!V1032</f>
        <v>92.688396302853818</v>
      </c>
      <c r="AD72" s="39"/>
      <c r="AP72" s="5"/>
      <c r="AQ72" s="18"/>
      <c r="AR72" s="18"/>
      <c r="AT72" s="18"/>
    </row>
    <row r="73" spans="1:46" ht="15.6">
      <c r="A73" s="39"/>
      <c r="B73" s="94">
        <f>+'Ark1'!C1033</f>
        <v>2023</v>
      </c>
      <c r="C73" s="94">
        <f>+'Ark1'!H1033</f>
        <v>2</v>
      </c>
      <c r="D73" s="94" t="str">
        <f t="shared" si="7"/>
        <v>KLF</v>
      </c>
      <c r="E73" s="309">
        <f>+'Ark1'!Q1033</f>
        <v>765</v>
      </c>
      <c r="F73" s="94"/>
      <c r="G73" s="309">
        <f>+'Ark1'!R1033</f>
        <v>513109</v>
      </c>
      <c r="H73" s="309"/>
      <c r="I73" s="309">
        <f>+'Ark1'!S1033</f>
        <v>509997</v>
      </c>
      <c r="J73" s="95"/>
      <c r="K73" s="107">
        <f>+'Ark1'!AD1033</f>
        <v>34.68708150273347</v>
      </c>
      <c r="L73" s="107"/>
      <c r="M73" s="107">
        <f>+'Ark1'!AE1033</f>
        <v>34.860260002148536</v>
      </c>
      <c r="N73" s="96">
        <f>+'Ark1'!U1033</f>
        <v>60.719100308433198</v>
      </c>
      <c r="O73" s="96">
        <f t="shared" si="11"/>
        <v>-0.1602064669528005</v>
      </c>
      <c r="P73" s="96">
        <f>+'Ark1'!W1033</f>
        <v>84.599359172700886</v>
      </c>
      <c r="Q73" s="107"/>
      <c r="R73" s="107">
        <f>+'Ark1'!X1033</f>
        <v>0.49424196418304889</v>
      </c>
      <c r="S73" s="107">
        <f>+'Ark1'!Y1033</f>
        <v>0.98848392836609777</v>
      </c>
      <c r="T73" s="94"/>
      <c r="U73" s="107">
        <f>+'Ark1'!Z1033</f>
        <v>19.744147929582212</v>
      </c>
      <c r="V73" s="94"/>
      <c r="W73" s="96">
        <f>+'Ark1'!AA1033</f>
        <v>9.0768430962436355</v>
      </c>
      <c r="X73" s="96">
        <f>+'Ark1'!AB1033</f>
        <v>2.6014570482644328</v>
      </c>
      <c r="Y73" s="95">
        <f>+'Ark1'!AC1033</f>
        <v>-34.030706269313754</v>
      </c>
      <c r="Z73" s="95"/>
      <c r="AA73" s="95">
        <f t="shared" si="12"/>
        <v>670.73071895424835</v>
      </c>
      <c r="AB73" s="96">
        <f>+'Ark1'!T1033</f>
        <v>3.973639129307807</v>
      </c>
      <c r="AC73" s="96">
        <f>+'Ark1'!V1033</f>
        <v>91.816677331764026</v>
      </c>
      <c r="AD73" s="39"/>
      <c r="AP73" s="5"/>
      <c r="AQ73" s="18"/>
      <c r="AR73" s="18"/>
      <c r="AT73" s="18"/>
    </row>
    <row r="74" spans="1:46" ht="15.6">
      <c r="A74" s="39"/>
      <c r="B74" s="39"/>
      <c r="C74" s="39"/>
      <c r="D74" s="39"/>
      <c r="E74" s="307"/>
      <c r="F74" s="39"/>
      <c r="G74" s="39"/>
      <c r="H74" s="39"/>
      <c r="I74" s="307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44"/>
      <c r="U74" s="39"/>
      <c r="V74" s="44"/>
      <c r="W74" s="39"/>
      <c r="X74" s="39"/>
      <c r="Y74" s="39"/>
      <c r="Z74" s="39"/>
      <c r="AA74" s="39"/>
      <c r="AB74" s="39"/>
      <c r="AC74" s="39"/>
      <c r="AD74" s="39"/>
      <c r="AP74" s="12"/>
      <c r="AQ74" s="12"/>
    </row>
    <row r="75" spans="1:46" ht="15.6">
      <c r="A75" s="39"/>
      <c r="B75" s="39"/>
      <c r="C75" s="39"/>
      <c r="D75" s="39"/>
      <c r="E75" s="307"/>
      <c r="F75" s="39"/>
      <c r="G75" s="39"/>
      <c r="H75" s="39"/>
      <c r="I75" s="307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44"/>
      <c r="U75" s="39"/>
      <c r="V75" s="44"/>
      <c r="W75" s="39"/>
      <c r="X75" s="39"/>
      <c r="Y75" s="39"/>
      <c r="Z75" s="39"/>
      <c r="AA75" s="39"/>
      <c r="AB75" s="39"/>
      <c r="AC75" s="39"/>
      <c r="AD75" s="39"/>
      <c r="AP75" s="12"/>
      <c r="AQ75" s="12"/>
    </row>
    <row r="76" spans="1:46" ht="15.6">
      <c r="AP76" s="2"/>
      <c r="AQ76" s="5"/>
      <c r="AR76" s="5"/>
    </row>
    <row r="77" spans="1:46">
      <c r="AP77" s="4"/>
      <c r="AQ77" s="4"/>
      <c r="AR77" s="4"/>
      <c r="AS77" s="4"/>
      <c r="AT77" s="4"/>
    </row>
    <row r="78" spans="1:46" ht="15.6">
      <c r="AP78" s="4"/>
      <c r="AQ78" s="12"/>
      <c r="AR78" s="12"/>
      <c r="AS78" s="1"/>
      <c r="AT78" s="5"/>
    </row>
    <row r="79" spans="1:46" ht="15.6">
      <c r="AP79" s="4"/>
      <c r="AQ79" s="12"/>
      <c r="AR79" s="12"/>
      <c r="AS79" s="1"/>
      <c r="AT79" s="5"/>
    </row>
    <row r="80" spans="1:46" ht="15.6">
      <c r="AP80" s="4"/>
      <c r="AQ80" s="12"/>
      <c r="AR80" s="12"/>
      <c r="AS80" s="1"/>
      <c r="AT80" s="5"/>
    </row>
    <row r="81" spans="42:46" ht="15.6">
      <c r="AP81" s="4"/>
      <c r="AQ81" s="12"/>
      <c r="AR81" s="12"/>
      <c r="AS81" s="1"/>
      <c r="AT81" s="5"/>
    </row>
    <row r="82" spans="42:46" ht="15.6">
      <c r="AP82" s="4"/>
      <c r="AQ82" s="12"/>
      <c r="AR82" s="12"/>
      <c r="AS82" s="12"/>
      <c r="AT82" s="5"/>
    </row>
    <row r="83" spans="42:46" ht="15.6">
      <c r="AP83" s="4"/>
      <c r="AQ83" s="12"/>
      <c r="AR83" s="12"/>
      <c r="AS83" s="12"/>
      <c r="AT83" s="5"/>
    </row>
    <row r="84" spans="42:46" ht="15.6">
      <c r="AP84" s="4"/>
      <c r="AQ84" s="12"/>
      <c r="AR84" s="12"/>
      <c r="AS84" s="12"/>
      <c r="AT84" s="5"/>
    </row>
    <row r="85" spans="42:46" ht="15.6">
      <c r="AP85" s="4"/>
      <c r="AQ85" s="12"/>
      <c r="AR85" s="12"/>
      <c r="AS85" s="12"/>
      <c r="AT85" s="5"/>
    </row>
    <row r="86" spans="42:46" ht="15.6">
      <c r="AP86" s="4"/>
      <c r="AQ86" s="12"/>
      <c r="AR86" s="12"/>
      <c r="AS86" s="5"/>
      <c r="AT86" s="5"/>
    </row>
    <row r="87" spans="42:46" ht="15.6">
      <c r="AP87" s="4"/>
      <c r="AQ87" s="12"/>
      <c r="AR87" s="12"/>
      <c r="AS87" s="5"/>
      <c r="AT87" s="5"/>
    </row>
    <row r="88" spans="42:46" ht="15.6">
      <c r="AP88" s="4"/>
      <c r="AQ88" s="12"/>
      <c r="AR88" s="12"/>
      <c r="AS88" s="5"/>
      <c r="AT88" s="5"/>
    </row>
    <row r="89" spans="42:46" ht="15.6">
      <c r="AP89" s="4"/>
      <c r="AQ89" s="12"/>
      <c r="AR89" s="12"/>
      <c r="AS89" s="5"/>
      <c r="AT89" s="5"/>
    </row>
    <row r="90" spans="42:46" ht="15.6">
      <c r="AP90" s="4"/>
      <c r="AQ90" s="12"/>
      <c r="AR90" s="12"/>
      <c r="AS90" s="5"/>
      <c r="AT90" s="5"/>
    </row>
    <row r="91" spans="42:46" ht="15.6">
      <c r="AP91" s="4"/>
      <c r="AQ91" s="12"/>
      <c r="AR91" s="12"/>
      <c r="AS91" s="5"/>
      <c r="AT91" s="5"/>
    </row>
    <row r="92" spans="42:46" ht="15.6">
      <c r="AP92" s="4"/>
      <c r="AQ92" s="12"/>
      <c r="AR92" s="12"/>
      <c r="AS92" s="5"/>
      <c r="AT92" s="5"/>
    </row>
    <row r="93" spans="42:46" ht="15.6">
      <c r="AP93" s="4"/>
      <c r="AQ93" s="12"/>
      <c r="AR93" s="12"/>
      <c r="AS93" s="5"/>
      <c r="AT93" s="5"/>
    </row>
    <row r="94" spans="42:46" ht="15.6">
      <c r="AP94" s="4"/>
      <c r="AQ94" s="5"/>
      <c r="AR94" s="5"/>
      <c r="AS94" s="5"/>
      <c r="AT94" s="5"/>
    </row>
    <row r="95" spans="42:46">
      <c r="AP95" s="12"/>
      <c r="AQ95" s="12"/>
    </row>
    <row r="96" spans="42:46" ht="15.6">
      <c r="AP96" s="5"/>
      <c r="AQ96" s="5"/>
      <c r="AR96" s="5"/>
      <c r="AT96" s="5"/>
    </row>
    <row r="97" spans="42:46">
      <c r="AP97" s="12"/>
      <c r="AQ97" s="12"/>
    </row>
    <row r="98" spans="42:46">
      <c r="AP98" s="12"/>
      <c r="AQ98" s="12"/>
    </row>
    <row r="99" spans="42:46" ht="15.6">
      <c r="AP99" s="2"/>
      <c r="AQ99" s="5"/>
      <c r="AR99" s="5"/>
      <c r="AT99" s="2"/>
    </row>
    <row r="100" spans="42:46">
      <c r="AP100" s="4"/>
      <c r="AQ100" s="4"/>
      <c r="AR100" s="4"/>
      <c r="AS100" s="4"/>
      <c r="AT100" s="4"/>
    </row>
    <row r="101" spans="42:46" ht="15.6">
      <c r="AP101" s="4"/>
      <c r="AQ101" s="12"/>
      <c r="AR101" s="12"/>
      <c r="AS101" s="1"/>
      <c r="AT101" s="5"/>
    </row>
    <row r="102" spans="42:46" ht="15.6">
      <c r="AP102" s="4"/>
      <c r="AQ102" s="12"/>
      <c r="AR102" s="12"/>
      <c r="AS102" s="1"/>
      <c r="AT102" s="5"/>
    </row>
    <row r="103" spans="42:46" ht="15.6">
      <c r="AP103" s="4"/>
      <c r="AQ103" s="12"/>
      <c r="AR103" s="12"/>
      <c r="AS103" s="1"/>
      <c r="AT103" s="5"/>
    </row>
    <row r="104" spans="42:46" ht="15.6">
      <c r="AP104" s="4"/>
      <c r="AQ104" s="12"/>
      <c r="AR104" s="12"/>
      <c r="AS104" s="1"/>
      <c r="AT104" s="5"/>
    </row>
    <row r="105" spans="42:46" ht="15.6">
      <c r="AP105" s="4"/>
      <c r="AQ105" s="12"/>
      <c r="AR105" s="12"/>
      <c r="AS105" s="12"/>
      <c r="AT105" s="5"/>
    </row>
    <row r="106" spans="42:46" ht="15.6">
      <c r="AP106" s="4"/>
      <c r="AQ106" s="12"/>
      <c r="AR106" s="12"/>
      <c r="AS106" s="12"/>
      <c r="AT106" s="5"/>
    </row>
    <row r="107" spans="42:46" ht="15.6">
      <c r="AP107" s="4"/>
      <c r="AQ107" s="12"/>
      <c r="AR107" s="12"/>
      <c r="AS107" s="12"/>
      <c r="AT107" s="5"/>
    </row>
    <row r="108" spans="42:46" ht="15.6">
      <c r="AP108" s="4"/>
      <c r="AQ108" s="12"/>
      <c r="AR108" s="12"/>
      <c r="AS108" s="12"/>
      <c r="AT108" s="5"/>
    </row>
    <row r="109" spans="42:46" ht="15.6">
      <c r="AP109" s="4"/>
      <c r="AQ109" s="12"/>
      <c r="AR109" s="12"/>
      <c r="AS109" s="5"/>
      <c r="AT109" s="5"/>
    </row>
    <row r="110" spans="42:46" ht="15.6">
      <c r="AP110" s="4"/>
      <c r="AQ110" s="12"/>
      <c r="AR110" s="12"/>
      <c r="AS110" s="5"/>
      <c r="AT110" s="5"/>
    </row>
    <row r="111" spans="42:46" ht="15.6">
      <c r="AP111" s="4"/>
      <c r="AQ111" s="12"/>
      <c r="AR111" s="12"/>
      <c r="AS111" s="5"/>
      <c r="AT111" s="5"/>
    </row>
    <row r="112" spans="42:46" ht="15.6">
      <c r="AP112" s="4"/>
      <c r="AQ112" s="12"/>
      <c r="AR112" s="12"/>
      <c r="AS112" s="5"/>
      <c r="AT112" s="5"/>
    </row>
    <row r="113" spans="42:46" ht="15.6">
      <c r="AP113" s="4"/>
      <c r="AQ113" s="12"/>
      <c r="AR113" s="12"/>
      <c r="AS113" s="5"/>
      <c r="AT113" s="5"/>
    </row>
    <row r="114" spans="42:46" ht="15.6">
      <c r="AP114" s="4"/>
      <c r="AQ114" s="12"/>
      <c r="AR114" s="12"/>
      <c r="AS114" s="5"/>
      <c r="AT114" s="5"/>
    </row>
    <row r="115" spans="42:46" ht="15.6">
      <c r="AP115" s="4"/>
      <c r="AQ115" s="12"/>
      <c r="AR115" s="12"/>
      <c r="AS115" s="5"/>
      <c r="AT115" s="5"/>
    </row>
    <row r="116" spans="42:46" ht="15.6">
      <c r="AP116" s="4"/>
      <c r="AQ116" s="12"/>
      <c r="AR116" s="12"/>
      <c r="AS116" s="5"/>
      <c r="AT116" s="5"/>
    </row>
    <row r="117" spans="42:46" ht="15.6">
      <c r="AP117" s="4"/>
      <c r="AQ117" s="5"/>
      <c r="AR117" s="5"/>
      <c r="AS117" s="5"/>
      <c r="AT117" s="5"/>
    </row>
    <row r="118" spans="42:46">
      <c r="AP118" s="12"/>
      <c r="AQ118" s="12"/>
    </row>
    <row r="119" spans="42:46" ht="15.6">
      <c r="AP119" s="5"/>
      <c r="AQ119" s="5"/>
      <c r="AR119" s="5"/>
      <c r="AT119" s="5"/>
    </row>
    <row r="120" spans="42:46">
      <c r="AP120" s="12"/>
      <c r="AQ120" s="12"/>
    </row>
    <row r="121" spans="42:46">
      <c r="AP121" s="12"/>
      <c r="AQ121" s="12"/>
    </row>
    <row r="122" spans="42:46">
      <c r="AP122" s="12"/>
      <c r="AQ122" s="12"/>
    </row>
    <row r="123" spans="42:46">
      <c r="AP123" s="12"/>
      <c r="AQ123" s="12"/>
    </row>
    <row r="124" spans="42:46">
      <c r="AP124" s="12"/>
      <c r="AQ124" s="12"/>
    </row>
    <row r="125" spans="42:46">
      <c r="AP125" s="12"/>
      <c r="AQ125" s="12"/>
    </row>
    <row r="126" spans="42:46">
      <c r="AP126" s="12"/>
      <c r="AQ126" s="12"/>
    </row>
    <row r="127" spans="42:46">
      <c r="AP127" s="12"/>
      <c r="AQ127" s="12"/>
    </row>
    <row r="128" spans="42:46">
      <c r="AP128" s="12"/>
      <c r="AQ128" s="12"/>
    </row>
    <row r="129" spans="42:43">
      <c r="AP129" s="12"/>
      <c r="AQ129" s="12"/>
    </row>
    <row r="130" spans="42:43">
      <c r="AP130" s="12"/>
      <c r="AQ130" s="12"/>
    </row>
    <row r="131" spans="42:43">
      <c r="AP131" s="12"/>
      <c r="AQ131" s="12"/>
    </row>
    <row r="132" spans="42:43">
      <c r="AP132" s="12"/>
      <c r="AQ132" s="12"/>
    </row>
    <row r="133" spans="42:43">
      <c r="AP133" s="12"/>
      <c r="AQ133" s="12"/>
    </row>
    <row r="134" spans="42:43">
      <c r="AP134" s="12"/>
      <c r="AQ134" s="12"/>
    </row>
    <row r="135" spans="42:43">
      <c r="AP135" s="12"/>
      <c r="AQ135" s="12"/>
    </row>
    <row r="136" spans="42:43">
      <c r="AP136" s="12"/>
      <c r="AQ136" s="12"/>
    </row>
    <row r="137" spans="42:43">
      <c r="AP137" s="12"/>
      <c r="AQ137" s="12"/>
    </row>
    <row r="138" spans="42:43">
      <c r="AP138" s="12"/>
      <c r="AQ138" s="12"/>
    </row>
    <row r="139" spans="42:43">
      <c r="AP139" s="12"/>
      <c r="AQ139" s="12"/>
    </row>
    <row r="140" spans="42:43">
      <c r="AP140" s="12"/>
      <c r="AQ140" s="12"/>
    </row>
    <row r="141" spans="42:43">
      <c r="AP141" s="12"/>
      <c r="AQ141" s="12"/>
    </row>
    <row r="142" spans="42:43">
      <c r="AP142" s="12"/>
      <c r="AQ142" s="12"/>
    </row>
    <row r="143" spans="42:43">
      <c r="AP143" s="12"/>
      <c r="AQ143" s="12"/>
    </row>
    <row r="144" spans="42:43">
      <c r="AP144" s="12"/>
      <c r="AQ144" s="12"/>
    </row>
    <row r="145" spans="42:43">
      <c r="AP145" s="12"/>
      <c r="AQ145" s="12"/>
    </row>
    <row r="146" spans="42:43">
      <c r="AP146" s="12"/>
      <c r="AQ146" s="12"/>
    </row>
    <row r="147" spans="42:43">
      <c r="AP147" s="12"/>
      <c r="AQ147" s="12"/>
    </row>
    <row r="148" spans="42:43">
      <c r="AP148" s="12"/>
      <c r="AQ148" s="12"/>
    </row>
    <row r="149" spans="42:43">
      <c r="AP149" s="12"/>
      <c r="AQ149" s="12"/>
    </row>
    <row r="150" spans="42:43">
      <c r="AP150" s="12"/>
      <c r="AQ150" s="12"/>
    </row>
    <row r="151" spans="42:43">
      <c r="AP151" s="12"/>
      <c r="AQ151" s="12"/>
    </row>
    <row r="152" spans="42:43">
      <c r="AP152" s="12"/>
      <c r="AQ152" s="12"/>
    </row>
    <row r="153" spans="42:43">
      <c r="AP153" s="12"/>
      <c r="AQ153" s="12"/>
    </row>
    <row r="154" spans="42:43">
      <c r="AP154" s="12"/>
      <c r="AQ154" s="12"/>
    </row>
    <row r="155" spans="42:43">
      <c r="AP155" s="12"/>
      <c r="AQ155" s="12"/>
    </row>
    <row r="156" spans="42:43">
      <c r="AP156" s="12"/>
      <c r="AQ156" s="12"/>
    </row>
    <row r="157" spans="42:43">
      <c r="AP157" s="12"/>
      <c r="AQ157" s="12"/>
    </row>
    <row r="158" spans="42:43">
      <c r="AP158" s="12"/>
      <c r="AQ158" s="12"/>
    </row>
    <row r="159" spans="42:43">
      <c r="AP159" s="12"/>
      <c r="AQ159" s="12"/>
    </row>
    <row r="160" spans="42:43">
      <c r="AP160" s="12"/>
      <c r="AQ160" s="12"/>
    </row>
    <row r="161" spans="42:43">
      <c r="AP161" s="12"/>
      <c r="AQ161" s="12"/>
    </row>
    <row r="162" spans="42:43">
      <c r="AP162" s="12"/>
      <c r="AQ162" s="12"/>
    </row>
    <row r="163" spans="42:43">
      <c r="AP163" s="12"/>
      <c r="AQ163" s="12"/>
    </row>
    <row r="164" spans="42:43">
      <c r="AP164" s="12"/>
      <c r="AQ164" s="12"/>
    </row>
    <row r="165" spans="42:43">
      <c r="AP165" s="12"/>
      <c r="AQ165" s="12"/>
    </row>
    <row r="166" spans="42:43">
      <c r="AP166" s="12"/>
      <c r="AQ166" s="12"/>
    </row>
    <row r="167" spans="42:43">
      <c r="AP167" s="12"/>
      <c r="AQ167" s="12"/>
    </row>
    <row r="168" spans="42:43">
      <c r="AP168" s="12"/>
      <c r="AQ168" s="12"/>
    </row>
    <row r="169" spans="42:43">
      <c r="AP169" s="12"/>
      <c r="AQ169" s="12"/>
    </row>
    <row r="170" spans="42:43">
      <c r="AP170" s="12"/>
      <c r="AQ170" s="12"/>
    </row>
    <row r="171" spans="42:43">
      <c r="AP171" s="12"/>
      <c r="AQ171" s="12"/>
    </row>
    <row r="172" spans="42:43">
      <c r="AP172" s="12"/>
      <c r="AQ172" s="12"/>
    </row>
    <row r="173" spans="42:43">
      <c r="AP173" s="12"/>
      <c r="AQ173" s="12"/>
    </row>
    <row r="174" spans="42:43">
      <c r="AP174" s="12"/>
      <c r="AQ174" s="12"/>
    </row>
    <row r="196" spans="9:41">
      <c r="I196" s="329"/>
      <c r="J196" s="66"/>
      <c r="K196" s="116"/>
      <c r="L196" s="116"/>
      <c r="M196" s="116"/>
      <c r="N196" s="13"/>
      <c r="O196" s="13"/>
      <c r="Q196" s="116"/>
      <c r="AC196" s="13"/>
    </row>
    <row r="197" spans="9:41">
      <c r="I197" s="329"/>
      <c r="J197" s="66"/>
      <c r="K197" s="116"/>
      <c r="L197" s="116"/>
      <c r="M197" s="116"/>
      <c r="N197" s="13"/>
      <c r="O197" s="13"/>
      <c r="Q197" s="116"/>
      <c r="AC197" s="13"/>
    </row>
    <row r="198" spans="9:41">
      <c r="I198" s="329"/>
      <c r="J198" s="66"/>
      <c r="K198" s="116"/>
      <c r="L198" s="116"/>
      <c r="M198" s="116"/>
      <c r="N198" s="13"/>
      <c r="O198" s="13"/>
      <c r="P198" s="13"/>
      <c r="Q198" s="116"/>
      <c r="R198" s="13"/>
      <c r="S198" s="13"/>
      <c r="T198" s="13"/>
      <c r="U198" s="13"/>
      <c r="V198" s="13"/>
      <c r="AC198" s="13"/>
    </row>
    <row r="199" spans="9:41">
      <c r="I199" s="329"/>
      <c r="J199" s="66"/>
      <c r="K199" s="116"/>
      <c r="L199" s="116"/>
      <c r="M199" s="116"/>
      <c r="N199" s="13"/>
      <c r="O199" s="13"/>
      <c r="P199" s="13"/>
      <c r="Q199" s="116"/>
      <c r="R199" s="13"/>
      <c r="S199" s="13"/>
      <c r="T199" s="13"/>
      <c r="U199" s="13"/>
      <c r="V199" s="13"/>
      <c r="W199" s="13"/>
      <c r="X199" s="13"/>
      <c r="Y199" s="66"/>
      <c r="Z199" s="66"/>
      <c r="AA199" s="66"/>
      <c r="AB199" s="66"/>
      <c r="AC199" s="13"/>
      <c r="AD199" s="66"/>
      <c r="AE199" s="13"/>
      <c r="AF199" s="13"/>
      <c r="AG199" s="13"/>
      <c r="AH199" s="13"/>
      <c r="AI199" s="13"/>
      <c r="AJ199" s="13"/>
      <c r="AK199" s="13"/>
      <c r="AL199" s="13"/>
      <c r="AM199" s="116"/>
      <c r="AN199" s="13"/>
      <c r="AO199" s="13"/>
    </row>
    <row r="200" spans="9:41">
      <c r="I200" s="329"/>
      <c r="J200" s="66"/>
      <c r="K200" s="116"/>
      <c r="L200" s="116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W200" s="13"/>
      <c r="X200" s="13"/>
      <c r="Y200" s="66"/>
      <c r="Z200" s="66"/>
      <c r="AA200" s="66"/>
      <c r="AB200" s="66"/>
      <c r="AC200" s="13"/>
      <c r="AD200" s="66"/>
      <c r="AE200" s="13"/>
      <c r="AF200" s="13"/>
      <c r="AG200" s="13"/>
      <c r="AH200" s="13"/>
      <c r="AI200" s="13"/>
      <c r="AJ200" s="13"/>
      <c r="AK200" s="13"/>
      <c r="AL200" s="13"/>
      <c r="AM200" s="116"/>
      <c r="AN200" s="13"/>
      <c r="AO200" s="13"/>
    </row>
    <row r="201" spans="9:41">
      <c r="I201" s="329"/>
      <c r="J201" s="66"/>
      <c r="K201" s="116"/>
      <c r="L201" s="116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66"/>
      <c r="AA201" s="66"/>
      <c r="AB201" s="66"/>
      <c r="AC201" s="13"/>
      <c r="AD201" s="66"/>
      <c r="AE201" s="13"/>
      <c r="AF201" s="13"/>
      <c r="AG201" s="13"/>
      <c r="AH201" s="13"/>
      <c r="AI201" s="13"/>
      <c r="AJ201" s="13"/>
      <c r="AK201" s="13"/>
      <c r="AL201" s="13"/>
      <c r="AM201" s="116"/>
      <c r="AN201" s="13"/>
      <c r="AO201" s="13"/>
    </row>
    <row r="202" spans="9:41">
      <c r="I202" s="329"/>
      <c r="J202" s="66"/>
      <c r="K202" s="116"/>
      <c r="L202" s="116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66"/>
      <c r="AA202" s="66"/>
      <c r="AB202" s="66"/>
      <c r="AC202" s="13"/>
      <c r="AD202" s="66"/>
      <c r="AE202" s="13"/>
      <c r="AF202" s="13"/>
      <c r="AG202" s="13"/>
      <c r="AH202" s="13"/>
      <c r="AI202" s="13"/>
      <c r="AJ202" s="13"/>
      <c r="AK202" s="13"/>
      <c r="AL202" s="13"/>
      <c r="AM202" s="116"/>
      <c r="AN202" s="13"/>
      <c r="AO202" s="13"/>
    </row>
    <row r="203" spans="9:41">
      <c r="I203" s="329"/>
      <c r="J203" s="66"/>
      <c r="K203" s="116"/>
      <c r="L203" s="116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66"/>
      <c r="AA203" s="66"/>
      <c r="AB203" s="66"/>
      <c r="AC203" s="13"/>
      <c r="AD203" s="66"/>
      <c r="AE203" s="13"/>
      <c r="AF203" s="13"/>
      <c r="AG203" s="13"/>
      <c r="AH203" s="13"/>
      <c r="AI203" s="13"/>
      <c r="AJ203" s="13"/>
      <c r="AK203" s="13"/>
      <c r="AL203" s="13"/>
      <c r="AM203" s="116"/>
      <c r="AN203" s="13"/>
      <c r="AO203" s="13"/>
    </row>
    <row r="204" spans="9:41">
      <c r="I204" s="329"/>
      <c r="J204" s="66"/>
      <c r="K204" s="116"/>
      <c r="L204" s="116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66"/>
      <c r="AA204" s="66"/>
      <c r="AB204" s="66"/>
      <c r="AC204" s="13"/>
      <c r="AD204" s="66"/>
      <c r="AE204" s="13"/>
      <c r="AF204" s="13"/>
      <c r="AG204" s="13"/>
      <c r="AH204" s="13"/>
      <c r="AI204" s="13"/>
      <c r="AJ204" s="13"/>
      <c r="AK204" s="13"/>
      <c r="AL204" s="13"/>
      <c r="AM204" s="116"/>
      <c r="AN204" s="13"/>
      <c r="AO204" s="13"/>
    </row>
    <row r="205" spans="9:41">
      <c r="I205" s="329"/>
      <c r="J205" s="66"/>
      <c r="K205" s="116"/>
      <c r="L205" s="116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66"/>
      <c r="AA205" s="66"/>
      <c r="AB205" s="66"/>
      <c r="AC205" s="13"/>
      <c r="AD205" s="66"/>
      <c r="AE205" s="13"/>
      <c r="AF205" s="13"/>
      <c r="AG205" s="13"/>
      <c r="AH205" s="13"/>
      <c r="AI205" s="13"/>
      <c r="AJ205" s="13"/>
      <c r="AK205" s="13"/>
      <c r="AL205" s="13"/>
      <c r="AM205" s="116"/>
      <c r="AN205" s="13"/>
      <c r="AO205" s="13"/>
    </row>
    <row r="206" spans="9:41">
      <c r="I206" s="329"/>
      <c r="J206" s="66"/>
      <c r="K206" s="116"/>
      <c r="L206" s="116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66"/>
      <c r="AA206" s="66"/>
      <c r="AB206" s="66"/>
      <c r="AC206" s="13"/>
      <c r="AD206" s="66"/>
      <c r="AE206" s="13"/>
      <c r="AF206" s="13"/>
      <c r="AG206" s="13"/>
      <c r="AH206" s="13"/>
      <c r="AI206" s="13"/>
      <c r="AJ206" s="13"/>
      <c r="AK206" s="13"/>
      <c r="AL206" s="13"/>
      <c r="AM206" s="116"/>
      <c r="AN206" s="13"/>
      <c r="AO206" s="13"/>
    </row>
    <row r="207" spans="9:41">
      <c r="I207" s="329"/>
      <c r="J207" s="66"/>
      <c r="K207" s="116"/>
      <c r="L207" s="116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66"/>
      <c r="AA207" s="66"/>
      <c r="AB207" s="66"/>
      <c r="AC207" s="13"/>
      <c r="AD207" s="66"/>
      <c r="AE207" s="13"/>
      <c r="AF207" s="13"/>
      <c r="AG207" s="13"/>
      <c r="AH207" s="13"/>
      <c r="AI207" s="13"/>
      <c r="AJ207" s="13"/>
      <c r="AK207" s="13"/>
      <c r="AL207" s="13"/>
      <c r="AM207" s="116"/>
      <c r="AN207" s="13"/>
      <c r="AO207" s="13"/>
    </row>
    <row r="208" spans="9:41">
      <c r="I208" s="329"/>
      <c r="J208" s="66"/>
      <c r="K208" s="116"/>
      <c r="L208" s="116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66"/>
      <c r="AA208" s="66"/>
      <c r="AB208" s="66"/>
      <c r="AC208" s="13"/>
      <c r="AD208" s="66"/>
      <c r="AE208" s="13"/>
      <c r="AF208" s="13"/>
      <c r="AG208" s="13"/>
      <c r="AH208" s="13"/>
      <c r="AI208" s="13"/>
      <c r="AJ208" s="13"/>
      <c r="AK208" s="13"/>
      <c r="AL208" s="13"/>
      <c r="AM208" s="116"/>
      <c r="AN208" s="13"/>
      <c r="AO208" s="13"/>
    </row>
    <row r="209" spans="9:41">
      <c r="I209" s="329"/>
      <c r="J209" s="66"/>
      <c r="K209" s="116"/>
      <c r="L209" s="116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66"/>
      <c r="AA209" s="66"/>
      <c r="AB209" s="66"/>
      <c r="AC209" s="13"/>
      <c r="AD209" s="66"/>
      <c r="AE209" s="13"/>
      <c r="AF209" s="13"/>
      <c r="AG209" s="13"/>
      <c r="AH209" s="13"/>
      <c r="AI209" s="13"/>
      <c r="AJ209" s="13"/>
      <c r="AK209" s="13"/>
      <c r="AL209" s="13"/>
      <c r="AM209" s="116"/>
      <c r="AN209" s="13"/>
      <c r="AO209" s="13"/>
    </row>
    <row r="210" spans="9:41">
      <c r="I210" s="329"/>
      <c r="J210" s="66"/>
      <c r="K210" s="116"/>
      <c r="L210" s="116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66"/>
      <c r="AA210" s="66"/>
      <c r="AB210" s="66"/>
      <c r="AC210" s="13"/>
      <c r="AD210" s="66"/>
      <c r="AE210" s="13"/>
      <c r="AF210" s="13"/>
      <c r="AG210" s="13"/>
      <c r="AH210" s="13"/>
      <c r="AI210" s="13"/>
      <c r="AJ210" s="13"/>
      <c r="AK210" s="13"/>
      <c r="AL210" s="13"/>
      <c r="AM210" s="116"/>
      <c r="AN210" s="13"/>
      <c r="AO210" s="13"/>
    </row>
    <row r="211" spans="9:41">
      <c r="I211" s="329"/>
      <c r="J211" s="66"/>
      <c r="K211" s="116"/>
      <c r="L211" s="116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66"/>
      <c r="AA211" s="66"/>
      <c r="AB211" s="66"/>
      <c r="AC211" s="13"/>
      <c r="AD211" s="66"/>
      <c r="AE211" s="13"/>
      <c r="AF211" s="13"/>
      <c r="AG211" s="13"/>
      <c r="AH211" s="13"/>
      <c r="AI211" s="13"/>
      <c r="AJ211" s="13"/>
      <c r="AK211" s="13"/>
      <c r="AL211" s="13"/>
      <c r="AM211" s="116"/>
      <c r="AN211" s="13"/>
      <c r="AO211" s="13"/>
    </row>
    <row r="212" spans="9:41">
      <c r="I212" s="329"/>
      <c r="J212" s="66"/>
      <c r="K212" s="116"/>
      <c r="L212" s="116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66"/>
      <c r="AA212" s="66"/>
      <c r="AB212" s="66"/>
      <c r="AC212" s="13"/>
      <c r="AD212" s="66"/>
      <c r="AE212" s="13"/>
      <c r="AF212" s="13"/>
      <c r="AG212" s="13"/>
      <c r="AH212" s="13"/>
      <c r="AI212" s="13"/>
      <c r="AJ212" s="13"/>
      <c r="AK212" s="13"/>
      <c r="AL212" s="13"/>
      <c r="AM212" s="116"/>
      <c r="AN212" s="13"/>
      <c r="AO212" s="13"/>
    </row>
    <row r="213" spans="9:41">
      <c r="I213" s="329"/>
      <c r="J213" s="66"/>
      <c r="K213" s="116"/>
      <c r="L213" s="116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66"/>
      <c r="AA213" s="66"/>
      <c r="AB213" s="66"/>
      <c r="AC213" s="13"/>
      <c r="AD213" s="66"/>
      <c r="AE213" s="13"/>
      <c r="AF213" s="13"/>
      <c r="AG213" s="13"/>
      <c r="AH213" s="13"/>
      <c r="AI213" s="13"/>
      <c r="AJ213" s="13"/>
      <c r="AK213" s="13"/>
      <c r="AL213" s="13"/>
      <c r="AM213" s="116"/>
      <c r="AN213" s="13"/>
      <c r="AO213" s="13"/>
    </row>
    <row r="214" spans="9:41">
      <c r="I214" s="329"/>
      <c r="J214" s="66"/>
      <c r="K214" s="116"/>
      <c r="L214" s="116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66"/>
      <c r="AA214" s="66"/>
      <c r="AB214" s="66"/>
      <c r="AC214" s="13"/>
      <c r="AD214" s="66"/>
      <c r="AE214" s="13"/>
      <c r="AF214" s="13"/>
      <c r="AG214" s="13"/>
      <c r="AH214" s="13"/>
      <c r="AI214" s="13"/>
      <c r="AJ214" s="13"/>
      <c r="AK214" s="13"/>
      <c r="AL214" s="13"/>
      <c r="AM214" s="116"/>
      <c r="AN214" s="13"/>
      <c r="AO214" s="13"/>
    </row>
    <row r="215" spans="9:41">
      <c r="I215" s="329"/>
      <c r="J215" s="66"/>
      <c r="K215" s="116"/>
      <c r="L215" s="116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66"/>
      <c r="AA215" s="66"/>
      <c r="AB215" s="66"/>
      <c r="AC215" s="13"/>
      <c r="AD215" s="66"/>
      <c r="AE215" s="13"/>
      <c r="AF215" s="13"/>
      <c r="AG215" s="13"/>
      <c r="AH215" s="13"/>
      <c r="AI215" s="13"/>
      <c r="AJ215" s="13"/>
      <c r="AK215" s="13"/>
      <c r="AL215" s="13"/>
      <c r="AM215" s="116"/>
      <c r="AN215" s="13"/>
      <c r="AO215" s="13"/>
    </row>
    <row r="216" spans="9:41">
      <c r="I216" s="329"/>
      <c r="J216" s="66"/>
      <c r="K216" s="116"/>
      <c r="L216" s="116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66"/>
      <c r="AA216" s="66"/>
      <c r="AB216" s="66"/>
      <c r="AC216" s="13"/>
      <c r="AD216" s="66"/>
      <c r="AE216" s="13"/>
      <c r="AF216" s="13"/>
      <c r="AG216" s="13"/>
      <c r="AH216" s="13"/>
      <c r="AI216" s="13"/>
      <c r="AJ216" s="13"/>
      <c r="AK216" s="13"/>
      <c r="AL216" s="13"/>
      <c r="AM216" s="116"/>
      <c r="AN216" s="13"/>
      <c r="AO216" s="13"/>
    </row>
    <row r="217" spans="9:41">
      <c r="I217" s="329"/>
      <c r="J217" s="66"/>
      <c r="K217" s="116"/>
      <c r="L217" s="116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66"/>
      <c r="AA217" s="66"/>
      <c r="AB217" s="66"/>
      <c r="AC217" s="13"/>
      <c r="AD217" s="66"/>
      <c r="AE217" s="13"/>
      <c r="AF217" s="13"/>
      <c r="AG217" s="13"/>
      <c r="AH217" s="13"/>
      <c r="AI217" s="13"/>
      <c r="AJ217" s="13"/>
      <c r="AK217" s="13"/>
      <c r="AL217" s="13"/>
      <c r="AM217" s="116"/>
      <c r="AN217" s="13"/>
      <c r="AO217" s="13"/>
    </row>
    <row r="218" spans="9:41">
      <c r="I218" s="329"/>
      <c r="J218" s="66"/>
      <c r="K218" s="116"/>
      <c r="L218" s="116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66"/>
      <c r="AA218" s="66"/>
      <c r="AB218" s="66"/>
      <c r="AC218" s="13"/>
      <c r="AD218" s="66"/>
      <c r="AE218" s="13"/>
      <c r="AF218" s="13"/>
      <c r="AG218" s="13"/>
      <c r="AH218" s="13"/>
      <c r="AI218" s="13"/>
      <c r="AJ218" s="13"/>
      <c r="AK218" s="13"/>
      <c r="AL218" s="13"/>
      <c r="AM218" s="116"/>
      <c r="AN218" s="13"/>
      <c r="AO218" s="13"/>
    </row>
    <row r="219" spans="9:41">
      <c r="I219" s="329"/>
      <c r="J219" s="66"/>
      <c r="K219" s="116"/>
      <c r="L219" s="116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66"/>
      <c r="AA219" s="66"/>
      <c r="AB219" s="66"/>
      <c r="AC219" s="13"/>
      <c r="AD219" s="66"/>
      <c r="AE219" s="13"/>
      <c r="AF219" s="13"/>
      <c r="AG219" s="13"/>
      <c r="AH219" s="13"/>
      <c r="AI219" s="13"/>
      <c r="AJ219" s="13"/>
      <c r="AK219" s="13"/>
      <c r="AL219" s="13"/>
      <c r="AM219" s="116"/>
      <c r="AN219" s="13"/>
      <c r="AO219" s="13"/>
    </row>
    <row r="220" spans="9:41">
      <c r="I220" s="329"/>
      <c r="J220" s="66"/>
      <c r="K220" s="116"/>
      <c r="L220" s="116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66"/>
      <c r="AA220" s="66"/>
      <c r="AB220" s="66"/>
      <c r="AC220" s="13"/>
      <c r="AD220" s="66"/>
      <c r="AE220" s="13"/>
      <c r="AF220" s="13"/>
      <c r="AG220" s="13"/>
      <c r="AH220" s="13"/>
      <c r="AI220" s="13"/>
      <c r="AJ220" s="13"/>
      <c r="AK220" s="13"/>
      <c r="AL220" s="13"/>
      <c r="AM220" s="116"/>
      <c r="AN220" s="13"/>
      <c r="AO220" s="13"/>
    </row>
    <row r="221" spans="9:41">
      <c r="I221" s="329"/>
      <c r="J221" s="66"/>
      <c r="K221" s="116"/>
      <c r="L221" s="116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66"/>
      <c r="AA221" s="66"/>
      <c r="AB221" s="66"/>
      <c r="AC221" s="13"/>
      <c r="AD221" s="66"/>
      <c r="AE221" s="13"/>
      <c r="AF221" s="13"/>
      <c r="AG221" s="13"/>
      <c r="AH221" s="13"/>
      <c r="AI221" s="13"/>
      <c r="AJ221" s="13"/>
      <c r="AK221" s="13"/>
      <c r="AL221" s="13"/>
      <c r="AM221" s="116"/>
      <c r="AN221" s="13"/>
      <c r="AO221" s="13"/>
    </row>
    <row r="222" spans="9:41">
      <c r="I222" s="329"/>
      <c r="J222" s="66"/>
      <c r="K222" s="116"/>
      <c r="L222" s="116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66"/>
      <c r="AA222" s="66"/>
      <c r="AB222" s="66"/>
      <c r="AC222" s="13"/>
      <c r="AD222" s="66"/>
      <c r="AE222" s="13"/>
      <c r="AF222" s="13"/>
      <c r="AG222" s="13"/>
      <c r="AH222" s="13"/>
      <c r="AI222" s="13"/>
      <c r="AJ222" s="13"/>
      <c r="AK222" s="13"/>
      <c r="AL222" s="13"/>
      <c r="AM222" s="116"/>
      <c r="AN222" s="13"/>
      <c r="AO222" s="13"/>
    </row>
    <row r="223" spans="9:41">
      <c r="I223" s="329"/>
      <c r="J223" s="66"/>
      <c r="K223" s="116"/>
      <c r="L223" s="116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66"/>
      <c r="AA223" s="66"/>
      <c r="AB223" s="66"/>
      <c r="AC223" s="13"/>
      <c r="AD223" s="66"/>
      <c r="AE223" s="13"/>
      <c r="AF223" s="13"/>
      <c r="AG223" s="13"/>
      <c r="AH223" s="13"/>
      <c r="AI223" s="13"/>
      <c r="AJ223" s="13"/>
      <c r="AK223" s="13"/>
      <c r="AL223" s="13"/>
      <c r="AM223" s="116"/>
      <c r="AN223" s="13"/>
      <c r="AO223" s="13"/>
    </row>
    <row r="224" spans="9:41">
      <c r="I224" s="329"/>
      <c r="J224" s="66"/>
      <c r="K224" s="116"/>
      <c r="L224" s="116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66"/>
      <c r="AA224" s="66"/>
      <c r="AB224" s="66"/>
      <c r="AC224" s="13"/>
      <c r="AD224" s="66"/>
      <c r="AE224" s="13"/>
      <c r="AF224" s="13"/>
      <c r="AG224" s="13"/>
      <c r="AH224" s="13"/>
      <c r="AI224" s="13"/>
      <c r="AJ224" s="13"/>
      <c r="AK224" s="13"/>
      <c r="AL224" s="13"/>
      <c r="AM224" s="116"/>
      <c r="AN224" s="13"/>
      <c r="AO224" s="13"/>
    </row>
    <row r="225" spans="9:41">
      <c r="I225" s="329"/>
      <c r="J225" s="66"/>
      <c r="K225" s="116"/>
      <c r="L225" s="116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66"/>
      <c r="AA225" s="66"/>
      <c r="AB225" s="66"/>
      <c r="AC225" s="13"/>
      <c r="AD225" s="66"/>
      <c r="AE225" s="13"/>
      <c r="AF225" s="13"/>
      <c r="AG225" s="13"/>
      <c r="AH225" s="13"/>
      <c r="AI225" s="13"/>
      <c r="AJ225" s="13"/>
      <c r="AK225" s="13"/>
      <c r="AL225" s="13"/>
      <c r="AM225" s="116"/>
      <c r="AN225" s="13"/>
      <c r="AO225" s="13"/>
    </row>
    <row r="226" spans="9:41">
      <c r="I226" s="329"/>
      <c r="J226" s="66"/>
      <c r="K226" s="116"/>
      <c r="L226" s="116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66"/>
      <c r="AA226" s="66"/>
      <c r="AB226" s="66"/>
      <c r="AC226" s="13"/>
      <c r="AD226" s="66"/>
      <c r="AE226" s="13"/>
      <c r="AF226" s="13"/>
      <c r="AG226" s="13"/>
      <c r="AH226" s="13"/>
      <c r="AI226" s="13"/>
      <c r="AJ226" s="13"/>
      <c r="AK226" s="13"/>
      <c r="AL226" s="13"/>
      <c r="AM226" s="116"/>
      <c r="AN226" s="13"/>
      <c r="AO226" s="13"/>
    </row>
    <row r="227" spans="9:41">
      <c r="I227" s="329"/>
      <c r="J227" s="66"/>
      <c r="K227" s="116"/>
      <c r="L227" s="116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66"/>
      <c r="AA227" s="66"/>
      <c r="AB227" s="66"/>
      <c r="AC227" s="13"/>
      <c r="AD227" s="66"/>
      <c r="AE227" s="13"/>
      <c r="AF227" s="13"/>
      <c r="AG227" s="13"/>
      <c r="AH227" s="13"/>
      <c r="AI227" s="13"/>
      <c r="AJ227" s="13"/>
      <c r="AK227" s="13"/>
      <c r="AL227" s="13"/>
      <c r="AM227" s="116"/>
      <c r="AN227" s="13"/>
      <c r="AO227" s="13"/>
    </row>
    <row r="228" spans="9:41">
      <c r="I228" s="329"/>
      <c r="J228" s="66"/>
      <c r="K228" s="116"/>
      <c r="L228" s="116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66"/>
      <c r="AA228" s="66"/>
      <c r="AB228" s="66"/>
      <c r="AC228" s="13"/>
      <c r="AD228" s="66"/>
      <c r="AE228" s="13"/>
      <c r="AF228" s="13"/>
      <c r="AG228" s="13"/>
      <c r="AH228" s="13"/>
      <c r="AI228" s="13"/>
      <c r="AJ228" s="13"/>
      <c r="AK228" s="13"/>
      <c r="AL228" s="13"/>
      <c r="AM228" s="116"/>
      <c r="AN228" s="13"/>
      <c r="AO228" s="13"/>
    </row>
    <row r="229" spans="9:41">
      <c r="I229" s="329"/>
      <c r="J229" s="66"/>
      <c r="K229" s="116"/>
      <c r="L229" s="116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66"/>
      <c r="AA229" s="66"/>
      <c r="AB229" s="66"/>
      <c r="AC229" s="13"/>
      <c r="AD229" s="66"/>
      <c r="AE229" s="13"/>
      <c r="AF229" s="13"/>
      <c r="AG229" s="13"/>
      <c r="AH229" s="13"/>
      <c r="AI229" s="13"/>
      <c r="AJ229" s="13"/>
      <c r="AK229" s="13"/>
      <c r="AL229" s="13"/>
      <c r="AM229" s="116"/>
      <c r="AN229" s="13"/>
      <c r="AO229" s="13"/>
    </row>
    <row r="230" spans="9:41">
      <c r="I230" s="329"/>
      <c r="J230" s="66"/>
      <c r="K230" s="116"/>
      <c r="L230" s="116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66"/>
      <c r="AA230" s="66"/>
      <c r="AB230" s="66"/>
      <c r="AC230" s="13"/>
      <c r="AD230" s="66"/>
      <c r="AE230" s="13"/>
      <c r="AF230" s="13"/>
      <c r="AG230" s="13"/>
      <c r="AH230" s="13"/>
      <c r="AI230" s="13"/>
      <c r="AJ230" s="13"/>
      <c r="AK230" s="13"/>
      <c r="AL230" s="13"/>
      <c r="AM230" s="116"/>
      <c r="AN230" s="13"/>
      <c r="AO230" s="13"/>
    </row>
    <row r="231" spans="9:41">
      <c r="I231" s="329"/>
      <c r="J231" s="66"/>
      <c r="K231" s="116"/>
      <c r="L231" s="116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66"/>
      <c r="AA231" s="66"/>
      <c r="AB231" s="66"/>
      <c r="AC231" s="13"/>
      <c r="AD231" s="66"/>
      <c r="AE231" s="13"/>
      <c r="AF231" s="13"/>
      <c r="AG231" s="13"/>
      <c r="AH231" s="13"/>
      <c r="AI231" s="13"/>
      <c r="AJ231" s="13"/>
      <c r="AK231" s="13"/>
      <c r="AL231" s="13"/>
      <c r="AM231" s="116"/>
      <c r="AN231" s="13"/>
      <c r="AO231" s="13"/>
    </row>
    <row r="232" spans="9:41">
      <c r="I232" s="329"/>
      <c r="J232" s="66"/>
      <c r="K232" s="116"/>
      <c r="L232" s="116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66"/>
      <c r="AA232" s="66"/>
      <c r="AB232" s="66"/>
      <c r="AC232" s="13"/>
      <c r="AD232" s="66"/>
      <c r="AE232" s="13"/>
      <c r="AF232" s="13"/>
      <c r="AG232" s="13"/>
      <c r="AH232" s="13"/>
      <c r="AI232" s="13"/>
      <c r="AJ232" s="13"/>
      <c r="AK232" s="13"/>
      <c r="AL232" s="13"/>
      <c r="AM232" s="116"/>
      <c r="AN232" s="13"/>
      <c r="AO232" s="13"/>
    </row>
    <row r="233" spans="9:41">
      <c r="I233" s="329"/>
      <c r="J233" s="66"/>
      <c r="K233" s="116"/>
      <c r="L233" s="116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66"/>
      <c r="AA233" s="66"/>
      <c r="AB233" s="66"/>
      <c r="AC233" s="13"/>
      <c r="AD233" s="66"/>
      <c r="AE233" s="13"/>
      <c r="AF233" s="13"/>
      <c r="AG233" s="13"/>
      <c r="AH233" s="13"/>
      <c r="AI233" s="13"/>
      <c r="AJ233" s="13"/>
      <c r="AK233" s="13"/>
      <c r="AL233" s="13"/>
      <c r="AM233" s="116"/>
      <c r="AN233" s="13"/>
      <c r="AO233" s="13"/>
    </row>
    <row r="234" spans="9:41">
      <c r="I234" s="329"/>
      <c r="J234" s="66"/>
      <c r="K234" s="116"/>
      <c r="L234" s="116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66"/>
      <c r="AA234" s="66"/>
      <c r="AB234" s="66"/>
      <c r="AC234" s="13"/>
      <c r="AD234" s="66"/>
      <c r="AE234" s="13"/>
      <c r="AF234" s="13"/>
      <c r="AG234" s="13"/>
      <c r="AH234" s="13"/>
      <c r="AI234" s="13"/>
      <c r="AJ234" s="13"/>
      <c r="AK234" s="13"/>
      <c r="AL234" s="13"/>
      <c r="AM234" s="116"/>
      <c r="AN234" s="13"/>
      <c r="AO234" s="13"/>
    </row>
    <row r="235" spans="9:41">
      <c r="I235" s="329"/>
      <c r="J235" s="66"/>
      <c r="K235" s="116"/>
      <c r="L235" s="116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66"/>
      <c r="AA235" s="66"/>
      <c r="AB235" s="66"/>
      <c r="AC235" s="13"/>
      <c r="AD235" s="66"/>
      <c r="AE235" s="13"/>
      <c r="AF235" s="13"/>
      <c r="AG235" s="13"/>
      <c r="AH235" s="13"/>
      <c r="AI235" s="13"/>
      <c r="AJ235" s="13"/>
      <c r="AK235" s="13"/>
      <c r="AL235" s="13"/>
      <c r="AM235" s="116"/>
      <c r="AN235" s="13"/>
      <c r="AO235" s="13"/>
    </row>
    <row r="236" spans="9:41">
      <c r="I236" s="329"/>
      <c r="J236" s="66"/>
      <c r="K236" s="116"/>
      <c r="L236" s="116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66"/>
      <c r="AA236" s="66"/>
      <c r="AB236" s="66"/>
      <c r="AC236" s="13"/>
      <c r="AD236" s="66"/>
      <c r="AE236" s="13"/>
      <c r="AF236" s="13"/>
      <c r="AG236" s="13"/>
      <c r="AH236" s="13"/>
      <c r="AI236" s="13"/>
      <c r="AJ236" s="13"/>
      <c r="AK236" s="13"/>
      <c r="AL236" s="13"/>
      <c r="AM236" s="116"/>
      <c r="AN236" s="13"/>
      <c r="AO236" s="13"/>
    </row>
    <row r="237" spans="9:41">
      <c r="I237" s="329"/>
      <c r="J237" s="66"/>
      <c r="K237" s="116"/>
      <c r="L237" s="116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66"/>
      <c r="AA237" s="66"/>
      <c r="AB237" s="66"/>
      <c r="AC237" s="13"/>
      <c r="AD237" s="66"/>
      <c r="AE237" s="13"/>
      <c r="AF237" s="13"/>
      <c r="AG237" s="13"/>
      <c r="AH237" s="13"/>
      <c r="AI237" s="13"/>
      <c r="AJ237" s="13"/>
      <c r="AK237" s="13"/>
      <c r="AL237" s="13"/>
      <c r="AM237" s="116"/>
      <c r="AN237" s="13"/>
      <c r="AO237" s="13"/>
    </row>
    <row r="238" spans="9:41">
      <c r="I238" s="329"/>
      <c r="J238" s="66"/>
      <c r="K238" s="116"/>
      <c r="L238" s="116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66"/>
      <c r="AA238" s="66"/>
      <c r="AB238" s="66"/>
      <c r="AC238" s="13"/>
      <c r="AD238" s="66"/>
      <c r="AE238" s="13"/>
      <c r="AF238" s="13"/>
      <c r="AG238" s="13"/>
      <c r="AH238" s="13"/>
      <c r="AI238" s="13"/>
      <c r="AJ238" s="13"/>
      <c r="AK238" s="13"/>
      <c r="AL238" s="13"/>
      <c r="AM238" s="116"/>
      <c r="AN238" s="13"/>
      <c r="AO238" s="13"/>
    </row>
    <row r="239" spans="9:41">
      <c r="I239" s="329"/>
      <c r="J239" s="66"/>
      <c r="K239" s="116"/>
      <c r="L239" s="116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66"/>
      <c r="AA239" s="66"/>
      <c r="AB239" s="66"/>
      <c r="AC239" s="13"/>
      <c r="AD239" s="66"/>
      <c r="AE239" s="13"/>
      <c r="AF239" s="13"/>
      <c r="AG239" s="13"/>
      <c r="AH239" s="13"/>
      <c r="AI239" s="13"/>
      <c r="AJ239" s="13"/>
      <c r="AK239" s="13"/>
      <c r="AL239" s="13"/>
      <c r="AM239" s="116"/>
      <c r="AN239" s="13"/>
      <c r="AO239" s="13"/>
    </row>
    <row r="240" spans="9:41">
      <c r="I240" s="329"/>
      <c r="J240" s="66"/>
      <c r="K240" s="116"/>
      <c r="L240" s="116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66"/>
      <c r="AA240" s="66"/>
      <c r="AB240" s="66"/>
      <c r="AC240" s="13"/>
      <c r="AD240" s="66"/>
      <c r="AE240" s="13"/>
      <c r="AF240" s="13"/>
      <c r="AG240" s="13"/>
      <c r="AH240" s="13"/>
      <c r="AI240" s="13"/>
      <c r="AJ240" s="13"/>
      <c r="AK240" s="13"/>
      <c r="AL240" s="13"/>
      <c r="AM240" s="116"/>
      <c r="AN240" s="13"/>
      <c r="AO240" s="13"/>
    </row>
    <row r="241" spans="9:41">
      <c r="I241" s="329"/>
      <c r="J241" s="66"/>
      <c r="K241" s="116"/>
      <c r="L241" s="116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66"/>
      <c r="AA241" s="66"/>
      <c r="AB241" s="66"/>
      <c r="AC241" s="13"/>
      <c r="AD241" s="66"/>
      <c r="AE241" s="13"/>
      <c r="AF241" s="13"/>
      <c r="AG241" s="13"/>
      <c r="AH241" s="13"/>
      <c r="AI241" s="13"/>
      <c r="AJ241" s="13"/>
      <c r="AK241" s="13"/>
      <c r="AL241" s="13"/>
      <c r="AM241" s="116"/>
      <c r="AN241" s="13"/>
      <c r="AO241" s="13"/>
    </row>
    <row r="242" spans="9:41">
      <c r="I242" s="329"/>
      <c r="J242" s="66"/>
      <c r="K242" s="116"/>
      <c r="L242" s="116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66"/>
      <c r="AA242" s="66"/>
      <c r="AB242" s="66"/>
      <c r="AC242" s="13"/>
      <c r="AD242" s="66"/>
      <c r="AE242" s="13"/>
      <c r="AF242" s="13"/>
      <c r="AG242" s="13"/>
      <c r="AH242" s="13"/>
      <c r="AI242" s="13"/>
      <c r="AJ242" s="13"/>
      <c r="AK242" s="13"/>
      <c r="AL242" s="13"/>
      <c r="AM242" s="116"/>
      <c r="AN242" s="13"/>
      <c r="AO242" s="13"/>
    </row>
    <row r="243" spans="9:41">
      <c r="I243" s="329"/>
      <c r="J243" s="66"/>
      <c r="K243" s="116"/>
      <c r="L243" s="116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66"/>
      <c r="AA243" s="66"/>
      <c r="AB243" s="66"/>
      <c r="AC243" s="13"/>
      <c r="AD243" s="66"/>
      <c r="AE243" s="13"/>
      <c r="AF243" s="13"/>
      <c r="AG243" s="13"/>
      <c r="AH243" s="13"/>
      <c r="AI243" s="13"/>
      <c r="AJ243" s="13"/>
      <c r="AK243" s="13"/>
      <c r="AL243" s="13"/>
      <c r="AM243" s="116"/>
      <c r="AN243" s="13"/>
      <c r="AO243" s="13"/>
    </row>
    <row r="244" spans="9:41">
      <c r="I244" s="329"/>
      <c r="J244" s="66"/>
      <c r="K244" s="116"/>
      <c r="L244" s="116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66"/>
      <c r="AA244" s="66"/>
      <c r="AB244" s="66"/>
      <c r="AC244" s="13"/>
      <c r="AD244" s="66"/>
      <c r="AE244" s="13"/>
      <c r="AF244" s="13"/>
      <c r="AG244" s="13"/>
      <c r="AH244" s="13"/>
      <c r="AI244" s="13"/>
      <c r="AJ244" s="13"/>
      <c r="AK244" s="13"/>
      <c r="AL244" s="13"/>
      <c r="AM244" s="116"/>
      <c r="AN244" s="13"/>
      <c r="AO244" s="13"/>
    </row>
    <row r="245" spans="9:41">
      <c r="I245" s="329"/>
      <c r="J245" s="66"/>
      <c r="K245" s="116"/>
      <c r="L245" s="116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66"/>
      <c r="AA245" s="66"/>
      <c r="AB245" s="66"/>
      <c r="AC245" s="13"/>
      <c r="AD245" s="66"/>
      <c r="AE245" s="13"/>
      <c r="AF245" s="13"/>
      <c r="AG245" s="13"/>
      <c r="AH245" s="13"/>
      <c r="AI245" s="13"/>
      <c r="AJ245" s="13"/>
      <c r="AK245" s="13"/>
      <c r="AL245" s="13"/>
      <c r="AM245" s="116"/>
      <c r="AN245" s="13"/>
      <c r="AO245" s="13"/>
    </row>
    <row r="246" spans="9:41">
      <c r="I246" s="329"/>
      <c r="J246" s="66"/>
      <c r="K246" s="116"/>
      <c r="L246" s="116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66"/>
      <c r="AA246" s="66"/>
      <c r="AB246" s="66"/>
      <c r="AC246" s="13"/>
      <c r="AD246" s="66"/>
      <c r="AE246" s="13"/>
      <c r="AF246" s="13"/>
      <c r="AG246" s="13"/>
      <c r="AH246" s="13"/>
      <c r="AI246" s="13"/>
      <c r="AJ246" s="13"/>
      <c r="AK246" s="13"/>
      <c r="AL246" s="13"/>
      <c r="AM246" s="116"/>
      <c r="AN246" s="13"/>
      <c r="AO246" s="13"/>
    </row>
    <row r="247" spans="9:41">
      <c r="I247" s="329"/>
      <c r="J247" s="66"/>
      <c r="K247" s="116"/>
      <c r="L247" s="116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66"/>
      <c r="AA247" s="66"/>
      <c r="AB247" s="66"/>
      <c r="AC247" s="13"/>
      <c r="AD247" s="66"/>
      <c r="AE247" s="13"/>
      <c r="AF247" s="13"/>
      <c r="AG247" s="13"/>
      <c r="AH247" s="13"/>
      <c r="AI247" s="13"/>
      <c r="AJ247" s="13"/>
      <c r="AK247" s="13"/>
      <c r="AL247" s="13"/>
      <c r="AM247" s="116"/>
      <c r="AN247" s="13"/>
      <c r="AO247" s="13"/>
    </row>
    <row r="248" spans="9:41">
      <c r="I248" s="329"/>
      <c r="J248" s="66"/>
      <c r="K248" s="116"/>
      <c r="L248" s="116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66"/>
      <c r="AA248" s="66"/>
      <c r="AB248" s="66"/>
      <c r="AC248" s="13"/>
      <c r="AD248" s="66"/>
      <c r="AE248" s="13"/>
      <c r="AF248" s="13"/>
      <c r="AG248" s="13"/>
      <c r="AH248" s="13"/>
      <c r="AI248" s="13"/>
      <c r="AJ248" s="13"/>
      <c r="AK248" s="13"/>
      <c r="AL248" s="13"/>
      <c r="AM248" s="116"/>
      <c r="AN248" s="13"/>
      <c r="AO248" s="13"/>
    </row>
    <row r="249" spans="9:41">
      <c r="I249" s="329"/>
      <c r="J249" s="66"/>
      <c r="K249" s="116"/>
      <c r="L249" s="116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66"/>
      <c r="AA249" s="66"/>
      <c r="AB249" s="66"/>
      <c r="AC249" s="13"/>
      <c r="AD249" s="66"/>
      <c r="AE249" s="13"/>
      <c r="AF249" s="13"/>
      <c r="AG249" s="13"/>
      <c r="AH249" s="13"/>
      <c r="AI249" s="13"/>
      <c r="AJ249" s="13"/>
      <c r="AK249" s="13"/>
      <c r="AL249" s="13"/>
      <c r="AM249" s="116"/>
      <c r="AN249" s="13"/>
      <c r="AO249" s="13"/>
    </row>
    <row r="250" spans="9:41">
      <c r="I250" s="329"/>
      <c r="J250" s="66"/>
      <c r="K250" s="116"/>
      <c r="L250" s="116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66"/>
      <c r="AA250" s="66"/>
      <c r="AB250" s="66"/>
      <c r="AC250" s="13"/>
      <c r="AD250" s="66"/>
      <c r="AE250" s="13"/>
      <c r="AF250" s="13"/>
      <c r="AG250" s="13"/>
      <c r="AH250" s="13"/>
      <c r="AI250" s="13"/>
      <c r="AJ250" s="13"/>
      <c r="AK250" s="13"/>
      <c r="AL250" s="13"/>
      <c r="AM250" s="116"/>
      <c r="AN250" s="13"/>
      <c r="AO250" s="13"/>
    </row>
    <row r="251" spans="9:41">
      <c r="I251" s="329"/>
      <c r="J251" s="66"/>
      <c r="K251" s="116"/>
      <c r="L251" s="116"/>
      <c r="M251" s="116"/>
      <c r="N251" s="13"/>
      <c r="O251" s="13"/>
      <c r="P251" s="13"/>
      <c r="Q251" s="116"/>
      <c r="R251" s="13"/>
      <c r="S251" s="13"/>
      <c r="T251" s="13"/>
      <c r="U251" s="13"/>
      <c r="V251" s="13"/>
      <c r="W251" s="13"/>
      <c r="X251" s="13"/>
      <c r="Y251" s="66"/>
      <c r="Z251" s="66"/>
      <c r="AA251" s="66"/>
      <c r="AB251" s="66"/>
      <c r="AC251" s="13"/>
      <c r="AD251" s="66"/>
      <c r="AE251" s="13"/>
      <c r="AF251" s="13"/>
      <c r="AG251" s="13"/>
      <c r="AH251" s="13"/>
      <c r="AI251" s="13"/>
      <c r="AJ251" s="13"/>
      <c r="AK251" s="13"/>
      <c r="AL251" s="13"/>
      <c r="AM251" s="116"/>
      <c r="AN251" s="13"/>
      <c r="AO251" s="13"/>
    </row>
    <row r="252" spans="9:41">
      <c r="I252" s="329"/>
      <c r="J252" s="66"/>
      <c r="K252" s="116"/>
      <c r="L252" s="116"/>
      <c r="M252" s="116"/>
      <c r="N252" s="13"/>
      <c r="O252" s="13"/>
      <c r="P252" s="13"/>
      <c r="Q252" s="116"/>
      <c r="R252" s="13"/>
      <c r="S252" s="13"/>
      <c r="T252" s="13"/>
      <c r="U252" s="13"/>
      <c r="V252" s="13"/>
      <c r="W252" s="13"/>
      <c r="X252" s="13"/>
      <c r="Y252" s="66"/>
      <c r="Z252" s="66"/>
      <c r="AA252" s="66"/>
      <c r="AB252" s="66"/>
      <c r="AC252" s="13"/>
      <c r="AD252" s="66"/>
      <c r="AE252" s="13"/>
      <c r="AF252" s="13"/>
      <c r="AG252" s="13"/>
      <c r="AH252" s="13"/>
      <c r="AI252" s="13"/>
      <c r="AJ252" s="13"/>
      <c r="AK252" s="13"/>
      <c r="AL252" s="13"/>
      <c r="AM252" s="116"/>
      <c r="AN252" s="13"/>
      <c r="AO252" s="13"/>
    </row>
    <row r="253" spans="9:41">
      <c r="I253" s="329"/>
      <c r="J253" s="66"/>
      <c r="K253" s="116"/>
      <c r="L253" s="116"/>
      <c r="M253" s="116"/>
      <c r="N253" s="13"/>
      <c r="O253" s="13"/>
      <c r="P253" s="13"/>
      <c r="Q253" s="116"/>
      <c r="R253" s="13"/>
      <c r="S253" s="13"/>
      <c r="T253" s="13"/>
      <c r="U253" s="13"/>
      <c r="V253" s="13"/>
      <c r="W253" s="13"/>
      <c r="X253" s="13"/>
      <c r="Y253" s="66"/>
      <c r="Z253" s="66"/>
      <c r="AA253" s="66"/>
      <c r="AB253" s="66"/>
      <c r="AC253" s="13"/>
      <c r="AD253" s="66"/>
      <c r="AE253" s="13"/>
      <c r="AF253" s="13"/>
      <c r="AG253" s="13"/>
      <c r="AH253" s="13"/>
      <c r="AI253" s="13"/>
      <c r="AJ253" s="13"/>
      <c r="AK253" s="13"/>
      <c r="AL253" s="13"/>
      <c r="AM253" s="116"/>
      <c r="AN253" s="13"/>
      <c r="AO253" s="13"/>
    </row>
    <row r="254" spans="9:41">
      <c r="I254" s="329"/>
      <c r="J254" s="66"/>
      <c r="K254" s="116"/>
      <c r="L254" s="116"/>
      <c r="M254" s="116"/>
      <c r="N254" s="13"/>
      <c r="O254" s="13"/>
      <c r="P254" s="13"/>
      <c r="Q254" s="116"/>
      <c r="R254" s="13"/>
      <c r="S254" s="13"/>
      <c r="T254" s="13"/>
      <c r="U254" s="13"/>
      <c r="V254" s="13"/>
      <c r="W254" s="13"/>
      <c r="X254" s="13"/>
      <c r="Y254" s="66"/>
      <c r="Z254" s="66"/>
      <c r="AA254" s="66"/>
      <c r="AB254" s="66"/>
      <c r="AC254" s="13"/>
      <c r="AD254" s="66"/>
      <c r="AE254" s="13"/>
      <c r="AF254" s="13"/>
      <c r="AG254" s="13"/>
      <c r="AH254" s="13"/>
      <c r="AI254" s="13"/>
      <c r="AJ254" s="13"/>
      <c r="AK254" s="13"/>
      <c r="AL254" s="13"/>
      <c r="AM254" s="116"/>
      <c r="AN254" s="13"/>
      <c r="AO254" s="13"/>
    </row>
    <row r="255" spans="9:41">
      <c r="I255" s="329"/>
      <c r="J255" s="66"/>
      <c r="K255" s="116"/>
      <c r="L255" s="116"/>
      <c r="M255" s="116"/>
      <c r="N255" s="13"/>
      <c r="O255" s="13"/>
      <c r="P255" s="13"/>
      <c r="Q255" s="116"/>
      <c r="R255" s="13"/>
      <c r="S255" s="13"/>
      <c r="T255" s="13"/>
      <c r="U255" s="13"/>
      <c r="V255" s="13"/>
      <c r="W255" s="13"/>
      <c r="X255" s="13"/>
      <c r="Y255" s="66"/>
      <c r="Z255" s="66"/>
      <c r="AA255" s="66"/>
      <c r="AB255" s="66"/>
      <c r="AC255" s="13"/>
      <c r="AD255" s="66"/>
      <c r="AE255" s="13"/>
      <c r="AF255" s="13"/>
      <c r="AG255" s="13"/>
      <c r="AH255" s="13"/>
      <c r="AI255" s="13"/>
      <c r="AJ255" s="13"/>
      <c r="AK255" s="13"/>
      <c r="AL255" s="13"/>
      <c r="AM255" s="116"/>
      <c r="AN255" s="13"/>
      <c r="AO255" s="13"/>
    </row>
    <row r="256" spans="9:41">
      <c r="I256" s="329"/>
      <c r="J256" s="66"/>
      <c r="K256" s="116"/>
      <c r="L256" s="116"/>
      <c r="M256" s="116"/>
      <c r="N256" s="13"/>
      <c r="O256" s="13"/>
      <c r="P256" s="13"/>
      <c r="Q256" s="116"/>
      <c r="R256" s="13"/>
      <c r="S256" s="13"/>
      <c r="T256" s="13"/>
      <c r="U256" s="13"/>
      <c r="V256" s="13"/>
      <c r="W256" s="13"/>
      <c r="X256" s="13"/>
      <c r="Y256" s="66"/>
      <c r="Z256" s="66"/>
      <c r="AA256" s="66"/>
      <c r="AB256" s="66"/>
      <c r="AC256" s="13"/>
      <c r="AD256" s="66"/>
      <c r="AE256" s="13"/>
      <c r="AF256" s="13"/>
      <c r="AG256" s="13"/>
      <c r="AH256" s="13"/>
      <c r="AI256" s="13"/>
      <c r="AJ256" s="13"/>
      <c r="AK256" s="13"/>
      <c r="AL256" s="13"/>
      <c r="AM256" s="116"/>
      <c r="AN256" s="13"/>
      <c r="AO256" s="13"/>
    </row>
    <row r="257" spans="9:41">
      <c r="I257" s="329"/>
      <c r="J257" s="66"/>
      <c r="K257" s="116"/>
      <c r="L257" s="116"/>
      <c r="M257" s="116"/>
      <c r="N257" s="13"/>
      <c r="O257" s="13"/>
      <c r="P257" s="13"/>
      <c r="Q257" s="116"/>
      <c r="R257" s="13"/>
      <c r="S257" s="13"/>
      <c r="T257" s="13"/>
      <c r="U257" s="13"/>
      <c r="V257" s="13"/>
      <c r="W257" s="13"/>
      <c r="X257" s="13"/>
      <c r="Y257" s="66"/>
      <c r="Z257" s="66"/>
      <c r="AA257" s="66"/>
      <c r="AB257" s="66"/>
      <c r="AC257" s="13"/>
      <c r="AD257" s="66"/>
      <c r="AE257" s="13"/>
      <c r="AF257" s="13"/>
      <c r="AG257" s="13"/>
      <c r="AH257" s="13"/>
      <c r="AI257" s="13"/>
      <c r="AJ257" s="13"/>
      <c r="AK257" s="13"/>
      <c r="AL257" s="13"/>
      <c r="AM257" s="116"/>
      <c r="AN257" s="13"/>
      <c r="AO257" s="13"/>
    </row>
    <row r="258" spans="9:41">
      <c r="I258" s="329"/>
      <c r="J258" s="66"/>
      <c r="K258" s="116"/>
      <c r="L258" s="116"/>
      <c r="M258" s="116"/>
      <c r="N258" s="13"/>
      <c r="O258" s="13"/>
      <c r="P258" s="13"/>
      <c r="Q258" s="116"/>
      <c r="R258" s="13"/>
      <c r="S258" s="13"/>
      <c r="T258" s="13"/>
      <c r="U258" s="13"/>
      <c r="V258" s="13"/>
      <c r="W258" s="13"/>
      <c r="X258" s="13"/>
      <c r="Y258" s="66"/>
      <c r="Z258" s="66"/>
      <c r="AA258" s="66"/>
      <c r="AB258" s="66"/>
      <c r="AC258" s="13"/>
      <c r="AD258" s="66"/>
      <c r="AE258" s="13"/>
      <c r="AF258" s="13"/>
      <c r="AG258" s="13"/>
      <c r="AH258" s="13"/>
      <c r="AI258" s="13"/>
      <c r="AJ258" s="13"/>
      <c r="AK258" s="13"/>
      <c r="AL258" s="13"/>
      <c r="AM258" s="116"/>
      <c r="AN258" s="13"/>
      <c r="AO258" s="13"/>
    </row>
    <row r="259" spans="9:41">
      <c r="I259" s="329"/>
      <c r="J259" s="66"/>
      <c r="K259" s="116"/>
      <c r="L259" s="116"/>
      <c r="M259" s="116"/>
      <c r="N259" s="13"/>
      <c r="O259" s="13"/>
      <c r="P259" s="13"/>
      <c r="Q259" s="116"/>
      <c r="R259" s="13"/>
      <c r="S259" s="13"/>
      <c r="T259" s="13"/>
      <c r="U259" s="13"/>
      <c r="V259" s="13"/>
      <c r="W259" s="13"/>
      <c r="X259" s="13"/>
      <c r="Y259" s="66"/>
      <c r="Z259" s="66"/>
      <c r="AA259" s="66"/>
      <c r="AB259" s="66"/>
      <c r="AC259" s="13"/>
      <c r="AD259" s="66"/>
      <c r="AE259" s="13"/>
      <c r="AF259" s="13"/>
      <c r="AG259" s="13"/>
      <c r="AH259" s="13"/>
      <c r="AI259" s="13"/>
      <c r="AJ259" s="13"/>
      <c r="AK259" s="13"/>
      <c r="AL259" s="13"/>
      <c r="AM259" s="116"/>
      <c r="AN259" s="13"/>
      <c r="AO259" s="13"/>
    </row>
    <row r="260" spans="9:41">
      <c r="I260" s="329"/>
      <c r="J260" s="66"/>
      <c r="K260" s="116"/>
      <c r="L260" s="116"/>
      <c r="M260" s="116"/>
      <c r="N260" s="13"/>
      <c r="O260" s="13"/>
      <c r="P260" s="13"/>
      <c r="Q260" s="116"/>
      <c r="R260" s="13"/>
      <c r="S260" s="13"/>
      <c r="T260" s="13"/>
      <c r="U260" s="13"/>
      <c r="V260" s="13"/>
      <c r="W260" s="13"/>
      <c r="X260" s="13"/>
      <c r="Y260" s="66"/>
      <c r="Z260" s="66"/>
      <c r="AA260" s="66"/>
      <c r="AB260" s="66"/>
      <c r="AC260" s="13"/>
      <c r="AD260" s="66"/>
      <c r="AE260" s="13"/>
      <c r="AF260" s="13"/>
      <c r="AG260" s="13"/>
      <c r="AH260" s="13"/>
      <c r="AI260" s="13"/>
      <c r="AJ260" s="13"/>
      <c r="AK260" s="13"/>
      <c r="AL260" s="13"/>
      <c r="AM260" s="116"/>
      <c r="AN260" s="13"/>
      <c r="AO260" s="13"/>
    </row>
    <row r="261" spans="9:41">
      <c r="I261" s="329"/>
      <c r="J261" s="66"/>
      <c r="K261" s="116"/>
      <c r="L261" s="116"/>
      <c r="M261" s="116"/>
      <c r="N261" s="13"/>
      <c r="O261" s="13"/>
      <c r="P261" s="13"/>
      <c r="Q261" s="116"/>
      <c r="R261" s="13"/>
      <c r="S261" s="13"/>
      <c r="T261" s="13"/>
      <c r="U261" s="13"/>
      <c r="V261" s="13"/>
      <c r="W261" s="13"/>
      <c r="X261" s="13"/>
      <c r="Y261" s="66"/>
      <c r="Z261" s="66"/>
      <c r="AA261" s="66"/>
      <c r="AB261" s="66"/>
      <c r="AC261" s="13"/>
      <c r="AD261" s="66"/>
      <c r="AE261" s="13"/>
      <c r="AF261" s="13"/>
      <c r="AG261" s="13"/>
      <c r="AH261" s="13"/>
      <c r="AI261" s="13"/>
      <c r="AJ261" s="13"/>
      <c r="AK261" s="13"/>
      <c r="AL261" s="13"/>
      <c r="AM261" s="116"/>
      <c r="AN261" s="13"/>
      <c r="AO261" s="13"/>
    </row>
    <row r="262" spans="9:41">
      <c r="I262" s="329"/>
      <c r="J262" s="66"/>
      <c r="K262" s="116"/>
      <c r="L262" s="116"/>
      <c r="M262" s="116"/>
      <c r="N262" s="13"/>
      <c r="O262" s="13"/>
      <c r="P262" s="13"/>
      <c r="Q262" s="116"/>
      <c r="R262" s="13"/>
      <c r="S262" s="13"/>
      <c r="T262" s="13"/>
      <c r="U262" s="13"/>
      <c r="V262" s="13"/>
      <c r="W262" s="13"/>
      <c r="X262" s="13"/>
      <c r="Y262" s="66"/>
      <c r="Z262" s="66"/>
      <c r="AA262" s="66"/>
      <c r="AB262" s="66"/>
      <c r="AC262" s="13"/>
      <c r="AD262" s="66"/>
      <c r="AE262" s="13"/>
      <c r="AF262" s="13"/>
      <c r="AG262" s="13"/>
      <c r="AH262" s="13"/>
      <c r="AI262" s="13"/>
      <c r="AJ262" s="13"/>
      <c r="AK262" s="13"/>
      <c r="AL262" s="13"/>
      <c r="AM262" s="116"/>
      <c r="AN262" s="13"/>
      <c r="AO262" s="13"/>
    </row>
    <row r="263" spans="9:41">
      <c r="I263" s="329"/>
      <c r="J263" s="66"/>
      <c r="K263" s="116"/>
      <c r="L263" s="116"/>
      <c r="M263" s="116"/>
      <c r="N263" s="13"/>
      <c r="O263" s="13"/>
      <c r="P263" s="13"/>
      <c r="Q263" s="116"/>
      <c r="R263" s="13"/>
      <c r="S263" s="13"/>
      <c r="T263" s="13"/>
      <c r="U263" s="13"/>
      <c r="V263" s="13"/>
      <c r="W263" s="13"/>
      <c r="X263" s="13"/>
      <c r="Y263" s="66"/>
      <c r="Z263" s="66"/>
      <c r="AA263" s="66"/>
      <c r="AB263" s="66"/>
      <c r="AC263" s="13"/>
      <c r="AD263" s="66"/>
      <c r="AE263" s="13"/>
      <c r="AF263" s="13"/>
      <c r="AG263" s="13"/>
      <c r="AH263" s="13"/>
      <c r="AI263" s="13"/>
      <c r="AJ263" s="13"/>
      <c r="AK263" s="13"/>
      <c r="AL263" s="13"/>
      <c r="AM263" s="116"/>
      <c r="AN263" s="13"/>
      <c r="AO263" s="13"/>
    </row>
    <row r="264" spans="9:41">
      <c r="I264" s="329"/>
      <c r="J264" s="66"/>
      <c r="K264" s="116"/>
      <c r="L264" s="116"/>
      <c r="M264" s="116"/>
      <c r="N264" s="13"/>
      <c r="O264" s="13"/>
      <c r="P264" s="13"/>
      <c r="Q264" s="116"/>
      <c r="R264" s="13"/>
      <c r="S264" s="13"/>
      <c r="T264" s="13"/>
      <c r="U264" s="13"/>
      <c r="V264" s="13"/>
      <c r="W264" s="13"/>
      <c r="X264" s="13"/>
      <c r="Y264" s="66"/>
      <c r="Z264" s="66"/>
      <c r="AA264" s="66"/>
      <c r="AB264" s="66"/>
      <c r="AC264" s="13"/>
      <c r="AD264" s="66"/>
      <c r="AE264" s="13"/>
      <c r="AF264" s="13"/>
      <c r="AG264" s="13"/>
      <c r="AH264" s="13"/>
      <c r="AI264" s="13"/>
      <c r="AJ264" s="13"/>
      <c r="AK264" s="13"/>
      <c r="AL264" s="13"/>
      <c r="AM264" s="116"/>
      <c r="AN264" s="13"/>
      <c r="AO264" s="13"/>
    </row>
    <row r="265" spans="9:41">
      <c r="I265" s="329"/>
      <c r="J265" s="66"/>
      <c r="K265" s="116"/>
      <c r="L265" s="116"/>
      <c r="M265" s="116"/>
      <c r="N265" s="13"/>
      <c r="O265" s="13"/>
      <c r="P265" s="13"/>
      <c r="Q265" s="116"/>
      <c r="R265" s="13"/>
      <c r="S265" s="13"/>
      <c r="T265" s="13"/>
      <c r="U265" s="13"/>
      <c r="V265" s="13"/>
      <c r="W265" s="13"/>
      <c r="X265" s="13"/>
      <c r="Y265" s="66"/>
      <c r="Z265" s="66"/>
      <c r="AA265" s="66"/>
      <c r="AB265" s="66"/>
      <c r="AC265" s="13"/>
      <c r="AD265" s="66"/>
      <c r="AE265" s="13"/>
      <c r="AF265" s="13"/>
      <c r="AG265" s="13"/>
      <c r="AH265" s="13"/>
      <c r="AI265" s="13"/>
      <c r="AJ265" s="13"/>
      <c r="AK265" s="13"/>
      <c r="AL265" s="13"/>
      <c r="AM265" s="116"/>
      <c r="AN265" s="13"/>
      <c r="AO265" s="13"/>
    </row>
    <row r="266" spans="9:41">
      <c r="I266" s="329"/>
      <c r="J266" s="66"/>
      <c r="K266" s="116"/>
      <c r="L266" s="116"/>
      <c r="M266" s="116"/>
      <c r="N266" s="13"/>
      <c r="O266" s="13"/>
      <c r="P266" s="13"/>
      <c r="Q266" s="116"/>
      <c r="R266" s="13"/>
      <c r="S266" s="13"/>
      <c r="T266" s="13"/>
      <c r="U266" s="13"/>
      <c r="V266" s="13"/>
      <c r="W266" s="13"/>
      <c r="X266" s="13"/>
      <c r="Y266" s="66"/>
      <c r="Z266" s="66"/>
      <c r="AA266" s="66"/>
      <c r="AB266" s="66"/>
      <c r="AC266" s="13"/>
      <c r="AD266" s="66"/>
      <c r="AE266" s="13"/>
      <c r="AF266" s="13"/>
      <c r="AG266" s="13"/>
      <c r="AH266" s="13"/>
      <c r="AI266" s="13"/>
      <c r="AJ266" s="13"/>
      <c r="AK266" s="13"/>
      <c r="AL266" s="13"/>
      <c r="AM266" s="116"/>
      <c r="AN266" s="13"/>
      <c r="AO266" s="13"/>
    </row>
    <row r="267" spans="9:41">
      <c r="I267" s="329"/>
      <c r="J267" s="66"/>
      <c r="K267" s="116"/>
      <c r="L267" s="116"/>
      <c r="M267" s="116"/>
      <c r="N267" s="13"/>
      <c r="O267" s="13"/>
      <c r="P267" s="13"/>
      <c r="Q267" s="116"/>
      <c r="R267" s="13"/>
      <c r="S267" s="13"/>
      <c r="T267" s="13"/>
      <c r="U267" s="13"/>
      <c r="V267" s="13"/>
      <c r="W267" s="13"/>
      <c r="X267" s="13"/>
      <c r="Y267" s="66"/>
      <c r="Z267" s="66"/>
      <c r="AA267" s="66"/>
      <c r="AB267" s="66"/>
      <c r="AC267" s="13"/>
      <c r="AD267" s="66"/>
      <c r="AE267" s="13"/>
      <c r="AF267" s="13"/>
      <c r="AG267" s="13"/>
      <c r="AH267" s="13"/>
      <c r="AI267" s="13"/>
      <c r="AJ267" s="13"/>
      <c r="AK267" s="13"/>
      <c r="AL267" s="13"/>
      <c r="AM267" s="116"/>
      <c r="AN267" s="13"/>
      <c r="AO267" s="13"/>
    </row>
    <row r="268" spans="9:41">
      <c r="I268" s="329"/>
      <c r="J268" s="66"/>
      <c r="K268" s="116"/>
      <c r="L268" s="116"/>
      <c r="M268" s="116"/>
      <c r="N268" s="13"/>
      <c r="O268" s="13"/>
      <c r="P268" s="13"/>
      <c r="Q268" s="116"/>
      <c r="R268" s="13"/>
      <c r="S268" s="13"/>
      <c r="T268" s="13"/>
      <c r="U268" s="13"/>
      <c r="V268" s="13"/>
      <c r="W268" s="13"/>
      <c r="X268" s="13"/>
      <c r="Y268" s="66"/>
      <c r="Z268" s="66"/>
      <c r="AA268" s="66"/>
      <c r="AB268" s="66"/>
      <c r="AC268" s="13"/>
      <c r="AD268" s="66"/>
      <c r="AE268" s="13"/>
      <c r="AF268" s="13"/>
      <c r="AG268" s="13"/>
      <c r="AH268" s="13"/>
      <c r="AI268" s="13"/>
      <c r="AJ268" s="13"/>
      <c r="AK268" s="13"/>
      <c r="AL268" s="13"/>
      <c r="AM268" s="116"/>
      <c r="AN268" s="13"/>
      <c r="AO268" s="13"/>
    </row>
    <row r="269" spans="9:41">
      <c r="I269" s="329"/>
      <c r="J269" s="66"/>
      <c r="K269" s="116"/>
      <c r="L269" s="116"/>
      <c r="M269" s="116"/>
      <c r="N269" s="13"/>
      <c r="O269" s="13"/>
      <c r="P269" s="13"/>
      <c r="Q269" s="116"/>
      <c r="R269" s="13"/>
      <c r="S269" s="13"/>
      <c r="T269" s="13"/>
      <c r="U269" s="13"/>
      <c r="V269" s="13"/>
      <c r="W269" s="13"/>
      <c r="X269" s="13"/>
      <c r="Y269" s="66"/>
      <c r="Z269" s="66"/>
      <c r="AA269" s="66"/>
      <c r="AB269" s="66"/>
      <c r="AC269" s="13"/>
      <c r="AD269" s="66"/>
      <c r="AE269" s="13"/>
      <c r="AF269" s="13"/>
      <c r="AG269" s="13"/>
      <c r="AH269" s="13"/>
      <c r="AI269" s="13"/>
      <c r="AJ269" s="13"/>
      <c r="AK269" s="13"/>
      <c r="AL269" s="13"/>
      <c r="AM269" s="116"/>
      <c r="AN269" s="13"/>
      <c r="AO269" s="13"/>
    </row>
    <row r="270" spans="9:41">
      <c r="I270" s="329"/>
      <c r="J270" s="66"/>
      <c r="K270" s="116"/>
      <c r="L270" s="116"/>
      <c r="M270" s="116"/>
      <c r="N270" s="13"/>
      <c r="O270" s="13"/>
      <c r="P270" s="13"/>
      <c r="Q270" s="116"/>
      <c r="R270" s="13"/>
      <c r="S270" s="13"/>
      <c r="T270" s="13"/>
      <c r="U270" s="13"/>
      <c r="V270" s="13"/>
      <c r="W270" s="13"/>
      <c r="X270" s="13"/>
      <c r="Y270" s="66"/>
      <c r="Z270" s="66"/>
      <c r="AA270" s="66"/>
      <c r="AB270" s="66"/>
      <c r="AC270" s="13"/>
      <c r="AD270" s="66"/>
      <c r="AE270" s="13"/>
      <c r="AF270" s="13"/>
      <c r="AG270" s="13"/>
      <c r="AH270" s="13"/>
      <c r="AI270" s="13"/>
      <c r="AJ270" s="13"/>
      <c r="AK270" s="13"/>
      <c r="AL270" s="13"/>
      <c r="AM270" s="116"/>
      <c r="AN270" s="13"/>
      <c r="AO270" s="13"/>
    </row>
    <row r="271" spans="9:41">
      <c r="I271" s="329"/>
      <c r="J271" s="66"/>
      <c r="K271" s="116"/>
      <c r="L271" s="116"/>
      <c r="M271" s="116"/>
      <c r="N271" s="13"/>
      <c r="O271" s="13"/>
      <c r="P271" s="13"/>
      <c r="Q271" s="116"/>
      <c r="R271" s="13"/>
      <c r="S271" s="13"/>
      <c r="T271" s="13"/>
      <c r="U271" s="13"/>
      <c r="V271" s="13"/>
      <c r="W271" s="13"/>
      <c r="X271" s="13"/>
      <c r="Y271" s="66"/>
      <c r="Z271" s="66"/>
      <c r="AA271" s="66"/>
      <c r="AB271" s="66"/>
      <c r="AC271" s="13"/>
      <c r="AD271" s="66"/>
      <c r="AE271" s="13"/>
      <c r="AF271" s="13"/>
      <c r="AG271" s="13"/>
      <c r="AH271" s="13"/>
      <c r="AI271" s="13"/>
      <c r="AJ271" s="13"/>
      <c r="AK271" s="13"/>
      <c r="AL271" s="13"/>
      <c r="AM271" s="116"/>
      <c r="AN271" s="13"/>
      <c r="AO271" s="13"/>
    </row>
    <row r="272" spans="9:41">
      <c r="I272" s="329"/>
      <c r="J272" s="66"/>
      <c r="K272" s="116"/>
      <c r="L272" s="116"/>
      <c r="M272" s="116"/>
      <c r="N272" s="13"/>
      <c r="O272" s="13"/>
      <c r="P272" s="13"/>
      <c r="Q272" s="116"/>
      <c r="R272" s="13"/>
      <c r="S272" s="13"/>
      <c r="T272" s="13"/>
      <c r="U272" s="13"/>
      <c r="V272" s="13"/>
      <c r="W272" s="13"/>
      <c r="X272" s="13"/>
      <c r="Y272" s="66"/>
      <c r="Z272" s="66"/>
      <c r="AA272" s="66"/>
      <c r="AB272" s="66"/>
      <c r="AC272" s="13"/>
      <c r="AD272" s="66"/>
      <c r="AE272" s="13"/>
      <c r="AF272" s="13"/>
      <c r="AG272" s="13"/>
      <c r="AH272" s="13"/>
      <c r="AI272" s="13"/>
      <c r="AJ272" s="13"/>
      <c r="AK272" s="13"/>
      <c r="AL272" s="13"/>
      <c r="AM272" s="116"/>
      <c r="AN272" s="13"/>
      <c r="AO272" s="13"/>
    </row>
    <row r="273" spans="9:41">
      <c r="I273" s="329"/>
      <c r="J273" s="66"/>
      <c r="K273" s="116"/>
      <c r="L273" s="116"/>
      <c r="M273" s="116"/>
      <c r="N273" s="13"/>
      <c r="O273" s="13"/>
      <c r="P273" s="13"/>
      <c r="Q273" s="116"/>
      <c r="R273" s="13"/>
      <c r="S273" s="13"/>
      <c r="T273" s="13"/>
      <c r="U273" s="13"/>
      <c r="V273" s="13"/>
      <c r="W273" s="13"/>
      <c r="X273" s="13"/>
      <c r="Y273" s="66"/>
      <c r="Z273" s="66"/>
      <c r="AA273" s="66"/>
      <c r="AB273" s="66"/>
      <c r="AC273" s="13"/>
      <c r="AD273" s="66"/>
      <c r="AE273" s="13"/>
      <c r="AF273" s="13"/>
      <c r="AG273" s="13"/>
      <c r="AH273" s="13"/>
      <c r="AI273" s="13"/>
      <c r="AJ273" s="13"/>
      <c r="AK273" s="13"/>
      <c r="AL273" s="13"/>
      <c r="AM273" s="116"/>
      <c r="AN273" s="13"/>
      <c r="AO273" s="13"/>
    </row>
    <row r="274" spans="9:41">
      <c r="I274" s="329"/>
      <c r="J274" s="66"/>
      <c r="K274" s="116"/>
      <c r="L274" s="116"/>
      <c r="M274" s="116"/>
      <c r="N274" s="13"/>
      <c r="O274" s="13"/>
      <c r="P274" s="13"/>
      <c r="Q274" s="116"/>
      <c r="R274" s="13"/>
      <c r="S274" s="13"/>
      <c r="T274" s="13"/>
      <c r="U274" s="13"/>
      <c r="V274" s="13"/>
      <c r="W274" s="13"/>
      <c r="X274" s="13"/>
      <c r="Y274" s="66"/>
      <c r="Z274" s="66"/>
      <c r="AA274" s="66"/>
      <c r="AB274" s="66"/>
      <c r="AC274" s="13"/>
      <c r="AD274" s="66"/>
      <c r="AE274" s="13"/>
      <c r="AF274" s="13"/>
      <c r="AG274" s="13"/>
      <c r="AH274" s="13"/>
      <c r="AI274" s="13"/>
      <c r="AJ274" s="13"/>
      <c r="AK274" s="13"/>
      <c r="AL274" s="13"/>
      <c r="AM274" s="116"/>
      <c r="AN274" s="13"/>
      <c r="AO274" s="13"/>
    </row>
    <row r="275" spans="9:41">
      <c r="I275" s="329"/>
      <c r="J275" s="66"/>
      <c r="K275" s="116"/>
      <c r="L275" s="116"/>
      <c r="M275" s="116"/>
      <c r="N275" s="13"/>
      <c r="O275" s="13"/>
      <c r="P275" s="13"/>
      <c r="Q275" s="116"/>
      <c r="R275" s="13"/>
      <c r="S275" s="13"/>
      <c r="T275" s="13"/>
      <c r="U275" s="13"/>
      <c r="V275" s="13"/>
      <c r="W275" s="13"/>
      <c r="X275" s="13"/>
      <c r="Y275" s="66"/>
      <c r="Z275" s="66"/>
      <c r="AA275" s="66"/>
      <c r="AB275" s="66"/>
      <c r="AC275" s="13"/>
      <c r="AD275" s="66"/>
      <c r="AE275" s="13"/>
      <c r="AF275" s="13"/>
      <c r="AG275" s="13"/>
      <c r="AH275" s="13"/>
      <c r="AI275" s="13"/>
      <c r="AJ275" s="13"/>
      <c r="AK275" s="13"/>
      <c r="AL275" s="13"/>
      <c r="AM275" s="116"/>
      <c r="AN275" s="13"/>
      <c r="AO275" s="13"/>
    </row>
    <row r="276" spans="9:41">
      <c r="I276" s="329"/>
      <c r="J276" s="66"/>
      <c r="K276" s="116"/>
      <c r="L276" s="116"/>
      <c r="M276" s="116"/>
      <c r="N276" s="13"/>
      <c r="O276" s="13"/>
      <c r="P276" s="13"/>
      <c r="Q276" s="116"/>
      <c r="R276" s="13"/>
      <c r="S276" s="13"/>
      <c r="T276" s="13"/>
      <c r="U276" s="13"/>
      <c r="V276" s="13"/>
      <c r="W276" s="13"/>
      <c r="X276" s="13"/>
      <c r="Y276" s="66"/>
      <c r="Z276" s="66"/>
      <c r="AA276" s="66"/>
      <c r="AB276" s="66"/>
      <c r="AC276" s="13"/>
      <c r="AD276" s="66"/>
      <c r="AE276" s="13"/>
      <c r="AF276" s="13"/>
      <c r="AG276" s="13"/>
      <c r="AH276" s="13"/>
      <c r="AI276" s="13"/>
      <c r="AJ276" s="13"/>
      <c r="AK276" s="13"/>
      <c r="AL276" s="13"/>
      <c r="AM276" s="116"/>
      <c r="AN276" s="13"/>
      <c r="AO276" s="13"/>
    </row>
    <row r="277" spans="9:41">
      <c r="I277" s="329"/>
      <c r="J277" s="66"/>
      <c r="K277" s="116"/>
      <c r="L277" s="116"/>
      <c r="M277" s="116"/>
      <c r="N277" s="13"/>
      <c r="O277" s="13"/>
      <c r="P277" s="13"/>
      <c r="Q277" s="116"/>
      <c r="R277" s="13"/>
      <c r="S277" s="13"/>
      <c r="T277" s="13"/>
      <c r="U277" s="13"/>
      <c r="V277" s="13"/>
      <c r="W277" s="13"/>
      <c r="X277" s="13"/>
      <c r="Y277" s="66"/>
      <c r="Z277" s="66"/>
      <c r="AA277" s="66"/>
      <c r="AB277" s="66"/>
      <c r="AC277" s="13"/>
      <c r="AD277" s="66"/>
      <c r="AE277" s="13"/>
      <c r="AF277" s="13"/>
      <c r="AG277" s="13"/>
      <c r="AH277" s="13"/>
      <c r="AI277" s="13"/>
      <c r="AJ277" s="13"/>
      <c r="AK277" s="13"/>
      <c r="AL277" s="13"/>
      <c r="AM277" s="116"/>
      <c r="AN277" s="13"/>
      <c r="AO277" s="13"/>
    </row>
    <row r="278" spans="9:41">
      <c r="I278" s="329"/>
      <c r="J278" s="66"/>
      <c r="K278" s="116"/>
      <c r="L278" s="116"/>
      <c r="M278" s="116"/>
      <c r="N278" s="13"/>
      <c r="O278" s="13"/>
      <c r="P278" s="13"/>
      <c r="Q278" s="116"/>
      <c r="R278" s="13"/>
      <c r="S278" s="13"/>
      <c r="T278" s="13"/>
      <c r="U278" s="13"/>
      <c r="V278" s="13"/>
      <c r="W278" s="13"/>
      <c r="X278" s="13"/>
      <c r="Y278" s="66"/>
      <c r="Z278" s="66"/>
      <c r="AA278" s="66"/>
      <c r="AB278" s="66"/>
      <c r="AC278" s="13"/>
      <c r="AD278" s="66"/>
      <c r="AE278" s="13"/>
      <c r="AF278" s="13"/>
      <c r="AG278" s="13"/>
      <c r="AH278" s="13"/>
      <c r="AI278" s="13"/>
      <c r="AJ278" s="13"/>
      <c r="AK278" s="13"/>
      <c r="AL278" s="13"/>
      <c r="AM278" s="116"/>
      <c r="AN278" s="13"/>
      <c r="AO278" s="13"/>
    </row>
    <row r="279" spans="9:41">
      <c r="I279" s="329"/>
      <c r="J279" s="66"/>
      <c r="K279" s="116"/>
      <c r="L279" s="116"/>
      <c r="M279" s="116"/>
      <c r="N279" s="13"/>
      <c r="O279" s="13"/>
      <c r="P279" s="13"/>
      <c r="Q279" s="116"/>
      <c r="R279" s="13"/>
      <c r="S279" s="13"/>
      <c r="T279" s="13"/>
      <c r="U279" s="13"/>
      <c r="V279" s="13"/>
      <c r="W279" s="13"/>
      <c r="X279" s="13"/>
      <c r="Y279" s="66"/>
      <c r="Z279" s="66"/>
      <c r="AA279" s="66"/>
      <c r="AB279" s="66"/>
      <c r="AC279" s="13"/>
      <c r="AD279" s="66"/>
      <c r="AE279" s="13"/>
      <c r="AF279" s="13"/>
      <c r="AG279" s="13"/>
      <c r="AH279" s="13"/>
      <c r="AI279" s="13"/>
      <c r="AJ279" s="13"/>
      <c r="AK279" s="13"/>
      <c r="AL279" s="13"/>
      <c r="AM279" s="116"/>
      <c r="AN279" s="13"/>
      <c r="AO279" s="13"/>
    </row>
    <row r="280" spans="9:41">
      <c r="I280" s="329"/>
      <c r="J280" s="66"/>
      <c r="K280" s="116"/>
      <c r="L280" s="116"/>
      <c r="M280" s="116"/>
      <c r="N280" s="13"/>
      <c r="O280" s="13"/>
      <c r="P280" s="13"/>
      <c r="Q280" s="116"/>
      <c r="R280" s="13"/>
      <c r="S280" s="13"/>
      <c r="T280" s="13"/>
      <c r="U280" s="13"/>
      <c r="V280" s="13"/>
      <c r="W280" s="13"/>
      <c r="X280" s="13"/>
      <c r="Y280" s="66"/>
      <c r="Z280" s="66"/>
      <c r="AA280" s="66"/>
      <c r="AB280" s="66"/>
      <c r="AC280" s="13"/>
      <c r="AD280" s="66"/>
      <c r="AE280" s="13"/>
      <c r="AF280" s="13"/>
      <c r="AG280" s="13"/>
      <c r="AH280" s="13"/>
      <c r="AI280" s="13"/>
      <c r="AJ280" s="13"/>
      <c r="AK280" s="13"/>
      <c r="AL280" s="13"/>
      <c r="AM280" s="116"/>
      <c r="AN280" s="13"/>
      <c r="AO280" s="13"/>
    </row>
    <row r="281" spans="9:41">
      <c r="I281" s="329"/>
      <c r="J281" s="66"/>
      <c r="K281" s="116"/>
      <c r="L281" s="116"/>
      <c r="M281" s="116"/>
      <c r="N281" s="13"/>
      <c r="O281" s="13"/>
      <c r="P281" s="13"/>
      <c r="Q281" s="116"/>
      <c r="R281" s="13"/>
      <c r="S281" s="13"/>
      <c r="T281" s="13"/>
      <c r="U281" s="13"/>
      <c r="V281" s="13"/>
      <c r="W281" s="13"/>
      <c r="X281" s="13"/>
      <c r="Y281" s="66"/>
      <c r="Z281" s="66"/>
      <c r="AA281" s="66"/>
      <c r="AB281" s="66"/>
      <c r="AC281" s="13"/>
      <c r="AD281" s="66"/>
      <c r="AE281" s="13"/>
      <c r="AF281" s="13"/>
      <c r="AG281" s="13"/>
      <c r="AH281" s="13"/>
      <c r="AI281" s="13"/>
      <c r="AJ281" s="13"/>
      <c r="AK281" s="13"/>
      <c r="AL281" s="13"/>
      <c r="AM281" s="116"/>
      <c r="AN281" s="13"/>
      <c r="AO281" s="13"/>
    </row>
    <row r="282" spans="9:41">
      <c r="I282" s="329"/>
      <c r="J282" s="66"/>
      <c r="K282" s="116"/>
      <c r="L282" s="116"/>
      <c r="M282" s="116"/>
      <c r="N282" s="13"/>
      <c r="O282" s="13"/>
      <c r="P282" s="13"/>
      <c r="Q282" s="116"/>
      <c r="R282" s="13"/>
      <c r="S282" s="13"/>
      <c r="T282" s="13"/>
      <c r="U282" s="13"/>
      <c r="V282" s="13"/>
      <c r="W282" s="13"/>
      <c r="X282" s="13"/>
      <c r="Y282" s="66"/>
      <c r="Z282" s="66"/>
      <c r="AA282" s="66"/>
      <c r="AB282" s="66"/>
      <c r="AC282" s="13"/>
      <c r="AD282" s="66"/>
      <c r="AE282" s="13"/>
      <c r="AF282" s="13"/>
      <c r="AG282" s="13"/>
      <c r="AH282" s="13"/>
      <c r="AI282" s="13"/>
      <c r="AJ282" s="13"/>
      <c r="AK282" s="13"/>
      <c r="AL282" s="13"/>
      <c r="AM282" s="116"/>
      <c r="AN282" s="13"/>
      <c r="AO282" s="13"/>
    </row>
    <row r="283" spans="9:41">
      <c r="I283" s="329"/>
      <c r="J283" s="66"/>
      <c r="K283" s="116"/>
      <c r="L283" s="116"/>
      <c r="M283" s="116"/>
      <c r="N283" s="13"/>
      <c r="O283" s="13"/>
      <c r="P283" s="13"/>
      <c r="Q283" s="116"/>
      <c r="R283" s="13"/>
      <c r="S283" s="13"/>
      <c r="T283" s="13"/>
      <c r="U283" s="13"/>
      <c r="V283" s="13"/>
      <c r="W283" s="13"/>
      <c r="X283" s="13"/>
      <c r="Y283" s="66"/>
      <c r="Z283" s="66"/>
      <c r="AA283" s="66"/>
      <c r="AB283" s="66"/>
      <c r="AC283" s="13"/>
      <c r="AD283" s="66"/>
      <c r="AE283" s="13"/>
      <c r="AF283" s="13"/>
      <c r="AG283" s="13"/>
      <c r="AH283" s="13"/>
      <c r="AI283" s="13"/>
      <c r="AJ283" s="13"/>
      <c r="AK283" s="13"/>
      <c r="AL283" s="13"/>
      <c r="AM283" s="116"/>
      <c r="AN283" s="13"/>
      <c r="AO283" s="13"/>
    </row>
    <row r="284" spans="9:41">
      <c r="I284" s="329"/>
      <c r="J284" s="66"/>
      <c r="K284" s="116"/>
      <c r="L284" s="116"/>
      <c r="M284" s="116"/>
      <c r="N284" s="13"/>
      <c r="O284" s="13"/>
      <c r="P284" s="13"/>
      <c r="Q284" s="116"/>
      <c r="R284" s="13"/>
      <c r="S284" s="13"/>
      <c r="T284" s="13"/>
      <c r="U284" s="13"/>
      <c r="V284" s="13"/>
      <c r="W284" s="13"/>
      <c r="X284" s="13"/>
      <c r="Y284" s="66"/>
      <c r="Z284" s="66"/>
      <c r="AA284" s="66"/>
      <c r="AB284" s="66"/>
      <c r="AC284" s="13"/>
      <c r="AD284" s="66"/>
      <c r="AE284" s="13"/>
      <c r="AF284" s="13"/>
      <c r="AG284" s="13"/>
      <c r="AH284" s="13"/>
      <c r="AI284" s="13"/>
      <c r="AJ284" s="13"/>
      <c r="AK284" s="13"/>
      <c r="AL284" s="13"/>
      <c r="AM284" s="116"/>
      <c r="AN284" s="13"/>
      <c r="AO284" s="13"/>
    </row>
    <row r="285" spans="9:41">
      <c r="I285" s="329"/>
      <c r="J285" s="66"/>
      <c r="K285" s="116"/>
      <c r="L285" s="116"/>
      <c r="M285" s="116"/>
      <c r="N285" s="13"/>
      <c r="O285" s="13"/>
      <c r="P285" s="13"/>
      <c r="Q285" s="116"/>
      <c r="R285" s="13"/>
      <c r="S285" s="13"/>
      <c r="T285" s="13"/>
      <c r="U285" s="13"/>
      <c r="V285" s="13"/>
      <c r="W285" s="13"/>
      <c r="X285" s="13"/>
      <c r="Y285" s="66"/>
      <c r="Z285" s="66"/>
      <c r="AA285" s="66"/>
      <c r="AB285" s="66"/>
      <c r="AC285" s="13"/>
      <c r="AD285" s="66"/>
      <c r="AE285" s="13"/>
      <c r="AF285" s="13"/>
      <c r="AG285" s="13"/>
      <c r="AH285" s="13"/>
      <c r="AI285" s="13"/>
      <c r="AJ285" s="13"/>
      <c r="AK285" s="13"/>
      <c r="AL285" s="13"/>
      <c r="AM285" s="116"/>
      <c r="AN285" s="13"/>
      <c r="AO285" s="13"/>
    </row>
    <row r="286" spans="9:41">
      <c r="I286" s="329"/>
      <c r="J286" s="66"/>
      <c r="K286" s="116"/>
      <c r="L286" s="116"/>
      <c r="M286" s="116"/>
      <c r="N286" s="13"/>
      <c r="O286" s="13"/>
      <c r="P286" s="13"/>
      <c r="Q286" s="116"/>
      <c r="R286" s="13"/>
      <c r="S286" s="13"/>
      <c r="T286" s="13"/>
      <c r="U286" s="13"/>
      <c r="V286" s="13"/>
      <c r="W286" s="13"/>
      <c r="X286" s="13"/>
      <c r="Y286" s="66"/>
      <c r="Z286" s="66"/>
      <c r="AA286" s="66"/>
      <c r="AB286" s="66"/>
      <c r="AC286" s="13"/>
      <c r="AD286" s="66"/>
      <c r="AE286" s="13"/>
      <c r="AF286" s="13"/>
      <c r="AG286" s="13"/>
      <c r="AH286" s="13"/>
      <c r="AI286" s="13"/>
      <c r="AJ286" s="13"/>
      <c r="AK286" s="13"/>
      <c r="AL286" s="13"/>
      <c r="AM286" s="116"/>
      <c r="AN286" s="13"/>
      <c r="AO286" s="13"/>
    </row>
    <row r="287" spans="9:41">
      <c r="I287" s="329"/>
      <c r="J287" s="66"/>
      <c r="K287" s="116"/>
      <c r="L287" s="116"/>
      <c r="M287" s="116"/>
      <c r="N287" s="13"/>
      <c r="O287" s="13"/>
      <c r="P287" s="13"/>
      <c r="Q287" s="116"/>
      <c r="R287" s="13"/>
      <c r="S287" s="13"/>
      <c r="T287" s="13"/>
      <c r="U287" s="13"/>
      <c r="V287" s="13"/>
      <c r="W287" s="13"/>
      <c r="X287" s="13"/>
      <c r="Y287" s="66"/>
      <c r="Z287" s="66"/>
      <c r="AA287" s="66"/>
      <c r="AB287" s="66"/>
      <c r="AC287" s="13"/>
      <c r="AD287" s="66"/>
      <c r="AE287" s="13"/>
      <c r="AF287" s="13"/>
      <c r="AG287" s="13"/>
      <c r="AH287" s="13"/>
      <c r="AI287" s="13"/>
      <c r="AJ287" s="13"/>
      <c r="AK287" s="13"/>
      <c r="AL287" s="13"/>
      <c r="AM287" s="116"/>
      <c r="AN287" s="13"/>
      <c r="AO287" s="13"/>
    </row>
    <row r="288" spans="9:41">
      <c r="I288" s="329"/>
      <c r="J288" s="66"/>
      <c r="K288" s="116"/>
      <c r="L288" s="116"/>
      <c r="M288" s="116"/>
      <c r="N288" s="13"/>
      <c r="O288" s="13"/>
      <c r="P288" s="13"/>
      <c r="Q288" s="116"/>
      <c r="R288" s="13"/>
      <c r="S288" s="13"/>
      <c r="T288" s="13"/>
      <c r="U288" s="13"/>
      <c r="V288" s="13"/>
      <c r="W288" s="13"/>
      <c r="X288" s="13"/>
      <c r="Y288" s="66"/>
      <c r="Z288" s="66"/>
      <c r="AA288" s="66"/>
      <c r="AB288" s="66"/>
      <c r="AC288" s="13"/>
      <c r="AD288" s="66"/>
      <c r="AE288" s="13"/>
      <c r="AF288" s="13"/>
      <c r="AG288" s="13"/>
      <c r="AH288" s="13"/>
      <c r="AI288" s="13"/>
      <c r="AJ288" s="13"/>
      <c r="AK288" s="13"/>
      <c r="AL288" s="13"/>
      <c r="AM288" s="116"/>
      <c r="AN288" s="13"/>
      <c r="AO288" s="13"/>
    </row>
    <row r="289" spans="1:41">
      <c r="I289" s="329"/>
      <c r="J289" s="66"/>
      <c r="K289" s="116"/>
      <c r="L289" s="116"/>
      <c r="M289" s="116"/>
      <c r="N289" s="13"/>
      <c r="O289" s="13"/>
      <c r="P289" s="13"/>
      <c r="Q289" s="116"/>
      <c r="R289" s="13"/>
      <c r="S289" s="13"/>
      <c r="T289" s="13"/>
      <c r="U289" s="13"/>
      <c r="V289" s="13"/>
      <c r="W289" s="13"/>
      <c r="X289" s="13"/>
      <c r="Y289" s="66"/>
      <c r="Z289" s="66"/>
      <c r="AA289" s="66"/>
      <c r="AB289" s="66"/>
      <c r="AC289" s="13"/>
      <c r="AD289" s="66"/>
      <c r="AE289" s="13"/>
      <c r="AF289" s="13"/>
      <c r="AG289" s="13"/>
      <c r="AH289" s="13"/>
      <c r="AI289" s="13"/>
      <c r="AJ289" s="13"/>
      <c r="AK289" s="13"/>
      <c r="AL289" s="13"/>
      <c r="AM289" s="116"/>
      <c r="AN289" s="13"/>
      <c r="AO289" s="13"/>
    </row>
    <row r="290" spans="1:41">
      <c r="I290" s="329"/>
      <c r="J290" s="66"/>
      <c r="K290" s="116"/>
      <c r="L290" s="116"/>
      <c r="M290" s="116"/>
      <c r="N290" s="13"/>
      <c r="O290" s="13"/>
      <c r="P290" s="13"/>
      <c r="Q290" s="116"/>
      <c r="R290" s="13"/>
      <c r="S290" s="13"/>
      <c r="T290" s="13"/>
      <c r="U290" s="13"/>
      <c r="V290" s="13"/>
      <c r="W290" s="13"/>
      <c r="X290" s="13"/>
      <c r="Y290" s="66"/>
      <c r="Z290" s="66"/>
      <c r="AA290" s="66"/>
      <c r="AB290" s="66"/>
      <c r="AC290" s="13"/>
      <c r="AD290" s="66"/>
      <c r="AE290" s="13"/>
      <c r="AF290" s="13"/>
      <c r="AG290" s="13"/>
      <c r="AH290" s="13"/>
      <c r="AI290" s="13"/>
      <c r="AJ290" s="13"/>
      <c r="AK290" s="13"/>
      <c r="AL290" s="13"/>
      <c r="AM290" s="116"/>
      <c r="AN290" s="13"/>
      <c r="AO290" s="13"/>
    </row>
    <row r="291" spans="1:41">
      <c r="I291" s="329"/>
      <c r="J291" s="66"/>
      <c r="K291" s="116"/>
      <c r="L291" s="116"/>
      <c r="M291" s="116"/>
      <c r="N291" s="13"/>
      <c r="O291" s="13"/>
      <c r="P291" s="13"/>
      <c r="Q291" s="116"/>
      <c r="R291" s="13"/>
      <c r="S291" s="13"/>
      <c r="T291" s="13"/>
      <c r="U291" s="13"/>
      <c r="V291" s="13"/>
      <c r="W291" s="13"/>
      <c r="X291" s="13"/>
      <c r="Y291" s="66"/>
      <c r="Z291" s="66"/>
      <c r="AA291" s="66"/>
      <c r="AB291" s="66"/>
      <c r="AC291" s="13"/>
      <c r="AD291" s="66"/>
      <c r="AE291" s="13"/>
      <c r="AF291" s="13"/>
      <c r="AG291" s="13"/>
      <c r="AH291" s="13"/>
      <c r="AI291" s="13"/>
      <c r="AJ291" s="13"/>
      <c r="AK291" s="13"/>
      <c r="AL291" s="13"/>
      <c r="AM291" s="116"/>
      <c r="AN291" s="13"/>
      <c r="AO291" s="13"/>
    </row>
    <row r="292" spans="1:41">
      <c r="I292" s="329"/>
      <c r="J292" s="66"/>
      <c r="K292" s="116"/>
      <c r="L292" s="116"/>
      <c r="M292" s="116"/>
      <c r="N292" s="13"/>
      <c r="O292" s="13"/>
      <c r="P292" s="13"/>
      <c r="Q292" s="116"/>
      <c r="R292" s="13"/>
      <c r="S292" s="13"/>
      <c r="T292" s="13"/>
      <c r="U292" s="13"/>
      <c r="V292" s="13"/>
      <c r="W292" s="13"/>
      <c r="X292" s="13"/>
      <c r="Y292" s="66"/>
      <c r="Z292" s="66"/>
      <c r="AA292" s="66"/>
      <c r="AB292" s="66"/>
      <c r="AC292" s="13"/>
      <c r="AD292" s="66"/>
      <c r="AE292" s="13"/>
      <c r="AF292" s="13"/>
      <c r="AG292" s="13"/>
      <c r="AH292" s="13"/>
      <c r="AI292" s="13"/>
      <c r="AJ292" s="13"/>
      <c r="AK292" s="13"/>
      <c r="AL292" s="13"/>
      <c r="AM292" s="116"/>
      <c r="AN292" s="13"/>
      <c r="AO292" s="13"/>
    </row>
    <row r="293" spans="1:41">
      <c r="I293" s="329"/>
      <c r="J293" s="66"/>
      <c r="K293" s="116"/>
      <c r="L293" s="116"/>
      <c r="M293" s="116"/>
      <c r="N293" s="13"/>
      <c r="O293" s="13"/>
      <c r="P293" s="13"/>
      <c r="Q293" s="116"/>
      <c r="R293" s="13"/>
      <c r="S293" s="13"/>
      <c r="T293" s="13"/>
      <c r="U293" s="13"/>
      <c r="V293" s="13"/>
      <c r="W293" s="13"/>
      <c r="X293" s="13"/>
      <c r="Y293" s="66"/>
      <c r="Z293" s="66"/>
      <c r="AA293" s="66"/>
      <c r="AB293" s="66"/>
      <c r="AC293" s="13"/>
      <c r="AD293" s="66"/>
      <c r="AE293" s="13"/>
      <c r="AF293" s="13"/>
      <c r="AG293" s="13"/>
      <c r="AH293" s="13"/>
      <c r="AI293" s="13"/>
      <c r="AJ293" s="13"/>
      <c r="AK293" s="13"/>
      <c r="AL293" s="13"/>
      <c r="AM293" s="116"/>
      <c r="AN293" s="13"/>
      <c r="AO293" s="13"/>
    </row>
    <row r="294" spans="1:41">
      <c r="I294" s="329"/>
      <c r="J294" s="66"/>
      <c r="K294" s="116"/>
      <c r="L294" s="116"/>
      <c r="M294" s="116"/>
      <c r="N294" s="13"/>
      <c r="O294" s="13"/>
      <c r="P294" s="13"/>
      <c r="Q294" s="116"/>
      <c r="R294" s="13"/>
      <c r="S294" s="13"/>
      <c r="T294" s="13"/>
      <c r="U294" s="13"/>
      <c r="V294" s="13"/>
      <c r="W294" s="13"/>
      <c r="X294" s="13"/>
      <c r="Y294" s="66"/>
      <c r="Z294" s="66"/>
      <c r="AA294" s="66"/>
      <c r="AB294" s="66"/>
      <c r="AC294" s="13"/>
      <c r="AD294" s="66"/>
      <c r="AE294" s="13"/>
      <c r="AF294" s="13"/>
      <c r="AG294" s="13"/>
      <c r="AH294" s="13"/>
      <c r="AI294" s="13"/>
      <c r="AJ294" s="13"/>
      <c r="AK294" s="13"/>
      <c r="AL294" s="13"/>
      <c r="AM294" s="116"/>
      <c r="AN294" s="13"/>
      <c r="AO294" s="13"/>
    </row>
    <row r="295" spans="1:41">
      <c r="I295" s="329"/>
      <c r="J295" s="66"/>
      <c r="K295" s="116"/>
      <c r="L295" s="116"/>
      <c r="M295" s="116"/>
      <c r="N295" s="13"/>
      <c r="O295" s="13"/>
      <c r="P295" s="13"/>
      <c r="Q295" s="116"/>
      <c r="R295" s="13"/>
      <c r="S295" s="13"/>
      <c r="T295" s="13"/>
      <c r="U295" s="13"/>
      <c r="V295" s="13"/>
      <c r="W295" s="13"/>
      <c r="X295" s="13"/>
      <c r="Y295" s="66"/>
      <c r="Z295" s="66"/>
      <c r="AA295" s="66"/>
      <c r="AB295" s="66"/>
      <c r="AC295" s="13"/>
      <c r="AD295" s="66"/>
      <c r="AE295" s="13"/>
      <c r="AF295" s="13"/>
      <c r="AG295" s="13"/>
      <c r="AH295" s="13"/>
      <c r="AI295" s="13"/>
      <c r="AJ295" s="13"/>
      <c r="AK295" s="13"/>
      <c r="AL295" s="13"/>
      <c r="AM295" s="116"/>
      <c r="AN295" s="13"/>
      <c r="AO295" s="13"/>
    </row>
    <row r="296" spans="1:41">
      <c r="I296" s="329"/>
      <c r="J296" s="66"/>
      <c r="K296" s="116"/>
      <c r="L296" s="116"/>
      <c r="M296" s="116"/>
      <c r="N296" s="13"/>
      <c r="O296" s="13"/>
      <c r="P296" s="13"/>
      <c r="Q296" s="116"/>
      <c r="R296" s="13"/>
      <c r="S296" s="13"/>
      <c r="T296" s="13"/>
      <c r="U296" s="13"/>
      <c r="V296" s="13"/>
      <c r="W296" s="13"/>
      <c r="X296" s="13"/>
      <c r="Y296" s="66"/>
      <c r="Z296" s="66"/>
      <c r="AA296" s="66"/>
      <c r="AB296" s="66"/>
      <c r="AC296" s="13"/>
      <c r="AD296" s="66"/>
      <c r="AE296" s="13"/>
      <c r="AF296" s="13"/>
      <c r="AG296" s="13"/>
      <c r="AH296" s="13"/>
      <c r="AI296" s="13"/>
      <c r="AJ296" s="13"/>
      <c r="AK296" s="13"/>
      <c r="AL296" s="13"/>
      <c r="AM296" s="116"/>
      <c r="AN296" s="13"/>
      <c r="AO296" s="13"/>
    </row>
    <row r="297" spans="1:41">
      <c r="I297" s="329"/>
      <c r="J297" s="66"/>
      <c r="K297" s="116"/>
      <c r="L297" s="116"/>
      <c r="M297" s="116"/>
      <c r="N297" s="13"/>
      <c r="O297" s="13"/>
      <c r="P297" s="13"/>
      <c r="Q297" s="116"/>
      <c r="R297" s="13"/>
      <c r="S297" s="13"/>
      <c r="T297" s="13"/>
      <c r="U297" s="13"/>
      <c r="V297" s="13"/>
      <c r="W297" s="13"/>
      <c r="X297" s="13"/>
      <c r="Y297" s="66"/>
      <c r="Z297" s="66"/>
      <c r="AA297" s="66"/>
      <c r="AB297" s="66"/>
      <c r="AC297" s="13"/>
      <c r="AD297" s="66"/>
      <c r="AE297" s="13"/>
      <c r="AF297" s="13"/>
      <c r="AG297" s="13"/>
      <c r="AH297" s="13"/>
      <c r="AI297" s="13"/>
      <c r="AJ297" s="13"/>
      <c r="AK297" s="13"/>
      <c r="AL297" s="13"/>
      <c r="AM297" s="116"/>
      <c r="AN297" s="13"/>
      <c r="AO297" s="13"/>
    </row>
    <row r="298" spans="1:41">
      <c r="I298" s="329"/>
      <c r="J298" s="66"/>
      <c r="K298" s="116"/>
      <c r="L298" s="116"/>
      <c r="M298" s="116"/>
      <c r="N298" s="13"/>
      <c r="O298" s="13"/>
      <c r="P298" s="13"/>
      <c r="Q298" s="116"/>
      <c r="R298" s="13"/>
      <c r="S298" s="13"/>
      <c r="T298" s="13"/>
      <c r="U298" s="13"/>
      <c r="V298" s="13"/>
      <c r="W298" s="13"/>
      <c r="X298" s="13"/>
      <c r="Y298" s="66"/>
      <c r="Z298" s="66"/>
      <c r="AA298" s="66"/>
      <c r="AB298" s="66"/>
      <c r="AC298" s="13"/>
      <c r="AD298" s="66"/>
      <c r="AE298" s="13"/>
      <c r="AF298" s="13"/>
      <c r="AG298" s="13"/>
      <c r="AH298" s="13"/>
      <c r="AI298" s="13"/>
      <c r="AJ298" s="13"/>
      <c r="AK298" s="13"/>
      <c r="AL298" s="13"/>
      <c r="AM298" s="116"/>
      <c r="AN298" s="13"/>
      <c r="AO298" s="13"/>
    </row>
    <row r="299" spans="1:41">
      <c r="I299" s="329"/>
      <c r="J299" s="66"/>
      <c r="K299" s="116"/>
      <c r="L299" s="116"/>
      <c r="M299" s="116"/>
      <c r="N299" s="13"/>
      <c r="O299" s="13"/>
      <c r="P299" s="13"/>
      <c r="Q299" s="116"/>
      <c r="R299" s="13"/>
      <c r="S299" s="13"/>
      <c r="T299" s="13"/>
      <c r="U299" s="13"/>
      <c r="V299" s="13"/>
      <c r="W299" s="13"/>
      <c r="X299" s="13"/>
      <c r="Y299" s="66"/>
      <c r="Z299" s="66"/>
      <c r="AA299" s="66"/>
      <c r="AB299" s="66"/>
      <c r="AC299" s="13"/>
      <c r="AD299" s="66"/>
      <c r="AE299" s="13"/>
      <c r="AF299" s="13"/>
      <c r="AG299" s="13"/>
      <c r="AH299" s="13"/>
      <c r="AI299" s="13"/>
      <c r="AJ299" s="13"/>
      <c r="AK299" s="13"/>
      <c r="AL299" s="13"/>
      <c r="AM299" s="116"/>
      <c r="AN299" s="13"/>
      <c r="AO299" s="13"/>
    </row>
    <row r="300" spans="1:41">
      <c r="I300" s="329"/>
      <c r="J300" s="66"/>
      <c r="K300" s="116"/>
      <c r="L300" s="116"/>
      <c r="M300" s="116"/>
      <c r="N300" s="13"/>
      <c r="O300" s="13"/>
      <c r="P300" s="13"/>
      <c r="Q300" s="116"/>
      <c r="R300" s="13"/>
      <c r="S300" s="13"/>
      <c r="T300" s="13"/>
      <c r="U300" s="13"/>
      <c r="V300" s="13"/>
      <c r="W300" s="13"/>
      <c r="X300" s="13"/>
      <c r="Y300" s="66"/>
      <c r="Z300" s="66"/>
      <c r="AA300" s="66"/>
      <c r="AB300" s="66"/>
      <c r="AC300" s="13"/>
      <c r="AD300" s="66"/>
      <c r="AE300" s="13"/>
      <c r="AF300" s="13"/>
      <c r="AG300" s="13"/>
      <c r="AH300" s="13"/>
      <c r="AI300" s="13"/>
      <c r="AJ300" s="13"/>
      <c r="AK300" s="13"/>
      <c r="AL300" s="13"/>
      <c r="AM300" s="116"/>
      <c r="AN300" s="13"/>
      <c r="AO300" s="13"/>
    </row>
    <row r="301" spans="1:41">
      <c r="I301" s="329"/>
      <c r="J301" s="66"/>
      <c r="K301" s="116"/>
      <c r="L301" s="116"/>
      <c r="M301" s="116"/>
      <c r="N301" s="13"/>
      <c r="O301" s="13"/>
      <c r="P301" s="13"/>
      <c r="Q301" s="116"/>
      <c r="R301" s="13"/>
      <c r="S301" s="13"/>
      <c r="T301" s="13"/>
      <c r="U301" s="13"/>
      <c r="V301" s="13"/>
      <c r="W301" s="13"/>
      <c r="X301" s="13"/>
      <c r="Y301" s="66"/>
      <c r="Z301" s="66"/>
      <c r="AA301" s="66"/>
      <c r="AB301" s="66"/>
      <c r="AC301" s="13"/>
      <c r="AD301" s="66"/>
      <c r="AE301" s="13"/>
      <c r="AF301" s="13"/>
      <c r="AG301" s="13"/>
      <c r="AH301" s="13"/>
      <c r="AI301" s="13"/>
      <c r="AJ301" s="13"/>
      <c r="AK301" s="13"/>
      <c r="AL301" s="13"/>
      <c r="AM301" s="116"/>
      <c r="AN301" s="13"/>
      <c r="AO301" s="13"/>
    </row>
    <row r="302" spans="1:41">
      <c r="A302" s="30"/>
      <c r="B302" s="30"/>
      <c r="C302" s="30"/>
      <c r="E302" s="326"/>
      <c r="F302" s="30"/>
      <c r="G302" s="30"/>
      <c r="H302" s="30"/>
      <c r="I302" s="326"/>
      <c r="J302" s="67"/>
      <c r="K302" s="117"/>
      <c r="L302" s="117"/>
      <c r="M302" s="117"/>
      <c r="N302" s="30"/>
      <c r="O302" s="30"/>
      <c r="P302" s="13"/>
      <c r="Q302" s="117"/>
      <c r="R302" s="13"/>
      <c r="S302" s="13"/>
      <c r="T302" s="13"/>
      <c r="U302" s="13"/>
      <c r="V302" s="13"/>
      <c r="W302" s="13"/>
      <c r="X302" s="13"/>
      <c r="Y302" s="66"/>
      <c r="Z302" s="66"/>
      <c r="AA302" s="66"/>
      <c r="AB302" s="66"/>
      <c r="AC302" s="30"/>
      <c r="AD302" s="66"/>
      <c r="AE302" s="13"/>
      <c r="AF302" s="13"/>
      <c r="AG302" s="13"/>
      <c r="AH302" s="13"/>
      <c r="AI302" s="13"/>
      <c r="AJ302" s="13"/>
      <c r="AK302" s="13"/>
      <c r="AL302" s="13"/>
      <c r="AM302" s="116"/>
      <c r="AN302" s="13"/>
      <c r="AO302" s="13"/>
    </row>
    <row r="303" spans="1:41">
      <c r="A303" s="32"/>
      <c r="B303" s="32"/>
      <c r="C303" s="32"/>
      <c r="D303" s="30"/>
      <c r="E303" s="327"/>
      <c r="F303" s="32"/>
      <c r="G303" s="32"/>
      <c r="H303" s="32"/>
      <c r="I303" s="327"/>
      <c r="J303" s="68"/>
      <c r="K303" s="118"/>
      <c r="L303" s="118"/>
      <c r="M303" s="118"/>
      <c r="N303" s="32"/>
      <c r="O303" s="32"/>
      <c r="P303" s="13"/>
      <c r="Q303" s="118"/>
      <c r="R303" s="13"/>
      <c r="S303" s="13"/>
      <c r="T303" s="13"/>
      <c r="U303" s="13"/>
      <c r="V303" s="13"/>
      <c r="W303" s="13"/>
      <c r="X303" s="13"/>
      <c r="Y303" s="66"/>
      <c r="Z303" s="66"/>
      <c r="AA303" s="66"/>
      <c r="AB303" s="66"/>
      <c r="AC303" s="32"/>
      <c r="AD303" s="66"/>
      <c r="AE303" s="13"/>
      <c r="AF303" s="13"/>
      <c r="AG303" s="13"/>
      <c r="AH303" s="13"/>
      <c r="AI303" s="13"/>
      <c r="AJ303" s="13"/>
      <c r="AK303" s="13"/>
      <c r="AL303" s="13"/>
      <c r="AM303" s="116"/>
      <c r="AN303" s="13"/>
      <c r="AO303" s="13"/>
    </row>
    <row r="304" spans="1:41">
      <c r="A304" s="32"/>
      <c r="B304" s="32"/>
      <c r="C304" s="32"/>
      <c r="D304" s="32"/>
      <c r="E304" s="327"/>
      <c r="F304" s="32"/>
      <c r="G304" s="32"/>
      <c r="H304" s="32"/>
      <c r="I304" s="327"/>
      <c r="J304" s="68"/>
      <c r="K304" s="118"/>
      <c r="L304" s="118"/>
      <c r="M304" s="118"/>
      <c r="N304" s="32"/>
      <c r="O304" s="32"/>
      <c r="P304" s="30"/>
      <c r="Q304" s="118"/>
      <c r="R304" s="30"/>
      <c r="S304" s="30"/>
      <c r="T304" s="30"/>
      <c r="U304" s="30"/>
      <c r="V304" s="30"/>
      <c r="W304" s="13"/>
      <c r="X304" s="13"/>
      <c r="Y304" s="66"/>
      <c r="Z304" s="66"/>
      <c r="AA304" s="66"/>
      <c r="AB304" s="66"/>
      <c r="AC304" s="32"/>
      <c r="AD304" s="66"/>
      <c r="AE304" s="13"/>
      <c r="AF304" s="13"/>
      <c r="AG304" s="13"/>
      <c r="AH304" s="13"/>
      <c r="AI304" s="13"/>
      <c r="AJ304" s="13"/>
      <c r="AK304" s="13"/>
      <c r="AL304" s="13"/>
      <c r="AM304" s="116"/>
      <c r="AN304" s="13"/>
      <c r="AO304" s="13"/>
    </row>
    <row r="305" spans="1:40">
      <c r="A305" s="32"/>
      <c r="B305" s="32"/>
      <c r="C305" s="32"/>
      <c r="D305" s="32"/>
      <c r="E305" s="327"/>
      <c r="F305" s="32"/>
      <c r="G305" s="32"/>
      <c r="H305" s="32"/>
      <c r="I305" s="327"/>
      <c r="J305" s="68"/>
      <c r="K305" s="118"/>
      <c r="L305" s="118"/>
      <c r="M305" s="118"/>
      <c r="N305" s="32"/>
      <c r="O305" s="32"/>
      <c r="P305" s="32"/>
      <c r="Q305" s="118"/>
      <c r="R305" s="32"/>
      <c r="S305" s="32"/>
      <c r="T305" s="32"/>
      <c r="U305" s="32"/>
      <c r="V305" s="32"/>
      <c r="W305" s="30"/>
      <c r="X305" s="30"/>
      <c r="Y305" s="67"/>
      <c r="Z305" s="67"/>
      <c r="AA305" s="67"/>
      <c r="AB305" s="67"/>
      <c r="AC305" s="32"/>
      <c r="AD305" s="67"/>
      <c r="AG305" s="30"/>
      <c r="AH305" s="30"/>
      <c r="AN305" s="30"/>
    </row>
    <row r="306" spans="1:40">
      <c r="A306" s="32"/>
      <c r="B306" s="32"/>
      <c r="C306" s="32"/>
      <c r="D306" s="32"/>
      <c r="E306" s="327"/>
      <c r="F306" s="32"/>
      <c r="G306" s="32"/>
      <c r="H306" s="32"/>
      <c r="I306" s="327"/>
      <c r="J306" s="68"/>
      <c r="K306" s="118"/>
      <c r="L306" s="118"/>
      <c r="M306" s="118"/>
      <c r="N306" s="32"/>
      <c r="O306" s="32"/>
      <c r="P306" s="32"/>
      <c r="Q306" s="118"/>
      <c r="R306" s="32"/>
      <c r="S306" s="32"/>
      <c r="T306" s="32"/>
      <c r="U306" s="32"/>
      <c r="V306" s="32"/>
      <c r="W306" s="32"/>
      <c r="X306" s="32"/>
      <c r="Y306" s="68"/>
      <c r="Z306" s="68"/>
      <c r="AA306" s="68"/>
      <c r="AB306" s="68"/>
      <c r="AC306" s="32"/>
      <c r="AD306" s="68"/>
      <c r="AG306" s="32"/>
      <c r="AH306" s="32"/>
      <c r="AN306" s="32"/>
    </row>
    <row r="307" spans="1:40">
      <c r="A307" s="32"/>
      <c r="B307" s="32"/>
      <c r="C307" s="32"/>
      <c r="D307" s="32"/>
      <c r="E307" s="327"/>
      <c r="F307" s="32"/>
      <c r="G307" s="32"/>
      <c r="H307" s="32"/>
      <c r="I307" s="327"/>
      <c r="J307" s="68"/>
      <c r="K307" s="118"/>
      <c r="L307" s="118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2"/>
      <c r="X307" s="32"/>
      <c r="Y307" s="68"/>
      <c r="Z307" s="68"/>
      <c r="AA307" s="68"/>
      <c r="AB307" s="68"/>
      <c r="AC307" s="32"/>
      <c r="AD307" s="68"/>
      <c r="AG307" s="32"/>
      <c r="AH307" s="32"/>
      <c r="AN307" s="32"/>
    </row>
    <row r="308" spans="1:40">
      <c r="A308" s="32"/>
      <c r="B308" s="32"/>
      <c r="C308" s="32"/>
      <c r="D308" s="32"/>
      <c r="E308" s="327"/>
      <c r="F308" s="32"/>
      <c r="G308" s="32"/>
      <c r="H308" s="32"/>
      <c r="I308" s="327"/>
      <c r="J308" s="68"/>
      <c r="K308" s="118"/>
      <c r="L308" s="118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68"/>
      <c r="AA308" s="68"/>
      <c r="AB308" s="68"/>
      <c r="AC308" s="32"/>
      <c r="AD308" s="68"/>
      <c r="AG308" s="32"/>
      <c r="AH308" s="32"/>
      <c r="AN308" s="32"/>
    </row>
    <row r="309" spans="1:40">
      <c r="A309" s="32"/>
      <c r="B309" s="32"/>
      <c r="C309" s="32"/>
      <c r="D309" s="32"/>
      <c r="E309" s="327"/>
      <c r="F309" s="32"/>
      <c r="G309" s="32"/>
      <c r="H309" s="32"/>
      <c r="I309" s="327"/>
      <c r="J309" s="68"/>
      <c r="K309" s="118"/>
      <c r="L309" s="118"/>
      <c r="M309" s="118"/>
      <c r="N309" s="32"/>
      <c r="O309" s="32"/>
      <c r="P309" s="32"/>
      <c r="Q309" s="118"/>
      <c r="R309" s="32"/>
      <c r="S309" s="32"/>
      <c r="T309" s="32"/>
      <c r="U309" s="32"/>
      <c r="V309" s="32"/>
      <c r="W309" s="32"/>
      <c r="X309" s="32"/>
      <c r="Y309" s="68"/>
      <c r="Z309" s="68"/>
      <c r="AA309" s="68"/>
      <c r="AB309" s="68"/>
      <c r="AC309" s="32"/>
      <c r="AD309" s="68"/>
      <c r="AG309" s="32"/>
      <c r="AH309" s="32"/>
      <c r="AN309" s="32"/>
    </row>
    <row r="310" spans="1:40">
      <c r="A310" s="32"/>
      <c r="B310" s="32"/>
      <c r="C310" s="32"/>
      <c r="D310" s="32"/>
      <c r="E310" s="327"/>
      <c r="F310" s="32"/>
      <c r="G310" s="32"/>
      <c r="H310" s="32"/>
      <c r="I310" s="327"/>
      <c r="J310" s="68"/>
      <c r="K310" s="118"/>
      <c r="L310" s="118"/>
      <c r="M310" s="118"/>
      <c r="N310" s="32"/>
      <c r="O310" s="32"/>
      <c r="P310" s="32"/>
      <c r="Q310" s="118"/>
      <c r="R310" s="32"/>
      <c r="S310" s="32"/>
      <c r="T310" s="32"/>
      <c r="U310" s="32"/>
      <c r="V310" s="32"/>
      <c r="W310" s="32"/>
      <c r="X310" s="32"/>
      <c r="Y310" s="68"/>
      <c r="Z310" s="68"/>
      <c r="AA310" s="68"/>
      <c r="AB310" s="68"/>
      <c r="AC310" s="32"/>
      <c r="AD310" s="68"/>
      <c r="AG310" s="32"/>
      <c r="AH310" s="32"/>
      <c r="AN310" s="32"/>
    </row>
    <row r="311" spans="1:40">
      <c r="A311" s="32"/>
      <c r="B311" s="32"/>
      <c r="C311" s="32"/>
      <c r="D311" s="32"/>
      <c r="E311" s="327"/>
      <c r="F311" s="32"/>
      <c r="G311" s="32"/>
      <c r="H311" s="32"/>
      <c r="I311" s="327"/>
      <c r="J311" s="68"/>
      <c r="K311" s="118"/>
      <c r="L311" s="118"/>
      <c r="M311" s="118"/>
      <c r="N311" s="32"/>
      <c r="O311" s="32"/>
      <c r="P311" s="32"/>
      <c r="Q311" s="118"/>
      <c r="R311" s="32"/>
      <c r="S311" s="32"/>
      <c r="T311" s="32"/>
      <c r="U311" s="32"/>
      <c r="V311" s="32"/>
      <c r="W311" s="32"/>
      <c r="X311" s="32"/>
      <c r="Y311" s="68"/>
      <c r="Z311" s="68"/>
      <c r="AA311" s="68"/>
      <c r="AB311" s="68"/>
      <c r="AC311" s="32"/>
      <c r="AD311" s="68"/>
      <c r="AG311" s="32"/>
      <c r="AH311" s="32"/>
      <c r="AN311" s="32"/>
    </row>
    <row r="312" spans="1:40">
      <c r="A312" s="32"/>
      <c r="B312" s="32"/>
      <c r="C312" s="32"/>
      <c r="D312" s="32"/>
      <c r="E312" s="327"/>
      <c r="F312" s="32"/>
      <c r="G312" s="32"/>
      <c r="H312" s="32"/>
      <c r="I312" s="327"/>
      <c r="J312" s="68"/>
      <c r="K312" s="118"/>
      <c r="L312" s="118"/>
      <c r="M312" s="118"/>
      <c r="N312" s="32"/>
      <c r="O312" s="32"/>
      <c r="P312" s="32"/>
      <c r="Q312" s="118"/>
      <c r="R312" s="32"/>
      <c r="S312" s="32"/>
      <c r="T312" s="32"/>
      <c r="U312" s="32"/>
      <c r="V312" s="32"/>
      <c r="W312" s="32"/>
      <c r="X312" s="32"/>
      <c r="Y312" s="68"/>
      <c r="Z312" s="68"/>
      <c r="AA312" s="68"/>
      <c r="AB312" s="68"/>
      <c r="AC312" s="32"/>
      <c r="AD312" s="68"/>
      <c r="AG312" s="32"/>
      <c r="AH312" s="32"/>
      <c r="AN312" s="32"/>
    </row>
    <row r="313" spans="1:40">
      <c r="A313" s="32"/>
      <c r="B313" s="32"/>
      <c r="C313" s="32"/>
      <c r="D313" s="32"/>
      <c r="E313" s="327"/>
      <c r="F313" s="32"/>
      <c r="G313" s="32"/>
      <c r="H313" s="32"/>
      <c r="I313" s="327"/>
      <c r="J313" s="68"/>
      <c r="K313" s="118"/>
      <c r="L313" s="118"/>
      <c r="M313" s="118"/>
      <c r="N313" s="32"/>
      <c r="O313" s="32"/>
      <c r="P313" s="32"/>
      <c r="Q313" s="118"/>
      <c r="R313" s="32"/>
      <c r="S313" s="32"/>
      <c r="T313" s="32"/>
      <c r="U313" s="32"/>
      <c r="V313" s="32"/>
      <c r="W313" s="32"/>
      <c r="X313" s="32"/>
      <c r="Y313" s="68"/>
      <c r="Z313" s="68"/>
      <c r="AA313" s="68"/>
      <c r="AB313" s="68"/>
      <c r="AC313" s="32"/>
      <c r="AD313" s="68"/>
      <c r="AG313" s="32"/>
      <c r="AH313" s="32"/>
      <c r="AN313" s="32"/>
    </row>
    <row r="314" spans="1:40">
      <c r="A314" s="32"/>
      <c r="B314" s="32"/>
      <c r="C314" s="32"/>
      <c r="D314" s="32"/>
      <c r="E314" s="327"/>
      <c r="F314" s="32"/>
      <c r="G314" s="32"/>
      <c r="H314" s="32"/>
      <c r="I314" s="327"/>
      <c r="J314" s="68"/>
      <c r="K314" s="118"/>
      <c r="L314" s="118"/>
      <c r="M314" s="118"/>
      <c r="N314" s="32"/>
      <c r="O314" s="32"/>
      <c r="P314" s="32"/>
      <c r="Q314" s="118"/>
      <c r="R314" s="32"/>
      <c r="S314" s="32"/>
      <c r="T314" s="32"/>
      <c r="U314" s="32"/>
      <c r="V314" s="32"/>
      <c r="W314" s="32"/>
      <c r="X314" s="32"/>
      <c r="Y314" s="68"/>
      <c r="Z314" s="68"/>
      <c r="AA314" s="68"/>
      <c r="AB314" s="68"/>
      <c r="AC314" s="32"/>
      <c r="AD314" s="68"/>
      <c r="AG314" s="32"/>
      <c r="AH314" s="32"/>
      <c r="AN314" s="32"/>
    </row>
    <row r="315" spans="1:40">
      <c r="A315" s="32"/>
      <c r="B315" s="32"/>
      <c r="C315" s="32"/>
      <c r="D315" s="32"/>
      <c r="E315" s="327"/>
      <c r="F315" s="32"/>
      <c r="G315" s="32"/>
      <c r="H315" s="32"/>
      <c r="I315" s="327"/>
      <c r="J315" s="68"/>
      <c r="K315" s="118"/>
      <c r="L315" s="118"/>
      <c r="M315" s="118"/>
      <c r="N315" s="32"/>
      <c r="O315" s="32"/>
      <c r="P315" s="32"/>
      <c r="Q315" s="118"/>
      <c r="R315" s="32"/>
      <c r="S315" s="32"/>
      <c r="T315" s="32"/>
      <c r="U315" s="32"/>
      <c r="V315" s="32"/>
      <c r="W315" s="32"/>
      <c r="X315" s="32"/>
      <c r="Y315" s="68"/>
      <c r="Z315" s="68"/>
      <c r="AA315" s="68"/>
      <c r="AB315" s="68"/>
      <c r="AC315" s="32"/>
      <c r="AD315" s="68"/>
      <c r="AG315" s="32"/>
      <c r="AH315" s="32"/>
      <c r="AN315" s="32"/>
    </row>
    <row r="316" spans="1:40">
      <c r="A316" s="32"/>
      <c r="B316" s="32"/>
      <c r="C316" s="32"/>
      <c r="D316" s="32"/>
      <c r="E316" s="327"/>
      <c r="F316" s="32"/>
      <c r="G316" s="32"/>
      <c r="H316" s="32"/>
      <c r="I316" s="327"/>
      <c r="J316" s="68"/>
      <c r="K316" s="118"/>
      <c r="L316" s="118"/>
      <c r="M316" s="118"/>
      <c r="N316" s="32"/>
      <c r="O316" s="32"/>
      <c r="P316" s="32"/>
      <c r="Q316" s="118"/>
      <c r="R316" s="32"/>
      <c r="S316" s="32"/>
      <c r="T316" s="32"/>
      <c r="U316" s="32"/>
      <c r="V316" s="32"/>
      <c r="W316" s="32"/>
      <c r="X316" s="32"/>
      <c r="Y316" s="68"/>
      <c r="Z316" s="68"/>
      <c r="AA316" s="68"/>
      <c r="AB316" s="68"/>
      <c r="AC316" s="32"/>
      <c r="AD316" s="68"/>
      <c r="AG316" s="32"/>
      <c r="AH316" s="32"/>
      <c r="AN316" s="32"/>
    </row>
    <row r="317" spans="1:40">
      <c r="A317" s="32"/>
      <c r="B317" s="32"/>
      <c r="C317" s="32"/>
      <c r="D317" s="32"/>
      <c r="E317" s="327"/>
      <c r="F317" s="32"/>
      <c r="G317" s="32"/>
      <c r="H317" s="32"/>
      <c r="I317" s="327"/>
      <c r="J317" s="68"/>
      <c r="K317" s="118"/>
      <c r="L317" s="118"/>
      <c r="M317" s="118"/>
      <c r="N317" s="32"/>
      <c r="O317" s="32"/>
      <c r="P317" s="32"/>
      <c r="Q317" s="118"/>
      <c r="R317" s="32"/>
      <c r="S317" s="32"/>
      <c r="T317" s="32"/>
      <c r="U317" s="32"/>
      <c r="V317" s="32"/>
      <c r="W317" s="32"/>
      <c r="X317" s="32"/>
      <c r="Y317" s="68"/>
      <c r="Z317" s="68"/>
      <c r="AA317" s="68"/>
      <c r="AB317" s="68"/>
      <c r="AC317" s="32"/>
      <c r="AD317" s="68"/>
      <c r="AG317" s="32"/>
      <c r="AH317" s="32"/>
      <c r="AN317" s="32"/>
    </row>
    <row r="318" spans="1:40">
      <c r="A318" s="32"/>
      <c r="B318" s="32"/>
      <c r="C318" s="32"/>
      <c r="D318" s="32"/>
      <c r="E318" s="327"/>
      <c r="F318" s="32"/>
      <c r="G318" s="32"/>
      <c r="H318" s="32"/>
      <c r="I318" s="327"/>
      <c r="J318" s="68"/>
      <c r="K318" s="118"/>
      <c r="L318" s="118"/>
      <c r="M318" s="118"/>
      <c r="N318" s="32"/>
      <c r="O318" s="32"/>
      <c r="P318" s="32"/>
      <c r="Q318" s="118"/>
      <c r="R318" s="32"/>
      <c r="S318" s="32"/>
      <c r="T318" s="32"/>
      <c r="U318" s="32"/>
      <c r="V318" s="32"/>
      <c r="W318" s="32"/>
      <c r="X318" s="32"/>
      <c r="Y318" s="68"/>
      <c r="Z318" s="68"/>
      <c r="AA318" s="68"/>
      <c r="AB318" s="68"/>
      <c r="AC318" s="32"/>
      <c r="AD318" s="68"/>
      <c r="AG318" s="32"/>
      <c r="AH318" s="32"/>
      <c r="AN318" s="32"/>
    </row>
    <row r="319" spans="1:40">
      <c r="A319" s="32"/>
      <c r="B319" s="32"/>
      <c r="C319" s="32"/>
      <c r="D319" s="32"/>
      <c r="E319" s="327"/>
      <c r="F319" s="32"/>
      <c r="G319" s="32"/>
      <c r="H319" s="32"/>
      <c r="I319" s="327"/>
      <c r="J319" s="68"/>
      <c r="K319" s="118"/>
      <c r="L319" s="118"/>
      <c r="M319" s="118"/>
      <c r="N319" s="32"/>
      <c r="O319" s="32"/>
      <c r="P319" s="32"/>
      <c r="Q319" s="118"/>
      <c r="R319" s="32"/>
      <c r="S319" s="32"/>
      <c r="T319" s="32"/>
      <c r="U319" s="32"/>
      <c r="V319" s="32"/>
      <c r="W319" s="32"/>
      <c r="X319" s="32"/>
      <c r="Y319" s="68"/>
      <c r="Z319" s="68"/>
      <c r="AA319" s="68"/>
      <c r="AB319" s="68"/>
      <c r="AC319" s="32"/>
      <c r="AD319" s="68"/>
      <c r="AG319" s="32"/>
      <c r="AH319" s="32"/>
      <c r="AN319" s="32"/>
    </row>
    <row r="320" spans="1:40">
      <c r="A320" s="32"/>
      <c r="B320" s="32"/>
      <c r="C320" s="32"/>
      <c r="D320" s="32"/>
      <c r="E320" s="327"/>
      <c r="F320" s="32"/>
      <c r="G320" s="32"/>
      <c r="H320" s="32"/>
      <c r="I320" s="327"/>
      <c r="J320" s="68"/>
      <c r="K320" s="118"/>
      <c r="L320" s="118"/>
      <c r="M320" s="118"/>
      <c r="N320" s="32"/>
      <c r="O320" s="32"/>
      <c r="P320" s="32"/>
      <c r="Q320" s="118"/>
      <c r="R320" s="32"/>
      <c r="S320" s="32"/>
      <c r="T320" s="32"/>
      <c r="U320" s="32"/>
      <c r="V320" s="32"/>
      <c r="W320" s="32"/>
      <c r="X320" s="32"/>
      <c r="Y320" s="68"/>
      <c r="Z320" s="68"/>
      <c r="AA320" s="68"/>
      <c r="AB320" s="68"/>
      <c r="AC320" s="32"/>
      <c r="AD320" s="68"/>
      <c r="AG320" s="32"/>
      <c r="AH320" s="32"/>
      <c r="AN320" s="32"/>
    </row>
    <row r="321" spans="1:40">
      <c r="A321" s="32"/>
      <c r="B321" s="32"/>
      <c r="C321" s="32"/>
      <c r="D321" s="32"/>
      <c r="E321" s="327"/>
      <c r="F321" s="32"/>
      <c r="G321" s="32"/>
      <c r="H321" s="32"/>
      <c r="I321" s="327"/>
      <c r="J321" s="68"/>
      <c r="K321" s="118"/>
      <c r="L321" s="118"/>
      <c r="M321" s="118"/>
      <c r="N321" s="32"/>
      <c r="O321" s="32"/>
      <c r="P321" s="32"/>
      <c r="Q321" s="118"/>
      <c r="R321" s="32"/>
      <c r="S321" s="32"/>
      <c r="T321" s="32"/>
      <c r="U321" s="32"/>
      <c r="V321" s="32"/>
      <c r="W321" s="32"/>
      <c r="X321" s="32"/>
      <c r="Y321" s="68"/>
      <c r="Z321" s="68"/>
      <c r="AA321" s="68"/>
      <c r="AB321" s="68"/>
      <c r="AC321" s="32"/>
      <c r="AD321" s="68"/>
      <c r="AG321" s="32"/>
      <c r="AH321" s="32"/>
      <c r="AN321" s="32"/>
    </row>
    <row r="322" spans="1:40">
      <c r="A322" s="32"/>
      <c r="B322" s="32"/>
      <c r="C322" s="32"/>
      <c r="D322" s="32"/>
      <c r="E322" s="327"/>
      <c r="F322" s="32"/>
      <c r="G322" s="32"/>
      <c r="H322" s="32"/>
      <c r="I322" s="327"/>
      <c r="J322" s="68"/>
      <c r="K322" s="118"/>
      <c r="L322" s="118"/>
      <c r="M322" s="118"/>
      <c r="N322" s="32"/>
      <c r="O322" s="32"/>
      <c r="P322" s="32"/>
      <c r="Q322" s="118"/>
      <c r="R322" s="32"/>
      <c r="S322" s="32"/>
      <c r="T322" s="32"/>
      <c r="U322" s="32"/>
      <c r="V322" s="32"/>
      <c r="W322" s="32"/>
      <c r="X322" s="32"/>
      <c r="Y322" s="68"/>
      <c r="Z322" s="68"/>
      <c r="AA322" s="68"/>
      <c r="AB322" s="68"/>
      <c r="AC322" s="32"/>
      <c r="AD322" s="68"/>
      <c r="AG322" s="32"/>
      <c r="AH322" s="32"/>
      <c r="AN322" s="32"/>
    </row>
    <row r="323" spans="1:40">
      <c r="A323" s="32"/>
      <c r="B323" s="32"/>
      <c r="C323" s="32"/>
      <c r="D323" s="32"/>
      <c r="E323" s="327"/>
      <c r="F323" s="32"/>
      <c r="G323" s="32"/>
      <c r="H323" s="32"/>
      <c r="I323" s="327"/>
      <c r="J323" s="68"/>
      <c r="K323" s="118"/>
      <c r="L323" s="118"/>
      <c r="M323" s="118"/>
      <c r="N323" s="32"/>
      <c r="O323" s="32"/>
      <c r="P323" s="32"/>
      <c r="Q323" s="118"/>
      <c r="R323" s="32"/>
      <c r="S323" s="32"/>
      <c r="T323" s="32"/>
      <c r="U323" s="32"/>
      <c r="V323" s="32"/>
      <c r="W323" s="32"/>
      <c r="X323" s="32"/>
      <c r="Y323" s="68"/>
      <c r="Z323" s="68"/>
      <c r="AA323" s="68"/>
      <c r="AB323" s="68"/>
      <c r="AC323" s="32"/>
      <c r="AD323" s="68"/>
      <c r="AG323" s="32"/>
      <c r="AH323" s="32"/>
      <c r="AN323" s="32"/>
    </row>
    <row r="324" spans="1:40">
      <c r="A324" s="32"/>
      <c r="B324" s="32"/>
      <c r="C324" s="32"/>
      <c r="D324" s="32"/>
      <c r="E324" s="327"/>
      <c r="F324" s="32"/>
      <c r="G324" s="32"/>
      <c r="H324" s="32"/>
      <c r="I324" s="327"/>
      <c r="J324" s="68"/>
      <c r="K324" s="118"/>
      <c r="L324" s="118"/>
      <c r="M324" s="118"/>
      <c r="N324" s="32"/>
      <c r="O324" s="32"/>
      <c r="P324" s="32"/>
      <c r="Q324" s="118"/>
      <c r="R324" s="32"/>
      <c r="S324" s="32"/>
      <c r="T324" s="32"/>
      <c r="U324" s="32"/>
      <c r="V324" s="32"/>
      <c r="W324" s="32"/>
      <c r="X324" s="32"/>
      <c r="Y324" s="68"/>
      <c r="Z324" s="68"/>
      <c r="AA324" s="68"/>
      <c r="AB324" s="68"/>
      <c r="AC324" s="32"/>
      <c r="AD324" s="68"/>
      <c r="AG324" s="32"/>
      <c r="AH324" s="32"/>
      <c r="AN324" s="32"/>
    </row>
    <row r="325" spans="1:40">
      <c r="A325" s="32"/>
      <c r="B325" s="32"/>
      <c r="C325" s="32"/>
      <c r="D325" s="32"/>
      <c r="E325" s="327"/>
      <c r="F325" s="32"/>
      <c r="G325" s="32"/>
      <c r="H325" s="32"/>
      <c r="I325" s="327"/>
      <c r="J325" s="68"/>
      <c r="K325" s="118"/>
      <c r="L325" s="118"/>
      <c r="M325" s="118"/>
      <c r="N325" s="32"/>
      <c r="O325" s="32"/>
      <c r="P325" s="32"/>
      <c r="Q325" s="118"/>
      <c r="R325" s="32"/>
      <c r="S325" s="32"/>
      <c r="T325" s="32"/>
      <c r="U325" s="32"/>
      <c r="V325" s="32"/>
      <c r="W325" s="32"/>
      <c r="X325" s="32"/>
      <c r="Y325" s="68"/>
      <c r="Z325" s="68"/>
      <c r="AA325" s="68"/>
      <c r="AB325" s="68"/>
      <c r="AC325" s="32"/>
      <c r="AD325" s="68"/>
      <c r="AG325" s="32"/>
      <c r="AH325" s="32"/>
      <c r="AN325" s="32"/>
    </row>
    <row r="326" spans="1:40">
      <c r="A326" s="32"/>
      <c r="B326" s="32"/>
      <c r="C326" s="32"/>
      <c r="D326" s="32"/>
      <c r="E326" s="327"/>
      <c r="F326" s="32"/>
      <c r="G326" s="32"/>
      <c r="H326" s="32"/>
      <c r="I326" s="327"/>
      <c r="J326" s="68"/>
      <c r="K326" s="118"/>
      <c r="L326" s="118"/>
      <c r="M326" s="118"/>
      <c r="N326" s="32"/>
      <c r="O326" s="32"/>
      <c r="P326" s="32"/>
      <c r="Q326" s="118"/>
      <c r="R326" s="32"/>
      <c r="S326" s="32"/>
      <c r="T326" s="32"/>
      <c r="U326" s="32"/>
      <c r="V326" s="32"/>
      <c r="W326" s="32"/>
      <c r="X326" s="32"/>
      <c r="Y326" s="68"/>
      <c r="Z326" s="68"/>
      <c r="AA326" s="68"/>
      <c r="AB326" s="68"/>
      <c r="AC326" s="32"/>
      <c r="AD326" s="68"/>
      <c r="AG326" s="32"/>
      <c r="AH326" s="32"/>
      <c r="AN326" s="32"/>
    </row>
    <row r="327" spans="1:40">
      <c r="A327" s="32"/>
      <c r="B327" s="32"/>
      <c r="C327" s="32"/>
      <c r="D327" s="32"/>
      <c r="E327" s="327"/>
      <c r="F327" s="32"/>
      <c r="G327" s="32"/>
      <c r="H327" s="32"/>
      <c r="I327" s="327"/>
      <c r="J327" s="68"/>
      <c r="K327" s="118"/>
      <c r="L327" s="118"/>
      <c r="M327" s="118"/>
      <c r="N327" s="32"/>
      <c r="O327" s="32"/>
      <c r="P327" s="32"/>
      <c r="Q327" s="118"/>
      <c r="R327" s="32"/>
      <c r="S327" s="32"/>
      <c r="T327" s="32"/>
      <c r="U327" s="32"/>
      <c r="V327" s="32"/>
      <c r="W327" s="32"/>
      <c r="X327" s="32"/>
      <c r="Y327" s="68"/>
      <c r="Z327" s="68"/>
      <c r="AA327" s="68"/>
      <c r="AB327" s="68"/>
      <c r="AC327" s="32"/>
      <c r="AD327" s="68"/>
      <c r="AG327" s="32"/>
      <c r="AH327" s="32"/>
      <c r="AN327" s="32"/>
    </row>
    <row r="328" spans="1:40">
      <c r="A328" s="32"/>
      <c r="B328" s="32"/>
      <c r="C328" s="32"/>
      <c r="D328" s="32"/>
      <c r="E328" s="327"/>
      <c r="F328" s="32"/>
      <c r="G328" s="32"/>
      <c r="H328" s="32"/>
      <c r="I328" s="327"/>
      <c r="J328" s="68"/>
      <c r="K328" s="118"/>
      <c r="L328" s="118"/>
      <c r="M328" s="118"/>
      <c r="N328" s="32"/>
      <c r="O328" s="32"/>
      <c r="P328" s="32"/>
      <c r="Q328" s="118"/>
      <c r="R328" s="32"/>
      <c r="S328" s="32"/>
      <c r="T328" s="32"/>
      <c r="U328" s="32"/>
      <c r="V328" s="32"/>
      <c r="W328" s="32"/>
      <c r="X328" s="32"/>
      <c r="Y328" s="68"/>
      <c r="Z328" s="68"/>
      <c r="AA328" s="68"/>
      <c r="AB328" s="68"/>
      <c r="AC328" s="32"/>
      <c r="AD328" s="68"/>
      <c r="AG328" s="32"/>
      <c r="AH328" s="32"/>
      <c r="AN328" s="32"/>
    </row>
    <row r="329" spans="1:40">
      <c r="A329" s="32"/>
      <c r="B329" s="32"/>
      <c r="C329" s="32"/>
      <c r="D329" s="32"/>
      <c r="E329" s="327"/>
      <c r="F329" s="32"/>
      <c r="G329" s="32"/>
      <c r="H329" s="32"/>
      <c r="I329" s="327"/>
      <c r="J329" s="68"/>
      <c r="K329" s="118"/>
      <c r="L329" s="118"/>
      <c r="M329" s="118"/>
      <c r="N329" s="32"/>
      <c r="O329" s="32"/>
      <c r="P329" s="32"/>
      <c r="Q329" s="118"/>
      <c r="R329" s="32"/>
      <c r="S329" s="32"/>
      <c r="T329" s="32"/>
      <c r="U329" s="32"/>
      <c r="V329" s="32"/>
      <c r="W329" s="32"/>
      <c r="X329" s="32"/>
      <c r="Y329" s="68"/>
      <c r="Z329" s="68"/>
      <c r="AA329" s="68"/>
      <c r="AB329" s="68"/>
      <c r="AC329" s="32"/>
      <c r="AD329" s="68"/>
      <c r="AG329" s="32"/>
      <c r="AH329" s="32"/>
      <c r="AN329" s="32"/>
    </row>
    <row r="330" spans="1:40">
      <c r="A330" s="32"/>
      <c r="B330" s="32"/>
      <c r="C330" s="32"/>
      <c r="D330" s="32"/>
      <c r="E330" s="327"/>
      <c r="F330" s="32"/>
      <c r="G330" s="32"/>
      <c r="H330" s="32"/>
      <c r="I330" s="327"/>
      <c r="J330" s="68"/>
      <c r="K330" s="118"/>
      <c r="L330" s="118"/>
      <c r="M330" s="118"/>
      <c r="N330" s="32"/>
      <c r="O330" s="32"/>
      <c r="P330" s="32"/>
      <c r="Q330" s="118"/>
      <c r="R330" s="32"/>
      <c r="S330" s="32"/>
      <c r="T330" s="32"/>
      <c r="U330" s="32"/>
      <c r="V330" s="32"/>
      <c r="W330" s="32"/>
      <c r="X330" s="32"/>
      <c r="Y330" s="68"/>
      <c r="Z330" s="68"/>
      <c r="AA330" s="68"/>
      <c r="AB330" s="68"/>
      <c r="AC330" s="32"/>
      <c r="AD330" s="68"/>
      <c r="AG330" s="32"/>
      <c r="AH330" s="32"/>
      <c r="AN330" s="32"/>
    </row>
    <row r="331" spans="1:40">
      <c r="A331" s="32"/>
      <c r="B331" s="32"/>
      <c r="C331" s="32"/>
      <c r="D331" s="32"/>
      <c r="E331" s="327"/>
      <c r="F331" s="32"/>
      <c r="G331" s="32"/>
      <c r="H331" s="32"/>
      <c r="I331" s="327"/>
      <c r="J331" s="68"/>
      <c r="K331" s="118"/>
      <c r="L331" s="118"/>
      <c r="M331" s="118"/>
      <c r="N331" s="32"/>
      <c r="O331" s="32"/>
      <c r="P331" s="32"/>
      <c r="Q331" s="118"/>
      <c r="R331" s="32"/>
      <c r="S331" s="32"/>
      <c r="T331" s="32"/>
      <c r="U331" s="32"/>
      <c r="V331" s="32"/>
      <c r="W331" s="32"/>
      <c r="X331" s="32"/>
      <c r="Y331" s="68"/>
      <c r="Z331" s="68"/>
      <c r="AA331" s="68"/>
      <c r="AB331" s="68"/>
      <c r="AC331" s="32"/>
      <c r="AD331" s="68"/>
      <c r="AG331" s="32"/>
      <c r="AH331" s="32"/>
      <c r="AN331" s="32"/>
    </row>
    <row r="332" spans="1:40">
      <c r="A332" s="32"/>
      <c r="B332" s="32"/>
      <c r="C332" s="32"/>
      <c r="D332" s="32"/>
      <c r="E332" s="327"/>
      <c r="F332" s="32"/>
      <c r="G332" s="32"/>
      <c r="H332" s="32"/>
      <c r="I332" s="327"/>
      <c r="J332" s="68"/>
      <c r="K332" s="118"/>
      <c r="L332" s="118"/>
      <c r="M332" s="118"/>
      <c r="N332" s="32"/>
      <c r="O332" s="32"/>
      <c r="P332" s="32"/>
      <c r="Q332" s="118"/>
      <c r="R332" s="32"/>
      <c r="S332" s="32"/>
      <c r="T332" s="32"/>
      <c r="U332" s="32"/>
      <c r="V332" s="32"/>
      <c r="W332" s="32"/>
      <c r="X332" s="32"/>
      <c r="Y332" s="68"/>
      <c r="Z332" s="68"/>
      <c r="AA332" s="68"/>
      <c r="AB332" s="68"/>
      <c r="AC332" s="32"/>
      <c r="AD332" s="68"/>
      <c r="AG332" s="32"/>
      <c r="AH332" s="32"/>
      <c r="AN332" s="32"/>
    </row>
    <row r="333" spans="1:40">
      <c r="A333" s="32"/>
      <c r="B333" s="32"/>
      <c r="C333" s="32"/>
      <c r="D333" s="32"/>
      <c r="E333" s="327"/>
      <c r="F333" s="32"/>
      <c r="G333" s="32"/>
      <c r="H333" s="32"/>
      <c r="I333" s="327"/>
      <c r="J333" s="68"/>
      <c r="K333" s="118"/>
      <c r="L333" s="118"/>
      <c r="M333" s="118"/>
      <c r="N333" s="32"/>
      <c r="O333" s="32"/>
      <c r="P333" s="32"/>
      <c r="Q333" s="118"/>
      <c r="R333" s="32"/>
      <c r="S333" s="32"/>
      <c r="T333" s="32"/>
      <c r="U333" s="32"/>
      <c r="V333" s="32"/>
      <c r="W333" s="32"/>
      <c r="X333" s="32"/>
      <c r="Y333" s="68"/>
      <c r="Z333" s="68"/>
      <c r="AA333" s="68"/>
      <c r="AB333" s="68"/>
      <c r="AC333" s="32"/>
      <c r="AD333" s="68"/>
      <c r="AG333" s="32"/>
      <c r="AH333" s="32"/>
      <c r="AN333" s="32"/>
    </row>
    <row r="334" spans="1:40">
      <c r="A334" s="32"/>
      <c r="B334" s="32"/>
      <c r="C334" s="32"/>
      <c r="D334" s="32"/>
      <c r="E334" s="327"/>
      <c r="F334" s="32"/>
      <c r="G334" s="32"/>
      <c r="H334" s="32"/>
      <c r="I334" s="327"/>
      <c r="J334" s="68"/>
      <c r="K334" s="118"/>
      <c r="L334" s="118"/>
      <c r="M334" s="118"/>
      <c r="N334" s="32"/>
      <c r="O334" s="32"/>
      <c r="P334" s="32"/>
      <c r="Q334" s="118"/>
      <c r="R334" s="32"/>
      <c r="S334" s="32"/>
      <c r="T334" s="32"/>
      <c r="U334" s="32"/>
      <c r="V334" s="32"/>
      <c r="W334" s="32"/>
      <c r="X334" s="32"/>
      <c r="Y334" s="68"/>
      <c r="Z334" s="68"/>
      <c r="AA334" s="68"/>
      <c r="AB334" s="68"/>
      <c r="AC334" s="32"/>
      <c r="AD334" s="68"/>
      <c r="AG334" s="32"/>
      <c r="AH334" s="32"/>
      <c r="AN334" s="32"/>
    </row>
    <row r="335" spans="1:40">
      <c r="A335" s="32"/>
      <c r="B335" s="32"/>
      <c r="C335" s="32"/>
      <c r="D335" s="32"/>
      <c r="E335" s="327"/>
      <c r="F335" s="32"/>
      <c r="G335" s="32"/>
      <c r="H335" s="32"/>
      <c r="I335" s="327"/>
      <c r="J335" s="68"/>
      <c r="K335" s="118"/>
      <c r="L335" s="118"/>
      <c r="M335" s="118"/>
      <c r="N335" s="32"/>
      <c r="O335" s="32"/>
      <c r="P335" s="32"/>
      <c r="Q335" s="118"/>
      <c r="R335" s="32"/>
      <c r="S335" s="32"/>
      <c r="T335" s="32"/>
      <c r="U335" s="32"/>
      <c r="V335" s="32"/>
      <c r="W335" s="32"/>
      <c r="X335" s="32"/>
      <c r="Y335" s="68"/>
      <c r="Z335" s="68"/>
      <c r="AA335" s="68"/>
      <c r="AB335" s="68"/>
      <c r="AC335" s="32"/>
      <c r="AD335" s="68"/>
      <c r="AG335" s="32"/>
      <c r="AH335" s="32"/>
      <c r="AN335" s="32"/>
    </row>
    <row r="336" spans="1:40">
      <c r="A336" s="32"/>
      <c r="B336" s="32"/>
      <c r="C336" s="32"/>
      <c r="D336" s="32"/>
      <c r="E336" s="327"/>
      <c r="F336" s="32"/>
      <c r="G336" s="32"/>
      <c r="H336" s="32"/>
      <c r="I336" s="327"/>
      <c r="J336" s="68"/>
      <c r="K336" s="118"/>
      <c r="L336" s="118"/>
      <c r="M336" s="118"/>
      <c r="N336" s="32"/>
      <c r="O336" s="32"/>
      <c r="P336" s="32"/>
      <c r="Q336" s="118"/>
      <c r="R336" s="32"/>
      <c r="S336" s="32"/>
      <c r="T336" s="32"/>
      <c r="U336" s="32"/>
      <c r="V336" s="32"/>
      <c r="W336" s="32"/>
      <c r="X336" s="32"/>
      <c r="Y336" s="68"/>
      <c r="Z336" s="68"/>
      <c r="AA336" s="68"/>
      <c r="AB336" s="68"/>
      <c r="AC336" s="32"/>
      <c r="AD336" s="68"/>
      <c r="AG336" s="32"/>
      <c r="AH336" s="32"/>
      <c r="AN336" s="32"/>
    </row>
    <row r="337" spans="4:40">
      <c r="D337" s="32"/>
      <c r="P337" s="32"/>
      <c r="R337" s="32"/>
      <c r="S337" s="32"/>
      <c r="T337" s="32"/>
      <c r="U337" s="32"/>
      <c r="V337" s="32"/>
      <c r="W337" s="32"/>
      <c r="X337" s="32"/>
      <c r="Y337" s="68"/>
      <c r="Z337" s="68"/>
      <c r="AA337" s="68"/>
      <c r="AB337" s="68"/>
      <c r="AD337" s="68"/>
      <c r="AG337" s="32"/>
      <c r="AH337" s="32"/>
      <c r="AN337" s="32"/>
    </row>
    <row r="338" spans="4:40">
      <c r="P338" s="32"/>
      <c r="R338" s="32"/>
      <c r="S338" s="32"/>
      <c r="T338" s="32"/>
      <c r="U338" s="32"/>
      <c r="V338" s="32"/>
      <c r="W338" s="32"/>
      <c r="X338" s="32"/>
      <c r="Y338" s="68"/>
      <c r="Z338" s="68"/>
      <c r="AA338" s="68"/>
      <c r="AB338" s="68"/>
      <c r="AD338" s="68"/>
      <c r="AG338" s="32"/>
      <c r="AH338" s="32"/>
      <c r="AN338" s="32"/>
    </row>
    <row r="339" spans="4:40">
      <c r="P339" s="32"/>
      <c r="R339" s="32"/>
      <c r="S339" s="32"/>
      <c r="T339" s="32"/>
      <c r="U339" s="32"/>
      <c r="V339" s="32"/>
      <c r="W339" s="32"/>
      <c r="X339" s="32"/>
      <c r="Y339" s="68"/>
      <c r="Z339" s="68"/>
      <c r="AA339" s="68"/>
      <c r="AB339" s="68"/>
      <c r="AD339" s="68"/>
      <c r="AG339" s="32"/>
      <c r="AH339" s="32"/>
      <c r="AN339" s="32"/>
    </row>
    <row r="340" spans="4:40">
      <c r="P340" s="32"/>
      <c r="R340" s="32"/>
      <c r="S340" s="32"/>
      <c r="T340" s="32"/>
      <c r="U340" s="32"/>
      <c r="V340" s="32"/>
      <c r="W340" s="32"/>
      <c r="X340" s="32"/>
      <c r="Y340" s="68"/>
      <c r="Z340" s="68"/>
      <c r="AA340" s="68"/>
      <c r="AB340" s="68"/>
    </row>
    <row r="341" spans="4:40">
      <c r="P341" s="32"/>
      <c r="R341" s="32"/>
      <c r="S341" s="32"/>
      <c r="T341" s="32"/>
      <c r="U341" s="32"/>
      <c r="V341" s="32"/>
      <c r="W341" s="32"/>
      <c r="X341" s="32"/>
      <c r="Y341" s="68"/>
      <c r="Z341" s="68"/>
      <c r="AA341" s="68"/>
      <c r="AB341" s="68"/>
    </row>
    <row r="342" spans="4:40">
      <c r="P342" s="32"/>
      <c r="R342" s="32"/>
      <c r="S342" s="32"/>
      <c r="T342" s="32"/>
      <c r="U342" s="32"/>
      <c r="V342" s="32"/>
      <c r="W342" s="32"/>
      <c r="X342" s="32"/>
      <c r="Y342" s="68"/>
      <c r="Z342" s="68"/>
      <c r="AA342" s="68"/>
      <c r="AB342" s="68"/>
    </row>
    <row r="343" spans="4:40">
      <c r="P343" s="32"/>
      <c r="R343" s="32"/>
      <c r="S343" s="32"/>
      <c r="T343" s="32"/>
      <c r="U343" s="32"/>
      <c r="V343" s="32"/>
      <c r="W343" s="32"/>
      <c r="X343" s="32"/>
      <c r="Y343" s="68"/>
      <c r="Z343" s="68"/>
      <c r="AA343" s="68"/>
      <c r="AB343" s="68"/>
    </row>
    <row r="344" spans="4:40">
      <c r="P344" s="32"/>
      <c r="R344" s="32"/>
      <c r="S344" s="32"/>
      <c r="T344" s="32"/>
      <c r="U344" s="32"/>
      <c r="V344" s="32"/>
      <c r="W344" s="32"/>
      <c r="X344" s="32"/>
      <c r="Y344" s="68"/>
      <c r="Z344" s="68"/>
      <c r="AA344" s="68"/>
      <c r="AB344" s="68"/>
    </row>
    <row r="345" spans="4:40">
      <c r="P345" s="32"/>
      <c r="R345" s="32"/>
      <c r="S345" s="32"/>
      <c r="T345" s="32"/>
      <c r="U345" s="32"/>
      <c r="V345" s="32"/>
      <c r="W345" s="32"/>
      <c r="X345" s="32"/>
      <c r="Y345" s="68"/>
      <c r="Z345" s="68"/>
      <c r="AA345" s="68"/>
      <c r="AB345" s="68"/>
    </row>
    <row r="346" spans="4:40">
      <c r="P346" s="32"/>
      <c r="R346" s="32"/>
      <c r="S346" s="32"/>
      <c r="T346" s="32"/>
      <c r="U346" s="32"/>
      <c r="V346" s="32"/>
      <c r="W346" s="32"/>
      <c r="X346" s="32"/>
      <c r="Y346" s="68"/>
      <c r="Z346" s="68"/>
      <c r="AA346" s="68"/>
      <c r="AB346" s="68"/>
    </row>
    <row r="347" spans="4:40">
      <c r="P347" s="32"/>
      <c r="R347" s="32"/>
      <c r="S347" s="32"/>
      <c r="T347" s="32"/>
      <c r="U347" s="32"/>
      <c r="V347" s="32"/>
      <c r="W347" s="32"/>
      <c r="X347" s="32"/>
      <c r="Y347" s="68"/>
      <c r="Z347" s="68"/>
      <c r="AA347" s="68"/>
      <c r="AB347" s="68"/>
    </row>
    <row r="348" spans="4:40">
      <c r="P348" s="32"/>
      <c r="R348" s="32"/>
      <c r="S348" s="32"/>
      <c r="T348" s="32"/>
      <c r="U348" s="32"/>
      <c r="V348" s="32"/>
      <c r="W348" s="32"/>
      <c r="X348" s="32"/>
      <c r="Y348" s="68"/>
      <c r="Z348" s="68"/>
      <c r="AA348" s="68"/>
      <c r="AB348" s="68"/>
    </row>
    <row r="349" spans="4:40">
      <c r="P349" s="32"/>
      <c r="R349" s="32"/>
      <c r="S349" s="32"/>
      <c r="T349" s="32"/>
      <c r="U349" s="32"/>
      <c r="V349" s="32"/>
      <c r="W349" s="32"/>
      <c r="X349" s="32"/>
      <c r="Y349" s="68"/>
      <c r="Z349" s="68"/>
      <c r="AA349" s="68"/>
      <c r="AB349" s="68"/>
    </row>
    <row r="350" spans="4:40">
      <c r="P350" s="32"/>
      <c r="R350" s="32"/>
      <c r="S350" s="32"/>
      <c r="T350" s="32"/>
      <c r="U350" s="32"/>
      <c r="V350" s="32"/>
      <c r="W350" s="32"/>
      <c r="X350" s="32"/>
      <c r="Y350" s="68"/>
      <c r="Z350" s="68"/>
      <c r="AA350" s="68"/>
      <c r="AB350" s="68"/>
    </row>
    <row r="351" spans="4:40">
      <c r="P351" s="32"/>
      <c r="R351" s="32"/>
      <c r="S351" s="32"/>
      <c r="T351" s="32"/>
      <c r="U351" s="32"/>
      <c r="V351" s="32"/>
      <c r="W351" s="32"/>
      <c r="X351" s="32"/>
      <c r="Y351" s="68"/>
      <c r="Z351" s="68"/>
      <c r="AA351" s="68"/>
      <c r="AB351" s="68"/>
    </row>
    <row r="352" spans="4:40">
      <c r="P352" s="32"/>
      <c r="R352" s="32"/>
      <c r="S352" s="32"/>
      <c r="T352" s="32"/>
      <c r="U352" s="32"/>
      <c r="V352" s="32"/>
      <c r="W352" s="32"/>
      <c r="X352" s="32"/>
      <c r="Y352" s="68"/>
      <c r="Z352" s="68"/>
      <c r="AA352" s="68"/>
      <c r="AB352" s="68"/>
    </row>
    <row r="353" spans="16:28">
      <c r="P353" s="32"/>
      <c r="R353" s="32"/>
      <c r="S353" s="32"/>
      <c r="T353" s="32"/>
      <c r="U353" s="32"/>
      <c r="V353" s="32"/>
      <c r="W353" s="32"/>
      <c r="X353" s="32"/>
      <c r="Y353" s="68"/>
      <c r="Z353" s="68"/>
      <c r="AA353" s="68"/>
      <c r="AB353" s="68"/>
    </row>
    <row r="354" spans="16:28">
      <c r="P354" s="32"/>
      <c r="R354" s="32"/>
      <c r="S354" s="32"/>
      <c r="T354" s="32"/>
      <c r="U354" s="32"/>
      <c r="V354" s="32"/>
      <c r="W354" s="32"/>
      <c r="X354" s="32"/>
      <c r="Y354" s="68"/>
      <c r="Z354" s="68"/>
      <c r="AA354" s="68"/>
      <c r="AB354" s="68"/>
    </row>
    <row r="355" spans="16:28">
      <c r="P355" s="32"/>
      <c r="R355" s="32"/>
      <c r="S355" s="32"/>
      <c r="T355" s="32"/>
      <c r="U355" s="32"/>
      <c r="V355" s="32"/>
      <c r="W355" s="32"/>
      <c r="X355" s="32"/>
      <c r="Y355" s="68"/>
      <c r="Z355" s="68"/>
      <c r="AA355" s="68"/>
      <c r="AB355" s="68"/>
    </row>
    <row r="356" spans="16:28">
      <c r="P356" s="32"/>
      <c r="R356" s="32"/>
      <c r="S356" s="32"/>
      <c r="T356" s="32"/>
      <c r="U356" s="32"/>
      <c r="V356" s="32"/>
      <c r="W356" s="32"/>
      <c r="X356" s="32"/>
      <c r="Y356" s="68"/>
      <c r="Z356" s="68"/>
      <c r="AA356" s="68"/>
      <c r="AB356" s="68"/>
    </row>
    <row r="357" spans="16:28">
      <c r="P357" s="32"/>
      <c r="R357" s="32"/>
      <c r="S357" s="32"/>
      <c r="T357" s="32"/>
      <c r="U357" s="32"/>
      <c r="V357" s="32"/>
      <c r="W357" s="32"/>
      <c r="X357" s="32"/>
      <c r="Y357" s="68"/>
      <c r="Z357" s="68"/>
      <c r="AA357" s="68"/>
      <c r="AB357" s="68"/>
    </row>
    <row r="358" spans="16:28">
      <c r="P358" s="32"/>
      <c r="R358" s="32"/>
      <c r="S358" s="32"/>
      <c r="T358" s="32"/>
      <c r="U358" s="32"/>
      <c r="V358" s="32"/>
      <c r="W358" s="32"/>
      <c r="X358" s="32"/>
      <c r="Y358" s="68"/>
      <c r="Z358" s="68"/>
      <c r="AA358" s="68"/>
      <c r="AB358" s="68"/>
    </row>
    <row r="359" spans="16:28">
      <c r="P359" s="32"/>
      <c r="R359" s="32"/>
      <c r="S359" s="32"/>
      <c r="T359" s="32"/>
      <c r="U359" s="32"/>
      <c r="V359" s="32"/>
      <c r="W359" s="32"/>
      <c r="X359" s="32"/>
      <c r="Y359" s="68"/>
      <c r="Z359" s="68"/>
      <c r="AA359" s="68"/>
      <c r="AB359" s="68"/>
    </row>
    <row r="360" spans="16:28">
      <c r="P360" s="32"/>
      <c r="R360" s="32"/>
      <c r="S360" s="32"/>
      <c r="T360" s="32"/>
      <c r="U360" s="32"/>
      <c r="V360" s="32"/>
      <c r="W360" s="32"/>
      <c r="X360" s="32"/>
      <c r="Y360" s="68"/>
      <c r="Z360" s="68"/>
      <c r="AA360" s="68"/>
      <c r="AB360" s="68"/>
    </row>
    <row r="361" spans="16:28">
      <c r="P361" s="32"/>
      <c r="R361" s="32"/>
      <c r="S361" s="32"/>
      <c r="T361" s="32"/>
      <c r="U361" s="32"/>
      <c r="V361" s="32"/>
      <c r="W361" s="32"/>
      <c r="X361" s="32"/>
      <c r="Y361" s="68"/>
      <c r="Z361" s="68"/>
      <c r="AA361" s="68"/>
      <c r="AB361" s="68"/>
    </row>
    <row r="362" spans="16:28">
      <c r="W362" s="32"/>
      <c r="X362" s="32"/>
      <c r="Y362" s="68"/>
      <c r="Z362" s="68"/>
      <c r="AA362" s="68"/>
      <c r="AB362" s="68"/>
    </row>
  </sheetData>
  <mergeCells count="1">
    <mergeCell ref="U4:X4"/>
  </mergeCells>
  <phoneticPr fontId="11" type="noConversion"/>
  <conditionalFormatting sqref="AF33:AG36 AQ119:AR119">
    <cfRule type="cellIs" dxfId="38" priority="30" stopIfTrue="1" operator="lessThan">
      <formula>0</formula>
    </cfRule>
  </conditionalFormatting>
  <conditionalFormatting sqref="AQ96:AR96">
    <cfRule type="cellIs" dxfId="37" priority="31" stopIfTrue="1" operator="greaterThan">
      <formula>0</formula>
    </cfRule>
  </conditionalFormatting>
  <conditionalFormatting sqref="AQ65:AR73">
    <cfRule type="cellIs" dxfId="36" priority="32" stopIfTrue="1" operator="greaterThan">
      <formula>0</formula>
    </cfRule>
    <cfRule type="cellIs" dxfId="35" priority="33" stopIfTrue="1" operator="lessThan">
      <formula>0</formula>
    </cfRule>
  </conditionalFormatting>
  <conditionalFormatting sqref="AQ96:AR96">
    <cfRule type="cellIs" dxfId="34" priority="24" operator="lessThan">
      <formula>0</formula>
    </cfRule>
  </conditionalFormatting>
  <conditionalFormatting sqref="L17:L44 O46:O73 Q46:Q73 L46:L73">
    <cfRule type="cellIs" dxfId="33" priority="16" operator="lessThan">
      <formula>0</formula>
    </cfRule>
    <cfRule type="cellIs" dxfId="32" priority="17" operator="greaterThan">
      <formula>0</formula>
    </cfRule>
  </conditionalFormatting>
  <conditionalFormatting sqref="O17:O44">
    <cfRule type="cellIs" dxfId="31" priority="20" operator="lessThan">
      <formula>0</formula>
    </cfRule>
    <cfRule type="cellIs" dxfId="30" priority="21" operator="greaterThan">
      <formula>0</formula>
    </cfRule>
  </conditionalFormatting>
  <conditionalFormatting sqref="Q17:Q44">
    <cfRule type="cellIs" dxfId="29" priority="14" operator="lessThan">
      <formula>0</formula>
    </cfRule>
    <cfRule type="cellIs" dxfId="28" priority="15" operator="greaterThan">
      <formula>0</formula>
    </cfRule>
  </conditionalFormatting>
  <conditionalFormatting sqref="L10:L11">
    <cfRule type="cellIs" dxfId="27" priority="8" operator="lessThan">
      <formula>0</formula>
    </cfRule>
    <cfRule type="cellIs" dxfId="26" priority="9" operator="greaterThan">
      <formula>0</formula>
    </cfRule>
  </conditionalFormatting>
  <conditionalFormatting sqref="O10:O11">
    <cfRule type="cellIs" dxfId="25" priority="10" operator="lessThan">
      <formula>0</formula>
    </cfRule>
    <cfRule type="cellIs" dxfId="24" priority="11" operator="greaterThan">
      <formula>0</formula>
    </cfRule>
  </conditionalFormatting>
  <conditionalFormatting sqref="Q10:Q11">
    <cfRule type="cellIs" dxfId="23" priority="6" operator="lessThan">
      <formula>0</formula>
    </cfRule>
    <cfRule type="cellIs" dxfId="22" priority="7" operator="greaterThan">
      <formula>0</formula>
    </cfRule>
  </conditionalFormatting>
  <conditionalFormatting sqref="F10:F11">
    <cfRule type="cellIs" dxfId="21" priority="3" operator="lessThan">
      <formula>0</formula>
    </cfRule>
  </conditionalFormatting>
  <conditionalFormatting sqref="H10:H11">
    <cfRule type="cellIs" dxfId="0" priority="2" operator="greaterThan">
      <formula>0</formula>
    </cfRule>
    <cfRule type="cellIs" dxfId="1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3539-B73F-4F39-891B-7936FFB2329C}">
  <dimension ref="A1:BN343"/>
  <sheetViews>
    <sheetView zoomScale="88" zoomScaleNormal="88" workbookViewId="0">
      <selection activeCell="P1" sqref="P1"/>
    </sheetView>
  </sheetViews>
  <sheetFormatPr baseColWidth="10" defaultRowHeight="15"/>
  <cols>
    <col min="25" max="25" width="1.81640625" customWidth="1"/>
    <col min="26" max="26" width="5.1796875" customWidth="1"/>
    <col min="27" max="27" width="2.36328125" customWidth="1"/>
    <col min="28" max="28" width="7.1796875" customWidth="1"/>
    <col min="29" max="29" width="6.6328125" customWidth="1"/>
    <col min="30" max="30" width="8.1796875" customWidth="1"/>
    <col min="31" max="31" width="8.453125" customWidth="1"/>
    <col min="32" max="32" width="5.90625" customWidth="1"/>
    <col min="33" max="33" width="7.54296875" customWidth="1"/>
    <col min="34" max="34" width="5.453125" customWidth="1"/>
    <col min="35" max="35" width="7.54296875" customWidth="1"/>
    <col min="36" max="36" width="6.36328125" customWidth="1"/>
    <col min="37" max="37" width="7.36328125" customWidth="1"/>
    <col min="38" max="38" width="10.453125" style="10" customWidth="1"/>
    <col min="39" max="39" width="9.1796875" style="10" customWidth="1"/>
    <col min="40" max="40" width="8.54296875" style="10" customWidth="1"/>
    <col min="41" max="41" width="7.36328125" customWidth="1"/>
    <col min="42" max="42" width="8" style="10" customWidth="1"/>
    <col min="43" max="43" width="7.36328125" customWidth="1"/>
    <col min="44" max="44" width="5.6328125" customWidth="1"/>
    <col min="45" max="45" width="8.08984375" customWidth="1"/>
    <col min="46" max="46" width="8.453125" customWidth="1"/>
    <col min="47" max="47" width="9" customWidth="1"/>
    <col min="48" max="48" width="8.36328125" customWidth="1"/>
    <col min="49" max="49" width="8.1796875" customWidth="1"/>
    <col min="51" max="51" width="11" style="100" customWidth="1"/>
    <col min="52" max="52" width="7.453125" customWidth="1"/>
    <col min="53" max="57" width="15.90625" customWidth="1"/>
  </cols>
  <sheetData>
    <row r="1" spans="38:66" ht="15.6">
      <c r="AL1"/>
      <c r="AM1"/>
      <c r="AN1"/>
      <c r="AP1"/>
      <c r="AS1" s="51"/>
      <c r="AT1" s="1"/>
      <c r="AU1" s="5"/>
      <c r="AX1" s="2"/>
      <c r="AY1" s="5"/>
      <c r="AZ1" s="5"/>
    </row>
    <row r="2" spans="38:66" s="160" customFormat="1" ht="16.2">
      <c r="AS2" s="219"/>
      <c r="AT2" s="183"/>
      <c r="AU2" s="171"/>
      <c r="AX2" s="216"/>
      <c r="AY2" s="171"/>
      <c r="AZ2" s="171"/>
    </row>
    <row r="3" spans="38:66" ht="15.6">
      <c r="AL3"/>
      <c r="AM3"/>
      <c r="AN3"/>
      <c r="AP3"/>
      <c r="AS3" s="51"/>
      <c r="AT3" s="1"/>
      <c r="AU3" s="5"/>
      <c r="AX3" s="2"/>
      <c r="AY3" s="5"/>
      <c r="AZ3" s="5"/>
    </row>
    <row r="4" spans="38:66" ht="15.6">
      <c r="AL4"/>
      <c r="AM4"/>
      <c r="AN4"/>
      <c r="AP4"/>
      <c r="AS4" s="51"/>
      <c r="AT4" s="51"/>
      <c r="AU4" s="1"/>
      <c r="AV4" s="5"/>
      <c r="AY4" s="2"/>
      <c r="AZ4" s="5"/>
      <c r="BA4" s="5"/>
      <c r="BE4" s="4"/>
      <c r="BF4" s="51"/>
      <c r="BG4" s="51"/>
      <c r="BH4" s="1"/>
      <c r="BI4" s="5"/>
      <c r="BL4" s="2"/>
      <c r="BM4" s="5"/>
      <c r="BN4" s="5"/>
    </row>
    <row r="5" spans="38:66" ht="17.25" customHeight="1">
      <c r="AL5"/>
      <c r="AM5"/>
      <c r="AN5"/>
      <c r="AP5"/>
      <c r="AS5" s="51"/>
      <c r="AT5" s="1"/>
      <c r="AU5" s="5"/>
      <c r="AX5" s="2"/>
      <c r="AY5" s="5"/>
      <c r="AZ5" s="5"/>
      <c r="BD5" s="51"/>
      <c r="BE5" s="1"/>
      <c r="BF5" s="5"/>
      <c r="BI5" s="2"/>
      <c r="BJ5" s="5"/>
      <c r="BK5" s="5"/>
    </row>
    <row r="6" spans="38:66" ht="17.25" customHeight="1">
      <c r="AL6"/>
      <c r="AM6"/>
      <c r="AN6"/>
      <c r="AP6"/>
      <c r="AS6" s="51"/>
      <c r="AT6" s="1"/>
      <c r="AU6" s="5"/>
      <c r="AX6" s="2"/>
      <c r="AY6" s="5"/>
      <c r="AZ6" s="5"/>
      <c r="BD6" s="51"/>
      <c r="BE6" s="1"/>
      <c r="BF6" s="5"/>
      <c r="BI6" s="2"/>
      <c r="BJ6" s="5"/>
      <c r="BK6" s="5"/>
    </row>
    <row r="7" spans="38:66" ht="15.75" customHeight="1">
      <c r="AL7"/>
      <c r="AM7"/>
      <c r="AN7"/>
      <c r="AP7"/>
      <c r="AS7" s="51"/>
      <c r="AT7" s="1"/>
      <c r="AU7" s="5"/>
      <c r="AX7" s="2"/>
      <c r="AY7" s="5"/>
      <c r="AZ7" s="5"/>
    </row>
    <row r="8" spans="38:66">
      <c r="AQ8" s="4"/>
      <c r="AR8" s="4"/>
      <c r="AS8" s="4"/>
      <c r="AT8" s="4"/>
      <c r="AU8" s="4"/>
      <c r="AY8"/>
    </row>
    <row r="9" spans="38:66" ht="15.6">
      <c r="AQ9" s="4"/>
      <c r="AR9" s="51"/>
      <c r="AS9" s="51"/>
      <c r="AT9" s="1"/>
      <c r="AU9" s="5"/>
      <c r="AY9"/>
    </row>
    <row r="10" spans="38:66" ht="15.6">
      <c r="AQ10" s="4"/>
      <c r="AR10" s="51"/>
      <c r="AS10" s="51"/>
      <c r="AT10" s="1"/>
      <c r="AU10" s="5"/>
      <c r="AY10"/>
    </row>
    <row r="11" spans="38:66" ht="15.6">
      <c r="AQ11" s="4"/>
      <c r="AR11" s="51"/>
      <c r="AS11" s="51"/>
      <c r="AT11" s="1"/>
      <c r="AU11" s="5"/>
      <c r="AY11"/>
    </row>
    <row r="12" spans="38:66" ht="15.6">
      <c r="AQ12" s="4"/>
      <c r="AR12" s="51"/>
      <c r="AS12" s="51"/>
      <c r="AT12" s="1"/>
      <c r="AU12" s="5"/>
      <c r="AW12" s="2"/>
      <c r="AX12" s="2"/>
      <c r="AY12" s="2"/>
    </row>
    <row r="13" spans="38:66" ht="15.6">
      <c r="AQ13" s="4"/>
      <c r="AR13" s="51"/>
      <c r="AS13" s="51"/>
      <c r="AT13" s="12"/>
      <c r="AU13" s="5"/>
      <c r="AW13" s="2"/>
      <c r="AX13" s="2"/>
      <c r="AY13" s="4"/>
      <c r="AZ13" s="4"/>
      <c r="BA13" s="4"/>
    </row>
    <row r="14" spans="38:66" ht="15.6">
      <c r="AQ14" s="4"/>
      <c r="AR14" s="51"/>
      <c r="AS14" s="51"/>
      <c r="AT14" s="12"/>
      <c r="AU14" s="5"/>
      <c r="AW14" s="1"/>
      <c r="AX14" s="1"/>
      <c r="AY14" s="10"/>
      <c r="AZ14" s="10"/>
      <c r="BA14" s="10"/>
    </row>
    <row r="15" spans="38:66" ht="15.6">
      <c r="AQ15" s="4"/>
      <c r="AR15" s="51"/>
      <c r="AS15" s="51"/>
      <c r="AT15" s="12"/>
      <c r="AU15" s="5"/>
      <c r="AW15" s="1"/>
      <c r="AX15" s="1"/>
      <c r="AY15" s="10"/>
      <c r="AZ15" s="10"/>
      <c r="BA15" s="10"/>
    </row>
    <row r="16" spans="38:66" ht="15.6">
      <c r="AQ16" s="4"/>
      <c r="AR16" s="51"/>
      <c r="AS16" s="51"/>
      <c r="AT16" s="12"/>
      <c r="AU16" s="5"/>
      <c r="AW16" s="1"/>
      <c r="AX16" s="1"/>
      <c r="AY16" s="10"/>
      <c r="AZ16" s="10"/>
      <c r="BA16" s="10"/>
    </row>
    <row r="17" spans="43:53" ht="15.6">
      <c r="AQ17" s="4"/>
      <c r="AR17" s="51"/>
      <c r="AS17" s="51"/>
      <c r="AT17" s="5"/>
      <c r="AU17" s="5"/>
      <c r="AW17" s="1"/>
      <c r="AX17" s="1"/>
      <c r="AY17" s="10"/>
      <c r="AZ17" s="10"/>
      <c r="BA17" s="10"/>
    </row>
    <row r="18" spans="43:53" ht="15.6">
      <c r="AQ18" s="4"/>
      <c r="AR18" s="51"/>
      <c r="AS18" s="51"/>
      <c r="AT18" s="5"/>
      <c r="AU18" s="5"/>
      <c r="AW18" s="1"/>
      <c r="AX18" s="1"/>
      <c r="AY18" s="10"/>
      <c r="AZ18" s="10"/>
      <c r="BA18" s="10"/>
    </row>
    <row r="19" spans="43:53" ht="15.6">
      <c r="AQ19" s="4"/>
      <c r="AR19" s="51"/>
      <c r="AS19" s="51"/>
      <c r="AT19" s="5"/>
      <c r="AU19" s="5"/>
      <c r="AW19" s="1"/>
      <c r="AX19" s="1"/>
      <c r="AY19" s="10"/>
      <c r="AZ19" s="10"/>
      <c r="BA19" s="10"/>
    </row>
    <row r="20" spans="43:53" ht="15.6">
      <c r="AQ20" s="4"/>
      <c r="AR20" s="51"/>
      <c r="AS20" s="51"/>
      <c r="AT20" s="5"/>
      <c r="AU20" s="5"/>
      <c r="AW20" s="1"/>
      <c r="AX20" s="1"/>
      <c r="AY20" s="10"/>
      <c r="AZ20" s="10"/>
      <c r="BA20" s="10"/>
    </row>
    <row r="21" spans="43:53" ht="15.6">
      <c r="AQ21" s="4"/>
      <c r="AR21" s="51"/>
      <c r="AS21" s="51"/>
      <c r="AT21" s="5"/>
      <c r="AU21" s="5"/>
      <c r="AW21" s="1"/>
      <c r="AX21" s="1"/>
      <c r="AY21" s="10"/>
      <c r="AZ21" s="10"/>
      <c r="BA21" s="10"/>
    </row>
    <row r="22" spans="43:53" ht="15.6">
      <c r="AQ22" s="4"/>
      <c r="AR22" s="51"/>
      <c r="AS22" s="51"/>
      <c r="AT22" s="5"/>
      <c r="AU22" s="5"/>
      <c r="AW22" s="1"/>
      <c r="AX22" s="1"/>
      <c r="AY22" s="10"/>
      <c r="AZ22" s="10"/>
      <c r="BA22" s="10"/>
    </row>
    <row r="23" spans="43:53" ht="15.6">
      <c r="AQ23" s="4"/>
      <c r="AR23" s="51"/>
      <c r="AS23" s="51"/>
      <c r="AT23" s="5"/>
      <c r="AU23" s="5"/>
      <c r="AW23" s="12"/>
      <c r="AX23" s="12"/>
      <c r="AY23" s="10"/>
      <c r="AZ23" s="10"/>
      <c r="BA23" s="10"/>
    </row>
    <row r="24" spans="43:53" ht="16.5" customHeight="1">
      <c r="AQ24" s="4"/>
      <c r="AR24" s="51"/>
      <c r="AS24" s="51"/>
      <c r="AT24" s="5"/>
      <c r="AU24" s="5"/>
      <c r="AW24" s="12"/>
      <c r="AX24" s="12"/>
      <c r="AY24" s="10"/>
      <c r="AZ24" s="10"/>
      <c r="BA24" s="10"/>
    </row>
    <row r="25" spans="43:53" ht="16.5" customHeight="1">
      <c r="AQ25" s="4"/>
      <c r="AR25" s="50"/>
      <c r="AS25" s="50"/>
      <c r="AT25" s="5"/>
      <c r="AU25" s="5"/>
      <c r="AW25" s="12"/>
      <c r="AX25" s="12"/>
      <c r="AY25" s="10"/>
      <c r="AZ25" s="10"/>
      <c r="BA25" s="10"/>
    </row>
    <row r="26" spans="43:53">
      <c r="AW26" s="12"/>
      <c r="AX26" s="12"/>
      <c r="AY26" s="10"/>
      <c r="AZ26" s="10"/>
      <c r="BA26" s="10"/>
    </row>
    <row r="27" spans="43:53" ht="17.25" customHeight="1">
      <c r="AQ27" s="2"/>
      <c r="AR27" s="50"/>
      <c r="AS27" s="50"/>
      <c r="AU27" s="5"/>
      <c r="AW27" s="12"/>
      <c r="AX27" s="12"/>
      <c r="AY27" s="10"/>
      <c r="AZ27" s="10"/>
      <c r="BA27" s="10"/>
    </row>
    <row r="28" spans="43:53" ht="17.25" customHeight="1">
      <c r="AQ28" s="2"/>
      <c r="AR28" s="50"/>
      <c r="AS28" s="50"/>
      <c r="AU28" s="5"/>
      <c r="AW28" s="12"/>
      <c r="AX28" s="12"/>
      <c r="AY28" s="10"/>
      <c r="AZ28" s="10"/>
      <c r="BA28" s="10"/>
    </row>
    <row r="29" spans="43:53" ht="15.6">
      <c r="AQ29" s="2"/>
      <c r="AR29" s="50"/>
      <c r="AS29" s="50"/>
      <c r="AW29" s="12"/>
      <c r="AX29" s="12"/>
      <c r="AY29" s="10"/>
      <c r="AZ29" s="10"/>
      <c r="BA29" s="10"/>
    </row>
    <row r="30" spans="43:53" ht="15.6">
      <c r="AQ30" s="2"/>
      <c r="AR30" s="50"/>
      <c r="AS30" s="50"/>
      <c r="AW30" s="12"/>
      <c r="AX30" s="12"/>
      <c r="AY30" s="10"/>
      <c r="AZ30" s="10"/>
      <c r="BA30" s="10"/>
    </row>
    <row r="31" spans="43:53">
      <c r="AQ31" s="13"/>
      <c r="AR31" s="12"/>
      <c r="AS31" s="12"/>
      <c r="AW31" s="12"/>
      <c r="AX31" s="12"/>
      <c r="AY31" s="10"/>
      <c r="AZ31" s="10"/>
      <c r="BA31" s="10"/>
    </row>
    <row r="32" spans="43:53" ht="15.75" customHeight="1">
      <c r="AQ32" s="2"/>
      <c r="AR32" s="5"/>
      <c r="AS32" s="5"/>
      <c r="AW32" s="49"/>
      <c r="AX32" s="49"/>
      <c r="AY32" s="10"/>
      <c r="AZ32" s="10"/>
      <c r="BA32" s="10"/>
    </row>
    <row r="33" spans="1:51">
      <c r="AQ33" s="4"/>
      <c r="AR33" s="4"/>
      <c r="AS33" s="4"/>
      <c r="AT33" s="4"/>
      <c r="AU33" s="4"/>
      <c r="AY33"/>
    </row>
    <row r="34" spans="1:51" ht="15.6">
      <c r="AQ34" s="4"/>
      <c r="AR34" s="15"/>
      <c r="AS34" s="15"/>
      <c r="AT34" s="1"/>
      <c r="AU34" s="18"/>
      <c r="AW34" s="1"/>
      <c r="AX34" s="5"/>
      <c r="AY34"/>
    </row>
    <row r="35" spans="1:51" ht="15.6">
      <c r="AQ35" s="4"/>
      <c r="AR35" s="15"/>
      <c r="AS35" s="15"/>
      <c r="AT35" s="1"/>
      <c r="AU35" s="18"/>
      <c r="AY35"/>
    </row>
    <row r="36" spans="1:51" ht="15.6">
      <c r="AQ36" s="4"/>
      <c r="AR36" s="15"/>
      <c r="AS36" s="15"/>
      <c r="AT36" s="1"/>
      <c r="AU36" s="18"/>
      <c r="AY36"/>
    </row>
    <row r="37" spans="1:51" ht="15.6">
      <c r="AQ37" s="4"/>
      <c r="AR37" s="15"/>
      <c r="AS37" s="15"/>
      <c r="AT37" s="1"/>
      <c r="AU37" s="18"/>
      <c r="AY37"/>
    </row>
    <row r="38" spans="1:51" ht="15.6">
      <c r="AQ38" s="4"/>
      <c r="AR38" s="15"/>
      <c r="AS38" s="15"/>
      <c r="AT38" s="12"/>
      <c r="AU38" s="18"/>
      <c r="AY38"/>
    </row>
    <row r="39" spans="1:51" ht="15.6">
      <c r="AQ39" s="4"/>
      <c r="AR39" s="15"/>
      <c r="AS39" s="15"/>
      <c r="AT39" s="12"/>
      <c r="AU39" s="18"/>
      <c r="AY39"/>
    </row>
    <row r="40" spans="1:51" ht="15.6">
      <c r="AQ40" s="4"/>
      <c r="AR40" s="15"/>
      <c r="AS40" s="15"/>
      <c r="AT40" s="12"/>
      <c r="AU40" s="18"/>
      <c r="AY40"/>
    </row>
    <row r="41" spans="1:51" ht="15.6">
      <c r="AQ41" s="4"/>
      <c r="AR41" s="15"/>
      <c r="AS41" s="15"/>
      <c r="AT41" s="12"/>
      <c r="AU41" s="18"/>
      <c r="AY41"/>
    </row>
    <row r="42" spans="1:51" ht="15.6">
      <c r="AQ42" s="4"/>
      <c r="AR42" s="15"/>
      <c r="AS42" s="15"/>
      <c r="AT42" s="5"/>
      <c r="AU42" s="18"/>
      <c r="AY42"/>
    </row>
    <row r="43" spans="1:51" ht="15.6">
      <c r="AQ43" s="4"/>
      <c r="AR43" s="15"/>
      <c r="AS43" s="15"/>
      <c r="AT43" s="5"/>
      <c r="AU43" s="18"/>
      <c r="AY43"/>
    </row>
    <row r="44" spans="1:51" ht="15.6">
      <c r="AQ44" s="4"/>
      <c r="AR44" s="15"/>
      <c r="AS44" s="15"/>
      <c r="AT44" s="5"/>
      <c r="AU44" s="18"/>
      <c r="AY44"/>
    </row>
    <row r="45" spans="1:51" ht="15.6">
      <c r="AQ45" s="4"/>
      <c r="AR45" s="15"/>
      <c r="AS45" s="15"/>
      <c r="AT45" s="5"/>
      <c r="AU45" s="18"/>
      <c r="AY45"/>
    </row>
    <row r="46" spans="1:51" ht="15.6">
      <c r="AQ46" s="4"/>
      <c r="AR46" s="15"/>
      <c r="AS46" s="15"/>
      <c r="AT46" s="5"/>
      <c r="AU46" s="18"/>
      <c r="AY46"/>
    </row>
    <row r="47" spans="1:51" ht="15.6">
      <c r="A47">
        <v>0</v>
      </c>
      <c r="AQ47" s="4"/>
      <c r="AR47" s="15"/>
      <c r="AS47" s="15"/>
      <c r="AT47" s="5"/>
      <c r="AU47" s="18"/>
      <c r="AY47"/>
    </row>
    <row r="48" spans="1:51" ht="15.6">
      <c r="AQ48" s="4"/>
      <c r="AR48" s="15"/>
      <c r="AS48" s="15"/>
      <c r="AT48" s="5"/>
      <c r="AU48" s="18"/>
      <c r="AY48"/>
    </row>
    <row r="49" spans="43:58" ht="15.6">
      <c r="AQ49" s="4"/>
      <c r="AR49" s="15"/>
      <c r="AS49" s="15"/>
      <c r="AT49" s="5"/>
      <c r="AU49" s="18"/>
      <c r="AY49"/>
    </row>
    <row r="50" spans="43:58" ht="15.6">
      <c r="AQ50" s="4"/>
      <c r="AR50" s="15"/>
      <c r="AS50" s="15"/>
      <c r="AT50" s="5"/>
      <c r="AU50" s="18"/>
      <c r="AY50"/>
    </row>
    <row r="51" spans="43:58" ht="15.6">
      <c r="AQ51" s="4"/>
      <c r="AR51" s="15"/>
      <c r="AS51" s="15"/>
      <c r="AT51" s="5"/>
      <c r="AU51" s="18"/>
      <c r="AY51"/>
    </row>
    <row r="52" spans="43:58" ht="15.6">
      <c r="AQ52" s="4"/>
      <c r="AR52" s="18"/>
      <c r="AS52" s="18"/>
      <c r="AT52" s="5"/>
      <c r="AU52" s="18"/>
      <c r="AY52"/>
    </row>
    <row r="53" spans="43:58">
      <c r="BB53" s="12"/>
      <c r="BC53" s="12"/>
    </row>
    <row r="54" spans="43:58" ht="15.6">
      <c r="BB54" s="5"/>
      <c r="BC54" s="18"/>
      <c r="BD54" s="18"/>
      <c r="BF54" s="18"/>
    </row>
    <row r="55" spans="43:58">
      <c r="BB55" s="12"/>
      <c r="BC55" s="12"/>
    </row>
    <row r="56" spans="43:58">
      <c r="BB56" s="12"/>
      <c r="BC56" s="12"/>
    </row>
    <row r="57" spans="43:58" ht="15.6">
      <c r="BB57" s="2"/>
      <c r="BC57" s="5"/>
      <c r="BD57" s="5"/>
    </row>
    <row r="58" spans="43:58">
      <c r="BB58" s="4"/>
      <c r="BC58" s="4"/>
      <c r="BD58" s="4"/>
      <c r="BE58" s="4"/>
      <c r="BF58" s="4"/>
    </row>
    <row r="59" spans="43:58" ht="15.6">
      <c r="BB59" s="4"/>
      <c r="BC59" s="12"/>
      <c r="BD59" s="12"/>
      <c r="BE59" s="1"/>
      <c r="BF59" s="5"/>
    </row>
    <row r="60" spans="43:58" ht="15.6">
      <c r="BB60" s="4"/>
      <c r="BC60" s="12"/>
      <c r="BD60" s="12"/>
      <c r="BE60" s="1"/>
      <c r="BF60" s="5"/>
    </row>
    <row r="61" spans="43:58" ht="15.6">
      <c r="BB61" s="4"/>
      <c r="BC61" s="12"/>
      <c r="BD61" s="12"/>
      <c r="BE61" s="1"/>
      <c r="BF61" s="5"/>
    </row>
    <row r="62" spans="43:58" ht="15.6">
      <c r="BB62" s="4"/>
      <c r="BC62" s="12"/>
      <c r="BD62" s="12"/>
      <c r="BE62" s="1"/>
      <c r="BF62" s="5"/>
    </row>
    <row r="63" spans="43:58" ht="15.6">
      <c r="BB63" s="4"/>
      <c r="BC63" s="12"/>
      <c r="BD63" s="12"/>
      <c r="BE63" s="12"/>
      <c r="BF63" s="5"/>
    </row>
    <row r="64" spans="43:58" ht="15.6">
      <c r="BB64" s="4"/>
      <c r="BC64" s="12"/>
      <c r="BD64" s="12"/>
      <c r="BE64" s="12"/>
      <c r="BF64" s="5"/>
    </row>
    <row r="65" spans="54:58" ht="15.6">
      <c r="BB65" s="4"/>
      <c r="BC65" s="12"/>
      <c r="BD65" s="12"/>
      <c r="BE65" s="12"/>
      <c r="BF65" s="5"/>
    </row>
    <row r="66" spans="54:58" ht="15.6">
      <c r="BB66" s="4"/>
      <c r="BC66" s="12"/>
      <c r="BD66" s="12"/>
      <c r="BE66" s="12"/>
      <c r="BF66" s="5"/>
    </row>
    <row r="67" spans="54:58" ht="15.6">
      <c r="BB67" s="4"/>
      <c r="BC67" s="12"/>
      <c r="BD67" s="12"/>
      <c r="BE67" s="5"/>
      <c r="BF67" s="5"/>
    </row>
    <row r="68" spans="54:58" ht="15.6">
      <c r="BB68" s="4"/>
      <c r="BC68" s="12"/>
      <c r="BD68" s="12"/>
      <c r="BE68" s="5"/>
      <c r="BF68" s="5"/>
    </row>
    <row r="69" spans="54:58" ht="15.6">
      <c r="BB69" s="4"/>
      <c r="BC69" s="12"/>
      <c r="BD69" s="12"/>
      <c r="BE69" s="5"/>
      <c r="BF69" s="5"/>
    </row>
    <row r="70" spans="54:58" ht="15.6">
      <c r="BB70" s="4"/>
      <c r="BC70" s="12"/>
      <c r="BD70" s="12"/>
      <c r="BE70" s="5"/>
      <c r="BF70" s="5"/>
    </row>
    <row r="71" spans="54:58" ht="15.6">
      <c r="BB71" s="4"/>
      <c r="BC71" s="12"/>
      <c r="BD71" s="12"/>
      <c r="BE71" s="5"/>
      <c r="BF71" s="5"/>
    </row>
    <row r="72" spans="54:58" ht="15.6">
      <c r="BB72" s="4"/>
      <c r="BC72" s="12"/>
      <c r="BD72" s="12"/>
      <c r="BE72" s="5"/>
      <c r="BF72" s="5"/>
    </row>
    <row r="73" spans="54:58" ht="15.6">
      <c r="BB73" s="4"/>
      <c r="BC73" s="12"/>
      <c r="BD73" s="12"/>
      <c r="BE73" s="5"/>
      <c r="BF73" s="5"/>
    </row>
    <row r="74" spans="54:58" ht="15.6">
      <c r="BB74" s="4"/>
      <c r="BC74" s="12"/>
      <c r="BD74" s="12"/>
      <c r="BE74" s="5"/>
      <c r="BF74" s="5"/>
    </row>
    <row r="75" spans="54:58" ht="15.6">
      <c r="BB75" s="4"/>
      <c r="BC75" s="5"/>
      <c r="BD75" s="5"/>
      <c r="BE75" s="5"/>
      <c r="BF75" s="5"/>
    </row>
    <row r="76" spans="54:58">
      <c r="BB76" s="12"/>
      <c r="BC76" s="12"/>
    </row>
    <row r="77" spans="54:58" ht="15.6">
      <c r="BB77" s="5"/>
      <c r="BC77" s="5"/>
      <c r="BD77" s="5"/>
      <c r="BF77" s="5"/>
    </row>
    <row r="78" spans="54:58">
      <c r="BB78" s="12"/>
      <c r="BC78" s="12"/>
    </row>
    <row r="79" spans="54:58">
      <c r="BB79" s="12"/>
      <c r="BC79" s="12"/>
    </row>
    <row r="80" spans="54:58" ht="15.6">
      <c r="BB80" s="2"/>
      <c r="BC80" s="5"/>
      <c r="BD80" s="5"/>
      <c r="BF80" s="2"/>
    </row>
    <row r="81" spans="16:58">
      <c r="BB81" s="4"/>
      <c r="BC81" s="4"/>
      <c r="BD81" s="4"/>
      <c r="BE81" s="4"/>
      <c r="BF81" s="4"/>
    </row>
    <row r="82" spans="16:58" ht="15.6">
      <c r="BB82" s="4"/>
      <c r="BC82" s="12"/>
      <c r="BD82" s="12"/>
      <c r="BE82" s="1"/>
      <c r="BF82" s="5"/>
    </row>
    <row r="83" spans="16:58" ht="15.6">
      <c r="P83" s="318">
        <f>+Organisasjon!G10</f>
        <v>966142</v>
      </c>
      <c r="Q83" s="3" t="s">
        <v>8</v>
      </c>
      <c r="BB83" s="4"/>
      <c r="BC83" s="12"/>
      <c r="BD83" s="12"/>
      <c r="BE83" s="1"/>
      <c r="BF83" s="5"/>
    </row>
    <row r="84" spans="16:58" ht="15.6">
      <c r="P84" s="2"/>
      <c r="BB84" s="4"/>
      <c r="BC84" s="12"/>
      <c r="BD84" s="12"/>
      <c r="BE84" s="1"/>
      <c r="BF84" s="5"/>
    </row>
    <row r="85" spans="16:58" ht="15.6">
      <c r="P85" s="2"/>
      <c r="BB85" s="4"/>
      <c r="BC85" s="12"/>
      <c r="BD85" s="12"/>
      <c r="BE85" s="1"/>
      <c r="BF85" s="5"/>
    </row>
    <row r="86" spans="16:58" ht="15.6">
      <c r="P86" s="2"/>
      <c r="BB86" s="4"/>
      <c r="BC86" s="12"/>
      <c r="BD86" s="12"/>
      <c r="BE86" s="12"/>
      <c r="BF86" s="5"/>
    </row>
    <row r="87" spans="16:58" ht="15.6">
      <c r="P87" s="2"/>
      <c r="BB87" s="4"/>
      <c r="BC87" s="12"/>
      <c r="BD87" s="12"/>
      <c r="BE87" s="12"/>
      <c r="BF87" s="5"/>
    </row>
    <row r="88" spans="16:58" ht="15.6">
      <c r="P88" s="2"/>
      <c r="BB88" s="4"/>
      <c r="BC88" s="12"/>
      <c r="BD88" s="12"/>
      <c r="BE88" s="12"/>
      <c r="BF88" s="5"/>
    </row>
    <row r="89" spans="16:58" ht="15.6">
      <c r="P89" s="2"/>
      <c r="BB89" s="4"/>
      <c r="BC89" s="12"/>
      <c r="BD89" s="12"/>
      <c r="BE89" s="12"/>
      <c r="BF89" s="5"/>
    </row>
    <row r="90" spans="16:58" ht="15.6">
      <c r="P90" s="2"/>
      <c r="BB90" s="4"/>
      <c r="BC90" s="12"/>
      <c r="BD90" s="12"/>
      <c r="BE90" s="5"/>
      <c r="BF90" s="5"/>
    </row>
    <row r="91" spans="16:58" ht="15.6">
      <c r="P91" s="2"/>
      <c r="BB91" s="4"/>
      <c r="BC91" s="12"/>
      <c r="BD91" s="12"/>
      <c r="BE91" s="5"/>
      <c r="BF91" s="5"/>
    </row>
    <row r="92" spans="16:58" ht="15.6">
      <c r="P92" s="318">
        <f>+Organisasjon!G11</f>
        <v>513109</v>
      </c>
      <c r="Q92" s="3" t="s">
        <v>8</v>
      </c>
      <c r="BB92" s="4"/>
      <c r="BC92" s="12"/>
      <c r="BD92" s="12"/>
      <c r="BE92" s="5"/>
      <c r="BF92" s="5"/>
    </row>
    <row r="93" spans="16:58" ht="15.6">
      <c r="BB93" s="4"/>
      <c r="BC93" s="12"/>
      <c r="BD93" s="12"/>
      <c r="BE93" s="5"/>
      <c r="BF93" s="5"/>
    </row>
    <row r="94" spans="16:58" ht="15.6">
      <c r="BB94" s="4"/>
      <c r="BC94" s="12"/>
      <c r="BD94" s="12"/>
      <c r="BE94" s="5"/>
      <c r="BF94" s="5"/>
    </row>
    <row r="95" spans="16:58" ht="15.6">
      <c r="BB95" s="4"/>
      <c r="BC95" s="12"/>
      <c r="BD95" s="12"/>
      <c r="BE95" s="5"/>
      <c r="BF95" s="5"/>
    </row>
    <row r="96" spans="16:58" ht="15.6">
      <c r="BB96" s="4"/>
      <c r="BC96" s="12"/>
      <c r="BD96" s="12"/>
      <c r="BE96" s="5"/>
      <c r="BF96" s="5"/>
    </row>
    <row r="97" spans="54:58" ht="15.6">
      <c r="BB97" s="4"/>
      <c r="BC97" s="12"/>
      <c r="BD97" s="12"/>
      <c r="BE97" s="5"/>
      <c r="BF97" s="5"/>
    </row>
    <row r="98" spans="54:58" ht="15.6">
      <c r="BB98" s="4"/>
      <c r="BC98" s="5"/>
      <c r="BD98" s="5"/>
      <c r="BE98" s="5"/>
      <c r="BF98" s="5"/>
    </row>
    <row r="99" spans="54:58">
      <c r="BB99" s="12"/>
      <c r="BC99" s="12"/>
    </row>
    <row r="100" spans="54:58" ht="15.6">
      <c r="BB100" s="5"/>
      <c r="BC100" s="5"/>
      <c r="BD100" s="5"/>
      <c r="BF100" s="5"/>
    </row>
    <row r="101" spans="54:58">
      <c r="BB101" s="12"/>
      <c r="BC101" s="12"/>
    </row>
    <row r="102" spans="54:58">
      <c r="BB102" s="12"/>
      <c r="BC102" s="12"/>
    </row>
    <row r="103" spans="54:58">
      <c r="BB103" s="12"/>
      <c r="BC103" s="12"/>
    </row>
    <row r="104" spans="54:58">
      <c r="BB104" s="12"/>
      <c r="BC104" s="12"/>
    </row>
    <row r="105" spans="54:58">
      <c r="BB105" s="12"/>
      <c r="BC105" s="12"/>
    </row>
    <row r="106" spans="54:58">
      <c r="BB106" s="12"/>
      <c r="BC106" s="12"/>
    </row>
    <row r="107" spans="54:58">
      <c r="BB107" s="12"/>
      <c r="BC107" s="12"/>
    </row>
    <row r="108" spans="54:58">
      <c r="BB108" s="12"/>
      <c r="BC108" s="12"/>
    </row>
    <row r="109" spans="54:58">
      <c r="BB109" s="12"/>
      <c r="BC109" s="12"/>
    </row>
    <row r="110" spans="54:58">
      <c r="BB110" s="12"/>
      <c r="BC110" s="12"/>
    </row>
    <row r="111" spans="54:58">
      <c r="BB111" s="12"/>
      <c r="BC111" s="12"/>
    </row>
    <row r="112" spans="54:58">
      <c r="BB112" s="12"/>
      <c r="BC112" s="12"/>
    </row>
    <row r="113" spans="54:55">
      <c r="BB113" s="12"/>
      <c r="BC113" s="12"/>
    </row>
    <row r="114" spans="54:55">
      <c r="BB114" s="12"/>
      <c r="BC114" s="12"/>
    </row>
    <row r="115" spans="54:55">
      <c r="BB115" s="12"/>
      <c r="BC115" s="12"/>
    </row>
    <row r="116" spans="54:55">
      <c r="BB116" s="12"/>
      <c r="BC116" s="12"/>
    </row>
    <row r="117" spans="54:55">
      <c r="BB117" s="12"/>
      <c r="BC117" s="12"/>
    </row>
    <row r="118" spans="54:55">
      <c r="BB118" s="12"/>
      <c r="BC118" s="12"/>
    </row>
    <row r="119" spans="54:55">
      <c r="BB119" s="12"/>
      <c r="BC119" s="12"/>
    </row>
    <row r="120" spans="54:55">
      <c r="BB120" s="12"/>
      <c r="BC120" s="12"/>
    </row>
    <row r="121" spans="54:55">
      <c r="BB121" s="12"/>
      <c r="BC121" s="12"/>
    </row>
    <row r="122" spans="54:55">
      <c r="BB122" s="12"/>
      <c r="BC122" s="12"/>
    </row>
    <row r="123" spans="54:55">
      <c r="BB123" s="12"/>
      <c r="BC123" s="12"/>
    </row>
    <row r="124" spans="54:55">
      <c r="BB124" s="12"/>
      <c r="BC124" s="12"/>
    </row>
    <row r="125" spans="54:55">
      <c r="BB125" s="12"/>
      <c r="BC125" s="12"/>
    </row>
    <row r="126" spans="54:55">
      <c r="BB126" s="12"/>
      <c r="BC126" s="12"/>
    </row>
    <row r="127" spans="54:55">
      <c r="BB127" s="12"/>
      <c r="BC127" s="12"/>
    </row>
    <row r="128" spans="54:55">
      <c r="BB128" s="12"/>
      <c r="BC128" s="12"/>
    </row>
    <row r="129" spans="54:55">
      <c r="BB129" s="12"/>
      <c r="BC129" s="12"/>
    </row>
    <row r="130" spans="54:55">
      <c r="BB130" s="12"/>
      <c r="BC130" s="12"/>
    </row>
    <row r="131" spans="54:55">
      <c r="BB131" s="12"/>
      <c r="BC131" s="12"/>
    </row>
    <row r="132" spans="54:55">
      <c r="BB132" s="12"/>
      <c r="BC132" s="12"/>
    </row>
    <row r="133" spans="54:55">
      <c r="BB133" s="12"/>
      <c r="BC133" s="12"/>
    </row>
    <row r="134" spans="54:55">
      <c r="BB134" s="12"/>
      <c r="BC134" s="12"/>
    </row>
    <row r="135" spans="54:55">
      <c r="BB135" s="12"/>
      <c r="BC135" s="12"/>
    </row>
    <row r="136" spans="54:55">
      <c r="BB136" s="12"/>
      <c r="BC136" s="12"/>
    </row>
    <row r="137" spans="54:55">
      <c r="BB137" s="12"/>
      <c r="BC137" s="12"/>
    </row>
    <row r="138" spans="54:55">
      <c r="BB138" s="12"/>
      <c r="BC138" s="12"/>
    </row>
    <row r="139" spans="54:55">
      <c r="BB139" s="12"/>
      <c r="BC139" s="12"/>
    </row>
    <row r="140" spans="54:55">
      <c r="BB140" s="12"/>
      <c r="BC140" s="12"/>
    </row>
    <row r="141" spans="54:55">
      <c r="BB141" s="12"/>
      <c r="BC141" s="12"/>
    </row>
    <row r="142" spans="54:55">
      <c r="BB142" s="12"/>
      <c r="BC142" s="12"/>
    </row>
    <row r="143" spans="54:55">
      <c r="BB143" s="12"/>
      <c r="BC143" s="12"/>
    </row>
    <row r="144" spans="54:55">
      <c r="BB144" s="12"/>
      <c r="BC144" s="12"/>
    </row>
    <row r="145" spans="54:55">
      <c r="BB145" s="12"/>
      <c r="BC145" s="12"/>
    </row>
    <row r="146" spans="54:55">
      <c r="BB146" s="12"/>
      <c r="BC146" s="12"/>
    </row>
    <row r="147" spans="54:55">
      <c r="BB147" s="12"/>
      <c r="BC147" s="12"/>
    </row>
    <row r="148" spans="54:55">
      <c r="BB148" s="12"/>
      <c r="BC148" s="12"/>
    </row>
    <row r="149" spans="54:55">
      <c r="BB149" s="12"/>
      <c r="BC149" s="12"/>
    </row>
    <row r="150" spans="54:55">
      <c r="BB150" s="12"/>
      <c r="BC150" s="12"/>
    </row>
    <row r="151" spans="54:55">
      <c r="BB151" s="12"/>
      <c r="BC151" s="12"/>
    </row>
    <row r="152" spans="54:55">
      <c r="BB152" s="12"/>
      <c r="BC152" s="12"/>
    </row>
    <row r="153" spans="54:55">
      <c r="BB153" s="12"/>
      <c r="BC153" s="12"/>
    </row>
    <row r="154" spans="54:55">
      <c r="BB154" s="12"/>
      <c r="BC154" s="12"/>
    </row>
    <row r="155" spans="54:55">
      <c r="BB155" s="12"/>
      <c r="BC155" s="12"/>
    </row>
    <row r="177" spans="31:53">
      <c r="AE177" s="13"/>
      <c r="AF177" s="13"/>
      <c r="AO177" s="13"/>
    </row>
    <row r="178" spans="31:53">
      <c r="AE178" s="13"/>
      <c r="AF178" s="13"/>
      <c r="AO178" s="13"/>
    </row>
    <row r="179" spans="31:53">
      <c r="AE179" s="13"/>
      <c r="AF179" s="13"/>
      <c r="AG179" s="13"/>
      <c r="AH179" s="13"/>
      <c r="AI179" s="13"/>
      <c r="AO179" s="13"/>
    </row>
    <row r="180" spans="31:53">
      <c r="AE180" s="13"/>
      <c r="AF180" s="13"/>
      <c r="AG180" s="13"/>
      <c r="AH180" s="13"/>
      <c r="AI180" s="13"/>
      <c r="AJ180" s="13"/>
      <c r="AK180" s="13"/>
      <c r="AL180" s="66"/>
      <c r="AM180" s="66"/>
      <c r="AN180" s="66"/>
      <c r="AO180" s="13"/>
      <c r="AP180" s="66"/>
      <c r="AQ180" s="13"/>
      <c r="AR180" s="13"/>
      <c r="AS180" s="13"/>
      <c r="AT180" s="13"/>
      <c r="AU180" s="13"/>
      <c r="AV180" s="13"/>
      <c r="AW180" s="13"/>
      <c r="AX180" s="13"/>
      <c r="AY180" s="116"/>
      <c r="AZ180" s="13"/>
      <c r="BA180" s="13"/>
    </row>
    <row r="181" spans="31:53">
      <c r="AE181" s="13"/>
      <c r="AF181" s="13"/>
      <c r="AG181" s="13"/>
      <c r="AH181" s="13"/>
      <c r="AI181" s="13"/>
      <c r="AJ181" s="13"/>
      <c r="AK181" s="13"/>
      <c r="AL181" s="66"/>
      <c r="AM181" s="66"/>
      <c r="AN181" s="66"/>
      <c r="AO181" s="13"/>
      <c r="AP181" s="66"/>
      <c r="AQ181" s="13"/>
      <c r="AR181" s="13"/>
      <c r="AS181" s="13"/>
      <c r="AT181" s="13"/>
      <c r="AU181" s="13"/>
      <c r="AV181" s="13"/>
      <c r="AW181" s="13"/>
      <c r="AX181" s="13"/>
      <c r="AY181" s="116"/>
      <c r="AZ181" s="13"/>
      <c r="BA181" s="13"/>
    </row>
    <row r="182" spans="31:53">
      <c r="AE182" s="13"/>
      <c r="AF182" s="13"/>
      <c r="AG182" s="13"/>
      <c r="AH182" s="13"/>
      <c r="AI182" s="13"/>
      <c r="AJ182" s="13"/>
      <c r="AK182" s="13"/>
      <c r="AL182" s="66"/>
      <c r="AM182" s="66"/>
      <c r="AN182" s="66"/>
      <c r="AO182" s="13"/>
      <c r="AP182" s="66"/>
      <c r="AQ182" s="13"/>
      <c r="AR182" s="13"/>
      <c r="AS182" s="13"/>
      <c r="AT182" s="13"/>
      <c r="AU182" s="13"/>
      <c r="AV182" s="13"/>
      <c r="AW182" s="13"/>
      <c r="AX182" s="13"/>
      <c r="AY182" s="116"/>
      <c r="AZ182" s="13"/>
      <c r="BA182" s="13"/>
    </row>
    <row r="183" spans="31:53">
      <c r="AE183" s="13"/>
      <c r="AF183" s="13"/>
      <c r="AG183" s="13"/>
      <c r="AH183" s="13"/>
      <c r="AI183" s="13"/>
      <c r="AJ183" s="13"/>
      <c r="AK183" s="13"/>
      <c r="AL183" s="66"/>
      <c r="AM183" s="66"/>
      <c r="AN183" s="66"/>
      <c r="AO183" s="13"/>
      <c r="AP183" s="66"/>
      <c r="AQ183" s="13"/>
      <c r="AR183" s="13"/>
      <c r="AS183" s="13"/>
      <c r="AT183" s="13"/>
      <c r="AU183" s="13"/>
      <c r="AV183" s="13"/>
      <c r="AW183" s="13"/>
      <c r="AX183" s="13"/>
      <c r="AY183" s="116"/>
      <c r="AZ183" s="13"/>
      <c r="BA183" s="13"/>
    </row>
    <row r="184" spans="31:53">
      <c r="AE184" s="13"/>
      <c r="AF184" s="13"/>
      <c r="AG184" s="13"/>
      <c r="AH184" s="13"/>
      <c r="AI184" s="13"/>
      <c r="AJ184" s="13"/>
      <c r="AK184" s="13"/>
      <c r="AL184" s="66"/>
      <c r="AM184" s="66"/>
      <c r="AN184" s="66"/>
      <c r="AO184" s="13"/>
      <c r="AP184" s="66"/>
      <c r="AQ184" s="13"/>
      <c r="AR184" s="13"/>
      <c r="AS184" s="13"/>
      <c r="AT184" s="13"/>
      <c r="AU184" s="13"/>
      <c r="AV184" s="13"/>
      <c r="AW184" s="13"/>
      <c r="AX184" s="13"/>
      <c r="AY184" s="116"/>
      <c r="AZ184" s="13"/>
      <c r="BA184" s="13"/>
    </row>
    <row r="185" spans="31:53">
      <c r="AE185" s="13"/>
      <c r="AF185" s="13"/>
      <c r="AG185" s="13"/>
      <c r="AH185" s="13"/>
      <c r="AI185" s="13"/>
      <c r="AJ185" s="13"/>
      <c r="AK185" s="13"/>
      <c r="AL185" s="66"/>
      <c r="AM185" s="66"/>
      <c r="AN185" s="66"/>
      <c r="AO185" s="13"/>
      <c r="AP185" s="66"/>
      <c r="AQ185" s="13"/>
      <c r="AR185" s="13"/>
      <c r="AS185" s="13"/>
      <c r="AT185" s="13"/>
      <c r="AU185" s="13"/>
      <c r="AV185" s="13"/>
      <c r="AW185" s="13"/>
      <c r="AX185" s="13"/>
      <c r="AY185" s="116"/>
      <c r="AZ185" s="13"/>
      <c r="BA185" s="13"/>
    </row>
    <row r="186" spans="31:53">
      <c r="AE186" s="13"/>
      <c r="AF186" s="13"/>
      <c r="AG186" s="13"/>
      <c r="AH186" s="13"/>
      <c r="AI186" s="13"/>
      <c r="AJ186" s="13"/>
      <c r="AK186" s="13"/>
      <c r="AL186" s="66"/>
      <c r="AM186" s="66"/>
      <c r="AN186" s="66"/>
      <c r="AO186" s="13"/>
      <c r="AP186" s="66"/>
      <c r="AQ186" s="13"/>
      <c r="AR186" s="13"/>
      <c r="AS186" s="13"/>
      <c r="AT186" s="13"/>
      <c r="AU186" s="13"/>
      <c r="AV186" s="13"/>
      <c r="AW186" s="13"/>
      <c r="AX186" s="13"/>
      <c r="AY186" s="116"/>
      <c r="AZ186" s="13"/>
      <c r="BA186" s="13"/>
    </row>
    <row r="187" spans="31:53">
      <c r="AE187" s="13"/>
      <c r="AF187" s="13"/>
      <c r="AG187" s="13"/>
      <c r="AH187" s="13"/>
      <c r="AI187" s="13"/>
      <c r="AJ187" s="13"/>
      <c r="AK187" s="13"/>
      <c r="AL187" s="66"/>
      <c r="AM187" s="66"/>
      <c r="AN187" s="66"/>
      <c r="AO187" s="13"/>
      <c r="AP187" s="66"/>
      <c r="AQ187" s="13"/>
      <c r="AR187" s="13"/>
      <c r="AS187" s="13"/>
      <c r="AT187" s="13"/>
      <c r="AU187" s="13"/>
      <c r="AV187" s="13"/>
      <c r="AW187" s="13"/>
      <c r="AX187" s="13"/>
      <c r="AY187" s="116"/>
      <c r="AZ187" s="13"/>
      <c r="BA187" s="13"/>
    </row>
    <row r="188" spans="31:53">
      <c r="AE188" s="13"/>
      <c r="AF188" s="13"/>
      <c r="AG188" s="13"/>
      <c r="AH188" s="13"/>
      <c r="AI188" s="13"/>
      <c r="AJ188" s="13"/>
      <c r="AK188" s="13"/>
      <c r="AL188" s="66"/>
      <c r="AM188" s="66"/>
      <c r="AN188" s="66"/>
      <c r="AO188" s="13"/>
      <c r="AP188" s="66"/>
      <c r="AQ188" s="13"/>
      <c r="AR188" s="13"/>
      <c r="AS188" s="13"/>
      <c r="AT188" s="13"/>
      <c r="AU188" s="13"/>
      <c r="AV188" s="13"/>
      <c r="AW188" s="13"/>
      <c r="AX188" s="13"/>
      <c r="AY188" s="116"/>
      <c r="AZ188" s="13"/>
      <c r="BA188" s="13"/>
    </row>
    <row r="189" spans="31:53">
      <c r="AE189" s="13"/>
      <c r="AF189" s="13"/>
      <c r="AG189" s="13"/>
      <c r="AH189" s="13"/>
      <c r="AI189" s="13"/>
      <c r="AJ189" s="13"/>
      <c r="AK189" s="13"/>
      <c r="AL189" s="66"/>
      <c r="AM189" s="66"/>
      <c r="AN189" s="66"/>
      <c r="AO189" s="13"/>
      <c r="AP189" s="66"/>
      <c r="AQ189" s="13"/>
      <c r="AR189" s="13"/>
      <c r="AS189" s="13"/>
      <c r="AT189" s="13"/>
      <c r="AU189" s="13"/>
      <c r="AV189" s="13"/>
      <c r="AW189" s="13"/>
      <c r="AX189" s="13"/>
      <c r="AY189" s="116"/>
      <c r="AZ189" s="13"/>
      <c r="BA189" s="13"/>
    </row>
    <row r="190" spans="31:53">
      <c r="AE190" s="13"/>
      <c r="AF190" s="13"/>
      <c r="AG190" s="13"/>
      <c r="AH190" s="13"/>
      <c r="AI190" s="13"/>
      <c r="AJ190" s="13"/>
      <c r="AK190" s="13"/>
      <c r="AL190" s="66"/>
      <c r="AM190" s="66"/>
      <c r="AN190" s="66"/>
      <c r="AO190" s="13"/>
      <c r="AP190" s="66"/>
      <c r="AQ190" s="13"/>
      <c r="AR190" s="13"/>
      <c r="AS190" s="13"/>
      <c r="AT190" s="13"/>
      <c r="AU190" s="13"/>
      <c r="AV190" s="13"/>
      <c r="AW190" s="13"/>
      <c r="AX190" s="13"/>
      <c r="AY190" s="116"/>
      <c r="AZ190" s="13"/>
      <c r="BA190" s="13"/>
    </row>
    <row r="191" spans="31:53">
      <c r="AE191" s="13"/>
      <c r="AF191" s="13"/>
      <c r="AG191" s="13"/>
      <c r="AH191" s="13"/>
      <c r="AI191" s="13"/>
      <c r="AJ191" s="13"/>
      <c r="AK191" s="13"/>
      <c r="AL191" s="66"/>
      <c r="AM191" s="66"/>
      <c r="AN191" s="66"/>
      <c r="AO191" s="13"/>
      <c r="AP191" s="66"/>
      <c r="AQ191" s="13"/>
      <c r="AR191" s="13"/>
      <c r="AS191" s="13"/>
      <c r="AT191" s="13"/>
      <c r="AU191" s="13"/>
      <c r="AV191" s="13"/>
      <c r="AW191" s="13"/>
      <c r="AX191" s="13"/>
      <c r="AY191" s="116"/>
      <c r="AZ191" s="13"/>
      <c r="BA191" s="13"/>
    </row>
    <row r="192" spans="31:53">
      <c r="AE192" s="13"/>
      <c r="AF192" s="13"/>
      <c r="AG192" s="13"/>
      <c r="AH192" s="13"/>
      <c r="AI192" s="13"/>
      <c r="AJ192" s="13"/>
      <c r="AK192" s="13"/>
      <c r="AL192" s="66"/>
      <c r="AM192" s="66"/>
      <c r="AN192" s="66"/>
      <c r="AO192" s="13"/>
      <c r="AP192" s="66"/>
      <c r="AQ192" s="13"/>
      <c r="AR192" s="13"/>
      <c r="AS192" s="13"/>
      <c r="AT192" s="13"/>
      <c r="AU192" s="13"/>
      <c r="AV192" s="13"/>
      <c r="AW192" s="13"/>
      <c r="AX192" s="13"/>
      <c r="AY192" s="116"/>
      <c r="AZ192" s="13"/>
      <c r="BA192" s="13"/>
    </row>
    <row r="193" spans="31:53">
      <c r="AE193" s="13"/>
      <c r="AF193" s="13"/>
      <c r="AG193" s="13"/>
      <c r="AH193" s="13"/>
      <c r="AI193" s="13"/>
      <c r="AJ193" s="13"/>
      <c r="AK193" s="13"/>
      <c r="AL193" s="66"/>
      <c r="AM193" s="66"/>
      <c r="AN193" s="66"/>
      <c r="AO193" s="13"/>
      <c r="AP193" s="66"/>
      <c r="AQ193" s="13"/>
      <c r="AR193" s="13"/>
      <c r="AS193" s="13"/>
      <c r="AT193" s="13"/>
      <c r="AU193" s="13"/>
      <c r="AV193" s="13"/>
      <c r="AW193" s="13"/>
      <c r="AX193" s="13"/>
      <c r="AY193" s="116"/>
      <c r="AZ193" s="13"/>
      <c r="BA193" s="13"/>
    </row>
    <row r="194" spans="31:53">
      <c r="AE194" s="13"/>
      <c r="AF194" s="13"/>
      <c r="AG194" s="13"/>
      <c r="AH194" s="13"/>
      <c r="AI194" s="13"/>
      <c r="AJ194" s="13"/>
      <c r="AK194" s="13"/>
      <c r="AL194" s="66"/>
      <c r="AM194" s="66"/>
      <c r="AN194" s="66"/>
      <c r="AO194" s="13"/>
      <c r="AP194" s="66"/>
      <c r="AQ194" s="13"/>
      <c r="AR194" s="13"/>
      <c r="AS194" s="13"/>
      <c r="AT194" s="13"/>
      <c r="AU194" s="13"/>
      <c r="AV194" s="13"/>
      <c r="AW194" s="13"/>
      <c r="AX194" s="13"/>
      <c r="AY194" s="116"/>
      <c r="AZ194" s="13"/>
      <c r="BA194" s="13"/>
    </row>
    <row r="195" spans="31:53">
      <c r="AE195" s="13"/>
      <c r="AF195" s="13"/>
      <c r="AG195" s="13"/>
      <c r="AH195" s="13"/>
      <c r="AI195" s="13"/>
      <c r="AJ195" s="13"/>
      <c r="AK195" s="13"/>
      <c r="AL195" s="66"/>
      <c r="AM195" s="66"/>
      <c r="AN195" s="66"/>
      <c r="AO195" s="13"/>
      <c r="AP195" s="66"/>
      <c r="AQ195" s="13"/>
      <c r="AR195" s="13"/>
      <c r="AS195" s="13"/>
      <c r="AT195" s="13"/>
      <c r="AU195" s="13"/>
      <c r="AV195" s="13"/>
      <c r="AW195" s="13"/>
      <c r="AX195" s="13"/>
      <c r="AY195" s="116"/>
      <c r="AZ195" s="13"/>
      <c r="BA195" s="13"/>
    </row>
    <row r="196" spans="31:53">
      <c r="AE196" s="13"/>
      <c r="AF196" s="13"/>
      <c r="AG196" s="13"/>
      <c r="AH196" s="13"/>
      <c r="AI196" s="13"/>
      <c r="AJ196" s="13"/>
      <c r="AK196" s="13"/>
      <c r="AL196" s="66"/>
      <c r="AM196" s="66"/>
      <c r="AN196" s="66"/>
      <c r="AO196" s="13"/>
      <c r="AP196" s="66"/>
      <c r="AQ196" s="13"/>
      <c r="AR196" s="13"/>
      <c r="AS196" s="13"/>
      <c r="AT196" s="13"/>
      <c r="AU196" s="13"/>
      <c r="AV196" s="13"/>
      <c r="AW196" s="13"/>
      <c r="AX196" s="13"/>
      <c r="AY196" s="116"/>
      <c r="AZ196" s="13"/>
      <c r="BA196" s="13"/>
    </row>
    <row r="197" spans="31:53">
      <c r="AE197" s="13"/>
      <c r="AF197" s="13"/>
      <c r="AG197" s="13"/>
      <c r="AH197" s="13"/>
      <c r="AI197" s="13"/>
      <c r="AJ197" s="13"/>
      <c r="AK197" s="13"/>
      <c r="AL197" s="66"/>
      <c r="AM197" s="66"/>
      <c r="AN197" s="66"/>
      <c r="AO197" s="13"/>
      <c r="AP197" s="66"/>
      <c r="AQ197" s="13"/>
      <c r="AR197" s="13"/>
      <c r="AS197" s="13"/>
      <c r="AT197" s="13"/>
      <c r="AU197" s="13"/>
      <c r="AV197" s="13"/>
      <c r="AW197" s="13"/>
      <c r="AX197" s="13"/>
      <c r="AY197" s="116"/>
      <c r="AZ197" s="13"/>
      <c r="BA197" s="13"/>
    </row>
    <row r="198" spans="31:53">
      <c r="AE198" s="13"/>
      <c r="AF198" s="13"/>
      <c r="AG198" s="13"/>
      <c r="AH198" s="13"/>
      <c r="AI198" s="13"/>
      <c r="AJ198" s="13"/>
      <c r="AK198" s="13"/>
      <c r="AL198" s="66"/>
      <c r="AM198" s="66"/>
      <c r="AN198" s="66"/>
      <c r="AO198" s="13"/>
      <c r="AP198" s="66"/>
      <c r="AQ198" s="13"/>
      <c r="AR198" s="13"/>
      <c r="AS198" s="13"/>
      <c r="AT198" s="13"/>
      <c r="AU198" s="13"/>
      <c r="AV198" s="13"/>
      <c r="AW198" s="13"/>
      <c r="AX198" s="13"/>
      <c r="AY198" s="116"/>
      <c r="AZ198" s="13"/>
      <c r="BA198" s="13"/>
    </row>
    <row r="199" spans="31:53">
      <c r="AE199" s="13"/>
      <c r="AF199" s="13"/>
      <c r="AG199" s="13"/>
      <c r="AH199" s="13"/>
      <c r="AI199" s="13"/>
      <c r="AJ199" s="13"/>
      <c r="AK199" s="13"/>
      <c r="AL199" s="66"/>
      <c r="AM199" s="66"/>
      <c r="AN199" s="66"/>
      <c r="AO199" s="13"/>
      <c r="AP199" s="66"/>
      <c r="AQ199" s="13"/>
      <c r="AR199" s="13"/>
      <c r="AS199" s="13"/>
      <c r="AT199" s="13"/>
      <c r="AU199" s="13"/>
      <c r="AV199" s="13"/>
      <c r="AW199" s="13"/>
      <c r="AX199" s="13"/>
      <c r="AY199" s="116"/>
      <c r="AZ199" s="13"/>
      <c r="BA199" s="13"/>
    </row>
    <row r="200" spans="31:53">
      <c r="AE200" s="13"/>
      <c r="AF200" s="13"/>
      <c r="AG200" s="13"/>
      <c r="AH200" s="13"/>
      <c r="AI200" s="13"/>
      <c r="AJ200" s="13"/>
      <c r="AK200" s="13"/>
      <c r="AL200" s="66"/>
      <c r="AM200" s="66"/>
      <c r="AN200" s="66"/>
      <c r="AO200" s="13"/>
      <c r="AP200" s="66"/>
      <c r="AQ200" s="13"/>
      <c r="AR200" s="13"/>
      <c r="AS200" s="13"/>
      <c r="AT200" s="13"/>
      <c r="AU200" s="13"/>
      <c r="AV200" s="13"/>
      <c r="AW200" s="13"/>
      <c r="AX200" s="13"/>
      <c r="AY200" s="116"/>
      <c r="AZ200" s="13"/>
      <c r="BA200" s="13"/>
    </row>
    <row r="201" spans="31:53">
      <c r="AE201" s="13"/>
      <c r="AF201" s="13"/>
      <c r="AG201" s="13"/>
      <c r="AH201" s="13"/>
      <c r="AI201" s="13"/>
      <c r="AJ201" s="13"/>
      <c r="AK201" s="13"/>
      <c r="AL201" s="66"/>
      <c r="AM201" s="66"/>
      <c r="AN201" s="66"/>
      <c r="AO201" s="13"/>
      <c r="AP201" s="66"/>
      <c r="AQ201" s="13"/>
      <c r="AR201" s="13"/>
      <c r="AS201" s="13"/>
      <c r="AT201" s="13"/>
      <c r="AU201" s="13"/>
      <c r="AV201" s="13"/>
      <c r="AW201" s="13"/>
      <c r="AX201" s="13"/>
      <c r="AY201" s="116"/>
      <c r="AZ201" s="13"/>
      <c r="BA201" s="13"/>
    </row>
    <row r="202" spans="31:53">
      <c r="AE202" s="13"/>
      <c r="AF202" s="13"/>
      <c r="AG202" s="13"/>
      <c r="AH202" s="13"/>
      <c r="AI202" s="13"/>
      <c r="AJ202" s="13"/>
      <c r="AK202" s="13"/>
      <c r="AL202" s="66"/>
      <c r="AM202" s="66"/>
      <c r="AN202" s="66"/>
      <c r="AO202" s="13"/>
      <c r="AP202" s="66"/>
      <c r="AQ202" s="13"/>
      <c r="AR202" s="13"/>
      <c r="AS202" s="13"/>
      <c r="AT202" s="13"/>
      <c r="AU202" s="13"/>
      <c r="AV202" s="13"/>
      <c r="AW202" s="13"/>
      <c r="AX202" s="13"/>
      <c r="AY202" s="116"/>
      <c r="AZ202" s="13"/>
      <c r="BA202" s="13"/>
    </row>
    <row r="203" spans="31:53">
      <c r="AE203" s="13"/>
      <c r="AF203" s="13"/>
      <c r="AG203" s="13"/>
      <c r="AH203" s="13"/>
      <c r="AI203" s="13"/>
      <c r="AJ203" s="13"/>
      <c r="AK203" s="13"/>
      <c r="AL203" s="66"/>
      <c r="AM203" s="66"/>
      <c r="AN203" s="66"/>
      <c r="AO203" s="13"/>
      <c r="AP203" s="66"/>
      <c r="AQ203" s="13"/>
      <c r="AR203" s="13"/>
      <c r="AS203" s="13"/>
      <c r="AT203" s="13"/>
      <c r="AU203" s="13"/>
      <c r="AV203" s="13"/>
      <c r="AW203" s="13"/>
      <c r="AX203" s="13"/>
      <c r="AY203" s="116"/>
      <c r="AZ203" s="13"/>
      <c r="BA203" s="13"/>
    </row>
    <row r="204" spans="31:53">
      <c r="AE204" s="13"/>
      <c r="AF204" s="13"/>
      <c r="AG204" s="13"/>
      <c r="AH204" s="13"/>
      <c r="AI204" s="13"/>
      <c r="AJ204" s="13"/>
      <c r="AK204" s="13"/>
      <c r="AL204" s="66"/>
      <c r="AM204" s="66"/>
      <c r="AN204" s="66"/>
      <c r="AO204" s="13"/>
      <c r="AP204" s="66"/>
      <c r="AQ204" s="13"/>
      <c r="AR204" s="13"/>
      <c r="AS204" s="13"/>
      <c r="AT204" s="13"/>
      <c r="AU204" s="13"/>
      <c r="AV204" s="13"/>
      <c r="AW204" s="13"/>
      <c r="AX204" s="13"/>
      <c r="AY204" s="116"/>
      <c r="AZ204" s="13"/>
      <c r="BA204" s="13"/>
    </row>
    <row r="205" spans="31:53">
      <c r="AE205" s="13"/>
      <c r="AF205" s="13"/>
      <c r="AG205" s="13"/>
      <c r="AH205" s="13"/>
      <c r="AI205" s="13"/>
      <c r="AJ205" s="13"/>
      <c r="AK205" s="13"/>
      <c r="AL205" s="66"/>
      <c r="AM205" s="66"/>
      <c r="AN205" s="66"/>
      <c r="AO205" s="13"/>
      <c r="AP205" s="66"/>
      <c r="AQ205" s="13"/>
      <c r="AR205" s="13"/>
      <c r="AS205" s="13"/>
      <c r="AT205" s="13"/>
      <c r="AU205" s="13"/>
      <c r="AV205" s="13"/>
      <c r="AW205" s="13"/>
      <c r="AX205" s="13"/>
      <c r="AY205" s="116"/>
      <c r="AZ205" s="13"/>
      <c r="BA205" s="13"/>
    </row>
    <row r="206" spans="31:53">
      <c r="AE206" s="13"/>
      <c r="AF206" s="13"/>
      <c r="AG206" s="13"/>
      <c r="AH206" s="13"/>
      <c r="AI206" s="13"/>
      <c r="AJ206" s="13"/>
      <c r="AK206" s="13"/>
      <c r="AL206" s="66"/>
      <c r="AM206" s="66"/>
      <c r="AN206" s="66"/>
      <c r="AO206" s="13"/>
      <c r="AP206" s="66"/>
      <c r="AQ206" s="13"/>
      <c r="AR206" s="13"/>
      <c r="AS206" s="13"/>
      <c r="AT206" s="13"/>
      <c r="AU206" s="13"/>
      <c r="AV206" s="13"/>
      <c r="AW206" s="13"/>
      <c r="AX206" s="13"/>
      <c r="AY206" s="116"/>
      <c r="AZ206" s="13"/>
      <c r="BA206" s="13"/>
    </row>
    <row r="207" spans="31:53">
      <c r="AE207" s="13"/>
      <c r="AF207" s="13"/>
      <c r="AG207" s="13"/>
      <c r="AH207" s="13"/>
      <c r="AI207" s="13"/>
      <c r="AJ207" s="13"/>
      <c r="AK207" s="13"/>
      <c r="AL207" s="66"/>
      <c r="AM207" s="66"/>
      <c r="AN207" s="66"/>
      <c r="AO207" s="13"/>
      <c r="AP207" s="66"/>
      <c r="AQ207" s="13"/>
      <c r="AR207" s="13"/>
      <c r="AS207" s="13"/>
      <c r="AT207" s="13"/>
      <c r="AU207" s="13"/>
      <c r="AV207" s="13"/>
      <c r="AW207" s="13"/>
      <c r="AX207" s="13"/>
      <c r="AY207" s="116"/>
      <c r="AZ207" s="13"/>
      <c r="BA207" s="13"/>
    </row>
    <row r="208" spans="31:53">
      <c r="AE208" s="13"/>
      <c r="AF208" s="13"/>
      <c r="AG208" s="13"/>
      <c r="AH208" s="13"/>
      <c r="AI208" s="13"/>
      <c r="AJ208" s="13"/>
      <c r="AK208" s="13"/>
      <c r="AL208" s="66"/>
      <c r="AM208" s="66"/>
      <c r="AN208" s="66"/>
      <c r="AO208" s="13"/>
      <c r="AP208" s="66"/>
      <c r="AQ208" s="13"/>
      <c r="AR208" s="13"/>
      <c r="AS208" s="13"/>
      <c r="AT208" s="13"/>
      <c r="AU208" s="13"/>
      <c r="AV208" s="13"/>
      <c r="AW208" s="13"/>
      <c r="AX208" s="13"/>
      <c r="AY208" s="116"/>
      <c r="AZ208" s="13"/>
      <c r="BA208" s="13"/>
    </row>
    <row r="209" spans="31:53">
      <c r="AE209" s="13"/>
      <c r="AF209" s="13"/>
      <c r="AG209" s="13"/>
      <c r="AH209" s="13"/>
      <c r="AI209" s="13"/>
      <c r="AJ209" s="13"/>
      <c r="AK209" s="13"/>
      <c r="AL209" s="66"/>
      <c r="AM209" s="66"/>
      <c r="AN209" s="66"/>
      <c r="AO209" s="13"/>
      <c r="AP209" s="66"/>
      <c r="AQ209" s="13"/>
      <c r="AR209" s="13"/>
      <c r="AS209" s="13"/>
      <c r="AT209" s="13"/>
      <c r="AU209" s="13"/>
      <c r="AV209" s="13"/>
      <c r="AW209" s="13"/>
      <c r="AX209" s="13"/>
      <c r="AY209" s="116"/>
      <c r="AZ209" s="13"/>
      <c r="BA209" s="13"/>
    </row>
    <row r="210" spans="31:53">
      <c r="AE210" s="13"/>
      <c r="AF210" s="13"/>
      <c r="AG210" s="13"/>
      <c r="AH210" s="13"/>
      <c r="AI210" s="13"/>
      <c r="AJ210" s="13"/>
      <c r="AK210" s="13"/>
      <c r="AL210" s="66"/>
      <c r="AM210" s="66"/>
      <c r="AN210" s="66"/>
      <c r="AO210" s="13"/>
      <c r="AP210" s="66"/>
      <c r="AQ210" s="13"/>
      <c r="AR210" s="13"/>
      <c r="AS210" s="13"/>
      <c r="AT210" s="13"/>
      <c r="AU210" s="13"/>
      <c r="AV210" s="13"/>
      <c r="AW210" s="13"/>
      <c r="AX210" s="13"/>
      <c r="AY210" s="116"/>
      <c r="AZ210" s="13"/>
      <c r="BA210" s="13"/>
    </row>
    <row r="211" spans="31:53">
      <c r="AE211" s="13"/>
      <c r="AF211" s="13"/>
      <c r="AG211" s="13"/>
      <c r="AH211" s="13"/>
      <c r="AI211" s="13"/>
      <c r="AJ211" s="13"/>
      <c r="AK211" s="13"/>
      <c r="AL211" s="66"/>
      <c r="AM211" s="66"/>
      <c r="AN211" s="66"/>
      <c r="AO211" s="13"/>
      <c r="AP211" s="66"/>
      <c r="AQ211" s="13"/>
      <c r="AR211" s="13"/>
      <c r="AS211" s="13"/>
      <c r="AT211" s="13"/>
      <c r="AU211" s="13"/>
      <c r="AV211" s="13"/>
      <c r="AW211" s="13"/>
      <c r="AX211" s="13"/>
      <c r="AY211" s="116"/>
      <c r="AZ211" s="13"/>
      <c r="BA211" s="13"/>
    </row>
    <row r="212" spans="31:53">
      <c r="AE212" s="13"/>
      <c r="AF212" s="13"/>
      <c r="AG212" s="13"/>
      <c r="AH212" s="13"/>
      <c r="AI212" s="13"/>
      <c r="AJ212" s="13"/>
      <c r="AK212" s="13"/>
      <c r="AL212" s="66"/>
      <c r="AM212" s="66"/>
      <c r="AN212" s="66"/>
      <c r="AO212" s="13"/>
      <c r="AP212" s="66"/>
      <c r="AQ212" s="13"/>
      <c r="AR212" s="13"/>
      <c r="AS212" s="13"/>
      <c r="AT212" s="13"/>
      <c r="AU212" s="13"/>
      <c r="AV212" s="13"/>
      <c r="AW212" s="13"/>
      <c r="AX212" s="13"/>
      <c r="AY212" s="116"/>
      <c r="AZ212" s="13"/>
      <c r="BA212" s="13"/>
    </row>
    <row r="213" spans="31:53">
      <c r="AE213" s="13"/>
      <c r="AF213" s="13"/>
      <c r="AG213" s="13"/>
      <c r="AH213" s="13"/>
      <c r="AI213" s="13"/>
      <c r="AJ213" s="13"/>
      <c r="AK213" s="13"/>
      <c r="AL213" s="66"/>
      <c r="AM213" s="66"/>
      <c r="AN213" s="66"/>
      <c r="AO213" s="13"/>
      <c r="AP213" s="66"/>
      <c r="AQ213" s="13"/>
      <c r="AR213" s="13"/>
      <c r="AS213" s="13"/>
      <c r="AT213" s="13"/>
      <c r="AU213" s="13"/>
      <c r="AV213" s="13"/>
      <c r="AW213" s="13"/>
      <c r="AX213" s="13"/>
      <c r="AY213" s="116"/>
      <c r="AZ213" s="13"/>
      <c r="BA213" s="13"/>
    </row>
    <row r="214" spans="31:53">
      <c r="AE214" s="13"/>
      <c r="AF214" s="13"/>
      <c r="AG214" s="13"/>
      <c r="AH214" s="13"/>
      <c r="AI214" s="13"/>
      <c r="AJ214" s="13"/>
      <c r="AK214" s="13"/>
      <c r="AL214" s="66"/>
      <c r="AM214" s="66"/>
      <c r="AN214" s="66"/>
      <c r="AO214" s="13"/>
      <c r="AP214" s="66"/>
      <c r="AQ214" s="13"/>
      <c r="AR214" s="13"/>
      <c r="AS214" s="13"/>
      <c r="AT214" s="13"/>
      <c r="AU214" s="13"/>
      <c r="AV214" s="13"/>
      <c r="AW214" s="13"/>
      <c r="AX214" s="13"/>
      <c r="AY214" s="116"/>
      <c r="AZ214" s="13"/>
      <c r="BA214" s="13"/>
    </row>
    <row r="215" spans="31:53">
      <c r="AE215" s="13"/>
      <c r="AF215" s="13"/>
      <c r="AG215" s="13"/>
      <c r="AH215" s="13"/>
      <c r="AI215" s="13"/>
      <c r="AJ215" s="13"/>
      <c r="AK215" s="13"/>
      <c r="AL215" s="66"/>
      <c r="AM215" s="66"/>
      <c r="AN215" s="66"/>
      <c r="AO215" s="13"/>
      <c r="AP215" s="66"/>
      <c r="AQ215" s="13"/>
      <c r="AR215" s="13"/>
      <c r="AS215" s="13"/>
      <c r="AT215" s="13"/>
      <c r="AU215" s="13"/>
      <c r="AV215" s="13"/>
      <c r="AW215" s="13"/>
      <c r="AX215" s="13"/>
      <c r="AY215" s="116"/>
      <c r="AZ215" s="13"/>
      <c r="BA215" s="13"/>
    </row>
    <row r="216" spans="31:53">
      <c r="AE216" s="13"/>
      <c r="AF216" s="13"/>
      <c r="AG216" s="13"/>
      <c r="AH216" s="13"/>
      <c r="AI216" s="13"/>
      <c r="AJ216" s="13"/>
      <c r="AK216" s="13"/>
      <c r="AL216" s="66"/>
      <c r="AM216" s="66"/>
      <c r="AN216" s="66"/>
      <c r="AO216" s="13"/>
      <c r="AP216" s="66"/>
      <c r="AQ216" s="13"/>
      <c r="AR216" s="13"/>
      <c r="AS216" s="13"/>
      <c r="AT216" s="13"/>
      <c r="AU216" s="13"/>
      <c r="AV216" s="13"/>
      <c r="AW216" s="13"/>
      <c r="AX216" s="13"/>
      <c r="AY216" s="116"/>
      <c r="AZ216" s="13"/>
      <c r="BA216" s="13"/>
    </row>
    <row r="217" spans="31:53">
      <c r="AE217" s="13"/>
      <c r="AF217" s="13"/>
      <c r="AG217" s="13"/>
      <c r="AH217" s="13"/>
      <c r="AI217" s="13"/>
      <c r="AJ217" s="13"/>
      <c r="AK217" s="13"/>
      <c r="AL217" s="66"/>
      <c r="AM217" s="66"/>
      <c r="AN217" s="66"/>
      <c r="AO217" s="13"/>
      <c r="AP217" s="66"/>
      <c r="AQ217" s="13"/>
      <c r="AR217" s="13"/>
      <c r="AS217" s="13"/>
      <c r="AT217" s="13"/>
      <c r="AU217" s="13"/>
      <c r="AV217" s="13"/>
      <c r="AW217" s="13"/>
      <c r="AX217" s="13"/>
      <c r="AY217" s="116"/>
      <c r="AZ217" s="13"/>
      <c r="BA217" s="13"/>
    </row>
    <row r="218" spans="31:53">
      <c r="AE218" s="13"/>
      <c r="AF218" s="13"/>
      <c r="AG218" s="13"/>
      <c r="AH218" s="13"/>
      <c r="AI218" s="13"/>
      <c r="AJ218" s="13"/>
      <c r="AK218" s="13"/>
      <c r="AL218" s="66"/>
      <c r="AM218" s="66"/>
      <c r="AN218" s="66"/>
      <c r="AO218" s="13"/>
      <c r="AP218" s="66"/>
      <c r="AQ218" s="13"/>
      <c r="AR218" s="13"/>
      <c r="AS218" s="13"/>
      <c r="AT218" s="13"/>
      <c r="AU218" s="13"/>
      <c r="AV218" s="13"/>
      <c r="AW218" s="13"/>
      <c r="AX218" s="13"/>
      <c r="AY218" s="116"/>
      <c r="AZ218" s="13"/>
      <c r="BA218" s="13"/>
    </row>
    <row r="219" spans="31:53">
      <c r="AE219" s="13"/>
      <c r="AF219" s="13"/>
      <c r="AG219" s="13"/>
      <c r="AH219" s="13"/>
      <c r="AI219" s="13"/>
      <c r="AJ219" s="13"/>
      <c r="AK219" s="13"/>
      <c r="AL219" s="66"/>
      <c r="AM219" s="66"/>
      <c r="AN219" s="66"/>
      <c r="AO219" s="13"/>
      <c r="AP219" s="66"/>
      <c r="AQ219" s="13"/>
      <c r="AR219" s="13"/>
      <c r="AS219" s="13"/>
      <c r="AT219" s="13"/>
      <c r="AU219" s="13"/>
      <c r="AV219" s="13"/>
      <c r="AW219" s="13"/>
      <c r="AX219" s="13"/>
      <c r="AY219" s="116"/>
      <c r="AZ219" s="13"/>
      <c r="BA219" s="13"/>
    </row>
    <row r="220" spans="31:53">
      <c r="AE220" s="13"/>
      <c r="AF220" s="13"/>
      <c r="AG220" s="13"/>
      <c r="AH220" s="13"/>
      <c r="AI220" s="13"/>
      <c r="AJ220" s="13"/>
      <c r="AK220" s="13"/>
      <c r="AL220" s="66"/>
      <c r="AM220" s="66"/>
      <c r="AN220" s="66"/>
      <c r="AO220" s="13"/>
      <c r="AP220" s="66"/>
      <c r="AQ220" s="13"/>
      <c r="AR220" s="13"/>
      <c r="AS220" s="13"/>
      <c r="AT220" s="13"/>
      <c r="AU220" s="13"/>
      <c r="AV220" s="13"/>
      <c r="AW220" s="13"/>
      <c r="AX220" s="13"/>
      <c r="AY220" s="116"/>
      <c r="AZ220" s="13"/>
      <c r="BA220" s="13"/>
    </row>
    <row r="221" spans="31:53">
      <c r="AE221" s="13"/>
      <c r="AF221" s="13"/>
      <c r="AG221" s="13"/>
      <c r="AH221" s="13"/>
      <c r="AI221" s="13"/>
      <c r="AJ221" s="13"/>
      <c r="AK221" s="13"/>
      <c r="AL221" s="66"/>
      <c r="AM221" s="66"/>
      <c r="AN221" s="66"/>
      <c r="AO221" s="13"/>
      <c r="AP221" s="66"/>
      <c r="AQ221" s="13"/>
      <c r="AR221" s="13"/>
      <c r="AS221" s="13"/>
      <c r="AT221" s="13"/>
      <c r="AU221" s="13"/>
      <c r="AV221" s="13"/>
      <c r="AW221" s="13"/>
      <c r="AX221" s="13"/>
      <c r="AY221" s="116"/>
      <c r="AZ221" s="13"/>
      <c r="BA221" s="13"/>
    </row>
    <row r="222" spans="31:53">
      <c r="AE222" s="13"/>
      <c r="AF222" s="13"/>
      <c r="AG222" s="13"/>
      <c r="AH222" s="13"/>
      <c r="AI222" s="13"/>
      <c r="AJ222" s="13"/>
      <c r="AK222" s="13"/>
      <c r="AL222" s="66"/>
      <c r="AM222" s="66"/>
      <c r="AN222" s="66"/>
      <c r="AO222" s="13"/>
      <c r="AP222" s="66"/>
      <c r="AQ222" s="13"/>
      <c r="AR222" s="13"/>
      <c r="AS222" s="13"/>
      <c r="AT222" s="13"/>
      <c r="AU222" s="13"/>
      <c r="AV222" s="13"/>
      <c r="AW222" s="13"/>
      <c r="AX222" s="13"/>
      <c r="AY222" s="116"/>
      <c r="AZ222" s="13"/>
      <c r="BA222" s="13"/>
    </row>
    <row r="223" spans="31:53">
      <c r="AE223" s="13"/>
      <c r="AF223" s="13"/>
      <c r="AG223" s="13"/>
      <c r="AH223" s="13"/>
      <c r="AI223" s="13"/>
      <c r="AJ223" s="13"/>
      <c r="AK223" s="13"/>
      <c r="AL223" s="66"/>
      <c r="AM223" s="66"/>
      <c r="AN223" s="66"/>
      <c r="AO223" s="13"/>
      <c r="AP223" s="66"/>
      <c r="AQ223" s="13"/>
      <c r="AR223" s="13"/>
      <c r="AS223" s="13"/>
      <c r="AT223" s="13"/>
      <c r="AU223" s="13"/>
      <c r="AV223" s="13"/>
      <c r="AW223" s="13"/>
      <c r="AX223" s="13"/>
      <c r="AY223" s="116"/>
      <c r="AZ223" s="13"/>
      <c r="BA223" s="13"/>
    </row>
    <row r="224" spans="31:53">
      <c r="AE224" s="13"/>
      <c r="AF224" s="13"/>
      <c r="AG224" s="13"/>
      <c r="AH224" s="13"/>
      <c r="AI224" s="13"/>
      <c r="AJ224" s="13"/>
      <c r="AK224" s="13"/>
      <c r="AL224" s="66"/>
      <c r="AM224" s="66"/>
      <c r="AN224" s="66"/>
      <c r="AO224" s="13"/>
      <c r="AP224" s="66"/>
      <c r="AQ224" s="13"/>
      <c r="AR224" s="13"/>
      <c r="AS224" s="13"/>
      <c r="AT224" s="13"/>
      <c r="AU224" s="13"/>
      <c r="AV224" s="13"/>
      <c r="AW224" s="13"/>
      <c r="AX224" s="13"/>
      <c r="AY224" s="116"/>
      <c r="AZ224" s="13"/>
      <c r="BA224" s="13"/>
    </row>
    <row r="225" spans="17:53">
      <c r="AE225" s="13"/>
      <c r="AF225" s="13"/>
      <c r="AG225" s="13"/>
      <c r="AH225" s="13"/>
      <c r="AI225" s="13"/>
      <c r="AJ225" s="13"/>
      <c r="AK225" s="13"/>
      <c r="AL225" s="66"/>
      <c r="AM225" s="66"/>
      <c r="AN225" s="66"/>
      <c r="AO225" s="13"/>
      <c r="AP225" s="66"/>
      <c r="AQ225" s="13"/>
      <c r="AR225" s="13"/>
      <c r="AS225" s="13"/>
      <c r="AT225" s="13"/>
      <c r="AU225" s="13"/>
      <c r="AV225" s="13"/>
      <c r="AW225" s="13"/>
      <c r="AX225" s="13"/>
      <c r="AY225" s="116"/>
      <c r="AZ225" s="13"/>
      <c r="BA225" s="13"/>
    </row>
    <row r="226" spans="17:53">
      <c r="AE226" s="13"/>
      <c r="AF226" s="13"/>
      <c r="AG226" s="13"/>
      <c r="AH226" s="13"/>
      <c r="AI226" s="13"/>
      <c r="AJ226" s="13"/>
      <c r="AK226" s="13"/>
      <c r="AL226" s="66"/>
      <c r="AM226" s="66"/>
      <c r="AN226" s="66"/>
      <c r="AO226" s="13"/>
      <c r="AP226" s="66"/>
      <c r="AQ226" s="13"/>
      <c r="AR226" s="13"/>
      <c r="AS226" s="13"/>
      <c r="AT226" s="13"/>
      <c r="AU226" s="13"/>
      <c r="AV226" s="13"/>
      <c r="AW226" s="13"/>
      <c r="AX226" s="13"/>
      <c r="AY226" s="116"/>
      <c r="AZ226" s="13"/>
      <c r="BA226" s="13"/>
    </row>
    <row r="227" spans="17:53">
      <c r="AE227" s="13"/>
      <c r="AF227" s="13"/>
      <c r="AG227" s="13"/>
      <c r="AH227" s="13"/>
      <c r="AI227" s="13"/>
      <c r="AJ227" s="13"/>
      <c r="AK227" s="13"/>
      <c r="AL227" s="66"/>
      <c r="AM227" s="66"/>
      <c r="AN227" s="66"/>
      <c r="AO227" s="13"/>
      <c r="AP227" s="66"/>
      <c r="AQ227" s="13"/>
      <c r="AR227" s="13"/>
      <c r="AS227" s="13"/>
      <c r="AT227" s="13"/>
      <c r="AU227" s="13"/>
      <c r="AV227" s="13"/>
      <c r="AW227" s="13"/>
      <c r="AX227" s="13"/>
      <c r="AY227" s="116"/>
      <c r="AZ227" s="13"/>
      <c r="BA227" s="13"/>
    </row>
    <row r="228" spans="17:53">
      <c r="AE228" s="13"/>
      <c r="AF228" s="13"/>
      <c r="AG228" s="13"/>
      <c r="AH228" s="13"/>
      <c r="AI228" s="13"/>
      <c r="AJ228" s="13"/>
      <c r="AK228" s="13"/>
      <c r="AL228" s="66"/>
      <c r="AM228" s="66"/>
      <c r="AN228" s="66"/>
      <c r="AO228" s="13"/>
      <c r="AP228" s="66"/>
      <c r="AQ228" s="13"/>
      <c r="AR228" s="13"/>
      <c r="AS228" s="13"/>
      <c r="AT228" s="13"/>
      <c r="AU228" s="13"/>
      <c r="AV228" s="13"/>
      <c r="AW228" s="13"/>
      <c r="AX228" s="13"/>
      <c r="AY228" s="116"/>
      <c r="AZ228" s="13"/>
      <c r="BA228" s="13"/>
    </row>
    <row r="229" spans="17:53">
      <c r="AE229" s="13"/>
      <c r="AF229" s="13"/>
      <c r="AG229" s="13"/>
      <c r="AH229" s="13"/>
      <c r="AI229" s="13"/>
      <c r="AJ229" s="13"/>
      <c r="AK229" s="13"/>
      <c r="AL229" s="66"/>
      <c r="AM229" s="66"/>
      <c r="AN229" s="66"/>
      <c r="AO229" s="13"/>
      <c r="AP229" s="66"/>
      <c r="AQ229" s="13"/>
      <c r="AR229" s="13"/>
      <c r="AS229" s="13"/>
      <c r="AT229" s="13"/>
      <c r="AU229" s="13"/>
      <c r="AV229" s="13"/>
      <c r="AW229" s="13"/>
      <c r="AX229" s="13"/>
      <c r="AY229" s="116"/>
      <c r="AZ229" s="13"/>
      <c r="BA229" s="13"/>
    </row>
    <row r="230" spans="17:53">
      <c r="AE230" s="13"/>
      <c r="AF230" s="13"/>
      <c r="AG230" s="13"/>
      <c r="AH230" s="13"/>
      <c r="AI230" s="13"/>
      <c r="AJ230" s="13"/>
      <c r="AK230" s="13"/>
      <c r="AL230" s="66"/>
      <c r="AM230" s="66"/>
      <c r="AN230" s="66"/>
      <c r="AO230" s="13"/>
      <c r="AP230" s="66"/>
      <c r="AQ230" s="13"/>
      <c r="AR230" s="13"/>
      <c r="AS230" s="13"/>
      <c r="AT230" s="13"/>
      <c r="AU230" s="13"/>
      <c r="AV230" s="13"/>
      <c r="AW230" s="13"/>
      <c r="AX230" s="13"/>
      <c r="AY230" s="116"/>
      <c r="AZ230" s="13"/>
      <c r="BA230" s="13"/>
    </row>
    <row r="231" spans="17:53">
      <c r="AE231" s="13"/>
      <c r="AF231" s="13"/>
      <c r="AG231" s="13"/>
      <c r="AH231" s="13"/>
      <c r="AI231" s="13"/>
      <c r="AJ231" s="13"/>
      <c r="AK231" s="13"/>
      <c r="AL231" s="66"/>
      <c r="AM231" s="66"/>
      <c r="AN231" s="66"/>
      <c r="AO231" s="13"/>
      <c r="AP231" s="66"/>
      <c r="AQ231" s="13"/>
      <c r="AR231" s="13"/>
      <c r="AS231" s="13"/>
      <c r="AT231" s="13"/>
      <c r="AU231" s="13"/>
      <c r="AV231" s="13"/>
      <c r="AW231" s="13"/>
      <c r="AX231" s="13"/>
      <c r="AY231" s="116"/>
      <c r="AZ231" s="13"/>
      <c r="BA231" s="13"/>
    </row>
    <row r="232" spans="17:53">
      <c r="AE232" s="13"/>
      <c r="AF232" s="13"/>
      <c r="AG232" s="13"/>
      <c r="AH232" s="13"/>
      <c r="AI232" s="13"/>
      <c r="AJ232" s="13"/>
      <c r="AK232" s="13"/>
      <c r="AL232" s="66"/>
      <c r="AM232" s="66"/>
      <c r="AN232" s="66"/>
      <c r="AO232" s="13"/>
      <c r="AP232" s="66"/>
      <c r="AQ232" s="13"/>
      <c r="AR232" s="13"/>
      <c r="AS232" s="13"/>
      <c r="AT232" s="13"/>
      <c r="AU232" s="13"/>
      <c r="AV232" s="13"/>
      <c r="AW232" s="13"/>
      <c r="AX232" s="13"/>
      <c r="AY232" s="116"/>
      <c r="AZ232" s="13"/>
      <c r="BA232" s="13"/>
    </row>
    <row r="233" spans="17:53">
      <c r="AE233" s="13"/>
      <c r="AF233" s="13"/>
      <c r="AG233" s="13"/>
      <c r="AH233" s="13"/>
      <c r="AI233" s="13"/>
      <c r="AJ233" s="13"/>
      <c r="AK233" s="13"/>
      <c r="AL233" s="66"/>
      <c r="AM233" s="66"/>
      <c r="AN233" s="66"/>
      <c r="AO233" s="13"/>
      <c r="AP233" s="66"/>
      <c r="AQ233" s="13"/>
      <c r="AR233" s="13"/>
      <c r="AS233" s="13"/>
      <c r="AT233" s="13"/>
      <c r="AU233" s="13"/>
      <c r="AV233" s="13"/>
      <c r="AW233" s="13"/>
      <c r="AX233" s="13"/>
      <c r="AY233" s="116"/>
      <c r="AZ233" s="13"/>
      <c r="BA233" s="13"/>
    </row>
    <row r="234" spans="17:53">
      <c r="AE234" s="13"/>
      <c r="AF234" s="13"/>
      <c r="AG234" s="13"/>
      <c r="AH234" s="13"/>
      <c r="AI234" s="13"/>
      <c r="AJ234" s="13"/>
      <c r="AK234" s="13"/>
      <c r="AL234" s="66"/>
      <c r="AM234" s="66"/>
      <c r="AN234" s="66"/>
      <c r="AO234" s="13"/>
      <c r="AP234" s="66"/>
      <c r="AQ234" s="13"/>
      <c r="AR234" s="13"/>
      <c r="AS234" s="13"/>
      <c r="AT234" s="13"/>
      <c r="AU234" s="13"/>
      <c r="AV234" s="13"/>
      <c r="AW234" s="13"/>
      <c r="AX234" s="13"/>
      <c r="AY234" s="116"/>
      <c r="AZ234" s="13"/>
      <c r="BA234" s="13"/>
    </row>
    <row r="235" spans="17:53">
      <c r="AE235" s="13"/>
      <c r="AF235" s="13"/>
      <c r="AG235" s="13"/>
      <c r="AH235" s="13"/>
      <c r="AI235" s="13"/>
      <c r="AJ235" s="13"/>
      <c r="AK235" s="13"/>
      <c r="AL235" s="66"/>
      <c r="AM235" s="66"/>
      <c r="AN235" s="66"/>
      <c r="AO235" s="13"/>
      <c r="AP235" s="66"/>
      <c r="AQ235" s="13"/>
      <c r="AR235" s="13"/>
      <c r="AS235" s="13"/>
      <c r="AT235" s="13"/>
      <c r="AU235" s="13"/>
      <c r="AV235" s="13"/>
      <c r="AW235" s="13"/>
      <c r="AX235" s="13"/>
      <c r="AY235" s="116"/>
      <c r="AZ235" s="13"/>
      <c r="BA235" s="13"/>
    </row>
    <row r="236" spans="17:53">
      <c r="AE236" s="13"/>
      <c r="AF236" s="13"/>
      <c r="AG236" s="13"/>
      <c r="AH236" s="13"/>
      <c r="AI236" s="13"/>
      <c r="AJ236" s="13"/>
      <c r="AK236" s="13"/>
      <c r="AL236" s="66"/>
      <c r="AM236" s="66"/>
      <c r="AN236" s="66"/>
      <c r="AO236" s="13"/>
      <c r="AP236" s="66"/>
      <c r="AQ236" s="13"/>
      <c r="AR236" s="13"/>
      <c r="AS236" s="13"/>
      <c r="AT236" s="13"/>
      <c r="AU236" s="13"/>
      <c r="AV236" s="13"/>
      <c r="AW236" s="13"/>
      <c r="AX236" s="13"/>
      <c r="AY236" s="116"/>
      <c r="AZ236" s="13"/>
      <c r="BA236" s="13"/>
    </row>
    <row r="237" spans="17:53">
      <c r="AE237" s="13"/>
      <c r="AF237" s="13"/>
      <c r="AG237" s="13"/>
      <c r="AH237" s="13"/>
      <c r="AI237" s="13"/>
      <c r="AJ237" s="13"/>
      <c r="AK237" s="13"/>
      <c r="AL237" s="66"/>
      <c r="AM237" s="66"/>
      <c r="AN237" s="66"/>
      <c r="AO237" s="13"/>
      <c r="AP237" s="66"/>
      <c r="AQ237" s="13"/>
      <c r="AR237" s="13"/>
      <c r="AS237" s="13"/>
      <c r="AT237" s="13"/>
      <c r="AU237" s="13"/>
      <c r="AV237" s="13"/>
      <c r="AW237" s="13"/>
      <c r="AX237" s="13"/>
      <c r="AY237" s="116"/>
      <c r="AZ237" s="13"/>
      <c r="BA237" s="13"/>
    </row>
    <row r="238" spans="17:53">
      <c r="AE238" s="13"/>
      <c r="AF238" s="13"/>
      <c r="AG238" s="13"/>
      <c r="AH238" s="13"/>
      <c r="AI238" s="13"/>
      <c r="AJ238" s="13"/>
      <c r="AK238" s="13"/>
      <c r="AL238" s="66"/>
      <c r="AM238" s="66"/>
      <c r="AN238" s="66"/>
      <c r="AO238" s="13"/>
      <c r="AP238" s="66"/>
      <c r="AQ238" s="13"/>
      <c r="AR238" s="13"/>
      <c r="AS238" s="13"/>
      <c r="AT238" s="13"/>
      <c r="AU238" s="13"/>
      <c r="AV238" s="13"/>
      <c r="AW238" s="13"/>
      <c r="AX238" s="13"/>
      <c r="AY238" s="116"/>
      <c r="AZ238" s="13"/>
      <c r="BA238" s="13"/>
    </row>
    <row r="239" spans="17:53">
      <c r="AE239" s="13"/>
      <c r="AF239" s="13"/>
      <c r="AG239" s="13"/>
      <c r="AH239" s="13"/>
      <c r="AI239" s="13"/>
      <c r="AJ239" s="13"/>
      <c r="AK239" s="13"/>
      <c r="AL239" s="66"/>
      <c r="AM239" s="66"/>
      <c r="AN239" s="66"/>
      <c r="AO239" s="13"/>
      <c r="AP239" s="66"/>
      <c r="AQ239" s="13"/>
      <c r="AR239" s="13"/>
      <c r="AS239" s="13"/>
      <c r="AT239" s="13"/>
      <c r="AU239" s="13"/>
      <c r="AV239" s="13"/>
      <c r="AW239" s="13"/>
      <c r="AX239" s="13"/>
      <c r="AY239" s="116"/>
      <c r="AZ239" s="13"/>
      <c r="BA239" s="13"/>
    </row>
    <row r="240" spans="17:53">
      <c r="Q240" s="3" t="s">
        <v>598</v>
      </c>
      <c r="AE240" s="13"/>
      <c r="AF240" s="13"/>
      <c r="AG240" s="13"/>
      <c r="AH240" s="13"/>
      <c r="AI240" s="13"/>
      <c r="AJ240" s="13"/>
      <c r="AK240" s="13"/>
      <c r="AL240" s="66"/>
      <c r="AM240" s="66"/>
      <c r="AN240" s="66"/>
      <c r="AO240" s="13"/>
      <c r="AP240" s="66"/>
      <c r="AQ240" s="13"/>
      <c r="AR240" s="13"/>
      <c r="AS240" s="13"/>
      <c r="AT240" s="13"/>
      <c r="AU240" s="13"/>
      <c r="AV240" s="13"/>
      <c r="AW240" s="13"/>
      <c r="AX240" s="13"/>
      <c r="AY240" s="116"/>
      <c r="AZ240" s="13"/>
      <c r="BA240" s="13"/>
    </row>
    <row r="241" spans="31:53">
      <c r="AE241" s="13"/>
      <c r="AF241" s="13"/>
      <c r="AG241" s="13"/>
      <c r="AH241" s="13"/>
      <c r="AI241" s="13"/>
      <c r="AJ241" s="13"/>
      <c r="AK241" s="13"/>
      <c r="AL241" s="66"/>
      <c r="AM241" s="66"/>
      <c r="AN241" s="66"/>
      <c r="AO241" s="13"/>
      <c r="AP241" s="66"/>
      <c r="AQ241" s="13"/>
      <c r="AR241" s="13"/>
      <c r="AS241" s="13"/>
      <c r="AT241" s="13"/>
      <c r="AU241" s="13"/>
      <c r="AV241" s="13"/>
      <c r="AW241" s="13"/>
      <c r="AX241" s="13"/>
      <c r="AY241" s="116"/>
      <c r="AZ241" s="13"/>
      <c r="BA241" s="13"/>
    </row>
    <row r="242" spans="31:53">
      <c r="AE242" s="13"/>
      <c r="AF242" s="13"/>
      <c r="AG242" s="13"/>
      <c r="AH242" s="13"/>
      <c r="AI242" s="13"/>
      <c r="AJ242" s="13"/>
      <c r="AK242" s="13"/>
      <c r="AL242" s="66"/>
      <c r="AM242" s="66"/>
      <c r="AN242" s="66"/>
      <c r="AO242" s="13"/>
      <c r="AP242" s="66"/>
      <c r="AQ242" s="13"/>
      <c r="AR242" s="13"/>
      <c r="AS242" s="13"/>
      <c r="AT242" s="13"/>
      <c r="AU242" s="13"/>
      <c r="AV242" s="13"/>
      <c r="AW242" s="13"/>
      <c r="AX242" s="13"/>
      <c r="AY242" s="116"/>
      <c r="AZ242" s="13"/>
      <c r="BA242" s="13"/>
    </row>
    <row r="243" spans="31:53">
      <c r="AE243" s="13"/>
      <c r="AF243" s="13"/>
      <c r="AG243" s="13"/>
      <c r="AH243" s="13"/>
      <c r="AI243" s="13"/>
      <c r="AJ243" s="13"/>
      <c r="AK243" s="13"/>
      <c r="AL243" s="66"/>
      <c r="AM243" s="66"/>
      <c r="AN243" s="66"/>
      <c r="AO243" s="13"/>
      <c r="AP243" s="66"/>
      <c r="AQ243" s="13"/>
      <c r="AR243" s="13"/>
      <c r="AS243" s="13"/>
      <c r="AT243" s="13"/>
      <c r="AU243" s="13"/>
      <c r="AV243" s="13"/>
      <c r="AW243" s="13"/>
      <c r="AX243" s="13"/>
      <c r="AY243" s="116"/>
      <c r="AZ243" s="13"/>
      <c r="BA243" s="13"/>
    </row>
    <row r="244" spans="31:53">
      <c r="AE244" s="13"/>
      <c r="AF244" s="13"/>
      <c r="AG244" s="13"/>
      <c r="AH244" s="13"/>
      <c r="AI244" s="13"/>
      <c r="AJ244" s="13"/>
      <c r="AK244" s="13"/>
      <c r="AL244" s="66"/>
      <c r="AM244" s="66"/>
      <c r="AN244" s="66"/>
      <c r="AO244" s="13"/>
      <c r="AP244" s="66"/>
      <c r="AQ244" s="13"/>
      <c r="AR244" s="13"/>
      <c r="AS244" s="13"/>
      <c r="AT244" s="13"/>
      <c r="AU244" s="13"/>
      <c r="AV244" s="13"/>
      <c r="AW244" s="13"/>
      <c r="AX244" s="13"/>
      <c r="AY244" s="116"/>
      <c r="AZ244" s="13"/>
      <c r="BA244" s="13"/>
    </row>
    <row r="245" spans="31:53">
      <c r="AE245" s="13"/>
      <c r="AF245" s="13"/>
      <c r="AG245" s="13"/>
      <c r="AH245" s="13"/>
      <c r="AI245" s="13"/>
      <c r="AJ245" s="13"/>
      <c r="AK245" s="13"/>
      <c r="AL245" s="66"/>
      <c r="AM245" s="66"/>
      <c r="AN245" s="66"/>
      <c r="AO245" s="13"/>
      <c r="AP245" s="66"/>
      <c r="AQ245" s="13"/>
      <c r="AR245" s="13"/>
      <c r="AS245" s="13"/>
      <c r="AT245" s="13"/>
      <c r="AU245" s="13"/>
      <c r="AV245" s="13"/>
      <c r="AW245" s="13"/>
      <c r="AX245" s="13"/>
      <c r="AY245" s="116"/>
      <c r="AZ245" s="13"/>
      <c r="BA245" s="13"/>
    </row>
    <row r="246" spans="31:53">
      <c r="AE246" s="13"/>
      <c r="AF246" s="13"/>
      <c r="AG246" s="13"/>
      <c r="AH246" s="13"/>
      <c r="AI246" s="13"/>
      <c r="AJ246" s="13"/>
      <c r="AK246" s="13"/>
      <c r="AL246" s="66"/>
      <c r="AM246" s="66"/>
      <c r="AN246" s="66"/>
      <c r="AO246" s="13"/>
      <c r="AP246" s="66"/>
      <c r="AQ246" s="13"/>
      <c r="AR246" s="13"/>
      <c r="AS246" s="13"/>
      <c r="AT246" s="13"/>
      <c r="AU246" s="13"/>
      <c r="AV246" s="13"/>
      <c r="AW246" s="13"/>
      <c r="AX246" s="13"/>
      <c r="AY246" s="116"/>
      <c r="AZ246" s="13"/>
      <c r="BA246" s="13"/>
    </row>
    <row r="247" spans="31:53">
      <c r="AE247" s="13"/>
      <c r="AF247" s="13"/>
      <c r="AG247" s="13"/>
      <c r="AH247" s="13"/>
      <c r="AI247" s="13"/>
      <c r="AJ247" s="13"/>
      <c r="AK247" s="13"/>
      <c r="AL247" s="66"/>
      <c r="AM247" s="66"/>
      <c r="AN247" s="66"/>
      <c r="AO247" s="13"/>
      <c r="AP247" s="66"/>
      <c r="AQ247" s="13"/>
      <c r="AR247" s="13"/>
      <c r="AS247" s="13"/>
      <c r="AT247" s="13"/>
      <c r="AU247" s="13"/>
      <c r="AV247" s="13"/>
      <c r="AW247" s="13"/>
      <c r="AX247" s="13"/>
      <c r="AY247" s="116"/>
      <c r="AZ247" s="13"/>
      <c r="BA247" s="13"/>
    </row>
    <row r="248" spans="31:53">
      <c r="AE248" s="13"/>
      <c r="AF248" s="13"/>
      <c r="AG248" s="13"/>
      <c r="AH248" s="13"/>
      <c r="AI248" s="13"/>
      <c r="AJ248" s="13"/>
      <c r="AK248" s="13"/>
      <c r="AL248" s="66"/>
      <c r="AM248" s="66"/>
      <c r="AN248" s="66"/>
      <c r="AO248" s="13"/>
      <c r="AP248" s="66"/>
      <c r="AQ248" s="13"/>
      <c r="AR248" s="13"/>
      <c r="AS248" s="13"/>
      <c r="AT248" s="13"/>
      <c r="AU248" s="13"/>
      <c r="AV248" s="13"/>
      <c r="AW248" s="13"/>
      <c r="AX248" s="13"/>
      <c r="AY248" s="116"/>
      <c r="AZ248" s="13"/>
      <c r="BA248" s="13"/>
    </row>
    <row r="249" spans="31:53">
      <c r="AE249" s="13"/>
      <c r="AF249" s="13"/>
      <c r="AG249" s="13"/>
      <c r="AH249" s="13"/>
      <c r="AI249" s="13"/>
      <c r="AJ249" s="13"/>
      <c r="AK249" s="13"/>
      <c r="AL249" s="66"/>
      <c r="AM249" s="66"/>
      <c r="AN249" s="66"/>
      <c r="AO249" s="13"/>
      <c r="AP249" s="66"/>
      <c r="AQ249" s="13"/>
      <c r="AR249" s="13"/>
      <c r="AS249" s="13"/>
      <c r="AT249" s="13"/>
      <c r="AU249" s="13"/>
      <c r="AV249" s="13"/>
      <c r="AW249" s="13"/>
      <c r="AX249" s="13"/>
      <c r="AY249" s="116"/>
      <c r="AZ249" s="13"/>
      <c r="BA249" s="13"/>
    </row>
    <row r="250" spans="31:53">
      <c r="AE250" s="13"/>
      <c r="AF250" s="13"/>
      <c r="AG250" s="13"/>
      <c r="AH250" s="13"/>
      <c r="AI250" s="13"/>
      <c r="AJ250" s="13"/>
      <c r="AK250" s="13"/>
      <c r="AL250" s="66"/>
      <c r="AM250" s="66"/>
      <c r="AN250" s="66"/>
      <c r="AO250" s="13"/>
      <c r="AP250" s="66"/>
      <c r="AQ250" s="13"/>
      <c r="AR250" s="13"/>
      <c r="AS250" s="13"/>
      <c r="AT250" s="13"/>
      <c r="AU250" s="13"/>
      <c r="AV250" s="13"/>
      <c r="AW250" s="13"/>
      <c r="AX250" s="13"/>
      <c r="AY250" s="116"/>
      <c r="AZ250" s="13"/>
      <c r="BA250" s="13"/>
    </row>
    <row r="251" spans="31:53">
      <c r="AE251" s="13"/>
      <c r="AF251" s="13"/>
      <c r="AG251" s="13"/>
      <c r="AH251" s="13"/>
      <c r="AI251" s="13"/>
      <c r="AJ251" s="13"/>
      <c r="AK251" s="13"/>
      <c r="AL251" s="66"/>
      <c r="AM251" s="66"/>
      <c r="AN251" s="66"/>
      <c r="AO251" s="13"/>
      <c r="AP251" s="66"/>
      <c r="AQ251" s="13"/>
      <c r="AR251" s="13"/>
      <c r="AS251" s="13"/>
      <c r="AT251" s="13"/>
      <c r="AU251" s="13"/>
      <c r="AV251" s="13"/>
      <c r="AW251" s="13"/>
      <c r="AX251" s="13"/>
      <c r="AY251" s="116"/>
      <c r="AZ251" s="13"/>
      <c r="BA251" s="13"/>
    </row>
    <row r="252" spans="31:53">
      <c r="AE252" s="13"/>
      <c r="AF252" s="13"/>
      <c r="AG252" s="13"/>
      <c r="AH252" s="13"/>
      <c r="AI252" s="13"/>
      <c r="AJ252" s="13"/>
      <c r="AK252" s="13"/>
      <c r="AL252" s="66"/>
      <c r="AM252" s="66"/>
      <c r="AN252" s="66"/>
      <c r="AO252" s="13"/>
      <c r="AP252" s="66"/>
      <c r="AQ252" s="13"/>
      <c r="AR252" s="13"/>
      <c r="AS252" s="13"/>
      <c r="AT252" s="13"/>
      <c r="AU252" s="13"/>
      <c r="AV252" s="13"/>
      <c r="AW252" s="13"/>
      <c r="AX252" s="13"/>
      <c r="AY252" s="116"/>
      <c r="AZ252" s="13"/>
      <c r="BA252" s="13"/>
    </row>
    <row r="253" spans="31:53">
      <c r="AE253" s="13"/>
      <c r="AF253" s="13"/>
      <c r="AG253" s="13"/>
      <c r="AH253" s="13"/>
      <c r="AI253" s="13"/>
      <c r="AJ253" s="13"/>
      <c r="AK253" s="13"/>
      <c r="AL253" s="66"/>
      <c r="AM253" s="66"/>
      <c r="AN253" s="66"/>
      <c r="AO253" s="13"/>
      <c r="AP253" s="66"/>
      <c r="AQ253" s="13"/>
      <c r="AR253" s="13"/>
      <c r="AS253" s="13"/>
      <c r="AT253" s="13"/>
      <c r="AU253" s="13"/>
      <c r="AV253" s="13"/>
      <c r="AW253" s="13"/>
      <c r="AX253" s="13"/>
      <c r="AY253" s="116"/>
      <c r="AZ253" s="13"/>
      <c r="BA253" s="13"/>
    </row>
    <row r="254" spans="31:53">
      <c r="AE254" s="13"/>
      <c r="AF254" s="13"/>
      <c r="AG254" s="13"/>
      <c r="AH254" s="13"/>
      <c r="AI254" s="13"/>
      <c r="AJ254" s="13"/>
      <c r="AK254" s="13"/>
      <c r="AL254" s="66"/>
      <c r="AM254" s="66"/>
      <c r="AN254" s="66"/>
      <c r="AO254" s="13"/>
      <c r="AP254" s="66"/>
      <c r="AQ254" s="13"/>
      <c r="AR254" s="13"/>
      <c r="AS254" s="13"/>
      <c r="AT254" s="13"/>
      <c r="AU254" s="13"/>
      <c r="AV254" s="13"/>
      <c r="AW254" s="13"/>
      <c r="AX254" s="13"/>
      <c r="AY254" s="116"/>
      <c r="AZ254" s="13"/>
      <c r="BA254" s="13"/>
    </row>
    <row r="255" spans="31:53">
      <c r="AE255" s="13"/>
      <c r="AF255" s="13"/>
      <c r="AG255" s="13"/>
      <c r="AH255" s="13"/>
      <c r="AI255" s="13"/>
      <c r="AJ255" s="13"/>
      <c r="AK255" s="13"/>
      <c r="AL255" s="66"/>
      <c r="AM255" s="66"/>
      <c r="AN255" s="66"/>
      <c r="AO255" s="13"/>
      <c r="AP255" s="66"/>
      <c r="AQ255" s="13"/>
      <c r="AR255" s="13"/>
      <c r="AS255" s="13"/>
      <c r="AT255" s="13"/>
      <c r="AU255" s="13"/>
      <c r="AV255" s="13"/>
      <c r="AW255" s="13"/>
      <c r="AX255" s="13"/>
      <c r="AY255" s="116"/>
      <c r="AZ255" s="13"/>
      <c r="BA255" s="13"/>
    </row>
    <row r="256" spans="31:53">
      <c r="AE256" s="13"/>
      <c r="AF256" s="13"/>
      <c r="AG256" s="13"/>
      <c r="AH256" s="13"/>
      <c r="AI256" s="13"/>
      <c r="AJ256" s="13"/>
      <c r="AK256" s="13"/>
      <c r="AL256" s="66"/>
      <c r="AM256" s="66"/>
      <c r="AN256" s="66"/>
      <c r="AO256" s="13"/>
      <c r="AP256" s="66"/>
      <c r="AQ256" s="13"/>
      <c r="AR256" s="13"/>
      <c r="AS256" s="13"/>
      <c r="AT256" s="13"/>
      <c r="AU256" s="13"/>
      <c r="AV256" s="13"/>
      <c r="AW256" s="13"/>
      <c r="AX256" s="13"/>
      <c r="AY256" s="116"/>
      <c r="AZ256" s="13"/>
      <c r="BA256" s="13"/>
    </row>
    <row r="257" spans="31:53">
      <c r="AE257" s="13"/>
      <c r="AF257" s="13"/>
      <c r="AG257" s="13"/>
      <c r="AH257" s="13"/>
      <c r="AI257" s="13"/>
      <c r="AJ257" s="13"/>
      <c r="AK257" s="13"/>
      <c r="AL257" s="66"/>
      <c r="AM257" s="66"/>
      <c r="AN257" s="66"/>
      <c r="AO257" s="13"/>
      <c r="AP257" s="66"/>
      <c r="AQ257" s="13"/>
      <c r="AR257" s="13"/>
      <c r="AS257" s="13"/>
      <c r="AT257" s="13"/>
      <c r="AU257" s="13"/>
      <c r="AV257" s="13"/>
      <c r="AW257" s="13"/>
      <c r="AX257" s="13"/>
      <c r="AY257" s="116"/>
      <c r="AZ257" s="13"/>
      <c r="BA257" s="13"/>
    </row>
    <row r="258" spans="31:53">
      <c r="AE258" s="13"/>
      <c r="AF258" s="13"/>
      <c r="AG258" s="13"/>
      <c r="AH258" s="13"/>
      <c r="AI258" s="13"/>
      <c r="AJ258" s="13"/>
      <c r="AK258" s="13"/>
      <c r="AL258" s="66"/>
      <c r="AM258" s="66"/>
      <c r="AN258" s="66"/>
      <c r="AO258" s="13"/>
      <c r="AP258" s="66"/>
      <c r="AQ258" s="13"/>
      <c r="AR258" s="13"/>
      <c r="AS258" s="13"/>
      <c r="AT258" s="13"/>
      <c r="AU258" s="13"/>
      <c r="AV258" s="13"/>
      <c r="AW258" s="13"/>
      <c r="AX258" s="13"/>
      <c r="AY258" s="116"/>
      <c r="AZ258" s="13"/>
      <c r="BA258" s="13"/>
    </row>
    <row r="259" spans="31:53">
      <c r="AE259" s="13"/>
      <c r="AF259" s="13"/>
      <c r="AG259" s="13"/>
      <c r="AH259" s="13"/>
      <c r="AI259" s="13"/>
      <c r="AJ259" s="13"/>
      <c r="AK259" s="13"/>
      <c r="AL259" s="66"/>
      <c r="AM259" s="66"/>
      <c r="AN259" s="66"/>
      <c r="AO259" s="13"/>
      <c r="AP259" s="66"/>
      <c r="AQ259" s="13"/>
      <c r="AR259" s="13"/>
      <c r="AS259" s="13"/>
      <c r="AT259" s="13"/>
      <c r="AU259" s="13"/>
      <c r="AV259" s="13"/>
      <c r="AW259" s="13"/>
      <c r="AX259" s="13"/>
      <c r="AY259" s="116"/>
      <c r="AZ259" s="13"/>
      <c r="BA259" s="13"/>
    </row>
    <row r="260" spans="31:53">
      <c r="AE260" s="13"/>
      <c r="AF260" s="13"/>
      <c r="AG260" s="13"/>
      <c r="AH260" s="13"/>
      <c r="AI260" s="13"/>
      <c r="AJ260" s="13"/>
      <c r="AK260" s="13"/>
      <c r="AL260" s="66"/>
      <c r="AM260" s="66"/>
      <c r="AN260" s="66"/>
      <c r="AO260" s="13"/>
      <c r="AP260" s="66"/>
      <c r="AQ260" s="13"/>
      <c r="AR260" s="13"/>
      <c r="AS260" s="13"/>
      <c r="AT260" s="13"/>
      <c r="AU260" s="13"/>
      <c r="AV260" s="13"/>
      <c r="AW260" s="13"/>
      <c r="AX260" s="13"/>
      <c r="AY260" s="116"/>
      <c r="AZ260" s="13"/>
      <c r="BA260" s="13"/>
    </row>
    <row r="261" spans="31:53">
      <c r="AE261" s="13"/>
      <c r="AF261" s="13"/>
      <c r="AG261" s="13"/>
      <c r="AH261" s="13"/>
      <c r="AI261" s="13"/>
      <c r="AJ261" s="13"/>
      <c r="AK261" s="13"/>
      <c r="AL261" s="66"/>
      <c r="AM261" s="66"/>
      <c r="AN261" s="66"/>
      <c r="AO261" s="13"/>
      <c r="AP261" s="66"/>
      <c r="AQ261" s="13"/>
      <c r="AR261" s="13"/>
      <c r="AS261" s="13"/>
      <c r="AT261" s="13"/>
      <c r="AU261" s="13"/>
      <c r="AV261" s="13"/>
      <c r="AW261" s="13"/>
      <c r="AX261" s="13"/>
      <c r="AY261" s="116"/>
      <c r="AZ261" s="13"/>
      <c r="BA261" s="13"/>
    </row>
    <row r="262" spans="31:53">
      <c r="AE262" s="13"/>
      <c r="AF262" s="13"/>
      <c r="AG262" s="13"/>
      <c r="AH262" s="13"/>
      <c r="AI262" s="13"/>
      <c r="AJ262" s="13"/>
      <c r="AK262" s="13"/>
      <c r="AL262" s="66"/>
      <c r="AM262" s="66"/>
      <c r="AN262" s="66"/>
      <c r="AO262" s="13"/>
      <c r="AP262" s="66"/>
      <c r="AQ262" s="13"/>
      <c r="AR262" s="13"/>
      <c r="AS262" s="13"/>
      <c r="AT262" s="13"/>
      <c r="AU262" s="13"/>
      <c r="AV262" s="13"/>
      <c r="AW262" s="13"/>
      <c r="AX262" s="13"/>
      <c r="AY262" s="116"/>
      <c r="AZ262" s="13"/>
      <c r="BA262" s="13"/>
    </row>
    <row r="263" spans="31:53">
      <c r="AE263" s="13"/>
      <c r="AF263" s="13"/>
      <c r="AG263" s="13"/>
      <c r="AH263" s="13"/>
      <c r="AI263" s="13"/>
      <c r="AJ263" s="13"/>
      <c r="AK263" s="13"/>
      <c r="AL263" s="66"/>
      <c r="AM263" s="66"/>
      <c r="AN263" s="66"/>
      <c r="AO263" s="13"/>
      <c r="AP263" s="66"/>
      <c r="AQ263" s="13"/>
      <c r="AR263" s="13"/>
      <c r="AS263" s="13"/>
      <c r="AT263" s="13"/>
      <c r="AU263" s="13"/>
      <c r="AV263" s="13"/>
      <c r="AW263" s="13"/>
      <c r="AX263" s="13"/>
      <c r="AY263" s="116"/>
      <c r="AZ263" s="13"/>
      <c r="BA263" s="13"/>
    </row>
    <row r="264" spans="31:53">
      <c r="AE264" s="13"/>
      <c r="AF264" s="13"/>
      <c r="AG264" s="13"/>
      <c r="AH264" s="13"/>
      <c r="AI264" s="13"/>
      <c r="AJ264" s="13"/>
      <c r="AK264" s="13"/>
      <c r="AL264" s="66"/>
      <c r="AM264" s="66"/>
      <c r="AN264" s="66"/>
      <c r="AO264" s="13"/>
      <c r="AP264" s="66"/>
      <c r="AQ264" s="13"/>
      <c r="AR264" s="13"/>
      <c r="AS264" s="13"/>
      <c r="AT264" s="13"/>
      <c r="AU264" s="13"/>
      <c r="AV264" s="13"/>
      <c r="AW264" s="13"/>
      <c r="AX264" s="13"/>
      <c r="AY264" s="116"/>
      <c r="AZ264" s="13"/>
      <c r="BA264" s="13"/>
    </row>
    <row r="265" spans="31:53">
      <c r="AE265" s="13"/>
      <c r="AF265" s="13"/>
      <c r="AG265" s="13"/>
      <c r="AH265" s="13"/>
      <c r="AI265" s="13"/>
      <c r="AJ265" s="13"/>
      <c r="AK265" s="13"/>
      <c r="AL265" s="66"/>
      <c r="AM265" s="66"/>
      <c r="AN265" s="66"/>
      <c r="AO265" s="13"/>
      <c r="AP265" s="66"/>
      <c r="AQ265" s="13"/>
      <c r="AR265" s="13"/>
      <c r="AS265" s="13"/>
      <c r="AT265" s="13"/>
      <c r="AU265" s="13"/>
      <c r="AV265" s="13"/>
      <c r="AW265" s="13"/>
      <c r="AX265" s="13"/>
      <c r="AY265" s="116"/>
      <c r="AZ265" s="13"/>
      <c r="BA265" s="13"/>
    </row>
    <row r="266" spans="31:53">
      <c r="AE266" s="13"/>
      <c r="AF266" s="13"/>
      <c r="AG266" s="13"/>
      <c r="AH266" s="13"/>
      <c r="AI266" s="13"/>
      <c r="AJ266" s="13"/>
      <c r="AK266" s="13"/>
      <c r="AL266" s="66"/>
      <c r="AM266" s="66"/>
      <c r="AN266" s="66"/>
      <c r="AO266" s="13"/>
      <c r="AP266" s="66"/>
      <c r="AQ266" s="13"/>
      <c r="AR266" s="13"/>
      <c r="AS266" s="13"/>
      <c r="AT266" s="13"/>
      <c r="AU266" s="13"/>
      <c r="AV266" s="13"/>
      <c r="AW266" s="13"/>
      <c r="AX266" s="13"/>
      <c r="AY266" s="116"/>
      <c r="AZ266" s="13"/>
      <c r="BA266" s="13"/>
    </row>
    <row r="267" spans="31:53">
      <c r="AE267" s="13"/>
      <c r="AF267" s="13"/>
      <c r="AG267" s="13"/>
      <c r="AH267" s="13"/>
      <c r="AI267" s="13"/>
      <c r="AJ267" s="13"/>
      <c r="AK267" s="13"/>
      <c r="AL267" s="66"/>
      <c r="AM267" s="66"/>
      <c r="AN267" s="66"/>
      <c r="AO267" s="13"/>
      <c r="AP267" s="66"/>
      <c r="AQ267" s="13"/>
      <c r="AR267" s="13"/>
      <c r="AS267" s="13"/>
      <c r="AT267" s="13"/>
      <c r="AU267" s="13"/>
      <c r="AV267" s="13"/>
      <c r="AW267" s="13"/>
      <c r="AX267" s="13"/>
      <c r="AY267" s="116"/>
      <c r="AZ267" s="13"/>
      <c r="BA267" s="13"/>
    </row>
    <row r="268" spans="31:53">
      <c r="AE268" s="13"/>
      <c r="AF268" s="13"/>
      <c r="AG268" s="13"/>
      <c r="AH268" s="13"/>
      <c r="AI268" s="13"/>
      <c r="AJ268" s="13"/>
      <c r="AK268" s="13"/>
      <c r="AL268" s="66"/>
      <c r="AM268" s="66"/>
      <c r="AN268" s="66"/>
      <c r="AO268" s="13"/>
      <c r="AP268" s="66"/>
      <c r="AQ268" s="13"/>
      <c r="AR268" s="13"/>
      <c r="AS268" s="13"/>
      <c r="AT268" s="13"/>
      <c r="AU268" s="13"/>
      <c r="AV268" s="13"/>
      <c r="AW268" s="13"/>
      <c r="AX268" s="13"/>
      <c r="AY268" s="116"/>
      <c r="AZ268" s="13"/>
      <c r="BA268" s="13"/>
    </row>
    <row r="269" spans="31:53">
      <c r="AE269" s="13"/>
      <c r="AF269" s="13"/>
      <c r="AG269" s="13"/>
      <c r="AH269" s="13"/>
      <c r="AI269" s="13"/>
      <c r="AJ269" s="13"/>
      <c r="AK269" s="13"/>
      <c r="AL269" s="66"/>
      <c r="AM269" s="66"/>
      <c r="AN269" s="66"/>
      <c r="AO269" s="13"/>
      <c r="AP269" s="66"/>
      <c r="AQ269" s="13"/>
      <c r="AR269" s="13"/>
      <c r="AS269" s="13"/>
      <c r="AT269" s="13"/>
      <c r="AU269" s="13"/>
      <c r="AV269" s="13"/>
      <c r="AW269" s="13"/>
      <c r="AX269" s="13"/>
      <c r="AY269" s="116"/>
      <c r="AZ269" s="13"/>
      <c r="BA269" s="13"/>
    </row>
    <row r="270" spans="31:53">
      <c r="AE270" s="13"/>
      <c r="AF270" s="13"/>
      <c r="AG270" s="13"/>
      <c r="AH270" s="13"/>
      <c r="AI270" s="13"/>
      <c r="AJ270" s="13"/>
      <c r="AK270" s="13"/>
      <c r="AL270" s="66"/>
      <c r="AM270" s="66"/>
      <c r="AN270" s="66"/>
      <c r="AO270" s="13"/>
      <c r="AP270" s="66"/>
      <c r="AQ270" s="13"/>
      <c r="AR270" s="13"/>
      <c r="AS270" s="13"/>
      <c r="AT270" s="13"/>
      <c r="AU270" s="13"/>
      <c r="AV270" s="13"/>
      <c r="AW270" s="13"/>
      <c r="AX270" s="13"/>
      <c r="AY270" s="116"/>
      <c r="AZ270" s="13"/>
      <c r="BA270" s="13"/>
    </row>
    <row r="271" spans="31:53">
      <c r="AE271" s="13"/>
      <c r="AF271" s="13"/>
      <c r="AG271" s="13"/>
      <c r="AH271" s="13"/>
      <c r="AI271" s="13"/>
      <c r="AJ271" s="13"/>
      <c r="AK271" s="13"/>
      <c r="AL271" s="66"/>
      <c r="AM271" s="66"/>
      <c r="AN271" s="66"/>
      <c r="AO271" s="13"/>
      <c r="AP271" s="66"/>
      <c r="AQ271" s="13"/>
      <c r="AR271" s="13"/>
      <c r="AS271" s="13"/>
      <c r="AT271" s="13"/>
      <c r="AU271" s="13"/>
      <c r="AV271" s="13"/>
      <c r="AW271" s="13"/>
      <c r="AX271" s="13"/>
      <c r="AY271" s="116"/>
      <c r="AZ271" s="13"/>
      <c r="BA271" s="13"/>
    </row>
    <row r="272" spans="31:53">
      <c r="AE272" s="13"/>
      <c r="AF272" s="13"/>
      <c r="AG272" s="13"/>
      <c r="AH272" s="13"/>
      <c r="AI272" s="13"/>
      <c r="AJ272" s="13"/>
      <c r="AK272" s="13"/>
      <c r="AL272" s="66"/>
      <c r="AM272" s="66"/>
      <c r="AN272" s="66"/>
      <c r="AO272" s="13"/>
      <c r="AP272" s="66"/>
      <c r="AQ272" s="13"/>
      <c r="AR272" s="13"/>
      <c r="AS272" s="13"/>
      <c r="AT272" s="13"/>
      <c r="AU272" s="13"/>
      <c r="AV272" s="13"/>
      <c r="AW272" s="13"/>
      <c r="AX272" s="13"/>
      <c r="AY272" s="116"/>
      <c r="AZ272" s="13"/>
      <c r="BA272" s="13"/>
    </row>
    <row r="273" spans="25:53">
      <c r="AE273" s="13"/>
      <c r="AF273" s="13"/>
      <c r="AG273" s="13"/>
      <c r="AH273" s="13"/>
      <c r="AI273" s="13"/>
      <c r="AJ273" s="13"/>
      <c r="AK273" s="13"/>
      <c r="AL273" s="66"/>
      <c r="AM273" s="66"/>
      <c r="AN273" s="66"/>
      <c r="AO273" s="13"/>
      <c r="AP273" s="66"/>
      <c r="AQ273" s="13"/>
      <c r="AR273" s="13"/>
      <c r="AS273" s="13"/>
      <c r="AT273" s="13"/>
      <c r="AU273" s="13"/>
      <c r="AV273" s="13"/>
      <c r="AW273" s="13"/>
      <c r="AX273" s="13"/>
      <c r="AY273" s="116"/>
      <c r="AZ273" s="13"/>
      <c r="BA273" s="13"/>
    </row>
    <row r="274" spans="25:53">
      <c r="AE274" s="13"/>
      <c r="AF274" s="13"/>
      <c r="AG274" s="13"/>
      <c r="AH274" s="13"/>
      <c r="AI274" s="13"/>
      <c r="AJ274" s="13"/>
      <c r="AK274" s="13"/>
      <c r="AL274" s="66"/>
      <c r="AM274" s="66"/>
      <c r="AN274" s="66"/>
      <c r="AO274" s="13"/>
      <c r="AP274" s="66"/>
      <c r="AQ274" s="13"/>
      <c r="AR274" s="13"/>
      <c r="AS274" s="13"/>
      <c r="AT274" s="13"/>
      <c r="AU274" s="13"/>
      <c r="AV274" s="13"/>
      <c r="AW274" s="13"/>
      <c r="AX274" s="13"/>
      <c r="AY274" s="116"/>
      <c r="AZ274" s="13"/>
      <c r="BA274" s="13"/>
    </row>
    <row r="275" spans="25:53">
      <c r="AE275" s="13"/>
      <c r="AF275" s="13"/>
      <c r="AG275" s="13"/>
      <c r="AH275" s="13"/>
      <c r="AI275" s="13"/>
      <c r="AJ275" s="13"/>
      <c r="AK275" s="13"/>
      <c r="AL275" s="66"/>
      <c r="AM275" s="66"/>
      <c r="AN275" s="66"/>
      <c r="AO275" s="13"/>
      <c r="AP275" s="66"/>
      <c r="AQ275" s="13"/>
      <c r="AR275" s="13"/>
      <c r="AS275" s="13"/>
      <c r="AT275" s="13"/>
      <c r="AU275" s="13"/>
      <c r="AV275" s="13"/>
      <c r="AW275" s="13"/>
      <c r="AX275" s="13"/>
      <c r="AY275" s="116"/>
      <c r="AZ275" s="13"/>
      <c r="BA275" s="13"/>
    </row>
    <row r="276" spans="25:53">
      <c r="AE276" s="13"/>
      <c r="AF276" s="13"/>
      <c r="AG276" s="13"/>
      <c r="AH276" s="13"/>
      <c r="AI276" s="13"/>
      <c r="AJ276" s="13"/>
      <c r="AK276" s="13"/>
      <c r="AL276" s="66"/>
      <c r="AM276" s="66"/>
      <c r="AN276" s="66"/>
      <c r="AO276" s="13"/>
      <c r="AP276" s="66"/>
      <c r="AQ276" s="13"/>
      <c r="AR276" s="13"/>
      <c r="AS276" s="13"/>
      <c r="AT276" s="13"/>
      <c r="AU276" s="13"/>
      <c r="AV276" s="13"/>
      <c r="AW276" s="13"/>
      <c r="AX276" s="13"/>
      <c r="AY276" s="116"/>
      <c r="AZ276" s="13"/>
      <c r="BA276" s="13"/>
    </row>
    <row r="277" spans="25:53">
      <c r="AE277" s="13"/>
      <c r="AF277" s="13"/>
      <c r="AG277" s="13"/>
      <c r="AH277" s="13"/>
      <c r="AI277" s="13"/>
      <c r="AJ277" s="13"/>
      <c r="AK277" s="13"/>
      <c r="AL277" s="66"/>
      <c r="AM277" s="66"/>
      <c r="AN277" s="66"/>
      <c r="AO277" s="13"/>
      <c r="AP277" s="66"/>
      <c r="AQ277" s="13"/>
      <c r="AR277" s="13"/>
      <c r="AS277" s="13"/>
      <c r="AT277" s="13"/>
      <c r="AU277" s="13"/>
      <c r="AV277" s="13"/>
      <c r="AW277" s="13"/>
      <c r="AX277" s="13"/>
      <c r="AY277" s="116"/>
      <c r="AZ277" s="13"/>
      <c r="BA277" s="13"/>
    </row>
    <row r="278" spans="25:53">
      <c r="AE278" s="13"/>
      <c r="AF278" s="13"/>
      <c r="AG278" s="13"/>
      <c r="AH278" s="13"/>
      <c r="AI278" s="13"/>
      <c r="AJ278" s="13"/>
      <c r="AK278" s="13"/>
      <c r="AL278" s="66"/>
      <c r="AM278" s="66"/>
      <c r="AN278" s="66"/>
      <c r="AO278" s="13"/>
      <c r="AP278" s="66"/>
      <c r="AQ278" s="13"/>
      <c r="AR278" s="13"/>
      <c r="AS278" s="13"/>
      <c r="AT278" s="13"/>
      <c r="AU278" s="13"/>
      <c r="AV278" s="13"/>
      <c r="AW278" s="13"/>
      <c r="AX278" s="13"/>
      <c r="AY278" s="116"/>
      <c r="AZ278" s="13"/>
      <c r="BA278" s="13"/>
    </row>
    <row r="279" spans="25:53">
      <c r="AE279" s="13"/>
      <c r="AF279" s="13"/>
      <c r="AG279" s="13"/>
      <c r="AH279" s="13"/>
      <c r="AI279" s="13"/>
      <c r="AJ279" s="13"/>
      <c r="AK279" s="13"/>
      <c r="AL279" s="66"/>
      <c r="AM279" s="66"/>
      <c r="AN279" s="66"/>
      <c r="AO279" s="13"/>
      <c r="AP279" s="66"/>
      <c r="AQ279" s="13"/>
      <c r="AR279" s="13"/>
      <c r="AS279" s="13"/>
      <c r="AT279" s="13"/>
      <c r="AU279" s="13"/>
      <c r="AV279" s="13"/>
      <c r="AW279" s="13"/>
      <c r="AX279" s="13"/>
      <c r="AY279" s="116"/>
      <c r="AZ279" s="13"/>
      <c r="BA279" s="13"/>
    </row>
    <row r="280" spans="25:53">
      <c r="AE280" s="13"/>
      <c r="AF280" s="13"/>
      <c r="AG280" s="13"/>
      <c r="AH280" s="13"/>
      <c r="AI280" s="13"/>
      <c r="AJ280" s="13"/>
      <c r="AK280" s="13"/>
      <c r="AL280" s="66"/>
      <c r="AM280" s="66"/>
      <c r="AN280" s="66"/>
      <c r="AO280" s="13"/>
      <c r="AP280" s="66"/>
      <c r="AQ280" s="13"/>
      <c r="AR280" s="13"/>
      <c r="AS280" s="13"/>
      <c r="AT280" s="13"/>
      <c r="AU280" s="13"/>
      <c r="AV280" s="13"/>
      <c r="AW280" s="13"/>
      <c r="AX280" s="13"/>
      <c r="AY280" s="116"/>
      <c r="AZ280" s="13"/>
      <c r="BA280" s="13"/>
    </row>
    <row r="281" spans="25:53">
      <c r="AE281" s="13"/>
      <c r="AF281" s="13"/>
      <c r="AG281" s="13"/>
      <c r="AH281" s="13"/>
      <c r="AI281" s="13"/>
      <c r="AJ281" s="13"/>
      <c r="AK281" s="13"/>
      <c r="AL281" s="66"/>
      <c r="AM281" s="66"/>
      <c r="AN281" s="66"/>
      <c r="AO281" s="13"/>
      <c r="AP281" s="66"/>
      <c r="AQ281" s="13"/>
      <c r="AR281" s="13"/>
      <c r="AS281" s="13"/>
      <c r="AT281" s="13"/>
      <c r="AU281" s="13"/>
      <c r="AV281" s="13"/>
      <c r="AW281" s="13"/>
      <c r="AX281" s="13"/>
      <c r="AY281" s="116"/>
      <c r="AZ281" s="13"/>
      <c r="BA281" s="13"/>
    </row>
    <row r="282" spans="25:53">
      <c r="AE282" s="13"/>
      <c r="AF282" s="13"/>
      <c r="AG282" s="13"/>
      <c r="AH282" s="13"/>
      <c r="AI282" s="13"/>
      <c r="AJ282" s="13"/>
      <c r="AK282" s="13"/>
      <c r="AL282" s="66"/>
      <c r="AM282" s="66"/>
      <c r="AN282" s="66"/>
      <c r="AO282" s="13"/>
      <c r="AP282" s="66"/>
      <c r="AQ282" s="13"/>
      <c r="AR282" s="13"/>
      <c r="AS282" s="13"/>
      <c r="AT282" s="13"/>
      <c r="AU282" s="13"/>
      <c r="AV282" s="13"/>
      <c r="AW282" s="13"/>
      <c r="AX282" s="13"/>
      <c r="AY282" s="116"/>
      <c r="AZ282" s="13"/>
      <c r="BA282" s="13"/>
    </row>
    <row r="283" spans="25:53">
      <c r="Y283" s="30"/>
      <c r="Z283" s="30"/>
      <c r="AA283" s="30"/>
      <c r="AC283" s="30"/>
      <c r="AD283" s="30"/>
      <c r="AE283" s="30"/>
      <c r="AF283" s="30"/>
      <c r="AG283" s="13"/>
      <c r="AH283" s="13"/>
      <c r="AI283" s="13"/>
      <c r="AJ283" s="13"/>
      <c r="AK283" s="13"/>
      <c r="AL283" s="66"/>
      <c r="AM283" s="66"/>
      <c r="AN283" s="66"/>
      <c r="AO283" s="30"/>
      <c r="AP283" s="66"/>
      <c r="AQ283" s="13"/>
      <c r="AR283" s="13"/>
      <c r="AS283" s="13"/>
      <c r="AT283" s="13"/>
      <c r="AU283" s="13"/>
      <c r="AV283" s="13"/>
      <c r="AW283" s="13"/>
      <c r="AX283" s="13"/>
      <c r="AY283" s="116"/>
      <c r="AZ283" s="13"/>
      <c r="BA283" s="13"/>
    </row>
    <row r="284" spans="25:53">
      <c r="Y284" s="32"/>
      <c r="Z284" s="32"/>
      <c r="AA284" s="32"/>
      <c r="AB284" s="30"/>
      <c r="AC284" s="32"/>
      <c r="AD284" s="32"/>
      <c r="AE284" s="32"/>
      <c r="AF284" s="32"/>
      <c r="AG284" s="13"/>
      <c r="AH284" s="13"/>
      <c r="AI284" s="13"/>
      <c r="AJ284" s="13"/>
      <c r="AK284" s="13"/>
      <c r="AL284" s="66"/>
      <c r="AM284" s="66"/>
      <c r="AN284" s="66"/>
      <c r="AO284" s="32"/>
      <c r="AP284" s="66"/>
      <c r="AQ284" s="13"/>
      <c r="AR284" s="13"/>
      <c r="AS284" s="13"/>
      <c r="AT284" s="13"/>
      <c r="AU284" s="13"/>
      <c r="AV284" s="13"/>
      <c r="AW284" s="13"/>
      <c r="AX284" s="13"/>
      <c r="AY284" s="116"/>
      <c r="AZ284" s="13"/>
      <c r="BA284" s="13"/>
    </row>
    <row r="285" spans="25:53">
      <c r="Y285" s="32"/>
      <c r="Z285" s="32"/>
      <c r="AA285" s="32"/>
      <c r="AB285" s="32"/>
      <c r="AC285" s="32"/>
      <c r="AD285" s="32"/>
      <c r="AE285" s="32"/>
      <c r="AF285" s="32"/>
      <c r="AG285" s="30"/>
      <c r="AH285" s="30"/>
      <c r="AI285" s="30"/>
      <c r="AJ285" s="13"/>
      <c r="AK285" s="13"/>
      <c r="AL285" s="66"/>
      <c r="AM285" s="66"/>
      <c r="AN285" s="66"/>
      <c r="AO285" s="32"/>
      <c r="AP285" s="66"/>
      <c r="AQ285" s="13"/>
      <c r="AR285" s="13"/>
      <c r="AS285" s="13"/>
      <c r="AT285" s="13"/>
      <c r="AU285" s="13"/>
      <c r="AV285" s="13"/>
      <c r="AW285" s="13"/>
      <c r="AX285" s="13"/>
      <c r="AY285" s="116"/>
      <c r="AZ285" s="13"/>
      <c r="BA285" s="13"/>
    </row>
    <row r="286" spans="25:53"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0"/>
      <c r="AK286" s="30"/>
      <c r="AL286" s="67"/>
      <c r="AM286" s="67"/>
      <c r="AN286" s="67"/>
      <c r="AO286" s="32"/>
      <c r="AP286" s="67"/>
      <c r="AS286" s="30"/>
      <c r="AT286" s="30"/>
      <c r="AZ286" s="30"/>
    </row>
    <row r="287" spans="25:53"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68"/>
      <c r="AM287" s="68"/>
      <c r="AN287" s="68"/>
      <c r="AO287" s="32"/>
      <c r="AP287" s="68"/>
      <c r="AS287" s="32"/>
      <c r="AT287" s="32"/>
      <c r="AZ287" s="32"/>
    </row>
    <row r="288" spans="25:53"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68"/>
      <c r="AM288" s="68"/>
      <c r="AN288" s="68"/>
      <c r="AO288" s="32"/>
      <c r="AP288" s="68"/>
      <c r="AS288" s="32"/>
      <c r="AT288" s="32"/>
      <c r="AZ288" s="32"/>
    </row>
    <row r="289" spans="25:52"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68"/>
      <c r="AM289" s="68"/>
      <c r="AN289" s="68"/>
      <c r="AO289" s="32"/>
      <c r="AP289" s="68"/>
      <c r="AS289" s="32"/>
      <c r="AT289" s="32"/>
      <c r="AZ289" s="32"/>
    </row>
    <row r="290" spans="25:52"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68"/>
      <c r="AM290" s="68"/>
      <c r="AN290" s="68"/>
      <c r="AO290" s="32"/>
      <c r="AP290" s="68"/>
      <c r="AS290" s="32"/>
      <c r="AT290" s="32"/>
      <c r="AZ290" s="32"/>
    </row>
    <row r="291" spans="25:52"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68"/>
      <c r="AM291" s="68"/>
      <c r="AN291" s="68"/>
      <c r="AO291" s="32"/>
      <c r="AP291" s="68"/>
      <c r="AS291" s="32"/>
      <c r="AT291" s="32"/>
      <c r="AZ291" s="32"/>
    </row>
    <row r="292" spans="25:52"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68"/>
      <c r="AM292" s="68"/>
      <c r="AN292" s="68"/>
      <c r="AO292" s="32"/>
      <c r="AP292" s="68"/>
      <c r="AS292" s="32"/>
      <c r="AT292" s="32"/>
      <c r="AZ292" s="32"/>
    </row>
    <row r="293" spans="25:52"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68"/>
      <c r="AM293" s="68"/>
      <c r="AN293" s="68"/>
      <c r="AO293" s="32"/>
      <c r="AP293" s="68"/>
      <c r="AS293" s="32"/>
      <c r="AT293" s="32"/>
      <c r="AZ293" s="32"/>
    </row>
    <row r="294" spans="25:52"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68"/>
      <c r="AM294" s="68"/>
      <c r="AN294" s="68"/>
      <c r="AO294" s="32"/>
      <c r="AP294" s="68"/>
      <c r="AS294" s="32"/>
      <c r="AT294" s="32"/>
      <c r="AZ294" s="32"/>
    </row>
    <row r="295" spans="25:52"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68"/>
      <c r="AM295" s="68"/>
      <c r="AN295" s="68"/>
      <c r="AO295" s="32"/>
      <c r="AP295" s="68"/>
      <c r="AS295" s="32"/>
      <c r="AT295" s="32"/>
      <c r="AZ295" s="32"/>
    </row>
    <row r="296" spans="25:52"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68"/>
      <c r="AM296" s="68"/>
      <c r="AN296" s="68"/>
      <c r="AO296" s="32"/>
      <c r="AP296" s="68"/>
      <c r="AS296" s="32"/>
      <c r="AT296" s="32"/>
      <c r="AZ296" s="32"/>
    </row>
    <row r="297" spans="25:52"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68"/>
      <c r="AM297" s="68"/>
      <c r="AN297" s="68"/>
      <c r="AO297" s="32"/>
      <c r="AP297" s="68"/>
      <c r="AS297" s="32"/>
      <c r="AT297" s="32"/>
      <c r="AZ297" s="32"/>
    </row>
    <row r="298" spans="25:52"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68"/>
      <c r="AM298" s="68"/>
      <c r="AN298" s="68"/>
      <c r="AO298" s="32"/>
      <c r="AP298" s="68"/>
      <c r="AS298" s="32"/>
      <c r="AT298" s="32"/>
      <c r="AZ298" s="32"/>
    </row>
    <row r="299" spans="25:52"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68"/>
      <c r="AM299" s="68"/>
      <c r="AN299" s="68"/>
      <c r="AO299" s="32"/>
      <c r="AP299" s="68"/>
      <c r="AS299" s="32"/>
      <c r="AT299" s="32"/>
      <c r="AZ299" s="32"/>
    </row>
    <row r="300" spans="25:52"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68"/>
      <c r="AM300" s="68"/>
      <c r="AN300" s="68"/>
      <c r="AO300" s="32"/>
      <c r="AP300" s="68"/>
      <c r="AS300" s="32"/>
      <c r="AT300" s="32"/>
      <c r="AZ300" s="32"/>
    </row>
    <row r="301" spans="25:52"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68"/>
      <c r="AM301" s="68"/>
      <c r="AN301" s="68"/>
      <c r="AO301" s="32"/>
      <c r="AP301" s="68"/>
      <c r="AS301" s="32"/>
      <c r="AT301" s="32"/>
      <c r="AZ301" s="32"/>
    </row>
    <row r="302" spans="25:52"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68"/>
      <c r="AM302" s="68"/>
      <c r="AN302" s="68"/>
      <c r="AO302" s="32"/>
      <c r="AP302" s="68"/>
      <c r="AS302" s="32"/>
      <c r="AT302" s="32"/>
      <c r="AZ302" s="32"/>
    </row>
    <row r="303" spans="25:52"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68"/>
      <c r="AM303" s="68"/>
      <c r="AN303" s="68"/>
      <c r="AO303" s="32"/>
      <c r="AP303" s="68"/>
      <c r="AS303" s="32"/>
      <c r="AT303" s="32"/>
      <c r="AZ303" s="32"/>
    </row>
    <row r="304" spans="25:52"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68"/>
      <c r="AM304" s="68"/>
      <c r="AN304" s="68"/>
      <c r="AO304" s="32"/>
      <c r="AP304" s="68"/>
      <c r="AS304" s="32"/>
      <c r="AT304" s="32"/>
      <c r="AZ304" s="32"/>
    </row>
    <row r="305" spans="25:52"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68"/>
      <c r="AM305" s="68"/>
      <c r="AN305" s="68"/>
      <c r="AO305" s="32"/>
      <c r="AP305" s="68"/>
      <c r="AS305" s="32"/>
      <c r="AT305" s="32"/>
      <c r="AZ305" s="32"/>
    </row>
    <row r="306" spans="25:52"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68"/>
      <c r="AM306" s="68"/>
      <c r="AN306" s="68"/>
      <c r="AO306" s="32"/>
      <c r="AP306" s="68"/>
      <c r="AS306" s="32"/>
      <c r="AT306" s="32"/>
      <c r="AZ306" s="32"/>
    </row>
    <row r="307" spans="25:52"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68"/>
      <c r="AM307" s="68"/>
      <c r="AN307" s="68"/>
      <c r="AO307" s="32"/>
      <c r="AP307" s="68"/>
      <c r="AS307" s="32"/>
      <c r="AT307" s="32"/>
      <c r="AZ307" s="32"/>
    </row>
    <row r="308" spans="25:52"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68"/>
      <c r="AM308" s="68"/>
      <c r="AN308" s="68"/>
      <c r="AO308" s="32"/>
      <c r="AP308" s="68"/>
      <c r="AS308" s="32"/>
      <c r="AT308" s="32"/>
      <c r="AZ308" s="32"/>
    </row>
    <row r="309" spans="25:52"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68"/>
      <c r="AM309" s="68"/>
      <c r="AN309" s="68"/>
      <c r="AO309" s="32"/>
      <c r="AP309" s="68"/>
      <c r="AS309" s="32"/>
      <c r="AT309" s="32"/>
      <c r="AZ309" s="32"/>
    </row>
    <row r="310" spans="25:52"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68"/>
      <c r="AM310" s="68"/>
      <c r="AN310" s="68"/>
      <c r="AO310" s="32"/>
      <c r="AP310" s="68"/>
      <c r="AS310" s="32"/>
      <c r="AT310" s="32"/>
      <c r="AZ310" s="32"/>
    </row>
    <row r="311" spans="25:52"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68"/>
      <c r="AM311" s="68"/>
      <c r="AN311" s="68"/>
      <c r="AO311" s="32"/>
      <c r="AP311" s="68"/>
      <c r="AS311" s="32"/>
      <c r="AT311" s="32"/>
      <c r="AZ311" s="32"/>
    </row>
    <row r="312" spans="25:52"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68"/>
      <c r="AM312" s="68"/>
      <c r="AN312" s="68"/>
      <c r="AO312" s="32"/>
      <c r="AP312" s="68"/>
      <c r="AS312" s="32"/>
      <c r="AT312" s="32"/>
      <c r="AZ312" s="32"/>
    </row>
    <row r="313" spans="25:52"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68"/>
      <c r="AM313" s="68"/>
      <c r="AN313" s="68"/>
      <c r="AO313" s="32"/>
      <c r="AP313" s="68"/>
      <c r="AS313" s="32"/>
      <c r="AT313" s="32"/>
      <c r="AZ313" s="32"/>
    </row>
    <row r="314" spans="25:52"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68"/>
      <c r="AM314" s="68"/>
      <c r="AN314" s="68"/>
      <c r="AO314" s="32"/>
      <c r="AP314" s="68"/>
      <c r="AS314" s="32"/>
      <c r="AT314" s="32"/>
      <c r="AZ314" s="32"/>
    </row>
    <row r="315" spans="25:52"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68"/>
      <c r="AM315" s="68"/>
      <c r="AN315" s="68"/>
      <c r="AO315" s="32"/>
      <c r="AP315" s="68"/>
      <c r="AS315" s="32"/>
      <c r="AT315" s="32"/>
      <c r="AZ315" s="32"/>
    </row>
    <row r="316" spans="25:52"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68"/>
      <c r="AM316" s="68"/>
      <c r="AN316" s="68"/>
      <c r="AO316" s="32"/>
      <c r="AP316" s="68"/>
      <c r="AS316" s="32"/>
      <c r="AT316" s="32"/>
      <c r="AZ316" s="32"/>
    </row>
    <row r="317" spans="25:52"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68"/>
      <c r="AM317" s="68"/>
      <c r="AN317" s="68"/>
      <c r="AO317" s="32"/>
      <c r="AP317" s="68"/>
      <c r="AS317" s="32"/>
      <c r="AT317" s="32"/>
      <c r="AZ317" s="32"/>
    </row>
    <row r="318" spans="25:52">
      <c r="AB318" s="32"/>
      <c r="AG318" s="32"/>
      <c r="AH318" s="32"/>
      <c r="AI318" s="32"/>
      <c r="AJ318" s="32"/>
      <c r="AK318" s="32"/>
      <c r="AL318" s="68"/>
      <c r="AM318" s="68"/>
      <c r="AN318" s="68"/>
      <c r="AP318" s="68"/>
      <c r="AS318" s="32"/>
      <c r="AT318" s="32"/>
      <c r="AZ318" s="32"/>
    </row>
    <row r="319" spans="25:52">
      <c r="AG319" s="32"/>
      <c r="AH319" s="32"/>
      <c r="AI319" s="32"/>
      <c r="AJ319" s="32"/>
      <c r="AK319" s="32"/>
      <c r="AL319" s="68"/>
      <c r="AM319" s="68"/>
      <c r="AN319" s="68"/>
      <c r="AP319" s="68"/>
      <c r="AS319" s="32"/>
      <c r="AT319" s="32"/>
      <c r="AZ319" s="32"/>
    </row>
    <row r="320" spans="25:52">
      <c r="AG320" s="32"/>
      <c r="AH320" s="32"/>
      <c r="AI320" s="32"/>
      <c r="AJ320" s="32"/>
      <c r="AK320" s="32"/>
      <c r="AL320" s="68"/>
      <c r="AM320" s="68"/>
      <c r="AN320" s="68"/>
      <c r="AP320" s="68"/>
      <c r="AS320" s="32"/>
      <c r="AT320" s="32"/>
      <c r="AZ320" s="32"/>
    </row>
    <row r="321" spans="33:40">
      <c r="AG321" s="32"/>
      <c r="AH321" s="32"/>
      <c r="AI321" s="32"/>
      <c r="AJ321" s="32"/>
      <c r="AK321" s="32"/>
      <c r="AL321" s="68"/>
      <c r="AM321" s="68"/>
      <c r="AN321" s="68"/>
    </row>
    <row r="322" spans="33:40">
      <c r="AG322" s="32"/>
      <c r="AH322" s="32"/>
      <c r="AI322" s="32"/>
      <c r="AJ322" s="32"/>
      <c r="AK322" s="32"/>
      <c r="AL322" s="68"/>
      <c r="AM322" s="68"/>
      <c r="AN322" s="68"/>
    </row>
    <row r="323" spans="33:40">
      <c r="AG323" s="32"/>
      <c r="AH323" s="32"/>
      <c r="AI323" s="32"/>
      <c r="AJ323" s="32"/>
      <c r="AK323" s="32"/>
      <c r="AL323" s="68"/>
      <c r="AM323" s="68"/>
      <c r="AN323" s="68"/>
    </row>
    <row r="324" spans="33:40">
      <c r="AG324" s="32"/>
      <c r="AH324" s="32"/>
      <c r="AI324" s="32"/>
      <c r="AJ324" s="32"/>
      <c r="AK324" s="32"/>
      <c r="AL324" s="68"/>
      <c r="AM324" s="68"/>
      <c r="AN324" s="68"/>
    </row>
    <row r="325" spans="33:40">
      <c r="AG325" s="32"/>
      <c r="AH325" s="32"/>
      <c r="AI325" s="32"/>
      <c r="AJ325" s="32"/>
      <c r="AK325" s="32"/>
      <c r="AL325" s="68"/>
      <c r="AM325" s="68"/>
      <c r="AN325" s="68"/>
    </row>
    <row r="326" spans="33:40">
      <c r="AG326" s="32"/>
      <c r="AH326" s="32"/>
      <c r="AI326" s="32"/>
      <c r="AJ326" s="32"/>
      <c r="AK326" s="32"/>
      <c r="AL326" s="68"/>
      <c r="AM326" s="68"/>
      <c r="AN326" s="68"/>
    </row>
    <row r="327" spans="33:40">
      <c r="AG327" s="32"/>
      <c r="AH327" s="32"/>
      <c r="AI327" s="32"/>
      <c r="AJ327" s="32"/>
      <c r="AK327" s="32"/>
      <c r="AL327" s="68"/>
      <c r="AM327" s="68"/>
      <c r="AN327" s="68"/>
    </row>
    <row r="328" spans="33:40">
      <c r="AG328" s="32"/>
      <c r="AH328" s="32"/>
      <c r="AI328" s="32"/>
      <c r="AJ328" s="32"/>
      <c r="AK328" s="32"/>
      <c r="AL328" s="68"/>
      <c r="AM328" s="68"/>
      <c r="AN328" s="68"/>
    </row>
    <row r="329" spans="33:40">
      <c r="AG329" s="32"/>
      <c r="AH329" s="32"/>
      <c r="AI329" s="32"/>
      <c r="AJ329" s="32"/>
      <c r="AK329" s="32"/>
      <c r="AL329" s="68"/>
      <c r="AM329" s="68"/>
      <c r="AN329" s="68"/>
    </row>
    <row r="330" spans="33:40">
      <c r="AG330" s="32"/>
      <c r="AH330" s="32"/>
      <c r="AI330" s="32"/>
      <c r="AJ330" s="32"/>
      <c r="AK330" s="32"/>
      <c r="AL330" s="68"/>
      <c r="AM330" s="68"/>
      <c r="AN330" s="68"/>
    </row>
    <row r="331" spans="33:40">
      <c r="AG331" s="32"/>
      <c r="AH331" s="32"/>
      <c r="AI331" s="32"/>
      <c r="AJ331" s="32"/>
      <c r="AK331" s="32"/>
      <c r="AL331" s="68"/>
      <c r="AM331" s="68"/>
      <c r="AN331" s="68"/>
    </row>
    <row r="332" spans="33:40">
      <c r="AG332" s="32"/>
      <c r="AH332" s="32"/>
      <c r="AI332" s="32"/>
      <c r="AJ332" s="32"/>
      <c r="AK332" s="32"/>
      <c r="AL332" s="68"/>
      <c r="AM332" s="68"/>
      <c r="AN332" s="68"/>
    </row>
    <row r="333" spans="33:40">
      <c r="AG333" s="32"/>
      <c r="AH333" s="32"/>
      <c r="AI333" s="32"/>
      <c r="AJ333" s="32"/>
      <c r="AK333" s="32"/>
      <c r="AL333" s="68"/>
      <c r="AM333" s="68"/>
      <c r="AN333" s="68"/>
    </row>
    <row r="334" spans="33:40">
      <c r="AG334" s="32"/>
      <c r="AH334" s="32"/>
      <c r="AI334" s="32"/>
      <c r="AJ334" s="32"/>
      <c r="AK334" s="32"/>
      <c r="AL334" s="68"/>
      <c r="AM334" s="68"/>
      <c r="AN334" s="68"/>
    </row>
    <row r="335" spans="33:40">
      <c r="AG335" s="32"/>
      <c r="AH335" s="32"/>
      <c r="AI335" s="32"/>
      <c r="AJ335" s="32"/>
      <c r="AK335" s="32"/>
      <c r="AL335" s="68"/>
      <c r="AM335" s="68"/>
      <c r="AN335" s="68"/>
    </row>
    <row r="336" spans="33:40">
      <c r="AG336" s="32"/>
      <c r="AH336" s="32"/>
      <c r="AI336" s="32"/>
      <c r="AJ336" s="32"/>
      <c r="AK336" s="32"/>
      <c r="AL336" s="68"/>
      <c r="AM336" s="68"/>
      <c r="AN336" s="68"/>
    </row>
    <row r="337" spans="33:40">
      <c r="AG337" s="32"/>
      <c r="AH337" s="32"/>
      <c r="AI337" s="32"/>
      <c r="AJ337" s="32"/>
      <c r="AK337" s="32"/>
      <c r="AL337" s="68"/>
      <c r="AM337" s="68"/>
      <c r="AN337" s="68"/>
    </row>
    <row r="338" spans="33:40">
      <c r="AG338" s="32"/>
      <c r="AH338" s="32"/>
      <c r="AI338" s="32"/>
      <c r="AJ338" s="32"/>
      <c r="AK338" s="32"/>
      <c r="AL338" s="68"/>
      <c r="AM338" s="68"/>
      <c r="AN338" s="68"/>
    </row>
    <row r="339" spans="33:40">
      <c r="AG339" s="32"/>
      <c r="AH339" s="32"/>
      <c r="AI339" s="32"/>
      <c r="AJ339" s="32"/>
      <c r="AK339" s="32"/>
      <c r="AL339" s="68"/>
      <c r="AM339" s="68"/>
      <c r="AN339" s="68"/>
    </row>
    <row r="340" spans="33:40">
      <c r="AG340" s="32"/>
      <c r="AH340" s="32"/>
      <c r="AI340" s="32"/>
      <c r="AJ340" s="32"/>
      <c r="AK340" s="32"/>
      <c r="AL340" s="68"/>
      <c r="AM340" s="68"/>
      <c r="AN340" s="68"/>
    </row>
    <row r="341" spans="33:40">
      <c r="AG341" s="32"/>
      <c r="AH341" s="32"/>
      <c r="AI341" s="32"/>
      <c r="AJ341" s="32"/>
      <c r="AK341" s="32"/>
      <c r="AL341" s="68"/>
      <c r="AM341" s="68"/>
      <c r="AN341" s="68"/>
    </row>
    <row r="342" spans="33:40">
      <c r="AG342" s="32"/>
      <c r="AH342" s="32"/>
      <c r="AI342" s="32"/>
      <c r="AJ342" s="32"/>
      <c r="AK342" s="32"/>
      <c r="AL342" s="68"/>
      <c r="AM342" s="68"/>
      <c r="AN342" s="68"/>
    </row>
    <row r="343" spans="33:40">
      <c r="AJ343" s="32"/>
      <c r="AK343" s="32"/>
      <c r="AL343" s="68"/>
      <c r="AM343" s="68"/>
      <c r="AN343" s="68"/>
    </row>
  </sheetData>
  <conditionalFormatting sqref="AR27:AS30 BC100:BD100">
    <cfRule type="cellIs" dxfId="313" priority="10" stopIfTrue="1" operator="lessThan">
      <formula>0</formula>
    </cfRule>
  </conditionalFormatting>
  <conditionalFormatting sqref="BC77:BD77">
    <cfRule type="cellIs" dxfId="312" priority="11" stopIfTrue="1" operator="greaterThan">
      <formula>0</formula>
    </cfRule>
  </conditionalFormatting>
  <conditionalFormatting sqref="BC54:BD54">
    <cfRule type="cellIs" dxfId="311" priority="12" stopIfTrue="1" operator="greaterThan">
      <formula>0</formula>
    </cfRule>
    <cfRule type="cellIs" dxfId="310" priority="13" stopIfTrue="1" operator="lessThan">
      <formula>0</formula>
    </cfRule>
  </conditionalFormatting>
  <conditionalFormatting sqref="BC77:BD77">
    <cfRule type="cellIs" dxfId="309" priority="9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347"/>
  <sheetViews>
    <sheetView zoomScale="87" zoomScaleNormal="87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K11" sqref="K11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5.45312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7.90625" style="301" customWidth="1"/>
    <col min="10" max="10" width="7" style="301" customWidth="1"/>
    <col min="11" max="11" width="8.08984375" style="301" customWidth="1"/>
    <col min="12" max="12" width="6.1796875" customWidth="1"/>
    <col min="13" max="13" width="5" customWidth="1"/>
    <col min="14" max="14" width="7.1796875" customWidth="1"/>
    <col min="15" max="15" width="7.08984375" customWidth="1"/>
    <col min="16" max="16" width="5.81640625" customWidth="1"/>
    <col min="17" max="17" width="7.54296875" style="10" customWidth="1"/>
    <col min="18" max="18" width="5.81640625" customWidth="1"/>
    <col min="19" max="19" width="5.81640625" style="100" customWidth="1"/>
    <col min="20" max="20" width="5" customWidth="1"/>
    <col min="21" max="21" width="7.54296875" style="100" customWidth="1"/>
    <col min="22" max="22" width="1.453125" style="100" customWidth="1"/>
    <col min="23" max="23" width="5.81640625" style="10" customWidth="1"/>
    <col min="24" max="24" width="1.453125" style="100" customWidth="1"/>
    <col min="25" max="25" width="8" style="10" customWidth="1"/>
    <col min="26" max="26" width="6.6328125" style="10" customWidth="1"/>
    <col min="27" max="27" width="7.453125" style="10" customWidth="1"/>
    <col min="28" max="28" width="6.6328125" style="100" customWidth="1"/>
    <col min="29" max="29" width="7" customWidth="1"/>
    <col min="30" max="30" width="7.1796875" style="100" customWidth="1"/>
    <col min="31" max="31" width="8.90625" customWidth="1"/>
    <col min="32" max="32" width="8.453125" customWidth="1"/>
    <col min="33" max="33" width="6" customWidth="1"/>
    <col min="34" max="35" width="8.453125" customWidth="1"/>
    <col min="36" max="36" width="12.08984375" customWidth="1"/>
    <col min="37" max="37" width="8.90625" customWidth="1"/>
    <col min="38" max="38" width="8.6328125" customWidth="1"/>
    <col min="40" max="40" width="12.6328125" style="10" customWidth="1"/>
    <col min="41" max="45" width="20.179687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07"/>
      <c r="J1" s="307"/>
      <c r="K1" s="307"/>
      <c r="L1" s="39"/>
      <c r="M1" s="39"/>
      <c r="N1" s="39"/>
      <c r="O1" s="39"/>
      <c r="P1" s="39"/>
      <c r="Q1" s="39"/>
      <c r="R1" s="39"/>
      <c r="S1" s="115"/>
      <c r="T1" s="39"/>
      <c r="U1" s="115"/>
      <c r="V1" s="115"/>
      <c r="W1" s="64"/>
      <c r="X1" s="115"/>
      <c r="Y1" s="39"/>
      <c r="Z1" s="64"/>
      <c r="AA1" s="64"/>
      <c r="AB1" s="115"/>
      <c r="AC1" s="39"/>
      <c r="AD1" s="115"/>
      <c r="AE1" s="39"/>
      <c r="AF1" s="5"/>
      <c r="AN1"/>
    </row>
    <row r="2" spans="1:43" ht="31.8">
      <c r="A2" s="39"/>
      <c r="B2" s="39"/>
      <c r="C2" s="140" t="s">
        <v>365</v>
      </c>
      <c r="D2" s="140"/>
      <c r="E2" s="39"/>
      <c r="F2" s="39"/>
      <c r="G2" s="140" t="s">
        <v>367</v>
      </c>
      <c r="H2" s="39"/>
      <c r="I2" s="307"/>
      <c r="J2" s="307"/>
      <c r="K2" s="307"/>
      <c r="L2" s="39"/>
      <c r="M2" s="39"/>
      <c r="N2" s="39"/>
      <c r="O2" s="140" t="s">
        <v>429</v>
      </c>
      <c r="P2" s="140"/>
      <c r="Q2" s="140"/>
      <c r="R2" s="140"/>
      <c r="S2" s="401" t="str">
        <f>+År!B2</f>
        <v>GRIS</v>
      </c>
      <c r="T2" s="389"/>
      <c r="U2" s="389"/>
      <c r="V2" s="389"/>
      <c r="W2" s="389"/>
      <c r="X2" s="389"/>
      <c r="Y2" s="389"/>
      <c r="Z2" s="64"/>
      <c r="AA2" s="39"/>
      <c r="AB2" s="64"/>
      <c r="AC2" s="39"/>
      <c r="AD2" s="39"/>
      <c r="AE2" s="178"/>
      <c r="AF2" s="5"/>
      <c r="AG2" s="5"/>
      <c r="AN2"/>
    </row>
    <row r="3" spans="1:43" ht="15.6">
      <c r="A3" s="39"/>
      <c r="B3" s="39"/>
      <c r="C3" s="39"/>
      <c r="D3" s="39"/>
      <c r="E3" s="39"/>
      <c r="F3" s="39"/>
      <c r="G3" s="39"/>
      <c r="H3" s="39"/>
      <c r="I3" s="307"/>
      <c r="J3" s="307"/>
      <c r="K3" s="307"/>
      <c r="L3" s="39"/>
      <c r="M3" s="39"/>
      <c r="N3" s="39"/>
      <c r="O3" s="39"/>
      <c r="P3" s="39"/>
      <c r="Q3" s="39"/>
      <c r="R3" s="39"/>
      <c r="S3" s="115"/>
      <c r="T3" s="39"/>
      <c r="U3" s="115"/>
      <c r="V3" s="115"/>
      <c r="W3" s="64"/>
      <c r="X3" s="115"/>
      <c r="Y3" s="39"/>
      <c r="Z3" s="64"/>
      <c r="AA3" s="64"/>
      <c r="AB3" s="115"/>
      <c r="AC3" s="39"/>
      <c r="AD3" s="115"/>
      <c r="AE3" s="39"/>
      <c r="AF3" s="5"/>
      <c r="AN3"/>
    </row>
    <row r="4" spans="1:43" ht="15.6">
      <c r="A4" s="39"/>
      <c r="B4" s="39"/>
      <c r="C4" s="39"/>
      <c r="D4" s="39"/>
      <c r="E4" s="39"/>
      <c r="F4" s="39"/>
      <c r="G4" s="39"/>
      <c r="H4" s="39"/>
      <c r="I4" s="307"/>
      <c r="J4" s="307"/>
      <c r="K4" s="307"/>
      <c r="L4" s="39"/>
      <c r="M4" s="39"/>
      <c r="N4" s="39"/>
      <c r="O4" s="39"/>
      <c r="P4" s="39"/>
      <c r="Q4" s="39"/>
      <c r="R4" s="39"/>
      <c r="S4" s="115"/>
      <c r="T4" s="39"/>
      <c r="U4" s="115"/>
      <c r="V4" s="115"/>
      <c r="W4" s="64"/>
      <c r="X4" s="115"/>
      <c r="Y4" s="39"/>
      <c r="Z4" s="64"/>
      <c r="AA4" s="64"/>
      <c r="AB4" s="115"/>
      <c r="AC4" s="39"/>
      <c r="AD4" s="115"/>
      <c r="AE4" s="39"/>
      <c r="AF4" s="5"/>
      <c r="AN4"/>
    </row>
    <row r="5" spans="1:43" s="193" customFormat="1" ht="22.2">
      <c r="A5" s="141"/>
      <c r="B5" s="141"/>
      <c r="C5" s="141"/>
      <c r="D5" s="141"/>
      <c r="E5" s="141"/>
      <c r="F5" s="141"/>
      <c r="G5" s="139" t="s">
        <v>5</v>
      </c>
      <c r="H5" s="139"/>
      <c r="I5" s="372">
        <f>+År!O2</f>
        <v>52</v>
      </c>
      <c r="J5" s="353"/>
      <c r="K5" s="353"/>
      <c r="L5" s="141"/>
      <c r="M5" s="141"/>
      <c r="N5" s="141"/>
      <c r="O5" s="141"/>
      <c r="P5" s="139" t="s">
        <v>366</v>
      </c>
      <c r="Q5" s="141"/>
      <c r="R5" s="141"/>
      <c r="S5" s="192"/>
      <c r="T5" s="141"/>
      <c r="U5" s="402">
        <f>SUM(I11:I18)</f>
        <v>1479251</v>
      </c>
      <c r="V5" s="403"/>
      <c r="W5" s="396"/>
      <c r="X5" s="389"/>
      <c r="Y5" s="389"/>
      <c r="Z5" s="270"/>
      <c r="AA5" s="141"/>
      <c r="AB5" s="141"/>
      <c r="AC5" s="141"/>
      <c r="AD5" s="141"/>
      <c r="AE5" s="141"/>
      <c r="AF5"/>
      <c r="AG5"/>
      <c r="AH5"/>
      <c r="AI5"/>
      <c r="AJ5"/>
      <c r="AK5"/>
      <c r="AL5"/>
      <c r="AM5"/>
      <c r="AN5"/>
      <c r="AO5"/>
      <c r="AP5"/>
      <c r="AQ5"/>
    </row>
    <row r="6" spans="1:43" ht="21">
      <c r="A6" s="44"/>
      <c r="B6" s="44"/>
      <c r="C6" s="39"/>
      <c r="D6" s="56"/>
      <c r="E6" s="42"/>
      <c r="F6" s="56"/>
      <c r="G6" s="42"/>
      <c r="H6" s="42"/>
      <c r="I6" s="343"/>
      <c r="J6" s="343"/>
      <c r="K6" s="343"/>
      <c r="L6" s="42"/>
      <c r="M6" s="42"/>
      <c r="N6" s="44"/>
      <c r="O6" s="39"/>
      <c r="P6" s="39"/>
      <c r="Q6" s="39"/>
      <c r="R6" s="39"/>
      <c r="S6" s="115"/>
      <c r="T6" s="42"/>
      <c r="U6" s="115"/>
      <c r="V6" s="115"/>
      <c r="W6" s="64"/>
      <c r="X6" s="115"/>
      <c r="Y6" s="39"/>
      <c r="Z6" s="64"/>
      <c r="AA6" s="64"/>
      <c r="AB6" s="115"/>
      <c r="AC6" s="39"/>
      <c r="AD6" s="115"/>
      <c r="AE6" s="39"/>
      <c r="AF6" s="5"/>
      <c r="AN6"/>
    </row>
    <row r="7" spans="1:43" ht="15.6">
      <c r="A7" s="39"/>
      <c r="B7" s="39"/>
      <c r="C7" s="39"/>
      <c r="D7" s="39"/>
      <c r="E7" s="39"/>
      <c r="F7" s="39"/>
      <c r="G7" s="42"/>
      <c r="H7" s="42"/>
      <c r="I7" s="343"/>
      <c r="J7" s="343"/>
      <c r="K7" s="343"/>
      <c r="L7" s="42"/>
      <c r="M7" s="42"/>
      <c r="N7" s="42"/>
      <c r="O7" s="42"/>
      <c r="P7" s="42"/>
      <c r="Q7" s="42"/>
      <c r="R7" s="39"/>
      <c r="S7" s="125"/>
      <c r="T7" s="42"/>
      <c r="U7" s="125" t="s">
        <v>472</v>
      </c>
      <c r="V7" s="125"/>
      <c r="W7" s="85"/>
      <c r="X7" s="125"/>
      <c r="Y7" s="115"/>
      <c r="Z7" s="64"/>
      <c r="AA7" s="74" t="s">
        <v>474</v>
      </c>
      <c r="AB7" s="74" t="s">
        <v>3</v>
      </c>
      <c r="AC7" s="42"/>
      <c r="AD7" s="113"/>
      <c r="AE7" s="39"/>
      <c r="AF7" s="5"/>
      <c r="AN7"/>
    </row>
    <row r="8" spans="1:43" ht="15.6">
      <c r="A8" s="39"/>
      <c r="B8" s="39"/>
      <c r="C8" s="39"/>
      <c r="D8" s="39"/>
      <c r="E8" s="39"/>
      <c r="F8" s="39"/>
      <c r="G8" s="34" t="s">
        <v>3</v>
      </c>
      <c r="H8" s="42"/>
      <c r="I8" s="343"/>
      <c r="J8" s="343"/>
      <c r="K8" s="308" t="s">
        <v>3</v>
      </c>
      <c r="L8" s="42"/>
      <c r="M8" s="42"/>
      <c r="N8" s="42"/>
      <c r="O8" s="42"/>
      <c r="P8" s="42"/>
      <c r="Q8" s="34" t="s">
        <v>14</v>
      </c>
      <c r="R8" s="42"/>
      <c r="S8" s="125"/>
      <c r="T8" s="42"/>
      <c r="U8" s="125" t="s">
        <v>473</v>
      </c>
      <c r="V8" s="125"/>
      <c r="W8" s="85"/>
      <c r="X8" s="125"/>
      <c r="Y8" s="34" t="s">
        <v>388</v>
      </c>
      <c r="Z8" s="147"/>
      <c r="AA8" s="85" t="s">
        <v>475</v>
      </c>
      <c r="AB8" s="44" t="s">
        <v>8</v>
      </c>
      <c r="AC8" s="42"/>
      <c r="AD8" s="98" t="s">
        <v>14</v>
      </c>
      <c r="AE8" s="42"/>
      <c r="AF8" s="5"/>
      <c r="AN8"/>
    </row>
    <row r="9" spans="1:43" ht="15.6">
      <c r="A9" s="39"/>
      <c r="B9" s="39"/>
      <c r="C9" s="39"/>
      <c r="D9" s="39"/>
      <c r="E9" s="39"/>
      <c r="F9" s="39"/>
      <c r="G9" s="34" t="s">
        <v>436</v>
      </c>
      <c r="H9" s="42"/>
      <c r="I9" s="308" t="s">
        <v>3</v>
      </c>
      <c r="J9" s="343"/>
      <c r="K9" s="308" t="s">
        <v>394</v>
      </c>
      <c r="L9" s="98" t="s">
        <v>3</v>
      </c>
      <c r="M9" s="42"/>
      <c r="N9" s="98" t="s">
        <v>1</v>
      </c>
      <c r="O9" s="34" t="s">
        <v>14</v>
      </c>
      <c r="P9" s="42"/>
      <c r="Q9" s="34" t="s">
        <v>392</v>
      </c>
      <c r="R9" s="42"/>
      <c r="S9" s="125" t="s">
        <v>357</v>
      </c>
      <c r="T9" s="42"/>
      <c r="U9" s="125" t="s">
        <v>470</v>
      </c>
      <c r="V9" s="125"/>
      <c r="W9" s="85" t="s">
        <v>357</v>
      </c>
      <c r="X9" s="125"/>
      <c r="Y9" s="34" t="s">
        <v>392</v>
      </c>
      <c r="Z9" s="74" t="s">
        <v>388</v>
      </c>
      <c r="AA9" s="74" t="s">
        <v>454</v>
      </c>
      <c r="AB9" s="74" t="s">
        <v>435</v>
      </c>
      <c r="AC9" s="34" t="s">
        <v>14</v>
      </c>
      <c r="AD9" s="98" t="s">
        <v>392</v>
      </c>
      <c r="AE9" s="39"/>
      <c r="AF9" s="4"/>
      <c r="AG9" s="4"/>
      <c r="AH9" s="4"/>
      <c r="AN9"/>
    </row>
    <row r="10" spans="1:43" ht="15.6">
      <c r="A10" s="39"/>
      <c r="B10" s="44" t="s">
        <v>58</v>
      </c>
      <c r="C10" s="44" t="s">
        <v>365</v>
      </c>
      <c r="D10" s="42"/>
      <c r="E10" s="44" t="s">
        <v>368</v>
      </c>
      <c r="F10" s="44"/>
      <c r="G10" s="34" t="s">
        <v>432</v>
      </c>
      <c r="H10" s="110" t="s">
        <v>437</v>
      </c>
      <c r="I10" s="308" t="s">
        <v>8</v>
      </c>
      <c r="J10" s="330" t="s">
        <v>437</v>
      </c>
      <c r="K10" s="308" t="s">
        <v>386</v>
      </c>
      <c r="L10" s="98" t="s">
        <v>357</v>
      </c>
      <c r="M10" s="114" t="s">
        <v>437</v>
      </c>
      <c r="N10" s="98" t="s">
        <v>357</v>
      </c>
      <c r="O10" s="34" t="s">
        <v>386</v>
      </c>
      <c r="P10" s="110" t="s">
        <v>437</v>
      </c>
      <c r="Q10" s="34" t="s">
        <v>389</v>
      </c>
      <c r="R10" s="110" t="s">
        <v>437</v>
      </c>
      <c r="S10" s="125" t="s">
        <v>469</v>
      </c>
      <c r="T10" s="114" t="s">
        <v>437</v>
      </c>
      <c r="U10" s="125" t="s">
        <v>471</v>
      </c>
      <c r="V10" s="125"/>
      <c r="W10" s="85" t="s">
        <v>416</v>
      </c>
      <c r="X10" s="125"/>
      <c r="Y10" s="34" t="s">
        <v>389</v>
      </c>
      <c r="Z10" s="74" t="s">
        <v>390</v>
      </c>
      <c r="AA10" s="74" t="s">
        <v>386</v>
      </c>
      <c r="AB10" s="74" t="s">
        <v>464</v>
      </c>
      <c r="AC10" s="34" t="s">
        <v>26</v>
      </c>
      <c r="AD10" s="98" t="s">
        <v>395</v>
      </c>
      <c r="AE10" s="39"/>
      <c r="AF10" s="51"/>
      <c r="AG10" s="1"/>
      <c r="AH10" s="5"/>
      <c r="AN10"/>
    </row>
    <row r="11" spans="1:43" ht="15.6">
      <c r="A11" s="39"/>
      <c r="B11" s="2">
        <f>+'Ark1'!C1034</f>
        <v>2023</v>
      </c>
      <c r="C11" s="2">
        <f>+'Ark1'!G1034</f>
        <v>1</v>
      </c>
      <c r="D11" s="2" t="s">
        <v>372</v>
      </c>
      <c r="E11" s="2">
        <v>1</v>
      </c>
      <c r="F11" s="2" t="s">
        <v>48</v>
      </c>
      <c r="G11" s="2">
        <f>+'Ark1'!Q1034</f>
        <v>551</v>
      </c>
      <c r="H11" s="2">
        <f t="shared" ref="H11:H18" si="0">+G11-G20</f>
        <v>-63</v>
      </c>
      <c r="I11" s="306">
        <f>+'Ark1'!R1034</f>
        <v>387292</v>
      </c>
      <c r="J11" s="318">
        <f t="shared" ref="J11:J18" si="1">+I11-I20</f>
        <v>880</v>
      </c>
      <c r="K11" s="318">
        <f>+'Ark1'!S1034</f>
        <v>386975</v>
      </c>
      <c r="L11" s="50">
        <f>+'Ark1'!AD1034</f>
        <v>59.865026540246248</v>
      </c>
      <c r="M11" s="50">
        <f>+L11-L20</f>
        <v>-0.44343604750574883</v>
      </c>
      <c r="N11" s="50">
        <f>+'Ark1'!AE1034</f>
        <v>59.355275914699902</v>
      </c>
      <c r="O11" s="235">
        <f>+'Ark1'!U1034</f>
        <v>60.428751211318577</v>
      </c>
      <c r="P11" s="5">
        <f t="shared" ref="P11:P18" si="2">+O11-O20</f>
        <v>0.12539705491225561</v>
      </c>
      <c r="Q11" s="235">
        <f>+'Ark1'!W1034</f>
        <v>84.002189288715229</v>
      </c>
      <c r="R11" s="5">
        <f t="shared" ref="R11:R18" si="3">+Q11-Q20</f>
        <v>-2.1420786809048309</v>
      </c>
      <c r="S11" s="50">
        <f>+'Ark1'!X1034</f>
        <v>3.1650537578881046</v>
      </c>
      <c r="T11" s="50">
        <f t="shared" ref="T11:T18" si="4">+S11-S20</f>
        <v>0.16126505567388882</v>
      </c>
      <c r="U11" s="50">
        <f>+'Ark1'!Y1034</f>
        <v>6.3301075157762092</v>
      </c>
      <c r="V11" s="125"/>
      <c r="W11" s="274">
        <f>+'Ark1'!Z1034</f>
        <v>85.561540129927806</v>
      </c>
      <c r="X11" s="125"/>
      <c r="Y11" s="5">
        <f>+'Ark1'!AA1034</f>
        <v>9.2399953064593632</v>
      </c>
      <c r="Z11" s="5">
        <f>+'Ark1'!AB1034</f>
        <v>2.7054439803866717</v>
      </c>
      <c r="AA11" s="18">
        <f>+'Ark1'!AC1034</f>
        <v>-28.516294576127624</v>
      </c>
      <c r="AB11" s="18">
        <f>+I11/G11</f>
        <v>702.8892921960072</v>
      </c>
      <c r="AC11" s="5">
        <f>+'Ark1'!T1034</f>
        <v>4.4913088832198991</v>
      </c>
      <c r="AD11" s="50">
        <f>+'Ark1'!V1034</f>
        <v>91.009955892435855</v>
      </c>
      <c r="AE11" s="39"/>
      <c r="AF11" s="51"/>
      <c r="AG11" s="1"/>
      <c r="AH11" s="5"/>
      <c r="AN11"/>
    </row>
    <row r="12" spans="1:43" ht="15.6">
      <c r="A12" s="39"/>
      <c r="B12" s="2">
        <f>+'Ark1'!C1035</f>
        <v>2023</v>
      </c>
      <c r="C12" s="2">
        <f>+'Ark1'!G1035</f>
        <v>1</v>
      </c>
      <c r="D12" s="2" t="s">
        <v>372</v>
      </c>
      <c r="E12" s="2">
        <v>2</v>
      </c>
      <c r="F12" s="2" t="s">
        <v>7</v>
      </c>
      <c r="G12" s="2">
        <f>+'Ark1'!Q1035</f>
        <v>392</v>
      </c>
      <c r="H12" s="2">
        <f t="shared" si="0"/>
        <v>-20</v>
      </c>
      <c r="I12" s="306">
        <f>+'Ark1'!R1035</f>
        <v>259650</v>
      </c>
      <c r="J12" s="318">
        <f t="shared" si="1"/>
        <v>5336</v>
      </c>
      <c r="K12" s="318">
        <f>+'Ark1'!S1035</f>
        <v>258911</v>
      </c>
      <c r="L12" s="50">
        <f>+'Ark1'!AD1035</f>
        <v>40.134973459753745</v>
      </c>
      <c r="M12" s="50">
        <f t="shared" ref="M12:M18" si="5">+L12-L21</f>
        <v>0.44343604750575594</v>
      </c>
      <c r="N12" s="50">
        <f>+'Ark1'!AE1035</f>
        <v>40.644724085300091</v>
      </c>
      <c r="O12" s="235">
        <f>+'Ark1'!U1035</f>
        <v>60.467226189694514</v>
      </c>
      <c r="P12" s="5">
        <f t="shared" si="2"/>
        <v>-0.15991414204950161</v>
      </c>
      <c r="Q12" s="235">
        <f>+'Ark1'!W1035</f>
        <v>86.021283027757946</v>
      </c>
      <c r="R12" s="5">
        <f t="shared" si="3"/>
        <v>-0.7061614486207759</v>
      </c>
      <c r="S12" s="50">
        <f>+'Ark1'!X1035</f>
        <v>0.63739649528211051</v>
      </c>
      <c r="T12" s="50">
        <f t="shared" si="4"/>
        <v>-0.21666580565295401</v>
      </c>
      <c r="U12" s="50">
        <f>+'Ark1'!Y1035</f>
        <v>1.274792990564221</v>
      </c>
      <c r="V12" s="125"/>
      <c r="W12" s="274">
        <f>+'Ark1'!Z1035</f>
        <v>17.576737916425955</v>
      </c>
      <c r="X12" s="125"/>
      <c r="Y12" s="5">
        <f>+'Ark1'!AA1035</f>
        <v>7.7738749617331742</v>
      </c>
      <c r="Z12" s="5">
        <f>+'Ark1'!AB1035</f>
        <v>2.7007040382232477</v>
      </c>
      <c r="AA12" s="18">
        <f>+'Ark1'!AC1035</f>
        <v>-55.189380225856063</v>
      </c>
      <c r="AB12" s="18">
        <f t="shared" ref="AB12:AB18" si="6">+I12/G12</f>
        <v>662.37244897959181</v>
      </c>
      <c r="AC12" s="5">
        <f>+'Ark1'!T1035</f>
        <v>4.4807471596379758</v>
      </c>
      <c r="AD12" s="50">
        <f>+'Ark1'!V1035</f>
        <v>93.197489737551379</v>
      </c>
      <c r="AE12" s="39"/>
      <c r="AF12" s="51"/>
      <c r="AG12" s="1"/>
      <c r="AH12" s="5"/>
      <c r="AL12" s="2"/>
      <c r="AN12"/>
    </row>
    <row r="13" spans="1:43" ht="15.6">
      <c r="A13" s="39"/>
      <c r="B13" s="2">
        <f>+'Ark1'!C1036</f>
        <v>2023</v>
      </c>
      <c r="C13" s="2">
        <f>+'Ark1'!G1036</f>
        <v>2</v>
      </c>
      <c r="D13" s="2" t="s">
        <v>63</v>
      </c>
      <c r="E13" s="2">
        <v>1</v>
      </c>
      <c r="F13" s="2" t="s">
        <v>48</v>
      </c>
      <c r="G13" s="2">
        <f>+'Ark1'!Q1036</f>
        <v>392</v>
      </c>
      <c r="H13" s="2">
        <f t="shared" si="0"/>
        <v>-17</v>
      </c>
      <c r="I13" s="306">
        <f>+'Ark1'!R1036</f>
        <v>292695</v>
      </c>
      <c r="J13" s="318">
        <f t="shared" si="1"/>
        <v>1596</v>
      </c>
      <c r="K13" s="318">
        <f>+'Ark1'!S1036</f>
        <v>291772</v>
      </c>
      <c r="L13" s="50">
        <f>+'Ark1'!AD1036</f>
        <v>63.505236505177919</v>
      </c>
      <c r="M13" s="50">
        <f t="shared" si="5"/>
        <v>0.81728641314090567</v>
      </c>
      <c r="N13" s="50">
        <f>+'Ark1'!AE1036</f>
        <v>63.925361483733745</v>
      </c>
      <c r="O13" s="235">
        <f>+'Ark1'!U1036</f>
        <v>60.627860109948841</v>
      </c>
      <c r="P13" s="5">
        <f t="shared" si="2"/>
        <v>-4.2028427331075591E-2</v>
      </c>
      <c r="Q13" s="235">
        <f>+'Ark1'!W1036</f>
        <v>84.231041018330146</v>
      </c>
      <c r="R13" s="5">
        <f t="shared" si="3"/>
        <v>-0.76828214780454118</v>
      </c>
      <c r="S13" s="50">
        <f>+'Ark1'!X1036</f>
        <v>1.5825347204427811</v>
      </c>
      <c r="T13" s="50">
        <f t="shared" si="4"/>
        <v>-0.1093295594070296</v>
      </c>
      <c r="U13" s="50">
        <f>+'Ark1'!Y1036</f>
        <v>3.1650694408855622</v>
      </c>
      <c r="V13" s="125"/>
      <c r="W13" s="274">
        <f>+'Ark1'!Z1036</f>
        <v>61.776935034763163</v>
      </c>
      <c r="X13" s="125"/>
      <c r="Y13" s="5">
        <f>+'Ark1'!AA1036</f>
        <v>8.7158100782194943</v>
      </c>
      <c r="Z13" s="5">
        <f>+'Ark1'!AB1036</f>
        <v>2.4143194741001279</v>
      </c>
      <c r="AA13" s="18">
        <f>+'Ark1'!AC1036</f>
        <v>-65.272180905597551</v>
      </c>
      <c r="AB13" s="18">
        <f t="shared" si="6"/>
        <v>746.67091836734699</v>
      </c>
      <c r="AC13" s="5">
        <f>+'Ark1'!T1036</f>
        <v>3.9942089888792096</v>
      </c>
      <c r="AD13" s="50">
        <f>+'Ark1'!V1036</f>
        <v>91.257899261465084</v>
      </c>
      <c r="AE13" s="39"/>
      <c r="AF13" s="51"/>
      <c r="AG13" s="1"/>
      <c r="AH13" s="5"/>
      <c r="AL13" s="4"/>
      <c r="AM13" s="4"/>
      <c r="AN13" s="4"/>
    </row>
    <row r="14" spans="1:43" ht="15.6">
      <c r="A14" s="39"/>
      <c r="B14" s="2">
        <f>+'Ark1'!C1037</f>
        <v>2023</v>
      </c>
      <c r="C14" s="2">
        <f>+'Ark1'!G1037</f>
        <v>2</v>
      </c>
      <c r="D14" s="2" t="s">
        <v>63</v>
      </c>
      <c r="E14" s="2">
        <v>2</v>
      </c>
      <c r="F14" s="2" t="s">
        <v>7</v>
      </c>
      <c r="G14" s="2">
        <f>+'Ark1'!Q1037</f>
        <v>261</v>
      </c>
      <c r="H14" s="2">
        <f t="shared" si="0"/>
        <v>-7</v>
      </c>
      <c r="I14" s="306">
        <f>+'Ark1'!R1037</f>
        <v>168204</v>
      </c>
      <c r="J14" s="318">
        <f t="shared" si="1"/>
        <v>-5058.9700000000012</v>
      </c>
      <c r="K14" s="318">
        <f>+'Ark1'!S1037</f>
        <v>166056</v>
      </c>
      <c r="L14" s="50">
        <f>+'Ark1'!AD1037</f>
        <v>36.494763494822074</v>
      </c>
      <c r="M14" s="50">
        <f t="shared" si="5"/>
        <v>-0.81728641314088435</v>
      </c>
      <c r="N14" s="50">
        <f>+'Ark1'!AE1037</f>
        <v>36.074638516266248</v>
      </c>
      <c r="O14" s="235">
        <f>+'Ark1'!U1037</f>
        <v>60.942085802379907</v>
      </c>
      <c r="P14" s="5">
        <f t="shared" si="2"/>
        <v>-3.2383018154511944E-2</v>
      </c>
      <c r="Q14" s="235">
        <f>+'Ark1'!W1037</f>
        <v>83.714122344269697</v>
      </c>
      <c r="R14" s="5">
        <f t="shared" si="3"/>
        <v>-1.0364514256066855</v>
      </c>
      <c r="S14" s="50">
        <f>+'Ark1'!X1037</f>
        <v>0.48274714037716093</v>
      </c>
      <c r="T14" s="50">
        <f t="shared" si="4"/>
        <v>-0.14577723502746232</v>
      </c>
      <c r="U14" s="50">
        <f>+'Ark1'!Y1037</f>
        <v>0.96549428075432187</v>
      </c>
      <c r="V14" s="125"/>
      <c r="W14" s="274">
        <f>+'Ark1'!Z1037</f>
        <v>10.039594777769851</v>
      </c>
      <c r="X14" s="125"/>
      <c r="Y14" s="5">
        <f>+'Ark1'!AA1037</f>
        <v>5.7989797993189454</v>
      </c>
      <c r="Z14" s="5">
        <f>+'Ark1'!AB1037</f>
        <v>2.4338010450460206</v>
      </c>
      <c r="AA14" s="18">
        <f>+'Ark1'!AC1037</f>
        <v>-176.57615708911547</v>
      </c>
      <c r="AB14" s="18">
        <f t="shared" si="6"/>
        <v>644.45977011494256</v>
      </c>
      <c r="AC14" s="5">
        <f>+'Ark1'!T1037</f>
        <v>3.470731968324178</v>
      </c>
      <c r="AD14" s="50">
        <f>+'Ark1'!V1037</f>
        <v>90.697857361075435</v>
      </c>
      <c r="AE14" s="39"/>
      <c r="AF14" s="51"/>
      <c r="AG14" s="12"/>
      <c r="AH14" s="5"/>
      <c r="AL14" s="10"/>
      <c r="AM14" s="10"/>
    </row>
    <row r="15" spans="1:43" ht="15.6">
      <c r="A15" s="39"/>
      <c r="B15" s="2">
        <f>+'Ark1'!C1038</f>
        <v>2023</v>
      </c>
      <c r="C15" s="2">
        <f>+'Ark1'!G1038</f>
        <v>3</v>
      </c>
      <c r="D15" s="2" t="s">
        <v>517</v>
      </c>
      <c r="E15" s="2">
        <v>1</v>
      </c>
      <c r="F15" s="2" t="s">
        <v>48</v>
      </c>
      <c r="G15" s="2">
        <f>+'Ark1'!Q1038</f>
        <v>275</v>
      </c>
      <c r="H15" s="2">
        <f t="shared" si="0"/>
        <v>-14</v>
      </c>
      <c r="I15" s="306">
        <f>+'Ark1'!R1038</f>
        <v>207276</v>
      </c>
      <c r="J15" s="318">
        <f t="shared" si="1"/>
        <v>1136</v>
      </c>
      <c r="K15" s="318">
        <f>+'Ark1'!S1038</f>
        <v>206959</v>
      </c>
      <c r="L15" s="50">
        <f>+'Ark1'!AD1038</f>
        <v>73.092859485363874</v>
      </c>
      <c r="M15" s="50">
        <f t="shared" si="5"/>
        <v>0.19880939943561771</v>
      </c>
      <c r="N15" s="50">
        <f>+'Ark1'!AE1038</f>
        <v>73.156237781653772</v>
      </c>
      <c r="O15" s="235">
        <f>+'Ark1'!U1038</f>
        <v>60.501041269043633</v>
      </c>
      <c r="P15" s="5">
        <f t="shared" si="2"/>
        <v>-0.28168070958732017</v>
      </c>
      <c r="Q15" s="235">
        <f>+'Ark1'!W1038</f>
        <v>83.063153571480413</v>
      </c>
      <c r="R15" s="5">
        <f t="shared" si="3"/>
        <v>-0.53209356294608767</v>
      </c>
      <c r="S15" s="50">
        <f>+'Ark1'!X1038</f>
        <v>3.0625832223701721</v>
      </c>
      <c r="T15" s="50">
        <f t="shared" si="4"/>
        <v>6.8929148122021111E-3</v>
      </c>
      <c r="U15" s="50">
        <f>+'Ark1'!Y1038</f>
        <v>6.1251664447403442</v>
      </c>
      <c r="V15" s="125"/>
      <c r="W15" s="274">
        <f>+'Ark1'!Z1038</f>
        <v>88.11198595109903</v>
      </c>
      <c r="X15" s="125"/>
      <c r="Y15" s="5">
        <f>+'Ark1'!AA1038</f>
        <v>9.6381865339786383</v>
      </c>
      <c r="Z15" s="5">
        <f>+'Ark1'!AB1038</f>
        <v>2.4964003439622222</v>
      </c>
      <c r="AA15" s="18">
        <f>+'Ark1'!AC1038</f>
        <v>-51.354036970792691</v>
      </c>
      <c r="AB15" s="18">
        <f t="shared" si="6"/>
        <v>753.73090909090911</v>
      </c>
      <c r="AC15" s="5">
        <f>+'Ark1'!T1038</f>
        <v>4.3444730697234624</v>
      </c>
      <c r="AD15" s="50">
        <f>+'Ark1'!V1038</f>
        <v>89.992582417638786</v>
      </c>
      <c r="AE15" s="39"/>
      <c r="AF15" s="51"/>
      <c r="AG15" s="12"/>
      <c r="AH15" s="5"/>
      <c r="AL15" s="10"/>
      <c r="AM15" s="10"/>
    </row>
    <row r="16" spans="1:43" ht="15.6">
      <c r="A16" s="39"/>
      <c r="B16" s="2">
        <f>+'Ark1'!C1039</f>
        <v>2023</v>
      </c>
      <c r="C16" s="2">
        <f>+'Ark1'!G1039</f>
        <v>3</v>
      </c>
      <c r="D16" s="2" t="s">
        <v>517</v>
      </c>
      <c r="E16" s="2">
        <v>2</v>
      </c>
      <c r="F16" s="2" t="s">
        <v>7</v>
      </c>
      <c r="G16" s="2">
        <f>+'Ark1'!Q1039</f>
        <v>82</v>
      </c>
      <c r="H16" s="2">
        <f t="shared" si="0"/>
        <v>-2</v>
      </c>
      <c r="I16" s="306">
        <f>+'Ark1'!R1039</f>
        <v>76303</v>
      </c>
      <c r="J16" s="318">
        <f t="shared" si="1"/>
        <v>-351</v>
      </c>
      <c r="K16" s="318">
        <f>+'Ark1'!S1039</f>
        <v>76101</v>
      </c>
      <c r="L16" s="50">
        <f>+'Ark1'!AD1039</f>
        <v>26.907140514636129</v>
      </c>
      <c r="M16" s="50">
        <f t="shared" si="5"/>
        <v>-0.19880939943558573</v>
      </c>
      <c r="N16" s="50">
        <f>+'Ark1'!AE1039</f>
        <v>26.843762218346207</v>
      </c>
      <c r="O16" s="235">
        <f>+'Ark1'!U1039</f>
        <v>60.98044703748964</v>
      </c>
      <c r="P16" s="5">
        <f t="shared" si="2"/>
        <v>-0.44757812433957156</v>
      </c>
      <c r="Q16" s="235">
        <f>+'Ark1'!W1039</f>
        <v>82.934382859620726</v>
      </c>
      <c r="R16" s="5">
        <f t="shared" si="3"/>
        <v>-0.85015331703429808</v>
      </c>
      <c r="S16" s="50">
        <f>+'Ark1'!X1039</f>
        <v>9.0428947747794974E-2</v>
      </c>
      <c r="T16" s="50">
        <f t="shared" si="4"/>
        <v>4.0855539967379069E-2</v>
      </c>
      <c r="U16" s="50">
        <f>+'Ark1'!Y1039</f>
        <v>0.18085789549558995</v>
      </c>
      <c r="V16" s="125"/>
      <c r="W16" s="274">
        <f>+'Ark1'!Z1039</f>
        <v>50.823689763181001</v>
      </c>
      <c r="X16" s="125"/>
      <c r="Y16" s="5">
        <f>+'Ark1'!AA1039</f>
        <v>9.0398124934973936</v>
      </c>
      <c r="Z16" s="5">
        <f>+'Ark1'!AB1039</f>
        <v>2.4991895118374599</v>
      </c>
      <c r="AA16" s="18">
        <f>+'Ark1'!AC1039</f>
        <v>-68.827737535412652</v>
      </c>
      <c r="AB16" s="18">
        <f t="shared" si="6"/>
        <v>930.52439024390242</v>
      </c>
      <c r="AC16" s="5">
        <f>+'Ark1'!T1039</f>
        <v>3.51718805289438</v>
      </c>
      <c r="AD16" s="50">
        <f>+'Ark1'!V1039</f>
        <v>89.853069187021376</v>
      </c>
      <c r="AE16" s="39"/>
      <c r="AF16" s="51"/>
      <c r="AG16" s="12"/>
      <c r="AH16" s="5"/>
      <c r="AL16" s="10"/>
      <c r="AM16" s="10"/>
    </row>
    <row r="17" spans="1:39" ht="15.6">
      <c r="A17" s="39"/>
      <c r="B17" s="2">
        <f>+'Ark1'!C1040</f>
        <v>2023</v>
      </c>
      <c r="C17" s="2">
        <f>+'Ark1'!G1040</f>
        <v>4</v>
      </c>
      <c r="D17" s="2" t="s">
        <v>64</v>
      </c>
      <c r="E17" s="2">
        <v>1</v>
      </c>
      <c r="F17" s="2" t="s">
        <v>48</v>
      </c>
      <c r="G17" s="2">
        <f>+'Ark1'!Q1040</f>
        <v>121</v>
      </c>
      <c r="H17" s="2">
        <f t="shared" si="0"/>
        <v>2</v>
      </c>
      <c r="I17" s="306">
        <f>+'Ark1'!R1040</f>
        <v>78879</v>
      </c>
      <c r="J17" s="318">
        <f t="shared" si="1"/>
        <v>4094</v>
      </c>
      <c r="K17" s="318">
        <f>+'Ark1'!S1040</f>
        <v>78746</v>
      </c>
      <c r="L17" s="50">
        <f>+'Ark1'!AD1040</f>
        <v>89.80769887625101</v>
      </c>
      <c r="M17" s="50">
        <f t="shared" si="5"/>
        <v>0.46617760583693268</v>
      </c>
      <c r="N17" s="50">
        <f>+'Ark1'!AE1040</f>
        <v>89.686900473031997</v>
      </c>
      <c r="O17" s="235">
        <f>+'Ark1'!U1040</f>
        <v>60.584232849922557</v>
      </c>
      <c r="P17" s="5">
        <f t="shared" si="2"/>
        <v>-0.12958223471425612</v>
      </c>
      <c r="Q17" s="235">
        <f>+'Ark1'!W1040</f>
        <v>81.278856068879577</v>
      </c>
      <c r="R17" s="5">
        <f t="shared" si="3"/>
        <v>-1.4298872351700425</v>
      </c>
      <c r="S17" s="50">
        <f>+'Ark1'!X1040</f>
        <v>3.236602898109763</v>
      </c>
      <c r="T17" s="50">
        <f t="shared" si="4"/>
        <v>-0.34031760733919159</v>
      </c>
      <c r="U17" s="50">
        <f>+'Ark1'!Y1040</f>
        <v>6.473205796219526</v>
      </c>
      <c r="V17" s="125"/>
      <c r="W17" s="274">
        <f>+'Ark1'!Z1040</f>
        <v>92.322417880551214</v>
      </c>
      <c r="X17" s="125"/>
      <c r="Y17" s="5">
        <f>+'Ark1'!AA1040</f>
        <v>9.9636897900570318</v>
      </c>
      <c r="Z17" s="5">
        <f>+'Ark1'!AB1040</f>
        <v>2.4621993864299898</v>
      </c>
      <c r="AA17" s="18">
        <f>+'Ark1'!AC1040</f>
        <v>-56.730584432912359</v>
      </c>
      <c r="AB17" s="18">
        <f t="shared" si="6"/>
        <v>651.89256198347107</v>
      </c>
      <c r="AC17" s="5">
        <f>+'Ark1'!T1040</f>
        <v>4.1105744241179512</v>
      </c>
      <c r="AD17" s="50">
        <f>+'Ark1'!V1040</f>
        <v>88.059432360650561</v>
      </c>
      <c r="AE17" s="39"/>
      <c r="AF17" s="51"/>
      <c r="AG17" s="12"/>
      <c r="AH17" s="5"/>
      <c r="AL17" s="10"/>
      <c r="AM17" s="10"/>
    </row>
    <row r="18" spans="1:39" ht="15.6">
      <c r="A18" s="39"/>
      <c r="B18" s="2">
        <f>+'Ark1'!C1041</f>
        <v>2023</v>
      </c>
      <c r="C18" s="2">
        <f>+'Ark1'!G1041</f>
        <v>4</v>
      </c>
      <c r="D18" s="2" t="s">
        <v>64</v>
      </c>
      <c r="E18" s="2">
        <v>2</v>
      </c>
      <c r="F18" s="2" t="s">
        <v>7</v>
      </c>
      <c r="G18" s="2">
        <f>+'Ark1'!Q1041</f>
        <v>30</v>
      </c>
      <c r="H18" s="2">
        <f t="shared" si="0"/>
        <v>11</v>
      </c>
      <c r="I18" s="306">
        <f>+'Ark1'!R1041</f>
        <v>8952</v>
      </c>
      <c r="J18" s="318">
        <f t="shared" si="1"/>
        <v>30.1200000000008</v>
      </c>
      <c r="K18" s="318">
        <f>+'Ark1'!S1041</f>
        <v>8929</v>
      </c>
      <c r="L18" s="50">
        <f>+'Ark1'!AD1041</f>
        <v>10.192301123749022</v>
      </c>
      <c r="M18" s="50">
        <f t="shared" si="5"/>
        <v>-0.46617760583687939</v>
      </c>
      <c r="N18" s="50">
        <f>+'Ark1'!AE1041</f>
        <v>10.31309952696801</v>
      </c>
      <c r="O18" s="235">
        <f>+'Ark1'!U1041</f>
        <v>61.648224885205522</v>
      </c>
      <c r="P18" s="5">
        <f t="shared" si="2"/>
        <v>0.13206865965228332</v>
      </c>
      <c r="Q18" s="235">
        <f>+'Ark1'!W1041</f>
        <v>82.442837943778613</v>
      </c>
      <c r="R18" s="5">
        <f t="shared" si="3"/>
        <v>-0.20382021054078336</v>
      </c>
      <c r="S18" s="50">
        <f>+'Ark1'!X1041</f>
        <v>0</v>
      </c>
      <c r="T18" s="50">
        <f t="shared" si="4"/>
        <v>0</v>
      </c>
      <c r="U18" s="50">
        <f>+'Ark1'!Y1041</f>
        <v>0</v>
      </c>
      <c r="V18" s="125"/>
      <c r="W18" s="274">
        <f>+'Ark1'!Z1041</f>
        <v>4.4682752457551378E-2</v>
      </c>
      <c r="X18" s="125"/>
      <c r="Y18" s="5">
        <f>+'Ark1'!AA1041</f>
        <v>10.260796561333663</v>
      </c>
      <c r="Z18" s="5">
        <f>+'Ark1'!AB1041</f>
        <v>2.7285048985378766</v>
      </c>
      <c r="AA18" s="18">
        <f>+'Ark1'!AC1041</f>
        <v>-66.215681263166488</v>
      </c>
      <c r="AB18" s="18">
        <f t="shared" si="6"/>
        <v>298.39999999999998</v>
      </c>
      <c r="AC18" s="5">
        <f>+'Ark1'!T1041</f>
        <v>2.6051161751563887</v>
      </c>
      <c r="AD18" s="50">
        <f>+'Ark1'!V1041</f>
        <v>89.320517815578356</v>
      </c>
      <c r="AE18" s="39"/>
      <c r="AF18" s="51"/>
      <c r="AG18" s="5"/>
      <c r="AH18" s="5"/>
      <c r="AL18" s="10"/>
      <c r="AM18" s="10"/>
    </row>
    <row r="19" spans="1:39" ht="15.6">
      <c r="A19" s="39"/>
      <c r="B19" s="39"/>
      <c r="C19" s="39"/>
      <c r="D19" s="39"/>
      <c r="E19" s="39"/>
      <c r="F19" s="39"/>
      <c r="G19" s="39"/>
      <c r="H19" s="39"/>
      <c r="I19" s="307"/>
      <c r="J19" s="307"/>
      <c r="K19" s="307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81"/>
      <c r="AA19" s="39"/>
      <c r="AB19" s="39"/>
      <c r="AC19" s="39"/>
      <c r="AD19" s="39"/>
      <c r="AE19" s="39"/>
      <c r="AF19" s="51"/>
      <c r="AG19" s="5"/>
      <c r="AH19" s="5"/>
      <c r="AL19" s="10"/>
      <c r="AM19" s="10"/>
    </row>
    <row r="20" spans="1:39" ht="15.6">
      <c r="A20" s="39"/>
      <c r="B20" s="46">
        <f>+'Ark1'!C1042</f>
        <v>2022</v>
      </c>
      <c r="C20" s="46">
        <f>+'Ark1'!G1042</f>
        <v>1</v>
      </c>
      <c r="D20" s="47" t="s">
        <v>372</v>
      </c>
      <c r="E20" s="47">
        <v>1</v>
      </c>
      <c r="F20" s="47" t="s">
        <v>48</v>
      </c>
      <c r="G20" s="46">
        <f>+'Ark1'!Q1042</f>
        <v>614</v>
      </c>
      <c r="H20" s="46"/>
      <c r="I20" s="335">
        <f>+'Ark1'!R1042</f>
        <v>386412</v>
      </c>
      <c r="J20" s="335"/>
      <c r="K20" s="335">
        <f>+'Ark1'!S1042</f>
        <v>385790</v>
      </c>
      <c r="L20" s="99">
        <f>+'Ark1'!AD1042</f>
        <v>60.308462587751997</v>
      </c>
      <c r="M20" s="99"/>
      <c r="N20" s="99">
        <f>+'Ark1'!AE1042</f>
        <v>60.134650645582489</v>
      </c>
      <c r="O20" s="48">
        <f>+'Ark1'!U1042</f>
        <v>60.303354156406321</v>
      </c>
      <c r="P20" s="46"/>
      <c r="Q20" s="48">
        <f>+'Ark1'!W1042</f>
        <v>86.14426796962006</v>
      </c>
      <c r="R20" s="46"/>
      <c r="S20" s="99">
        <f>+'Ark1'!X1042</f>
        <v>3.0037887022142158</v>
      </c>
      <c r="T20" s="99"/>
      <c r="U20" s="99">
        <f>+'Ark1'!Y1042</f>
        <v>6.0075774044284316</v>
      </c>
      <c r="V20" s="125"/>
      <c r="W20" s="274">
        <f>+'Ark1'!Z1042</f>
        <v>87.434396447315294</v>
      </c>
      <c r="X20" s="125"/>
      <c r="Y20" s="48">
        <f>+'Ark1'!AA1042</f>
        <v>9.1153860709732406</v>
      </c>
      <c r="Z20" s="48">
        <f>+'Ark1'!AB1042</f>
        <v>2.6035700185710282</v>
      </c>
      <c r="AA20" s="65">
        <f>+'Ark1'!AC1042</f>
        <v>-46.511265534848413</v>
      </c>
      <c r="AB20" s="65">
        <f>+I20/G20</f>
        <v>629.33550488599349</v>
      </c>
      <c r="AC20" s="48">
        <f>+'Ark1'!T1042</f>
        <v>15.87502199724646</v>
      </c>
      <c r="AD20" s="99">
        <f>+'Ark1'!V1042</f>
        <v>93.330734528303196</v>
      </c>
      <c r="AE20" s="39"/>
      <c r="AF20" s="51"/>
      <c r="AG20" s="5"/>
      <c r="AH20" s="5"/>
      <c r="AL20" s="10"/>
      <c r="AM20" s="10"/>
    </row>
    <row r="21" spans="1:39" ht="15.6">
      <c r="A21" s="39"/>
      <c r="B21" s="46">
        <f>+'Ark1'!C1043</f>
        <v>2022</v>
      </c>
      <c r="C21" s="46">
        <f>+'Ark1'!G1043</f>
        <v>1</v>
      </c>
      <c r="D21" s="47" t="s">
        <v>372</v>
      </c>
      <c r="E21" s="47">
        <v>2</v>
      </c>
      <c r="F21" s="47" t="s">
        <v>7</v>
      </c>
      <c r="G21" s="46">
        <f>+'Ark1'!Q1043</f>
        <v>412</v>
      </c>
      <c r="H21" s="46"/>
      <c r="I21" s="335">
        <f>+'Ark1'!R1043</f>
        <v>254314</v>
      </c>
      <c r="J21" s="335"/>
      <c r="K21" s="335">
        <f>+'Ark1'!S1043</f>
        <v>253991</v>
      </c>
      <c r="L21" s="99">
        <f>+'Ark1'!AD1043</f>
        <v>39.691537412247989</v>
      </c>
      <c r="M21" s="99"/>
      <c r="N21" s="99">
        <f>+'Ark1'!AE1043</f>
        <v>39.865349354417503</v>
      </c>
      <c r="O21" s="48">
        <f>+'Ark1'!U1043</f>
        <v>60.627140331744016</v>
      </c>
      <c r="P21" s="46"/>
      <c r="Q21" s="48">
        <f>+'Ark1'!W1043</f>
        <v>86.727444476378722</v>
      </c>
      <c r="R21" s="46"/>
      <c r="S21" s="99">
        <f>+'Ark1'!X1043</f>
        <v>0.85406230093506452</v>
      </c>
      <c r="T21" s="99"/>
      <c r="U21" s="99">
        <f>+'Ark1'!Y1043</f>
        <v>1.708124601870129</v>
      </c>
      <c r="V21" s="125"/>
      <c r="W21" s="274">
        <f>+'Ark1'!Z1043</f>
        <v>18.526703209418276</v>
      </c>
      <c r="X21" s="125"/>
      <c r="Y21" s="48">
        <f>+'Ark1'!AA1043</f>
        <v>8.334126861842714</v>
      </c>
      <c r="Z21" s="48">
        <f>+'Ark1'!AB1043</f>
        <v>2.7101138754092791</v>
      </c>
      <c r="AA21" s="65">
        <f>+'Ark1'!AC1043</f>
        <v>-43.951922138171639</v>
      </c>
      <c r="AB21" s="65">
        <f t="shared" ref="AB21:AB27" si="7">+I21/G21</f>
        <v>617.26699029126212</v>
      </c>
      <c r="AC21" s="48">
        <f>+'Ark1'!T1043</f>
        <v>15.9911841267095</v>
      </c>
      <c r="AD21" s="99">
        <f>+'Ark1'!V1043</f>
        <v>93.962561729555603</v>
      </c>
      <c r="AE21" s="39"/>
      <c r="AF21" s="51"/>
      <c r="AG21" s="5"/>
      <c r="AH21" s="5"/>
      <c r="AL21" s="10"/>
      <c r="AM21" s="10"/>
    </row>
    <row r="22" spans="1:39" ht="15.6">
      <c r="A22" s="39"/>
      <c r="B22" s="46">
        <f>+'Ark1'!C1044</f>
        <v>2022</v>
      </c>
      <c r="C22" s="46">
        <f>+'Ark1'!G1044</f>
        <v>2</v>
      </c>
      <c r="D22" s="47" t="s">
        <v>63</v>
      </c>
      <c r="E22" s="47">
        <v>1</v>
      </c>
      <c r="F22" s="47" t="s">
        <v>48</v>
      </c>
      <c r="G22" s="46">
        <f>+'Ark1'!Q1044</f>
        <v>409</v>
      </c>
      <c r="H22" s="46"/>
      <c r="I22" s="335">
        <f>+'Ark1'!R1044</f>
        <v>291099</v>
      </c>
      <c r="J22" s="335"/>
      <c r="K22" s="335">
        <f>+'Ark1'!S1044</f>
        <v>290411</v>
      </c>
      <c r="L22" s="99">
        <f>+'Ark1'!AD1044</f>
        <v>62.687950092037013</v>
      </c>
      <c r="M22" s="99"/>
      <c r="N22" s="99">
        <f>+'Ark1'!AE1044</f>
        <v>62.965191067373553</v>
      </c>
      <c r="O22" s="48">
        <f>+'Ark1'!U1044</f>
        <v>60.669888537279917</v>
      </c>
      <c r="P22" s="46"/>
      <c r="Q22" s="48">
        <f>+'Ark1'!W1044</f>
        <v>84.999323166134687</v>
      </c>
      <c r="R22" s="46"/>
      <c r="S22" s="99">
        <f>+'Ark1'!X1044</f>
        <v>1.6918642798498107</v>
      </c>
      <c r="T22" s="99"/>
      <c r="U22" s="99">
        <f>+'Ark1'!Y1044</f>
        <v>3.3837285596996214</v>
      </c>
      <c r="V22" s="125"/>
      <c r="W22" s="274">
        <f>+'Ark1'!Z1044</f>
        <v>62.270567744993983</v>
      </c>
      <c r="X22" s="125"/>
      <c r="Y22" s="48">
        <f>+'Ark1'!AA1044</f>
        <v>8.7591056438439825</v>
      </c>
      <c r="Z22" s="48">
        <f>+'Ark1'!AB1044</f>
        <v>2.403654043117049</v>
      </c>
      <c r="AA22" s="65">
        <f>+'Ark1'!AC1044</f>
        <v>-56.941686626100399</v>
      </c>
      <c r="AB22" s="65">
        <f t="shared" si="7"/>
        <v>711.73349633251837</v>
      </c>
      <c r="AC22" s="48">
        <f>+'Ark1'!T1044</f>
        <v>16.070622022061222</v>
      </c>
      <c r="AD22" s="99">
        <f>+'Ark1'!V1044</f>
        <v>92.090274286170597</v>
      </c>
      <c r="AE22" s="39"/>
      <c r="AF22" s="51"/>
      <c r="AG22" s="5"/>
      <c r="AH22" s="5"/>
      <c r="AL22" s="10"/>
      <c r="AM22" s="10"/>
    </row>
    <row r="23" spans="1:39" ht="15.6">
      <c r="A23" s="39"/>
      <c r="B23" s="46">
        <f>+'Ark1'!C1045</f>
        <v>2022</v>
      </c>
      <c r="C23" s="46">
        <f>+'Ark1'!G1045</f>
        <v>2</v>
      </c>
      <c r="D23" s="47" t="s">
        <v>63</v>
      </c>
      <c r="E23" s="47">
        <v>2</v>
      </c>
      <c r="F23" s="47" t="s">
        <v>7</v>
      </c>
      <c r="G23" s="46">
        <f>+'Ark1'!Q1045</f>
        <v>268</v>
      </c>
      <c r="H23" s="46"/>
      <c r="I23" s="335">
        <f>+'Ark1'!R1045</f>
        <v>173262.97</v>
      </c>
      <c r="J23" s="335"/>
      <c r="K23" s="335">
        <f>+'Ark1'!S1045</f>
        <v>171675.97</v>
      </c>
      <c r="L23" s="99">
        <f>+'Ark1'!AD1045</f>
        <v>37.312049907962958</v>
      </c>
      <c r="M23" s="99"/>
      <c r="N23" s="99">
        <f>+'Ark1'!AE1045</f>
        <v>37.034808932626468</v>
      </c>
      <c r="O23" s="48">
        <f>+'Ark1'!U1045</f>
        <v>60.974468820534419</v>
      </c>
      <c r="P23" s="46"/>
      <c r="Q23" s="48">
        <f>+'Ark1'!W1045</f>
        <v>84.750573769876382</v>
      </c>
      <c r="R23" s="46"/>
      <c r="S23" s="99">
        <f>+'Ark1'!X1045</f>
        <v>0.62852437540462325</v>
      </c>
      <c r="T23" s="99"/>
      <c r="U23" s="99">
        <f>+'Ark1'!Y1045</f>
        <v>1.2570487508092465</v>
      </c>
      <c r="V23" s="125"/>
      <c r="W23" s="274">
        <f>+'Ark1'!Z1045</f>
        <v>12.904661625043138</v>
      </c>
      <c r="X23" s="125"/>
      <c r="Y23" s="48">
        <f>+'Ark1'!AA1045</f>
        <v>6.3642047998158349</v>
      </c>
      <c r="Z23" s="48">
        <f>+'Ark1'!AB1045</f>
        <v>2.4233502319821074</v>
      </c>
      <c r="AA23" s="65">
        <f>+'Ark1'!AC1045</f>
        <v>-146.67037945781223</v>
      </c>
      <c r="AB23" s="65">
        <f t="shared" si="7"/>
        <v>646.50361940298512</v>
      </c>
      <c r="AC23" s="48">
        <f>+'Ark1'!T1045</f>
        <v>16.073420015829115</v>
      </c>
      <c r="AD23" s="99">
        <f>+'Ark1'!V1045</f>
        <v>91.820773315144351</v>
      </c>
      <c r="AE23" s="39"/>
      <c r="AF23" s="51"/>
      <c r="AG23" s="5"/>
      <c r="AH23" s="5"/>
      <c r="AL23" s="10"/>
      <c r="AM23" s="10"/>
    </row>
    <row r="24" spans="1:39" ht="15.6">
      <c r="A24" s="39"/>
      <c r="B24" s="46">
        <f>+'Ark1'!C1046</f>
        <v>2022</v>
      </c>
      <c r="C24" s="46">
        <f>+'Ark1'!G1046</f>
        <v>3</v>
      </c>
      <c r="D24" s="47" t="s">
        <v>517</v>
      </c>
      <c r="E24" s="47">
        <v>1</v>
      </c>
      <c r="F24" s="47" t="s">
        <v>48</v>
      </c>
      <c r="G24" s="46">
        <f>+'Ark1'!Q1046</f>
        <v>289</v>
      </c>
      <c r="H24" s="46"/>
      <c r="I24" s="335">
        <f>+'Ark1'!R1046</f>
        <v>206140</v>
      </c>
      <c r="J24" s="335"/>
      <c r="K24" s="335">
        <f>+'Ark1'!S1046</f>
        <v>205718</v>
      </c>
      <c r="L24" s="99">
        <f>+'Ark1'!AD1046</f>
        <v>72.894050085928257</v>
      </c>
      <c r="M24" s="99"/>
      <c r="N24" s="99">
        <f>+'Ark1'!AE1046</f>
        <v>72.804389084777213</v>
      </c>
      <c r="O24" s="48">
        <f>+'Ark1'!U1046</f>
        <v>60.782721978630953</v>
      </c>
      <c r="P24" s="46"/>
      <c r="Q24" s="48">
        <f>+'Ark1'!W1046</f>
        <v>83.595247134426501</v>
      </c>
      <c r="R24" s="46"/>
      <c r="S24" s="99">
        <f>+'Ark1'!X1046</f>
        <v>3.05569030755797</v>
      </c>
      <c r="T24" s="99"/>
      <c r="U24" s="99">
        <f>+'Ark1'!Y1046</f>
        <v>6.11138061511594</v>
      </c>
      <c r="V24" s="125"/>
      <c r="W24" s="274">
        <f>+'Ark1'!Z1046</f>
        <v>92.997477442514779</v>
      </c>
      <c r="X24" s="125"/>
      <c r="Y24" s="48">
        <f>+'Ark1'!AA1046</f>
        <v>9.8171234688215847</v>
      </c>
      <c r="Z24" s="48">
        <f>+'Ark1'!AB1046</f>
        <v>2.4840365779459721</v>
      </c>
      <c r="AA24" s="65">
        <f>+'Ark1'!AC1046</f>
        <v>-55.906716716723054</v>
      </c>
      <c r="AB24" s="65">
        <f t="shared" si="7"/>
        <v>713.28719723183394</v>
      </c>
      <c r="AC24" s="48">
        <f>+'Ark1'!T1046</f>
        <v>16.091001261278748</v>
      </c>
      <c r="AD24" s="99">
        <f>+'Ark1'!V1046</f>
        <v>90.569065151058979</v>
      </c>
      <c r="AE24" s="39"/>
      <c r="AF24" s="51"/>
      <c r="AG24" s="5"/>
      <c r="AH24" s="5"/>
      <c r="AL24" s="10"/>
      <c r="AM24" s="10"/>
    </row>
    <row r="25" spans="1:39" ht="16.5" customHeight="1">
      <c r="A25" s="39"/>
      <c r="B25" s="46">
        <f>+'Ark1'!C1047</f>
        <v>2022</v>
      </c>
      <c r="C25" s="46">
        <f>+'Ark1'!G1047</f>
        <v>3</v>
      </c>
      <c r="D25" s="47" t="s">
        <v>517</v>
      </c>
      <c r="E25" s="47">
        <v>2</v>
      </c>
      <c r="F25" s="47" t="s">
        <v>7</v>
      </c>
      <c r="G25" s="46">
        <f>+'Ark1'!Q1047</f>
        <v>84</v>
      </c>
      <c r="H25" s="46"/>
      <c r="I25" s="335">
        <f>+'Ark1'!R1047</f>
        <v>76654</v>
      </c>
      <c r="J25" s="335"/>
      <c r="K25" s="335">
        <f>+'Ark1'!S1047</f>
        <v>76624</v>
      </c>
      <c r="L25" s="99">
        <f>+'Ark1'!AD1047</f>
        <v>27.105949914071715</v>
      </c>
      <c r="M25" s="99"/>
      <c r="N25" s="99">
        <f>+'Ark1'!AE1047</f>
        <v>27.19561091522278</v>
      </c>
      <c r="O25" s="48">
        <f>+'Ark1'!U1047</f>
        <v>61.428025161829211</v>
      </c>
      <c r="P25" s="46"/>
      <c r="Q25" s="48">
        <f>+'Ark1'!W1047</f>
        <v>83.784536176655024</v>
      </c>
      <c r="R25" s="46"/>
      <c r="S25" s="99">
        <f>+'Ark1'!X1047</f>
        <v>4.9573407780415905E-2</v>
      </c>
      <c r="T25" s="99"/>
      <c r="U25" s="99">
        <f>+'Ark1'!Y1047</f>
        <v>9.9146815560831811E-2</v>
      </c>
      <c r="V25" s="125"/>
      <c r="W25" s="274">
        <f>+'Ark1'!Z1047</f>
        <v>51.341091136796493</v>
      </c>
      <c r="X25" s="125"/>
      <c r="Y25" s="48">
        <f>+'Ark1'!AA1047</f>
        <v>9.4082849697283208</v>
      </c>
      <c r="Z25" s="48">
        <f>+'Ark1'!AB1047</f>
        <v>2.4766108304423433</v>
      </c>
      <c r="AA25" s="65">
        <f>+'Ark1'!AC1047</f>
        <v>-38.636158360930011</v>
      </c>
      <c r="AB25" s="65">
        <f t="shared" si="7"/>
        <v>912.54761904761904</v>
      </c>
      <c r="AC25" s="48">
        <f>+'Ark1'!T1047</f>
        <v>16.35694158165262</v>
      </c>
      <c r="AD25" s="99">
        <f>+'Ark1'!V1047</f>
        <v>90.774145370156859</v>
      </c>
      <c r="AE25" s="39"/>
      <c r="AF25" s="51"/>
      <c r="AG25" s="5"/>
      <c r="AH25" s="5"/>
      <c r="AL25" s="10"/>
      <c r="AM25" s="10"/>
    </row>
    <row r="26" spans="1:39" ht="16.5" customHeight="1">
      <c r="A26" s="39"/>
      <c r="B26" s="46">
        <f>+'Ark1'!C1048</f>
        <v>2022</v>
      </c>
      <c r="C26" s="46">
        <f>+'Ark1'!G1048</f>
        <v>4</v>
      </c>
      <c r="D26" s="47" t="s">
        <v>64</v>
      </c>
      <c r="E26" s="47">
        <v>1</v>
      </c>
      <c r="F26" s="47" t="s">
        <v>48</v>
      </c>
      <c r="G26" s="46">
        <f>+'Ark1'!Q1048</f>
        <v>119</v>
      </c>
      <c r="H26" s="46"/>
      <c r="I26" s="335">
        <f>+'Ark1'!R1048</f>
        <v>74785</v>
      </c>
      <c r="J26" s="335"/>
      <c r="K26" s="335">
        <f>+'Ark1'!S1048</f>
        <v>74672</v>
      </c>
      <c r="L26" s="99">
        <f>+'Ark1'!AD1048</f>
        <v>89.341521270414077</v>
      </c>
      <c r="M26" s="99"/>
      <c r="N26" s="99">
        <f>+'Ark1'!AE1048</f>
        <v>89.364420262319697</v>
      </c>
      <c r="O26" s="48">
        <f>+'Ark1'!U1048</f>
        <v>60.713815084636813</v>
      </c>
      <c r="P26" s="46"/>
      <c r="Q26" s="48">
        <f>+'Ark1'!W1048</f>
        <v>82.708743304049619</v>
      </c>
      <c r="R26" s="46"/>
      <c r="S26" s="99">
        <f>+'Ark1'!X1048</f>
        <v>3.5769205054489546</v>
      </c>
      <c r="T26" s="99"/>
      <c r="U26" s="99">
        <f>+'Ark1'!Y1048</f>
        <v>7.1538410108979091</v>
      </c>
      <c r="V26" s="125"/>
      <c r="W26" s="274">
        <f>+'Ark1'!Z1048</f>
        <v>94.803770809654367</v>
      </c>
      <c r="X26" s="125"/>
      <c r="Y26" s="48">
        <f>+'Ark1'!AA1048</f>
        <v>10.128741666901544</v>
      </c>
      <c r="Z26" s="48">
        <f>+'Ark1'!AB1048</f>
        <v>2.4096159529241676</v>
      </c>
      <c r="AA26" s="65">
        <f>+'Ark1'!AC1048</f>
        <v>-50.15017040482708</v>
      </c>
      <c r="AB26" s="65">
        <f t="shared" si="7"/>
        <v>628.44537815126046</v>
      </c>
      <c r="AC26" s="48">
        <f>+'Ark1'!T1048</f>
        <v>16.100127030821682</v>
      </c>
      <c r="AD26" s="99">
        <f>+'Ark1'!V1048</f>
        <v>89.608605963219148</v>
      </c>
      <c r="AE26" s="39"/>
      <c r="AF26" s="51"/>
      <c r="AG26" s="5"/>
      <c r="AH26" s="5"/>
      <c r="AL26" s="10"/>
      <c r="AM26" s="10"/>
    </row>
    <row r="27" spans="1:39" ht="15.6">
      <c r="A27" s="39"/>
      <c r="B27" s="46">
        <f>+'Ark1'!C1049</f>
        <v>2022</v>
      </c>
      <c r="C27" s="46">
        <f>+'Ark1'!G1049</f>
        <v>4</v>
      </c>
      <c r="D27" s="47" t="s">
        <v>64</v>
      </c>
      <c r="E27" s="47">
        <v>2</v>
      </c>
      <c r="F27" s="47" t="s">
        <v>7</v>
      </c>
      <c r="G27" s="46">
        <f>+'Ark1'!Q1049</f>
        <v>19</v>
      </c>
      <c r="H27" s="46"/>
      <c r="I27" s="335">
        <f>+'Ark1'!R1049</f>
        <v>8921.8799999999992</v>
      </c>
      <c r="J27" s="335"/>
      <c r="K27" s="335">
        <f>+'Ark1'!S1049</f>
        <v>8896.8799999999992</v>
      </c>
      <c r="L27" s="99">
        <f>+'Ark1'!AD1049</f>
        <v>10.658478729585902</v>
      </c>
      <c r="M27" s="99"/>
      <c r="N27" s="99">
        <f>+'Ark1'!AE1049</f>
        <v>10.635579737680304</v>
      </c>
      <c r="O27" s="48">
        <f>+'Ark1'!U1049</f>
        <v>61.516156225553239</v>
      </c>
      <c r="P27" s="46"/>
      <c r="Q27" s="48">
        <f>+'Ark1'!W1049</f>
        <v>82.646658154319397</v>
      </c>
      <c r="R27" s="46"/>
      <c r="S27" s="99">
        <f>+'Ark1'!X1049</f>
        <v>0</v>
      </c>
      <c r="T27" s="99"/>
      <c r="U27" s="99">
        <f>+'Ark1'!Y1049</f>
        <v>0</v>
      </c>
      <c r="V27" s="125"/>
      <c r="W27" s="274">
        <f>+'Ark1'!Z1049</f>
        <v>0</v>
      </c>
      <c r="X27" s="125"/>
      <c r="Y27" s="48">
        <f>+'Ark1'!AA1049</f>
        <v>8.9981027821356996</v>
      </c>
      <c r="Z27" s="48">
        <f>+'Ark1'!AB1049</f>
        <v>2.470965498330457</v>
      </c>
      <c r="AA27" s="65">
        <f>+'Ark1'!AC1049</f>
        <v>-53.519384635796442</v>
      </c>
      <c r="AB27" s="65">
        <f t="shared" si="7"/>
        <v>469.57263157894732</v>
      </c>
      <c r="AC27" s="48">
        <f>+'Ark1'!T1049</f>
        <v>16.364615977798405</v>
      </c>
      <c r="AD27" s="99">
        <f>+'Ark1'!V1049</f>
        <v>89.541341445633179</v>
      </c>
      <c r="AE27" s="39"/>
      <c r="AF27" s="50"/>
      <c r="AG27" s="5"/>
      <c r="AH27" s="5"/>
      <c r="AL27" s="10"/>
      <c r="AM27" s="10"/>
    </row>
    <row r="28" spans="1:39" ht="15.6">
      <c r="A28" s="39"/>
      <c r="B28" s="39"/>
      <c r="C28" s="39"/>
      <c r="D28" s="39"/>
      <c r="E28" s="39"/>
      <c r="F28" s="39"/>
      <c r="G28" s="39"/>
      <c r="H28" s="39"/>
      <c r="I28" s="307"/>
      <c r="J28" s="307"/>
      <c r="K28" s="307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81"/>
      <c r="AA28" s="39"/>
      <c r="AB28" s="39"/>
      <c r="AC28" s="39"/>
      <c r="AD28" s="39"/>
      <c r="AE28" s="39"/>
      <c r="AF28" s="50"/>
      <c r="AG28" s="5"/>
      <c r="AH28" s="5"/>
      <c r="AL28" s="10"/>
      <c r="AM28" s="10"/>
    </row>
    <row r="29" spans="1:39" ht="17.25" customHeight="1">
      <c r="A29" s="39"/>
      <c r="B29">
        <f>+'Ark1'!C1050</f>
        <v>2021</v>
      </c>
      <c r="C29">
        <f>+'Ark1'!G1050</f>
        <v>1</v>
      </c>
      <c r="D29" s="3" t="s">
        <v>372</v>
      </c>
      <c r="E29" s="3">
        <v>1</v>
      </c>
      <c r="F29" s="3" t="s">
        <v>48</v>
      </c>
      <c r="G29">
        <f>+'Ark1'!Q1050</f>
        <v>624</v>
      </c>
      <c r="I29" s="301">
        <f>+'Ark1'!R1050</f>
        <v>387003</v>
      </c>
      <c r="K29" s="301">
        <f>+'Ark1'!S1050</f>
        <v>385571</v>
      </c>
      <c r="L29" s="100">
        <f>+'Ark1'!AD1050</f>
        <v>59.84617333080341</v>
      </c>
      <c r="M29" s="100"/>
      <c r="N29" s="100">
        <f>+'Ark1'!AE1050</f>
        <v>59.674892649342191</v>
      </c>
      <c r="O29" s="1">
        <f>+'Ark1'!U1050</f>
        <v>60.350591719812947</v>
      </c>
      <c r="Q29" s="1">
        <f>+'Ark1'!W1050</f>
        <v>85.081271620530146</v>
      </c>
      <c r="S29" s="100">
        <f>+'Ark1'!X1050</f>
        <v>2.2428766702066913</v>
      </c>
      <c r="T29" s="100"/>
      <c r="U29" s="100">
        <f>+'Ark1'!Y1050</f>
        <v>4.4857533404133827</v>
      </c>
      <c r="V29" s="125"/>
      <c r="W29" s="274">
        <f>+'Ark1'!Z1050</f>
        <v>94.490740381857478</v>
      </c>
      <c r="X29" s="125"/>
      <c r="Y29" s="1">
        <f>+'Ark1'!AA1050</f>
        <v>8.6284130767816016</v>
      </c>
      <c r="Z29" s="1">
        <f>+'Ark1'!AB1050</f>
        <v>2.6130218319335552</v>
      </c>
      <c r="AA29" s="10">
        <f>+'Ark1'!AC1050</f>
        <v>-63.640498914734081</v>
      </c>
      <c r="AB29" s="10">
        <f>+I29/G29</f>
        <v>620.19711538461536</v>
      </c>
      <c r="AC29" s="1">
        <f>+'Ark1'!T1050</f>
        <v>15.8720733431007</v>
      </c>
      <c r="AD29" s="100">
        <f>+'Ark1'!V1050</f>
        <v>92.17905917717421</v>
      </c>
      <c r="AE29" s="39"/>
      <c r="AL29" s="10"/>
      <c r="AM29" s="10"/>
    </row>
    <row r="30" spans="1:39" ht="15.6">
      <c r="A30" s="39"/>
      <c r="B30">
        <f>+'Ark1'!C1051</f>
        <v>2021</v>
      </c>
      <c r="C30">
        <f>+'Ark1'!G1051</f>
        <v>1</v>
      </c>
      <c r="D30" s="3" t="s">
        <v>372</v>
      </c>
      <c r="E30" s="3">
        <v>2</v>
      </c>
      <c r="F30" s="3" t="s">
        <v>7</v>
      </c>
      <c r="G30">
        <f>+'Ark1'!Q1051</f>
        <v>437</v>
      </c>
      <c r="I30" s="301">
        <f>+'Ark1'!R1051</f>
        <v>259659.9</v>
      </c>
      <c r="K30" s="301">
        <f>+'Ark1'!S1051</f>
        <v>259115.9</v>
      </c>
      <c r="L30" s="100">
        <f>+'Ark1'!AD1051</f>
        <v>40.153826669196576</v>
      </c>
      <c r="M30" s="100"/>
      <c r="N30" s="100">
        <f>+'Ark1'!AE1051</f>
        <v>40.325107350657809</v>
      </c>
      <c r="O30" s="1">
        <f>+'Ark1'!U1051</f>
        <v>60.957618965104018</v>
      </c>
      <c r="Q30" s="1">
        <f>+'Ark1'!W1051</f>
        <v>85.506437312414945</v>
      </c>
      <c r="S30" s="100">
        <f>+'Ark1'!X1051</f>
        <v>1.0321193222365102</v>
      </c>
      <c r="T30" s="100"/>
      <c r="U30" s="100">
        <f>+'Ark1'!Y1051</f>
        <v>2.0642386444730203</v>
      </c>
      <c r="V30" s="125"/>
      <c r="W30" s="18">
        <f>+'Ark1'!Z1051</f>
        <v>21.054078816174535</v>
      </c>
      <c r="X30" s="125"/>
      <c r="Y30" s="1">
        <f>+'Ark1'!AA1051</f>
        <v>8.4485200991958873</v>
      </c>
      <c r="Z30" s="1">
        <f>+'Ark1'!AB1051</f>
        <v>2.6771666486065433</v>
      </c>
      <c r="AA30" s="10">
        <f>+'Ark1'!AC1051</f>
        <v>-46.587440778274839</v>
      </c>
      <c r="AB30" s="10">
        <f t="shared" ref="AB30:AB36" si="8">+I30/G30</f>
        <v>594.18741418764296</v>
      </c>
      <c r="AC30" s="1">
        <f>+'Ark1'!T1051</f>
        <v>16.117716289654279</v>
      </c>
      <c r="AD30" s="100">
        <f>+'Ark1'!V1051</f>
        <v>92.639693729593674</v>
      </c>
      <c r="AE30" s="39"/>
      <c r="AF30" s="50"/>
      <c r="AH30" s="5"/>
      <c r="AL30" s="10"/>
      <c r="AM30" s="10"/>
    </row>
    <row r="31" spans="1:39" ht="15.6">
      <c r="A31" s="39"/>
      <c r="B31">
        <f>+'Ark1'!C1052</f>
        <v>2021</v>
      </c>
      <c r="C31">
        <f>+'Ark1'!G1052</f>
        <v>2</v>
      </c>
      <c r="D31" s="3" t="s">
        <v>63</v>
      </c>
      <c r="E31" s="3">
        <v>1</v>
      </c>
      <c r="F31" s="3" t="s">
        <v>48</v>
      </c>
      <c r="G31">
        <f>+'Ark1'!Q1052</f>
        <v>434</v>
      </c>
      <c r="I31" s="301">
        <f>+'Ark1'!R1052</f>
        <v>298956</v>
      </c>
      <c r="K31" s="301">
        <f>+'Ark1'!S1052</f>
        <v>298327</v>
      </c>
      <c r="L31" s="100">
        <f>+'Ark1'!AD1052</f>
        <v>61.455412572462258</v>
      </c>
      <c r="M31" s="100"/>
      <c r="N31" s="100">
        <f>+'Ark1'!AE1052</f>
        <v>61.805683763874796</v>
      </c>
      <c r="O31" s="1">
        <f>+'Ark1'!U1052</f>
        <v>60.543507627536208</v>
      </c>
      <c r="Q31" s="1">
        <f>+'Ark1'!W1052</f>
        <v>84.109630573163329</v>
      </c>
      <c r="S31" s="100">
        <f>+'Ark1'!X1052</f>
        <v>1.3112297461833848</v>
      </c>
      <c r="T31" s="100"/>
      <c r="U31" s="100">
        <f>+'Ark1'!Y1052</f>
        <v>2.6224594923667697</v>
      </c>
      <c r="V31" s="125"/>
      <c r="W31" s="18">
        <f>+'Ark1'!Z1052</f>
        <v>63.847522712372395</v>
      </c>
      <c r="X31" s="125"/>
      <c r="Y31" s="1">
        <f>+'Ark1'!AA1052</f>
        <v>8.9437522133269152</v>
      </c>
      <c r="Z31" s="1">
        <f>+'Ark1'!AB1052</f>
        <v>2.5246561206461022</v>
      </c>
      <c r="AA31" s="10">
        <f>+'Ark1'!AC1052</f>
        <v>-46.389599539216682</v>
      </c>
      <c r="AB31" s="10">
        <f t="shared" si="8"/>
        <v>688.83870967741939</v>
      </c>
      <c r="AC31" s="1">
        <f>+'Ark1'!T1052</f>
        <v>15.995243447196245</v>
      </c>
      <c r="AD31" s="100">
        <f>+'Ark1'!V1052</f>
        <v>91.126360317620765</v>
      </c>
      <c r="AE31" s="39"/>
      <c r="AF31" s="50"/>
      <c r="AL31" s="10"/>
      <c r="AM31" s="10"/>
    </row>
    <row r="32" spans="1:39" ht="15.6">
      <c r="A32" s="39"/>
      <c r="B32">
        <f>+'Ark1'!C1053</f>
        <v>2021</v>
      </c>
      <c r="C32">
        <f>+'Ark1'!G1053</f>
        <v>2</v>
      </c>
      <c r="D32" s="3" t="s">
        <v>63</v>
      </c>
      <c r="E32" s="3">
        <v>2</v>
      </c>
      <c r="F32" s="3" t="s">
        <v>7</v>
      </c>
      <c r="G32">
        <f>+'Ark1'!Q1053</f>
        <v>296</v>
      </c>
      <c r="I32" s="301">
        <f>+'Ark1'!R1053</f>
        <v>187504</v>
      </c>
      <c r="K32" s="301">
        <f>+'Ark1'!S1053</f>
        <v>184886</v>
      </c>
      <c r="L32" s="100">
        <f>+'Ark1'!AD1053</f>
        <v>38.544587427537728</v>
      </c>
      <c r="M32" s="100"/>
      <c r="N32" s="100">
        <f>+'Ark1'!AE1053</f>
        <v>38.194316236125189</v>
      </c>
      <c r="O32" s="1">
        <f>+'Ark1'!U1053</f>
        <v>60.860270653267435</v>
      </c>
      <c r="Q32" s="1">
        <f>+'Ark1'!W1053</f>
        <v>84.174838008286585</v>
      </c>
      <c r="S32" s="100">
        <f>+'Ark1'!X1053</f>
        <v>0.94291321785135229</v>
      </c>
      <c r="T32" s="100"/>
      <c r="U32" s="100">
        <f>+'Ark1'!Y1053</f>
        <v>1.8858264357027048</v>
      </c>
      <c r="V32" s="125"/>
      <c r="W32" s="18">
        <f>+'Ark1'!Z1053</f>
        <v>22.042729755098556</v>
      </c>
      <c r="X32" s="125"/>
      <c r="Y32" s="1">
        <f>+'Ark1'!AA1053</f>
        <v>5.0231532735190276</v>
      </c>
      <c r="Z32" s="1">
        <f>+'Ark1'!AB1053</f>
        <v>2.5141640149637299</v>
      </c>
      <c r="AA32" s="10">
        <f>+'Ark1'!AC1053</f>
        <v>-227.56127662870512</v>
      </c>
      <c r="AB32" s="10">
        <f t="shared" si="8"/>
        <v>633.45945945945948</v>
      </c>
      <c r="AC32" s="1">
        <f>+'Ark1'!T1053</f>
        <v>15.932161447222461</v>
      </c>
      <c r="AD32" s="100">
        <f>+'Ark1'!V1053</f>
        <v>91.197007592944715</v>
      </c>
      <c r="AE32" s="39"/>
      <c r="AF32" s="12"/>
      <c r="AL32" s="10"/>
      <c r="AM32" s="10"/>
    </row>
    <row r="33" spans="1:40" ht="15.6">
      <c r="A33" s="39"/>
      <c r="B33">
        <f>+'Ark1'!C1054</f>
        <v>2021</v>
      </c>
      <c r="C33">
        <f>+'Ark1'!G1054</f>
        <v>3</v>
      </c>
      <c r="D33" s="3" t="s">
        <v>517</v>
      </c>
      <c r="E33" s="3">
        <v>1</v>
      </c>
      <c r="F33" s="3" t="s">
        <v>48</v>
      </c>
      <c r="G33">
        <f>+'Ark1'!Q1054</f>
        <v>300</v>
      </c>
      <c r="I33" s="301">
        <f>+'Ark1'!R1054</f>
        <v>211059</v>
      </c>
      <c r="K33" s="301">
        <f>+'Ark1'!S1054</f>
        <v>210735</v>
      </c>
      <c r="L33" s="100">
        <f>+'Ark1'!AD1054</f>
        <v>72.511921612818995</v>
      </c>
      <c r="M33" s="100"/>
      <c r="N33" s="100">
        <f>+'Ark1'!AE1054</f>
        <v>72.629848031634623</v>
      </c>
      <c r="O33" s="1">
        <f>+'Ark1'!U1054</f>
        <v>60.794595107599598</v>
      </c>
      <c r="Q33" s="1">
        <f>+'Ark1'!W1054</f>
        <v>83.785685291955005</v>
      </c>
      <c r="S33" s="100">
        <f>+'Ark1'!X1054</f>
        <v>2.9821045300129345</v>
      </c>
      <c r="T33" s="100"/>
      <c r="U33" s="100">
        <f>+'Ark1'!Y1054</f>
        <v>5.964209060025869</v>
      </c>
      <c r="V33" s="125"/>
      <c r="W33" s="18">
        <f>+'Ark1'!Z1054</f>
        <v>96.452650680615378</v>
      </c>
      <c r="X33" s="125"/>
      <c r="Y33" s="1">
        <f>+'Ark1'!AA1054</f>
        <v>9.6081587928530645</v>
      </c>
      <c r="Z33" s="1">
        <f>+'Ark1'!AB1054</f>
        <v>2.5846752053285713</v>
      </c>
      <c r="AA33" s="10">
        <f>+'Ark1'!AC1054</f>
        <v>-47.412594631049721</v>
      </c>
      <c r="AB33" s="10">
        <f t="shared" si="8"/>
        <v>703.53</v>
      </c>
      <c r="AC33" s="1">
        <f>+'Ark1'!T1054</f>
        <v>16.090410738229597</v>
      </c>
      <c r="AD33" s="100">
        <f>+'Ark1'!V1054</f>
        <v>90.775390348812721</v>
      </c>
      <c r="AE33" s="39"/>
      <c r="AF33" s="5"/>
      <c r="AN33"/>
    </row>
    <row r="34" spans="1:40" ht="15.6">
      <c r="A34" s="39"/>
      <c r="B34">
        <f>+'Ark1'!C1055</f>
        <v>2021</v>
      </c>
      <c r="C34">
        <f>+'Ark1'!G1055</f>
        <v>3</v>
      </c>
      <c r="D34" s="3" t="s">
        <v>517</v>
      </c>
      <c r="E34" s="3">
        <v>2</v>
      </c>
      <c r="F34" s="3" t="s">
        <v>7</v>
      </c>
      <c r="G34">
        <f>+'Ark1'!Q1055</f>
        <v>85</v>
      </c>
      <c r="I34" s="301">
        <f>+'Ark1'!R1055</f>
        <v>80009</v>
      </c>
      <c r="K34" s="301">
        <f>+'Ark1'!S1055</f>
        <v>79959</v>
      </c>
      <c r="L34" s="100">
        <f>+'Ark1'!AD1055</f>
        <v>27.488078387181005</v>
      </c>
      <c r="M34" s="100"/>
      <c r="N34" s="100">
        <f>+'Ark1'!AE1055</f>
        <v>27.370151968365391</v>
      </c>
      <c r="O34" s="1">
        <f>+'Ark1'!U1055</f>
        <v>61.672282044547856</v>
      </c>
      <c r="Q34" s="1">
        <f>+'Ark1'!W1055</f>
        <v>83.183911754773803</v>
      </c>
      <c r="S34" s="100">
        <f>+'Ark1'!X1055</f>
        <v>0.45619867764876448</v>
      </c>
      <c r="T34" s="100"/>
      <c r="U34" s="100">
        <f>+'Ark1'!Y1055</f>
        <v>0.91239735529752897</v>
      </c>
      <c r="V34" s="125"/>
      <c r="W34" s="18">
        <f>+'Ark1'!Z1055</f>
        <v>48.792010898773881</v>
      </c>
      <c r="X34" s="125"/>
      <c r="Y34" s="1">
        <f>+'Ark1'!AA1055</f>
        <v>9.3608160061064822</v>
      </c>
      <c r="Z34" s="1">
        <f>+'Ark1'!AB1055</f>
        <v>2.4793358739205167</v>
      </c>
      <c r="AA34" s="10">
        <f>+'Ark1'!AC1055</f>
        <v>-43.531280327487245</v>
      </c>
      <c r="AB34" s="10">
        <f t="shared" si="8"/>
        <v>941.28235294117644</v>
      </c>
      <c r="AC34" s="1">
        <f>+'Ark1'!T1055</f>
        <v>16.430014123411119</v>
      </c>
      <c r="AD34" s="100">
        <f>+'Ark1'!V1055</f>
        <v>90.123414685562977</v>
      </c>
      <c r="AE34" s="39"/>
      <c r="AF34" s="4"/>
      <c r="AG34" s="4"/>
      <c r="AH34" s="4"/>
      <c r="AN34"/>
    </row>
    <row r="35" spans="1:40" ht="15.6">
      <c r="A35" s="39"/>
      <c r="B35">
        <f>+'Ark1'!C1056</f>
        <v>2021</v>
      </c>
      <c r="C35">
        <f>+'Ark1'!G1056</f>
        <v>4</v>
      </c>
      <c r="D35" s="3" t="s">
        <v>64</v>
      </c>
      <c r="E35" s="3">
        <v>1</v>
      </c>
      <c r="F35" s="3" t="s">
        <v>48</v>
      </c>
      <c r="G35">
        <f>+'Ark1'!Q1056</f>
        <v>123</v>
      </c>
      <c r="I35" s="301">
        <f>+'Ark1'!R1056</f>
        <v>72128</v>
      </c>
      <c r="K35" s="301">
        <f>+'Ark1'!S1056</f>
        <v>72008</v>
      </c>
      <c r="L35" s="100">
        <f>+'Ark1'!AD1056</f>
        <v>90.95066826573462</v>
      </c>
      <c r="M35" s="100"/>
      <c r="N35" s="100">
        <f>+'Ark1'!AE1056</f>
        <v>90.961271074887819</v>
      </c>
      <c r="O35" s="1">
        <f>+'Ark1'!U1056</f>
        <v>60.719392289745599</v>
      </c>
      <c r="Q35" s="1">
        <f>+'Ark1'!W1056</f>
        <v>82.032875652705897</v>
      </c>
      <c r="S35" s="100">
        <f>+'Ark1'!X1056</f>
        <v>3.5839063886424127</v>
      </c>
      <c r="T35" s="100"/>
      <c r="U35" s="100">
        <f>+'Ark1'!Y1056</f>
        <v>7.1678127772848255</v>
      </c>
      <c r="V35" s="125"/>
      <c r="W35" s="18">
        <f>+'Ark1'!Z1056</f>
        <v>95.706244454303445</v>
      </c>
      <c r="X35" s="125"/>
      <c r="Y35" s="1">
        <f>+'Ark1'!AA1056</f>
        <v>10.348278195376889</v>
      </c>
      <c r="Z35" s="1">
        <f>+'Ark1'!AB1056</f>
        <v>2.5620996320574196</v>
      </c>
      <c r="AA35" s="10">
        <f>+'Ark1'!AC1056</f>
        <v>-50.623565895158123</v>
      </c>
      <c r="AB35" s="10">
        <f t="shared" si="8"/>
        <v>586.40650406504062</v>
      </c>
      <c r="AC35" s="1">
        <f>+'Ark1'!T1056</f>
        <v>16.064843056787936</v>
      </c>
      <c r="AD35" s="100">
        <f>+'Ark1'!V1056</f>
        <v>88.876354986679075</v>
      </c>
      <c r="AE35" s="39"/>
      <c r="AF35" s="15"/>
      <c r="AG35" s="1"/>
      <c r="AH35" s="18"/>
      <c r="AN35"/>
    </row>
    <row r="36" spans="1:40" ht="15.6">
      <c r="A36" s="39"/>
      <c r="B36">
        <f>+'Ark1'!C1057</f>
        <v>2021</v>
      </c>
      <c r="C36">
        <f>+'Ark1'!G1057</f>
        <v>4</v>
      </c>
      <c r="D36" s="3" t="s">
        <v>64</v>
      </c>
      <c r="E36" s="3">
        <v>2</v>
      </c>
      <c r="F36" s="3" t="s">
        <v>7</v>
      </c>
      <c r="G36">
        <f>+'Ark1'!Q1057</f>
        <v>28</v>
      </c>
      <c r="I36" s="301">
        <f>+'Ark1'!R1057</f>
        <v>7176.53</v>
      </c>
      <c r="K36" s="301">
        <f>+'Ark1'!S1057</f>
        <v>7156.53</v>
      </c>
      <c r="L36" s="100">
        <f>+'Ark1'!AD1057</f>
        <v>9.0493317342653743</v>
      </c>
      <c r="M36" s="100"/>
      <c r="N36" s="100">
        <f>+'Ark1'!AE1057</f>
        <v>9.0387289251121956</v>
      </c>
      <c r="O36" s="1">
        <f>+'Ark1'!U1057</f>
        <v>61.798838263795453</v>
      </c>
      <c r="Q36" s="1">
        <f>+'Ark1'!W1057</f>
        <v>82.053397386722253</v>
      </c>
      <c r="S36" s="100">
        <f>+'Ark1'!X1057</f>
        <v>0</v>
      </c>
      <c r="T36" s="100"/>
      <c r="U36" s="100">
        <f>+'Ark1'!Y1057</f>
        <v>0</v>
      </c>
      <c r="V36" s="125"/>
      <c r="W36" s="18">
        <f>+'Ark1'!Z1057</f>
        <v>0</v>
      </c>
      <c r="X36" s="125"/>
      <c r="Y36" s="1">
        <f>+'Ark1'!AA1057</f>
        <v>8.7115948179173159</v>
      </c>
      <c r="Z36" s="1">
        <f>+'Ark1'!AB1057</f>
        <v>2.7110942190911871</v>
      </c>
      <c r="AA36" s="10">
        <f>+'Ark1'!AC1057</f>
        <v>-57.72582407407684</v>
      </c>
      <c r="AB36" s="10">
        <f t="shared" si="8"/>
        <v>256.30464285714282</v>
      </c>
      <c r="AC36" s="1">
        <f>+'Ark1'!T1057</f>
        <v>16.379973329728987</v>
      </c>
      <c r="AD36" s="100">
        <f>+'Ark1'!V1057</f>
        <v>88.898588718009023</v>
      </c>
      <c r="AE36" s="39"/>
      <c r="AF36" s="15"/>
      <c r="AG36" s="1"/>
      <c r="AH36" s="18"/>
      <c r="AN36"/>
    </row>
    <row r="37" spans="1:40" ht="15.6">
      <c r="A37" s="39"/>
      <c r="B37" s="46">
        <f>+'Ark1'!C1058</f>
        <v>2020</v>
      </c>
      <c r="C37" s="46">
        <f>+'Ark1'!G1058</f>
        <v>1</v>
      </c>
      <c r="D37" s="47" t="s">
        <v>372</v>
      </c>
      <c r="E37" s="47">
        <v>1</v>
      </c>
      <c r="F37" s="47" t="s">
        <v>48</v>
      </c>
      <c r="G37" s="46">
        <f>+'Ark1'!Q1058</f>
        <v>637</v>
      </c>
      <c r="H37" s="46"/>
      <c r="I37" s="335">
        <f>+'Ark1'!R1058</f>
        <v>389330</v>
      </c>
      <c r="J37" s="335"/>
      <c r="K37" s="335">
        <f>+'Ark1'!S1058</f>
        <v>389330</v>
      </c>
      <c r="L37" s="99">
        <f>+'Ark1'!AD1058</f>
        <v>60.493105902168146</v>
      </c>
      <c r="M37" s="99"/>
      <c r="N37" s="99">
        <f>+'Ark1'!AE1058</f>
        <v>60.277001690744726</v>
      </c>
      <c r="O37" s="48">
        <f>+'Ark1'!U1058</f>
        <v>60.376251509002671</v>
      </c>
      <c r="P37" s="46"/>
      <c r="Q37" s="48">
        <f>+'Ark1'!W1058</f>
        <v>82.251930650091552</v>
      </c>
      <c r="R37" s="46"/>
      <c r="S37" s="99">
        <f>+'Ark1'!X1058</f>
        <v>1.8480466442349672</v>
      </c>
      <c r="T37" s="99"/>
      <c r="U37" s="99">
        <f>+'Ark1'!Y1058</f>
        <v>3.6960932884699345</v>
      </c>
      <c r="V37" s="125"/>
      <c r="W37" s="78">
        <f>+'Ark1'!Z1058</f>
        <v>57.996558189710512</v>
      </c>
      <c r="X37" s="125"/>
      <c r="Y37" s="48">
        <f>+'Ark1'!AA1058</f>
        <v>9.9193044306110298</v>
      </c>
      <c r="Z37" s="48">
        <f>+'Ark1'!AB1058</f>
        <v>4.3137794261812994</v>
      </c>
      <c r="AA37" s="65">
        <f>+'Ark1'!AC1058</f>
        <v>4.2818465683028686</v>
      </c>
      <c r="AB37" s="65">
        <f>+I37/G37</f>
        <v>611.19309262166405</v>
      </c>
      <c r="AC37" s="48">
        <f>+'Ark1'!T1058</f>
        <v>15.949780391955413</v>
      </c>
      <c r="AD37" s="99">
        <f>+'Ark1'!V1058</f>
        <v>89.113684344628737</v>
      </c>
      <c r="AE37" s="39"/>
      <c r="AF37" s="15"/>
      <c r="AG37" s="1"/>
      <c r="AH37" s="18"/>
      <c r="AN37"/>
    </row>
    <row r="38" spans="1:40" ht="15.6">
      <c r="A38" s="39"/>
      <c r="B38" s="46">
        <f>+'Ark1'!C1059</f>
        <v>2020</v>
      </c>
      <c r="C38" s="46">
        <f>+'Ark1'!G1059</f>
        <v>1</v>
      </c>
      <c r="D38" s="47" t="s">
        <v>372</v>
      </c>
      <c r="E38" s="47">
        <v>2</v>
      </c>
      <c r="F38" s="47" t="s">
        <v>7</v>
      </c>
      <c r="G38" s="46">
        <f>+'Ark1'!Q1059</f>
        <v>425</v>
      </c>
      <c r="H38" s="46"/>
      <c r="I38" s="335">
        <f>+'Ark1'!R1059</f>
        <v>254264</v>
      </c>
      <c r="J38" s="335"/>
      <c r="K38" s="335">
        <f>+'Ark1'!S1059</f>
        <v>254264</v>
      </c>
      <c r="L38" s="99">
        <f>+'Ark1'!AD1059</f>
        <v>39.506894097831847</v>
      </c>
      <c r="M38" s="99"/>
      <c r="N38" s="99">
        <f>+'Ark1'!AE1059</f>
        <v>39.722998309255246</v>
      </c>
      <c r="O38" s="48">
        <f>+'Ark1'!U1059</f>
        <v>61.224636598181426</v>
      </c>
      <c r="P38" s="46"/>
      <c r="Q38" s="48">
        <f>+'Ark1'!W1059</f>
        <v>82.998353286348262</v>
      </c>
      <c r="R38" s="46"/>
      <c r="S38" s="99">
        <f>+'Ark1'!X1059</f>
        <v>0.66348362332064303</v>
      </c>
      <c r="T38" s="99"/>
      <c r="U38" s="99">
        <f>+'Ark1'!Y1059</f>
        <v>1.3269672466412861</v>
      </c>
      <c r="V38" s="125"/>
      <c r="W38" s="78">
        <f>+'Ark1'!Z1059</f>
        <v>5.7200390145675373</v>
      </c>
      <c r="X38" s="125"/>
      <c r="Y38" s="48">
        <f>+'Ark1'!AA1059</f>
        <v>9.4375360102138437</v>
      </c>
      <c r="Z38" s="48">
        <f>+'Ark1'!AB1059</f>
        <v>2.7596985914919006</v>
      </c>
      <c r="AA38" s="65">
        <f>+'Ark1'!AC1059</f>
        <v>-23.947893705477004</v>
      </c>
      <c r="AB38" s="65">
        <f t="shared" ref="AB38:AB44" si="9">+I38/G38</f>
        <v>598.26823529411763</v>
      </c>
      <c r="AC38" s="48">
        <f>+'Ark1'!T1059</f>
        <v>16.209325740175561</v>
      </c>
      <c r="AD38" s="99">
        <f>+'Ark1'!V1059</f>
        <v>89.922376258232191</v>
      </c>
      <c r="AE38" s="39"/>
      <c r="AF38" s="15"/>
      <c r="AG38" s="1"/>
      <c r="AH38" s="18"/>
      <c r="AN38"/>
    </row>
    <row r="39" spans="1:40" ht="15.6">
      <c r="A39" s="39"/>
      <c r="B39" s="46">
        <f>+'Ark1'!C1060</f>
        <v>2020</v>
      </c>
      <c r="C39" s="46">
        <f>+'Ark1'!G1060</f>
        <v>2</v>
      </c>
      <c r="D39" s="47" t="s">
        <v>63</v>
      </c>
      <c r="E39" s="47">
        <v>1</v>
      </c>
      <c r="F39" s="47" t="s">
        <v>48</v>
      </c>
      <c r="G39" s="46">
        <f>+'Ark1'!Q1060</f>
        <v>445</v>
      </c>
      <c r="H39" s="46"/>
      <c r="I39" s="335">
        <f>+'Ark1'!R1060</f>
        <v>300362</v>
      </c>
      <c r="J39" s="335"/>
      <c r="K39" s="335">
        <f>+'Ark1'!S1060</f>
        <v>300362</v>
      </c>
      <c r="L39" s="99">
        <f>+'Ark1'!AD1060</f>
        <v>60.654684975767374</v>
      </c>
      <c r="M39" s="99"/>
      <c r="N39" s="99">
        <f>+'Ark1'!AE1060</f>
        <v>60.920288849994257</v>
      </c>
      <c r="O39" s="48">
        <f>+'Ark1'!U1060</f>
        <v>60.542834979125203</v>
      </c>
      <c r="P39" s="46"/>
      <c r="Q39" s="48">
        <f>+'Ark1'!W1060</f>
        <v>81.445863225041606</v>
      </c>
      <c r="R39" s="46"/>
      <c r="S39" s="99">
        <f>+'Ark1'!X1060</f>
        <v>0.58029977160892521</v>
      </c>
      <c r="T39" s="99"/>
      <c r="U39" s="99">
        <f>+'Ark1'!Y1060</f>
        <v>1.1605995432178504</v>
      </c>
      <c r="V39" s="125"/>
      <c r="W39" s="78">
        <f>+'Ark1'!Z1060</f>
        <v>59.121326932168515</v>
      </c>
      <c r="X39" s="125"/>
      <c r="Y39" s="48">
        <f>+'Ark1'!AA1060</f>
        <v>9.6637474812578112</v>
      </c>
      <c r="Z39" s="48">
        <f>+'Ark1'!AB1060</f>
        <v>4.0074429961375531</v>
      </c>
      <c r="AA39" s="65">
        <f>+'Ark1'!AC1060</f>
        <v>3.0785531802521722</v>
      </c>
      <c r="AB39" s="65">
        <f t="shared" si="9"/>
        <v>674.97078651685388</v>
      </c>
      <c r="AC39" s="48">
        <f>+'Ark1'!T1060</f>
        <v>16.026225021807019</v>
      </c>
      <c r="AD39" s="99">
        <f>+'Ark1'!V1060</f>
        <v>88.240371858118507</v>
      </c>
      <c r="AE39" s="39"/>
      <c r="AF39" s="15"/>
      <c r="AG39" s="12"/>
      <c r="AH39" s="18"/>
      <c r="AN39"/>
    </row>
    <row r="40" spans="1:40" ht="15.6">
      <c r="A40" s="39"/>
      <c r="B40" s="46">
        <f>+'Ark1'!C1061</f>
        <v>2020</v>
      </c>
      <c r="C40" s="46">
        <f>+'Ark1'!G1061</f>
        <v>2</v>
      </c>
      <c r="D40" s="47" t="s">
        <v>63</v>
      </c>
      <c r="E40" s="47">
        <v>2</v>
      </c>
      <c r="F40" s="47" t="s">
        <v>7</v>
      </c>
      <c r="G40" s="46">
        <f>+'Ark1'!Q1061</f>
        <v>290</v>
      </c>
      <c r="H40" s="46"/>
      <c r="I40" s="335">
        <f>+'Ark1'!R1061</f>
        <v>194838</v>
      </c>
      <c r="J40" s="335"/>
      <c r="K40" s="335">
        <f>+'Ark1'!S1061</f>
        <v>194838</v>
      </c>
      <c r="L40" s="99">
        <f>+'Ark1'!AD1061</f>
        <v>39.345315024232626</v>
      </c>
      <c r="M40" s="99"/>
      <c r="N40" s="99">
        <f>+'Ark1'!AE1061</f>
        <v>39.079711150005743</v>
      </c>
      <c r="O40" s="48">
        <f>+'Ark1'!U1061</f>
        <v>61.245942783235307</v>
      </c>
      <c r="P40" s="46"/>
      <c r="Q40" s="48">
        <f>+'Ark1'!W1061</f>
        <v>80.543360638068222</v>
      </c>
      <c r="R40" s="46"/>
      <c r="S40" s="99">
        <f>+'Ark1'!X1061</f>
        <v>0.66311499810098651</v>
      </c>
      <c r="T40" s="99"/>
      <c r="U40" s="99">
        <f>+'Ark1'!Y1061</f>
        <v>1.326229996201973</v>
      </c>
      <c r="V40" s="125"/>
      <c r="W40" s="78">
        <f>+'Ark1'!Z1061</f>
        <v>2.7448444348638352</v>
      </c>
      <c r="X40" s="125"/>
      <c r="Y40" s="48">
        <f>+'Ark1'!AA1061</f>
        <v>12.84812986206428</v>
      </c>
      <c r="Z40" s="48">
        <f>+'Ark1'!AB1061</f>
        <v>2.6300045914776722</v>
      </c>
      <c r="AA40" s="65">
        <f>+'Ark1'!AC1061</f>
        <v>-13.682650884498784</v>
      </c>
      <c r="AB40" s="65">
        <f t="shared" si="9"/>
        <v>671.85517241379307</v>
      </c>
      <c r="AC40" s="48">
        <f>+'Ark1'!T1061</f>
        <v>15.843659861012735</v>
      </c>
      <c r="AD40" s="99">
        <f>+'Ark1'!V1061</f>
        <v>87.26257923951394</v>
      </c>
      <c r="AE40" s="39"/>
      <c r="AF40" s="15"/>
      <c r="AG40" s="12"/>
      <c r="AH40" s="18"/>
      <c r="AN40"/>
    </row>
    <row r="41" spans="1:40" ht="15.6">
      <c r="A41" s="39"/>
      <c r="B41" s="46">
        <f>+'Ark1'!C1062</f>
        <v>2020</v>
      </c>
      <c r="C41" s="46">
        <f>+'Ark1'!G1062</f>
        <v>3</v>
      </c>
      <c r="D41" s="47" t="s">
        <v>517</v>
      </c>
      <c r="E41" s="47">
        <v>1</v>
      </c>
      <c r="F41" s="47" t="s">
        <v>48</v>
      </c>
      <c r="G41" s="46">
        <f>+'Ark1'!Q1062</f>
        <v>313</v>
      </c>
      <c r="H41" s="46"/>
      <c r="I41" s="335">
        <f>+'Ark1'!R1062</f>
        <v>214440</v>
      </c>
      <c r="J41" s="335"/>
      <c r="K41" s="335">
        <f>+'Ark1'!S1062</f>
        <v>214440</v>
      </c>
      <c r="L41" s="99">
        <f>+'Ark1'!AD1062</f>
        <v>73.763471189798892</v>
      </c>
      <c r="M41" s="99"/>
      <c r="N41" s="99">
        <f>+'Ark1'!AE1062</f>
        <v>73.508204808932064</v>
      </c>
      <c r="O41" s="48">
        <f>+'Ark1'!U1062</f>
        <v>60.658440589442257</v>
      </c>
      <c r="P41" s="46"/>
      <c r="Q41" s="48">
        <f>+'Ark1'!W1062</f>
        <v>80.407555679910885</v>
      </c>
      <c r="R41" s="46"/>
      <c r="S41" s="99">
        <f>+'Ark1'!X1062</f>
        <v>2.7434247341913824</v>
      </c>
      <c r="T41" s="99"/>
      <c r="U41" s="99">
        <f>+'Ark1'!Y1062</f>
        <v>5.4868494683827649</v>
      </c>
      <c r="V41" s="125"/>
      <c r="W41" s="78">
        <f>+'Ark1'!Z1062</f>
        <v>80.266274948703597</v>
      </c>
      <c r="X41" s="125"/>
      <c r="Y41" s="48">
        <f>+'Ark1'!AA1062</f>
        <v>9.9860123763276221</v>
      </c>
      <c r="Z41" s="48">
        <f>+'Ark1'!AB1062</f>
        <v>3.9076859433297049</v>
      </c>
      <c r="AA41" s="65">
        <f>+'Ark1'!AC1062</f>
        <v>-7.1952188588784356</v>
      </c>
      <c r="AB41" s="65">
        <f t="shared" si="9"/>
        <v>685.11182108626201</v>
      </c>
      <c r="AC41" s="48">
        <f>+'Ark1'!T1062</f>
        <v>16.027154448796864</v>
      </c>
      <c r="AD41" s="99">
        <f>+'Ark1'!V1062</f>
        <v>87.115444940313751</v>
      </c>
      <c r="AE41" s="39"/>
      <c r="AF41" s="15"/>
      <c r="AG41" s="12"/>
      <c r="AH41" s="18"/>
      <c r="AN41"/>
    </row>
    <row r="42" spans="1:40" ht="15.6">
      <c r="A42" s="39"/>
      <c r="B42" s="46">
        <f>+'Ark1'!C1063</f>
        <v>2020</v>
      </c>
      <c r="C42" s="46">
        <f>+'Ark1'!G1063</f>
        <v>3</v>
      </c>
      <c r="D42" s="47" t="s">
        <v>517</v>
      </c>
      <c r="E42" s="47">
        <v>2</v>
      </c>
      <c r="F42" s="47" t="s">
        <v>7</v>
      </c>
      <c r="G42" s="46">
        <f>+'Ark1'!Q1063</f>
        <v>82</v>
      </c>
      <c r="H42" s="46"/>
      <c r="I42" s="335">
        <f>+'Ark1'!R1063</f>
        <v>76273</v>
      </c>
      <c r="J42" s="335"/>
      <c r="K42" s="335">
        <f>+'Ark1'!S1063</f>
        <v>76273</v>
      </c>
      <c r="L42" s="99">
        <f>+'Ark1'!AD1063</f>
        <v>26.236528810201129</v>
      </c>
      <c r="M42" s="99"/>
      <c r="N42" s="99">
        <f>+'Ark1'!AE1063</f>
        <v>26.491795191067965</v>
      </c>
      <c r="O42" s="48">
        <f>+'Ark1'!U1063</f>
        <v>61.56523278224271</v>
      </c>
      <c r="P42" s="46"/>
      <c r="Q42" s="48">
        <f>+'Ark1'!W1063</f>
        <v>81.47181702568345</v>
      </c>
      <c r="R42" s="46"/>
      <c r="S42" s="99">
        <f>+'Ark1'!X1063</f>
        <v>0.7905812017358701</v>
      </c>
      <c r="T42" s="99"/>
      <c r="U42" s="99">
        <f>+'Ark1'!Y1063</f>
        <v>1.5811624034717402</v>
      </c>
      <c r="V42" s="125"/>
      <c r="W42" s="78">
        <f>+'Ark1'!Z1063</f>
        <v>30.646493516709707</v>
      </c>
      <c r="X42" s="125"/>
      <c r="Y42" s="48">
        <f>+'Ark1'!AA1063</f>
        <v>9.4401675119499835</v>
      </c>
      <c r="Z42" s="48">
        <f>+'Ark1'!AB1063</f>
        <v>2.8804982426009471</v>
      </c>
      <c r="AA42" s="65">
        <f>+'Ark1'!AC1063</f>
        <v>-29.063550629628299</v>
      </c>
      <c r="AB42" s="65">
        <f t="shared" si="9"/>
        <v>930.15853658536582</v>
      </c>
      <c r="AC42" s="48">
        <f>+'Ark1'!T1063</f>
        <v>16.364414668362329</v>
      </c>
      <c r="AD42" s="99">
        <f>+'Ark1'!V1063</f>
        <v>88.268490818726491</v>
      </c>
      <c r="AE42" s="39"/>
      <c r="AF42" s="15"/>
      <c r="AG42" s="12"/>
      <c r="AH42" s="18"/>
      <c r="AN42"/>
    </row>
    <row r="43" spans="1:40" ht="15.6">
      <c r="A43" s="39"/>
      <c r="B43" s="46">
        <f>+'Ark1'!C1064</f>
        <v>2020</v>
      </c>
      <c r="C43" s="46">
        <f>+'Ark1'!G1064</f>
        <v>4</v>
      </c>
      <c r="D43" s="47" t="s">
        <v>64</v>
      </c>
      <c r="E43" s="47">
        <v>1</v>
      </c>
      <c r="F43" s="47" t="s">
        <v>48</v>
      </c>
      <c r="G43" s="46">
        <f>+'Ark1'!Q1064</f>
        <v>126</v>
      </c>
      <c r="H43" s="46"/>
      <c r="I43" s="335">
        <f>+'Ark1'!R1064</f>
        <v>73164</v>
      </c>
      <c r="J43" s="335"/>
      <c r="K43" s="335">
        <f>+'Ark1'!S1064</f>
        <v>73164</v>
      </c>
      <c r="L43" s="99">
        <f>+'Ark1'!AD1064</f>
        <v>91.348396421376236</v>
      </c>
      <c r="M43" s="99"/>
      <c r="N43" s="99">
        <f>+'Ark1'!AE1064</f>
        <v>91.402046749883226</v>
      </c>
      <c r="O43" s="48">
        <f>+'Ark1'!U1064</f>
        <v>60.522442731397966</v>
      </c>
      <c r="P43" s="46"/>
      <c r="Q43" s="48">
        <f>+'Ark1'!W1064</f>
        <v>79.573996637691266</v>
      </c>
      <c r="R43" s="46"/>
      <c r="S43" s="99">
        <f>+'Ark1'!X1064</f>
        <v>3.382811218632114</v>
      </c>
      <c r="T43" s="99"/>
      <c r="U43" s="99">
        <f>+'Ark1'!Y1064</f>
        <v>6.765622437264228</v>
      </c>
      <c r="V43" s="125"/>
      <c r="W43" s="78">
        <f>+'Ark1'!Z1064</f>
        <v>62.599092449838736</v>
      </c>
      <c r="X43" s="125"/>
      <c r="Y43" s="48">
        <f>+'Ark1'!AA1064</f>
        <v>11.198811667060863</v>
      </c>
      <c r="Z43" s="48">
        <f>+'Ark1'!AB1064</f>
        <v>4.9512551348253826</v>
      </c>
      <c r="AA43" s="65">
        <f>+'Ark1'!AC1064</f>
        <v>6.2395352735188787</v>
      </c>
      <c r="AB43" s="65">
        <f t="shared" si="9"/>
        <v>580.66666666666663</v>
      </c>
      <c r="AC43" s="48">
        <f>+'Ark1'!T1064</f>
        <v>15.99316603794216</v>
      </c>
      <c r="AD43" s="99">
        <f>+'Ark1'!V1064</f>
        <v>86.212347386446254</v>
      </c>
      <c r="AE43" s="39"/>
      <c r="AF43" s="15"/>
      <c r="AG43" s="5"/>
      <c r="AH43" s="18"/>
      <c r="AN43"/>
    </row>
    <row r="44" spans="1:40" ht="15.6">
      <c r="A44" s="39"/>
      <c r="B44" s="46">
        <f>+'Ark1'!C1065</f>
        <v>2020</v>
      </c>
      <c r="C44" s="46">
        <f>+'Ark1'!G1065</f>
        <v>4</v>
      </c>
      <c r="D44" s="47" t="s">
        <v>64</v>
      </c>
      <c r="E44" s="47">
        <v>2</v>
      </c>
      <c r="F44" s="47" t="s">
        <v>7</v>
      </c>
      <c r="G44" s="46">
        <f>+'Ark1'!Q1065</f>
        <v>31</v>
      </c>
      <c r="H44" s="46"/>
      <c r="I44" s="335">
        <f>+'Ark1'!R1065</f>
        <v>6929.36</v>
      </c>
      <c r="J44" s="335"/>
      <c r="K44" s="335">
        <f>+'Ark1'!S1065</f>
        <v>6929.36</v>
      </c>
      <c r="L44" s="99">
        <f>+'Ark1'!AD1065</f>
        <v>8.651603578623746</v>
      </c>
      <c r="M44" s="99"/>
      <c r="N44" s="99">
        <f>+'Ark1'!AE1065</f>
        <v>8.5979532501167526</v>
      </c>
      <c r="O44" s="48">
        <f>+'Ark1'!U1065</f>
        <v>61.825434094923629</v>
      </c>
      <c r="P44" s="46"/>
      <c r="Q44" s="48">
        <f>+'Ark1'!W1065</f>
        <v>79.034124363577362</v>
      </c>
      <c r="R44" s="46"/>
      <c r="S44" s="99">
        <f>+'Ark1'!X1065</f>
        <v>0</v>
      </c>
      <c r="T44" s="99"/>
      <c r="U44" s="99">
        <f>+'Ark1'!Y1065</f>
        <v>0</v>
      </c>
      <c r="V44" s="125"/>
      <c r="W44" s="78">
        <f>+'Ark1'!Z1065</f>
        <v>0</v>
      </c>
      <c r="X44" s="125"/>
      <c r="Y44" s="48">
        <f>+'Ark1'!AA1065</f>
        <v>9.8627946528381027</v>
      </c>
      <c r="Z44" s="48">
        <f>+'Ark1'!AB1065</f>
        <v>3.8797577217359902</v>
      </c>
      <c r="AA44" s="65">
        <f>+'Ark1'!AC1065</f>
        <v>-6.4621202543347724</v>
      </c>
      <c r="AB44" s="65">
        <f t="shared" si="9"/>
        <v>223.52774193548387</v>
      </c>
      <c r="AC44" s="48">
        <f>+'Ark1'!T1065</f>
        <v>16.397491254603597</v>
      </c>
      <c r="AD44" s="99">
        <f>+'Ark1'!V1065</f>
        <v>85.627437013626746</v>
      </c>
      <c r="AE44" s="39"/>
      <c r="AF44" s="15"/>
      <c r="AG44" s="5"/>
      <c r="AH44" s="18"/>
      <c r="AN44"/>
    </row>
    <row r="45" spans="1:40" ht="15.6">
      <c r="A45" s="39"/>
      <c r="B45">
        <f>+'Ark1'!C1066</f>
        <v>2019</v>
      </c>
      <c r="C45">
        <f>+'Ark1'!G1066</f>
        <v>1</v>
      </c>
      <c r="D45" s="3" t="s">
        <v>372</v>
      </c>
      <c r="E45" s="3">
        <v>1</v>
      </c>
      <c r="F45" s="3" t="s">
        <v>48</v>
      </c>
      <c r="G45">
        <f>+'Ark1'!Q1066</f>
        <v>642</v>
      </c>
      <c r="I45" s="301">
        <f>+'Ark1'!R1066</f>
        <v>400518</v>
      </c>
      <c r="K45" s="301">
        <f>+'Ark1'!S1066</f>
        <v>399012</v>
      </c>
      <c r="L45" s="100">
        <f>+'Ark1'!AD1066</f>
        <v>61.439129674456254</v>
      </c>
      <c r="M45" s="100"/>
      <c r="N45" s="100">
        <f>+'Ark1'!AE1066</f>
        <v>61.019128203273425</v>
      </c>
      <c r="O45" s="1">
        <f>+'Ark1'!U1066</f>
        <v>60.476454342225296</v>
      </c>
      <c r="Q45" s="1">
        <f>+'Ark1'!W1066</f>
        <v>80.105137865527098</v>
      </c>
      <c r="S45" s="100">
        <f>+'Ark1'!X1066</f>
        <v>1.5697172162050148</v>
      </c>
      <c r="T45" s="100"/>
      <c r="U45" s="100">
        <f>+'Ark1'!Y1066</f>
        <v>3.1394344324100296</v>
      </c>
      <c r="V45" s="125"/>
      <c r="W45" s="10">
        <f>+'Ark1'!Z1066</f>
        <v>97.772384761733562</v>
      </c>
      <c r="X45" s="125"/>
      <c r="Y45" s="1">
        <f>+'Ark1'!AA1066</f>
        <v>7.7904567447442084</v>
      </c>
      <c r="Z45" s="1">
        <f>+'Ark1'!AB1066</f>
        <v>2.6844139928895703</v>
      </c>
      <c r="AA45" s="10">
        <f>+'Ark1'!AC1066</f>
        <v>-62.466312048114283</v>
      </c>
      <c r="AB45" s="10">
        <f>+I45/G45</f>
        <v>623.85981308411215</v>
      </c>
      <c r="AC45" s="1">
        <f>+'Ark1'!T1066</f>
        <v>15.848606055158571</v>
      </c>
      <c r="AD45" s="100">
        <f>+'Ark1'!V1066</f>
        <v>86.787798337521011</v>
      </c>
      <c r="AE45" s="39"/>
      <c r="AF45" s="15"/>
      <c r="AG45" s="5"/>
      <c r="AH45" s="18"/>
      <c r="AN45"/>
    </row>
    <row r="46" spans="1:40" ht="15.6">
      <c r="A46" s="39"/>
      <c r="B46">
        <f>+'Ark1'!C1067</f>
        <v>2019</v>
      </c>
      <c r="C46">
        <f>+'Ark1'!G1067</f>
        <v>1</v>
      </c>
      <c r="D46" s="3" t="s">
        <v>372</v>
      </c>
      <c r="E46" s="3">
        <v>2</v>
      </c>
      <c r="F46" s="3" t="s">
        <v>7</v>
      </c>
      <c r="G46">
        <f>+'Ark1'!Q1067</f>
        <v>357</v>
      </c>
      <c r="I46" s="301">
        <f>+'Ark1'!R1067</f>
        <v>251376</v>
      </c>
      <c r="K46" s="301">
        <f>+'Ark1'!S1067</f>
        <v>248689</v>
      </c>
      <c r="L46" s="100">
        <f>+'Ark1'!AD1067</f>
        <v>38.560870325543746</v>
      </c>
      <c r="M46" s="100"/>
      <c r="N46" s="100">
        <f>+'Ark1'!AE1067</f>
        <v>38.980871796726547</v>
      </c>
      <c r="O46" s="1">
        <f>+'Ark1'!U1067</f>
        <v>61.075278761827008</v>
      </c>
      <c r="Q46" s="1">
        <f>+'Ark1'!W1067</f>
        <v>82.246724382661611</v>
      </c>
      <c r="S46" s="100">
        <f>+'Ark1'!X1067</f>
        <v>0.32222646553370249</v>
      </c>
      <c r="T46" s="100"/>
      <c r="U46" s="100">
        <f>+'Ark1'!Y1067</f>
        <v>0.64445293106740498</v>
      </c>
      <c r="V46" s="125"/>
      <c r="W46" s="10">
        <f>+'Ark1'!Z1067</f>
        <v>5.8677041563235948</v>
      </c>
      <c r="X46" s="125"/>
      <c r="Y46" s="1">
        <f>+'Ark1'!AA1067</f>
        <v>6.1906047964951183</v>
      </c>
      <c r="Z46" s="1">
        <f>+'Ark1'!AB1067</f>
        <v>2.5785409668894408</v>
      </c>
      <c r="AA46" s="10">
        <f>+'Ark1'!AC1067</f>
        <v>-142.16724618164611</v>
      </c>
      <c r="AB46" s="10">
        <f t="shared" ref="AB46:AB52" si="10">+I46/G46</f>
        <v>704.13445378151266</v>
      </c>
      <c r="AC46" s="1">
        <f>+'Ark1'!T1067</f>
        <v>16.008735917510023</v>
      </c>
      <c r="AD46" s="100">
        <f>+'Ark1'!V1067</f>
        <v>89.108043751531184</v>
      </c>
      <c r="AE46" s="39"/>
      <c r="AF46" s="15"/>
      <c r="AG46" s="5"/>
      <c r="AH46" s="18"/>
      <c r="AN46"/>
    </row>
    <row r="47" spans="1:40" ht="15.6">
      <c r="A47" s="39"/>
      <c r="B47">
        <f>+'Ark1'!C1068</f>
        <v>2019</v>
      </c>
      <c r="C47">
        <f>+'Ark1'!G1068</f>
        <v>2</v>
      </c>
      <c r="D47" s="3" t="s">
        <v>63</v>
      </c>
      <c r="E47" s="3">
        <v>1</v>
      </c>
      <c r="F47" s="3" t="s">
        <v>48</v>
      </c>
      <c r="G47">
        <f>+'Ark1'!Q1068</f>
        <v>486</v>
      </c>
      <c r="I47" s="301">
        <f>+'Ark1'!R1068</f>
        <v>329320</v>
      </c>
      <c r="K47" s="301">
        <f>+'Ark1'!S1068</f>
        <v>322434</v>
      </c>
      <c r="L47" s="100">
        <f>+'Ark1'!AD1068</f>
        <v>62.672705819662781</v>
      </c>
      <c r="M47" s="100"/>
      <c r="N47" s="100">
        <f>+'Ark1'!AE1068</f>
        <v>62.105729910692979</v>
      </c>
      <c r="O47" s="1">
        <f>+'Ark1'!U1068</f>
        <v>60.586650291222384</v>
      </c>
      <c r="Q47" s="1">
        <f>+'Ark1'!W1068</f>
        <v>79.853578530800519</v>
      </c>
      <c r="S47" s="100">
        <f>+'Ark1'!X1068</f>
        <v>0.82928458642050273</v>
      </c>
      <c r="T47" s="100"/>
      <c r="U47" s="100">
        <f>+'Ark1'!Y1068</f>
        <v>1.6585691728410055</v>
      </c>
      <c r="V47" s="125"/>
      <c r="W47" s="10">
        <f>+'Ark1'!Z1068</f>
        <v>75.767035102635745</v>
      </c>
      <c r="X47" s="125"/>
      <c r="Y47" s="1">
        <f>+'Ark1'!AA1068</f>
        <v>0</v>
      </c>
      <c r="Z47" s="1">
        <f>+'Ark1'!AB1068</f>
        <v>2.6320651308626726</v>
      </c>
      <c r="AA47" s="10">
        <f>+'Ark1'!AC1068</f>
        <v>0</v>
      </c>
      <c r="AB47" s="10">
        <f t="shared" si="10"/>
        <v>677.61316872427983</v>
      </c>
      <c r="AC47" s="1">
        <f>+'Ark1'!T1068</f>
        <v>15.632360621887527</v>
      </c>
      <c r="AD47" s="100">
        <f>+'Ark1'!V1068</f>
        <v>86.515253012785777</v>
      </c>
      <c r="AE47" s="39"/>
      <c r="AF47" s="15"/>
      <c r="AG47" s="5"/>
      <c r="AH47" s="18"/>
      <c r="AN47"/>
    </row>
    <row r="48" spans="1:40" ht="15.6">
      <c r="A48" s="39"/>
      <c r="B48">
        <f>+'Ark1'!C1069</f>
        <v>2019</v>
      </c>
      <c r="C48">
        <f>+'Ark1'!G1069</f>
        <v>2</v>
      </c>
      <c r="D48" s="3" t="s">
        <v>63</v>
      </c>
      <c r="E48" s="3">
        <v>2</v>
      </c>
      <c r="F48" s="3" t="s">
        <v>7</v>
      </c>
      <c r="G48">
        <f>+'Ark1'!Q1069</f>
        <v>339</v>
      </c>
      <c r="I48" s="301">
        <f>+'Ark1'!R1069</f>
        <v>196140</v>
      </c>
      <c r="K48" s="301">
        <f>+'Ark1'!S1069</f>
        <v>193438</v>
      </c>
      <c r="L48" s="100">
        <f>+'Ark1'!AD1069</f>
        <v>37.327294180337219</v>
      </c>
      <c r="M48" s="100"/>
      <c r="N48" s="100">
        <f>+'Ark1'!AE1069</f>
        <v>37.894270089307035</v>
      </c>
      <c r="O48" s="1">
        <f>+'Ark1'!U1069</f>
        <v>61.149939515503696</v>
      </c>
      <c r="Q48" s="1">
        <f>+'Ark1'!W1069</f>
        <v>80.922862622650314</v>
      </c>
      <c r="S48" s="100">
        <f>+'Ark1'!X1069</f>
        <v>0.60365045375752013</v>
      </c>
      <c r="T48" s="100"/>
      <c r="U48" s="100">
        <f>+'Ark1'!Y1069</f>
        <v>1.2073009075150405</v>
      </c>
      <c r="V48" s="125"/>
      <c r="W48" s="10">
        <f>+'Ark1'!Z1069</f>
        <v>9.1449984704802691</v>
      </c>
      <c r="X48" s="125"/>
      <c r="Y48" s="1">
        <f>+'Ark1'!AA1069</f>
        <v>4.9107977522107022</v>
      </c>
      <c r="Z48" s="1">
        <f>+'Ark1'!AB1069</f>
        <v>2.7210541074674328</v>
      </c>
      <c r="AA48" s="10">
        <f>+'Ark1'!AC1069</f>
        <v>-215.06252150982328</v>
      </c>
      <c r="AB48" s="10">
        <f t="shared" si="10"/>
        <v>578.5840707964602</v>
      </c>
      <c r="AC48" s="1">
        <f>+'Ark1'!T1069</f>
        <v>15.950163148771283</v>
      </c>
      <c r="AD48" s="100">
        <f>+'Ark1'!V1069</f>
        <v>87.67374065292374</v>
      </c>
      <c r="AE48" s="39"/>
      <c r="AF48" s="15"/>
      <c r="AG48" s="5"/>
      <c r="AH48" s="18"/>
      <c r="AN48"/>
    </row>
    <row r="49" spans="1:40" ht="15.6">
      <c r="A49" s="39"/>
      <c r="B49">
        <f>+'Ark1'!C1070</f>
        <v>2019</v>
      </c>
      <c r="C49">
        <f>+'Ark1'!G1070</f>
        <v>3</v>
      </c>
      <c r="D49" s="3" t="s">
        <v>517</v>
      </c>
      <c r="E49" s="3">
        <v>1</v>
      </c>
      <c r="F49" s="3" t="s">
        <v>48</v>
      </c>
      <c r="G49">
        <f>+'Ark1'!Q1070</f>
        <v>331</v>
      </c>
      <c r="I49" s="301">
        <f>+'Ark1'!R1070</f>
        <v>222915</v>
      </c>
      <c r="K49" s="301">
        <f>+'Ark1'!S1070</f>
        <v>219731</v>
      </c>
      <c r="L49" s="100">
        <f>+'Ark1'!AD1070</f>
        <v>75.161084755363589</v>
      </c>
      <c r="M49" s="100"/>
      <c r="N49" s="100">
        <f>+'Ark1'!AE1070</f>
        <v>74.767762899511808</v>
      </c>
      <c r="O49" s="1">
        <f>+'Ark1'!U1070</f>
        <v>60.859582853580058</v>
      </c>
      <c r="Q49" s="1">
        <f>+'Ark1'!W1070</f>
        <v>77.953875420399527</v>
      </c>
      <c r="S49" s="100">
        <f>+'Ark1'!X1070</f>
        <v>2.006145840342731</v>
      </c>
      <c r="T49" s="100"/>
      <c r="U49" s="100">
        <f>+'Ark1'!Y1070</f>
        <v>4.012291680685462</v>
      </c>
      <c r="V49" s="125"/>
      <c r="W49" s="10">
        <f>+'Ark1'!Z1070</f>
        <v>94.24982616692462</v>
      </c>
      <c r="X49" s="125"/>
      <c r="Y49" s="1">
        <f>+'Ark1'!AA1070</f>
        <v>5.4879469217269072</v>
      </c>
      <c r="Z49" s="1">
        <f>+'Ark1'!AB1070</f>
        <v>2.7947830277131578</v>
      </c>
      <c r="AA49" s="10">
        <f>+'Ark1'!AC1070</f>
        <v>-221.08956577657224</v>
      </c>
      <c r="AB49" s="10">
        <f t="shared" si="10"/>
        <v>673.45921450151059</v>
      </c>
      <c r="AC49" s="1">
        <f>+'Ark1'!T1070</f>
        <v>15.802574972523155</v>
      </c>
      <c r="AD49" s="100">
        <f>+'Ark1'!V1070</f>
        <v>84.457069794585351</v>
      </c>
      <c r="AE49" s="39"/>
      <c r="AF49" s="15"/>
      <c r="AG49" s="5"/>
      <c r="AH49" s="18"/>
      <c r="AN49"/>
    </row>
    <row r="50" spans="1:40" ht="15.6">
      <c r="A50" s="39"/>
      <c r="B50">
        <f>+'Ark1'!C1071</f>
        <v>2019</v>
      </c>
      <c r="C50">
        <f>+'Ark1'!G1071</f>
        <v>3</v>
      </c>
      <c r="D50" s="3" t="s">
        <v>517</v>
      </c>
      <c r="E50" s="3">
        <v>2</v>
      </c>
      <c r="F50" s="3" t="s">
        <v>7</v>
      </c>
      <c r="G50">
        <f>+'Ark1'!Q1071</f>
        <v>89</v>
      </c>
      <c r="I50" s="301">
        <f>+'Ark1'!R1071</f>
        <v>73668</v>
      </c>
      <c r="K50" s="301">
        <f>+'Ark1'!S1071</f>
        <v>73179</v>
      </c>
      <c r="L50" s="100">
        <f>+'Ark1'!AD1071</f>
        <v>24.838915244636407</v>
      </c>
      <c r="M50" s="100"/>
      <c r="N50" s="100">
        <f>+'Ark1'!AE1071</f>
        <v>25.23223710048816</v>
      </c>
      <c r="O50" s="1">
        <f>+'Ark1'!U1071</f>
        <v>61.772079421692005</v>
      </c>
      <c r="Q50" s="1">
        <f>+'Ark1'!W1071</f>
        <v>78.775065250959514</v>
      </c>
      <c r="S50" s="100">
        <f>+'Ark1'!X1071</f>
        <v>3.040668947168379</v>
      </c>
      <c r="T50" s="100"/>
      <c r="U50" s="100">
        <f>+'Ark1'!Y1071</f>
        <v>6.081337894336758</v>
      </c>
      <c r="V50" s="125"/>
      <c r="W50" s="10">
        <f>+'Ark1'!Z1071</f>
        <v>0.88640929575935301</v>
      </c>
      <c r="X50" s="125"/>
      <c r="Y50" s="1">
        <f>+'Ark1'!AA1071</f>
        <v>7.6946442147540672</v>
      </c>
      <c r="Z50" s="1">
        <f>+'Ark1'!AB1071</f>
        <v>2.8163895951247504</v>
      </c>
      <c r="AA50" s="10">
        <f>+'Ark1'!AC1071</f>
        <v>-99.182247014192015</v>
      </c>
      <c r="AB50" s="10">
        <f t="shared" si="10"/>
        <v>827.7303370786517</v>
      </c>
      <c r="AC50" s="1">
        <f>+'Ark1'!T1071</f>
        <v>16.244597382852795</v>
      </c>
      <c r="AD50" s="100">
        <f>+'Ark1'!V1071</f>
        <v>85.346766252396733</v>
      </c>
      <c r="AE50" s="39"/>
      <c r="AF50" s="15"/>
      <c r="AG50" s="5"/>
      <c r="AH50" s="18"/>
      <c r="AN50"/>
    </row>
    <row r="51" spans="1:40" ht="15.6">
      <c r="A51" s="39"/>
      <c r="B51">
        <f>+'Ark1'!C1072</f>
        <v>2019</v>
      </c>
      <c r="C51">
        <f>+'Ark1'!G1072</f>
        <v>4</v>
      </c>
      <c r="D51" s="3" t="s">
        <v>64</v>
      </c>
      <c r="E51" s="3">
        <v>1</v>
      </c>
      <c r="F51" s="3" t="s">
        <v>48</v>
      </c>
      <c r="G51">
        <f>+'Ark1'!Q1072</f>
        <v>126</v>
      </c>
      <c r="I51" s="301">
        <f>+'Ark1'!R1072</f>
        <v>79157</v>
      </c>
      <c r="K51" s="301">
        <f>+'Ark1'!S1072</f>
        <v>77790</v>
      </c>
      <c r="L51" s="100">
        <f>+'Ark1'!AD1072</f>
        <v>92.003440380301498</v>
      </c>
      <c r="M51" s="100"/>
      <c r="N51" s="100">
        <f>+'Ark1'!AE1072</f>
        <v>91.818115391826893</v>
      </c>
      <c r="O51" s="1">
        <f>+'Ark1'!U1072</f>
        <v>60.744530145262885</v>
      </c>
      <c r="Q51" s="1">
        <f>+'Ark1'!W1072</f>
        <v>77.297600334233678</v>
      </c>
      <c r="S51" s="100">
        <f>+'Ark1'!X1072</f>
        <v>3.0521621587478056</v>
      </c>
      <c r="T51" s="100"/>
      <c r="U51" s="100">
        <f>+'Ark1'!Y1072</f>
        <v>6.1043243174956112</v>
      </c>
      <c r="V51" s="125"/>
      <c r="W51" s="10">
        <f>+'Ark1'!Z1072</f>
        <v>93.415617064820566</v>
      </c>
      <c r="X51" s="125"/>
      <c r="Y51" s="1">
        <f>+'Ark1'!AA1072</f>
        <v>6.7301402561793324</v>
      </c>
      <c r="Z51" s="1">
        <f>+'Ark1'!AB1072</f>
        <v>2.7460592376412967</v>
      </c>
      <c r="AA51" s="10">
        <f>+'Ark1'!AC1072</f>
        <v>-213.20045259340475</v>
      </c>
      <c r="AB51" s="10">
        <f t="shared" si="10"/>
        <v>628.23015873015868</v>
      </c>
      <c r="AC51" s="1">
        <f>+'Ark1'!T1072</f>
        <v>15.71156056950112</v>
      </c>
      <c r="AD51" s="100">
        <f>+'Ark1'!V1072</f>
        <v>83.746045865909196</v>
      </c>
      <c r="AE51" s="39"/>
      <c r="AF51" s="18"/>
      <c r="AG51" s="5"/>
      <c r="AH51" s="18"/>
      <c r="AN51"/>
    </row>
    <row r="52" spans="1:40" ht="15.6">
      <c r="A52" s="39"/>
      <c r="B52">
        <f>+'Ark1'!C1073</f>
        <v>2019</v>
      </c>
      <c r="C52">
        <f>+'Ark1'!G1073</f>
        <v>4</v>
      </c>
      <c r="D52" s="3" t="s">
        <v>64</v>
      </c>
      <c r="E52" s="3">
        <v>2</v>
      </c>
      <c r="F52" s="3" t="s">
        <v>7</v>
      </c>
      <c r="G52">
        <f>+'Ark1'!Q1073</f>
        <v>21</v>
      </c>
      <c r="I52" s="301">
        <f>+'Ark1'!R1073</f>
        <v>6880</v>
      </c>
      <c r="K52" s="301">
        <f>+'Ark1'!S1073</f>
        <v>6836</v>
      </c>
      <c r="L52" s="100">
        <f>+'Ark1'!AD1073</f>
        <v>7.9965596196984992</v>
      </c>
      <c r="M52" s="100"/>
      <c r="N52" s="100">
        <f>+'Ark1'!AE1073</f>
        <v>8.1818846081731014</v>
      </c>
      <c r="O52" s="1">
        <f>+'Ark1'!U1073</f>
        <v>62.503657109420693</v>
      </c>
      <c r="Q52" s="1">
        <f>+'Ark1'!W1073</f>
        <v>78.081012287887873</v>
      </c>
      <c r="S52" s="100">
        <f>+'Ark1'!X1073</f>
        <v>0</v>
      </c>
      <c r="T52" s="100"/>
      <c r="U52" s="100">
        <f>+'Ark1'!Y1073</f>
        <v>0</v>
      </c>
      <c r="V52" s="125"/>
      <c r="W52" s="10">
        <f>+'Ark1'!Z1073</f>
        <v>0</v>
      </c>
      <c r="X52" s="125"/>
      <c r="Y52" s="1">
        <f>+'Ark1'!AA1073</f>
        <v>8.0751856195589991</v>
      </c>
      <c r="Z52" s="1">
        <f>+'Ark1'!AB1073</f>
        <v>2.8148156827251802</v>
      </c>
      <c r="AA52" s="10">
        <f>+'Ark1'!AC1073</f>
        <v>-86.492027584029358</v>
      </c>
      <c r="AB52" s="10">
        <f t="shared" si="10"/>
        <v>327.61904761904759</v>
      </c>
      <c r="AC52" s="1">
        <f>+'Ark1'!T1073</f>
        <v>16.440406976744178</v>
      </c>
      <c r="AD52" s="100">
        <f>+'Ark1'!V1073</f>
        <v>84.594812879618388</v>
      </c>
      <c r="AE52" s="39"/>
      <c r="AN52"/>
    </row>
    <row r="53" spans="1:40" ht="15.6">
      <c r="A53" s="39"/>
      <c r="B53" s="46">
        <f>+'Ark1'!C1074</f>
        <v>2018</v>
      </c>
      <c r="C53" s="46">
        <f>+'Ark1'!G1074</f>
        <v>1</v>
      </c>
      <c r="D53" s="47" t="s">
        <v>372</v>
      </c>
      <c r="E53" s="47">
        <v>1</v>
      </c>
      <c r="F53" s="47" t="s">
        <v>48</v>
      </c>
      <c r="G53" s="46">
        <f>+'Ark1'!Q1074</f>
        <v>730</v>
      </c>
      <c r="H53" s="46"/>
      <c r="I53" s="335">
        <f>+'Ark1'!R1074</f>
        <v>423334</v>
      </c>
      <c r="J53" s="335"/>
      <c r="K53" s="335">
        <f>+'Ark1'!S1074</f>
        <v>416106</v>
      </c>
      <c r="L53" s="99">
        <f>+'Ark1'!AD1074</f>
        <v>61.863531213512111</v>
      </c>
      <c r="M53" s="99"/>
      <c r="N53" s="99">
        <f>+'Ark1'!AE1074</f>
        <v>61.181241147657779</v>
      </c>
      <c r="O53" s="48">
        <f>+'Ark1'!U1074</f>
        <v>59.759236829077203</v>
      </c>
      <c r="P53" s="46"/>
      <c r="Q53" s="48">
        <f>+'Ark1'!W1074</f>
        <v>79.38329079609619</v>
      </c>
      <c r="R53" s="46"/>
      <c r="S53" s="99">
        <f>+'Ark1'!X1074</f>
        <v>1.3426750509054319</v>
      </c>
      <c r="T53" s="99"/>
      <c r="U53" s="99">
        <f>+'Ark1'!Y1074</f>
        <v>2.6853501018108639</v>
      </c>
      <c r="V53" s="125"/>
      <c r="W53" s="65">
        <f>+'Ark1'!Z1074</f>
        <v>87.708287073563682</v>
      </c>
      <c r="X53" s="125"/>
      <c r="Y53" s="48">
        <f>+'Ark1'!AA1074</f>
        <v>3.7809956639949225</v>
      </c>
      <c r="Z53" s="48">
        <f>+'Ark1'!AB1074</f>
        <v>2.6076799590354502</v>
      </c>
      <c r="AA53" s="65">
        <f>+'Ark1'!AC1074</f>
        <v>-342.66360975203725</v>
      </c>
      <c r="AB53" s="65">
        <f>+I53/G53</f>
        <v>579.90958904109584</v>
      </c>
      <c r="AC53" s="48">
        <f>+'Ark1'!T1074</f>
        <v>15.265938951277239</v>
      </c>
      <c r="AD53" s="99">
        <f>+'Ark1'!V1074</f>
        <v>86.005732173452785</v>
      </c>
      <c r="AE53" s="39"/>
      <c r="AF53" s="18"/>
      <c r="AH53" s="18"/>
      <c r="AN53"/>
    </row>
    <row r="54" spans="1:40" ht="15.6">
      <c r="A54" s="39"/>
      <c r="B54" s="46">
        <f>+'Ark1'!C1075</f>
        <v>2018</v>
      </c>
      <c r="C54" s="46">
        <f>+'Ark1'!G1075</f>
        <v>1</v>
      </c>
      <c r="D54" s="47" t="s">
        <v>372</v>
      </c>
      <c r="E54" s="47">
        <v>2</v>
      </c>
      <c r="F54" s="47" t="s">
        <v>7</v>
      </c>
      <c r="G54" s="46">
        <f>+'Ark1'!Q1075</f>
        <v>384</v>
      </c>
      <c r="H54" s="46"/>
      <c r="I54" s="335">
        <f>+'Ark1'!R1075</f>
        <v>260969</v>
      </c>
      <c r="J54" s="335"/>
      <c r="K54" s="335">
        <f>+'Ark1'!S1075</f>
        <v>255953</v>
      </c>
      <c r="L54" s="99">
        <f>+'Ark1'!AD1075</f>
        <v>38.136468786487875</v>
      </c>
      <c r="M54" s="99"/>
      <c r="N54" s="99">
        <f>+'Ark1'!AE1075</f>
        <v>38.818758852342221</v>
      </c>
      <c r="O54" s="48">
        <f>+'Ark1'!U1075</f>
        <v>60.470543420081022</v>
      </c>
      <c r="P54" s="46"/>
      <c r="Q54" s="48">
        <f>+'Ark1'!W1075</f>
        <v>81.869394967045508</v>
      </c>
      <c r="R54" s="46"/>
      <c r="S54" s="99">
        <f>+'Ark1'!X1075</f>
        <v>0.16208821737447743</v>
      </c>
      <c r="T54" s="99"/>
      <c r="U54" s="99">
        <f>+'Ark1'!Y1075</f>
        <v>0.32417643474895486</v>
      </c>
      <c r="V54" s="125"/>
      <c r="W54" s="65">
        <f>+'Ark1'!Z1075</f>
        <v>7.1445267445558676</v>
      </c>
      <c r="X54" s="125"/>
      <c r="Y54" s="48">
        <f>+'Ark1'!AA1075</f>
        <v>2.3889849011780231</v>
      </c>
      <c r="Z54" s="48">
        <f>+'Ark1'!AB1075</f>
        <v>2.5669472501476505</v>
      </c>
      <c r="AA54" s="65">
        <f>+'Ark1'!AC1075</f>
        <v>-572.91890529479599</v>
      </c>
      <c r="AB54" s="65">
        <f t="shared" ref="AB54:AB60" si="11">+I54/G54</f>
        <v>679.60677083333337</v>
      </c>
      <c r="AC54" s="48">
        <f>+'Ark1'!T1075</f>
        <v>15.570113691664528</v>
      </c>
      <c r="AD54" s="99">
        <f>+'Ark1'!V1075</f>
        <v>88.699236150646882</v>
      </c>
      <c r="AE54" s="39"/>
      <c r="AN54"/>
    </row>
    <row r="55" spans="1:40" ht="15.6">
      <c r="A55" s="39"/>
      <c r="B55" s="46">
        <f>+'Ark1'!C1076</f>
        <v>2018</v>
      </c>
      <c r="C55" s="46">
        <f>+'Ark1'!G1076</f>
        <v>2</v>
      </c>
      <c r="D55" s="47" t="s">
        <v>63</v>
      </c>
      <c r="E55" s="47">
        <v>1</v>
      </c>
      <c r="F55" s="47" t="s">
        <v>48</v>
      </c>
      <c r="G55" s="46">
        <f>+'Ark1'!Q1076</f>
        <v>533</v>
      </c>
      <c r="H55" s="46"/>
      <c r="I55" s="335">
        <f>+'Ark1'!R1076</f>
        <v>356303</v>
      </c>
      <c r="J55" s="335"/>
      <c r="K55" s="335">
        <f>+'Ark1'!S1076</f>
        <v>339657</v>
      </c>
      <c r="L55" s="99">
        <f>+'Ark1'!AD1076</f>
        <v>65.31569598301769</v>
      </c>
      <c r="M55" s="99"/>
      <c r="N55" s="99">
        <f>+'Ark1'!AE1076</f>
        <v>64.1913784987632</v>
      </c>
      <c r="O55" s="48">
        <f>+'Ark1'!U1076</f>
        <v>59.889029226543251</v>
      </c>
      <c r="P55" s="46"/>
      <c r="Q55" s="48">
        <f>+'Ark1'!W1076</f>
        <v>80.673176616409549</v>
      </c>
      <c r="R55" s="46"/>
      <c r="S55" s="99">
        <f>+'Ark1'!X1076</f>
        <v>0.64074678012814923</v>
      </c>
      <c r="T55" s="99"/>
      <c r="U55" s="99">
        <f>+'Ark1'!Y1076</f>
        <v>1.2814935602562985</v>
      </c>
      <c r="V55" s="125"/>
      <c r="W55" s="65">
        <f>+'Ark1'!Z1076</f>
        <v>67.866394613573263</v>
      </c>
      <c r="X55" s="125"/>
      <c r="Y55" s="48">
        <f>+'Ark1'!AA1076</f>
        <v>0</v>
      </c>
      <c r="Z55" s="48">
        <f>+'Ark1'!AB1076</f>
        <v>2.5241577922120779</v>
      </c>
      <c r="AA55" s="65">
        <f>+'Ark1'!AC1076</f>
        <v>0</v>
      </c>
      <c r="AB55" s="65">
        <f t="shared" si="11"/>
        <v>668.48592870544087</v>
      </c>
      <c r="AC55" s="48">
        <f>+'Ark1'!T1076</f>
        <v>14.873464438974693</v>
      </c>
      <c r="AD55" s="99">
        <f>+'Ark1'!V1076</f>
        <v>87.403224936523301</v>
      </c>
      <c r="AE55" s="39"/>
      <c r="AN55"/>
    </row>
    <row r="56" spans="1:40" ht="15.6">
      <c r="A56" s="39"/>
      <c r="B56" s="46">
        <f>+'Ark1'!C1077</f>
        <v>2018</v>
      </c>
      <c r="C56" s="46">
        <f>+'Ark1'!G1077</f>
        <v>2</v>
      </c>
      <c r="D56" s="47" t="s">
        <v>63</v>
      </c>
      <c r="E56" s="47">
        <v>2</v>
      </c>
      <c r="F56" s="47" t="s">
        <v>7</v>
      </c>
      <c r="G56" s="46">
        <f>+'Ark1'!Q1077</f>
        <v>374</v>
      </c>
      <c r="H56" s="46"/>
      <c r="I56" s="335">
        <f>+'Ark1'!R1077</f>
        <v>189206</v>
      </c>
      <c r="J56" s="335"/>
      <c r="K56" s="335">
        <f>+'Ark1'!S1077</f>
        <v>187364</v>
      </c>
      <c r="L56" s="99">
        <f>+'Ark1'!AD1077</f>
        <v>34.68430401698231</v>
      </c>
      <c r="M56" s="99"/>
      <c r="N56" s="99">
        <f>+'Ark1'!AE1077</f>
        <v>35.808621501236793</v>
      </c>
      <c r="O56" s="48">
        <f>+'Ark1'!U1077</f>
        <v>60.692582353066754</v>
      </c>
      <c r="P56" s="46"/>
      <c r="Q56" s="48">
        <f>+'Ark1'!W1077</f>
        <v>80.638891676095696</v>
      </c>
      <c r="R56" s="46"/>
      <c r="S56" s="99">
        <f>+'Ark1'!X1077</f>
        <v>0.27958944219527915</v>
      </c>
      <c r="T56" s="99"/>
      <c r="U56" s="99">
        <f>+'Ark1'!Y1077</f>
        <v>0.5591788843905583</v>
      </c>
      <c r="V56" s="125"/>
      <c r="W56" s="65">
        <f>+'Ark1'!Z1077</f>
        <v>1.8466644820988765</v>
      </c>
      <c r="X56" s="125"/>
      <c r="Y56" s="48">
        <f>+'Ark1'!AA1077</f>
        <v>6.4949911150676494</v>
      </c>
      <c r="Z56" s="48">
        <f>+'Ark1'!AB1077</f>
        <v>2.7350206599329243</v>
      </c>
      <c r="AA56" s="65">
        <f>+'Ark1'!AC1077</f>
        <v>-129.01607875094257</v>
      </c>
      <c r="AB56" s="65">
        <f t="shared" si="11"/>
        <v>505.89839572192511</v>
      </c>
      <c r="AC56" s="48">
        <f>+'Ark1'!T1077</f>
        <v>15.785910594801429</v>
      </c>
      <c r="AD56" s="99">
        <f>+'Ark1'!V1077</f>
        <v>87.36607982242225</v>
      </c>
      <c r="AE56" s="39"/>
      <c r="AF56" s="5"/>
      <c r="AN56"/>
    </row>
    <row r="57" spans="1:40" ht="15.6">
      <c r="A57" s="39"/>
      <c r="B57" s="46">
        <f>+'Ark1'!C1078</f>
        <v>2018</v>
      </c>
      <c r="C57" s="46">
        <f>+'Ark1'!G1078</f>
        <v>3</v>
      </c>
      <c r="D57" s="47" t="s">
        <v>517</v>
      </c>
      <c r="E57" s="47">
        <v>1</v>
      </c>
      <c r="F57" s="47" t="s">
        <v>48</v>
      </c>
      <c r="G57" s="46">
        <f>+'Ark1'!Q1078</f>
        <v>349</v>
      </c>
      <c r="H57" s="46"/>
      <c r="I57" s="335">
        <f>+'Ark1'!R1078</f>
        <v>240016</v>
      </c>
      <c r="J57" s="335"/>
      <c r="K57" s="335">
        <f>+'Ark1'!S1078</f>
        <v>236056</v>
      </c>
      <c r="L57" s="99">
        <f>+'Ark1'!AD1078</f>
        <v>77.741500829187387</v>
      </c>
      <c r="M57" s="99"/>
      <c r="N57" s="99">
        <f>+'Ark1'!AE1078</f>
        <v>77.234128681227233</v>
      </c>
      <c r="O57" s="48">
        <f>+'Ark1'!U1078</f>
        <v>60.136963262954573</v>
      </c>
      <c r="P57" s="46"/>
      <c r="Q57" s="48">
        <f>+'Ark1'!W1078</f>
        <v>78.031197681906249</v>
      </c>
      <c r="R57" s="46"/>
      <c r="S57" s="99">
        <f>+'Ark1'!X1078</f>
        <v>3.1010432637824152</v>
      </c>
      <c r="T57" s="99"/>
      <c r="U57" s="99">
        <f>+'Ark1'!Y1078</f>
        <v>6.2020865275648305</v>
      </c>
      <c r="V57" s="125"/>
      <c r="W57" s="65">
        <f>+'Ark1'!Z1078</f>
        <v>85.605959602693147</v>
      </c>
      <c r="X57" s="125"/>
      <c r="Y57" s="48">
        <f>+'Ark1'!AA1078</f>
        <v>4.9470447545829188</v>
      </c>
      <c r="Z57" s="48">
        <f>+'Ark1'!AB1078</f>
        <v>2.789165776339086</v>
      </c>
      <c r="AA57" s="65">
        <f>+'Ark1'!AC1078</f>
        <v>-272.89832265829222</v>
      </c>
      <c r="AB57" s="65">
        <f t="shared" si="11"/>
        <v>687.72492836676213</v>
      </c>
      <c r="AC57" s="48">
        <f>+'Ark1'!T1078</f>
        <v>15.40586460902607</v>
      </c>
      <c r="AD57" s="99">
        <f>+'Ark1'!V1078</f>
        <v>84.540842558947006</v>
      </c>
      <c r="AE57" s="39"/>
      <c r="AF57" s="4"/>
      <c r="AG57" s="4"/>
      <c r="AH57" s="4"/>
      <c r="AN57"/>
    </row>
    <row r="58" spans="1:40" ht="15.6">
      <c r="A58" s="39"/>
      <c r="B58" s="46">
        <f>+'Ark1'!C1079</f>
        <v>2018</v>
      </c>
      <c r="C58" s="46">
        <f>+'Ark1'!G1079</f>
        <v>3</v>
      </c>
      <c r="D58" s="47" t="s">
        <v>517</v>
      </c>
      <c r="E58" s="47">
        <v>2</v>
      </c>
      <c r="F58" s="47" t="s">
        <v>7</v>
      </c>
      <c r="G58" s="46">
        <f>+'Ark1'!Q1079</f>
        <v>87</v>
      </c>
      <c r="H58" s="46"/>
      <c r="I58" s="335">
        <f>+'Ark1'!R1079</f>
        <v>68720</v>
      </c>
      <c r="J58" s="335"/>
      <c r="K58" s="335">
        <f>+'Ark1'!S1079</f>
        <v>68459</v>
      </c>
      <c r="L58" s="99">
        <f>+'Ark1'!AD1079</f>
        <v>22.258499170812598</v>
      </c>
      <c r="M58" s="99"/>
      <c r="N58" s="99">
        <f>+'Ark1'!AE1079</f>
        <v>22.765871318772756</v>
      </c>
      <c r="O58" s="48">
        <f>+'Ark1'!U1079</f>
        <v>61.441329847061745</v>
      </c>
      <c r="P58" s="46"/>
      <c r="Q58" s="48">
        <f>+'Ark1'!W1079</f>
        <v>78.932939423597631</v>
      </c>
      <c r="R58" s="46"/>
      <c r="S58" s="99">
        <f>+'Ark1'!X1079</f>
        <v>6.8742724097788113</v>
      </c>
      <c r="T58" s="99"/>
      <c r="U58" s="99">
        <f>+'Ark1'!Y1079</f>
        <v>13.748544819557623</v>
      </c>
      <c r="V58" s="125"/>
      <c r="W58" s="65">
        <f>+'Ark1'!Z1079</f>
        <v>0</v>
      </c>
      <c r="X58" s="125"/>
      <c r="Y58" s="48">
        <f>+'Ark1'!AA1079</f>
        <v>8.6206535765710175</v>
      </c>
      <c r="Z58" s="48">
        <f>+'Ark1'!AB1079</f>
        <v>2.947931115535535</v>
      </c>
      <c r="AA58" s="65">
        <f>+'Ark1'!AC1079</f>
        <v>-63.314716410974412</v>
      </c>
      <c r="AB58" s="65">
        <f t="shared" si="11"/>
        <v>789.88505747126442</v>
      </c>
      <c r="AC58" s="48">
        <f>+'Ark1'!T1079</f>
        <v>16.115192083818396</v>
      </c>
      <c r="AD58" s="99">
        <f>+'Ark1'!V1079</f>
        <v>85.517810859802523</v>
      </c>
      <c r="AE58" s="39"/>
      <c r="AF58" s="12"/>
      <c r="AG58" s="1"/>
      <c r="AH58" s="5"/>
      <c r="AN58"/>
    </row>
    <row r="59" spans="1:40" ht="15.6">
      <c r="A59" s="39"/>
      <c r="B59" s="46">
        <f>+'Ark1'!C1080</f>
        <v>2018</v>
      </c>
      <c r="C59" s="46">
        <f>+'Ark1'!G1080</f>
        <v>4</v>
      </c>
      <c r="D59" s="47" t="s">
        <v>64</v>
      </c>
      <c r="E59" s="47">
        <v>1</v>
      </c>
      <c r="F59" s="47" t="s">
        <v>48</v>
      </c>
      <c r="G59" s="46">
        <f>+'Ark1'!Q1080</f>
        <v>145</v>
      </c>
      <c r="H59" s="46"/>
      <c r="I59" s="335">
        <f>+'Ark1'!R1080</f>
        <v>87341</v>
      </c>
      <c r="J59" s="335"/>
      <c r="K59" s="335">
        <f>+'Ark1'!S1080</f>
        <v>86046</v>
      </c>
      <c r="L59" s="99">
        <f>+'Ark1'!AD1080</f>
        <v>92.218432916979054</v>
      </c>
      <c r="M59" s="99"/>
      <c r="N59" s="99">
        <f>+'Ark1'!AE1080</f>
        <v>92.250026232703235</v>
      </c>
      <c r="O59" s="48">
        <f>+'Ark1'!U1080</f>
        <v>60.397217767240782</v>
      </c>
      <c r="P59" s="46"/>
      <c r="Q59" s="48">
        <f>+'Ark1'!W1080</f>
        <v>77.776767078074514</v>
      </c>
      <c r="R59" s="46"/>
      <c r="S59" s="99">
        <f>+'Ark1'!X1080</f>
        <v>4.5236486873289756</v>
      </c>
      <c r="T59" s="99"/>
      <c r="U59" s="99">
        <f>+'Ark1'!Y1080</f>
        <v>9.0472973746579513</v>
      </c>
      <c r="V59" s="125"/>
      <c r="W59" s="65">
        <f>+'Ark1'!Z1080</f>
        <v>89.349789903939708</v>
      </c>
      <c r="X59" s="125"/>
      <c r="Y59" s="48">
        <f>+'Ark1'!AA1080</f>
        <v>6.5593907271173233</v>
      </c>
      <c r="Z59" s="48">
        <f>+'Ark1'!AB1080</f>
        <v>2.6958542309117264</v>
      </c>
      <c r="AA59" s="65">
        <f>+'Ark1'!AC1080</f>
        <v>-182.44970070236033</v>
      </c>
      <c r="AB59" s="65">
        <f t="shared" si="11"/>
        <v>602.351724137931</v>
      </c>
      <c r="AC59" s="48">
        <f>+'Ark1'!T1080</f>
        <v>15.578388156764865</v>
      </c>
      <c r="AD59" s="99">
        <f>+'Ark1'!V1080</f>
        <v>84.265186433451959</v>
      </c>
      <c r="AE59" s="39"/>
      <c r="AF59" s="12"/>
      <c r="AG59" s="1"/>
      <c r="AH59" s="5"/>
      <c r="AN59"/>
    </row>
    <row r="60" spans="1:40" ht="15.6">
      <c r="A60" s="39"/>
      <c r="B60" s="46">
        <f>+'Ark1'!C1081</f>
        <v>2018</v>
      </c>
      <c r="C60" s="46">
        <f>+'Ark1'!G1081</f>
        <v>4</v>
      </c>
      <c r="D60" s="47" t="s">
        <v>64</v>
      </c>
      <c r="E60" s="47">
        <v>2</v>
      </c>
      <c r="F60" s="47" t="s">
        <v>7</v>
      </c>
      <c r="G60" s="46">
        <f>+'Ark1'!Q1081</f>
        <v>27</v>
      </c>
      <c r="H60" s="46"/>
      <c r="I60" s="335">
        <f>+'Ark1'!R1081</f>
        <v>7370</v>
      </c>
      <c r="J60" s="335"/>
      <c r="K60" s="335">
        <f>+'Ark1'!S1081</f>
        <v>7321</v>
      </c>
      <c r="L60" s="99">
        <f>+'Ark1'!AD1081</f>
        <v>7.7815670830209775</v>
      </c>
      <c r="M60" s="99"/>
      <c r="N60" s="99">
        <f>+'Ark1'!AE1081</f>
        <v>7.7499737672967282</v>
      </c>
      <c r="O60" s="48">
        <f>+'Ark1'!U1081</f>
        <v>61.594864089605245</v>
      </c>
      <c r="P60" s="46"/>
      <c r="Q60" s="48">
        <f>+'Ark1'!W1081</f>
        <v>76.614355962300635</v>
      </c>
      <c r="R60" s="46"/>
      <c r="S60" s="99">
        <f>+'Ark1'!X1081</f>
        <v>0</v>
      </c>
      <c r="T60" s="99"/>
      <c r="U60" s="99">
        <f>+'Ark1'!Y1081</f>
        <v>0</v>
      </c>
      <c r="V60" s="125"/>
      <c r="W60" s="65">
        <f>+'Ark1'!Z1081</f>
        <v>0</v>
      </c>
      <c r="X60" s="125"/>
      <c r="Y60" s="48">
        <f>+'Ark1'!AA1081</f>
        <v>7.4801094089114049</v>
      </c>
      <c r="Z60" s="48">
        <f>+'Ark1'!AB1081</f>
        <v>3.1231248577619799</v>
      </c>
      <c r="AA60" s="65">
        <f>+'Ark1'!AC1081</f>
        <v>-83.002526518937316</v>
      </c>
      <c r="AB60" s="65">
        <f t="shared" si="11"/>
        <v>272.96296296296299</v>
      </c>
      <c r="AC60" s="48">
        <f>+'Ark1'!T1081</f>
        <v>16.066350067842603</v>
      </c>
      <c r="AD60" s="99">
        <f>+'Ark1'!V1081</f>
        <v>83.005802776056612</v>
      </c>
      <c r="AE60" s="39"/>
      <c r="AF60" s="12"/>
      <c r="AG60" s="1"/>
      <c r="AH60" s="5"/>
      <c r="AN60"/>
    </row>
    <row r="61" spans="1:40" ht="15.6">
      <c r="A61" s="39"/>
      <c r="B61">
        <f>+'Ark1'!C1082</f>
        <v>2017</v>
      </c>
      <c r="C61">
        <f>+'Ark1'!G1082</f>
        <v>1</v>
      </c>
      <c r="D61" s="3" t="s">
        <v>372</v>
      </c>
      <c r="E61" s="3">
        <v>1</v>
      </c>
      <c r="F61" s="3" t="s">
        <v>48</v>
      </c>
      <c r="G61">
        <f>+'Ark1'!Q1082</f>
        <v>801</v>
      </c>
      <c r="I61" s="301">
        <f>+'Ark1'!R1082</f>
        <v>417877</v>
      </c>
      <c r="K61" s="301">
        <f>+'Ark1'!S1082</f>
        <v>414974</v>
      </c>
      <c r="L61" s="100">
        <f>+'Ark1'!AD1082</f>
        <v>62.868426397466479</v>
      </c>
      <c r="M61" s="100"/>
      <c r="N61" s="100">
        <f>+'Ark1'!AE1082</f>
        <v>62.150370904511206</v>
      </c>
      <c r="O61" s="1">
        <f>+'Ark1'!U1082</f>
        <v>59.626800715225563</v>
      </c>
      <c r="Q61" s="1">
        <f>+'Ark1'!W1082</f>
        <v>81.144715813518729</v>
      </c>
      <c r="S61" s="100">
        <f>+'Ark1'!X1082</f>
        <v>1.7215592147928698</v>
      </c>
      <c r="T61" s="100"/>
      <c r="U61" s="100">
        <f>+'Ark1'!Y1082</f>
        <v>3.4431184295857395</v>
      </c>
      <c r="V61" s="125"/>
      <c r="W61" s="10">
        <f>+'Ark1'!Z1082</f>
        <v>87.918693778312786</v>
      </c>
      <c r="X61" s="125"/>
      <c r="Y61" s="1">
        <f>+'Ark1'!AA1082</f>
        <v>7.7231600210900684</v>
      </c>
      <c r="Z61" s="1">
        <f>+'Ark1'!AB1082</f>
        <v>2.752509635673372</v>
      </c>
      <c r="AA61" s="10">
        <f>+'Ark1'!AC1082</f>
        <v>-93.284956109685609</v>
      </c>
      <c r="AB61" s="10">
        <f>+I61/G61</f>
        <v>521.69413233458181</v>
      </c>
      <c r="AC61" s="1">
        <f>+'Ark1'!T1082</f>
        <v>15.32744802896546</v>
      </c>
      <c r="AD61" s="100">
        <f>+'Ark1'!V1082</f>
        <v>87.914101639785983</v>
      </c>
      <c r="AE61" s="39"/>
      <c r="AF61" s="12"/>
      <c r="AG61" s="1"/>
      <c r="AH61" s="5"/>
      <c r="AN61"/>
    </row>
    <row r="62" spans="1:40" ht="15.6">
      <c r="A62" s="39"/>
      <c r="B62">
        <f>+'Ark1'!C1083</f>
        <v>2017</v>
      </c>
      <c r="C62">
        <f>+'Ark1'!G1083</f>
        <v>1</v>
      </c>
      <c r="D62" s="3" t="s">
        <v>372</v>
      </c>
      <c r="E62" s="3">
        <v>2</v>
      </c>
      <c r="F62" s="3" t="s">
        <v>7</v>
      </c>
      <c r="G62">
        <f>+'Ark1'!Q1083</f>
        <v>425</v>
      </c>
      <c r="I62" s="301">
        <f>+'Ark1'!R1083</f>
        <v>246808</v>
      </c>
      <c r="K62" s="301">
        <f>+'Ark1'!S1083</f>
        <v>246422</v>
      </c>
      <c r="L62" s="100">
        <f>+'Ark1'!AD1083</f>
        <v>37.131573602533528</v>
      </c>
      <c r="M62" s="100"/>
      <c r="N62" s="100">
        <f>+'Ark1'!AE1083</f>
        <v>37.849629095488787</v>
      </c>
      <c r="O62" s="1">
        <f>+'Ark1'!U1083</f>
        <v>60.347367524003523</v>
      </c>
      <c r="Q62" s="1">
        <f>+'Ark1'!W1083</f>
        <v>83.067133210508501</v>
      </c>
      <c r="S62" s="100">
        <f>+'Ark1'!X1083</f>
        <v>0.33426793296813706</v>
      </c>
      <c r="T62" s="100"/>
      <c r="U62" s="100">
        <f>+'Ark1'!Y1083</f>
        <v>0.66853586593627412</v>
      </c>
      <c r="V62" s="125"/>
      <c r="W62" s="10">
        <f>+'Ark1'!Z1083</f>
        <v>8.1808531327995855</v>
      </c>
      <c r="X62" s="125"/>
      <c r="Y62" s="1">
        <f>+'Ark1'!AA1083</f>
        <v>8.8554177010104453</v>
      </c>
      <c r="Z62" s="1">
        <f>+'Ark1'!AB1083</f>
        <v>2.6337239728908357</v>
      </c>
      <c r="AA62" s="10">
        <f>+'Ark1'!AC1083</f>
        <v>-44.724047962543366</v>
      </c>
      <c r="AB62" s="10">
        <f t="shared" ref="AB62:AB68" si="12">+I62/G62</f>
        <v>580.72470588235296</v>
      </c>
      <c r="AC62" s="1">
        <f>+'Ark1'!T1083</f>
        <v>15.778033937311591</v>
      </c>
      <c r="AD62" s="100">
        <f>+'Ark1'!V1083</f>
        <v>89.996894052556684</v>
      </c>
      <c r="AE62" s="39"/>
      <c r="AF62" s="12"/>
      <c r="AG62" s="12"/>
      <c r="AH62" s="5"/>
      <c r="AN62"/>
    </row>
    <row r="63" spans="1:40" ht="15.6">
      <c r="A63" s="39"/>
      <c r="B63">
        <f>+'Ark1'!C1084</f>
        <v>2017</v>
      </c>
      <c r="C63">
        <f>+'Ark1'!G1084</f>
        <v>2</v>
      </c>
      <c r="D63" s="3" t="s">
        <v>63</v>
      </c>
      <c r="E63" s="3">
        <v>1</v>
      </c>
      <c r="F63" s="3" t="s">
        <v>48</v>
      </c>
      <c r="G63">
        <f>+'Ark1'!Q1084</f>
        <v>574</v>
      </c>
      <c r="I63" s="301">
        <f>+'Ark1'!R1084</f>
        <v>350023</v>
      </c>
      <c r="K63" s="301">
        <f>+'Ark1'!S1084</f>
        <v>349015</v>
      </c>
      <c r="L63" s="100">
        <f>+'Ark1'!AD1084</f>
        <v>66.43239714093751</v>
      </c>
      <c r="M63" s="100"/>
      <c r="N63" s="100">
        <f>+'Ark1'!AE1084</f>
        <v>66.39950893157129</v>
      </c>
      <c r="O63" s="1">
        <f>+'Ark1'!U1084</f>
        <v>59.722430268040064</v>
      </c>
      <c r="Q63" s="1">
        <f>+'Ark1'!W1084</f>
        <v>81.830297838201588</v>
      </c>
      <c r="S63" s="100">
        <f>+'Ark1'!X1084</f>
        <v>0.91336855006670981</v>
      </c>
      <c r="T63" s="100"/>
      <c r="U63" s="100">
        <f>+'Ark1'!Y1084</f>
        <v>1.8267371001334196</v>
      </c>
      <c r="V63" s="125"/>
      <c r="W63" s="10">
        <f>+'Ark1'!Z1084</f>
        <v>69.016321784568447</v>
      </c>
      <c r="X63" s="125"/>
      <c r="Y63" s="1">
        <f>+'Ark1'!AA1084</f>
        <v>8.7712529686459675</v>
      </c>
      <c r="Z63" s="1">
        <f>+'Ark1'!AB1084</f>
        <v>2.6230939022144781</v>
      </c>
      <c r="AA63" s="10">
        <f>+'Ark1'!AC1084</f>
        <v>-44.922583594316109</v>
      </c>
      <c r="AB63" s="10">
        <f t="shared" si="12"/>
        <v>609.79616724738673</v>
      </c>
      <c r="AC63" s="1">
        <f>+'Ark1'!T1084</f>
        <v>15.448907643212012</v>
      </c>
      <c r="AD63" s="100">
        <f>+'Ark1'!V1084</f>
        <v>88.656877397835515</v>
      </c>
      <c r="AE63" s="39"/>
      <c r="AF63" s="12"/>
      <c r="AG63" s="12"/>
      <c r="AH63" s="5"/>
      <c r="AN63"/>
    </row>
    <row r="64" spans="1:40" ht="15.6">
      <c r="A64" s="39"/>
      <c r="B64">
        <f>+'Ark1'!C1085</f>
        <v>2017</v>
      </c>
      <c r="C64">
        <f>+'Ark1'!G1085</f>
        <v>2</v>
      </c>
      <c r="D64" s="3" t="s">
        <v>63</v>
      </c>
      <c r="E64" s="3">
        <v>2</v>
      </c>
      <c r="F64" s="3" t="s">
        <v>7</v>
      </c>
      <c r="G64">
        <f>+'Ark1'!Q1085</f>
        <v>342</v>
      </c>
      <c r="I64" s="301">
        <f>+'Ark1'!R1085</f>
        <v>176863</v>
      </c>
      <c r="K64" s="301">
        <f>+'Ark1'!S1085</f>
        <v>176499</v>
      </c>
      <c r="L64" s="100">
        <f>+'Ark1'!AD1085</f>
        <v>33.567602859062497</v>
      </c>
      <c r="M64" s="100"/>
      <c r="N64" s="100">
        <f>+'Ark1'!AE1085</f>
        <v>33.600491068428703</v>
      </c>
      <c r="O64" s="1">
        <f>+'Ark1'!U1085</f>
        <v>60.667765823035822</v>
      </c>
      <c r="Q64" s="1">
        <f>+'Ark1'!W1085</f>
        <v>81.851442217803424</v>
      </c>
      <c r="S64" s="100">
        <f>+'Ark1'!X1085</f>
        <v>0.23181784771263633</v>
      </c>
      <c r="T64" s="100"/>
      <c r="U64" s="100">
        <f>+'Ark1'!Y1085</f>
        <v>0.46363569542527266</v>
      </c>
      <c r="V64" s="125"/>
      <c r="W64" s="10">
        <f>+'Ark1'!Z1085</f>
        <v>1.3598095701192443</v>
      </c>
      <c r="X64" s="125"/>
      <c r="Y64" s="1">
        <f>+'Ark1'!AA1085</f>
        <v>8.5344047477875709</v>
      </c>
      <c r="Z64" s="1">
        <f>+'Ark1'!AB1085</f>
        <v>2.7430908774092404</v>
      </c>
      <c r="AA64" s="10">
        <f>+'Ark1'!AC1085</f>
        <v>-47.44350409900909</v>
      </c>
      <c r="AB64" s="10">
        <f t="shared" si="12"/>
        <v>517.14327485380113</v>
      </c>
      <c r="AC64" s="1">
        <f>+'Ark1'!T1085</f>
        <v>15.886912468973158</v>
      </c>
      <c r="AD64" s="100">
        <f>+'Ark1'!V1085</f>
        <v>88.679785718097563</v>
      </c>
      <c r="AE64" s="39"/>
      <c r="AF64" s="12"/>
      <c r="AG64" s="12"/>
      <c r="AH64" s="5"/>
      <c r="AN64"/>
    </row>
    <row r="65" spans="1:40" ht="15.6">
      <c r="A65" s="39"/>
      <c r="B65">
        <f>+'Ark1'!C1086</f>
        <v>2017</v>
      </c>
      <c r="C65">
        <f>+'Ark1'!G1086</f>
        <v>3</v>
      </c>
      <c r="D65" s="3" t="s">
        <v>517</v>
      </c>
      <c r="E65" s="3">
        <v>1</v>
      </c>
      <c r="F65" s="3" t="s">
        <v>48</v>
      </c>
      <c r="G65">
        <f>+'Ark1'!Q1086</f>
        <v>362</v>
      </c>
      <c r="I65" s="301">
        <f>+'Ark1'!R1086</f>
        <v>232299</v>
      </c>
      <c r="K65" s="301">
        <f>+'Ark1'!S1086</f>
        <v>231445</v>
      </c>
      <c r="L65" s="100">
        <f>+'Ark1'!AD1086</f>
        <v>79.351182587071506</v>
      </c>
      <c r="M65" s="100"/>
      <c r="N65" s="100">
        <f>+'Ark1'!AE1086</f>
        <v>78.947389958496515</v>
      </c>
      <c r="O65" s="1">
        <f>+'Ark1'!U1086</f>
        <v>59.86286590766705</v>
      </c>
      <c r="Q65" s="1">
        <f>+'Ark1'!W1086</f>
        <v>79.0586182462349</v>
      </c>
      <c r="S65" s="100">
        <f>+'Ark1'!X1086</f>
        <v>4.2690670213819262</v>
      </c>
      <c r="T65" s="100"/>
      <c r="U65" s="100">
        <f>+'Ark1'!Y1086</f>
        <v>8.5381340427638523</v>
      </c>
      <c r="V65" s="125"/>
      <c r="W65" s="10">
        <f>+'Ark1'!Z1086</f>
        <v>87.017593704665103</v>
      </c>
      <c r="X65" s="125"/>
      <c r="Y65" s="1">
        <f>+'Ark1'!AA1086</f>
        <v>8.6880422294979311</v>
      </c>
      <c r="Z65" s="1">
        <f>+'Ark1'!AB1086</f>
        <v>2.7789063752204535</v>
      </c>
      <c r="AA65" s="10">
        <f>+'Ark1'!AC1086</f>
        <v>-64.518437884057363</v>
      </c>
      <c r="AB65" s="10">
        <f t="shared" si="12"/>
        <v>641.70994475138127</v>
      </c>
      <c r="AC65" s="1">
        <f>+'Ark1'!T1086</f>
        <v>15.477126462016624</v>
      </c>
      <c r="AD65" s="100">
        <f>+'Ark1'!V1086</f>
        <v>85.65397426461314</v>
      </c>
      <c r="AE65" s="39"/>
      <c r="AF65" s="12"/>
      <c r="AG65" s="12"/>
      <c r="AH65" s="5"/>
      <c r="AN65"/>
    </row>
    <row r="66" spans="1:40" ht="15.6">
      <c r="A66" s="39"/>
      <c r="B66">
        <f>+'Ark1'!C1087</f>
        <v>2017</v>
      </c>
      <c r="C66">
        <f>+'Ark1'!G1087</f>
        <v>3</v>
      </c>
      <c r="D66" s="3" t="s">
        <v>517</v>
      </c>
      <c r="E66" s="3">
        <v>2</v>
      </c>
      <c r="F66" s="3" t="s">
        <v>7</v>
      </c>
      <c r="G66">
        <f>+'Ark1'!Q1087</f>
        <v>75</v>
      </c>
      <c r="I66" s="301">
        <f>+'Ark1'!R1087</f>
        <v>60449</v>
      </c>
      <c r="K66" s="301">
        <f>+'Ark1'!S1087</f>
        <v>60407</v>
      </c>
      <c r="L66" s="100">
        <f>+'Ark1'!AD1087</f>
        <v>20.648817412928523</v>
      </c>
      <c r="M66" s="100"/>
      <c r="N66" s="100">
        <f>+'Ark1'!AE1087</f>
        <v>21.052610041503463</v>
      </c>
      <c r="O66" s="1">
        <f>+'Ark1'!U1087</f>
        <v>61.407221017431759</v>
      </c>
      <c r="Q66" s="1">
        <f>+'Ark1'!W1087</f>
        <v>80.679373251444247</v>
      </c>
      <c r="S66" s="100">
        <f>+'Ark1'!X1087</f>
        <v>10.483217257522869</v>
      </c>
      <c r="T66" s="100"/>
      <c r="U66" s="100">
        <f>+'Ark1'!Y1087</f>
        <v>20.966434515045737</v>
      </c>
      <c r="V66" s="125"/>
      <c r="W66" s="10">
        <f>+'Ark1'!Z1087</f>
        <v>0</v>
      </c>
      <c r="X66" s="125"/>
      <c r="Y66" s="1">
        <f>+'Ark1'!AA1087</f>
        <v>9.2644729855300785</v>
      </c>
      <c r="Z66" s="1">
        <f>+'Ark1'!AB1087</f>
        <v>2.9768359000178983</v>
      </c>
      <c r="AA66" s="10">
        <f>+'Ark1'!AC1087</f>
        <v>-37.234298160807761</v>
      </c>
      <c r="AB66" s="10">
        <f t="shared" si="12"/>
        <v>805.98666666666668</v>
      </c>
      <c r="AC66" s="1">
        <f>+'Ark1'!T1087</f>
        <v>16.147545865109436</v>
      </c>
      <c r="AD66" s="100">
        <f>+'Ark1'!V1087</f>
        <v>87.409938517275492</v>
      </c>
      <c r="AE66" s="39"/>
      <c r="AF66" s="12"/>
      <c r="AG66" s="5"/>
      <c r="AH66" s="5"/>
      <c r="AN66"/>
    </row>
    <row r="67" spans="1:40" ht="15.6">
      <c r="A67" s="39"/>
      <c r="B67">
        <f>+'Ark1'!C1088</f>
        <v>2017</v>
      </c>
      <c r="C67">
        <f>+'Ark1'!G1088</f>
        <v>4</v>
      </c>
      <c r="D67" s="3" t="s">
        <v>64</v>
      </c>
      <c r="E67" s="3">
        <v>1</v>
      </c>
      <c r="F67" s="3" t="s">
        <v>48</v>
      </c>
      <c r="G67">
        <f>+'Ark1'!Q1088</f>
        <v>140</v>
      </c>
      <c r="I67" s="301">
        <f>+'Ark1'!R1088</f>
        <v>88040</v>
      </c>
      <c r="K67" s="301">
        <f>+'Ark1'!S1088</f>
        <v>87824</v>
      </c>
      <c r="L67" s="100">
        <f>+'Ark1'!AD1088</f>
        <v>92.115175357830438</v>
      </c>
      <c r="M67" s="100"/>
      <c r="N67" s="100">
        <f>+'Ark1'!AE1088</f>
        <v>92.303091203867524</v>
      </c>
      <c r="O67" s="1">
        <f>+'Ark1'!U1088</f>
        <v>60.188957460375299</v>
      </c>
      <c r="Q67" s="1">
        <f>+'Ark1'!W1088</f>
        <v>79.230297526872064</v>
      </c>
      <c r="S67" s="100">
        <f>+'Ark1'!X1088</f>
        <v>7.6976374375283934</v>
      </c>
      <c r="T67" s="100"/>
      <c r="U67" s="100">
        <f>+'Ark1'!Y1088</f>
        <v>15.395274875056788</v>
      </c>
      <c r="V67" s="125"/>
      <c r="W67" s="10">
        <f>+'Ark1'!Z1088</f>
        <v>88.380281690140848</v>
      </c>
      <c r="X67" s="125"/>
      <c r="Y67" s="1">
        <f>+'Ark1'!AA1088</f>
        <v>9.6068810365539523</v>
      </c>
      <c r="Z67" s="1">
        <f>+'Ark1'!AB1088</f>
        <v>2.7692856498375442</v>
      </c>
      <c r="AA67" s="10">
        <f>+'Ark1'!AC1088</f>
        <v>-51.281507368019135</v>
      </c>
      <c r="AB67" s="10">
        <f t="shared" si="12"/>
        <v>628.85714285714289</v>
      </c>
      <c r="AC67" s="1">
        <f>+'Ark1'!T1088</f>
        <v>15.654361653793732</v>
      </c>
      <c r="AD67" s="100">
        <f>+'Ark1'!V1088</f>
        <v>85.839975652082657</v>
      </c>
      <c r="AE67" s="39"/>
      <c r="AF67" s="12"/>
      <c r="AG67" s="5"/>
      <c r="AH67" s="5"/>
      <c r="AN67"/>
    </row>
    <row r="68" spans="1:40" ht="15.6">
      <c r="A68" s="39"/>
      <c r="B68">
        <f>+'Ark1'!C1089</f>
        <v>2017</v>
      </c>
      <c r="C68">
        <f>+'Ark1'!G1089</f>
        <v>4</v>
      </c>
      <c r="D68" s="3" t="s">
        <v>64</v>
      </c>
      <c r="E68" s="3">
        <v>2</v>
      </c>
      <c r="F68" s="3" t="s">
        <v>7</v>
      </c>
      <c r="G68">
        <f>+'Ark1'!Q1089</f>
        <v>28</v>
      </c>
      <c r="I68" s="301">
        <f>+'Ark1'!R1089</f>
        <v>7536</v>
      </c>
      <c r="K68" s="301">
        <f>+'Ark1'!S1089</f>
        <v>7492</v>
      </c>
      <c r="L68" s="100">
        <f>+'Ark1'!AD1089</f>
        <v>7.8848246421695807</v>
      </c>
      <c r="M68" s="100"/>
      <c r="N68" s="100">
        <f>+'Ark1'!AE1089</f>
        <v>7.6969087961324751</v>
      </c>
      <c r="O68" s="1">
        <f>+'Ark1'!U1089</f>
        <v>61.708355579284586</v>
      </c>
      <c r="Q68" s="1">
        <f>+'Ark1'!W1089</f>
        <v>77.544167111585637</v>
      </c>
      <c r="S68" s="100">
        <f>+'Ark1'!X1089</f>
        <v>0</v>
      </c>
      <c r="T68" s="100"/>
      <c r="U68" s="100">
        <f>+'Ark1'!Y1089</f>
        <v>0</v>
      </c>
      <c r="V68" s="125"/>
      <c r="W68" s="10">
        <f>+'Ark1'!Z1089</f>
        <v>0</v>
      </c>
      <c r="X68" s="125"/>
      <c r="Y68" s="1">
        <f>+'Ark1'!AA1089</f>
        <v>7.7788245555447988</v>
      </c>
      <c r="Z68" s="1">
        <f>+'Ark1'!AB1089</f>
        <v>3.1263599697628748</v>
      </c>
      <c r="AA68" s="10">
        <f>+'Ark1'!AC1089</f>
        <v>-68.829755846660149</v>
      </c>
      <c r="AB68" s="10">
        <f t="shared" si="12"/>
        <v>269.14285714285717</v>
      </c>
      <c r="AC68" s="1">
        <f>+'Ark1'!T1089</f>
        <v>16.111332271762205</v>
      </c>
      <c r="AD68" s="100">
        <f>+'Ark1'!V1089</f>
        <v>84.013182136062511</v>
      </c>
      <c r="AE68" s="39"/>
      <c r="AF68" s="12"/>
      <c r="AG68" s="5"/>
      <c r="AH68" s="5"/>
      <c r="AN68"/>
    </row>
    <row r="69" spans="1:40" ht="15.6">
      <c r="A69" s="39"/>
      <c r="B69" s="46">
        <f>+'Ark1'!C1090</f>
        <v>2016</v>
      </c>
      <c r="C69" s="46">
        <f>+'Ark1'!G1090</f>
        <v>1</v>
      </c>
      <c r="D69" s="47" t="s">
        <v>372</v>
      </c>
      <c r="E69" s="47">
        <v>1</v>
      </c>
      <c r="F69" s="47" t="s">
        <v>48</v>
      </c>
      <c r="G69" s="46">
        <f>+'Ark1'!Q1090</f>
        <v>775</v>
      </c>
      <c r="H69" s="46"/>
      <c r="I69" s="335">
        <f>+'Ark1'!R1090</f>
        <v>419219</v>
      </c>
      <c r="J69" s="335"/>
      <c r="K69" s="335">
        <f>+'Ark1'!S1090</f>
        <v>413531</v>
      </c>
      <c r="L69" s="99">
        <f>+'Ark1'!AD1090</f>
        <v>63.252942969313445</v>
      </c>
      <c r="M69" s="99"/>
      <c r="N69" s="99">
        <f>+'Ark1'!AE1090</f>
        <v>62.450697477138029</v>
      </c>
      <c r="O69" s="48">
        <f>+'Ark1'!U1090</f>
        <v>59.738051077186483</v>
      </c>
      <c r="P69" s="46"/>
      <c r="Q69" s="48">
        <f>+'Ark1'!W1090</f>
        <v>81.362673415052498</v>
      </c>
      <c r="R69" s="46"/>
      <c r="S69" s="99">
        <f>+'Ark1'!X1090</f>
        <v>1.7325073529587163</v>
      </c>
      <c r="T69" s="99"/>
      <c r="U69" s="99">
        <f>+'Ark1'!Y1090</f>
        <v>3.4650147059174325</v>
      </c>
      <c r="V69" s="125"/>
      <c r="W69" s="65">
        <f>+'Ark1'!Z1090</f>
        <v>86.677846185406651</v>
      </c>
      <c r="X69" s="125"/>
      <c r="Y69" s="48">
        <f>+'Ark1'!AA1090</f>
        <v>6.4761981533469744</v>
      </c>
      <c r="Z69" s="48">
        <f>+'Ark1'!AB1090</f>
        <v>2.802888949741321</v>
      </c>
      <c r="AA69" s="65">
        <f>+'Ark1'!AC1090</f>
        <v>-171.82818313462477</v>
      </c>
      <c r="AB69" s="65">
        <f>+I69/G69</f>
        <v>540.92774193548382</v>
      </c>
      <c r="AC69" s="48">
        <f>+'Ark1'!T1090</f>
        <v>15.273558688895308</v>
      </c>
      <c r="AD69" s="99">
        <f>+'Ark1'!V1090</f>
        <v>88.150242053146854</v>
      </c>
      <c r="AE69" s="39"/>
      <c r="AF69" s="12"/>
      <c r="AG69" s="5"/>
      <c r="AH69" s="5"/>
      <c r="AN69"/>
    </row>
    <row r="70" spans="1:40" ht="15.6">
      <c r="A70" s="39"/>
      <c r="B70" s="46">
        <f>+'Ark1'!C1091</f>
        <v>2016</v>
      </c>
      <c r="C70" s="46">
        <f>+'Ark1'!G1091</f>
        <v>1</v>
      </c>
      <c r="D70" s="47" t="s">
        <v>372</v>
      </c>
      <c r="E70" s="47">
        <v>2</v>
      </c>
      <c r="F70" s="47" t="s">
        <v>7</v>
      </c>
      <c r="G70" s="46">
        <f>+'Ark1'!Q1091</f>
        <v>403</v>
      </c>
      <c r="H70" s="46"/>
      <c r="I70" s="335">
        <f>+'Ark1'!R1091</f>
        <v>243547</v>
      </c>
      <c r="J70" s="335"/>
      <c r="K70" s="335">
        <f>+'Ark1'!S1091</f>
        <v>242959</v>
      </c>
      <c r="L70" s="99">
        <f>+'Ark1'!AD1091</f>
        <v>36.747057030686555</v>
      </c>
      <c r="M70" s="99"/>
      <c r="N70" s="99">
        <f>+'Ark1'!AE1091</f>
        <v>37.549302522861957</v>
      </c>
      <c r="O70" s="48">
        <f>+'Ark1'!U1091</f>
        <v>60.50295728908992</v>
      </c>
      <c r="P70" s="46"/>
      <c r="Q70" s="48">
        <f>+'Ark1'!W1091</f>
        <v>82.961201684235689</v>
      </c>
      <c r="R70" s="46"/>
      <c r="S70" s="99">
        <f>+'Ark1'!X1091</f>
        <v>0.33874365112278121</v>
      </c>
      <c r="T70" s="99"/>
      <c r="U70" s="99">
        <f>+'Ark1'!Y1091</f>
        <v>0.67748730224556242</v>
      </c>
      <c r="V70" s="125"/>
      <c r="W70" s="65">
        <f>+'Ark1'!Z1091</f>
        <v>7.3878963813966099</v>
      </c>
      <c r="X70" s="125"/>
      <c r="Y70" s="48">
        <f>+'Ark1'!AA1091</f>
        <v>8.9194238133709725</v>
      </c>
      <c r="Z70" s="48">
        <f>+'Ark1'!AB1091</f>
        <v>2.7771790813016319</v>
      </c>
      <c r="AA70" s="65">
        <f>+'Ark1'!AC1091</f>
        <v>-50.21523530853019</v>
      </c>
      <c r="AB70" s="65">
        <f t="shared" ref="AB70:AB76" si="13">+I70/G70</f>
        <v>604.33498759305212</v>
      </c>
      <c r="AC70" s="48">
        <f>+'Ark1'!T1091</f>
        <v>15.805610416059324</v>
      </c>
      <c r="AD70" s="99">
        <f>+'Ark1'!V1091</f>
        <v>89.882125335035397</v>
      </c>
      <c r="AE70" s="39"/>
      <c r="AF70" s="12"/>
      <c r="AG70" s="5"/>
      <c r="AH70" s="5"/>
      <c r="AN70"/>
    </row>
    <row r="71" spans="1:40" ht="15.6">
      <c r="A71" s="39"/>
      <c r="B71" s="46">
        <f>+'Ark1'!C1092</f>
        <v>2016</v>
      </c>
      <c r="C71" s="46">
        <f>+'Ark1'!G1092</f>
        <v>2</v>
      </c>
      <c r="D71" s="47" t="s">
        <v>63</v>
      </c>
      <c r="E71" s="47">
        <v>1</v>
      </c>
      <c r="F71" s="47" t="s">
        <v>48</v>
      </c>
      <c r="G71" s="46">
        <f>+'Ark1'!Q1092</f>
        <v>564</v>
      </c>
      <c r="H71" s="46"/>
      <c r="I71" s="335">
        <f>+'Ark1'!R1092</f>
        <v>359387</v>
      </c>
      <c r="J71" s="335"/>
      <c r="K71" s="335">
        <f>+'Ark1'!S1092</f>
        <v>358504</v>
      </c>
      <c r="L71" s="99">
        <f>+'Ark1'!AD1092</f>
        <v>67.8803343897915</v>
      </c>
      <c r="M71" s="99"/>
      <c r="N71" s="99">
        <f>+'Ark1'!AE1092</f>
        <v>67.941233594283602</v>
      </c>
      <c r="O71" s="48">
        <f>+'Ark1'!U1092</f>
        <v>59.792864235824432</v>
      </c>
      <c r="P71" s="46"/>
      <c r="Q71" s="48">
        <f>+'Ark1'!W1092</f>
        <v>82.36343834378431</v>
      </c>
      <c r="R71" s="46"/>
      <c r="S71" s="99">
        <f>+'Ark1'!X1092</f>
        <v>0.89235281187132509</v>
      </c>
      <c r="T71" s="99"/>
      <c r="U71" s="99">
        <f>+'Ark1'!Y1092</f>
        <v>1.7847056237426502</v>
      </c>
      <c r="V71" s="125"/>
      <c r="W71" s="65">
        <f>+'Ark1'!Z1092</f>
        <v>71.808663084641367</v>
      </c>
      <c r="X71" s="125"/>
      <c r="Y71" s="48">
        <f>+'Ark1'!AA1092</f>
        <v>9.2450954347754504</v>
      </c>
      <c r="Z71" s="48">
        <f>+'Ark1'!AB1092</f>
        <v>2.6778155830973844</v>
      </c>
      <c r="AA71" s="65">
        <f>+'Ark1'!AC1092</f>
        <v>-37.738506721653039</v>
      </c>
      <c r="AB71" s="65">
        <f t="shared" si="13"/>
        <v>637.21099290780137</v>
      </c>
      <c r="AC71" s="48">
        <f>+'Ark1'!T1092</f>
        <v>15.482552234777549</v>
      </c>
      <c r="AD71" s="99">
        <f>+'Ark1'!V1092</f>
        <v>89.234494413634778</v>
      </c>
      <c r="AE71" s="39"/>
      <c r="AF71" s="12"/>
      <c r="AG71" s="5"/>
      <c r="AH71" s="5"/>
      <c r="AN71"/>
    </row>
    <row r="72" spans="1:40" ht="15.6">
      <c r="A72" s="39"/>
      <c r="B72" s="46">
        <f>+'Ark1'!C1093</f>
        <v>2016</v>
      </c>
      <c r="C72" s="46">
        <f>+'Ark1'!G1093</f>
        <v>2</v>
      </c>
      <c r="D72" s="47" t="s">
        <v>63</v>
      </c>
      <c r="E72" s="47">
        <v>2</v>
      </c>
      <c r="F72" s="47" t="s">
        <v>7</v>
      </c>
      <c r="G72" s="46">
        <f>+'Ark1'!Q1093</f>
        <v>321</v>
      </c>
      <c r="H72" s="46"/>
      <c r="I72" s="335">
        <f>+'Ark1'!R1093</f>
        <v>170055</v>
      </c>
      <c r="J72" s="335"/>
      <c r="K72" s="335">
        <f>+'Ark1'!S1093</f>
        <v>169560</v>
      </c>
      <c r="L72" s="99">
        <f>+'Ark1'!AD1093</f>
        <v>32.119665610208486</v>
      </c>
      <c r="M72" s="99"/>
      <c r="N72" s="99">
        <f>+'Ark1'!AE1093</f>
        <v>32.058766405716426</v>
      </c>
      <c r="O72" s="48">
        <f>+'Ark1'!U1093</f>
        <v>61.473749705119126</v>
      </c>
      <c r="P72" s="46"/>
      <c r="Q72" s="48">
        <f>+'Ark1'!W1093</f>
        <v>82.175099079972284</v>
      </c>
      <c r="R72" s="46"/>
      <c r="S72" s="99">
        <f>+'Ark1'!X1093</f>
        <v>2.2392755285054839</v>
      </c>
      <c r="T72" s="99"/>
      <c r="U72" s="99">
        <f>+'Ark1'!Y1093</f>
        <v>4.4785510570109679</v>
      </c>
      <c r="V72" s="125"/>
      <c r="W72" s="65">
        <f>+'Ark1'!Z1093</f>
        <v>0</v>
      </c>
      <c r="X72" s="125"/>
      <c r="Y72" s="48">
        <f>+'Ark1'!AA1093</f>
        <v>8.9176164852257447</v>
      </c>
      <c r="Z72" s="48">
        <f>+'Ark1'!AB1093</f>
        <v>2.794816630770506</v>
      </c>
      <c r="AA72" s="65">
        <f>+'Ark1'!AC1093</f>
        <v>-49.013816661329663</v>
      </c>
      <c r="AB72" s="65">
        <f t="shared" si="13"/>
        <v>529.76635514018687</v>
      </c>
      <c r="AC72" s="48">
        <f>+'Ark1'!T1093</f>
        <v>16.197630178471677</v>
      </c>
      <c r="AD72" s="99">
        <f>+'Ark1'!V1093</f>
        <v>89.030443206904991</v>
      </c>
      <c r="AE72" s="39"/>
      <c r="AF72" s="12"/>
      <c r="AG72" s="5"/>
      <c r="AH72" s="5"/>
      <c r="AN72"/>
    </row>
    <row r="73" spans="1:40" ht="15.6">
      <c r="A73" s="39"/>
      <c r="B73" s="46">
        <f>+'Ark1'!C1094</f>
        <v>2016</v>
      </c>
      <c r="C73" s="46">
        <f>+'Ark1'!G1094</f>
        <v>3</v>
      </c>
      <c r="D73" s="47" t="s">
        <v>517</v>
      </c>
      <c r="E73" s="47">
        <v>1</v>
      </c>
      <c r="F73" s="47" t="s">
        <v>48</v>
      </c>
      <c r="G73" s="46">
        <f>+'Ark1'!Q1094</f>
        <v>360</v>
      </c>
      <c r="H73" s="46"/>
      <c r="I73" s="335">
        <f>+'Ark1'!R1094</f>
        <v>233424</v>
      </c>
      <c r="J73" s="335"/>
      <c r="K73" s="335">
        <f>+'Ark1'!S1094</f>
        <v>232361</v>
      </c>
      <c r="L73" s="99">
        <f>+'Ark1'!AD1094</f>
        <v>80.160717045278915</v>
      </c>
      <c r="M73" s="99"/>
      <c r="N73" s="99">
        <f>+'Ark1'!AE1094</f>
        <v>79.834156445155102</v>
      </c>
      <c r="O73" s="48">
        <f>+'Ark1'!U1094</f>
        <v>59.963651387280997</v>
      </c>
      <c r="P73" s="46"/>
      <c r="Q73" s="48">
        <f>+'Ark1'!W1094</f>
        <v>79.623896006645154</v>
      </c>
      <c r="R73" s="46"/>
      <c r="S73" s="99">
        <f>+'Ark1'!X1094</f>
        <v>7.4439646308862812</v>
      </c>
      <c r="T73" s="99"/>
      <c r="U73" s="99">
        <f>+'Ark1'!Y1094</f>
        <v>14.887929261772564</v>
      </c>
      <c r="V73" s="125"/>
      <c r="W73" s="65">
        <f>+'Ark1'!Z1094</f>
        <v>86.194221673863865</v>
      </c>
      <c r="X73" s="125"/>
      <c r="Y73" s="48">
        <f>+'Ark1'!AA1094</f>
        <v>8.6998588311445602</v>
      </c>
      <c r="Z73" s="48">
        <f>+'Ark1'!AB1094</f>
        <v>2.797335665316929</v>
      </c>
      <c r="AA73" s="65">
        <f>+'Ark1'!AC1094</f>
        <v>-72.970727566204729</v>
      </c>
      <c r="AB73" s="65">
        <f t="shared" si="13"/>
        <v>648.4</v>
      </c>
      <c r="AC73" s="48">
        <f>+'Ark1'!T1094</f>
        <v>15.51470714236754</v>
      </c>
      <c r="AD73" s="99">
        <f>+'Ark1'!V1094</f>
        <v>86.266409541328485</v>
      </c>
      <c r="AE73" s="39"/>
      <c r="AF73" s="12"/>
      <c r="AG73" s="5"/>
      <c r="AH73" s="5"/>
      <c r="AN73"/>
    </row>
    <row r="74" spans="1:40" ht="15.6">
      <c r="A74" s="39"/>
      <c r="B74" s="46">
        <f>+'Ark1'!C1095</f>
        <v>2016</v>
      </c>
      <c r="C74" s="46">
        <f>+'Ark1'!G1095</f>
        <v>3</v>
      </c>
      <c r="D74" s="47" t="s">
        <v>517</v>
      </c>
      <c r="E74" s="47">
        <v>2</v>
      </c>
      <c r="F74" s="47" t="s">
        <v>7</v>
      </c>
      <c r="G74" s="46">
        <f>+'Ark1'!Q1095</f>
        <v>69</v>
      </c>
      <c r="H74" s="46"/>
      <c r="I74" s="335">
        <f>+'Ark1'!R1095</f>
        <v>57771</v>
      </c>
      <c r="J74" s="335"/>
      <c r="K74" s="335">
        <f>+'Ark1'!S1095</f>
        <v>57743</v>
      </c>
      <c r="L74" s="99">
        <f>+'Ark1'!AD1095</f>
        <v>19.839282954721064</v>
      </c>
      <c r="M74" s="99"/>
      <c r="N74" s="99">
        <f>+'Ark1'!AE1095</f>
        <v>20.165843554844937</v>
      </c>
      <c r="O74" s="48">
        <f>+'Ark1'!U1095</f>
        <v>61.588227144415761</v>
      </c>
      <c r="P74" s="46"/>
      <c r="Q74" s="48">
        <f>+'Ark1'!W1095</f>
        <v>80.799393865923648</v>
      </c>
      <c r="R74" s="46"/>
      <c r="S74" s="99">
        <f>+'Ark1'!X1095</f>
        <v>12.327984628966096</v>
      </c>
      <c r="T74" s="99"/>
      <c r="U74" s="99">
        <f>+'Ark1'!Y1095</f>
        <v>24.655969257932192</v>
      </c>
      <c r="V74" s="125"/>
      <c r="W74" s="65">
        <f>+'Ark1'!Z1095</f>
        <v>0</v>
      </c>
      <c r="X74" s="125"/>
      <c r="Y74" s="48">
        <f>+'Ark1'!AA1095</f>
        <v>9.7957225774684922</v>
      </c>
      <c r="Z74" s="48">
        <f>+'Ark1'!AB1095</f>
        <v>3.0188041813080968</v>
      </c>
      <c r="AA74" s="65">
        <f>+'Ark1'!AC1095</f>
        <v>-33.472491026442007</v>
      </c>
      <c r="AB74" s="65">
        <f t="shared" si="13"/>
        <v>837.26086956521738</v>
      </c>
      <c r="AC74" s="48">
        <f>+'Ark1'!T1095</f>
        <v>16.201987156185627</v>
      </c>
      <c r="AD74" s="99">
        <f>+'Ark1'!V1095</f>
        <v>87.539971685723941</v>
      </c>
      <c r="AE74" s="39"/>
      <c r="AF74" s="5"/>
      <c r="AG74" s="5"/>
      <c r="AH74" s="5"/>
      <c r="AN74"/>
    </row>
    <row r="75" spans="1:40" ht="15.6">
      <c r="A75" s="39"/>
      <c r="B75" s="46">
        <f>+'Ark1'!C1096</f>
        <v>2016</v>
      </c>
      <c r="C75" s="46">
        <f>+'Ark1'!G1096</f>
        <v>4</v>
      </c>
      <c r="D75" s="47" t="s">
        <v>64</v>
      </c>
      <c r="E75" s="47">
        <v>1</v>
      </c>
      <c r="F75" s="47" t="s">
        <v>48</v>
      </c>
      <c r="G75" s="46">
        <f>+'Ark1'!Q1096</f>
        <v>133</v>
      </c>
      <c r="H75" s="46"/>
      <c r="I75" s="335">
        <f>+'Ark1'!R1096</f>
        <v>89363.5</v>
      </c>
      <c r="J75" s="335"/>
      <c r="K75" s="335">
        <f>+'Ark1'!S1096</f>
        <v>88769.5</v>
      </c>
      <c r="L75" s="99">
        <f>+'Ark1'!AD1096</f>
        <v>91.179336486121102</v>
      </c>
      <c r="M75" s="99"/>
      <c r="N75" s="99">
        <f>+'Ark1'!AE1096</f>
        <v>91.192938057148282</v>
      </c>
      <c r="O75" s="48">
        <f>+'Ark1'!U1096</f>
        <v>60.193219517965041</v>
      </c>
      <c r="P75" s="46"/>
      <c r="Q75" s="48">
        <f>+'Ark1'!W1096</f>
        <v>79.059800945144602</v>
      </c>
      <c r="R75" s="46"/>
      <c r="S75" s="99">
        <f>+'Ark1'!X1096</f>
        <v>8.1632881433694973</v>
      </c>
      <c r="T75" s="99"/>
      <c r="U75" s="99">
        <f>+'Ark1'!Y1096</f>
        <v>16.326576286738995</v>
      </c>
      <c r="V75" s="125"/>
      <c r="W75" s="65">
        <f>+'Ark1'!Z1096</f>
        <v>85.871189020125698</v>
      </c>
      <c r="X75" s="125"/>
      <c r="Y75" s="48">
        <f>+'Ark1'!AA1096</f>
        <v>9.1698211677627928</v>
      </c>
      <c r="Z75" s="48">
        <f>+'Ark1'!AB1096</f>
        <v>2.8852857671550822</v>
      </c>
      <c r="AA75" s="65">
        <f>+'Ark1'!AC1096</f>
        <v>-74.858193236885796</v>
      </c>
      <c r="AB75" s="65">
        <f t="shared" si="13"/>
        <v>671.90601503759399</v>
      </c>
      <c r="AC75" s="48">
        <f>+'Ark1'!T1096</f>
        <v>15.573612268991258</v>
      </c>
      <c r="AD75" s="99">
        <f>+'Ark1'!V1096</f>
        <v>85.65525562854242</v>
      </c>
      <c r="AE75" s="39"/>
      <c r="AN75"/>
    </row>
    <row r="76" spans="1:40" ht="15.6">
      <c r="A76" s="39"/>
      <c r="B76" s="46">
        <f>+'Ark1'!C1097</f>
        <v>2016</v>
      </c>
      <c r="C76" s="46">
        <f>+'Ark1'!G1097</f>
        <v>4</v>
      </c>
      <c r="D76" s="47" t="s">
        <v>64</v>
      </c>
      <c r="E76" s="47">
        <v>2</v>
      </c>
      <c r="F76" s="47" t="s">
        <v>7</v>
      </c>
      <c r="G76" s="46">
        <f>+'Ark1'!Q1097</f>
        <v>30</v>
      </c>
      <c r="H76" s="46"/>
      <c r="I76" s="335">
        <f>+'Ark1'!R1097</f>
        <v>8645</v>
      </c>
      <c r="J76" s="335"/>
      <c r="K76" s="335">
        <f>+'Ark1'!S1097</f>
        <v>8605</v>
      </c>
      <c r="L76" s="99">
        <f>+'Ark1'!AD1097</f>
        <v>8.8206635138789</v>
      </c>
      <c r="M76" s="99"/>
      <c r="N76" s="99">
        <f>+'Ark1'!AE1097</f>
        <v>8.8070619428517212</v>
      </c>
      <c r="O76" s="48">
        <f>+'Ark1'!U1097</f>
        <v>61.791167925624627</v>
      </c>
      <c r="P76" s="46"/>
      <c r="Q76" s="48">
        <f>+'Ark1'!W1097</f>
        <v>78.751888436955028</v>
      </c>
      <c r="R76" s="46"/>
      <c r="S76" s="99">
        <f>+'Ark1'!X1097</f>
        <v>0</v>
      </c>
      <c r="T76" s="99"/>
      <c r="U76" s="99">
        <f>+'Ark1'!Y1097</f>
        <v>0</v>
      </c>
      <c r="V76" s="125"/>
      <c r="W76" s="65">
        <f>+'Ark1'!Z1097</f>
        <v>0</v>
      </c>
      <c r="X76" s="125"/>
      <c r="Y76" s="48">
        <f>+'Ark1'!AA1097</f>
        <v>7.9543655715547059</v>
      </c>
      <c r="Z76" s="48">
        <f>+'Ark1'!AB1097</f>
        <v>3.0041947965529689</v>
      </c>
      <c r="AA76" s="65">
        <f>+'Ark1'!AC1097</f>
        <v>-68.186933209030485</v>
      </c>
      <c r="AB76" s="65">
        <f t="shared" si="13"/>
        <v>288.16666666666669</v>
      </c>
      <c r="AC76" s="48">
        <f>+'Ark1'!T1097</f>
        <v>16.21168305378832</v>
      </c>
      <c r="AD76" s="99">
        <f>+'Ark1'!V1097</f>
        <v>85.321655944696772</v>
      </c>
      <c r="AE76" s="39"/>
      <c r="AF76" s="5"/>
      <c r="AH76" s="5"/>
      <c r="AN76"/>
    </row>
    <row r="77" spans="1:40" ht="15.6">
      <c r="A77" s="39"/>
      <c r="B77">
        <f>+'Ark1'!C1098</f>
        <v>2015</v>
      </c>
      <c r="C77">
        <f>+'Ark1'!G1098</f>
        <v>1</v>
      </c>
      <c r="D77" s="3" t="s">
        <v>372</v>
      </c>
      <c r="E77" s="3">
        <v>1</v>
      </c>
      <c r="F77" s="3" t="s">
        <v>48</v>
      </c>
      <c r="G77">
        <f>+'Ark1'!Q1098</f>
        <v>686</v>
      </c>
      <c r="I77" s="301">
        <f>+'Ark1'!R1098</f>
        <v>409329</v>
      </c>
      <c r="K77" s="301">
        <f>+'Ark1'!S1098</f>
        <v>404937</v>
      </c>
      <c r="L77" s="100">
        <f>+'Ark1'!AD1098</f>
        <v>63.792891173266547</v>
      </c>
      <c r="M77" s="100"/>
      <c r="N77" s="100">
        <f>+'Ark1'!AE1098</f>
        <v>63.208319496718758</v>
      </c>
      <c r="O77" s="1">
        <f>+'Ark1'!U1098</f>
        <v>59.92786285274007</v>
      </c>
      <c r="Q77" s="1">
        <f>+'Ark1'!W1098</f>
        <v>81.506902555211184</v>
      </c>
      <c r="S77" s="100">
        <f>+'Ark1'!X1098</f>
        <v>1.5061234361601541</v>
      </c>
      <c r="T77" s="100"/>
      <c r="U77" s="100">
        <f>+'Ark1'!Y1098</f>
        <v>3.0122468723203082</v>
      </c>
      <c r="V77" s="125"/>
      <c r="W77" s="10">
        <f>+'Ark1'!Z1098</f>
        <v>0</v>
      </c>
      <c r="X77" s="125"/>
      <c r="Y77" s="1">
        <f>+'Ark1'!AA1098</f>
        <v>6.086237543354498</v>
      </c>
      <c r="Z77" s="1">
        <f>+'Ark1'!AB1098</f>
        <v>2.7653497860309577</v>
      </c>
      <c r="AA77" s="10">
        <f>+'Ark1'!AC1098</f>
        <v>-151.18674243678603</v>
      </c>
      <c r="AB77" s="10">
        <f>+I77/G77</f>
        <v>596.6895043731779</v>
      </c>
      <c r="AC77" s="1">
        <f>+'Ark1'!T1098</f>
        <v>15.412260064642378</v>
      </c>
      <c r="AD77" s="100">
        <f>+'Ark1'!V1098</f>
        <v>88.306503310093461</v>
      </c>
      <c r="AE77" s="39"/>
      <c r="AN77"/>
    </row>
    <row r="78" spans="1:40" ht="15.6">
      <c r="A78" s="39"/>
      <c r="B78">
        <f>+'Ark1'!C1099</f>
        <v>2015</v>
      </c>
      <c r="C78">
        <f>+'Ark1'!G1099</f>
        <v>1</v>
      </c>
      <c r="D78" s="3" t="s">
        <v>372</v>
      </c>
      <c r="E78" s="3">
        <v>2</v>
      </c>
      <c r="F78" s="3" t="s">
        <v>7</v>
      </c>
      <c r="G78">
        <f>+'Ark1'!Q1099</f>
        <v>347</v>
      </c>
      <c r="I78" s="301">
        <f>+'Ark1'!R1099</f>
        <v>232324</v>
      </c>
      <c r="K78" s="301">
        <f>+'Ark1'!S1099</f>
        <v>231596</v>
      </c>
      <c r="L78" s="100">
        <f>+'Ark1'!AD1099</f>
        <v>36.207108826733446</v>
      </c>
      <c r="M78" s="100"/>
      <c r="N78" s="100">
        <f>+'Ark1'!AE1099</f>
        <v>36.791680503281206</v>
      </c>
      <c r="O78" s="1">
        <f>+'Ark1'!U1099</f>
        <v>61.032189675123917</v>
      </c>
      <c r="Q78" s="1">
        <f>+'Ark1'!W1099</f>
        <v>82.760197930880068</v>
      </c>
      <c r="S78" s="100">
        <f>+'Ark1'!X1099</f>
        <v>0.52297653277319611</v>
      </c>
      <c r="T78" s="100"/>
      <c r="U78" s="100">
        <f>+'Ark1'!Y1099</f>
        <v>1.0459530655463922</v>
      </c>
      <c r="V78" s="125"/>
      <c r="W78" s="10">
        <f>+'Ark1'!Z1099</f>
        <v>0</v>
      </c>
      <c r="X78" s="125"/>
      <c r="Y78" s="1">
        <f>+'Ark1'!AA1099</f>
        <v>8.1992153050971517</v>
      </c>
      <c r="Z78" s="1">
        <f>+'Ark1'!AB1099</f>
        <v>2.8087365105559203</v>
      </c>
      <c r="AA78" s="10">
        <f>+'Ark1'!AC1099</f>
        <v>-62.777742708940146</v>
      </c>
      <c r="AB78" s="10">
        <f t="shared" ref="AB78:AB84" si="14">+I78/G78</f>
        <v>669.52161383285306</v>
      </c>
      <c r="AC78" s="1">
        <f>+'Ark1'!T1099</f>
        <v>16.01538368829738</v>
      </c>
      <c r="AD78" s="100">
        <f>+'Ark1'!V1099</f>
        <v>89.664353121215711</v>
      </c>
      <c r="AE78" s="39"/>
      <c r="AN78"/>
    </row>
    <row r="79" spans="1:40" ht="15.6">
      <c r="A79" s="39"/>
      <c r="B79">
        <f>+'Ark1'!C1100</f>
        <v>2015</v>
      </c>
      <c r="C79">
        <f>+'Ark1'!G1100</f>
        <v>2</v>
      </c>
      <c r="D79" s="3" t="s">
        <v>63</v>
      </c>
      <c r="E79" s="3">
        <v>1</v>
      </c>
      <c r="F79" s="3" t="s">
        <v>48</v>
      </c>
      <c r="G79">
        <f>+'Ark1'!Q1100</f>
        <v>528</v>
      </c>
      <c r="I79" s="301">
        <f>+'Ark1'!R1100</f>
        <v>346976</v>
      </c>
      <c r="K79" s="301">
        <f>+'Ark1'!S1100</f>
        <v>346156</v>
      </c>
      <c r="L79" s="100">
        <f>+'Ark1'!AD1100</f>
        <v>67.295708486633998</v>
      </c>
      <c r="M79" s="100"/>
      <c r="N79" s="100">
        <f>+'Ark1'!AE1100</f>
        <v>67.295510697260625</v>
      </c>
      <c r="O79" s="1">
        <f>+'Ark1'!U1100</f>
        <v>60.429768659217238</v>
      </c>
      <c r="Q79" s="1">
        <f>+'Ark1'!W1100</f>
        <v>82.655827892627102</v>
      </c>
      <c r="S79" s="100">
        <f>+'Ark1'!X1100</f>
        <v>0.48591257032186658</v>
      </c>
      <c r="T79" s="100"/>
      <c r="U79" s="100">
        <f>+'Ark1'!Y1100</f>
        <v>0.97182514064373315</v>
      </c>
      <c r="V79" s="125"/>
      <c r="W79" s="10">
        <f>+'Ark1'!Z1100</f>
        <v>0</v>
      </c>
      <c r="X79" s="125"/>
      <c r="Y79" s="1">
        <f>+'Ark1'!AA1100</f>
        <v>8.7386776919902687</v>
      </c>
      <c r="Z79" s="1">
        <f>+'Ark1'!AB1100</f>
        <v>2.7753550004637169</v>
      </c>
      <c r="AA79" s="10">
        <f>+'Ark1'!AC1100</f>
        <v>-39.294636271250624</v>
      </c>
      <c r="AB79" s="10">
        <f t="shared" si="14"/>
        <v>657.15151515151513</v>
      </c>
      <c r="AC79" s="1">
        <f>+'Ark1'!T1100</f>
        <v>15.773569353499948</v>
      </c>
      <c r="AD79" s="100">
        <f>+'Ark1'!V1100</f>
        <v>89.551276156694016</v>
      </c>
      <c r="AE79" s="39"/>
      <c r="AF79" s="5"/>
      <c r="AH79" s="2"/>
      <c r="AN79"/>
    </row>
    <row r="80" spans="1:40" ht="15.6">
      <c r="A80" s="39"/>
      <c r="B80">
        <f>+'Ark1'!C1101</f>
        <v>2015</v>
      </c>
      <c r="C80">
        <f>+'Ark1'!G1101</f>
        <v>2</v>
      </c>
      <c r="D80" s="3" t="s">
        <v>63</v>
      </c>
      <c r="E80" s="3">
        <v>2</v>
      </c>
      <c r="F80" s="3" t="s">
        <v>7</v>
      </c>
      <c r="G80">
        <f>+'Ark1'!Q1101</f>
        <v>305</v>
      </c>
      <c r="I80" s="301">
        <f>+'Ark1'!R1101</f>
        <v>168623</v>
      </c>
      <c r="K80" s="301">
        <f>+'Ark1'!S1101</f>
        <v>168069</v>
      </c>
      <c r="L80" s="100">
        <f>+'Ark1'!AD1101</f>
        <v>32.704291513366009</v>
      </c>
      <c r="M80" s="100"/>
      <c r="N80" s="100">
        <f>+'Ark1'!AE1101</f>
        <v>32.704489302739383</v>
      </c>
      <c r="O80" s="1">
        <f>+'Ark1'!U1101</f>
        <v>61.478595100821678</v>
      </c>
      <c r="Q80" s="1">
        <f>+'Ark1'!W1101</f>
        <v>82.748982263237053</v>
      </c>
      <c r="S80" s="100">
        <f>+'Ark1'!X1101</f>
        <v>0.56457304163726174</v>
      </c>
      <c r="T80" s="100"/>
      <c r="U80" s="100">
        <f>+'Ark1'!Y1101</f>
        <v>1.1291460832745237</v>
      </c>
      <c r="V80" s="125"/>
      <c r="W80" s="10">
        <f>+'Ark1'!Z1101</f>
        <v>0</v>
      </c>
      <c r="X80" s="125"/>
      <c r="Y80" s="1">
        <f>+'Ark1'!AA1101</f>
        <v>8.5061499712072504</v>
      </c>
      <c r="Z80" s="1">
        <f>+'Ark1'!AB1101</f>
        <v>2.8362903047876222</v>
      </c>
      <c r="AA80" s="10">
        <f>+'Ark1'!AC1101</f>
        <v>-57.925558411194089</v>
      </c>
      <c r="AB80" s="10">
        <f t="shared" si="14"/>
        <v>552.8622950819672</v>
      </c>
      <c r="AC80" s="1">
        <f>+'Ark1'!T1101</f>
        <v>16.175675916096854</v>
      </c>
      <c r="AD80" s="100">
        <f>+'Ark1'!V1101</f>
        <v>89.652201801989435</v>
      </c>
      <c r="AE80" s="39"/>
      <c r="AF80" s="4"/>
      <c r="AG80" s="4"/>
      <c r="AH80" s="4"/>
      <c r="AN80"/>
    </row>
    <row r="81" spans="1:40" ht="15.6">
      <c r="A81" s="39"/>
      <c r="B81">
        <f>+'Ark1'!C1102</f>
        <v>2015</v>
      </c>
      <c r="C81">
        <f>+'Ark1'!G1102</f>
        <v>3</v>
      </c>
      <c r="D81" s="3" t="s">
        <v>517</v>
      </c>
      <c r="E81" s="3">
        <v>1</v>
      </c>
      <c r="F81" s="3" t="s">
        <v>48</v>
      </c>
      <c r="G81">
        <f>+'Ark1'!Q1102</f>
        <v>334</v>
      </c>
      <c r="I81" s="301">
        <f>+'Ark1'!R1102</f>
        <v>218868</v>
      </c>
      <c r="K81" s="301">
        <f>+'Ark1'!S1102</f>
        <v>218432</v>
      </c>
      <c r="L81" s="100">
        <f>+'Ark1'!AD1102</f>
        <v>80.867839895953793</v>
      </c>
      <c r="M81" s="100"/>
      <c r="N81" s="100">
        <f>+'Ark1'!AE1102</f>
        <v>80.431922029629348</v>
      </c>
      <c r="O81" s="1">
        <f>+'Ark1'!U1102</f>
        <v>60.39619194989745</v>
      </c>
      <c r="Q81" s="1">
        <f>+'Ark1'!W1102</f>
        <v>79.458092220920605</v>
      </c>
      <c r="S81" s="100">
        <f>+'Ark1'!X1102</f>
        <v>7.2683078385145405</v>
      </c>
      <c r="T81" s="100"/>
      <c r="U81" s="100">
        <f>+'Ark1'!Y1102</f>
        <v>14.536615677029083</v>
      </c>
      <c r="V81" s="125"/>
      <c r="W81" s="10">
        <f>+'Ark1'!Z1102</f>
        <v>0</v>
      </c>
      <c r="X81" s="125"/>
      <c r="Y81" s="1">
        <f>+'Ark1'!AA1102</f>
        <v>9.0060369246711858</v>
      </c>
      <c r="Z81" s="1">
        <f>+'Ark1'!AB1102</f>
        <v>2.8052559984069019</v>
      </c>
      <c r="AA81" s="10">
        <f>+'Ark1'!AC1102</f>
        <v>-50.256400724200304</v>
      </c>
      <c r="AB81" s="10">
        <f t="shared" si="14"/>
        <v>655.29341317365265</v>
      </c>
      <c r="AC81" s="1">
        <f>+'Ark1'!T1102</f>
        <v>15.757127583749105</v>
      </c>
      <c r="AD81" s="100">
        <f>+'Ark1'!V1102</f>
        <v>86.086773803815376</v>
      </c>
      <c r="AE81" s="39"/>
      <c r="AF81" s="12"/>
      <c r="AG81" s="1"/>
      <c r="AH81" s="5"/>
      <c r="AN81"/>
    </row>
    <row r="82" spans="1:40" ht="15.6">
      <c r="A82" s="39"/>
      <c r="B82">
        <f>+'Ark1'!C1103</f>
        <v>2015</v>
      </c>
      <c r="C82">
        <f>+'Ark1'!G1103</f>
        <v>3</v>
      </c>
      <c r="D82" s="3" t="s">
        <v>517</v>
      </c>
      <c r="E82" s="3">
        <v>2</v>
      </c>
      <c r="F82" s="3" t="s">
        <v>7</v>
      </c>
      <c r="G82">
        <f>+'Ark1'!Q1103</f>
        <v>73</v>
      </c>
      <c r="I82" s="301">
        <f>+'Ark1'!R1103</f>
        <v>51781</v>
      </c>
      <c r="K82" s="301">
        <f>+'Ark1'!S1103</f>
        <v>51719</v>
      </c>
      <c r="L82" s="100">
        <f>+'Ark1'!AD1103</f>
        <v>19.132160104046203</v>
      </c>
      <c r="M82" s="100"/>
      <c r="N82" s="100">
        <f>+'Ark1'!AE1103</f>
        <v>19.568077970370702</v>
      </c>
      <c r="O82" s="1">
        <f>+'Ark1'!U1103</f>
        <v>61.730137860360806</v>
      </c>
      <c r="Q82" s="1">
        <f>+'Ark1'!W1103</f>
        <v>81.621460198379907</v>
      </c>
      <c r="S82" s="100">
        <f>+'Ark1'!X1103</f>
        <v>11.538981479693319</v>
      </c>
      <c r="T82" s="100"/>
      <c r="U82" s="100">
        <f>+'Ark1'!Y1103</f>
        <v>23.077962959386639</v>
      </c>
      <c r="V82" s="125"/>
      <c r="W82" s="10">
        <f>+'Ark1'!Z1103</f>
        <v>0</v>
      </c>
      <c r="X82" s="125"/>
      <c r="Y82" s="1">
        <f>+'Ark1'!AA1103</f>
        <v>9.4574867483454224</v>
      </c>
      <c r="Z82" s="1">
        <f>+'Ark1'!AB1103</f>
        <v>3.0385756748595112</v>
      </c>
      <c r="AA82" s="10">
        <f>+'Ark1'!AC1103</f>
        <v>-39.287033487362955</v>
      </c>
      <c r="AB82" s="10">
        <f t="shared" si="14"/>
        <v>709.32876712328766</v>
      </c>
      <c r="AC82" s="1">
        <f>+'Ark1'!T1103</f>
        <v>16.22558467391514</v>
      </c>
      <c r="AD82" s="100">
        <f>+'Ark1'!V1103</f>
        <v>88.430617766392189</v>
      </c>
      <c r="AE82" s="39"/>
      <c r="AF82" s="12"/>
      <c r="AG82" s="1"/>
      <c r="AH82" s="5"/>
      <c r="AN82"/>
    </row>
    <row r="83" spans="1:40" ht="15.6">
      <c r="A83" s="39"/>
      <c r="B83">
        <f>+'Ark1'!C1104</f>
        <v>2015</v>
      </c>
      <c r="C83">
        <f>+'Ark1'!G1104</f>
        <v>4</v>
      </c>
      <c r="D83" s="3" t="s">
        <v>64</v>
      </c>
      <c r="E83" s="3">
        <v>1</v>
      </c>
      <c r="F83" s="3" t="s">
        <v>48</v>
      </c>
      <c r="G83">
        <f>+'Ark1'!Q1104</f>
        <v>136</v>
      </c>
      <c r="I83" s="301">
        <f>+'Ark1'!R1104</f>
        <v>84833</v>
      </c>
      <c r="K83" s="301">
        <f>+'Ark1'!S1104</f>
        <v>84690</v>
      </c>
      <c r="L83" s="100">
        <f>+'Ark1'!AD1104</f>
        <v>91.142817237341106</v>
      </c>
      <c r="M83" s="100"/>
      <c r="N83" s="100">
        <f>+'Ark1'!AE1104</f>
        <v>91.165796339608761</v>
      </c>
      <c r="O83" s="1">
        <f>+'Ark1'!U1104</f>
        <v>60.286409257291311</v>
      </c>
      <c r="Q83" s="1">
        <f>+'Ark1'!W1104</f>
        <v>78.425015940488478</v>
      </c>
      <c r="S83" s="100">
        <f>+'Ark1'!X1104</f>
        <v>7.1316586705645202</v>
      </c>
      <c r="T83" s="100"/>
      <c r="U83" s="100">
        <f>+'Ark1'!Y1104</f>
        <v>14.263317341129039</v>
      </c>
      <c r="V83" s="125"/>
      <c r="W83" s="10">
        <f>+'Ark1'!Z1104</f>
        <v>0</v>
      </c>
      <c r="X83" s="125"/>
      <c r="Y83" s="1">
        <f>+'Ark1'!AA1104</f>
        <v>9.6903148518177993</v>
      </c>
      <c r="Z83" s="1">
        <f>+'Ark1'!AB1104</f>
        <v>2.7865559053031244</v>
      </c>
      <c r="AA83" s="10">
        <f>+'Ark1'!AC1104</f>
        <v>-47.611248223262017</v>
      </c>
      <c r="AB83" s="10">
        <f t="shared" si="14"/>
        <v>623.77205882352939</v>
      </c>
      <c r="AC83" s="1">
        <f>+'Ark1'!T1104</f>
        <v>15.720639373828583</v>
      </c>
      <c r="AD83" s="100">
        <f>+'Ark1'!V1104</f>
        <v>84.967514561743357</v>
      </c>
      <c r="AE83" s="39"/>
      <c r="AF83" s="12"/>
      <c r="AG83" s="1"/>
      <c r="AH83" s="5"/>
      <c r="AN83"/>
    </row>
    <row r="84" spans="1:40" ht="15.6">
      <c r="A84" s="39"/>
      <c r="B84">
        <f>+'Ark1'!C1105</f>
        <v>2015</v>
      </c>
      <c r="C84">
        <f>+'Ark1'!G1105</f>
        <v>4</v>
      </c>
      <c r="D84" s="3" t="s">
        <v>64</v>
      </c>
      <c r="E84" s="3">
        <v>2</v>
      </c>
      <c r="F84" s="3" t="s">
        <v>7</v>
      </c>
      <c r="G84">
        <f>+'Ark1'!Q1105</f>
        <v>29</v>
      </c>
      <c r="I84" s="301">
        <f>+'Ark1'!R1105</f>
        <v>8244</v>
      </c>
      <c r="K84" s="301">
        <f>+'Ark1'!S1105</f>
        <v>8207</v>
      </c>
      <c r="L84" s="100">
        <f>+'Ark1'!AD1105</f>
        <v>8.8571827626588746</v>
      </c>
      <c r="M84" s="100"/>
      <c r="N84" s="100">
        <f>+'Ark1'!AE1105</f>
        <v>8.8342036603912195</v>
      </c>
      <c r="O84" s="1">
        <f>+'Ark1'!U1105</f>
        <v>62.060679907396143</v>
      </c>
      <c r="Q84" s="1">
        <f>+'Ark1'!W1105</f>
        <v>78.50303399536925</v>
      </c>
      <c r="S84" s="100">
        <f>+'Ark1'!X1105</f>
        <v>0</v>
      </c>
      <c r="T84" s="100"/>
      <c r="U84" s="100">
        <f>+'Ark1'!Y1105</f>
        <v>0</v>
      </c>
      <c r="V84" s="125"/>
      <c r="W84" s="10">
        <f>+'Ark1'!Z1105</f>
        <v>0</v>
      </c>
      <c r="X84" s="125"/>
      <c r="Y84" s="1">
        <f>+'Ark1'!AA1105</f>
        <v>8.4583009052787954</v>
      </c>
      <c r="Z84" s="1">
        <f>+'Ark1'!AB1105</f>
        <v>2.9678793293651911</v>
      </c>
      <c r="AA84" s="10">
        <f>+'Ark1'!AC1105</f>
        <v>-69.354022170060887</v>
      </c>
      <c r="AB84" s="10">
        <f t="shared" si="14"/>
        <v>284.27586206896552</v>
      </c>
      <c r="AC84" s="1">
        <f>+'Ark1'!T1105</f>
        <v>16.300339640950995</v>
      </c>
      <c r="AD84" s="100">
        <f>+'Ark1'!V1105</f>
        <v>85.052041165081178</v>
      </c>
      <c r="AE84" s="39"/>
      <c r="AF84" s="12"/>
      <c r="AG84" s="1"/>
      <c r="AH84" s="5"/>
      <c r="AN84"/>
    </row>
    <row r="85" spans="1:40" ht="15.6">
      <c r="A85" s="39"/>
      <c r="B85" s="46">
        <f>+'Ark1'!C1106</f>
        <v>2014</v>
      </c>
      <c r="C85" s="46">
        <f>+'Ark1'!G1106</f>
        <v>1</v>
      </c>
      <c r="D85" s="47" t="s">
        <v>372</v>
      </c>
      <c r="E85" s="47">
        <v>1</v>
      </c>
      <c r="F85" s="47" t="s">
        <v>48</v>
      </c>
      <c r="G85" s="46">
        <f>+'Ark1'!Q1106</f>
        <v>670</v>
      </c>
      <c r="H85" s="46"/>
      <c r="I85" s="335">
        <f>+'Ark1'!R1106</f>
        <v>409648</v>
      </c>
      <c r="J85" s="335"/>
      <c r="K85" s="335">
        <f>+'Ark1'!S1106</f>
        <v>409636</v>
      </c>
      <c r="L85" s="99">
        <f>+'Ark1'!AD1106</f>
        <v>65.095096669828891</v>
      </c>
      <c r="M85" s="99"/>
      <c r="N85" s="99">
        <f>+'Ark1'!AE1106</f>
        <v>64.438062729607566</v>
      </c>
      <c r="O85" s="48">
        <f>+'Ark1'!U1106</f>
        <v>60.318331396654607</v>
      </c>
      <c r="P85" s="46"/>
      <c r="Q85" s="48">
        <f>+'Ark1'!W1106</f>
        <v>78.207660703648628</v>
      </c>
      <c r="R85" s="46"/>
      <c r="S85" s="99">
        <f>+'Ark1'!X1106</f>
        <v>0</v>
      </c>
      <c r="T85" s="99"/>
      <c r="U85" s="99">
        <f>+'Ark1'!Y1106</f>
        <v>0</v>
      </c>
      <c r="V85" s="125"/>
      <c r="W85" s="65">
        <f>+'Ark1'!Z1106</f>
        <v>0</v>
      </c>
      <c r="X85" s="125"/>
      <c r="Y85" s="48">
        <f>+'Ark1'!AA1106</f>
        <v>8.7497395181739392</v>
      </c>
      <c r="Z85" s="48">
        <f>+'Ark1'!AB1106</f>
        <v>2.7547935786440618</v>
      </c>
      <c r="AA85" s="65">
        <f>+'Ark1'!AC1106</f>
        <v>-31.694315608344681</v>
      </c>
      <c r="AB85" s="65">
        <f>+I85/G85</f>
        <v>611.41492537313434</v>
      </c>
      <c r="AC85" s="48">
        <f>+'Ark1'!T1106</f>
        <v>15.773564133109401</v>
      </c>
      <c r="AD85" s="99">
        <f>+'Ark1'!V1106</f>
        <v>84.732026764518878</v>
      </c>
      <c r="AE85" s="39"/>
      <c r="AF85" s="12"/>
      <c r="AG85" s="12"/>
      <c r="AH85" s="5"/>
      <c r="AN85"/>
    </row>
    <row r="86" spans="1:40" ht="15.6">
      <c r="A86" s="39"/>
      <c r="B86" s="46">
        <f>+'Ark1'!C1107</f>
        <v>2014</v>
      </c>
      <c r="C86" s="46">
        <f>+'Ark1'!G1107</f>
        <v>1</v>
      </c>
      <c r="D86" s="47" t="s">
        <v>372</v>
      </c>
      <c r="E86" s="47">
        <v>2</v>
      </c>
      <c r="F86" s="47" t="s">
        <v>7</v>
      </c>
      <c r="G86" s="46">
        <f>+'Ark1'!Q1107</f>
        <v>313</v>
      </c>
      <c r="H86" s="46"/>
      <c r="I86" s="335">
        <f>+'Ark1'!R1107</f>
        <v>219659</v>
      </c>
      <c r="J86" s="335"/>
      <c r="K86" s="335">
        <f>+'Ark1'!S1107</f>
        <v>219657</v>
      </c>
      <c r="L86" s="99">
        <f>+'Ark1'!AD1107</f>
        <v>34.904903330171123</v>
      </c>
      <c r="M86" s="99"/>
      <c r="N86" s="99">
        <f>+'Ark1'!AE1107</f>
        <v>35.561937270392441</v>
      </c>
      <c r="O86" s="48">
        <f>+'Ark1'!U1107</f>
        <v>61.776802014049174</v>
      </c>
      <c r="P86" s="46"/>
      <c r="Q86" s="48">
        <f>+'Ark1'!W1107</f>
        <v>80.489154454444304</v>
      </c>
      <c r="R86" s="46"/>
      <c r="S86" s="99">
        <f>+'Ark1'!X1107</f>
        <v>0</v>
      </c>
      <c r="T86" s="99"/>
      <c r="U86" s="99">
        <f>+'Ark1'!Y1107</f>
        <v>0</v>
      </c>
      <c r="V86" s="125"/>
      <c r="W86" s="65">
        <f>+'Ark1'!Z1107</f>
        <v>0</v>
      </c>
      <c r="X86" s="125"/>
      <c r="Y86" s="48">
        <f>+'Ark1'!AA1107</f>
        <v>8.8250916688537213</v>
      </c>
      <c r="Z86" s="48">
        <f>+'Ark1'!AB1107</f>
        <v>2.8265386875031444</v>
      </c>
      <c r="AA86" s="65">
        <f>+'Ark1'!AC1107</f>
        <v>-32.0861696905896</v>
      </c>
      <c r="AB86" s="65">
        <f t="shared" ref="AB86:AB92" si="15">+I86/G86</f>
        <v>701.78594249201274</v>
      </c>
      <c r="AC86" s="48">
        <f>+'Ark1'!T1107</f>
        <v>16.325713947527763</v>
      </c>
      <c r="AD86" s="99">
        <f>+'Ark1'!V1107</f>
        <v>87.203850979897851</v>
      </c>
      <c r="AE86" s="39"/>
      <c r="AF86" s="12"/>
      <c r="AG86" s="12"/>
      <c r="AH86" s="5"/>
      <c r="AN86"/>
    </row>
    <row r="87" spans="1:40" ht="15.6">
      <c r="A87" s="39"/>
      <c r="B87" s="46">
        <f>+'Ark1'!C1108</f>
        <v>2014</v>
      </c>
      <c r="C87" s="46">
        <f>+'Ark1'!G1108</f>
        <v>2</v>
      </c>
      <c r="D87" s="47" t="s">
        <v>63</v>
      </c>
      <c r="E87" s="47">
        <v>1</v>
      </c>
      <c r="F87" s="47" t="s">
        <v>48</v>
      </c>
      <c r="G87" s="46">
        <f>+'Ark1'!Q1108</f>
        <v>542</v>
      </c>
      <c r="H87" s="46"/>
      <c r="I87" s="335">
        <f>+'Ark1'!R1108</f>
        <v>343037</v>
      </c>
      <c r="J87" s="335"/>
      <c r="K87" s="335">
        <f>+'Ark1'!S1108</f>
        <v>343012</v>
      </c>
      <c r="L87" s="99">
        <f>+'Ark1'!AD1108</f>
        <v>68.257511993521206</v>
      </c>
      <c r="M87" s="99"/>
      <c r="N87" s="99">
        <f>+'Ark1'!AE1108</f>
        <v>67.989949046302783</v>
      </c>
      <c r="O87" s="48">
        <f>+'Ark1'!U1108</f>
        <v>60.834034960876011</v>
      </c>
      <c r="P87" s="46"/>
      <c r="Q87" s="48">
        <f>+'Ark1'!W1108</f>
        <v>79.296520821427293</v>
      </c>
      <c r="R87" s="46"/>
      <c r="S87" s="99">
        <f>+'Ark1'!X1108</f>
        <v>0</v>
      </c>
      <c r="T87" s="99"/>
      <c r="U87" s="99">
        <f>+'Ark1'!Y1108</f>
        <v>0</v>
      </c>
      <c r="V87" s="125"/>
      <c r="W87" s="65">
        <f>+'Ark1'!Z1108</f>
        <v>0</v>
      </c>
      <c r="X87" s="125"/>
      <c r="Y87" s="48">
        <f>+'Ark1'!AA1108</f>
        <v>9.4420354305573824</v>
      </c>
      <c r="Z87" s="48">
        <f>+'Ark1'!AB1108</f>
        <v>2.7155107086799486</v>
      </c>
      <c r="AA87" s="65">
        <f>+'Ark1'!AC1108</f>
        <v>-29.43406140765391</v>
      </c>
      <c r="AB87" s="65">
        <f t="shared" si="15"/>
        <v>632.90959409594097</v>
      </c>
      <c r="AC87" s="48">
        <f>+'Ark1'!T1108</f>
        <v>15.983800581278411</v>
      </c>
      <c r="AD87" s="99">
        <f>+'Ark1'!V1108</f>
        <v>85.911723533510298</v>
      </c>
      <c r="AE87" s="39"/>
      <c r="AF87" s="12"/>
      <c r="AG87" s="12"/>
      <c r="AH87" s="5"/>
      <c r="AN87"/>
    </row>
    <row r="88" spans="1:40" ht="15.6">
      <c r="A88" s="39"/>
      <c r="B88" s="46">
        <f>+'Ark1'!C1109</f>
        <v>2014</v>
      </c>
      <c r="C88" s="46">
        <f>+'Ark1'!G1109</f>
        <v>2</v>
      </c>
      <c r="D88" s="47" t="s">
        <v>63</v>
      </c>
      <c r="E88" s="47">
        <v>2</v>
      </c>
      <c r="F88" s="47" t="s">
        <v>7</v>
      </c>
      <c r="G88" s="46">
        <f>+'Ark1'!Q1109</f>
        <v>286</v>
      </c>
      <c r="H88" s="46"/>
      <c r="I88" s="335">
        <f>+'Ark1'!R1109</f>
        <v>159526</v>
      </c>
      <c r="J88" s="335"/>
      <c r="K88" s="335">
        <f>+'Ark1'!S1109</f>
        <v>159517</v>
      </c>
      <c r="L88" s="99">
        <f>+'Ark1'!AD1109</f>
        <v>31.742488006478791</v>
      </c>
      <c r="M88" s="99"/>
      <c r="N88" s="99">
        <f>+'Ark1'!AE1109</f>
        <v>32.010050953697224</v>
      </c>
      <c r="O88" s="48">
        <f>+'Ark1'!U1109</f>
        <v>61.508742014957669</v>
      </c>
      <c r="P88" s="46"/>
      <c r="Q88" s="48">
        <f>+'Ark1'!W1109</f>
        <v>80.277705824456262</v>
      </c>
      <c r="R88" s="46"/>
      <c r="S88" s="99">
        <f>+'Ark1'!X1109</f>
        <v>0</v>
      </c>
      <c r="T88" s="99"/>
      <c r="U88" s="99">
        <f>+'Ark1'!Y1109</f>
        <v>0</v>
      </c>
      <c r="V88" s="125"/>
      <c r="W88" s="65">
        <f>+'Ark1'!Z1109</f>
        <v>0</v>
      </c>
      <c r="X88" s="125"/>
      <c r="Y88" s="48">
        <f>+'Ark1'!AA1109</f>
        <v>8.7332217532364282</v>
      </c>
      <c r="Z88" s="48">
        <f>+'Ark1'!AB1109</f>
        <v>2.7056212385472795</v>
      </c>
      <c r="AA88" s="65">
        <f>+'Ark1'!AC1109</f>
        <v>-33.384823097884791</v>
      </c>
      <c r="AB88" s="65">
        <f t="shared" si="15"/>
        <v>557.78321678321674</v>
      </c>
      <c r="AC88" s="48">
        <f>+'Ark1'!T1109</f>
        <v>16.262402367012275</v>
      </c>
      <c r="AD88" s="99">
        <f>+'Ark1'!V1109</f>
        <v>86.974762540041056</v>
      </c>
      <c r="AE88" s="39"/>
      <c r="AF88" s="12"/>
      <c r="AG88" s="12"/>
      <c r="AH88" s="5"/>
      <c r="AN88"/>
    </row>
    <row r="89" spans="1:40" ht="15.6">
      <c r="A89" s="39"/>
      <c r="B89" s="46">
        <f>+'Ark1'!C1110</f>
        <v>2014</v>
      </c>
      <c r="C89" s="46">
        <f>+'Ark1'!G1110</f>
        <v>3</v>
      </c>
      <c r="D89" s="47" t="s">
        <v>517</v>
      </c>
      <c r="E89" s="47">
        <v>1</v>
      </c>
      <c r="F89" s="47" t="s">
        <v>48</v>
      </c>
      <c r="G89" s="46">
        <f>+'Ark1'!Q1110</f>
        <v>339</v>
      </c>
      <c r="H89" s="46"/>
      <c r="I89" s="335">
        <f>+'Ark1'!R1110</f>
        <v>223453</v>
      </c>
      <c r="J89" s="335"/>
      <c r="K89" s="335">
        <f>+'Ark1'!S1110</f>
        <v>223436</v>
      </c>
      <c r="L89" s="99">
        <f>+'Ark1'!AD1110</f>
        <v>81.232300539117887</v>
      </c>
      <c r="M89" s="99"/>
      <c r="N89" s="99">
        <f>+'Ark1'!AE1110</f>
        <v>80.711963342413313</v>
      </c>
      <c r="O89" s="48">
        <f>+'Ark1'!U1110</f>
        <v>60.860541721119255</v>
      </c>
      <c r="P89" s="46"/>
      <c r="Q89" s="48">
        <f>+'Ark1'!W1110</f>
        <v>75.773919153584174</v>
      </c>
      <c r="R89" s="46"/>
      <c r="S89" s="99">
        <f>+'Ark1'!X1110</f>
        <v>0</v>
      </c>
      <c r="T89" s="99"/>
      <c r="U89" s="99">
        <f>+'Ark1'!Y1110</f>
        <v>0</v>
      </c>
      <c r="V89" s="125"/>
      <c r="W89" s="65">
        <f>+'Ark1'!Z1110</f>
        <v>0</v>
      </c>
      <c r="X89" s="125"/>
      <c r="Y89" s="48">
        <f>+'Ark1'!AA1110</f>
        <v>9.0182080823953417</v>
      </c>
      <c r="Z89" s="48">
        <f>+'Ark1'!AB1110</f>
        <v>2.8796176267738449</v>
      </c>
      <c r="AA89" s="65">
        <f>+'Ark1'!AC1110</f>
        <v>-38.658236144330203</v>
      </c>
      <c r="AB89" s="65">
        <f t="shared" si="15"/>
        <v>659.15339233038344</v>
      </c>
      <c r="AC89" s="48">
        <f>+'Ark1'!T1110</f>
        <v>15.954639230621204</v>
      </c>
      <c r="AD89" s="99">
        <f>+'Ark1'!V1110</f>
        <v>82.095253687522899</v>
      </c>
      <c r="AE89" s="39"/>
      <c r="AF89" s="12"/>
      <c r="AG89" s="5"/>
      <c r="AH89" s="5"/>
      <c r="AN89"/>
    </row>
    <row r="90" spans="1:40" ht="15.6">
      <c r="A90" s="39"/>
      <c r="B90" s="46">
        <f>+'Ark1'!C1111</f>
        <v>2014</v>
      </c>
      <c r="C90" s="46">
        <f>+'Ark1'!G1111</f>
        <v>3</v>
      </c>
      <c r="D90" s="47" t="s">
        <v>517</v>
      </c>
      <c r="E90" s="47">
        <v>2</v>
      </c>
      <c r="F90" s="47" t="s">
        <v>7</v>
      </c>
      <c r="G90" s="46">
        <f>+'Ark1'!Q1111</f>
        <v>71</v>
      </c>
      <c r="H90" s="46"/>
      <c r="I90" s="335">
        <f>+'Ark1'!R1111</f>
        <v>51626</v>
      </c>
      <c r="J90" s="335"/>
      <c r="K90" s="335">
        <f>+'Ark1'!S1111</f>
        <v>51621</v>
      </c>
      <c r="L90" s="99">
        <f>+'Ark1'!AD1111</f>
        <v>18.767699460882142</v>
      </c>
      <c r="M90" s="99"/>
      <c r="N90" s="99">
        <f>+'Ark1'!AE1111</f>
        <v>19.288036657586694</v>
      </c>
      <c r="O90" s="48">
        <f>+'Ark1'!U1111</f>
        <v>61.896011313225237</v>
      </c>
      <c r="P90" s="46"/>
      <c r="Q90" s="48">
        <f>+'Ark1'!W1111</f>
        <v>78.38154626992845</v>
      </c>
      <c r="R90" s="46"/>
      <c r="S90" s="99">
        <f>+'Ark1'!X1111</f>
        <v>0</v>
      </c>
      <c r="T90" s="99"/>
      <c r="U90" s="99">
        <f>+'Ark1'!Y1111</f>
        <v>0</v>
      </c>
      <c r="V90" s="125"/>
      <c r="W90" s="65">
        <f>+'Ark1'!Z1111</f>
        <v>0</v>
      </c>
      <c r="X90" s="125"/>
      <c r="Y90" s="48">
        <f>+'Ark1'!AA1111</f>
        <v>9.5080616783845127</v>
      </c>
      <c r="Z90" s="48">
        <f>+'Ark1'!AB1111</f>
        <v>3.0935379610523559</v>
      </c>
      <c r="AA90" s="65">
        <f>+'Ark1'!AC1111</f>
        <v>-34.779463026947447</v>
      </c>
      <c r="AB90" s="65">
        <f t="shared" si="15"/>
        <v>727.12676056338023</v>
      </c>
      <c r="AC90" s="48">
        <f>+'Ark1'!T1111</f>
        <v>16.264091736721802</v>
      </c>
      <c r="AD90" s="99">
        <f>+'Ark1'!V1111</f>
        <v>84.920418493964817</v>
      </c>
      <c r="AE90" s="39"/>
      <c r="AF90" s="12"/>
      <c r="AG90" s="5"/>
      <c r="AH90" s="5"/>
      <c r="AN90"/>
    </row>
    <row r="91" spans="1:40" ht="15.6">
      <c r="A91" s="39"/>
      <c r="B91" s="46">
        <f>+'Ark1'!C1112</f>
        <v>2014</v>
      </c>
      <c r="C91" s="46">
        <f>+'Ark1'!G1112</f>
        <v>4</v>
      </c>
      <c r="D91" s="47" t="s">
        <v>64</v>
      </c>
      <c r="E91" s="47">
        <v>1</v>
      </c>
      <c r="F91" s="47" t="s">
        <v>48</v>
      </c>
      <c r="G91" s="46">
        <f>+'Ark1'!Q1112</f>
        <v>136</v>
      </c>
      <c r="H91" s="46"/>
      <c r="I91" s="335">
        <f>+'Ark1'!R1112</f>
        <v>81842</v>
      </c>
      <c r="J91" s="335"/>
      <c r="K91" s="335">
        <f>+'Ark1'!S1112</f>
        <v>81838</v>
      </c>
      <c r="L91" s="99">
        <f>+'Ark1'!AD1112</f>
        <v>85.332082160358695</v>
      </c>
      <c r="M91" s="99"/>
      <c r="N91" s="99">
        <f>+'Ark1'!AE1112</f>
        <v>85.237649809060315</v>
      </c>
      <c r="O91" s="48">
        <f>+'Ark1'!U1112</f>
        <v>60.477088882915027</v>
      </c>
      <c r="P91" s="46"/>
      <c r="Q91" s="48">
        <f>+'Ark1'!W1112</f>
        <v>75.401214594686863</v>
      </c>
      <c r="R91" s="46"/>
      <c r="S91" s="99">
        <f>+'Ark1'!X1112</f>
        <v>0</v>
      </c>
      <c r="T91" s="99"/>
      <c r="U91" s="99">
        <f>+'Ark1'!Y1112</f>
        <v>0</v>
      </c>
      <c r="V91" s="125"/>
      <c r="W91" s="65">
        <f>+'Ark1'!Z1112</f>
        <v>0</v>
      </c>
      <c r="X91" s="125"/>
      <c r="Y91" s="48">
        <f>+'Ark1'!AA1112</f>
        <v>9.5159856419315325</v>
      </c>
      <c r="Z91" s="48">
        <f>+'Ark1'!AB1112</f>
        <v>2.7225578398489287</v>
      </c>
      <c r="AA91" s="65">
        <f>+'Ark1'!AC1112</f>
        <v>-39.240635158503473</v>
      </c>
      <c r="AB91" s="65">
        <f t="shared" si="15"/>
        <v>601.77941176470586</v>
      </c>
      <c r="AC91" s="48">
        <f>+'Ark1'!T1112</f>
        <v>15.831150265145036</v>
      </c>
      <c r="AD91" s="99">
        <f>+'Ark1'!V1112</f>
        <v>81.691456765641746</v>
      </c>
      <c r="AE91" s="39"/>
      <c r="AF91" s="12"/>
      <c r="AG91" s="5"/>
      <c r="AH91" s="5"/>
      <c r="AN91"/>
    </row>
    <row r="92" spans="1:40" ht="15.6">
      <c r="A92" s="39"/>
      <c r="B92" s="46">
        <f>+'Ark1'!C1113</f>
        <v>2014</v>
      </c>
      <c r="C92" s="46">
        <f>+'Ark1'!G1113</f>
        <v>4</v>
      </c>
      <c r="D92" s="47" t="s">
        <v>64</v>
      </c>
      <c r="E92" s="47">
        <v>2</v>
      </c>
      <c r="F92" s="47" t="s">
        <v>7</v>
      </c>
      <c r="G92" s="46">
        <f>+'Ark1'!Q1113</f>
        <v>35</v>
      </c>
      <c r="H92" s="46"/>
      <c r="I92" s="335">
        <f>+'Ark1'!R1113</f>
        <v>14068</v>
      </c>
      <c r="J92" s="335"/>
      <c r="K92" s="335">
        <f>+'Ark1'!S1113</f>
        <v>14061</v>
      </c>
      <c r="L92" s="99">
        <f>+'Ark1'!AD1113</f>
        <v>14.667917839641332</v>
      </c>
      <c r="M92" s="99"/>
      <c r="N92" s="99">
        <f>+'Ark1'!AE1113</f>
        <v>14.76235019093966</v>
      </c>
      <c r="O92" s="48">
        <f>+'Ark1'!U1113</f>
        <v>61.562406656710067</v>
      </c>
      <c r="P92" s="46"/>
      <c r="Q92" s="48">
        <f>+'Ark1'!W1113</f>
        <v>76.020546191593269</v>
      </c>
      <c r="R92" s="46"/>
      <c r="S92" s="99">
        <f>+'Ark1'!X1113</f>
        <v>0</v>
      </c>
      <c r="T92" s="99"/>
      <c r="U92" s="99">
        <f>+'Ark1'!Y1113</f>
        <v>0</v>
      </c>
      <c r="V92" s="125"/>
      <c r="W92" s="65">
        <f>+'Ark1'!Z1113</f>
        <v>0</v>
      </c>
      <c r="X92" s="125"/>
      <c r="Y92" s="48">
        <f>+'Ark1'!AA1113</f>
        <v>9.1688816593432829</v>
      </c>
      <c r="Z92" s="48">
        <f>+'Ark1'!AB1113</f>
        <v>2.2334661964955447</v>
      </c>
      <c r="AA92" s="65">
        <f>+'Ark1'!AC1113</f>
        <v>-52.76946408328309</v>
      </c>
      <c r="AB92" s="65">
        <f t="shared" si="15"/>
        <v>401.94285714285712</v>
      </c>
      <c r="AC92" s="48">
        <f>+'Ark1'!T1113</f>
        <v>16.177281774239404</v>
      </c>
      <c r="AD92" s="99">
        <f>+'Ark1'!V1113</f>
        <v>82.362455245497117</v>
      </c>
      <c r="AE92" s="39"/>
      <c r="AF92" s="12"/>
      <c r="AG92" s="5"/>
      <c r="AH92" s="5"/>
      <c r="AN92"/>
    </row>
    <row r="93" spans="1:40" ht="15.6">
      <c r="A93" s="39"/>
      <c r="B93">
        <f>+'Ark1'!C1114</f>
        <v>2013</v>
      </c>
      <c r="C93">
        <f>+'Ark1'!G1114</f>
        <v>1</v>
      </c>
      <c r="D93" s="3" t="s">
        <v>372</v>
      </c>
      <c r="E93" s="3">
        <v>1</v>
      </c>
      <c r="F93" s="3" t="s">
        <v>48</v>
      </c>
      <c r="G93">
        <f>+'Ark1'!Q1114</f>
        <v>682</v>
      </c>
      <c r="I93" s="301">
        <f>+'Ark1'!R1114</f>
        <v>422113</v>
      </c>
      <c r="K93" s="301">
        <f>+'Ark1'!S1114</f>
        <v>422078</v>
      </c>
      <c r="L93" s="100">
        <f>+'Ark1'!AD1114</f>
        <v>65.935169651699312</v>
      </c>
      <c r="M93" s="100"/>
      <c r="N93" s="100">
        <f>+'Ark1'!AE1114</f>
        <v>65.171618491665143</v>
      </c>
      <c r="O93" s="1">
        <f>+'Ark1'!U1114</f>
        <v>61.039082823553947</v>
      </c>
      <c r="Q93" s="1">
        <f>+'Ark1'!W1114</f>
        <v>76.313216277559761</v>
      </c>
      <c r="S93" s="100">
        <f>+'Ark1'!X1114</f>
        <v>0</v>
      </c>
      <c r="T93" s="100"/>
      <c r="U93" s="100">
        <f>+'Ark1'!Y1114</f>
        <v>0</v>
      </c>
      <c r="V93" s="125"/>
      <c r="W93" s="10">
        <f>+'Ark1'!Z1114</f>
        <v>0</v>
      </c>
      <c r="X93" s="125"/>
      <c r="Y93" s="1">
        <f>+'Ark1'!AA1114</f>
        <v>8.3444981341953746</v>
      </c>
      <c r="Z93" s="1">
        <f>+'Ark1'!AB1114</f>
        <v>3.030736631442803</v>
      </c>
      <c r="AA93" s="10">
        <f>+'Ark1'!AC1114</f>
        <v>-34.74056687590847</v>
      </c>
      <c r="AB93" s="10">
        <f>+I93/G93</f>
        <v>618.93401759530786</v>
      </c>
      <c r="AC93" s="1">
        <f>+'Ark1'!T1114</f>
        <v>16.061940759938693</v>
      </c>
      <c r="AD93" s="100">
        <f>+'Ark1'!V1114</f>
        <v>82.679540929103268</v>
      </c>
      <c r="AE93" s="39"/>
      <c r="AF93" s="12"/>
      <c r="AG93" s="5"/>
      <c r="AH93" s="5"/>
      <c r="AN93"/>
    </row>
    <row r="94" spans="1:40" ht="15.6">
      <c r="A94" s="39"/>
      <c r="B94">
        <f>+'Ark1'!C1115</f>
        <v>2013</v>
      </c>
      <c r="C94">
        <f>+'Ark1'!G1115</f>
        <v>1</v>
      </c>
      <c r="D94" s="3" t="s">
        <v>372</v>
      </c>
      <c r="E94" s="3">
        <v>2</v>
      </c>
      <c r="F94" s="3" t="s">
        <v>7</v>
      </c>
      <c r="G94">
        <f>+'Ark1'!Q1115</f>
        <v>312</v>
      </c>
      <c r="I94" s="301">
        <f>+'Ark1'!R1115</f>
        <v>218081</v>
      </c>
      <c r="K94" s="301">
        <f>+'Ark1'!S1115</f>
        <v>218079</v>
      </c>
      <c r="L94" s="100">
        <f>+'Ark1'!AD1115</f>
        <v>34.064830348300681</v>
      </c>
      <c r="M94" s="100"/>
      <c r="N94" s="100">
        <f>+'Ark1'!AE1115</f>
        <v>34.828381508334871</v>
      </c>
      <c r="O94" s="1">
        <f>+'Ark1'!U1115</f>
        <v>62.022019543376487</v>
      </c>
      <c r="Q94" s="1">
        <f>+'Ark1'!W1115</f>
        <v>78.9266935376628</v>
      </c>
      <c r="S94" s="100">
        <f>+'Ark1'!X1115</f>
        <v>0</v>
      </c>
      <c r="T94" s="100"/>
      <c r="U94" s="100">
        <f>+'Ark1'!Y1115</f>
        <v>0</v>
      </c>
      <c r="V94" s="125"/>
      <c r="W94" s="10">
        <f>+'Ark1'!Z1115</f>
        <v>0</v>
      </c>
      <c r="X94" s="125"/>
      <c r="Y94" s="1">
        <f>+'Ark1'!AA1115</f>
        <v>9.3497914880001254</v>
      </c>
      <c r="Z94" s="1">
        <f>+'Ark1'!AB1115</f>
        <v>3.052824682976345</v>
      </c>
      <c r="AA94" s="10">
        <f>+'Ark1'!AC1115</f>
        <v>-37.319750329739378</v>
      </c>
      <c r="AB94" s="10">
        <f t="shared" ref="AB94:AB100" si="16">+I94/G94</f>
        <v>698.97756410256409</v>
      </c>
      <c r="AC94" s="1">
        <f>+'Ark1'!T1115</f>
        <v>16.363149471985178</v>
      </c>
      <c r="AD94" s="100">
        <f>+'Ark1'!V1115</f>
        <v>85.511043919464868</v>
      </c>
      <c r="AE94" s="39"/>
      <c r="AF94" s="12"/>
      <c r="AG94" s="5"/>
      <c r="AH94" s="5"/>
      <c r="AN94"/>
    </row>
    <row r="95" spans="1:40" ht="15.6">
      <c r="A95" s="39"/>
      <c r="B95">
        <f>+'Ark1'!C1116</f>
        <v>2013</v>
      </c>
      <c r="C95">
        <f>+'Ark1'!G1116</f>
        <v>2</v>
      </c>
      <c r="D95" s="3" t="s">
        <v>63</v>
      </c>
      <c r="E95" s="3">
        <v>1</v>
      </c>
      <c r="F95" s="3" t="s">
        <v>48</v>
      </c>
      <c r="G95">
        <f>+'Ark1'!Q1116</f>
        <v>472</v>
      </c>
      <c r="I95" s="301">
        <f>+'Ark1'!R1116</f>
        <v>274516</v>
      </c>
      <c r="K95" s="301">
        <f>+'Ark1'!S1116</f>
        <v>274475</v>
      </c>
      <c r="L95" s="100">
        <f>+'Ark1'!AD1116</f>
        <v>54.081059729984787</v>
      </c>
      <c r="M95" s="100"/>
      <c r="N95" s="100">
        <f>+'Ark1'!AE1116</f>
        <v>52.359613733483009</v>
      </c>
      <c r="O95" s="1">
        <f>+'Ark1'!U1116</f>
        <v>61.486514254485847</v>
      </c>
      <c r="Q95" s="1">
        <f>+'Ark1'!W1116</f>
        <v>75.351556280170414</v>
      </c>
      <c r="S95" s="100">
        <f>+'Ark1'!X1116</f>
        <v>0</v>
      </c>
      <c r="T95" s="100"/>
      <c r="U95" s="100">
        <f>+'Ark1'!Y1116</f>
        <v>0</v>
      </c>
      <c r="V95" s="125"/>
      <c r="W95" s="10">
        <f>+'Ark1'!Z1116</f>
        <v>0</v>
      </c>
      <c r="X95" s="125"/>
      <c r="Y95" s="1">
        <f>+'Ark1'!AA1116</f>
        <v>8.7247151896858597</v>
      </c>
      <c r="Z95" s="1">
        <f>+'Ark1'!AB1116</f>
        <v>2.8153010111299555</v>
      </c>
      <c r="AA95" s="10">
        <f>+'Ark1'!AC1116</f>
        <v>-43.364261064859221</v>
      </c>
      <c r="AB95" s="10">
        <f t="shared" si="16"/>
        <v>581.60169491525426</v>
      </c>
      <c r="AC95" s="1">
        <f>+'Ark1'!T1116</f>
        <v>16.216187763190483</v>
      </c>
      <c r="AD95" s="100">
        <f>+'Ark1'!V1116</f>
        <v>81.637655774834727</v>
      </c>
      <c r="AE95" s="39"/>
      <c r="AF95" s="12"/>
      <c r="AG95" s="5"/>
      <c r="AH95" s="5"/>
      <c r="AN95"/>
    </row>
    <row r="96" spans="1:40" ht="15.6">
      <c r="A96" s="39"/>
      <c r="B96">
        <f>+'Ark1'!C1117</f>
        <v>2013</v>
      </c>
      <c r="C96">
        <f>+'Ark1'!G1117</f>
        <v>2</v>
      </c>
      <c r="D96" s="3" t="s">
        <v>63</v>
      </c>
      <c r="E96" s="3">
        <v>2</v>
      </c>
      <c r="F96" s="3" t="s">
        <v>7</v>
      </c>
      <c r="G96">
        <f>+'Ark1'!Q1117</f>
        <v>391</v>
      </c>
      <c r="I96" s="301">
        <f>+'Ark1'!R1117</f>
        <v>233085</v>
      </c>
      <c r="K96" s="301">
        <f>+'Ark1'!S1117</f>
        <v>233079</v>
      </c>
      <c r="L96" s="100">
        <f>+'Ark1'!AD1117</f>
        <v>45.918940270015213</v>
      </c>
      <c r="M96" s="100"/>
      <c r="N96" s="100">
        <f>+'Ark1'!AE1117</f>
        <v>47.640386266516963</v>
      </c>
      <c r="O96" s="1">
        <f>+'Ark1'!U1117</f>
        <v>61.314747360337051</v>
      </c>
      <c r="Q96" s="1">
        <f>+'Ark1'!W1117</f>
        <v>80.731774205311012</v>
      </c>
      <c r="S96" s="100">
        <f>+'Ark1'!X1117</f>
        <v>0</v>
      </c>
      <c r="T96" s="100"/>
      <c r="U96" s="100">
        <f>+'Ark1'!Y1117</f>
        <v>0</v>
      </c>
      <c r="V96" s="125"/>
      <c r="W96" s="10">
        <f>+'Ark1'!Z1117</f>
        <v>0</v>
      </c>
      <c r="X96" s="125"/>
      <c r="Y96" s="1">
        <f>+'Ark1'!AA1117</f>
        <v>9.8392017109959298</v>
      </c>
      <c r="Z96" s="1">
        <f>+'Ark1'!AB1117</f>
        <v>3.1930123465917304</v>
      </c>
      <c r="AA96" s="10">
        <f>+'Ark1'!AC1117</f>
        <v>-45.629695622472163</v>
      </c>
      <c r="AB96" s="10">
        <f t="shared" si="16"/>
        <v>596.12531969309464</v>
      </c>
      <c r="AC96" s="1">
        <f>+'Ark1'!T1117</f>
        <v>16.103095437286829</v>
      </c>
      <c r="AD96" s="100">
        <f>+'Ark1'!V1117</f>
        <v>87.466710948335802</v>
      </c>
      <c r="AE96" s="39"/>
      <c r="AF96" s="12"/>
      <c r="AG96" s="5"/>
      <c r="AH96" s="5"/>
      <c r="AN96"/>
    </row>
    <row r="97" spans="1:40" ht="15.6">
      <c r="A97" s="39"/>
      <c r="B97">
        <f>+'Ark1'!C1118</f>
        <v>2013</v>
      </c>
      <c r="C97">
        <f>+'Ark1'!G1118</f>
        <v>3</v>
      </c>
      <c r="D97" s="3" t="s">
        <v>517</v>
      </c>
      <c r="E97" s="3">
        <v>1</v>
      </c>
      <c r="F97" s="3" t="s">
        <v>48</v>
      </c>
      <c r="G97">
        <f>+'Ark1'!Q1118</f>
        <v>354</v>
      </c>
      <c r="I97" s="301">
        <f>+'Ark1'!R1118</f>
        <v>225608</v>
      </c>
      <c r="K97" s="301">
        <f>+'Ark1'!S1118</f>
        <v>225604</v>
      </c>
      <c r="L97" s="100">
        <f>+'Ark1'!AD1118</f>
        <v>81.740844335589358</v>
      </c>
      <c r="M97" s="100"/>
      <c r="N97" s="100">
        <f>+'Ark1'!AE1118</f>
        <v>81.36802583097456</v>
      </c>
      <c r="O97" s="1">
        <f>+'Ark1'!U1118</f>
        <v>61.52015921703515</v>
      </c>
      <c r="Q97" s="1">
        <f>+'Ark1'!W1118</f>
        <v>73.884306572578907</v>
      </c>
      <c r="S97" s="100">
        <f>+'Ark1'!X1118</f>
        <v>0</v>
      </c>
      <c r="T97" s="100"/>
      <c r="U97" s="100">
        <f>+'Ark1'!Y1118</f>
        <v>0</v>
      </c>
      <c r="V97" s="125"/>
      <c r="W97" s="10">
        <f>+'Ark1'!Z1118</f>
        <v>0</v>
      </c>
      <c r="X97" s="125"/>
      <c r="Y97" s="1">
        <f>+'Ark1'!AA1118</f>
        <v>8.7420989328138941</v>
      </c>
      <c r="Z97" s="1">
        <f>+'Ark1'!AB1118</f>
        <v>3.058302343235932</v>
      </c>
      <c r="AA97" s="10">
        <f>+'Ark1'!AC1118</f>
        <v>-34.164920430011854</v>
      </c>
      <c r="AB97" s="10">
        <f t="shared" si="16"/>
        <v>637.31073446327684</v>
      </c>
      <c r="AC97" s="1">
        <f>+'Ark1'!T1118</f>
        <v>16.210759370235099</v>
      </c>
      <c r="AD97" s="100">
        <f>+'Ark1'!V1118</f>
        <v>80.04800278719361</v>
      </c>
      <c r="AE97" s="39"/>
      <c r="AF97" s="5"/>
      <c r="AG97" s="5"/>
      <c r="AH97" s="5"/>
      <c r="AN97"/>
    </row>
    <row r="98" spans="1:40" ht="15.6">
      <c r="A98" s="39"/>
      <c r="B98">
        <f>+'Ark1'!C1119</f>
        <v>2013</v>
      </c>
      <c r="C98">
        <f>+'Ark1'!G1119</f>
        <v>3</v>
      </c>
      <c r="D98" s="3" t="s">
        <v>517</v>
      </c>
      <c r="E98" s="3">
        <v>2</v>
      </c>
      <c r="F98" s="3" t="s">
        <v>7</v>
      </c>
      <c r="G98">
        <f>+'Ark1'!Q1119</f>
        <v>71</v>
      </c>
      <c r="I98" s="301">
        <f>+'Ark1'!R1119</f>
        <v>50396</v>
      </c>
      <c r="K98" s="301">
        <f>+'Ark1'!S1119</f>
        <v>50395</v>
      </c>
      <c r="L98" s="100">
        <f>+'Ark1'!AD1119</f>
        <v>18.259155664410663</v>
      </c>
      <c r="M98" s="100"/>
      <c r="N98" s="100">
        <f>+'Ark1'!AE1119</f>
        <v>18.631974169025423</v>
      </c>
      <c r="O98" s="1">
        <f>+'Ark1'!U1119</f>
        <v>62.269808512749293</v>
      </c>
      <c r="Q98" s="1">
        <f>+'Ark1'!W1119</f>
        <v>75.738640738168144</v>
      </c>
      <c r="S98" s="100">
        <f>+'Ark1'!X1119</f>
        <v>0</v>
      </c>
      <c r="T98" s="100"/>
      <c r="U98" s="100">
        <f>+'Ark1'!Y1119</f>
        <v>0</v>
      </c>
      <c r="V98" s="125"/>
      <c r="W98" s="10">
        <f>+'Ark1'!Z1119</f>
        <v>0</v>
      </c>
      <c r="X98" s="125"/>
      <c r="Y98" s="1">
        <f>+'Ark1'!AA1119</f>
        <v>8.9831784954109981</v>
      </c>
      <c r="Z98" s="1">
        <f>+'Ark1'!AB1119</f>
        <v>3.0948122970749026</v>
      </c>
      <c r="AA98" s="10">
        <f>+'Ark1'!AC1119</f>
        <v>-33.340892847431178</v>
      </c>
      <c r="AB98" s="10">
        <f t="shared" si="16"/>
        <v>709.80281690140851</v>
      </c>
      <c r="AC98" s="1">
        <f>+'Ark1'!T1119</f>
        <v>16.413167711723148</v>
      </c>
      <c r="AD98" s="100">
        <f>+'Ark1'!V1119</f>
        <v>82.057032219034383</v>
      </c>
      <c r="AE98" s="39"/>
      <c r="AN98"/>
    </row>
    <row r="99" spans="1:40" ht="15.6">
      <c r="A99" s="39"/>
      <c r="B99">
        <f>+'Ark1'!C1120</f>
        <v>2013</v>
      </c>
      <c r="C99">
        <f>+'Ark1'!G1120</f>
        <v>4</v>
      </c>
      <c r="D99" s="3" t="s">
        <v>64</v>
      </c>
      <c r="E99" s="3">
        <v>1</v>
      </c>
      <c r="F99" s="3" t="s">
        <v>48</v>
      </c>
      <c r="G99">
        <f>+'Ark1'!Q1120</f>
        <v>134</v>
      </c>
      <c r="I99" s="301">
        <f>+'Ark1'!R1120</f>
        <v>77547</v>
      </c>
      <c r="K99" s="301">
        <f>+'Ark1'!S1120</f>
        <v>77542</v>
      </c>
      <c r="L99" s="100">
        <f>+'Ark1'!AD1120</f>
        <v>81.540014510583262</v>
      </c>
      <c r="M99" s="100"/>
      <c r="N99" s="100">
        <f>+'Ark1'!AE1120</f>
        <v>81.04513509854327</v>
      </c>
      <c r="O99" s="1">
        <f>+'Ark1'!U1120</f>
        <v>61.355020505016654</v>
      </c>
      <c r="Q99" s="1">
        <f>+'Ark1'!W1120</f>
        <v>73.845413066466691</v>
      </c>
      <c r="S99" s="100">
        <f>+'Ark1'!X1120</f>
        <v>0</v>
      </c>
      <c r="T99" s="100"/>
      <c r="U99" s="100">
        <f>+'Ark1'!Y1120</f>
        <v>0</v>
      </c>
      <c r="V99" s="125"/>
      <c r="W99" s="10">
        <f>+'Ark1'!Z1120</f>
        <v>0</v>
      </c>
      <c r="X99" s="125"/>
      <c r="Y99" s="1">
        <f>+'Ark1'!AA1120</f>
        <v>9.4427324487785889</v>
      </c>
      <c r="Z99" s="1">
        <f>+'Ark1'!AB1120</f>
        <v>2.8934498091309622</v>
      </c>
      <c r="AA99" s="10">
        <f>+'Ark1'!AC1120</f>
        <v>-43.250407651958568</v>
      </c>
      <c r="AB99" s="10">
        <f t="shared" si="16"/>
        <v>578.70895522388059</v>
      </c>
      <c r="AC99" s="1">
        <f>+'Ark1'!T1120</f>
        <v>16.182908429726488</v>
      </c>
      <c r="AD99" s="100">
        <f>+'Ark1'!V1120</f>
        <v>80.005864644059372</v>
      </c>
      <c r="AE99" s="39"/>
      <c r="AF99" s="5"/>
      <c r="AH99" s="5"/>
      <c r="AN99"/>
    </row>
    <row r="100" spans="1:40" ht="15.6">
      <c r="A100" s="39"/>
      <c r="B100">
        <f>+'Ark1'!C1121</f>
        <v>2013</v>
      </c>
      <c r="C100">
        <f>+'Ark1'!G1121</f>
        <v>4</v>
      </c>
      <c r="D100" s="3" t="s">
        <v>64</v>
      </c>
      <c r="E100" s="3">
        <v>2</v>
      </c>
      <c r="F100" s="3" t="s">
        <v>7</v>
      </c>
      <c r="G100">
        <f>+'Ark1'!Q1121</f>
        <v>33</v>
      </c>
      <c r="I100" s="301">
        <f>+'Ark1'!R1121</f>
        <v>17556</v>
      </c>
      <c r="K100" s="301">
        <f>+'Ark1'!S1121</f>
        <v>17552</v>
      </c>
      <c r="L100" s="100">
        <f>+'Ark1'!AD1121</f>
        <v>18.459985489416734</v>
      </c>
      <c r="M100" s="100"/>
      <c r="N100" s="100">
        <f>+'Ark1'!AE1121</f>
        <v>18.95486490145672</v>
      </c>
      <c r="O100" s="1">
        <f>+'Ark1'!U1121</f>
        <v>61.610243846855056</v>
      </c>
      <c r="Q100" s="1">
        <f>+'Ark1'!W1121</f>
        <v>76.305771422060658</v>
      </c>
      <c r="S100" s="100">
        <f>+'Ark1'!X1121</f>
        <v>0</v>
      </c>
      <c r="T100" s="100"/>
      <c r="U100" s="100">
        <f>+'Ark1'!Y1121</f>
        <v>0</v>
      </c>
      <c r="V100" s="125"/>
      <c r="W100" s="10">
        <f>+'Ark1'!Z1121</f>
        <v>0</v>
      </c>
      <c r="X100" s="125"/>
      <c r="Y100" s="1">
        <f>+'Ark1'!AA1121</f>
        <v>9.4509317442110383</v>
      </c>
      <c r="Z100" s="1">
        <f>+'Ark1'!AB1121</f>
        <v>3.0154917367751755</v>
      </c>
      <c r="AA100" s="10">
        <f>+'Ark1'!AC1121</f>
        <v>-45.607971725386911</v>
      </c>
      <c r="AB100" s="10">
        <f t="shared" si="16"/>
        <v>532</v>
      </c>
      <c r="AC100" s="1">
        <f>+'Ark1'!T1121</f>
        <v>16.163021189336977</v>
      </c>
      <c r="AD100" s="100">
        <f>+'Ark1'!V1121</f>
        <v>82.671474996814482</v>
      </c>
      <c r="AE100" s="39"/>
      <c r="AN100"/>
    </row>
    <row r="101" spans="1:40" ht="15.6">
      <c r="A101" s="39"/>
      <c r="B101" s="46">
        <f>+'Ark1'!C1122</f>
        <v>2012</v>
      </c>
      <c r="C101" s="46">
        <f>+'Ark1'!G1122</f>
        <v>1</v>
      </c>
      <c r="D101" s="47" t="s">
        <v>372</v>
      </c>
      <c r="E101" s="47">
        <v>1</v>
      </c>
      <c r="F101" s="47" t="s">
        <v>48</v>
      </c>
      <c r="G101" s="46">
        <f>+'Ark1'!Q1122</f>
        <v>705</v>
      </c>
      <c r="H101" s="46"/>
      <c r="I101" s="335">
        <f>+'Ark1'!R1122</f>
        <v>421823</v>
      </c>
      <c r="J101" s="335"/>
      <c r="K101" s="335">
        <f>+'Ark1'!S1122</f>
        <v>421806</v>
      </c>
      <c r="L101" s="99">
        <f>+'Ark1'!AD1122</f>
        <v>66.257072219098205</v>
      </c>
      <c r="M101" s="99"/>
      <c r="N101" s="99">
        <f>+'Ark1'!AE1122</f>
        <v>65.716631516113367</v>
      </c>
      <c r="O101" s="48">
        <f>+'Ark1'!U1122</f>
        <v>61.045215098884313</v>
      </c>
      <c r="P101" s="46"/>
      <c r="Q101" s="48">
        <f>+'Ark1'!W1122</f>
        <v>79.634105726329025</v>
      </c>
      <c r="R101" s="46"/>
      <c r="S101" s="99">
        <f>+'Ark1'!X1122</f>
        <v>0</v>
      </c>
      <c r="T101" s="99"/>
      <c r="U101" s="99">
        <f>+'Ark1'!Y1122</f>
        <v>0</v>
      </c>
      <c r="V101" s="125"/>
      <c r="W101" s="65">
        <f>+'Ark1'!Z1122</f>
        <v>0</v>
      </c>
      <c r="X101" s="125"/>
      <c r="Y101" s="48">
        <f>+'Ark1'!AA1122</f>
        <v>8.2936406836682561</v>
      </c>
      <c r="Z101" s="48">
        <f>+'Ark1'!AB1122</f>
        <v>3.0980106005957939</v>
      </c>
      <c r="AA101" s="65">
        <f>+'Ark1'!AC1122</f>
        <v>-36.991898723674872</v>
      </c>
      <c r="AB101" s="65">
        <f>+I101/G101</f>
        <v>598.33049645390076</v>
      </c>
      <c r="AC101" s="48">
        <f>+'Ark1'!T1122</f>
        <v>16.045293879186293</v>
      </c>
      <c r="AD101" s="99">
        <f>+'Ark1'!V1122</f>
        <v>86.277470992774411</v>
      </c>
      <c r="AE101" s="39"/>
      <c r="AN101"/>
    </row>
    <row r="102" spans="1:40" ht="15.6">
      <c r="A102" s="39"/>
      <c r="B102" s="46">
        <f>+'Ark1'!C1123</f>
        <v>2012</v>
      </c>
      <c r="C102" s="46">
        <f>+'Ark1'!G1123</f>
        <v>1</v>
      </c>
      <c r="D102" s="47" t="s">
        <v>372</v>
      </c>
      <c r="E102" s="47">
        <v>2</v>
      </c>
      <c r="F102" s="47" t="s">
        <v>7</v>
      </c>
      <c r="G102" s="46">
        <f>+'Ark1'!Q1123</f>
        <v>319</v>
      </c>
      <c r="H102" s="46"/>
      <c r="I102" s="335">
        <f>+'Ark1'!R1123</f>
        <v>214823</v>
      </c>
      <c r="J102" s="335"/>
      <c r="K102" s="335">
        <f>+'Ark1'!S1123</f>
        <v>214805</v>
      </c>
      <c r="L102" s="99">
        <f>+'Ark1'!AD1123</f>
        <v>33.742927780901795</v>
      </c>
      <c r="M102" s="99"/>
      <c r="N102" s="99">
        <f>+'Ark1'!AE1123</f>
        <v>34.283368483886647</v>
      </c>
      <c r="O102" s="48">
        <f>+'Ark1'!U1123</f>
        <v>61.78123414259445</v>
      </c>
      <c r="P102" s="46"/>
      <c r="Q102" s="48">
        <f>+'Ark1'!W1123</f>
        <v>81.581182002282858</v>
      </c>
      <c r="R102" s="46"/>
      <c r="S102" s="99">
        <f>+'Ark1'!X1123</f>
        <v>0</v>
      </c>
      <c r="T102" s="99"/>
      <c r="U102" s="99">
        <f>+'Ark1'!Y1123</f>
        <v>0</v>
      </c>
      <c r="V102" s="125"/>
      <c r="W102" s="65">
        <f>+'Ark1'!Z1123</f>
        <v>0</v>
      </c>
      <c r="X102" s="125"/>
      <c r="Y102" s="48">
        <f>+'Ark1'!AA1123</f>
        <v>8.6995249943003365</v>
      </c>
      <c r="Z102" s="48">
        <f>+'Ark1'!AB1123</f>
        <v>3.1396948475312998</v>
      </c>
      <c r="AA102" s="65">
        <f>+'Ark1'!AC1123</f>
        <v>-42.228441345428529</v>
      </c>
      <c r="AB102" s="65">
        <f t="shared" ref="AB102:AB108" si="17">+I102/G102</f>
        <v>673.42633228840123</v>
      </c>
      <c r="AC102" s="48">
        <f>+'Ark1'!T1123</f>
        <v>16.269868682589848</v>
      </c>
      <c r="AD102" s="99">
        <f>+'Ark1'!V1123</f>
        <v>88.386979417423774</v>
      </c>
      <c r="AE102" s="39"/>
      <c r="AN102"/>
    </row>
    <row r="103" spans="1:40" ht="15.6">
      <c r="A103" s="39"/>
      <c r="B103" s="46">
        <f>+'Ark1'!C1124</f>
        <v>2012</v>
      </c>
      <c r="C103" s="46">
        <f>+'Ark1'!G1124</f>
        <v>2</v>
      </c>
      <c r="D103" s="47" t="s">
        <v>63</v>
      </c>
      <c r="E103" s="47">
        <v>1</v>
      </c>
      <c r="F103" s="47" t="s">
        <v>48</v>
      </c>
      <c r="G103" s="46">
        <f>+'Ark1'!Q1124</f>
        <v>507</v>
      </c>
      <c r="H103" s="46"/>
      <c r="I103" s="335">
        <f>+'Ark1'!R1124</f>
        <v>274448</v>
      </c>
      <c r="J103" s="335"/>
      <c r="K103" s="335">
        <f>+'Ark1'!S1124</f>
        <v>274413</v>
      </c>
      <c r="L103" s="99">
        <f>+'Ark1'!AD1124</f>
        <v>54.38760242957504</v>
      </c>
      <c r="M103" s="99"/>
      <c r="N103" s="99">
        <f>+'Ark1'!AE1124</f>
        <v>52.841246904831102</v>
      </c>
      <c r="O103" s="48">
        <f>+'Ark1'!U1124</f>
        <v>61.271758262181478</v>
      </c>
      <c r="P103" s="46"/>
      <c r="Q103" s="48">
        <f>+'Ark1'!W1124</f>
        <v>78.280832540732717</v>
      </c>
      <c r="R103" s="46"/>
      <c r="S103" s="99">
        <f>+'Ark1'!X1124</f>
        <v>0</v>
      </c>
      <c r="T103" s="99"/>
      <c r="U103" s="99">
        <f>+'Ark1'!Y1124</f>
        <v>0</v>
      </c>
      <c r="V103" s="125"/>
      <c r="W103" s="65">
        <f>+'Ark1'!Z1124</f>
        <v>0</v>
      </c>
      <c r="X103" s="125"/>
      <c r="Y103" s="48">
        <f>+'Ark1'!AA1124</f>
        <v>8.6424514868178424</v>
      </c>
      <c r="Z103" s="48">
        <f>+'Ark1'!AB1124</f>
        <v>3.0084370187376761</v>
      </c>
      <c r="AA103" s="65">
        <f>+'Ark1'!AC1124</f>
        <v>-44.313486402963989</v>
      </c>
      <c r="AB103" s="65">
        <f t="shared" si="17"/>
        <v>541.31755424063113</v>
      </c>
      <c r="AC103" s="48">
        <f>+'Ark1'!T1124</f>
        <v>16.107404681396837</v>
      </c>
      <c r="AD103" s="99">
        <f>+'Ark1'!V1124</f>
        <v>84.811302861034406</v>
      </c>
      <c r="AE103" s="39"/>
      <c r="AN103"/>
    </row>
    <row r="104" spans="1:40" ht="15.6">
      <c r="A104" s="39"/>
      <c r="B104" s="46">
        <f>+'Ark1'!C1125</f>
        <v>2012</v>
      </c>
      <c r="C104" s="46">
        <f>+'Ark1'!G1125</f>
        <v>2</v>
      </c>
      <c r="D104" s="47" t="s">
        <v>63</v>
      </c>
      <c r="E104" s="47">
        <v>2</v>
      </c>
      <c r="F104" s="47" t="s">
        <v>7</v>
      </c>
      <c r="G104" s="46">
        <f>+'Ark1'!Q1125</f>
        <v>414</v>
      </c>
      <c r="H104" s="46"/>
      <c r="I104" s="335">
        <f>+'Ark1'!R1125</f>
        <v>230167</v>
      </c>
      <c r="J104" s="335"/>
      <c r="K104" s="335">
        <f>+'Ark1'!S1125</f>
        <v>230156</v>
      </c>
      <c r="L104" s="99">
        <f>+'Ark1'!AD1125</f>
        <v>45.612397570424989</v>
      </c>
      <c r="M104" s="99"/>
      <c r="N104" s="99">
        <f>+'Ark1'!AE1125</f>
        <v>47.158753095168898</v>
      </c>
      <c r="O104" s="48">
        <f>+'Ark1'!U1125</f>
        <v>60.940249222266623</v>
      </c>
      <c r="P104" s="46"/>
      <c r="Q104" s="48">
        <f>+'Ark1'!W1125</f>
        <v>83.292582422356986</v>
      </c>
      <c r="R104" s="46"/>
      <c r="S104" s="99">
        <f>+'Ark1'!X1125</f>
        <v>0</v>
      </c>
      <c r="T104" s="99"/>
      <c r="U104" s="99">
        <f>+'Ark1'!Y1125</f>
        <v>0</v>
      </c>
      <c r="V104" s="125"/>
      <c r="W104" s="65">
        <f>+'Ark1'!Z1125</f>
        <v>0</v>
      </c>
      <c r="X104" s="125"/>
      <c r="Y104" s="48">
        <f>+'Ark1'!AA1125</f>
        <v>9.531906558428771</v>
      </c>
      <c r="Z104" s="48">
        <f>+'Ark1'!AB1125</f>
        <v>3.2215357488531713</v>
      </c>
      <c r="AA104" s="65">
        <f>+'Ark1'!AC1125</f>
        <v>-46.22393929366816</v>
      </c>
      <c r="AB104" s="65">
        <f t="shared" si="17"/>
        <v>555.95893719806759</v>
      </c>
      <c r="AC104" s="48">
        <f>+'Ark1'!T1125</f>
        <v>15.957891444038458</v>
      </c>
      <c r="AD104" s="99">
        <f>+'Ark1'!V1125</f>
        <v>90.241151053477367</v>
      </c>
      <c r="AE104" s="39"/>
      <c r="AN104"/>
    </row>
    <row r="105" spans="1:40" ht="15.6">
      <c r="A105" s="39"/>
      <c r="B105" s="46">
        <f>+'Ark1'!C1126</f>
        <v>2012</v>
      </c>
      <c r="C105" s="46">
        <f>+'Ark1'!G1126</f>
        <v>3</v>
      </c>
      <c r="D105" s="47" t="s">
        <v>517</v>
      </c>
      <c r="E105" s="47">
        <v>1</v>
      </c>
      <c r="F105" s="47" t="s">
        <v>48</v>
      </c>
      <c r="G105" s="46">
        <f>+'Ark1'!Q1126</f>
        <v>407</v>
      </c>
      <c r="H105" s="46"/>
      <c r="I105" s="335">
        <f>+'Ark1'!R1126</f>
        <v>233247</v>
      </c>
      <c r="J105" s="335"/>
      <c r="K105" s="335">
        <f>+'Ark1'!S1126</f>
        <v>233211</v>
      </c>
      <c r="L105" s="99">
        <f>+'Ark1'!AD1126</f>
        <v>82.621755748174863</v>
      </c>
      <c r="M105" s="99"/>
      <c r="N105" s="99">
        <f>+'Ark1'!AE1126</f>
        <v>82.22883803451019</v>
      </c>
      <c r="O105" s="48">
        <f>+'Ark1'!U1126</f>
        <v>61.111812907624426</v>
      </c>
      <c r="P105" s="46"/>
      <c r="Q105" s="48">
        <f>+'Ark1'!W1126</f>
        <v>76.980878260460017</v>
      </c>
      <c r="R105" s="46"/>
      <c r="S105" s="99">
        <f>+'Ark1'!X1126</f>
        <v>0</v>
      </c>
      <c r="T105" s="99"/>
      <c r="U105" s="99">
        <f>+'Ark1'!Y1126</f>
        <v>0</v>
      </c>
      <c r="V105" s="125"/>
      <c r="W105" s="65">
        <f>+'Ark1'!Z1126</f>
        <v>0</v>
      </c>
      <c r="X105" s="125"/>
      <c r="Y105" s="48">
        <f>+'Ark1'!AA1126</f>
        <v>8.9082445295383934</v>
      </c>
      <c r="Z105" s="48">
        <f>+'Ark1'!AB1126</f>
        <v>3.208812844111419</v>
      </c>
      <c r="AA105" s="65">
        <f>+'Ark1'!AC1126</f>
        <v>-41.95198401978287</v>
      </c>
      <c r="AB105" s="65">
        <f t="shared" si="17"/>
        <v>573.08845208845207</v>
      </c>
      <c r="AC105" s="48">
        <f>+'Ark1'!T1126</f>
        <v>16.027533044369275</v>
      </c>
      <c r="AD105" s="99">
        <f>+'Ark1'!V1126</f>
        <v>83.402901690638075</v>
      </c>
      <c r="AE105" s="39"/>
      <c r="AN105"/>
    </row>
    <row r="106" spans="1:40" ht="15.6">
      <c r="A106" s="39"/>
      <c r="B106" s="46">
        <f>+'Ark1'!C1127</f>
        <v>2012</v>
      </c>
      <c r="C106" s="46">
        <f>+'Ark1'!G1127</f>
        <v>3</v>
      </c>
      <c r="D106" s="47" t="s">
        <v>517</v>
      </c>
      <c r="E106" s="47">
        <v>2</v>
      </c>
      <c r="F106" s="47" t="s">
        <v>7</v>
      </c>
      <c r="G106" s="46">
        <f>+'Ark1'!Q1127</f>
        <v>83</v>
      </c>
      <c r="H106" s="46"/>
      <c r="I106" s="335">
        <f>+'Ark1'!R1127</f>
        <v>49060</v>
      </c>
      <c r="J106" s="335"/>
      <c r="K106" s="335">
        <f>+'Ark1'!S1127</f>
        <v>48985</v>
      </c>
      <c r="L106" s="99">
        <f>+'Ark1'!AD1127</f>
        <v>17.378244251825141</v>
      </c>
      <c r="M106" s="99"/>
      <c r="N106" s="99">
        <f>+'Ark1'!AE1127</f>
        <v>17.771161965489796</v>
      </c>
      <c r="O106" s="48">
        <f>+'Ark1'!U1127</f>
        <v>61.579993875676237</v>
      </c>
      <c r="P106" s="46"/>
      <c r="Q106" s="48">
        <f>+'Ark1'!W1127</f>
        <v>79.333608247423058</v>
      </c>
      <c r="R106" s="46"/>
      <c r="S106" s="99">
        <f>+'Ark1'!X1127</f>
        <v>0</v>
      </c>
      <c r="T106" s="99"/>
      <c r="U106" s="99">
        <f>+'Ark1'!Y1127</f>
        <v>0</v>
      </c>
      <c r="V106" s="125"/>
      <c r="W106" s="65">
        <f>+'Ark1'!Z1127</f>
        <v>0</v>
      </c>
      <c r="X106" s="125"/>
      <c r="Y106" s="48">
        <f>+'Ark1'!AA1127</f>
        <v>7.4633003362110308</v>
      </c>
      <c r="Z106" s="48">
        <f>+'Ark1'!AB1127</f>
        <v>3.2843556162180172</v>
      </c>
      <c r="AA106" s="65">
        <f>+'Ark1'!AC1127</f>
        <v>-79.088660339340322</v>
      </c>
      <c r="AB106" s="65">
        <f t="shared" si="17"/>
        <v>591.08433734939763</v>
      </c>
      <c r="AC106" s="48">
        <f>+'Ark1'!T1127</f>
        <v>16.170423970648187</v>
      </c>
      <c r="AD106" s="99">
        <f>+'Ark1'!V1127</f>
        <v>85.951904926785133</v>
      </c>
      <c r="AE106" s="39"/>
      <c r="AN106"/>
    </row>
    <row r="107" spans="1:40" ht="15.6">
      <c r="A107" s="39"/>
      <c r="B107" s="46">
        <f>+'Ark1'!C1128</f>
        <v>2012</v>
      </c>
      <c r="C107" s="46">
        <f>+'Ark1'!G1128</f>
        <v>4</v>
      </c>
      <c r="D107" s="47" t="s">
        <v>64</v>
      </c>
      <c r="E107" s="47">
        <v>1</v>
      </c>
      <c r="F107" s="47" t="s">
        <v>48</v>
      </c>
      <c r="G107" s="46">
        <f>+'Ark1'!Q1128</f>
        <v>126</v>
      </c>
      <c r="H107" s="46"/>
      <c r="I107" s="335">
        <f>+'Ark1'!R1128</f>
        <v>73664.5</v>
      </c>
      <c r="J107" s="335"/>
      <c r="K107" s="335">
        <f>+'Ark1'!S1128</f>
        <v>73663.5</v>
      </c>
      <c r="L107" s="99">
        <f>+'Ark1'!AD1128</f>
        <v>80.8083633631163</v>
      </c>
      <c r="M107" s="99"/>
      <c r="N107" s="99">
        <f>+'Ark1'!AE1128</f>
        <v>80.52241849729279</v>
      </c>
      <c r="O107" s="48">
        <f>+'Ark1'!U1128</f>
        <v>60.861471420717187</v>
      </c>
      <c r="P107" s="46"/>
      <c r="Q107" s="48">
        <f>+'Ark1'!W1128</f>
        <v>76.750212791952421</v>
      </c>
      <c r="R107" s="46"/>
      <c r="S107" s="99">
        <f>+'Ark1'!X1128</f>
        <v>0</v>
      </c>
      <c r="T107" s="99"/>
      <c r="U107" s="99">
        <f>+'Ark1'!Y1128</f>
        <v>0</v>
      </c>
      <c r="V107" s="125"/>
      <c r="W107" s="65">
        <f>+'Ark1'!Z1128</f>
        <v>0</v>
      </c>
      <c r="X107" s="125"/>
      <c r="Y107" s="48">
        <f>+'Ark1'!AA1128</f>
        <v>9.7008065251969828</v>
      </c>
      <c r="Z107" s="48">
        <f>+'Ark1'!AB1128</f>
        <v>3.1043840032348853</v>
      </c>
      <c r="AA107" s="65">
        <f>+'Ark1'!AC1128</f>
        <v>-44.429987670239626</v>
      </c>
      <c r="AB107" s="65">
        <f t="shared" si="17"/>
        <v>584.63888888888891</v>
      </c>
      <c r="AC107" s="48">
        <f>+'Ark1'!T1128</f>
        <v>15.97648799625328</v>
      </c>
      <c r="AD107" s="99">
        <f>+'Ark1'!V1128</f>
        <v>83.15299327405431</v>
      </c>
      <c r="AE107" s="39"/>
      <c r="AN107"/>
    </row>
    <row r="108" spans="1:40" ht="15.6">
      <c r="A108" s="39"/>
      <c r="B108" s="46">
        <f>+'Ark1'!C1129</f>
        <v>2012</v>
      </c>
      <c r="C108" s="46">
        <f>+'Ark1'!G1129</f>
        <v>4</v>
      </c>
      <c r="D108" s="47" t="s">
        <v>64</v>
      </c>
      <c r="E108" s="47">
        <v>2</v>
      </c>
      <c r="F108" s="47" t="s">
        <v>7</v>
      </c>
      <c r="G108" s="46">
        <f>+'Ark1'!Q1129</f>
        <v>34</v>
      </c>
      <c r="H108" s="46"/>
      <c r="I108" s="335">
        <f>+'Ark1'!R1129</f>
        <v>17495</v>
      </c>
      <c r="J108" s="335"/>
      <c r="K108" s="335">
        <f>+'Ark1'!S1129</f>
        <v>17493</v>
      </c>
      <c r="L108" s="99">
        <f>+'Ark1'!AD1129</f>
        <v>19.191636636883704</v>
      </c>
      <c r="M108" s="99"/>
      <c r="N108" s="99">
        <f>+'Ark1'!AE1129</f>
        <v>19.477581502707221</v>
      </c>
      <c r="O108" s="48">
        <f>+'Ark1'!U1129</f>
        <v>61.21808723489395</v>
      </c>
      <c r="P108" s="46"/>
      <c r="Q108" s="48">
        <f>+'Ark1'!W1129</f>
        <v>78.181849882810425</v>
      </c>
      <c r="R108" s="46"/>
      <c r="S108" s="99">
        <f>+'Ark1'!X1129</f>
        <v>0</v>
      </c>
      <c r="T108" s="99"/>
      <c r="U108" s="99">
        <f>+'Ark1'!Y1129</f>
        <v>0</v>
      </c>
      <c r="V108" s="125"/>
      <c r="W108" s="65">
        <f>+'Ark1'!Z1129</f>
        <v>0</v>
      </c>
      <c r="X108" s="125"/>
      <c r="Y108" s="48">
        <f>+'Ark1'!AA1129</f>
        <v>9.201325084760839</v>
      </c>
      <c r="Z108" s="48">
        <f>+'Ark1'!AB1129</f>
        <v>3.3348449999285208</v>
      </c>
      <c r="AA108" s="65">
        <f>+'Ark1'!AC1129</f>
        <v>-46.132713507355298</v>
      </c>
      <c r="AB108" s="65">
        <f t="shared" si="17"/>
        <v>514.55882352941171</v>
      </c>
      <c r="AC108" s="48">
        <f>+'Ark1'!T1129</f>
        <v>15.998913975421543</v>
      </c>
      <c r="AD108" s="99">
        <f>+'Ark1'!V1129</f>
        <v>84.704062711602987</v>
      </c>
      <c r="AE108" s="39"/>
      <c r="AN108"/>
    </row>
    <row r="109" spans="1:40" ht="15.6">
      <c r="A109" s="39"/>
      <c r="B109">
        <f>+'Ark1'!C1130</f>
        <v>2011</v>
      </c>
      <c r="C109">
        <f>+'Ark1'!G1130</f>
        <v>1</v>
      </c>
      <c r="D109" s="3" t="s">
        <v>372</v>
      </c>
      <c r="E109" s="3">
        <v>1</v>
      </c>
      <c r="F109" s="3" t="s">
        <v>48</v>
      </c>
      <c r="G109">
        <f>+'Ark1'!Q1130</f>
        <v>738</v>
      </c>
      <c r="I109" s="301">
        <f>+'Ark1'!R1130</f>
        <v>419253</v>
      </c>
      <c r="K109" s="301">
        <f>+'Ark1'!S1130</f>
        <v>419217</v>
      </c>
      <c r="L109" s="100">
        <f>+'Ark1'!AD1130</f>
        <v>66.513888095646053</v>
      </c>
      <c r="M109" s="100"/>
      <c r="N109" s="100">
        <f>+'Ark1'!AE1130</f>
        <v>65.858772075117102</v>
      </c>
      <c r="O109" s="1">
        <f>+'Ark1'!U1130</f>
        <v>61.110618128558734</v>
      </c>
      <c r="Q109" s="1">
        <f>+'Ark1'!W1130</f>
        <v>79.878098454975756</v>
      </c>
      <c r="S109" s="100">
        <f>+'Ark1'!X1130</f>
        <v>0</v>
      </c>
      <c r="T109" s="100"/>
      <c r="U109" s="100">
        <f>+'Ark1'!Y1130</f>
        <v>0</v>
      </c>
      <c r="V109" s="125"/>
      <c r="W109" s="10">
        <f>+'Ark1'!Z1130</f>
        <v>0</v>
      </c>
      <c r="X109" s="125"/>
      <c r="Y109" s="1">
        <f>+'Ark1'!AA1130</f>
        <v>8.2349588502757438</v>
      </c>
      <c r="Z109" s="1">
        <f>+'Ark1'!AB1130</f>
        <v>3.1190393238869558</v>
      </c>
      <c r="AA109" s="10">
        <f>+'Ark1'!AC1130</f>
        <v>-38.416175156825155</v>
      </c>
      <c r="AB109" s="10">
        <f>+I109/G109</f>
        <v>568.09349593495938</v>
      </c>
      <c r="AC109" s="1">
        <f>+'Ark1'!T1130</f>
        <v>16.062117623487488</v>
      </c>
      <c r="AD109" s="100">
        <f>+'Ark1'!V1130</f>
        <v>86.541818477766384</v>
      </c>
      <c r="AE109" s="39"/>
      <c r="AN109"/>
    </row>
    <row r="110" spans="1:40" ht="15.6">
      <c r="A110" s="39"/>
      <c r="B110">
        <f>+'Ark1'!C1131</f>
        <v>2011</v>
      </c>
      <c r="C110">
        <f>+'Ark1'!G1131</f>
        <v>1</v>
      </c>
      <c r="D110" s="3" t="s">
        <v>372</v>
      </c>
      <c r="E110" s="3">
        <v>2</v>
      </c>
      <c r="F110" s="3" t="s">
        <v>7</v>
      </c>
      <c r="G110">
        <f>+'Ark1'!Q1131</f>
        <v>316</v>
      </c>
      <c r="I110" s="301">
        <f>+'Ark1'!R1131</f>
        <v>211071</v>
      </c>
      <c r="K110" s="301">
        <f>+'Ark1'!S1131</f>
        <v>211048</v>
      </c>
      <c r="L110" s="100">
        <f>+'Ark1'!AD1131</f>
        <v>33.486111904353955</v>
      </c>
      <c r="M110" s="100"/>
      <c r="N110" s="100">
        <f>+'Ark1'!AE1131</f>
        <v>34.141227924882891</v>
      </c>
      <c r="O110" s="1">
        <f>+'Ark1'!U1131</f>
        <v>61.546979833971406</v>
      </c>
      <c r="Q110" s="1">
        <f>+'Ark1'!W1131</f>
        <v>82.254201887722388</v>
      </c>
      <c r="S110" s="100">
        <f>+'Ark1'!X1131</f>
        <v>0</v>
      </c>
      <c r="T110" s="100"/>
      <c r="U110" s="100">
        <f>+'Ark1'!Y1131</f>
        <v>0</v>
      </c>
      <c r="V110" s="125"/>
      <c r="W110" s="10">
        <f>+'Ark1'!Z1131</f>
        <v>0</v>
      </c>
      <c r="X110" s="125"/>
      <c r="Y110" s="1">
        <f>+'Ark1'!AA1131</f>
        <v>8.6893040999662787</v>
      </c>
      <c r="Z110" s="1">
        <f>+'Ark1'!AB1131</f>
        <v>3.1979127641462677</v>
      </c>
      <c r="AA110" s="10">
        <f>+'Ark1'!AC1131</f>
        <v>-40.730341644410885</v>
      </c>
      <c r="AB110" s="10">
        <f t="shared" ref="AB110:AB116" si="18">+I110/G110</f>
        <v>667.94620253164555</v>
      </c>
      <c r="AC110" s="1">
        <f>+'Ark1'!T1131</f>
        <v>16.190244041104648</v>
      </c>
      <c r="AD110" s="100">
        <f>+'Ark1'!V1131</f>
        <v>89.116145057124129</v>
      </c>
      <c r="AE110" s="39"/>
      <c r="AN110"/>
    </row>
    <row r="111" spans="1:40" ht="15.6">
      <c r="A111" s="39"/>
      <c r="B111">
        <f>+'Ark1'!C1132</f>
        <v>2011</v>
      </c>
      <c r="C111">
        <f>+'Ark1'!G1132</f>
        <v>2</v>
      </c>
      <c r="D111" s="3" t="s">
        <v>63</v>
      </c>
      <c r="E111" s="3">
        <v>1</v>
      </c>
      <c r="F111" s="3" t="s">
        <v>48</v>
      </c>
      <c r="G111">
        <f>+'Ark1'!Q1132</f>
        <v>536</v>
      </c>
      <c r="I111" s="301">
        <f>+'Ark1'!R1132</f>
        <v>267388</v>
      </c>
      <c r="K111" s="301">
        <f>+'Ark1'!S1132</f>
        <v>267341</v>
      </c>
      <c r="L111" s="100">
        <f>+'Ark1'!AD1132</f>
        <v>54.085630659878362</v>
      </c>
      <c r="M111" s="100"/>
      <c r="N111" s="100">
        <f>+'Ark1'!AE1132</f>
        <v>52.823989046301747</v>
      </c>
      <c r="O111" s="1">
        <f>+'Ark1'!U1132</f>
        <v>60.94217497503189</v>
      </c>
      <c r="Q111" s="1">
        <f>+'Ark1'!W1132</f>
        <v>79.190329579076149</v>
      </c>
      <c r="S111" s="100">
        <f>+'Ark1'!X1132</f>
        <v>0</v>
      </c>
      <c r="T111" s="100"/>
      <c r="U111" s="100">
        <f>+'Ark1'!Y1132</f>
        <v>0</v>
      </c>
      <c r="V111" s="125"/>
      <c r="W111" s="10">
        <f>+'Ark1'!Z1132</f>
        <v>0</v>
      </c>
      <c r="X111" s="125"/>
      <c r="Y111" s="1">
        <f>+'Ark1'!AA1132</f>
        <v>8.3543037008401004</v>
      </c>
      <c r="Z111" s="1">
        <f>+'Ark1'!AB1132</f>
        <v>3.1115416570700121</v>
      </c>
      <c r="AA111" s="10">
        <f>+'Ark1'!AC1132</f>
        <v>-43.772356158226437</v>
      </c>
      <c r="AB111" s="10">
        <f t="shared" si="18"/>
        <v>498.85820895522386</v>
      </c>
      <c r="AC111" s="1">
        <f>+'Ark1'!T1132</f>
        <v>15.976913698445703</v>
      </c>
      <c r="AD111" s="100">
        <f>+'Ark1'!V1132</f>
        <v>85.796673433454146</v>
      </c>
      <c r="AE111" s="39"/>
      <c r="AN111"/>
    </row>
    <row r="112" spans="1:40" ht="15.6">
      <c r="A112" s="39"/>
      <c r="B112">
        <f>+'Ark1'!C1133</f>
        <v>2011</v>
      </c>
      <c r="C112">
        <f>+'Ark1'!G1133</f>
        <v>2</v>
      </c>
      <c r="D112" s="3" t="s">
        <v>63</v>
      </c>
      <c r="E112" s="3">
        <v>2</v>
      </c>
      <c r="F112" s="3" t="s">
        <v>7</v>
      </c>
      <c r="G112">
        <f>+'Ark1'!Q1133</f>
        <v>446</v>
      </c>
      <c r="I112" s="301">
        <f>+'Ark1'!R1133</f>
        <v>226991</v>
      </c>
      <c r="K112" s="301">
        <f>+'Ark1'!S1133</f>
        <v>226879</v>
      </c>
      <c r="L112" s="100">
        <f>+'Ark1'!AD1133</f>
        <v>45.914369340121638</v>
      </c>
      <c r="M112" s="100"/>
      <c r="N112" s="100">
        <f>+'Ark1'!AE1133</f>
        <v>47.176010953698253</v>
      </c>
      <c r="O112" s="1">
        <f>+'Ark1'!U1133</f>
        <v>60.718999995592398</v>
      </c>
      <c r="Q112" s="1">
        <f>+'Ark1'!W1133</f>
        <v>83.365870794564387</v>
      </c>
      <c r="S112" s="100">
        <f>+'Ark1'!X1133</f>
        <v>0</v>
      </c>
      <c r="T112" s="100"/>
      <c r="U112" s="100">
        <f>+'Ark1'!Y1133</f>
        <v>0</v>
      </c>
      <c r="V112" s="125"/>
      <c r="W112" s="10">
        <f>+'Ark1'!Z1133</f>
        <v>0</v>
      </c>
      <c r="X112" s="125"/>
      <c r="Y112" s="1">
        <f>+'Ark1'!AA1133</f>
        <v>9.1142821233164835</v>
      </c>
      <c r="Z112" s="1">
        <f>+'Ark1'!AB1133</f>
        <v>3.305105633367615</v>
      </c>
      <c r="AA112" s="10">
        <f>+'Ark1'!AC1133</f>
        <v>-54.795861017680657</v>
      </c>
      <c r="AB112" s="10">
        <f t="shared" si="18"/>
        <v>508.94843049327352</v>
      </c>
      <c r="AC112" s="1">
        <f>+'Ark1'!T1133</f>
        <v>15.855064738249537</v>
      </c>
      <c r="AD112" s="100">
        <f>+'Ark1'!V1133</f>
        <v>90.320553406896295</v>
      </c>
      <c r="AE112" s="39"/>
      <c r="AN112"/>
    </row>
    <row r="113" spans="1:40" ht="15.6">
      <c r="A113" s="39"/>
      <c r="B113">
        <f>+'Ark1'!C1134</f>
        <v>2011</v>
      </c>
      <c r="C113">
        <f>+'Ark1'!G1134</f>
        <v>3</v>
      </c>
      <c r="D113" s="3" t="s">
        <v>517</v>
      </c>
      <c r="E113" s="3">
        <v>1</v>
      </c>
      <c r="F113" s="3" t="s">
        <v>48</v>
      </c>
      <c r="G113">
        <f>+'Ark1'!Q1134</f>
        <v>408</v>
      </c>
      <c r="I113" s="301">
        <f>+'Ark1'!R1134</f>
        <v>235736.5</v>
      </c>
      <c r="K113" s="301">
        <f>+'Ark1'!S1134</f>
        <v>235714.5</v>
      </c>
      <c r="L113" s="100">
        <f>+'Ark1'!AD1134</f>
        <v>82.769014702655269</v>
      </c>
      <c r="M113" s="100"/>
      <c r="N113" s="100">
        <f>+'Ark1'!AE1134</f>
        <v>82.697068381839387</v>
      </c>
      <c r="O113" s="1">
        <f>+'Ark1'!U1134</f>
        <v>60.761624762159293</v>
      </c>
      <c r="Q113" s="1">
        <f>+'Ark1'!W1134</f>
        <v>78.299771545662111</v>
      </c>
      <c r="S113" s="100">
        <f>+'Ark1'!X1134</f>
        <v>0</v>
      </c>
      <c r="T113" s="100"/>
      <c r="U113" s="100">
        <f>+'Ark1'!Y1134</f>
        <v>0</v>
      </c>
      <c r="V113" s="125"/>
      <c r="W113" s="10">
        <f>+'Ark1'!Z1134</f>
        <v>0</v>
      </c>
      <c r="X113" s="125"/>
      <c r="Y113" s="1">
        <f>+'Ark1'!AA1134</f>
        <v>8.8736447261115554</v>
      </c>
      <c r="Z113" s="1">
        <f>+'Ark1'!AB1134</f>
        <v>3.2706512024089225</v>
      </c>
      <c r="AA113" s="10">
        <f>+'Ark1'!AC1134</f>
        <v>-42.2721760605762</v>
      </c>
      <c r="AB113" s="10">
        <f t="shared" si="18"/>
        <v>577.7855392156863</v>
      </c>
      <c r="AC113" s="1">
        <f>+'Ark1'!T1134</f>
        <v>15.892778589654124</v>
      </c>
      <c r="AD113" s="100">
        <f>+'Ark1'!V1134</f>
        <v>84.831821826286898</v>
      </c>
      <c r="AE113" s="39"/>
      <c r="AN113"/>
    </row>
    <row r="114" spans="1:40" ht="15.6">
      <c r="A114" s="39"/>
      <c r="B114">
        <f>+'Ark1'!C1135</f>
        <v>2011</v>
      </c>
      <c r="C114">
        <f>+'Ark1'!G1135</f>
        <v>3</v>
      </c>
      <c r="D114" s="3" t="s">
        <v>517</v>
      </c>
      <c r="E114" s="3">
        <v>2</v>
      </c>
      <c r="F114" s="3" t="s">
        <v>7</v>
      </c>
      <c r="G114">
        <f>+'Ark1'!Q1135</f>
        <v>85</v>
      </c>
      <c r="I114" s="301">
        <f>+'Ark1'!R1135</f>
        <v>49076</v>
      </c>
      <c r="K114" s="301">
        <f>+'Ark1'!S1135</f>
        <v>48570</v>
      </c>
      <c r="L114" s="100">
        <f>+'Ark1'!AD1135</f>
        <v>17.230985297344748</v>
      </c>
      <c r="M114" s="100"/>
      <c r="N114" s="100">
        <f>+'Ark1'!AE1135</f>
        <v>17.302931618160589</v>
      </c>
      <c r="O114" s="1">
        <f>+'Ark1'!U1135</f>
        <v>61.348157298744091</v>
      </c>
      <c r="Q114" s="1">
        <f>+'Ark1'!W1135</f>
        <v>80.321099444101122</v>
      </c>
      <c r="S114" s="100">
        <f>+'Ark1'!X1135</f>
        <v>0</v>
      </c>
      <c r="T114" s="100"/>
      <c r="U114" s="100">
        <f>+'Ark1'!Y1135</f>
        <v>0</v>
      </c>
      <c r="V114" s="125"/>
      <c r="W114" s="10">
        <f>+'Ark1'!Z1135</f>
        <v>0</v>
      </c>
      <c r="X114" s="125"/>
      <c r="Y114" s="1">
        <f>+'Ark1'!AA1135</f>
        <v>0</v>
      </c>
      <c r="Z114" s="1">
        <f>+'Ark1'!AB1135</f>
        <v>3.2973640749963513</v>
      </c>
      <c r="AA114" s="10">
        <f>+'Ark1'!AC1135</f>
        <v>0</v>
      </c>
      <c r="AB114" s="10">
        <f t="shared" si="18"/>
        <v>577.36470588235295</v>
      </c>
      <c r="AC114" s="1">
        <f>+'Ark1'!T1135</f>
        <v>16.091307360013044</v>
      </c>
      <c r="AD114" s="100">
        <f>+'Ark1'!V1135</f>
        <v>87.02177621246075</v>
      </c>
      <c r="AE114" s="39"/>
      <c r="AN114"/>
    </row>
    <row r="115" spans="1:40" ht="15.6">
      <c r="A115" s="39"/>
      <c r="B115">
        <f>+'Ark1'!C1136</f>
        <v>2011</v>
      </c>
      <c r="C115">
        <f>+'Ark1'!G1136</f>
        <v>4</v>
      </c>
      <c r="D115" s="3" t="s">
        <v>64</v>
      </c>
      <c r="E115" s="3">
        <v>1</v>
      </c>
      <c r="F115" s="3" t="s">
        <v>48</v>
      </c>
      <c r="G115">
        <f>+'Ark1'!Q1136</f>
        <v>133</v>
      </c>
      <c r="I115" s="301">
        <f>+'Ark1'!R1136</f>
        <v>67876</v>
      </c>
      <c r="K115" s="301">
        <f>+'Ark1'!S1136</f>
        <v>67872</v>
      </c>
      <c r="L115" s="100">
        <f>+'Ark1'!AD1136</f>
        <v>78.457572850323061</v>
      </c>
      <c r="M115" s="100"/>
      <c r="N115" s="100">
        <f>+'Ark1'!AE1136</f>
        <v>77.978481668672359</v>
      </c>
      <c r="O115" s="1">
        <f>+'Ark1'!U1136</f>
        <v>61.17631718528996</v>
      </c>
      <c r="Q115" s="1">
        <f>+'Ark1'!W1136</f>
        <v>76.894032590758144</v>
      </c>
      <c r="S115" s="100">
        <f>+'Ark1'!X1136</f>
        <v>0</v>
      </c>
      <c r="T115" s="100"/>
      <c r="U115" s="100">
        <f>+'Ark1'!Y1136</f>
        <v>0</v>
      </c>
      <c r="V115" s="125"/>
      <c r="W115" s="10">
        <f>+'Ark1'!Z1136</f>
        <v>0</v>
      </c>
      <c r="X115" s="125"/>
      <c r="Y115" s="1">
        <f>+'Ark1'!AA1136</f>
        <v>9.9151698887206887</v>
      </c>
      <c r="Z115" s="1">
        <f>+'Ark1'!AB1136</f>
        <v>3.030809432235515</v>
      </c>
      <c r="AA115" s="10">
        <f>+'Ark1'!AC1136</f>
        <v>-47.018641785602654</v>
      </c>
      <c r="AB115" s="10">
        <f t="shared" si="18"/>
        <v>510.34586466165416</v>
      </c>
      <c r="AC115" s="1">
        <f>+'Ark1'!T1136</f>
        <v>16.091416701043077</v>
      </c>
      <c r="AD115" s="100">
        <f>+'Ark1'!V1136</f>
        <v>83.308811040905994</v>
      </c>
      <c r="AE115" s="39"/>
      <c r="AN115"/>
    </row>
    <row r="116" spans="1:40" ht="15.6">
      <c r="A116" s="39"/>
      <c r="B116">
        <f>+'Ark1'!C1137</f>
        <v>2011</v>
      </c>
      <c r="C116">
        <f>+'Ark1'!G1137</f>
        <v>4</v>
      </c>
      <c r="D116" s="3" t="s">
        <v>64</v>
      </c>
      <c r="E116" s="3">
        <v>2</v>
      </c>
      <c r="F116" s="3" t="s">
        <v>7</v>
      </c>
      <c r="G116">
        <f>+'Ark1'!Q1137</f>
        <v>37</v>
      </c>
      <c r="I116" s="301">
        <f>+'Ark1'!R1137</f>
        <v>18637</v>
      </c>
      <c r="K116" s="301">
        <f>+'Ark1'!S1137</f>
        <v>18635</v>
      </c>
      <c r="L116" s="100">
        <f>+'Ark1'!AD1137</f>
        <v>21.542427149676925</v>
      </c>
      <c r="M116" s="100"/>
      <c r="N116" s="100">
        <f>+'Ark1'!AE1137</f>
        <v>22.021518331327652</v>
      </c>
      <c r="O116" s="1">
        <f>+'Ark1'!U1137</f>
        <v>61.089401663536357</v>
      </c>
      <c r="Q116" s="1">
        <f>+'Ark1'!W1137</f>
        <v>79.095068419640725</v>
      </c>
      <c r="S116" s="100">
        <f>+'Ark1'!X1137</f>
        <v>0</v>
      </c>
      <c r="T116" s="100"/>
      <c r="U116" s="100">
        <f>+'Ark1'!Y1137</f>
        <v>0</v>
      </c>
      <c r="V116" s="125"/>
      <c r="W116" s="10">
        <f>+'Ark1'!Z1137</f>
        <v>0</v>
      </c>
      <c r="X116" s="125"/>
      <c r="Y116" s="1">
        <f>+'Ark1'!AA1137</f>
        <v>9.0773027438003115</v>
      </c>
      <c r="Z116" s="1">
        <f>+'Ark1'!AB1137</f>
        <v>3.4296021654222728</v>
      </c>
      <c r="AA116" s="10">
        <f>+'Ark1'!AC1137</f>
        <v>-49.619173326262391</v>
      </c>
      <c r="AB116" s="10">
        <f t="shared" si="18"/>
        <v>503.70270270270271</v>
      </c>
      <c r="AC116" s="1">
        <f>+'Ark1'!T1137</f>
        <v>15.937865536298759</v>
      </c>
      <c r="AD116" s="100">
        <f>+'Ark1'!V1137</f>
        <v>85.693465243379933</v>
      </c>
      <c r="AE116" s="39"/>
      <c r="AN116"/>
    </row>
    <row r="117" spans="1:40" ht="15.6">
      <c r="A117" s="39"/>
      <c r="B117" s="46">
        <f>+'Ark1'!C1138</f>
        <v>2010</v>
      </c>
      <c r="C117" s="46">
        <f>+'Ark1'!G1138</f>
        <v>1</v>
      </c>
      <c r="D117" s="47" t="s">
        <v>372</v>
      </c>
      <c r="E117" s="47">
        <v>1</v>
      </c>
      <c r="F117" s="47" t="s">
        <v>48</v>
      </c>
      <c r="G117" s="46">
        <f>+'Ark1'!Q1138</f>
        <v>774</v>
      </c>
      <c r="H117" s="46"/>
      <c r="I117" s="335">
        <f>+'Ark1'!R1138</f>
        <v>434268.5</v>
      </c>
      <c r="J117" s="335"/>
      <c r="K117" s="335">
        <f>+'Ark1'!S1138</f>
        <v>434256.5</v>
      </c>
      <c r="L117" s="99">
        <f>+'Ark1'!AD1138</f>
        <v>68.848288933297283</v>
      </c>
      <c r="M117" s="99"/>
      <c r="N117" s="99">
        <f>+'Ark1'!AE1138</f>
        <v>67.971133930412876</v>
      </c>
      <c r="O117" s="48">
        <f>+'Ark1'!U1138</f>
        <v>60.804945924816323</v>
      </c>
      <c r="P117" s="46"/>
      <c r="Q117" s="48">
        <f>+'Ark1'!W1138</f>
        <v>79.145365676737313</v>
      </c>
      <c r="R117" s="46"/>
      <c r="S117" s="99">
        <f>+'Ark1'!X1138</f>
        <v>0</v>
      </c>
      <c r="T117" s="99"/>
      <c r="U117" s="99">
        <f>+'Ark1'!Y1138</f>
        <v>0</v>
      </c>
      <c r="V117" s="125"/>
      <c r="W117" s="65">
        <f>+'Ark1'!Z1138</f>
        <v>0</v>
      </c>
      <c r="X117" s="125"/>
      <c r="Y117" s="48">
        <f>+'Ark1'!AA1138</f>
        <v>8.2178865148220144</v>
      </c>
      <c r="Z117" s="48">
        <f>+'Ark1'!AB1138</f>
        <v>3.0676721968513769</v>
      </c>
      <c r="AA117" s="65">
        <f>+'Ark1'!AC1138</f>
        <v>-36.052536603756757</v>
      </c>
      <c r="AB117" s="65">
        <f>+I117/G117</f>
        <v>561.07041343669255</v>
      </c>
      <c r="AC117" s="48">
        <f>+'Ark1'!T1138</f>
        <v>15.968017482271909</v>
      </c>
      <c r="AD117" s="99">
        <f>+'Ark1'!V1138</f>
        <v>85.747958479672306</v>
      </c>
      <c r="AE117" s="39"/>
      <c r="AN117"/>
    </row>
    <row r="118" spans="1:40" ht="15.6">
      <c r="A118" s="39"/>
      <c r="B118" s="46">
        <f>+'Ark1'!C1139</f>
        <v>2010</v>
      </c>
      <c r="C118" s="46">
        <f>+'Ark1'!G1139</f>
        <v>1</v>
      </c>
      <c r="D118" s="47" t="s">
        <v>372</v>
      </c>
      <c r="E118" s="47">
        <v>2</v>
      </c>
      <c r="F118" s="47" t="s">
        <v>7</v>
      </c>
      <c r="G118" s="46">
        <f>+'Ark1'!Q1139</f>
        <v>326</v>
      </c>
      <c r="H118" s="46"/>
      <c r="I118" s="335">
        <f>+'Ark1'!R1139</f>
        <v>196493</v>
      </c>
      <c r="J118" s="335"/>
      <c r="K118" s="335">
        <f>+'Ark1'!S1139</f>
        <v>196384</v>
      </c>
      <c r="L118" s="99">
        <f>+'Ark1'!AD1139</f>
        <v>31.151711066702713</v>
      </c>
      <c r="M118" s="99"/>
      <c r="N118" s="99">
        <f>+'Ark1'!AE1139</f>
        <v>32.028866069587131</v>
      </c>
      <c r="O118" s="48">
        <f>+'Ark1'!U1139</f>
        <v>61.214905491282408</v>
      </c>
      <c r="P118" s="46"/>
      <c r="Q118" s="48">
        <f>+'Ark1'!W1139</f>
        <v>82.508892272284925</v>
      </c>
      <c r="R118" s="46"/>
      <c r="S118" s="99">
        <f>+'Ark1'!X1139</f>
        <v>0</v>
      </c>
      <c r="T118" s="99"/>
      <c r="U118" s="99">
        <f>+'Ark1'!Y1139</f>
        <v>0</v>
      </c>
      <c r="V118" s="125"/>
      <c r="W118" s="65">
        <f>+'Ark1'!Z1139</f>
        <v>0</v>
      </c>
      <c r="X118" s="125"/>
      <c r="Y118" s="48">
        <f>+'Ark1'!AA1139</f>
        <v>8.5771943964652326</v>
      </c>
      <c r="Z118" s="48">
        <f>+'Ark1'!AB1139</f>
        <v>3.2484274474841257</v>
      </c>
      <c r="AA118" s="65">
        <f>+'Ark1'!AC1139</f>
        <v>-52.719057279251032</v>
      </c>
      <c r="AB118" s="65">
        <f t="shared" ref="AB118:AB124" si="19">+I118/G118</f>
        <v>602.73926380368096</v>
      </c>
      <c r="AC118" s="48">
        <f>+'Ark1'!T1139</f>
        <v>16.065264411454859</v>
      </c>
      <c r="AD118" s="99">
        <f>+'Ark1'!V1139</f>
        <v>89.392082635194981</v>
      </c>
      <c r="AE118" s="39"/>
      <c r="AN118"/>
    </row>
    <row r="119" spans="1:40" ht="15.6">
      <c r="A119" s="39"/>
      <c r="B119" s="46">
        <f>+'Ark1'!C1140</f>
        <v>2010</v>
      </c>
      <c r="C119" s="46">
        <f>+'Ark1'!G1140</f>
        <v>2</v>
      </c>
      <c r="D119" s="47" t="s">
        <v>63</v>
      </c>
      <c r="E119" s="47">
        <v>1</v>
      </c>
      <c r="F119" s="47" t="s">
        <v>48</v>
      </c>
      <c r="G119" s="46">
        <f>+'Ark1'!Q1140</f>
        <v>540</v>
      </c>
      <c r="H119" s="46"/>
      <c r="I119" s="335">
        <f>+'Ark1'!R1140</f>
        <v>264708.5</v>
      </c>
      <c r="J119" s="335"/>
      <c r="K119" s="335">
        <f>+'Ark1'!S1140</f>
        <v>264660</v>
      </c>
      <c r="L119" s="99">
        <f>+'Ark1'!AD1140</f>
        <v>55.332796118676384</v>
      </c>
      <c r="M119" s="99"/>
      <c r="N119" s="99">
        <f>+'Ark1'!AE1140</f>
        <v>53.805708718442077</v>
      </c>
      <c r="O119" s="48">
        <f>+'Ark1'!U1140</f>
        <v>61.014063326532145</v>
      </c>
      <c r="P119" s="46"/>
      <c r="Q119" s="48">
        <f>+'Ark1'!W1140</f>
        <v>78.276594385248686</v>
      </c>
      <c r="R119" s="46"/>
      <c r="S119" s="99">
        <f>+'Ark1'!X1140</f>
        <v>0</v>
      </c>
      <c r="T119" s="99"/>
      <c r="U119" s="99">
        <f>+'Ark1'!Y1140</f>
        <v>0</v>
      </c>
      <c r="V119" s="125"/>
      <c r="W119" s="65">
        <f>+'Ark1'!Z1140</f>
        <v>0</v>
      </c>
      <c r="X119" s="125"/>
      <c r="Y119" s="48">
        <f>+'Ark1'!AA1140</f>
        <v>8.2947659578988411</v>
      </c>
      <c r="Z119" s="48">
        <f>+'Ark1'!AB1140</f>
        <v>3.0303140190584958</v>
      </c>
      <c r="AA119" s="65">
        <f>+'Ark1'!AC1140</f>
        <v>-43.67693349879913</v>
      </c>
      <c r="AB119" s="65">
        <f t="shared" si="19"/>
        <v>490.2009259259259</v>
      </c>
      <c r="AC119" s="48">
        <f>+'Ark1'!T1140</f>
        <v>16.020898460004123</v>
      </c>
      <c r="AD119" s="99">
        <f>+'Ark1'!V1140</f>
        <v>84.806711143283394</v>
      </c>
      <c r="AE119" s="39"/>
      <c r="AN119"/>
    </row>
    <row r="120" spans="1:40" ht="15.6">
      <c r="A120" s="39"/>
      <c r="B120" s="46">
        <f>+'Ark1'!C1141</f>
        <v>2010</v>
      </c>
      <c r="C120" s="46">
        <f>+'Ark1'!G1141</f>
        <v>2</v>
      </c>
      <c r="D120" s="47" t="s">
        <v>63</v>
      </c>
      <c r="E120" s="47">
        <v>2</v>
      </c>
      <c r="F120" s="47" t="s">
        <v>7</v>
      </c>
      <c r="G120" s="46">
        <f>+'Ark1'!Q1141</f>
        <v>449</v>
      </c>
      <c r="H120" s="46"/>
      <c r="I120" s="335">
        <f>+'Ark1'!R1141</f>
        <v>213685</v>
      </c>
      <c r="J120" s="335"/>
      <c r="K120" s="335">
        <f>+'Ark1'!S1141</f>
        <v>213443</v>
      </c>
      <c r="L120" s="99">
        <f>+'Ark1'!AD1141</f>
        <v>44.66720388132363</v>
      </c>
      <c r="M120" s="99"/>
      <c r="N120" s="99">
        <f>+'Ark1'!AE1141</f>
        <v>46.194291281557923</v>
      </c>
      <c r="O120" s="48">
        <f>+'Ark1'!U1141</f>
        <v>60.72056708348363</v>
      </c>
      <c r="P120" s="46"/>
      <c r="Q120" s="48">
        <f>+'Ark1'!W1141</f>
        <v>83.410735418823677</v>
      </c>
      <c r="R120" s="46"/>
      <c r="S120" s="99">
        <f>+'Ark1'!X1141</f>
        <v>0</v>
      </c>
      <c r="T120" s="99"/>
      <c r="U120" s="99">
        <f>+'Ark1'!Y1141</f>
        <v>0</v>
      </c>
      <c r="V120" s="125"/>
      <c r="W120" s="65">
        <f>+'Ark1'!Z1141</f>
        <v>0</v>
      </c>
      <c r="X120" s="125"/>
      <c r="Y120" s="48">
        <f>+'Ark1'!AA1141</f>
        <v>8.3895450620837284</v>
      </c>
      <c r="Z120" s="48">
        <f>+'Ark1'!AB1141</f>
        <v>3.3107380179910004</v>
      </c>
      <c r="AA120" s="65">
        <f>+'Ark1'!AC1141</f>
        <v>-68.464239247694508</v>
      </c>
      <c r="AB120" s="65">
        <f t="shared" si="19"/>
        <v>475.913140311804</v>
      </c>
      <c r="AC120" s="48">
        <f>+'Ark1'!T1141</f>
        <v>15.871081264478086</v>
      </c>
      <c r="AD120" s="99">
        <f>+'Ark1'!V1141</f>
        <v>90.369160800459113</v>
      </c>
      <c r="AE120" s="39"/>
      <c r="AN120"/>
    </row>
    <row r="121" spans="1:40" ht="15.6">
      <c r="A121" s="39"/>
      <c r="B121" s="46">
        <f>+'Ark1'!C1142</f>
        <v>2010</v>
      </c>
      <c r="C121" s="46">
        <f>+'Ark1'!G1142</f>
        <v>3</v>
      </c>
      <c r="D121" s="47" t="s">
        <v>517</v>
      </c>
      <c r="E121" s="47">
        <v>1</v>
      </c>
      <c r="F121" s="47" t="s">
        <v>48</v>
      </c>
      <c r="G121" s="46">
        <f>+'Ark1'!Q1142</f>
        <v>422</v>
      </c>
      <c r="H121" s="46"/>
      <c r="I121" s="335">
        <f>+'Ark1'!R1142</f>
        <v>235314</v>
      </c>
      <c r="J121" s="335"/>
      <c r="K121" s="335">
        <f>+'Ark1'!S1142</f>
        <v>235293</v>
      </c>
      <c r="L121" s="99">
        <f>+'Ark1'!AD1142</f>
        <v>82.841582380752882</v>
      </c>
      <c r="M121" s="99"/>
      <c r="N121" s="99">
        <f>+'Ark1'!AE1142</f>
        <v>82.37852004047798</v>
      </c>
      <c r="O121" s="48">
        <f>+'Ark1'!U1142</f>
        <v>61.050626240474621</v>
      </c>
      <c r="P121" s="46"/>
      <c r="Q121" s="48">
        <f>+'Ark1'!W1142</f>
        <v>77.668932777430058</v>
      </c>
      <c r="R121" s="46"/>
      <c r="S121" s="99">
        <f>+'Ark1'!X1142</f>
        <v>0</v>
      </c>
      <c r="T121" s="99"/>
      <c r="U121" s="99">
        <f>+'Ark1'!Y1142</f>
        <v>0</v>
      </c>
      <c r="V121" s="125"/>
      <c r="W121" s="65">
        <f>+'Ark1'!Z1142</f>
        <v>0</v>
      </c>
      <c r="X121" s="125"/>
      <c r="Y121" s="48">
        <f>+'Ark1'!AA1142</f>
        <v>8.7262378319211802</v>
      </c>
      <c r="Z121" s="48">
        <f>+'Ark1'!AB1142</f>
        <v>3.0825816504872074</v>
      </c>
      <c r="AA121" s="65">
        <f>+'Ark1'!AC1142</f>
        <v>-39.972663427078487</v>
      </c>
      <c r="AB121" s="65">
        <f t="shared" si="19"/>
        <v>557.61611374407585</v>
      </c>
      <c r="AC121" s="48">
        <f>+'Ark1'!T1142</f>
        <v>16.056099509591444</v>
      </c>
      <c r="AD121" s="99">
        <f>+'Ark1'!V1142</f>
        <v>84.148356205234478</v>
      </c>
      <c r="AE121" s="39"/>
      <c r="AN121"/>
    </row>
    <row r="122" spans="1:40" ht="15.6">
      <c r="A122" s="39"/>
      <c r="B122" s="46">
        <f>+'Ark1'!C1143</f>
        <v>2010</v>
      </c>
      <c r="C122" s="46">
        <f>+'Ark1'!G1143</f>
        <v>3</v>
      </c>
      <c r="D122" s="47" t="s">
        <v>517</v>
      </c>
      <c r="E122" s="47">
        <v>2</v>
      </c>
      <c r="F122" s="47" t="s">
        <v>7</v>
      </c>
      <c r="G122" s="46">
        <f>+'Ark1'!Q1143</f>
        <v>93</v>
      </c>
      <c r="H122" s="46"/>
      <c r="I122" s="335">
        <f>+'Ark1'!R1143</f>
        <v>48739</v>
      </c>
      <c r="J122" s="335"/>
      <c r="K122" s="335">
        <f>+'Ark1'!S1143</f>
        <v>48343</v>
      </c>
      <c r="L122" s="99">
        <f>+'Ark1'!AD1143</f>
        <v>17.158417619247111</v>
      </c>
      <c r="M122" s="99"/>
      <c r="N122" s="99">
        <f>+'Ark1'!AE1143</f>
        <v>17.621479959522048</v>
      </c>
      <c r="O122" s="48">
        <f>+'Ark1'!U1143</f>
        <v>61.40752539147342</v>
      </c>
      <c r="P122" s="46"/>
      <c r="Q122" s="48">
        <f>+'Ark1'!W1143</f>
        <v>81.512760896096381</v>
      </c>
      <c r="R122" s="46"/>
      <c r="S122" s="99">
        <f>+'Ark1'!X1143</f>
        <v>0</v>
      </c>
      <c r="T122" s="99"/>
      <c r="U122" s="99">
        <f>+'Ark1'!Y1143</f>
        <v>0</v>
      </c>
      <c r="V122" s="125"/>
      <c r="W122" s="65">
        <f>+'Ark1'!Z1143</f>
        <v>0</v>
      </c>
      <c r="X122" s="125"/>
      <c r="Y122" s="48">
        <f>+'Ark1'!AA1143</f>
        <v>0</v>
      </c>
      <c r="Z122" s="48">
        <f>+'Ark1'!AB1143</f>
        <v>3.258801401168304</v>
      </c>
      <c r="AA122" s="65">
        <f>+'Ark1'!AC1143</f>
        <v>0</v>
      </c>
      <c r="AB122" s="65">
        <f t="shared" si="19"/>
        <v>524.07526881720435</v>
      </c>
      <c r="AC122" s="48">
        <f>+'Ark1'!T1143</f>
        <v>16.124233160302829</v>
      </c>
      <c r="AD122" s="99">
        <f>+'Ark1'!V1143</f>
        <v>88.312850374967056</v>
      </c>
      <c r="AE122" s="39"/>
      <c r="AN122"/>
    </row>
    <row r="123" spans="1:40" ht="15.6">
      <c r="A123" s="39"/>
      <c r="B123" s="46">
        <f>+'Ark1'!C1144</f>
        <v>2010</v>
      </c>
      <c r="C123" s="46">
        <f>+'Ark1'!G1144</f>
        <v>4</v>
      </c>
      <c r="D123" s="47" t="s">
        <v>64</v>
      </c>
      <c r="E123" s="47">
        <v>1</v>
      </c>
      <c r="F123" s="47" t="s">
        <v>48</v>
      </c>
      <c r="G123" s="46">
        <f>+'Ark1'!Q1144</f>
        <v>145</v>
      </c>
      <c r="H123" s="46"/>
      <c r="I123" s="335">
        <f>+'Ark1'!R1144</f>
        <v>69780</v>
      </c>
      <c r="J123" s="335"/>
      <c r="K123" s="335">
        <f>+'Ark1'!S1144</f>
        <v>69777.5</v>
      </c>
      <c r="L123" s="99">
        <f>+'Ark1'!AD1144</f>
        <v>79.435369116056691</v>
      </c>
      <c r="M123" s="99"/>
      <c r="N123" s="99">
        <f>+'Ark1'!AE1144</f>
        <v>79.235207964741463</v>
      </c>
      <c r="O123" s="48">
        <f>+'Ark1'!U1144</f>
        <v>60.9590054100534</v>
      </c>
      <c r="P123" s="46"/>
      <c r="Q123" s="48">
        <f>+'Ark1'!W1144</f>
        <v>76.602383576367856</v>
      </c>
      <c r="R123" s="46"/>
      <c r="S123" s="99">
        <f>+'Ark1'!X1144</f>
        <v>0</v>
      </c>
      <c r="T123" s="99"/>
      <c r="U123" s="99">
        <f>+'Ark1'!Y1144</f>
        <v>0</v>
      </c>
      <c r="V123" s="125"/>
      <c r="W123" s="65">
        <f>+'Ark1'!Z1144</f>
        <v>0</v>
      </c>
      <c r="X123" s="125"/>
      <c r="Y123" s="48">
        <f>+'Ark1'!AA1144</f>
        <v>9.4557960324028478</v>
      </c>
      <c r="Z123" s="48">
        <f>+'Ark1'!AB1144</f>
        <v>2.9855376982578745</v>
      </c>
      <c r="AA123" s="65">
        <f>+'Ark1'!AC1144</f>
        <v>-42.601121971733278</v>
      </c>
      <c r="AB123" s="65">
        <f t="shared" si="19"/>
        <v>481.24137931034483</v>
      </c>
      <c r="AC123" s="48">
        <f>+'Ark1'!T1144</f>
        <v>16.047320149039844</v>
      </c>
      <c r="AD123" s="99">
        <f>+'Ark1'!V1144</f>
        <v>82.992831610363055</v>
      </c>
      <c r="AE123" s="39"/>
      <c r="AN123"/>
    </row>
    <row r="124" spans="1:40" ht="15.6">
      <c r="A124" s="39"/>
      <c r="B124" s="46">
        <f>+'Ark1'!C1145</f>
        <v>2010</v>
      </c>
      <c r="C124" s="46">
        <f>+'Ark1'!G1145</f>
        <v>4</v>
      </c>
      <c r="D124" s="47" t="s">
        <v>64</v>
      </c>
      <c r="E124" s="47">
        <v>2</v>
      </c>
      <c r="F124" s="47" t="s">
        <v>7</v>
      </c>
      <c r="G124" s="46">
        <f>+'Ark1'!Q1145</f>
        <v>41</v>
      </c>
      <c r="H124" s="46"/>
      <c r="I124" s="335">
        <f>+'Ark1'!R1145</f>
        <v>18065</v>
      </c>
      <c r="J124" s="335"/>
      <c r="K124" s="335">
        <f>+'Ark1'!S1145</f>
        <v>18063</v>
      </c>
      <c r="L124" s="99">
        <f>+'Ark1'!AD1145</f>
        <v>20.564630883943313</v>
      </c>
      <c r="M124" s="99"/>
      <c r="N124" s="99">
        <f>+'Ark1'!AE1145</f>
        <v>20.764792035258559</v>
      </c>
      <c r="O124" s="48">
        <f>+'Ark1'!U1145</f>
        <v>61.082599789625192</v>
      </c>
      <c r="P124" s="46"/>
      <c r="Q124" s="48">
        <f>+'Ark1'!W1145</f>
        <v>77.551591651442322</v>
      </c>
      <c r="R124" s="46"/>
      <c r="S124" s="99">
        <f>+'Ark1'!X1145</f>
        <v>0</v>
      </c>
      <c r="T124" s="99"/>
      <c r="U124" s="99">
        <f>+'Ark1'!Y1145</f>
        <v>0</v>
      </c>
      <c r="V124" s="125"/>
      <c r="W124" s="65">
        <f>+'Ark1'!Z1145</f>
        <v>0</v>
      </c>
      <c r="X124" s="125"/>
      <c r="Y124" s="48">
        <f>+'Ark1'!AA1145</f>
        <v>9.5539806228670887</v>
      </c>
      <c r="Z124" s="48">
        <f>+'Ark1'!AB1145</f>
        <v>3.2068233417143284</v>
      </c>
      <c r="AA124" s="65">
        <f>+'Ark1'!AC1145</f>
        <v>-46.381639677844944</v>
      </c>
      <c r="AB124" s="65">
        <f t="shared" si="19"/>
        <v>440.60975609756099</v>
      </c>
      <c r="AC124" s="48">
        <f>+'Ark1'!T1145</f>
        <v>15.976363133130363</v>
      </c>
      <c r="AD124" s="99">
        <f>+'Ark1'!V1145</f>
        <v>84.021226057900151</v>
      </c>
      <c r="AE124" s="39"/>
      <c r="AN124"/>
    </row>
    <row r="125" spans="1:40" ht="15.6">
      <c r="A125" s="39"/>
      <c r="B125">
        <f>+'Ark1'!C1146</f>
        <v>2009</v>
      </c>
      <c r="C125">
        <f>+'Ark1'!G1146</f>
        <v>1</v>
      </c>
      <c r="D125" s="3" t="s">
        <v>372</v>
      </c>
      <c r="E125" s="3">
        <v>1</v>
      </c>
      <c r="F125" s="3" t="s">
        <v>48</v>
      </c>
      <c r="G125">
        <f>+'Ark1'!Q1146</f>
        <v>861</v>
      </c>
      <c r="I125" s="301">
        <f>+'Ark1'!R1146</f>
        <v>449038</v>
      </c>
      <c r="K125" s="301">
        <f>+'Ark1'!S1146</f>
        <v>448997</v>
      </c>
      <c r="L125" s="100">
        <f>+'Ark1'!AD1146</f>
        <v>72.285809033512635</v>
      </c>
      <c r="M125" s="100"/>
      <c r="N125" s="100">
        <f>+'Ark1'!AE1146</f>
        <v>71.130250712848309</v>
      </c>
      <c r="O125" s="1">
        <f>+'Ark1'!U1146</f>
        <v>59.414751100786866</v>
      </c>
      <c r="Q125" s="1">
        <f>+'Ark1'!W1146</f>
        <v>77.906931449430004</v>
      </c>
      <c r="S125" s="100">
        <f>+'Ark1'!X1146</f>
        <v>0</v>
      </c>
      <c r="T125" s="100"/>
      <c r="U125" s="100">
        <f>+'Ark1'!Y1146</f>
        <v>0</v>
      </c>
      <c r="V125" s="125"/>
      <c r="W125" s="10">
        <f>+'Ark1'!Z1146</f>
        <v>0</v>
      </c>
      <c r="X125" s="125"/>
      <c r="Y125" s="1">
        <f>+'Ark1'!AA1146</f>
        <v>7.9523040413885004</v>
      </c>
      <c r="Z125" s="1">
        <f>+'Ark1'!AB1146</f>
        <v>3.3889604202131274</v>
      </c>
      <c r="AA125" s="10">
        <f>+'Ark1'!AC1146</f>
        <v>-26.25253123944244</v>
      </c>
      <c r="AB125" s="10">
        <f>+I125/G125</f>
        <v>521.53077816492453</v>
      </c>
      <c r="AC125" s="1">
        <f>+'Ark1'!T1146</f>
        <v>15.262131489985252</v>
      </c>
      <c r="AD125" s="100">
        <f>+'Ark1'!V1146</f>
        <v>84.406209587684813</v>
      </c>
      <c r="AE125" s="39"/>
      <c r="AN125"/>
    </row>
    <row r="126" spans="1:40" ht="15.6">
      <c r="A126" s="39"/>
      <c r="B126">
        <f>+'Ark1'!C1147</f>
        <v>2009</v>
      </c>
      <c r="C126">
        <f>+'Ark1'!G1147</f>
        <v>1</v>
      </c>
      <c r="D126" s="3" t="s">
        <v>372</v>
      </c>
      <c r="E126" s="3">
        <v>2</v>
      </c>
      <c r="F126" s="3" t="s">
        <v>7</v>
      </c>
      <c r="G126">
        <f>+'Ark1'!Q1147</f>
        <v>330</v>
      </c>
      <c r="I126" s="301">
        <f>+'Ark1'!R1147</f>
        <v>172160</v>
      </c>
      <c r="K126" s="301">
        <f>+'Ark1'!S1147</f>
        <v>172038</v>
      </c>
      <c r="L126" s="100">
        <f>+'Ark1'!AD1147</f>
        <v>27.71419096648734</v>
      </c>
      <c r="M126" s="100"/>
      <c r="N126" s="100">
        <f>+'Ark1'!AE1147</f>
        <v>28.869749287151699</v>
      </c>
      <c r="O126" s="1">
        <f>+'Ark1'!U1147</f>
        <v>59.865651774607919</v>
      </c>
      <c r="Q126" s="1">
        <f>+'Ark1'!W1147</f>
        <v>82.573973773237697</v>
      </c>
      <c r="S126" s="100">
        <f>+'Ark1'!X1147</f>
        <v>0</v>
      </c>
      <c r="T126" s="100"/>
      <c r="U126" s="100">
        <f>+'Ark1'!Y1147</f>
        <v>0</v>
      </c>
      <c r="V126" s="125"/>
      <c r="W126" s="10">
        <f>+'Ark1'!Z1147</f>
        <v>0</v>
      </c>
      <c r="X126" s="125"/>
      <c r="Y126" s="1">
        <f>+'Ark1'!AA1147</f>
        <v>8.1999014383486148</v>
      </c>
      <c r="Z126" s="1">
        <f>+'Ark1'!AB1147</f>
        <v>3.3858925580032055</v>
      </c>
      <c r="AA126" s="10">
        <f>+'Ark1'!AC1147</f>
        <v>-46.287815972687</v>
      </c>
      <c r="AB126" s="10">
        <f t="shared" ref="AB126:AB132" si="20">+I126/G126</f>
        <v>521.69696969696975</v>
      </c>
      <c r="AC126" s="1">
        <f>+'Ark1'!T1147</f>
        <v>15.455913104089221</v>
      </c>
      <c r="AD126" s="100">
        <f>+'Ark1'!V1147</f>
        <v>89.462593470462423</v>
      </c>
      <c r="AE126" s="39"/>
      <c r="AN126"/>
    </row>
    <row r="127" spans="1:40" ht="15.6">
      <c r="A127" s="39"/>
      <c r="B127">
        <f>+'Ark1'!C1148</f>
        <v>2009</v>
      </c>
      <c r="C127">
        <f>+'Ark1'!G1148</f>
        <v>2</v>
      </c>
      <c r="D127" s="3" t="s">
        <v>63</v>
      </c>
      <c r="E127" s="3">
        <v>1</v>
      </c>
      <c r="F127" s="3" t="s">
        <v>48</v>
      </c>
      <c r="G127">
        <f>+'Ark1'!Q1148</f>
        <v>579</v>
      </c>
      <c r="I127" s="301">
        <f>+'Ark1'!R1148</f>
        <v>254344</v>
      </c>
      <c r="K127" s="301">
        <f>+'Ark1'!S1148</f>
        <v>254311</v>
      </c>
      <c r="L127" s="100">
        <f>+'Ark1'!AD1148</f>
        <v>56.497536573771718</v>
      </c>
      <c r="M127" s="100"/>
      <c r="N127" s="100">
        <f>+'Ark1'!AE1148</f>
        <v>55.08809417162837</v>
      </c>
      <c r="O127" s="1">
        <f>+'Ark1'!U1148</f>
        <v>59.369331251892369</v>
      </c>
      <c r="Q127" s="1">
        <f>+'Ark1'!W1148</f>
        <v>78.199879674885622</v>
      </c>
      <c r="S127" s="100">
        <f>+'Ark1'!X1148</f>
        <v>0</v>
      </c>
      <c r="T127" s="100"/>
      <c r="U127" s="100">
        <f>+'Ark1'!Y1148</f>
        <v>0</v>
      </c>
      <c r="V127" s="125"/>
      <c r="W127" s="10">
        <f>+'Ark1'!Z1148</f>
        <v>0</v>
      </c>
      <c r="X127" s="125"/>
      <c r="Y127" s="1">
        <f>+'Ark1'!AA1148</f>
        <v>7.9649366169846578</v>
      </c>
      <c r="Z127" s="1">
        <f>+'Ark1'!AB1148</f>
        <v>3.3265521224984926</v>
      </c>
      <c r="AA127" s="10">
        <f>+'Ark1'!AC1148</f>
        <v>-32.991094385195019</v>
      </c>
      <c r="AB127" s="10">
        <f t="shared" si="20"/>
        <v>439.28151986183076</v>
      </c>
      <c r="AC127" s="1">
        <f>+'Ark1'!T1148</f>
        <v>15.225116377819012</v>
      </c>
      <c r="AD127" s="100">
        <f>+'Ark1'!V1148</f>
        <v>84.723596614179442</v>
      </c>
      <c r="AE127" s="39"/>
      <c r="AN127"/>
    </row>
    <row r="128" spans="1:40" ht="15.6">
      <c r="A128" s="39"/>
      <c r="B128">
        <f>+'Ark1'!C1149</f>
        <v>2009</v>
      </c>
      <c r="C128">
        <f>+'Ark1'!G1149</f>
        <v>2</v>
      </c>
      <c r="D128" s="3" t="s">
        <v>63</v>
      </c>
      <c r="E128" s="3">
        <v>2</v>
      </c>
      <c r="F128" s="3" t="s">
        <v>7</v>
      </c>
      <c r="G128">
        <f>+'Ark1'!Q1149</f>
        <v>458</v>
      </c>
      <c r="I128" s="301">
        <f>+'Ark1'!R1149</f>
        <v>195842</v>
      </c>
      <c r="K128" s="301">
        <f>+'Ark1'!S1149</f>
        <v>195710</v>
      </c>
      <c r="L128" s="100">
        <f>+'Ark1'!AD1149</f>
        <v>43.502463426228275</v>
      </c>
      <c r="M128" s="100"/>
      <c r="N128" s="100">
        <f>+'Ark1'!AE1149</f>
        <v>44.911905828371609</v>
      </c>
      <c r="O128" s="1">
        <f>+'Ark1'!U1149</f>
        <v>59.461923253793856</v>
      </c>
      <c r="Q128" s="1">
        <f>+'Ark1'!W1149</f>
        <v>82.889806857084281</v>
      </c>
      <c r="S128" s="100">
        <f>+'Ark1'!X1149</f>
        <v>0</v>
      </c>
      <c r="T128" s="100"/>
      <c r="U128" s="100">
        <f>+'Ark1'!Y1149</f>
        <v>0</v>
      </c>
      <c r="V128" s="125"/>
      <c r="W128" s="10">
        <f>+'Ark1'!Z1149</f>
        <v>0</v>
      </c>
      <c r="X128" s="125"/>
      <c r="Y128" s="1">
        <f>+'Ark1'!AA1149</f>
        <v>8.7530232755146482</v>
      </c>
      <c r="Z128" s="1">
        <f>+'Ark1'!AB1149</f>
        <v>3.40325517520805</v>
      </c>
      <c r="AA128" s="10">
        <f>+'Ark1'!AC1149</f>
        <v>-47.948065841147489</v>
      </c>
      <c r="AB128" s="10">
        <f t="shared" si="20"/>
        <v>427.60262008733622</v>
      </c>
      <c r="AC128" s="1">
        <f>+'Ark1'!T1149</f>
        <v>15.269533603619244</v>
      </c>
      <c r="AD128" s="100">
        <f>+'Ark1'!V1149</f>
        <v>89.804774493049692</v>
      </c>
      <c r="AE128" s="39"/>
      <c r="AN128"/>
    </row>
    <row r="129" spans="1:40" ht="15.6">
      <c r="A129" s="39"/>
      <c r="B129">
        <f>+'Ark1'!C1150</f>
        <v>2009</v>
      </c>
      <c r="C129">
        <f>+'Ark1'!G1150</f>
        <v>3</v>
      </c>
      <c r="D129" s="3" t="s">
        <v>517</v>
      </c>
      <c r="E129" s="3">
        <v>1</v>
      </c>
      <c r="F129" s="3" t="s">
        <v>48</v>
      </c>
      <c r="G129">
        <f>+'Ark1'!Q1150</f>
        <v>448</v>
      </c>
      <c r="I129" s="301">
        <f>+'Ark1'!R1150</f>
        <v>229754</v>
      </c>
      <c r="K129" s="301">
        <f>+'Ark1'!S1150</f>
        <v>229739</v>
      </c>
      <c r="L129" s="100">
        <f>+'Ark1'!AD1150</f>
        <v>81.990871425563583</v>
      </c>
      <c r="M129" s="100"/>
      <c r="N129" s="100">
        <f>+'Ark1'!AE1150</f>
        <v>81.58742638385101</v>
      </c>
      <c r="O129" s="1">
        <f>+'Ark1'!U1150</f>
        <v>59.413682483165672</v>
      </c>
      <c r="Q129" s="1">
        <f>+'Ark1'!W1150</f>
        <v>76.832312319632507</v>
      </c>
      <c r="S129" s="100">
        <f>+'Ark1'!X1150</f>
        <v>0</v>
      </c>
      <c r="T129" s="100"/>
      <c r="U129" s="100">
        <f>+'Ark1'!Y1150</f>
        <v>0</v>
      </c>
      <c r="V129" s="125"/>
      <c r="W129" s="10">
        <f>+'Ark1'!Z1150</f>
        <v>0</v>
      </c>
      <c r="X129" s="125"/>
      <c r="Y129" s="1">
        <f>+'Ark1'!AA1150</f>
        <v>8.4297505311185343</v>
      </c>
      <c r="Z129" s="1">
        <f>+'Ark1'!AB1150</f>
        <v>3.4196574831268198</v>
      </c>
      <c r="AA129" s="10">
        <f>+'Ark1'!AC1150</f>
        <v>-29.700722230472376</v>
      </c>
      <c r="AB129" s="10">
        <f t="shared" si="20"/>
        <v>512.84375</v>
      </c>
      <c r="AC129" s="1">
        <f>+'Ark1'!T1150</f>
        <v>15.246676880489565</v>
      </c>
      <c r="AD129" s="100">
        <f>+'Ark1'!V1150</f>
        <v>83.241941841424079</v>
      </c>
      <c r="AE129" s="39"/>
      <c r="AN129"/>
    </row>
    <row r="130" spans="1:40" ht="15.6">
      <c r="A130" s="39"/>
      <c r="B130">
        <f>+'Ark1'!C1151</f>
        <v>2009</v>
      </c>
      <c r="C130">
        <f>+'Ark1'!G1151</f>
        <v>3</v>
      </c>
      <c r="D130" s="3" t="s">
        <v>517</v>
      </c>
      <c r="E130" s="3">
        <v>2</v>
      </c>
      <c r="F130" s="3" t="s">
        <v>7</v>
      </c>
      <c r="G130">
        <f>+'Ark1'!Q1151</f>
        <v>105</v>
      </c>
      <c r="I130" s="301">
        <f>+'Ark1'!R1151</f>
        <v>50465</v>
      </c>
      <c r="K130" s="301">
        <f>+'Ark1'!S1151</f>
        <v>50246</v>
      </c>
      <c r="L130" s="100">
        <f>+'Ark1'!AD1151</f>
        <v>18.009128574436421</v>
      </c>
      <c r="M130" s="100"/>
      <c r="N130" s="100">
        <f>+'Ark1'!AE1151</f>
        <v>18.412573616149022</v>
      </c>
      <c r="O130" s="1">
        <f>+'Ark1'!U1151</f>
        <v>59.746467380488014</v>
      </c>
      <c r="Q130" s="1">
        <f>+'Ark1'!W1151</f>
        <v>79.615903753532479</v>
      </c>
      <c r="S130" s="100">
        <f>+'Ark1'!X1151</f>
        <v>0</v>
      </c>
      <c r="T130" s="100"/>
      <c r="U130" s="100">
        <f>+'Ark1'!Y1151</f>
        <v>0</v>
      </c>
      <c r="V130" s="125"/>
      <c r="W130" s="10">
        <f>+'Ark1'!Z1151</f>
        <v>0</v>
      </c>
      <c r="X130" s="125"/>
      <c r="Y130" s="1">
        <f>+'Ark1'!AA1151</f>
        <v>3.217486736477964</v>
      </c>
      <c r="Z130" s="1">
        <f>+'Ark1'!AB1151</f>
        <v>3.3421830644103494</v>
      </c>
      <c r="AA130" s="10">
        <f>+'Ark1'!AC1151</f>
        <v>-257.38446975987455</v>
      </c>
      <c r="AB130" s="10">
        <f t="shared" si="20"/>
        <v>480.61904761904759</v>
      </c>
      <c r="AC130" s="1">
        <f>+'Ark1'!T1151</f>
        <v>15.424829089467949</v>
      </c>
      <c r="AD130" s="100">
        <f>+'Ark1'!V1151</f>
        <v>86.257750545531621</v>
      </c>
      <c r="AE130" s="39"/>
      <c r="AN130"/>
    </row>
    <row r="131" spans="1:40" ht="15.6">
      <c r="A131" s="39"/>
      <c r="B131">
        <f>+'Ark1'!C1152</f>
        <v>2009</v>
      </c>
      <c r="C131">
        <f>+'Ark1'!G1152</f>
        <v>4</v>
      </c>
      <c r="D131" s="3" t="s">
        <v>64</v>
      </c>
      <c r="E131" s="3">
        <v>1</v>
      </c>
      <c r="F131" s="3" t="s">
        <v>48</v>
      </c>
      <c r="G131">
        <f>+'Ark1'!Q1152</f>
        <v>162</v>
      </c>
      <c r="I131" s="301">
        <f>+'Ark1'!R1152</f>
        <v>70150</v>
      </c>
      <c r="K131" s="301">
        <f>+'Ark1'!S1152</f>
        <v>70149</v>
      </c>
      <c r="L131" s="100">
        <f>+'Ark1'!AD1152</f>
        <v>90.462435199752377</v>
      </c>
      <c r="M131" s="100"/>
      <c r="N131" s="100">
        <f>+'Ark1'!AE1152</f>
        <v>90.387826624700807</v>
      </c>
      <c r="O131" s="1">
        <f>+'Ark1'!U1152</f>
        <v>59.228470826383848</v>
      </c>
      <c r="Q131" s="1">
        <f>+'Ark1'!W1152</f>
        <v>76.106188256426023</v>
      </c>
      <c r="S131" s="100">
        <f>+'Ark1'!X1152</f>
        <v>0</v>
      </c>
      <c r="T131" s="100"/>
      <c r="U131" s="100">
        <f>+'Ark1'!Y1152</f>
        <v>0</v>
      </c>
      <c r="V131" s="125"/>
      <c r="W131" s="10">
        <f>+'Ark1'!Z1152</f>
        <v>0</v>
      </c>
      <c r="X131" s="125"/>
      <c r="Y131" s="1">
        <f>+'Ark1'!AA1152</f>
        <v>8.9738675522287981</v>
      </c>
      <c r="Z131" s="1">
        <f>+'Ark1'!AB1152</f>
        <v>3.4547068990860916</v>
      </c>
      <c r="AA131" s="10">
        <f>+'Ark1'!AC1152</f>
        <v>-30.725589231477542</v>
      </c>
      <c r="AB131" s="10">
        <f t="shared" si="20"/>
        <v>433.02469135802471</v>
      </c>
      <c r="AC131" s="1">
        <f>+'Ark1'!T1152</f>
        <v>15.145858873841769</v>
      </c>
      <c r="AD131" s="100">
        <f>+'Ark1'!V1152</f>
        <v>82.455241881280685</v>
      </c>
      <c r="AE131" s="39"/>
      <c r="AN131"/>
    </row>
    <row r="132" spans="1:40" ht="15.6">
      <c r="A132" s="39"/>
      <c r="B132">
        <f>+'Ark1'!C1153</f>
        <v>2009</v>
      </c>
      <c r="C132">
        <f>+'Ark1'!G1153</f>
        <v>4</v>
      </c>
      <c r="D132" s="3" t="s">
        <v>64</v>
      </c>
      <c r="E132" s="3">
        <v>2</v>
      </c>
      <c r="F132" s="3" t="s">
        <v>7</v>
      </c>
      <c r="G132">
        <f>+'Ark1'!Q1153</f>
        <v>36</v>
      </c>
      <c r="I132" s="301">
        <f>+'Ark1'!R1153</f>
        <v>7396</v>
      </c>
      <c r="K132" s="301">
        <f>+'Ark1'!S1153</f>
        <v>7396</v>
      </c>
      <c r="L132" s="100">
        <f>+'Ark1'!AD1153</f>
        <v>9.5375648002475977</v>
      </c>
      <c r="M132" s="100"/>
      <c r="N132" s="100">
        <f>+'Ark1'!AE1153</f>
        <v>9.6121733752991805</v>
      </c>
      <c r="O132" s="1">
        <f>+'Ark1'!U1153</f>
        <v>60.839507842076799</v>
      </c>
      <c r="Q132" s="1">
        <f>+'Ark1'!W1153</f>
        <v>76.763223363980387</v>
      </c>
      <c r="S132" s="100">
        <f>+'Ark1'!X1153</f>
        <v>0</v>
      </c>
      <c r="T132" s="100"/>
      <c r="U132" s="100">
        <f>+'Ark1'!Y1153</f>
        <v>0</v>
      </c>
      <c r="V132" s="125"/>
      <c r="W132" s="10">
        <f>+'Ark1'!Z1153</f>
        <v>0</v>
      </c>
      <c r="X132" s="125"/>
      <c r="Y132" s="1">
        <f>+'Ark1'!AA1153</f>
        <v>8.6972807767143099</v>
      </c>
      <c r="Z132" s="1">
        <f>+'Ark1'!AB1153</f>
        <v>3.3049141469533643</v>
      </c>
      <c r="AA132" s="10">
        <f>+'Ark1'!AC1153</f>
        <v>-33.191222774958248</v>
      </c>
      <c r="AB132" s="10">
        <f t="shared" si="20"/>
        <v>205.44444444444446</v>
      </c>
      <c r="AC132" s="1">
        <f>+'Ark1'!T1153</f>
        <v>15.892644672796102</v>
      </c>
      <c r="AD132" s="100">
        <f>+'Ark1'!V1153</f>
        <v>83.167089235082102</v>
      </c>
      <c r="AE132" s="39"/>
      <c r="AN132"/>
    </row>
    <row r="133" spans="1:40" ht="15.6">
      <c r="A133" s="39"/>
      <c r="B133" s="46">
        <f>+'Ark1'!C1154</f>
        <v>2008</v>
      </c>
      <c r="C133" s="46">
        <f>+'Ark1'!G1154</f>
        <v>1</v>
      </c>
      <c r="D133" s="47" t="s">
        <v>372</v>
      </c>
      <c r="E133" s="47">
        <v>1</v>
      </c>
      <c r="F133" s="47" t="s">
        <v>48</v>
      </c>
      <c r="G133" s="46">
        <f>+'Ark1'!Q1154</f>
        <v>937</v>
      </c>
      <c r="H133" s="46"/>
      <c r="I133" s="335">
        <f>+'Ark1'!R1154</f>
        <v>459429</v>
      </c>
      <c r="J133" s="335"/>
      <c r="K133" s="335">
        <f>+'Ark1'!S1154</f>
        <v>459424</v>
      </c>
      <c r="L133" s="99">
        <f>+'Ark1'!AD1154</f>
        <v>73.319183230532317</v>
      </c>
      <c r="M133" s="99"/>
      <c r="N133" s="99">
        <f>+'Ark1'!AE1154</f>
        <v>72.352403771640397</v>
      </c>
      <c r="O133" s="48">
        <f>+'Ark1'!U1154</f>
        <v>56.748017082259523</v>
      </c>
      <c r="P133" s="46"/>
      <c r="Q133" s="48">
        <f>+'Ark1'!W1154</f>
        <v>78.502103938844897</v>
      </c>
      <c r="R133" s="46"/>
      <c r="S133" s="99">
        <f>+'Ark1'!X1154</f>
        <v>0</v>
      </c>
      <c r="T133" s="99"/>
      <c r="U133" s="99">
        <f>+'Ark1'!Y1154</f>
        <v>0</v>
      </c>
      <c r="V133" s="125"/>
      <c r="W133" s="65">
        <f>+'Ark1'!Z1154</f>
        <v>0</v>
      </c>
      <c r="X133" s="125"/>
      <c r="Y133" s="48">
        <f>+'Ark1'!AA1154</f>
        <v>8.0894281133340353</v>
      </c>
      <c r="Z133" s="48">
        <f>+'Ark1'!AB1154</f>
        <v>2.531523451569738</v>
      </c>
      <c r="AA133" s="65">
        <f>+'Ark1'!AC1154</f>
        <v>-17.429522465348505</v>
      </c>
      <c r="AB133" s="65">
        <f>+I133/G133</f>
        <v>490.31910352187833</v>
      </c>
      <c r="AC133" s="48">
        <f>+'Ark1'!T1154</f>
        <v>13.821852778122404</v>
      </c>
      <c r="AD133" s="99">
        <f>+'Ark1'!V1154</f>
        <v>85.051033519879056</v>
      </c>
      <c r="AE133" s="39"/>
      <c r="AN133"/>
    </row>
    <row r="134" spans="1:40" ht="15.6">
      <c r="A134" s="39"/>
      <c r="B134" s="46">
        <f>+'Ark1'!C1155</f>
        <v>2008</v>
      </c>
      <c r="C134" s="46">
        <f>+'Ark1'!G1155</f>
        <v>1</v>
      </c>
      <c r="D134" s="47" t="s">
        <v>372</v>
      </c>
      <c r="E134" s="47">
        <v>2</v>
      </c>
      <c r="F134" s="47" t="s">
        <v>7</v>
      </c>
      <c r="G134" s="46">
        <f>+'Ark1'!Q1155</f>
        <v>332</v>
      </c>
      <c r="H134" s="46"/>
      <c r="I134" s="335">
        <f>+'Ark1'!R1155</f>
        <v>167186</v>
      </c>
      <c r="J134" s="335"/>
      <c r="K134" s="335">
        <f>+'Ark1'!S1155</f>
        <v>167050</v>
      </c>
      <c r="L134" s="99">
        <f>+'Ark1'!AD1155</f>
        <v>26.680816769467697</v>
      </c>
      <c r="M134" s="99"/>
      <c r="N134" s="99">
        <f>+'Ark1'!AE1155</f>
        <v>27.6475962283596</v>
      </c>
      <c r="O134" s="48">
        <f>+'Ark1'!U1155</f>
        <v>57.794408859622862</v>
      </c>
      <c r="P134" s="46"/>
      <c r="Q134" s="48">
        <f>+'Ark1'!W1155</f>
        <v>82.562455552229508</v>
      </c>
      <c r="R134" s="46"/>
      <c r="S134" s="99">
        <f>+'Ark1'!X1155</f>
        <v>0</v>
      </c>
      <c r="T134" s="99"/>
      <c r="U134" s="99">
        <f>+'Ark1'!Y1155</f>
        <v>0</v>
      </c>
      <c r="V134" s="125"/>
      <c r="W134" s="65">
        <f>+'Ark1'!Z1155</f>
        <v>0</v>
      </c>
      <c r="X134" s="125"/>
      <c r="Y134" s="48">
        <f>+'Ark1'!AA1155</f>
        <v>8.2071694330763751</v>
      </c>
      <c r="Z134" s="48">
        <f>+'Ark1'!AB1155</f>
        <v>2.5056693309409326</v>
      </c>
      <c r="AA134" s="65">
        <f>+'Ark1'!AC1155</f>
        <v>-40.29789592192725</v>
      </c>
      <c r="AB134" s="65">
        <f t="shared" ref="AB134:AB140" si="21">+I134/G134</f>
        <v>503.57228915662648</v>
      </c>
      <c r="AC134" s="48">
        <f>+'Ark1'!T1155</f>
        <v>14.472019188209536</v>
      </c>
      <c r="AD134" s="99">
        <f>+'Ark1'!V1155</f>
        <v>89.450114357780876</v>
      </c>
      <c r="AE134" s="39"/>
      <c r="AN134"/>
    </row>
    <row r="135" spans="1:40" ht="15.6">
      <c r="A135" s="39"/>
      <c r="B135" s="46">
        <f>+'Ark1'!C1156</f>
        <v>2008</v>
      </c>
      <c r="C135" s="46">
        <f>+'Ark1'!G1156</f>
        <v>2</v>
      </c>
      <c r="D135" s="47" t="s">
        <v>63</v>
      </c>
      <c r="E135" s="47">
        <v>1</v>
      </c>
      <c r="F135" s="47" t="s">
        <v>48</v>
      </c>
      <c r="G135" s="46">
        <f>+'Ark1'!Q1156</f>
        <v>584</v>
      </c>
      <c r="H135" s="46"/>
      <c r="I135" s="335">
        <f>+'Ark1'!R1156</f>
        <v>250877</v>
      </c>
      <c r="J135" s="335"/>
      <c r="K135" s="335">
        <f>+'Ark1'!S1156</f>
        <v>250842</v>
      </c>
      <c r="L135" s="99">
        <f>+'Ark1'!AD1156</f>
        <v>57.489304267522797</v>
      </c>
      <c r="M135" s="99"/>
      <c r="N135" s="99">
        <f>+'Ark1'!AE1156</f>
        <v>56.416931959911118</v>
      </c>
      <c r="O135" s="48">
        <f>+'Ark1'!U1156</f>
        <v>56.849809840457347</v>
      </c>
      <c r="P135" s="46"/>
      <c r="Q135" s="48">
        <f>+'Ark1'!W1156</f>
        <v>78.909679399780359</v>
      </c>
      <c r="R135" s="46"/>
      <c r="S135" s="99">
        <f>+'Ark1'!X1156</f>
        <v>0</v>
      </c>
      <c r="T135" s="99"/>
      <c r="U135" s="99">
        <f>+'Ark1'!Y1156</f>
        <v>0</v>
      </c>
      <c r="V135" s="125"/>
      <c r="W135" s="65">
        <f>+'Ark1'!Z1156</f>
        <v>0</v>
      </c>
      <c r="X135" s="125"/>
      <c r="Y135" s="48">
        <f>+'Ark1'!AA1156</f>
        <v>7.9798714773636767</v>
      </c>
      <c r="Z135" s="48">
        <f>+'Ark1'!AB1156</f>
        <v>2.4598203454288341</v>
      </c>
      <c r="AA135" s="65">
        <f>+'Ark1'!AC1156</f>
        <v>-25.599724674358104</v>
      </c>
      <c r="AB135" s="65">
        <f t="shared" si="21"/>
        <v>429.58390410958901</v>
      </c>
      <c r="AC135" s="48">
        <f>+'Ark1'!T1156</f>
        <v>13.890201174280625</v>
      </c>
      <c r="AD135" s="99">
        <f>+'Ark1'!V1156</f>
        <v>85.492610400631648</v>
      </c>
      <c r="AE135" s="39"/>
      <c r="AN135"/>
    </row>
    <row r="136" spans="1:40" ht="15.6">
      <c r="A136" s="39"/>
      <c r="B136" s="46">
        <f>+'Ark1'!C1157</f>
        <v>2008</v>
      </c>
      <c r="C136" s="46">
        <f>+'Ark1'!G1157</f>
        <v>2</v>
      </c>
      <c r="D136" s="47" t="s">
        <v>63</v>
      </c>
      <c r="E136" s="47">
        <v>2</v>
      </c>
      <c r="F136" s="47" t="s">
        <v>7</v>
      </c>
      <c r="G136" s="46">
        <f>+'Ark1'!Q1157</f>
        <v>472</v>
      </c>
      <c r="H136" s="46"/>
      <c r="I136" s="335">
        <f>+'Ark1'!R1157</f>
        <v>185512</v>
      </c>
      <c r="J136" s="335"/>
      <c r="K136" s="335">
        <f>+'Ark1'!S1157</f>
        <v>185448</v>
      </c>
      <c r="L136" s="99">
        <f>+'Ark1'!AD1157</f>
        <v>42.510695732477217</v>
      </c>
      <c r="M136" s="99"/>
      <c r="N136" s="99">
        <f>+'Ark1'!AE1157</f>
        <v>43.583068040088897</v>
      </c>
      <c r="O136" s="48">
        <f>+'Ark1'!U1157</f>
        <v>57.293154954488593</v>
      </c>
      <c r="P136" s="46"/>
      <c r="Q136" s="48">
        <f>+'Ark1'!W1157</f>
        <v>82.475095444545275</v>
      </c>
      <c r="R136" s="46"/>
      <c r="S136" s="99">
        <f>+'Ark1'!X1157</f>
        <v>0</v>
      </c>
      <c r="T136" s="99"/>
      <c r="U136" s="99">
        <f>+'Ark1'!Y1157</f>
        <v>0</v>
      </c>
      <c r="V136" s="125"/>
      <c r="W136" s="65">
        <f>+'Ark1'!Z1157</f>
        <v>0</v>
      </c>
      <c r="X136" s="125"/>
      <c r="Y136" s="48">
        <f>+'Ark1'!AA1157</f>
        <v>9.2318734779054754</v>
      </c>
      <c r="Z136" s="48">
        <f>+'Ark1'!AB1157</f>
        <v>2.5304427813363639</v>
      </c>
      <c r="AA136" s="65">
        <f>+'Ark1'!AC1157</f>
        <v>-28.81968751993794</v>
      </c>
      <c r="AB136" s="65">
        <f t="shared" si="21"/>
        <v>393.03389830508473</v>
      </c>
      <c r="AC136" s="48">
        <f>+'Ark1'!T1157</f>
        <v>14.162620207857175</v>
      </c>
      <c r="AD136" s="99">
        <f>+'Ark1'!V1157</f>
        <v>89.355466353786426</v>
      </c>
      <c r="AE136" s="39"/>
      <c r="AN136"/>
    </row>
    <row r="137" spans="1:40" ht="15.6">
      <c r="A137" s="39"/>
      <c r="B137" s="46">
        <f>+'Ark1'!C1158</f>
        <v>2008</v>
      </c>
      <c r="C137" s="46">
        <f>+'Ark1'!G1158</f>
        <v>3</v>
      </c>
      <c r="D137" s="47" t="s">
        <v>517</v>
      </c>
      <c r="E137" s="47">
        <v>1</v>
      </c>
      <c r="F137" s="47" t="s">
        <v>48</v>
      </c>
      <c r="G137" s="46">
        <f>+'Ark1'!Q1158</f>
        <v>460</v>
      </c>
      <c r="H137" s="46"/>
      <c r="I137" s="335">
        <f>+'Ark1'!R1158</f>
        <v>230170</v>
      </c>
      <c r="J137" s="335"/>
      <c r="K137" s="335">
        <f>+'Ark1'!S1158</f>
        <v>230164</v>
      </c>
      <c r="L137" s="99">
        <f>+'Ark1'!AD1158</f>
        <v>82.776503082046474</v>
      </c>
      <c r="M137" s="99"/>
      <c r="N137" s="99">
        <f>+'Ark1'!AE1158</f>
        <v>82.370544833228251</v>
      </c>
      <c r="O137" s="48">
        <f>+'Ark1'!U1158</f>
        <v>56.699292678264179</v>
      </c>
      <c r="P137" s="46"/>
      <c r="Q137" s="48">
        <f>+'Ark1'!W1158</f>
        <v>77.272025599137308</v>
      </c>
      <c r="R137" s="46"/>
      <c r="S137" s="99">
        <f>+'Ark1'!X1158</f>
        <v>0</v>
      </c>
      <c r="T137" s="99"/>
      <c r="U137" s="99">
        <f>+'Ark1'!Y1158</f>
        <v>0</v>
      </c>
      <c r="V137" s="125"/>
      <c r="W137" s="65">
        <f>+'Ark1'!Z1158</f>
        <v>0</v>
      </c>
      <c r="X137" s="125"/>
      <c r="Y137" s="48">
        <f>+'Ark1'!AA1158</f>
        <v>8.6023595258100602</v>
      </c>
      <c r="Z137" s="48">
        <f>+'Ark1'!AB1158</f>
        <v>2.4507917075110282</v>
      </c>
      <c r="AA137" s="65">
        <f>+'Ark1'!AC1158</f>
        <v>-23.344175252219873</v>
      </c>
      <c r="AB137" s="65">
        <f t="shared" si="21"/>
        <v>500.36956521739131</v>
      </c>
      <c r="AC137" s="48">
        <f>+'Ark1'!T1158</f>
        <v>13.788317330668638</v>
      </c>
      <c r="AD137" s="99">
        <f>+'Ark1'!V1158</f>
        <v>83.718337593868853</v>
      </c>
      <c r="AE137" s="39"/>
      <c r="AN137"/>
    </row>
    <row r="138" spans="1:40" ht="15.6">
      <c r="A138" s="39"/>
      <c r="B138" s="46">
        <f>+'Ark1'!C1159</f>
        <v>2008</v>
      </c>
      <c r="C138" s="46">
        <f>+'Ark1'!G1159</f>
        <v>3</v>
      </c>
      <c r="D138" s="47" t="s">
        <v>517</v>
      </c>
      <c r="E138" s="47">
        <v>2</v>
      </c>
      <c r="F138" s="47" t="s">
        <v>7</v>
      </c>
      <c r="G138" s="46">
        <f>+'Ark1'!Q1159</f>
        <v>106</v>
      </c>
      <c r="H138" s="46"/>
      <c r="I138" s="335">
        <f>+'Ark1'!R1159</f>
        <v>47892</v>
      </c>
      <c r="J138" s="335"/>
      <c r="K138" s="335">
        <f>+'Ark1'!S1159</f>
        <v>47491</v>
      </c>
      <c r="L138" s="99">
        <f>+'Ark1'!AD1159</f>
        <v>17.22349691795355</v>
      </c>
      <c r="M138" s="99"/>
      <c r="N138" s="99">
        <f>+'Ark1'!AE1159</f>
        <v>17.629455166771745</v>
      </c>
      <c r="O138" s="48">
        <f>+'Ark1'!U1159</f>
        <v>57.165968288728401</v>
      </c>
      <c r="P138" s="46"/>
      <c r="Q138" s="48">
        <f>+'Ark1'!W1159</f>
        <v>80.798471289297055</v>
      </c>
      <c r="R138" s="46"/>
      <c r="S138" s="99">
        <f>+'Ark1'!X1159</f>
        <v>0</v>
      </c>
      <c r="T138" s="99"/>
      <c r="U138" s="99">
        <f>+'Ark1'!Y1159</f>
        <v>0</v>
      </c>
      <c r="V138" s="125"/>
      <c r="W138" s="65">
        <f>+'Ark1'!Z1159</f>
        <v>0</v>
      </c>
      <c r="X138" s="125"/>
      <c r="Y138" s="48">
        <f>+'Ark1'!AA1159</f>
        <v>0</v>
      </c>
      <c r="Z138" s="48">
        <f>+'Ark1'!AB1159</f>
        <v>2.6212639665919153</v>
      </c>
      <c r="AA138" s="65">
        <f>+'Ark1'!AC1159</f>
        <v>0</v>
      </c>
      <c r="AB138" s="65">
        <f t="shared" si="21"/>
        <v>451.81132075471697</v>
      </c>
      <c r="AC138" s="48">
        <f>+'Ark1'!T1159</f>
        <v>14.097719869706838</v>
      </c>
      <c r="AD138" s="99">
        <f>+'Ark1'!V1159</f>
        <v>87.53897214440957</v>
      </c>
      <c r="AE138" s="39"/>
      <c r="AN138"/>
    </row>
    <row r="139" spans="1:40" ht="15.6">
      <c r="A139" s="39"/>
      <c r="B139" s="46">
        <f>+'Ark1'!C1160</f>
        <v>2008</v>
      </c>
      <c r="C139" s="46">
        <f>+'Ark1'!G1160</f>
        <v>4</v>
      </c>
      <c r="D139" s="47" t="s">
        <v>64</v>
      </c>
      <c r="E139" s="47">
        <v>1</v>
      </c>
      <c r="F139" s="47" t="s">
        <v>48</v>
      </c>
      <c r="G139" s="46">
        <f>+'Ark1'!Q1160</f>
        <v>171</v>
      </c>
      <c r="H139" s="46"/>
      <c r="I139" s="335">
        <f>+'Ark1'!R1160</f>
        <v>69431</v>
      </c>
      <c r="J139" s="335"/>
      <c r="K139" s="335">
        <f>+'Ark1'!S1160</f>
        <v>69426</v>
      </c>
      <c r="L139" s="99">
        <f>+'Ark1'!AD1160</f>
        <v>94.469086753020619</v>
      </c>
      <c r="M139" s="99"/>
      <c r="N139" s="99">
        <f>+'Ark1'!AE1160</f>
        <v>94.427792986819611</v>
      </c>
      <c r="O139" s="48">
        <f>+'Ark1'!U1160</f>
        <v>56.580085270647906</v>
      </c>
      <c r="P139" s="46"/>
      <c r="Q139" s="48">
        <f>+'Ark1'!W1160</f>
        <v>76.423675568230564</v>
      </c>
      <c r="R139" s="46"/>
      <c r="S139" s="99">
        <f>+'Ark1'!X1160</f>
        <v>0</v>
      </c>
      <c r="T139" s="99"/>
      <c r="U139" s="99">
        <f>+'Ark1'!Y1160</f>
        <v>0</v>
      </c>
      <c r="V139" s="125"/>
      <c r="W139" s="65">
        <f>+'Ark1'!Z1160</f>
        <v>0</v>
      </c>
      <c r="X139" s="125"/>
      <c r="Y139" s="48">
        <f>+'Ark1'!AA1160</f>
        <v>9.2068327233923117</v>
      </c>
      <c r="Z139" s="48">
        <f>+'Ark1'!AB1160</f>
        <v>2.3305050512492964</v>
      </c>
      <c r="AA139" s="65">
        <f>+'Ark1'!AC1160</f>
        <v>-22.251035929028443</v>
      </c>
      <c r="AB139" s="65">
        <f t="shared" si="21"/>
        <v>406.02923976608184</v>
      </c>
      <c r="AC139" s="48">
        <f>+'Ark1'!T1160</f>
        <v>13.729256384035947</v>
      </c>
      <c r="AD139" s="99">
        <f>+'Ark1'!V1160</f>
        <v>82.799215133507261</v>
      </c>
      <c r="AE139" s="39"/>
      <c r="AN139"/>
    </row>
    <row r="140" spans="1:40" ht="15.6">
      <c r="A140" s="39"/>
      <c r="B140" s="46">
        <f>+'Ark1'!C1161</f>
        <v>2008</v>
      </c>
      <c r="C140" s="46">
        <f>+'Ark1'!G1161</f>
        <v>4</v>
      </c>
      <c r="D140" s="47" t="s">
        <v>64</v>
      </c>
      <c r="E140" s="47">
        <v>2</v>
      </c>
      <c r="F140" s="47" t="s">
        <v>7</v>
      </c>
      <c r="G140" s="46">
        <f>+'Ark1'!Q1161</f>
        <v>21</v>
      </c>
      <c r="H140" s="46"/>
      <c r="I140" s="335">
        <f>+'Ark1'!R1161</f>
        <v>4065</v>
      </c>
      <c r="J140" s="335"/>
      <c r="K140" s="335">
        <f>+'Ark1'!S1161</f>
        <v>4065</v>
      </c>
      <c r="L140" s="99">
        <f>+'Ark1'!AD1161</f>
        <v>5.5309132469794253</v>
      </c>
      <c r="M140" s="99"/>
      <c r="N140" s="99">
        <f>+'Ark1'!AE1161</f>
        <v>5.5722070131803587</v>
      </c>
      <c r="O140" s="48">
        <f>+'Ark1'!U1161</f>
        <v>57.9640836408364</v>
      </c>
      <c r="P140" s="46"/>
      <c r="Q140" s="48">
        <f>+'Ark1'!W1161</f>
        <v>77.019286592865953</v>
      </c>
      <c r="R140" s="46"/>
      <c r="S140" s="99">
        <f>+'Ark1'!X1161</f>
        <v>0</v>
      </c>
      <c r="T140" s="99"/>
      <c r="U140" s="99">
        <f>+'Ark1'!Y1161</f>
        <v>0</v>
      </c>
      <c r="V140" s="125"/>
      <c r="W140" s="65">
        <f>+'Ark1'!Z1161</f>
        <v>0</v>
      </c>
      <c r="X140" s="125"/>
      <c r="Y140" s="48">
        <f>+'Ark1'!AA1161</f>
        <v>8.8844871912897361</v>
      </c>
      <c r="Z140" s="48">
        <f>+'Ark1'!AB1161</f>
        <v>2.3695877653098329</v>
      </c>
      <c r="AA140" s="65">
        <f>+'Ark1'!AC1161</f>
        <v>-21.325146237542679</v>
      </c>
      <c r="AB140" s="65">
        <f t="shared" si="21"/>
        <v>193.57142857142858</v>
      </c>
      <c r="AC140" s="48">
        <f>+'Ark1'!T1161</f>
        <v>14.614022140221403</v>
      </c>
      <c r="AD140" s="99">
        <f>+'Ark1'!V1161</f>
        <v>83.444514185120141</v>
      </c>
      <c r="AE140" s="39"/>
      <c r="AN140"/>
    </row>
    <row r="141" spans="1:40" ht="15.6">
      <c r="A141" s="39"/>
      <c r="B141">
        <f>+'Ark1'!C1162</f>
        <v>2007</v>
      </c>
      <c r="C141">
        <f>+'Ark1'!G1162</f>
        <v>1</v>
      </c>
      <c r="D141" s="3" t="s">
        <v>372</v>
      </c>
      <c r="E141" s="3">
        <v>1</v>
      </c>
      <c r="F141" s="3" t="s">
        <v>48</v>
      </c>
      <c r="G141">
        <f>+'Ark1'!Q1162</f>
        <v>970</v>
      </c>
      <c r="I141" s="301">
        <f>+'Ark1'!R1162</f>
        <v>455691</v>
      </c>
      <c r="K141" s="301">
        <f>+'Ark1'!S1162</f>
        <v>455669</v>
      </c>
      <c r="L141" s="100">
        <f>+'Ark1'!AD1162</f>
        <v>73.00809882002352</v>
      </c>
      <c r="M141" s="100"/>
      <c r="N141" s="100">
        <f>+'Ark1'!AE1162</f>
        <v>72.265015012617525</v>
      </c>
      <c r="O141" s="1">
        <f>+'Ark1'!U1162</f>
        <v>56.779739240545219</v>
      </c>
      <c r="Q141" s="1">
        <f>+'Ark1'!W1162</f>
        <v>77.065434339400383</v>
      </c>
      <c r="S141" s="100">
        <f>+'Ark1'!X1162</f>
        <v>0</v>
      </c>
      <c r="T141" s="100"/>
      <c r="U141" s="100">
        <f>+'Ark1'!Y1162</f>
        <v>0</v>
      </c>
      <c r="V141" s="125"/>
      <c r="W141" s="10">
        <f>+'Ark1'!Z1162</f>
        <v>0</v>
      </c>
      <c r="X141" s="125"/>
      <c r="Y141" s="1">
        <f>+'Ark1'!AA1162</f>
        <v>8.2190572187847675</v>
      </c>
      <c r="Z141" s="1">
        <f>+'Ark1'!AB1162</f>
        <v>2.41490375258658</v>
      </c>
      <c r="AA141" s="10">
        <f>+'Ark1'!AC1162</f>
        <v>-20.476449945477473</v>
      </c>
      <c r="AB141" s="10">
        <f>+I141/G141</f>
        <v>469.78453608247423</v>
      </c>
      <c r="AC141" s="1">
        <f>+'Ark1'!T1162</f>
        <v>13.837547812004184</v>
      </c>
      <c r="AD141" s="100">
        <f>+'Ark1'!V1162</f>
        <v>83.49451174366547</v>
      </c>
      <c r="AE141" s="39"/>
      <c r="AN141"/>
    </row>
    <row r="142" spans="1:40" ht="15.6">
      <c r="A142" s="39"/>
      <c r="B142">
        <f>+'Ark1'!C1163</f>
        <v>2007</v>
      </c>
      <c r="C142">
        <f>+'Ark1'!G1163</f>
        <v>1</v>
      </c>
      <c r="D142" s="3" t="s">
        <v>372</v>
      </c>
      <c r="E142" s="3">
        <v>2</v>
      </c>
      <c r="F142" s="3" t="s">
        <v>7</v>
      </c>
      <c r="G142">
        <f>+'Ark1'!Q1163</f>
        <v>326</v>
      </c>
      <c r="I142" s="301">
        <f>+'Ark1'!R1163</f>
        <v>168474</v>
      </c>
      <c r="K142" s="301">
        <f>+'Ark1'!S1163</f>
        <v>168367</v>
      </c>
      <c r="L142" s="100">
        <f>+'Ark1'!AD1163</f>
        <v>26.991901179976445</v>
      </c>
      <c r="M142" s="100"/>
      <c r="N142" s="100">
        <f>+'Ark1'!AE1163</f>
        <v>27.734984987382457</v>
      </c>
      <c r="O142" s="1">
        <f>+'Ark1'!U1163</f>
        <v>57.885393218386021</v>
      </c>
      <c r="Q142" s="1">
        <f>+'Ark1'!W1163</f>
        <v>80.094583855505107</v>
      </c>
      <c r="S142" s="100">
        <f>+'Ark1'!X1163</f>
        <v>0</v>
      </c>
      <c r="T142" s="100"/>
      <c r="U142" s="100">
        <f>+'Ark1'!Y1163</f>
        <v>0</v>
      </c>
      <c r="V142" s="125"/>
      <c r="W142" s="10">
        <f>+'Ark1'!Z1163</f>
        <v>0</v>
      </c>
      <c r="X142" s="125"/>
      <c r="Y142" s="1">
        <f>+'Ark1'!AA1163</f>
        <v>8.6445937576972582</v>
      </c>
      <c r="Z142" s="1">
        <f>+'Ark1'!AB1163</f>
        <v>2.5426549888378478</v>
      </c>
      <c r="AA142" s="10">
        <f>+'Ark1'!AC1163</f>
        <v>-34.556336391942345</v>
      </c>
      <c r="AB142" s="10">
        <f t="shared" ref="AB142:AB148" si="22">+I142/G142</f>
        <v>516.79141104294479</v>
      </c>
      <c r="AC142" s="1">
        <f>+'Ark1'!T1163</f>
        <v>14.540795612379361</v>
      </c>
      <c r="AD142" s="100">
        <f>+'Ark1'!V1163</f>
        <v>86.776363873789251</v>
      </c>
      <c r="AE142" s="39"/>
      <c r="AN142"/>
    </row>
    <row r="143" spans="1:40" ht="15.6">
      <c r="A143" s="39"/>
      <c r="B143">
        <f>+'Ark1'!C1164</f>
        <v>2007</v>
      </c>
      <c r="C143">
        <f>+'Ark1'!G1164</f>
        <v>2</v>
      </c>
      <c r="D143" s="3" t="s">
        <v>63</v>
      </c>
      <c r="E143" s="3">
        <v>1</v>
      </c>
      <c r="F143" s="3" t="s">
        <v>48</v>
      </c>
      <c r="G143">
        <f>+'Ark1'!Q1164</f>
        <v>648</v>
      </c>
      <c r="I143" s="301">
        <f>+'Ark1'!R1164</f>
        <v>251383</v>
      </c>
      <c r="K143" s="301">
        <f>+'Ark1'!S1164</f>
        <v>251359</v>
      </c>
      <c r="L143" s="100">
        <f>+'Ark1'!AD1164</f>
        <v>59.072355604851154</v>
      </c>
      <c r="M143" s="100"/>
      <c r="N143" s="100">
        <f>+'Ark1'!AE1164</f>
        <v>58.168605990587309</v>
      </c>
      <c r="O143" s="1">
        <f>+'Ark1'!U1164</f>
        <v>56.819771720925054</v>
      </c>
      <c r="Q143" s="1">
        <f>+'Ark1'!W1164</f>
        <v>76.968178979069862</v>
      </c>
      <c r="S143" s="100">
        <f>+'Ark1'!X1164</f>
        <v>0</v>
      </c>
      <c r="T143" s="100"/>
      <c r="U143" s="100">
        <f>+'Ark1'!Y1164</f>
        <v>0</v>
      </c>
      <c r="V143" s="125"/>
      <c r="W143" s="10">
        <f>+'Ark1'!Z1164</f>
        <v>0</v>
      </c>
      <c r="X143" s="125"/>
      <c r="Y143" s="1">
        <f>+'Ark1'!AA1164</f>
        <v>8.4323552811765978</v>
      </c>
      <c r="Z143" s="1">
        <f>+'Ark1'!AB1164</f>
        <v>2.4288721553783326</v>
      </c>
      <c r="AA143" s="10">
        <f>+'Ark1'!AC1164</f>
        <v>-21.661975125842361</v>
      </c>
      <c r="AB143" s="10">
        <f t="shared" si="22"/>
        <v>387.93672839506172</v>
      </c>
      <c r="AC143" s="1">
        <f>+'Ark1'!T1164</f>
        <v>13.871697767947717</v>
      </c>
      <c r="AD143" s="100">
        <f>+'Ark1'!V1164</f>
        <v>83.389142989242117</v>
      </c>
      <c r="AE143" s="39"/>
      <c r="AN143"/>
    </row>
    <row r="144" spans="1:40" ht="15.6">
      <c r="A144" s="39"/>
      <c r="B144">
        <f>+'Ark1'!C1165</f>
        <v>2007</v>
      </c>
      <c r="C144">
        <f>+'Ark1'!G1165</f>
        <v>2</v>
      </c>
      <c r="D144" s="3" t="s">
        <v>63</v>
      </c>
      <c r="E144" s="3">
        <v>2</v>
      </c>
      <c r="F144" s="3" t="s">
        <v>7</v>
      </c>
      <c r="G144">
        <f>+'Ark1'!Q1165</f>
        <v>482</v>
      </c>
      <c r="I144" s="301">
        <f>+'Ark1'!R1165</f>
        <v>174168</v>
      </c>
      <c r="K144" s="301">
        <f>+'Ark1'!S1165</f>
        <v>174000</v>
      </c>
      <c r="L144" s="100">
        <f>+'Ark1'!AD1165</f>
        <v>40.927644395148874</v>
      </c>
      <c r="M144" s="100"/>
      <c r="N144" s="100">
        <f>+'Ark1'!AE1165</f>
        <v>41.831394009412698</v>
      </c>
      <c r="O144" s="1">
        <f>+'Ark1'!U1165</f>
        <v>57.484189655172415</v>
      </c>
      <c r="Q144" s="1">
        <f>+'Ark1'!W1165</f>
        <v>80.023659770115131</v>
      </c>
      <c r="S144" s="100">
        <f>+'Ark1'!X1165</f>
        <v>0</v>
      </c>
      <c r="T144" s="100"/>
      <c r="U144" s="100">
        <f>+'Ark1'!Y1165</f>
        <v>0</v>
      </c>
      <c r="V144" s="125"/>
      <c r="W144" s="10">
        <f>+'Ark1'!Z1165</f>
        <v>0</v>
      </c>
      <c r="X144" s="125"/>
      <c r="Y144" s="1">
        <f>+'Ark1'!AA1165</f>
        <v>9.1265543873558279</v>
      </c>
      <c r="Z144" s="1">
        <f>+'Ark1'!AB1165</f>
        <v>2.361673751084076</v>
      </c>
      <c r="AA144" s="10">
        <f>+'Ark1'!AC1165</f>
        <v>-47.314380339610089</v>
      </c>
      <c r="AB144" s="10">
        <f t="shared" si="22"/>
        <v>361.34439834024897</v>
      </c>
      <c r="AC144" s="1">
        <f>+'Ark1'!T1165</f>
        <v>14.278024665839878</v>
      </c>
      <c r="AD144" s="100">
        <f>+'Ark1'!V1165</f>
        <v>86.69952304454435</v>
      </c>
      <c r="AE144" s="39"/>
      <c r="AN144"/>
    </row>
    <row r="145" spans="1:40" ht="15.6">
      <c r="A145" s="39"/>
      <c r="B145">
        <f>+'Ark1'!C1166</f>
        <v>2007</v>
      </c>
      <c r="C145">
        <f>+'Ark1'!G1166</f>
        <v>3</v>
      </c>
      <c r="D145" s="3" t="s">
        <v>517</v>
      </c>
      <c r="E145" s="3">
        <v>1</v>
      </c>
      <c r="F145" s="3" t="s">
        <v>48</v>
      </c>
      <c r="G145">
        <f>+'Ark1'!Q1166</f>
        <v>495</v>
      </c>
      <c r="I145" s="301">
        <f>+'Ark1'!R1166</f>
        <v>222262</v>
      </c>
      <c r="K145" s="301">
        <f>+'Ark1'!S1166</f>
        <v>222254</v>
      </c>
      <c r="L145" s="100">
        <f>+'Ark1'!AD1166</f>
        <v>82.569720745520655</v>
      </c>
      <c r="M145" s="100"/>
      <c r="N145" s="100">
        <f>+'Ark1'!AE1166</f>
        <v>82.088254642184381</v>
      </c>
      <c r="O145" s="1">
        <f>+'Ark1'!U1166</f>
        <v>56.584088475348047</v>
      </c>
      <c r="Q145" s="1">
        <f>+'Ark1'!W1166</f>
        <v>75.822416244476543</v>
      </c>
      <c r="S145" s="100">
        <f>+'Ark1'!X1166</f>
        <v>0</v>
      </c>
      <c r="T145" s="100"/>
      <c r="U145" s="100">
        <f>+'Ark1'!Y1166</f>
        <v>0</v>
      </c>
      <c r="V145" s="125"/>
      <c r="W145" s="10">
        <f>+'Ark1'!Z1166</f>
        <v>0</v>
      </c>
      <c r="X145" s="125"/>
      <c r="Y145" s="1">
        <f>+'Ark1'!AA1166</f>
        <v>8.4124306368513864</v>
      </c>
      <c r="Z145" s="1">
        <f>+'Ark1'!AB1166</f>
        <v>2.3988692050993357</v>
      </c>
      <c r="AA145" s="10">
        <f>+'Ark1'!AC1166</f>
        <v>-21.026848857833826</v>
      </c>
      <c r="AB145" s="10">
        <f t="shared" si="22"/>
        <v>449.01414141414142</v>
      </c>
      <c r="AC145" s="1">
        <f>+'Ark1'!T1166</f>
        <v>13.722489674348296</v>
      </c>
      <c r="AD145" s="100">
        <f>+'Ark1'!V1166</f>
        <v>82.147796581232853</v>
      </c>
      <c r="AE145" s="39"/>
      <c r="AN145"/>
    </row>
    <row r="146" spans="1:40" ht="15.6">
      <c r="A146" s="39"/>
      <c r="B146">
        <f>+'Ark1'!C1167</f>
        <v>2007</v>
      </c>
      <c r="C146">
        <f>+'Ark1'!G1167</f>
        <v>3</v>
      </c>
      <c r="D146" s="3" t="s">
        <v>517</v>
      </c>
      <c r="E146" s="3">
        <v>2</v>
      </c>
      <c r="F146" s="3" t="s">
        <v>7</v>
      </c>
      <c r="G146">
        <f>+'Ark1'!Q1167</f>
        <v>122</v>
      </c>
      <c r="I146" s="301">
        <f>+'Ark1'!R1167</f>
        <v>46919</v>
      </c>
      <c r="K146" s="301">
        <f>+'Ark1'!S1167</f>
        <v>46570</v>
      </c>
      <c r="L146" s="100">
        <f>+'Ark1'!AD1167</f>
        <v>17.430279254479334</v>
      </c>
      <c r="M146" s="100"/>
      <c r="N146" s="100">
        <f>+'Ark1'!AE1167</f>
        <v>17.911745357815612</v>
      </c>
      <c r="O146" s="1">
        <f>+'Ark1'!U1167</f>
        <v>57.620506764011182</v>
      </c>
      <c r="Q146" s="1">
        <f>+'Ark1'!W1167</f>
        <v>79.519111015675136</v>
      </c>
      <c r="S146" s="100">
        <f>+'Ark1'!X1167</f>
        <v>0</v>
      </c>
      <c r="T146" s="100"/>
      <c r="U146" s="100">
        <f>+'Ark1'!Y1167</f>
        <v>0</v>
      </c>
      <c r="V146" s="125"/>
      <c r="W146" s="10">
        <f>+'Ark1'!Z1167</f>
        <v>0</v>
      </c>
      <c r="X146" s="125"/>
      <c r="Y146" s="1">
        <f>+'Ark1'!AA1167</f>
        <v>0</v>
      </c>
      <c r="Z146" s="1">
        <f>+'Ark1'!AB1167</f>
        <v>2.4569045541052459</v>
      </c>
      <c r="AA146" s="10">
        <f>+'Ark1'!AC1167</f>
        <v>0</v>
      </c>
      <c r="AB146" s="10">
        <f t="shared" si="22"/>
        <v>384.58196721311475</v>
      </c>
      <c r="AC146" s="1">
        <f>+'Ark1'!T1167</f>
        <v>14.362411816108612</v>
      </c>
      <c r="AD146" s="100">
        <f>+'Ark1'!V1167</f>
        <v>86.152883007228397</v>
      </c>
      <c r="AE146" s="39"/>
      <c r="AN146"/>
    </row>
    <row r="147" spans="1:40" ht="15.6">
      <c r="A147" s="39"/>
      <c r="B147">
        <f>+'Ark1'!C1168</f>
        <v>2007</v>
      </c>
      <c r="C147">
        <f>+'Ark1'!G1168</f>
        <v>4</v>
      </c>
      <c r="D147" s="3" t="s">
        <v>64</v>
      </c>
      <c r="E147" s="3">
        <v>1</v>
      </c>
      <c r="F147" s="3" t="s">
        <v>48</v>
      </c>
      <c r="G147">
        <f>+'Ark1'!Q1168</f>
        <v>165</v>
      </c>
      <c r="I147" s="301">
        <f>+'Ark1'!R1168</f>
        <v>62133</v>
      </c>
      <c r="K147" s="301">
        <f>+'Ark1'!S1168</f>
        <v>62131</v>
      </c>
      <c r="L147" s="100">
        <f>+'Ark1'!AD1168</f>
        <v>91.287483654849211</v>
      </c>
      <c r="M147" s="100"/>
      <c r="N147" s="100">
        <f>+'Ark1'!AE1168</f>
        <v>91.384294743154683</v>
      </c>
      <c r="O147" s="1">
        <f>+'Ark1'!U1168</f>
        <v>56.611385620704645</v>
      </c>
      <c r="Q147" s="1">
        <f>+'Ark1'!W1168</f>
        <v>75.954623295939243</v>
      </c>
      <c r="S147" s="100">
        <f>+'Ark1'!X1168</f>
        <v>0</v>
      </c>
      <c r="T147" s="100"/>
      <c r="U147" s="100">
        <f>+'Ark1'!Y1168</f>
        <v>0</v>
      </c>
      <c r="V147" s="125"/>
      <c r="W147" s="10">
        <f>+'Ark1'!Z1168</f>
        <v>0</v>
      </c>
      <c r="X147" s="125"/>
      <c r="Y147" s="1">
        <f>+'Ark1'!AA1168</f>
        <v>8.9241166167502115</v>
      </c>
      <c r="Z147" s="1">
        <f>+'Ark1'!AB1168</f>
        <v>2.3538851352495058</v>
      </c>
      <c r="AA147" s="10">
        <f>+'Ark1'!AC1168</f>
        <v>-24.242590679752642</v>
      </c>
      <c r="AB147" s="10">
        <f t="shared" si="22"/>
        <v>376.56363636363636</v>
      </c>
      <c r="AC147" s="1">
        <f>+'Ark1'!T1168</f>
        <v>13.743083385640483</v>
      </c>
      <c r="AD147" s="100">
        <f>+'Ark1'!V1168</f>
        <v>82.29103282333017</v>
      </c>
      <c r="AE147" s="39"/>
      <c r="AN147"/>
    </row>
    <row r="148" spans="1:40" ht="15.6">
      <c r="A148" s="39"/>
      <c r="B148">
        <f>+'Ark1'!C1169</f>
        <v>2007</v>
      </c>
      <c r="C148">
        <f>+'Ark1'!G1169</f>
        <v>4</v>
      </c>
      <c r="D148" s="3" t="s">
        <v>64</v>
      </c>
      <c r="E148" s="3">
        <v>2</v>
      </c>
      <c r="F148" s="3" t="s">
        <v>7</v>
      </c>
      <c r="G148">
        <f>+'Ark1'!Q1169</f>
        <v>25</v>
      </c>
      <c r="I148" s="301">
        <f>+'Ark1'!R1169</f>
        <v>5930</v>
      </c>
      <c r="K148" s="301">
        <f>+'Ark1'!S1169</f>
        <v>5930</v>
      </c>
      <c r="L148" s="100">
        <f>+'Ark1'!AD1169</f>
        <v>8.7125163451508136</v>
      </c>
      <c r="M148" s="100"/>
      <c r="N148" s="100">
        <f>+'Ark1'!AE1169</f>
        <v>8.6157052568453416</v>
      </c>
      <c r="O148" s="1">
        <f>+'Ark1'!U1169</f>
        <v>58.217706576728496</v>
      </c>
      <c r="Q148" s="1">
        <f>+'Ark1'!W1169</f>
        <v>75.027470489038848</v>
      </c>
      <c r="S148" s="100">
        <f>+'Ark1'!X1169</f>
        <v>0</v>
      </c>
      <c r="T148" s="100"/>
      <c r="U148" s="100">
        <f>+'Ark1'!Y1169</f>
        <v>0</v>
      </c>
      <c r="V148" s="125"/>
      <c r="W148" s="10">
        <f>+'Ark1'!Z1169</f>
        <v>0</v>
      </c>
      <c r="X148" s="125"/>
      <c r="Y148" s="1">
        <f>+'Ark1'!AA1169</f>
        <v>8.2374337334017191</v>
      </c>
      <c r="Z148" s="1">
        <f>+'Ark1'!AB1169</f>
        <v>2.2660311713922421</v>
      </c>
      <c r="AA148" s="10">
        <f>+'Ark1'!AC1169</f>
        <v>-21.647246466663567</v>
      </c>
      <c r="AB148" s="10">
        <f t="shared" si="22"/>
        <v>237.2</v>
      </c>
      <c r="AC148" s="1">
        <f>+'Ark1'!T1169</f>
        <v>14.74569983136594</v>
      </c>
      <c r="AD148" s="100">
        <f>+'Ark1'!V1169</f>
        <v>81.286533574256609</v>
      </c>
      <c r="AE148" s="39"/>
      <c r="AN148"/>
    </row>
    <row r="149" spans="1:40" ht="15.6">
      <c r="A149" s="39"/>
      <c r="B149" s="46">
        <f>+'Ark1'!C1170</f>
        <v>2006</v>
      </c>
      <c r="C149" s="46">
        <f>+'Ark1'!G1170</f>
        <v>1</v>
      </c>
      <c r="D149" s="47" t="s">
        <v>372</v>
      </c>
      <c r="E149" s="47">
        <v>1</v>
      </c>
      <c r="F149" s="47" t="s">
        <v>48</v>
      </c>
      <c r="G149" s="46">
        <f>+'Ark1'!Q1170</f>
        <v>1075</v>
      </c>
      <c r="H149" s="46"/>
      <c r="I149" s="335">
        <f>+'Ark1'!R1170</f>
        <v>465296</v>
      </c>
      <c r="J149" s="335"/>
      <c r="K149" s="335">
        <f>+'Ark1'!S1170</f>
        <v>465272</v>
      </c>
      <c r="L149" s="99">
        <f>+'Ark1'!AD1170</f>
        <v>74.322379486655251</v>
      </c>
      <c r="M149" s="99"/>
      <c r="N149" s="99">
        <f>+'Ark1'!AE1170</f>
        <v>73.337685054111617</v>
      </c>
      <c r="O149" s="48">
        <f>+'Ark1'!U1170</f>
        <v>56.978298715590007</v>
      </c>
      <c r="P149" s="46"/>
      <c r="Q149" s="48">
        <f>+'Ark1'!W1170</f>
        <v>74.262873115080751</v>
      </c>
      <c r="R149" s="46"/>
      <c r="S149" s="99">
        <f>+'Ark1'!X1170</f>
        <v>0</v>
      </c>
      <c r="T149" s="99"/>
      <c r="U149" s="99">
        <f>+'Ark1'!Y1170</f>
        <v>0</v>
      </c>
      <c r="V149" s="125"/>
      <c r="W149" s="65">
        <f>+'Ark1'!Z1170</f>
        <v>0</v>
      </c>
      <c r="X149" s="125"/>
      <c r="Y149" s="48">
        <f>+'Ark1'!AA1170</f>
        <v>7.6367636256422626</v>
      </c>
      <c r="Z149" s="48">
        <f>+'Ark1'!AB1170</f>
        <v>2.3689834468264004</v>
      </c>
      <c r="AA149" s="65">
        <f>+'Ark1'!AC1170</f>
        <v>-19.344728133924061</v>
      </c>
      <c r="AB149" s="65">
        <f>+I149/G149</f>
        <v>432.83348837209303</v>
      </c>
      <c r="AC149" s="48">
        <f>+'Ark1'!T1170</f>
        <v>13.960077026237061</v>
      </c>
      <c r="AD149" s="99">
        <f>+'Ark1'!V1170</f>
        <v>80.458150720566422</v>
      </c>
      <c r="AE149" s="39"/>
      <c r="AN149"/>
    </row>
    <row r="150" spans="1:40" ht="15.6">
      <c r="A150" s="39"/>
      <c r="B150" s="46">
        <f>+'Ark1'!C1171</f>
        <v>2006</v>
      </c>
      <c r="C150" s="46">
        <f>+'Ark1'!G1171</f>
        <v>1</v>
      </c>
      <c r="D150" s="47" t="s">
        <v>372</v>
      </c>
      <c r="E150" s="47">
        <v>2</v>
      </c>
      <c r="F150" s="47" t="s">
        <v>7</v>
      </c>
      <c r="G150" s="46">
        <f>+'Ark1'!Q1171</f>
        <v>368</v>
      </c>
      <c r="H150" s="46"/>
      <c r="I150" s="335">
        <f>+'Ark1'!R1171</f>
        <v>160755</v>
      </c>
      <c r="J150" s="335"/>
      <c r="K150" s="335">
        <f>+'Ark1'!S1171</f>
        <v>159283</v>
      </c>
      <c r="L150" s="99">
        <f>+'Ark1'!AD1171</f>
        <v>25.67762051334476</v>
      </c>
      <c r="M150" s="99"/>
      <c r="N150" s="99">
        <f>+'Ark1'!AE1171</f>
        <v>26.662314945888401</v>
      </c>
      <c r="O150" s="48">
        <f>+'Ark1'!U1171</f>
        <v>57.673091290344857</v>
      </c>
      <c r="P150" s="46"/>
      <c r="Q150" s="48">
        <f>+'Ark1'!W1171</f>
        <v>79.589789870858496</v>
      </c>
      <c r="R150" s="46"/>
      <c r="S150" s="99">
        <f>+'Ark1'!X1171</f>
        <v>0</v>
      </c>
      <c r="T150" s="99"/>
      <c r="U150" s="99">
        <f>+'Ark1'!Y1171</f>
        <v>0</v>
      </c>
      <c r="V150" s="125"/>
      <c r="W150" s="65">
        <f>+'Ark1'!Z1171</f>
        <v>0</v>
      </c>
      <c r="X150" s="125"/>
      <c r="Y150" s="48">
        <f>+'Ark1'!AA1171</f>
        <v>0</v>
      </c>
      <c r="Z150" s="48">
        <f>+'Ark1'!AB1171</f>
        <v>2.4192132574537846</v>
      </c>
      <c r="AA150" s="65">
        <f>+'Ark1'!AC1171</f>
        <v>0</v>
      </c>
      <c r="AB150" s="65">
        <f t="shared" ref="AB150:AB156" si="23">+I150/G150</f>
        <v>436.83423913043481</v>
      </c>
      <c r="AC150" s="48">
        <f>+'Ark1'!T1171</f>
        <v>14.391303536437437</v>
      </c>
      <c r="AD150" s="99">
        <f>+'Ark1'!V1171</f>
        <v>86.229458148278326</v>
      </c>
      <c r="AE150" s="39"/>
      <c r="AN150"/>
    </row>
    <row r="151" spans="1:40" ht="15.6">
      <c r="A151" s="39"/>
      <c r="B151" s="46">
        <f>+'Ark1'!C1172</f>
        <v>2006</v>
      </c>
      <c r="C151" s="46">
        <f>+'Ark1'!G1172</f>
        <v>2</v>
      </c>
      <c r="D151" s="47" t="s">
        <v>63</v>
      </c>
      <c r="E151" s="47">
        <v>1</v>
      </c>
      <c r="F151" s="47" t="s">
        <v>48</v>
      </c>
      <c r="G151" s="46">
        <f>+'Ark1'!Q1172</f>
        <v>671</v>
      </c>
      <c r="H151" s="46"/>
      <c r="I151" s="335">
        <f>+'Ark1'!R1172</f>
        <v>253659</v>
      </c>
      <c r="J151" s="335"/>
      <c r="K151" s="335">
        <f>+'Ark1'!S1172</f>
        <v>253620</v>
      </c>
      <c r="L151" s="99">
        <f>+'Ark1'!AD1172</f>
        <v>59.327389500371879</v>
      </c>
      <c r="M151" s="99"/>
      <c r="N151" s="99">
        <f>+'Ark1'!AE1172</f>
        <v>58.528553718203725</v>
      </c>
      <c r="O151" s="48">
        <f>+'Ark1'!U1172</f>
        <v>57.014285151013318</v>
      </c>
      <c r="P151" s="46"/>
      <c r="Q151" s="48">
        <f>+'Ark1'!W1172</f>
        <v>73.684315117105115</v>
      </c>
      <c r="R151" s="46"/>
      <c r="S151" s="99">
        <f>+'Ark1'!X1172</f>
        <v>0</v>
      </c>
      <c r="T151" s="99"/>
      <c r="U151" s="99">
        <f>+'Ark1'!Y1172</f>
        <v>0</v>
      </c>
      <c r="V151" s="125"/>
      <c r="W151" s="65">
        <f>+'Ark1'!Z1172</f>
        <v>0</v>
      </c>
      <c r="X151" s="125"/>
      <c r="Y151" s="48">
        <f>+'Ark1'!AA1172</f>
        <v>7.5739679716038593</v>
      </c>
      <c r="Z151" s="48">
        <f>+'Ark1'!AB1172</f>
        <v>2.1629230500795855</v>
      </c>
      <c r="AA151" s="65">
        <f>+'Ark1'!AC1172</f>
        <v>-23.00194657394734</v>
      </c>
      <c r="AB151" s="65">
        <f t="shared" si="23"/>
        <v>378.03129657228016</v>
      </c>
      <c r="AC151" s="48">
        <f>+'Ark1'!T1172</f>
        <v>13.965536409116172</v>
      </c>
      <c r="AD151" s="99">
        <f>+'Ark1'!V1172</f>
        <v>79.831327320806622</v>
      </c>
      <c r="AE151" s="39"/>
      <c r="AN151"/>
    </row>
    <row r="152" spans="1:40" ht="15.6">
      <c r="A152" s="39"/>
      <c r="B152" s="46">
        <f>+'Ark1'!C1173</f>
        <v>2006</v>
      </c>
      <c r="C152" s="46">
        <f>+'Ark1'!G1173</f>
        <v>2</v>
      </c>
      <c r="D152" s="47" t="s">
        <v>63</v>
      </c>
      <c r="E152" s="47">
        <v>2</v>
      </c>
      <c r="F152" s="47" t="s">
        <v>7</v>
      </c>
      <c r="G152" s="46">
        <f>+'Ark1'!Q1173</f>
        <v>514</v>
      </c>
      <c r="H152" s="46"/>
      <c r="I152" s="335">
        <f>+'Ark1'!R1173</f>
        <v>173899</v>
      </c>
      <c r="J152" s="335"/>
      <c r="K152" s="335">
        <f>+'Ark1'!S1173</f>
        <v>171246</v>
      </c>
      <c r="L152" s="99">
        <f>+'Ark1'!AD1173</f>
        <v>40.672610499628121</v>
      </c>
      <c r="M152" s="99"/>
      <c r="N152" s="99">
        <f>+'Ark1'!AE1173</f>
        <v>41.471446281796254</v>
      </c>
      <c r="O152" s="48">
        <f>+'Ark1'!U1173</f>
        <v>57.567697931630512</v>
      </c>
      <c r="P152" s="46"/>
      <c r="Q152" s="48">
        <f>+'Ark1'!W1173</f>
        <v>78.524537799423342</v>
      </c>
      <c r="R152" s="46"/>
      <c r="S152" s="99">
        <f>+'Ark1'!X1173</f>
        <v>0</v>
      </c>
      <c r="T152" s="99"/>
      <c r="U152" s="99">
        <f>+'Ark1'!Y1173</f>
        <v>0</v>
      </c>
      <c r="V152" s="125"/>
      <c r="W152" s="65">
        <f>+'Ark1'!Z1173</f>
        <v>0</v>
      </c>
      <c r="X152" s="125"/>
      <c r="Y152" s="48">
        <f>+'Ark1'!AA1173</f>
        <v>0</v>
      </c>
      <c r="Z152" s="48">
        <f>+'Ark1'!AB1173</f>
        <v>2.3759700393956722</v>
      </c>
      <c r="AA152" s="65">
        <f>+'Ark1'!AC1173</f>
        <v>0</v>
      </c>
      <c r="AB152" s="65">
        <f t="shared" si="23"/>
        <v>338.32490272373542</v>
      </c>
      <c r="AC152" s="48">
        <f>+'Ark1'!T1173</f>
        <v>14.315148448237196</v>
      </c>
      <c r="AD152" s="99">
        <f>+'Ark1'!V1173</f>
        <v>85.07533889428376</v>
      </c>
      <c r="AE152" s="39"/>
      <c r="AN152"/>
    </row>
    <row r="153" spans="1:40" ht="15.6">
      <c r="A153" s="39"/>
      <c r="B153" s="46">
        <f>+'Ark1'!C1174</f>
        <v>2006</v>
      </c>
      <c r="C153" s="46">
        <f>+'Ark1'!G1174</f>
        <v>3</v>
      </c>
      <c r="D153" s="47" t="s">
        <v>517</v>
      </c>
      <c r="E153" s="47">
        <v>1</v>
      </c>
      <c r="F153" s="47" t="s">
        <v>48</v>
      </c>
      <c r="G153" s="46">
        <f>+'Ark1'!Q1174</f>
        <v>534</v>
      </c>
      <c r="H153" s="46"/>
      <c r="I153" s="335">
        <f>+'Ark1'!R1174</f>
        <v>229827</v>
      </c>
      <c r="J153" s="335"/>
      <c r="K153" s="335">
        <f>+'Ark1'!S1174</f>
        <v>229822</v>
      </c>
      <c r="L153" s="99">
        <f>+'Ark1'!AD1174</f>
        <v>82.2305548300303</v>
      </c>
      <c r="M153" s="99"/>
      <c r="N153" s="99">
        <f>+'Ark1'!AE1174</f>
        <v>81.934008333842996</v>
      </c>
      <c r="O153" s="48">
        <f>+'Ark1'!U1174</f>
        <v>56.719430689838198</v>
      </c>
      <c r="P153" s="46"/>
      <c r="Q153" s="48">
        <f>+'Ark1'!W1174</f>
        <v>73.542995883769692</v>
      </c>
      <c r="R153" s="46"/>
      <c r="S153" s="99">
        <f>+'Ark1'!X1174</f>
        <v>0</v>
      </c>
      <c r="T153" s="99"/>
      <c r="U153" s="99">
        <f>+'Ark1'!Y1174</f>
        <v>0</v>
      </c>
      <c r="V153" s="125"/>
      <c r="W153" s="65">
        <f>+'Ark1'!Z1174</f>
        <v>0</v>
      </c>
      <c r="X153" s="125"/>
      <c r="Y153" s="48">
        <f>+'Ark1'!AA1174</f>
        <v>7.78191663404648</v>
      </c>
      <c r="Z153" s="48">
        <f>+'Ark1'!AB1174</f>
        <v>2.317532083445661</v>
      </c>
      <c r="AA153" s="65">
        <f>+'Ark1'!AC1174</f>
        <v>-18.154610034359248</v>
      </c>
      <c r="AB153" s="65">
        <f t="shared" si="23"/>
        <v>430.38764044943821</v>
      </c>
      <c r="AC153" s="48">
        <f>+'Ark1'!T1174</f>
        <v>13.799096711874585</v>
      </c>
      <c r="AD153" s="99">
        <f>+'Ark1'!V1174</f>
        <v>79.678218725647554</v>
      </c>
      <c r="AE153" s="39"/>
      <c r="AN153"/>
    </row>
    <row r="154" spans="1:40" ht="15.6">
      <c r="A154" s="39"/>
      <c r="B154" s="46">
        <f>+'Ark1'!C1175</f>
        <v>2006</v>
      </c>
      <c r="C154" s="46">
        <f>+'Ark1'!G1175</f>
        <v>3</v>
      </c>
      <c r="D154" s="47" t="s">
        <v>517</v>
      </c>
      <c r="E154" s="47">
        <v>2</v>
      </c>
      <c r="F154" s="47" t="s">
        <v>7</v>
      </c>
      <c r="G154" s="46">
        <f>+'Ark1'!Q1175</f>
        <v>156</v>
      </c>
      <c r="H154" s="46"/>
      <c r="I154" s="335">
        <f>+'Ark1'!R1175</f>
        <v>49664</v>
      </c>
      <c r="J154" s="335"/>
      <c r="K154" s="335">
        <f>+'Ark1'!S1175</f>
        <v>49181</v>
      </c>
      <c r="L154" s="99">
        <f>+'Ark1'!AD1175</f>
        <v>17.769445169969696</v>
      </c>
      <c r="M154" s="99"/>
      <c r="N154" s="99">
        <f>+'Ark1'!AE1175</f>
        <v>18.065991666157004</v>
      </c>
      <c r="O154" s="48">
        <f>+'Ark1'!U1175</f>
        <v>57.474797177771912</v>
      </c>
      <c r="P154" s="46"/>
      <c r="Q154" s="48">
        <f>+'Ark1'!W1175</f>
        <v>76.500307029137403</v>
      </c>
      <c r="R154" s="46"/>
      <c r="S154" s="99">
        <f>+'Ark1'!X1175</f>
        <v>0</v>
      </c>
      <c r="T154" s="99"/>
      <c r="U154" s="99">
        <f>+'Ark1'!Y1175</f>
        <v>0</v>
      </c>
      <c r="V154" s="125"/>
      <c r="W154" s="65">
        <f>+'Ark1'!Z1175</f>
        <v>0</v>
      </c>
      <c r="X154" s="125"/>
      <c r="Y154" s="48">
        <f>+'Ark1'!AA1175</f>
        <v>0</v>
      </c>
      <c r="Z154" s="48">
        <f>+'Ark1'!AB1175</f>
        <v>2.4323966301108833</v>
      </c>
      <c r="AA154" s="65">
        <f>+'Ark1'!AC1175</f>
        <v>0</v>
      </c>
      <c r="AB154" s="65">
        <f t="shared" si="23"/>
        <v>318.35897435897436</v>
      </c>
      <c r="AC154" s="48">
        <f>+'Ark1'!T1175</f>
        <v>14.275773195876289</v>
      </c>
      <c r="AD154" s="99">
        <f>+'Ark1'!V1175</f>
        <v>82.882239468183613</v>
      </c>
      <c r="AE154" s="39"/>
      <c r="AN154"/>
    </row>
    <row r="155" spans="1:40" ht="15.6">
      <c r="A155" s="39"/>
      <c r="B155" s="46">
        <f>+'Ark1'!C1176</f>
        <v>2006</v>
      </c>
      <c r="C155" s="46">
        <f>+'Ark1'!G1176</f>
        <v>4</v>
      </c>
      <c r="D155" s="47" t="s">
        <v>64</v>
      </c>
      <c r="E155" s="47">
        <v>1</v>
      </c>
      <c r="F155" s="47" t="s">
        <v>48</v>
      </c>
      <c r="G155" s="46">
        <f>+'Ark1'!Q1176</f>
        <v>169</v>
      </c>
      <c r="H155" s="46"/>
      <c r="I155" s="335">
        <f>+'Ark1'!R1176</f>
        <v>58963</v>
      </c>
      <c r="J155" s="335"/>
      <c r="K155" s="335">
        <f>+'Ark1'!S1176</f>
        <v>58958</v>
      </c>
      <c r="L155" s="99">
        <f>+'Ark1'!AD1176</f>
        <v>88.041270978916558</v>
      </c>
      <c r="M155" s="99"/>
      <c r="N155" s="99">
        <f>+'Ark1'!AE1176</f>
        <v>88.044319082759017</v>
      </c>
      <c r="O155" s="48">
        <f>+'Ark1'!U1176</f>
        <v>56.65080226601988</v>
      </c>
      <c r="P155" s="46"/>
      <c r="Q155" s="48">
        <f>+'Ark1'!W1176</f>
        <v>73.461933919061138</v>
      </c>
      <c r="R155" s="46"/>
      <c r="S155" s="99">
        <f>+'Ark1'!X1176</f>
        <v>0</v>
      </c>
      <c r="T155" s="99"/>
      <c r="U155" s="99">
        <f>+'Ark1'!Y1176</f>
        <v>0</v>
      </c>
      <c r="V155" s="125"/>
      <c r="W155" s="65">
        <f>+'Ark1'!Z1176</f>
        <v>0</v>
      </c>
      <c r="X155" s="125"/>
      <c r="Y155" s="48">
        <f>+'Ark1'!AA1176</f>
        <v>8.6541398068539817</v>
      </c>
      <c r="Z155" s="48">
        <f>+'Ark1'!AB1176</f>
        <v>2.1951761698589878</v>
      </c>
      <c r="AA155" s="65">
        <f>+'Ark1'!AC1176</f>
        <v>-22.86214176735308</v>
      </c>
      <c r="AB155" s="65">
        <f t="shared" si="23"/>
        <v>348.89349112426038</v>
      </c>
      <c r="AC155" s="48">
        <f>+'Ark1'!T1176</f>
        <v>13.758068619303632</v>
      </c>
      <c r="AD155" s="99">
        <f>+'Ark1'!V1176</f>
        <v>79.590394278501492</v>
      </c>
      <c r="AE155" s="39"/>
      <c r="AN155"/>
    </row>
    <row r="156" spans="1:40" ht="15.6">
      <c r="A156" s="39"/>
      <c r="B156" s="46">
        <f>+'Ark1'!C1177</f>
        <v>2006</v>
      </c>
      <c r="C156" s="46">
        <f>+'Ark1'!G1177</f>
        <v>4</v>
      </c>
      <c r="D156" s="47" t="s">
        <v>64</v>
      </c>
      <c r="E156" s="47">
        <v>2</v>
      </c>
      <c r="F156" s="47" t="s">
        <v>7</v>
      </c>
      <c r="G156" s="46">
        <f>+'Ark1'!Q1177</f>
        <v>22</v>
      </c>
      <c r="H156" s="46"/>
      <c r="I156" s="335">
        <f>+'Ark1'!R1177</f>
        <v>8009</v>
      </c>
      <c r="J156" s="335"/>
      <c r="K156" s="335">
        <f>+'Ark1'!S1177</f>
        <v>8009</v>
      </c>
      <c r="L156" s="99">
        <f>+'Ark1'!AD1177</f>
        <v>11.958729021083435</v>
      </c>
      <c r="M156" s="99"/>
      <c r="N156" s="99">
        <f>+'Ark1'!AE1177</f>
        <v>11.955680917240956</v>
      </c>
      <c r="O156" s="48">
        <f>+'Ark1'!U1177</f>
        <v>57.954800849044815</v>
      </c>
      <c r="P156" s="46"/>
      <c r="Q156" s="48">
        <f>+'Ark1'!W1177</f>
        <v>73.431377200649308</v>
      </c>
      <c r="R156" s="46"/>
      <c r="S156" s="99">
        <f>+'Ark1'!X1177</f>
        <v>0</v>
      </c>
      <c r="T156" s="99"/>
      <c r="U156" s="99">
        <f>+'Ark1'!Y1177</f>
        <v>0</v>
      </c>
      <c r="V156" s="125"/>
      <c r="W156" s="65">
        <f>+'Ark1'!Z1177</f>
        <v>0</v>
      </c>
      <c r="X156" s="125"/>
      <c r="Y156" s="48">
        <f>+'Ark1'!AA1177</f>
        <v>7.6250008128930116</v>
      </c>
      <c r="Z156" s="48">
        <f>+'Ark1'!AB1177</f>
        <v>2.2533292168012871</v>
      </c>
      <c r="AA156" s="65">
        <f>+'Ark1'!AC1177</f>
        <v>-15.023313887324621</v>
      </c>
      <c r="AB156" s="65">
        <f t="shared" si="23"/>
        <v>364.04545454545456</v>
      </c>
      <c r="AC156" s="48">
        <f>+'Ark1'!T1177</f>
        <v>14.571606942190035</v>
      </c>
      <c r="AD156" s="99">
        <f>+'Ark1'!V1177</f>
        <v>79.557288408070661</v>
      </c>
      <c r="AE156" s="39"/>
      <c r="AN156"/>
    </row>
    <row r="157" spans="1:40" ht="15.6">
      <c r="A157" s="39"/>
      <c r="B157">
        <f>+'Ark1'!C1178</f>
        <v>2005</v>
      </c>
      <c r="C157">
        <f>+'Ark1'!G1178</f>
        <v>1</v>
      </c>
      <c r="D157" s="3" t="s">
        <v>372</v>
      </c>
      <c r="E157" s="3">
        <v>1</v>
      </c>
      <c r="F157" s="3" t="s">
        <v>48</v>
      </c>
      <c r="G157">
        <f>+'Ark1'!Q1178</f>
        <v>1189</v>
      </c>
      <c r="I157" s="301">
        <f>+'Ark1'!R1178</f>
        <v>464921</v>
      </c>
      <c r="K157" s="301">
        <f>+'Ark1'!S1178</f>
        <v>464897</v>
      </c>
      <c r="L157" s="100">
        <f>+'Ark1'!AD1178</f>
        <v>76.217182108050082</v>
      </c>
      <c r="M157" s="100"/>
      <c r="N157" s="100">
        <f>+'Ark1'!AE1178</f>
        <v>74.833573120688186</v>
      </c>
      <c r="O157" s="1">
        <f>+'Ark1'!U1178</f>
        <v>56.979515892767637</v>
      </c>
      <c r="Q157" s="1">
        <f>+'Ark1'!W1178</f>
        <v>73.886782448584242</v>
      </c>
      <c r="S157" s="100">
        <f>+'Ark1'!X1178</f>
        <v>0</v>
      </c>
      <c r="T157" s="100"/>
      <c r="U157" s="100">
        <f>+'Ark1'!Y1178</f>
        <v>0</v>
      </c>
      <c r="V157" s="125"/>
      <c r="W157" s="10">
        <f>+'Ark1'!Z1178</f>
        <v>0</v>
      </c>
      <c r="X157" s="125"/>
      <c r="Y157" s="1">
        <f>+'Ark1'!AA1178</f>
        <v>7.4092124671330195</v>
      </c>
      <c r="Z157" s="1">
        <f>+'Ark1'!AB1178</f>
        <v>2.4022934132933882</v>
      </c>
      <c r="AA157" s="10">
        <f>+'Ark1'!AC1178</f>
        <v>-19.130202256841638</v>
      </c>
      <c r="AB157" s="10">
        <f>+I157/G157</f>
        <v>391.01850294365011</v>
      </c>
      <c r="AC157" s="1">
        <f>+'Ark1'!T1178</f>
        <v>13.959967392309665</v>
      </c>
      <c r="AD157" s="100">
        <f>+'Ark1'!V1178</f>
        <v>80.050685209737409</v>
      </c>
      <c r="AE157" s="39"/>
      <c r="AN157"/>
    </row>
    <row r="158" spans="1:40" ht="15.6">
      <c r="A158" s="39"/>
      <c r="B158">
        <f>+'Ark1'!C1179</f>
        <v>2005</v>
      </c>
      <c r="C158">
        <f>+'Ark1'!G1179</f>
        <v>1</v>
      </c>
      <c r="D158" s="3" t="s">
        <v>372</v>
      </c>
      <c r="E158" s="3">
        <v>2</v>
      </c>
      <c r="F158" s="3" t="s">
        <v>7</v>
      </c>
      <c r="G158">
        <f>+'Ark1'!Q1179</f>
        <v>387</v>
      </c>
      <c r="I158" s="301">
        <f>+'Ark1'!R1179</f>
        <v>145074</v>
      </c>
      <c r="K158" s="301">
        <f>+'Ark1'!S1179</f>
        <v>144936</v>
      </c>
      <c r="L158" s="100">
        <f>+'Ark1'!AD1179</f>
        <v>23.782817891949939</v>
      </c>
      <c r="M158" s="100"/>
      <c r="N158" s="100">
        <f>+'Ark1'!AE1179</f>
        <v>25.166426879311796</v>
      </c>
      <c r="O158" s="1">
        <f>+'Ark1'!U1179</f>
        <v>57.312206767124813</v>
      </c>
      <c r="Q158" s="1">
        <f>+'Ark1'!W1179</f>
        <v>79.770108185682432</v>
      </c>
      <c r="S158" s="100">
        <f>+'Ark1'!X1179</f>
        <v>0</v>
      </c>
      <c r="T158" s="100"/>
      <c r="U158" s="100">
        <f>+'Ark1'!Y1179</f>
        <v>0</v>
      </c>
      <c r="V158" s="125"/>
      <c r="W158" s="10">
        <f>+'Ark1'!Z1179</f>
        <v>0</v>
      </c>
      <c r="X158" s="125"/>
      <c r="Y158" s="1">
        <f>+'Ark1'!AA1179</f>
        <v>8.1962473999059426</v>
      </c>
      <c r="Z158" s="1">
        <f>+'Ark1'!AB1179</f>
        <v>2.7199456415237222</v>
      </c>
      <c r="AA158" s="10">
        <f>+'Ark1'!AC1179</f>
        <v>-40.028180927006112</v>
      </c>
      <c r="AB158" s="10">
        <f t="shared" ref="AB158:AB164" si="24">+I158/G158</f>
        <v>374.86821705426354</v>
      </c>
      <c r="AC158" s="1">
        <f>+'Ark1'!T1179</f>
        <v>14.1861325944001</v>
      </c>
      <c r="AD158" s="100">
        <f>+'Ark1'!V1179</f>
        <v>86.424819269429747</v>
      </c>
      <c r="AE158" s="39"/>
      <c r="AN158"/>
    </row>
    <row r="159" spans="1:40" ht="15.6">
      <c r="A159" s="39"/>
      <c r="B159">
        <f>+'Ark1'!C1180</f>
        <v>2005</v>
      </c>
      <c r="C159">
        <f>+'Ark1'!G1180</f>
        <v>2</v>
      </c>
      <c r="D159" s="3" t="s">
        <v>63</v>
      </c>
      <c r="E159" s="3">
        <v>1</v>
      </c>
      <c r="F159" s="3" t="s">
        <v>48</v>
      </c>
      <c r="G159">
        <f>+'Ark1'!Q1180</f>
        <v>737</v>
      </c>
      <c r="I159" s="301">
        <f>+'Ark1'!R1180</f>
        <v>250830</v>
      </c>
      <c r="K159" s="301">
        <f>+'Ark1'!S1180</f>
        <v>250783</v>
      </c>
      <c r="L159" s="100">
        <f>+'Ark1'!AD1180</f>
        <v>59.672979794975987</v>
      </c>
      <c r="M159" s="100"/>
      <c r="N159" s="100">
        <f>+'Ark1'!AE1180</f>
        <v>58.336691046037608</v>
      </c>
      <c r="O159" s="1">
        <f>+'Ark1'!U1180</f>
        <v>56.874891838761002</v>
      </c>
      <c r="Q159" s="1">
        <f>+'Ark1'!W1180</f>
        <v>73.46654956675701</v>
      </c>
      <c r="S159" s="100">
        <f>+'Ark1'!X1180</f>
        <v>0</v>
      </c>
      <c r="T159" s="100"/>
      <c r="U159" s="100">
        <f>+'Ark1'!Y1180</f>
        <v>0</v>
      </c>
      <c r="V159" s="125"/>
      <c r="W159" s="10">
        <f>+'Ark1'!Z1180</f>
        <v>0</v>
      </c>
      <c r="X159" s="125"/>
      <c r="Y159" s="1">
        <f>+'Ark1'!AA1180</f>
        <v>7.471743021286378</v>
      </c>
      <c r="Z159" s="1">
        <f>+'Ark1'!AB1180</f>
        <v>2.2200016113859058</v>
      </c>
      <c r="AA159" s="10">
        <f>+'Ark1'!AC1180</f>
        <v>-24.847974970047456</v>
      </c>
      <c r="AB159" s="10">
        <f t="shared" si="24"/>
        <v>340.33921302578017</v>
      </c>
      <c r="AC159" s="1">
        <f>+'Ark1'!T1180</f>
        <v>13.89058326356497</v>
      </c>
      <c r="AD159" s="100">
        <f>+'Ark1'!V1180</f>
        <v>79.595394980235113</v>
      </c>
      <c r="AE159" s="39"/>
      <c r="AN159"/>
    </row>
    <row r="160" spans="1:40" ht="15.6">
      <c r="A160" s="39"/>
      <c r="B160">
        <f>+'Ark1'!C1181</f>
        <v>2005</v>
      </c>
      <c r="C160">
        <f>+'Ark1'!G1181</f>
        <v>2</v>
      </c>
      <c r="D160" s="3" t="s">
        <v>63</v>
      </c>
      <c r="E160" s="3">
        <v>2</v>
      </c>
      <c r="F160" s="3" t="s">
        <v>7</v>
      </c>
      <c r="G160">
        <f>+'Ark1'!Q1181</f>
        <v>574</v>
      </c>
      <c r="I160" s="301">
        <f>+'Ark1'!R1181</f>
        <v>169511</v>
      </c>
      <c r="K160" s="301">
        <f>+'Ark1'!S1181</f>
        <v>169408</v>
      </c>
      <c r="L160" s="100">
        <f>+'Ark1'!AD1181</f>
        <v>40.327020205024006</v>
      </c>
      <c r="M160" s="100"/>
      <c r="N160" s="100">
        <f>+'Ark1'!AE1181</f>
        <v>41.6633089539624</v>
      </c>
      <c r="O160" s="1">
        <f>+'Ark1'!U1181</f>
        <v>57.386557895731009</v>
      </c>
      <c r="Q160" s="1">
        <f>+'Ark1'!W1181</f>
        <v>77.705995584623807</v>
      </c>
      <c r="S160" s="100">
        <f>+'Ark1'!X1181</f>
        <v>0</v>
      </c>
      <c r="T160" s="100"/>
      <c r="U160" s="100">
        <f>+'Ark1'!Y1181</f>
        <v>0</v>
      </c>
      <c r="V160" s="125"/>
      <c r="W160" s="10">
        <f>+'Ark1'!Z1181</f>
        <v>0</v>
      </c>
      <c r="X160" s="125"/>
      <c r="Y160" s="1">
        <f>+'Ark1'!AA1181</f>
        <v>8.848557631815952</v>
      </c>
      <c r="Z160" s="1">
        <f>+'Ark1'!AB1181</f>
        <v>2.4744537592256206</v>
      </c>
      <c r="AA160" s="10">
        <f>+'Ark1'!AC1181</f>
        <v>-32.944097874415391</v>
      </c>
      <c r="AB160" s="10">
        <f t="shared" si="24"/>
        <v>295.31533101045295</v>
      </c>
      <c r="AC160" s="1">
        <f>+'Ark1'!T1181</f>
        <v>14.216587714071652</v>
      </c>
      <c r="AD160" s="100">
        <f>+'Ark1'!V1181</f>
        <v>84.188510925921193</v>
      </c>
      <c r="AE160" s="39"/>
      <c r="AN160"/>
    </row>
    <row r="161" spans="1:40" ht="15.6">
      <c r="A161" s="39"/>
      <c r="B161">
        <f>+'Ark1'!C1182</f>
        <v>2005</v>
      </c>
      <c r="C161">
        <f>+'Ark1'!G1182</f>
        <v>3</v>
      </c>
      <c r="D161" s="3" t="s">
        <v>517</v>
      </c>
      <c r="E161" s="3">
        <v>1</v>
      </c>
      <c r="F161" s="3" t="s">
        <v>48</v>
      </c>
      <c r="G161">
        <f>+'Ark1'!Q1182</f>
        <v>581</v>
      </c>
      <c r="I161" s="301">
        <f>+'Ark1'!R1182</f>
        <v>221984</v>
      </c>
      <c r="K161" s="301">
        <f>+'Ark1'!S1182</f>
        <v>221977</v>
      </c>
      <c r="L161" s="100">
        <f>+'Ark1'!AD1182</f>
        <v>82.610993264113731</v>
      </c>
      <c r="M161" s="100"/>
      <c r="N161" s="100">
        <f>+'Ark1'!AE1182</f>
        <v>82.196793759273987</v>
      </c>
      <c r="O161" s="1">
        <f>+'Ark1'!U1182</f>
        <v>56.698635444212705</v>
      </c>
      <c r="Q161" s="1">
        <f>+'Ark1'!W1182</f>
        <v>73.370729399891857</v>
      </c>
      <c r="S161" s="100">
        <f>+'Ark1'!X1182</f>
        <v>0</v>
      </c>
      <c r="T161" s="100"/>
      <c r="U161" s="100">
        <f>+'Ark1'!Y1182</f>
        <v>0</v>
      </c>
      <c r="V161" s="125"/>
      <c r="W161" s="10">
        <f>+'Ark1'!Z1182</f>
        <v>0</v>
      </c>
      <c r="X161" s="125"/>
      <c r="Y161" s="1">
        <f>+'Ark1'!AA1182</f>
        <v>7.6811297855188716</v>
      </c>
      <c r="Z161" s="1">
        <f>+'Ark1'!AB1182</f>
        <v>2.2947904535733419</v>
      </c>
      <c r="AA161" s="10">
        <f>+'Ark1'!AC1182</f>
        <v>-17.705310392047622</v>
      </c>
      <c r="AB161" s="10">
        <f t="shared" si="24"/>
        <v>382.07228915662648</v>
      </c>
      <c r="AC161" s="1">
        <f>+'Ark1'!T1182</f>
        <v>13.785705276055936</v>
      </c>
      <c r="AD161" s="100">
        <f>+'Ark1'!V1182</f>
        <v>79.491581148314751</v>
      </c>
      <c r="AE161" s="39"/>
      <c r="AN161"/>
    </row>
    <row r="162" spans="1:40" ht="15.6">
      <c r="A162" s="39"/>
      <c r="B162">
        <f>+'Ark1'!C1183</f>
        <v>2005</v>
      </c>
      <c r="C162">
        <f>+'Ark1'!G1183</f>
        <v>3</v>
      </c>
      <c r="D162" s="3" t="s">
        <v>517</v>
      </c>
      <c r="E162" s="3">
        <v>2</v>
      </c>
      <c r="F162" s="3" t="s">
        <v>7</v>
      </c>
      <c r="G162">
        <f>+'Ark1'!Q1183</f>
        <v>178</v>
      </c>
      <c r="I162" s="301">
        <f>+'Ark1'!R1183</f>
        <v>46726</v>
      </c>
      <c r="K162" s="301">
        <f>+'Ark1'!S1183</f>
        <v>46563</v>
      </c>
      <c r="L162" s="100">
        <f>+'Ark1'!AD1183</f>
        <v>17.389006735886277</v>
      </c>
      <c r="M162" s="100"/>
      <c r="N162" s="100">
        <f>+'Ark1'!AE1183</f>
        <v>17.803206240726013</v>
      </c>
      <c r="O162" s="1">
        <f>+'Ark1'!U1183</f>
        <v>57.115327620643008</v>
      </c>
      <c r="Q162" s="1">
        <f>+'Ark1'!W1183</f>
        <v>76.021985267271646</v>
      </c>
      <c r="S162" s="100">
        <f>+'Ark1'!X1183</f>
        <v>0</v>
      </c>
      <c r="T162" s="100"/>
      <c r="U162" s="100">
        <f>+'Ark1'!Y1183</f>
        <v>0</v>
      </c>
      <c r="V162" s="125"/>
      <c r="W162" s="10">
        <f>+'Ark1'!Z1183</f>
        <v>0</v>
      </c>
      <c r="X162" s="125"/>
      <c r="Y162" s="1">
        <f>+'Ark1'!AA1183</f>
        <v>6.6420285498654144</v>
      </c>
      <c r="Z162" s="1">
        <f>+'Ark1'!AB1183</f>
        <v>2.3996143386003976</v>
      </c>
      <c r="AA162" s="10">
        <f>+'Ark1'!AC1183</f>
        <v>-116.717997398093</v>
      </c>
      <c r="AB162" s="10">
        <f t="shared" si="24"/>
        <v>262.50561797752812</v>
      </c>
      <c r="AC162" s="1">
        <f>+'Ark1'!T1183</f>
        <v>14.047639429867738</v>
      </c>
      <c r="AD162" s="100">
        <f>+'Ark1'!V1183</f>
        <v>82.364014374073136</v>
      </c>
      <c r="AE162" s="39"/>
      <c r="AN162"/>
    </row>
    <row r="163" spans="1:40" ht="15.6">
      <c r="A163" s="39"/>
      <c r="B163">
        <f>+'Ark1'!C1184</f>
        <v>2005</v>
      </c>
      <c r="C163">
        <f>+'Ark1'!G1184</f>
        <v>4</v>
      </c>
      <c r="D163" s="3" t="s">
        <v>64</v>
      </c>
      <c r="E163" s="3">
        <v>1</v>
      </c>
      <c r="F163" s="3" t="s">
        <v>48</v>
      </c>
      <c r="G163">
        <f>+'Ark1'!Q1184</f>
        <v>199</v>
      </c>
      <c r="I163" s="301">
        <f>+'Ark1'!R1184</f>
        <v>60381</v>
      </c>
      <c r="K163" s="301">
        <f>+'Ark1'!S1184</f>
        <v>60378</v>
      </c>
      <c r="L163" s="100">
        <f>+'Ark1'!AD1184</f>
        <v>90.959898767738224</v>
      </c>
      <c r="M163" s="100"/>
      <c r="N163" s="100">
        <f>+'Ark1'!AE1184</f>
        <v>90.945702273473202</v>
      </c>
      <c r="O163" s="1">
        <f>+'Ark1'!U1184</f>
        <v>56.447099937063186</v>
      </c>
      <c r="Q163" s="1">
        <f>+'Ark1'!W1184</f>
        <v>72.579204345953599</v>
      </c>
      <c r="S163" s="100">
        <f>+'Ark1'!X1184</f>
        <v>0</v>
      </c>
      <c r="T163" s="100"/>
      <c r="U163" s="100">
        <f>+'Ark1'!Y1184</f>
        <v>0</v>
      </c>
      <c r="V163" s="125"/>
      <c r="W163" s="10">
        <f>+'Ark1'!Z1184</f>
        <v>0</v>
      </c>
      <c r="X163" s="125"/>
      <c r="Y163" s="1">
        <f>+'Ark1'!AA1184</f>
        <v>8.3543296019213091</v>
      </c>
      <c r="Z163" s="1">
        <f>+'Ark1'!AB1184</f>
        <v>2.3024863071305859</v>
      </c>
      <c r="AA163" s="10">
        <f>+'Ark1'!AC1184</f>
        <v>-21.612339085777343</v>
      </c>
      <c r="AB163" s="10">
        <f t="shared" si="24"/>
        <v>303.4221105527638</v>
      </c>
      <c r="AC163" s="1">
        <f>+'Ark1'!T1184</f>
        <v>13.643745549096565</v>
      </c>
      <c r="AD163" s="100">
        <f>+'Ark1'!V1184</f>
        <v>78.634024210128047</v>
      </c>
      <c r="AE163" s="39"/>
      <c r="AN163"/>
    </row>
    <row r="164" spans="1:40" ht="15.6">
      <c r="A164" s="39"/>
      <c r="B164">
        <f>+'Ark1'!C1185</f>
        <v>2005</v>
      </c>
      <c r="C164">
        <f>+'Ark1'!G1185</f>
        <v>4</v>
      </c>
      <c r="D164" s="3" t="s">
        <v>64</v>
      </c>
      <c r="E164" s="3">
        <v>2</v>
      </c>
      <c r="F164" s="3" t="s">
        <v>7</v>
      </c>
      <c r="G164">
        <f>+'Ark1'!Q1185</f>
        <v>18</v>
      </c>
      <c r="I164" s="301">
        <f>+'Ark1'!R1185</f>
        <v>6001</v>
      </c>
      <c r="K164" s="301">
        <f>+'Ark1'!S1185</f>
        <v>5999</v>
      </c>
      <c r="L164" s="100">
        <f>+'Ark1'!AD1185</f>
        <v>9.0401012322617582</v>
      </c>
      <c r="M164" s="100"/>
      <c r="N164" s="100">
        <f>+'Ark1'!AE1185</f>
        <v>9.0542977265268121</v>
      </c>
      <c r="O164" s="1">
        <f>+'Ark1'!U1185</f>
        <v>57.891148524754129</v>
      </c>
      <c r="Q164" s="1">
        <f>+'Ark1'!W1185</f>
        <v>72.73385564260694</v>
      </c>
      <c r="S164" s="100">
        <f>+'Ark1'!X1185</f>
        <v>0</v>
      </c>
      <c r="T164" s="100"/>
      <c r="U164" s="100">
        <f>+'Ark1'!Y1185</f>
        <v>0</v>
      </c>
      <c r="V164" s="125"/>
      <c r="W164" s="10">
        <f>+'Ark1'!Z1185</f>
        <v>0</v>
      </c>
      <c r="X164" s="125"/>
      <c r="Y164" s="1">
        <f>+'Ark1'!AA1185</f>
        <v>7.1197858730675758</v>
      </c>
      <c r="Z164" s="1">
        <f>+'Ark1'!AB1185</f>
        <v>1.7509038452058789</v>
      </c>
      <c r="AA164" s="10">
        <f>+'Ark1'!AC1185</f>
        <v>-36.589551318085718</v>
      </c>
      <c r="AB164" s="10">
        <f t="shared" si="24"/>
        <v>333.38888888888891</v>
      </c>
      <c r="AC164" s="1">
        <f>+'Ark1'!T1185</f>
        <v>14.528411931344774</v>
      </c>
      <c r="AD164" s="100">
        <f>+'Ark1'!V1185</f>
        <v>78.801577077580816</v>
      </c>
      <c r="AE164" s="39"/>
      <c r="AN164"/>
    </row>
    <row r="165" spans="1:40" ht="15.6">
      <c r="A165" s="39"/>
      <c r="B165" s="46">
        <f>+'Ark1'!C1186</f>
        <v>2004</v>
      </c>
      <c r="C165" s="46">
        <f>+'Ark1'!G1186</f>
        <v>1</v>
      </c>
      <c r="D165" s="47" t="s">
        <v>372</v>
      </c>
      <c r="E165" s="47">
        <v>1</v>
      </c>
      <c r="F165" s="47" t="s">
        <v>48</v>
      </c>
      <c r="G165" s="46">
        <f>+'Ark1'!Q1186</f>
        <v>1372</v>
      </c>
      <c r="H165" s="46"/>
      <c r="I165" s="335">
        <f>+'Ark1'!R1186</f>
        <v>508533</v>
      </c>
      <c r="J165" s="335"/>
      <c r="K165" s="335">
        <f>+'Ark1'!S1186</f>
        <v>508519</v>
      </c>
      <c r="L165" s="99">
        <f>+'Ark1'!AD1186</f>
        <v>80.479235805476065</v>
      </c>
      <c r="M165" s="99"/>
      <c r="N165" s="99">
        <f>+'Ark1'!AE1186</f>
        <v>79.293681704655214</v>
      </c>
      <c r="O165" s="48">
        <f>+'Ark1'!U1186</f>
        <v>56.663953559257379</v>
      </c>
      <c r="P165" s="46"/>
      <c r="Q165" s="48">
        <f>+'Ark1'!W1186</f>
        <v>74.331037385035998</v>
      </c>
      <c r="R165" s="46"/>
      <c r="S165" s="99">
        <f>+'Ark1'!X1186</f>
        <v>0</v>
      </c>
      <c r="T165" s="99"/>
      <c r="U165" s="99">
        <f>+'Ark1'!Y1186</f>
        <v>0</v>
      </c>
      <c r="V165" s="125"/>
      <c r="W165" s="65">
        <f>+'Ark1'!Z1186</f>
        <v>0</v>
      </c>
      <c r="X165" s="125"/>
      <c r="Y165" s="48">
        <f>+'Ark1'!AA1186</f>
        <v>7.6366826821343698</v>
      </c>
      <c r="Z165" s="48">
        <f>+'Ark1'!AB1186</f>
        <v>2.4607652102204982</v>
      </c>
      <c r="AA165" s="65">
        <f>+'Ark1'!AC1186</f>
        <v>-18.047351939964379</v>
      </c>
      <c r="AB165" s="65">
        <f>+I165/G165</f>
        <v>370.65087463556853</v>
      </c>
      <c r="AC165" s="48">
        <f>+'Ark1'!T1186</f>
        <v>13.775041147772122</v>
      </c>
      <c r="AD165" s="99">
        <f>+'Ark1'!V1186</f>
        <v>80.53200150058089</v>
      </c>
      <c r="AE165" s="39"/>
      <c r="AN165"/>
    </row>
    <row r="166" spans="1:40" ht="15.6">
      <c r="A166" s="39"/>
      <c r="B166" s="46">
        <f>+'Ark1'!C1187</f>
        <v>2004</v>
      </c>
      <c r="C166" s="46">
        <f>+'Ark1'!G1187</f>
        <v>1</v>
      </c>
      <c r="D166" s="47" t="s">
        <v>372</v>
      </c>
      <c r="E166" s="47">
        <v>2</v>
      </c>
      <c r="F166" s="47" t="s">
        <v>7</v>
      </c>
      <c r="G166" s="46">
        <f>+'Ark1'!Q1187</f>
        <v>399</v>
      </c>
      <c r="H166" s="46"/>
      <c r="I166" s="335">
        <f>+'Ark1'!R1187</f>
        <v>123348</v>
      </c>
      <c r="J166" s="335"/>
      <c r="K166" s="335">
        <f>+'Ark1'!S1187</f>
        <v>123202</v>
      </c>
      <c r="L166" s="99">
        <f>+'Ark1'!AD1187</f>
        <v>19.520764194523966</v>
      </c>
      <c r="M166" s="99"/>
      <c r="N166" s="99">
        <f>+'Ark1'!AE1187</f>
        <v>20.706318295344769</v>
      </c>
      <c r="O166" s="48">
        <f>+'Ark1'!U1187</f>
        <v>56.781984058700317</v>
      </c>
      <c r="P166" s="46"/>
      <c r="Q166" s="48">
        <f>+'Ark1'!W1187</f>
        <v>80.205077839645739</v>
      </c>
      <c r="R166" s="46"/>
      <c r="S166" s="99">
        <f>+'Ark1'!X1187</f>
        <v>0</v>
      </c>
      <c r="T166" s="99"/>
      <c r="U166" s="99">
        <f>+'Ark1'!Y1187</f>
        <v>0</v>
      </c>
      <c r="V166" s="125"/>
      <c r="W166" s="65">
        <f>+'Ark1'!Z1187</f>
        <v>0</v>
      </c>
      <c r="X166" s="125"/>
      <c r="Y166" s="48">
        <f>+'Ark1'!AA1187</f>
        <v>8.29218203952896</v>
      </c>
      <c r="Z166" s="48">
        <f>+'Ark1'!AB1187</f>
        <v>2.8286137811530074</v>
      </c>
      <c r="AA166" s="65">
        <f>+'Ark1'!AC1187</f>
        <v>-52.006382080269994</v>
      </c>
      <c r="AB166" s="65">
        <f t="shared" ref="AB166:AB172" si="25">+I166/G166</f>
        <v>309.14285714285717</v>
      </c>
      <c r="AC166" s="48">
        <f>+'Ark1'!T1187</f>
        <v>13.869345267049315</v>
      </c>
      <c r="AD166" s="99">
        <f>+'Ark1'!V1187</f>
        <v>86.8960756659244</v>
      </c>
      <c r="AE166" s="39"/>
      <c r="AN166"/>
    </row>
    <row r="167" spans="1:40" ht="15.6">
      <c r="A167" s="39"/>
      <c r="B167" s="46">
        <f>+'Ark1'!C1188</f>
        <v>2004</v>
      </c>
      <c r="C167" s="46">
        <f>+'Ark1'!G1188</f>
        <v>2</v>
      </c>
      <c r="D167" s="47" t="s">
        <v>63</v>
      </c>
      <c r="E167" s="47">
        <v>1</v>
      </c>
      <c r="F167" s="47" t="s">
        <v>48</v>
      </c>
      <c r="G167" s="46">
        <f>+'Ark1'!Q1188</f>
        <v>867</v>
      </c>
      <c r="H167" s="46"/>
      <c r="I167" s="335">
        <f>+'Ark1'!R1188</f>
        <v>248480</v>
      </c>
      <c r="J167" s="335"/>
      <c r="K167" s="335">
        <f>+'Ark1'!S1188</f>
        <v>248444</v>
      </c>
      <c r="L167" s="99">
        <f>+'Ark1'!AD1188</f>
        <v>61.701815942450061</v>
      </c>
      <c r="M167" s="99"/>
      <c r="N167" s="99">
        <f>+'Ark1'!AE1188</f>
        <v>60.560987083445994</v>
      </c>
      <c r="O167" s="48">
        <f>+'Ark1'!U1188</f>
        <v>56.468503968701214</v>
      </c>
      <c r="P167" s="46"/>
      <c r="Q167" s="48">
        <f>+'Ark1'!W1188</f>
        <v>73.667056157524939</v>
      </c>
      <c r="R167" s="46"/>
      <c r="S167" s="99">
        <f>+'Ark1'!X1188</f>
        <v>0</v>
      </c>
      <c r="T167" s="99"/>
      <c r="U167" s="99">
        <f>+'Ark1'!Y1188</f>
        <v>0</v>
      </c>
      <c r="V167" s="125"/>
      <c r="W167" s="65">
        <f>+'Ark1'!Z1188</f>
        <v>0</v>
      </c>
      <c r="X167" s="125"/>
      <c r="Y167" s="48">
        <f>+'Ark1'!AA1188</f>
        <v>7.6724866651810988</v>
      </c>
      <c r="Z167" s="48">
        <f>+'Ark1'!AB1188</f>
        <v>2.2907638970088238</v>
      </c>
      <c r="AA167" s="65">
        <f>+'Ark1'!AC1188</f>
        <v>-22.128581325134252</v>
      </c>
      <c r="AB167" s="65">
        <f t="shared" si="25"/>
        <v>286.59746251441754</v>
      </c>
      <c r="AC167" s="48">
        <f>+'Ark1'!T1188</f>
        <v>13.657735028976171</v>
      </c>
      <c r="AD167" s="99">
        <f>+'Ark1'!V1188</f>
        <v>79.812628556365439</v>
      </c>
      <c r="AE167" s="39"/>
      <c r="AN167"/>
    </row>
    <row r="168" spans="1:40" ht="15.6">
      <c r="A168" s="39"/>
      <c r="B168" s="46">
        <f>+'Ark1'!C1189</f>
        <v>2004</v>
      </c>
      <c r="C168" s="46">
        <f>+'Ark1'!G1189</f>
        <v>2</v>
      </c>
      <c r="D168" s="47" t="s">
        <v>63</v>
      </c>
      <c r="E168" s="47">
        <v>2</v>
      </c>
      <c r="F168" s="47" t="s">
        <v>7</v>
      </c>
      <c r="G168" s="46">
        <f>+'Ark1'!Q1189</f>
        <v>619</v>
      </c>
      <c r="H168" s="46"/>
      <c r="I168" s="335">
        <f>+'Ark1'!R1189</f>
        <v>154231</v>
      </c>
      <c r="J168" s="335"/>
      <c r="K168" s="335">
        <f>+'Ark1'!S1189</f>
        <v>154094</v>
      </c>
      <c r="L168" s="99">
        <f>+'Ark1'!AD1189</f>
        <v>38.298184057549953</v>
      </c>
      <c r="M168" s="99"/>
      <c r="N168" s="99">
        <f>+'Ark1'!AE1189</f>
        <v>39.439012916554027</v>
      </c>
      <c r="O168" s="48">
        <f>+'Ark1'!U1189</f>
        <v>57.166216724856255</v>
      </c>
      <c r="P168" s="46"/>
      <c r="Q168" s="48">
        <f>+'Ark1'!W1189</f>
        <v>77.411163315897937</v>
      </c>
      <c r="R168" s="46"/>
      <c r="S168" s="99">
        <f>+'Ark1'!X1189</f>
        <v>0</v>
      </c>
      <c r="T168" s="99"/>
      <c r="U168" s="99">
        <f>+'Ark1'!Y1189</f>
        <v>0</v>
      </c>
      <c r="V168" s="125"/>
      <c r="W168" s="65">
        <f>+'Ark1'!Z1189</f>
        <v>0</v>
      </c>
      <c r="X168" s="125"/>
      <c r="Y168" s="48">
        <f>+'Ark1'!AA1189</f>
        <v>8.3116980075690616</v>
      </c>
      <c r="Z168" s="48">
        <f>+'Ark1'!AB1189</f>
        <v>2.4848244625358689</v>
      </c>
      <c r="AA168" s="65">
        <f>+'Ark1'!AC1189</f>
        <v>-41.244930274524307</v>
      </c>
      <c r="AB168" s="65">
        <f t="shared" si="25"/>
        <v>249.16155088852989</v>
      </c>
      <c r="AC168" s="48">
        <f>+'Ark1'!T1189</f>
        <v>14.08274601085385</v>
      </c>
      <c r="AD168" s="99">
        <f>+'Ark1'!V1189</f>
        <v>83.869082682447328</v>
      </c>
      <c r="AE168" s="39"/>
      <c r="AN168"/>
    </row>
    <row r="169" spans="1:40" ht="15.6">
      <c r="A169" s="39"/>
      <c r="B169" s="46">
        <f>+'Ark1'!C1190</f>
        <v>2004</v>
      </c>
      <c r="C169" s="46">
        <f>+'Ark1'!G1190</f>
        <v>3</v>
      </c>
      <c r="D169" s="47" t="s">
        <v>517</v>
      </c>
      <c r="E169" s="47">
        <v>1</v>
      </c>
      <c r="F169" s="47" t="s">
        <v>48</v>
      </c>
      <c r="G169" s="46">
        <f>+'Ark1'!Q1190</f>
        <v>643</v>
      </c>
      <c r="H169" s="46"/>
      <c r="I169" s="335">
        <f>+'Ark1'!R1190</f>
        <v>221420</v>
      </c>
      <c r="J169" s="335"/>
      <c r="K169" s="335">
        <f>+'Ark1'!S1190</f>
        <v>221414</v>
      </c>
      <c r="L169" s="99">
        <f>+'Ark1'!AD1190</f>
        <v>82.43914425919445</v>
      </c>
      <c r="M169" s="99"/>
      <c r="N169" s="99">
        <f>+'Ark1'!AE1190</f>
        <v>82.143523289707773</v>
      </c>
      <c r="O169" s="48">
        <f>+'Ark1'!U1190</f>
        <v>56.411947753981238</v>
      </c>
      <c r="P169" s="46"/>
      <c r="Q169" s="48">
        <f>+'Ark1'!W1190</f>
        <v>73.873801114653347</v>
      </c>
      <c r="R169" s="46"/>
      <c r="S169" s="99">
        <f>+'Ark1'!X1190</f>
        <v>0</v>
      </c>
      <c r="T169" s="99"/>
      <c r="U169" s="99">
        <f>+'Ark1'!Y1190</f>
        <v>0</v>
      </c>
      <c r="V169" s="125"/>
      <c r="W169" s="65">
        <f>+'Ark1'!Z1190</f>
        <v>0</v>
      </c>
      <c r="X169" s="125"/>
      <c r="Y169" s="48">
        <f>+'Ark1'!AA1190</f>
        <v>7.70730718852084</v>
      </c>
      <c r="Z169" s="48">
        <f>+'Ark1'!AB1190</f>
        <v>2.3490340727161878</v>
      </c>
      <c r="AA169" s="65">
        <f>+'Ark1'!AC1190</f>
        <v>-16.813267396690701</v>
      </c>
      <c r="AB169" s="65">
        <f t="shared" si="25"/>
        <v>344.35458786936238</v>
      </c>
      <c r="AC169" s="48">
        <f>+'Ark1'!T1190</f>
        <v>13.617974889350556</v>
      </c>
      <c r="AD169" s="99">
        <f>+'Ark1'!V1190</f>
        <v>80.036620925952903</v>
      </c>
      <c r="AE169" s="39"/>
      <c r="AN169"/>
    </row>
    <row r="170" spans="1:40" ht="15.6">
      <c r="A170" s="39"/>
      <c r="B170" s="46">
        <f>+'Ark1'!C1191</f>
        <v>2004</v>
      </c>
      <c r="C170" s="46">
        <f>+'Ark1'!G1191</f>
        <v>3</v>
      </c>
      <c r="D170" s="47" t="s">
        <v>517</v>
      </c>
      <c r="E170" s="47">
        <v>2</v>
      </c>
      <c r="F170" s="47" t="s">
        <v>7</v>
      </c>
      <c r="G170" s="46">
        <f>+'Ark1'!Q1191</f>
        <v>209</v>
      </c>
      <c r="H170" s="46"/>
      <c r="I170" s="335">
        <f>+'Ark1'!R1191</f>
        <v>47166</v>
      </c>
      <c r="J170" s="335"/>
      <c r="K170" s="335">
        <f>+'Ark1'!S1191</f>
        <v>46815</v>
      </c>
      <c r="L170" s="99">
        <f>+'Ark1'!AD1191</f>
        <v>17.560855740805557</v>
      </c>
      <c r="M170" s="99"/>
      <c r="N170" s="99">
        <f>+'Ark1'!AE1191</f>
        <v>17.856476710292235</v>
      </c>
      <c r="O170" s="48">
        <f>+'Ark1'!U1191</f>
        <v>57.130193314108737</v>
      </c>
      <c r="P170" s="46"/>
      <c r="Q170" s="48">
        <f>+'Ark1'!W1191</f>
        <v>76.486314215528864</v>
      </c>
      <c r="R170" s="46"/>
      <c r="S170" s="99">
        <f>+'Ark1'!X1191</f>
        <v>0</v>
      </c>
      <c r="T170" s="99"/>
      <c r="U170" s="99">
        <f>+'Ark1'!Y1191</f>
        <v>0</v>
      </c>
      <c r="V170" s="125"/>
      <c r="W170" s="65">
        <f>+'Ark1'!Z1191</f>
        <v>0</v>
      </c>
      <c r="X170" s="125"/>
      <c r="Y170" s="48">
        <f>+'Ark1'!AA1191</f>
        <v>0</v>
      </c>
      <c r="Z170" s="48">
        <f>+'Ark1'!AB1191</f>
        <v>2.3889250671842621</v>
      </c>
      <c r="AA170" s="65">
        <f>+'Ark1'!AC1191</f>
        <v>0</v>
      </c>
      <c r="AB170" s="65">
        <f t="shared" si="25"/>
        <v>225.67464114832535</v>
      </c>
      <c r="AC170" s="48">
        <f>+'Ark1'!T1191</f>
        <v>14.067485052792264</v>
      </c>
      <c r="AD170" s="99">
        <f>+'Ark1'!V1191</f>
        <v>82.867079323431099</v>
      </c>
      <c r="AE170" s="39"/>
      <c r="AN170"/>
    </row>
    <row r="171" spans="1:40" ht="15.6">
      <c r="A171" s="39"/>
      <c r="B171" s="46">
        <f>+'Ark1'!C1192</f>
        <v>2004</v>
      </c>
      <c r="C171" s="46">
        <f>+'Ark1'!G1192</f>
        <v>4</v>
      </c>
      <c r="D171" s="47" t="s">
        <v>64</v>
      </c>
      <c r="E171" s="47">
        <v>1</v>
      </c>
      <c r="F171" s="47" t="s">
        <v>48</v>
      </c>
      <c r="G171" s="46">
        <f>+'Ark1'!Q1192</f>
        <v>206</v>
      </c>
      <c r="H171" s="46"/>
      <c r="I171" s="335">
        <f>+'Ark1'!R1192</f>
        <v>59290</v>
      </c>
      <c r="J171" s="335"/>
      <c r="K171" s="335">
        <f>+'Ark1'!S1192</f>
        <v>59288</v>
      </c>
      <c r="L171" s="99">
        <f>+'Ark1'!AD1192</f>
        <v>89.551111648139184</v>
      </c>
      <c r="M171" s="99"/>
      <c r="N171" s="99">
        <f>+'Ark1'!AE1192</f>
        <v>89.693986580224774</v>
      </c>
      <c r="O171" s="48">
        <f>+'Ark1'!U1192</f>
        <v>56.398782215625403</v>
      </c>
      <c r="P171" s="46"/>
      <c r="Q171" s="48">
        <f>+'Ark1'!W1192</f>
        <v>72.937871070030852</v>
      </c>
      <c r="R171" s="46"/>
      <c r="S171" s="99">
        <f>+'Ark1'!X1192</f>
        <v>0</v>
      </c>
      <c r="T171" s="99"/>
      <c r="U171" s="99">
        <f>+'Ark1'!Y1192</f>
        <v>0</v>
      </c>
      <c r="V171" s="125"/>
      <c r="W171" s="65">
        <f>+'Ark1'!Z1192</f>
        <v>0</v>
      </c>
      <c r="X171" s="125"/>
      <c r="Y171" s="48">
        <f>+'Ark1'!AA1192</f>
        <v>8.4178999641944756</v>
      </c>
      <c r="Z171" s="48">
        <f>+'Ark1'!AB1192</f>
        <v>2.4039173268443794</v>
      </c>
      <c r="AA171" s="65">
        <f>+'Ark1'!AC1192</f>
        <v>-16.417169381045127</v>
      </c>
      <c r="AB171" s="65">
        <f t="shared" si="25"/>
        <v>287.81553398058253</v>
      </c>
      <c r="AC171" s="48">
        <f>+'Ark1'!T1192</f>
        <v>13.607707876539044</v>
      </c>
      <c r="AD171" s="99">
        <f>+'Ark1'!V1192</f>
        <v>79.022612210215229</v>
      </c>
      <c r="AE171" s="39"/>
      <c r="AN171"/>
    </row>
    <row r="172" spans="1:40" ht="15.6">
      <c r="A172" s="39"/>
      <c r="B172" s="46">
        <f>+'Ark1'!C1193</f>
        <v>2004</v>
      </c>
      <c r="C172" s="46">
        <f>+'Ark1'!G1193</f>
        <v>4</v>
      </c>
      <c r="D172" s="47" t="s">
        <v>64</v>
      </c>
      <c r="E172" s="47">
        <v>2</v>
      </c>
      <c r="F172" s="47" t="s">
        <v>7</v>
      </c>
      <c r="G172" s="46">
        <f>+'Ark1'!Q1193</f>
        <v>30</v>
      </c>
      <c r="H172" s="46"/>
      <c r="I172" s="335">
        <f>+'Ark1'!R1193</f>
        <v>6918</v>
      </c>
      <c r="J172" s="335"/>
      <c r="K172" s="335">
        <f>+'Ark1'!S1193</f>
        <v>6917</v>
      </c>
      <c r="L172" s="99">
        <f>+'Ark1'!AD1193</f>
        <v>10.448888351860802</v>
      </c>
      <c r="M172" s="99"/>
      <c r="N172" s="99">
        <f>+'Ark1'!AE1193</f>
        <v>10.306013419775217</v>
      </c>
      <c r="O172" s="48">
        <f>+'Ark1'!U1193</f>
        <v>57.746855573225389</v>
      </c>
      <c r="P172" s="46"/>
      <c r="Q172" s="48">
        <f>+'Ark1'!W1193</f>
        <v>71.839308948966291</v>
      </c>
      <c r="R172" s="46"/>
      <c r="S172" s="99">
        <f>+'Ark1'!X1193</f>
        <v>0</v>
      </c>
      <c r="T172" s="99"/>
      <c r="U172" s="99">
        <f>+'Ark1'!Y1193</f>
        <v>0</v>
      </c>
      <c r="V172" s="125"/>
      <c r="W172" s="65">
        <f>+'Ark1'!Z1193</f>
        <v>0</v>
      </c>
      <c r="X172" s="125"/>
      <c r="Y172" s="48">
        <f>+'Ark1'!AA1193</f>
        <v>7.0930807414435852</v>
      </c>
      <c r="Z172" s="48">
        <f>+'Ark1'!AB1193</f>
        <v>2.2101447108104524</v>
      </c>
      <c r="AA172" s="65">
        <f>+'Ark1'!AC1193</f>
        <v>-24.27438862753397</v>
      </c>
      <c r="AB172" s="65">
        <f t="shared" si="25"/>
        <v>230.6</v>
      </c>
      <c r="AC172" s="48">
        <f>+'Ark1'!T1193</f>
        <v>14.440589765828278</v>
      </c>
      <c r="AD172" s="99">
        <f>+'Ark1'!V1193</f>
        <v>77.832404061718847</v>
      </c>
      <c r="AE172" s="39"/>
      <c r="AN172"/>
    </row>
    <row r="173" spans="1:40" ht="15.6">
      <c r="A173" s="39"/>
      <c r="B173">
        <f>+'Ark1'!C1194</f>
        <v>2003</v>
      </c>
      <c r="C173">
        <f>+'Ark1'!G1194</f>
        <v>1</v>
      </c>
      <c r="D173" s="3" t="s">
        <v>372</v>
      </c>
      <c r="E173" s="3">
        <v>1</v>
      </c>
      <c r="F173" s="3" t="s">
        <v>48</v>
      </c>
      <c r="G173">
        <f>+'Ark1'!Q1194</f>
        <v>1441</v>
      </c>
      <c r="I173" s="301">
        <f>+'Ark1'!R1194</f>
        <v>473724</v>
      </c>
      <c r="K173" s="301">
        <f>+'Ark1'!S1194</f>
        <v>473713</v>
      </c>
      <c r="L173" s="100">
        <f>+'Ark1'!AD1194</f>
        <v>80.448737543559346</v>
      </c>
      <c r="M173" s="100"/>
      <c r="N173" s="100">
        <f>+'Ark1'!AE1194</f>
        <v>79.919034213626574</v>
      </c>
      <c r="O173" s="1">
        <f>+'Ark1'!U1194</f>
        <v>56.414734237819104</v>
      </c>
      <c r="Q173" s="1">
        <f>+'Ark1'!W1194</f>
        <v>76.265515618107003</v>
      </c>
      <c r="S173" s="100">
        <f>+'Ark1'!X1194</f>
        <v>0</v>
      </c>
      <c r="T173" s="100"/>
      <c r="U173" s="100">
        <f>+'Ark1'!Y1194</f>
        <v>0</v>
      </c>
      <c r="V173" s="125"/>
      <c r="W173" s="10">
        <f>+'Ark1'!Z1194</f>
        <v>0</v>
      </c>
      <c r="X173" s="125"/>
      <c r="Y173" s="1">
        <f>+'Ark1'!AA1194</f>
        <v>7.2789187013049741</v>
      </c>
      <c r="Z173" s="1">
        <f>+'Ark1'!AB1194</f>
        <v>2.5384160392795043</v>
      </c>
      <c r="AA173" s="10">
        <f>+'Ark1'!AC1194</f>
        <v>-17.180684519776122</v>
      </c>
      <c r="AB173" s="10">
        <f>+I173/G173</f>
        <v>328.74670367800138</v>
      </c>
      <c r="AC173" s="1">
        <f>+'Ark1'!T1194</f>
        <v>13.631973469784093</v>
      </c>
      <c r="AD173" s="100">
        <f>+'Ark1'!V1194</f>
        <v>82.627860908028197</v>
      </c>
      <c r="AE173" s="39"/>
      <c r="AN173"/>
    </row>
    <row r="174" spans="1:40" ht="15.6">
      <c r="A174" s="39"/>
      <c r="B174">
        <f>+'Ark1'!C1195</f>
        <v>2003</v>
      </c>
      <c r="C174">
        <f>+'Ark1'!G1195</f>
        <v>1</v>
      </c>
      <c r="D174" s="3" t="s">
        <v>372</v>
      </c>
      <c r="E174" s="3">
        <v>2</v>
      </c>
      <c r="F174" s="3" t="s">
        <v>7</v>
      </c>
      <c r="G174">
        <f>+'Ark1'!Q1195</f>
        <v>441</v>
      </c>
      <c r="I174" s="301">
        <f>+'Ark1'!R1195</f>
        <v>115128</v>
      </c>
      <c r="K174" s="301">
        <f>+'Ark1'!S1195</f>
        <v>114934</v>
      </c>
      <c r="L174" s="100">
        <f>+'Ark1'!AD1195</f>
        <v>19.551262456440671</v>
      </c>
      <c r="M174" s="100"/>
      <c r="N174" s="100">
        <f>+'Ark1'!AE1195</f>
        <v>20.080965786373401</v>
      </c>
      <c r="O174" s="1">
        <f>+'Ark1'!U1195</f>
        <v>56.416308490089961</v>
      </c>
      <c r="Q174" s="1">
        <f>+'Ark1'!W1195</f>
        <v>79.10965249621438</v>
      </c>
      <c r="S174" s="100">
        <f>+'Ark1'!X1195</f>
        <v>0</v>
      </c>
      <c r="T174" s="100"/>
      <c r="U174" s="100">
        <f>+'Ark1'!Y1195</f>
        <v>0</v>
      </c>
      <c r="V174" s="125"/>
      <c r="W174" s="10">
        <f>+'Ark1'!Z1195</f>
        <v>0</v>
      </c>
      <c r="X174" s="125"/>
      <c r="Y174" s="1">
        <f>+'Ark1'!AA1195</f>
        <v>7.7985621312632798</v>
      </c>
      <c r="Z174" s="1">
        <f>+'Ark1'!AB1195</f>
        <v>2.8630623338706682</v>
      </c>
      <c r="AA174" s="10">
        <f>+'Ark1'!AC1195</f>
        <v>-61.000691229207376</v>
      </c>
      <c r="AB174" s="10">
        <f t="shared" ref="AB174:AB180" si="26">+I174/G174</f>
        <v>261.0612244897959</v>
      </c>
      <c r="AC174" s="1">
        <f>+'Ark1'!T1195</f>
        <v>13.634068167604751</v>
      </c>
      <c r="AD174" s="100">
        <f>+'Ark1'!V1195</f>
        <v>85.709265976399195</v>
      </c>
      <c r="AE174" s="39"/>
      <c r="AN174"/>
    </row>
    <row r="175" spans="1:40" ht="15.6">
      <c r="A175" s="39"/>
      <c r="B175">
        <f>+'Ark1'!C1196</f>
        <v>2003</v>
      </c>
      <c r="C175">
        <f>+'Ark1'!G1196</f>
        <v>2</v>
      </c>
      <c r="D175" s="3" t="s">
        <v>63</v>
      </c>
      <c r="E175" s="3">
        <v>1</v>
      </c>
      <c r="F175" s="3" t="s">
        <v>48</v>
      </c>
      <c r="G175">
        <f>+'Ark1'!Q1196</f>
        <v>931</v>
      </c>
      <c r="I175" s="301">
        <f>+'Ark1'!R1196</f>
        <v>227812</v>
      </c>
      <c r="K175" s="301">
        <f>+'Ark1'!S1196</f>
        <v>227780</v>
      </c>
      <c r="L175" s="100">
        <f>+'Ark1'!AD1196</f>
        <v>62.944532707052559</v>
      </c>
      <c r="M175" s="100"/>
      <c r="N175" s="100">
        <f>+'Ark1'!AE1196</f>
        <v>62.421231930474349</v>
      </c>
      <c r="O175" s="1">
        <f>+'Ark1'!U1196</f>
        <v>56.302142418122749</v>
      </c>
      <c r="Q175" s="1">
        <f>+'Ark1'!W1196</f>
        <v>76.566505838967501</v>
      </c>
      <c r="S175" s="100">
        <f>+'Ark1'!X1196</f>
        <v>0</v>
      </c>
      <c r="T175" s="100"/>
      <c r="U175" s="100">
        <f>+'Ark1'!Y1196</f>
        <v>0</v>
      </c>
      <c r="V175" s="125"/>
      <c r="W175" s="10">
        <f>+'Ark1'!Z1196</f>
        <v>0</v>
      </c>
      <c r="X175" s="125"/>
      <c r="Y175" s="1">
        <f>+'Ark1'!AA1196</f>
        <v>7.4141696733855937</v>
      </c>
      <c r="Z175" s="1">
        <f>+'Ark1'!AB1196</f>
        <v>2.4387212406098975</v>
      </c>
      <c r="AA175" s="10">
        <f>+'Ark1'!AC1196</f>
        <v>-20.940458473488182</v>
      </c>
      <c r="AB175" s="10">
        <f t="shared" si="26"/>
        <v>244.69602577873255</v>
      </c>
      <c r="AC175" s="1">
        <f>+'Ark1'!T1196</f>
        <v>13.563947465453969</v>
      </c>
      <c r="AD175" s="100">
        <f>+'Ark1'!V1196</f>
        <v>82.953960822283506</v>
      </c>
      <c r="AE175" s="39"/>
      <c r="AF175" s="1"/>
      <c r="AH175" s="1"/>
      <c r="AI175" s="1"/>
      <c r="AL175" s="1"/>
      <c r="AM175" s="1"/>
    </row>
    <row r="176" spans="1:40" ht="15.6">
      <c r="A176" s="39"/>
      <c r="B176">
        <f>+'Ark1'!C1197</f>
        <v>2003</v>
      </c>
      <c r="C176">
        <f>+'Ark1'!G1197</f>
        <v>2</v>
      </c>
      <c r="D176" s="3" t="s">
        <v>63</v>
      </c>
      <c r="E176" s="3">
        <v>2</v>
      </c>
      <c r="F176" s="3" t="s">
        <v>7</v>
      </c>
      <c r="G176">
        <f>+'Ark1'!Q1197</f>
        <v>581</v>
      </c>
      <c r="I176" s="301">
        <f>+'Ark1'!R1197</f>
        <v>134113</v>
      </c>
      <c r="K176" s="301">
        <f>+'Ark1'!S1197</f>
        <v>133957</v>
      </c>
      <c r="L176" s="100">
        <f>+'Ark1'!AD1197</f>
        <v>37.055467292947441</v>
      </c>
      <c r="M176" s="100"/>
      <c r="N176" s="100">
        <f>+'Ark1'!AE1197</f>
        <v>37.57876806952563</v>
      </c>
      <c r="O176" s="1">
        <f>+'Ark1'!U1197</f>
        <v>57.056271788708315</v>
      </c>
      <c r="Q176" s="1">
        <f>+'Ark1'!W1197</f>
        <v>78.453895653081702</v>
      </c>
      <c r="S176" s="100">
        <f>+'Ark1'!X1197</f>
        <v>0</v>
      </c>
      <c r="T176" s="100"/>
      <c r="U176" s="100">
        <f>+'Ark1'!Y1197</f>
        <v>0</v>
      </c>
      <c r="V176" s="125"/>
      <c r="W176" s="10">
        <f>+'Ark1'!Z1197</f>
        <v>0</v>
      </c>
      <c r="X176" s="125"/>
      <c r="Y176" s="1">
        <f>+'Ark1'!AA1197</f>
        <v>7.6518120326602368</v>
      </c>
      <c r="Z176" s="1">
        <f>+'Ark1'!AB1197</f>
        <v>2.3673270484242797</v>
      </c>
      <c r="AA176" s="10">
        <f>+'Ark1'!AC1197</f>
        <v>-51.461892043051641</v>
      </c>
      <c r="AB176" s="10">
        <f t="shared" si="26"/>
        <v>230.83132530120483</v>
      </c>
      <c r="AC176" s="1">
        <f>+'Ark1'!T1197</f>
        <v>14.009193739607648</v>
      </c>
      <c r="AD176" s="100">
        <f>+'Ark1'!V1197</f>
        <v>84.998803524467945</v>
      </c>
      <c r="AE176" s="39"/>
      <c r="AF176" s="1"/>
      <c r="AH176" s="1"/>
      <c r="AI176" s="1"/>
      <c r="AL176" s="1"/>
      <c r="AM176" s="1"/>
    </row>
    <row r="177" spans="1:39" ht="15.6">
      <c r="A177" s="39"/>
      <c r="B177">
        <f>+'Ark1'!C1198</f>
        <v>2003</v>
      </c>
      <c r="C177">
        <f>+'Ark1'!G1198</f>
        <v>3</v>
      </c>
      <c r="D177" s="3" t="s">
        <v>517</v>
      </c>
      <c r="E177" s="3">
        <v>1</v>
      </c>
      <c r="F177" s="3" t="s">
        <v>48</v>
      </c>
      <c r="G177">
        <f>+'Ark1'!Q1198</f>
        <v>661</v>
      </c>
      <c r="I177" s="301">
        <f>+'Ark1'!R1198</f>
        <v>211330</v>
      </c>
      <c r="K177" s="301">
        <f>+'Ark1'!S1198</f>
        <v>211320</v>
      </c>
      <c r="L177" s="100">
        <f>+'Ark1'!AD1198</f>
        <v>82.186080517702692</v>
      </c>
      <c r="M177" s="100"/>
      <c r="N177" s="100">
        <f>+'Ark1'!AE1198</f>
        <v>82.032649384114251</v>
      </c>
      <c r="O177" s="1">
        <f>+'Ark1'!U1198</f>
        <v>56.036721559719837</v>
      </c>
      <c r="Q177" s="1">
        <f>+'Ark1'!W1198</f>
        <v>76.00752271436798</v>
      </c>
      <c r="S177" s="100">
        <f>+'Ark1'!X1198</f>
        <v>0</v>
      </c>
      <c r="T177" s="100"/>
      <c r="U177" s="100">
        <f>+'Ark1'!Y1198</f>
        <v>0</v>
      </c>
      <c r="V177" s="125"/>
      <c r="W177" s="10">
        <f>+'Ark1'!Z1198</f>
        <v>0</v>
      </c>
      <c r="X177" s="125"/>
      <c r="Y177" s="1">
        <f>+'Ark1'!AA1198</f>
        <v>7.5303561771270893</v>
      </c>
      <c r="Z177" s="1">
        <f>+'Ark1'!AB1198</f>
        <v>2.4482675528807798</v>
      </c>
      <c r="AA177" s="10">
        <f>+'Ark1'!AC1198</f>
        <v>-16.570617288039436</v>
      </c>
      <c r="AB177" s="10">
        <f t="shared" si="26"/>
        <v>319.7125567322239</v>
      </c>
      <c r="AC177" s="1">
        <f>+'Ark1'!T1198</f>
        <v>13.40559314815691</v>
      </c>
      <c r="AD177" s="100">
        <f>+'Ark1'!V1198</f>
        <v>82.348345302675028</v>
      </c>
      <c r="AE177" s="39"/>
      <c r="AF177" s="1"/>
      <c r="AH177" s="1"/>
      <c r="AI177" s="1"/>
      <c r="AL177" s="1"/>
      <c r="AM177" s="1"/>
    </row>
    <row r="178" spans="1:39" ht="15.6">
      <c r="A178" s="39"/>
      <c r="B178">
        <f>+'Ark1'!C1199</f>
        <v>2003</v>
      </c>
      <c r="C178">
        <f>+'Ark1'!G1199</f>
        <v>3</v>
      </c>
      <c r="D178" s="3" t="s">
        <v>517</v>
      </c>
      <c r="E178" s="3">
        <v>2</v>
      </c>
      <c r="F178" s="3" t="s">
        <v>7</v>
      </c>
      <c r="G178">
        <f>+'Ark1'!Q1199</f>
        <v>228</v>
      </c>
      <c r="I178" s="301">
        <f>+'Ark1'!R1199</f>
        <v>45806</v>
      </c>
      <c r="K178" s="301">
        <f>+'Ark1'!S1199</f>
        <v>45473</v>
      </c>
      <c r="L178" s="100">
        <f>+'Ark1'!AD1199</f>
        <v>17.813919482297305</v>
      </c>
      <c r="M178" s="100"/>
      <c r="N178" s="100">
        <f>+'Ark1'!AE1199</f>
        <v>17.967350615885731</v>
      </c>
      <c r="O178" s="1">
        <f>+'Ark1'!U1199</f>
        <v>56.942075517339994</v>
      </c>
      <c r="Q178" s="1">
        <f>+'Ark1'!W1199</f>
        <v>77.889321135619397</v>
      </c>
      <c r="S178" s="100">
        <f>+'Ark1'!X1199</f>
        <v>0</v>
      </c>
      <c r="T178" s="100"/>
      <c r="U178" s="100">
        <f>+'Ark1'!Y1199</f>
        <v>0</v>
      </c>
      <c r="V178" s="125"/>
      <c r="W178" s="10">
        <f>+'Ark1'!Z1199</f>
        <v>0</v>
      </c>
      <c r="X178" s="125"/>
      <c r="Y178" s="1">
        <f>+'Ark1'!AA1199</f>
        <v>0</v>
      </c>
      <c r="Z178" s="1">
        <f>+'Ark1'!AB1199</f>
        <v>2.37862361563479</v>
      </c>
      <c r="AA178" s="10">
        <f>+'Ark1'!AC1199</f>
        <v>0</v>
      </c>
      <c r="AB178" s="10">
        <f t="shared" si="26"/>
        <v>200.90350877192984</v>
      </c>
      <c r="AC178" s="1">
        <f>+'Ark1'!T1199</f>
        <v>13.954743920010477</v>
      </c>
      <c r="AD178" s="100">
        <f>+'Ark1'!V1199</f>
        <v>84.387130157763522</v>
      </c>
      <c r="AE178" s="39"/>
      <c r="AF178" s="1"/>
      <c r="AH178" s="1"/>
      <c r="AI178" s="1"/>
      <c r="AL178" s="1"/>
      <c r="AM178" s="1"/>
    </row>
    <row r="179" spans="1:39" ht="15.6">
      <c r="A179" s="39"/>
      <c r="B179">
        <f>+'Ark1'!C1200</f>
        <v>2003</v>
      </c>
      <c r="C179">
        <f>+'Ark1'!G1200</f>
        <v>4</v>
      </c>
      <c r="D179" s="3" t="s">
        <v>64</v>
      </c>
      <c r="E179" s="3">
        <v>1</v>
      </c>
      <c r="F179" s="3" t="s">
        <v>48</v>
      </c>
      <c r="G179">
        <f>+'Ark1'!Q1200</f>
        <v>217</v>
      </c>
      <c r="I179" s="301">
        <f>+'Ark1'!R1200</f>
        <v>52338</v>
      </c>
      <c r="K179" s="301">
        <f>+'Ark1'!S1200</f>
        <v>52335</v>
      </c>
      <c r="L179" s="100">
        <f>+'Ark1'!AD1200</f>
        <v>88.11407791508131</v>
      </c>
      <c r="M179" s="100"/>
      <c r="N179" s="100">
        <f>+'Ark1'!AE1200</f>
        <v>88.195432658827741</v>
      </c>
      <c r="O179" s="1">
        <f>+'Ark1'!U1200</f>
        <v>56.002675074042237</v>
      </c>
      <c r="Q179" s="1">
        <f>+'Ark1'!W1200</f>
        <v>75.068466609343758</v>
      </c>
      <c r="S179" s="100">
        <f>+'Ark1'!X1200</f>
        <v>0</v>
      </c>
      <c r="T179" s="100"/>
      <c r="U179" s="100">
        <f>+'Ark1'!Y1200</f>
        <v>0</v>
      </c>
      <c r="V179" s="125"/>
      <c r="W179" s="10">
        <f>+'Ark1'!Z1200</f>
        <v>0</v>
      </c>
      <c r="X179" s="125"/>
      <c r="Y179" s="1">
        <f>+'Ark1'!AA1200</f>
        <v>8.1573758610845211</v>
      </c>
      <c r="Z179" s="1">
        <f>+'Ark1'!AB1200</f>
        <v>2.4342647541457842</v>
      </c>
      <c r="AA179" s="10">
        <f>+'Ark1'!AC1200</f>
        <v>-21.516948491752807</v>
      </c>
      <c r="AB179" s="10">
        <f t="shared" si="26"/>
        <v>241.18894009216589</v>
      </c>
      <c r="AC179" s="1">
        <f>+'Ark1'!T1200</f>
        <v>13.384042187320876</v>
      </c>
      <c r="AD179" s="100">
        <f>+'Ark1'!V1200</f>
        <v>81.330949739260262</v>
      </c>
      <c r="AE179" s="39"/>
      <c r="AF179" s="1"/>
      <c r="AH179" s="1"/>
      <c r="AI179" s="1"/>
      <c r="AL179" s="1"/>
      <c r="AM179" s="1"/>
    </row>
    <row r="180" spans="1:39" ht="15.6">
      <c r="A180" s="39"/>
      <c r="B180">
        <f>+'Ark1'!C1201</f>
        <v>2003</v>
      </c>
      <c r="C180">
        <f>+'Ark1'!G1201</f>
        <v>4</v>
      </c>
      <c r="D180" s="3" t="s">
        <v>64</v>
      </c>
      <c r="E180" s="3">
        <v>2</v>
      </c>
      <c r="F180" s="3" t="s">
        <v>7</v>
      </c>
      <c r="G180">
        <f>+'Ark1'!Q1201</f>
        <v>36</v>
      </c>
      <c r="I180" s="301">
        <f>+'Ark1'!R1201</f>
        <v>7060</v>
      </c>
      <c r="K180" s="301">
        <f>+'Ark1'!S1201</f>
        <v>7059</v>
      </c>
      <c r="L180" s="100">
        <f>+'Ark1'!AD1201</f>
        <v>11.885922084918688</v>
      </c>
      <c r="M180" s="100"/>
      <c r="N180" s="100">
        <f>+'Ark1'!AE1201</f>
        <v>11.804567341172262</v>
      </c>
      <c r="O180" s="1">
        <f>+'Ark1'!U1201</f>
        <v>57.225669358266046</v>
      </c>
      <c r="Q180" s="1">
        <f>+'Ark1'!W1201</f>
        <v>74.496061765122562</v>
      </c>
      <c r="S180" s="100">
        <f>+'Ark1'!X1201</f>
        <v>0</v>
      </c>
      <c r="T180" s="100"/>
      <c r="U180" s="100">
        <f>+'Ark1'!Y1201</f>
        <v>0</v>
      </c>
      <c r="V180" s="125"/>
      <c r="W180" s="10">
        <f>+'Ark1'!Z1201</f>
        <v>0</v>
      </c>
      <c r="X180" s="125"/>
      <c r="Y180" s="1">
        <f>+'Ark1'!AA1201</f>
        <v>7.0042559918855529</v>
      </c>
      <c r="Z180" s="1">
        <f>+'Ark1'!AB1201</f>
        <v>2.2755532544872961</v>
      </c>
      <c r="AA180" s="10">
        <f>+'Ark1'!AC1201</f>
        <v>-18.764620315424629</v>
      </c>
      <c r="AB180" s="10">
        <f t="shared" si="26"/>
        <v>196.11111111111111</v>
      </c>
      <c r="AC180" s="1">
        <f>+'Ark1'!T1201</f>
        <v>14.113031161473089</v>
      </c>
      <c r="AD180" s="100">
        <f>+'Ark1'!V1201</f>
        <v>80.710792811617267</v>
      </c>
      <c r="AE180" s="39"/>
      <c r="AF180" s="1"/>
      <c r="AH180" s="1"/>
      <c r="AI180" s="1"/>
      <c r="AK180" s="1"/>
      <c r="AL180" s="1"/>
      <c r="AM180" s="1"/>
    </row>
    <row r="181" spans="1:39" ht="15.6">
      <c r="A181" s="39"/>
      <c r="B181" s="46">
        <f>+'Ark1'!C1202</f>
        <v>2002</v>
      </c>
      <c r="C181" s="46">
        <f>+'Ark1'!G1202</f>
        <v>1</v>
      </c>
      <c r="D181" s="47" t="s">
        <v>372</v>
      </c>
      <c r="E181" s="47">
        <v>1</v>
      </c>
      <c r="F181" s="47" t="s">
        <v>48</v>
      </c>
      <c r="G181" s="46">
        <f>+'Ark1'!Q1202</f>
        <v>1530</v>
      </c>
      <c r="H181" s="46"/>
      <c r="I181" s="335">
        <f>+'Ark1'!R1202</f>
        <v>475649</v>
      </c>
      <c r="J181" s="335"/>
      <c r="K181" s="335">
        <f>+'Ark1'!S1202</f>
        <v>475628</v>
      </c>
      <c r="L181" s="99">
        <f>+'Ark1'!AD1202</f>
        <v>82.034473005229245</v>
      </c>
      <c r="M181" s="99"/>
      <c r="N181" s="99">
        <f>+'Ark1'!AE1202</f>
        <v>81.308210372720097</v>
      </c>
      <c r="O181" s="48">
        <f>+'Ark1'!U1202</f>
        <v>55.928277981952277</v>
      </c>
      <c r="P181" s="46"/>
      <c r="Q181" s="48">
        <f>+'Ark1'!W1202</f>
        <v>75.101107378035806</v>
      </c>
      <c r="R181" s="46"/>
      <c r="S181" s="99">
        <f>+'Ark1'!X1202</f>
        <v>0</v>
      </c>
      <c r="T181" s="99"/>
      <c r="U181" s="99">
        <f>+'Ark1'!Y1202</f>
        <v>0</v>
      </c>
      <c r="V181" s="125"/>
      <c r="W181" s="65">
        <f>+'Ark1'!Z1202</f>
        <v>0</v>
      </c>
      <c r="X181" s="125"/>
      <c r="Y181" s="48">
        <f>+'Ark1'!AA1202</f>
        <v>7.0728028383884904</v>
      </c>
      <c r="Z181" s="48">
        <f>+'Ark1'!AB1202</f>
        <v>2.6415479129765878</v>
      </c>
      <c r="AA181" s="65">
        <f>+'Ark1'!AC1202</f>
        <v>-11.578213058147441</v>
      </c>
      <c r="AB181" s="65">
        <f>+I181/G181</f>
        <v>310.88169934640524</v>
      </c>
      <c r="AC181" s="48">
        <f>+'Ark1'!T1202</f>
        <v>13.351004627361773</v>
      </c>
      <c r="AD181" s="99">
        <f>+'Ark1'!V1202</f>
        <v>81.366313518999618</v>
      </c>
      <c r="AE181" s="39"/>
      <c r="AF181" s="1"/>
      <c r="AH181" s="1"/>
      <c r="AI181" s="1"/>
      <c r="AK181" s="1"/>
      <c r="AL181" s="1"/>
      <c r="AM181" s="1"/>
    </row>
    <row r="182" spans="1:39" ht="15.6">
      <c r="A182" s="39"/>
      <c r="B182" s="46">
        <f>+'Ark1'!C1203</f>
        <v>2002</v>
      </c>
      <c r="C182" s="46">
        <f>+'Ark1'!G1203</f>
        <v>1</v>
      </c>
      <c r="D182" s="47" t="s">
        <v>372</v>
      </c>
      <c r="E182" s="47">
        <v>2</v>
      </c>
      <c r="F182" s="47" t="s">
        <v>7</v>
      </c>
      <c r="G182" s="46">
        <f>+'Ark1'!Q1203</f>
        <v>444</v>
      </c>
      <c r="H182" s="46"/>
      <c r="I182" s="335">
        <f>+'Ark1'!R1203</f>
        <v>104167</v>
      </c>
      <c r="J182" s="335"/>
      <c r="K182" s="335">
        <f>+'Ark1'!S1203</f>
        <v>103957</v>
      </c>
      <c r="L182" s="99">
        <f>+'Ark1'!AD1203</f>
        <v>17.965526994770755</v>
      </c>
      <c r="M182" s="99"/>
      <c r="N182" s="99">
        <f>+'Ark1'!AE1203</f>
        <v>18.691789627279888</v>
      </c>
      <c r="O182" s="48">
        <f>+'Ark1'!U1203</f>
        <v>55.741306501726683</v>
      </c>
      <c r="P182" s="46"/>
      <c r="Q182" s="48">
        <f>+'Ark1'!W1203</f>
        <v>79.141699933625745</v>
      </c>
      <c r="R182" s="46"/>
      <c r="S182" s="99">
        <f>+'Ark1'!X1203</f>
        <v>0</v>
      </c>
      <c r="T182" s="99"/>
      <c r="U182" s="99">
        <f>+'Ark1'!Y1203</f>
        <v>0</v>
      </c>
      <c r="V182" s="125"/>
      <c r="W182" s="65">
        <f>+'Ark1'!Z1203</f>
        <v>0</v>
      </c>
      <c r="X182" s="125"/>
      <c r="Y182" s="48">
        <f>+'Ark1'!AA1203</f>
        <v>7.190979264015275</v>
      </c>
      <c r="Z182" s="48">
        <f>+'Ark1'!AB1203</f>
        <v>2.9206554776232601</v>
      </c>
      <c r="AA182" s="65">
        <f>+'Ark1'!AC1203</f>
        <v>-64.108329423915819</v>
      </c>
      <c r="AB182" s="65">
        <f t="shared" ref="AB182:AB188" si="27">+I182/G182</f>
        <v>234.61036036036037</v>
      </c>
      <c r="AC182" s="48">
        <f>+'Ark1'!T1203</f>
        <v>13.22715447310569</v>
      </c>
      <c r="AD182" s="99">
        <f>+'Ark1'!V1203</f>
        <v>85.743986927008507</v>
      </c>
      <c r="AE182" s="39"/>
      <c r="AF182" s="1"/>
      <c r="AH182" s="1"/>
      <c r="AI182" s="1"/>
      <c r="AK182" s="1"/>
      <c r="AL182" s="1"/>
      <c r="AM182" s="1"/>
    </row>
    <row r="183" spans="1:39" ht="15.6">
      <c r="A183" s="39"/>
      <c r="B183" s="46">
        <f>+'Ark1'!C1204</f>
        <v>2002</v>
      </c>
      <c r="C183" s="46">
        <f>+'Ark1'!G1204</f>
        <v>2</v>
      </c>
      <c r="D183" s="47" t="s">
        <v>63</v>
      </c>
      <c r="E183" s="47">
        <v>1</v>
      </c>
      <c r="F183" s="47" t="s">
        <v>48</v>
      </c>
      <c r="G183" s="46">
        <f>+'Ark1'!Q1204</f>
        <v>937</v>
      </c>
      <c r="H183" s="46"/>
      <c r="I183" s="335">
        <f>+'Ark1'!R1204</f>
        <v>211975</v>
      </c>
      <c r="J183" s="335"/>
      <c r="K183" s="335">
        <f>+'Ark1'!S1204</f>
        <v>211954</v>
      </c>
      <c r="L183" s="99">
        <f>+'Ark1'!AD1204</f>
        <v>62.624266219973009</v>
      </c>
      <c r="M183" s="99"/>
      <c r="N183" s="99">
        <f>+'Ark1'!AE1204</f>
        <v>61.785362331614451</v>
      </c>
      <c r="O183" s="48">
        <f>+'Ark1'!U1204</f>
        <v>55.968328033441217</v>
      </c>
      <c r="P183" s="46"/>
      <c r="Q183" s="48">
        <f>+'Ark1'!W1204</f>
        <v>75.355636600395442</v>
      </c>
      <c r="R183" s="46"/>
      <c r="S183" s="99">
        <f>+'Ark1'!X1204</f>
        <v>0</v>
      </c>
      <c r="T183" s="99"/>
      <c r="U183" s="99">
        <f>+'Ark1'!Y1204</f>
        <v>0</v>
      </c>
      <c r="V183" s="125"/>
      <c r="W183" s="65">
        <f>+'Ark1'!Z1204</f>
        <v>0</v>
      </c>
      <c r="X183" s="125"/>
      <c r="Y183" s="48">
        <f>+'Ark1'!AA1204</f>
        <v>7.0495448503914728</v>
      </c>
      <c r="Z183" s="48">
        <f>+'Ark1'!AB1204</f>
        <v>2.5725435372116046</v>
      </c>
      <c r="AA183" s="65">
        <f>+'Ark1'!AC1204</f>
        <v>-12.42514184794258</v>
      </c>
      <c r="AB183" s="65">
        <f t="shared" si="27"/>
        <v>226.22732123799361</v>
      </c>
      <c r="AC183" s="48">
        <f>+'Ark1'!T1204</f>
        <v>13.373619530605028</v>
      </c>
      <c r="AD183" s="99">
        <f>+'Ark1'!V1204</f>
        <v>81.642076490133647</v>
      </c>
      <c r="AE183" s="39"/>
      <c r="AF183" s="1"/>
      <c r="AH183" s="1"/>
      <c r="AI183" s="1"/>
      <c r="AK183" s="1"/>
      <c r="AL183" s="1"/>
      <c r="AM183" s="1"/>
    </row>
    <row r="184" spans="1:39" ht="15.6">
      <c r="A184" s="39"/>
      <c r="B184" s="46">
        <f>+'Ark1'!C1205</f>
        <v>2002</v>
      </c>
      <c r="C184" s="46">
        <f>+'Ark1'!G1205</f>
        <v>2</v>
      </c>
      <c r="D184" s="47" t="s">
        <v>63</v>
      </c>
      <c r="E184" s="47">
        <v>2</v>
      </c>
      <c r="F184" s="47" t="s">
        <v>7</v>
      </c>
      <c r="G184" s="46">
        <f>+'Ark1'!Q1205</f>
        <v>594</v>
      </c>
      <c r="H184" s="46"/>
      <c r="I184" s="335">
        <f>+'Ark1'!R1205</f>
        <v>126512</v>
      </c>
      <c r="J184" s="335"/>
      <c r="K184" s="335">
        <f>+'Ark1'!S1205</f>
        <v>126425</v>
      </c>
      <c r="L184" s="99">
        <f>+'Ark1'!AD1205</f>
        <v>37.375733780027005</v>
      </c>
      <c r="M184" s="99"/>
      <c r="N184" s="99">
        <f>+'Ark1'!AE1205</f>
        <v>38.214637668385549</v>
      </c>
      <c r="O184" s="48">
        <f>+'Ark1'!U1205</f>
        <v>56.398117460945215</v>
      </c>
      <c r="P184" s="46"/>
      <c r="Q184" s="48">
        <f>+'Ark1'!W1205</f>
        <v>78.180537077318419</v>
      </c>
      <c r="R184" s="46"/>
      <c r="S184" s="99">
        <f>+'Ark1'!X1205</f>
        <v>0</v>
      </c>
      <c r="T184" s="99"/>
      <c r="U184" s="99">
        <f>+'Ark1'!Y1205</f>
        <v>0</v>
      </c>
      <c r="V184" s="125"/>
      <c r="W184" s="65">
        <f>+'Ark1'!Z1205</f>
        <v>0</v>
      </c>
      <c r="X184" s="125"/>
      <c r="Y184" s="48">
        <f>+'Ark1'!AA1205</f>
        <v>7.8543963043225586</v>
      </c>
      <c r="Z184" s="48">
        <f>+'Ark1'!AB1205</f>
        <v>2.6285603021536232</v>
      </c>
      <c r="AA184" s="65">
        <f>+'Ark1'!AC1205</f>
        <v>-29.411508274982349</v>
      </c>
      <c r="AB184" s="65">
        <f t="shared" si="27"/>
        <v>212.98316498316498</v>
      </c>
      <c r="AC184" s="48">
        <f>+'Ark1'!T1205</f>
        <v>13.613989186796513</v>
      </c>
      <c r="AD184" s="99">
        <f>+'Ark1'!V1205</f>
        <v>84.702640387129989</v>
      </c>
      <c r="AE184" s="39"/>
      <c r="AF184" s="1"/>
      <c r="AH184" s="1"/>
      <c r="AI184" s="1"/>
      <c r="AK184" s="1"/>
      <c r="AL184" s="1"/>
      <c r="AM184" s="1"/>
    </row>
    <row r="185" spans="1:39" ht="15.6">
      <c r="A185" s="39"/>
      <c r="B185" s="46">
        <f>+'Ark1'!C1206</f>
        <v>2002</v>
      </c>
      <c r="C185" s="46">
        <f>+'Ark1'!G1206</f>
        <v>3</v>
      </c>
      <c r="D185" s="47" t="s">
        <v>517</v>
      </c>
      <c r="E185" s="47">
        <v>1</v>
      </c>
      <c r="F185" s="47" t="s">
        <v>48</v>
      </c>
      <c r="G185" s="46">
        <f>+'Ark1'!Q1206</f>
        <v>692</v>
      </c>
      <c r="H185" s="46"/>
      <c r="I185" s="335">
        <f>+'Ark1'!R1206</f>
        <v>208928</v>
      </c>
      <c r="J185" s="335"/>
      <c r="K185" s="335">
        <f>+'Ark1'!S1206</f>
        <v>208913</v>
      </c>
      <c r="L185" s="99">
        <f>+'Ark1'!AD1206</f>
        <v>79.530418497004192</v>
      </c>
      <c r="M185" s="99"/>
      <c r="N185" s="99">
        <f>+'Ark1'!AE1206</f>
        <v>79.363763873606629</v>
      </c>
      <c r="O185" s="48">
        <f>+'Ark1'!U1206</f>
        <v>55.763595372236288</v>
      </c>
      <c r="P185" s="46"/>
      <c r="Q185" s="48">
        <f>+'Ark1'!W1206</f>
        <v>74.794399103932179</v>
      </c>
      <c r="R185" s="46"/>
      <c r="S185" s="99">
        <f>+'Ark1'!X1206</f>
        <v>0</v>
      </c>
      <c r="T185" s="99"/>
      <c r="U185" s="99">
        <f>+'Ark1'!Y1206</f>
        <v>0</v>
      </c>
      <c r="V185" s="125"/>
      <c r="W185" s="65">
        <f>+'Ark1'!Z1206</f>
        <v>0</v>
      </c>
      <c r="X185" s="125"/>
      <c r="Y185" s="48">
        <f>+'Ark1'!AA1206</f>
        <v>7.1440498125590812</v>
      </c>
      <c r="Z185" s="48">
        <f>+'Ark1'!AB1206</f>
        <v>2.519497854661167</v>
      </c>
      <c r="AA185" s="65">
        <f>+'Ark1'!AC1206</f>
        <v>-12.289199986797376</v>
      </c>
      <c r="AB185" s="65">
        <f t="shared" si="27"/>
        <v>301.91907514450867</v>
      </c>
      <c r="AC185" s="48">
        <f>+'Ark1'!T1206</f>
        <v>13.253288214121611</v>
      </c>
      <c r="AD185" s="99">
        <f>+'Ark1'!V1206</f>
        <v>81.034018530805554</v>
      </c>
      <c r="AE185" s="39"/>
      <c r="AF185" s="1"/>
      <c r="AH185" s="1"/>
      <c r="AI185" s="1"/>
      <c r="AK185" s="1"/>
      <c r="AL185" s="1"/>
      <c r="AM185" s="1"/>
    </row>
    <row r="186" spans="1:39" ht="15.6">
      <c r="A186" s="39"/>
      <c r="B186" s="46">
        <f>+'Ark1'!C1207</f>
        <v>2002</v>
      </c>
      <c r="C186" s="46">
        <f>+'Ark1'!G1207</f>
        <v>3</v>
      </c>
      <c r="D186" s="47" t="s">
        <v>517</v>
      </c>
      <c r="E186" s="47">
        <v>2</v>
      </c>
      <c r="F186" s="47" t="s">
        <v>7</v>
      </c>
      <c r="G186" s="46">
        <f>+'Ark1'!Q1207</f>
        <v>241</v>
      </c>
      <c r="H186" s="46"/>
      <c r="I186" s="335">
        <f>+'Ark1'!R1207</f>
        <v>53774</v>
      </c>
      <c r="J186" s="335"/>
      <c r="K186" s="335">
        <f>+'Ark1'!S1207</f>
        <v>53314</v>
      </c>
      <c r="L186" s="99">
        <f>+'Ark1'!AD1207</f>
        <v>20.469581502995787</v>
      </c>
      <c r="M186" s="99"/>
      <c r="N186" s="99">
        <f>+'Ark1'!AE1207</f>
        <v>20.636236126393388</v>
      </c>
      <c r="O186" s="48">
        <f>+'Ark1'!U1207</f>
        <v>56.523521026372066</v>
      </c>
      <c r="P186" s="46"/>
      <c r="Q186" s="48">
        <f>+'Ark1'!W1207</f>
        <v>76.793821510297732</v>
      </c>
      <c r="R186" s="46"/>
      <c r="S186" s="99">
        <f>+'Ark1'!X1207</f>
        <v>0</v>
      </c>
      <c r="T186" s="99"/>
      <c r="U186" s="99">
        <f>+'Ark1'!Y1207</f>
        <v>0</v>
      </c>
      <c r="V186" s="125"/>
      <c r="W186" s="65">
        <f>+'Ark1'!Z1207</f>
        <v>0</v>
      </c>
      <c r="X186" s="125"/>
      <c r="Y186" s="48">
        <f>+'Ark1'!AA1207</f>
        <v>0</v>
      </c>
      <c r="Z186" s="48">
        <f>+'Ark1'!AB1207</f>
        <v>2.6316590541931153</v>
      </c>
      <c r="AA186" s="65">
        <f>+'Ark1'!AC1207</f>
        <v>0</v>
      </c>
      <c r="AB186" s="65">
        <f t="shared" si="27"/>
        <v>223.12863070539419</v>
      </c>
      <c r="AC186" s="48">
        <f>+'Ark1'!T1207</f>
        <v>13.714694833934612</v>
      </c>
      <c r="AD186" s="99">
        <f>+'Ark1'!V1207</f>
        <v>83.200239989486107</v>
      </c>
      <c r="AE186" s="39"/>
      <c r="AF186" s="1"/>
      <c r="AH186" s="1"/>
      <c r="AI186" s="1"/>
      <c r="AK186" s="1"/>
      <c r="AL186" s="1"/>
      <c r="AM186" s="1"/>
    </row>
    <row r="187" spans="1:39" ht="15.6">
      <c r="A187" s="39"/>
      <c r="B187" s="46">
        <f>+'Ark1'!C1208</f>
        <v>2002</v>
      </c>
      <c r="C187" s="46">
        <f>+'Ark1'!G1208</f>
        <v>4</v>
      </c>
      <c r="D187" s="47" t="s">
        <v>64</v>
      </c>
      <c r="E187" s="47">
        <v>1</v>
      </c>
      <c r="F187" s="47" t="s">
        <v>48</v>
      </c>
      <c r="G187" s="46">
        <f>+'Ark1'!Q1208</f>
        <v>215</v>
      </c>
      <c r="H187" s="46"/>
      <c r="I187" s="335">
        <f>+'Ark1'!R1208</f>
        <v>48190</v>
      </c>
      <c r="J187" s="335"/>
      <c r="K187" s="335">
        <f>+'Ark1'!S1208</f>
        <v>48186</v>
      </c>
      <c r="L187" s="99">
        <f>+'Ark1'!AD1208</f>
        <v>87.848184337173691</v>
      </c>
      <c r="M187" s="99"/>
      <c r="N187" s="99">
        <f>+'Ark1'!AE1208</f>
        <v>87.769668798885689</v>
      </c>
      <c r="O187" s="48">
        <f>+'Ark1'!U1208</f>
        <v>55.605777611754469</v>
      </c>
      <c r="P187" s="46"/>
      <c r="Q187" s="48">
        <f>+'Ark1'!W1208</f>
        <v>74.072826132071398</v>
      </c>
      <c r="R187" s="46"/>
      <c r="S187" s="99">
        <f>+'Ark1'!X1208</f>
        <v>0</v>
      </c>
      <c r="T187" s="99"/>
      <c r="U187" s="99">
        <f>+'Ark1'!Y1208</f>
        <v>0</v>
      </c>
      <c r="V187" s="125"/>
      <c r="W187" s="65">
        <f>+'Ark1'!Z1208</f>
        <v>0</v>
      </c>
      <c r="X187" s="125"/>
      <c r="Y187" s="48">
        <f>+'Ark1'!AA1208</f>
        <v>7.6125359572917297</v>
      </c>
      <c r="Z187" s="48">
        <f>+'Ark1'!AB1208</f>
        <v>2.6038962004252619</v>
      </c>
      <c r="AA187" s="65">
        <f>+'Ark1'!AC1208</f>
        <v>-15.175000797320481</v>
      </c>
      <c r="AB187" s="65">
        <f t="shared" si="27"/>
        <v>224.13953488372093</v>
      </c>
      <c r="AC187" s="48">
        <f>+'Ark1'!T1208</f>
        <v>13.152417514007052</v>
      </c>
      <c r="AD187" s="99">
        <f>+'Ark1'!V1208</f>
        <v>80.252249330515866</v>
      </c>
      <c r="AE187" s="39"/>
      <c r="AF187" s="1"/>
      <c r="AH187" s="1"/>
      <c r="AI187" s="1"/>
      <c r="AK187" s="1"/>
      <c r="AL187" s="1"/>
      <c r="AM187" s="1"/>
    </row>
    <row r="188" spans="1:39" ht="15.6">
      <c r="A188" s="39"/>
      <c r="B188" s="46">
        <f>+'Ark1'!C1209</f>
        <v>2002</v>
      </c>
      <c r="C188" s="46">
        <f>+'Ark1'!G1209</f>
        <v>4</v>
      </c>
      <c r="D188" s="47" t="s">
        <v>64</v>
      </c>
      <c r="E188" s="47">
        <v>2</v>
      </c>
      <c r="F188" s="47" t="s">
        <v>7</v>
      </c>
      <c r="G188" s="46">
        <f>+'Ark1'!Q1209</f>
        <v>34</v>
      </c>
      <c r="H188" s="46"/>
      <c r="I188" s="335">
        <f>+'Ark1'!R1209</f>
        <v>6666</v>
      </c>
      <c r="J188" s="335"/>
      <c r="K188" s="335">
        <f>+'Ark1'!S1209</f>
        <v>6665</v>
      </c>
      <c r="L188" s="99">
        <f>+'Ark1'!AD1209</f>
        <v>12.15181566282631</v>
      </c>
      <c r="M188" s="99"/>
      <c r="N188" s="99">
        <f>+'Ark1'!AE1209</f>
        <v>12.230331201114303</v>
      </c>
      <c r="O188" s="48">
        <f>+'Ark1'!U1209</f>
        <v>56.073068267066759</v>
      </c>
      <c r="P188" s="46"/>
      <c r="Q188" s="48">
        <f>+'Ark1'!W1209</f>
        <v>74.629047261815273</v>
      </c>
      <c r="R188" s="46"/>
      <c r="S188" s="99">
        <f>+'Ark1'!X1209</f>
        <v>0</v>
      </c>
      <c r="T188" s="99"/>
      <c r="U188" s="99">
        <f>+'Ark1'!Y1209</f>
        <v>0</v>
      </c>
      <c r="V188" s="125"/>
      <c r="W188" s="65">
        <f>+'Ark1'!Z1209</f>
        <v>0</v>
      </c>
      <c r="X188" s="125"/>
      <c r="Y188" s="48">
        <f>+'Ark1'!AA1209</f>
        <v>7.2007690725615188</v>
      </c>
      <c r="Z188" s="48">
        <f>+'Ark1'!AB1209</f>
        <v>2.6376981870604981</v>
      </c>
      <c r="AA188" s="65">
        <f>+'Ark1'!AC1209</f>
        <v>-17.705665127001403</v>
      </c>
      <c r="AB188" s="65">
        <f t="shared" si="27"/>
        <v>196.05882352941177</v>
      </c>
      <c r="AC188" s="48">
        <f>+'Ark1'!T1209</f>
        <v>13.406840684068408</v>
      </c>
      <c r="AD188" s="99">
        <f>+'Ark1'!V1209</f>
        <v>80.854872439670274</v>
      </c>
      <c r="AE188" s="39"/>
      <c r="AF188" s="1"/>
      <c r="AH188" s="1"/>
      <c r="AI188" s="1"/>
      <c r="AK188" s="1"/>
      <c r="AL188" s="1"/>
      <c r="AM188" s="1"/>
    </row>
    <row r="189" spans="1:39" ht="15.6">
      <c r="A189" s="39"/>
      <c r="B189" s="39"/>
      <c r="C189" s="39"/>
      <c r="D189" s="39"/>
      <c r="E189" s="39"/>
      <c r="F189" s="39"/>
      <c r="G189" s="39"/>
      <c r="H189" s="39"/>
      <c r="I189" s="307"/>
      <c r="J189" s="307"/>
      <c r="K189" s="307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125"/>
      <c r="W189" s="64"/>
      <c r="X189" s="39"/>
      <c r="Y189" s="39"/>
      <c r="Z189" s="64"/>
      <c r="AA189" s="39"/>
      <c r="AB189" s="39"/>
      <c r="AC189" s="39"/>
      <c r="AD189" s="39"/>
      <c r="AE189" s="39"/>
      <c r="AF189" s="1"/>
      <c r="AH189" s="1"/>
      <c r="AI189" s="1"/>
      <c r="AK189" s="1"/>
      <c r="AL189" s="1"/>
      <c r="AM189" s="1"/>
    </row>
    <row r="190" spans="1:39" ht="15.6">
      <c r="A190" s="39"/>
      <c r="B190" s="39"/>
      <c r="C190" s="39"/>
      <c r="D190" s="39"/>
      <c r="E190" s="39"/>
      <c r="F190" s="39"/>
      <c r="G190" s="39"/>
      <c r="H190" s="39"/>
      <c r="I190" s="307"/>
      <c r="J190" s="307"/>
      <c r="K190" s="307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125"/>
      <c r="W190" s="64"/>
      <c r="X190" s="39"/>
      <c r="Y190" s="39"/>
      <c r="Z190" s="64"/>
      <c r="AA190" s="39"/>
      <c r="AB190" s="39"/>
      <c r="AC190" s="39"/>
      <c r="AD190" s="39"/>
      <c r="AE190" s="39"/>
      <c r="AF190" s="1"/>
      <c r="AH190" s="1"/>
      <c r="AI190" s="1"/>
      <c r="AK190" s="1"/>
      <c r="AL190" s="1"/>
      <c r="AM190" s="1"/>
    </row>
    <row r="191" spans="1:39">
      <c r="G191" s="13"/>
      <c r="H191" s="13"/>
      <c r="I191" s="329"/>
      <c r="J191" s="329"/>
      <c r="K191" s="329"/>
      <c r="N191" s="3"/>
      <c r="O191" s="3"/>
      <c r="Y191" s="79"/>
      <c r="AB191" s="116"/>
      <c r="AC191" s="3"/>
      <c r="AE191" s="52"/>
      <c r="AF191" s="1"/>
      <c r="AH191" s="1"/>
      <c r="AI191" s="1"/>
      <c r="AK191" s="1"/>
      <c r="AL191" s="1"/>
      <c r="AM191" s="1"/>
    </row>
    <row r="192" spans="1:39">
      <c r="G192" s="13"/>
      <c r="H192" s="13"/>
      <c r="I192" s="329"/>
      <c r="J192" s="329"/>
      <c r="K192" s="329"/>
      <c r="N192" s="3"/>
      <c r="O192" s="3"/>
      <c r="Y192" s="79"/>
      <c r="AB192" s="116"/>
      <c r="AC192" s="3"/>
      <c r="AE192" s="52"/>
      <c r="AF192" s="1"/>
      <c r="AH192" s="1"/>
      <c r="AI192" s="1"/>
      <c r="AK192" s="1"/>
      <c r="AL192" s="1"/>
      <c r="AM192" s="1"/>
    </row>
    <row r="193" spans="7:39">
      <c r="G193" s="13"/>
      <c r="H193" s="13"/>
      <c r="I193" s="329"/>
      <c r="J193" s="329"/>
      <c r="K193" s="329"/>
      <c r="N193" s="3"/>
      <c r="O193" s="3"/>
      <c r="Y193" s="79"/>
      <c r="AB193" s="116"/>
      <c r="AC193" s="3"/>
      <c r="AE193" s="52"/>
      <c r="AF193" s="1"/>
      <c r="AH193" s="1"/>
      <c r="AI193" s="1"/>
      <c r="AK193" s="1"/>
      <c r="AL193" s="1"/>
      <c r="AM193" s="1"/>
    </row>
    <row r="194" spans="7:39">
      <c r="G194" s="13"/>
      <c r="H194" s="13"/>
      <c r="I194" s="329"/>
      <c r="J194" s="329"/>
      <c r="K194" s="329"/>
      <c r="N194" s="3"/>
      <c r="O194" s="3"/>
      <c r="Y194" s="79"/>
      <c r="AB194" s="116"/>
      <c r="AC194" s="3"/>
      <c r="AE194" s="52"/>
      <c r="AF194" s="1"/>
      <c r="AH194" s="1"/>
      <c r="AI194" s="1"/>
      <c r="AK194" s="1"/>
      <c r="AL194" s="1"/>
      <c r="AM194" s="1"/>
    </row>
    <row r="195" spans="7:39">
      <c r="G195" s="13"/>
      <c r="H195" s="13"/>
      <c r="I195" s="329"/>
      <c r="J195" s="329"/>
      <c r="K195" s="329"/>
      <c r="N195" s="3"/>
      <c r="O195" s="3"/>
      <c r="Y195" s="79"/>
      <c r="AB195" s="116"/>
      <c r="AC195" s="3"/>
      <c r="AE195" s="52"/>
      <c r="AF195" s="1"/>
      <c r="AH195" s="1"/>
      <c r="AI195" s="1"/>
      <c r="AK195" s="1"/>
      <c r="AL195" s="1"/>
      <c r="AM195" s="1"/>
    </row>
    <row r="196" spans="7:39">
      <c r="G196" s="13"/>
      <c r="H196" s="13"/>
      <c r="I196" s="329"/>
      <c r="J196" s="329"/>
      <c r="K196" s="329"/>
      <c r="N196" s="3"/>
      <c r="O196" s="3"/>
      <c r="Y196" s="79"/>
      <c r="AB196" s="116"/>
      <c r="AC196" s="3"/>
      <c r="AE196" s="52"/>
      <c r="AF196" s="1"/>
      <c r="AH196" s="1"/>
      <c r="AI196" s="1"/>
      <c r="AK196" s="1"/>
      <c r="AL196" s="1"/>
      <c r="AM196" s="1"/>
    </row>
    <row r="197" spans="7:39">
      <c r="G197" s="13"/>
      <c r="H197" s="13"/>
      <c r="I197" s="329"/>
      <c r="J197" s="329"/>
      <c r="K197" s="329"/>
      <c r="N197" s="3"/>
      <c r="O197" s="3"/>
      <c r="Y197" s="79"/>
      <c r="AB197" s="116"/>
      <c r="AC197" s="3"/>
      <c r="AE197" s="52"/>
      <c r="AF197" s="1"/>
      <c r="AH197" s="1"/>
      <c r="AI197" s="1"/>
      <c r="AK197" s="1"/>
      <c r="AL197" s="1"/>
      <c r="AM197" s="1"/>
    </row>
    <row r="198" spans="7:39">
      <c r="G198" s="13"/>
      <c r="H198" s="13"/>
      <c r="I198" s="329"/>
      <c r="J198" s="329"/>
      <c r="K198" s="329"/>
      <c r="N198" s="3"/>
      <c r="O198" s="3"/>
      <c r="Y198" s="79"/>
      <c r="AB198" s="116"/>
      <c r="AC198" s="3"/>
      <c r="AE198" s="52"/>
      <c r="AF198" s="1"/>
      <c r="AH198" s="1"/>
      <c r="AI198" s="1"/>
      <c r="AK198" s="1"/>
      <c r="AL198" s="1"/>
      <c r="AM198" s="1"/>
    </row>
    <row r="199" spans="7:39">
      <c r="G199" s="13"/>
      <c r="H199" s="13"/>
      <c r="I199" s="329"/>
      <c r="J199" s="329"/>
      <c r="K199" s="329"/>
      <c r="N199" s="3"/>
      <c r="O199" s="3"/>
      <c r="Y199" s="79"/>
      <c r="AB199" s="116"/>
      <c r="AC199" s="3"/>
      <c r="AE199" s="52"/>
      <c r="AF199" s="1"/>
      <c r="AH199" s="1"/>
      <c r="AI199" s="1"/>
      <c r="AK199" s="1"/>
      <c r="AL199" s="1"/>
      <c r="AM199" s="1"/>
    </row>
    <row r="200" spans="7:39">
      <c r="G200" s="13"/>
      <c r="H200" s="13"/>
      <c r="I200" s="329"/>
      <c r="J200" s="329"/>
      <c r="K200" s="329"/>
      <c r="N200" s="3"/>
      <c r="O200" s="3"/>
      <c r="Y200" s="79"/>
      <c r="AB200" s="116"/>
      <c r="AC200" s="3"/>
      <c r="AE200" s="52"/>
      <c r="AF200" s="1"/>
      <c r="AH200" s="1"/>
      <c r="AI200" s="1"/>
      <c r="AK200" s="1"/>
      <c r="AL200" s="1"/>
      <c r="AM200" s="1"/>
    </row>
    <row r="201" spans="7:39">
      <c r="G201" s="13"/>
      <c r="H201" s="13"/>
      <c r="I201" s="329"/>
      <c r="J201" s="329"/>
      <c r="K201" s="329"/>
      <c r="N201" s="3"/>
      <c r="O201" s="3"/>
      <c r="Y201" s="79"/>
      <c r="AB201" s="116"/>
      <c r="AC201" s="3"/>
      <c r="AE201" s="52"/>
      <c r="AF201" s="1"/>
      <c r="AH201" s="1"/>
      <c r="AI201" s="1"/>
      <c r="AK201" s="1"/>
      <c r="AL201" s="1"/>
      <c r="AM201" s="1"/>
    </row>
    <row r="202" spans="7:39">
      <c r="G202" s="13"/>
      <c r="H202" s="13"/>
      <c r="I202" s="329"/>
      <c r="J202" s="329"/>
      <c r="K202" s="329"/>
      <c r="N202" s="3"/>
      <c r="O202" s="3"/>
      <c r="Y202" s="79"/>
      <c r="AB202" s="116"/>
      <c r="AC202" s="3"/>
      <c r="AE202" s="52"/>
      <c r="AF202" s="1"/>
      <c r="AH202" s="1"/>
      <c r="AI202" s="1"/>
      <c r="AK202" s="1"/>
      <c r="AL202" s="1"/>
      <c r="AM202" s="1"/>
    </row>
    <row r="203" spans="7:39">
      <c r="G203" s="13"/>
      <c r="H203" s="13"/>
      <c r="I203" s="329"/>
      <c r="J203" s="329"/>
      <c r="K203" s="329"/>
      <c r="N203" s="3"/>
      <c r="O203" s="3"/>
      <c r="Y203" s="79"/>
      <c r="AB203" s="116"/>
      <c r="AC203" s="3"/>
      <c r="AE203" s="52"/>
      <c r="AF203" s="1"/>
      <c r="AH203" s="1"/>
      <c r="AI203" s="1"/>
      <c r="AK203" s="1"/>
      <c r="AL203" s="1"/>
      <c r="AM203" s="1"/>
    </row>
    <row r="204" spans="7:39">
      <c r="G204" s="13"/>
      <c r="H204" s="13"/>
      <c r="I204" s="329"/>
      <c r="J204" s="329"/>
      <c r="K204" s="329"/>
      <c r="N204" s="3"/>
      <c r="O204" s="3"/>
      <c r="Y204" s="79"/>
      <c r="AB204" s="116"/>
      <c r="AC204" s="3"/>
      <c r="AE204" s="52"/>
      <c r="AF204" s="1"/>
      <c r="AH204" s="1"/>
      <c r="AI204" s="1"/>
      <c r="AK204" s="1"/>
      <c r="AL204" s="1"/>
      <c r="AM204" s="1"/>
    </row>
    <row r="205" spans="7:39">
      <c r="G205" s="13"/>
      <c r="H205" s="13"/>
      <c r="I205" s="329"/>
      <c r="J205" s="329"/>
      <c r="K205" s="329"/>
      <c r="N205" s="3"/>
      <c r="O205" s="3"/>
      <c r="Y205" s="79"/>
      <c r="AB205" s="116"/>
      <c r="AC205" s="3"/>
      <c r="AE205" s="52"/>
      <c r="AF205" s="1"/>
      <c r="AH205" s="1"/>
      <c r="AI205" s="1"/>
      <c r="AK205" s="1"/>
      <c r="AL205" s="1"/>
      <c r="AM205" s="1"/>
    </row>
    <row r="206" spans="7:39">
      <c r="G206" s="13"/>
      <c r="H206" s="13"/>
      <c r="I206" s="329"/>
      <c r="J206" s="329"/>
      <c r="K206" s="329"/>
      <c r="N206" s="3"/>
      <c r="O206" s="3"/>
      <c r="Y206" s="79"/>
      <c r="AB206" s="116"/>
      <c r="AC206" s="3"/>
      <c r="AE206" s="52"/>
      <c r="AF206" s="1"/>
      <c r="AH206" s="1"/>
      <c r="AI206" s="1"/>
      <c r="AK206" s="1"/>
      <c r="AL206" s="1"/>
      <c r="AM206" s="1"/>
    </row>
    <row r="207" spans="7:39">
      <c r="G207" s="13"/>
      <c r="H207" s="13"/>
      <c r="I207" s="329"/>
      <c r="J207" s="329"/>
      <c r="K207" s="329"/>
      <c r="N207" s="3"/>
      <c r="O207" s="3"/>
      <c r="Y207" s="79"/>
      <c r="AB207" s="116"/>
      <c r="AC207" s="3"/>
      <c r="AE207" s="52"/>
      <c r="AF207" s="1"/>
      <c r="AH207" s="1"/>
      <c r="AI207" s="1"/>
      <c r="AK207" s="1"/>
      <c r="AL207" s="1"/>
      <c r="AM207" s="1"/>
    </row>
    <row r="208" spans="7:39">
      <c r="G208" s="13"/>
      <c r="H208" s="13"/>
      <c r="I208" s="329"/>
      <c r="J208" s="329"/>
      <c r="K208" s="329"/>
      <c r="N208" s="3"/>
      <c r="O208" s="3"/>
      <c r="Y208" s="79"/>
      <c r="AB208" s="116"/>
      <c r="AC208" s="3"/>
      <c r="AE208" s="52"/>
      <c r="AF208" s="1"/>
      <c r="AH208" s="1"/>
      <c r="AI208" s="1"/>
      <c r="AK208" s="1"/>
      <c r="AL208" s="1"/>
      <c r="AM208" s="1"/>
    </row>
    <row r="209" spans="7:39">
      <c r="G209" s="13"/>
      <c r="H209" s="13"/>
      <c r="I209" s="329"/>
      <c r="J209" s="329"/>
      <c r="K209" s="329"/>
      <c r="N209" s="3"/>
      <c r="O209" s="3"/>
      <c r="Y209" s="79"/>
      <c r="AB209" s="116"/>
      <c r="AC209" s="3"/>
      <c r="AE209" s="52"/>
      <c r="AF209" s="1"/>
      <c r="AH209" s="1"/>
      <c r="AI209" s="1"/>
      <c r="AK209" s="1"/>
      <c r="AL209" s="1"/>
      <c r="AM209" s="1"/>
    </row>
    <row r="210" spans="7:39">
      <c r="G210" s="13"/>
      <c r="H210" s="13"/>
      <c r="I210" s="329"/>
      <c r="J210" s="329"/>
      <c r="K210" s="329"/>
      <c r="N210" s="3"/>
      <c r="O210" s="3"/>
      <c r="Y210" s="79"/>
      <c r="AB210" s="116"/>
      <c r="AC210" s="3"/>
      <c r="AE210" s="52"/>
      <c r="AF210" s="1"/>
      <c r="AH210" s="1"/>
      <c r="AI210" s="1"/>
      <c r="AK210" s="1"/>
      <c r="AL210" s="1"/>
      <c r="AM210" s="1"/>
    </row>
    <row r="211" spans="7:39">
      <c r="G211" s="13"/>
      <c r="H211" s="13"/>
      <c r="I211" s="329"/>
      <c r="J211" s="329"/>
      <c r="K211" s="329"/>
      <c r="N211" s="3"/>
      <c r="O211" s="3"/>
      <c r="Y211" s="79"/>
      <c r="AB211" s="116"/>
      <c r="AC211" s="3"/>
      <c r="AE211" s="52"/>
      <c r="AF211" s="1"/>
      <c r="AH211" s="1"/>
      <c r="AI211" s="1"/>
      <c r="AK211" s="1"/>
      <c r="AL211" s="1"/>
      <c r="AM211" s="1"/>
    </row>
    <row r="212" spans="7:39">
      <c r="G212" s="13"/>
      <c r="H212" s="13"/>
      <c r="I212" s="329"/>
      <c r="J212" s="329"/>
      <c r="K212" s="329"/>
      <c r="N212" s="3"/>
      <c r="O212" s="3"/>
      <c r="Y212" s="79"/>
      <c r="AB212" s="116"/>
      <c r="AC212" s="3"/>
      <c r="AE212" s="52"/>
      <c r="AF212" s="1"/>
      <c r="AH212" s="1"/>
      <c r="AI212" s="1"/>
      <c r="AK212" s="1"/>
      <c r="AL212" s="1"/>
      <c r="AM212" s="1"/>
    </row>
    <row r="213" spans="7:39">
      <c r="G213" s="13"/>
      <c r="H213" s="13"/>
      <c r="I213" s="329"/>
      <c r="J213" s="329"/>
      <c r="K213" s="329"/>
      <c r="N213" s="3"/>
      <c r="O213" s="3"/>
      <c r="Y213" s="79"/>
      <c r="AB213" s="116"/>
      <c r="AC213" s="3"/>
      <c r="AE213" s="52"/>
      <c r="AF213" s="1"/>
      <c r="AH213" s="1"/>
      <c r="AI213" s="1"/>
      <c r="AK213" s="1"/>
      <c r="AL213" s="1"/>
      <c r="AM213" s="1"/>
    </row>
    <row r="214" spans="7:39">
      <c r="G214" s="13"/>
      <c r="H214" s="13"/>
      <c r="I214" s="329"/>
      <c r="J214" s="329"/>
      <c r="K214" s="329"/>
      <c r="N214" s="3"/>
      <c r="O214" s="3"/>
      <c r="Y214" s="79"/>
      <c r="AB214" s="116"/>
      <c r="AC214" s="3"/>
      <c r="AE214" s="52"/>
      <c r="AF214" s="1"/>
      <c r="AH214" s="1"/>
      <c r="AI214" s="1"/>
      <c r="AK214" s="1"/>
      <c r="AL214" s="1"/>
      <c r="AM214" s="1"/>
    </row>
    <row r="215" spans="7:39">
      <c r="G215" s="13"/>
      <c r="H215" s="13"/>
      <c r="I215" s="329"/>
      <c r="J215" s="329"/>
      <c r="K215" s="329"/>
      <c r="N215" s="3"/>
      <c r="O215" s="3"/>
      <c r="Y215" s="79"/>
      <c r="AB215" s="116"/>
      <c r="AC215" s="3"/>
      <c r="AE215" s="52"/>
      <c r="AF215" s="1"/>
      <c r="AH215" s="1"/>
      <c r="AI215" s="1"/>
      <c r="AK215" s="1"/>
      <c r="AL215" s="1"/>
      <c r="AM215" s="1"/>
    </row>
    <row r="216" spans="7:39">
      <c r="G216" s="13"/>
      <c r="H216" s="13"/>
      <c r="I216" s="329"/>
      <c r="J216" s="329"/>
      <c r="K216" s="329"/>
      <c r="N216" s="3"/>
      <c r="O216" s="3"/>
      <c r="Y216" s="79"/>
      <c r="AB216" s="116"/>
      <c r="AC216" s="3"/>
      <c r="AE216" s="52"/>
      <c r="AF216" s="1"/>
      <c r="AH216" s="1"/>
      <c r="AI216" s="1"/>
      <c r="AK216" s="1"/>
      <c r="AL216" s="1"/>
      <c r="AM216" s="1"/>
    </row>
    <row r="217" spans="7:39">
      <c r="G217" s="13"/>
      <c r="H217" s="13"/>
      <c r="I217" s="329"/>
      <c r="J217" s="329"/>
      <c r="K217" s="329"/>
      <c r="N217" s="3"/>
      <c r="O217" s="3"/>
      <c r="Y217" s="79"/>
      <c r="AB217" s="116"/>
      <c r="AC217" s="3"/>
      <c r="AE217" s="52"/>
      <c r="AF217" s="1"/>
      <c r="AH217" s="1"/>
      <c r="AI217" s="1"/>
      <c r="AK217" s="1"/>
      <c r="AL217" s="1"/>
      <c r="AM217" s="1"/>
    </row>
    <row r="218" spans="7:39">
      <c r="G218" s="13"/>
      <c r="H218" s="13"/>
      <c r="I218" s="329"/>
      <c r="J218" s="329"/>
      <c r="K218" s="329"/>
      <c r="N218" s="3"/>
      <c r="O218" s="3"/>
      <c r="Y218" s="79"/>
      <c r="AB218" s="116"/>
      <c r="AC218" s="3"/>
      <c r="AE218" s="52"/>
      <c r="AF218" s="1"/>
      <c r="AH218" s="1"/>
      <c r="AI218" s="1"/>
      <c r="AK218" s="1"/>
      <c r="AL218" s="1"/>
      <c r="AM218" s="1"/>
    </row>
    <row r="219" spans="7:39">
      <c r="G219" s="13"/>
      <c r="H219" s="13"/>
      <c r="I219" s="329"/>
      <c r="J219" s="329"/>
      <c r="K219" s="329"/>
      <c r="N219" s="3"/>
      <c r="O219" s="3"/>
      <c r="Y219" s="79"/>
      <c r="AB219" s="116"/>
      <c r="AC219" s="3"/>
      <c r="AE219" s="52"/>
      <c r="AF219" s="1"/>
      <c r="AH219" s="1"/>
      <c r="AI219" s="1"/>
      <c r="AK219" s="1"/>
      <c r="AL219" s="1"/>
      <c r="AM219" s="1"/>
    </row>
    <row r="220" spans="7:39">
      <c r="G220" s="13"/>
      <c r="H220" s="13"/>
      <c r="I220" s="329"/>
      <c r="J220" s="329"/>
      <c r="K220" s="329"/>
      <c r="L220" s="13"/>
      <c r="M220" s="13"/>
      <c r="N220" s="13"/>
      <c r="O220" s="13"/>
      <c r="P220" s="13"/>
      <c r="Q220" s="66"/>
      <c r="R220" s="13"/>
      <c r="S220" s="116"/>
      <c r="T220" s="13"/>
      <c r="U220" s="116"/>
      <c r="V220" s="116"/>
      <c r="W220" s="66"/>
      <c r="X220" s="116"/>
      <c r="Y220" s="66"/>
      <c r="Z220" s="66"/>
      <c r="AA220" s="66"/>
      <c r="AB220" s="116"/>
      <c r="AC220" s="13"/>
      <c r="AD220" s="116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7:39">
      <c r="G221" s="13"/>
      <c r="H221" s="13"/>
      <c r="I221" s="329"/>
      <c r="J221" s="329"/>
      <c r="K221" s="329"/>
      <c r="L221" s="13"/>
      <c r="M221" s="13"/>
      <c r="N221" s="13"/>
      <c r="O221" s="13"/>
      <c r="P221" s="13"/>
      <c r="Q221" s="66"/>
      <c r="R221" s="13"/>
      <c r="S221" s="116"/>
      <c r="T221" s="13"/>
      <c r="U221" s="116"/>
      <c r="V221" s="116"/>
      <c r="W221" s="66"/>
      <c r="X221" s="116"/>
      <c r="Y221" s="66"/>
      <c r="Z221" s="66"/>
      <c r="AA221" s="66"/>
      <c r="AB221" s="116"/>
      <c r="AC221" s="13"/>
      <c r="AD221" s="116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7:39">
      <c r="G222" s="13"/>
      <c r="H222" s="13"/>
      <c r="I222" s="329"/>
      <c r="J222" s="329"/>
      <c r="K222" s="329"/>
      <c r="L222" s="13"/>
      <c r="M222" s="13"/>
      <c r="N222" s="13"/>
      <c r="O222" s="13"/>
      <c r="P222" s="13"/>
      <c r="Q222" s="66"/>
      <c r="R222" s="13"/>
      <c r="S222" s="116"/>
      <c r="T222" s="13"/>
      <c r="U222" s="116"/>
      <c r="V222" s="116"/>
      <c r="W222" s="66"/>
      <c r="X222" s="116"/>
      <c r="Y222" s="66"/>
      <c r="Z222" s="66"/>
      <c r="AA222" s="66"/>
      <c r="AB222" s="116"/>
      <c r="AC222" s="13"/>
      <c r="AD222" s="116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7:39">
      <c r="G223" s="13"/>
      <c r="H223" s="13"/>
      <c r="I223" s="329"/>
      <c r="J223" s="329"/>
      <c r="K223" s="329"/>
      <c r="L223" s="13"/>
      <c r="M223" s="13"/>
      <c r="N223" s="13"/>
      <c r="O223" s="13"/>
      <c r="P223" s="13"/>
      <c r="Q223" s="66"/>
      <c r="R223" s="13"/>
      <c r="S223" s="116"/>
      <c r="T223" s="13"/>
      <c r="U223" s="116"/>
      <c r="V223" s="116"/>
      <c r="W223" s="66"/>
      <c r="X223" s="116"/>
      <c r="Y223" s="66"/>
      <c r="Z223" s="66"/>
      <c r="AA223" s="66"/>
      <c r="AB223" s="116"/>
      <c r="AC223" s="13"/>
      <c r="AD223" s="116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7:39">
      <c r="G224" s="13"/>
      <c r="H224" s="13"/>
      <c r="I224" s="329"/>
      <c r="J224" s="329"/>
      <c r="K224" s="329"/>
      <c r="L224" s="13"/>
      <c r="M224" s="13"/>
      <c r="N224" s="13"/>
      <c r="O224" s="13"/>
      <c r="P224" s="13"/>
      <c r="Q224" s="66"/>
      <c r="R224" s="13"/>
      <c r="S224" s="116"/>
      <c r="T224" s="13"/>
      <c r="U224" s="116"/>
      <c r="V224" s="116"/>
      <c r="W224" s="66"/>
      <c r="X224" s="116"/>
      <c r="Y224" s="66"/>
      <c r="Z224" s="66"/>
      <c r="AA224" s="66"/>
      <c r="AB224" s="116"/>
      <c r="AC224" s="13"/>
      <c r="AD224" s="116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7:39">
      <c r="G225" s="13"/>
      <c r="H225" s="13"/>
      <c r="I225" s="329"/>
      <c r="J225" s="329"/>
      <c r="K225" s="329"/>
      <c r="L225" s="13"/>
      <c r="M225" s="13"/>
      <c r="N225" s="13"/>
      <c r="O225" s="13"/>
      <c r="P225" s="13"/>
      <c r="Q225" s="66"/>
      <c r="R225" s="13"/>
      <c r="S225" s="116"/>
      <c r="T225" s="13"/>
      <c r="U225" s="116"/>
      <c r="V225" s="116"/>
      <c r="W225" s="66"/>
      <c r="X225" s="116"/>
      <c r="Y225" s="66"/>
      <c r="Z225" s="66"/>
      <c r="AA225" s="66"/>
      <c r="AB225" s="116"/>
      <c r="AC225" s="13"/>
      <c r="AD225" s="116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7:39">
      <c r="G226" s="13"/>
      <c r="H226" s="13"/>
      <c r="I226" s="329"/>
      <c r="J226" s="329"/>
      <c r="K226" s="329"/>
      <c r="L226" s="13"/>
      <c r="M226" s="13"/>
      <c r="N226" s="13"/>
      <c r="O226" s="13"/>
      <c r="P226" s="13"/>
      <c r="Q226" s="66"/>
      <c r="R226" s="13"/>
      <c r="S226" s="116"/>
      <c r="T226" s="13"/>
      <c r="U226" s="116"/>
      <c r="V226" s="116"/>
      <c r="W226" s="66"/>
      <c r="X226" s="116"/>
      <c r="Y226" s="66"/>
      <c r="Z226" s="66"/>
      <c r="AA226" s="66"/>
      <c r="AB226" s="116"/>
      <c r="AC226" s="13"/>
      <c r="AD226" s="116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7:39">
      <c r="G227" s="13"/>
      <c r="H227" s="13"/>
      <c r="I227" s="329"/>
      <c r="J227" s="329"/>
      <c r="K227" s="329"/>
      <c r="L227" s="13"/>
      <c r="M227" s="13"/>
      <c r="N227" s="13"/>
      <c r="O227" s="13"/>
      <c r="P227" s="13"/>
      <c r="Q227" s="66"/>
      <c r="R227" s="13"/>
      <c r="S227" s="116"/>
      <c r="T227" s="13"/>
      <c r="U227" s="116"/>
      <c r="V227" s="116"/>
      <c r="W227" s="66"/>
      <c r="X227" s="116"/>
      <c r="Y227" s="66"/>
      <c r="Z227" s="66"/>
      <c r="AA227" s="66"/>
      <c r="AB227" s="116"/>
      <c r="AC227" s="13"/>
      <c r="AD227" s="116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7:39">
      <c r="G228" s="13"/>
      <c r="H228" s="13"/>
      <c r="I228" s="329"/>
      <c r="J228" s="329"/>
      <c r="K228" s="329"/>
      <c r="L228" s="13"/>
      <c r="M228" s="13"/>
      <c r="N228" s="13"/>
      <c r="O228" s="13"/>
      <c r="P228" s="13"/>
      <c r="Q228" s="66"/>
      <c r="R228" s="13"/>
      <c r="S228" s="116"/>
      <c r="T228" s="13"/>
      <c r="U228" s="116"/>
      <c r="V228" s="116"/>
      <c r="W228" s="66"/>
      <c r="X228" s="116"/>
      <c r="Y228" s="66"/>
      <c r="Z228" s="66"/>
      <c r="AA228" s="66"/>
      <c r="AB228" s="116"/>
      <c r="AC228" s="13"/>
      <c r="AD228" s="116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7:39">
      <c r="G229" s="13"/>
      <c r="H229" s="13"/>
      <c r="I229" s="329"/>
      <c r="J229" s="329"/>
      <c r="K229" s="329"/>
      <c r="L229" s="13"/>
      <c r="M229" s="13"/>
      <c r="N229" s="13"/>
      <c r="O229" s="13"/>
      <c r="P229" s="13"/>
      <c r="Q229" s="66"/>
      <c r="R229" s="13"/>
      <c r="S229" s="116"/>
      <c r="T229" s="13"/>
      <c r="U229" s="116"/>
      <c r="V229" s="116"/>
      <c r="W229" s="66"/>
      <c r="X229" s="116"/>
      <c r="Y229" s="66"/>
      <c r="Z229" s="66"/>
      <c r="AA229" s="66"/>
      <c r="AB229" s="116"/>
      <c r="AC229" s="13"/>
      <c r="AD229" s="116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7:39">
      <c r="G230" s="13"/>
      <c r="H230" s="13"/>
      <c r="I230" s="329"/>
      <c r="J230" s="329"/>
      <c r="K230" s="329"/>
      <c r="L230" s="13"/>
      <c r="M230" s="13"/>
      <c r="N230" s="13"/>
      <c r="O230" s="13"/>
      <c r="P230" s="13"/>
      <c r="Q230" s="66"/>
      <c r="R230" s="13"/>
      <c r="S230" s="116"/>
      <c r="T230" s="13"/>
      <c r="U230" s="116"/>
      <c r="V230" s="116"/>
      <c r="W230" s="66"/>
      <c r="X230" s="116"/>
      <c r="Y230" s="66"/>
      <c r="Z230" s="66"/>
      <c r="AA230" s="66"/>
      <c r="AB230" s="116"/>
      <c r="AC230" s="13"/>
      <c r="AD230" s="116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7:39">
      <c r="G231" s="13"/>
      <c r="H231" s="13"/>
      <c r="I231" s="329"/>
      <c r="J231" s="329"/>
      <c r="K231" s="329"/>
      <c r="L231" s="13"/>
      <c r="M231" s="13"/>
      <c r="N231" s="13"/>
      <c r="O231" s="13"/>
      <c r="P231" s="13"/>
      <c r="Q231" s="66"/>
      <c r="R231" s="13"/>
      <c r="S231" s="116"/>
      <c r="T231" s="13"/>
      <c r="U231" s="116"/>
      <c r="V231" s="116"/>
      <c r="W231" s="66"/>
      <c r="X231" s="116"/>
      <c r="Y231" s="66"/>
      <c r="Z231" s="66"/>
      <c r="AA231" s="66"/>
      <c r="AB231" s="116"/>
      <c r="AC231" s="13"/>
      <c r="AD231" s="116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7:39">
      <c r="G232" s="13"/>
      <c r="H232" s="13"/>
      <c r="I232" s="329"/>
      <c r="J232" s="329"/>
      <c r="K232" s="329"/>
      <c r="L232" s="13"/>
      <c r="M232" s="13"/>
      <c r="N232" s="13"/>
      <c r="O232" s="13"/>
      <c r="P232" s="13"/>
      <c r="Q232" s="66"/>
      <c r="R232" s="13"/>
      <c r="S232" s="116"/>
      <c r="T232" s="13"/>
      <c r="U232" s="116"/>
      <c r="V232" s="116"/>
      <c r="W232" s="66"/>
      <c r="X232" s="116"/>
      <c r="Y232" s="66"/>
      <c r="Z232" s="66"/>
      <c r="AA232" s="66"/>
      <c r="AB232" s="116"/>
      <c r="AC232" s="13"/>
      <c r="AD232" s="116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7:39">
      <c r="G233" s="13"/>
      <c r="H233" s="13"/>
      <c r="I233" s="329"/>
      <c r="J233" s="329"/>
      <c r="K233" s="329"/>
      <c r="L233" s="13"/>
      <c r="M233" s="13"/>
      <c r="N233" s="13"/>
      <c r="O233" s="13"/>
      <c r="P233" s="13"/>
      <c r="Q233" s="66"/>
      <c r="R233" s="13"/>
      <c r="S233" s="116"/>
      <c r="T233" s="13"/>
      <c r="U233" s="116"/>
      <c r="V233" s="116"/>
      <c r="W233" s="66"/>
      <c r="X233" s="116"/>
      <c r="Y233" s="66"/>
      <c r="Z233" s="66"/>
      <c r="AA233" s="66"/>
      <c r="AB233" s="116"/>
      <c r="AC233" s="13"/>
      <c r="AD233" s="116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7:39">
      <c r="G234" s="13"/>
      <c r="H234" s="13"/>
      <c r="I234" s="329"/>
      <c r="J234" s="329"/>
      <c r="K234" s="329"/>
      <c r="L234" s="13"/>
      <c r="M234" s="13"/>
      <c r="N234" s="13"/>
      <c r="O234" s="13"/>
      <c r="P234" s="13"/>
      <c r="Q234" s="66"/>
      <c r="R234" s="13"/>
      <c r="S234" s="116"/>
      <c r="T234" s="13"/>
      <c r="U234" s="116"/>
      <c r="V234" s="116"/>
      <c r="W234" s="66"/>
      <c r="X234" s="116"/>
      <c r="Y234" s="66"/>
      <c r="Z234" s="66"/>
      <c r="AA234" s="66"/>
      <c r="AB234" s="116"/>
      <c r="AC234" s="13"/>
      <c r="AD234" s="116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7:39">
      <c r="G235" s="13"/>
      <c r="H235" s="13"/>
      <c r="I235" s="329"/>
      <c r="J235" s="329"/>
      <c r="K235" s="329"/>
      <c r="L235" s="13"/>
      <c r="M235" s="13"/>
      <c r="N235" s="13"/>
      <c r="O235" s="13"/>
      <c r="P235" s="13"/>
      <c r="Q235" s="66"/>
      <c r="R235" s="13"/>
      <c r="S235" s="116"/>
      <c r="T235" s="13"/>
      <c r="U235" s="116"/>
      <c r="V235" s="116"/>
      <c r="W235" s="66"/>
      <c r="X235" s="116"/>
      <c r="Y235" s="66"/>
      <c r="Z235" s="66"/>
      <c r="AA235" s="66"/>
      <c r="AB235" s="116"/>
      <c r="AC235" s="13"/>
      <c r="AD235" s="116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7:39">
      <c r="G236" s="13"/>
      <c r="H236" s="13"/>
      <c r="I236" s="329"/>
      <c r="J236" s="329"/>
      <c r="K236" s="329"/>
      <c r="L236" s="13"/>
      <c r="M236" s="13"/>
      <c r="N236" s="13"/>
      <c r="O236" s="13"/>
      <c r="P236" s="13"/>
      <c r="Q236" s="66"/>
      <c r="R236" s="13"/>
      <c r="S236" s="116"/>
      <c r="T236" s="13"/>
      <c r="U236" s="116"/>
      <c r="V236" s="116"/>
      <c r="W236" s="66"/>
      <c r="X236" s="116"/>
      <c r="Y236" s="66"/>
      <c r="Z236" s="66"/>
      <c r="AA236" s="66"/>
      <c r="AB236" s="116"/>
      <c r="AC236" s="13"/>
      <c r="AD236" s="116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7:39">
      <c r="G237" s="13"/>
      <c r="H237" s="13"/>
      <c r="I237" s="329"/>
      <c r="J237" s="329"/>
      <c r="K237" s="329"/>
      <c r="L237" s="13"/>
      <c r="M237" s="13"/>
      <c r="N237" s="13"/>
      <c r="O237" s="13"/>
      <c r="P237" s="13"/>
      <c r="Q237" s="66"/>
      <c r="R237" s="13"/>
      <c r="S237" s="116"/>
      <c r="T237" s="13"/>
      <c r="U237" s="116"/>
      <c r="V237" s="116"/>
      <c r="W237" s="66"/>
      <c r="X237" s="116"/>
      <c r="Y237" s="66"/>
      <c r="Z237" s="66"/>
      <c r="AA237" s="66"/>
      <c r="AB237" s="116"/>
      <c r="AC237" s="13"/>
      <c r="AD237" s="116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7:39">
      <c r="G238" s="13"/>
      <c r="H238" s="13"/>
      <c r="I238" s="329"/>
      <c r="J238" s="329"/>
      <c r="K238" s="329"/>
      <c r="L238" s="13"/>
      <c r="M238" s="13"/>
      <c r="N238" s="13"/>
      <c r="O238" s="13"/>
      <c r="P238" s="13"/>
      <c r="Q238" s="66"/>
      <c r="R238" s="13"/>
      <c r="S238" s="116"/>
      <c r="T238" s="13"/>
      <c r="U238" s="116"/>
      <c r="V238" s="116"/>
      <c r="W238" s="66"/>
      <c r="X238" s="116"/>
      <c r="Y238" s="66"/>
      <c r="Z238" s="66"/>
      <c r="AA238" s="66"/>
      <c r="AB238" s="116"/>
      <c r="AC238" s="13"/>
      <c r="AD238" s="116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7:39">
      <c r="G239" s="13"/>
      <c r="H239" s="13"/>
      <c r="I239" s="329"/>
      <c r="J239" s="329"/>
      <c r="K239" s="329"/>
      <c r="L239" s="13"/>
      <c r="M239" s="13"/>
      <c r="N239" s="13"/>
      <c r="O239" s="13"/>
      <c r="P239" s="13"/>
      <c r="Q239" s="66"/>
      <c r="R239" s="13"/>
      <c r="S239" s="116"/>
      <c r="T239" s="13"/>
      <c r="U239" s="116"/>
      <c r="V239" s="116"/>
      <c r="W239" s="66"/>
      <c r="X239" s="116"/>
      <c r="Y239" s="66"/>
      <c r="Z239" s="66"/>
      <c r="AA239" s="66"/>
      <c r="AB239" s="116"/>
      <c r="AC239" s="13"/>
      <c r="AD239" s="116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7:39">
      <c r="G240" s="13"/>
      <c r="H240" s="13"/>
      <c r="I240" s="329"/>
      <c r="J240" s="329"/>
      <c r="K240" s="329"/>
      <c r="L240" s="13"/>
      <c r="M240" s="13"/>
      <c r="N240" s="13"/>
      <c r="O240" s="13"/>
      <c r="P240" s="13"/>
      <c r="Q240" s="66"/>
      <c r="R240" s="13"/>
      <c r="S240" s="116"/>
      <c r="T240" s="13"/>
      <c r="U240" s="116"/>
      <c r="V240" s="116"/>
      <c r="W240" s="66"/>
      <c r="X240" s="116"/>
      <c r="Y240" s="66"/>
      <c r="Z240" s="66"/>
      <c r="AA240" s="66"/>
      <c r="AB240" s="116"/>
      <c r="AC240" s="13"/>
      <c r="AD240" s="116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7:39">
      <c r="G241" s="13"/>
      <c r="H241" s="13"/>
      <c r="I241" s="329"/>
      <c r="J241" s="329"/>
      <c r="K241" s="329"/>
      <c r="L241" s="13"/>
      <c r="M241" s="13"/>
      <c r="N241" s="13"/>
      <c r="O241" s="13"/>
      <c r="P241" s="13"/>
      <c r="Q241" s="66"/>
      <c r="R241" s="13"/>
      <c r="S241" s="116"/>
      <c r="T241" s="13"/>
      <c r="U241" s="116"/>
      <c r="V241" s="116"/>
      <c r="W241" s="66"/>
      <c r="X241" s="116"/>
      <c r="Y241" s="66"/>
      <c r="Z241" s="66"/>
      <c r="AA241" s="66"/>
      <c r="AB241" s="116"/>
      <c r="AC241" s="13"/>
      <c r="AD241" s="116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7:39">
      <c r="G242" s="13"/>
      <c r="H242" s="13"/>
      <c r="I242" s="329"/>
      <c r="J242" s="329"/>
      <c r="K242" s="329"/>
      <c r="L242" s="13"/>
      <c r="M242" s="13"/>
      <c r="N242" s="13"/>
      <c r="O242" s="13"/>
      <c r="P242" s="13"/>
      <c r="Q242" s="66"/>
      <c r="R242" s="13"/>
      <c r="S242" s="116"/>
      <c r="T242" s="13"/>
      <c r="U242" s="116"/>
      <c r="V242" s="116"/>
      <c r="W242" s="66"/>
      <c r="X242" s="116"/>
      <c r="Y242" s="66"/>
      <c r="Z242" s="66"/>
      <c r="AA242" s="66"/>
      <c r="AB242" s="116"/>
      <c r="AC242" s="13"/>
      <c r="AD242" s="116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7:39">
      <c r="G243" s="13"/>
      <c r="H243" s="13"/>
      <c r="I243" s="329"/>
      <c r="J243" s="329"/>
      <c r="K243" s="329"/>
      <c r="L243" s="13"/>
      <c r="M243" s="13"/>
      <c r="N243" s="13"/>
      <c r="O243" s="13"/>
      <c r="P243" s="13"/>
      <c r="Q243" s="66"/>
      <c r="R243" s="13"/>
      <c r="S243" s="116"/>
      <c r="T243" s="13"/>
      <c r="U243" s="116"/>
      <c r="V243" s="116"/>
      <c r="W243" s="66"/>
      <c r="X243" s="116"/>
      <c r="Y243" s="66"/>
      <c r="Z243" s="66"/>
      <c r="AA243" s="66"/>
      <c r="AB243" s="116"/>
      <c r="AC243" s="13"/>
      <c r="AD243" s="116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7:39">
      <c r="G244" s="13"/>
      <c r="H244" s="13"/>
      <c r="I244" s="329"/>
      <c r="J244" s="329"/>
      <c r="K244" s="329"/>
      <c r="L244" s="13"/>
      <c r="M244" s="13"/>
      <c r="N244" s="13"/>
      <c r="O244" s="13"/>
      <c r="P244" s="13"/>
      <c r="Q244" s="66"/>
      <c r="R244" s="13"/>
      <c r="S244" s="116"/>
      <c r="T244" s="13"/>
      <c r="U244" s="116"/>
      <c r="V244" s="116"/>
      <c r="W244" s="66"/>
      <c r="X244" s="116"/>
      <c r="Y244" s="66"/>
      <c r="Z244" s="66"/>
      <c r="AA244" s="66"/>
      <c r="AB244" s="116"/>
      <c r="AC244" s="13"/>
      <c r="AD244" s="116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7:39">
      <c r="G245" s="13"/>
      <c r="H245" s="13"/>
      <c r="I245" s="329"/>
      <c r="J245" s="329"/>
      <c r="K245" s="329"/>
      <c r="L245" s="13"/>
      <c r="M245" s="13"/>
      <c r="N245" s="13"/>
      <c r="O245" s="13"/>
      <c r="P245" s="13"/>
      <c r="Q245" s="66"/>
      <c r="R245" s="13"/>
      <c r="S245" s="116"/>
      <c r="T245" s="13"/>
      <c r="U245" s="116"/>
      <c r="V245" s="116"/>
      <c r="W245" s="66"/>
      <c r="X245" s="116"/>
      <c r="Y245" s="66"/>
      <c r="Z245" s="66"/>
      <c r="AA245" s="66"/>
      <c r="AB245" s="116"/>
      <c r="AC245" s="13"/>
      <c r="AD245" s="116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7:39">
      <c r="G246" s="13"/>
      <c r="H246" s="13"/>
      <c r="I246" s="329"/>
      <c r="J246" s="329"/>
      <c r="K246" s="329"/>
      <c r="L246" s="13"/>
      <c r="M246" s="13"/>
      <c r="N246" s="13"/>
      <c r="O246" s="13"/>
      <c r="P246" s="13"/>
      <c r="Q246" s="66"/>
      <c r="R246" s="13"/>
      <c r="S246" s="116"/>
      <c r="T246" s="13"/>
      <c r="U246" s="116"/>
      <c r="V246" s="116"/>
      <c r="W246" s="66"/>
      <c r="X246" s="116"/>
      <c r="Y246" s="66"/>
      <c r="Z246" s="66"/>
      <c r="AA246" s="66"/>
      <c r="AB246" s="116"/>
      <c r="AC246" s="13"/>
      <c r="AD246" s="116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7:39">
      <c r="G247" s="13"/>
      <c r="H247" s="13"/>
      <c r="I247" s="329"/>
      <c r="J247" s="329"/>
      <c r="K247" s="329"/>
      <c r="L247" s="13"/>
      <c r="M247" s="13"/>
      <c r="N247" s="13"/>
      <c r="O247" s="13"/>
      <c r="P247" s="13"/>
      <c r="Q247" s="66"/>
      <c r="R247" s="13"/>
      <c r="S247" s="116"/>
      <c r="T247" s="13"/>
      <c r="U247" s="116"/>
      <c r="V247" s="116"/>
      <c r="W247" s="66"/>
      <c r="X247" s="116"/>
      <c r="Y247" s="66"/>
      <c r="Z247" s="66"/>
      <c r="AA247" s="66"/>
      <c r="AB247" s="116"/>
      <c r="AC247" s="13"/>
      <c r="AD247" s="116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7:39">
      <c r="G248" s="13"/>
      <c r="H248" s="13"/>
      <c r="I248" s="329"/>
      <c r="J248" s="329"/>
      <c r="K248" s="329"/>
      <c r="L248" s="13"/>
      <c r="M248" s="13"/>
      <c r="N248" s="13"/>
      <c r="O248" s="13"/>
      <c r="P248" s="13"/>
      <c r="Q248" s="66"/>
      <c r="R248" s="13"/>
      <c r="S248" s="116"/>
      <c r="T248" s="13"/>
      <c r="U248" s="116"/>
      <c r="V248" s="116"/>
      <c r="W248" s="66"/>
      <c r="X248" s="116"/>
      <c r="Y248" s="66"/>
      <c r="Z248" s="66"/>
      <c r="AA248" s="66"/>
      <c r="AB248" s="116"/>
      <c r="AC248" s="13"/>
      <c r="AD248" s="116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7:39">
      <c r="G249" s="13"/>
      <c r="H249" s="13"/>
      <c r="I249" s="329"/>
      <c r="J249" s="329"/>
      <c r="K249" s="329"/>
      <c r="L249" s="13"/>
      <c r="M249" s="13"/>
      <c r="N249" s="13"/>
      <c r="O249" s="13"/>
      <c r="P249" s="13"/>
      <c r="Q249" s="66"/>
      <c r="R249" s="13"/>
      <c r="S249" s="116"/>
      <c r="T249" s="13"/>
      <c r="U249" s="116"/>
      <c r="V249" s="116"/>
      <c r="W249" s="66"/>
      <c r="X249" s="116"/>
      <c r="Y249" s="66"/>
      <c r="Z249" s="66"/>
      <c r="AA249" s="66"/>
      <c r="AB249" s="116"/>
      <c r="AC249" s="13"/>
      <c r="AD249" s="116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7:39">
      <c r="G250" s="13"/>
      <c r="H250" s="13"/>
      <c r="I250" s="329"/>
      <c r="J250" s="329"/>
      <c r="K250" s="329"/>
      <c r="L250" s="13"/>
      <c r="M250" s="13"/>
      <c r="N250" s="13"/>
      <c r="O250" s="13"/>
      <c r="P250" s="13"/>
      <c r="Q250" s="66"/>
      <c r="R250" s="13"/>
      <c r="S250" s="116"/>
      <c r="T250" s="13"/>
      <c r="U250" s="116"/>
      <c r="V250" s="116"/>
      <c r="W250" s="66"/>
      <c r="X250" s="116"/>
      <c r="Y250" s="66"/>
      <c r="Z250" s="66"/>
      <c r="AA250" s="66"/>
      <c r="AB250" s="116"/>
      <c r="AC250" s="13"/>
      <c r="AD250" s="116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7:39">
      <c r="G251" s="13"/>
      <c r="H251" s="13"/>
      <c r="I251" s="329"/>
      <c r="J251" s="329"/>
      <c r="K251" s="329"/>
      <c r="L251" s="13"/>
      <c r="M251" s="13"/>
      <c r="N251" s="13"/>
      <c r="O251" s="13"/>
      <c r="P251" s="13"/>
      <c r="Q251" s="66"/>
      <c r="R251" s="13"/>
      <c r="S251" s="116"/>
      <c r="T251" s="13"/>
      <c r="U251" s="116"/>
      <c r="V251" s="116"/>
      <c r="W251" s="66"/>
      <c r="X251" s="116"/>
      <c r="Y251" s="66"/>
      <c r="Z251" s="66"/>
      <c r="AA251" s="66"/>
      <c r="AB251" s="116"/>
      <c r="AC251" s="13"/>
      <c r="AD251" s="116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7:39">
      <c r="G252" s="13"/>
      <c r="H252" s="13"/>
      <c r="I252" s="329"/>
      <c r="J252" s="329"/>
      <c r="K252" s="329"/>
      <c r="L252" s="13"/>
      <c r="M252" s="13"/>
      <c r="N252" s="13"/>
      <c r="O252" s="13"/>
      <c r="P252" s="13"/>
      <c r="Q252" s="66"/>
      <c r="R252" s="13"/>
      <c r="S252" s="116"/>
      <c r="T252" s="13"/>
      <c r="U252" s="116"/>
      <c r="V252" s="116"/>
      <c r="W252" s="66"/>
      <c r="X252" s="116"/>
      <c r="Y252" s="66"/>
      <c r="Z252" s="66"/>
      <c r="AA252" s="66"/>
      <c r="AB252" s="116"/>
      <c r="AC252" s="13"/>
      <c r="AD252" s="116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7:39">
      <c r="G253" s="13"/>
      <c r="H253" s="13"/>
      <c r="I253" s="329"/>
      <c r="J253" s="329"/>
      <c r="K253" s="329"/>
      <c r="L253" s="13"/>
      <c r="M253" s="13"/>
      <c r="N253" s="13"/>
      <c r="O253" s="13"/>
      <c r="P253" s="13"/>
      <c r="Q253" s="66"/>
      <c r="R253" s="13"/>
      <c r="S253" s="116"/>
      <c r="T253" s="13"/>
      <c r="U253" s="116"/>
      <c r="V253" s="116"/>
      <c r="W253" s="66"/>
      <c r="X253" s="116"/>
      <c r="Y253" s="66"/>
      <c r="Z253" s="66"/>
      <c r="AA253" s="66"/>
      <c r="AB253" s="116"/>
      <c r="AC253" s="13"/>
      <c r="AD253" s="116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7:39">
      <c r="G254" s="13"/>
      <c r="H254" s="13"/>
      <c r="I254" s="329"/>
      <c r="J254" s="329"/>
      <c r="K254" s="329"/>
      <c r="L254" s="13"/>
      <c r="M254" s="13"/>
      <c r="N254" s="13"/>
      <c r="O254" s="13"/>
      <c r="P254" s="13"/>
      <c r="Q254" s="66"/>
      <c r="R254" s="13"/>
      <c r="S254" s="116"/>
      <c r="T254" s="13"/>
      <c r="U254" s="116"/>
      <c r="V254" s="116"/>
      <c r="W254" s="66"/>
      <c r="X254" s="116"/>
      <c r="Y254" s="66"/>
      <c r="Z254" s="66"/>
      <c r="AA254" s="66"/>
      <c r="AB254" s="116"/>
      <c r="AC254" s="13"/>
      <c r="AD254" s="116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7:39">
      <c r="G255" s="13"/>
      <c r="H255" s="13"/>
      <c r="I255" s="329"/>
      <c r="J255" s="329"/>
      <c r="K255" s="329"/>
      <c r="L255" s="13"/>
      <c r="M255" s="13"/>
      <c r="N255" s="13"/>
      <c r="O255" s="13"/>
      <c r="P255" s="13"/>
      <c r="Q255" s="66"/>
      <c r="R255" s="13"/>
      <c r="S255" s="116"/>
      <c r="T255" s="13"/>
      <c r="U255" s="116"/>
      <c r="V255" s="116"/>
      <c r="W255" s="66"/>
      <c r="X255" s="116"/>
      <c r="Y255" s="66"/>
      <c r="Z255" s="66"/>
      <c r="AA255" s="66"/>
      <c r="AB255" s="116"/>
      <c r="AC255" s="13"/>
      <c r="AD255" s="116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7:39">
      <c r="G256" s="13"/>
      <c r="H256" s="13"/>
      <c r="I256" s="329"/>
      <c r="J256" s="329"/>
      <c r="K256" s="329"/>
      <c r="L256" s="13"/>
      <c r="M256" s="13"/>
      <c r="N256" s="13"/>
      <c r="O256" s="13"/>
      <c r="P256" s="13"/>
      <c r="Q256" s="66"/>
      <c r="R256" s="13"/>
      <c r="S256" s="116"/>
      <c r="T256" s="13"/>
      <c r="U256" s="116"/>
      <c r="V256" s="116"/>
      <c r="W256" s="66"/>
      <c r="X256" s="116"/>
      <c r="Y256" s="66"/>
      <c r="Z256" s="66"/>
      <c r="AA256" s="66"/>
      <c r="AB256" s="116"/>
      <c r="AC256" s="13"/>
      <c r="AD256" s="116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7:39">
      <c r="G257" s="13"/>
      <c r="H257" s="13"/>
      <c r="I257" s="329"/>
      <c r="J257" s="329"/>
      <c r="K257" s="329"/>
      <c r="L257" s="13"/>
      <c r="M257" s="13"/>
      <c r="N257" s="13"/>
      <c r="O257" s="13"/>
      <c r="P257" s="13"/>
      <c r="Q257" s="66"/>
      <c r="R257" s="13"/>
      <c r="S257" s="116"/>
      <c r="T257" s="13"/>
      <c r="U257" s="116"/>
      <c r="V257" s="116"/>
      <c r="W257" s="66"/>
      <c r="X257" s="116"/>
      <c r="Y257" s="66"/>
      <c r="Z257" s="66"/>
      <c r="AA257" s="66"/>
      <c r="AB257" s="116"/>
      <c r="AC257" s="13"/>
      <c r="AD257" s="116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7:39">
      <c r="G258" s="13"/>
      <c r="H258" s="13"/>
      <c r="I258" s="329"/>
      <c r="J258" s="329"/>
      <c r="K258" s="329"/>
      <c r="L258" s="13"/>
      <c r="M258" s="13"/>
      <c r="N258" s="13"/>
      <c r="O258" s="13"/>
      <c r="P258" s="13"/>
      <c r="Q258" s="66"/>
      <c r="R258" s="13"/>
      <c r="S258" s="116"/>
      <c r="T258" s="13"/>
      <c r="U258" s="116"/>
      <c r="V258" s="116"/>
      <c r="W258" s="66"/>
      <c r="X258" s="116"/>
      <c r="Y258" s="66"/>
      <c r="Z258" s="66"/>
      <c r="AA258" s="66"/>
      <c r="AB258" s="116"/>
      <c r="AC258" s="13"/>
      <c r="AD258" s="116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7:39">
      <c r="G259" s="13"/>
      <c r="H259" s="13"/>
      <c r="I259" s="329"/>
      <c r="J259" s="329"/>
      <c r="K259" s="329"/>
      <c r="L259" s="13"/>
      <c r="M259" s="13"/>
      <c r="N259" s="13"/>
      <c r="O259" s="13"/>
      <c r="P259" s="13"/>
      <c r="Q259" s="66"/>
      <c r="R259" s="13"/>
      <c r="S259" s="116"/>
      <c r="T259" s="13"/>
      <c r="U259" s="116"/>
      <c r="V259" s="116"/>
      <c r="W259" s="66"/>
      <c r="X259" s="116"/>
      <c r="Y259" s="66"/>
      <c r="Z259" s="66"/>
      <c r="AA259" s="66"/>
      <c r="AB259" s="116"/>
      <c r="AC259" s="13"/>
      <c r="AD259" s="116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7:39">
      <c r="G260" s="13"/>
      <c r="H260" s="13"/>
      <c r="I260" s="329"/>
      <c r="J260" s="329"/>
      <c r="K260" s="329"/>
      <c r="L260" s="13"/>
      <c r="M260" s="13"/>
      <c r="N260" s="13"/>
      <c r="O260" s="13"/>
      <c r="P260" s="13"/>
      <c r="Q260" s="66"/>
      <c r="R260" s="13"/>
      <c r="S260" s="116"/>
      <c r="T260" s="13"/>
      <c r="U260" s="116"/>
      <c r="V260" s="116"/>
      <c r="W260" s="66"/>
      <c r="X260" s="116"/>
      <c r="Y260" s="66"/>
      <c r="Z260" s="66"/>
      <c r="AA260" s="66"/>
      <c r="AB260" s="116"/>
      <c r="AC260" s="13"/>
      <c r="AD260" s="116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7:39">
      <c r="G261" s="13"/>
      <c r="H261" s="13"/>
      <c r="I261" s="329"/>
      <c r="J261" s="329"/>
      <c r="K261" s="329"/>
      <c r="L261" s="13"/>
      <c r="M261" s="13"/>
      <c r="N261" s="13"/>
      <c r="O261" s="13"/>
      <c r="P261" s="13"/>
      <c r="Q261" s="66"/>
      <c r="R261" s="13"/>
      <c r="S261" s="116"/>
      <c r="T261" s="13"/>
      <c r="U261" s="116"/>
      <c r="V261" s="116"/>
      <c r="W261" s="66"/>
      <c r="X261" s="116"/>
      <c r="Y261" s="66"/>
      <c r="Z261" s="66"/>
      <c r="AA261" s="66"/>
      <c r="AB261" s="116"/>
      <c r="AC261" s="13"/>
      <c r="AD261" s="116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7:39">
      <c r="G262" s="13"/>
      <c r="H262" s="13"/>
      <c r="I262" s="329"/>
      <c r="J262" s="329"/>
      <c r="K262" s="329"/>
      <c r="L262" s="13"/>
      <c r="M262" s="13"/>
      <c r="N262" s="13"/>
      <c r="O262" s="13"/>
      <c r="P262" s="13"/>
      <c r="Q262" s="66"/>
      <c r="R262" s="13"/>
      <c r="S262" s="116"/>
      <c r="T262" s="13"/>
      <c r="U262" s="116"/>
      <c r="V262" s="116"/>
      <c r="W262" s="66"/>
      <c r="X262" s="116"/>
      <c r="Y262" s="66"/>
      <c r="Z262" s="66"/>
      <c r="AA262" s="66"/>
      <c r="AB262" s="116"/>
      <c r="AC262" s="13"/>
      <c r="AD262" s="116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7:39">
      <c r="G263" s="13"/>
      <c r="H263" s="13"/>
      <c r="I263" s="329"/>
      <c r="J263" s="329"/>
      <c r="K263" s="329"/>
      <c r="L263" s="13"/>
      <c r="M263" s="13"/>
      <c r="N263" s="13"/>
      <c r="O263" s="13"/>
      <c r="P263" s="13"/>
      <c r="Q263" s="66"/>
      <c r="R263" s="13"/>
      <c r="S263" s="116"/>
      <c r="T263" s="13"/>
      <c r="U263" s="116"/>
      <c r="V263" s="116"/>
      <c r="W263" s="66"/>
      <c r="X263" s="116"/>
      <c r="Y263" s="66"/>
      <c r="Z263" s="66"/>
      <c r="AA263" s="66"/>
      <c r="AB263" s="116"/>
      <c r="AC263" s="13"/>
      <c r="AD263" s="116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7:39">
      <c r="G264" s="13"/>
      <c r="H264" s="13"/>
      <c r="I264" s="329"/>
      <c r="J264" s="329"/>
      <c r="K264" s="329"/>
      <c r="L264" s="13"/>
      <c r="M264" s="13"/>
      <c r="N264" s="13"/>
      <c r="O264" s="13"/>
      <c r="P264" s="13"/>
      <c r="Q264" s="66"/>
      <c r="R264" s="13"/>
      <c r="S264" s="116"/>
      <c r="T264" s="13"/>
      <c r="U264" s="116"/>
      <c r="V264" s="116"/>
      <c r="W264" s="66"/>
      <c r="X264" s="116"/>
      <c r="Y264" s="66"/>
      <c r="Z264" s="66"/>
      <c r="AA264" s="66"/>
      <c r="AB264" s="116"/>
      <c r="AC264" s="13"/>
      <c r="AD264" s="116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7:39">
      <c r="G265" s="13"/>
      <c r="H265" s="13"/>
      <c r="I265" s="329"/>
      <c r="J265" s="329"/>
      <c r="K265" s="329"/>
      <c r="L265" s="13"/>
      <c r="M265" s="13"/>
      <c r="N265" s="13"/>
      <c r="O265" s="13"/>
      <c r="P265" s="13"/>
      <c r="Q265" s="66"/>
      <c r="R265" s="13"/>
      <c r="S265" s="116"/>
      <c r="T265" s="13"/>
      <c r="U265" s="116"/>
      <c r="V265" s="116"/>
      <c r="W265" s="66"/>
      <c r="X265" s="116"/>
      <c r="Y265" s="66"/>
      <c r="Z265" s="66"/>
      <c r="AA265" s="66"/>
      <c r="AB265" s="116"/>
      <c r="AC265" s="13"/>
      <c r="AD265" s="116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7:39">
      <c r="G266" s="13"/>
      <c r="H266" s="13"/>
      <c r="I266" s="329"/>
      <c r="J266" s="329"/>
      <c r="K266" s="329"/>
      <c r="L266" s="13"/>
      <c r="M266" s="13"/>
      <c r="N266" s="13"/>
      <c r="O266" s="13"/>
      <c r="P266" s="13"/>
      <c r="Q266" s="66"/>
      <c r="R266" s="13"/>
      <c r="S266" s="116"/>
      <c r="T266" s="13"/>
      <c r="U266" s="116"/>
      <c r="V266" s="116"/>
      <c r="W266" s="66"/>
      <c r="X266" s="116"/>
      <c r="Y266" s="66"/>
      <c r="Z266" s="66"/>
      <c r="AA266" s="66"/>
      <c r="AB266" s="116"/>
      <c r="AC266" s="13"/>
      <c r="AD266" s="116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7:39">
      <c r="G267" s="13"/>
      <c r="H267" s="13"/>
      <c r="I267" s="329"/>
      <c r="J267" s="329"/>
      <c r="K267" s="329"/>
      <c r="L267" s="13"/>
      <c r="M267" s="13"/>
      <c r="N267" s="13"/>
      <c r="O267" s="13"/>
      <c r="P267" s="13"/>
      <c r="Q267" s="66"/>
      <c r="R267" s="13"/>
      <c r="S267" s="116"/>
      <c r="T267" s="13"/>
      <c r="U267" s="116"/>
      <c r="V267" s="116"/>
      <c r="W267" s="66"/>
      <c r="X267" s="116"/>
      <c r="Y267" s="66"/>
      <c r="Z267" s="66"/>
      <c r="AA267" s="66"/>
      <c r="AB267" s="116"/>
      <c r="AC267" s="13"/>
      <c r="AD267" s="116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7:39">
      <c r="G268" s="13"/>
      <c r="H268" s="13"/>
      <c r="I268" s="329"/>
      <c r="J268" s="329"/>
      <c r="K268" s="329"/>
      <c r="L268" s="13"/>
      <c r="M268" s="13"/>
      <c r="N268" s="13"/>
      <c r="O268" s="13"/>
      <c r="P268" s="13"/>
      <c r="Q268" s="66"/>
      <c r="R268" s="13"/>
      <c r="S268" s="116"/>
      <c r="T268" s="13"/>
      <c r="U268" s="116"/>
      <c r="V268" s="116"/>
      <c r="W268" s="66"/>
      <c r="X268" s="116"/>
      <c r="Y268" s="66"/>
      <c r="Z268" s="66"/>
      <c r="AA268" s="66"/>
      <c r="AB268" s="116"/>
      <c r="AC268" s="13"/>
      <c r="AD268" s="116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7:39">
      <c r="G269" s="13"/>
      <c r="H269" s="13"/>
      <c r="I269" s="329"/>
      <c r="J269" s="329"/>
      <c r="K269" s="329"/>
      <c r="L269" s="13"/>
      <c r="M269" s="13"/>
      <c r="N269" s="13"/>
      <c r="O269" s="13"/>
      <c r="P269" s="13"/>
      <c r="Q269" s="66"/>
      <c r="R269" s="13"/>
      <c r="S269" s="116"/>
      <c r="T269" s="13"/>
      <c r="U269" s="116"/>
      <c r="V269" s="116"/>
      <c r="W269" s="66"/>
      <c r="X269" s="116"/>
      <c r="Y269" s="66"/>
      <c r="Z269" s="66"/>
      <c r="AA269" s="66"/>
      <c r="AB269" s="116"/>
      <c r="AC269" s="13"/>
      <c r="AD269" s="116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7:39">
      <c r="G270" s="13"/>
      <c r="H270" s="13"/>
      <c r="I270" s="329"/>
      <c r="J270" s="329"/>
      <c r="K270" s="329"/>
      <c r="L270" s="13"/>
      <c r="M270" s="13"/>
      <c r="N270" s="13"/>
      <c r="O270" s="13"/>
      <c r="P270" s="13"/>
      <c r="Q270" s="66"/>
      <c r="R270" s="13"/>
      <c r="S270" s="116"/>
      <c r="T270" s="13"/>
      <c r="U270" s="116"/>
      <c r="V270" s="116"/>
      <c r="W270" s="66"/>
      <c r="X270" s="116"/>
      <c r="Y270" s="66"/>
      <c r="Z270" s="66"/>
      <c r="AA270" s="66"/>
      <c r="AB270" s="116"/>
      <c r="AC270" s="13"/>
      <c r="AD270" s="116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7:39">
      <c r="G271" s="13"/>
      <c r="H271" s="13"/>
      <c r="I271" s="329"/>
      <c r="J271" s="329"/>
      <c r="K271" s="329"/>
      <c r="L271" s="13"/>
      <c r="M271" s="13"/>
      <c r="N271" s="13"/>
      <c r="O271" s="13"/>
      <c r="P271" s="13"/>
      <c r="Q271" s="66"/>
      <c r="R271" s="13"/>
      <c r="S271" s="116"/>
      <c r="T271" s="13"/>
      <c r="U271" s="116"/>
      <c r="V271" s="116"/>
      <c r="W271" s="66"/>
      <c r="X271" s="116"/>
      <c r="Y271" s="66"/>
      <c r="Z271" s="66"/>
      <c r="AA271" s="66"/>
      <c r="AB271" s="116"/>
      <c r="AC271" s="13"/>
      <c r="AD271" s="116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7:39">
      <c r="G272" s="13"/>
      <c r="H272" s="13"/>
      <c r="I272" s="329"/>
      <c r="J272" s="329"/>
      <c r="K272" s="329"/>
      <c r="L272" s="13"/>
      <c r="M272" s="13"/>
      <c r="N272" s="13"/>
      <c r="O272" s="13"/>
      <c r="P272" s="13"/>
      <c r="Q272" s="66"/>
      <c r="R272" s="13"/>
      <c r="S272" s="116"/>
      <c r="T272" s="13"/>
      <c r="U272" s="116"/>
      <c r="V272" s="116"/>
      <c r="W272" s="66"/>
      <c r="X272" s="116"/>
      <c r="Y272" s="66"/>
      <c r="Z272" s="66"/>
      <c r="AA272" s="66"/>
      <c r="AB272" s="116"/>
      <c r="AC272" s="13"/>
      <c r="AD272" s="116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>
      <c r="G273" s="13"/>
      <c r="H273" s="13"/>
      <c r="I273" s="329"/>
      <c r="J273" s="329"/>
      <c r="K273" s="329"/>
      <c r="L273" s="13"/>
      <c r="M273" s="13"/>
      <c r="N273" s="13"/>
      <c r="O273" s="13"/>
      <c r="P273" s="13"/>
      <c r="Q273" s="66"/>
      <c r="R273" s="13"/>
      <c r="S273" s="116"/>
      <c r="T273" s="13"/>
      <c r="U273" s="116"/>
      <c r="V273" s="116"/>
      <c r="W273" s="66"/>
      <c r="X273" s="116"/>
      <c r="Y273" s="66"/>
      <c r="Z273" s="66"/>
      <c r="AA273" s="66"/>
      <c r="AB273" s="116"/>
      <c r="AC273" s="13"/>
      <c r="AD273" s="116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>
      <c r="G274" s="13"/>
      <c r="H274" s="13"/>
      <c r="I274" s="329"/>
      <c r="J274" s="329"/>
      <c r="K274" s="329"/>
      <c r="L274" s="13"/>
      <c r="M274" s="13"/>
      <c r="N274" s="13"/>
      <c r="O274" s="13"/>
      <c r="P274" s="13"/>
      <c r="Q274" s="66"/>
      <c r="R274" s="13"/>
      <c r="S274" s="116"/>
      <c r="T274" s="13"/>
      <c r="U274" s="116"/>
      <c r="V274" s="116"/>
      <c r="W274" s="66"/>
      <c r="X274" s="116"/>
      <c r="Y274" s="66"/>
      <c r="Z274" s="66"/>
      <c r="AA274" s="66"/>
      <c r="AB274" s="116"/>
      <c r="AC274" s="13"/>
      <c r="AD274" s="116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>
      <c r="G275" s="13"/>
      <c r="H275" s="13"/>
      <c r="I275" s="329"/>
      <c r="J275" s="329"/>
      <c r="K275" s="329"/>
      <c r="L275" s="13"/>
      <c r="M275" s="13"/>
      <c r="N275" s="13"/>
      <c r="O275" s="13"/>
      <c r="P275" s="13"/>
      <c r="Q275" s="66"/>
      <c r="R275" s="13"/>
      <c r="S275" s="116"/>
      <c r="T275" s="13"/>
      <c r="U275" s="116"/>
      <c r="V275" s="116"/>
      <c r="W275" s="66"/>
      <c r="X275" s="116"/>
      <c r="Y275" s="66"/>
      <c r="Z275" s="66"/>
      <c r="AA275" s="66"/>
      <c r="AB275" s="116"/>
      <c r="AC275" s="13"/>
      <c r="AD275" s="116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>
      <c r="G276" s="13"/>
      <c r="H276" s="13"/>
      <c r="I276" s="329"/>
      <c r="J276" s="329"/>
      <c r="K276" s="329"/>
      <c r="L276" s="13"/>
      <c r="M276" s="13"/>
      <c r="N276" s="13"/>
      <c r="O276" s="13"/>
      <c r="P276" s="13"/>
      <c r="Q276" s="66"/>
      <c r="R276" s="13"/>
      <c r="S276" s="116"/>
      <c r="T276" s="13"/>
      <c r="U276" s="116"/>
      <c r="V276" s="116"/>
      <c r="W276" s="66"/>
      <c r="X276" s="116"/>
      <c r="Y276" s="66"/>
      <c r="Z276" s="66"/>
      <c r="AA276" s="66"/>
      <c r="AB276" s="116"/>
      <c r="AC276" s="13"/>
      <c r="AD276" s="116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>
      <c r="G277" s="13"/>
      <c r="H277" s="13"/>
      <c r="I277" s="329"/>
      <c r="J277" s="329"/>
      <c r="K277" s="329"/>
      <c r="L277" s="13"/>
      <c r="M277" s="13"/>
      <c r="N277" s="13"/>
      <c r="O277" s="13"/>
      <c r="P277" s="13"/>
      <c r="Q277" s="66"/>
      <c r="R277" s="13"/>
      <c r="S277" s="116"/>
      <c r="T277" s="13"/>
      <c r="U277" s="116"/>
      <c r="V277" s="116"/>
      <c r="W277" s="66"/>
      <c r="X277" s="116"/>
      <c r="Y277" s="66"/>
      <c r="Z277" s="66"/>
      <c r="AA277" s="66"/>
      <c r="AB277" s="116"/>
      <c r="AC277" s="13"/>
      <c r="AD277" s="116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>
      <c r="G278" s="13"/>
      <c r="H278" s="13"/>
      <c r="I278" s="329"/>
      <c r="J278" s="329"/>
      <c r="K278" s="329"/>
      <c r="L278" s="13"/>
      <c r="M278" s="13"/>
      <c r="N278" s="13"/>
      <c r="O278" s="13"/>
      <c r="P278" s="13"/>
      <c r="Q278" s="66"/>
      <c r="R278" s="13"/>
      <c r="S278" s="116"/>
      <c r="T278" s="13"/>
      <c r="U278" s="116"/>
      <c r="V278" s="116"/>
      <c r="W278" s="66"/>
      <c r="X278" s="116"/>
      <c r="Y278" s="66"/>
      <c r="Z278" s="66"/>
      <c r="AA278" s="66"/>
      <c r="AB278" s="116"/>
      <c r="AC278" s="13"/>
      <c r="AD278" s="116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>
      <c r="G279" s="13"/>
      <c r="H279" s="13"/>
      <c r="I279" s="329"/>
      <c r="J279" s="329"/>
      <c r="K279" s="329"/>
      <c r="L279" s="13"/>
      <c r="M279" s="13"/>
      <c r="N279" s="13"/>
      <c r="O279" s="13"/>
      <c r="P279" s="13"/>
      <c r="Q279" s="66"/>
      <c r="R279" s="13"/>
      <c r="S279" s="116"/>
      <c r="T279" s="13"/>
      <c r="U279" s="116"/>
      <c r="V279" s="116"/>
      <c r="W279" s="66"/>
      <c r="X279" s="116"/>
      <c r="Y279" s="66"/>
      <c r="Z279" s="66"/>
      <c r="AA279" s="66"/>
      <c r="AB279" s="116"/>
      <c r="AC279" s="13"/>
      <c r="AD279" s="116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>
      <c r="G280" s="13"/>
      <c r="H280" s="13"/>
      <c r="I280" s="329"/>
      <c r="J280" s="329"/>
      <c r="K280" s="329"/>
      <c r="L280" s="13"/>
      <c r="M280" s="13"/>
      <c r="N280" s="13"/>
      <c r="O280" s="13"/>
      <c r="P280" s="13"/>
      <c r="Q280" s="66"/>
      <c r="R280" s="13"/>
      <c r="S280" s="116"/>
      <c r="T280" s="13"/>
      <c r="U280" s="116"/>
      <c r="V280" s="116"/>
      <c r="W280" s="66"/>
      <c r="X280" s="116"/>
      <c r="Y280" s="66"/>
      <c r="Z280" s="66"/>
      <c r="AA280" s="66"/>
      <c r="AB280" s="116"/>
      <c r="AC280" s="13"/>
      <c r="AD280" s="116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>
      <c r="A281" s="30"/>
      <c r="B281" s="30"/>
      <c r="C281" s="30"/>
      <c r="E281" s="30"/>
      <c r="F281" s="30"/>
      <c r="G281" s="30"/>
      <c r="H281" s="30"/>
      <c r="I281" s="326"/>
      <c r="J281" s="326"/>
      <c r="K281" s="326"/>
      <c r="L281" s="13"/>
      <c r="M281" s="13"/>
      <c r="N281" s="13"/>
      <c r="O281" s="13"/>
      <c r="P281" s="13"/>
      <c r="Q281" s="66"/>
      <c r="R281" s="13"/>
      <c r="S281" s="116"/>
      <c r="T281" s="13"/>
      <c r="U281" s="116"/>
      <c r="V281" s="116"/>
      <c r="W281" s="66"/>
      <c r="X281" s="116"/>
      <c r="Y281" s="66"/>
      <c r="Z281" s="66"/>
      <c r="AA281" s="66"/>
      <c r="AB281" s="116"/>
      <c r="AC281" s="13"/>
      <c r="AD281" s="116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>
      <c r="A282" s="32"/>
      <c r="B282" s="32"/>
      <c r="C282" s="32"/>
      <c r="E282" s="32"/>
      <c r="F282" s="32"/>
      <c r="G282" s="32"/>
      <c r="H282" s="32"/>
      <c r="I282" s="327"/>
      <c r="J282" s="327"/>
      <c r="K282" s="327"/>
      <c r="L282" s="13"/>
      <c r="M282" s="13"/>
      <c r="N282" s="13"/>
      <c r="O282" s="13"/>
      <c r="P282" s="13"/>
      <c r="Q282" s="66"/>
      <c r="R282" s="13"/>
      <c r="S282" s="116"/>
      <c r="T282" s="13"/>
      <c r="U282" s="116"/>
      <c r="V282" s="116"/>
      <c r="W282" s="66"/>
      <c r="X282" s="116"/>
      <c r="Y282" s="66"/>
      <c r="Z282" s="66"/>
      <c r="AA282" s="66"/>
      <c r="AB282" s="116"/>
      <c r="AC282" s="13"/>
      <c r="AD282" s="116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>
      <c r="A283" s="32"/>
      <c r="B283" s="32"/>
      <c r="C283" s="32"/>
      <c r="E283" s="32"/>
      <c r="F283" s="32"/>
      <c r="G283" s="32"/>
      <c r="H283" s="32"/>
      <c r="I283" s="327"/>
      <c r="J283" s="327"/>
      <c r="K283" s="327"/>
      <c r="L283" s="13"/>
      <c r="M283" s="13"/>
      <c r="N283" s="13"/>
      <c r="O283" s="13"/>
      <c r="P283" s="13"/>
      <c r="Q283" s="66"/>
      <c r="R283" s="13"/>
      <c r="S283" s="116"/>
      <c r="T283" s="13"/>
      <c r="U283" s="116"/>
      <c r="V283" s="116"/>
      <c r="W283" s="66"/>
      <c r="X283" s="116"/>
      <c r="Y283" s="66"/>
      <c r="Z283" s="66"/>
      <c r="AA283" s="66"/>
      <c r="AB283" s="116"/>
      <c r="AC283" s="13"/>
      <c r="AD283" s="116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>
      <c r="A284" s="32"/>
      <c r="B284" s="32"/>
      <c r="C284" s="32"/>
      <c r="E284" s="32"/>
      <c r="F284" s="32"/>
      <c r="G284" s="32"/>
      <c r="H284" s="32"/>
      <c r="I284" s="327"/>
      <c r="J284" s="327"/>
      <c r="K284" s="327"/>
      <c r="L284" s="13"/>
      <c r="M284" s="13"/>
      <c r="N284" s="13"/>
      <c r="O284" s="13"/>
      <c r="P284" s="13"/>
      <c r="Q284" s="66"/>
      <c r="R284" s="13"/>
      <c r="S284" s="116"/>
      <c r="T284" s="13"/>
      <c r="U284" s="116"/>
      <c r="V284" s="116"/>
      <c r="W284" s="66"/>
      <c r="X284" s="116"/>
      <c r="Y284" s="66"/>
      <c r="Z284" s="66"/>
      <c r="AA284" s="66"/>
      <c r="AB284" s="116"/>
      <c r="AC284" s="13"/>
      <c r="AD284" s="116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>
      <c r="A285" s="32"/>
      <c r="B285" s="32"/>
      <c r="C285" s="32"/>
      <c r="E285" s="32"/>
      <c r="F285" s="32"/>
      <c r="G285" s="32"/>
      <c r="H285" s="32"/>
      <c r="I285" s="327"/>
      <c r="J285" s="327"/>
      <c r="K285" s="327"/>
      <c r="L285" s="13"/>
      <c r="M285" s="13"/>
      <c r="N285" s="13"/>
      <c r="O285" s="13"/>
      <c r="P285" s="13"/>
      <c r="Q285" s="66"/>
      <c r="R285" s="13"/>
      <c r="S285" s="116"/>
      <c r="T285" s="13"/>
      <c r="U285" s="116"/>
      <c r="V285" s="116"/>
      <c r="W285" s="66"/>
      <c r="X285" s="116"/>
      <c r="Y285" s="66"/>
      <c r="Z285" s="66"/>
      <c r="AA285" s="66"/>
      <c r="AB285" s="116"/>
      <c r="AC285" s="13"/>
      <c r="AD285" s="116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>
      <c r="A286" s="32"/>
      <c r="B286" s="32"/>
      <c r="C286" s="32"/>
      <c r="E286" s="32"/>
      <c r="F286" s="32"/>
      <c r="G286" s="32"/>
      <c r="H286" s="32"/>
      <c r="I286" s="327"/>
      <c r="J286" s="327"/>
      <c r="K286" s="327"/>
      <c r="L286" s="13"/>
      <c r="M286" s="13"/>
      <c r="N286" s="13"/>
      <c r="O286" s="13"/>
      <c r="P286" s="13"/>
      <c r="Q286" s="66"/>
      <c r="R286" s="13"/>
      <c r="S286" s="116"/>
      <c r="T286" s="13"/>
      <c r="U286" s="116"/>
      <c r="V286" s="116"/>
      <c r="W286" s="66"/>
      <c r="X286" s="116"/>
      <c r="Y286" s="66"/>
      <c r="Z286" s="66"/>
      <c r="AA286" s="66"/>
      <c r="AB286" s="116"/>
      <c r="AC286" s="13"/>
      <c r="AD286" s="116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>
      <c r="A287" s="32"/>
      <c r="B287" s="32"/>
      <c r="C287" s="32"/>
      <c r="E287" s="32"/>
      <c r="F287" s="32"/>
      <c r="G287" s="32"/>
      <c r="H287" s="32"/>
      <c r="I287" s="327"/>
      <c r="J287" s="327"/>
      <c r="K287" s="327"/>
      <c r="L287" s="13"/>
      <c r="M287" s="13"/>
      <c r="N287" s="13"/>
      <c r="O287" s="13"/>
      <c r="P287" s="13"/>
      <c r="Q287" s="66"/>
      <c r="R287" s="13"/>
      <c r="S287" s="116"/>
      <c r="T287" s="13"/>
      <c r="U287" s="116"/>
      <c r="V287" s="116"/>
      <c r="W287" s="66"/>
      <c r="X287" s="116"/>
      <c r="Y287" s="66"/>
      <c r="Z287" s="66"/>
      <c r="AA287" s="66"/>
      <c r="AB287" s="116"/>
      <c r="AC287" s="13"/>
      <c r="AD287" s="116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>
      <c r="A288" s="32"/>
      <c r="B288" s="32"/>
      <c r="C288" s="32"/>
      <c r="E288" s="32"/>
      <c r="F288" s="32"/>
      <c r="G288" s="32"/>
      <c r="H288" s="32"/>
      <c r="I288" s="327"/>
      <c r="J288" s="327"/>
      <c r="K288" s="327"/>
      <c r="L288" s="13"/>
      <c r="M288" s="13"/>
      <c r="N288" s="13"/>
      <c r="O288" s="13"/>
      <c r="P288" s="13"/>
      <c r="Q288" s="66"/>
      <c r="R288" s="13"/>
      <c r="S288" s="116"/>
      <c r="T288" s="13"/>
      <c r="U288" s="116"/>
      <c r="V288" s="116"/>
      <c r="W288" s="66"/>
      <c r="X288" s="116"/>
      <c r="Y288" s="66"/>
      <c r="Z288" s="66"/>
      <c r="AA288" s="66"/>
      <c r="AB288" s="116"/>
      <c r="AC288" s="13"/>
      <c r="AD288" s="116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>
      <c r="A289" s="32"/>
      <c r="B289" s="32"/>
      <c r="C289" s="32"/>
      <c r="E289" s="32"/>
      <c r="F289" s="32"/>
      <c r="G289" s="32"/>
      <c r="H289" s="32"/>
      <c r="I289" s="327"/>
      <c r="J289" s="327"/>
      <c r="K289" s="327"/>
      <c r="L289" s="13"/>
      <c r="M289" s="13"/>
      <c r="N289" s="13"/>
      <c r="O289" s="13"/>
      <c r="P289" s="13"/>
      <c r="Q289" s="66"/>
      <c r="R289" s="13"/>
      <c r="S289" s="116"/>
      <c r="T289" s="13"/>
      <c r="U289" s="116"/>
      <c r="V289" s="116"/>
      <c r="W289" s="66"/>
      <c r="X289" s="116"/>
      <c r="Y289" s="66"/>
      <c r="Z289" s="66"/>
      <c r="AA289" s="66"/>
      <c r="AB289" s="116"/>
      <c r="AC289" s="13"/>
      <c r="AD289" s="116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>
      <c r="A290" s="32"/>
      <c r="B290" s="32"/>
      <c r="C290" s="32"/>
      <c r="E290" s="32"/>
      <c r="F290" s="32"/>
      <c r="G290" s="32"/>
      <c r="H290" s="32"/>
      <c r="I290" s="327"/>
      <c r="J290" s="327"/>
      <c r="K290" s="327"/>
      <c r="L290" s="30"/>
      <c r="M290" s="30"/>
      <c r="N290" s="30"/>
      <c r="O290" s="30"/>
      <c r="P290" s="30"/>
      <c r="Q290" s="67"/>
      <c r="R290" s="30"/>
      <c r="S290" s="117"/>
      <c r="T290" s="30"/>
      <c r="U290" s="117"/>
      <c r="V290" s="117"/>
      <c r="W290" s="67"/>
      <c r="X290" s="117"/>
      <c r="Y290" s="67"/>
      <c r="AC290" s="30"/>
      <c r="AD290" s="117"/>
      <c r="AE290" s="30"/>
      <c r="AF290" s="30"/>
      <c r="AG290" s="30"/>
      <c r="AH290" s="30"/>
      <c r="AJ290" s="30"/>
    </row>
    <row r="291" spans="1:39">
      <c r="A291" s="32"/>
      <c r="B291" s="32"/>
      <c r="C291" s="32"/>
      <c r="E291" s="32"/>
      <c r="F291" s="32"/>
      <c r="G291" s="32"/>
      <c r="H291" s="32"/>
      <c r="I291" s="327"/>
      <c r="J291" s="327"/>
      <c r="K291" s="327"/>
      <c r="L291" s="32"/>
      <c r="M291" s="32"/>
      <c r="N291" s="32"/>
      <c r="O291" s="32"/>
      <c r="P291" s="32"/>
      <c r="Q291" s="68"/>
      <c r="R291" s="32"/>
      <c r="S291" s="118"/>
      <c r="T291" s="32"/>
      <c r="U291" s="118"/>
      <c r="V291" s="118"/>
      <c r="W291" s="68"/>
      <c r="X291" s="118"/>
      <c r="Y291" s="68"/>
      <c r="AC291" s="32"/>
      <c r="AD291" s="118"/>
      <c r="AE291" s="32"/>
      <c r="AF291" s="32"/>
      <c r="AG291" s="32"/>
      <c r="AH291" s="32"/>
      <c r="AJ291" s="32"/>
    </row>
    <row r="292" spans="1:39">
      <c r="A292" s="32"/>
      <c r="B292" s="32"/>
      <c r="C292" s="32"/>
      <c r="E292" s="32"/>
      <c r="F292" s="32"/>
      <c r="G292" s="32"/>
      <c r="H292" s="32"/>
      <c r="I292" s="327"/>
      <c r="J292" s="327"/>
      <c r="K292" s="327"/>
      <c r="L292" s="32"/>
      <c r="M292" s="32"/>
      <c r="N292" s="32"/>
      <c r="O292" s="32"/>
      <c r="P292" s="32"/>
      <c r="Q292" s="68"/>
      <c r="R292" s="32"/>
      <c r="S292" s="118"/>
      <c r="T292" s="32"/>
      <c r="U292" s="118"/>
      <c r="V292" s="118"/>
      <c r="W292" s="68"/>
      <c r="X292" s="118"/>
      <c r="Y292" s="68"/>
      <c r="AC292" s="32"/>
      <c r="AD292" s="118"/>
      <c r="AE292" s="32"/>
      <c r="AF292" s="32"/>
      <c r="AG292" s="32"/>
      <c r="AH292" s="32"/>
      <c r="AJ292" s="32"/>
    </row>
    <row r="293" spans="1:39">
      <c r="A293" s="32"/>
      <c r="B293" s="32"/>
      <c r="C293" s="32"/>
      <c r="E293" s="32"/>
      <c r="F293" s="32"/>
      <c r="G293" s="32"/>
      <c r="H293" s="32"/>
      <c r="I293" s="327"/>
      <c r="J293" s="327"/>
      <c r="K293" s="327"/>
      <c r="L293" s="32"/>
      <c r="M293" s="32"/>
      <c r="N293" s="32"/>
      <c r="O293" s="32"/>
      <c r="P293" s="32"/>
      <c r="Q293" s="68"/>
      <c r="R293" s="32"/>
      <c r="S293" s="118"/>
      <c r="T293" s="32"/>
      <c r="U293" s="118"/>
      <c r="V293" s="118"/>
      <c r="W293" s="68"/>
      <c r="X293" s="118"/>
      <c r="Y293" s="68"/>
      <c r="AC293" s="32"/>
      <c r="AD293" s="118"/>
      <c r="AE293" s="32"/>
      <c r="AF293" s="32"/>
      <c r="AG293" s="32"/>
      <c r="AH293" s="32"/>
      <c r="AJ293" s="32"/>
    </row>
    <row r="294" spans="1:39">
      <c r="A294" s="32"/>
      <c r="B294" s="32"/>
      <c r="C294" s="32"/>
      <c r="E294" s="32"/>
      <c r="F294" s="32"/>
      <c r="G294" s="32"/>
      <c r="H294" s="32"/>
      <c r="I294" s="327"/>
      <c r="J294" s="327"/>
      <c r="K294" s="327"/>
      <c r="L294" s="32"/>
      <c r="M294" s="32"/>
      <c r="N294" s="32"/>
      <c r="O294" s="32"/>
      <c r="P294" s="32"/>
      <c r="Q294" s="68"/>
      <c r="R294" s="32"/>
      <c r="S294" s="118"/>
      <c r="T294" s="32"/>
      <c r="U294" s="118"/>
      <c r="V294" s="118"/>
      <c r="W294" s="68"/>
      <c r="X294" s="118"/>
      <c r="Y294" s="68"/>
      <c r="AC294" s="32"/>
      <c r="AD294" s="118"/>
      <c r="AE294" s="32"/>
      <c r="AF294" s="32"/>
      <c r="AG294" s="32"/>
      <c r="AH294" s="32"/>
      <c r="AJ294" s="32"/>
    </row>
    <row r="295" spans="1:39">
      <c r="A295" s="32"/>
      <c r="B295" s="32"/>
      <c r="C295" s="32"/>
      <c r="E295" s="32"/>
      <c r="F295" s="32"/>
      <c r="G295" s="32"/>
      <c r="H295" s="32"/>
      <c r="I295" s="327"/>
      <c r="J295" s="327"/>
      <c r="K295" s="327"/>
      <c r="L295" s="32"/>
      <c r="M295" s="32"/>
      <c r="N295" s="32"/>
      <c r="O295" s="32"/>
      <c r="P295" s="32"/>
      <c r="Q295" s="68"/>
      <c r="R295" s="32"/>
      <c r="S295" s="118"/>
      <c r="T295" s="32"/>
      <c r="U295" s="118"/>
      <c r="V295" s="118"/>
      <c r="W295" s="68"/>
      <c r="X295" s="118"/>
      <c r="Y295" s="68"/>
      <c r="AC295" s="32"/>
      <c r="AD295" s="118"/>
      <c r="AE295" s="32"/>
      <c r="AF295" s="32"/>
      <c r="AG295" s="32"/>
      <c r="AH295" s="32"/>
      <c r="AJ295" s="32"/>
    </row>
    <row r="296" spans="1:39">
      <c r="A296" s="32"/>
      <c r="B296" s="32"/>
      <c r="C296" s="32"/>
      <c r="E296" s="32"/>
      <c r="F296" s="32"/>
      <c r="G296" s="32"/>
      <c r="H296" s="32"/>
      <c r="I296" s="327"/>
      <c r="J296" s="327"/>
      <c r="K296" s="327"/>
      <c r="L296" s="32"/>
      <c r="M296" s="32"/>
      <c r="N296" s="32"/>
      <c r="O296" s="32"/>
      <c r="P296" s="32"/>
      <c r="Q296" s="68"/>
      <c r="R296" s="32"/>
      <c r="S296" s="118"/>
      <c r="T296" s="32"/>
      <c r="U296" s="118"/>
      <c r="V296" s="118"/>
      <c r="W296" s="68"/>
      <c r="X296" s="118"/>
      <c r="Y296" s="68"/>
      <c r="AC296" s="32"/>
      <c r="AD296" s="118"/>
      <c r="AE296" s="32"/>
      <c r="AF296" s="32"/>
      <c r="AG296" s="32"/>
      <c r="AH296" s="32"/>
      <c r="AJ296" s="32"/>
    </row>
    <row r="297" spans="1:39">
      <c r="A297" s="32"/>
      <c r="B297" s="32"/>
      <c r="C297" s="32"/>
      <c r="E297" s="32"/>
      <c r="F297" s="32"/>
      <c r="G297" s="32"/>
      <c r="H297" s="32"/>
      <c r="I297" s="327"/>
      <c r="J297" s="327"/>
      <c r="K297" s="327"/>
      <c r="L297" s="32"/>
      <c r="M297" s="32"/>
      <c r="N297" s="32"/>
      <c r="O297" s="32"/>
      <c r="P297" s="32"/>
      <c r="Q297" s="68"/>
      <c r="R297" s="32"/>
      <c r="S297" s="118"/>
      <c r="T297" s="32"/>
      <c r="U297" s="118"/>
      <c r="V297" s="118"/>
      <c r="W297" s="68"/>
      <c r="X297" s="118"/>
      <c r="Y297" s="68"/>
      <c r="AC297" s="32"/>
      <c r="AD297" s="118"/>
      <c r="AE297" s="32"/>
      <c r="AF297" s="32"/>
      <c r="AG297" s="32"/>
      <c r="AH297" s="32"/>
      <c r="AJ297" s="32"/>
    </row>
    <row r="298" spans="1:39">
      <c r="A298" s="32"/>
      <c r="B298" s="32"/>
      <c r="C298" s="32"/>
      <c r="E298" s="32"/>
      <c r="F298" s="32"/>
      <c r="G298" s="32"/>
      <c r="H298" s="32"/>
      <c r="I298" s="327"/>
      <c r="J298" s="327"/>
      <c r="K298" s="327"/>
      <c r="L298" s="32"/>
      <c r="M298" s="32"/>
      <c r="N298" s="32"/>
      <c r="O298" s="32"/>
      <c r="P298" s="32"/>
      <c r="Q298" s="68"/>
      <c r="R298" s="32"/>
      <c r="S298" s="118"/>
      <c r="T298" s="32"/>
      <c r="U298" s="118"/>
      <c r="V298" s="118"/>
      <c r="W298" s="68"/>
      <c r="X298" s="118"/>
      <c r="Y298" s="68"/>
      <c r="AC298" s="32"/>
      <c r="AD298" s="118"/>
      <c r="AE298" s="32"/>
      <c r="AF298" s="32"/>
      <c r="AG298" s="32"/>
      <c r="AH298" s="32"/>
      <c r="AJ298" s="32"/>
    </row>
    <row r="299" spans="1:39">
      <c r="A299" s="32"/>
      <c r="B299" s="32"/>
      <c r="C299" s="32"/>
      <c r="E299" s="32"/>
      <c r="F299" s="32"/>
      <c r="G299" s="32"/>
      <c r="H299" s="32"/>
      <c r="I299" s="327"/>
      <c r="J299" s="327"/>
      <c r="K299" s="327"/>
      <c r="L299" s="32"/>
      <c r="M299" s="32"/>
      <c r="N299" s="32"/>
      <c r="O299" s="32"/>
      <c r="P299" s="32"/>
      <c r="Q299" s="68"/>
      <c r="R299" s="32"/>
      <c r="S299" s="118"/>
      <c r="T299" s="32"/>
      <c r="U299" s="118"/>
      <c r="V299" s="118"/>
      <c r="W299" s="68"/>
      <c r="X299" s="118"/>
      <c r="Y299" s="68"/>
      <c r="AC299" s="32"/>
      <c r="AD299" s="118"/>
      <c r="AE299" s="32"/>
      <c r="AF299" s="32"/>
      <c r="AG299" s="32"/>
      <c r="AH299" s="32"/>
      <c r="AJ299" s="32"/>
    </row>
    <row r="300" spans="1:39">
      <c r="A300" s="32"/>
      <c r="B300" s="32"/>
      <c r="C300" s="32"/>
      <c r="E300" s="32"/>
      <c r="F300" s="32"/>
      <c r="G300" s="32"/>
      <c r="H300" s="32"/>
      <c r="I300" s="327"/>
      <c r="J300" s="327"/>
      <c r="K300" s="327"/>
      <c r="L300" s="32"/>
      <c r="M300" s="32"/>
      <c r="N300" s="32"/>
      <c r="O300" s="32"/>
      <c r="P300" s="32"/>
      <c r="Q300" s="68"/>
      <c r="R300" s="32"/>
      <c r="S300" s="118"/>
      <c r="T300" s="32"/>
      <c r="U300" s="118"/>
      <c r="V300" s="118"/>
      <c r="W300" s="68"/>
      <c r="X300" s="118"/>
      <c r="Y300" s="68"/>
      <c r="AC300" s="32"/>
      <c r="AD300" s="118"/>
      <c r="AE300" s="32"/>
      <c r="AF300" s="32"/>
      <c r="AG300" s="32"/>
      <c r="AH300" s="32"/>
      <c r="AJ300" s="32"/>
    </row>
    <row r="301" spans="1:39">
      <c r="A301" s="32"/>
      <c r="B301" s="32"/>
      <c r="C301" s="32"/>
      <c r="E301" s="32"/>
      <c r="F301" s="32"/>
      <c r="G301" s="32"/>
      <c r="H301" s="32"/>
      <c r="I301" s="327"/>
      <c r="J301" s="327"/>
      <c r="K301" s="327"/>
      <c r="L301" s="32"/>
      <c r="M301" s="32"/>
      <c r="N301" s="32"/>
      <c r="O301" s="32"/>
      <c r="P301" s="32"/>
      <c r="Q301" s="68"/>
      <c r="R301" s="32"/>
      <c r="S301" s="118"/>
      <c r="T301" s="32"/>
      <c r="U301" s="118"/>
      <c r="V301" s="118"/>
      <c r="W301" s="68"/>
      <c r="X301" s="118"/>
      <c r="Y301" s="68"/>
      <c r="AC301" s="32"/>
      <c r="AD301" s="118"/>
      <c r="AE301" s="32"/>
      <c r="AF301" s="32"/>
      <c r="AG301" s="32"/>
      <c r="AH301" s="32"/>
      <c r="AJ301" s="32"/>
    </row>
    <row r="302" spans="1:39">
      <c r="A302" s="32"/>
      <c r="B302" s="32"/>
      <c r="C302" s="32"/>
      <c r="E302" s="32"/>
      <c r="F302" s="32"/>
      <c r="G302" s="32"/>
      <c r="H302" s="32"/>
      <c r="I302" s="327"/>
      <c r="J302" s="327"/>
      <c r="K302" s="327"/>
      <c r="L302" s="32"/>
      <c r="M302" s="32"/>
      <c r="N302" s="32"/>
      <c r="O302" s="32"/>
      <c r="P302" s="32"/>
      <c r="Q302" s="68"/>
      <c r="R302" s="32"/>
      <c r="S302" s="118"/>
      <c r="T302" s="32"/>
      <c r="U302" s="118"/>
      <c r="V302" s="118"/>
      <c r="W302" s="68"/>
      <c r="X302" s="118"/>
      <c r="Y302" s="68"/>
      <c r="AC302" s="32"/>
      <c r="AD302" s="118"/>
      <c r="AE302" s="32"/>
      <c r="AF302" s="32"/>
      <c r="AG302" s="32"/>
      <c r="AH302" s="32"/>
      <c r="AJ302" s="32"/>
    </row>
    <row r="303" spans="1:39">
      <c r="A303" s="32"/>
      <c r="B303" s="32"/>
      <c r="C303" s="32"/>
      <c r="E303" s="32"/>
      <c r="F303" s="32"/>
      <c r="G303" s="32"/>
      <c r="H303" s="32"/>
      <c r="I303" s="327"/>
      <c r="J303" s="327"/>
      <c r="K303" s="327"/>
      <c r="L303" s="32"/>
      <c r="M303" s="32"/>
      <c r="N303" s="32"/>
      <c r="O303" s="32"/>
      <c r="P303" s="32"/>
      <c r="Q303" s="68"/>
      <c r="R303" s="32"/>
      <c r="S303" s="118"/>
      <c r="T303" s="32"/>
      <c r="U303" s="118"/>
      <c r="V303" s="118"/>
      <c r="W303" s="68"/>
      <c r="X303" s="118"/>
      <c r="Y303" s="68"/>
      <c r="AC303" s="32"/>
      <c r="AD303" s="118"/>
      <c r="AE303" s="32"/>
      <c r="AF303" s="32"/>
      <c r="AG303" s="32"/>
      <c r="AH303" s="32"/>
      <c r="AJ303" s="32"/>
    </row>
    <row r="304" spans="1:39">
      <c r="A304" s="32"/>
      <c r="B304" s="32"/>
      <c r="C304" s="32"/>
      <c r="E304" s="32"/>
      <c r="F304" s="32"/>
      <c r="G304" s="32"/>
      <c r="H304" s="32"/>
      <c r="I304" s="327"/>
      <c r="J304" s="327"/>
      <c r="K304" s="327"/>
      <c r="L304" s="32"/>
      <c r="M304" s="32"/>
      <c r="N304" s="32"/>
      <c r="O304" s="32"/>
      <c r="P304" s="32"/>
      <c r="Q304" s="68"/>
      <c r="R304" s="32"/>
      <c r="S304" s="118"/>
      <c r="T304" s="32"/>
      <c r="U304" s="118"/>
      <c r="V304" s="118"/>
      <c r="W304" s="68"/>
      <c r="X304" s="118"/>
      <c r="Y304" s="68"/>
      <c r="AC304" s="32"/>
      <c r="AD304" s="118"/>
      <c r="AE304" s="32"/>
      <c r="AF304" s="32"/>
      <c r="AG304" s="32"/>
      <c r="AH304" s="32"/>
      <c r="AJ304" s="32"/>
    </row>
    <row r="305" spans="1:36">
      <c r="A305" s="32"/>
      <c r="B305" s="32"/>
      <c r="C305" s="32"/>
      <c r="E305" s="32"/>
      <c r="F305" s="32"/>
      <c r="G305" s="32"/>
      <c r="H305" s="32"/>
      <c r="I305" s="327"/>
      <c r="J305" s="327"/>
      <c r="K305" s="327"/>
      <c r="L305" s="32"/>
      <c r="M305" s="32"/>
      <c r="N305" s="32"/>
      <c r="O305" s="32"/>
      <c r="P305" s="32"/>
      <c r="Q305" s="68"/>
      <c r="R305" s="32"/>
      <c r="S305" s="118"/>
      <c r="T305" s="32"/>
      <c r="U305" s="118"/>
      <c r="V305" s="118"/>
      <c r="W305" s="68"/>
      <c r="X305" s="118"/>
      <c r="Y305" s="68"/>
      <c r="AC305" s="32"/>
      <c r="AD305" s="118"/>
      <c r="AE305" s="32"/>
      <c r="AF305" s="32"/>
      <c r="AG305" s="32"/>
      <c r="AH305" s="32"/>
      <c r="AJ305" s="32"/>
    </row>
    <row r="306" spans="1:36">
      <c r="A306" s="32"/>
      <c r="B306" s="32"/>
      <c r="C306" s="32"/>
      <c r="E306" s="32"/>
      <c r="F306" s="32"/>
      <c r="G306" s="32"/>
      <c r="H306" s="32"/>
      <c r="I306" s="327"/>
      <c r="J306" s="327"/>
      <c r="K306" s="327"/>
      <c r="L306" s="32"/>
      <c r="M306" s="32"/>
      <c r="N306" s="32"/>
      <c r="O306" s="32"/>
      <c r="P306" s="32"/>
      <c r="Q306" s="68"/>
      <c r="R306" s="32"/>
      <c r="S306" s="118"/>
      <c r="T306" s="32"/>
      <c r="U306" s="118"/>
      <c r="V306" s="118"/>
      <c r="W306" s="68"/>
      <c r="X306" s="118"/>
      <c r="Y306" s="68"/>
      <c r="AC306" s="32"/>
      <c r="AD306" s="118"/>
      <c r="AE306" s="32"/>
      <c r="AF306" s="32"/>
      <c r="AG306" s="32"/>
      <c r="AH306" s="32"/>
      <c r="AJ306" s="32"/>
    </row>
    <row r="307" spans="1:36">
      <c r="A307" s="32"/>
      <c r="B307" s="32"/>
      <c r="C307" s="32"/>
      <c r="E307" s="32"/>
      <c r="F307" s="32"/>
      <c r="G307" s="32"/>
      <c r="H307" s="32"/>
      <c r="I307" s="327"/>
      <c r="J307" s="327"/>
      <c r="K307" s="327"/>
      <c r="L307" s="32"/>
      <c r="M307" s="32"/>
      <c r="N307" s="32"/>
      <c r="O307" s="32"/>
      <c r="P307" s="32"/>
      <c r="Q307" s="68"/>
      <c r="R307" s="32"/>
      <c r="S307" s="118"/>
      <c r="T307" s="32"/>
      <c r="U307" s="118"/>
      <c r="V307" s="118"/>
      <c r="W307" s="68"/>
      <c r="X307" s="118"/>
      <c r="Y307" s="68"/>
      <c r="AC307" s="32"/>
      <c r="AD307" s="118"/>
      <c r="AE307" s="32"/>
      <c r="AF307" s="32"/>
      <c r="AG307" s="32"/>
      <c r="AH307" s="32"/>
      <c r="AJ307" s="32"/>
    </row>
    <row r="308" spans="1:36">
      <c r="A308" s="32"/>
      <c r="B308" s="32"/>
      <c r="C308" s="32"/>
      <c r="E308" s="32"/>
      <c r="F308" s="32"/>
      <c r="G308" s="32"/>
      <c r="H308" s="32"/>
      <c r="I308" s="327"/>
      <c r="J308" s="327"/>
      <c r="K308" s="327"/>
      <c r="L308" s="32"/>
      <c r="M308" s="32"/>
      <c r="N308" s="32"/>
      <c r="O308" s="32"/>
      <c r="P308" s="32"/>
      <c r="Q308" s="68"/>
      <c r="R308" s="32"/>
      <c r="S308" s="118"/>
      <c r="T308" s="32"/>
      <c r="U308" s="118"/>
      <c r="V308" s="118"/>
      <c r="W308" s="68"/>
      <c r="X308" s="118"/>
      <c r="Y308" s="68"/>
      <c r="AC308" s="32"/>
      <c r="AD308" s="118"/>
      <c r="AE308" s="32"/>
      <c r="AF308" s="32"/>
      <c r="AG308" s="32"/>
      <c r="AH308" s="32"/>
      <c r="AJ308" s="32"/>
    </row>
    <row r="309" spans="1:36">
      <c r="A309" s="32"/>
      <c r="B309" s="32"/>
      <c r="C309" s="32"/>
      <c r="E309" s="32"/>
      <c r="F309" s="32"/>
      <c r="G309" s="32"/>
      <c r="H309" s="32"/>
      <c r="I309" s="327"/>
      <c r="J309" s="327"/>
      <c r="K309" s="327"/>
      <c r="L309" s="32"/>
      <c r="M309" s="32"/>
      <c r="N309" s="32"/>
      <c r="O309" s="32"/>
      <c r="P309" s="32"/>
      <c r="Q309" s="68"/>
      <c r="R309" s="32"/>
      <c r="S309" s="118"/>
      <c r="T309" s="32"/>
      <c r="U309" s="118"/>
      <c r="V309" s="118"/>
      <c r="W309" s="68"/>
      <c r="X309" s="118"/>
      <c r="Y309" s="68"/>
      <c r="AC309" s="32"/>
      <c r="AD309" s="118"/>
      <c r="AE309" s="32"/>
      <c r="AF309" s="32"/>
      <c r="AG309" s="32"/>
      <c r="AH309" s="32"/>
      <c r="AJ309" s="32"/>
    </row>
    <row r="310" spans="1:36">
      <c r="A310" s="32"/>
      <c r="B310" s="32"/>
      <c r="C310" s="32"/>
      <c r="E310" s="32"/>
      <c r="F310" s="32"/>
      <c r="G310" s="32"/>
      <c r="H310" s="32"/>
      <c r="I310" s="327"/>
      <c r="J310" s="327"/>
      <c r="K310" s="327"/>
      <c r="L310" s="32"/>
      <c r="M310" s="32"/>
      <c r="N310" s="32"/>
      <c r="O310" s="32"/>
      <c r="P310" s="32"/>
      <c r="Q310" s="68"/>
      <c r="R310" s="32"/>
      <c r="S310" s="118"/>
      <c r="T310" s="32"/>
      <c r="U310" s="118"/>
      <c r="V310" s="118"/>
      <c r="W310" s="68"/>
      <c r="X310" s="118"/>
      <c r="Y310" s="68"/>
      <c r="AC310" s="32"/>
      <c r="AD310" s="118"/>
      <c r="AE310" s="32"/>
      <c r="AF310" s="32"/>
      <c r="AG310" s="32"/>
      <c r="AH310" s="32"/>
      <c r="AJ310" s="32"/>
    </row>
    <row r="311" spans="1:36">
      <c r="A311" s="32"/>
      <c r="B311" s="32"/>
      <c r="C311" s="32"/>
      <c r="E311" s="32"/>
      <c r="F311" s="32"/>
      <c r="G311" s="32"/>
      <c r="H311" s="32"/>
      <c r="I311" s="327"/>
      <c r="J311" s="327"/>
      <c r="K311" s="327"/>
      <c r="L311" s="32"/>
      <c r="M311" s="32"/>
      <c r="N311" s="32"/>
      <c r="O311" s="32"/>
      <c r="P311" s="32"/>
      <c r="Q311" s="68"/>
      <c r="R311" s="32"/>
      <c r="S311" s="118"/>
      <c r="T311" s="32"/>
      <c r="U311" s="118"/>
      <c r="V311" s="118"/>
      <c r="W311" s="68"/>
      <c r="X311" s="118"/>
      <c r="Y311" s="68"/>
      <c r="AC311" s="32"/>
      <c r="AD311" s="118"/>
      <c r="AE311" s="32"/>
      <c r="AF311" s="32"/>
      <c r="AG311" s="32"/>
      <c r="AH311" s="32"/>
      <c r="AJ311" s="32"/>
    </row>
    <row r="312" spans="1:36">
      <c r="A312" s="32"/>
      <c r="B312" s="32"/>
      <c r="C312" s="32"/>
      <c r="E312" s="32"/>
      <c r="F312" s="32"/>
      <c r="G312" s="32"/>
      <c r="H312" s="32"/>
      <c r="I312" s="327"/>
      <c r="J312" s="327"/>
      <c r="K312" s="327"/>
      <c r="L312" s="32"/>
      <c r="M312" s="32"/>
      <c r="N312" s="32"/>
      <c r="O312" s="32"/>
      <c r="P312" s="32"/>
      <c r="Q312" s="68"/>
      <c r="R312" s="32"/>
      <c r="S312" s="118"/>
      <c r="T312" s="32"/>
      <c r="U312" s="118"/>
      <c r="V312" s="118"/>
      <c r="W312" s="68"/>
      <c r="X312" s="118"/>
      <c r="Y312" s="68"/>
      <c r="AC312" s="32"/>
      <c r="AD312" s="118"/>
      <c r="AE312" s="32"/>
      <c r="AF312" s="32"/>
      <c r="AG312" s="32"/>
      <c r="AH312" s="32"/>
      <c r="AJ312" s="32"/>
    </row>
    <row r="313" spans="1:36">
      <c r="A313" s="32"/>
      <c r="B313" s="32"/>
      <c r="C313" s="32"/>
      <c r="E313" s="32"/>
      <c r="F313" s="32"/>
      <c r="G313" s="32"/>
      <c r="H313" s="32"/>
      <c r="I313" s="327"/>
      <c r="J313" s="327"/>
      <c r="K313" s="327"/>
      <c r="L313" s="32"/>
      <c r="M313" s="32"/>
      <c r="N313" s="32"/>
      <c r="O313" s="32"/>
      <c r="P313" s="32"/>
      <c r="Q313" s="68"/>
      <c r="R313" s="32"/>
      <c r="S313" s="118"/>
      <c r="T313" s="32"/>
      <c r="U313" s="118"/>
      <c r="V313" s="118"/>
      <c r="W313" s="68"/>
      <c r="X313" s="118"/>
      <c r="Y313" s="68"/>
      <c r="AC313" s="32"/>
      <c r="AD313" s="118"/>
      <c r="AE313" s="32"/>
      <c r="AF313" s="32"/>
      <c r="AG313" s="32"/>
      <c r="AH313" s="32"/>
      <c r="AJ313" s="32"/>
    </row>
    <row r="314" spans="1:36">
      <c r="A314" s="32"/>
      <c r="B314" s="32"/>
      <c r="C314" s="32"/>
      <c r="E314" s="32"/>
      <c r="F314" s="32"/>
      <c r="G314" s="32"/>
      <c r="H314" s="32"/>
      <c r="I314" s="327"/>
      <c r="J314" s="327"/>
      <c r="K314" s="327"/>
      <c r="L314" s="32"/>
      <c r="M314" s="32"/>
      <c r="N314" s="32"/>
      <c r="O314" s="32"/>
      <c r="P314" s="32"/>
      <c r="Q314" s="68"/>
      <c r="R314" s="32"/>
      <c r="S314" s="118"/>
      <c r="T314" s="32"/>
      <c r="U314" s="118"/>
      <c r="V314" s="118"/>
      <c r="W314" s="68"/>
      <c r="X314" s="118"/>
      <c r="Y314" s="68"/>
      <c r="AC314" s="32"/>
      <c r="AD314" s="118"/>
      <c r="AE314" s="32"/>
      <c r="AF314" s="32"/>
      <c r="AG314" s="32"/>
      <c r="AH314" s="32"/>
      <c r="AJ314" s="32"/>
    </row>
    <row r="315" spans="1:36">
      <c r="A315" s="32"/>
      <c r="B315" s="32"/>
      <c r="C315" s="32"/>
      <c r="E315" s="32"/>
      <c r="F315" s="32"/>
      <c r="G315" s="32"/>
      <c r="H315" s="32"/>
      <c r="I315" s="327"/>
      <c r="J315" s="327"/>
      <c r="K315" s="327"/>
      <c r="L315" s="32"/>
      <c r="M315" s="32"/>
      <c r="N315" s="32"/>
      <c r="O315" s="32"/>
      <c r="P315" s="32"/>
      <c r="Q315" s="68"/>
      <c r="R315" s="32"/>
      <c r="S315" s="118"/>
      <c r="T315" s="32"/>
      <c r="U315" s="118"/>
      <c r="V315" s="118"/>
      <c r="W315" s="68"/>
      <c r="X315" s="118"/>
      <c r="Y315" s="68"/>
      <c r="AC315" s="32"/>
      <c r="AD315" s="118"/>
      <c r="AE315" s="32"/>
      <c r="AF315" s="32"/>
      <c r="AG315" s="32"/>
      <c r="AH315" s="32"/>
      <c r="AJ315" s="32"/>
    </row>
    <row r="316" spans="1:36">
      <c r="K316" s="327"/>
      <c r="L316" s="32"/>
      <c r="M316" s="32"/>
      <c r="N316" s="32"/>
      <c r="O316" s="32"/>
      <c r="P316" s="32"/>
      <c r="Q316" s="68"/>
      <c r="R316" s="32"/>
      <c r="S316" s="118"/>
      <c r="T316" s="32"/>
      <c r="U316" s="118"/>
      <c r="V316" s="118"/>
      <c r="W316" s="68"/>
      <c r="X316" s="118"/>
      <c r="Y316" s="68"/>
      <c r="AC316" s="32"/>
      <c r="AD316" s="118"/>
      <c r="AE316" s="32"/>
      <c r="AF316" s="32"/>
      <c r="AG316" s="32"/>
      <c r="AH316" s="32"/>
      <c r="AJ316" s="32"/>
    </row>
    <row r="317" spans="1:36">
      <c r="K317" s="327"/>
      <c r="L317" s="32"/>
      <c r="M317" s="32"/>
      <c r="N317" s="32"/>
      <c r="O317" s="32"/>
      <c r="P317" s="32"/>
      <c r="Q317" s="68"/>
      <c r="R317" s="32"/>
      <c r="S317" s="118"/>
      <c r="T317" s="32"/>
      <c r="U317" s="118"/>
      <c r="V317" s="118"/>
      <c r="W317" s="68"/>
      <c r="X317" s="118"/>
      <c r="Y317" s="68"/>
      <c r="AC317" s="32"/>
      <c r="AD317" s="118"/>
      <c r="AE317" s="32"/>
      <c r="AF317" s="32"/>
      <c r="AG317" s="32"/>
      <c r="AH317" s="32"/>
      <c r="AJ317" s="32"/>
    </row>
    <row r="318" spans="1:36">
      <c r="K318" s="327"/>
      <c r="L318" s="32"/>
      <c r="M318" s="32"/>
      <c r="N318" s="32"/>
      <c r="O318" s="32"/>
      <c r="P318" s="32"/>
      <c r="Q318" s="68"/>
      <c r="R318" s="32"/>
      <c r="S318" s="118"/>
      <c r="T318" s="32"/>
      <c r="U318" s="118"/>
      <c r="V318" s="118"/>
      <c r="W318" s="68"/>
      <c r="X318" s="118"/>
      <c r="Y318" s="68"/>
      <c r="AC318" s="32"/>
      <c r="AD318" s="118"/>
      <c r="AE318" s="32"/>
      <c r="AF318" s="32"/>
      <c r="AG318" s="32"/>
      <c r="AH318" s="32"/>
      <c r="AJ318" s="32"/>
    </row>
    <row r="319" spans="1:36">
      <c r="K319" s="327"/>
      <c r="L319" s="32"/>
      <c r="M319" s="32"/>
      <c r="N319" s="32"/>
      <c r="O319" s="32"/>
      <c r="P319" s="32"/>
      <c r="Q319" s="68"/>
      <c r="R319" s="32"/>
      <c r="S319" s="118"/>
      <c r="T319" s="32"/>
      <c r="U319" s="118"/>
      <c r="V319" s="118"/>
      <c r="W319" s="68"/>
      <c r="X319" s="118"/>
      <c r="Y319" s="68"/>
      <c r="AC319" s="32"/>
      <c r="AD319" s="118"/>
      <c r="AE319" s="32"/>
      <c r="AF319" s="32"/>
      <c r="AG319" s="32"/>
      <c r="AH319" s="32"/>
      <c r="AJ319" s="32"/>
    </row>
    <row r="320" spans="1:36">
      <c r="K320" s="327"/>
      <c r="L320" s="32"/>
      <c r="M320" s="32"/>
      <c r="N320" s="32"/>
      <c r="O320" s="32"/>
      <c r="P320" s="32"/>
      <c r="Q320" s="68"/>
      <c r="R320" s="32"/>
      <c r="S320" s="118"/>
      <c r="T320" s="32"/>
      <c r="U320" s="118"/>
      <c r="V320" s="118"/>
      <c r="W320" s="68"/>
      <c r="X320" s="118"/>
      <c r="Y320" s="68"/>
      <c r="AC320" s="32"/>
      <c r="AD320" s="118"/>
      <c r="AE320" s="32"/>
      <c r="AF320" s="32"/>
      <c r="AG320" s="32"/>
      <c r="AH320" s="32"/>
      <c r="AJ320" s="32"/>
    </row>
    <row r="321" spans="11:36">
      <c r="K321" s="327"/>
      <c r="L321" s="32"/>
      <c r="M321" s="32"/>
      <c r="N321" s="32"/>
      <c r="O321" s="32"/>
      <c r="P321" s="32"/>
      <c r="Q321" s="68"/>
      <c r="R321" s="32"/>
      <c r="S321" s="118"/>
      <c r="T321" s="32"/>
      <c r="U321" s="118"/>
      <c r="V321" s="118"/>
      <c r="W321" s="68"/>
      <c r="X321" s="118"/>
      <c r="Y321" s="68"/>
      <c r="AC321" s="32"/>
      <c r="AD321" s="118"/>
      <c r="AE321" s="32"/>
      <c r="AF321" s="32"/>
      <c r="AG321" s="32"/>
      <c r="AH321" s="32"/>
      <c r="AJ321" s="32"/>
    </row>
    <row r="322" spans="11:36">
      <c r="K322" s="327"/>
      <c r="L322" s="32"/>
      <c r="M322" s="32"/>
      <c r="N322" s="32"/>
      <c r="O322" s="32"/>
      <c r="P322" s="32"/>
      <c r="Q322" s="68"/>
      <c r="R322" s="32"/>
      <c r="S322" s="118"/>
      <c r="T322" s="32"/>
      <c r="U322" s="118"/>
      <c r="V322" s="118"/>
      <c r="W322" s="68"/>
      <c r="X322" s="118"/>
      <c r="Y322" s="68"/>
      <c r="AC322" s="32"/>
      <c r="AD322" s="118"/>
      <c r="AE322" s="32"/>
      <c r="AF322" s="32"/>
      <c r="AG322" s="32"/>
      <c r="AH322" s="32"/>
      <c r="AJ322" s="32"/>
    </row>
    <row r="323" spans="11:36">
      <c r="K323" s="327"/>
      <c r="L323" s="32"/>
      <c r="M323" s="32"/>
      <c r="N323" s="32"/>
      <c r="O323" s="32"/>
      <c r="P323" s="32"/>
      <c r="Q323" s="68"/>
      <c r="R323" s="32"/>
      <c r="S323" s="118"/>
      <c r="T323" s="32"/>
      <c r="U323" s="118"/>
      <c r="V323" s="118"/>
      <c r="W323" s="68"/>
      <c r="X323" s="118"/>
      <c r="Y323" s="68"/>
      <c r="AC323" s="32"/>
      <c r="AD323" s="118"/>
      <c r="AE323" s="32"/>
      <c r="AF323" s="32"/>
      <c r="AG323" s="32"/>
      <c r="AH323" s="32"/>
      <c r="AJ323" s="32"/>
    </row>
    <row r="324" spans="11:36">
      <c r="K324" s="327"/>
      <c r="L324" s="32"/>
      <c r="M324" s="32"/>
      <c r="N324" s="32"/>
      <c r="O324" s="32"/>
      <c r="P324" s="32"/>
      <c r="Q324" s="68"/>
      <c r="R324" s="32"/>
      <c r="S324" s="118"/>
      <c r="T324" s="32"/>
      <c r="U324" s="118"/>
      <c r="V324" s="118"/>
      <c r="W324" s="68"/>
      <c r="X324" s="118"/>
      <c r="Y324" s="68"/>
      <c r="AC324" s="32"/>
      <c r="AD324" s="118"/>
      <c r="AE324" s="32"/>
      <c r="AF324" s="32"/>
      <c r="AG324" s="32"/>
      <c r="AH324" s="32"/>
      <c r="AJ324" s="32"/>
    </row>
    <row r="325" spans="11:36">
      <c r="K325" s="327"/>
      <c r="L325" s="32"/>
      <c r="M325" s="32"/>
      <c r="N325" s="32"/>
      <c r="O325" s="32"/>
      <c r="P325" s="32"/>
      <c r="Q325" s="68"/>
      <c r="R325" s="32"/>
      <c r="S325" s="118"/>
      <c r="T325" s="32"/>
      <c r="U325" s="118"/>
      <c r="V325" s="118"/>
      <c r="W325" s="68"/>
      <c r="X325" s="118"/>
      <c r="AC325" s="32"/>
      <c r="AD325" s="118"/>
      <c r="AG325" s="32"/>
      <c r="AJ325" s="32"/>
    </row>
    <row r="326" spans="11:36">
      <c r="K326" s="327"/>
      <c r="L326" s="32"/>
      <c r="M326" s="32"/>
      <c r="N326" s="32"/>
      <c r="O326" s="32"/>
      <c r="P326" s="32"/>
      <c r="Q326" s="68"/>
      <c r="R326" s="32"/>
      <c r="S326" s="118"/>
      <c r="T326" s="32"/>
      <c r="U326" s="118"/>
      <c r="V326" s="118"/>
      <c r="W326" s="68"/>
      <c r="X326" s="118"/>
      <c r="AC326" s="32"/>
      <c r="AD326" s="118"/>
      <c r="AG326" s="32"/>
      <c r="AJ326" s="32"/>
    </row>
    <row r="327" spans="11:36">
      <c r="K327" s="327"/>
      <c r="L327" s="32"/>
      <c r="M327" s="32"/>
      <c r="N327" s="32"/>
      <c r="O327" s="32"/>
      <c r="P327" s="32"/>
      <c r="Q327" s="68"/>
      <c r="R327" s="32"/>
      <c r="S327" s="118"/>
      <c r="T327" s="32"/>
      <c r="U327" s="118"/>
      <c r="V327" s="118"/>
      <c r="W327" s="68"/>
      <c r="X327" s="118"/>
      <c r="AC327" s="32"/>
      <c r="AD327" s="118"/>
      <c r="AG327" s="32"/>
      <c r="AJ327" s="32"/>
    </row>
    <row r="328" spans="11:36">
      <c r="K328" s="327"/>
      <c r="L328" s="32"/>
      <c r="M328" s="32"/>
      <c r="N328" s="32"/>
      <c r="O328" s="32"/>
      <c r="P328" s="32"/>
      <c r="Q328" s="68"/>
      <c r="R328" s="32"/>
      <c r="S328" s="118"/>
      <c r="T328" s="32"/>
      <c r="U328" s="118"/>
      <c r="V328" s="118"/>
      <c r="W328" s="68"/>
      <c r="X328" s="118"/>
      <c r="AC328" s="32"/>
      <c r="AD328" s="118"/>
      <c r="AG328" s="32"/>
      <c r="AJ328" s="32"/>
    </row>
    <row r="329" spans="11:36">
      <c r="K329" s="327"/>
      <c r="L329" s="32"/>
      <c r="M329" s="32"/>
      <c r="N329" s="32"/>
      <c r="O329" s="32"/>
      <c r="P329" s="32"/>
      <c r="Q329" s="68"/>
      <c r="R329" s="32"/>
      <c r="S329" s="118"/>
      <c r="T329" s="32"/>
      <c r="U329" s="118"/>
      <c r="V329" s="118"/>
      <c r="W329" s="68"/>
      <c r="X329" s="118"/>
      <c r="AC329" s="32"/>
      <c r="AD329" s="118"/>
      <c r="AG329" s="32"/>
      <c r="AJ329" s="32"/>
    </row>
    <row r="330" spans="11:36">
      <c r="K330" s="327"/>
      <c r="L330" s="32"/>
      <c r="M330" s="32"/>
      <c r="N330" s="32"/>
      <c r="O330" s="32"/>
      <c r="P330" s="32"/>
      <c r="Q330" s="68"/>
      <c r="R330" s="32"/>
      <c r="S330" s="118"/>
      <c r="T330" s="32"/>
      <c r="U330" s="118"/>
      <c r="V330" s="118"/>
      <c r="W330" s="68"/>
      <c r="X330" s="118"/>
      <c r="AC330" s="32"/>
      <c r="AD330" s="118"/>
      <c r="AG330" s="32"/>
      <c r="AJ330" s="32"/>
    </row>
    <row r="331" spans="11:36">
      <c r="K331" s="327"/>
      <c r="L331" s="32"/>
      <c r="M331" s="32"/>
      <c r="N331" s="32"/>
      <c r="O331" s="32"/>
      <c r="P331" s="32"/>
      <c r="Q331" s="68"/>
      <c r="R331" s="32"/>
      <c r="S331" s="118"/>
      <c r="T331" s="32"/>
      <c r="U331" s="118"/>
      <c r="V331" s="118"/>
      <c r="W331" s="68"/>
      <c r="X331" s="118"/>
      <c r="AC331" s="32"/>
      <c r="AD331" s="118"/>
      <c r="AG331" s="32"/>
      <c r="AJ331" s="32"/>
    </row>
    <row r="332" spans="11:36">
      <c r="K332" s="327"/>
      <c r="L332" s="32"/>
      <c r="M332" s="32"/>
      <c r="N332" s="32"/>
      <c r="O332" s="32"/>
      <c r="P332" s="32"/>
      <c r="Q332" s="68"/>
      <c r="R332" s="32"/>
      <c r="S332" s="118"/>
      <c r="T332" s="32"/>
      <c r="U332" s="118"/>
      <c r="V332" s="118"/>
      <c r="W332" s="68"/>
      <c r="X332" s="118"/>
      <c r="AC332" s="32"/>
      <c r="AD332" s="118"/>
      <c r="AG332" s="32"/>
      <c r="AJ332" s="32"/>
    </row>
    <row r="333" spans="11:36">
      <c r="K333" s="327"/>
      <c r="L333" s="32"/>
      <c r="M333" s="32"/>
      <c r="N333" s="32"/>
      <c r="O333" s="32"/>
      <c r="P333" s="32"/>
      <c r="Q333" s="68"/>
      <c r="R333" s="32"/>
      <c r="S333" s="118"/>
      <c r="T333" s="32"/>
      <c r="U333" s="118"/>
      <c r="V333" s="118"/>
      <c r="W333" s="68"/>
      <c r="X333" s="118"/>
      <c r="AC333" s="32"/>
      <c r="AD333" s="118"/>
      <c r="AG333" s="32"/>
      <c r="AJ333" s="32"/>
    </row>
    <row r="334" spans="11:36">
      <c r="K334" s="327"/>
      <c r="L334" s="32"/>
      <c r="M334" s="32"/>
      <c r="N334" s="32"/>
      <c r="O334" s="32"/>
      <c r="P334" s="32"/>
      <c r="Q334" s="68"/>
      <c r="R334" s="32"/>
      <c r="S334" s="118"/>
      <c r="T334" s="32"/>
      <c r="U334" s="118"/>
      <c r="V334" s="118"/>
      <c r="W334" s="68"/>
      <c r="X334" s="118"/>
      <c r="AC334" s="32"/>
      <c r="AD334" s="118"/>
      <c r="AG334" s="32"/>
      <c r="AJ334" s="32"/>
    </row>
    <row r="335" spans="11:36">
      <c r="K335" s="327"/>
      <c r="L335" s="32"/>
      <c r="M335" s="32"/>
      <c r="N335" s="32"/>
      <c r="O335" s="32"/>
      <c r="P335" s="32"/>
      <c r="Q335" s="68"/>
      <c r="R335" s="32"/>
      <c r="S335" s="118"/>
      <c r="T335" s="32"/>
      <c r="U335" s="118"/>
      <c r="V335" s="118"/>
      <c r="W335" s="68"/>
      <c r="X335" s="118"/>
      <c r="AC335" s="32"/>
      <c r="AD335" s="118"/>
      <c r="AG335" s="32"/>
      <c r="AJ335" s="32"/>
    </row>
    <row r="336" spans="11:36">
      <c r="K336" s="327"/>
      <c r="L336" s="32"/>
      <c r="M336" s="32"/>
      <c r="N336" s="32"/>
      <c r="O336" s="32"/>
      <c r="P336" s="32"/>
      <c r="Q336" s="68"/>
      <c r="R336" s="32"/>
      <c r="S336" s="118"/>
      <c r="T336" s="32"/>
      <c r="U336" s="118"/>
      <c r="V336" s="118"/>
      <c r="W336" s="68"/>
      <c r="X336" s="118"/>
      <c r="AC336" s="32"/>
      <c r="AD336" s="118"/>
      <c r="AG336" s="32"/>
      <c r="AJ336" s="32"/>
    </row>
    <row r="337" spans="11:36">
      <c r="K337" s="327"/>
      <c r="L337" s="32"/>
      <c r="M337" s="32"/>
      <c r="N337" s="32"/>
      <c r="O337" s="32"/>
      <c r="P337" s="32"/>
      <c r="Q337" s="68"/>
      <c r="R337" s="32"/>
      <c r="S337" s="118"/>
      <c r="T337" s="32"/>
      <c r="U337" s="118"/>
      <c r="V337" s="118"/>
      <c r="W337" s="68"/>
      <c r="X337" s="118"/>
      <c r="AC337" s="32"/>
      <c r="AD337" s="118"/>
      <c r="AG337" s="32"/>
      <c r="AJ337" s="32"/>
    </row>
    <row r="338" spans="11:36">
      <c r="K338" s="327"/>
      <c r="L338" s="32"/>
      <c r="M338" s="32"/>
      <c r="N338" s="32"/>
      <c r="O338" s="32"/>
      <c r="P338" s="32"/>
      <c r="Q338" s="68"/>
      <c r="R338" s="32"/>
      <c r="S338" s="118"/>
      <c r="T338" s="32"/>
      <c r="U338" s="118"/>
      <c r="V338" s="118"/>
      <c r="W338" s="68"/>
      <c r="X338" s="118"/>
      <c r="AC338" s="32"/>
      <c r="AD338" s="118"/>
      <c r="AG338" s="32"/>
      <c r="AJ338" s="32"/>
    </row>
    <row r="339" spans="11:36">
      <c r="L339" s="32"/>
      <c r="M339" s="32"/>
      <c r="N339" s="32"/>
      <c r="O339" s="32"/>
      <c r="P339" s="32"/>
      <c r="Q339" s="68"/>
      <c r="R339" s="32"/>
      <c r="S339" s="118"/>
      <c r="T339" s="32"/>
      <c r="U339" s="118"/>
      <c r="V339" s="118"/>
      <c r="W339" s="68"/>
      <c r="X339" s="118"/>
      <c r="AC339" s="32"/>
      <c r="AD339" s="118"/>
      <c r="AG339" s="32"/>
      <c r="AJ339" s="32"/>
    </row>
    <row r="340" spans="11:36">
      <c r="L340" s="32"/>
      <c r="M340" s="32"/>
      <c r="N340" s="32"/>
      <c r="O340" s="32"/>
      <c r="P340" s="32"/>
      <c r="Q340" s="68"/>
      <c r="R340" s="32"/>
      <c r="S340" s="118"/>
      <c r="T340" s="32"/>
      <c r="U340" s="118"/>
      <c r="V340" s="118"/>
      <c r="W340" s="68"/>
      <c r="X340" s="118"/>
      <c r="AC340" s="32"/>
      <c r="AD340" s="118"/>
      <c r="AG340" s="32"/>
      <c r="AJ340" s="32"/>
    </row>
    <row r="341" spans="11:36">
      <c r="L341" s="32"/>
      <c r="M341" s="32"/>
      <c r="N341" s="32"/>
      <c r="O341" s="32"/>
      <c r="P341" s="32"/>
      <c r="Q341" s="68"/>
      <c r="R341" s="32"/>
      <c r="S341" s="118"/>
      <c r="T341" s="32"/>
      <c r="U341" s="118"/>
      <c r="V341" s="118"/>
      <c r="W341" s="68"/>
      <c r="X341" s="118"/>
      <c r="AC341" s="32"/>
      <c r="AD341" s="118"/>
      <c r="AG341" s="32"/>
      <c r="AJ341" s="32"/>
    </row>
    <row r="342" spans="11:36">
      <c r="L342" s="32"/>
      <c r="M342" s="32"/>
      <c r="N342" s="32"/>
      <c r="O342" s="32"/>
      <c r="P342" s="32"/>
      <c r="Q342" s="68"/>
      <c r="R342" s="32"/>
      <c r="S342" s="118"/>
      <c r="T342" s="32"/>
      <c r="U342" s="118"/>
      <c r="V342" s="118"/>
      <c r="W342" s="68"/>
      <c r="X342" s="118"/>
      <c r="AC342" s="32"/>
      <c r="AD342" s="118"/>
      <c r="AG342" s="32"/>
      <c r="AJ342" s="32"/>
    </row>
    <row r="343" spans="11:36">
      <c r="L343" s="32"/>
      <c r="M343" s="32"/>
      <c r="N343" s="32"/>
      <c r="O343" s="32"/>
      <c r="P343" s="32"/>
      <c r="Q343" s="68"/>
      <c r="R343" s="32"/>
      <c r="S343" s="118"/>
      <c r="T343" s="32"/>
      <c r="U343" s="118"/>
      <c r="V343" s="118"/>
      <c r="W343" s="68"/>
      <c r="X343" s="118"/>
      <c r="AC343" s="32"/>
      <c r="AD343" s="118"/>
      <c r="AG343" s="32"/>
      <c r="AJ343" s="32"/>
    </row>
    <row r="344" spans="11:36">
      <c r="L344" s="32"/>
      <c r="M344" s="32"/>
      <c r="N344" s="32"/>
      <c r="O344" s="32"/>
      <c r="P344" s="32"/>
      <c r="Q344" s="68"/>
      <c r="R344" s="32"/>
      <c r="S344" s="118"/>
      <c r="T344" s="32"/>
      <c r="U344" s="118"/>
      <c r="V344" s="118"/>
      <c r="W344" s="68"/>
      <c r="X344" s="118"/>
      <c r="AC344" s="32"/>
      <c r="AD344" s="118"/>
      <c r="AG344" s="32"/>
      <c r="AJ344" s="32"/>
    </row>
    <row r="345" spans="11:36">
      <c r="L345" s="32"/>
      <c r="M345" s="32"/>
      <c r="N345" s="32"/>
      <c r="O345" s="32"/>
      <c r="P345" s="32"/>
      <c r="Q345" s="68"/>
      <c r="R345" s="32"/>
      <c r="S345" s="118"/>
      <c r="T345" s="32"/>
      <c r="U345" s="118"/>
      <c r="V345" s="118"/>
      <c r="W345" s="68"/>
      <c r="X345" s="118"/>
      <c r="AC345" s="32"/>
      <c r="AD345" s="118"/>
      <c r="AG345" s="32"/>
      <c r="AJ345" s="32"/>
    </row>
    <row r="346" spans="11:36">
      <c r="L346" s="32"/>
      <c r="M346" s="32"/>
      <c r="N346" s="32"/>
      <c r="O346" s="32"/>
      <c r="P346" s="32"/>
      <c r="Q346" s="68"/>
      <c r="R346" s="32"/>
      <c r="S346" s="118"/>
      <c r="T346" s="32"/>
      <c r="U346" s="118"/>
      <c r="V346" s="118"/>
      <c r="W346" s="68"/>
      <c r="X346" s="118"/>
      <c r="AC346" s="32"/>
      <c r="AD346" s="118"/>
      <c r="AG346" s="32"/>
      <c r="AJ346" s="32"/>
    </row>
    <row r="347" spans="11:36">
      <c r="L347" s="32"/>
      <c r="M347" s="32"/>
      <c r="N347" s="32"/>
      <c r="O347" s="32"/>
      <c r="P347" s="32"/>
      <c r="Q347" s="68"/>
      <c r="R347" s="32"/>
      <c r="S347" s="118"/>
      <c r="T347" s="32"/>
      <c r="U347" s="118"/>
      <c r="V347" s="118"/>
      <c r="W347" s="68"/>
      <c r="X347" s="118"/>
      <c r="AC347" s="32"/>
      <c r="AD347" s="118"/>
      <c r="AG347" s="32"/>
      <c r="AJ347" s="32"/>
    </row>
  </sheetData>
  <mergeCells count="2">
    <mergeCell ref="S2:Y2"/>
    <mergeCell ref="U5:Y5"/>
  </mergeCells>
  <conditionalFormatting sqref="AF30:AF31 AF99">
    <cfRule type="cellIs" dxfId="308" priority="14" stopIfTrue="1" operator="lessThan">
      <formula>0</formula>
    </cfRule>
  </conditionalFormatting>
  <conditionalFormatting sqref="AF76">
    <cfRule type="cellIs" dxfId="307" priority="15" stopIfTrue="1" operator="greaterThan">
      <formula>0</formula>
    </cfRule>
  </conditionalFormatting>
  <conditionalFormatting sqref="AF53">
    <cfRule type="cellIs" dxfId="306" priority="16" stopIfTrue="1" operator="greaterThan">
      <formula>0</formula>
    </cfRule>
    <cfRule type="cellIs" dxfId="305" priority="17" stopIfTrue="1" operator="lessThan">
      <formula>0</formula>
    </cfRule>
  </conditionalFormatting>
  <conditionalFormatting sqref="AF76">
    <cfRule type="cellIs" dxfId="304" priority="13" operator="lessThan">
      <formula>0</formula>
    </cfRule>
  </conditionalFormatting>
  <conditionalFormatting sqref="M11:M18">
    <cfRule type="cellIs" dxfId="303" priority="11" operator="lessThan">
      <formula>0</formula>
    </cfRule>
    <cfRule type="cellIs" dxfId="302" priority="12" operator="greaterThan">
      <formula>0</formula>
    </cfRule>
  </conditionalFormatting>
  <conditionalFormatting sqref="H11:H18">
    <cfRule type="cellIs" dxfId="301" priority="9" operator="lessThan">
      <formula>0</formula>
    </cfRule>
    <cfRule type="cellIs" dxfId="300" priority="10" operator="greaterThan">
      <formula>0</formula>
    </cfRule>
  </conditionalFormatting>
  <conditionalFormatting sqref="J11:J18">
    <cfRule type="cellIs" dxfId="299" priority="7" operator="lessThan">
      <formula>0</formula>
    </cfRule>
    <cfRule type="cellIs" dxfId="298" priority="8" operator="greaterThan">
      <formula>0</formula>
    </cfRule>
  </conditionalFormatting>
  <conditionalFormatting sqref="P11:P18">
    <cfRule type="cellIs" dxfId="297" priority="5" operator="lessThan">
      <formula>0</formula>
    </cfRule>
    <cfRule type="cellIs" dxfId="296" priority="6" operator="greaterThan">
      <formula>0</formula>
    </cfRule>
  </conditionalFormatting>
  <conditionalFormatting sqref="R11:R18">
    <cfRule type="cellIs" dxfId="295" priority="3" operator="lessThan">
      <formula>0</formula>
    </cfRule>
    <cfRule type="cellIs" dxfId="294" priority="4" operator="greaterThan">
      <formula>0</formula>
    </cfRule>
  </conditionalFormatting>
  <conditionalFormatting sqref="T11:T18">
    <cfRule type="cellIs" dxfId="293" priority="1" operator="lessThan">
      <formula>0</formula>
    </cfRule>
    <cfRule type="cellIs" dxfId="29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461FB-BD31-4DA1-9B9A-F21D7633F412}">
  <dimension ref="Q1:BH345"/>
  <sheetViews>
    <sheetView zoomScale="92" zoomScaleNormal="92" workbookViewId="0">
      <selection activeCell="Q24" sqref="Q24"/>
    </sheetView>
  </sheetViews>
  <sheetFormatPr baseColWidth="10" defaultRowHeight="15"/>
  <cols>
    <col min="29" max="29" width="2.81640625" customWidth="1"/>
    <col min="30" max="30" width="6" customWidth="1"/>
    <col min="31" max="31" width="2.81640625" customWidth="1"/>
    <col min="32" max="32" width="5.453125" customWidth="1"/>
    <col min="33" max="33" width="2.90625" customWidth="1"/>
    <col min="34" max="34" width="8.81640625" customWidth="1"/>
    <col min="35" max="35" width="7.1796875" customWidth="1"/>
    <col min="36" max="36" width="4.54296875" customWidth="1"/>
    <col min="37" max="37" width="7.90625" customWidth="1"/>
    <col min="38" max="39" width="7" customWidth="1"/>
    <col min="40" max="40" width="6.1796875" customWidth="1"/>
    <col min="41" max="41" width="5" customWidth="1"/>
    <col min="42" max="42" width="5.6328125" customWidth="1"/>
    <col min="43" max="43" width="7.08984375" customWidth="1"/>
    <col min="44" max="44" width="5.81640625" customWidth="1"/>
    <col min="45" max="45" width="7.54296875" style="10" customWidth="1"/>
    <col min="46" max="46" width="5.81640625" customWidth="1"/>
    <col min="47" max="47" width="5.81640625" style="100" customWidth="1"/>
    <col min="48" max="48" width="5" customWidth="1"/>
    <col min="49" max="49" width="7.54296875" style="100" customWidth="1"/>
    <col min="50" max="50" width="8" style="10" customWidth="1"/>
    <col min="51" max="51" width="6.6328125" style="100" customWidth="1"/>
    <col min="52" max="52" width="7.453125" style="10" customWidth="1"/>
    <col min="53" max="53" width="12.6328125" style="10" customWidth="1"/>
    <col min="54" max="58" width="20.1796875" customWidth="1"/>
  </cols>
  <sheetData>
    <row r="1" spans="43:60">
      <c r="AS1"/>
      <c r="AU1"/>
      <c r="AW1"/>
      <c r="AX1"/>
      <c r="AY1"/>
      <c r="AZ1"/>
      <c r="BA1"/>
    </row>
    <row r="2" spans="43:60">
      <c r="AS2"/>
      <c r="AU2"/>
      <c r="AW2"/>
      <c r="AX2"/>
      <c r="AY2"/>
      <c r="AZ2"/>
      <c r="BA2"/>
    </row>
    <row r="3" spans="43:60">
      <c r="AS3"/>
      <c r="AU3"/>
      <c r="AW3"/>
      <c r="AX3"/>
      <c r="AY3"/>
      <c r="AZ3"/>
      <c r="BA3"/>
    </row>
    <row r="4" spans="43:60">
      <c r="AS4"/>
      <c r="AU4"/>
      <c r="AW4"/>
      <c r="AX4"/>
      <c r="AY4"/>
      <c r="AZ4"/>
      <c r="BA4"/>
    </row>
    <row r="5" spans="43:60" s="193" customFormat="1" ht="22.2"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43:60">
      <c r="AS6"/>
      <c r="AU6"/>
      <c r="AW6"/>
      <c r="AX6"/>
      <c r="AY6"/>
      <c r="AZ6"/>
      <c r="BA6"/>
    </row>
    <row r="7" spans="43:60">
      <c r="AS7"/>
      <c r="AU7"/>
      <c r="AW7"/>
      <c r="AX7"/>
      <c r="AY7"/>
      <c r="AZ7"/>
      <c r="BA7"/>
    </row>
    <row r="8" spans="43:60">
      <c r="AS8"/>
      <c r="AU8"/>
      <c r="AW8"/>
      <c r="AX8"/>
      <c r="AY8"/>
      <c r="AZ8"/>
      <c r="BA8"/>
    </row>
    <row r="9" spans="43:60">
      <c r="AS9"/>
      <c r="AU9"/>
      <c r="AW9"/>
      <c r="AX9"/>
      <c r="AY9"/>
      <c r="AZ9"/>
      <c r="BA9"/>
    </row>
    <row r="10" spans="43:60">
      <c r="AS10"/>
      <c r="AU10"/>
      <c r="AW10"/>
      <c r="AX10"/>
      <c r="AY10"/>
      <c r="AZ10"/>
      <c r="BA10"/>
    </row>
    <row r="11" spans="43:60">
      <c r="AS11"/>
      <c r="AU11"/>
      <c r="AW11"/>
      <c r="AX11"/>
      <c r="AY11"/>
      <c r="AZ11"/>
      <c r="BA11"/>
    </row>
    <row r="12" spans="43:60">
      <c r="AS12"/>
      <c r="AU12"/>
      <c r="AW12"/>
      <c r="AX12"/>
      <c r="AY12"/>
      <c r="AZ12"/>
      <c r="BA12"/>
    </row>
    <row r="13" spans="43:60">
      <c r="AS13"/>
      <c r="AU13"/>
      <c r="AW13"/>
      <c r="AX13"/>
      <c r="AY13"/>
      <c r="AZ13"/>
      <c r="BA13" s="4"/>
    </row>
    <row r="14" spans="43:60">
      <c r="AS14"/>
      <c r="AU14"/>
      <c r="AW14"/>
      <c r="AX14"/>
      <c r="AY14"/>
      <c r="AZ14"/>
    </row>
    <row r="15" spans="43:60">
      <c r="AS15"/>
      <c r="AU15"/>
      <c r="AW15"/>
      <c r="AX15"/>
      <c r="AY15"/>
      <c r="AZ15"/>
    </row>
    <row r="16" spans="43:60">
      <c r="AS16"/>
      <c r="AU16"/>
      <c r="AW16"/>
      <c r="AX16"/>
      <c r="AY16"/>
      <c r="AZ16"/>
    </row>
    <row r="17" spans="45:53">
      <c r="AS17"/>
      <c r="AU17"/>
      <c r="AW17"/>
      <c r="AX17"/>
      <c r="AY17"/>
      <c r="AZ17"/>
    </row>
    <row r="18" spans="45:53">
      <c r="AS18"/>
      <c r="AU18"/>
      <c r="AW18"/>
      <c r="AX18"/>
      <c r="AY18"/>
      <c r="AZ18"/>
    </row>
    <row r="19" spans="45:53">
      <c r="AS19"/>
      <c r="AU19"/>
      <c r="AW19"/>
      <c r="AX19"/>
      <c r="AY19"/>
      <c r="AZ19"/>
    </row>
    <row r="20" spans="45:53">
      <c r="AS20"/>
      <c r="AU20"/>
      <c r="AW20"/>
      <c r="AX20"/>
      <c r="AY20"/>
      <c r="AZ20"/>
    </row>
    <row r="21" spans="45:53">
      <c r="AS21"/>
      <c r="AU21"/>
      <c r="AW21"/>
      <c r="AX21"/>
      <c r="AY21"/>
      <c r="AZ21"/>
    </row>
    <row r="22" spans="45:53">
      <c r="AS22"/>
      <c r="AU22"/>
      <c r="AW22"/>
      <c r="AX22"/>
      <c r="AY22"/>
      <c r="AZ22"/>
    </row>
    <row r="23" spans="45:53">
      <c r="AS23"/>
      <c r="AU23"/>
      <c r="AW23"/>
      <c r="AX23"/>
      <c r="AY23"/>
      <c r="AZ23"/>
    </row>
    <row r="24" spans="45:53" ht="16.5" customHeight="1">
      <c r="AS24"/>
      <c r="AU24"/>
      <c r="AW24"/>
      <c r="AX24"/>
      <c r="AY24"/>
      <c r="AZ24"/>
    </row>
    <row r="25" spans="45:53" ht="16.5" customHeight="1">
      <c r="AS25"/>
      <c r="AU25"/>
      <c r="AW25"/>
      <c r="AX25"/>
      <c r="AY25"/>
      <c r="AZ25"/>
    </row>
    <row r="26" spans="45:53">
      <c r="AS26"/>
      <c r="AU26"/>
      <c r="AW26"/>
      <c r="AX26"/>
      <c r="AY26"/>
      <c r="AZ26"/>
    </row>
    <row r="27" spans="45:53" ht="17.25" customHeight="1">
      <c r="AS27"/>
      <c r="AU27"/>
      <c r="AW27"/>
      <c r="AX27"/>
      <c r="AY27"/>
      <c r="AZ27"/>
    </row>
    <row r="28" spans="45:53">
      <c r="AS28"/>
      <c r="AU28"/>
      <c r="AW28"/>
      <c r="AX28"/>
      <c r="AY28"/>
      <c r="AZ28"/>
    </row>
    <row r="29" spans="45:53">
      <c r="AS29"/>
      <c r="AU29"/>
      <c r="AW29"/>
      <c r="AX29"/>
      <c r="AY29"/>
      <c r="AZ29"/>
    </row>
    <row r="30" spans="45:53">
      <c r="AS30"/>
      <c r="AU30"/>
      <c r="AW30"/>
      <c r="AX30"/>
      <c r="AY30"/>
      <c r="AZ30"/>
    </row>
    <row r="31" spans="45:53">
      <c r="AS31"/>
      <c r="AU31"/>
      <c r="AW31"/>
      <c r="AX31"/>
      <c r="AY31"/>
      <c r="AZ31"/>
      <c r="BA31"/>
    </row>
    <row r="32" spans="45:53">
      <c r="AS32"/>
      <c r="AU32"/>
      <c r="AW32"/>
      <c r="AX32"/>
      <c r="AY32"/>
      <c r="AZ32"/>
      <c r="BA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spans="45:53">
      <c r="AS161"/>
      <c r="AU161"/>
      <c r="AW161"/>
      <c r="AX161"/>
      <c r="AY161"/>
      <c r="AZ161"/>
      <c r="BA161"/>
    </row>
    <row r="162" spans="45:53">
      <c r="AS162"/>
      <c r="AU162"/>
      <c r="AW162"/>
      <c r="AX162"/>
      <c r="AY162"/>
      <c r="AZ162"/>
      <c r="BA162"/>
    </row>
    <row r="163" spans="45:53">
      <c r="AS163"/>
      <c r="AU163"/>
      <c r="AW163"/>
      <c r="AX163"/>
      <c r="AY163"/>
      <c r="AZ163"/>
      <c r="BA163"/>
    </row>
    <row r="164" spans="45:53">
      <c r="AS164"/>
      <c r="AU164"/>
      <c r="AW164"/>
      <c r="AX164"/>
      <c r="AY164"/>
      <c r="AZ164"/>
      <c r="BA164"/>
    </row>
    <row r="165" spans="45:53">
      <c r="AS165"/>
      <c r="AU165"/>
      <c r="AW165"/>
      <c r="AX165"/>
      <c r="AY165"/>
      <c r="AZ165"/>
      <c r="BA165"/>
    </row>
    <row r="166" spans="45:53">
      <c r="AS166"/>
      <c r="AU166"/>
      <c r="AW166"/>
      <c r="AX166"/>
      <c r="AY166"/>
      <c r="AZ166"/>
      <c r="BA166"/>
    </row>
    <row r="167" spans="45:53">
      <c r="AS167"/>
      <c r="AU167"/>
      <c r="AW167"/>
      <c r="AX167"/>
      <c r="AY167"/>
      <c r="AZ167"/>
      <c r="BA167"/>
    </row>
    <row r="168" spans="45:53">
      <c r="AS168"/>
      <c r="AU168"/>
      <c r="AW168"/>
      <c r="AX168"/>
      <c r="AY168"/>
      <c r="AZ168"/>
      <c r="BA168"/>
    </row>
    <row r="169" spans="45:53">
      <c r="AS169"/>
      <c r="AU169"/>
      <c r="AW169"/>
      <c r="AX169"/>
      <c r="AY169"/>
      <c r="AZ169"/>
      <c r="BA169"/>
    </row>
    <row r="170" spans="45:53">
      <c r="AS170"/>
      <c r="AU170"/>
      <c r="AW170"/>
      <c r="AX170"/>
      <c r="AY170"/>
      <c r="AZ170"/>
      <c r="BA170"/>
    </row>
    <row r="171" spans="45:53">
      <c r="AS171"/>
      <c r="AU171"/>
      <c r="AW171"/>
      <c r="AX171"/>
      <c r="AY171"/>
      <c r="AZ171"/>
      <c r="BA171"/>
    </row>
    <row r="172" spans="45:53">
      <c r="AS172"/>
      <c r="AU172"/>
      <c r="AW172"/>
      <c r="AX172"/>
      <c r="AY172"/>
      <c r="AZ172"/>
      <c r="BA172"/>
    </row>
    <row r="173" spans="45:53">
      <c r="AS173"/>
      <c r="AU173"/>
      <c r="AW173"/>
      <c r="AX173"/>
      <c r="AY173"/>
      <c r="AZ173"/>
    </row>
    <row r="174" spans="45:53">
      <c r="AS174"/>
      <c r="AU174"/>
      <c r="AW174"/>
      <c r="AX174"/>
      <c r="AY174"/>
      <c r="AZ174"/>
    </row>
    <row r="175" spans="45:53">
      <c r="AS175"/>
      <c r="AU175"/>
      <c r="AW175"/>
      <c r="AX175"/>
      <c r="AY175"/>
      <c r="AZ175"/>
    </row>
    <row r="176" spans="45:53">
      <c r="AS176"/>
      <c r="AU176"/>
      <c r="AW176"/>
      <c r="AX176"/>
      <c r="AY176"/>
      <c r="AZ176"/>
    </row>
    <row r="177" spans="17:52">
      <c r="AS177"/>
      <c r="AU177"/>
      <c r="AW177"/>
      <c r="AX177"/>
      <c r="AY177"/>
      <c r="AZ177"/>
    </row>
    <row r="178" spans="17:52">
      <c r="AS178"/>
      <c r="AU178"/>
      <c r="AW178"/>
      <c r="AX178"/>
      <c r="AY178"/>
      <c r="AZ178"/>
    </row>
    <row r="179" spans="17:52">
      <c r="AS179"/>
      <c r="AU179"/>
      <c r="AW179"/>
      <c r="AX179"/>
      <c r="AY179"/>
      <c r="AZ179"/>
    </row>
    <row r="180" spans="17:52">
      <c r="AS180"/>
      <c r="AU180"/>
      <c r="AW180"/>
      <c r="AX180"/>
      <c r="AY180"/>
      <c r="AZ180"/>
    </row>
    <row r="181" spans="17:52">
      <c r="AS181"/>
      <c r="AU181"/>
      <c r="AW181"/>
      <c r="AX181"/>
      <c r="AY181"/>
      <c r="AZ181"/>
    </row>
    <row r="182" spans="17:52">
      <c r="AS182"/>
      <c r="AU182"/>
      <c r="AW182"/>
      <c r="AX182"/>
      <c r="AY182"/>
      <c r="AZ182"/>
    </row>
    <row r="183" spans="17:52">
      <c r="AS183"/>
      <c r="AU183"/>
      <c r="AW183"/>
      <c r="AX183"/>
      <c r="AY183"/>
      <c r="AZ183"/>
    </row>
    <row r="184" spans="17:52">
      <c r="AS184"/>
      <c r="AU184"/>
      <c r="AW184"/>
      <c r="AX184"/>
      <c r="AY184"/>
      <c r="AZ184"/>
    </row>
    <row r="185" spans="17:52">
      <c r="AS185"/>
      <c r="AU185"/>
      <c r="AW185"/>
      <c r="AX185"/>
      <c r="AY185"/>
      <c r="AZ185"/>
    </row>
    <row r="186" spans="17:52">
      <c r="AS186"/>
      <c r="AU186"/>
      <c r="AW186"/>
      <c r="AX186"/>
      <c r="AY186"/>
      <c r="AZ186"/>
    </row>
    <row r="187" spans="17:52">
      <c r="AS187"/>
      <c r="AU187"/>
      <c r="AW187"/>
      <c r="AX187"/>
      <c r="AY187"/>
      <c r="AZ187"/>
    </row>
    <row r="188" spans="17:52">
      <c r="AS188"/>
      <c r="AU188"/>
      <c r="AW188"/>
      <c r="AX188"/>
      <c r="AY188"/>
      <c r="AZ188"/>
    </row>
    <row r="189" spans="17:52">
      <c r="AS189"/>
      <c r="AU189"/>
      <c r="AW189"/>
      <c r="AX189"/>
      <c r="AY189"/>
      <c r="AZ189"/>
    </row>
    <row r="190" spans="17:52">
      <c r="Q190" s="3" t="s">
        <v>598</v>
      </c>
      <c r="AS190"/>
      <c r="AU190"/>
      <c r="AW190"/>
      <c r="AX190"/>
      <c r="AY190"/>
      <c r="AZ190"/>
    </row>
    <row r="191" spans="17:52">
      <c r="AS191"/>
      <c r="AU191"/>
      <c r="AW191"/>
      <c r="AX191"/>
      <c r="AY191"/>
      <c r="AZ191"/>
    </row>
    <row r="192" spans="17:52">
      <c r="AS192"/>
      <c r="AU192"/>
      <c r="AW192"/>
      <c r="AX192"/>
      <c r="AY192"/>
      <c r="AZ192"/>
    </row>
    <row r="193" spans="45:52">
      <c r="AS193"/>
      <c r="AU193"/>
      <c r="AW193"/>
      <c r="AX193"/>
      <c r="AY193"/>
      <c r="AZ193"/>
    </row>
    <row r="194" spans="45:52">
      <c r="AS194"/>
      <c r="AU194"/>
      <c r="AW194"/>
      <c r="AX194"/>
      <c r="AY194"/>
      <c r="AZ194"/>
    </row>
    <row r="195" spans="45:52">
      <c r="AS195"/>
      <c r="AU195"/>
      <c r="AW195"/>
      <c r="AX195"/>
      <c r="AY195"/>
      <c r="AZ195"/>
    </row>
    <row r="196" spans="45:52">
      <c r="AS196"/>
      <c r="AU196"/>
      <c r="AW196"/>
      <c r="AX196"/>
      <c r="AY196"/>
      <c r="AZ196"/>
    </row>
    <row r="197" spans="45:52">
      <c r="AS197"/>
      <c r="AU197"/>
      <c r="AW197"/>
      <c r="AX197"/>
      <c r="AY197"/>
      <c r="AZ197"/>
    </row>
    <row r="198" spans="45:52">
      <c r="AS198"/>
      <c r="AU198"/>
      <c r="AW198"/>
      <c r="AX198"/>
      <c r="AY198"/>
      <c r="AZ198"/>
    </row>
    <row r="199" spans="45:52">
      <c r="AS199"/>
      <c r="AU199"/>
      <c r="AW199"/>
      <c r="AX199"/>
      <c r="AY199"/>
      <c r="AZ199"/>
    </row>
    <row r="200" spans="45:52">
      <c r="AS200"/>
      <c r="AU200"/>
      <c r="AW200"/>
      <c r="AX200"/>
      <c r="AY200"/>
      <c r="AZ200"/>
    </row>
    <row r="201" spans="45:52">
      <c r="AS201"/>
      <c r="AU201"/>
      <c r="AW201"/>
      <c r="AX201"/>
      <c r="AY201"/>
      <c r="AZ201"/>
    </row>
    <row r="202" spans="45:52">
      <c r="AS202"/>
      <c r="AU202"/>
      <c r="AW202"/>
      <c r="AX202"/>
      <c r="AY202"/>
      <c r="AZ202"/>
    </row>
    <row r="203" spans="45:52">
      <c r="AS203"/>
      <c r="AU203"/>
      <c r="AW203"/>
      <c r="AX203"/>
      <c r="AY203"/>
      <c r="AZ203"/>
    </row>
    <row r="204" spans="45:52">
      <c r="AS204"/>
      <c r="AU204"/>
      <c r="AW204"/>
      <c r="AX204"/>
      <c r="AY204"/>
      <c r="AZ204"/>
    </row>
    <row r="205" spans="45:52">
      <c r="AS205"/>
      <c r="AU205"/>
      <c r="AW205"/>
      <c r="AX205"/>
      <c r="AY205"/>
      <c r="AZ205"/>
    </row>
    <row r="206" spans="45:52">
      <c r="AS206"/>
      <c r="AU206"/>
      <c r="AW206"/>
      <c r="AX206"/>
      <c r="AY206"/>
      <c r="AZ206"/>
    </row>
    <row r="207" spans="45:52">
      <c r="AS207"/>
      <c r="AU207"/>
      <c r="AW207"/>
      <c r="AX207"/>
      <c r="AY207"/>
      <c r="AZ207"/>
    </row>
    <row r="208" spans="45:52">
      <c r="AS208"/>
      <c r="AU208"/>
      <c r="AW208"/>
      <c r="AX208"/>
      <c r="AY208"/>
      <c r="AZ208"/>
    </row>
    <row r="209" spans="45:52">
      <c r="AS209"/>
      <c r="AU209"/>
      <c r="AW209"/>
      <c r="AX209"/>
      <c r="AY209"/>
      <c r="AZ209"/>
    </row>
    <row r="210" spans="45:52">
      <c r="AS210"/>
      <c r="AU210"/>
      <c r="AW210"/>
      <c r="AX210"/>
      <c r="AY210"/>
      <c r="AZ210"/>
    </row>
    <row r="211" spans="45:52">
      <c r="AS211"/>
      <c r="AU211"/>
      <c r="AW211"/>
      <c r="AX211"/>
      <c r="AY211"/>
      <c r="AZ211"/>
    </row>
    <row r="212" spans="45:52">
      <c r="AS212"/>
      <c r="AU212"/>
      <c r="AW212"/>
      <c r="AX212"/>
      <c r="AY212"/>
      <c r="AZ212"/>
    </row>
    <row r="213" spans="45:52">
      <c r="AS213"/>
      <c r="AU213"/>
      <c r="AW213"/>
      <c r="AX213"/>
      <c r="AY213"/>
      <c r="AZ213"/>
    </row>
    <row r="214" spans="45:52">
      <c r="AS214"/>
      <c r="AU214"/>
      <c r="AW214"/>
      <c r="AX214"/>
      <c r="AY214"/>
      <c r="AZ214"/>
    </row>
    <row r="215" spans="45:52">
      <c r="AS215"/>
      <c r="AU215"/>
      <c r="AW215"/>
      <c r="AX215"/>
      <c r="AY215"/>
      <c r="AZ215"/>
    </row>
    <row r="216" spans="45:52">
      <c r="AS216"/>
      <c r="AU216"/>
      <c r="AW216"/>
      <c r="AX216"/>
      <c r="AY216"/>
      <c r="AZ216"/>
    </row>
    <row r="217" spans="45:52">
      <c r="AS217"/>
      <c r="AU217"/>
      <c r="AW217"/>
      <c r="AX217"/>
      <c r="AY217"/>
      <c r="AZ217"/>
    </row>
    <row r="218" spans="45:52">
      <c r="AS218"/>
      <c r="AU218"/>
      <c r="AW218"/>
      <c r="AX218"/>
      <c r="AY218"/>
      <c r="AZ218"/>
    </row>
    <row r="219" spans="45:52">
      <c r="AS219"/>
      <c r="AU219"/>
      <c r="AW219"/>
      <c r="AX219"/>
      <c r="AY219"/>
      <c r="AZ219"/>
    </row>
    <row r="220" spans="45:52">
      <c r="AS220"/>
      <c r="AU220"/>
      <c r="AW220"/>
      <c r="AX220"/>
      <c r="AY220"/>
      <c r="AZ220"/>
    </row>
    <row r="221" spans="45:52">
      <c r="AS221"/>
      <c r="AU221"/>
      <c r="AW221"/>
      <c r="AX221"/>
      <c r="AY221"/>
      <c r="AZ221"/>
    </row>
    <row r="222" spans="45:52">
      <c r="AS222"/>
      <c r="AU222"/>
      <c r="AW222"/>
      <c r="AX222"/>
      <c r="AY222"/>
      <c r="AZ222"/>
    </row>
    <row r="223" spans="45:52">
      <c r="AS223"/>
      <c r="AU223"/>
      <c r="AW223"/>
      <c r="AX223"/>
      <c r="AY223"/>
      <c r="AZ223"/>
    </row>
    <row r="224" spans="45:52">
      <c r="AS224"/>
      <c r="AU224"/>
      <c r="AW224"/>
      <c r="AX224"/>
      <c r="AY224"/>
      <c r="AZ224"/>
    </row>
    <row r="225" spans="45:52">
      <c r="AS225"/>
      <c r="AU225"/>
      <c r="AW225"/>
      <c r="AX225"/>
      <c r="AY225"/>
      <c r="AZ225"/>
    </row>
    <row r="226" spans="45:52">
      <c r="AS226"/>
      <c r="AU226"/>
      <c r="AW226"/>
      <c r="AX226"/>
      <c r="AY226"/>
      <c r="AZ226"/>
    </row>
    <row r="227" spans="45:52">
      <c r="AS227"/>
      <c r="AU227"/>
      <c r="AW227"/>
      <c r="AX227"/>
      <c r="AY227"/>
      <c r="AZ227"/>
    </row>
    <row r="228" spans="45:52">
      <c r="AS228"/>
      <c r="AU228"/>
      <c r="AW228"/>
      <c r="AX228"/>
      <c r="AY228"/>
      <c r="AZ228"/>
    </row>
    <row r="229" spans="45:52">
      <c r="AS229"/>
      <c r="AU229"/>
      <c r="AW229"/>
      <c r="AX229"/>
      <c r="AY229"/>
      <c r="AZ229"/>
    </row>
    <row r="230" spans="45:52">
      <c r="AS230"/>
      <c r="AU230"/>
      <c r="AW230"/>
      <c r="AX230"/>
      <c r="AY230"/>
      <c r="AZ230"/>
    </row>
    <row r="231" spans="45:52">
      <c r="AS231"/>
      <c r="AU231"/>
      <c r="AW231"/>
      <c r="AX231"/>
      <c r="AY231"/>
      <c r="AZ231"/>
    </row>
    <row r="232" spans="45:52">
      <c r="AS232"/>
      <c r="AU232"/>
      <c r="AW232"/>
      <c r="AX232"/>
      <c r="AY232"/>
      <c r="AZ232"/>
    </row>
    <row r="233" spans="45:52">
      <c r="AS233"/>
      <c r="AU233"/>
      <c r="AW233"/>
      <c r="AX233"/>
      <c r="AY233"/>
      <c r="AZ233"/>
    </row>
    <row r="234" spans="45:52">
      <c r="AS234"/>
      <c r="AU234"/>
      <c r="AW234"/>
      <c r="AX234"/>
      <c r="AY234"/>
      <c r="AZ234"/>
    </row>
    <row r="235" spans="45:52">
      <c r="AS235"/>
      <c r="AU235"/>
      <c r="AW235"/>
      <c r="AX235"/>
      <c r="AY235"/>
      <c r="AZ235"/>
    </row>
    <row r="236" spans="45:52">
      <c r="AS236"/>
      <c r="AU236"/>
      <c r="AW236"/>
      <c r="AX236"/>
      <c r="AY236"/>
      <c r="AZ236"/>
    </row>
    <row r="237" spans="45:52">
      <c r="AS237"/>
      <c r="AU237"/>
      <c r="AW237"/>
      <c r="AX237"/>
      <c r="AY237"/>
      <c r="AZ237"/>
    </row>
    <row r="238" spans="45:52">
      <c r="AS238"/>
      <c r="AU238"/>
      <c r="AW238"/>
      <c r="AX238"/>
      <c r="AY238"/>
      <c r="AZ238"/>
    </row>
    <row r="239" spans="45:52">
      <c r="AS239"/>
      <c r="AU239"/>
      <c r="AW239"/>
      <c r="AX239"/>
      <c r="AY239"/>
      <c r="AZ239"/>
    </row>
    <row r="240" spans="45:52">
      <c r="AS240"/>
      <c r="AU240"/>
      <c r="AW240"/>
      <c r="AX240"/>
      <c r="AY240"/>
      <c r="AZ240"/>
    </row>
    <row r="241" spans="45:52">
      <c r="AS241"/>
      <c r="AU241"/>
      <c r="AW241"/>
      <c r="AX241"/>
      <c r="AY241"/>
      <c r="AZ241"/>
    </row>
    <row r="242" spans="45:52">
      <c r="AS242"/>
      <c r="AU242"/>
      <c r="AW242"/>
      <c r="AX242"/>
      <c r="AY242"/>
      <c r="AZ242"/>
    </row>
    <row r="243" spans="45:52">
      <c r="AS243"/>
      <c r="AU243"/>
      <c r="AW243"/>
      <c r="AX243"/>
      <c r="AY243"/>
      <c r="AZ243"/>
    </row>
    <row r="244" spans="45:52">
      <c r="AS244"/>
      <c r="AU244"/>
      <c r="AW244"/>
      <c r="AX244"/>
      <c r="AY244"/>
      <c r="AZ244"/>
    </row>
    <row r="245" spans="45:52">
      <c r="AS245"/>
      <c r="AU245"/>
      <c r="AW245"/>
      <c r="AX245"/>
      <c r="AY245"/>
      <c r="AZ245"/>
    </row>
    <row r="246" spans="45:52">
      <c r="AS246"/>
      <c r="AU246"/>
      <c r="AW246"/>
      <c r="AX246"/>
      <c r="AY246"/>
      <c r="AZ246"/>
    </row>
    <row r="247" spans="45:52">
      <c r="AS247"/>
      <c r="AU247"/>
      <c r="AW247"/>
      <c r="AX247"/>
      <c r="AY247"/>
      <c r="AZ247"/>
    </row>
    <row r="248" spans="45:52">
      <c r="AS248"/>
      <c r="AU248"/>
      <c r="AW248"/>
      <c r="AX248"/>
      <c r="AY248"/>
      <c r="AZ248"/>
    </row>
    <row r="249" spans="45:52">
      <c r="AS249"/>
      <c r="AU249"/>
      <c r="AW249"/>
      <c r="AX249"/>
      <c r="AY249"/>
      <c r="AZ249"/>
    </row>
    <row r="250" spans="45:52">
      <c r="AS250"/>
      <c r="AU250"/>
      <c r="AW250"/>
      <c r="AX250"/>
      <c r="AY250"/>
      <c r="AZ250"/>
    </row>
    <row r="251" spans="45:52">
      <c r="AS251"/>
      <c r="AU251"/>
      <c r="AW251"/>
      <c r="AX251"/>
      <c r="AY251"/>
      <c r="AZ251"/>
    </row>
    <row r="252" spans="45:52">
      <c r="AS252"/>
      <c r="AU252"/>
      <c r="AW252"/>
      <c r="AX252"/>
      <c r="AY252"/>
      <c r="AZ252"/>
    </row>
    <row r="253" spans="45:52">
      <c r="AS253"/>
      <c r="AU253"/>
      <c r="AW253"/>
      <c r="AX253"/>
      <c r="AY253"/>
      <c r="AZ253"/>
    </row>
    <row r="254" spans="45:52">
      <c r="AS254"/>
      <c r="AU254"/>
      <c r="AW254"/>
      <c r="AX254"/>
      <c r="AY254"/>
      <c r="AZ254"/>
    </row>
    <row r="255" spans="45:52">
      <c r="AS255"/>
      <c r="AU255"/>
      <c r="AW255"/>
      <c r="AX255"/>
      <c r="AY255"/>
      <c r="AZ255"/>
    </row>
    <row r="256" spans="45:52">
      <c r="AS256"/>
      <c r="AU256"/>
      <c r="AW256"/>
      <c r="AX256"/>
      <c r="AY256"/>
      <c r="AZ256"/>
    </row>
    <row r="257" spans="45:52">
      <c r="AS257"/>
      <c r="AU257"/>
      <c r="AW257"/>
      <c r="AX257"/>
      <c r="AY257"/>
      <c r="AZ257"/>
    </row>
    <row r="258" spans="45:52">
      <c r="AS258"/>
      <c r="AU258"/>
      <c r="AW258"/>
      <c r="AX258"/>
      <c r="AY258"/>
      <c r="AZ258"/>
    </row>
    <row r="259" spans="45:52">
      <c r="AS259"/>
      <c r="AU259"/>
      <c r="AW259"/>
      <c r="AX259"/>
      <c r="AY259"/>
      <c r="AZ259"/>
    </row>
    <row r="260" spans="45:52">
      <c r="AS260"/>
      <c r="AU260"/>
      <c r="AW260"/>
      <c r="AX260"/>
      <c r="AY260"/>
      <c r="AZ260"/>
    </row>
    <row r="261" spans="45:52">
      <c r="AS261"/>
      <c r="AU261"/>
      <c r="AW261"/>
      <c r="AX261"/>
      <c r="AY261"/>
      <c r="AZ261"/>
    </row>
    <row r="262" spans="45:52">
      <c r="AS262"/>
      <c r="AU262"/>
      <c r="AW262"/>
      <c r="AX262"/>
      <c r="AY262"/>
      <c r="AZ262"/>
    </row>
    <row r="263" spans="45:52">
      <c r="AS263"/>
      <c r="AU263"/>
      <c r="AW263"/>
      <c r="AX263"/>
      <c r="AY263"/>
      <c r="AZ263"/>
    </row>
    <row r="264" spans="45:52">
      <c r="AS264"/>
      <c r="AU264"/>
      <c r="AW264"/>
      <c r="AX264"/>
      <c r="AY264"/>
      <c r="AZ264"/>
    </row>
    <row r="265" spans="45:52">
      <c r="AS265"/>
      <c r="AU265"/>
      <c r="AW265"/>
      <c r="AX265"/>
      <c r="AY265"/>
      <c r="AZ265"/>
    </row>
    <row r="266" spans="45:52">
      <c r="AS266"/>
      <c r="AU266"/>
      <c r="AW266"/>
      <c r="AX266"/>
      <c r="AY266"/>
      <c r="AZ266"/>
    </row>
    <row r="267" spans="45:52">
      <c r="AS267"/>
      <c r="AU267"/>
      <c r="AW267"/>
      <c r="AX267"/>
      <c r="AY267"/>
      <c r="AZ267"/>
    </row>
    <row r="268" spans="45:52">
      <c r="AS268"/>
      <c r="AU268"/>
      <c r="AW268"/>
      <c r="AX268"/>
      <c r="AY268"/>
      <c r="AZ268"/>
    </row>
    <row r="269" spans="45:52">
      <c r="AS269"/>
      <c r="AU269"/>
      <c r="AW269"/>
      <c r="AX269"/>
      <c r="AY269"/>
      <c r="AZ269"/>
    </row>
    <row r="270" spans="45:52">
      <c r="AS270"/>
      <c r="AU270"/>
      <c r="AW270"/>
      <c r="AX270"/>
      <c r="AY270"/>
      <c r="AZ270"/>
    </row>
    <row r="271" spans="45:52">
      <c r="AS271"/>
      <c r="AU271"/>
      <c r="AW271"/>
      <c r="AX271"/>
      <c r="AY271"/>
      <c r="AZ271"/>
    </row>
    <row r="272" spans="45:52">
      <c r="AS272"/>
      <c r="AU272"/>
      <c r="AW272"/>
      <c r="AX272"/>
      <c r="AY272"/>
      <c r="AZ272"/>
    </row>
    <row r="273" spans="45:52">
      <c r="AS273"/>
      <c r="AU273"/>
      <c r="AW273"/>
      <c r="AX273"/>
      <c r="AY273"/>
      <c r="AZ273"/>
    </row>
    <row r="274" spans="45:52">
      <c r="AS274"/>
      <c r="AU274"/>
      <c r="AW274"/>
      <c r="AX274"/>
      <c r="AY274"/>
      <c r="AZ274"/>
    </row>
    <row r="275" spans="45:52">
      <c r="AS275"/>
      <c r="AU275"/>
      <c r="AW275"/>
      <c r="AX275"/>
      <c r="AY275"/>
      <c r="AZ275"/>
    </row>
    <row r="276" spans="45:52">
      <c r="AS276"/>
      <c r="AU276"/>
      <c r="AW276"/>
      <c r="AX276"/>
      <c r="AY276"/>
      <c r="AZ276"/>
    </row>
    <row r="277" spans="45:52">
      <c r="AS277"/>
      <c r="AU277"/>
      <c r="AW277"/>
      <c r="AX277"/>
      <c r="AY277"/>
      <c r="AZ277"/>
    </row>
    <row r="278" spans="45:52">
      <c r="AS278"/>
      <c r="AU278"/>
      <c r="AW278"/>
      <c r="AX278"/>
      <c r="AY278"/>
      <c r="AZ278"/>
    </row>
    <row r="279" spans="45:52">
      <c r="AS279"/>
      <c r="AU279"/>
      <c r="AW279"/>
      <c r="AX279"/>
      <c r="AY279"/>
      <c r="AZ279"/>
    </row>
    <row r="280" spans="45:52">
      <c r="AS280"/>
      <c r="AU280"/>
      <c r="AW280"/>
      <c r="AX280"/>
      <c r="AY280"/>
      <c r="AZ280"/>
    </row>
    <row r="281" spans="45:52">
      <c r="AS281"/>
      <c r="AU281"/>
      <c r="AW281"/>
      <c r="AX281"/>
      <c r="AY281"/>
      <c r="AZ281"/>
    </row>
    <row r="282" spans="45:52">
      <c r="AS282"/>
      <c r="AU282"/>
      <c r="AW282"/>
      <c r="AX282"/>
      <c r="AY282"/>
      <c r="AZ282"/>
    </row>
    <row r="283" spans="45:52">
      <c r="AS283"/>
      <c r="AU283"/>
      <c r="AW283"/>
      <c r="AX283"/>
      <c r="AY283"/>
      <c r="AZ283"/>
    </row>
    <row r="284" spans="45:52">
      <c r="AS284"/>
      <c r="AU284"/>
      <c r="AW284"/>
      <c r="AX284"/>
      <c r="AY284"/>
      <c r="AZ284"/>
    </row>
    <row r="285" spans="45:52">
      <c r="AS285"/>
      <c r="AU285"/>
      <c r="AW285"/>
      <c r="AX285"/>
      <c r="AY285"/>
      <c r="AZ285"/>
    </row>
    <row r="286" spans="45:52">
      <c r="AS286"/>
      <c r="AU286"/>
      <c r="AW286"/>
      <c r="AX286"/>
      <c r="AY286"/>
      <c r="AZ286"/>
    </row>
    <row r="287" spans="45:52">
      <c r="AS287"/>
      <c r="AU287"/>
      <c r="AW287"/>
      <c r="AX287"/>
      <c r="AY287"/>
      <c r="AZ287"/>
    </row>
    <row r="288" spans="45:52">
      <c r="AS288"/>
      <c r="AU288"/>
      <c r="AW288"/>
      <c r="AX288"/>
      <c r="AY288"/>
      <c r="AZ288"/>
    </row>
    <row r="289" spans="45:52">
      <c r="AS289"/>
      <c r="AU289"/>
      <c r="AW289"/>
      <c r="AX289"/>
      <c r="AY289"/>
      <c r="AZ289"/>
    </row>
    <row r="290" spans="45:52">
      <c r="AS290"/>
      <c r="AU290"/>
      <c r="AW290"/>
      <c r="AX290"/>
      <c r="AY290"/>
      <c r="AZ290"/>
    </row>
    <row r="291" spans="45:52">
      <c r="AS291"/>
      <c r="AU291"/>
      <c r="AW291"/>
      <c r="AX291"/>
      <c r="AY291"/>
      <c r="AZ291"/>
    </row>
    <row r="292" spans="45:52">
      <c r="AS292"/>
      <c r="AU292"/>
      <c r="AW292"/>
      <c r="AX292"/>
      <c r="AY292"/>
      <c r="AZ292"/>
    </row>
    <row r="293" spans="45:52">
      <c r="AS293"/>
      <c r="AU293"/>
      <c r="AW293"/>
      <c r="AX293"/>
      <c r="AY293"/>
      <c r="AZ293"/>
    </row>
    <row r="294" spans="45:52">
      <c r="AS294"/>
      <c r="AU294"/>
      <c r="AW294"/>
      <c r="AX294"/>
      <c r="AY294"/>
      <c r="AZ294"/>
    </row>
    <row r="295" spans="45:52">
      <c r="AS295"/>
      <c r="AU295"/>
      <c r="AW295"/>
      <c r="AX295"/>
      <c r="AY295"/>
      <c r="AZ295"/>
    </row>
    <row r="296" spans="45:52">
      <c r="AS296"/>
      <c r="AU296"/>
      <c r="AW296"/>
      <c r="AX296"/>
      <c r="AY296"/>
      <c r="AZ296"/>
    </row>
    <row r="297" spans="45:52">
      <c r="AS297"/>
      <c r="AU297"/>
      <c r="AW297"/>
      <c r="AX297"/>
      <c r="AY297"/>
      <c r="AZ297"/>
    </row>
    <row r="298" spans="45:52">
      <c r="AS298"/>
      <c r="AU298"/>
      <c r="AW298"/>
      <c r="AX298"/>
      <c r="AY298"/>
      <c r="AZ298"/>
    </row>
    <row r="299" spans="45:52">
      <c r="AS299"/>
      <c r="AU299"/>
      <c r="AW299"/>
      <c r="AX299"/>
      <c r="AY299"/>
      <c r="AZ299"/>
    </row>
    <row r="300" spans="45:52">
      <c r="AS300"/>
      <c r="AU300"/>
      <c r="AW300"/>
      <c r="AX300"/>
      <c r="AY300"/>
      <c r="AZ300"/>
    </row>
    <row r="301" spans="45:52">
      <c r="AS301"/>
      <c r="AU301"/>
      <c r="AW301"/>
      <c r="AX301"/>
      <c r="AY301"/>
      <c r="AZ301"/>
    </row>
    <row r="302" spans="45:52">
      <c r="AS302"/>
      <c r="AU302"/>
      <c r="AW302"/>
      <c r="AX302"/>
      <c r="AY302"/>
      <c r="AZ302"/>
    </row>
    <row r="303" spans="45:52">
      <c r="AS303"/>
      <c r="AU303"/>
      <c r="AW303"/>
      <c r="AX303"/>
      <c r="AY303"/>
      <c r="AZ303"/>
    </row>
    <row r="304" spans="45:52">
      <c r="AS304"/>
      <c r="AU304"/>
      <c r="AW304"/>
      <c r="AX304"/>
      <c r="AY304"/>
      <c r="AZ304"/>
    </row>
    <row r="305" spans="45:52">
      <c r="AS305"/>
      <c r="AU305"/>
      <c r="AW305"/>
      <c r="AX305"/>
      <c r="AY305"/>
      <c r="AZ305"/>
    </row>
    <row r="306" spans="45:52">
      <c r="AS306"/>
      <c r="AU306"/>
      <c r="AW306"/>
      <c r="AX306"/>
      <c r="AY306"/>
      <c r="AZ306"/>
    </row>
    <row r="307" spans="45:52">
      <c r="AS307"/>
      <c r="AU307"/>
      <c r="AW307"/>
      <c r="AX307"/>
      <c r="AY307"/>
      <c r="AZ307"/>
    </row>
    <row r="308" spans="45:52">
      <c r="AS308"/>
      <c r="AU308"/>
      <c r="AW308"/>
      <c r="AX308"/>
      <c r="AY308"/>
      <c r="AZ308"/>
    </row>
    <row r="309" spans="45:52">
      <c r="AS309"/>
      <c r="AU309"/>
      <c r="AW309"/>
      <c r="AX309"/>
      <c r="AY309"/>
      <c r="AZ309"/>
    </row>
    <row r="310" spans="45:52">
      <c r="AS310"/>
      <c r="AU310"/>
      <c r="AW310"/>
      <c r="AX310"/>
      <c r="AY310"/>
      <c r="AZ310"/>
    </row>
    <row r="311" spans="45:52">
      <c r="AS311"/>
      <c r="AU311"/>
      <c r="AW311"/>
      <c r="AX311"/>
      <c r="AY311"/>
      <c r="AZ311"/>
    </row>
    <row r="312" spans="45:52">
      <c r="AS312"/>
      <c r="AU312"/>
      <c r="AW312"/>
      <c r="AX312"/>
      <c r="AY312"/>
      <c r="AZ312"/>
    </row>
    <row r="313" spans="45:52">
      <c r="AS313"/>
      <c r="AU313"/>
      <c r="AW313"/>
      <c r="AX313"/>
      <c r="AY313"/>
      <c r="AZ313"/>
    </row>
    <row r="314" spans="45:52">
      <c r="AS314"/>
      <c r="AU314"/>
      <c r="AW314"/>
      <c r="AX314"/>
      <c r="AY314"/>
      <c r="AZ314"/>
    </row>
    <row r="315" spans="45:52">
      <c r="AS315"/>
      <c r="AU315"/>
      <c r="AW315"/>
      <c r="AX315"/>
      <c r="AY315"/>
      <c r="AZ315"/>
    </row>
    <row r="316" spans="45:52">
      <c r="AS316"/>
      <c r="AU316"/>
      <c r="AW316"/>
      <c r="AX316"/>
      <c r="AY316"/>
      <c r="AZ316"/>
    </row>
    <row r="317" spans="45:52">
      <c r="AS317"/>
      <c r="AU317"/>
      <c r="AW317"/>
      <c r="AX317"/>
      <c r="AY317"/>
      <c r="AZ317"/>
    </row>
    <row r="318" spans="45:52">
      <c r="AS318"/>
      <c r="AU318"/>
      <c r="AW318"/>
      <c r="AX318"/>
      <c r="AY318"/>
      <c r="AZ318"/>
    </row>
    <row r="319" spans="45:52">
      <c r="AS319"/>
      <c r="AU319"/>
      <c r="AW319"/>
      <c r="AX319"/>
      <c r="AY319"/>
      <c r="AZ319"/>
    </row>
    <row r="320" spans="45:52">
      <c r="AS320"/>
      <c r="AU320"/>
      <c r="AW320"/>
      <c r="AX320"/>
      <c r="AY320"/>
      <c r="AZ320"/>
    </row>
    <row r="321" spans="39:52">
      <c r="AS321"/>
      <c r="AU321"/>
      <c r="AW321"/>
      <c r="AX321"/>
      <c r="AY321"/>
      <c r="AZ321"/>
    </row>
    <row r="322" spans="39:52">
      <c r="AS322"/>
      <c r="AU322"/>
      <c r="AW322"/>
      <c r="AX322"/>
      <c r="AY322"/>
      <c r="AZ322"/>
    </row>
    <row r="323" spans="39:52">
      <c r="AS323"/>
      <c r="AU323"/>
      <c r="AW323"/>
      <c r="AX323"/>
      <c r="AY323"/>
      <c r="AZ323"/>
    </row>
    <row r="324" spans="39:52">
      <c r="AM324" s="32"/>
      <c r="AN324" s="32"/>
      <c r="AO324" s="32"/>
      <c r="AP324" s="32"/>
      <c r="AQ324" s="32"/>
      <c r="AR324" s="32"/>
      <c r="AS324" s="68"/>
      <c r="AT324" s="32"/>
      <c r="AU324" s="118"/>
      <c r="AV324" s="32"/>
      <c r="AW324" s="118"/>
    </row>
    <row r="325" spans="39:52">
      <c r="AM325" s="32"/>
      <c r="AN325" s="32"/>
      <c r="AO325" s="32"/>
      <c r="AP325" s="32"/>
      <c r="AQ325" s="32"/>
      <c r="AR325" s="32"/>
      <c r="AS325" s="68"/>
      <c r="AT325" s="32"/>
      <c r="AU325" s="118"/>
      <c r="AV325" s="32"/>
      <c r="AW325" s="118"/>
    </row>
    <row r="326" spans="39:52">
      <c r="AM326" s="32"/>
      <c r="AN326" s="32"/>
      <c r="AO326" s="32"/>
      <c r="AP326" s="32"/>
      <c r="AQ326" s="32"/>
      <c r="AR326" s="32"/>
      <c r="AS326" s="68"/>
      <c r="AT326" s="32"/>
      <c r="AU326" s="118"/>
      <c r="AV326" s="32"/>
      <c r="AW326" s="118"/>
    </row>
    <row r="327" spans="39:52">
      <c r="AM327" s="32"/>
      <c r="AN327" s="32"/>
      <c r="AO327" s="32"/>
      <c r="AP327" s="32"/>
      <c r="AQ327" s="32"/>
      <c r="AR327" s="32"/>
      <c r="AS327" s="68"/>
      <c r="AT327" s="32"/>
      <c r="AU327" s="118"/>
      <c r="AV327" s="32"/>
      <c r="AW327" s="118"/>
    </row>
    <row r="328" spans="39:52">
      <c r="AM328" s="32"/>
      <c r="AN328" s="32"/>
      <c r="AO328" s="32"/>
      <c r="AP328" s="32"/>
      <c r="AQ328" s="32"/>
      <c r="AR328" s="32"/>
      <c r="AS328" s="68"/>
      <c r="AT328" s="32"/>
      <c r="AU328" s="118"/>
      <c r="AV328" s="32"/>
      <c r="AW328" s="118"/>
    </row>
    <row r="329" spans="39:52">
      <c r="AM329" s="32"/>
      <c r="AN329" s="32"/>
      <c r="AO329" s="32"/>
      <c r="AP329" s="32"/>
      <c r="AQ329" s="32"/>
      <c r="AR329" s="32"/>
      <c r="AS329" s="68"/>
      <c r="AT329" s="32"/>
      <c r="AU329" s="118"/>
      <c r="AV329" s="32"/>
      <c r="AW329" s="118"/>
    </row>
    <row r="330" spans="39:52">
      <c r="AM330" s="32"/>
      <c r="AN330" s="32"/>
      <c r="AO330" s="32"/>
      <c r="AP330" s="32"/>
      <c r="AQ330" s="32"/>
      <c r="AR330" s="32"/>
      <c r="AS330" s="68"/>
      <c r="AT330" s="32"/>
      <c r="AU330" s="118"/>
      <c r="AV330" s="32"/>
      <c r="AW330" s="118"/>
    </row>
    <row r="331" spans="39:52">
      <c r="AM331" s="32"/>
      <c r="AN331" s="32"/>
      <c r="AO331" s="32"/>
      <c r="AP331" s="32"/>
      <c r="AQ331" s="32"/>
      <c r="AR331" s="32"/>
      <c r="AS331" s="68"/>
      <c r="AT331" s="32"/>
      <c r="AU331" s="118"/>
      <c r="AV331" s="32"/>
      <c r="AW331" s="118"/>
    </row>
    <row r="332" spans="39:52">
      <c r="AM332" s="32"/>
      <c r="AN332" s="32"/>
      <c r="AO332" s="32"/>
      <c r="AP332" s="32"/>
      <c r="AQ332" s="32"/>
      <c r="AR332" s="32"/>
      <c r="AS332" s="68"/>
      <c r="AT332" s="32"/>
      <c r="AU332" s="118"/>
      <c r="AV332" s="32"/>
      <c r="AW332" s="118"/>
    </row>
    <row r="333" spans="39:52">
      <c r="AM333" s="32"/>
      <c r="AN333" s="32"/>
      <c r="AO333" s="32"/>
      <c r="AP333" s="32"/>
      <c r="AQ333" s="32"/>
      <c r="AR333" s="32"/>
      <c r="AS333" s="68"/>
      <c r="AT333" s="32"/>
      <c r="AU333" s="118"/>
      <c r="AV333" s="32"/>
      <c r="AW333" s="118"/>
    </row>
    <row r="334" spans="39:52">
      <c r="AM334" s="32"/>
      <c r="AN334" s="32"/>
      <c r="AO334" s="32"/>
      <c r="AP334" s="32"/>
      <c r="AQ334" s="32"/>
      <c r="AR334" s="32"/>
      <c r="AS334" s="68"/>
      <c r="AT334" s="32"/>
      <c r="AU334" s="118"/>
      <c r="AV334" s="32"/>
      <c r="AW334" s="118"/>
    </row>
    <row r="335" spans="39:52">
      <c r="AM335" s="32"/>
      <c r="AN335" s="32"/>
      <c r="AO335" s="32"/>
      <c r="AP335" s="32"/>
      <c r="AQ335" s="32"/>
      <c r="AR335" s="32"/>
      <c r="AS335" s="68"/>
      <c r="AT335" s="32"/>
      <c r="AU335" s="118"/>
      <c r="AV335" s="32"/>
      <c r="AW335" s="118"/>
    </row>
    <row r="336" spans="39:52">
      <c r="AM336" s="32"/>
      <c r="AN336" s="32"/>
      <c r="AO336" s="32"/>
      <c r="AP336" s="32"/>
      <c r="AQ336" s="32"/>
      <c r="AR336" s="32"/>
      <c r="AS336" s="68"/>
      <c r="AT336" s="32"/>
      <c r="AU336" s="118"/>
      <c r="AV336" s="32"/>
      <c r="AW336" s="118"/>
    </row>
    <row r="337" spans="40:49">
      <c r="AN337" s="32"/>
      <c r="AO337" s="32"/>
      <c r="AP337" s="32"/>
      <c r="AQ337" s="32"/>
      <c r="AR337" s="32"/>
      <c r="AS337" s="68"/>
      <c r="AT337" s="32"/>
      <c r="AU337" s="118"/>
      <c r="AV337" s="32"/>
      <c r="AW337" s="118"/>
    </row>
    <row r="338" spans="40:49">
      <c r="AN338" s="32"/>
      <c r="AO338" s="32"/>
      <c r="AP338" s="32"/>
      <c r="AQ338" s="32"/>
      <c r="AR338" s="32"/>
      <c r="AS338" s="68"/>
      <c r="AT338" s="32"/>
      <c r="AU338" s="118"/>
      <c r="AV338" s="32"/>
      <c r="AW338" s="118"/>
    </row>
    <row r="339" spans="40:49">
      <c r="AN339" s="32"/>
      <c r="AO339" s="32"/>
      <c r="AP339" s="32"/>
      <c r="AQ339" s="32"/>
      <c r="AR339" s="32"/>
      <c r="AS339" s="68"/>
      <c r="AT339" s="32"/>
      <c r="AU339" s="118"/>
      <c r="AV339" s="32"/>
      <c r="AW339" s="118"/>
    </row>
    <row r="340" spans="40:49">
      <c r="AN340" s="32"/>
      <c r="AO340" s="32"/>
      <c r="AP340" s="32"/>
      <c r="AQ340" s="32"/>
      <c r="AR340" s="32"/>
      <c r="AS340" s="68"/>
      <c r="AT340" s="32"/>
      <c r="AU340" s="118"/>
      <c r="AV340" s="32"/>
      <c r="AW340" s="118"/>
    </row>
    <row r="341" spans="40:49">
      <c r="AN341" s="32"/>
      <c r="AO341" s="32"/>
      <c r="AP341" s="32"/>
      <c r="AQ341" s="32"/>
      <c r="AR341" s="32"/>
      <c r="AS341" s="68"/>
      <c r="AT341" s="32"/>
      <c r="AU341" s="118"/>
      <c r="AV341" s="32"/>
      <c r="AW341" s="118"/>
    </row>
    <row r="342" spans="40:49">
      <c r="AN342" s="32"/>
      <c r="AO342" s="32"/>
      <c r="AP342" s="32"/>
      <c r="AQ342" s="32"/>
      <c r="AR342" s="32"/>
      <c r="AS342" s="68"/>
      <c r="AT342" s="32"/>
      <c r="AU342" s="118"/>
      <c r="AV342" s="32"/>
      <c r="AW342" s="118"/>
    </row>
    <row r="343" spans="40:49">
      <c r="AN343" s="32"/>
      <c r="AO343" s="32"/>
      <c r="AP343" s="32"/>
      <c r="AQ343" s="32"/>
      <c r="AR343" s="32"/>
      <c r="AS343" s="68"/>
      <c r="AT343" s="32"/>
      <c r="AU343" s="118"/>
      <c r="AV343" s="32"/>
      <c r="AW343" s="118"/>
    </row>
    <row r="344" spans="40:49">
      <c r="AN344" s="32"/>
      <c r="AO344" s="32"/>
      <c r="AP344" s="32"/>
      <c r="AQ344" s="32"/>
      <c r="AR344" s="32"/>
      <c r="AS344" s="68"/>
      <c r="AT344" s="32"/>
      <c r="AU344" s="118"/>
      <c r="AV344" s="32"/>
      <c r="AW344" s="118"/>
    </row>
    <row r="345" spans="40:49">
      <c r="AN345" s="32"/>
      <c r="AO345" s="32"/>
      <c r="AP345" s="32"/>
      <c r="AQ345" s="32"/>
      <c r="AR345" s="32"/>
      <c r="AS345" s="68"/>
      <c r="AT345" s="32"/>
      <c r="AU345" s="118"/>
      <c r="AV345" s="32"/>
      <c r="AW345" s="11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352"/>
  <sheetViews>
    <sheetView zoomScale="95" zoomScaleNormal="95" workbookViewId="0">
      <pane xSplit="8" ySplit="11" topLeftCell="I12" activePane="bottomRight" state="frozen"/>
      <selection pane="topRight" activeCell="I1" sqref="I1"/>
      <selection pane="bottomLeft" activeCell="A12" sqref="A12"/>
      <selection pane="bottomRight" activeCell="D12" sqref="D12"/>
    </sheetView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7.453125" style="301" customWidth="1"/>
    <col min="9" max="9" width="7.1796875" style="301" customWidth="1"/>
    <col min="10" max="10" width="8.08984375" style="301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1.81640625" style="100" customWidth="1"/>
    <col min="22" max="22" width="6.1796875" style="10" customWidth="1"/>
    <col min="23" max="23" width="1.453125" style="100" customWidth="1"/>
    <col min="24" max="24" width="6.36328125" style="100" customWidth="1"/>
    <col min="25" max="25" width="6.90625" style="10" customWidth="1"/>
    <col min="26" max="26" width="7.453125" style="10" customWidth="1"/>
    <col min="27" max="27" width="5.453125" style="100" customWidth="1"/>
    <col min="28" max="28" width="7.453125" style="1" customWidth="1"/>
    <col min="29" max="29" width="6.90625" style="100" customWidth="1"/>
    <col min="30" max="30" width="5.36328125" style="1" customWidth="1"/>
    <col min="31" max="31" width="9" customWidth="1"/>
    <col min="32" max="32" width="5.36328125" customWidth="1"/>
    <col min="33" max="33" width="7.81640625" customWidth="1"/>
    <col min="34" max="34" width="7.6328125" customWidth="1"/>
    <col min="35" max="35" width="5.36328125" customWidth="1"/>
    <col min="36" max="36" width="7.08984375" customWidth="1"/>
    <col min="37" max="37" width="6.54296875" customWidth="1"/>
    <col min="39" max="39" width="7.81640625" customWidth="1"/>
    <col min="40" max="40" width="11.54296875" style="10"/>
    <col min="41" max="41" width="20.90625" customWidth="1"/>
    <col min="42" max="42" width="14" customWidth="1"/>
    <col min="43" max="43" width="12.54296875" customWidth="1"/>
    <col min="44" max="44" width="10.90625" customWidth="1"/>
  </cols>
  <sheetData>
    <row r="1" spans="1:44" ht="15.6">
      <c r="A1" s="39"/>
      <c r="B1" s="39"/>
      <c r="C1" s="39"/>
      <c r="D1" s="39"/>
      <c r="E1" s="39"/>
      <c r="F1" s="39"/>
      <c r="G1" s="39"/>
      <c r="H1" s="307"/>
      <c r="I1" s="307"/>
      <c r="J1" s="307"/>
      <c r="K1" s="39"/>
      <c r="L1" s="39"/>
      <c r="M1" s="39"/>
      <c r="N1" s="39"/>
      <c r="O1" s="39"/>
      <c r="P1" s="39"/>
      <c r="Q1" s="39"/>
      <c r="R1" s="39"/>
      <c r="S1" s="39"/>
      <c r="T1" s="115"/>
      <c r="U1" s="115"/>
      <c r="V1" s="64"/>
      <c r="W1" s="115"/>
      <c r="X1" s="115"/>
      <c r="Y1" s="39"/>
      <c r="Z1" s="64"/>
      <c r="AA1" s="115"/>
      <c r="AB1" s="81"/>
      <c r="AC1" s="115"/>
      <c r="AD1" s="81"/>
      <c r="AE1" s="2"/>
      <c r="AF1" s="5"/>
      <c r="AG1" s="5"/>
      <c r="AH1" s="4"/>
      <c r="AI1" s="4"/>
      <c r="AN1"/>
    </row>
    <row r="2" spans="1:44" s="165" customFormat="1" ht="31.8">
      <c r="A2" s="164"/>
      <c r="B2" s="164"/>
      <c r="C2" s="140" t="s">
        <v>480</v>
      </c>
      <c r="D2" s="164"/>
      <c r="E2" s="164"/>
      <c r="F2" s="164"/>
      <c r="G2" s="164"/>
      <c r="H2" s="347"/>
      <c r="I2" s="347"/>
      <c r="J2" s="347"/>
      <c r="K2" s="140" t="s">
        <v>429</v>
      </c>
      <c r="L2" s="140"/>
      <c r="M2" s="140"/>
      <c r="N2" s="140"/>
      <c r="O2" s="140" t="str">
        <f>+År!B2</f>
        <v>GRIS</v>
      </c>
      <c r="P2" s="164"/>
      <c r="Q2" s="164"/>
      <c r="R2" s="164"/>
      <c r="S2" s="164"/>
      <c r="T2" s="178"/>
      <c r="U2" s="178"/>
      <c r="V2" s="175"/>
      <c r="W2" s="178"/>
      <c r="X2" s="166"/>
      <c r="Y2" s="164"/>
      <c r="Z2" s="172"/>
      <c r="AA2" s="164"/>
      <c r="AB2" s="164"/>
      <c r="AC2" s="166"/>
      <c r="AD2" s="166"/>
      <c r="AE2" s="2"/>
      <c r="AF2" s="5"/>
      <c r="AG2" s="5"/>
      <c r="AH2" s="4"/>
      <c r="AI2" s="4"/>
      <c r="AJ2"/>
      <c r="AK2"/>
      <c r="AL2"/>
      <c r="AM2"/>
      <c r="AN2"/>
      <c r="AO2"/>
      <c r="AP2"/>
      <c r="AQ2"/>
      <c r="AR2"/>
    </row>
    <row r="3" spans="1:44" ht="15.6">
      <c r="A3" s="39"/>
      <c r="B3" s="39"/>
      <c r="C3" s="39"/>
      <c r="D3" s="39"/>
      <c r="E3" s="39"/>
      <c r="F3" s="39"/>
      <c r="G3" s="39"/>
      <c r="H3" s="307"/>
      <c r="I3" s="307"/>
      <c r="J3" s="307"/>
      <c r="K3" s="39"/>
      <c r="L3" s="39"/>
      <c r="M3" s="39"/>
      <c r="N3" s="39"/>
      <c r="O3" s="39"/>
      <c r="P3" s="39"/>
      <c r="Q3" s="39"/>
      <c r="R3" s="39"/>
      <c r="S3" s="39"/>
      <c r="T3" s="115"/>
      <c r="U3" s="115"/>
      <c r="V3" s="64"/>
      <c r="W3" s="115"/>
      <c r="X3" s="115"/>
      <c r="Y3" s="39"/>
      <c r="Z3" s="64"/>
      <c r="AA3" s="115"/>
      <c r="AB3" s="81"/>
      <c r="AC3" s="115"/>
      <c r="AD3" s="81"/>
      <c r="AE3" s="2"/>
      <c r="AF3" s="5"/>
      <c r="AG3" s="5"/>
      <c r="AH3" s="4"/>
      <c r="AI3" s="4"/>
      <c r="AN3"/>
    </row>
    <row r="4" spans="1:44" ht="15.6">
      <c r="A4" s="39"/>
      <c r="B4" s="39"/>
      <c r="C4" s="39"/>
      <c r="D4" s="39"/>
      <c r="E4" s="39"/>
      <c r="F4" s="39"/>
      <c r="G4" s="39"/>
      <c r="H4" s="307"/>
      <c r="I4" s="307"/>
      <c r="J4" s="307"/>
      <c r="K4" s="39"/>
      <c r="L4" s="39"/>
      <c r="M4" s="39"/>
      <c r="N4" s="39"/>
      <c r="O4" s="39"/>
      <c r="P4" s="39"/>
      <c r="Q4" s="39"/>
      <c r="R4" s="39"/>
      <c r="S4" s="39"/>
      <c r="T4" s="115"/>
      <c r="U4" s="115"/>
      <c r="V4" s="64"/>
      <c r="W4" s="115"/>
      <c r="X4" s="115"/>
      <c r="Y4" s="39"/>
      <c r="Z4" s="64"/>
      <c r="AA4" s="115"/>
      <c r="AB4" s="81"/>
      <c r="AC4" s="115"/>
      <c r="AD4" s="81"/>
      <c r="AE4" s="2"/>
      <c r="AF4" s="5"/>
      <c r="AG4" s="5"/>
      <c r="AH4" s="4"/>
      <c r="AI4" s="4"/>
      <c r="AN4"/>
    </row>
    <row r="5" spans="1:44" s="191" customFormat="1" ht="19.8">
      <c r="A5" s="150"/>
      <c r="B5" s="150"/>
      <c r="C5" s="150"/>
      <c r="D5" s="150"/>
      <c r="E5" s="150"/>
      <c r="F5" s="133" t="s">
        <v>5</v>
      </c>
      <c r="G5" s="149">
        <f>+År!O2</f>
        <v>52</v>
      </c>
      <c r="H5" s="349"/>
      <c r="I5" s="321"/>
      <c r="J5" s="349"/>
      <c r="K5" s="150"/>
      <c r="L5" s="133" t="s">
        <v>366</v>
      </c>
      <c r="M5" s="150"/>
      <c r="N5" s="150"/>
      <c r="O5" s="150"/>
      <c r="P5" s="150"/>
      <c r="Q5" s="394">
        <f>SUM(H12:H17)</f>
        <v>1479251</v>
      </c>
      <c r="R5" s="394"/>
      <c r="S5" s="396"/>
      <c r="T5" s="151"/>
      <c r="U5" s="151"/>
      <c r="V5" s="204"/>
      <c r="W5" s="151"/>
      <c r="X5" s="189"/>
      <c r="Y5" s="150"/>
      <c r="Z5" s="190"/>
      <c r="AA5" s="150"/>
      <c r="AB5" s="189"/>
      <c r="AC5" s="189"/>
      <c r="AD5" s="189"/>
      <c r="AE5" s="2"/>
      <c r="AF5" s="5"/>
      <c r="AG5" s="5"/>
      <c r="AH5" s="4"/>
      <c r="AI5" s="4"/>
      <c r="AJ5"/>
      <c r="AK5"/>
      <c r="AL5"/>
      <c r="AM5"/>
      <c r="AN5"/>
      <c r="AO5"/>
      <c r="AP5"/>
      <c r="AQ5"/>
      <c r="AR5"/>
    </row>
    <row r="6" spans="1:44" ht="15.6">
      <c r="A6" s="39"/>
      <c r="B6" s="39"/>
      <c r="C6" s="39"/>
      <c r="D6" s="39"/>
      <c r="E6" s="39"/>
      <c r="F6" s="44"/>
      <c r="G6" s="44"/>
      <c r="H6" s="333"/>
      <c r="I6" s="333"/>
      <c r="J6" s="333"/>
      <c r="K6" s="44"/>
      <c r="L6" s="44"/>
      <c r="M6" s="44"/>
      <c r="N6" s="44"/>
      <c r="O6" s="44"/>
      <c r="P6" s="44"/>
      <c r="Q6" s="44"/>
      <c r="R6" s="39"/>
      <c r="S6" s="39"/>
      <c r="T6" s="125"/>
      <c r="U6" s="125"/>
      <c r="V6" s="85"/>
      <c r="W6" s="125"/>
      <c r="X6" s="115"/>
      <c r="Y6" s="39"/>
      <c r="Z6" s="64"/>
      <c r="AA6" s="115"/>
      <c r="AB6" s="81"/>
      <c r="AC6" s="125"/>
      <c r="AD6" s="81"/>
      <c r="AE6" s="2"/>
      <c r="AF6" s="5"/>
      <c r="AG6" s="5"/>
      <c r="AH6" s="4"/>
      <c r="AI6" s="4"/>
      <c r="AN6"/>
    </row>
    <row r="7" spans="1:44" ht="15.6">
      <c r="A7" s="39"/>
      <c r="B7" s="39"/>
      <c r="C7" s="39"/>
      <c r="D7" s="39"/>
      <c r="E7" s="39"/>
      <c r="F7" s="44"/>
      <c r="G7" s="44"/>
      <c r="H7" s="333"/>
      <c r="I7" s="333"/>
      <c r="J7" s="333"/>
      <c r="K7" s="44"/>
      <c r="L7" s="44"/>
      <c r="M7" s="44"/>
      <c r="N7" s="44"/>
      <c r="O7" s="44"/>
      <c r="P7" s="44"/>
      <c r="Q7" s="44"/>
      <c r="R7" s="39"/>
      <c r="S7" s="39"/>
      <c r="T7" s="125"/>
      <c r="U7" s="125"/>
      <c r="V7" s="85"/>
      <c r="W7" s="125"/>
      <c r="X7" s="115"/>
      <c r="Y7" s="39"/>
      <c r="Z7" s="64"/>
      <c r="AA7" s="115"/>
      <c r="AB7" s="81"/>
      <c r="AC7" s="125"/>
      <c r="AD7" s="81"/>
      <c r="AE7" s="2"/>
      <c r="AF7" s="5"/>
      <c r="AG7" s="5"/>
      <c r="AH7" s="4"/>
      <c r="AI7" s="4"/>
      <c r="AN7"/>
    </row>
    <row r="8" spans="1:44" ht="15.6">
      <c r="A8" s="39"/>
      <c r="B8" s="39"/>
      <c r="C8" s="39"/>
      <c r="D8" s="39"/>
      <c r="E8" s="39"/>
      <c r="F8" s="39"/>
      <c r="G8" s="39"/>
      <c r="H8" s="307"/>
      <c r="I8" s="307"/>
      <c r="J8" s="333"/>
      <c r="K8" s="44"/>
      <c r="L8" s="44"/>
      <c r="M8" s="44"/>
      <c r="N8" s="44"/>
      <c r="O8" s="44"/>
      <c r="P8" s="44"/>
      <c r="Q8" s="44"/>
      <c r="R8" s="44"/>
      <c r="S8" s="44"/>
      <c r="T8" s="125"/>
      <c r="U8" s="125"/>
      <c r="V8" s="85"/>
      <c r="W8" s="125"/>
      <c r="X8" s="125"/>
      <c r="Y8" s="44"/>
      <c r="Z8" s="74" t="s">
        <v>455</v>
      </c>
      <c r="AA8" s="125" t="s">
        <v>3</v>
      </c>
      <c r="AB8" s="81"/>
      <c r="AC8" s="125"/>
      <c r="AD8" s="39"/>
      <c r="AE8" s="2"/>
      <c r="AF8" s="5"/>
      <c r="AG8" s="5"/>
      <c r="AH8" s="4"/>
      <c r="AI8" s="4"/>
      <c r="AN8"/>
    </row>
    <row r="9" spans="1:44" ht="15.6">
      <c r="A9" s="39"/>
      <c r="B9" s="39"/>
      <c r="C9" s="39"/>
      <c r="D9" s="39"/>
      <c r="E9" s="39"/>
      <c r="F9" s="34" t="s">
        <v>3</v>
      </c>
      <c r="G9" s="39"/>
      <c r="H9" s="307"/>
      <c r="I9" s="307"/>
      <c r="J9" s="308" t="s">
        <v>3</v>
      </c>
      <c r="K9" s="39"/>
      <c r="L9" s="39"/>
      <c r="M9" s="39"/>
      <c r="N9" s="39"/>
      <c r="O9" s="39"/>
      <c r="P9" s="39"/>
      <c r="Q9" s="34" t="s">
        <v>14</v>
      </c>
      <c r="R9" s="44"/>
      <c r="S9" s="44"/>
      <c r="T9" s="115"/>
      <c r="U9" s="115"/>
      <c r="V9" s="64"/>
      <c r="W9" s="115"/>
      <c r="X9" s="98" t="s">
        <v>388</v>
      </c>
      <c r="Y9" s="44"/>
      <c r="Z9" s="74" t="s">
        <v>456</v>
      </c>
      <c r="AA9" s="74" t="s">
        <v>8</v>
      </c>
      <c r="AB9" s="81"/>
      <c r="AC9" s="98" t="s">
        <v>14</v>
      </c>
      <c r="AD9" s="39"/>
      <c r="AE9" s="2"/>
      <c r="AF9" s="5"/>
      <c r="AG9" s="5"/>
      <c r="AH9" s="4"/>
      <c r="AI9" s="4"/>
      <c r="AN9"/>
    </row>
    <row r="10" spans="1:44" ht="15.6">
      <c r="A10" s="39"/>
      <c r="B10" s="39"/>
      <c r="C10" s="39"/>
      <c r="D10" s="39"/>
      <c r="E10" s="39"/>
      <c r="F10" s="34" t="s">
        <v>436</v>
      </c>
      <c r="G10" s="39"/>
      <c r="H10" s="308" t="s">
        <v>3</v>
      </c>
      <c r="I10" s="307"/>
      <c r="J10" s="308" t="s">
        <v>394</v>
      </c>
      <c r="K10" s="98" t="s">
        <v>3</v>
      </c>
      <c r="L10" s="39"/>
      <c r="M10" s="98" t="s">
        <v>1</v>
      </c>
      <c r="N10" s="39"/>
      <c r="O10" s="34" t="s">
        <v>14</v>
      </c>
      <c r="P10" s="39"/>
      <c r="Q10" s="34" t="s">
        <v>392</v>
      </c>
      <c r="R10" s="44"/>
      <c r="S10" s="110" t="s">
        <v>357</v>
      </c>
      <c r="T10" s="115"/>
      <c r="U10" s="115"/>
      <c r="V10" s="147" t="s">
        <v>357</v>
      </c>
      <c r="W10" s="115"/>
      <c r="X10" s="98" t="s">
        <v>392</v>
      </c>
      <c r="Y10" s="34" t="s">
        <v>388</v>
      </c>
      <c r="Z10" s="74" t="s">
        <v>454</v>
      </c>
      <c r="AA10" s="74" t="s">
        <v>435</v>
      </c>
      <c r="AB10" s="34" t="s">
        <v>14</v>
      </c>
      <c r="AC10" s="98" t="s">
        <v>392</v>
      </c>
      <c r="AD10" s="39"/>
      <c r="AE10" s="4"/>
      <c r="AF10" s="4"/>
      <c r="AG10" s="4"/>
      <c r="AH10" s="1"/>
      <c r="AI10" s="5"/>
      <c r="AN10"/>
    </row>
    <row r="11" spans="1:44" ht="15.6">
      <c r="A11" s="39"/>
      <c r="B11" s="44" t="s">
        <v>58</v>
      </c>
      <c r="C11" s="44" t="s">
        <v>365</v>
      </c>
      <c r="D11" s="42"/>
      <c r="E11" s="44" t="s">
        <v>368</v>
      </c>
      <c r="F11" s="34" t="s">
        <v>432</v>
      </c>
      <c r="G11" s="110" t="s">
        <v>437</v>
      </c>
      <c r="H11" s="308" t="s">
        <v>8</v>
      </c>
      <c r="I11" s="330" t="s">
        <v>437</v>
      </c>
      <c r="J11" s="308" t="s">
        <v>386</v>
      </c>
      <c r="K11" s="98" t="s">
        <v>357</v>
      </c>
      <c r="L11" s="124" t="s">
        <v>437</v>
      </c>
      <c r="M11" s="98" t="s">
        <v>357</v>
      </c>
      <c r="N11" s="124" t="s">
        <v>437</v>
      </c>
      <c r="O11" s="34" t="s">
        <v>386</v>
      </c>
      <c r="P11" s="110" t="s">
        <v>437</v>
      </c>
      <c r="Q11" s="34" t="s">
        <v>389</v>
      </c>
      <c r="R11" s="110" t="s">
        <v>437</v>
      </c>
      <c r="S11" s="110" t="s">
        <v>469</v>
      </c>
      <c r="T11" s="114" t="s">
        <v>437</v>
      </c>
      <c r="U11" s="114"/>
      <c r="V11" s="111" t="s">
        <v>416</v>
      </c>
      <c r="W11" s="114"/>
      <c r="X11" s="98" t="s">
        <v>389</v>
      </c>
      <c r="Y11" s="34" t="s">
        <v>390</v>
      </c>
      <c r="Z11" s="74" t="s">
        <v>386</v>
      </c>
      <c r="AA11" s="74" t="s">
        <v>464</v>
      </c>
      <c r="AB11" s="34" t="s">
        <v>26</v>
      </c>
      <c r="AC11" s="98" t="s">
        <v>395</v>
      </c>
      <c r="AD11" s="39"/>
      <c r="AE11" s="4"/>
      <c r="AF11" s="51"/>
      <c r="AG11" s="51"/>
      <c r="AH11" s="1"/>
      <c r="AI11" s="5"/>
      <c r="AN11"/>
    </row>
    <row r="12" spans="1:44" ht="15.6">
      <c r="A12" s="39"/>
      <c r="B12" s="2">
        <f>+'Ark1'!C1258</f>
        <v>2023</v>
      </c>
      <c r="C12" s="2">
        <f>+'Ark1'!I1258</f>
        <v>6</v>
      </c>
      <c r="D12" s="50" t="s">
        <v>48</v>
      </c>
      <c r="E12" s="50" t="s">
        <v>372</v>
      </c>
      <c r="F12" s="2">
        <f>+'Ark1'!Q1258</f>
        <v>496</v>
      </c>
      <c r="G12" s="2">
        <f t="shared" ref="G12:G17" si="0">+F12-F19</f>
        <v>-84</v>
      </c>
      <c r="H12" s="358">
        <f>+'Ark1'!R1258</f>
        <v>361364</v>
      </c>
      <c r="I12" s="318">
        <f t="shared" ref="I12:I17" si="1">+H12-H19</f>
        <v>9830</v>
      </c>
      <c r="J12" s="318">
        <f>+'Ark1'!S1258</f>
        <v>361065</v>
      </c>
      <c r="K12" s="50">
        <f>+'Ark1'!AD1258</f>
        <v>24.42884946503332</v>
      </c>
      <c r="L12" s="5">
        <f t="shared" ref="L12:L17" si="2">+K12-K19</f>
        <v>0.54079132977360089</v>
      </c>
      <c r="M12" s="50">
        <f>+'Ark1'!AE1258</f>
        <v>24.494913055118445</v>
      </c>
      <c r="N12" s="5">
        <f t="shared" ref="N12:N17" si="3">+M12-M19</f>
        <v>0.26044797880683745</v>
      </c>
      <c r="O12" s="96">
        <f>+'Ark1'!U1258</f>
        <v>60.427643222134513</v>
      </c>
      <c r="P12" s="5">
        <f t="shared" ref="P12:P17" si="4">+O12-O19</f>
        <v>0.16358792128224309</v>
      </c>
      <c r="Q12" s="235">
        <f>+'Ark1'!W1258</f>
        <v>83.96428288535482</v>
      </c>
      <c r="R12" s="5">
        <f t="shared" ref="R12:R17" si="5">+Q12-Q19</f>
        <v>-2.2886577078292731</v>
      </c>
      <c r="S12" s="50">
        <f>+'Ark1'!X1258</f>
        <v>3.3246255852824307</v>
      </c>
      <c r="T12" s="50">
        <f t="shared" ref="T12:T17" si="6">+S12-S19</f>
        <v>0.27285818867214573</v>
      </c>
      <c r="U12" s="114"/>
      <c r="V12" s="263">
        <f>+'Ark1'!Z1258</f>
        <v>85.793272157713574</v>
      </c>
      <c r="W12" s="114"/>
      <c r="X12" s="50">
        <f>+'Ark1'!AA1258</f>
        <v>9.4463142513077472</v>
      </c>
      <c r="Y12" s="5">
        <f>+'Ark1'!AB1258</f>
        <v>2.7222567826670896</v>
      </c>
      <c r="Z12" s="18">
        <f>+'Ark1'!AC1258</f>
        <v>-20.696676591770888</v>
      </c>
      <c r="AA12" s="18">
        <f>+H12/F12</f>
        <v>728.55645161290317</v>
      </c>
      <c r="AB12" s="5">
        <f>+'Ark1'!T1258</f>
        <v>4.5142875327924203</v>
      </c>
      <c r="AC12" s="50">
        <f>+'Ark1'!V1258</f>
        <v>90.997186171243172</v>
      </c>
      <c r="AD12" s="39"/>
      <c r="AE12" s="4"/>
      <c r="AF12" s="51"/>
      <c r="AG12" s="51"/>
      <c r="AH12" s="1"/>
      <c r="AI12" s="5"/>
      <c r="AN12"/>
    </row>
    <row r="13" spans="1:44" ht="15.6">
      <c r="A13" s="39"/>
      <c r="B13" s="2">
        <f>+'Ark1'!C1259</f>
        <v>2023</v>
      </c>
      <c r="C13" s="2">
        <f>+'Ark1'!I1259</f>
        <v>24</v>
      </c>
      <c r="D13" s="50" t="s">
        <v>48</v>
      </c>
      <c r="E13" s="50" t="s">
        <v>63</v>
      </c>
      <c r="F13" s="2">
        <f>+'Ark1'!Q1259</f>
        <v>481</v>
      </c>
      <c r="G13" s="2">
        <f t="shared" si="0"/>
        <v>-71</v>
      </c>
      <c r="H13" s="358">
        <f>+'Ark1'!R1259</f>
        <v>331151</v>
      </c>
      <c r="I13" s="318">
        <f t="shared" si="1"/>
        <v>-3304</v>
      </c>
      <c r="J13" s="318">
        <f>+'Ark1'!S1259</f>
        <v>330200</v>
      </c>
      <c r="K13" s="50">
        <f>+'Ark1'!AD1259</f>
        <v>22.386396899511983</v>
      </c>
      <c r="L13" s="5">
        <f t="shared" si="2"/>
        <v>-0.34107891684799796</v>
      </c>
      <c r="M13" s="50">
        <f>+'Ark1'!AE1259</f>
        <v>22.432153634646284</v>
      </c>
      <c r="N13" s="5">
        <f t="shared" si="3"/>
        <v>-0.22841042142036372</v>
      </c>
      <c r="O13" s="96">
        <f>+'Ark1'!U1259</f>
        <v>60.585814657783146</v>
      </c>
      <c r="P13" s="5">
        <f t="shared" si="4"/>
        <v>-7.6033511607427329E-2</v>
      </c>
      <c r="Q13" s="235">
        <f>+'Ark1'!W1259</f>
        <v>84.081020593579282</v>
      </c>
      <c r="R13" s="5">
        <f t="shared" si="5"/>
        <v>-0.73652886493977121</v>
      </c>
      <c r="S13" s="50">
        <f>+'Ark1'!X1259</f>
        <v>1.7031505264969764</v>
      </c>
      <c r="T13" s="50">
        <f t="shared" si="6"/>
        <v>-0.18469686702382604</v>
      </c>
      <c r="U13" s="114"/>
      <c r="V13" s="263">
        <f>+'Ark1'!Z1259</f>
        <v>64.104894745901419</v>
      </c>
      <c r="W13" s="114"/>
      <c r="X13" s="50">
        <f>+'Ark1'!AA1259</f>
        <v>9.6394318245272519</v>
      </c>
      <c r="Y13" s="5">
        <f>+'Ark1'!AB1259</f>
        <v>2.4167096707128599</v>
      </c>
      <c r="Z13" s="18">
        <f>+'Ark1'!AC1259</f>
        <v>-33.613502078161396</v>
      </c>
      <c r="AA13" s="18">
        <f t="shared" ref="AA13:AA19" si="7">+H13/F13</f>
        <v>688.46361746361742</v>
      </c>
      <c r="AB13" s="5">
        <f>+'Ark1'!T1259</f>
        <v>4.0646502652868319</v>
      </c>
      <c r="AC13" s="50">
        <f>+'Ark1'!V1259</f>
        <v>91.191964159746178</v>
      </c>
      <c r="AD13" s="39"/>
      <c r="AE13" s="4"/>
      <c r="AF13" s="51"/>
      <c r="AG13" s="51"/>
      <c r="AH13" s="1"/>
      <c r="AI13" s="5"/>
      <c r="AK13" s="2"/>
      <c r="AL13" s="2"/>
      <c r="AM13" s="2"/>
      <c r="AN13"/>
    </row>
    <row r="14" spans="1:44" ht="15.6">
      <c r="A14" s="39"/>
      <c r="B14" s="2">
        <f>+'Ark1'!C1260</f>
        <v>2023</v>
      </c>
      <c r="C14" s="2">
        <f>+'Ark1'!I1260</f>
        <v>49</v>
      </c>
      <c r="D14" s="50" t="s">
        <v>48</v>
      </c>
      <c r="E14" s="50" t="s">
        <v>64</v>
      </c>
      <c r="F14" s="2">
        <f>+'Ark1'!Q1260</f>
        <v>398</v>
      </c>
      <c r="G14" s="2">
        <f t="shared" si="0"/>
        <v>-15</v>
      </c>
      <c r="H14" s="358">
        <f>+'Ark1'!R1260</f>
        <v>273627</v>
      </c>
      <c r="I14" s="318">
        <f t="shared" si="1"/>
        <v>1180</v>
      </c>
      <c r="J14" s="318">
        <f>+'Ark1'!S1260</f>
        <v>273187</v>
      </c>
      <c r="K14" s="50">
        <f>+'Ark1'!AD1260</f>
        <v>18.49767213272122</v>
      </c>
      <c r="L14" s="5">
        <f t="shared" si="2"/>
        <v>-1.6126745273812304E-2</v>
      </c>
      <c r="M14" s="50">
        <f>+'Ark1'!AE1260</f>
        <v>18.212673308087535</v>
      </c>
      <c r="N14" s="5">
        <f t="shared" si="3"/>
        <v>7.5045283743207847E-2</v>
      </c>
      <c r="O14" s="96">
        <f>+'Ark1'!U1260</f>
        <v>60.552610482929282</v>
      </c>
      <c r="P14" s="5">
        <f t="shared" si="4"/>
        <v>-0.22833198629007256</v>
      </c>
      <c r="Q14" s="235">
        <f>+'Ark1'!W1260</f>
        <v>82.51211917111695</v>
      </c>
      <c r="R14" s="5">
        <f t="shared" si="5"/>
        <v>-0.8027242042374354</v>
      </c>
      <c r="S14" s="50">
        <f>+'Ark1'!X1260</f>
        <v>2.9737562448150219</v>
      </c>
      <c r="T14" s="50">
        <f t="shared" si="6"/>
        <v>-0.1329030320351543</v>
      </c>
      <c r="U14" s="114"/>
      <c r="V14" s="263">
        <f>+'Ark1'!Z1260</f>
        <v>89.661838926714097</v>
      </c>
      <c r="W14" s="114"/>
      <c r="X14" s="50">
        <f>+'Ark1'!AA1260</f>
        <v>10.191117845842562</v>
      </c>
      <c r="Y14" s="5">
        <f>+'Ark1'!AB1260</f>
        <v>2.4932921872951557</v>
      </c>
      <c r="Z14" s="18">
        <f>+'Ark1'!AC1260</f>
        <v>-39.111623577418641</v>
      </c>
      <c r="AA14" s="18">
        <f t="shared" si="7"/>
        <v>687.50502512562809</v>
      </c>
      <c r="AB14" s="5">
        <f>+'Ark1'!T1260</f>
        <v>4.2245904095721549</v>
      </c>
      <c r="AC14" s="50">
        <f>+'Ark1'!V1260</f>
        <v>89.450430655803856</v>
      </c>
      <c r="AD14" s="39"/>
      <c r="AE14" s="4"/>
      <c r="AF14" s="51"/>
      <c r="AG14" s="51"/>
      <c r="AH14" s="1"/>
      <c r="AI14" s="5"/>
      <c r="AK14" s="2"/>
      <c r="AL14" s="2"/>
      <c r="AM14" s="4"/>
      <c r="AN14" s="4"/>
      <c r="AO14" s="4"/>
    </row>
    <row r="15" spans="1:44" ht="15.6">
      <c r="A15" s="39"/>
      <c r="B15" s="2">
        <f>+'Ark1'!C1261</f>
        <v>2023</v>
      </c>
      <c r="C15" s="2">
        <f>+'Ark1'!I1261</f>
        <v>80</v>
      </c>
      <c r="D15" s="50" t="s">
        <v>7</v>
      </c>
      <c r="E15" s="50" t="s">
        <v>6</v>
      </c>
      <c r="F15" s="2">
        <f>+'Ark1'!Q1261</f>
        <v>415</v>
      </c>
      <c r="G15" s="2">
        <f t="shared" si="0"/>
        <v>-17</v>
      </c>
      <c r="H15" s="358">
        <f>+'Ark1'!R1261</f>
        <v>293771</v>
      </c>
      <c r="I15" s="318">
        <f t="shared" si="1"/>
        <v>2331</v>
      </c>
      <c r="J15" s="318">
        <f>+'Ark1'!S1261</f>
        <v>290979</v>
      </c>
      <c r="K15" s="50">
        <f>+'Ark1'!AD1261</f>
        <v>19.859442379961205</v>
      </c>
      <c r="L15" s="5">
        <f t="shared" si="2"/>
        <v>5.499768061464394E-2</v>
      </c>
      <c r="M15" s="50">
        <f>+'Ark1'!AE1261</f>
        <v>19.858417182853518</v>
      </c>
      <c r="N15" s="5">
        <f t="shared" si="3"/>
        <v>5.6975856523443724E-2</v>
      </c>
      <c r="O15" s="96">
        <f>+'Ark1'!U1261</f>
        <v>60.784084074795778</v>
      </c>
      <c r="P15" s="5">
        <f t="shared" si="4"/>
        <v>-9.3638880376659017E-2</v>
      </c>
      <c r="Q15" s="235">
        <f>+'Ark1'!W1261</f>
        <v>84.466997309084078</v>
      </c>
      <c r="R15" s="5">
        <f t="shared" si="5"/>
        <v>-0.93267139587811698</v>
      </c>
      <c r="S15" s="50">
        <f>+'Ark1'!X1261</f>
        <v>0.68897202242563083</v>
      </c>
      <c r="T15" s="50">
        <f t="shared" si="6"/>
        <v>-6.5557211722049868E-2</v>
      </c>
      <c r="U15" s="114"/>
      <c r="V15" s="263">
        <f>+'Ark1'!Z1261</f>
        <v>21.284946437871671</v>
      </c>
      <c r="W15" s="114"/>
      <c r="X15" s="50">
        <f>+'Ark1'!AA1261</f>
        <v>9.1657002440265085</v>
      </c>
      <c r="Y15" s="5">
        <f>+'Ark1'!AB1261</f>
        <v>2.6376026199911715</v>
      </c>
      <c r="Z15" s="18">
        <f>+'Ark1'!AC1261</f>
        <v>-32.143278694735841</v>
      </c>
      <c r="AA15" s="18">
        <f t="shared" si="7"/>
        <v>707.88192771084334</v>
      </c>
      <c r="AB15" s="5">
        <f>+'Ark1'!T1261</f>
        <v>3.8485418914732903</v>
      </c>
      <c r="AC15" s="50">
        <f>+'Ark1'!V1261</f>
        <v>91.752416284433124</v>
      </c>
      <c r="AD15" s="39"/>
      <c r="AE15" s="4"/>
      <c r="AF15" s="51"/>
      <c r="AG15" s="51"/>
      <c r="AH15" s="1"/>
      <c r="AI15" s="5"/>
      <c r="AK15" s="1"/>
      <c r="AL15" s="1"/>
      <c r="AM15" s="10"/>
      <c r="AO15" s="10"/>
    </row>
    <row r="16" spans="1:44" ht="15.6">
      <c r="A16" s="39"/>
      <c r="B16" s="2">
        <f>+'Ark1'!C1262</f>
        <v>2023</v>
      </c>
      <c r="C16" s="2">
        <f>+'Ark1'!I1262</f>
        <v>81</v>
      </c>
      <c r="D16" s="50" t="s">
        <v>7</v>
      </c>
      <c r="E16" s="50" t="s">
        <v>52</v>
      </c>
      <c r="F16" s="2">
        <f>+'Ark1'!Q1262</f>
        <v>81</v>
      </c>
      <c r="G16" s="2">
        <f t="shared" si="0"/>
        <v>-2</v>
      </c>
      <c r="H16" s="358">
        <f>+'Ark1'!R1262</f>
        <v>75271</v>
      </c>
      <c r="I16" s="318">
        <f t="shared" si="1"/>
        <v>-495</v>
      </c>
      <c r="J16" s="318">
        <f>+'Ark1'!S1262</f>
        <v>75070</v>
      </c>
      <c r="K16" s="50">
        <f>+'Ark1'!AD1262</f>
        <v>5.0884535484512092</v>
      </c>
      <c r="L16" s="5">
        <f t="shared" si="2"/>
        <v>-6.0131261769391209E-2</v>
      </c>
      <c r="M16" s="50">
        <f>+'Ark1'!AE1262</f>
        <v>5.0270380933336574</v>
      </c>
      <c r="N16" s="5">
        <f t="shared" si="3"/>
        <v>-5.46893632727663E-2</v>
      </c>
      <c r="O16" s="96">
        <f>+'Ark1'!U1262</f>
        <v>60.966591181563857</v>
      </c>
      <c r="P16" s="5">
        <f t="shared" si="4"/>
        <v>-0.45571789206032065</v>
      </c>
      <c r="Q16" s="235">
        <f>+'Ark1'!W1262</f>
        <v>82.880017317170399</v>
      </c>
      <c r="R16" s="5">
        <f t="shared" si="5"/>
        <v>-0.93048363350054331</v>
      </c>
      <c r="S16" s="50">
        <f>+'Ark1'!X1262</f>
        <v>9.1668770177093406E-2</v>
      </c>
      <c r="T16" s="50">
        <f t="shared" si="6"/>
        <v>4.151434734891192E-2</v>
      </c>
      <c r="U16" s="114"/>
      <c r="V16" s="263">
        <f>+'Ark1'!Z1262</f>
        <v>51.520505905328733</v>
      </c>
      <c r="W16" s="114"/>
      <c r="X16" s="50">
        <f>+'Ark1'!AA1262</f>
        <v>9.8812040295111547</v>
      </c>
      <c r="Y16" s="5">
        <f>+'Ark1'!AB1262</f>
        <v>2.5023026845225504</v>
      </c>
      <c r="Z16" s="18">
        <f>+'Ark1'!AC1262</f>
        <v>-39.804289505980094</v>
      </c>
      <c r="AA16" s="18">
        <f t="shared" si="7"/>
        <v>929.27160493827159</v>
      </c>
      <c r="AB16" s="5">
        <f>+'Ark1'!T1262</f>
        <v>3.5457746011079947</v>
      </c>
      <c r="AC16" s="50">
        <f>+'Ark1'!V1262</f>
        <v>89.897228458927515</v>
      </c>
      <c r="AD16" s="39"/>
      <c r="AE16" s="4"/>
      <c r="AF16" s="51"/>
      <c r="AG16" s="51"/>
      <c r="AH16" s="1"/>
      <c r="AI16" s="5"/>
      <c r="AK16" s="1"/>
      <c r="AL16" s="1"/>
      <c r="AM16" s="10"/>
      <c r="AO16" s="10"/>
    </row>
    <row r="17" spans="1:41" ht="15.6">
      <c r="A17" s="39"/>
      <c r="B17" s="2">
        <f>+'Ark1'!C1263</f>
        <v>2023</v>
      </c>
      <c r="C17" s="2">
        <f>+'Ark1'!I1263</f>
        <v>83</v>
      </c>
      <c r="D17" s="50" t="s">
        <v>7</v>
      </c>
      <c r="E17" s="50" t="s">
        <v>420</v>
      </c>
      <c r="F17" s="2">
        <f>+'Ark1'!Q1263</f>
        <v>278</v>
      </c>
      <c r="G17" s="2">
        <f t="shared" si="0"/>
        <v>1</v>
      </c>
      <c r="H17" s="358">
        <f>+'Ark1'!R1263</f>
        <v>144067</v>
      </c>
      <c r="I17" s="318">
        <f t="shared" si="1"/>
        <v>-1879.8500000000058</v>
      </c>
      <c r="J17" s="318">
        <f>+'Ark1'!S1263</f>
        <v>143948</v>
      </c>
      <c r="K17" s="50">
        <f>+'Ark1'!AD1263</f>
        <v>9.7391855743210591</v>
      </c>
      <c r="L17" s="5">
        <f t="shared" si="2"/>
        <v>-0.17845208649704247</v>
      </c>
      <c r="M17" s="50">
        <f>+'Ark1'!AE1263</f>
        <v>9.9748047259605528</v>
      </c>
      <c r="N17" s="5">
        <f t="shared" si="3"/>
        <v>-0.1093693343803519</v>
      </c>
      <c r="O17" s="96">
        <f>+'Ark1'!U1263</f>
        <v>60.458672576208087</v>
      </c>
      <c r="P17" s="5">
        <f t="shared" si="4"/>
        <v>-0.14177609428926985</v>
      </c>
      <c r="Q17" s="235">
        <f>+'Ark1'!W1263</f>
        <v>85.763567885625505</v>
      </c>
      <c r="R17" s="5">
        <f t="shared" si="5"/>
        <v>-0.60990014257352243</v>
      </c>
      <c r="S17" s="50">
        <f>+'Ark1'!X1263</f>
        <v>0.30749581791805208</v>
      </c>
      <c r="T17" s="50">
        <f t="shared" si="6"/>
        <v>-0.42016634128579494</v>
      </c>
      <c r="U17" s="114"/>
      <c r="V17" s="263">
        <f>+'Ark1'!Z1263</f>
        <v>0</v>
      </c>
      <c r="W17" s="114"/>
      <c r="X17" s="50">
        <f>+'Ark1'!AA1263</f>
        <v>8.2599895523323994</v>
      </c>
      <c r="Y17" s="5">
        <f>+'Ark1'!AB1263</f>
        <v>2.5574200919243122</v>
      </c>
      <c r="Z17" s="18">
        <f>+'Ark1'!AC1263</f>
        <v>-33.547505845846601</v>
      </c>
      <c r="AA17" s="18">
        <f t="shared" si="7"/>
        <v>518.226618705036</v>
      </c>
      <c r="AB17" s="5">
        <f>+'Ark1'!T1263</f>
        <v>4.4522756772890393</v>
      </c>
      <c r="AC17" s="50">
        <f>+'Ark1'!V1263</f>
        <v>92.947583229540641</v>
      </c>
      <c r="AD17" s="39"/>
      <c r="AE17" s="4"/>
      <c r="AF17" s="51"/>
      <c r="AG17" s="51"/>
      <c r="AH17" s="1"/>
      <c r="AI17" s="5"/>
      <c r="AK17" s="1"/>
      <c r="AL17" s="1"/>
      <c r="AM17" s="10"/>
      <c r="AO17" s="10"/>
    </row>
    <row r="18" spans="1:41" ht="15.6">
      <c r="A18" s="39"/>
      <c r="B18" s="39"/>
      <c r="C18" s="39"/>
      <c r="D18" s="39"/>
      <c r="E18" s="39"/>
      <c r="F18" s="39"/>
      <c r="G18" s="39"/>
      <c r="H18" s="307"/>
      <c r="I18" s="307"/>
      <c r="J18" s="307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114"/>
      <c r="V18" s="64"/>
      <c r="W18" s="114"/>
      <c r="X18" s="39"/>
      <c r="Y18" s="39"/>
      <c r="Z18" s="39"/>
      <c r="AA18" s="39"/>
      <c r="AB18" s="39"/>
      <c r="AC18" s="39"/>
      <c r="AD18" s="39"/>
      <c r="AE18" s="4"/>
      <c r="AF18" s="51"/>
      <c r="AG18" s="51"/>
      <c r="AH18" s="1"/>
      <c r="AI18" s="5"/>
      <c r="AK18" s="1"/>
      <c r="AL18" s="1"/>
      <c r="AM18" s="10"/>
      <c r="AO18" s="10"/>
    </row>
    <row r="19" spans="1:41" ht="15.6">
      <c r="A19" s="39"/>
      <c r="B19" s="46">
        <f>+'Ark1'!C1264</f>
        <v>2022</v>
      </c>
      <c r="C19" s="46">
        <f>+'Ark1'!I1264</f>
        <v>6</v>
      </c>
      <c r="D19" s="91" t="s">
        <v>48</v>
      </c>
      <c r="E19" s="91" t="s">
        <v>372</v>
      </c>
      <c r="F19" s="46">
        <f>+'Ark1'!Q1264</f>
        <v>580</v>
      </c>
      <c r="G19" s="46">
        <f t="shared" ref="G19:G24" si="8">+F19-F26</f>
        <v>-6</v>
      </c>
      <c r="H19" s="335">
        <f>+'Ark1'!R1264</f>
        <v>351534</v>
      </c>
      <c r="I19" s="335"/>
      <c r="J19" s="335">
        <f>+'Ark1'!S1264</f>
        <v>350953</v>
      </c>
      <c r="K19" s="99">
        <f>+'Ark1'!AD1264</f>
        <v>23.888058135259719</v>
      </c>
      <c r="L19" s="48"/>
      <c r="M19" s="99">
        <f>+'Ark1'!AE1264</f>
        <v>24.234465076311608</v>
      </c>
      <c r="N19" s="48"/>
      <c r="O19" s="48">
        <f>+'Ark1'!U1264</f>
        <v>60.26405530085227</v>
      </c>
      <c r="P19" s="46"/>
      <c r="Q19" s="48">
        <f>+'Ark1'!W1264</f>
        <v>86.252940593184093</v>
      </c>
      <c r="R19" s="46"/>
      <c r="S19" s="99">
        <f>+'Ark1'!X1264</f>
        <v>3.051767396610285</v>
      </c>
      <c r="T19" s="99"/>
      <c r="U19" s="114"/>
      <c r="V19" s="65">
        <f>+'Ark1'!Z1264</f>
        <v>87.823083969118173</v>
      </c>
      <c r="W19" s="114"/>
      <c r="X19" s="99">
        <f>+'Ark1'!AA1264</f>
        <v>9.5772755062313202</v>
      </c>
      <c r="Y19" s="48">
        <f>+'Ark1'!AB1264</f>
        <v>2.6188409348854607</v>
      </c>
      <c r="Z19" s="65">
        <f>+'Ark1'!AC1264</f>
        <v>-30.06307859318779</v>
      </c>
      <c r="AA19" s="65">
        <f t="shared" si="7"/>
        <v>606.09310344827588</v>
      </c>
      <c r="AB19" s="48">
        <f>+'Ark1'!T1264</f>
        <v>15.850830929582918</v>
      </c>
      <c r="AC19" s="99">
        <f>+'Ark1'!V1264</f>
        <v>93.509864653658681</v>
      </c>
      <c r="AD19" s="39"/>
      <c r="AE19" s="4"/>
      <c r="AF19" s="51"/>
      <c r="AG19" s="51"/>
      <c r="AH19" s="1"/>
      <c r="AI19" s="5"/>
      <c r="AK19" s="1"/>
      <c r="AL19" s="1"/>
      <c r="AM19" s="10"/>
      <c r="AO19" s="10"/>
    </row>
    <row r="20" spans="1:41" ht="15.6">
      <c r="A20" s="39"/>
      <c r="B20" s="46">
        <f>+'Ark1'!C1265</f>
        <v>2022</v>
      </c>
      <c r="C20" s="46">
        <f>+'Ark1'!I1265</f>
        <v>24</v>
      </c>
      <c r="D20" s="91" t="s">
        <v>48</v>
      </c>
      <c r="E20" s="91" t="s">
        <v>63</v>
      </c>
      <c r="F20" s="46">
        <f>+'Ark1'!Q1265</f>
        <v>552</v>
      </c>
      <c r="G20" s="46">
        <f t="shared" si="8"/>
        <v>11</v>
      </c>
      <c r="H20" s="335">
        <f>+'Ark1'!R1265</f>
        <v>334455</v>
      </c>
      <c r="I20" s="335"/>
      <c r="J20" s="335">
        <f>+'Ark1'!S1265</f>
        <v>333714</v>
      </c>
      <c r="K20" s="99">
        <f>+'Ark1'!AD1265</f>
        <v>22.727475816359981</v>
      </c>
      <c r="L20" s="48"/>
      <c r="M20" s="99">
        <f>+'Ark1'!AE1265</f>
        <v>22.660564056066647</v>
      </c>
      <c r="N20" s="48"/>
      <c r="O20" s="48">
        <f>+'Ark1'!U1265</f>
        <v>60.661848169390574</v>
      </c>
      <c r="P20" s="46"/>
      <c r="Q20" s="48">
        <f>+'Ark1'!W1265</f>
        <v>84.817549458519053</v>
      </c>
      <c r="R20" s="46"/>
      <c r="S20" s="99">
        <f>+'Ark1'!X1265</f>
        <v>1.8878473935208024</v>
      </c>
      <c r="T20" s="99"/>
      <c r="U20" s="114"/>
      <c r="V20" s="65">
        <f>+'Ark1'!Z1265</f>
        <v>65.077215170949756</v>
      </c>
      <c r="W20" s="114"/>
      <c r="X20" s="99">
        <f>+'Ark1'!AA1265</f>
        <v>9.526667235872317</v>
      </c>
      <c r="Y20" s="48">
        <f>+'Ark1'!AB1265</f>
        <v>2.393724126213955</v>
      </c>
      <c r="Z20" s="65">
        <f>+'Ark1'!AC1265</f>
        <v>-32.25574428586804</v>
      </c>
      <c r="AA20" s="65">
        <f t="shared" ref="AA20:AA26" si="9">+H20/F20</f>
        <v>605.89673913043475</v>
      </c>
      <c r="AB20" s="48">
        <f>+'Ark1'!T1265</f>
        <v>16.072802021198669</v>
      </c>
      <c r="AC20" s="99">
        <f>+'Ark1'!V1265</f>
        <v>91.972071426394635</v>
      </c>
      <c r="AD20" s="39"/>
      <c r="AE20" s="4"/>
      <c r="AF20" s="51"/>
      <c r="AG20" s="51"/>
      <c r="AH20" s="1"/>
      <c r="AI20" s="5"/>
      <c r="AK20" s="1"/>
      <c r="AL20" s="1"/>
      <c r="AM20" s="10"/>
      <c r="AO20" s="10"/>
    </row>
    <row r="21" spans="1:41" ht="15.6">
      <c r="A21" s="39"/>
      <c r="B21" s="46">
        <f>+'Ark1'!C1266</f>
        <v>2022</v>
      </c>
      <c r="C21" s="46">
        <f>+'Ark1'!I1266</f>
        <v>49</v>
      </c>
      <c r="D21" s="91" t="s">
        <v>48</v>
      </c>
      <c r="E21" s="91" t="s">
        <v>64</v>
      </c>
      <c r="F21" s="46">
        <f>+'Ark1'!Q1266</f>
        <v>413</v>
      </c>
      <c r="G21" s="46">
        <f t="shared" si="8"/>
        <v>-1</v>
      </c>
      <c r="H21" s="335">
        <f>+'Ark1'!R1266</f>
        <v>272447</v>
      </c>
      <c r="I21" s="335"/>
      <c r="J21" s="335">
        <f>+'Ark1'!S1266</f>
        <v>271924</v>
      </c>
      <c r="K21" s="99">
        <f>+'Ark1'!AD1266</f>
        <v>18.513798877995033</v>
      </c>
      <c r="L21" s="48"/>
      <c r="M21" s="99">
        <f>+'Ark1'!AE1266</f>
        <v>18.137628024344327</v>
      </c>
      <c r="N21" s="48"/>
      <c r="O21" s="48">
        <f>+'Ark1'!U1266</f>
        <v>60.780942469219355</v>
      </c>
      <c r="P21" s="46"/>
      <c r="Q21" s="48">
        <f>+'Ark1'!W1266</f>
        <v>83.314843375354386</v>
      </c>
      <c r="R21" s="46"/>
      <c r="S21" s="99">
        <f>+'Ark1'!X1266</f>
        <v>3.1066592768501762</v>
      </c>
      <c r="T21" s="99"/>
      <c r="U21" s="114"/>
      <c r="V21" s="65">
        <f>+'Ark1'!Z1266</f>
        <v>93.723916945314144</v>
      </c>
      <c r="W21" s="114"/>
      <c r="X21" s="99">
        <f>+'Ark1'!AA1266</f>
        <v>10.435340229704028</v>
      </c>
      <c r="Y21" s="48">
        <f>+'Ark1'!AB1266</f>
        <v>2.4783512732663633</v>
      </c>
      <c r="Z21" s="65">
        <f>+'Ark1'!AC1266</f>
        <v>-37.764799292686178</v>
      </c>
      <c r="AA21" s="65">
        <f t="shared" si="9"/>
        <v>659.67796610169489</v>
      </c>
      <c r="AB21" s="48">
        <f>+'Ark1'!T1266</f>
        <v>16.097637338638339</v>
      </c>
      <c r="AC21" s="99">
        <f>+'Ark1'!V1266</f>
        <v>90.330747248657119</v>
      </c>
      <c r="AD21" s="39"/>
      <c r="AE21" s="4"/>
      <c r="AF21" s="51"/>
      <c r="AG21" s="51"/>
      <c r="AH21" s="1"/>
      <c r="AI21" s="5"/>
      <c r="AK21" s="1"/>
      <c r="AL21" s="1"/>
      <c r="AM21" s="10"/>
      <c r="AO21" s="10"/>
    </row>
    <row r="22" spans="1:41" ht="15.6">
      <c r="A22" s="39"/>
      <c r="B22" s="46">
        <f>+'Ark1'!C1267</f>
        <v>2022</v>
      </c>
      <c r="C22" s="46">
        <f>+'Ark1'!I1267</f>
        <v>80</v>
      </c>
      <c r="D22" s="91" t="s">
        <v>7</v>
      </c>
      <c r="E22" s="91" t="s">
        <v>6</v>
      </c>
      <c r="F22" s="46">
        <f>+'Ark1'!Q1267</f>
        <v>432</v>
      </c>
      <c r="G22" s="46">
        <f t="shared" si="8"/>
        <v>-16</v>
      </c>
      <c r="H22" s="335">
        <f>+'Ark1'!R1267</f>
        <v>291440</v>
      </c>
      <c r="I22" s="335"/>
      <c r="J22" s="335">
        <f>+'Ark1'!S1267</f>
        <v>289621</v>
      </c>
      <c r="K22" s="99">
        <f>+'Ark1'!AD1267</f>
        <v>19.804444699346561</v>
      </c>
      <c r="L22" s="48"/>
      <c r="M22" s="99">
        <f>+'Ark1'!AE1267</f>
        <v>19.801441326330075</v>
      </c>
      <c r="N22" s="48"/>
      <c r="O22" s="48">
        <f>+'Ark1'!U1267</f>
        <v>60.877722955172437</v>
      </c>
      <c r="P22" s="46"/>
      <c r="Q22" s="48">
        <f>+'Ark1'!W1267</f>
        <v>85.399668704962195</v>
      </c>
      <c r="R22" s="46"/>
      <c r="S22" s="99">
        <f>+'Ark1'!X1267</f>
        <v>0.75452923414768069</v>
      </c>
      <c r="T22" s="99"/>
      <c r="U22" s="114"/>
      <c r="V22" s="65">
        <f>+'Ark1'!Z1267</f>
        <v>23.838525940159208</v>
      </c>
      <c r="W22" s="114"/>
      <c r="X22" s="99">
        <f>+'Ark1'!AA1267</f>
        <v>9.1660513660595608</v>
      </c>
      <c r="Y22" s="48">
        <f>+'Ark1'!AB1267</f>
        <v>2.5851035107906393</v>
      </c>
      <c r="Z22" s="65">
        <f>+'Ark1'!AC1267</f>
        <v>-30.957131836842233</v>
      </c>
      <c r="AA22" s="65">
        <f t="shared" si="9"/>
        <v>674.62962962962968</v>
      </c>
      <c r="AB22" s="48">
        <f>+'Ark1'!T1267</f>
        <v>16.042482157562453</v>
      </c>
      <c r="AC22" s="99">
        <f>+'Ark1'!V1267</f>
        <v>92.714742567717892</v>
      </c>
      <c r="AD22" s="39"/>
      <c r="AE22" s="4"/>
      <c r="AF22" s="51"/>
      <c r="AG22" s="51"/>
      <c r="AH22" s="1"/>
      <c r="AI22" s="5"/>
      <c r="AK22" s="1"/>
      <c r="AL22" s="1"/>
      <c r="AM22" s="10"/>
      <c r="AO22" s="10"/>
    </row>
    <row r="23" spans="1:41" ht="15.6">
      <c r="A23" s="39"/>
      <c r="B23" s="46">
        <f>+'Ark1'!C1268</f>
        <v>2022</v>
      </c>
      <c r="C23" s="46">
        <f>+'Ark1'!I1268</f>
        <v>81</v>
      </c>
      <c r="D23" s="91" t="s">
        <v>7</v>
      </c>
      <c r="E23" s="91" t="s">
        <v>52</v>
      </c>
      <c r="F23" s="46">
        <f>+'Ark1'!Q1268</f>
        <v>83</v>
      </c>
      <c r="G23" s="46">
        <f t="shared" si="8"/>
        <v>1</v>
      </c>
      <c r="H23" s="335">
        <f>+'Ark1'!R1268</f>
        <v>75766</v>
      </c>
      <c r="I23" s="335"/>
      <c r="J23" s="335">
        <f>+'Ark1'!S1268</f>
        <v>75736</v>
      </c>
      <c r="K23" s="99">
        <f>+'Ark1'!AD1268</f>
        <v>5.1485848102206004</v>
      </c>
      <c r="L23" s="48"/>
      <c r="M23" s="99">
        <f>+'Ark1'!AE1268</f>
        <v>5.0817274566064237</v>
      </c>
      <c r="N23" s="48"/>
      <c r="O23" s="48">
        <f>+'Ark1'!U1268</f>
        <v>61.422309073624177</v>
      </c>
      <c r="P23" s="46"/>
      <c r="Q23" s="48">
        <f>+'Ark1'!W1268</f>
        <v>83.810500950670942</v>
      </c>
      <c r="R23" s="46"/>
      <c r="S23" s="99">
        <f>+'Ark1'!X1268</f>
        <v>5.0154422828181486E-2</v>
      </c>
      <c r="T23" s="99"/>
      <c r="U23" s="114"/>
      <c r="V23" s="65">
        <f>+'Ark1'!Z1268</f>
        <v>51.942823957975882</v>
      </c>
      <c r="W23" s="114"/>
      <c r="X23" s="99">
        <f>+'Ark1'!AA1268</f>
        <v>9.5330039821003112</v>
      </c>
      <c r="Y23" s="48">
        <f>+'Ark1'!AB1268</f>
        <v>2.4802134130713984</v>
      </c>
      <c r="Z23" s="65">
        <f>+'Ark1'!AC1268</f>
        <v>-34.735668502826137</v>
      </c>
      <c r="AA23" s="65">
        <f t="shared" si="9"/>
        <v>912.84337349397595</v>
      </c>
      <c r="AB23" s="48">
        <f>+'Ark1'!T1268</f>
        <v>16.354037431037664</v>
      </c>
      <c r="AC23" s="99">
        <f>+'Ark1'!V1268</f>
        <v>90.817100766636386</v>
      </c>
      <c r="AD23" s="39"/>
      <c r="AE23" s="4"/>
      <c r="AF23" s="51"/>
      <c r="AG23" s="51"/>
      <c r="AH23" s="1"/>
      <c r="AI23" s="5"/>
      <c r="AK23" s="1"/>
      <c r="AL23" s="1"/>
      <c r="AM23" s="10"/>
      <c r="AO23" s="10"/>
    </row>
    <row r="24" spans="1:41" ht="15.6">
      <c r="A24" s="39"/>
      <c r="B24" s="46">
        <f>+'Ark1'!C1269</f>
        <v>2022</v>
      </c>
      <c r="C24" s="46">
        <f>+'Ark1'!I1269</f>
        <v>83</v>
      </c>
      <c r="D24" s="91" t="s">
        <v>7</v>
      </c>
      <c r="E24" s="91" t="s">
        <v>420</v>
      </c>
      <c r="F24" s="46">
        <f>+'Ark1'!Q1269</f>
        <v>277</v>
      </c>
      <c r="G24" s="46">
        <f t="shared" si="8"/>
        <v>-51</v>
      </c>
      <c r="H24" s="335">
        <f>+'Ark1'!R1269</f>
        <v>145946.85</v>
      </c>
      <c r="I24" s="335"/>
      <c r="J24" s="335">
        <f>+'Ark1'!S1269</f>
        <v>145830.85</v>
      </c>
      <c r="K24" s="99">
        <f>+'Ark1'!AD1269</f>
        <v>9.9176376608181016</v>
      </c>
      <c r="L24" s="48"/>
      <c r="M24" s="99">
        <f>+'Ark1'!AE1269</f>
        <v>10.084174060340905</v>
      </c>
      <c r="N24" s="48"/>
      <c r="O24" s="48">
        <f>+'Ark1'!U1269</f>
        <v>60.600448670497357</v>
      </c>
      <c r="P24" s="46"/>
      <c r="Q24" s="48">
        <f>+'Ark1'!W1269</f>
        <v>86.373468028199028</v>
      </c>
      <c r="R24" s="46"/>
      <c r="S24" s="99">
        <f>+'Ark1'!X1269</f>
        <v>0.72766215920384703</v>
      </c>
      <c r="T24" s="99"/>
      <c r="U24" s="114"/>
      <c r="V24" s="65">
        <f>+'Ark1'!Z1269</f>
        <v>0</v>
      </c>
      <c r="W24" s="114"/>
      <c r="X24" s="99">
        <f>+'Ark1'!AA1269</f>
        <v>8.640933079773875</v>
      </c>
      <c r="Y24" s="48">
        <f>+'Ark1'!AB1269</f>
        <v>2.628232165253658</v>
      </c>
      <c r="Z24" s="65">
        <f>+'Ark1'!AC1269</f>
        <v>-33.960665525633722</v>
      </c>
      <c r="AA24" s="65">
        <f t="shared" si="9"/>
        <v>526.88393501805058</v>
      </c>
      <c r="AB24" s="48">
        <f>+'Ark1'!T1269</f>
        <v>16.01293642171791</v>
      </c>
      <c r="AC24" s="99">
        <f>+'Ark1'!V1269</f>
        <v>93.607913724259546</v>
      </c>
      <c r="AD24" s="39"/>
      <c r="AE24" s="4"/>
      <c r="AF24" s="51"/>
      <c r="AG24" s="51"/>
      <c r="AH24" s="1"/>
      <c r="AI24" s="5"/>
      <c r="AK24" s="1"/>
      <c r="AL24" s="1"/>
      <c r="AM24" s="10"/>
      <c r="AO24" s="10"/>
    </row>
    <row r="25" spans="1:41" ht="15.6">
      <c r="A25" s="39"/>
      <c r="B25" s="39"/>
      <c r="C25" s="39"/>
      <c r="D25" s="39"/>
      <c r="E25" s="39"/>
      <c r="F25" s="39"/>
      <c r="G25" s="39"/>
      <c r="H25" s="307"/>
      <c r="I25" s="307"/>
      <c r="J25" s="307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"/>
      <c r="AF25" s="51"/>
      <c r="AG25" s="51"/>
      <c r="AH25" s="1"/>
      <c r="AI25" s="5"/>
      <c r="AK25" s="1"/>
      <c r="AL25" s="1"/>
      <c r="AM25" s="10"/>
      <c r="AO25" s="10"/>
    </row>
    <row r="26" spans="1:41" ht="15.6">
      <c r="A26" s="39"/>
      <c r="B26">
        <f>+'Ark1'!C1270</f>
        <v>2021</v>
      </c>
      <c r="C26">
        <f>+'Ark1'!I1270</f>
        <v>6</v>
      </c>
      <c r="D26" s="51" t="s">
        <v>48</v>
      </c>
      <c r="E26" s="51" t="s">
        <v>372</v>
      </c>
      <c r="F26">
        <f>+'Ark1'!Q1270</f>
        <v>586</v>
      </c>
      <c r="G26">
        <f t="shared" ref="G26:G31" si="10">+F26-F33</f>
        <v>-17</v>
      </c>
      <c r="H26" s="301">
        <f>+'Ark1'!R1270</f>
        <v>368140</v>
      </c>
      <c r="J26" s="301">
        <f>+'Ark1'!S1270</f>
        <v>366752</v>
      </c>
      <c r="K26" s="100">
        <f>+'Ark1'!AD1270</f>
        <v>24.485608180398657</v>
      </c>
      <c r="L26" s="1"/>
      <c r="M26" s="100">
        <f>+'Ark1'!AE1270</f>
        <v>24.729722740623956</v>
      </c>
      <c r="N26" s="1"/>
      <c r="O26" s="1">
        <f>+'Ark1'!U1270</f>
        <v>60.315455675770004</v>
      </c>
      <c r="Q26" s="1">
        <f>+'Ark1'!W1270</f>
        <v>85.134966435082319</v>
      </c>
      <c r="R26"/>
      <c r="S26">
        <f>+'Ark1'!X1270</f>
        <v>2.3276470907806814</v>
      </c>
      <c r="U26" s="114"/>
      <c r="W26" s="114"/>
      <c r="X26" s="100">
        <f>+'Ark1'!AA1270</f>
        <v>9.5471224478026393</v>
      </c>
      <c r="Y26" s="1">
        <f>+'Ark1'!AB1270</f>
        <v>2.6156281335718594</v>
      </c>
      <c r="Z26" s="10">
        <f>+'Ark1'!AC1270</f>
        <v>-30.295062318786599</v>
      </c>
      <c r="AA26" s="10">
        <f t="shared" si="9"/>
        <v>628.22525597269623</v>
      </c>
      <c r="AB26" s="1">
        <f>+'Ark1'!T1270</f>
        <v>15.853694246753957</v>
      </c>
      <c r="AC26" s="100">
        <f>+'Ark1'!V1270</f>
        <v>92.355985737064231</v>
      </c>
      <c r="AD26" s="39"/>
      <c r="AE26" s="4"/>
      <c r="AF26" s="51"/>
      <c r="AG26" s="51"/>
      <c r="AH26" s="1"/>
      <c r="AI26" s="5"/>
      <c r="AK26" s="12"/>
      <c r="AL26" s="12"/>
      <c r="AM26" s="10"/>
      <c r="AO26" s="10"/>
    </row>
    <row r="27" spans="1:41" ht="16.5" customHeight="1">
      <c r="A27" s="39"/>
      <c r="B27">
        <f>+'Ark1'!C1271</f>
        <v>2021</v>
      </c>
      <c r="C27">
        <f>+'Ark1'!I1271</f>
        <v>24</v>
      </c>
      <c r="D27" s="51" t="s">
        <v>48</v>
      </c>
      <c r="E27" s="51" t="s">
        <v>63</v>
      </c>
      <c r="F27">
        <f>+'Ark1'!Q1271</f>
        <v>541</v>
      </c>
      <c r="G27">
        <f t="shared" si="10"/>
        <v>-13</v>
      </c>
      <c r="H27" s="301">
        <f>+'Ark1'!R1271</f>
        <v>333899</v>
      </c>
      <c r="J27" s="301">
        <f>+'Ark1'!S1271</f>
        <v>333216</v>
      </c>
      <c r="K27" s="100">
        <f>+'Ark1'!AD1271</f>
        <v>22.208181903153513</v>
      </c>
      <c r="L27" s="1"/>
      <c r="M27" s="100">
        <f>+'Ark1'!AE1271</f>
        <v>22.152255980578097</v>
      </c>
      <c r="N27" s="1"/>
      <c r="O27" s="1">
        <f>+'Ark1'!U1271</f>
        <v>60.56061833765483</v>
      </c>
      <c r="Q27" s="1">
        <f>+'Ark1'!W1271</f>
        <v>83.936977636128148</v>
      </c>
      <c r="R27"/>
      <c r="S27">
        <f>+'Ark1'!X1271</f>
        <v>1.4537330150734202</v>
      </c>
      <c r="U27" s="114"/>
      <c r="W27" s="114"/>
      <c r="X27" s="100">
        <f>+'Ark1'!AA1271</f>
        <v>9.556471066984253</v>
      </c>
      <c r="Y27" s="1">
        <f>+'Ark1'!AB1271</f>
        <v>2.524008155263477</v>
      </c>
      <c r="Z27" s="10">
        <f>+'Ark1'!AC1271</f>
        <v>-29.983469424487321</v>
      </c>
      <c r="AA27" s="10">
        <f t="shared" ref="AA27:AA39" si="11">+H27/F27</f>
        <v>617.18853974121998</v>
      </c>
      <c r="AB27" s="1">
        <f>+'Ark1'!T1271</f>
        <v>16.004522325613429</v>
      </c>
      <c r="AC27" s="100">
        <f>+'Ark1'!V1271</f>
        <v>91.000565362605897</v>
      </c>
      <c r="AD27" s="39"/>
      <c r="AE27" s="4"/>
      <c r="AF27" s="51"/>
      <c r="AG27" s="51"/>
      <c r="AH27" s="1"/>
      <c r="AI27" s="5"/>
      <c r="AK27" s="12"/>
      <c r="AL27" s="12"/>
      <c r="AM27" s="10"/>
      <c r="AO27" s="10"/>
    </row>
    <row r="28" spans="1:41" ht="16.5" customHeight="1">
      <c r="A28" s="39"/>
      <c r="B28">
        <f>+'Ark1'!C1272</f>
        <v>2021</v>
      </c>
      <c r="C28">
        <f>+'Ark1'!I1272</f>
        <v>49</v>
      </c>
      <c r="D28" s="51" t="s">
        <v>48</v>
      </c>
      <c r="E28" s="51" t="s">
        <v>64</v>
      </c>
      <c r="F28">
        <f>+'Ark1'!Q1272</f>
        <v>414</v>
      </c>
      <c r="G28">
        <f t="shared" si="10"/>
        <v>1</v>
      </c>
      <c r="H28" s="301">
        <f>+'Ark1'!R1272</f>
        <v>267107</v>
      </c>
      <c r="J28" s="301">
        <f>+'Ark1'!S1272</f>
        <v>266673</v>
      </c>
      <c r="K28" s="100">
        <f>+'Ark1'!AD1272</f>
        <v>17.765734080082972</v>
      </c>
      <c r="L28" s="1"/>
      <c r="M28" s="100">
        <f>+'Ark1'!AE1272</f>
        <v>17.578582476687622</v>
      </c>
      <c r="N28" s="1"/>
      <c r="O28" s="1">
        <f>+'Ark1'!U1272</f>
        <v>60.802747184754352</v>
      </c>
      <c r="Q28" s="1">
        <f>+'Ark1'!W1272</f>
        <v>83.2273404881647</v>
      </c>
      <c r="R28"/>
      <c r="S28">
        <f>+'Ark1'!X1272</f>
        <v>3.0160197973096921</v>
      </c>
      <c r="U28" s="114"/>
      <c r="W28" s="114"/>
      <c r="X28" s="100">
        <f>+'Ark1'!AA1272</f>
        <v>10.310407770162877</v>
      </c>
      <c r="Y28" s="1">
        <f>+'Ark1'!AB1272</f>
        <v>2.5802949980851193</v>
      </c>
      <c r="Z28" s="10">
        <f>+'Ark1'!AC1272</f>
        <v>-34.29098934424389</v>
      </c>
      <c r="AA28" s="10">
        <f t="shared" si="11"/>
        <v>645.18599033816429</v>
      </c>
      <c r="AB28" s="1">
        <f>+'Ark1'!T1272</f>
        <v>16.094269337756035</v>
      </c>
      <c r="AC28" s="100">
        <f>+'Ark1'!V1272</f>
        <v>90.229604446676902</v>
      </c>
      <c r="AD28" s="39"/>
      <c r="AE28" s="4"/>
      <c r="AF28" s="51"/>
      <c r="AG28" s="51"/>
      <c r="AH28" s="1"/>
      <c r="AI28" s="5"/>
      <c r="AK28" s="12"/>
      <c r="AL28" s="12"/>
      <c r="AM28" s="10"/>
      <c r="AO28" s="10"/>
    </row>
    <row r="29" spans="1:41" ht="15.6">
      <c r="A29" s="39"/>
      <c r="B29">
        <f>+'Ark1'!C1273</f>
        <v>2021</v>
      </c>
      <c r="C29">
        <f>+'Ark1'!I1273</f>
        <v>80</v>
      </c>
      <c r="D29" s="51" t="s">
        <v>7</v>
      </c>
      <c r="E29" s="51" t="s">
        <v>6</v>
      </c>
      <c r="F29">
        <f>+'Ark1'!Q1273</f>
        <v>448</v>
      </c>
      <c r="G29">
        <f t="shared" si="10"/>
        <v>19</v>
      </c>
      <c r="H29" s="301">
        <f>+'Ark1'!R1273</f>
        <v>305231</v>
      </c>
      <c r="J29" s="301">
        <f>+'Ark1'!S1273</f>
        <v>302154</v>
      </c>
      <c r="K29" s="100">
        <f>+'Ark1'!AD1273</f>
        <v>20.301425192892015</v>
      </c>
      <c r="L29" s="1"/>
      <c r="M29" s="100">
        <f>+'Ark1'!AE1273</f>
        <v>20.136177239149305</v>
      </c>
      <c r="N29" s="1"/>
      <c r="O29" s="1">
        <f>+'Ark1'!U1273</f>
        <v>60.936754105522354</v>
      </c>
      <c r="Q29" s="1">
        <f>+'Ark1'!W1273</f>
        <v>84.141430264038718</v>
      </c>
      <c r="R29"/>
      <c r="S29">
        <f>+'Ark1'!X1273</f>
        <v>0.78891069386792301</v>
      </c>
      <c r="U29" s="114"/>
      <c r="W29" s="114"/>
      <c r="X29" s="100">
        <f>+'Ark1'!AA1273</f>
        <v>9.4693627346736946</v>
      </c>
      <c r="Y29" s="1">
        <f>+'Ark1'!AB1273</f>
        <v>2.6455069808254685</v>
      </c>
      <c r="Z29" s="10">
        <f>+'Ark1'!AC1273</f>
        <v>-27.12533801026909</v>
      </c>
      <c r="AA29" s="10">
        <f t="shared" si="11"/>
        <v>681.31919642857144</v>
      </c>
      <c r="AB29" s="1">
        <f>+'Ark1'!T1273</f>
        <v>15.984542854428293</v>
      </c>
      <c r="AC29" s="100">
        <f>+'Ark1'!V1273</f>
        <v>91.448136436004859</v>
      </c>
      <c r="AD29" s="39"/>
      <c r="AE29" s="4"/>
      <c r="AF29" s="51"/>
      <c r="AG29" s="51"/>
      <c r="AH29" s="1"/>
      <c r="AK29" s="12"/>
      <c r="AL29" s="12"/>
      <c r="AM29" s="10"/>
      <c r="AO29" s="10"/>
    </row>
    <row r="30" spans="1:41" ht="17.25" customHeight="1">
      <c r="A30" s="39"/>
      <c r="B30">
        <f>+'Ark1'!C1274</f>
        <v>2021</v>
      </c>
      <c r="C30">
        <f>+'Ark1'!I1274</f>
        <v>81</v>
      </c>
      <c r="D30" s="51" t="s">
        <v>7</v>
      </c>
      <c r="E30" s="51" t="s">
        <v>52</v>
      </c>
      <c r="F30">
        <f>+'Ark1'!Q1274</f>
        <v>82</v>
      </c>
      <c r="G30">
        <f t="shared" si="10"/>
        <v>0</v>
      </c>
      <c r="H30" s="301">
        <f>+'Ark1'!R1274</f>
        <v>78956</v>
      </c>
      <c r="J30" s="301">
        <f>+'Ark1'!S1274</f>
        <v>78918</v>
      </c>
      <c r="K30" s="100">
        <f>+'Ark1'!AD1274</f>
        <v>5.2514958425912877</v>
      </c>
      <c r="L30" s="1"/>
      <c r="M30" s="100">
        <f>+'Ark1'!AE1274</f>
        <v>5.2003987223348691</v>
      </c>
      <c r="N30" s="1"/>
      <c r="O30" s="1">
        <f>+'Ark1'!U1274</f>
        <v>61.664563217516907</v>
      </c>
      <c r="Q30" s="1">
        <f>+'Ark1'!W1274</f>
        <v>83.199704756835558</v>
      </c>
      <c r="R30"/>
      <c r="S30">
        <f>+'Ark1'!X1274</f>
        <v>0.46228279041491471</v>
      </c>
      <c r="U30" s="114"/>
      <c r="W30" s="114"/>
      <c r="X30" s="100">
        <f>+'Ark1'!AA1274</f>
        <v>9.5514611359768029</v>
      </c>
      <c r="Y30" s="1">
        <f>+'Ark1'!AB1274</f>
        <v>2.4816933256377474</v>
      </c>
      <c r="Z30" s="10">
        <f>+'Ark1'!AC1274</f>
        <v>-37.315295352641726</v>
      </c>
      <c r="AA30" s="10">
        <f t="shared" si="11"/>
        <v>962.8780487804878</v>
      </c>
      <c r="AB30" s="1">
        <f>+'Ark1'!T1274</f>
        <v>16.429023760068901</v>
      </c>
      <c r="AC30" s="100">
        <f>+'Ark1'!V1274</f>
        <v>90.157942510482798</v>
      </c>
      <c r="AD30" s="39"/>
      <c r="AF30" s="51"/>
      <c r="AG30" s="51"/>
      <c r="AH30" s="1"/>
      <c r="AI30" s="5"/>
      <c r="AK30" s="12"/>
      <c r="AL30" s="12"/>
      <c r="AM30" s="10"/>
      <c r="AO30" s="10"/>
    </row>
    <row r="31" spans="1:41" ht="15.6">
      <c r="A31" s="39"/>
      <c r="B31">
        <f>+'Ark1'!C1275</f>
        <v>2021</v>
      </c>
      <c r="C31">
        <f>+'Ark1'!I1275</f>
        <v>83</v>
      </c>
      <c r="D31" s="51" t="s">
        <v>7</v>
      </c>
      <c r="E31" s="51" t="s">
        <v>420</v>
      </c>
      <c r="F31">
        <f>+'Ark1'!Q1275</f>
        <v>328</v>
      </c>
      <c r="G31">
        <f t="shared" si="10"/>
        <v>1</v>
      </c>
      <c r="H31" s="301">
        <f>+'Ark1'!R1275</f>
        <v>150162.42999999996</v>
      </c>
      <c r="J31" s="301">
        <f>+'Ark1'!S1275</f>
        <v>150045.42999999996</v>
      </c>
      <c r="K31" s="100">
        <f>+'Ark1'!AD1275</f>
        <v>9.9875548008815649</v>
      </c>
      <c r="L31" s="1"/>
      <c r="M31" s="100">
        <f>+'Ark1'!AE1275</f>
        <v>10.202862840626157</v>
      </c>
      <c r="N31" s="1"/>
      <c r="O31" s="1">
        <f>+'Ark1'!U1275</f>
        <v>60.92882362361852</v>
      </c>
      <c r="Q31" s="1">
        <f>+'Ark1'!W1275</f>
        <v>85.853991021252682</v>
      </c>
      <c r="R31"/>
      <c r="S31">
        <f>+'Ark1'!X1275</f>
        <v>1.3585288943446103</v>
      </c>
      <c r="U31" s="114"/>
      <c r="W31" s="114"/>
      <c r="X31" s="100">
        <f>+'Ark1'!AA1275</f>
        <v>8.5307527152790783</v>
      </c>
      <c r="Y31" s="1">
        <f>+'Ark1'!AB1275</f>
        <v>2.5519417570771705</v>
      </c>
      <c r="Z31" s="10">
        <f>+'Ark1'!AC1275</f>
        <v>-30.012215088150345</v>
      </c>
      <c r="AA31" s="10">
        <f t="shared" si="11"/>
        <v>457.81228658536577</v>
      </c>
      <c r="AB31" s="1">
        <f>+'Ark1'!T1275</f>
        <v>16.171961055771412</v>
      </c>
      <c r="AC31" s="100">
        <f>+'Ark1'!V1275</f>
        <v>93.047461495701981</v>
      </c>
      <c r="AD31" s="39"/>
      <c r="AE31" s="2"/>
      <c r="AF31" s="51"/>
      <c r="AG31" s="51"/>
      <c r="AH31" s="1"/>
      <c r="AK31" s="12"/>
      <c r="AL31" s="12"/>
      <c r="AM31" s="10"/>
      <c r="AO31" s="10"/>
    </row>
    <row r="32" spans="1:41" ht="15.6">
      <c r="A32" s="39"/>
      <c r="B32" s="39"/>
      <c r="C32" s="39"/>
      <c r="D32" s="39"/>
      <c r="E32" s="39"/>
      <c r="F32" s="39"/>
      <c r="G32" s="39"/>
      <c r="H32" s="307"/>
      <c r="I32" s="307"/>
      <c r="J32" s="307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2"/>
      <c r="AF32" s="51"/>
      <c r="AG32" s="51"/>
      <c r="AH32" s="1"/>
      <c r="AK32" s="12"/>
      <c r="AL32" s="12"/>
      <c r="AM32" s="10"/>
      <c r="AO32" s="10"/>
    </row>
    <row r="33" spans="1:41" ht="15.6">
      <c r="A33" s="39"/>
      <c r="B33" s="46">
        <f>+'Ark1'!C1276</f>
        <v>2020</v>
      </c>
      <c r="C33" s="46">
        <f>+'Ark1'!I1276</f>
        <v>6</v>
      </c>
      <c r="D33" s="91" t="s">
        <v>48</v>
      </c>
      <c r="E33" s="91" t="s">
        <v>372</v>
      </c>
      <c r="F33" s="46">
        <f>+'Ark1'!Q1276</f>
        <v>603</v>
      </c>
      <c r="G33" s="46">
        <f>+F33-F39</f>
        <v>-44</v>
      </c>
      <c r="H33" s="335">
        <f>+'Ark1'!R1276</f>
        <v>371448</v>
      </c>
      <c r="I33" s="335"/>
      <c r="J33" s="335">
        <f>+'Ark1'!S1276</f>
        <v>371448</v>
      </c>
      <c r="K33" s="99">
        <f>+'Ark1'!AD1276</f>
        <v>24.605717502611089</v>
      </c>
      <c r="L33" s="48"/>
      <c r="M33" s="99">
        <f>+'Ark1'!AE1276</f>
        <v>24.85056417571122</v>
      </c>
      <c r="N33" s="48"/>
      <c r="O33" s="48">
        <f>+'Ark1'!U1276</f>
        <v>60.366643514031551</v>
      </c>
      <c r="P33" s="46"/>
      <c r="Q33" s="48">
        <f>+'Ark1'!W1276</f>
        <v>82.362278650040139</v>
      </c>
      <c r="R33" s="46"/>
      <c r="S33" s="46">
        <f>+'Ark1'!X1276</f>
        <v>1.9273222631431597</v>
      </c>
      <c r="T33" s="99"/>
      <c r="U33" s="114"/>
      <c r="V33" s="65"/>
      <c r="W33" s="114"/>
      <c r="X33" s="99">
        <f>+'Ark1'!AA1276</f>
        <v>9.8512844215405941</v>
      </c>
      <c r="Y33" s="48">
        <f>+'Ark1'!AB1276</f>
        <v>4.2793322978512336</v>
      </c>
      <c r="Z33" s="65">
        <f>+'Ark1'!AC1276</f>
        <v>3.9984355046716753</v>
      </c>
      <c r="AA33" s="65">
        <f t="shared" si="11"/>
        <v>616</v>
      </c>
      <c r="AB33" s="48">
        <f>+'Ark1'!T1276</f>
        <v>15.943087592341325</v>
      </c>
      <c r="AC33" s="99">
        <f>+'Ark1'!V1276</f>
        <v>89.233237974041614</v>
      </c>
      <c r="AD33" s="39"/>
      <c r="AE33" s="2"/>
      <c r="AF33" s="51"/>
      <c r="AG33" s="51"/>
      <c r="AH33" s="1"/>
      <c r="AK33" s="12"/>
      <c r="AL33" s="12"/>
      <c r="AM33" s="10"/>
      <c r="AO33" s="10"/>
    </row>
    <row r="34" spans="1:41" ht="21">
      <c r="A34" s="39"/>
      <c r="B34" s="46">
        <f>+'Ark1'!C1277</f>
        <v>2020</v>
      </c>
      <c r="C34" s="46">
        <f>+'Ark1'!I1277</f>
        <v>24</v>
      </c>
      <c r="D34" s="91" t="s">
        <v>48</v>
      </c>
      <c r="E34" s="91" t="s">
        <v>63</v>
      </c>
      <c r="F34" s="46">
        <f>+'Ark1'!Q1277</f>
        <v>554</v>
      </c>
      <c r="G34" s="46">
        <f t="shared" ref="G34:G79" si="12">+F34-F40</f>
        <v>20</v>
      </c>
      <c r="H34" s="335">
        <f>+'Ark1'!R1277</f>
        <v>336254</v>
      </c>
      <c r="I34" s="335"/>
      <c r="J34" s="335">
        <f>+'Ark1'!S1277</f>
        <v>336254</v>
      </c>
      <c r="K34" s="99">
        <f>+'Ark1'!AD1277</f>
        <v>22.274372006641549</v>
      </c>
      <c r="L34" s="48"/>
      <c r="M34" s="99">
        <f>+'Ark1'!AE1277</f>
        <v>22.225664363539547</v>
      </c>
      <c r="N34" s="48"/>
      <c r="O34" s="48">
        <f>+'Ark1'!U1277</f>
        <v>60.54499574726249</v>
      </c>
      <c r="P34" s="46"/>
      <c r="Q34" s="48">
        <f>+'Ark1'!W1277</f>
        <v>81.372454691988509</v>
      </c>
      <c r="R34" s="46"/>
      <c r="S34" s="46">
        <f>+'Ark1'!X1277</f>
        <v>0.781254646784871</v>
      </c>
      <c r="T34" s="99"/>
      <c r="U34" s="114"/>
      <c r="V34" s="65"/>
      <c r="W34" s="114"/>
      <c r="X34" s="99">
        <f>+'Ark1'!AA1277</f>
        <v>9.773027320082937</v>
      </c>
      <c r="Y34" s="48">
        <f>+'Ark1'!AB1277</f>
        <v>4.0451185001218031</v>
      </c>
      <c r="Z34" s="65">
        <f>+'Ark1'!AC1277</f>
        <v>3.2225007915369375</v>
      </c>
      <c r="AA34" s="65">
        <f t="shared" si="11"/>
        <v>606.95667870036107</v>
      </c>
      <c r="AB34" s="48">
        <f>+'Ark1'!T1277</f>
        <v>16.028549846247188</v>
      </c>
      <c r="AC34" s="99">
        <f>+'Ark1'!V1277</f>
        <v>88.160839319600299</v>
      </c>
      <c r="AD34" s="39"/>
      <c r="AE34" s="13"/>
      <c r="AF34" s="51"/>
      <c r="AG34" s="51"/>
      <c r="AH34" s="1"/>
      <c r="AK34" s="49"/>
      <c r="AL34" s="49"/>
      <c r="AM34" s="10"/>
      <c r="AO34" s="10"/>
    </row>
    <row r="35" spans="1:41" ht="15.6">
      <c r="A35" s="39"/>
      <c r="B35" s="46">
        <f>+'Ark1'!C1278</f>
        <v>2020</v>
      </c>
      <c r="C35" s="46">
        <f>+'Ark1'!I1278</f>
        <v>49</v>
      </c>
      <c r="D35" s="91" t="s">
        <v>48</v>
      </c>
      <c r="E35" s="91" t="s">
        <v>64</v>
      </c>
      <c r="F35" s="46">
        <f>+'Ark1'!Q1278</f>
        <v>413</v>
      </c>
      <c r="G35" s="46">
        <f t="shared" si="12"/>
        <v>-6</v>
      </c>
      <c r="H35" s="335">
        <f>+'Ark1'!R1278</f>
        <v>269580</v>
      </c>
      <c r="I35" s="335"/>
      <c r="J35" s="335">
        <f>+'Ark1'!S1278</f>
        <v>269580</v>
      </c>
      <c r="K35" s="99">
        <f>+'Ark1'!AD1278</f>
        <v>17.857706393233769</v>
      </c>
      <c r="L35" s="48"/>
      <c r="M35" s="99">
        <f>+'Ark1'!AE1278</f>
        <v>17.541264998435548</v>
      </c>
      <c r="N35" s="48"/>
      <c r="O35" s="48">
        <f>+'Ark1'!U1278</f>
        <v>60.62993916462645</v>
      </c>
      <c r="P35" s="46"/>
      <c r="Q35" s="48">
        <f>+'Ark1'!W1278</f>
        <v>80.105689962163197</v>
      </c>
      <c r="R35" s="46"/>
      <c r="S35" s="46">
        <f>+'Ark1'!X1278</f>
        <v>2.7858149714370501</v>
      </c>
      <c r="T35" s="99"/>
      <c r="U35" s="114"/>
      <c r="V35" s="65"/>
      <c r="W35" s="114"/>
      <c r="X35" s="99">
        <f>+'Ark1'!AA1278</f>
        <v>10.316227147343838</v>
      </c>
      <c r="Y35" s="48">
        <f>+'Ark1'!AB1278</f>
        <v>4.2258664238744492</v>
      </c>
      <c r="Z35" s="65">
        <f>+'Ark1'!AC1278</f>
        <v>-2.7476309087026403</v>
      </c>
      <c r="AA35" s="65">
        <f t="shared" si="11"/>
        <v>652.7360774818402</v>
      </c>
      <c r="AB35" s="48">
        <f>+'Ark1'!T1278</f>
        <v>16.019348616366202</v>
      </c>
      <c r="AC35" s="99">
        <f>+'Ark1'!V1278</f>
        <v>86.788396492049927</v>
      </c>
      <c r="AD35" s="39"/>
      <c r="AE35" s="2"/>
      <c r="AF35" s="51"/>
      <c r="AG35" s="51"/>
      <c r="AH35" s="1"/>
      <c r="AI35" s="4"/>
      <c r="AN35"/>
    </row>
    <row r="36" spans="1:41" ht="15.6">
      <c r="A36" s="39"/>
      <c r="B36" s="46">
        <f>+'Ark1'!C1279</f>
        <v>2020</v>
      </c>
      <c r="C36" s="46">
        <f>+'Ark1'!I1279</f>
        <v>80</v>
      </c>
      <c r="D36" s="91" t="s">
        <v>7</v>
      </c>
      <c r="E36" s="91" t="s">
        <v>6</v>
      </c>
      <c r="F36" s="46">
        <f>+'Ark1'!Q1279</f>
        <v>429</v>
      </c>
      <c r="G36" s="46">
        <f t="shared" si="12"/>
        <v>-13</v>
      </c>
      <c r="H36" s="335">
        <f>+'Ark1'!R1279</f>
        <v>311964</v>
      </c>
      <c r="I36" s="335"/>
      <c r="J36" s="335">
        <f>+'Ark1'!S1279</f>
        <v>311964</v>
      </c>
      <c r="K36" s="99">
        <f>+'Ark1'!AD1279</f>
        <v>20.665336884259887</v>
      </c>
      <c r="L36" s="48"/>
      <c r="M36" s="99">
        <f>+'Ark1'!AE1279</f>
        <v>20.531489658778703</v>
      </c>
      <c r="N36" s="48"/>
      <c r="O36" s="48">
        <f>+'Ark1'!U1279</f>
        <v>61.287315203036265</v>
      </c>
      <c r="P36" s="46"/>
      <c r="Q36" s="48">
        <f>+'Ark1'!W1279</f>
        <v>81.022586901053899</v>
      </c>
      <c r="R36" s="46"/>
      <c r="S36" s="46">
        <f>+'Ark1'!X1279</f>
        <v>0.58468284802092541</v>
      </c>
      <c r="T36" s="99"/>
      <c r="U36" s="114"/>
      <c r="V36" s="65"/>
      <c r="W36" s="114"/>
      <c r="X36" s="99">
        <f>+'Ark1'!AA1279</f>
        <v>12.091818436870881</v>
      </c>
      <c r="Y36" s="48">
        <f>+'Ark1'!AB1279</f>
        <v>2.6911512682395191</v>
      </c>
      <c r="Z36" s="65">
        <f>+'Ark1'!AC1279</f>
        <v>-18.244912561637165</v>
      </c>
      <c r="AA36" s="65">
        <f t="shared" si="11"/>
        <v>727.1888111888112</v>
      </c>
      <c r="AB36" s="48">
        <f>+'Ark1'!T1279</f>
        <v>15.959706889256452</v>
      </c>
      <c r="AC36" s="99">
        <f>+'Ark1'!V1279</f>
        <v>87.781784291498937</v>
      </c>
      <c r="AD36" s="39"/>
      <c r="AE36" s="4"/>
      <c r="AF36" s="51"/>
      <c r="AG36" s="51"/>
      <c r="AH36" s="1"/>
      <c r="AI36" s="18"/>
      <c r="AK36" s="1"/>
      <c r="AL36" s="5"/>
      <c r="AN36"/>
    </row>
    <row r="37" spans="1:41" ht="15.6">
      <c r="A37" s="39"/>
      <c r="B37" s="46">
        <f>+'Ark1'!C1280</f>
        <v>2020</v>
      </c>
      <c r="C37" s="46">
        <f>+'Ark1'!I1280</f>
        <v>81</v>
      </c>
      <c r="D37" s="91" t="s">
        <v>7</v>
      </c>
      <c r="E37" s="91" t="s">
        <v>52</v>
      </c>
      <c r="F37" s="46">
        <f>+'Ark1'!Q1280</f>
        <v>82</v>
      </c>
      <c r="G37" s="46">
        <f t="shared" si="12"/>
        <v>-5</v>
      </c>
      <c r="H37" s="335">
        <f>+'Ark1'!R1280</f>
        <v>75312</v>
      </c>
      <c r="I37" s="335"/>
      <c r="J37" s="335">
        <f>+'Ark1'!S1280</f>
        <v>75312</v>
      </c>
      <c r="K37" s="99">
        <f>+'Ark1'!AD1280</f>
        <v>4.9888700344507075</v>
      </c>
      <c r="L37" s="48"/>
      <c r="M37" s="99">
        <f>+'Ark1'!AE1280</f>
        <v>4.9871797826917961</v>
      </c>
      <c r="N37" s="48"/>
      <c r="O37" s="48">
        <f>+'Ark1'!U1280</f>
        <v>61.551266730401522</v>
      </c>
      <c r="P37" s="46"/>
      <c r="Q37" s="48">
        <f>+'Ark1'!W1280</f>
        <v>81.523153016783013</v>
      </c>
      <c r="R37" s="46"/>
      <c r="S37" s="46">
        <f>+'Ark1'!X1280</f>
        <v>0.80066921606118557</v>
      </c>
      <c r="T37" s="99"/>
      <c r="U37" s="114"/>
      <c r="V37" s="65"/>
      <c r="W37" s="114"/>
      <c r="X37" s="99">
        <f>+'Ark1'!AA1280</f>
        <v>9.4442584073269735</v>
      </c>
      <c r="Y37" s="48">
        <f>+'Ark1'!AB1280</f>
        <v>2.929855139079939</v>
      </c>
      <c r="Z37" s="65">
        <f>+'Ark1'!AC1280</f>
        <v>-28.296989165964199</v>
      </c>
      <c r="AA37" s="65">
        <f t="shared" si="11"/>
        <v>918.43902439024396</v>
      </c>
      <c r="AB37" s="48">
        <f>+'Ark1'!T1280</f>
        <v>16.359916082430424</v>
      </c>
      <c r="AC37" s="99">
        <f>+'Ark1'!V1280</f>
        <v>88.324109443969675</v>
      </c>
      <c r="AD37" s="39"/>
      <c r="AE37" s="4"/>
      <c r="AF37" s="51"/>
      <c r="AG37" s="51"/>
      <c r="AH37" s="1"/>
      <c r="AI37" s="18"/>
      <c r="AN37"/>
    </row>
    <row r="38" spans="1:41" ht="15.6">
      <c r="A38" s="39"/>
      <c r="B38" s="46">
        <f>+'Ark1'!C1281</f>
        <v>2020</v>
      </c>
      <c r="C38" s="46">
        <f>+'Ark1'!I1281</f>
        <v>83</v>
      </c>
      <c r="D38" s="91" t="s">
        <v>7</v>
      </c>
      <c r="E38" s="91" t="s">
        <v>420</v>
      </c>
      <c r="F38" s="46">
        <f>+'Ark1'!Q1281</f>
        <v>327</v>
      </c>
      <c r="G38" s="46">
        <f t="shared" si="12"/>
        <v>42</v>
      </c>
      <c r="H38" s="335">
        <f>+'Ark1'!R1281</f>
        <v>145042.35999999996</v>
      </c>
      <c r="I38" s="335"/>
      <c r="J38" s="335">
        <f>+'Ark1'!S1281</f>
        <v>145042.35999999996</v>
      </c>
      <c r="K38" s="99">
        <f>+'Ark1'!AD1281</f>
        <v>9.6079971788030019</v>
      </c>
      <c r="L38" s="48"/>
      <c r="M38" s="99">
        <f>+'Ark1'!AE1281</f>
        <v>9.8638370208431851</v>
      </c>
      <c r="N38" s="48"/>
      <c r="O38" s="48">
        <f>+'Ark1'!U1281</f>
        <v>61.154387518239503</v>
      </c>
      <c r="P38" s="46"/>
      <c r="Q38" s="48">
        <f>+'Ark1'!W1281</f>
        <v>83.722300850591807</v>
      </c>
      <c r="R38" s="46"/>
      <c r="S38" s="46">
        <f>+'Ark1'!X1281</f>
        <v>0.79631908912679061</v>
      </c>
      <c r="T38" s="99"/>
      <c r="U38" s="114"/>
      <c r="V38" s="65"/>
      <c r="W38" s="114"/>
      <c r="X38" s="99">
        <f>+'Ark1'!AA1281</f>
        <v>8.2865114089890906</v>
      </c>
      <c r="Y38" s="48">
        <f>+'Ark1'!AB1281</f>
        <v>2.7983119664104263</v>
      </c>
      <c r="Z38" s="65">
        <f>+'Ark1'!AC1281</f>
        <v>-19.060203964497969</v>
      </c>
      <c r="AA38" s="65">
        <f t="shared" si="11"/>
        <v>443.5546177370029</v>
      </c>
      <c r="AB38" s="48">
        <f>+'Ark1'!T1281</f>
        <v>16.267152023726037</v>
      </c>
      <c r="AC38" s="99">
        <f>+'Ark1'!V1281</f>
        <v>90.7067181479879</v>
      </c>
      <c r="AD38" s="39"/>
      <c r="AE38" s="4"/>
      <c r="AF38" s="51"/>
      <c r="AG38" s="51"/>
      <c r="AH38" s="1"/>
      <c r="AI38" s="18"/>
      <c r="AN38"/>
    </row>
    <row r="39" spans="1:41" ht="15.6">
      <c r="A39" s="39"/>
      <c r="B39">
        <f>+'Ark1'!C1282</f>
        <v>2019</v>
      </c>
      <c r="C39">
        <f>+'Ark1'!I1282</f>
        <v>6</v>
      </c>
      <c r="D39" s="51" t="s">
        <v>48</v>
      </c>
      <c r="E39" s="51" t="s">
        <v>372</v>
      </c>
      <c r="F39">
        <f>+'Ark1'!Q1282</f>
        <v>647</v>
      </c>
      <c r="G39">
        <f>+F39-F45</f>
        <v>-93</v>
      </c>
      <c r="H39" s="301">
        <f>+'Ark1'!R1282</f>
        <v>400427</v>
      </c>
      <c r="J39" s="301">
        <f>+'Ark1'!S1282</f>
        <v>398923</v>
      </c>
      <c r="K39" s="100">
        <f>+'Ark1'!AD1282</f>
        <v>25.668825249651597</v>
      </c>
      <c r="L39" s="1"/>
      <c r="M39" s="100">
        <f>+'Ark1'!AE1282</f>
        <v>26.004057378819848</v>
      </c>
      <c r="N39" s="1"/>
      <c r="O39" s="1">
        <f>+'Ark1'!U1282</f>
        <v>60.477227434868375</v>
      </c>
      <c r="Q39" s="1">
        <f>+'Ark1'!W1282</f>
        <v>80.004237910573494</v>
      </c>
      <c r="R39"/>
      <c r="S39">
        <f>+'Ark1'!X1282</f>
        <v>1.5713226131105045</v>
      </c>
      <c r="U39" s="114"/>
      <c r="W39" s="114"/>
      <c r="X39" s="99">
        <f>+'Ark1'!AA1282</f>
        <v>8.8608821854137307</v>
      </c>
      <c r="Y39" s="48">
        <f>+'Ark1'!AB1282</f>
        <v>2.6847013244802764</v>
      </c>
      <c r="Z39" s="65">
        <f>+'Ark1'!AC1282</f>
        <v>-26.745815892021167</v>
      </c>
      <c r="AA39" s="10">
        <f t="shared" si="11"/>
        <v>618.89799072642973</v>
      </c>
      <c r="AB39" s="1">
        <f>+'Ark1'!T1282</f>
        <v>15.849028661903418</v>
      </c>
      <c r="AC39" s="100">
        <f>+'Ark1'!V1282</f>
        <v>86.798391559853584</v>
      </c>
      <c r="AD39" s="39"/>
      <c r="AE39" s="4"/>
      <c r="AF39" s="51"/>
      <c r="AG39" s="51"/>
      <c r="AH39" s="1"/>
      <c r="AI39" s="18"/>
      <c r="AN39"/>
    </row>
    <row r="40" spans="1:41" ht="15.6">
      <c r="A40" s="39"/>
      <c r="B40">
        <f>+'Ark1'!C1283</f>
        <v>2019</v>
      </c>
      <c r="C40">
        <f>+'Ark1'!I1283</f>
        <v>24</v>
      </c>
      <c r="D40" s="51" t="s">
        <v>48</v>
      </c>
      <c r="E40" s="51" t="s">
        <v>63</v>
      </c>
      <c r="F40">
        <f>+'Ark1'!Q1283</f>
        <v>534</v>
      </c>
      <c r="G40">
        <f t="shared" si="12"/>
        <v>-47</v>
      </c>
      <c r="H40" s="301">
        <f>+'Ark1'!R1283</f>
        <v>344831</v>
      </c>
      <c r="J40" s="301">
        <f>+'Ark1'!S1283</f>
        <v>337922</v>
      </c>
      <c r="K40" s="100">
        <f>+'Ark1'!AD1283</f>
        <v>22.104919697379575</v>
      </c>
      <c r="L40" s="1"/>
      <c r="M40" s="100">
        <f>+'Ark1'!AE1283</f>
        <v>21.811131842076424</v>
      </c>
      <c r="N40" s="1"/>
      <c r="O40" s="1">
        <f>+'Ark1'!U1283</f>
        <v>60.581166659761713</v>
      </c>
      <c r="Q40" s="1">
        <f>+'Ark1'!W1283</f>
        <v>79.217783985653654</v>
      </c>
      <c r="R40"/>
      <c r="S40">
        <f>+'Ark1'!X1283</f>
        <v>0.79575212205399148</v>
      </c>
      <c r="U40" s="114"/>
      <c r="W40" s="114"/>
      <c r="X40" s="99">
        <f>+'Ark1'!AA1283</f>
        <v>9.4188264040235286</v>
      </c>
      <c r="Y40" s="48">
        <f>+'Ark1'!AB1283</f>
        <v>2.6315329571711352</v>
      </c>
      <c r="Z40" s="65">
        <f>+'Ark1'!AC1283</f>
        <v>-24.010226798280833</v>
      </c>
      <c r="AA40" s="10">
        <f t="shared" ref="AA40:AA103" si="13">+H40/F40</f>
        <v>645.75093632958806</v>
      </c>
      <c r="AB40" s="1">
        <f>+'Ark1'!T1283</f>
        <v>15.644112623285029</v>
      </c>
      <c r="AC40" s="100">
        <f>+'Ark1'!V1283</f>
        <v>86.486766455745212</v>
      </c>
      <c r="AD40" s="39"/>
      <c r="AE40" s="4"/>
      <c r="AF40" s="51"/>
      <c r="AG40" s="51"/>
      <c r="AH40" s="1"/>
      <c r="AI40" s="18"/>
      <c r="AN40"/>
    </row>
    <row r="41" spans="1:41" ht="15.6">
      <c r="A41" s="39"/>
      <c r="B41">
        <f>+'Ark1'!C1284</f>
        <v>2019</v>
      </c>
      <c r="C41">
        <f>+'Ark1'!I1284</f>
        <v>49</v>
      </c>
      <c r="D41" s="51" t="s">
        <v>48</v>
      </c>
      <c r="E41" s="51" t="s">
        <v>64</v>
      </c>
      <c r="F41">
        <f>+'Ark1'!Q1284</f>
        <v>419</v>
      </c>
      <c r="G41">
        <f t="shared" si="12"/>
        <v>-43</v>
      </c>
      <c r="H41" s="301">
        <f>+'Ark1'!R1284</f>
        <v>286652</v>
      </c>
      <c r="J41" s="301">
        <f>+'Ark1'!S1284</f>
        <v>282122</v>
      </c>
      <c r="K41" s="100">
        <f>+'Ark1'!AD1284</f>
        <v>18.375434462369249</v>
      </c>
      <c r="L41" s="1"/>
      <c r="M41" s="100">
        <f>+'Ark1'!AE1284</f>
        <v>17.75397480455872</v>
      </c>
      <c r="N41" s="1"/>
      <c r="O41" s="1">
        <f>+'Ark1'!U1284</f>
        <v>60.848196879364245</v>
      </c>
      <c r="Q41" s="1">
        <f>+'Ark1'!W1284</f>
        <v>77.235968836175061</v>
      </c>
      <c r="R41"/>
      <c r="S41">
        <f>+'Ark1'!X1284</f>
        <v>2.3966342464033046</v>
      </c>
      <c r="U41" s="114"/>
      <c r="W41" s="114"/>
      <c r="X41" s="99">
        <f>+'Ark1'!AA1284</f>
        <v>10.051073336102384</v>
      </c>
      <c r="Y41" s="48">
        <f>+'Ark1'!AB1284</f>
        <v>2.7897178608785058</v>
      </c>
      <c r="Z41" s="65">
        <f>+'Ark1'!AC1284</f>
        <v>-33.00080256051907</v>
      </c>
      <c r="AA41" s="10">
        <f t="shared" si="13"/>
        <v>684.1336515513126</v>
      </c>
      <c r="AB41" s="1">
        <f>+'Ark1'!T1284</f>
        <v>15.771939494578788</v>
      </c>
      <c r="AC41" s="100">
        <f>+'Ark1'!V1284</f>
        <v>84.167904454914705</v>
      </c>
      <c r="AD41" s="39"/>
      <c r="AE41" s="4"/>
      <c r="AF41" s="51"/>
      <c r="AG41" s="51"/>
      <c r="AH41" s="1"/>
      <c r="AI41" s="18"/>
      <c r="AN41"/>
    </row>
    <row r="42" spans="1:41" ht="15.6">
      <c r="A42" s="39"/>
      <c r="B42">
        <f>+'Ark1'!C1285</f>
        <v>2019</v>
      </c>
      <c r="C42">
        <f>+'Ark1'!I1285</f>
        <v>80</v>
      </c>
      <c r="D42" s="51" t="s">
        <v>7</v>
      </c>
      <c r="E42" s="51" t="s">
        <v>6</v>
      </c>
      <c r="F42">
        <f>+'Ark1'!Q1285</f>
        <v>442</v>
      </c>
      <c r="G42">
        <f t="shared" si="12"/>
        <v>-34</v>
      </c>
      <c r="H42" s="301">
        <f>+'Ark1'!R1285</f>
        <v>311090</v>
      </c>
      <c r="J42" s="301">
        <f>+'Ark1'!S1285</f>
        <v>306038</v>
      </c>
      <c r="K42" s="100">
        <f>+'Ark1'!AD1285</f>
        <v>19.941999033317224</v>
      </c>
      <c r="L42" s="1"/>
      <c r="M42" s="100">
        <f>+'Ark1'!AE1285</f>
        <v>20.224602344693128</v>
      </c>
      <c r="N42" s="1"/>
      <c r="O42" s="1">
        <f>+'Ark1'!U1285</f>
        <v>61.089733954606949</v>
      </c>
      <c r="Q42" s="1">
        <f>+'Ark1'!W1285</f>
        <v>81.108354289337413</v>
      </c>
      <c r="R42"/>
      <c r="S42">
        <f>+'Ark1'!X1285</f>
        <v>0.40631328554437623</v>
      </c>
      <c r="U42" s="114"/>
      <c r="W42" s="114"/>
      <c r="X42" s="99">
        <f>+'Ark1'!AA1285</f>
        <v>9.2164833045119074</v>
      </c>
      <c r="Y42" s="48">
        <f>+'Ark1'!AB1285</f>
        <v>2.7076212578531207</v>
      </c>
      <c r="Z42" s="65">
        <f>+'Ark1'!AC1285</f>
        <v>-30.916929231564179</v>
      </c>
      <c r="AA42" s="10">
        <f t="shared" si="13"/>
        <v>703.82352941176475</v>
      </c>
      <c r="AB42" s="1">
        <f>+'Ark1'!T1285</f>
        <v>15.888093477771708</v>
      </c>
      <c r="AC42" s="100">
        <f>+'Ark1'!V1285</f>
        <v>88.306160607717587</v>
      </c>
      <c r="AD42" s="39"/>
      <c r="AE42" s="4"/>
      <c r="AF42" s="51"/>
      <c r="AG42" s="51"/>
      <c r="AH42" s="1"/>
      <c r="AI42" s="18"/>
      <c r="AN42"/>
    </row>
    <row r="43" spans="1:41" ht="15.6">
      <c r="A43" s="39"/>
      <c r="B43">
        <f>+'Ark1'!C1286</f>
        <v>2019</v>
      </c>
      <c r="C43">
        <f>+'Ark1'!I1286</f>
        <v>81</v>
      </c>
      <c r="D43" s="51" t="s">
        <v>7</v>
      </c>
      <c r="E43" s="51" t="s">
        <v>52</v>
      </c>
      <c r="F43">
        <f>+'Ark1'!Q1286</f>
        <v>87</v>
      </c>
      <c r="G43">
        <f t="shared" si="12"/>
        <v>0</v>
      </c>
      <c r="H43" s="301">
        <f>+'Ark1'!R1286</f>
        <v>72708</v>
      </c>
      <c r="J43" s="301">
        <f>+'Ark1'!S1286</f>
        <v>72222</v>
      </c>
      <c r="K43" s="100">
        <f>+'Ark1'!AD1286</f>
        <v>4.66084691155109</v>
      </c>
      <c r="L43" s="1"/>
      <c r="M43" s="100">
        <f>+'Ark1'!AE1286</f>
        <v>4.6270130979391002</v>
      </c>
      <c r="N43" s="1"/>
      <c r="O43" s="1">
        <f>+'Ark1'!U1286</f>
        <v>61.76676082080251</v>
      </c>
      <c r="Q43" s="1">
        <f>+'Ark1'!W1286</f>
        <v>78.63070532524695</v>
      </c>
      <c r="R43"/>
      <c r="S43">
        <f>+'Ark1'!X1286</f>
        <v>3.080816416350332</v>
      </c>
      <c r="U43" s="114"/>
      <c r="W43" s="114"/>
      <c r="X43" s="99">
        <f>+'Ark1'!AA1286</f>
        <v>9.5249970484131481</v>
      </c>
      <c r="Y43" s="48">
        <f>+'Ark1'!AB1286</f>
        <v>2.8205838690773541</v>
      </c>
      <c r="Z43" s="65">
        <f>+'Ark1'!AC1286</f>
        <v>-33.81331126542495</v>
      </c>
      <c r="AA43" s="10">
        <f t="shared" si="13"/>
        <v>835.72413793103453</v>
      </c>
      <c r="AB43" s="1">
        <f>+'Ark1'!T1286</f>
        <v>16.240853826263962</v>
      </c>
      <c r="AC43" s="100">
        <f>+'Ark1'!V1286</f>
        <v>85.40930721823905</v>
      </c>
      <c r="AD43" s="39"/>
      <c r="AE43" s="4"/>
      <c r="AF43" s="51"/>
      <c r="AG43" s="51"/>
      <c r="AH43" s="1"/>
      <c r="AI43" s="18"/>
      <c r="AN43"/>
    </row>
    <row r="44" spans="1:41" ht="15.6">
      <c r="A44" s="39"/>
      <c r="B44">
        <f>+'Ark1'!C1287</f>
        <v>2019</v>
      </c>
      <c r="C44">
        <f>+'Ark1'!I1287</f>
        <v>83</v>
      </c>
      <c r="D44" s="51" t="s">
        <v>7</v>
      </c>
      <c r="E44" s="51" t="s">
        <v>420</v>
      </c>
      <c r="F44">
        <f>+'Ark1'!Q1287</f>
        <v>285</v>
      </c>
      <c r="G44">
        <f t="shared" si="12"/>
        <v>-34</v>
      </c>
      <c r="H44" s="301">
        <f>+'Ark1'!R1287</f>
        <v>144266</v>
      </c>
      <c r="J44" s="301">
        <f>+'Ark1'!S1287</f>
        <v>143882</v>
      </c>
      <c r="K44" s="100">
        <f>+'Ark1'!AD1287</f>
        <v>9.2479746457312739</v>
      </c>
      <c r="L44" s="1"/>
      <c r="M44" s="100">
        <f>+'Ark1'!AE1287</f>
        <v>9.5792205319127817</v>
      </c>
      <c r="N44" s="1"/>
      <c r="O44" s="1">
        <f>+'Ark1'!U1287</f>
        <v>61.220076173531112</v>
      </c>
      <c r="Q44" s="1">
        <f>+'Ark1'!W1287</f>
        <v>81.711777706731937</v>
      </c>
      <c r="R44"/>
      <c r="S44">
        <f>+'Ark1'!X1287</f>
        <v>0.5060097320227912</v>
      </c>
      <c r="U44" s="114"/>
      <c r="W44" s="114"/>
      <c r="X44" s="99">
        <f>+'Ark1'!AA1287</f>
        <v>8.6280721298715335</v>
      </c>
      <c r="Y44" s="48">
        <f>+'Ark1'!AB1287</f>
        <v>2.5219216362014145</v>
      </c>
      <c r="Z44" s="65">
        <f>+'Ark1'!AC1287</f>
        <v>-28.748106036129592</v>
      </c>
      <c r="AA44" s="10">
        <f t="shared" si="13"/>
        <v>506.19649122807016</v>
      </c>
      <c r="AB44" s="1">
        <f>+'Ark1'!T1287</f>
        <v>16.213293499507849</v>
      </c>
      <c r="AC44" s="100">
        <f>+'Ark1'!V1287</f>
        <v>88.614508551405905</v>
      </c>
      <c r="AD44" s="39"/>
      <c r="AE44" s="4"/>
      <c r="AF44" s="51"/>
      <c r="AG44" s="51"/>
      <c r="AH44" s="1"/>
      <c r="AI44" s="18"/>
      <c r="AN44"/>
    </row>
    <row r="45" spans="1:41" ht="15.6">
      <c r="A45" s="39"/>
      <c r="B45" s="46">
        <f>+'Ark1'!C1288</f>
        <v>2018</v>
      </c>
      <c r="C45" s="46">
        <f>+'Ark1'!I1288</f>
        <v>6</v>
      </c>
      <c r="D45" s="91" t="s">
        <v>48</v>
      </c>
      <c r="E45" s="91" t="s">
        <v>372</v>
      </c>
      <c r="F45" s="46">
        <f>+'Ark1'!Q1288</f>
        <v>740</v>
      </c>
      <c r="G45" s="46">
        <f>+F45-F51</f>
        <v>-71</v>
      </c>
      <c r="H45" s="335">
        <f>+'Ark1'!R1288</f>
        <v>425103</v>
      </c>
      <c r="I45" s="335"/>
      <c r="J45" s="335">
        <f>+'Ark1'!S1288</f>
        <v>417824</v>
      </c>
      <c r="K45" s="99">
        <f>+'Ark1'!AD1288</f>
        <v>26.027898820701431</v>
      </c>
      <c r="L45" s="48"/>
      <c r="M45" s="99">
        <f>+'Ark1'!AE1288</f>
        <v>26.029465788655223</v>
      </c>
      <c r="N45" s="48"/>
      <c r="O45" s="48">
        <f>+'Ark1'!U1288</f>
        <v>59.761315769319147</v>
      </c>
      <c r="P45" s="46"/>
      <c r="Q45" s="48">
        <f>+'Ark1'!W1288</f>
        <v>78.903309048787222</v>
      </c>
      <c r="R45" s="46"/>
      <c r="S45" s="99">
        <f>+'Ark1'!X1288</f>
        <v>1.3370877175649196</v>
      </c>
      <c r="T45" s="99"/>
      <c r="U45" s="114"/>
      <c r="V45" s="65"/>
      <c r="W45" s="114"/>
      <c r="X45" s="99">
        <f>+'Ark1'!AA1288</f>
        <v>9.3429595249147823</v>
      </c>
      <c r="Y45" s="48">
        <f>+'Ark1'!AB1288</f>
        <v>2.6072125159052626</v>
      </c>
      <c r="Z45" s="65">
        <f>+'Ark1'!AC1288</f>
        <v>-25.32452790615821</v>
      </c>
      <c r="AA45" s="65">
        <f t="shared" si="13"/>
        <v>574.46351351351348</v>
      </c>
      <c r="AB45" s="48">
        <f>+'Ark1'!T1288</f>
        <v>15.266422490549351</v>
      </c>
      <c r="AC45" s="99">
        <f>+'Ark1'!V1288</f>
        <v>85.988156998265211</v>
      </c>
      <c r="AD45" s="39"/>
      <c r="AE45" s="4"/>
      <c r="AF45" s="51"/>
      <c r="AG45" s="51"/>
      <c r="AH45" s="1"/>
      <c r="AI45" s="18"/>
      <c r="AN45"/>
    </row>
    <row r="46" spans="1:41" ht="15.6">
      <c r="A46" s="39"/>
      <c r="B46" s="46">
        <f>+'Ark1'!C1289</f>
        <v>2018</v>
      </c>
      <c r="C46" s="46">
        <f>+'Ark1'!I1289</f>
        <v>24</v>
      </c>
      <c r="D46" s="91" t="s">
        <v>48</v>
      </c>
      <c r="E46" s="91" t="s">
        <v>63</v>
      </c>
      <c r="F46" s="46">
        <f>+'Ark1'!Q1289</f>
        <v>581</v>
      </c>
      <c r="G46" s="46">
        <f t="shared" si="12"/>
        <v>-31</v>
      </c>
      <c r="H46" s="335">
        <f>+'Ark1'!R1289</f>
        <v>372127</v>
      </c>
      <c r="I46" s="335"/>
      <c r="J46" s="335">
        <f>+'Ark1'!S1289</f>
        <v>355526</v>
      </c>
      <c r="K46" s="99">
        <f>+'Ark1'!AD1289</f>
        <v>22.784322633458633</v>
      </c>
      <c r="L46" s="48"/>
      <c r="M46" s="99">
        <f>+'Ark1'!AE1289</f>
        <v>22.306045604063662</v>
      </c>
      <c r="N46" s="48"/>
      <c r="O46" s="48">
        <f>+'Ark1'!U1289</f>
        <v>59.879457479903024</v>
      </c>
      <c r="P46" s="46"/>
      <c r="Q46" s="48">
        <f>+'Ark1'!W1289</f>
        <v>79.464757711108902</v>
      </c>
      <c r="R46" s="46"/>
      <c r="S46" s="99">
        <f>+'Ark1'!X1289</f>
        <v>0.61726238622835738</v>
      </c>
      <c r="T46" s="99"/>
      <c r="U46" s="114"/>
      <c r="V46" s="65"/>
      <c r="W46" s="114"/>
      <c r="X46" s="99">
        <f>+'Ark1'!AA1289</f>
        <v>9.3741223724658713</v>
      </c>
      <c r="Y46" s="48">
        <f>+'Ark1'!AB1289</f>
        <v>2.5217092272940471</v>
      </c>
      <c r="Z46" s="65">
        <f>+'Ark1'!AC1289</f>
        <v>-16.995007791059653</v>
      </c>
      <c r="AA46" s="65">
        <f t="shared" si="13"/>
        <v>640.49397590361446</v>
      </c>
      <c r="AB46" s="48">
        <f>+'Ark1'!T1289</f>
        <v>14.901686789725012</v>
      </c>
      <c r="AC46" s="99">
        <f>+'Ark1'!V1289</f>
        <v>87.318945497990725</v>
      </c>
      <c r="AD46" s="39"/>
      <c r="AE46" s="4"/>
      <c r="AF46" s="51"/>
      <c r="AG46" s="51"/>
      <c r="AH46" s="1"/>
      <c r="AI46" s="18"/>
      <c r="AN46"/>
    </row>
    <row r="47" spans="1:41" ht="15.6">
      <c r="A47" s="39"/>
      <c r="B47" s="46">
        <f>+'Ark1'!C1290</f>
        <v>2018</v>
      </c>
      <c r="C47" s="46">
        <f>+'Ark1'!I1290</f>
        <v>49</v>
      </c>
      <c r="D47" s="91" t="s">
        <v>48</v>
      </c>
      <c r="E47" s="91" t="s">
        <v>64</v>
      </c>
      <c r="F47" s="46">
        <f>+'Ark1'!Q1290</f>
        <v>462</v>
      </c>
      <c r="G47" s="46">
        <f t="shared" si="12"/>
        <v>-3</v>
      </c>
      <c r="H47" s="335">
        <f>+'Ark1'!R1290</f>
        <v>309736</v>
      </c>
      <c r="I47" s="335"/>
      <c r="J47" s="335">
        <f>+'Ark1'!S1290</f>
        <v>304488</v>
      </c>
      <c r="K47" s="99">
        <f>+'Ark1'!AD1290</f>
        <v>18.964291640211375</v>
      </c>
      <c r="L47" s="48"/>
      <c r="M47" s="99">
        <f>+'Ark1'!AE1290</f>
        <v>18.618897413211212</v>
      </c>
      <c r="N47" s="48"/>
      <c r="O47" s="48">
        <f>+'Ark1'!U1290</f>
        <v>60.234140590105362</v>
      </c>
      <c r="P47" s="46"/>
      <c r="Q47" s="48">
        <f>+'Ark1'!W1290</f>
        <v>77.447449817400326</v>
      </c>
      <c r="R47" s="46"/>
      <c r="S47" s="99">
        <f>+'Ark1'!X1290</f>
        <v>3.6740966500503656</v>
      </c>
      <c r="T47" s="99"/>
      <c r="U47" s="114"/>
      <c r="V47" s="65"/>
      <c r="W47" s="114"/>
      <c r="X47" s="99">
        <f>+'Ark1'!AA1290</f>
        <v>10.060750970778043</v>
      </c>
      <c r="Y47" s="48">
        <f>+'Ark1'!AB1290</f>
        <v>2.780837082965725</v>
      </c>
      <c r="Z47" s="65">
        <f>+'Ark1'!AC1290</f>
        <v>-31.926817316942518</v>
      </c>
      <c r="AA47" s="65">
        <f t="shared" si="13"/>
        <v>670.42424242424238</v>
      </c>
      <c r="AB47" s="48">
        <f>+'Ark1'!T1290</f>
        <v>15.44806867784178</v>
      </c>
      <c r="AC47" s="99">
        <f>+'Ark1'!V1290</f>
        <v>84.429357184883003</v>
      </c>
      <c r="AD47" s="39"/>
      <c r="AE47" s="4"/>
      <c r="AF47" s="51"/>
      <c r="AG47" s="51"/>
      <c r="AH47" s="1"/>
      <c r="AI47" s="18"/>
      <c r="AN47"/>
    </row>
    <row r="48" spans="1:41" ht="15.6">
      <c r="A48" s="39"/>
      <c r="B48" s="46">
        <f>+'Ark1'!C1291</f>
        <v>2018</v>
      </c>
      <c r="C48" s="46">
        <f>+'Ark1'!I1291</f>
        <v>80</v>
      </c>
      <c r="D48" s="91" t="s">
        <v>7</v>
      </c>
      <c r="E48" s="91" t="s">
        <v>6</v>
      </c>
      <c r="F48" s="46">
        <f>+'Ark1'!Q1291</f>
        <v>476</v>
      </c>
      <c r="G48" s="46">
        <f t="shared" si="12"/>
        <v>12</v>
      </c>
      <c r="H48" s="335">
        <f>+'Ark1'!R1291</f>
        <v>303940</v>
      </c>
      <c r="I48" s="335"/>
      <c r="J48" s="335">
        <f>+'Ark1'!S1291</f>
        <v>299544</v>
      </c>
      <c r="K48" s="99">
        <f>+'Ark1'!AD1291</f>
        <v>18.609418346998243</v>
      </c>
      <c r="L48" s="48"/>
      <c r="M48" s="99">
        <f>+'Ark1'!AE1291</f>
        <v>19.085856578746345</v>
      </c>
      <c r="N48" s="48"/>
      <c r="O48" s="48">
        <f>+'Ark1'!U1291</f>
        <v>60.666546483989009</v>
      </c>
      <c r="P48" s="46"/>
      <c r="Q48" s="48">
        <f>+'Ark1'!W1291</f>
        <v>80.700156237480698</v>
      </c>
      <c r="R48" s="46"/>
      <c r="S48" s="99">
        <f>+'Ark1'!X1291</f>
        <v>0.17931170625781401</v>
      </c>
      <c r="T48" s="99"/>
      <c r="U48" s="114"/>
      <c r="V48" s="65"/>
      <c r="W48" s="114"/>
      <c r="X48" s="99">
        <f>+'Ark1'!AA1291</f>
        <v>9.1067527940267929</v>
      </c>
      <c r="Y48" s="48">
        <f>+'Ark1'!AB1291</f>
        <v>2.7140881526946159</v>
      </c>
      <c r="Z48" s="65">
        <f>+'Ark1'!AC1291</f>
        <v>-30.791799246446232</v>
      </c>
      <c r="AA48" s="65">
        <f t="shared" si="13"/>
        <v>638.52941176470586</v>
      </c>
      <c r="AB48" s="48">
        <f>+'Ark1'!T1291</f>
        <v>15.703619135355661</v>
      </c>
      <c r="AC48" s="99">
        <f>+'Ark1'!V1291</f>
        <v>87.809558466752492</v>
      </c>
      <c r="AD48" s="39"/>
      <c r="AE48" s="4"/>
      <c r="AF48" s="51"/>
      <c r="AG48" s="51"/>
      <c r="AH48" s="1"/>
      <c r="AI48" s="18"/>
      <c r="AN48"/>
    </row>
    <row r="49" spans="1:40" ht="15.6">
      <c r="A49" s="39"/>
      <c r="B49" s="46">
        <f>+'Ark1'!C1292</f>
        <v>2018</v>
      </c>
      <c r="C49" s="46">
        <f>+'Ark1'!I1292</f>
        <v>81</v>
      </c>
      <c r="D49" s="91" t="s">
        <v>7</v>
      </c>
      <c r="E49" s="91" t="s">
        <v>52</v>
      </c>
      <c r="F49" s="46">
        <f>+'Ark1'!Q1292</f>
        <v>87</v>
      </c>
      <c r="G49" s="46">
        <f t="shared" si="12"/>
        <v>10</v>
      </c>
      <c r="H49" s="335">
        <f>+'Ark1'!R1292</f>
        <v>67852</v>
      </c>
      <c r="I49" s="335"/>
      <c r="J49" s="335">
        <f>+'Ark1'!S1292</f>
        <v>67611</v>
      </c>
      <c r="K49" s="99">
        <f>+'Ark1'!AD1292</f>
        <v>4.1543931489126953</v>
      </c>
      <c r="L49" s="48"/>
      <c r="M49" s="99">
        <f>+'Ark1'!AE1292</f>
        <v>4.2112769765438145</v>
      </c>
      <c r="N49" s="48"/>
      <c r="O49" s="48">
        <f>+'Ark1'!U1292</f>
        <v>61.419295676738969</v>
      </c>
      <c r="P49" s="46"/>
      <c r="Q49" s="48">
        <f>+'Ark1'!W1292</f>
        <v>78.889606720800771</v>
      </c>
      <c r="R49" s="46"/>
      <c r="S49" s="99">
        <f>+'Ark1'!X1292</f>
        <v>6.9622118728998412</v>
      </c>
      <c r="T49" s="99"/>
      <c r="U49" s="114"/>
      <c r="V49" s="65"/>
      <c r="W49" s="114"/>
      <c r="X49" s="99">
        <f>+'Ark1'!AA1292</f>
        <v>9.5981087156580944</v>
      </c>
      <c r="Y49" s="48">
        <f>+'Ark1'!AB1292</f>
        <v>2.9449560389757337</v>
      </c>
      <c r="Z49" s="65">
        <f>+'Ark1'!AC1292</f>
        <v>-31.900887855381825</v>
      </c>
      <c r="AA49" s="65">
        <f t="shared" si="13"/>
        <v>779.90804597701151</v>
      </c>
      <c r="AB49" s="48">
        <f>+'Ark1'!T1292</f>
        <v>16.112804338855156</v>
      </c>
      <c r="AC49" s="99">
        <f>+'Ark1'!V1292</f>
        <v>85.58582521486845</v>
      </c>
      <c r="AD49" s="39"/>
      <c r="AE49" s="4"/>
      <c r="AF49" s="51"/>
      <c r="AG49" s="51"/>
      <c r="AH49" s="1"/>
      <c r="AI49" s="18"/>
      <c r="AN49"/>
    </row>
    <row r="50" spans="1:40" ht="15.6">
      <c r="A50" s="39"/>
      <c r="B50" s="46">
        <f>+'Ark1'!C1293</f>
        <v>2018</v>
      </c>
      <c r="C50" s="46">
        <f>+'Ark1'!I1293</f>
        <v>83</v>
      </c>
      <c r="D50" s="91" t="s">
        <v>7</v>
      </c>
      <c r="E50" s="91" t="s">
        <v>420</v>
      </c>
      <c r="F50" s="46">
        <f>+'Ark1'!Q1293</f>
        <v>319</v>
      </c>
      <c r="G50" s="46">
        <f t="shared" si="12"/>
        <v>-18</v>
      </c>
      <c r="H50" s="335">
        <f>+'Ark1'!R1293</f>
        <v>154501</v>
      </c>
      <c r="I50" s="335"/>
      <c r="J50" s="335">
        <f>+'Ark1'!S1293</f>
        <v>151969</v>
      </c>
      <c r="K50" s="99">
        <f>+'Ark1'!AD1293</f>
        <v>9.4596754097176241</v>
      </c>
      <c r="L50" s="48"/>
      <c r="M50" s="99">
        <f>+'Ark1'!AE1293</f>
        <v>9.7484576387797475</v>
      </c>
      <c r="N50" s="48"/>
      <c r="O50" s="48">
        <f>+'Ark1'!U1293</f>
        <v>60.42677124939955</v>
      </c>
      <c r="P50" s="46"/>
      <c r="Q50" s="48">
        <f>+'Ark1'!W1293</f>
        <v>81.246422625668018</v>
      </c>
      <c r="R50" s="46"/>
      <c r="S50" s="99">
        <f>+'Ark1'!X1293</f>
        <v>0.26342871567174331</v>
      </c>
      <c r="T50" s="99"/>
      <c r="U50" s="114"/>
      <c r="V50" s="65"/>
      <c r="W50" s="114"/>
      <c r="X50" s="99">
        <f>+'Ark1'!AA1293</f>
        <v>9.1054388666863879</v>
      </c>
      <c r="Y50" s="48">
        <f>+'Ark1'!AB1293</f>
        <v>2.5294601918970701</v>
      </c>
      <c r="Z50" s="65">
        <f>+'Ark1'!AC1293</f>
        <v>-29.77658931492364</v>
      </c>
      <c r="AA50" s="65">
        <f t="shared" si="13"/>
        <v>484.32915360501568</v>
      </c>
      <c r="AB50" s="48">
        <f>+'Ark1'!T1293</f>
        <v>15.599245312328076</v>
      </c>
      <c r="AC50" s="99">
        <f>+'Ark1'!V1293</f>
        <v>88.483506148154476</v>
      </c>
      <c r="AD50" s="39"/>
      <c r="AE50" s="4"/>
      <c r="AF50" s="51"/>
      <c r="AG50" s="51"/>
      <c r="AH50" s="1"/>
      <c r="AI50" s="18"/>
      <c r="AN50"/>
    </row>
    <row r="51" spans="1:40" ht="15.6">
      <c r="A51" s="39"/>
      <c r="B51">
        <f>+'Ark1'!C1294</f>
        <v>2017</v>
      </c>
      <c r="C51">
        <f>+'Ark1'!I1294</f>
        <v>6</v>
      </c>
      <c r="D51" s="51" t="s">
        <v>48</v>
      </c>
      <c r="E51" s="51" t="s">
        <v>372</v>
      </c>
      <c r="F51">
        <f>+'Ark1'!Q1294</f>
        <v>811</v>
      </c>
      <c r="G51">
        <f>+F51-F57</f>
        <v>25</v>
      </c>
      <c r="H51" s="301">
        <f>+'Ark1'!R1294</f>
        <v>422741</v>
      </c>
      <c r="J51" s="301">
        <f>+'Ark1'!S1294</f>
        <v>419836</v>
      </c>
      <c r="K51" s="100">
        <f>+'Ark1'!AD1294</f>
        <v>26.757537684466367</v>
      </c>
      <c r="L51" s="1"/>
      <c r="M51" s="100">
        <f>+'Ark1'!AE1294</f>
        <v>26.621697158137156</v>
      </c>
      <c r="N51" s="1"/>
      <c r="O51" s="1">
        <f>+'Ark1'!U1294</f>
        <v>59.629286197467586</v>
      </c>
      <c r="Q51" s="1">
        <f>+'Ark1'!W1294</f>
        <v>80.962971017252144</v>
      </c>
      <c r="R51"/>
      <c r="S51">
        <f>+'Ark1'!X1294</f>
        <v>1.7026973962780996</v>
      </c>
      <c r="U51" s="114"/>
      <c r="W51" s="114"/>
      <c r="X51" s="99">
        <f>+'Ark1'!AA1294</f>
        <v>9.5783028956146534</v>
      </c>
      <c r="Y51" s="48">
        <f>+'Ark1'!AB1294</f>
        <v>2.7488615382890518</v>
      </c>
      <c r="Z51" s="65">
        <f>+'Ark1'!AC1294</f>
        <v>-29.993205917559798</v>
      </c>
      <c r="AA51" s="10">
        <f t="shared" si="13"/>
        <v>521.25893958076449</v>
      </c>
      <c r="AB51" s="1">
        <f>+'Ark1'!T1294</f>
        <v>15.330318090745868</v>
      </c>
      <c r="AC51" s="100">
        <f>+'Ark1'!V1294</f>
        <v>87.930985887624189</v>
      </c>
      <c r="AD51" s="39"/>
      <c r="AE51" s="4"/>
      <c r="AF51" s="51"/>
      <c r="AG51" s="51"/>
      <c r="AH51" s="1"/>
      <c r="AI51" s="18"/>
      <c r="AN51"/>
    </row>
    <row r="52" spans="1:40" ht="15.6">
      <c r="A52" s="39"/>
      <c r="B52">
        <f>+'Ark1'!C1295</f>
        <v>2017</v>
      </c>
      <c r="C52">
        <f>+'Ark1'!I1295</f>
        <v>24</v>
      </c>
      <c r="D52" s="51" t="s">
        <v>48</v>
      </c>
      <c r="E52" s="51" t="s">
        <v>63</v>
      </c>
      <c r="F52">
        <f>+'Ark1'!Q1295</f>
        <v>612</v>
      </c>
      <c r="G52">
        <f t="shared" si="12"/>
        <v>11</v>
      </c>
      <c r="H52" s="301">
        <f>+'Ark1'!R1295</f>
        <v>362057</v>
      </c>
      <c r="J52" s="301">
        <f>+'Ark1'!S1295</f>
        <v>361020</v>
      </c>
      <c r="K52" s="100">
        <f>+'Ark1'!AD1295</f>
        <v>22.916522933486089</v>
      </c>
      <c r="L52" s="1"/>
      <c r="M52" s="100">
        <f>+'Ark1'!AE1295</f>
        <v>23.079286369325477</v>
      </c>
      <c r="N52" s="1"/>
      <c r="O52" s="1">
        <f>+'Ark1'!U1295</f>
        <v>59.721361697412888</v>
      </c>
      <c r="Q52" s="1">
        <f>+'Ark1'!W1295</f>
        <v>81.624679242147494</v>
      </c>
      <c r="R52"/>
      <c r="S52">
        <f>+'Ark1'!X1295</f>
        <v>0.88521973059490622</v>
      </c>
      <c r="U52" s="114"/>
      <c r="W52" s="114"/>
      <c r="X52" s="99">
        <f>+'Ark1'!AA1295</f>
        <v>9.6349377153079434</v>
      </c>
      <c r="Y52" s="48">
        <f>+'Ark1'!AB1295</f>
        <v>2.6224479027378722</v>
      </c>
      <c r="Z52" s="65">
        <f>+'Ark1'!AC1295</f>
        <v>-18.985196007793313</v>
      </c>
      <c r="AA52" s="10">
        <f t="shared" si="13"/>
        <v>591.59640522875816</v>
      </c>
      <c r="AB52" s="1">
        <f>+'Ark1'!T1295</f>
        <v>15.448150429352284</v>
      </c>
      <c r="AC52" s="100">
        <f>+'Ark1'!V1295</f>
        <v>88.536980181288627</v>
      </c>
      <c r="AD52" s="39"/>
      <c r="AE52" s="4"/>
      <c r="AF52" s="51"/>
      <c r="AG52" s="51"/>
      <c r="AH52" s="1"/>
      <c r="AI52" s="18"/>
      <c r="AN52"/>
    </row>
    <row r="53" spans="1:40" ht="15.6">
      <c r="A53" s="39"/>
      <c r="B53">
        <f>+'Ark1'!C1296</f>
        <v>2017</v>
      </c>
      <c r="C53">
        <f>+'Ark1'!I1296</f>
        <v>49</v>
      </c>
      <c r="D53" s="51" t="s">
        <v>48</v>
      </c>
      <c r="E53" s="51" t="s">
        <v>64</v>
      </c>
      <c r="F53">
        <f>+'Ark1'!Q1296</f>
        <v>465</v>
      </c>
      <c r="G53">
        <f t="shared" si="12"/>
        <v>7</v>
      </c>
      <c r="H53" s="301">
        <f>+'Ark1'!R1296</f>
        <v>303411</v>
      </c>
      <c r="J53" s="301">
        <f>+'Ark1'!S1296</f>
        <v>302373</v>
      </c>
      <c r="K53" s="100">
        <f>+'Ark1'!AD1296</f>
        <v>19.204504096791243</v>
      </c>
      <c r="L53" s="1"/>
      <c r="M53" s="100">
        <f>+'Ark1'!AE1296</f>
        <v>18.700576151587462</v>
      </c>
      <c r="N53" s="1"/>
      <c r="O53" s="1">
        <f>+'Ark1'!U1296</f>
        <v>59.965043175151216</v>
      </c>
      <c r="Q53" s="1">
        <f>+'Ark1'!W1296</f>
        <v>78.966402258138075</v>
      </c>
      <c r="R53"/>
      <c r="S53">
        <f>+'Ark1'!X1296</f>
        <v>5.4981526707996737</v>
      </c>
      <c r="U53" s="114"/>
      <c r="W53" s="114"/>
      <c r="X53" s="99">
        <f>+'Ark1'!AA1296</f>
        <v>9.8796174985862724</v>
      </c>
      <c r="Y53" s="48">
        <f>+'Ark1'!AB1296</f>
        <v>2.7917815337377481</v>
      </c>
      <c r="Z53" s="65">
        <f>+'Ark1'!AC1296</f>
        <v>-31.189073114019592</v>
      </c>
      <c r="AA53" s="10">
        <f t="shared" si="13"/>
        <v>652.49677419354839</v>
      </c>
      <c r="AB53" s="1">
        <f>+'Ark1'!T1296</f>
        <v>15.529123861692556</v>
      </c>
      <c r="AC53" s="100">
        <f>+'Ark1'!V1296</f>
        <v>85.673360733577297</v>
      </c>
      <c r="AD53" s="39"/>
      <c r="AE53" s="4"/>
      <c r="AF53" s="51"/>
      <c r="AG53" s="51"/>
      <c r="AH53" s="1"/>
      <c r="AN53"/>
    </row>
    <row r="54" spans="1:40" ht="15.6">
      <c r="A54" s="39"/>
      <c r="B54">
        <f>+'Ark1'!C1297</f>
        <v>2017</v>
      </c>
      <c r="C54">
        <f>+'Ark1'!I1297</f>
        <v>80</v>
      </c>
      <c r="D54" s="51" t="s">
        <v>7</v>
      </c>
      <c r="E54" s="51" t="s">
        <v>6</v>
      </c>
      <c r="F54">
        <f>+'Ark1'!Q1297</f>
        <v>464</v>
      </c>
      <c r="G54">
        <f t="shared" si="12"/>
        <v>34</v>
      </c>
      <c r="H54" s="301">
        <f>+'Ark1'!R1297</f>
        <v>285621</v>
      </c>
      <c r="J54" s="301">
        <f>+'Ark1'!S1297</f>
        <v>285069</v>
      </c>
      <c r="K54" s="100">
        <f>+'Ark1'!AD1297</f>
        <v>18.078479898980628</v>
      </c>
      <c r="L54" s="1"/>
      <c r="M54" s="100">
        <f>+'Ark1'!AE1297</f>
        <v>18.405464197307936</v>
      </c>
      <c r="N54" s="1"/>
      <c r="O54" s="1">
        <f>+'Ark1'!U1297</f>
        <v>60.534375887942929</v>
      </c>
      <c r="Q54" s="1">
        <f>+'Ark1'!W1297</f>
        <v>82.437944848440068</v>
      </c>
      <c r="R54"/>
      <c r="S54">
        <f>+'Ark1'!X1297</f>
        <v>0.23737750375497596</v>
      </c>
      <c r="U54" s="114"/>
      <c r="W54" s="114"/>
      <c r="X54" s="99">
        <f>+'Ark1'!AA1297</f>
        <v>9.264397856554778</v>
      </c>
      <c r="Y54" s="48">
        <f>+'Ark1'!AB1297</f>
        <v>2.7371219657309904</v>
      </c>
      <c r="Z54" s="65">
        <f>+'Ark1'!AC1297</f>
        <v>-30.209705300182989</v>
      </c>
      <c r="AA54" s="10">
        <f t="shared" si="13"/>
        <v>615.5625</v>
      </c>
      <c r="AB54" s="1">
        <f>+'Ark1'!T1297</f>
        <v>15.831766571785691</v>
      </c>
      <c r="AC54" s="100">
        <f>+'Ark1'!V1297</f>
        <v>89.381585428782515</v>
      </c>
      <c r="AD54" s="39"/>
      <c r="AE54" s="12"/>
      <c r="AF54" s="51"/>
      <c r="AG54" s="51"/>
      <c r="AH54" s="1"/>
      <c r="AI54" s="18"/>
      <c r="AN54"/>
    </row>
    <row r="55" spans="1:40" ht="15.6">
      <c r="A55" s="39"/>
      <c r="B55">
        <f>+'Ark1'!C1298</f>
        <v>2017</v>
      </c>
      <c r="C55">
        <f>+'Ark1'!I1298</f>
        <v>81</v>
      </c>
      <c r="D55" s="51" t="s">
        <v>7</v>
      </c>
      <c r="E55" s="51" t="s">
        <v>52</v>
      </c>
      <c r="F55">
        <f>+'Ark1'!Q1298</f>
        <v>77</v>
      </c>
      <c r="G55">
        <f t="shared" si="12"/>
        <v>2</v>
      </c>
      <c r="H55" s="301">
        <f>+'Ark1'!R1298</f>
        <v>59664</v>
      </c>
      <c r="J55" s="301">
        <f>+'Ark1'!S1298</f>
        <v>59617</v>
      </c>
      <c r="K55" s="100">
        <f>+'Ark1'!AD1298</f>
        <v>3.7764534984919882</v>
      </c>
      <c r="L55" s="1"/>
      <c r="M55" s="100">
        <f>+'Ark1'!AE1298</f>
        <v>3.7716430458398591</v>
      </c>
      <c r="N55" s="1"/>
      <c r="O55" s="1">
        <f>+'Ark1'!U1298</f>
        <v>61.37571498062632</v>
      </c>
      <c r="Q55" s="1">
        <f>+'Ark1'!W1298</f>
        <v>80.777580220406819</v>
      </c>
      <c r="R55"/>
      <c r="S55">
        <f>+'Ark1'!X1298</f>
        <v>10.621145079109681</v>
      </c>
      <c r="U55" s="114"/>
      <c r="W55" s="114"/>
      <c r="X55" s="99">
        <f>+'Ark1'!AA1298</f>
        <v>9.4482348040045441</v>
      </c>
      <c r="Y55" s="48">
        <f>+'Ark1'!AB1298</f>
        <v>2.9798720928481273</v>
      </c>
      <c r="Z55" s="65">
        <f>+'Ark1'!AC1298</f>
        <v>-30.077147558791754</v>
      </c>
      <c r="AA55" s="10">
        <f t="shared" si="13"/>
        <v>774.85714285714289</v>
      </c>
      <c r="AB55" s="1">
        <f>+'Ark1'!T1298</f>
        <v>16.134788146956289</v>
      </c>
      <c r="AC55" s="100">
        <f>+'Ark1'!V1298</f>
        <v>87.54799211165502</v>
      </c>
      <c r="AD55" s="39"/>
      <c r="AE55" s="5"/>
      <c r="AF55" s="51"/>
      <c r="AG55" s="51"/>
      <c r="AH55" s="1"/>
      <c r="AN55"/>
    </row>
    <row r="56" spans="1:40" ht="15.6">
      <c r="A56" s="39"/>
      <c r="B56">
        <f>+'Ark1'!C1299</f>
        <v>2017</v>
      </c>
      <c r="C56">
        <f>+'Ark1'!I1299</f>
        <v>83</v>
      </c>
      <c r="D56" s="51" t="s">
        <v>7</v>
      </c>
      <c r="E56" s="51" t="s">
        <v>420</v>
      </c>
      <c r="F56">
        <f>+'Ark1'!Q1299</f>
        <v>337</v>
      </c>
      <c r="G56">
        <f t="shared" si="12"/>
        <v>9</v>
      </c>
      <c r="H56" s="301">
        <f>+'Ark1'!R1299</f>
        <v>146401</v>
      </c>
      <c r="J56" s="301">
        <f>+'Ark1'!S1299</f>
        <v>146163</v>
      </c>
      <c r="K56" s="100">
        <f>+'Ark1'!AD1299</f>
        <v>9.2665018877836811</v>
      </c>
      <c r="L56" s="1"/>
      <c r="M56" s="100">
        <f>+'Ark1'!AE1299</f>
        <v>9.4213330778021085</v>
      </c>
      <c r="N56" s="1"/>
      <c r="O56" s="1">
        <f>+'Ark1'!U1299</f>
        <v>60.457222416069719</v>
      </c>
      <c r="Q56" s="1">
        <f>+'Ark1'!W1299</f>
        <v>82.301032409022937</v>
      </c>
      <c r="R56"/>
      <c r="S56">
        <f>+'Ark1'!X1299</f>
        <v>0.38046188209096926</v>
      </c>
      <c r="U56" s="114"/>
      <c r="W56" s="114"/>
      <c r="X56" s="99">
        <f>+'Ark1'!AA1299</f>
        <v>9.3862036619024014</v>
      </c>
      <c r="Y56" s="48">
        <f>+'Ark1'!AB1299</f>
        <v>2.6239740187974219</v>
      </c>
      <c r="Z56" s="65">
        <f>+'Ark1'!AC1299</f>
        <v>-28.872816872373399</v>
      </c>
      <c r="AA56" s="10">
        <f t="shared" si="13"/>
        <v>434.42433234421367</v>
      </c>
      <c r="AB56" s="1">
        <f>+'Ark1'!T1299</f>
        <v>15.82871018640583</v>
      </c>
      <c r="AC56" s="100">
        <f>+'Ark1'!V1299</f>
        <v>89.22610176920783</v>
      </c>
      <c r="AD56" s="39"/>
      <c r="AE56" s="12"/>
      <c r="AF56" s="51"/>
      <c r="AG56" s="51"/>
      <c r="AH56" s="1"/>
      <c r="AN56"/>
    </row>
    <row r="57" spans="1:40" ht="15.6">
      <c r="A57" s="39"/>
      <c r="B57" s="46">
        <f>+'Ark1'!C1300</f>
        <v>2016</v>
      </c>
      <c r="C57" s="46">
        <f>+'Ark1'!I1300</f>
        <v>6</v>
      </c>
      <c r="D57" s="91" t="s">
        <v>48</v>
      </c>
      <c r="E57" s="91" t="s">
        <v>372</v>
      </c>
      <c r="F57" s="46">
        <f>+'Ark1'!Q1300</f>
        <v>786</v>
      </c>
      <c r="G57" s="46">
        <f>+F57-F63</f>
        <v>94</v>
      </c>
      <c r="H57" s="335">
        <f>+'Ark1'!R1300</f>
        <v>425822</v>
      </c>
      <c r="I57" s="335"/>
      <c r="J57" s="335">
        <f>+'Ark1'!S1300</f>
        <v>420126</v>
      </c>
      <c r="K57" s="99">
        <f>+'Ark1'!AD1300</f>
        <v>26.926704402996943</v>
      </c>
      <c r="L57" s="48"/>
      <c r="M57" s="99">
        <f>+'Ark1'!AE1300</f>
        <v>26.605617644618889</v>
      </c>
      <c r="N57" s="48"/>
      <c r="O57" s="48">
        <f>+'Ark1'!U1300</f>
        <v>59.747002089849218</v>
      </c>
      <c r="P57" s="46"/>
      <c r="Q57" s="48">
        <f>+'Ark1'!W1300</f>
        <v>80.969656007959856</v>
      </c>
      <c r="R57" s="46"/>
      <c r="S57" s="99">
        <f>+'Ark1'!X1300</f>
        <v>1.7061119434881249</v>
      </c>
      <c r="T57" s="99"/>
      <c r="U57" s="114"/>
      <c r="V57" s="65"/>
      <c r="W57" s="114"/>
      <c r="X57" s="99">
        <f>+'Ark1'!AA1300</f>
        <v>10.103984766939609</v>
      </c>
      <c r="Y57" s="48">
        <f>+'Ark1'!AB1300</f>
        <v>2.8001129566622471</v>
      </c>
      <c r="Z57" s="65">
        <f>+'Ark1'!AC1300</f>
        <v>-31.242132852788622</v>
      </c>
      <c r="AA57" s="65">
        <f t="shared" si="13"/>
        <v>541.75826972010179</v>
      </c>
      <c r="AB57" s="48">
        <f>+'Ark1'!T1300</f>
        <v>15.281721000793764</v>
      </c>
      <c r="AC57" s="99">
        <f>+'Ark1'!V1300</f>
        <v>88.123331870068995</v>
      </c>
      <c r="AD57" s="39"/>
      <c r="AE57" s="12"/>
      <c r="AF57" s="51"/>
      <c r="AG57" s="51"/>
      <c r="AH57" s="1"/>
      <c r="AN57"/>
    </row>
    <row r="58" spans="1:40" ht="15.6">
      <c r="A58" s="39"/>
      <c r="B58" s="46">
        <f>+'Ark1'!C1301</f>
        <v>2016</v>
      </c>
      <c r="C58" s="46">
        <f>+'Ark1'!I1301</f>
        <v>24</v>
      </c>
      <c r="D58" s="91" t="s">
        <v>48</v>
      </c>
      <c r="E58" s="91" t="s">
        <v>63</v>
      </c>
      <c r="F58" s="46">
        <f>+'Ark1'!Q1301</f>
        <v>601</v>
      </c>
      <c r="G58" s="46">
        <f t="shared" si="12"/>
        <v>38</v>
      </c>
      <c r="H58" s="335">
        <f>+'Ark1'!R1301</f>
        <v>371458</v>
      </c>
      <c r="I58" s="335"/>
      <c r="J58" s="335">
        <f>+'Ark1'!S1301</f>
        <v>370545</v>
      </c>
      <c r="K58" s="99">
        <f>+'Ark1'!AD1301</f>
        <v>23.48901598350588</v>
      </c>
      <c r="L58" s="48"/>
      <c r="M58" s="99">
        <f>+'Ark1'!AE1301</f>
        <v>23.831979084137807</v>
      </c>
      <c r="N58" s="48"/>
      <c r="O58" s="48">
        <f>+'Ark1'!U1301</f>
        <v>59.799889352170474</v>
      </c>
      <c r="P58" s="46"/>
      <c r="Q58" s="48">
        <f>+'Ark1'!W1301</f>
        <v>82.233288804328723</v>
      </c>
      <c r="R58" s="46"/>
      <c r="S58" s="99">
        <f>+'Ark1'!X1301</f>
        <v>0.86658518594295952</v>
      </c>
      <c r="T58" s="99"/>
      <c r="U58" s="114"/>
      <c r="V58" s="65"/>
      <c r="W58" s="114"/>
      <c r="X58" s="99">
        <f>+'Ark1'!AA1301</f>
        <v>9.9473239046667494</v>
      </c>
      <c r="Y58" s="48">
        <f>+'Ark1'!AB1301</f>
        <v>2.6715447742509881</v>
      </c>
      <c r="Z58" s="65">
        <f>+'Ark1'!AC1301</f>
        <v>-17.691791655018921</v>
      </c>
      <c r="AA58" s="65">
        <f t="shared" si="13"/>
        <v>618.06655574043259</v>
      </c>
      <c r="AB58" s="48">
        <f>+'Ark1'!T1301</f>
        <v>15.487699820706503</v>
      </c>
      <c r="AC58" s="99">
        <f>+'Ark1'!V1301</f>
        <v>89.180538396732189</v>
      </c>
      <c r="AD58" s="39"/>
      <c r="AE58" s="2"/>
      <c r="AF58" s="51"/>
      <c r="AG58" s="51"/>
      <c r="AH58" s="1"/>
      <c r="AI58" s="4"/>
      <c r="AN58"/>
    </row>
    <row r="59" spans="1:40" ht="15.6">
      <c r="A59" s="39"/>
      <c r="B59" s="46">
        <f>+'Ark1'!C1302</f>
        <v>2016</v>
      </c>
      <c r="C59" s="46">
        <f>+'Ark1'!I1302</f>
        <v>49</v>
      </c>
      <c r="D59" s="91" t="s">
        <v>48</v>
      </c>
      <c r="E59" s="91" t="s">
        <v>64</v>
      </c>
      <c r="F59" s="46">
        <f>+'Ark1'!Q1302</f>
        <v>458</v>
      </c>
      <c r="G59" s="46">
        <f t="shared" si="12"/>
        <v>19</v>
      </c>
      <c r="H59" s="335">
        <f>+'Ark1'!R1302</f>
        <v>304066.5</v>
      </c>
      <c r="I59" s="335"/>
      <c r="J59" s="335">
        <f>+'Ark1'!S1302</f>
        <v>302447.5</v>
      </c>
      <c r="K59" s="99">
        <f>+'Ark1'!AD1302</f>
        <v>19.227538183451937</v>
      </c>
      <c r="L59" s="48"/>
      <c r="M59" s="99">
        <f>+'Ark1'!AE1302</f>
        <v>18.746392262420656</v>
      </c>
      <c r="N59" s="48"/>
      <c r="O59" s="48">
        <f>+'Ark1'!U1302</f>
        <v>60.022218732176654</v>
      </c>
      <c r="P59" s="46"/>
      <c r="Q59" s="48">
        <f>+'Ark1'!W1302</f>
        <v>79.249441307996179</v>
      </c>
      <c r="R59" s="46"/>
      <c r="S59" s="99">
        <f>+'Ark1'!X1302</f>
        <v>8.1090814016012942</v>
      </c>
      <c r="T59" s="99"/>
      <c r="U59" s="114"/>
      <c r="V59" s="65"/>
      <c r="W59" s="114"/>
      <c r="X59" s="99">
        <f>+'Ark1'!AA1302</f>
        <v>10.150388774043329</v>
      </c>
      <c r="Y59" s="48">
        <f>+'Ark1'!AB1302</f>
        <v>2.8420407886416248</v>
      </c>
      <c r="Z59" s="65">
        <f>+'Ark1'!AC1302</f>
        <v>-31.875608671135595</v>
      </c>
      <c r="AA59" s="65">
        <f t="shared" si="13"/>
        <v>663.90065502183404</v>
      </c>
      <c r="AB59" s="48">
        <f>+'Ark1'!T1302</f>
        <v>15.521047205134405</v>
      </c>
      <c r="AC59" s="99">
        <f>+'Ark1'!V1302</f>
        <v>86.033422327712117</v>
      </c>
      <c r="AD59" s="39"/>
      <c r="AE59" s="4"/>
      <c r="AF59" s="51"/>
      <c r="AG59" s="51"/>
      <c r="AH59" s="1"/>
      <c r="AI59" s="5"/>
      <c r="AN59"/>
    </row>
    <row r="60" spans="1:40" ht="15.6">
      <c r="A60" s="39"/>
      <c r="B60" s="46">
        <f>+'Ark1'!C1303</f>
        <v>2016</v>
      </c>
      <c r="C60" s="46">
        <f>+'Ark1'!I1303</f>
        <v>80</v>
      </c>
      <c r="D60" s="91" t="s">
        <v>7</v>
      </c>
      <c r="E60" s="91" t="s">
        <v>6</v>
      </c>
      <c r="F60" s="46">
        <f>+'Ark1'!Q1303</f>
        <v>430</v>
      </c>
      <c r="G60" s="46">
        <f t="shared" si="12"/>
        <v>15</v>
      </c>
      <c r="H60" s="335">
        <f>+'Ark1'!R1303</f>
        <v>272798</v>
      </c>
      <c r="I60" s="335"/>
      <c r="J60" s="335">
        <f>+'Ark1'!S1303</f>
        <v>272151</v>
      </c>
      <c r="K60" s="99">
        <f>+'Ark1'!AD1303</f>
        <v>17.250285583480331</v>
      </c>
      <c r="L60" s="48"/>
      <c r="M60" s="99">
        <f>+'Ark1'!AE1303</f>
        <v>17.590728671190053</v>
      </c>
      <c r="N60" s="48"/>
      <c r="O60" s="48">
        <f>+'Ark1'!U1303</f>
        <v>61.047539784898817</v>
      </c>
      <c r="P60" s="46"/>
      <c r="Q60" s="48">
        <f>+'Ark1'!W1303</f>
        <v>82.642301516437556</v>
      </c>
      <c r="R60" s="46"/>
      <c r="S60" s="99">
        <f>+'Ark1'!X1303</f>
        <v>1.5117412884258687</v>
      </c>
      <c r="T60" s="99"/>
      <c r="U60" s="114"/>
      <c r="V60" s="65"/>
      <c r="W60" s="114"/>
      <c r="X60" s="99">
        <f>+'Ark1'!AA1303</f>
        <v>9.7652846238904889</v>
      </c>
      <c r="Y60" s="48">
        <f>+'Ark1'!AB1303</f>
        <v>2.8448772574737169</v>
      </c>
      <c r="Z60" s="65">
        <f>+'Ark1'!AC1303</f>
        <v>-29.486237282858394</v>
      </c>
      <c r="AA60" s="65">
        <f t="shared" si="13"/>
        <v>634.41395348837204</v>
      </c>
      <c r="AB60" s="48">
        <f>+'Ark1'!T1303</f>
        <v>16.025157809074845</v>
      </c>
      <c r="AC60" s="99">
        <f>+'Ark1'!V1303</f>
        <v>89.613102069363379</v>
      </c>
      <c r="AD60" s="39"/>
      <c r="AE60" s="4"/>
      <c r="AF60" s="51"/>
      <c r="AG60" s="51"/>
      <c r="AH60" s="1"/>
      <c r="AI60" s="5"/>
      <c r="AN60"/>
    </row>
    <row r="61" spans="1:40" ht="15.6">
      <c r="A61" s="39"/>
      <c r="B61" s="46">
        <f>+'Ark1'!C1304</f>
        <v>2016</v>
      </c>
      <c r="C61" s="46">
        <f>+'Ark1'!I1304</f>
        <v>81</v>
      </c>
      <c r="D61" s="91" t="s">
        <v>7</v>
      </c>
      <c r="E61" s="91" t="s">
        <v>52</v>
      </c>
      <c r="F61" s="46">
        <f>+'Ark1'!Q1304</f>
        <v>75</v>
      </c>
      <c r="G61" s="46">
        <f t="shared" si="12"/>
        <v>0</v>
      </c>
      <c r="H61" s="335">
        <f>+'Ark1'!R1304</f>
        <v>56969</v>
      </c>
      <c r="I61" s="335"/>
      <c r="J61" s="335">
        <f>+'Ark1'!S1304</f>
        <v>56943</v>
      </c>
      <c r="K61" s="99">
        <f>+'Ark1'!AD1304</f>
        <v>3.6024146782794997</v>
      </c>
      <c r="L61" s="48"/>
      <c r="M61" s="99">
        <f>+'Ark1'!AE1304</f>
        <v>3.602956422568107</v>
      </c>
      <c r="N61" s="48"/>
      <c r="O61" s="48">
        <f>+'Ark1'!U1304</f>
        <v>61.573485766468238</v>
      </c>
      <c r="P61" s="46"/>
      <c r="Q61" s="48">
        <f>+'Ark1'!W1304</f>
        <v>80.899748871678895</v>
      </c>
      <c r="R61" s="46"/>
      <c r="S61" s="99">
        <f>+'Ark1'!X1304</f>
        <v>12.501535923045871</v>
      </c>
      <c r="T61" s="99"/>
      <c r="U61" s="114"/>
      <c r="V61" s="65"/>
      <c r="W61" s="114"/>
      <c r="X61" s="99">
        <f>+'Ark1'!AA1304</f>
        <v>9.9186787082420995</v>
      </c>
      <c r="Y61" s="48">
        <f>+'Ark1'!AB1304</f>
        <v>3.0209922073555404</v>
      </c>
      <c r="Z61" s="65">
        <f>+'Ark1'!AC1304</f>
        <v>-28.952740796969</v>
      </c>
      <c r="AA61" s="65">
        <f t="shared" si="13"/>
        <v>759.5866666666667</v>
      </c>
      <c r="AB61" s="48">
        <f>+'Ark1'!T1304</f>
        <v>16.196352402183642</v>
      </c>
      <c r="AC61" s="99">
        <f>+'Ark1'!V1304</f>
        <v>87.667209510550265</v>
      </c>
      <c r="AD61" s="39"/>
      <c r="AE61" s="4"/>
      <c r="AF61" s="51"/>
      <c r="AG61" s="51"/>
      <c r="AH61" s="1"/>
      <c r="AI61" s="5"/>
      <c r="AN61"/>
    </row>
    <row r="62" spans="1:40" ht="15.6">
      <c r="A62" s="39"/>
      <c r="B62" s="46">
        <f>+'Ark1'!C1305</f>
        <v>2016</v>
      </c>
      <c r="C62" s="46">
        <f>+'Ark1'!I1305</f>
        <v>83</v>
      </c>
      <c r="D62" s="91" t="s">
        <v>7</v>
      </c>
      <c r="E62" s="91" t="s">
        <v>420</v>
      </c>
      <c r="F62" s="46">
        <f>+'Ark1'!Q1305</f>
        <v>328</v>
      </c>
      <c r="G62" s="46">
        <f t="shared" si="12"/>
        <v>55</v>
      </c>
      <c r="H62" s="335">
        <f>+'Ark1'!R1305</f>
        <v>150298</v>
      </c>
      <c r="I62" s="335"/>
      <c r="J62" s="335">
        <f>+'Ark1'!S1305</f>
        <v>149820</v>
      </c>
      <c r="K62" s="99">
        <f>+'Ark1'!AD1305</f>
        <v>9.5040411682854185</v>
      </c>
      <c r="L62" s="48"/>
      <c r="M62" s="99">
        <f>+'Ark1'!AE1305</f>
        <v>9.62232591506449</v>
      </c>
      <c r="N62" s="48"/>
      <c r="O62" s="48">
        <f>+'Ark1'!U1305</f>
        <v>60.6966025897744</v>
      </c>
      <c r="P62" s="46"/>
      <c r="Q62" s="48">
        <f>+'Ark1'!W1305</f>
        <v>82.118078360699883</v>
      </c>
      <c r="R62" s="46"/>
      <c r="S62" s="99">
        <f>+'Ark1'!X1305</f>
        <v>0.33866052775153355</v>
      </c>
      <c r="T62" s="99"/>
      <c r="U62" s="114"/>
      <c r="V62" s="65"/>
      <c r="W62" s="114"/>
      <c r="X62" s="99">
        <f>+'Ark1'!AA1305</f>
        <v>9.4522657261541845</v>
      </c>
      <c r="Y62" s="48">
        <f>+'Ark1'!AB1305</f>
        <v>2.7959508724211246</v>
      </c>
      <c r="Z62" s="65">
        <f>+'Ark1'!AC1305</f>
        <v>-26.55449642442554</v>
      </c>
      <c r="AA62" s="65">
        <f t="shared" si="13"/>
        <v>458.22560975609758</v>
      </c>
      <c r="AB62" s="48">
        <f>+'Ark1'!T1305</f>
        <v>15.877716270342917</v>
      </c>
      <c r="AC62" s="99">
        <f>+'Ark1'!V1305</f>
        <v>89.078645909941415</v>
      </c>
      <c r="AD62" s="39"/>
      <c r="AE62" s="4"/>
      <c r="AF62" s="51"/>
      <c r="AG62" s="51"/>
      <c r="AH62" s="1"/>
      <c r="AI62" s="5"/>
      <c r="AN62"/>
    </row>
    <row r="63" spans="1:40" ht="15.6">
      <c r="A63" s="39"/>
      <c r="B63">
        <f>+'Ark1'!C1306</f>
        <v>2015</v>
      </c>
      <c r="C63">
        <f>+'Ark1'!I1306</f>
        <v>6</v>
      </c>
      <c r="D63" s="51" t="s">
        <v>48</v>
      </c>
      <c r="E63" s="51" t="s">
        <v>372</v>
      </c>
      <c r="F63">
        <f>+'Ark1'!Q1306</f>
        <v>692</v>
      </c>
      <c r="G63">
        <f>+F63-F69</f>
        <v>17</v>
      </c>
      <c r="H63" s="301">
        <f>+'Ark1'!R1306</f>
        <v>411323</v>
      </c>
      <c r="J63" s="301">
        <f>+'Ark1'!S1306</f>
        <v>406927</v>
      </c>
      <c r="K63" s="100">
        <f>+'Ark1'!AD1306</f>
        <v>27.043323440575737</v>
      </c>
      <c r="L63" s="1"/>
      <c r="M63" s="100">
        <f>+'Ark1'!AE1306</f>
        <v>26.792176526971438</v>
      </c>
      <c r="N63" s="1"/>
      <c r="O63" s="1">
        <f>+'Ark1'!U1306</f>
        <v>59.929041326822734</v>
      </c>
      <c r="Q63" s="1">
        <f>+'Ark1'!W1306</f>
        <v>81.211663517042496</v>
      </c>
      <c r="R63"/>
      <c r="S63">
        <f>+'Ark1'!X1306</f>
        <v>1.4988220935858187</v>
      </c>
      <c r="U63" s="114"/>
      <c r="W63" s="114"/>
      <c r="X63" s="99">
        <f>+'Ark1'!AA1306</f>
        <v>9.2169125233460516</v>
      </c>
      <c r="Y63" s="48">
        <f>+'Ark1'!AB1306</f>
        <v>2.7648513916757298</v>
      </c>
      <c r="Z63" s="65">
        <f>+'Ark1'!AC1306</f>
        <v>-30.705346253798133</v>
      </c>
      <c r="AA63" s="10">
        <f t="shared" si="13"/>
        <v>594.39739884393066</v>
      </c>
      <c r="AB63" s="1">
        <f>+'Ark1'!T1306</f>
        <v>15.413606824806784</v>
      </c>
      <c r="AC63" s="100">
        <f>+'Ark1'!V1306</f>
        <v>88.304195134351261</v>
      </c>
      <c r="AD63" s="39"/>
      <c r="AE63" s="4"/>
      <c r="AF63" s="51"/>
      <c r="AG63" s="51"/>
      <c r="AH63" s="1"/>
      <c r="AI63" s="5"/>
      <c r="AN63"/>
    </row>
    <row r="64" spans="1:40" ht="15.6">
      <c r="A64" s="39"/>
      <c r="B64">
        <f>+'Ark1'!C1307</f>
        <v>2015</v>
      </c>
      <c r="C64">
        <f>+'Ark1'!I1307</f>
        <v>24</v>
      </c>
      <c r="D64" s="51" t="s">
        <v>48</v>
      </c>
      <c r="E64" s="51" t="s">
        <v>63</v>
      </c>
      <c r="F64">
        <f>+'Ark1'!Q1307</f>
        <v>563</v>
      </c>
      <c r="G64">
        <f t="shared" si="12"/>
        <v>-11</v>
      </c>
      <c r="H64" s="301">
        <f>+'Ark1'!R1307</f>
        <v>363386</v>
      </c>
      <c r="J64" s="301">
        <f>+'Ark1'!S1307</f>
        <v>362536</v>
      </c>
      <c r="K64" s="100">
        <f>+'Ark1'!AD1307</f>
        <v>23.891601324936985</v>
      </c>
      <c r="L64" s="1"/>
      <c r="M64" s="100">
        <f>+'Ark1'!AE1307</f>
        <v>24.235055642333208</v>
      </c>
      <c r="N64" s="1"/>
      <c r="O64" s="1">
        <f>+'Ark1'!U1307</f>
        <v>60.432922523556286</v>
      </c>
      <c r="Q64" s="1">
        <f>+'Ark1'!W1307</f>
        <v>82.455532305758211</v>
      </c>
      <c r="R64"/>
      <c r="S64">
        <f>+'Ark1'!X1307</f>
        <v>0.46727171657686312</v>
      </c>
      <c r="U64" s="114"/>
      <c r="W64" s="114"/>
      <c r="X64" s="99">
        <f>+'Ark1'!AA1307</f>
        <v>9.4742168010015</v>
      </c>
      <c r="Y64" s="48">
        <f>+'Ark1'!AB1307</f>
        <v>2.765560351157605</v>
      </c>
      <c r="Z64" s="65">
        <f>+'Ark1'!AC1307</f>
        <v>-18.845765252796525</v>
      </c>
      <c r="AA64" s="10">
        <f t="shared" si="13"/>
        <v>645.44582593250448</v>
      </c>
      <c r="AB64" s="1">
        <f>+'Ark1'!T1307</f>
        <v>15.777627646634704</v>
      </c>
      <c r="AC64" s="100">
        <f>+'Ark1'!V1307</f>
        <v>89.418210398492803</v>
      </c>
      <c r="AD64" s="39"/>
      <c r="AE64" s="4"/>
      <c r="AF64" s="51"/>
      <c r="AG64" s="51"/>
      <c r="AH64" s="1"/>
      <c r="AI64" s="5"/>
      <c r="AN64"/>
    </row>
    <row r="65" spans="1:40" ht="15.6">
      <c r="A65" s="39"/>
      <c r="B65">
        <f>+'Ark1'!C1308</f>
        <v>2015</v>
      </c>
      <c r="C65">
        <f>+'Ark1'!I1308</f>
        <v>49</v>
      </c>
      <c r="D65" s="51" t="s">
        <v>48</v>
      </c>
      <c r="E65" s="51" t="s">
        <v>64</v>
      </c>
      <c r="F65">
        <f>+'Ark1'!Q1308</f>
        <v>439</v>
      </c>
      <c r="G65">
        <f t="shared" si="12"/>
        <v>-4</v>
      </c>
      <c r="H65" s="301">
        <f>+'Ark1'!R1308</f>
        <v>285268</v>
      </c>
      <c r="J65" s="301">
        <f>+'Ark1'!S1308</f>
        <v>284727</v>
      </c>
      <c r="K65" s="100">
        <f>+'Ark1'!AD1308</f>
        <v>18.755563854309525</v>
      </c>
      <c r="L65" s="1"/>
      <c r="M65" s="100">
        <f>+'Ark1'!AE1308</f>
        <v>18.248297453286938</v>
      </c>
      <c r="N65" s="1"/>
      <c r="O65" s="1">
        <f>+'Ark1'!U1308</f>
        <v>60.359460114425389</v>
      </c>
      <c r="Q65" s="1">
        <f>+'Ark1'!W1308</f>
        <v>79.053411513486722</v>
      </c>
      <c r="R65"/>
      <c r="S65">
        <f>+'Ark1'!X1308</f>
        <v>7.6931166482044944</v>
      </c>
      <c r="U65" s="114"/>
      <c r="W65" s="114"/>
      <c r="X65" s="99">
        <f>+'Ark1'!AA1308</f>
        <v>9.7194694120979328</v>
      </c>
      <c r="Y65" s="48">
        <f>+'Ark1'!AB1308</f>
        <v>2.8149957359227114</v>
      </c>
      <c r="Z65" s="65">
        <f>+'Ark1'!AC1308</f>
        <v>-33.49385765297508</v>
      </c>
      <c r="AA65" s="10">
        <f t="shared" si="13"/>
        <v>649.8132118451025</v>
      </c>
      <c r="AB65" s="1">
        <f>+'Ark1'!T1308</f>
        <v>15.740808643100523</v>
      </c>
      <c r="AC65" s="100">
        <f>+'Ark1'!V1308</f>
        <v>85.71271294480961</v>
      </c>
      <c r="AD65" s="39"/>
      <c r="AE65" s="4"/>
      <c r="AF65" s="51"/>
      <c r="AG65" s="51"/>
      <c r="AH65" s="1"/>
      <c r="AI65" s="5"/>
      <c r="AN65"/>
    </row>
    <row r="66" spans="1:40" ht="15.6">
      <c r="A66" s="39"/>
      <c r="B66">
        <f>+'Ark1'!C1309</f>
        <v>2015</v>
      </c>
      <c r="C66">
        <f>+'Ark1'!I1309</f>
        <v>80</v>
      </c>
      <c r="D66" s="51" t="s">
        <v>7</v>
      </c>
      <c r="E66" s="51" t="s">
        <v>6</v>
      </c>
      <c r="F66">
        <f>+'Ark1'!Q1309</f>
        <v>415</v>
      </c>
      <c r="G66">
        <f t="shared" si="12"/>
        <v>35</v>
      </c>
      <c r="H66" s="301">
        <f>+'Ark1'!R1309</f>
        <v>265157</v>
      </c>
      <c r="J66" s="301">
        <f>+'Ark1'!S1309</f>
        <v>264343</v>
      </c>
      <c r="K66" s="100">
        <f>+'Ark1'!AD1309</f>
        <v>17.433322506965911</v>
      </c>
      <c r="L66" s="1"/>
      <c r="M66" s="100">
        <f>+'Ark1'!AE1309</f>
        <v>17.757153173250387</v>
      </c>
      <c r="N66" s="1"/>
      <c r="O66" s="1">
        <f>+'Ark1'!U1309</f>
        <v>61.342248518023915</v>
      </c>
      <c r="Q66" s="1">
        <f>+'Ark1'!W1309</f>
        <v>82.857617943354711</v>
      </c>
      <c r="R66"/>
      <c r="S66">
        <f>+'Ark1'!X1309</f>
        <v>0.43332817915423688</v>
      </c>
      <c r="U66" s="114"/>
      <c r="W66" s="114"/>
      <c r="X66" s="99">
        <f>+'Ark1'!AA1309</f>
        <v>9.4232237848063818</v>
      </c>
      <c r="Y66" s="48">
        <f>+'Ark1'!AB1309</f>
        <v>2.8165450310419247</v>
      </c>
      <c r="Z66" s="65">
        <f>+'Ark1'!AC1309</f>
        <v>-31.434968604357557</v>
      </c>
      <c r="AA66" s="10">
        <f t="shared" si="13"/>
        <v>638.93253012048194</v>
      </c>
      <c r="AB66" s="1">
        <f>+'Ark1'!T1309</f>
        <v>16.132845823417824</v>
      </c>
      <c r="AC66" s="100">
        <f>+'Ark1'!V1309</f>
        <v>89.870123803209395</v>
      </c>
      <c r="AD66" s="39"/>
      <c r="AE66" s="4"/>
      <c r="AF66" s="51"/>
      <c r="AG66" s="51"/>
      <c r="AH66" s="1"/>
      <c r="AI66" s="5"/>
      <c r="AN66"/>
    </row>
    <row r="67" spans="1:40" ht="15.6">
      <c r="A67" s="39"/>
      <c r="B67">
        <f>+'Ark1'!C1310</f>
        <v>2015</v>
      </c>
      <c r="C67">
        <f>+'Ark1'!I1310</f>
        <v>81</v>
      </c>
      <c r="D67" s="51" t="s">
        <v>7</v>
      </c>
      <c r="E67" s="51" t="s">
        <v>52</v>
      </c>
      <c r="F67">
        <f>+'Ark1'!Q1310</f>
        <v>75</v>
      </c>
      <c r="G67">
        <f t="shared" si="12"/>
        <v>5</v>
      </c>
      <c r="H67" s="301">
        <f>+'Ark1'!R1310</f>
        <v>50663</v>
      </c>
      <c r="J67" s="301">
        <f>+'Ark1'!S1310</f>
        <v>50609</v>
      </c>
      <c r="K67" s="100">
        <f>+'Ark1'!AD1310</f>
        <v>3.3309489026139776</v>
      </c>
      <c r="L67" s="1"/>
      <c r="M67" s="100">
        <f>+'Ark1'!AE1310</f>
        <v>3.3583440755843754</v>
      </c>
      <c r="N67" s="1"/>
      <c r="O67" s="1">
        <f>+'Ark1'!U1310</f>
        <v>61.713548973502739</v>
      </c>
      <c r="Q67" s="1">
        <f>+'Ark1'!W1310</f>
        <v>81.851067991859296</v>
      </c>
      <c r="R67"/>
      <c r="S67">
        <f>+'Ark1'!X1310</f>
        <v>11.79361664330971</v>
      </c>
      <c r="U67" s="114"/>
      <c r="W67" s="114"/>
      <c r="X67" s="99">
        <f>+'Ark1'!AA1310</f>
        <v>9.6597267450114632</v>
      </c>
      <c r="Y67" s="48">
        <f>+'Ark1'!AB1310</f>
        <v>3.043235769843621</v>
      </c>
      <c r="Z67" s="65">
        <f>+'Ark1'!AC1310</f>
        <v>-29.221269088378996</v>
      </c>
      <c r="AA67" s="10">
        <f t="shared" si="13"/>
        <v>675.50666666666666</v>
      </c>
      <c r="AB67" s="1">
        <f>+'Ark1'!T1310</f>
        <v>16.221759469435291</v>
      </c>
      <c r="AC67" s="100">
        <f>+'Ark1'!V1310</f>
        <v>88.722328453306886</v>
      </c>
      <c r="AD67" s="39"/>
      <c r="AE67" s="4"/>
      <c r="AF67" s="51"/>
      <c r="AG67" s="51"/>
      <c r="AH67" s="1"/>
      <c r="AI67" s="5"/>
      <c r="AN67"/>
    </row>
    <row r="68" spans="1:40" ht="15.6">
      <c r="A68" s="39"/>
      <c r="B68">
        <f>+'Ark1'!C1311</f>
        <v>2015</v>
      </c>
      <c r="C68">
        <f>+'Ark1'!I1311</f>
        <v>83</v>
      </c>
      <c r="D68" s="51" t="s">
        <v>7</v>
      </c>
      <c r="E68" s="51" t="s">
        <v>420</v>
      </c>
      <c r="F68">
        <f>+'Ark1'!Q1311</f>
        <v>273</v>
      </c>
      <c r="G68">
        <f t="shared" si="12"/>
        <v>12</v>
      </c>
      <c r="H68" s="301">
        <f>+'Ark1'!R1311</f>
        <v>145181</v>
      </c>
      <c r="J68" s="301">
        <f>+'Ark1'!S1311</f>
        <v>144664</v>
      </c>
      <c r="K68" s="100">
        <f>+'Ark1'!AD1311</f>
        <v>9.5452399705978692</v>
      </c>
      <c r="L68" s="1"/>
      <c r="M68" s="100">
        <f>+'Ark1'!AE1311</f>
        <v>9.6089731285736555</v>
      </c>
      <c r="N68" s="1"/>
      <c r="O68" s="1">
        <f>+'Ark1'!U1311</f>
        <v>61.053095448764047</v>
      </c>
      <c r="Q68" s="1">
        <f>+'Ark1'!W1311</f>
        <v>81.930089033899009</v>
      </c>
      <c r="R68"/>
      <c r="S68">
        <f>+'Ark1'!X1311</f>
        <v>0.70119368236890511</v>
      </c>
      <c r="U68" s="114"/>
      <c r="W68" s="114"/>
      <c r="X68" s="99">
        <f>+'Ark1'!AA1311</f>
        <v>9.1568583661559817</v>
      </c>
      <c r="Y68" s="48">
        <f>+'Ark1'!AB1311</f>
        <v>2.8584061837327197</v>
      </c>
      <c r="Z68" s="65">
        <f>+'Ark1'!AC1311</f>
        <v>-30.209789753501312</v>
      </c>
      <c r="AA68" s="10">
        <f t="shared" si="13"/>
        <v>531.79853479853477</v>
      </c>
      <c r="AB68" s="1">
        <f>+'Ark1'!T1311</f>
        <v>16.005758329257961</v>
      </c>
      <c r="AC68" s="100">
        <f>+'Ark1'!V1311</f>
        <v>88.898565654494305</v>
      </c>
      <c r="AD68" s="39"/>
      <c r="AE68" s="4"/>
      <c r="AF68" s="51"/>
      <c r="AG68" s="51"/>
      <c r="AH68" s="1"/>
      <c r="AI68" s="5"/>
      <c r="AN68"/>
    </row>
    <row r="69" spans="1:40" ht="15.6">
      <c r="A69" s="39"/>
      <c r="B69" s="46">
        <f>+'Ark1'!C1312</f>
        <v>2014</v>
      </c>
      <c r="C69" s="46">
        <f>+'Ark1'!I1312</f>
        <v>6</v>
      </c>
      <c r="D69" s="91" t="s">
        <v>48</v>
      </c>
      <c r="E69" s="91" t="s">
        <v>372</v>
      </c>
      <c r="F69" s="46">
        <f>+'Ark1'!Q1312</f>
        <v>675</v>
      </c>
      <c r="G69" s="46">
        <f>+F69-F75</f>
        <v>-6</v>
      </c>
      <c r="H69" s="335">
        <f>+'Ark1'!R1312</f>
        <v>409915</v>
      </c>
      <c r="I69" s="335"/>
      <c r="J69" s="335">
        <f>+'Ark1'!S1312</f>
        <v>409903</v>
      </c>
      <c r="K69" s="99">
        <f>+'Ark1'!AD1312</f>
        <v>27.2756792220694</v>
      </c>
      <c r="L69" s="48"/>
      <c r="M69" s="99">
        <f>+'Ark1'!AE1312</f>
        <v>27.182470883125418</v>
      </c>
      <c r="N69" s="48"/>
      <c r="O69" s="48">
        <f>+'Ark1'!U1312</f>
        <v>60.31819479242651</v>
      </c>
      <c r="P69" s="46"/>
      <c r="Q69" s="48">
        <f>+'Ark1'!W1312</f>
        <v>78.207792087395759</v>
      </c>
      <c r="R69" s="46"/>
      <c r="S69" s="99">
        <f>+'Ark1'!X1312</f>
        <v>0</v>
      </c>
      <c r="T69" s="99"/>
      <c r="U69" s="114"/>
      <c r="V69" s="65"/>
      <c r="W69" s="114"/>
      <c r="X69" s="99">
        <f>+'Ark1'!AA1312</f>
        <v>8.7645566922985783</v>
      </c>
      <c r="Y69" s="48">
        <f>+'Ark1'!AB1312</f>
        <v>2.7546267970812282</v>
      </c>
      <c r="Z69" s="65">
        <f>+'Ark1'!AC1312</f>
        <v>-31.192373304843073</v>
      </c>
      <c r="AA69" s="65">
        <f t="shared" si="13"/>
        <v>607.28148148148148</v>
      </c>
      <c r="AB69" s="48">
        <f>+'Ark1'!T1312</f>
        <v>15.77358720710391</v>
      </c>
      <c r="AC69" s="99">
        <f>+'Ark1'!V1312</f>
        <v>84.73405497628849</v>
      </c>
      <c r="AD69" s="39"/>
      <c r="AE69" s="4"/>
      <c r="AF69" s="51"/>
      <c r="AG69" s="51"/>
      <c r="AH69" s="1"/>
      <c r="AI69" s="5"/>
      <c r="AN69"/>
    </row>
    <row r="70" spans="1:40" ht="15.6">
      <c r="A70" s="39"/>
      <c r="B70" s="46">
        <f>+'Ark1'!C1313</f>
        <v>2014</v>
      </c>
      <c r="C70" s="46">
        <f>+'Ark1'!I1313</f>
        <v>24</v>
      </c>
      <c r="D70" s="91" t="s">
        <v>48</v>
      </c>
      <c r="E70" s="91" t="s">
        <v>63</v>
      </c>
      <c r="F70" s="46">
        <f>+'Ark1'!Q1313</f>
        <v>574</v>
      </c>
      <c r="G70" s="46">
        <f t="shared" si="12"/>
        <v>65</v>
      </c>
      <c r="H70" s="335">
        <f>+'Ark1'!R1313</f>
        <v>360806</v>
      </c>
      <c r="I70" s="335"/>
      <c r="J70" s="335">
        <f>+'Ark1'!S1313</f>
        <v>360781</v>
      </c>
      <c r="K70" s="99">
        <f>+'Ark1'!AD1313</f>
        <v>24.007974134632718</v>
      </c>
      <c r="L70" s="48"/>
      <c r="M70" s="99">
        <f>+'Ark1'!AE1313</f>
        <v>24.213222060877289</v>
      </c>
      <c r="N70" s="48"/>
      <c r="O70" s="48">
        <f>+'Ark1'!U1313</f>
        <v>60.847805178210599</v>
      </c>
      <c r="P70" s="46"/>
      <c r="Q70" s="48">
        <f>+'Ark1'!W1313</f>
        <v>79.150036171526011</v>
      </c>
      <c r="R70" s="46"/>
      <c r="S70" s="99">
        <f>+'Ark1'!X1313</f>
        <v>0</v>
      </c>
      <c r="T70" s="99"/>
      <c r="U70" s="114"/>
      <c r="V70" s="65"/>
      <c r="W70" s="114"/>
      <c r="X70" s="99">
        <f>+'Ark1'!AA1313</f>
        <v>9.5073606798311285</v>
      </c>
      <c r="Y70" s="48">
        <f>+'Ark1'!AB1313</f>
        <v>2.7227978313973495</v>
      </c>
      <c r="Z70" s="65">
        <f>+'Ark1'!AC1313</f>
        <v>-29.420701136933481</v>
      </c>
      <c r="AA70" s="65">
        <f t="shared" si="13"/>
        <v>628.58188153310107</v>
      </c>
      <c r="AB70" s="48">
        <f>+'Ark1'!T1313</f>
        <v>15.989229669129671</v>
      </c>
      <c r="AC70" s="99">
        <f>+'Ark1'!V1313</f>
        <v>85.755726104531007</v>
      </c>
      <c r="AD70" s="39"/>
      <c r="AE70" s="4"/>
      <c r="AF70" s="51"/>
      <c r="AG70" s="51"/>
      <c r="AH70" s="1"/>
      <c r="AI70" s="5"/>
      <c r="AN70"/>
    </row>
    <row r="71" spans="1:40" ht="15.6">
      <c r="A71" s="39"/>
      <c r="B71" s="46">
        <f>+'Ark1'!C1314</f>
        <v>2014</v>
      </c>
      <c r="C71" s="46">
        <f>+'Ark1'!I1314</f>
        <v>49</v>
      </c>
      <c r="D71" s="91" t="s">
        <v>48</v>
      </c>
      <c r="E71" s="91" t="s">
        <v>64</v>
      </c>
      <c r="F71" s="46">
        <f>+'Ark1'!Q1314</f>
        <v>443</v>
      </c>
      <c r="G71" s="46">
        <f t="shared" si="12"/>
        <v>-14</v>
      </c>
      <c r="H71" s="335">
        <f>+'Ark1'!R1314</f>
        <v>287259</v>
      </c>
      <c r="I71" s="335"/>
      <c r="J71" s="335">
        <f>+'Ark1'!S1314</f>
        <v>287238</v>
      </c>
      <c r="K71" s="99">
        <f>+'Ark1'!AD1314</f>
        <v>19.114168395039059</v>
      </c>
      <c r="L71" s="48"/>
      <c r="M71" s="99">
        <f>+'Ark1'!AE1314</f>
        <v>18.418377109073635</v>
      </c>
      <c r="N71" s="48"/>
      <c r="O71" s="48">
        <f>+'Ark1'!U1314</f>
        <v>60.736333632736603</v>
      </c>
      <c r="P71" s="46"/>
      <c r="Q71" s="48">
        <f>+'Ark1'!W1314</f>
        <v>75.622609125535391</v>
      </c>
      <c r="R71" s="46"/>
      <c r="S71" s="99">
        <f>+'Ark1'!X1314</f>
        <v>0</v>
      </c>
      <c r="T71" s="99"/>
      <c r="U71" s="114"/>
      <c r="V71" s="65"/>
      <c r="W71" s="114"/>
      <c r="X71" s="99">
        <f>+'Ark1'!AA1314</f>
        <v>9.13179000005481</v>
      </c>
      <c r="Y71" s="48">
        <f>+'Ark1'!AB1314</f>
        <v>2.8420264856252055</v>
      </c>
      <c r="Z71" s="65">
        <f>+'Ark1'!AC1314</f>
        <v>-37.76652963765293</v>
      </c>
      <c r="AA71" s="65">
        <f t="shared" si="13"/>
        <v>648.44018058690745</v>
      </c>
      <c r="AB71" s="48">
        <f>+'Ark1'!T1314</f>
        <v>15.910968846929077</v>
      </c>
      <c r="AC71" s="99">
        <f>+'Ark1'!V1314</f>
        <v>81.934706457488772</v>
      </c>
      <c r="AD71" s="39"/>
      <c r="AE71" s="4"/>
      <c r="AF71" s="51"/>
      <c r="AG71" s="51"/>
      <c r="AH71" s="1"/>
      <c r="AI71" s="5"/>
      <c r="AN71"/>
    </row>
    <row r="72" spans="1:40" ht="15.6">
      <c r="A72" s="39"/>
      <c r="B72" s="46">
        <f>+'Ark1'!C1315</f>
        <v>2014</v>
      </c>
      <c r="C72" s="46">
        <f>+'Ark1'!I1315</f>
        <v>80</v>
      </c>
      <c r="D72" s="91" t="s">
        <v>7</v>
      </c>
      <c r="E72" s="91" t="s">
        <v>6</v>
      </c>
      <c r="F72" s="46">
        <f>+'Ark1'!Q1315</f>
        <v>380</v>
      </c>
      <c r="G72" s="46">
        <f t="shared" si="12"/>
        <v>-27</v>
      </c>
      <c r="H72" s="335">
        <f>+'Ark1'!R1315</f>
        <v>251186</v>
      </c>
      <c r="I72" s="335"/>
      <c r="J72" s="335">
        <f>+'Ark1'!S1315</f>
        <v>251175</v>
      </c>
      <c r="K72" s="99">
        <f>+'Ark1'!AD1315</f>
        <v>16.713876684372924</v>
      </c>
      <c r="L72" s="48"/>
      <c r="M72" s="99">
        <f>+'Ark1'!AE1315</f>
        <v>17.119143007985652</v>
      </c>
      <c r="N72" s="48"/>
      <c r="O72" s="48">
        <f>+'Ark1'!U1315</f>
        <v>61.676504429182827</v>
      </c>
      <c r="P72" s="46"/>
      <c r="Q72" s="48">
        <f>+'Ark1'!W1315</f>
        <v>80.379962575891113</v>
      </c>
      <c r="R72" s="46"/>
      <c r="S72" s="99">
        <f>+'Ark1'!X1315</f>
        <v>0</v>
      </c>
      <c r="T72" s="99"/>
      <c r="U72" s="114"/>
      <c r="V72" s="65"/>
      <c r="W72" s="114"/>
      <c r="X72" s="99">
        <f>+'Ark1'!AA1315</f>
        <v>8.7958264404198747</v>
      </c>
      <c r="Y72" s="48">
        <f>+'Ark1'!AB1315</f>
        <v>2.768376131138758</v>
      </c>
      <c r="Z72" s="65">
        <f>+'Ark1'!AC1315</f>
        <v>-33.400027443826559</v>
      </c>
      <c r="AA72" s="65">
        <f t="shared" si="13"/>
        <v>661.01578947368421</v>
      </c>
      <c r="AB72" s="48">
        <f>+'Ark1'!T1315</f>
        <v>16.299618609317402</v>
      </c>
      <c r="AC72" s="99">
        <f>+'Ark1'!V1315</f>
        <v>87.087282621087653</v>
      </c>
      <c r="AD72" s="39"/>
      <c r="AE72" s="4"/>
      <c r="AF72" s="51"/>
      <c r="AG72" s="51"/>
      <c r="AH72" s="1"/>
      <c r="AI72" s="5"/>
      <c r="AN72"/>
    </row>
    <row r="73" spans="1:40" ht="15.6">
      <c r="A73" s="39"/>
      <c r="B73" s="46">
        <f>+'Ark1'!C1316</f>
        <v>2014</v>
      </c>
      <c r="C73" s="46">
        <f>+'Ark1'!I1316</f>
        <v>81</v>
      </c>
      <c r="D73" s="91" t="s">
        <v>7</v>
      </c>
      <c r="E73" s="91" t="s">
        <v>52</v>
      </c>
      <c r="F73" s="46">
        <f>+'Ark1'!Q1316</f>
        <v>70</v>
      </c>
      <c r="G73" s="46">
        <f t="shared" si="12"/>
        <v>0</v>
      </c>
      <c r="H73" s="335">
        <f>+'Ark1'!R1316</f>
        <v>50438</v>
      </c>
      <c r="I73" s="335"/>
      <c r="J73" s="335">
        <f>+'Ark1'!S1316</f>
        <v>50433</v>
      </c>
      <c r="K73" s="99">
        <f>+'Ark1'!AD1316</f>
        <v>3.3561365370936329</v>
      </c>
      <c r="L73" s="48"/>
      <c r="M73" s="99">
        <f>+'Ark1'!AE1316</f>
        <v>3.3582422932586824</v>
      </c>
      <c r="N73" s="48"/>
      <c r="O73" s="48">
        <f>+'Ark1'!U1316</f>
        <v>61.888743481450639</v>
      </c>
      <c r="P73" s="46"/>
      <c r="Q73" s="48">
        <f>+'Ark1'!W1316</f>
        <v>78.530690222671325</v>
      </c>
      <c r="R73" s="46"/>
      <c r="S73" s="99">
        <f>+'Ark1'!X1316</f>
        <v>0</v>
      </c>
      <c r="T73" s="99"/>
      <c r="U73" s="114"/>
      <c r="V73" s="65"/>
      <c r="W73" s="114"/>
      <c r="X73" s="99">
        <f>+'Ark1'!AA1316</f>
        <v>9.5623044379771027</v>
      </c>
      <c r="Y73" s="48">
        <f>+'Ark1'!AB1316</f>
        <v>3.0967477651377289</v>
      </c>
      <c r="Z73" s="65">
        <f>+'Ark1'!AC1316</f>
        <v>-33.465272423469941</v>
      </c>
      <c r="AA73" s="65">
        <f t="shared" si="13"/>
        <v>720.54285714285709</v>
      </c>
      <c r="AB73" s="48">
        <f>+'Ark1'!T1316</f>
        <v>16.2597842896229</v>
      </c>
      <c r="AC73" s="99">
        <f>+'Ark1'!V1316</f>
        <v>85.089448238493588</v>
      </c>
      <c r="AD73" s="39"/>
      <c r="AE73" s="4"/>
      <c r="AF73" s="51"/>
      <c r="AG73" s="51"/>
      <c r="AH73" s="1"/>
      <c r="AI73" s="5"/>
      <c r="AN73"/>
    </row>
    <row r="74" spans="1:40" ht="15.6">
      <c r="A74" s="39"/>
      <c r="B74" s="46">
        <f>+'Ark1'!C1317</f>
        <v>2014</v>
      </c>
      <c r="C74" s="46">
        <f>+'Ark1'!I1317</f>
        <v>83</v>
      </c>
      <c r="D74" s="91" t="s">
        <v>7</v>
      </c>
      <c r="E74" s="91" t="s">
        <v>420</v>
      </c>
      <c r="F74" s="46">
        <f>+'Ark1'!Q1317</f>
        <v>261</v>
      </c>
      <c r="G74" s="46">
        <f t="shared" si="12"/>
        <v>-74</v>
      </c>
      <c r="H74" s="335">
        <f>+'Ark1'!R1317</f>
        <v>143255</v>
      </c>
      <c r="I74" s="335"/>
      <c r="J74" s="335">
        <f>+'Ark1'!S1317</f>
        <v>143248</v>
      </c>
      <c r="K74" s="99">
        <f>+'Ark1'!AD1317</f>
        <v>9.5321650267922688</v>
      </c>
      <c r="L74" s="48"/>
      <c r="M74" s="99">
        <f>+'Ark1'!AE1317</f>
        <v>9.7085446456793285</v>
      </c>
      <c r="N74" s="48"/>
      <c r="O74" s="48">
        <f>+'Ark1'!U1317</f>
        <v>61.636665084329266</v>
      </c>
      <c r="P74" s="46"/>
      <c r="Q74" s="48">
        <f>+'Ark1'!W1317</f>
        <v>79.929621355967711</v>
      </c>
      <c r="R74" s="46"/>
      <c r="S74" s="99">
        <f>+'Ark1'!X1317</f>
        <v>0</v>
      </c>
      <c r="T74" s="99"/>
      <c r="U74" s="114"/>
      <c r="V74" s="65"/>
      <c r="W74" s="114"/>
      <c r="X74" s="99">
        <f>+'Ark1'!AA1317</f>
        <v>8.9652488918914823</v>
      </c>
      <c r="Y74" s="48">
        <f>+'Ark1'!AB1317</f>
        <v>2.7521828958581938</v>
      </c>
      <c r="Z74" s="65">
        <f>+'Ark1'!AC1317</f>
        <v>-30.728310603106305</v>
      </c>
      <c r="AA74" s="65">
        <f t="shared" si="13"/>
        <v>548.86973180076632</v>
      </c>
      <c r="AB74" s="48">
        <f>+'Ark1'!T1317</f>
        <v>16.287396600467702</v>
      </c>
      <c r="AC74" s="99">
        <f>+'Ark1'!V1317</f>
        <v>86.59946764849731</v>
      </c>
      <c r="AD74" s="39"/>
      <c r="AE74" s="4"/>
      <c r="AF74" s="51"/>
      <c r="AG74" s="51"/>
      <c r="AH74" s="1"/>
      <c r="AI74" s="5"/>
      <c r="AN74"/>
    </row>
    <row r="75" spans="1:40" ht="15.6">
      <c r="A75" s="39"/>
      <c r="B75">
        <f>+'Ark1'!C1318</f>
        <v>2013</v>
      </c>
      <c r="C75">
        <f>+'Ark1'!I1318</f>
        <v>6</v>
      </c>
      <c r="D75" s="51" t="s">
        <v>48</v>
      </c>
      <c r="E75" s="51" t="s">
        <v>372</v>
      </c>
      <c r="F75">
        <f>+'Ark1'!Q1318</f>
        <v>681</v>
      </c>
      <c r="G75">
        <f>+F75-F81</f>
        <v>-32</v>
      </c>
      <c r="H75" s="301">
        <f>+'Ark1'!R1318</f>
        <v>421833</v>
      </c>
      <c r="J75" s="301">
        <f>+'Ark1'!S1318</f>
        <v>421798</v>
      </c>
      <c r="K75" s="100">
        <f>+'Ark1'!AD1318</f>
        <v>27.772232836614876</v>
      </c>
      <c r="L75" s="1"/>
      <c r="M75" s="100">
        <f>+'Ark1'!AE1318</f>
        <v>27.636168275334239</v>
      </c>
      <c r="N75" s="1"/>
      <c r="O75" s="1">
        <f>+'Ark1'!U1318</f>
        <v>61.039684872853826</v>
      </c>
      <c r="Q75" s="1">
        <f>+'Ark1'!W1318</f>
        <v>76.309466379641108</v>
      </c>
      <c r="R75"/>
      <c r="S75">
        <f>+'Ark1'!X1318</f>
        <v>0</v>
      </c>
      <c r="U75" s="114"/>
      <c r="W75" s="114"/>
      <c r="X75" s="99">
        <f>+'Ark1'!AA1318</f>
        <v>8.3928987280587979</v>
      </c>
      <c r="Y75" s="48">
        <f>+'Ark1'!AB1318</f>
        <v>3.0308106814465914</v>
      </c>
      <c r="Z75" s="65">
        <f>+'Ark1'!AC1318</f>
        <v>-33.225875734608437</v>
      </c>
      <c r="AA75" s="10">
        <f t="shared" si="13"/>
        <v>619.43171806167402</v>
      </c>
      <c r="AB75" s="1">
        <f>+'Ark1'!T1318</f>
        <v>16.062192858311228</v>
      </c>
      <c r="AC75" s="100">
        <f>+'Ark1'!V1318</f>
        <v>82.68143500442045</v>
      </c>
      <c r="AD75" s="39"/>
      <c r="AE75" s="4"/>
      <c r="AF75" s="51"/>
      <c r="AG75" s="51"/>
      <c r="AH75" s="1"/>
      <c r="AI75" s="5"/>
      <c r="AN75"/>
    </row>
    <row r="76" spans="1:40" ht="15.6">
      <c r="A76" s="39"/>
      <c r="B76">
        <f>+'Ark1'!C1319</f>
        <v>2013</v>
      </c>
      <c r="C76">
        <f>+'Ark1'!I1319</f>
        <v>24</v>
      </c>
      <c r="D76" s="51" t="s">
        <v>48</v>
      </c>
      <c r="E76" s="51" t="s">
        <v>63</v>
      </c>
      <c r="F76">
        <f>+'Ark1'!Q1319</f>
        <v>509</v>
      </c>
      <c r="G76">
        <f t="shared" si="12"/>
        <v>-40</v>
      </c>
      <c r="H76" s="301">
        <f>+'Ark1'!R1319</f>
        <v>292819</v>
      </c>
      <c r="J76" s="301">
        <f>+'Ark1'!S1319</f>
        <v>292778</v>
      </c>
      <c r="K76" s="100">
        <f>+'Ark1'!AD1319</f>
        <v>19.278333954396</v>
      </c>
      <c r="L76" s="1"/>
      <c r="M76" s="100">
        <f>+'Ark1'!AE1319</f>
        <v>18.910366762978111</v>
      </c>
      <c r="N76" s="1"/>
      <c r="O76" s="1">
        <f>+'Ark1'!U1319</f>
        <v>61.502366981125647</v>
      </c>
      <c r="Q76" s="1">
        <f>+'Ark1'!W1319</f>
        <v>75.225765631296085</v>
      </c>
      <c r="R76"/>
      <c r="S76">
        <f>+'Ark1'!X1319</f>
        <v>0</v>
      </c>
      <c r="U76" s="114"/>
      <c r="W76" s="114"/>
      <c r="X76" s="99">
        <f>+'Ark1'!AA1319</f>
        <v>8.8335306862910077</v>
      </c>
      <c r="Y76" s="48">
        <f>+'Ark1'!AB1319</f>
        <v>2.8316524634676461</v>
      </c>
      <c r="Z76" s="65">
        <f>+'Ark1'!AC1319</f>
        <v>-41.593267575644255</v>
      </c>
      <c r="AA76" s="10">
        <f t="shared" si="13"/>
        <v>575.28290766208249</v>
      </c>
      <c r="AB76" s="1">
        <f>+'Ark1'!T1319</f>
        <v>16.220757532810371</v>
      </c>
      <c r="AC76" s="100">
        <f>+'Ark1'!V1319</f>
        <v>81.507030382333426</v>
      </c>
      <c r="AD76" s="39"/>
      <c r="AE76" s="4"/>
      <c r="AF76" s="51"/>
      <c r="AG76" s="51"/>
      <c r="AH76" s="1"/>
      <c r="AN76"/>
    </row>
    <row r="77" spans="1:40" ht="15.6">
      <c r="A77" s="39"/>
      <c r="B77">
        <f>+'Ark1'!C1320</f>
        <v>2013</v>
      </c>
      <c r="C77">
        <f>+'Ark1'!I1320</f>
        <v>49</v>
      </c>
      <c r="D77" s="51" t="s">
        <v>48</v>
      </c>
      <c r="E77" s="51" t="s">
        <v>64</v>
      </c>
      <c r="F77">
        <f>+'Ark1'!Q1320</f>
        <v>457</v>
      </c>
      <c r="G77">
        <f t="shared" si="12"/>
        <v>-34</v>
      </c>
      <c r="H77" s="301">
        <f>+'Ark1'!R1320</f>
        <v>285132</v>
      </c>
      <c r="J77" s="301">
        <f>+'Ark1'!S1320</f>
        <v>285123</v>
      </c>
      <c r="K77" s="100">
        <f>+'Ark1'!AD1320</f>
        <v>18.772244687280676</v>
      </c>
      <c r="L77" s="1"/>
      <c r="M77" s="100">
        <f>+'Ark1'!AE1320</f>
        <v>18.091866306159432</v>
      </c>
      <c r="N77" s="1"/>
      <c r="O77" s="1">
        <f>+'Ark1'!U1320</f>
        <v>61.459766486744307</v>
      </c>
      <c r="Q77" s="1">
        <f>+'Ark1'!W1320</f>
        <v>73.9020051696981</v>
      </c>
      <c r="R77"/>
      <c r="S77">
        <f>+'Ark1'!X1320</f>
        <v>0</v>
      </c>
      <c r="U77" s="114"/>
      <c r="W77" s="114"/>
      <c r="X77" s="99">
        <f>+'Ark1'!AA1320</f>
        <v>8.8973074594907313</v>
      </c>
      <c r="Y77" s="48">
        <f>+'Ark1'!AB1320</f>
        <v>3.0146265606421365</v>
      </c>
      <c r="Z77" s="65">
        <f>+'Ark1'!AC1320</f>
        <v>-35.94167131881585</v>
      </c>
      <c r="AA77" s="10">
        <f t="shared" si="13"/>
        <v>623.92122538293222</v>
      </c>
      <c r="AB77" s="1">
        <f>+'Ark1'!T1320</f>
        <v>16.197624258238285</v>
      </c>
      <c r="AC77" s="100">
        <f>+'Ark1'!V1320</f>
        <v>80.068412435445723</v>
      </c>
      <c r="AD77" s="39"/>
      <c r="AE77" s="12"/>
      <c r="AF77" s="51"/>
      <c r="AG77" s="51"/>
      <c r="AH77" s="1"/>
      <c r="AI77" s="5"/>
      <c r="AN77"/>
    </row>
    <row r="78" spans="1:40" ht="15.6">
      <c r="A78" s="39"/>
      <c r="B78">
        <f>+'Ark1'!C1321</f>
        <v>2013</v>
      </c>
      <c r="C78">
        <f>+'Ark1'!I1321</f>
        <v>80</v>
      </c>
      <c r="D78" s="51" t="s">
        <v>7</v>
      </c>
      <c r="E78" s="51" t="s">
        <v>6</v>
      </c>
      <c r="F78">
        <f>+'Ark1'!Q1321</f>
        <v>407</v>
      </c>
      <c r="G78">
        <f t="shared" si="12"/>
        <v>-23</v>
      </c>
      <c r="H78" s="301">
        <f>+'Ark1'!R1321</f>
        <v>255624</v>
      </c>
      <c r="J78" s="301">
        <f>+'Ark1'!S1321</f>
        <v>255618</v>
      </c>
      <c r="K78" s="100">
        <f>+'Ark1'!AD1321</f>
        <v>16.829525538843185</v>
      </c>
      <c r="L78" s="1"/>
      <c r="M78" s="100">
        <f>+'Ark1'!AE1321</f>
        <v>17.073366757970874</v>
      </c>
      <c r="N78" s="1"/>
      <c r="O78" s="1">
        <f>+'Ark1'!U1321</f>
        <v>61.975776353777903</v>
      </c>
      <c r="Q78" s="1">
        <f>+'Ark1'!W1321</f>
        <v>77.791624611724174</v>
      </c>
      <c r="R78"/>
      <c r="S78">
        <f>+'Ark1'!X1321</f>
        <v>0</v>
      </c>
      <c r="U78" s="114"/>
      <c r="W78" s="114"/>
      <c r="X78" s="99">
        <f>+'Ark1'!AA1321</f>
        <v>9.2479923047859351</v>
      </c>
      <c r="Y78" s="48">
        <f>+'Ark1'!AB1321</f>
        <v>3.0318152271647221</v>
      </c>
      <c r="Z78" s="65">
        <f>+'Ark1'!AC1321</f>
        <v>-38.190828502529911</v>
      </c>
      <c r="AA78" s="10">
        <f t="shared" si="13"/>
        <v>628.06879606879602</v>
      </c>
      <c r="AB78" s="1">
        <f>+'Ark1'!T1321</f>
        <v>16.350788658341948</v>
      </c>
      <c r="AC78" s="100">
        <f>+'Ark1'!V1321</f>
        <v>84.282366359806346</v>
      </c>
      <c r="AD78" s="39"/>
      <c r="AE78" s="5"/>
      <c r="AF78" s="51"/>
      <c r="AG78" s="51"/>
      <c r="AH78" s="1"/>
      <c r="AN78"/>
    </row>
    <row r="79" spans="1:40" ht="15.6">
      <c r="A79" s="39"/>
      <c r="B79">
        <f>+'Ark1'!C1322</f>
        <v>2013</v>
      </c>
      <c r="C79">
        <f>+'Ark1'!I1322</f>
        <v>81</v>
      </c>
      <c r="D79" s="51" t="s">
        <v>7</v>
      </c>
      <c r="E79" s="51" t="s">
        <v>52</v>
      </c>
      <c r="F79">
        <f>+'Ark1'!Q1322</f>
        <v>70</v>
      </c>
      <c r="G79">
        <f t="shared" si="12"/>
        <v>-13</v>
      </c>
      <c r="H79" s="301">
        <f>+'Ark1'!R1322</f>
        <v>50394</v>
      </c>
      <c r="J79" s="301">
        <f>+'Ark1'!S1322</f>
        <v>50393</v>
      </c>
      <c r="K79" s="100">
        <f>+'Ark1'!AD1322</f>
        <v>3.3177914045804147</v>
      </c>
      <c r="L79" s="1"/>
      <c r="M79" s="100">
        <f>+'Ark1'!AE1322</f>
        <v>3.2770398740613289</v>
      </c>
      <c r="N79" s="1"/>
      <c r="O79" s="1">
        <f>+'Ark1'!U1322</f>
        <v>62.269839064949487</v>
      </c>
      <c r="Q79" s="1">
        <f>+'Ark1'!W1322</f>
        <v>75.738485503938691</v>
      </c>
      <c r="R79"/>
      <c r="S79">
        <f>+'Ark1'!X1322</f>
        <v>0</v>
      </c>
      <c r="U79" s="114"/>
      <c r="W79" s="114"/>
      <c r="X79" s="99">
        <f>+'Ark1'!AA1322</f>
        <v>8.989219142203094</v>
      </c>
      <c r="Y79" s="48">
        <f>+'Ark1'!AB1322</f>
        <v>3.0948683071441998</v>
      </c>
      <c r="Z79" s="65">
        <f>+'Ark1'!AC1322</f>
        <v>-33.14740664811913</v>
      </c>
      <c r="AA79" s="10">
        <f t="shared" si="13"/>
        <v>719.91428571428571</v>
      </c>
      <c r="AB79" s="1">
        <f>+'Ark1'!T1322</f>
        <v>16.413144421954996</v>
      </c>
      <c r="AC79" s="100">
        <f>+'Ark1'!V1322</f>
        <v>82.057706814471061</v>
      </c>
      <c r="AD79" s="39"/>
      <c r="AE79" s="12"/>
      <c r="AF79" s="51"/>
      <c r="AG79" s="51"/>
      <c r="AH79" s="1"/>
      <c r="AN79"/>
    </row>
    <row r="80" spans="1:40" ht="15.6">
      <c r="A80" s="39"/>
      <c r="B80">
        <f>+'Ark1'!C1323</f>
        <v>2013</v>
      </c>
      <c r="C80">
        <f>+'Ark1'!I1323</f>
        <v>83</v>
      </c>
      <c r="D80" s="51" t="s">
        <v>7</v>
      </c>
      <c r="E80" s="51" t="s">
        <v>420</v>
      </c>
      <c r="F80">
        <f>+'Ark1'!Q1323</f>
        <v>335</v>
      </c>
      <c r="G80">
        <f>+F80-F86</f>
        <v>-8</v>
      </c>
      <c r="H80" s="301">
        <f>+'Ark1'!R1323</f>
        <v>213100</v>
      </c>
      <c r="J80" s="301">
        <f>+'Ark1'!S1323</f>
        <v>213094</v>
      </c>
      <c r="K80" s="100">
        <f>+'Ark1'!AD1323</f>
        <v>14.02987157828484</v>
      </c>
      <c r="L80" s="1"/>
      <c r="M80" s="100">
        <f>+'Ark1'!AE1323</f>
        <v>15.011192023496005</v>
      </c>
      <c r="N80" s="1"/>
      <c r="O80" s="1">
        <f>+'Ark1'!U1323</f>
        <v>61.269965367396559</v>
      </c>
      <c r="Q80" s="1">
        <f>+'Ark1'!W1323</f>
        <v>82.04442264916014</v>
      </c>
      <c r="R80"/>
      <c r="S80">
        <f>+'Ark1'!X1323</f>
        <v>0</v>
      </c>
      <c r="U80" s="114"/>
      <c r="W80" s="114"/>
      <c r="X80" s="99">
        <f>+'Ark1'!AA1323</f>
        <v>9.6605838477513277</v>
      </c>
      <c r="Y80" s="48">
        <f>+'Ark1'!AB1323</f>
        <v>3.2256799416442443</v>
      </c>
      <c r="Z80" s="65">
        <f>+'Ark1'!AC1323</f>
        <v>-43.959058182027128</v>
      </c>
      <c r="AA80" s="10">
        <f t="shared" si="13"/>
        <v>636.11940298507466</v>
      </c>
      <c r="AB80" s="1">
        <f>+'Ark1'!T1323</f>
        <v>16.077053026748004</v>
      </c>
      <c r="AC80" s="100">
        <f>+'Ark1'!V1323</f>
        <v>88.889909580748068</v>
      </c>
      <c r="AD80" s="39"/>
      <c r="AE80" s="12"/>
      <c r="AF80" s="51"/>
      <c r="AG80" s="51"/>
      <c r="AH80" s="1"/>
      <c r="AI80" s="2"/>
      <c r="AN80"/>
    </row>
    <row r="81" spans="1:40" ht="15.6">
      <c r="A81" s="39"/>
      <c r="B81" s="46">
        <f>+'Ark1'!C1324</f>
        <v>2012</v>
      </c>
      <c r="C81" s="46">
        <f>+'Ark1'!I1324</f>
        <v>6</v>
      </c>
      <c r="D81" s="91" t="s">
        <v>48</v>
      </c>
      <c r="E81" s="91" t="s">
        <v>372</v>
      </c>
      <c r="F81" s="46">
        <f>+'Ark1'!Q1324</f>
        <v>713</v>
      </c>
      <c r="G81" s="46">
        <f>+F81-F87</f>
        <v>-26</v>
      </c>
      <c r="H81" s="335">
        <f>+'Ark1'!R1324</f>
        <v>422605</v>
      </c>
      <c r="I81" s="335"/>
      <c r="J81" s="335">
        <f>+'Ark1'!S1324</f>
        <v>422588</v>
      </c>
      <c r="K81" s="99">
        <f>+'Ark1'!AD1324</f>
        <v>27.899737741606991</v>
      </c>
      <c r="L81" s="48"/>
      <c r="M81" s="99">
        <f>+'Ark1'!AE1324</f>
        <v>27.896996335141264</v>
      </c>
      <c r="N81" s="48"/>
      <c r="O81" s="48">
        <f>+'Ark1'!U1324</f>
        <v>61.048008935417002</v>
      </c>
      <c r="P81" s="46"/>
      <c r="Q81" s="48">
        <f>+'Ark1'!W1324</f>
        <v>79.6217743996515</v>
      </c>
      <c r="R81" s="46"/>
      <c r="S81" s="99">
        <f>+'Ark1'!X1324</f>
        <v>0</v>
      </c>
      <c r="T81" s="99"/>
      <c r="U81" s="114"/>
      <c r="V81" s="65"/>
      <c r="W81" s="114"/>
      <c r="X81" s="99">
        <f>+'Ark1'!AA1324</f>
        <v>8.3235669506220642</v>
      </c>
      <c r="Y81" s="48">
        <f>+'Ark1'!AB1324</f>
        <v>3.0987067430941706</v>
      </c>
      <c r="Z81" s="65">
        <f>+'Ark1'!AC1324</f>
        <v>-36.258282062244049</v>
      </c>
      <c r="AA81" s="65">
        <f t="shared" si="13"/>
        <v>592.71388499298735</v>
      </c>
      <c r="AB81" s="48">
        <f>+'Ark1'!T1324</f>
        <v>16.046066657990323</v>
      </c>
      <c r="AC81" s="99">
        <f>+'Ark1'!V1324</f>
        <v>86.267068008664353</v>
      </c>
      <c r="AD81" s="39"/>
      <c r="AE81" s="2"/>
      <c r="AF81" s="51"/>
      <c r="AG81" s="51"/>
      <c r="AH81" s="1"/>
      <c r="AI81" s="4"/>
      <c r="AN81"/>
    </row>
    <row r="82" spans="1:40" ht="15.6">
      <c r="A82" s="39"/>
      <c r="B82" s="46">
        <f>+'Ark1'!C1325</f>
        <v>2012</v>
      </c>
      <c r="C82" s="46">
        <f>+'Ark1'!I1325</f>
        <v>24</v>
      </c>
      <c r="D82" s="91" t="s">
        <v>48</v>
      </c>
      <c r="E82" s="91" t="s">
        <v>63</v>
      </c>
      <c r="F82" s="46">
        <f>+'Ark1'!Q1325</f>
        <v>549</v>
      </c>
      <c r="G82" s="46">
        <f t="shared" ref="G82:G92" si="14">+F82-F88</f>
        <v>-30</v>
      </c>
      <c r="H82" s="335">
        <f>+'Ark1'!R1325</f>
        <v>292696</v>
      </c>
      <c r="I82" s="335"/>
      <c r="J82" s="335">
        <f>+'Ark1'!S1325</f>
        <v>292661</v>
      </c>
      <c r="K82" s="99">
        <f>+'Ark1'!AD1325</f>
        <v>19.323343637717016</v>
      </c>
      <c r="L82" s="48"/>
      <c r="M82" s="99">
        <f>+'Ark1'!AE1325</f>
        <v>18.983058948776687</v>
      </c>
      <c r="N82" s="48"/>
      <c r="O82" s="48">
        <f>+'Ark1'!U1325</f>
        <v>61.259508441507435</v>
      </c>
      <c r="P82" s="46"/>
      <c r="Q82" s="48">
        <f>+'Ark1'!W1325</f>
        <v>78.233527186745405</v>
      </c>
      <c r="R82" s="46"/>
      <c r="S82" s="99">
        <f>+'Ark1'!X1325</f>
        <v>0</v>
      </c>
      <c r="T82" s="99"/>
      <c r="U82" s="114"/>
      <c r="V82" s="65"/>
      <c r="W82" s="114"/>
      <c r="X82" s="99">
        <f>+'Ark1'!AA1325</f>
        <v>8.7306605587247557</v>
      </c>
      <c r="Y82" s="48">
        <f>+'Ark1'!AB1325</f>
        <v>3.0165831065512818</v>
      </c>
      <c r="Z82" s="65">
        <f>+'Ark1'!AC1325</f>
        <v>-42.243719552503975</v>
      </c>
      <c r="AA82" s="65">
        <f t="shared" si="13"/>
        <v>533.14389799635705</v>
      </c>
      <c r="AB82" s="48">
        <f>+'Ark1'!T1325</f>
        <v>16.104026020171098</v>
      </c>
      <c r="AC82" s="99">
        <f>+'Ark1'!V1325</f>
        <v>84.766087192990398</v>
      </c>
      <c r="AD82" s="39"/>
      <c r="AE82" s="4"/>
      <c r="AF82" s="51"/>
      <c r="AG82" s="51"/>
      <c r="AH82" s="1"/>
      <c r="AI82" s="5"/>
      <c r="AN82"/>
    </row>
    <row r="83" spans="1:40" ht="15.6">
      <c r="A83" s="39"/>
      <c r="B83" s="46">
        <f>+'Ark1'!C1326</f>
        <v>2012</v>
      </c>
      <c r="C83" s="46">
        <f>+'Ark1'!I1326</f>
        <v>49</v>
      </c>
      <c r="D83" s="91" t="s">
        <v>48</v>
      </c>
      <c r="E83" s="91" t="s">
        <v>64</v>
      </c>
      <c r="F83" s="46">
        <f>+'Ark1'!Q1326</f>
        <v>491</v>
      </c>
      <c r="G83" s="46">
        <f t="shared" si="14"/>
        <v>-8</v>
      </c>
      <c r="H83" s="335">
        <f>+'Ark1'!R1326</f>
        <v>287881.5</v>
      </c>
      <c r="I83" s="335"/>
      <c r="J83" s="335">
        <f>+'Ark1'!S1326</f>
        <v>287844.5</v>
      </c>
      <c r="K83" s="99">
        <f>+'Ark1'!AD1326</f>
        <v>19.005497688528127</v>
      </c>
      <c r="L83" s="48"/>
      <c r="M83" s="99">
        <f>+'Ark1'!AE1326</f>
        <v>18.347708692474729</v>
      </c>
      <c r="N83" s="48"/>
      <c r="O83" s="48">
        <f>+'Ark1'!U1326</f>
        <v>61.046141232505754</v>
      </c>
      <c r="P83" s="46"/>
      <c r="Q83" s="48">
        <f>+'Ark1'!W1326</f>
        <v>76.880370477809805</v>
      </c>
      <c r="R83" s="46"/>
      <c r="S83" s="99">
        <f>+'Ark1'!X1326</f>
        <v>0</v>
      </c>
      <c r="T83" s="99"/>
      <c r="U83" s="114"/>
      <c r="V83" s="65"/>
      <c r="W83" s="114"/>
      <c r="X83" s="99">
        <f>+'Ark1'!AA1326</f>
        <v>9.1675375695485144</v>
      </c>
      <c r="Y83" s="48">
        <f>+'Ark1'!AB1326</f>
        <v>3.18855136360227</v>
      </c>
      <c r="Z83" s="65">
        <f>+'Ark1'!AC1326</f>
        <v>-40.711138165737033</v>
      </c>
      <c r="AA83" s="65">
        <f t="shared" si="13"/>
        <v>586.31670061099794</v>
      </c>
      <c r="AB83" s="48">
        <f>+'Ark1'!T1326</f>
        <v>16.011661048035389</v>
      </c>
      <c r="AC83" s="99">
        <f>+'Ark1'!V1326</f>
        <v>83.303096040294491</v>
      </c>
      <c r="AD83" s="39"/>
      <c r="AE83" s="4"/>
      <c r="AF83" s="51"/>
      <c r="AG83" s="51"/>
      <c r="AH83" s="1"/>
      <c r="AI83" s="5"/>
      <c r="AN83"/>
    </row>
    <row r="84" spans="1:40" ht="15.6">
      <c r="A84" s="39"/>
      <c r="B84" s="46">
        <f>+'Ark1'!C1327</f>
        <v>2012</v>
      </c>
      <c r="C84" s="46">
        <f>+'Ark1'!I1327</f>
        <v>80</v>
      </c>
      <c r="D84" s="91" t="s">
        <v>7</v>
      </c>
      <c r="E84" s="91" t="s">
        <v>6</v>
      </c>
      <c r="F84" s="46">
        <f>+'Ark1'!Q1327</f>
        <v>430</v>
      </c>
      <c r="G84" s="46">
        <f t="shared" si="14"/>
        <v>-14</v>
      </c>
      <c r="H84" s="335">
        <f>+'Ark1'!R1327</f>
        <v>257023</v>
      </c>
      <c r="I84" s="335"/>
      <c r="J84" s="335">
        <f>+'Ark1'!S1327</f>
        <v>257004</v>
      </c>
      <c r="K84" s="99">
        <f>+'Ark1'!AD1327</f>
        <v>16.96826656939945</v>
      </c>
      <c r="L84" s="48"/>
      <c r="M84" s="99">
        <f>+'Ark1'!AE1327</f>
        <v>17.243587886080391</v>
      </c>
      <c r="N84" s="48"/>
      <c r="O84" s="48">
        <f>+'Ark1'!U1327</f>
        <v>61.527832251638117</v>
      </c>
      <c r="P84" s="46"/>
      <c r="Q84" s="48">
        <f>+'Ark1'!W1327</f>
        <v>80.924368492319346</v>
      </c>
      <c r="R84" s="46"/>
      <c r="S84" s="99">
        <f>+'Ark1'!X1327</f>
        <v>0</v>
      </c>
      <c r="T84" s="99"/>
      <c r="U84" s="114"/>
      <c r="V84" s="65"/>
      <c r="W84" s="114"/>
      <c r="X84" s="99">
        <f>+'Ark1'!AA1327</f>
        <v>9.0540071883488284</v>
      </c>
      <c r="Y84" s="48">
        <f>+'Ark1'!AB1327</f>
        <v>3.16768875648475</v>
      </c>
      <c r="Z84" s="65">
        <f>+'Ark1'!AC1327</f>
        <v>-43.259408929178505</v>
      </c>
      <c r="AA84" s="65">
        <f t="shared" si="13"/>
        <v>597.72790697674418</v>
      </c>
      <c r="AB84" s="48">
        <f>+'Ark1'!T1327</f>
        <v>16.179100703049922</v>
      </c>
      <c r="AC84" s="99">
        <f>+'Ark1'!V1327</f>
        <v>87.680163166287315</v>
      </c>
      <c r="AD84" s="39"/>
      <c r="AE84" s="4"/>
      <c r="AF84" s="51"/>
      <c r="AG84" s="51"/>
      <c r="AH84" s="1"/>
      <c r="AI84" s="5"/>
      <c r="AN84"/>
    </row>
    <row r="85" spans="1:40" ht="15.6">
      <c r="A85" s="39"/>
      <c r="B85" s="46">
        <f>+'Ark1'!C1328</f>
        <v>2012</v>
      </c>
      <c r="C85" s="46">
        <f>+'Ark1'!I1328</f>
        <v>81</v>
      </c>
      <c r="D85" s="91" t="s">
        <v>7</v>
      </c>
      <c r="E85" s="91" t="s">
        <v>52</v>
      </c>
      <c r="F85" s="46">
        <f>+'Ark1'!Q1328</f>
        <v>83</v>
      </c>
      <c r="G85" s="46">
        <f t="shared" si="14"/>
        <v>-1</v>
      </c>
      <c r="H85" s="335">
        <f>+'Ark1'!R1328</f>
        <v>49060</v>
      </c>
      <c r="I85" s="335"/>
      <c r="J85" s="335">
        <f>+'Ark1'!S1328</f>
        <v>48985</v>
      </c>
      <c r="K85" s="99">
        <f>+'Ark1'!AD1328</f>
        <v>3.2388663967611326</v>
      </c>
      <c r="L85" s="48"/>
      <c r="M85" s="99">
        <f>+'Ark1'!AE1328</f>
        <v>3.2164324778475657</v>
      </c>
      <c r="N85" s="48"/>
      <c r="O85" s="48">
        <f>+'Ark1'!U1328</f>
        <v>61.579993875676237</v>
      </c>
      <c r="P85" s="46"/>
      <c r="Q85" s="48">
        <f>+'Ark1'!W1328</f>
        <v>79.195935490456634</v>
      </c>
      <c r="R85" s="46"/>
      <c r="S85" s="99">
        <f>+'Ark1'!X1328</f>
        <v>0</v>
      </c>
      <c r="T85" s="99"/>
      <c r="U85" s="114"/>
      <c r="V85" s="65"/>
      <c r="W85" s="114"/>
      <c r="X85" s="99">
        <f>+'Ark1'!AA1328</f>
        <v>8.8048879183957194</v>
      </c>
      <c r="Y85" s="48">
        <f>+'Ark1'!AB1328</f>
        <v>3.2843556162180172</v>
      </c>
      <c r="Z85" s="65">
        <f>+'Ark1'!AC1328</f>
        <v>-37.721436751548751</v>
      </c>
      <c r="AA85" s="65">
        <f t="shared" si="13"/>
        <v>591.08433734939763</v>
      </c>
      <c r="AB85" s="48">
        <f>+'Ark1'!T1328</f>
        <v>16.170423970648187</v>
      </c>
      <c r="AC85" s="99">
        <f>+'Ark1'!V1328</f>
        <v>85.951904926785133</v>
      </c>
      <c r="AD85" s="39"/>
      <c r="AE85" s="4"/>
      <c r="AF85" s="51"/>
      <c r="AG85" s="51"/>
      <c r="AH85" s="1"/>
      <c r="AI85" s="5"/>
      <c r="AN85"/>
    </row>
    <row r="86" spans="1:40" ht="15.6">
      <c r="A86" s="39"/>
      <c r="B86" s="46">
        <f>+'Ark1'!C1329</f>
        <v>2012</v>
      </c>
      <c r="C86" s="46">
        <f>+'Ark1'!I1329</f>
        <v>83</v>
      </c>
      <c r="D86" s="91" t="s">
        <v>7</v>
      </c>
      <c r="E86" s="91" t="s">
        <v>420</v>
      </c>
      <c r="F86" s="46">
        <f>+'Ark1'!Q1329</f>
        <v>343</v>
      </c>
      <c r="G86" s="46">
        <f t="shared" si="14"/>
        <v>-24</v>
      </c>
      <c r="H86" s="335">
        <f>+'Ark1'!R1329</f>
        <v>205462</v>
      </c>
      <c r="I86" s="335"/>
      <c r="J86" s="335">
        <f>+'Ark1'!S1329</f>
        <v>205450</v>
      </c>
      <c r="K86" s="99">
        <f>+'Ark1'!AD1329</f>
        <v>13.564287965987281</v>
      </c>
      <c r="L86" s="48"/>
      <c r="M86" s="99">
        <f>+'Ark1'!AE1329</f>
        <v>14.312215659679341</v>
      </c>
      <c r="N86" s="48"/>
      <c r="O86" s="48">
        <f>+'Ark1'!U1329</f>
        <v>61.108157702604046</v>
      </c>
      <c r="P86" s="46"/>
      <c r="Q86" s="48">
        <f>+'Ark1'!W1329</f>
        <v>84.021860306644058</v>
      </c>
      <c r="R86" s="46"/>
      <c r="S86" s="99">
        <f>+'Ark1'!X1329</f>
        <v>0</v>
      </c>
      <c r="T86" s="99"/>
      <c r="U86" s="114"/>
      <c r="V86" s="65"/>
      <c r="W86" s="114"/>
      <c r="X86" s="99">
        <f>+'Ark1'!AA1329</f>
        <v>9.2067999357586796</v>
      </c>
      <c r="Y86" s="48">
        <f>+'Ark1'!AB1329</f>
        <v>3.2578449621599681</v>
      </c>
      <c r="Z86" s="65">
        <f>+'Ark1'!AC1329</f>
        <v>-43.747563276797663</v>
      </c>
      <c r="AA86" s="65">
        <f t="shared" si="13"/>
        <v>599.01457725947523</v>
      </c>
      <c r="AB86" s="48">
        <f>+'Ark1'!T1329</f>
        <v>16.010853588498115</v>
      </c>
      <c r="AC86" s="99">
        <f>+'Ark1'!V1329</f>
        <v>91.034718862252475</v>
      </c>
      <c r="AD86" s="39"/>
      <c r="AE86" s="4"/>
      <c r="AF86" s="51"/>
      <c r="AG86" s="51"/>
      <c r="AH86" s="1"/>
      <c r="AI86" s="5"/>
      <c r="AN86"/>
    </row>
    <row r="87" spans="1:40" ht="15.6">
      <c r="A87" s="39"/>
      <c r="B87">
        <f>+'Ark1'!C1330</f>
        <v>2011</v>
      </c>
      <c r="C87">
        <f>+'Ark1'!I1330</f>
        <v>6</v>
      </c>
      <c r="D87" s="51" t="s">
        <v>48</v>
      </c>
      <c r="E87" s="51" t="s">
        <v>372</v>
      </c>
      <c r="F87">
        <f>+'Ark1'!Q1330</f>
        <v>739</v>
      </c>
      <c r="G87">
        <f>+F87-F93</f>
        <v>-35</v>
      </c>
      <c r="H87" s="301">
        <f>+'Ark1'!R1330</f>
        <v>419257</v>
      </c>
      <c r="J87" s="301">
        <f>+'Ark1'!S1330</f>
        <v>419221</v>
      </c>
      <c r="K87" s="99">
        <f>+'Ark1'!AD1330</f>
        <v>28.02466664238014</v>
      </c>
      <c r="L87" s="48"/>
      <c r="M87" s="99">
        <f>+'Ark1'!AE1330</f>
        <v>27.921392678502539</v>
      </c>
      <c r="N87" s="1"/>
      <c r="O87" s="1">
        <f>+'Ark1'!U1330</f>
        <v>61.110504960390848</v>
      </c>
      <c r="Q87" s="1">
        <f>+'Ark1'!W1330</f>
        <v>79.872162892602148</v>
      </c>
      <c r="R87"/>
      <c r="S87">
        <f>+'Ark1'!X1330</f>
        <v>0</v>
      </c>
      <c r="U87" s="114"/>
      <c r="W87" s="114"/>
      <c r="X87" s="99">
        <f>+'Ark1'!AA1330</f>
        <v>8.2944504287276857</v>
      </c>
      <c r="Y87" s="48">
        <f>+'Ark1'!AB1330</f>
        <v>3.1192406562658177</v>
      </c>
      <c r="Z87" s="65">
        <f>+'Ark1'!AC1330</f>
        <v>-36.698369210127055</v>
      </c>
      <c r="AA87" s="10">
        <f t="shared" si="13"/>
        <v>567.33017591339649</v>
      </c>
      <c r="AB87" s="1">
        <f>+'Ark1'!T1330</f>
        <v>16.062055016374202</v>
      </c>
      <c r="AC87" s="100">
        <f>+'Ark1'!V1330</f>
        <v>86.54203217341977</v>
      </c>
      <c r="AD87" s="39"/>
      <c r="AE87" s="4"/>
      <c r="AF87" s="51"/>
      <c r="AG87" s="51"/>
      <c r="AH87" s="1"/>
      <c r="AI87" s="5"/>
      <c r="AN87"/>
    </row>
    <row r="88" spans="1:40" ht="15.6">
      <c r="A88" s="39"/>
      <c r="B88">
        <f>+'Ark1'!C1331</f>
        <v>2011</v>
      </c>
      <c r="C88">
        <f>+'Ark1'!I1331</f>
        <v>24</v>
      </c>
      <c r="D88" s="51" t="s">
        <v>48</v>
      </c>
      <c r="E88" s="51" t="s">
        <v>63</v>
      </c>
      <c r="F88">
        <f>+'Ark1'!Q1331</f>
        <v>579</v>
      </c>
      <c r="G88">
        <f t="shared" si="14"/>
        <v>-41</v>
      </c>
      <c r="H88" s="301">
        <f>+'Ark1'!R1331</f>
        <v>285074</v>
      </c>
      <c r="J88" s="301">
        <f>+'Ark1'!S1331</f>
        <v>285027</v>
      </c>
      <c r="K88" s="99">
        <f>+'Ark1'!AD1331</f>
        <v>19.055385642720037</v>
      </c>
      <c r="L88" s="48"/>
      <c r="M88" s="99">
        <f>+'Ark1'!AE1331</f>
        <v>18.819448932474316</v>
      </c>
      <c r="N88" s="1"/>
      <c r="O88" s="1">
        <f>+'Ark1'!U1331</f>
        <v>60.957786455318256</v>
      </c>
      <c r="Q88" s="1">
        <f>+'Ark1'!W1331</f>
        <v>79.181240022874562</v>
      </c>
      <c r="R88"/>
      <c r="S88">
        <f>+'Ark1'!X1331</f>
        <v>0</v>
      </c>
      <c r="U88" s="114"/>
      <c r="W88" s="114"/>
      <c r="X88" s="99">
        <f>+'Ark1'!AA1331</f>
        <v>8.4739458950261213</v>
      </c>
      <c r="Y88" s="48">
        <f>+'Ark1'!AB1331</f>
        <v>3.1217701678261567</v>
      </c>
      <c r="Z88" s="65">
        <f>+'Ark1'!AC1331</f>
        <v>-40.661462379281822</v>
      </c>
      <c r="AA88" s="10">
        <f t="shared" si="13"/>
        <v>492.35578583765113</v>
      </c>
      <c r="AB88" s="1">
        <f>+'Ark1'!T1331</f>
        <v>15.981748598609483</v>
      </c>
      <c r="AC88" s="100">
        <f>+'Ark1'!V1331</f>
        <v>85.798777094814355</v>
      </c>
      <c r="AD88" s="39"/>
      <c r="AE88" s="4"/>
      <c r="AF88" s="51"/>
      <c r="AG88" s="51"/>
      <c r="AH88" s="1"/>
      <c r="AI88" s="5"/>
      <c r="AN88"/>
    </row>
    <row r="89" spans="1:40" ht="15.6">
      <c r="A89" s="39"/>
      <c r="B89">
        <f>+'Ark1'!C1332</f>
        <v>2011</v>
      </c>
      <c r="C89">
        <f>+'Ark1'!I1332</f>
        <v>49</v>
      </c>
      <c r="D89" s="51" t="s">
        <v>48</v>
      </c>
      <c r="E89" s="51" t="s">
        <v>64</v>
      </c>
      <c r="F89">
        <f>+'Ark1'!Q1332</f>
        <v>499</v>
      </c>
      <c r="G89">
        <f t="shared" si="14"/>
        <v>-27</v>
      </c>
      <c r="H89" s="301">
        <f>+'Ark1'!R1332</f>
        <v>285922.5</v>
      </c>
      <c r="J89" s="301">
        <f>+'Ark1'!S1332</f>
        <v>285896.5</v>
      </c>
      <c r="K89" s="99">
        <f>+'Ark1'!AD1332</f>
        <v>19.112102476657363</v>
      </c>
      <c r="L89" s="48"/>
      <c r="M89" s="99">
        <f>+'Ark1'!AE1332</f>
        <v>18.572168042532724</v>
      </c>
      <c r="N89" s="1"/>
      <c r="O89" s="1">
        <f>+'Ark1'!U1332</f>
        <v>60.833500934778861</v>
      </c>
      <c r="Q89" s="1">
        <f>+'Ark1'!W1332</f>
        <v>77.903176079455548</v>
      </c>
      <c r="R89"/>
      <c r="S89">
        <f>+'Ark1'!X1332</f>
        <v>0</v>
      </c>
      <c r="U89" s="114"/>
      <c r="W89" s="114"/>
      <c r="X89" s="99">
        <f>+'Ark1'!AA1332</f>
        <v>9.2084219954482247</v>
      </c>
      <c r="Y89" s="48">
        <f>+'Ark1'!AB1332</f>
        <v>3.2192675707898122</v>
      </c>
      <c r="Z89" s="65">
        <f>+'Ark1'!AC1332</f>
        <v>-42.198614044617969</v>
      </c>
      <c r="AA89" s="10">
        <f t="shared" si="13"/>
        <v>572.99098196392788</v>
      </c>
      <c r="AB89" s="1">
        <f>+'Ark1'!T1332</f>
        <v>15.929998513583225</v>
      </c>
      <c r="AC89" s="100">
        <f>+'Ark1'!V1332</f>
        <v>84.40813640332135</v>
      </c>
      <c r="AD89" s="39"/>
      <c r="AE89" s="4"/>
      <c r="AF89" s="51"/>
      <c r="AG89" s="51"/>
      <c r="AH89" s="1"/>
      <c r="AI89" s="5"/>
      <c r="AN89"/>
    </row>
    <row r="90" spans="1:40" ht="15.6">
      <c r="A90" s="39"/>
      <c r="B90">
        <f>+'Ark1'!C1333</f>
        <v>2011</v>
      </c>
      <c r="C90">
        <f>+'Ark1'!I1333</f>
        <v>80</v>
      </c>
      <c r="D90" s="51" t="s">
        <v>7</v>
      </c>
      <c r="E90" s="51" t="s">
        <v>6</v>
      </c>
      <c r="F90">
        <f>+'Ark1'!Q1333</f>
        <v>444</v>
      </c>
      <c r="G90">
        <f t="shared" si="14"/>
        <v>10</v>
      </c>
      <c r="H90" s="301">
        <f>+'Ark1'!R1333</f>
        <v>259785</v>
      </c>
      <c r="J90" s="301">
        <f>+'Ark1'!S1333</f>
        <v>259719</v>
      </c>
      <c r="K90" s="99">
        <f>+'Ark1'!AD1333</f>
        <v>17.364976669896325</v>
      </c>
      <c r="L90" s="48"/>
      <c r="M90" s="99">
        <f>+'Ark1'!AE1333</f>
        <v>17.676723160718286</v>
      </c>
      <c r="N90" s="1"/>
      <c r="O90" s="1">
        <f>+'Ark1'!U1333</f>
        <v>61.131538316411216</v>
      </c>
      <c r="Q90" s="1">
        <f>+'Ark1'!W1333</f>
        <v>81.620534885780501</v>
      </c>
      <c r="R90"/>
      <c r="S90">
        <f>+'Ark1'!X1333</f>
        <v>0</v>
      </c>
      <c r="U90" s="114"/>
      <c r="W90" s="114"/>
      <c r="X90" s="99">
        <f>+'Ark1'!AA1333</f>
        <v>9.0053204893812442</v>
      </c>
      <c r="Y90" s="48">
        <f>+'Ark1'!AB1333</f>
        <v>3.2389689747379955</v>
      </c>
      <c r="Z90" s="65">
        <f>+'Ark1'!AC1333</f>
        <v>-39.632746691591933</v>
      </c>
      <c r="AA90" s="10">
        <f t="shared" si="13"/>
        <v>585.10135135135135</v>
      </c>
      <c r="AB90" s="1">
        <f>+'Ark1'!T1333</f>
        <v>16.036791962584445</v>
      </c>
      <c r="AC90" s="100">
        <f>+'Ark1'!V1333</f>
        <v>88.450479964309366</v>
      </c>
      <c r="AD90" s="39"/>
      <c r="AE90" s="4"/>
      <c r="AF90" s="51"/>
      <c r="AG90" s="51"/>
      <c r="AH90" s="1"/>
      <c r="AI90" s="5"/>
      <c r="AN90"/>
    </row>
    <row r="91" spans="1:40" ht="15.6">
      <c r="A91" s="39"/>
      <c r="B91">
        <f>+'Ark1'!C1334</f>
        <v>2011</v>
      </c>
      <c r="C91">
        <f>+'Ark1'!I1334</f>
        <v>81</v>
      </c>
      <c r="D91" s="51" t="s">
        <v>7</v>
      </c>
      <c r="E91" s="51" t="s">
        <v>52</v>
      </c>
      <c r="F91">
        <f>+'Ark1'!Q1334</f>
        <v>84</v>
      </c>
      <c r="G91">
        <f t="shared" si="14"/>
        <v>-8</v>
      </c>
      <c r="H91" s="301">
        <f>+'Ark1'!R1334</f>
        <v>48571</v>
      </c>
      <c r="J91" s="301">
        <f>+'Ark1'!S1334</f>
        <v>48570</v>
      </c>
      <c r="K91" s="99">
        <f>+'Ark1'!AD1334</f>
        <v>3.246662747400868</v>
      </c>
      <c r="L91" s="48"/>
      <c r="M91" s="99">
        <f>+'Ark1'!AE1334</f>
        <v>3.2198913111730239</v>
      </c>
      <c r="N91" s="1"/>
      <c r="O91" s="1">
        <f>+'Ark1'!U1334</f>
        <v>61.348157298744091</v>
      </c>
      <c r="Q91" s="1">
        <f>+'Ark1'!W1334</f>
        <v>79.501350627959482</v>
      </c>
      <c r="R91"/>
      <c r="S91">
        <f>+'Ark1'!X1334</f>
        <v>0</v>
      </c>
      <c r="U91" s="114"/>
      <c r="W91" s="114"/>
      <c r="X91" s="99">
        <f>+'Ark1'!AA1334</f>
        <v>8.9658064459050308</v>
      </c>
      <c r="Y91" s="48">
        <f>+'Ark1'!AB1334</f>
        <v>3.2973640749963513</v>
      </c>
      <c r="Z91" s="65">
        <f>+'Ark1'!AC1334</f>
        <v>-38.782583913929351</v>
      </c>
      <c r="AA91" s="10">
        <f t="shared" si="13"/>
        <v>578.22619047619048</v>
      </c>
      <c r="AB91" s="1">
        <f>+'Ark1'!T1334</f>
        <v>16.086491939634762</v>
      </c>
      <c r="AC91" s="100">
        <f>+'Ark1'!V1334</f>
        <v>86.134905758652067</v>
      </c>
      <c r="AD91" s="39"/>
      <c r="AE91" s="4"/>
      <c r="AF91" s="51"/>
      <c r="AG91" s="51"/>
      <c r="AH91" s="1"/>
      <c r="AI91" s="5"/>
      <c r="AN91"/>
    </row>
    <row r="92" spans="1:40" ht="15.6">
      <c r="A92" s="39"/>
      <c r="B92">
        <f>+'Ark1'!C1335</f>
        <v>2011</v>
      </c>
      <c r="C92">
        <f>+'Ark1'!I1335</f>
        <v>83</v>
      </c>
      <c r="D92" s="51" t="s">
        <v>7</v>
      </c>
      <c r="E92" s="51" t="s">
        <v>420</v>
      </c>
      <c r="F92">
        <f>+'Ark1'!Q1335</f>
        <v>367</v>
      </c>
      <c r="G92">
        <f t="shared" si="14"/>
        <v>-31</v>
      </c>
      <c r="H92" s="301">
        <f>+'Ark1'!R1335</f>
        <v>197419</v>
      </c>
      <c r="J92" s="301">
        <f>+'Ark1'!S1335</f>
        <v>196843</v>
      </c>
      <c r="K92" s="99">
        <f>+'Ark1'!AD1335</f>
        <v>13.196205820945252</v>
      </c>
      <c r="L92" s="48"/>
      <c r="M92" s="99">
        <f>+'Ark1'!AE1335</f>
        <v>13.790375874599111</v>
      </c>
      <c r="N92" s="1"/>
      <c r="O92" s="1">
        <f>+'Ark1'!U1335</f>
        <v>61.097483781490816</v>
      </c>
      <c r="Q92" s="1">
        <f>+'Ark1'!W1335</f>
        <v>84.015134396448516</v>
      </c>
      <c r="R92"/>
      <c r="S92">
        <f>+'Ark1'!X1335</f>
        <v>0</v>
      </c>
      <c r="U92" s="114"/>
      <c r="W92" s="114"/>
      <c r="X92" s="99">
        <f>+'Ark1'!AA1335</f>
        <v>9.2560753068913613</v>
      </c>
      <c r="Y92" s="48">
        <f>+'Ark1'!AB1335</f>
        <v>3.3476826437727096</v>
      </c>
      <c r="Z92" s="65">
        <f>+'Ark1'!AC1335</f>
        <v>-46.21037027643176</v>
      </c>
      <c r="AA92" s="10">
        <f t="shared" si="13"/>
        <v>537.9264305177112</v>
      </c>
      <c r="AB92" s="1">
        <f>+'Ark1'!T1335</f>
        <v>15.983892127910687</v>
      </c>
      <c r="AC92" s="100">
        <f>+'Ark1'!V1335</f>
        <v>91.277433463824764</v>
      </c>
      <c r="AD92" s="39"/>
      <c r="AE92" s="4"/>
      <c r="AF92" s="51"/>
      <c r="AG92" s="51"/>
      <c r="AH92" s="1"/>
      <c r="AI92" s="5"/>
      <c r="AN92"/>
    </row>
    <row r="93" spans="1:40" ht="15.6">
      <c r="A93" s="39"/>
      <c r="B93" s="46">
        <f>+'Ark1'!C1336</f>
        <v>2010</v>
      </c>
      <c r="C93" s="46">
        <f>+'Ark1'!I1336</f>
        <v>6</v>
      </c>
      <c r="D93" s="91" t="s">
        <v>48</v>
      </c>
      <c r="E93" s="91" t="s">
        <v>372</v>
      </c>
      <c r="F93" s="46">
        <f>+'Ark1'!Q1336</f>
        <v>774</v>
      </c>
      <c r="G93" s="46">
        <f>+F93-F99</f>
        <v>-87</v>
      </c>
      <c r="H93" s="335">
        <f>+'Ark1'!R1336</f>
        <v>434263.5</v>
      </c>
      <c r="I93" s="335"/>
      <c r="J93" s="335">
        <f>+'Ark1'!S1336</f>
        <v>434251.5</v>
      </c>
      <c r="K93" s="99">
        <f>+'Ark1'!AD1336</f>
        <v>29.32126669335938</v>
      </c>
      <c r="L93" s="48"/>
      <c r="M93" s="99">
        <f>+'Ark1'!AE1336</f>
        <v>29.128184955239849</v>
      </c>
      <c r="N93" s="48"/>
      <c r="O93" s="48">
        <f>+'Ark1'!U1336</f>
        <v>60.804909136755995</v>
      </c>
      <c r="P93" s="46"/>
      <c r="Q93" s="48">
        <f>+'Ark1'!W1336</f>
        <v>79.144009842222943</v>
      </c>
      <c r="R93" s="46"/>
      <c r="S93" s="99">
        <f>+'Ark1'!X1336</f>
        <v>0</v>
      </c>
      <c r="T93" s="99"/>
      <c r="U93" s="114"/>
      <c r="V93" s="65"/>
      <c r="W93" s="114"/>
      <c r="X93" s="99">
        <f>+'Ark1'!AA1336</f>
        <v>8.2319467740388497</v>
      </c>
      <c r="Y93" s="48">
        <f>+'Ark1'!AB1336</f>
        <v>3.0676631927716556</v>
      </c>
      <c r="Z93" s="65">
        <f>+'Ark1'!AC1336</f>
        <v>-35.63795652178684</v>
      </c>
      <c r="AA93" s="65">
        <f t="shared" si="13"/>
        <v>561.06395348837214</v>
      </c>
      <c r="AB93" s="48">
        <f>+'Ark1'!T1336</f>
        <v>15.96800560028646</v>
      </c>
      <c r="AC93" s="99">
        <f>+'Ark1'!V1336</f>
        <v>85.748074809971982</v>
      </c>
      <c r="AD93" s="39"/>
      <c r="AE93" s="4"/>
      <c r="AF93" s="51"/>
      <c r="AG93" s="51"/>
      <c r="AH93" s="1"/>
      <c r="AI93" s="5"/>
      <c r="AN93"/>
    </row>
    <row r="94" spans="1:40" ht="15.6">
      <c r="A94" s="39"/>
      <c r="B94" s="46">
        <f>+'Ark1'!C1337</f>
        <v>2010</v>
      </c>
      <c r="C94" s="46">
        <f>+'Ark1'!I1337</f>
        <v>24</v>
      </c>
      <c r="D94" s="91" t="s">
        <v>48</v>
      </c>
      <c r="E94" s="91" t="s">
        <v>63</v>
      </c>
      <c r="F94" s="46">
        <f>+'Ark1'!Q1337</f>
        <v>620</v>
      </c>
      <c r="G94" s="46">
        <f t="shared" ref="G94:G104" si="15">+F94-F100</f>
        <v>29</v>
      </c>
      <c r="H94" s="335">
        <f>+'Ark1'!R1337</f>
        <v>286391.5</v>
      </c>
      <c r="I94" s="335"/>
      <c r="J94" s="335">
        <f>+'Ark1'!S1337</f>
        <v>286342</v>
      </c>
      <c r="K94" s="99">
        <f>+'Ark1'!AD1337</f>
        <v>19.337018999320076</v>
      </c>
      <c r="L94" s="48"/>
      <c r="M94" s="99">
        <f>+'Ark1'!AE1337</f>
        <v>18.970490956131925</v>
      </c>
      <c r="N94" s="48"/>
      <c r="O94" s="48">
        <f>+'Ark1'!U1337</f>
        <v>61.060773480662974</v>
      </c>
      <c r="P94" s="46"/>
      <c r="Q94" s="48">
        <f>+'Ark1'!W1337</f>
        <v>78.169884508734114</v>
      </c>
      <c r="R94" s="46"/>
      <c r="S94" s="99">
        <f>+'Ark1'!X1337</f>
        <v>0</v>
      </c>
      <c r="T94" s="99"/>
      <c r="U94" s="114"/>
      <c r="V94" s="65"/>
      <c r="W94" s="114"/>
      <c r="X94" s="99">
        <f>+'Ark1'!AA1337</f>
        <v>8.4378868306314345</v>
      </c>
      <c r="Y94" s="48">
        <f>+'Ark1'!AB1337</f>
        <v>3.0274408483089696</v>
      </c>
      <c r="Z94" s="65">
        <f>+'Ark1'!AC1337</f>
        <v>-41.200772391386145</v>
      </c>
      <c r="AA94" s="65">
        <f t="shared" si="13"/>
        <v>461.9217741935484</v>
      </c>
      <c r="AB94" s="48">
        <f>+'Ark1'!T1337</f>
        <v>16.039983728567364</v>
      </c>
      <c r="AC94" s="99">
        <f>+'Ark1'!V1337</f>
        <v>84.700577614298908</v>
      </c>
      <c r="AD94" s="39"/>
      <c r="AE94" s="4"/>
      <c r="AF94" s="51"/>
      <c r="AG94" s="51"/>
      <c r="AH94" s="1"/>
      <c r="AI94" s="5"/>
      <c r="AN94"/>
    </row>
    <row r="95" spans="1:40" ht="15.6">
      <c r="A95" s="39"/>
      <c r="B95" s="46">
        <f>+'Ark1'!C1338</f>
        <v>2010</v>
      </c>
      <c r="C95" s="46">
        <f>+'Ark1'!I1338</f>
        <v>49</v>
      </c>
      <c r="D95" s="91" t="s">
        <v>48</v>
      </c>
      <c r="E95" s="91" t="s">
        <v>64</v>
      </c>
      <c r="F95" s="46">
        <f>+'Ark1'!Q1338</f>
        <v>526</v>
      </c>
      <c r="G95" s="46">
        <f t="shared" si="15"/>
        <v>-103</v>
      </c>
      <c r="H95" s="335">
        <f>+'Ark1'!R1338</f>
        <v>283416</v>
      </c>
      <c r="I95" s="335"/>
      <c r="J95" s="335">
        <f>+'Ark1'!S1338</f>
        <v>283393.5</v>
      </c>
      <c r="K95" s="99">
        <f>+'Ark1'!AD1338</f>
        <v>19.136114642757548</v>
      </c>
      <c r="L95" s="48"/>
      <c r="M95" s="99">
        <f>+'Ark1'!AE1338</f>
        <v>18.603147368661848</v>
      </c>
      <c r="N95" s="48"/>
      <c r="O95" s="48">
        <f>+'Ark1'!U1338</f>
        <v>60.983720515819883</v>
      </c>
      <c r="P95" s="46"/>
      <c r="Q95" s="48">
        <f>+'Ark1'!W1338</f>
        <v>77.453758184290891</v>
      </c>
      <c r="R95" s="46"/>
      <c r="S95" s="99">
        <f>+'Ark1'!X1338</f>
        <v>0</v>
      </c>
      <c r="T95" s="99"/>
      <c r="U95" s="114"/>
      <c r="V95" s="65"/>
      <c r="W95" s="114"/>
      <c r="X95" s="99">
        <f>+'Ark1'!AA1338</f>
        <v>8.9452541110210309</v>
      </c>
      <c r="Y95" s="48">
        <f>+'Ark1'!AB1338</f>
        <v>3.0656383693295393</v>
      </c>
      <c r="Z95" s="65">
        <f>+'Ark1'!AC1338</f>
        <v>-38.958977107841925</v>
      </c>
      <c r="AA95" s="65">
        <f t="shared" si="13"/>
        <v>538.81368821292779</v>
      </c>
      <c r="AB95" s="48">
        <f>+'Ark1'!T1338</f>
        <v>16.037362040251789</v>
      </c>
      <c r="AC95" s="99">
        <f>+'Ark1'!V1338</f>
        <v>83.920559516802484</v>
      </c>
      <c r="AD95" s="39"/>
      <c r="AE95" s="4"/>
      <c r="AF95" s="51"/>
      <c r="AG95" s="51"/>
      <c r="AH95" s="1"/>
      <c r="AI95" s="5"/>
      <c r="AN95"/>
    </row>
    <row r="96" spans="1:40" ht="15.6">
      <c r="A96" s="39"/>
      <c r="B96" s="46">
        <f>+'Ark1'!C1339</f>
        <v>2010</v>
      </c>
      <c r="C96" s="46">
        <f>+'Ark1'!I1339</f>
        <v>80</v>
      </c>
      <c r="D96" s="91" t="s">
        <v>7</v>
      </c>
      <c r="E96" s="91" t="s">
        <v>6</v>
      </c>
      <c r="F96" s="46">
        <f>+'Ark1'!Q1339</f>
        <v>434</v>
      </c>
      <c r="G96" s="46">
        <f t="shared" si="15"/>
        <v>-5</v>
      </c>
      <c r="H96" s="335">
        <f>+'Ark1'!R1339</f>
        <v>238831</v>
      </c>
      <c r="I96" s="335"/>
      <c r="J96" s="335">
        <f>+'Ark1'!S1339</f>
        <v>238486</v>
      </c>
      <c r="K96" s="99">
        <f>+'Ark1'!AD1339</f>
        <v>16.12575647191559</v>
      </c>
      <c r="L96" s="48"/>
      <c r="M96" s="99">
        <f>+'Ark1'!AE1339</f>
        <v>16.574442841409851</v>
      </c>
      <c r="N96" s="48"/>
      <c r="O96" s="48">
        <f>+'Ark1'!U1339</f>
        <v>61.034874164521192</v>
      </c>
      <c r="P96" s="46"/>
      <c r="Q96" s="48">
        <f>+'Ark1'!W1339</f>
        <v>82.001538874400197</v>
      </c>
      <c r="R96" s="46"/>
      <c r="S96" s="99">
        <f>+'Ark1'!X1339</f>
        <v>0</v>
      </c>
      <c r="T96" s="99"/>
      <c r="U96" s="114"/>
      <c r="V96" s="65"/>
      <c r="W96" s="114"/>
      <c r="X96" s="99">
        <f>+'Ark1'!AA1339</f>
        <v>9.0022785118214976</v>
      </c>
      <c r="Y96" s="48">
        <f>+'Ark1'!AB1339</f>
        <v>3.264913652872492</v>
      </c>
      <c r="Z96" s="65">
        <f>+'Ark1'!AC1339</f>
        <v>-41.813313889451393</v>
      </c>
      <c r="AA96" s="65">
        <f t="shared" si="13"/>
        <v>550.30184331797238</v>
      </c>
      <c r="AB96" s="48">
        <f>+'Ark1'!T1339</f>
        <v>15.997542195108675</v>
      </c>
      <c r="AC96" s="99">
        <f>+'Ark1'!V1339</f>
        <v>88.967664643651489</v>
      </c>
      <c r="AD96" s="39"/>
      <c r="AE96" s="4"/>
      <c r="AF96" s="51"/>
      <c r="AG96" s="51"/>
      <c r="AH96" s="1"/>
      <c r="AI96" s="5"/>
      <c r="AN96"/>
    </row>
    <row r="97" spans="1:40" ht="15.6">
      <c r="A97" s="39"/>
      <c r="B97" s="46">
        <f>+'Ark1'!C1340</f>
        <v>2010</v>
      </c>
      <c r="C97" s="46">
        <f>+'Ark1'!I1340</f>
        <v>81</v>
      </c>
      <c r="D97" s="91" t="s">
        <v>7</v>
      </c>
      <c r="E97" s="91" t="s">
        <v>52</v>
      </c>
      <c r="F97" s="46">
        <f>+'Ark1'!Q1340</f>
        <v>92</v>
      </c>
      <c r="G97" s="46">
        <f t="shared" si="15"/>
        <v>-10</v>
      </c>
      <c r="H97" s="335">
        <f>+'Ark1'!R1340</f>
        <v>48328</v>
      </c>
      <c r="I97" s="335"/>
      <c r="J97" s="335">
        <f>+'Ark1'!S1340</f>
        <v>48325</v>
      </c>
      <c r="K97" s="99">
        <f>+'Ark1'!AD1340</f>
        <v>3.263083765402047</v>
      </c>
      <c r="L97" s="48"/>
      <c r="M97" s="99">
        <f>+'Ark1'!AE1340</f>
        <v>3.3116381289620649</v>
      </c>
      <c r="N97" s="48"/>
      <c r="O97" s="48">
        <f>+'Ark1'!U1340</f>
        <v>61.407035695809618</v>
      </c>
      <c r="P97" s="46"/>
      <c r="Q97" s="48">
        <f>+'Ark1'!W1340</f>
        <v>80.856877392653587</v>
      </c>
      <c r="R97" s="46"/>
      <c r="S97" s="99">
        <f>+'Ark1'!X1340</f>
        <v>0</v>
      </c>
      <c r="T97" s="99"/>
      <c r="U97" s="114"/>
      <c r="V97" s="65"/>
      <c r="W97" s="114"/>
      <c r="X97" s="99">
        <f>+'Ark1'!AA1340</f>
        <v>8.7766638647026696</v>
      </c>
      <c r="Y97" s="48">
        <f>+'Ark1'!AB1340</f>
        <v>3.2598058773905505</v>
      </c>
      <c r="Z97" s="65">
        <f>+'Ark1'!AC1340</f>
        <v>-40.097087211534905</v>
      </c>
      <c r="AA97" s="65">
        <f t="shared" si="13"/>
        <v>525.304347826087</v>
      </c>
      <c r="AB97" s="48">
        <f>+'Ark1'!T1340</f>
        <v>16.122247972190038</v>
      </c>
      <c r="AC97" s="99">
        <f>+'Ark1'!V1340</f>
        <v>87.60542754317089</v>
      </c>
      <c r="AD97" s="39"/>
      <c r="AE97" s="4"/>
      <c r="AF97" s="51"/>
      <c r="AG97" s="51"/>
      <c r="AH97" s="1"/>
      <c r="AI97" s="5"/>
      <c r="AN97"/>
    </row>
    <row r="98" spans="1:40" ht="15.6">
      <c r="A98" s="39"/>
      <c r="B98" s="46">
        <f>+'Ark1'!C1341</f>
        <v>2010</v>
      </c>
      <c r="C98" s="46">
        <f>+'Ark1'!I1341</f>
        <v>83</v>
      </c>
      <c r="D98" s="91" t="s">
        <v>7</v>
      </c>
      <c r="E98" s="91" t="s">
        <v>420</v>
      </c>
      <c r="F98" s="46">
        <f>+'Ark1'!Q1341</f>
        <v>398</v>
      </c>
      <c r="G98" s="46">
        <f t="shared" si="15"/>
        <v>-4</v>
      </c>
      <c r="H98" s="335">
        <f>+'Ark1'!R1341</f>
        <v>189823</v>
      </c>
      <c r="I98" s="335"/>
      <c r="J98" s="335">
        <f>+'Ark1'!S1341</f>
        <v>189422</v>
      </c>
      <c r="K98" s="99">
        <f>+'Ark1'!AD1341</f>
        <v>12.816759427245342</v>
      </c>
      <c r="L98" s="48"/>
      <c r="M98" s="99">
        <f>+'Ark1'!AE1341</f>
        <v>13.412095749594457</v>
      </c>
      <c r="N98" s="48"/>
      <c r="O98" s="48">
        <f>+'Ark1'!U1341</f>
        <v>60.872068714299289</v>
      </c>
      <c r="P98" s="46"/>
      <c r="Q98" s="48">
        <f>+'Ark1'!W1341</f>
        <v>83.543406784850177</v>
      </c>
      <c r="R98" s="46"/>
      <c r="S98" s="99">
        <f>+'Ark1'!X1341</f>
        <v>0</v>
      </c>
      <c r="T98" s="99"/>
      <c r="U98" s="114"/>
      <c r="V98" s="65"/>
      <c r="W98" s="114"/>
      <c r="X98" s="99">
        <f>+'Ark1'!AA1341</f>
        <v>9.4081039589800355</v>
      </c>
      <c r="Y98" s="48">
        <f>+'Ark1'!AB1341</f>
        <v>3.3119607578889769</v>
      </c>
      <c r="Z98" s="65">
        <f>+'Ark1'!AC1341</f>
        <v>-43.978053861544872</v>
      </c>
      <c r="AA98" s="65">
        <f t="shared" si="13"/>
        <v>476.9422110552764</v>
      </c>
      <c r="AB98" s="48">
        <f>+'Ark1'!T1341</f>
        <v>15.924050299489529</v>
      </c>
      <c r="AC98" s="99">
        <f>+'Ark1'!V1341</f>
        <v>90.695633668178715</v>
      </c>
      <c r="AD98" s="39"/>
      <c r="AE98" s="4"/>
      <c r="AF98" s="51"/>
      <c r="AG98" s="51"/>
      <c r="AH98" s="1"/>
      <c r="AI98" s="5"/>
      <c r="AN98"/>
    </row>
    <row r="99" spans="1:40" ht="15.6">
      <c r="A99" s="39"/>
      <c r="B99">
        <f>+'Ark1'!C1342</f>
        <v>2009</v>
      </c>
      <c r="C99">
        <f>+'Ark1'!I1342</f>
        <v>6</v>
      </c>
      <c r="D99" s="51" t="s">
        <v>48</v>
      </c>
      <c r="E99" s="51" t="s">
        <v>372</v>
      </c>
      <c r="F99">
        <f>+'Ark1'!Q1342</f>
        <v>861</v>
      </c>
      <c r="G99">
        <f>+F99-F105</f>
        <v>-75</v>
      </c>
      <c r="H99" s="301">
        <f>+'Ark1'!R1342</f>
        <v>449038</v>
      </c>
      <c r="J99" s="301">
        <f>+'Ark1'!S1342</f>
        <v>448997</v>
      </c>
      <c r="K99" s="99">
        <f>+'Ark1'!AD1342</f>
        <v>31.419956911420705</v>
      </c>
      <c r="L99" s="48"/>
      <c r="M99" s="99">
        <f>+'Ark1'!AE1342</f>
        <v>31.005224352273959</v>
      </c>
      <c r="N99" s="1"/>
      <c r="O99" s="1">
        <f>+'Ark1'!U1342</f>
        <v>59.414751100786866</v>
      </c>
      <c r="Q99" s="1">
        <f>+'Ark1'!W1342</f>
        <v>77.901436089772886</v>
      </c>
      <c r="R99"/>
      <c r="S99">
        <f>+'Ark1'!X1342</f>
        <v>0</v>
      </c>
      <c r="U99" s="114"/>
      <c r="W99" s="114"/>
      <c r="X99" s="99">
        <f>+'Ark1'!AA1342</f>
        <v>8.0059579429264076</v>
      </c>
      <c r="Y99" s="48">
        <f>+'Ark1'!AB1342</f>
        <v>3.3889604202131274</v>
      </c>
      <c r="Z99" s="65">
        <f>+'Ark1'!AC1342</f>
        <v>-24.873191778223095</v>
      </c>
      <c r="AA99" s="10">
        <f t="shared" si="13"/>
        <v>521.53077816492453</v>
      </c>
      <c r="AB99" s="1">
        <f>+'Ark1'!T1342</f>
        <v>15.262131489985252</v>
      </c>
      <c r="AC99" s="100">
        <f>+'Ark1'!V1342</f>
        <v>84.406209587684813</v>
      </c>
      <c r="AD99" s="39"/>
      <c r="AE99" s="4"/>
      <c r="AF99" s="51"/>
      <c r="AG99" s="51"/>
      <c r="AH99" s="1"/>
      <c r="AN99"/>
    </row>
    <row r="100" spans="1:40" ht="15.6">
      <c r="A100" s="39"/>
      <c r="B100">
        <f>+'Ark1'!C1343</f>
        <v>2009</v>
      </c>
      <c r="C100">
        <f>+'Ark1'!I1343</f>
        <v>24</v>
      </c>
      <c r="D100" s="51" t="s">
        <v>48</v>
      </c>
      <c r="E100" s="51" t="s">
        <v>63</v>
      </c>
      <c r="F100">
        <f>+'Ark1'!Q1343</f>
        <v>591</v>
      </c>
      <c r="G100">
        <f t="shared" si="15"/>
        <v>7</v>
      </c>
      <c r="H100" s="301">
        <f>+'Ark1'!R1343</f>
        <v>253558</v>
      </c>
      <c r="J100" s="301">
        <f>+'Ark1'!S1343</f>
        <v>253525</v>
      </c>
      <c r="K100" s="99">
        <f>+'Ark1'!AD1343</f>
        <v>17.741886955104057</v>
      </c>
      <c r="L100" s="48"/>
      <c r="M100" s="99">
        <f>+'Ark1'!AE1343</f>
        <v>17.573578653841547</v>
      </c>
      <c r="N100" s="1"/>
      <c r="O100" s="1">
        <f>+'Ark1'!U1343</f>
        <v>59.35931762153632</v>
      </c>
      <c r="Q100" s="1">
        <f>+'Ark1'!W1343</f>
        <v>78.197603392169853</v>
      </c>
      <c r="R100"/>
      <c r="S100">
        <f>+'Ark1'!X1343</f>
        <v>0</v>
      </c>
      <c r="U100" s="114"/>
      <c r="W100" s="114"/>
      <c r="X100" s="99">
        <f>+'Ark1'!AA1343</f>
        <v>8.0288006485092041</v>
      </c>
      <c r="Y100" s="48">
        <f>+'Ark1'!AB1343</f>
        <v>3.3247978953703554</v>
      </c>
      <c r="Z100" s="65">
        <f>+'Ark1'!AC1343</f>
        <v>-31.367974316122975</v>
      </c>
      <c r="AA100" s="10">
        <f t="shared" si="13"/>
        <v>429.0321489001692</v>
      </c>
      <c r="AB100" s="1">
        <f>+'Ark1'!T1343</f>
        <v>15.220584639411893</v>
      </c>
      <c r="AC100" s="100">
        <f>+'Ark1'!V1343</f>
        <v>84.727973920912717</v>
      </c>
      <c r="AD100" s="39"/>
      <c r="AE100" s="12"/>
      <c r="AF100" s="51"/>
      <c r="AG100" s="51"/>
      <c r="AH100" s="1"/>
      <c r="AI100" s="5"/>
      <c r="AN100"/>
    </row>
    <row r="101" spans="1:40" ht="15.6">
      <c r="A101" s="39"/>
      <c r="B101">
        <f>+'Ark1'!C1344</f>
        <v>2009</v>
      </c>
      <c r="C101">
        <f>+'Ark1'!I1344</f>
        <v>49</v>
      </c>
      <c r="D101" s="51" t="s">
        <v>48</v>
      </c>
      <c r="E101" s="51" t="s">
        <v>64</v>
      </c>
      <c r="F101">
        <f>+'Ark1'!Q1344</f>
        <v>629</v>
      </c>
      <c r="G101">
        <f t="shared" si="15"/>
        <v>-4</v>
      </c>
      <c r="H101" s="301">
        <f>+'Ark1'!R1344</f>
        <v>300690</v>
      </c>
      <c r="J101" s="301">
        <f>+'Ark1'!S1344</f>
        <v>300674</v>
      </c>
      <c r="K101" s="99">
        <f>+'Ark1'!AD1344</f>
        <v>21.039793611442896</v>
      </c>
      <c r="L101" s="48"/>
      <c r="M101" s="99">
        <f>+'Ark1'!AE1344</f>
        <v>20.431880659055125</v>
      </c>
      <c r="N101" s="1"/>
      <c r="O101" s="1">
        <f>+'Ark1'!U1344</f>
        <v>59.378798964991987</v>
      </c>
      <c r="Q101" s="1">
        <f>+'Ark1'!W1344</f>
        <v>76.659590120861949</v>
      </c>
      <c r="R101"/>
      <c r="S101">
        <f>+'Ark1'!X1344</f>
        <v>0</v>
      </c>
      <c r="U101" s="114"/>
      <c r="W101" s="114"/>
      <c r="X101" s="99">
        <f>+'Ark1'!AA1344</f>
        <v>8.5933436348455263</v>
      </c>
      <c r="Y101" s="48">
        <f>+'Ark1'!AB1344</f>
        <v>3.4299307424983847</v>
      </c>
      <c r="Z101" s="65">
        <f>+'Ark1'!AC1344</f>
        <v>-28.965110629450432</v>
      </c>
      <c r="AA101" s="10">
        <f t="shared" si="13"/>
        <v>478.04451510333865</v>
      </c>
      <c r="AB101" s="1">
        <f>+'Ark1'!T1344</f>
        <v>15.226921414080948</v>
      </c>
      <c r="AC101" s="100">
        <f>+'Ark1'!V1344</f>
        <v>83.058582483646731</v>
      </c>
      <c r="AD101" s="39"/>
      <c r="AE101" s="5"/>
      <c r="AF101" s="51"/>
      <c r="AG101" s="51"/>
      <c r="AH101" s="1"/>
      <c r="AN101"/>
    </row>
    <row r="102" spans="1:40" ht="15.6">
      <c r="A102" s="39"/>
      <c r="B102">
        <f>+'Ark1'!C1345</f>
        <v>2009</v>
      </c>
      <c r="C102">
        <f>+'Ark1'!I1345</f>
        <v>80</v>
      </c>
      <c r="D102" s="51" t="s">
        <v>7</v>
      </c>
      <c r="E102" s="51" t="s">
        <v>6</v>
      </c>
      <c r="F102">
        <f>+'Ark1'!Q1345</f>
        <v>439</v>
      </c>
      <c r="G102">
        <f t="shared" si="15"/>
        <v>-23</v>
      </c>
      <c r="H102" s="301">
        <f>+'Ark1'!R1345</f>
        <v>209888</v>
      </c>
      <c r="J102" s="301">
        <f>+'Ark1'!S1345</f>
        <v>209641</v>
      </c>
      <c r="K102" s="99">
        <f>+'Ark1'!AD1345</f>
        <v>14.686222360299732</v>
      </c>
      <c r="L102" s="48"/>
      <c r="M102" s="99">
        <f>+'Ark1'!AE1345</f>
        <v>15.176086779483761</v>
      </c>
      <c r="N102" s="1"/>
      <c r="O102" s="1">
        <f>+'Ark1'!U1345</f>
        <v>59.625044719305855</v>
      </c>
      <c r="Q102" s="1">
        <f>+'Ark1'!W1345</f>
        <v>81.665307835776261</v>
      </c>
      <c r="R102"/>
      <c r="S102">
        <f>+'Ark1'!X1345</f>
        <v>0</v>
      </c>
      <c r="U102" s="114"/>
      <c r="W102" s="114"/>
      <c r="X102" s="99">
        <f>+'Ark1'!AA1345</f>
        <v>8.8707667322340722</v>
      </c>
      <c r="Y102" s="48">
        <f>+'Ark1'!AB1345</f>
        <v>3.4352144980649419</v>
      </c>
      <c r="Z102" s="65">
        <f>+'Ark1'!AC1345</f>
        <v>-34.707662313278071</v>
      </c>
      <c r="AA102" s="10">
        <f t="shared" si="13"/>
        <v>478.10478359908882</v>
      </c>
      <c r="AB102" s="1">
        <f>+'Ark1'!T1345</f>
        <v>15.349005183717029</v>
      </c>
      <c r="AC102" s="100">
        <f>+'Ark1'!V1345</f>
        <v>88.578667706729135</v>
      </c>
      <c r="AD102" s="39"/>
      <c r="AE102" s="12"/>
      <c r="AF102" s="51"/>
      <c r="AG102" s="51"/>
      <c r="AH102" s="1"/>
      <c r="AN102"/>
    </row>
    <row r="103" spans="1:40" ht="15.6">
      <c r="A103" s="39"/>
      <c r="B103">
        <f>+'Ark1'!C1346</f>
        <v>2009</v>
      </c>
      <c r="C103">
        <f>+'Ark1'!I1346</f>
        <v>81</v>
      </c>
      <c r="D103" s="51" t="s">
        <v>7</v>
      </c>
      <c r="E103" s="51" t="s">
        <v>52</v>
      </c>
      <c r="F103">
        <f>+'Ark1'!Q1346</f>
        <v>102</v>
      </c>
      <c r="G103">
        <f t="shared" si="15"/>
        <v>-2</v>
      </c>
      <c r="H103" s="301">
        <f>+'Ark1'!R1346</f>
        <v>49834</v>
      </c>
      <c r="J103" s="301">
        <f>+'Ark1'!S1346</f>
        <v>49808</v>
      </c>
      <c r="K103" s="99">
        <f>+'Ark1'!AD1346</f>
        <v>3.4869702179408857</v>
      </c>
      <c r="L103" s="48"/>
      <c r="M103" s="99">
        <f>+'Ark1'!AE1346</f>
        <v>3.4990727745557386</v>
      </c>
      <c r="N103" s="1"/>
      <c r="O103" s="1">
        <f>+'Ark1'!U1346</f>
        <v>59.735263411500178</v>
      </c>
      <c r="Q103" s="1">
        <f>+'Ark1'!W1346</f>
        <v>79.251574044330013</v>
      </c>
      <c r="R103"/>
      <c r="S103">
        <f>+'Ark1'!X1346</f>
        <v>0</v>
      </c>
      <c r="U103" s="114"/>
      <c r="W103" s="114"/>
      <c r="X103" s="99">
        <f>+'Ark1'!AA1346</f>
        <v>8.006632500727374</v>
      </c>
      <c r="Y103" s="48">
        <f>+'Ark1'!AB1346</f>
        <v>3.3423647093015858</v>
      </c>
      <c r="Z103" s="65">
        <f>+'Ark1'!AC1346</f>
        <v>-27.570131845975343</v>
      </c>
      <c r="AA103" s="10">
        <f t="shared" si="13"/>
        <v>488.56862745098039</v>
      </c>
      <c r="AB103" s="1">
        <f>+'Ark1'!T1346</f>
        <v>15.418248585303203</v>
      </c>
      <c r="AC103" s="100">
        <f>+'Ark1'!V1346</f>
        <v>85.899339922499806</v>
      </c>
      <c r="AD103" s="39"/>
      <c r="AE103" s="12"/>
      <c r="AF103" s="51"/>
      <c r="AG103" s="51"/>
      <c r="AH103" s="1"/>
      <c r="AN103"/>
    </row>
    <row r="104" spans="1:40" ht="15.6">
      <c r="A104" s="39"/>
      <c r="B104">
        <f>+'Ark1'!C1347</f>
        <v>2009</v>
      </c>
      <c r="C104">
        <f>+'Ark1'!I1347</f>
        <v>83</v>
      </c>
      <c r="D104" s="51" t="s">
        <v>7</v>
      </c>
      <c r="E104" s="51" t="s">
        <v>420</v>
      </c>
      <c r="F104">
        <f>+'Ark1'!Q1347</f>
        <v>402</v>
      </c>
      <c r="G104">
        <f t="shared" si="15"/>
        <v>27</v>
      </c>
      <c r="H104" s="301">
        <f>+'Ark1'!R1347</f>
        <v>166141</v>
      </c>
      <c r="J104" s="301">
        <f>+'Ark1'!S1347</f>
        <v>165941</v>
      </c>
      <c r="K104" s="99">
        <f>+'Ark1'!AD1347</f>
        <v>11.625169943791729</v>
      </c>
      <c r="L104" s="48"/>
      <c r="M104" s="99">
        <f>+'Ark1'!AE1347</f>
        <v>12.314156780789872</v>
      </c>
      <c r="N104" s="1"/>
      <c r="O104" s="1">
        <f>+'Ark1'!U1347</f>
        <v>59.739919609981875</v>
      </c>
      <c r="Q104" s="1">
        <f>+'Ark1'!W1347</f>
        <v>83.715331352708574</v>
      </c>
      <c r="R104"/>
      <c r="S104">
        <f>+'Ark1'!X1347</f>
        <v>0</v>
      </c>
      <c r="U104" s="114"/>
      <c r="W104" s="114"/>
      <c r="X104" s="99">
        <f>+'Ark1'!AA1347</f>
        <v>9.1180414787201567</v>
      </c>
      <c r="Y104" s="48">
        <f>+'Ark1'!AB1347</f>
        <v>3.3612103536577607</v>
      </c>
      <c r="Z104" s="65">
        <f>+'Ark1'!AC1347</f>
        <v>-34.872210841514281</v>
      </c>
      <c r="AA104" s="10">
        <f t="shared" ref="AA104:AA140" si="16">+H104/F104</f>
        <v>413.28606965174129</v>
      </c>
      <c r="AB104" s="1">
        <f>+'Ark1'!T1347</f>
        <v>15.392570166304528</v>
      </c>
      <c r="AC104" s="100">
        <f>+'Ark1'!V1347</f>
        <v>90.801393253224404</v>
      </c>
      <c r="AD104" s="39"/>
      <c r="AE104" s="12"/>
      <c r="AF104" s="51"/>
      <c r="AG104" s="51"/>
      <c r="AH104" s="1"/>
      <c r="AN104"/>
    </row>
    <row r="105" spans="1:40" ht="15.6">
      <c r="A105" s="39"/>
      <c r="B105" s="46">
        <f>+'Ark1'!C1348</f>
        <v>2008</v>
      </c>
      <c r="C105" s="46">
        <f>+'Ark1'!I1348</f>
        <v>6</v>
      </c>
      <c r="D105" s="91" t="s">
        <v>48</v>
      </c>
      <c r="E105" s="91" t="s">
        <v>372</v>
      </c>
      <c r="F105" s="46">
        <f>+'Ark1'!Q1348</f>
        <v>936</v>
      </c>
      <c r="G105" s="46">
        <f>+F105-F111</f>
        <v>-33</v>
      </c>
      <c r="H105" s="335">
        <f>+'Ark1'!R1348</f>
        <v>459425</v>
      </c>
      <c r="I105" s="335"/>
      <c r="J105" s="335">
        <f>+'Ark1'!S1348</f>
        <v>459420</v>
      </c>
      <c r="K105" s="99">
        <f>+'Ark1'!AD1348</f>
        <v>32.478251218398341</v>
      </c>
      <c r="L105" s="48"/>
      <c r="M105" s="99">
        <f>+'Ark1'!AE1348</f>
        <v>32.161155307605043</v>
      </c>
      <c r="N105" s="48"/>
      <c r="O105" s="48">
        <f>+'Ark1'!U1348</f>
        <v>56.748014888337487</v>
      </c>
      <c r="P105" s="46"/>
      <c r="Q105" s="48">
        <f>+'Ark1'!W1348</f>
        <v>78.501856253536772</v>
      </c>
      <c r="R105" s="46"/>
      <c r="S105" s="99">
        <f>+'Ark1'!X1348</f>
        <v>0</v>
      </c>
      <c r="T105" s="99"/>
      <c r="U105" s="114"/>
      <c r="V105" s="65"/>
      <c r="W105" s="114"/>
      <c r="X105" s="99">
        <f>+'Ark1'!AA1348</f>
        <v>8.0932867571706542</v>
      </c>
      <c r="Y105" s="48">
        <f>+'Ark1'!AB1348</f>
        <v>2.531528344145368</v>
      </c>
      <c r="Z105" s="65">
        <f>+'Ark1'!AC1348</f>
        <v>-17.304063067674043</v>
      </c>
      <c r="AA105" s="65">
        <f t="shared" si="16"/>
        <v>490.83867521367523</v>
      </c>
      <c r="AB105" s="48">
        <f>+'Ark1'!T1348</f>
        <v>13.821857756978829</v>
      </c>
      <c r="AC105" s="99">
        <f>+'Ark1'!V1348</f>
        <v>85.051221963275012</v>
      </c>
      <c r="AD105" s="39"/>
      <c r="AE105" s="12"/>
      <c r="AF105" s="51"/>
      <c r="AG105" s="51"/>
      <c r="AH105" s="1"/>
      <c r="AN105"/>
    </row>
    <row r="106" spans="1:40" ht="15.6">
      <c r="A106" s="39"/>
      <c r="B106" s="46">
        <f>+'Ark1'!C1349</f>
        <v>2008</v>
      </c>
      <c r="C106" s="46">
        <f>+'Ark1'!I1349</f>
        <v>24</v>
      </c>
      <c r="D106" s="91" t="s">
        <v>48</v>
      </c>
      <c r="E106" s="91" t="s">
        <v>63</v>
      </c>
      <c r="F106" s="46">
        <f>+'Ark1'!Q1349</f>
        <v>584</v>
      </c>
      <c r="G106" s="46">
        <f t="shared" ref="G106:G116" si="17">+F106-F112</f>
        <v>-65</v>
      </c>
      <c r="H106" s="335">
        <f>+'Ark1'!R1349</f>
        <v>250876</v>
      </c>
      <c r="I106" s="335"/>
      <c r="J106" s="335">
        <f>+'Ark1'!S1349</f>
        <v>250841</v>
      </c>
      <c r="K106" s="99">
        <f>+'Ark1'!AD1349</f>
        <v>17.73524242839833</v>
      </c>
      <c r="L106" s="48"/>
      <c r="M106" s="99">
        <f>+'Ark1'!AE1349</f>
        <v>17.649680560679077</v>
      </c>
      <c r="N106" s="48"/>
      <c r="O106" s="48">
        <f>+'Ark1'!U1349</f>
        <v>56.849809241710886</v>
      </c>
      <c r="P106" s="46"/>
      <c r="Q106" s="48">
        <f>+'Ark1'!W1349</f>
        <v>78.903543679062395</v>
      </c>
      <c r="R106" s="46"/>
      <c r="S106" s="99">
        <f>+'Ark1'!X1349</f>
        <v>0</v>
      </c>
      <c r="T106" s="99"/>
      <c r="U106" s="114"/>
      <c r="V106" s="65"/>
      <c r="W106" s="114"/>
      <c r="X106" s="99">
        <f>+'Ark1'!AA1349</f>
        <v>8.0407835533054595</v>
      </c>
      <c r="Y106" s="48">
        <f>+'Ark1'!AB1349</f>
        <v>2.4598252302915036</v>
      </c>
      <c r="Z106" s="65">
        <f>+'Ark1'!AC1349</f>
        <v>-23.627793581940423</v>
      </c>
      <c r="AA106" s="65">
        <f t="shared" si="16"/>
        <v>429.58219178082192</v>
      </c>
      <c r="AB106" s="48">
        <f>+'Ark1'!T1349</f>
        <v>13.890200736618882</v>
      </c>
      <c r="AC106" s="99">
        <f>+'Ark1'!V1349</f>
        <v>85.492664863915138</v>
      </c>
      <c r="AD106" s="39"/>
      <c r="AE106" s="12"/>
      <c r="AF106" s="51"/>
      <c r="AG106" s="51"/>
      <c r="AH106" s="1"/>
      <c r="AN106"/>
    </row>
    <row r="107" spans="1:40" ht="15.6">
      <c r="A107" s="39"/>
      <c r="B107" s="46">
        <f>+'Ark1'!C1350</f>
        <v>2008</v>
      </c>
      <c r="C107" s="46">
        <f>+'Ark1'!I1350</f>
        <v>49</v>
      </c>
      <c r="D107" s="91" t="s">
        <v>48</v>
      </c>
      <c r="E107" s="91" t="s">
        <v>64</v>
      </c>
      <c r="F107" s="46">
        <f>+'Ark1'!Q1350</f>
        <v>633</v>
      </c>
      <c r="G107" s="46">
        <f t="shared" si="17"/>
        <v>-27</v>
      </c>
      <c r="H107" s="335">
        <f>+'Ark1'!R1350</f>
        <v>299606</v>
      </c>
      <c r="I107" s="335"/>
      <c r="J107" s="335">
        <f>+'Ark1'!S1350</f>
        <v>299595</v>
      </c>
      <c r="K107" s="99">
        <f>+'Ark1'!AD1350</f>
        <v>21.180125013961913</v>
      </c>
      <c r="L107" s="48"/>
      <c r="M107" s="99">
        <f>+'Ark1'!AE1350</f>
        <v>20.591213997723443</v>
      </c>
      <c r="N107" s="48"/>
      <c r="O107" s="48">
        <f>+'Ark1'!U1350</f>
        <v>56.671673425791489</v>
      </c>
      <c r="P107" s="46"/>
      <c r="Q107" s="48">
        <f>+'Ark1'!W1350</f>
        <v>77.073587342911807</v>
      </c>
      <c r="R107" s="46"/>
      <c r="S107" s="99">
        <f>+'Ark1'!X1350</f>
        <v>0</v>
      </c>
      <c r="T107" s="99"/>
      <c r="U107" s="114"/>
      <c r="V107" s="65"/>
      <c r="W107" s="114"/>
      <c r="X107" s="99">
        <f>+'Ark1'!AA1350</f>
        <v>8.7674969080700151</v>
      </c>
      <c r="Y107" s="48">
        <f>+'Ark1'!AB1350</f>
        <v>2.423960098313084</v>
      </c>
      <c r="Z107" s="65">
        <f>+'Ark1'!AC1350</f>
        <v>-22.496999301300903</v>
      </c>
      <c r="AA107" s="65">
        <f t="shared" si="16"/>
        <v>473.31121642969987</v>
      </c>
      <c r="AB107" s="48">
        <f>+'Ark1'!T1350</f>
        <v>13.774624006194802</v>
      </c>
      <c r="AC107" s="99">
        <f>+'Ark1'!V1350</f>
        <v>83.505035879340454</v>
      </c>
      <c r="AD107" s="39"/>
      <c r="AE107" s="12"/>
      <c r="AF107" s="51"/>
      <c r="AG107" s="51"/>
      <c r="AH107" s="1"/>
      <c r="AN107"/>
    </row>
    <row r="108" spans="1:40" ht="15.6">
      <c r="A108" s="39"/>
      <c r="B108" s="46">
        <f>+'Ark1'!C1351</f>
        <v>2008</v>
      </c>
      <c r="C108" s="46">
        <f>+'Ark1'!I1351</f>
        <v>80</v>
      </c>
      <c r="D108" s="91" t="s">
        <v>7</v>
      </c>
      <c r="E108" s="91" t="s">
        <v>6</v>
      </c>
      <c r="F108" s="46">
        <f>+'Ark1'!Q1351</f>
        <v>462</v>
      </c>
      <c r="G108" s="46">
        <f t="shared" si="17"/>
        <v>-6</v>
      </c>
      <c r="H108" s="335">
        <f>+'Ark1'!R1351</f>
        <v>201200</v>
      </c>
      <c r="I108" s="335"/>
      <c r="J108" s="335">
        <f>+'Ark1'!S1351</f>
        <v>201005</v>
      </c>
      <c r="K108" s="99">
        <f>+'Ark1'!AD1351</f>
        <v>14.22348401837459</v>
      </c>
      <c r="L108" s="48"/>
      <c r="M108" s="99">
        <f>+'Ark1'!AE1351</f>
        <v>14.54591688239665</v>
      </c>
      <c r="N108" s="48"/>
      <c r="O108" s="48">
        <f>+'Ark1'!U1351</f>
        <v>57.503186487898319</v>
      </c>
      <c r="P108" s="46"/>
      <c r="Q108" s="48">
        <f>+'Ark1'!W1351</f>
        <v>81.150728588841019</v>
      </c>
      <c r="R108" s="46"/>
      <c r="S108" s="99">
        <f>+'Ark1'!X1351</f>
        <v>0</v>
      </c>
      <c r="T108" s="99"/>
      <c r="U108" s="114"/>
      <c r="V108" s="65"/>
      <c r="W108" s="114"/>
      <c r="X108" s="99">
        <f>+'Ark1'!AA1351</f>
        <v>9.1044402626336325</v>
      </c>
      <c r="Y108" s="48">
        <f>+'Ark1'!AB1351</f>
        <v>2.5363771740806089</v>
      </c>
      <c r="Z108" s="65">
        <f>+'Ark1'!AC1351</f>
        <v>-20.608290383688665</v>
      </c>
      <c r="AA108" s="65">
        <f t="shared" si="16"/>
        <v>435.49783549783552</v>
      </c>
      <c r="AB108" s="48">
        <f>+'Ark1'!T1351</f>
        <v>14.286013916500998</v>
      </c>
      <c r="AC108" s="99">
        <f>+'Ark1'!V1351</f>
        <v>88.002574711047998</v>
      </c>
      <c r="AD108" s="39"/>
      <c r="AE108" s="12"/>
      <c r="AF108" s="51"/>
      <c r="AG108" s="51"/>
      <c r="AH108" s="1"/>
      <c r="AN108"/>
    </row>
    <row r="109" spans="1:40" ht="15.6">
      <c r="A109" s="39"/>
      <c r="B109" s="46">
        <f>+'Ark1'!C1352</f>
        <v>2008</v>
      </c>
      <c r="C109" s="46">
        <f>+'Ark1'!I1352</f>
        <v>81</v>
      </c>
      <c r="D109" s="91" t="s">
        <v>7</v>
      </c>
      <c r="E109" s="91" t="s">
        <v>52</v>
      </c>
      <c r="F109" s="46">
        <f>+'Ark1'!Q1352</f>
        <v>104</v>
      </c>
      <c r="G109" s="46">
        <f t="shared" si="17"/>
        <v>-16</v>
      </c>
      <c r="H109" s="335">
        <f>+'Ark1'!R1352</f>
        <v>47433</v>
      </c>
      <c r="I109" s="335"/>
      <c r="J109" s="335">
        <f>+'Ark1'!S1352</f>
        <v>47423</v>
      </c>
      <c r="K109" s="99">
        <f>+'Ark1'!AD1352</f>
        <v>3.3531934266578625</v>
      </c>
      <c r="L109" s="48"/>
      <c r="M109" s="99">
        <f>+'Ark1'!AE1352</f>
        <v>3.3903093828364903</v>
      </c>
      <c r="N109" s="48"/>
      <c r="O109" s="48">
        <f>+'Ark1'!U1352</f>
        <v>57.178373363136046</v>
      </c>
      <c r="P109" s="46"/>
      <c r="Q109" s="48">
        <f>+'Ark1'!W1352</f>
        <v>80.16937351074391</v>
      </c>
      <c r="R109" s="46"/>
      <c r="S109" s="99">
        <f>+'Ark1'!X1352</f>
        <v>0</v>
      </c>
      <c r="T109" s="99"/>
      <c r="U109" s="114"/>
      <c r="V109" s="65"/>
      <c r="W109" s="114"/>
      <c r="X109" s="99">
        <f>+'Ark1'!AA1352</f>
        <v>8.0391249299465795</v>
      </c>
      <c r="Y109" s="48">
        <f>+'Ark1'!AB1352</f>
        <v>2.6045971586725978</v>
      </c>
      <c r="Z109" s="65">
        <f>+'Ark1'!AC1352</f>
        <v>-8.0829750296370779</v>
      </c>
      <c r="AA109" s="65">
        <f t="shared" si="16"/>
        <v>456.08653846153845</v>
      </c>
      <c r="AB109" s="48">
        <f>+'Ark1'!T1352</f>
        <v>14.092277528303079</v>
      </c>
      <c r="AC109" s="99">
        <f>+'Ark1'!V1352</f>
        <v>86.873055937919744</v>
      </c>
      <c r="AD109" s="39"/>
      <c r="AE109" s="12"/>
      <c r="AF109" s="51"/>
      <c r="AG109" s="51"/>
      <c r="AH109" s="1"/>
      <c r="AN109"/>
    </row>
    <row r="110" spans="1:40" ht="15.6">
      <c r="A110" s="39"/>
      <c r="B110" s="46">
        <f>+'Ark1'!C1353</f>
        <v>2008</v>
      </c>
      <c r="C110" s="46">
        <f>+'Ark1'!I1353</f>
        <v>83</v>
      </c>
      <c r="D110" s="91" t="s">
        <v>7</v>
      </c>
      <c r="E110" s="91" t="s">
        <v>420</v>
      </c>
      <c r="F110" s="46">
        <f>+'Ark1'!Q1353</f>
        <v>375</v>
      </c>
      <c r="G110" s="46">
        <f t="shared" si="17"/>
        <v>-42</v>
      </c>
      <c r="H110" s="335">
        <f>+'Ark1'!R1353</f>
        <v>156022</v>
      </c>
      <c r="I110" s="335"/>
      <c r="J110" s="335">
        <f>+'Ark1'!S1353</f>
        <v>155626</v>
      </c>
      <c r="K110" s="99">
        <f>+'Ark1'!AD1353</f>
        <v>11.02970389420895</v>
      </c>
      <c r="L110" s="48"/>
      <c r="M110" s="99">
        <f>+'Ark1'!AE1353</f>
        <v>11.661723868759305</v>
      </c>
      <c r="N110" s="48"/>
      <c r="O110" s="48">
        <f>+'Ark1'!U1353</f>
        <v>57.573618804055855</v>
      </c>
      <c r="P110" s="46"/>
      <c r="Q110" s="48">
        <f>+'Ark1'!W1353</f>
        <v>84.030854741495418</v>
      </c>
      <c r="R110" s="46"/>
      <c r="S110" s="99">
        <f>+'Ark1'!X1353</f>
        <v>0</v>
      </c>
      <c r="T110" s="99"/>
      <c r="U110" s="114"/>
      <c r="V110" s="65"/>
      <c r="W110" s="114"/>
      <c r="X110" s="99">
        <f>+'Ark1'!AA1353</f>
        <v>9.0318474478262374</v>
      </c>
      <c r="Y110" s="48">
        <f>+'Ark1'!AB1353</f>
        <v>2.5265162974539823</v>
      </c>
      <c r="Z110" s="65">
        <f>+'Ark1'!AC1353</f>
        <v>-23.016693966214689</v>
      </c>
      <c r="AA110" s="65">
        <f t="shared" si="16"/>
        <v>416.05866666666668</v>
      </c>
      <c r="AB110" s="48">
        <f>+'Ark1'!T1353</f>
        <v>14.34825857891836</v>
      </c>
      <c r="AC110" s="99">
        <f>+'Ark1'!V1353</f>
        <v>91.25217471745421</v>
      </c>
      <c r="AD110" s="39"/>
      <c r="AE110" s="12"/>
      <c r="AF110" s="51"/>
      <c r="AG110" s="51"/>
      <c r="AH110" s="1"/>
      <c r="AN110"/>
    </row>
    <row r="111" spans="1:40" ht="15.6">
      <c r="A111" s="39"/>
      <c r="B111">
        <f>+'Ark1'!C1354</f>
        <v>2007</v>
      </c>
      <c r="C111">
        <f>+'Ark1'!I1354</f>
        <v>6</v>
      </c>
      <c r="D111" s="51" t="s">
        <v>48</v>
      </c>
      <c r="E111" s="51" t="s">
        <v>372</v>
      </c>
      <c r="F111">
        <f>+'Ark1'!Q1354</f>
        <v>969</v>
      </c>
      <c r="G111">
        <f>+F111-F117</f>
        <v>-106</v>
      </c>
      <c r="H111" s="301">
        <f>+'Ark1'!R1354</f>
        <v>455691</v>
      </c>
      <c r="J111" s="301">
        <f>+'Ark1'!S1354</f>
        <v>455669</v>
      </c>
      <c r="K111" s="99">
        <f>+'Ark1'!AD1354</f>
        <v>32.855381553902049</v>
      </c>
      <c r="L111" s="48"/>
      <c r="M111" s="99">
        <f>+'Ark1'!AE1354</f>
        <v>32.652340393454175</v>
      </c>
      <c r="N111" s="1"/>
      <c r="O111" s="1">
        <f>+'Ark1'!U1354</f>
        <v>56.779739240545219</v>
      </c>
      <c r="Q111" s="1">
        <f>+'Ark1'!W1354</f>
        <v>77.062859224569181</v>
      </c>
      <c r="R111"/>
      <c r="S111">
        <f>+'Ark1'!X1354</f>
        <v>0</v>
      </c>
      <c r="U111" s="114"/>
      <c r="W111" s="114"/>
      <c r="X111" s="99">
        <f>+'Ark1'!AA1354</f>
        <v>8.243166844139342</v>
      </c>
      <c r="Y111" s="48">
        <f>+'Ark1'!AB1354</f>
        <v>2.41490375258658</v>
      </c>
      <c r="Z111" s="65">
        <f>+'Ark1'!AC1354</f>
        <v>-19.682053163618988</v>
      </c>
      <c r="AA111" s="10">
        <f t="shared" si="16"/>
        <v>470.26934984520125</v>
      </c>
      <c r="AB111" s="1">
        <f>+'Ark1'!T1354</f>
        <v>13.837547812004184</v>
      </c>
      <c r="AC111" s="100">
        <f>+'Ark1'!V1354</f>
        <v>83.49451174366547</v>
      </c>
      <c r="AD111" s="39"/>
      <c r="AE111" s="12"/>
      <c r="AF111" s="51"/>
      <c r="AG111" s="51"/>
      <c r="AH111" s="1"/>
      <c r="AN111"/>
    </row>
    <row r="112" spans="1:40" ht="15.6">
      <c r="A112" s="39"/>
      <c r="B112">
        <f>+'Ark1'!C1355</f>
        <v>2007</v>
      </c>
      <c r="C112">
        <f>+'Ark1'!I1355</f>
        <v>24</v>
      </c>
      <c r="D112" s="51" t="s">
        <v>48</v>
      </c>
      <c r="E112" s="51" t="s">
        <v>63</v>
      </c>
      <c r="F112">
        <f>+'Ark1'!Q1355</f>
        <v>649</v>
      </c>
      <c r="G112">
        <f t="shared" si="17"/>
        <v>-41</v>
      </c>
      <c r="H112" s="301">
        <f>+'Ark1'!R1355</f>
        <v>251383</v>
      </c>
      <c r="J112" s="301">
        <f>+'Ark1'!S1355</f>
        <v>251359</v>
      </c>
      <c r="K112" s="99">
        <f>+'Ark1'!AD1355</f>
        <v>18.124747649535681</v>
      </c>
      <c r="L112" s="48"/>
      <c r="M112" s="99">
        <f>+'Ark1'!AE1355</f>
        <v>17.988867127298729</v>
      </c>
      <c r="N112" s="1"/>
      <c r="O112" s="1">
        <f>+'Ark1'!U1355</f>
        <v>56.819771720925054</v>
      </c>
      <c r="Q112" s="1">
        <f>+'Ark1'!W1355</f>
        <v>76.964359740450973</v>
      </c>
      <c r="R112"/>
      <c r="S112">
        <f>+'Ark1'!X1355</f>
        <v>0</v>
      </c>
      <c r="U112" s="114"/>
      <c r="W112" s="114"/>
      <c r="X112" s="99">
        <f>+'Ark1'!AA1355</f>
        <v>8.4671435965481088</v>
      </c>
      <c r="Y112" s="48">
        <f>+'Ark1'!AB1355</f>
        <v>2.4288721553783326</v>
      </c>
      <c r="Z112" s="65">
        <f>+'Ark1'!AC1355</f>
        <v>-20.517774408959372</v>
      </c>
      <c r="AA112" s="10">
        <f t="shared" si="16"/>
        <v>387.33898305084745</v>
      </c>
      <c r="AB112" s="1">
        <f>+'Ark1'!T1355</f>
        <v>13.871697767947717</v>
      </c>
      <c r="AC112" s="100">
        <f>+'Ark1'!V1355</f>
        <v>83.389142989242117</v>
      </c>
      <c r="AD112" s="39"/>
      <c r="AE112" s="12"/>
      <c r="AF112" s="51"/>
      <c r="AG112" s="51"/>
      <c r="AH112" s="1"/>
      <c r="AN112"/>
    </row>
    <row r="113" spans="1:40" ht="15.6">
      <c r="A113" s="39"/>
      <c r="B113">
        <f>+'Ark1'!C1356</f>
        <v>2007</v>
      </c>
      <c r="C113">
        <f>+'Ark1'!I1356</f>
        <v>49</v>
      </c>
      <c r="D113" s="51" t="s">
        <v>48</v>
      </c>
      <c r="E113" s="51" t="s">
        <v>64</v>
      </c>
      <c r="F113">
        <f>+'Ark1'!Q1356</f>
        <v>660</v>
      </c>
      <c r="G113">
        <f t="shared" si="17"/>
        <v>-48</v>
      </c>
      <c r="H113" s="301">
        <f>+'Ark1'!R1356</f>
        <v>284395</v>
      </c>
      <c r="J113" s="301">
        <f>+'Ark1'!S1356</f>
        <v>284385</v>
      </c>
      <c r="K113" s="99">
        <f>+'Ark1'!AD1356</f>
        <v>20.504917229047702</v>
      </c>
      <c r="L113" s="48"/>
      <c r="M113" s="99">
        <f>+'Ark1'!AE1356</f>
        <v>20.057631650138813</v>
      </c>
      <c r="N113" s="1"/>
      <c r="O113" s="1">
        <f>+'Ark1'!U1356</f>
        <v>56.590052217943949</v>
      </c>
      <c r="Q113" s="1">
        <f>+'Ark1'!W1356</f>
        <v>75.849592629708894</v>
      </c>
      <c r="R113"/>
      <c r="S113">
        <f>+'Ark1'!X1356</f>
        <v>0</v>
      </c>
      <c r="U113" s="114"/>
      <c r="W113" s="114"/>
      <c r="X113" s="99">
        <f>+'Ark1'!AA1356</f>
        <v>8.5421936364026383</v>
      </c>
      <c r="Y113" s="48">
        <f>+'Ark1'!AB1356</f>
        <v>2.3891402492888525</v>
      </c>
      <c r="Z113" s="65">
        <f>+'Ark1'!AC1356</f>
        <v>-21.224332296023888</v>
      </c>
      <c r="AA113" s="10">
        <f t="shared" si="16"/>
        <v>430.90151515151513</v>
      </c>
      <c r="AB113" s="1">
        <f>+'Ark1'!T1356</f>
        <v>13.726988871112361</v>
      </c>
      <c r="AC113" s="100">
        <f>+'Ark1'!V1356</f>
        <v>82.179090112746735</v>
      </c>
      <c r="AD113" s="39"/>
      <c r="AE113" s="12"/>
      <c r="AF113" s="51"/>
      <c r="AG113" s="51"/>
      <c r="AH113" s="1"/>
      <c r="AN113"/>
    </row>
    <row r="114" spans="1:40" ht="15.6">
      <c r="A114" s="39"/>
      <c r="B114">
        <f>+'Ark1'!C1357</f>
        <v>2007</v>
      </c>
      <c r="C114">
        <f>+'Ark1'!I1357</f>
        <v>80</v>
      </c>
      <c r="D114" s="51" t="s">
        <v>7</v>
      </c>
      <c r="E114" s="51" t="s">
        <v>6</v>
      </c>
      <c r="F114">
        <f>+'Ark1'!Q1357</f>
        <v>468</v>
      </c>
      <c r="G114">
        <f t="shared" si="17"/>
        <v>-36</v>
      </c>
      <c r="H114" s="301">
        <f>+'Ark1'!R1357</f>
        <v>197244</v>
      </c>
      <c r="J114" s="301">
        <f>+'Ark1'!S1357</f>
        <v>196986</v>
      </c>
      <c r="K114" s="99">
        <f>+'Ark1'!AD1357</f>
        <v>14.22131856722617</v>
      </c>
      <c r="L114" s="48"/>
      <c r="M114" s="99">
        <f>+'Ark1'!AE1357</f>
        <v>14.336662775824964</v>
      </c>
      <c r="N114" s="1"/>
      <c r="O114" s="1">
        <f>+'Ark1'!U1357</f>
        <v>57.669545043810238</v>
      </c>
      <c r="Q114" s="1">
        <f>+'Ark1'!W1357</f>
        <v>78.269578548729498</v>
      </c>
      <c r="R114"/>
      <c r="S114">
        <f>+'Ark1'!X1357</f>
        <v>0</v>
      </c>
      <c r="U114" s="114"/>
      <c r="W114" s="114"/>
      <c r="X114" s="99">
        <f>+'Ark1'!AA1357</f>
        <v>9.1453593854032622</v>
      </c>
      <c r="Y114" s="48">
        <f>+'Ark1'!AB1357</f>
        <v>2.4690381002902577</v>
      </c>
      <c r="Z114" s="65">
        <f>+'Ark1'!AC1357</f>
        <v>-22.078354398516986</v>
      </c>
      <c r="AA114" s="10">
        <f t="shared" si="16"/>
        <v>421.46153846153845</v>
      </c>
      <c r="AB114" s="1">
        <f>+'Ark1'!T1357</f>
        <v>14.396422704873149</v>
      </c>
      <c r="AC114" s="100">
        <f>+'Ark1'!V1357</f>
        <v>84.906066931364123</v>
      </c>
      <c r="AD114" s="39"/>
      <c r="AE114" s="12"/>
      <c r="AF114" s="51"/>
      <c r="AG114" s="51"/>
      <c r="AH114" s="1"/>
      <c r="AN114"/>
    </row>
    <row r="115" spans="1:40" ht="15.6">
      <c r="A115" s="39"/>
      <c r="B115">
        <f>+'Ark1'!C1358</f>
        <v>2007</v>
      </c>
      <c r="C115">
        <f>+'Ark1'!I1358</f>
        <v>81</v>
      </c>
      <c r="D115" s="51" t="s">
        <v>7</v>
      </c>
      <c r="E115" s="51" t="s">
        <v>52</v>
      </c>
      <c r="F115">
        <f>+'Ark1'!Q1358</f>
        <v>120</v>
      </c>
      <c r="G115">
        <f t="shared" si="17"/>
        <v>-25</v>
      </c>
      <c r="H115" s="301">
        <f>+'Ark1'!R1358</f>
        <v>45461</v>
      </c>
      <c r="J115" s="301">
        <f>+'Ark1'!S1358</f>
        <v>45437</v>
      </c>
      <c r="K115" s="99">
        <f>+'Ark1'!AD1358</f>
        <v>3.2777441310492006</v>
      </c>
      <c r="L115" s="48"/>
      <c r="M115" s="99">
        <f>+'Ark1'!AE1358</f>
        <v>3.3351667380612007</v>
      </c>
      <c r="N115" s="1"/>
      <c r="O115" s="1">
        <f>+'Ark1'!U1358</f>
        <v>57.61095582894999</v>
      </c>
      <c r="Q115" s="1">
        <f>+'Ark1'!W1358</f>
        <v>78.938376213218206</v>
      </c>
      <c r="R115"/>
      <c r="S115">
        <f>+'Ark1'!X1358</f>
        <v>0</v>
      </c>
      <c r="U115" s="114"/>
      <c r="W115" s="114"/>
      <c r="X115" s="99">
        <f>+'Ark1'!AA1358</f>
        <v>8.5650465184500675</v>
      </c>
      <c r="Y115" s="48">
        <f>+'Ark1'!AB1358</f>
        <v>2.452111338469344</v>
      </c>
      <c r="Z115" s="65">
        <f>+'Ark1'!AC1358</f>
        <v>-11.35736792470156</v>
      </c>
      <c r="AA115" s="10">
        <f t="shared" si="16"/>
        <v>378.84166666666664</v>
      </c>
      <c r="AB115" s="1">
        <f>+'Ark1'!T1358</f>
        <v>14.349618354193703</v>
      </c>
      <c r="AC115" s="100">
        <f>+'Ark1'!V1358</f>
        <v>85.561504313792582</v>
      </c>
      <c r="AD115" s="39"/>
      <c r="AE115" s="12"/>
      <c r="AF115" s="51"/>
      <c r="AG115" s="51"/>
      <c r="AH115" s="1"/>
      <c r="AN115"/>
    </row>
    <row r="116" spans="1:40" ht="15.6">
      <c r="A116" s="39"/>
      <c r="B116">
        <f>+'Ark1'!C1359</f>
        <v>2007</v>
      </c>
      <c r="C116">
        <f>+'Ark1'!I1359</f>
        <v>83</v>
      </c>
      <c r="D116" s="51" t="s">
        <v>7</v>
      </c>
      <c r="E116" s="51" t="s">
        <v>420</v>
      </c>
      <c r="F116">
        <f>+'Ark1'!Q1359</f>
        <v>417</v>
      </c>
      <c r="G116">
        <f t="shared" si="17"/>
        <v>-30</v>
      </c>
      <c r="H116" s="301">
        <f>+'Ark1'!R1359</f>
        <v>152786</v>
      </c>
      <c r="J116" s="301">
        <f>+'Ark1'!S1359</f>
        <v>152444</v>
      </c>
      <c r="K116" s="99">
        <f>+'Ark1'!AD1359</f>
        <v>11.0158908692392</v>
      </c>
      <c r="L116" s="48"/>
      <c r="M116" s="99">
        <f>+'Ark1'!AE1359</f>
        <v>11.6293313152221</v>
      </c>
      <c r="N116" s="1"/>
      <c r="O116" s="1">
        <f>+'Ark1'!U1359</f>
        <v>57.720179213350477</v>
      </c>
      <c r="Q116" s="1">
        <f>+'Ark1'!W1359</f>
        <v>82.0398192123005</v>
      </c>
      <c r="R116"/>
      <c r="S116">
        <f>+'Ark1'!X1359</f>
        <v>0</v>
      </c>
      <c r="U116" s="114"/>
      <c r="W116" s="114"/>
      <c r="X116" s="99">
        <f>+'Ark1'!AA1359</f>
        <v>9.3168464912643678</v>
      </c>
      <c r="Y116" s="48">
        <f>+'Ark1'!AB1359</f>
        <v>2.4454716709933515</v>
      </c>
      <c r="Z116" s="65">
        <f>+'Ark1'!AC1359</f>
        <v>-27.996599564085177</v>
      </c>
      <c r="AA116" s="10">
        <f t="shared" si="16"/>
        <v>366.39328537170263</v>
      </c>
      <c r="AB116" s="1">
        <f>+'Ark1'!T1359</f>
        <v>14.437690626104486</v>
      </c>
      <c r="AC116" s="100">
        <f>+'Ark1'!V1359</f>
        <v>89.063507909679743</v>
      </c>
      <c r="AD116" s="39"/>
      <c r="AE116" s="12"/>
      <c r="AF116" s="51"/>
      <c r="AG116" s="51"/>
      <c r="AH116" s="1"/>
      <c r="AN116"/>
    </row>
    <row r="117" spans="1:40" ht="15.6">
      <c r="A117" s="39"/>
      <c r="B117" s="46">
        <f>+'Ark1'!C1360</f>
        <v>2006</v>
      </c>
      <c r="C117" s="46">
        <f>+'Ark1'!I1360</f>
        <v>6</v>
      </c>
      <c r="D117" s="91" t="s">
        <v>48</v>
      </c>
      <c r="E117" s="91" t="s">
        <v>372</v>
      </c>
      <c r="F117" s="46">
        <f>+'Ark1'!Q1360</f>
        <v>1075</v>
      </c>
      <c r="G117" s="46">
        <f>+F117-F123</f>
        <v>-113</v>
      </c>
      <c r="H117" s="335">
        <f>+'Ark1'!R1360</f>
        <v>465296</v>
      </c>
      <c r="I117" s="335"/>
      <c r="J117" s="335">
        <f>+'Ark1'!S1360</f>
        <v>465272</v>
      </c>
      <c r="K117" s="99">
        <f>+'Ark1'!AD1360</f>
        <v>33.233719408716127</v>
      </c>
      <c r="L117" s="48"/>
      <c r="M117" s="99">
        <f>+'Ark1'!AE1360</f>
        <v>33.035975787694341</v>
      </c>
      <c r="N117" s="48"/>
      <c r="O117" s="48">
        <f>+'Ark1'!U1360</f>
        <v>56.978298715590007</v>
      </c>
      <c r="P117" s="46"/>
      <c r="Q117" s="48">
        <f>+'Ark1'!W1360</f>
        <v>74.260334170119549</v>
      </c>
      <c r="R117" s="46"/>
      <c r="S117" s="99">
        <f>+'Ark1'!X1360</f>
        <v>0</v>
      </c>
      <c r="T117" s="99"/>
      <c r="U117" s="114"/>
      <c r="V117" s="65"/>
      <c r="W117" s="114"/>
      <c r="X117" s="99">
        <f>+'Ark1'!AA1360</f>
        <v>7.661413115261035</v>
      </c>
      <c r="Y117" s="48">
        <f>+'Ark1'!AB1360</f>
        <v>2.3689834468264004</v>
      </c>
      <c r="Z117" s="65">
        <f>+'Ark1'!AC1360</f>
        <v>-18.485427720474004</v>
      </c>
      <c r="AA117" s="65">
        <f t="shared" si="16"/>
        <v>432.83348837209303</v>
      </c>
      <c r="AB117" s="48">
        <f>+'Ark1'!T1360</f>
        <v>13.960077026237061</v>
      </c>
      <c r="AC117" s="99">
        <f>+'Ark1'!V1360</f>
        <v>80.458150720566422</v>
      </c>
      <c r="AD117" s="39"/>
      <c r="AE117" s="12"/>
      <c r="AF117" s="51"/>
      <c r="AG117" s="51"/>
      <c r="AH117" s="1"/>
      <c r="AN117"/>
    </row>
    <row r="118" spans="1:40" ht="15.6">
      <c r="A118" s="39"/>
      <c r="B118" s="46">
        <f>+'Ark1'!C1361</f>
        <v>2006</v>
      </c>
      <c r="C118" s="46">
        <f>+'Ark1'!I1361</f>
        <v>24</v>
      </c>
      <c r="D118" s="91" t="s">
        <v>48</v>
      </c>
      <c r="E118" s="91" t="s">
        <v>63</v>
      </c>
      <c r="F118" s="46">
        <f>+'Ark1'!Q1361</f>
        <v>690</v>
      </c>
      <c r="G118" s="46">
        <f t="shared" ref="G118:G128" si="18">+F118-F124</f>
        <v>-47</v>
      </c>
      <c r="H118" s="335">
        <f>+'Ark1'!R1361</f>
        <v>253863</v>
      </c>
      <c r="I118" s="335"/>
      <c r="J118" s="335">
        <f>+'Ark1'!S1361</f>
        <v>253824</v>
      </c>
      <c r="K118" s="99">
        <f>+'Ark1'!AD1361</f>
        <v>18.1321389185699</v>
      </c>
      <c r="L118" s="48"/>
      <c r="M118" s="99">
        <f>+'Ark1'!AE1361</f>
        <v>17.881899352293338</v>
      </c>
      <c r="N118" s="48"/>
      <c r="O118" s="48">
        <f>+'Ark1'!U1361</f>
        <v>57.015916540595079</v>
      </c>
      <c r="P118" s="46"/>
      <c r="Q118" s="48">
        <f>+'Ark1'!W1361</f>
        <v>73.681361100606139</v>
      </c>
      <c r="R118" s="46"/>
      <c r="S118" s="99">
        <f>+'Ark1'!X1361</f>
        <v>0</v>
      </c>
      <c r="T118" s="99"/>
      <c r="U118" s="114"/>
      <c r="V118" s="65"/>
      <c r="W118" s="114"/>
      <c r="X118" s="99">
        <f>+'Ark1'!AA1361</f>
        <v>7.632367139934515</v>
      </c>
      <c r="Y118" s="48">
        <f>+'Ark1'!AB1361</f>
        <v>2.1631344162154846</v>
      </c>
      <c r="Z118" s="65">
        <f>+'Ark1'!AC1361</f>
        <v>-20.816425681270658</v>
      </c>
      <c r="AA118" s="65">
        <f t="shared" si="16"/>
        <v>367.9173913043478</v>
      </c>
      <c r="AB118" s="48">
        <f>+'Ark1'!T1361</f>
        <v>13.96668675624254</v>
      </c>
      <c r="AC118" s="99">
        <f>+'Ark1'!V1361</f>
        <v>79.834372826528224</v>
      </c>
      <c r="AD118" s="39"/>
      <c r="AE118" s="12"/>
      <c r="AF118" s="51"/>
      <c r="AG118" s="51"/>
      <c r="AH118" s="1"/>
      <c r="AN118"/>
    </row>
    <row r="119" spans="1:40" ht="15.6">
      <c r="A119" s="39"/>
      <c r="B119" s="46">
        <f>+'Ark1'!C1362</f>
        <v>2006</v>
      </c>
      <c r="C119" s="46">
        <f>+'Ark1'!I1362</f>
        <v>49</v>
      </c>
      <c r="D119" s="91" t="s">
        <v>48</v>
      </c>
      <c r="E119" s="91" t="s">
        <v>64</v>
      </c>
      <c r="F119" s="46">
        <f>+'Ark1'!Q1362</f>
        <v>708</v>
      </c>
      <c r="G119" s="46">
        <f t="shared" si="18"/>
        <v>-73</v>
      </c>
      <c r="H119" s="335">
        <f>+'Ark1'!R1362</f>
        <v>288586</v>
      </c>
      <c r="I119" s="335"/>
      <c r="J119" s="335">
        <f>+'Ark1'!S1362</f>
        <v>288576</v>
      </c>
      <c r="K119" s="99">
        <f>+'Ark1'!AD1362</f>
        <v>20.612225656966217</v>
      </c>
      <c r="L119" s="48"/>
      <c r="M119" s="99">
        <f>+'Ark1'!AE1362</f>
        <v>20.286274325504458</v>
      </c>
      <c r="N119" s="48"/>
      <c r="O119" s="48">
        <f>+'Ark1'!U1362</f>
        <v>56.703766078953187</v>
      </c>
      <c r="P119" s="46"/>
      <c r="Q119" s="48">
        <f>+'Ark1'!W1362</f>
        <v>73.522245439676652</v>
      </c>
      <c r="R119" s="46"/>
      <c r="S119" s="99">
        <f>+'Ark1'!X1362</f>
        <v>0</v>
      </c>
      <c r="T119" s="99"/>
      <c r="U119" s="114"/>
      <c r="V119" s="65"/>
      <c r="W119" s="114"/>
      <c r="X119" s="99">
        <f>+'Ark1'!AA1362</f>
        <v>7.9808236753290531</v>
      </c>
      <c r="Y119" s="48">
        <f>+'Ark1'!AB1362</f>
        <v>2.2929539926171154</v>
      </c>
      <c r="Z119" s="65">
        <f>+'Ark1'!AC1362</f>
        <v>-18.596301840847037</v>
      </c>
      <c r="AA119" s="65">
        <f t="shared" si="16"/>
        <v>407.60734463276839</v>
      </c>
      <c r="AB119" s="48">
        <f>+'Ark1'!T1362</f>
        <v>13.789584387323018</v>
      </c>
      <c r="AC119" s="99">
        <f>+'Ark1'!V1362</f>
        <v>79.657488622137222</v>
      </c>
      <c r="AD119" s="39"/>
      <c r="AE119" s="12"/>
      <c r="AF119" s="51"/>
      <c r="AG119" s="51"/>
      <c r="AH119" s="1"/>
      <c r="AN119"/>
    </row>
    <row r="120" spans="1:40" ht="15.6">
      <c r="A120" s="39"/>
      <c r="B120" s="46">
        <f>+'Ark1'!C1363</f>
        <v>2006</v>
      </c>
      <c r="C120" s="46">
        <f>+'Ark1'!I1363</f>
        <v>80</v>
      </c>
      <c r="D120" s="91" t="s">
        <v>7</v>
      </c>
      <c r="E120" s="91" t="s">
        <v>6</v>
      </c>
      <c r="F120" s="46">
        <f>+'Ark1'!Q1363</f>
        <v>504</v>
      </c>
      <c r="G120" s="46">
        <f t="shared" si="18"/>
        <v>-67</v>
      </c>
      <c r="H120" s="335">
        <f>+'Ark1'!R1363</f>
        <v>196867</v>
      </c>
      <c r="I120" s="335"/>
      <c r="J120" s="335">
        <f>+'Ark1'!S1363</f>
        <v>196656</v>
      </c>
      <c r="K120" s="99">
        <f>+'Ark1'!AD1363</f>
        <v>14.061205423721065</v>
      </c>
      <c r="L120" s="48"/>
      <c r="M120" s="99">
        <f>+'Ark1'!AE1363</f>
        <v>14.260945729489816</v>
      </c>
      <c r="N120" s="48"/>
      <c r="O120" s="48">
        <f>+'Ark1'!U1363</f>
        <v>57.596671344886488</v>
      </c>
      <c r="P120" s="46"/>
      <c r="Q120" s="48">
        <f>+'Ark1'!W1363</f>
        <v>75.843401676022566</v>
      </c>
      <c r="R120" s="46"/>
      <c r="S120" s="99">
        <f>+'Ark1'!X1363</f>
        <v>0</v>
      </c>
      <c r="T120" s="99"/>
      <c r="U120" s="114"/>
      <c r="V120" s="65"/>
      <c r="W120" s="114"/>
      <c r="X120" s="99">
        <f>+'Ark1'!AA1363</f>
        <v>8.6956335763456138</v>
      </c>
      <c r="Y120" s="48">
        <f>+'Ark1'!AB1363</f>
        <v>2.3254117858288006</v>
      </c>
      <c r="Z120" s="65">
        <f>+'Ark1'!AC1363</f>
        <v>-22.721561461563127</v>
      </c>
      <c r="AA120" s="65">
        <f t="shared" si="16"/>
        <v>390.60912698412699</v>
      </c>
      <c r="AB120" s="48">
        <f>+'Ark1'!T1363</f>
        <v>14.336927976755881</v>
      </c>
      <c r="AC120" s="99">
        <f>+'Ark1'!V1363</f>
        <v>82.255289480196609</v>
      </c>
      <c r="AD120" s="39"/>
      <c r="AE120" s="12"/>
      <c r="AF120" s="51"/>
      <c r="AG120" s="51"/>
      <c r="AH120" s="1"/>
      <c r="AN120"/>
    </row>
    <row r="121" spans="1:40" ht="15.6">
      <c r="A121" s="39"/>
      <c r="B121" s="46">
        <f>+'Ark1'!C1364</f>
        <v>2006</v>
      </c>
      <c r="C121" s="46">
        <f>+'Ark1'!I1364</f>
        <v>81</v>
      </c>
      <c r="D121" s="91" t="s">
        <v>7</v>
      </c>
      <c r="E121" s="91" t="s">
        <v>52</v>
      </c>
      <c r="F121" s="46">
        <f>+'Ark1'!Q1364</f>
        <v>145</v>
      </c>
      <c r="G121" s="46">
        <f t="shared" si="18"/>
        <v>21</v>
      </c>
      <c r="H121" s="335">
        <f>+'Ark1'!R1364</f>
        <v>44433</v>
      </c>
      <c r="I121" s="335"/>
      <c r="J121" s="335">
        <f>+'Ark1'!S1364</f>
        <v>44406</v>
      </c>
      <c r="K121" s="99">
        <f>+'Ark1'!AD1364</f>
        <v>3.1736224994143156</v>
      </c>
      <c r="L121" s="48"/>
      <c r="M121" s="99">
        <f>+'Ark1'!AE1364</f>
        <v>3.212778122365711</v>
      </c>
      <c r="N121" s="48"/>
      <c r="O121" s="48">
        <f>+'Ark1'!U1364</f>
        <v>57.536864387695353</v>
      </c>
      <c r="P121" s="46"/>
      <c r="Q121" s="48">
        <f>+'Ark1'!W1364</f>
        <v>75.668610097734486</v>
      </c>
      <c r="R121" s="46"/>
      <c r="S121" s="99">
        <f>+'Ark1'!X1364</f>
        <v>0</v>
      </c>
      <c r="T121" s="99"/>
      <c r="U121" s="114"/>
      <c r="V121" s="65"/>
      <c r="W121" s="114"/>
      <c r="X121" s="99">
        <f>+'Ark1'!AA1364</f>
        <v>7.8393201091862572</v>
      </c>
      <c r="Y121" s="48">
        <f>+'Ark1'!AB1364</f>
        <v>2.4301026959106169</v>
      </c>
      <c r="Z121" s="65">
        <f>+'Ark1'!AC1364</f>
        <v>-9.8926612060891692</v>
      </c>
      <c r="AA121" s="65">
        <f t="shared" si="16"/>
        <v>306.43448275862067</v>
      </c>
      <c r="AB121" s="48">
        <f>+'Ark1'!T1364</f>
        <v>14.305606193594848</v>
      </c>
      <c r="AC121" s="99">
        <f>+'Ark1'!V1364</f>
        <v>82.017829767273497</v>
      </c>
      <c r="AD121" s="39"/>
      <c r="AE121" s="12"/>
      <c r="AF121" s="51"/>
      <c r="AG121" s="51"/>
      <c r="AH121" s="1"/>
      <c r="AN121"/>
    </row>
    <row r="122" spans="1:40" ht="15.6">
      <c r="A122" s="39"/>
      <c r="B122" s="46">
        <f>+'Ark1'!C1365</f>
        <v>2006</v>
      </c>
      <c r="C122" s="46">
        <f>+'Ark1'!I1365</f>
        <v>83</v>
      </c>
      <c r="D122" s="91" t="s">
        <v>7</v>
      </c>
      <c r="E122" s="91" t="s">
        <v>420</v>
      </c>
      <c r="F122" s="46">
        <f>+'Ark1'!Q1365</f>
        <v>447</v>
      </c>
      <c r="G122" s="46">
        <f t="shared" si="18"/>
        <v>-36</v>
      </c>
      <c r="H122" s="335">
        <f>+'Ark1'!R1365</f>
        <v>151027</v>
      </c>
      <c r="I122" s="335"/>
      <c r="J122" s="335">
        <f>+'Ark1'!S1365</f>
        <v>146657</v>
      </c>
      <c r="K122" s="99">
        <f>+'Ark1'!AD1365</f>
        <v>10.787088092612382</v>
      </c>
      <c r="L122" s="48"/>
      <c r="M122" s="99">
        <f>+'Ark1'!AE1365</f>
        <v>11.322126682652311</v>
      </c>
      <c r="N122" s="48"/>
      <c r="O122" s="48">
        <f>+'Ark1'!U1365</f>
        <v>57.642635537342201</v>
      </c>
      <c r="P122" s="46"/>
      <c r="Q122" s="48">
        <f>+'Ark1'!W1365</f>
        <v>80.742443933804097</v>
      </c>
      <c r="R122" s="46"/>
      <c r="S122" s="99">
        <f>+'Ark1'!X1365</f>
        <v>0</v>
      </c>
      <c r="T122" s="99"/>
      <c r="U122" s="114"/>
      <c r="V122" s="65"/>
      <c r="W122" s="114"/>
      <c r="X122" s="99">
        <f>+'Ark1'!AA1365</f>
        <v>9.3974508461006394</v>
      </c>
      <c r="Y122" s="48">
        <f>+'Ark1'!AB1365</f>
        <v>2.4872662036488471</v>
      </c>
      <c r="Z122" s="65">
        <f>+'Ark1'!AC1365</f>
        <v>-22.495111062725165</v>
      </c>
      <c r="AA122" s="65">
        <f t="shared" si="16"/>
        <v>337.86800894854588</v>
      </c>
      <c r="AB122" s="48">
        <f>+'Ark1'!T1365</f>
        <v>14.371277983406937</v>
      </c>
      <c r="AC122" s="99">
        <f>+'Ark1'!V1365</f>
        <v>89.999277579689306</v>
      </c>
      <c r="AD122" s="39"/>
      <c r="AE122" s="12"/>
      <c r="AF122" s="51"/>
      <c r="AG122" s="51"/>
      <c r="AH122" s="1"/>
      <c r="AN122"/>
    </row>
    <row r="123" spans="1:40" ht="15.6">
      <c r="A123" s="39"/>
      <c r="B123">
        <f>+'Ark1'!C1366</f>
        <v>2005</v>
      </c>
      <c r="C123">
        <f>+'Ark1'!I1366</f>
        <v>6</v>
      </c>
      <c r="D123" s="51" t="s">
        <v>48</v>
      </c>
      <c r="E123" s="51" t="s">
        <v>372</v>
      </c>
      <c r="F123">
        <f>+'Ark1'!Q1366</f>
        <v>1188</v>
      </c>
      <c r="G123">
        <f>+F123-F129</f>
        <v>-184</v>
      </c>
      <c r="H123" s="301">
        <f>+'Ark1'!R1366</f>
        <v>464920</v>
      </c>
      <c r="J123" s="301">
        <f>+'Ark1'!S1366</f>
        <v>464896</v>
      </c>
      <c r="K123" s="100">
        <f>+'Ark1'!AD1366</f>
        <v>34.049396965640078</v>
      </c>
      <c r="L123" s="1"/>
      <c r="M123" s="100">
        <f>+'Ark1'!AE1366</f>
        <v>33.638297437870619</v>
      </c>
      <c r="N123" s="1"/>
      <c r="O123" s="1">
        <f>+'Ark1'!U1366</f>
        <v>56.97952230176211</v>
      </c>
      <c r="Q123" s="1">
        <f>+'Ark1'!W1366</f>
        <v>73.883597621832507</v>
      </c>
      <c r="R123"/>
      <c r="S123">
        <f>+'Ark1'!X1366</f>
        <v>0</v>
      </c>
      <c r="U123" s="114"/>
      <c r="W123" s="114"/>
      <c r="X123" s="100">
        <f>+'Ark1'!AA1366</f>
        <v>7.4405457980667116</v>
      </c>
      <c r="Y123" s="1">
        <f>+'Ark1'!AB1366</f>
        <v>2.4022920225003914</v>
      </c>
      <c r="Z123" s="10">
        <f>+'Ark1'!AC1366</f>
        <v>-18.04452264814136</v>
      </c>
      <c r="AA123" s="10">
        <f t="shared" si="16"/>
        <v>391.34680134680133</v>
      </c>
      <c r="AB123" s="1">
        <f>+'Ark1'!T1366</f>
        <v>13.959973758926267</v>
      </c>
      <c r="AC123" s="100">
        <f>+'Ark1'!V1366</f>
        <v>80.050649056734812</v>
      </c>
      <c r="AD123" s="39"/>
      <c r="AE123" s="12"/>
      <c r="AF123" s="51"/>
      <c r="AG123" s="51"/>
      <c r="AH123" s="1"/>
      <c r="AN123"/>
    </row>
    <row r="124" spans="1:40" ht="15.6">
      <c r="A124" s="39"/>
      <c r="B124">
        <f>+'Ark1'!C1367</f>
        <v>2005</v>
      </c>
      <c r="C124">
        <f>+'Ark1'!I1367</f>
        <v>24</v>
      </c>
      <c r="D124" s="51" t="s">
        <v>48</v>
      </c>
      <c r="E124" s="51" t="s">
        <v>63</v>
      </c>
      <c r="F124">
        <f>+'Ark1'!Q1367</f>
        <v>737</v>
      </c>
      <c r="G124">
        <f t="shared" si="18"/>
        <v>-131</v>
      </c>
      <c r="H124" s="301">
        <f>+'Ark1'!R1367</f>
        <v>250830</v>
      </c>
      <c r="J124" s="301">
        <f>+'Ark1'!S1367</f>
        <v>250783</v>
      </c>
      <c r="K124" s="100">
        <f>+'Ark1'!AD1367</f>
        <v>18.370064185002803</v>
      </c>
      <c r="L124" s="1"/>
      <c r="M124" s="100">
        <f>+'Ark1'!AE1367</f>
        <v>18.041283097101005</v>
      </c>
      <c r="N124" s="1"/>
      <c r="O124" s="1">
        <f>+'Ark1'!U1367</f>
        <v>56.874891838761002</v>
      </c>
      <c r="Q124" s="1">
        <f>+'Ark1'!W1367</f>
        <v>73.458011109206112</v>
      </c>
      <c r="R124"/>
      <c r="S124">
        <f>+'Ark1'!X1367</f>
        <v>0</v>
      </c>
      <c r="U124" s="114"/>
      <c r="W124" s="114"/>
      <c r="X124" s="100">
        <f>+'Ark1'!AA1367</f>
        <v>7.5552268596425058</v>
      </c>
      <c r="Y124" s="1">
        <f>+'Ark1'!AB1367</f>
        <v>2.2200016113859058</v>
      </c>
      <c r="Z124" s="10">
        <f>+'Ark1'!AC1367</f>
        <v>-21.678071924553002</v>
      </c>
      <c r="AA124" s="10">
        <f t="shared" si="16"/>
        <v>340.33921302578017</v>
      </c>
      <c r="AB124" s="1">
        <f>+'Ark1'!T1367</f>
        <v>13.89058326356497</v>
      </c>
      <c r="AC124" s="100">
        <f>+'Ark1'!V1367</f>
        <v>79.595394980235113</v>
      </c>
      <c r="AD124" s="39"/>
      <c r="AE124" s="12"/>
      <c r="AF124" s="51"/>
      <c r="AG124" s="51"/>
      <c r="AH124" s="1"/>
      <c r="AN124"/>
    </row>
    <row r="125" spans="1:40" ht="15.6">
      <c r="A125" s="39"/>
      <c r="B125">
        <f>+'Ark1'!C1368</f>
        <v>2005</v>
      </c>
      <c r="C125">
        <f>+'Ark1'!I1368</f>
        <v>49</v>
      </c>
      <c r="D125" s="51" t="s">
        <v>48</v>
      </c>
      <c r="E125" s="51" t="s">
        <v>64</v>
      </c>
      <c r="F125">
        <f>+'Ark1'!Q1368</f>
        <v>781</v>
      </c>
      <c r="G125">
        <f t="shared" si="18"/>
        <v>-70</v>
      </c>
      <c r="H125" s="301">
        <f>+'Ark1'!R1368</f>
        <v>282366</v>
      </c>
      <c r="J125" s="301">
        <f>+'Ark1'!S1368</f>
        <v>282356</v>
      </c>
      <c r="K125" s="100">
        <f>+'Ark1'!AD1368</f>
        <v>20.679669671341152</v>
      </c>
      <c r="L125" s="1"/>
      <c r="M125" s="100">
        <f>+'Ark1'!AE1368</f>
        <v>20.241204186210499</v>
      </c>
      <c r="N125" s="1"/>
      <c r="O125" s="1">
        <f>+'Ark1'!U1368</f>
        <v>56.644838430916991</v>
      </c>
      <c r="Q125" s="1">
        <f>+'Ark1'!W1368</f>
        <v>73.199676649336453</v>
      </c>
      <c r="R125"/>
      <c r="S125">
        <f>+'Ark1'!X1368</f>
        <v>0</v>
      </c>
      <c r="U125" s="114"/>
      <c r="W125" s="114"/>
      <c r="X125" s="100">
        <f>+'Ark1'!AA1368</f>
        <v>7.854005586151362</v>
      </c>
      <c r="Y125" s="1">
        <f>+'Ark1'!AB1368</f>
        <v>2.2987542779501844</v>
      </c>
      <c r="Z125" s="10">
        <f>+'Ark1'!AC1368</f>
        <v>-17.7474503841261</v>
      </c>
      <c r="AA125" s="10">
        <f t="shared" si="16"/>
        <v>361.54417413572344</v>
      </c>
      <c r="AB125" s="1">
        <f>+'Ark1'!T1368</f>
        <v>13.755338815579776</v>
      </c>
      <c r="AC125" s="100">
        <f>+'Ark1'!V1368</f>
        <v>79.308265736843623</v>
      </c>
      <c r="AD125" s="39"/>
      <c r="AE125" s="12"/>
      <c r="AF125" s="51"/>
      <c r="AG125" s="51"/>
      <c r="AH125" s="1"/>
      <c r="AN125"/>
    </row>
    <row r="126" spans="1:40" ht="15.6">
      <c r="A126" s="39"/>
      <c r="B126">
        <f>+'Ark1'!C1369</f>
        <v>2005</v>
      </c>
      <c r="C126">
        <f>+'Ark1'!I1369</f>
        <v>80</v>
      </c>
      <c r="D126" s="51" t="s">
        <v>7</v>
      </c>
      <c r="E126" s="51" t="s">
        <v>6</v>
      </c>
      <c r="F126">
        <f>+'Ark1'!Q1369</f>
        <v>571</v>
      </c>
      <c r="G126">
        <f t="shared" si="18"/>
        <v>-59</v>
      </c>
      <c r="H126" s="301">
        <f>+'Ark1'!R1369</f>
        <v>196824</v>
      </c>
      <c r="J126" s="301">
        <f>+'Ark1'!S1369</f>
        <v>196589</v>
      </c>
      <c r="K126" s="100">
        <f>+'Ark1'!AD1369</f>
        <v>14.414820847382652</v>
      </c>
      <c r="L126" s="1"/>
      <c r="M126" s="100">
        <f>+'Ark1'!AE1369</f>
        <v>14.744716259080128</v>
      </c>
      <c r="N126" s="1"/>
      <c r="O126" s="1">
        <f>+'Ark1'!U1369</f>
        <v>57.235908418070174</v>
      </c>
      <c r="Q126" s="1">
        <f>+'Ark1'!W1369</f>
        <v>76.585586680842013</v>
      </c>
      <c r="R126"/>
      <c r="S126">
        <f>+'Ark1'!X1369</f>
        <v>0</v>
      </c>
      <c r="U126" s="114"/>
      <c r="W126" s="114"/>
      <c r="X126" s="100">
        <f>+'Ark1'!AA1369</f>
        <v>8.60439672732935</v>
      </c>
      <c r="Y126" s="1">
        <f>+'Ark1'!AB1369</f>
        <v>2.535878871723062</v>
      </c>
      <c r="Z126" s="10">
        <f>+'Ark1'!AC1369</f>
        <v>-22.686067206110671</v>
      </c>
      <c r="AA126" s="10">
        <f t="shared" si="16"/>
        <v>344.70052539404554</v>
      </c>
      <c r="AB126" s="1">
        <f>+'Ark1'!T1369</f>
        <v>14.125685891964396</v>
      </c>
      <c r="AC126" s="100">
        <f>+'Ark1'!V1369</f>
        <v>83.069730416942377</v>
      </c>
      <c r="AD126" s="39"/>
      <c r="AE126" s="12"/>
      <c r="AF126" s="51"/>
      <c r="AG126" s="51"/>
      <c r="AH126" s="1"/>
      <c r="AN126"/>
    </row>
    <row r="127" spans="1:40" ht="15.6">
      <c r="A127" s="39"/>
      <c r="B127">
        <f>+'Ark1'!C1370</f>
        <v>2005</v>
      </c>
      <c r="C127">
        <f>+'Ark1'!I1370</f>
        <v>81</v>
      </c>
      <c r="D127" s="51" t="s">
        <v>7</v>
      </c>
      <c r="E127" s="51" t="s">
        <v>52</v>
      </c>
      <c r="F127">
        <f>+'Ark1'!Q1370</f>
        <v>124</v>
      </c>
      <c r="G127">
        <f t="shared" si="18"/>
        <v>-10</v>
      </c>
      <c r="H127" s="301">
        <f>+'Ark1'!R1370</f>
        <v>37263</v>
      </c>
      <c r="J127" s="301">
        <f>+'Ark1'!S1370</f>
        <v>37254</v>
      </c>
      <c r="K127" s="100">
        <f>+'Ark1'!AD1370</f>
        <v>2.7290344126530286</v>
      </c>
      <c r="L127" s="1"/>
      <c r="M127" s="100">
        <f>+'Ark1'!AE1370</f>
        <v>2.7429595833859328</v>
      </c>
      <c r="N127" s="1"/>
      <c r="O127" s="1">
        <f>+'Ark1'!U1370</f>
        <v>57.22306329521664</v>
      </c>
      <c r="Q127" s="1">
        <f>+'Ark1'!W1370</f>
        <v>75.182426048209521</v>
      </c>
      <c r="R127"/>
      <c r="S127">
        <f>+'Ark1'!X1370</f>
        <v>0</v>
      </c>
      <c r="U127" s="114"/>
      <c r="W127" s="114"/>
      <c r="X127" s="100">
        <f>+'Ark1'!AA1370</f>
        <v>8.6838366374099127</v>
      </c>
      <c r="Y127" s="1">
        <f>+'Ark1'!AB1370</f>
        <v>2.3576925880720112</v>
      </c>
      <c r="Z127" s="10">
        <f>+'Ark1'!AC1370</f>
        <v>-12.21193167140745</v>
      </c>
      <c r="AA127" s="10">
        <f t="shared" si="16"/>
        <v>300.50806451612902</v>
      </c>
      <c r="AB127" s="1">
        <f>+'Ark1'!T1370</f>
        <v>14.1056275662185</v>
      </c>
      <c r="AC127" s="100">
        <f>+'Ark1'!V1370</f>
        <v>81.471612317791312</v>
      </c>
      <c r="AD127" s="39"/>
      <c r="AE127" s="12"/>
      <c r="AF127" s="51"/>
      <c r="AG127" s="51"/>
      <c r="AH127" s="1"/>
      <c r="AN127"/>
    </row>
    <row r="128" spans="1:40" ht="15.6">
      <c r="A128" s="39"/>
      <c r="B128">
        <f>+'Ark1'!C1371</f>
        <v>2005</v>
      </c>
      <c r="C128">
        <f>+'Ark1'!I1371</f>
        <v>83</v>
      </c>
      <c r="D128" s="51" t="s">
        <v>7</v>
      </c>
      <c r="E128" s="51" t="s">
        <v>420</v>
      </c>
      <c r="F128">
        <f>+'Ark1'!Q1371</f>
        <v>483</v>
      </c>
      <c r="G128">
        <f t="shared" si="18"/>
        <v>-37</v>
      </c>
      <c r="H128" s="301">
        <f>+'Ark1'!R1371</f>
        <v>133225</v>
      </c>
      <c r="J128" s="301">
        <f>+'Ark1'!S1371</f>
        <v>133063</v>
      </c>
      <c r="K128" s="100">
        <f>+'Ark1'!AD1371</f>
        <v>9.7570139179802968</v>
      </c>
      <c r="L128" s="1"/>
      <c r="M128" s="100">
        <f>+'Ark1'!AE1371</f>
        <v>10.591539436351836</v>
      </c>
      <c r="N128" s="1"/>
      <c r="O128" s="1">
        <f>+'Ark1'!U1371</f>
        <v>57.501754807872963</v>
      </c>
      <c r="Q128" s="1">
        <f>+'Ark1'!W1371</f>
        <v>81.277739116058498</v>
      </c>
      <c r="R128"/>
      <c r="S128">
        <f>+'Ark1'!X1371</f>
        <v>0</v>
      </c>
      <c r="U128" s="114"/>
      <c r="W128" s="114"/>
      <c r="X128" s="100">
        <f>+'Ark1'!AA1371</f>
        <v>9.2409403011688358</v>
      </c>
      <c r="Y128" s="1">
        <f>+'Ark1'!AB1371</f>
        <v>2.6341299599302066</v>
      </c>
      <c r="Z128" s="10">
        <f>+'Ark1'!AC1371</f>
        <v>-22.981880922366059</v>
      </c>
      <c r="AA128" s="10">
        <f t="shared" si="16"/>
        <v>275.82815734989646</v>
      </c>
      <c r="AB128" s="1">
        <f>+'Ark1'!T1371</f>
        <v>14.303546631638204</v>
      </c>
      <c r="AC128" s="100">
        <f>+'Ark1'!V1371</f>
        <v>88.156605882457114</v>
      </c>
      <c r="AD128" s="39"/>
      <c r="AE128" s="12"/>
      <c r="AF128" s="51"/>
      <c r="AG128" s="51"/>
      <c r="AH128" s="1"/>
      <c r="AN128"/>
    </row>
    <row r="129" spans="1:43" ht="15.6">
      <c r="A129" s="39"/>
      <c r="B129" s="46">
        <f>+'Ark1'!C1372</f>
        <v>2004</v>
      </c>
      <c r="C129" s="46">
        <f>+'Ark1'!I1372</f>
        <v>6</v>
      </c>
      <c r="D129" s="91" t="s">
        <v>48</v>
      </c>
      <c r="E129" s="91" t="s">
        <v>372</v>
      </c>
      <c r="F129" s="46">
        <f>+'Ark1'!Q1372</f>
        <v>1372</v>
      </c>
      <c r="G129" s="46">
        <f>+F129-F135</f>
        <v>-69</v>
      </c>
      <c r="H129" s="335">
        <f>+'Ark1'!R1372</f>
        <v>508532</v>
      </c>
      <c r="I129" s="335"/>
      <c r="J129" s="335">
        <f>+'Ark1'!S1372</f>
        <v>508518</v>
      </c>
      <c r="K129" s="99">
        <f>+'Ark1'!AD1372</f>
        <v>37.13576741692993</v>
      </c>
      <c r="L129" s="48"/>
      <c r="M129" s="99">
        <f>+'Ark1'!AE1372</f>
        <v>36.832932809871096</v>
      </c>
      <c r="N129" s="48"/>
      <c r="O129" s="48">
        <f>+'Ark1'!U1372</f>
        <v>56.663956831419917</v>
      </c>
      <c r="P129" s="46"/>
      <c r="Q129" s="48">
        <f>+'Ark1'!W1372</f>
        <v>74.329690001142794</v>
      </c>
      <c r="R129" s="46"/>
      <c r="S129" s="99">
        <f>+'Ark1'!X1372</f>
        <v>0</v>
      </c>
      <c r="T129" s="99"/>
      <c r="U129" s="114"/>
      <c r="V129" s="65"/>
      <c r="W129" s="114"/>
      <c r="X129" s="99">
        <f>+'Ark1'!AA1372</f>
        <v>7.649299228331131</v>
      </c>
      <c r="Y129" s="48">
        <f>+'Ark1'!AB1372</f>
        <v>2.4607665234562113</v>
      </c>
      <c r="Z129" s="65">
        <f>+'Ark1'!AC1372</f>
        <v>-17.6249138726448</v>
      </c>
      <c r="AA129" s="65">
        <f t="shared" si="16"/>
        <v>370.65014577259473</v>
      </c>
      <c r="AB129" s="48">
        <f>+'Ark1'!T1372</f>
        <v>13.775040705403004</v>
      </c>
      <c r="AC129" s="99">
        <f>+'Ark1'!V1372</f>
        <v>80.531953629306358</v>
      </c>
      <c r="AD129" s="39"/>
      <c r="AE129" s="12"/>
      <c r="AF129" s="51"/>
      <c r="AG129" s="51"/>
      <c r="AH129" s="1"/>
      <c r="AN129"/>
    </row>
    <row r="130" spans="1:43" ht="15.6">
      <c r="A130" s="39"/>
      <c r="B130" s="46">
        <f>+'Ark1'!C1373</f>
        <v>2004</v>
      </c>
      <c r="C130" s="46">
        <f>+'Ark1'!I1373</f>
        <v>24</v>
      </c>
      <c r="D130" s="91" t="s">
        <v>48</v>
      </c>
      <c r="E130" s="91" t="s">
        <v>63</v>
      </c>
      <c r="F130" s="46">
        <f>+'Ark1'!Q1373</f>
        <v>868</v>
      </c>
      <c r="G130" s="46">
        <f t="shared" ref="G130:G140" si="19">+F130-F136</f>
        <v>-63</v>
      </c>
      <c r="H130" s="335">
        <f>+'Ark1'!R1373</f>
        <v>248443</v>
      </c>
      <c r="I130" s="335"/>
      <c r="J130" s="335">
        <f>+'Ark1'!S1373</f>
        <v>248407</v>
      </c>
      <c r="K130" s="99">
        <f>+'Ark1'!AD1373</f>
        <v>18.142656635893751</v>
      </c>
      <c r="L130" s="48"/>
      <c r="M130" s="99">
        <f>+'Ark1'!AE1373</f>
        <v>17.830780302301452</v>
      </c>
      <c r="N130" s="48"/>
      <c r="O130" s="48">
        <f>+'Ark1'!U1373</f>
        <v>56.468384546329204</v>
      </c>
      <c r="P130" s="46"/>
      <c r="Q130" s="48">
        <f>+'Ark1'!W1373</f>
        <v>73.661213653400011</v>
      </c>
      <c r="R130" s="46"/>
      <c r="S130" s="99">
        <f>+'Ark1'!X1373</f>
        <v>0</v>
      </c>
      <c r="T130" s="99"/>
      <c r="U130" s="114"/>
      <c r="V130" s="65"/>
      <c r="W130" s="114"/>
      <c r="X130" s="99">
        <f>+'Ark1'!AA1373</f>
        <v>7.732553187846765</v>
      </c>
      <c r="Y130" s="48">
        <f>+'Ark1'!AB1373</f>
        <v>2.2907964740429447</v>
      </c>
      <c r="Z130" s="65">
        <f>+'Ark1'!AC1373</f>
        <v>-19.970760845966648</v>
      </c>
      <c r="AA130" s="65">
        <f t="shared" si="16"/>
        <v>286.2246543778802</v>
      </c>
      <c r="AB130" s="48">
        <f>+'Ark1'!T1373</f>
        <v>13.657671981098281</v>
      </c>
      <c r="AC130" s="99">
        <f>+'Ark1'!V1373</f>
        <v>79.813053718708218</v>
      </c>
      <c r="AD130" s="39"/>
      <c r="AE130" s="12"/>
      <c r="AF130" s="51"/>
      <c r="AG130" s="51"/>
      <c r="AH130" s="1"/>
      <c r="AN130"/>
    </row>
    <row r="131" spans="1:43" ht="15.6">
      <c r="A131" s="39"/>
      <c r="B131" s="46">
        <f>+'Ark1'!C1374</f>
        <v>2004</v>
      </c>
      <c r="C131" s="46">
        <f>+'Ark1'!I1374</f>
        <v>49</v>
      </c>
      <c r="D131" s="91" t="s">
        <v>48</v>
      </c>
      <c r="E131" s="91" t="s">
        <v>64</v>
      </c>
      <c r="F131" s="46">
        <f>+'Ark1'!Q1374</f>
        <v>851</v>
      </c>
      <c r="G131" s="46">
        <f t="shared" si="19"/>
        <v>-28</v>
      </c>
      <c r="H131" s="335">
        <f>+'Ark1'!R1374</f>
        <v>280748</v>
      </c>
      <c r="I131" s="335"/>
      <c r="J131" s="335">
        <f>+'Ark1'!S1374</f>
        <v>280740</v>
      </c>
      <c r="K131" s="99">
        <f>+'Ark1'!AD1374</f>
        <v>20.501743116988195</v>
      </c>
      <c r="L131" s="48"/>
      <c r="M131" s="99">
        <f>+'Ark1'!AE1374</f>
        <v>20.155357800561919</v>
      </c>
      <c r="N131" s="48"/>
      <c r="O131" s="48">
        <f>+'Ark1'!U1374</f>
        <v>56.409275486215009</v>
      </c>
      <c r="P131" s="46"/>
      <c r="Q131" s="48">
        <f>+'Ark1'!W1374</f>
        <v>73.6747324926977</v>
      </c>
      <c r="R131" s="46"/>
      <c r="S131" s="99">
        <f>+'Ark1'!X1374</f>
        <v>0</v>
      </c>
      <c r="T131" s="99"/>
      <c r="U131" s="114"/>
      <c r="V131" s="65"/>
      <c r="W131" s="114"/>
      <c r="X131" s="99">
        <f>+'Ark1'!AA1374</f>
        <v>7.8822138193610591</v>
      </c>
      <c r="Y131" s="48">
        <f>+'Ark1'!AB1374</f>
        <v>2.3607015391417754</v>
      </c>
      <c r="Z131" s="65">
        <f>+'Ark1'!AC1374</f>
        <v>-16.323177045886816</v>
      </c>
      <c r="AA131" s="65">
        <f t="shared" si="16"/>
        <v>329.90364277320799</v>
      </c>
      <c r="AB131" s="48">
        <f>+'Ark1'!T1374</f>
        <v>13.61586903557639</v>
      </c>
      <c r="AC131" s="99">
        <f>+'Ark1'!V1374</f>
        <v>79.822160532093307</v>
      </c>
      <c r="AD131" s="39"/>
      <c r="AE131" s="12"/>
      <c r="AF131" s="51"/>
      <c r="AG131" s="51"/>
      <c r="AH131" s="1"/>
      <c r="AN131"/>
    </row>
    <row r="132" spans="1:43" ht="15.6">
      <c r="A132" s="39"/>
      <c r="B132" s="46">
        <f>+'Ark1'!C1375</f>
        <v>2004</v>
      </c>
      <c r="C132" s="46">
        <f>+'Ark1'!I1375</f>
        <v>80</v>
      </c>
      <c r="D132" s="91" t="s">
        <v>7</v>
      </c>
      <c r="E132" s="91" t="s">
        <v>6</v>
      </c>
      <c r="F132" s="46">
        <f>+'Ark1'!Q1375</f>
        <v>630</v>
      </c>
      <c r="G132" s="46">
        <f t="shared" si="19"/>
        <v>23</v>
      </c>
      <c r="H132" s="335">
        <f>+'Ark1'!R1375</f>
        <v>182111</v>
      </c>
      <c r="I132" s="335"/>
      <c r="J132" s="335">
        <f>+'Ark1'!S1375</f>
        <v>181779</v>
      </c>
      <c r="K132" s="99">
        <f>+'Ark1'!AD1375</f>
        <v>13.298733885113478</v>
      </c>
      <c r="L132" s="48"/>
      <c r="M132" s="99">
        <f>+'Ark1'!AE1375</f>
        <v>13.659198990786075</v>
      </c>
      <c r="N132" s="48"/>
      <c r="O132" s="48">
        <f>+'Ark1'!U1375</f>
        <v>56.877901187705952</v>
      </c>
      <c r="P132" s="46"/>
      <c r="Q132" s="48">
        <f>+'Ark1'!W1375</f>
        <v>77.110562826289254</v>
      </c>
      <c r="R132" s="46"/>
      <c r="S132" s="99">
        <f>+'Ark1'!X1375</f>
        <v>0</v>
      </c>
      <c r="T132" s="99"/>
      <c r="U132" s="114"/>
      <c r="V132" s="65"/>
      <c r="W132" s="114"/>
      <c r="X132" s="99">
        <f>+'Ark1'!AA1375</f>
        <v>8.8640286031172657</v>
      </c>
      <c r="Y132" s="48">
        <f>+'Ark1'!AB1375</f>
        <v>2.6723063121332138</v>
      </c>
      <c r="Z132" s="65">
        <f>+'Ark1'!AC1375</f>
        <v>-27.199573277467639</v>
      </c>
      <c r="AA132" s="65">
        <f t="shared" si="16"/>
        <v>289.06507936507938</v>
      </c>
      <c r="AB132" s="48">
        <f>+'Ark1'!T1375</f>
        <v>13.913168342384591</v>
      </c>
      <c r="AC132" s="99">
        <f>+'Ark1'!V1375</f>
        <v>83.691497760455988</v>
      </c>
      <c r="AD132" s="39"/>
      <c r="AE132" s="12"/>
      <c r="AF132" s="51"/>
      <c r="AG132" s="51"/>
      <c r="AH132" s="1"/>
      <c r="AN132"/>
    </row>
    <row r="133" spans="1:43" ht="15.6">
      <c r="A133" s="39"/>
      <c r="B133" s="46">
        <f>+'Ark1'!C1376</f>
        <v>2004</v>
      </c>
      <c r="C133" s="46">
        <f>+'Ark1'!I1376</f>
        <v>81</v>
      </c>
      <c r="D133" s="91" t="s">
        <v>7</v>
      </c>
      <c r="E133" s="91" t="s">
        <v>52</v>
      </c>
      <c r="F133" s="46">
        <f>+'Ark1'!Q1376</f>
        <v>134</v>
      </c>
      <c r="G133" s="46">
        <f t="shared" si="19"/>
        <v>-9</v>
      </c>
      <c r="H133" s="335">
        <f>+'Ark1'!R1376</f>
        <v>37377</v>
      </c>
      <c r="I133" s="335"/>
      <c r="J133" s="335">
        <f>+'Ark1'!S1376</f>
        <v>37349</v>
      </c>
      <c r="K133" s="99">
        <f>+'Ark1'!AD1376</f>
        <v>2.7294714565506002</v>
      </c>
      <c r="L133" s="48"/>
      <c r="M133" s="99">
        <f>+'Ark1'!AE1376</f>
        <v>2.7496261806186753</v>
      </c>
      <c r="N133" s="48"/>
      <c r="O133" s="48">
        <f>+'Ark1'!U1376</f>
        <v>57.266406061741939</v>
      </c>
      <c r="P133" s="46"/>
      <c r="Q133" s="48">
        <f>+'Ark1'!W1376</f>
        <v>75.54870545396119</v>
      </c>
      <c r="R133" s="46"/>
      <c r="S133" s="99">
        <f>+'Ark1'!X1376</f>
        <v>0</v>
      </c>
      <c r="T133" s="99"/>
      <c r="U133" s="114"/>
      <c r="V133" s="65"/>
      <c r="W133" s="114"/>
      <c r="X133" s="99">
        <f>+'Ark1'!AA1376</f>
        <v>8.4019161805407112</v>
      </c>
      <c r="Y133" s="48">
        <f>+'Ark1'!AB1376</f>
        <v>2.3801551524030602</v>
      </c>
      <c r="Z133" s="65">
        <f>+'Ark1'!AC1376</f>
        <v>-7.5843221504950655</v>
      </c>
      <c r="AA133" s="65">
        <f t="shared" si="16"/>
        <v>278.93283582089555</v>
      </c>
      <c r="AB133" s="48">
        <f>+'Ark1'!T1376</f>
        <v>14.127939642025851</v>
      </c>
      <c r="AC133" s="99">
        <f>+'Ark1'!V1376</f>
        <v>81.897038235026002</v>
      </c>
      <c r="AD133" s="39"/>
      <c r="AE133" s="12"/>
      <c r="AF133" s="51"/>
      <c r="AG133" s="51"/>
      <c r="AH133" s="1"/>
      <c r="AN133"/>
    </row>
    <row r="134" spans="1:43" ht="15.6">
      <c r="A134" s="39"/>
      <c r="B134" s="46">
        <f>+'Ark1'!C1377</f>
        <v>2004</v>
      </c>
      <c r="C134" s="46">
        <f>+'Ark1'!I1377</f>
        <v>83</v>
      </c>
      <c r="D134" s="91" t="s">
        <v>7</v>
      </c>
      <c r="E134" s="91" t="s">
        <v>420</v>
      </c>
      <c r="F134" s="46">
        <f>+'Ark1'!Q1377</f>
        <v>520</v>
      </c>
      <c r="G134" s="46">
        <f t="shared" si="19"/>
        <v>-40</v>
      </c>
      <c r="H134" s="335">
        <f>+'Ark1'!R1377</f>
        <v>112175</v>
      </c>
      <c r="I134" s="335"/>
      <c r="J134" s="335">
        <f>+'Ark1'!S1377</f>
        <v>111900</v>
      </c>
      <c r="K134" s="99">
        <f>+'Ark1'!AD1377</f>
        <v>8.1916274885240536</v>
      </c>
      <c r="L134" s="48"/>
      <c r="M134" s="99">
        <f>+'Ark1'!AE1377</f>
        <v>8.7721039158608018</v>
      </c>
      <c r="N134" s="48"/>
      <c r="O134" s="48">
        <f>+'Ark1'!U1377</f>
        <v>57.198918677390523</v>
      </c>
      <c r="P134" s="46"/>
      <c r="Q134" s="48">
        <f>+'Ark1'!W1377</f>
        <v>80.446292225202214</v>
      </c>
      <c r="R134" s="46"/>
      <c r="S134" s="99">
        <f>+'Ark1'!X1377</f>
        <v>0</v>
      </c>
      <c r="T134" s="99"/>
      <c r="U134" s="114"/>
      <c r="V134" s="65"/>
      <c r="W134" s="114"/>
      <c r="X134" s="99">
        <f>+'Ark1'!AA1377</f>
        <v>9.2362806655474632</v>
      </c>
      <c r="Y134" s="48">
        <f>+'Ark1'!AB1377</f>
        <v>2.5600932546267305</v>
      </c>
      <c r="Z134" s="65">
        <f>+'Ark1'!AC1377</f>
        <v>-24.199596108903833</v>
      </c>
      <c r="AA134" s="65">
        <f t="shared" si="16"/>
        <v>215.72115384615384</v>
      </c>
      <c r="AB134" s="48">
        <f>+'Ark1'!T1377</f>
        <v>14.12398484510809</v>
      </c>
      <c r="AC134" s="99">
        <f>+'Ark1'!V1377</f>
        <v>87.356144289952042</v>
      </c>
      <c r="AD134" s="39"/>
      <c r="AE134" s="12"/>
      <c r="AF134" s="51"/>
      <c r="AG134" s="51"/>
      <c r="AH134" s="1"/>
      <c r="AN134"/>
    </row>
    <row r="135" spans="1:43" ht="15.6">
      <c r="A135" s="39"/>
      <c r="B135">
        <f>+'Ark1'!C1378</f>
        <v>2003</v>
      </c>
      <c r="C135">
        <f>+'Ark1'!I1378</f>
        <v>6</v>
      </c>
      <c r="D135" s="51" t="s">
        <v>48</v>
      </c>
      <c r="E135" s="51" t="s">
        <v>372</v>
      </c>
      <c r="F135">
        <f>+'Ark1'!Q1378</f>
        <v>1441</v>
      </c>
      <c r="G135">
        <f>+F135-F141</f>
        <v>-90</v>
      </c>
      <c r="H135" s="301">
        <f>+'Ark1'!R1378</f>
        <v>473724</v>
      </c>
      <c r="J135" s="301">
        <f>+'Ark1'!S1378</f>
        <v>473713</v>
      </c>
      <c r="K135" s="100">
        <f>+'Ark1'!AD1378</f>
        <v>37.380248415740098</v>
      </c>
      <c r="L135" s="1"/>
      <c r="M135" s="100">
        <f>+'Ark1'!AE1378</f>
        <v>37.177215310181957</v>
      </c>
      <c r="N135" s="1"/>
      <c r="O135" s="1">
        <f>+'Ark1'!U1378</f>
        <v>56.414734237819104</v>
      </c>
      <c r="Q135" s="1">
        <f>+'Ark1'!W1378</f>
        <v>76.264478070055773</v>
      </c>
      <c r="R135"/>
      <c r="S135">
        <f>+'Ark1'!X1378</f>
        <v>0</v>
      </c>
      <c r="U135" s="114"/>
      <c r="W135" s="114"/>
      <c r="X135" s="100">
        <f>+'Ark1'!AA1378</f>
        <v>7.2897815233319392</v>
      </c>
      <c r="Y135" s="1">
        <f>+'Ark1'!AB1378</f>
        <v>2.5384160392795043</v>
      </c>
      <c r="Z135" s="10">
        <f>+'Ark1'!AC1378</f>
        <v>-16.838765163272097</v>
      </c>
      <c r="AA135" s="10">
        <f t="shared" si="16"/>
        <v>328.74670367800138</v>
      </c>
      <c r="AB135" s="1">
        <f>+'Ark1'!T1378</f>
        <v>13.631973469784093</v>
      </c>
      <c r="AC135" s="100">
        <f>+'Ark1'!V1378</f>
        <v>82.627860908028197</v>
      </c>
      <c r="AD135" s="39"/>
      <c r="AE135" s="12"/>
      <c r="AF135" s="51"/>
      <c r="AG135" s="51"/>
      <c r="AH135" s="1"/>
      <c r="AN135"/>
    </row>
    <row r="136" spans="1:43" ht="15.6">
      <c r="A136" s="39"/>
      <c r="B136">
        <f>+'Ark1'!C1379</f>
        <v>2003</v>
      </c>
      <c r="C136">
        <f>+'Ark1'!I1379</f>
        <v>24</v>
      </c>
      <c r="D136" s="51" t="s">
        <v>48</v>
      </c>
      <c r="E136" s="51" t="s">
        <v>63</v>
      </c>
      <c r="F136">
        <f>+'Ark1'!Q1379</f>
        <v>931</v>
      </c>
      <c r="G136">
        <f t="shared" si="19"/>
        <v>-7</v>
      </c>
      <c r="H136" s="301">
        <f>+'Ark1'!R1379</f>
        <v>227790</v>
      </c>
      <c r="J136" s="301">
        <f>+'Ark1'!S1379</f>
        <v>227758</v>
      </c>
      <c r="K136" s="100">
        <f>+'Ark1'!AD1379</f>
        <v>17.974277821308256</v>
      </c>
      <c r="L136" s="1"/>
      <c r="M136" s="100">
        <f>+'Ark1'!AE1379</f>
        <v>17.943903557674048</v>
      </c>
      <c r="N136" s="1"/>
      <c r="O136" s="1">
        <f>+'Ark1'!U1379</f>
        <v>56.302132087566626</v>
      </c>
      <c r="Q136" s="1">
        <f>+'Ark1'!W1379</f>
        <v>76.560371973761747</v>
      </c>
      <c r="R136"/>
      <c r="S136">
        <f>+'Ark1'!X1379</f>
        <v>0</v>
      </c>
      <c r="U136" s="114"/>
      <c r="W136" s="114"/>
      <c r="X136" s="100">
        <f>+'Ark1'!AA1379</f>
        <v>7.4745194224189344</v>
      </c>
      <c r="Y136" s="1">
        <f>+'Ark1'!AB1379</f>
        <v>2.4387745961863065</v>
      </c>
      <c r="Z136" s="10">
        <f>+'Ark1'!AC1379</f>
        <v>-18.969044898337827</v>
      </c>
      <c r="AA136" s="10">
        <f t="shared" si="16"/>
        <v>244.67239527389904</v>
      </c>
      <c r="AB136" s="1">
        <f>+'Ark1'!T1379</f>
        <v>13.563931691470213</v>
      </c>
      <c r="AC136" s="100">
        <f>+'Ark1'!V1379</f>
        <v>82.953647166719378</v>
      </c>
      <c r="AD136" s="39"/>
      <c r="AE136" s="12"/>
      <c r="AF136" s="51"/>
      <c r="AG136" s="51"/>
      <c r="AH136" s="1"/>
      <c r="AN136"/>
    </row>
    <row r="137" spans="1:43" ht="15.6">
      <c r="A137" s="39"/>
      <c r="B137">
        <f>+'Ark1'!C1380</f>
        <v>2003</v>
      </c>
      <c r="C137">
        <f>+'Ark1'!I1380</f>
        <v>49</v>
      </c>
      <c r="D137" s="51" t="s">
        <v>48</v>
      </c>
      <c r="E137" s="51" t="s">
        <v>64</v>
      </c>
      <c r="F137">
        <f>+'Ark1'!Q1380</f>
        <v>879</v>
      </c>
      <c r="G137">
        <f t="shared" si="19"/>
        <v>-29</v>
      </c>
      <c r="H137" s="301">
        <f>+'Ark1'!R1380</f>
        <v>263690</v>
      </c>
      <c r="J137" s="301">
        <f>+'Ark1'!S1380</f>
        <v>263677</v>
      </c>
      <c r="K137" s="100">
        <f>+'Ark1'!AD1380</f>
        <v>20.807047362486394</v>
      </c>
      <c r="L137" s="1"/>
      <c r="M137" s="100">
        <f>+'Ark1'!AE1380</f>
        <v>20.572643495024252</v>
      </c>
      <c r="N137" s="1"/>
      <c r="O137" s="1">
        <f>+'Ark1'!U1380</f>
        <v>56.029995031800283</v>
      </c>
      <c r="Q137" s="1">
        <f>+'Ark1'!W1380</f>
        <v>75.819095711800841</v>
      </c>
      <c r="R137"/>
      <c r="S137">
        <f>+'Ark1'!X1380</f>
        <v>0</v>
      </c>
      <c r="U137" s="114"/>
      <c r="W137" s="114"/>
      <c r="X137" s="100">
        <f>+'Ark1'!AA1380</f>
        <v>7.6909481801135549</v>
      </c>
      <c r="Y137" s="1">
        <f>+'Ark1'!AB1380</f>
        <v>2.4454878378434759</v>
      </c>
      <c r="Z137" s="10">
        <f>+'Ark1'!AC1380</f>
        <v>-16.801485766385056</v>
      </c>
      <c r="AA137" s="10">
        <f t="shared" si="16"/>
        <v>299.98862343572239</v>
      </c>
      <c r="AB137" s="1">
        <f>+'Ark1'!T1380</f>
        <v>13.401342485494331</v>
      </c>
      <c r="AC137" s="100">
        <f>+'Ark1'!V1380</f>
        <v>82.146732588237938</v>
      </c>
      <c r="AD137" s="39"/>
      <c r="AE137" s="1"/>
      <c r="AF137" s="51"/>
      <c r="AG137" s="51"/>
      <c r="AH137" s="1"/>
      <c r="AJ137" s="1"/>
      <c r="AK137" s="1"/>
      <c r="AL137" s="1"/>
      <c r="AM137" s="52"/>
      <c r="AP137" s="12"/>
      <c r="AQ137" s="12"/>
    </row>
    <row r="138" spans="1:43" ht="15.6">
      <c r="A138" s="39"/>
      <c r="B138">
        <f>+'Ark1'!C1381</f>
        <v>2003</v>
      </c>
      <c r="C138">
        <f>+'Ark1'!I1381</f>
        <v>80</v>
      </c>
      <c r="D138" s="51" t="s">
        <v>7</v>
      </c>
      <c r="E138" s="51" t="s">
        <v>6</v>
      </c>
      <c r="F138">
        <f>+'Ark1'!Q1381</f>
        <v>607</v>
      </c>
      <c r="G138">
        <f t="shared" si="19"/>
        <v>-7</v>
      </c>
      <c r="H138" s="301">
        <f>+'Ark1'!R1381</f>
        <v>162870</v>
      </c>
      <c r="J138" s="301">
        <f>+'Ark1'!S1381</f>
        <v>162555</v>
      </c>
      <c r="K138" s="100">
        <f>+'Ark1'!AD1381</f>
        <v>12.851620478319845</v>
      </c>
      <c r="L138" s="1"/>
      <c r="M138" s="100">
        <f>+'Ark1'!AE1381</f>
        <v>12.969434615901957</v>
      </c>
      <c r="N138" s="1"/>
      <c r="O138" s="1">
        <f>+'Ark1'!U1381</f>
        <v>56.735431084863585</v>
      </c>
      <c r="Q138" s="1">
        <f>+'Ark1'!W1381</f>
        <v>77.532084525236385</v>
      </c>
      <c r="R138" s="39"/>
      <c r="S138" s="39"/>
      <c r="T138" s="39"/>
      <c r="U138" s="39"/>
      <c r="V138" s="39"/>
      <c r="W138" s="114"/>
      <c r="X138" s="100">
        <f>+'Ark1'!AA1381</f>
        <v>8.3926184163038258</v>
      </c>
      <c r="Y138" s="1">
        <f>+'Ark1'!AB1381</f>
        <v>2.8047322931500114</v>
      </c>
      <c r="Z138" s="10">
        <f>+'Ark1'!AC1381</f>
        <v>-20.915807204355897</v>
      </c>
      <c r="AA138" s="10">
        <f t="shared" si="16"/>
        <v>268.31960461285007</v>
      </c>
      <c r="AB138" s="1">
        <f>+'Ark1'!T1381</f>
        <v>13.822748204089155</v>
      </c>
      <c r="AC138" s="100">
        <f>+'Ark1'!V1381</f>
        <v>84.162254208952987</v>
      </c>
      <c r="AD138" s="39"/>
      <c r="AE138" s="1"/>
      <c r="AF138" s="51"/>
      <c r="AG138" s="51"/>
      <c r="AH138" s="1"/>
      <c r="AJ138" s="1"/>
      <c r="AK138" s="1"/>
      <c r="AL138" s="1"/>
      <c r="AM138" s="52"/>
      <c r="AP138" s="12"/>
      <c r="AQ138" s="12"/>
    </row>
    <row r="139" spans="1:43" ht="15.6">
      <c r="A139" s="39"/>
      <c r="B139">
        <f>+'Ark1'!C1382</f>
        <v>2003</v>
      </c>
      <c r="C139">
        <f>+'Ark1'!I1382</f>
        <v>81</v>
      </c>
      <c r="D139" s="51" t="s">
        <v>7</v>
      </c>
      <c r="E139" s="51" t="s">
        <v>52</v>
      </c>
      <c r="F139">
        <f>+'Ark1'!Q1382</f>
        <v>143</v>
      </c>
      <c r="G139">
        <f t="shared" si="19"/>
        <v>-9</v>
      </c>
      <c r="H139" s="301">
        <f>+'Ark1'!R1382</f>
        <v>36082</v>
      </c>
      <c r="J139" s="301">
        <f>+'Ark1'!S1382</f>
        <v>36056</v>
      </c>
      <c r="K139" s="100">
        <f>+'Ark1'!AD1382</f>
        <v>2.8471306569579209</v>
      </c>
      <c r="L139" s="1"/>
      <c r="M139" s="100">
        <f>+'Ark1'!AE1382</f>
        <v>2.8539078061136176</v>
      </c>
      <c r="N139" s="1"/>
      <c r="O139" s="1">
        <f>+'Ark1'!U1382</f>
        <v>56.993260483692019</v>
      </c>
      <c r="Q139" s="1">
        <f>+'Ark1'!W1382</f>
        <v>76.917142777901361</v>
      </c>
      <c r="R139" s="39"/>
      <c r="S139" s="39"/>
      <c r="T139" s="39"/>
      <c r="U139" s="39"/>
      <c r="V139" s="39"/>
      <c r="W139" s="114"/>
      <c r="X139" s="100">
        <f>+'Ark1'!AA1382</f>
        <v>7.6174007042575553</v>
      </c>
      <c r="Y139" s="1">
        <f>+'Ark1'!AB1382</f>
        <v>2.3915770158729024</v>
      </c>
      <c r="Z139" s="10">
        <f>+'Ark1'!AC1382</f>
        <v>-6.9463150234985065</v>
      </c>
      <c r="AA139" s="10">
        <f t="shared" si="16"/>
        <v>252.32167832167832</v>
      </c>
      <c r="AB139" s="1">
        <f>+'Ark1'!T1382</f>
        <v>13.962751510448427</v>
      </c>
      <c r="AC139" s="100">
        <f>+'Ark1'!V1382</f>
        <v>83.382323175622759</v>
      </c>
      <c r="AD139" s="39"/>
      <c r="AE139" s="1"/>
      <c r="AF139" s="51"/>
      <c r="AG139" s="51"/>
      <c r="AH139" s="1"/>
      <c r="AJ139" s="1"/>
      <c r="AK139" s="1"/>
      <c r="AL139" s="1"/>
      <c r="AM139" s="52"/>
      <c r="AP139" s="12"/>
      <c r="AQ139" s="12"/>
    </row>
    <row r="140" spans="1:43" ht="15.6">
      <c r="A140" s="39"/>
      <c r="B140">
        <f>+'Ark1'!C1383</f>
        <v>2003</v>
      </c>
      <c r="C140">
        <f>+'Ark1'!I1383</f>
        <v>83</v>
      </c>
      <c r="D140" s="51" t="s">
        <v>7</v>
      </c>
      <c r="E140" s="51" t="s">
        <v>420</v>
      </c>
      <c r="F140">
        <f>+'Ark1'!Q1383</f>
        <v>560</v>
      </c>
      <c r="G140">
        <f t="shared" si="19"/>
        <v>-19</v>
      </c>
      <c r="H140" s="301">
        <f>+'Ark1'!R1383</f>
        <v>103155</v>
      </c>
      <c r="J140" s="301">
        <f>+'Ark1'!S1383</f>
        <v>102812</v>
      </c>
      <c r="K140" s="100">
        <f>+'Ark1'!AD1383</f>
        <v>8.1396752651874724</v>
      </c>
      <c r="L140" s="1"/>
      <c r="M140" s="100">
        <f>+'Ark1'!AE1383</f>
        <v>8.4828952151041701</v>
      </c>
      <c r="N140" s="1"/>
      <c r="O140" s="1">
        <f>+'Ark1'!U1383</f>
        <v>56.831352371318509</v>
      </c>
      <c r="Q140" s="1">
        <f>+'Ark1'!W1383</f>
        <v>80.179075399758304</v>
      </c>
      <c r="R140" s="39"/>
      <c r="S140" s="39"/>
      <c r="T140" s="39"/>
      <c r="U140" s="39"/>
      <c r="V140" s="39"/>
      <c r="W140" s="114"/>
      <c r="X140" s="100">
        <f>+'Ark1'!AA1383</f>
        <v>8.9443859913872554</v>
      </c>
      <c r="Y140" s="1">
        <f>+'Ark1'!AB1383</f>
        <v>2.2651248006820346</v>
      </c>
      <c r="Z140" s="10">
        <f>+'Ark1'!AC1383</f>
        <v>-32.120485683073049</v>
      </c>
      <c r="AA140" s="10">
        <f t="shared" si="16"/>
        <v>184.20535714285714</v>
      </c>
      <c r="AB140" s="1">
        <f>+'Ark1'!T1383</f>
        <v>13.884077359313652</v>
      </c>
      <c r="AC140" s="100">
        <f>+'Ark1'!V1383</f>
        <v>87.117638779746983</v>
      </c>
      <c r="AD140" s="39"/>
      <c r="AE140" s="1"/>
      <c r="AF140" s="51"/>
      <c r="AG140" s="51"/>
      <c r="AH140" s="1"/>
      <c r="AJ140" s="1"/>
      <c r="AK140" s="1"/>
      <c r="AL140" s="1"/>
      <c r="AM140" s="52"/>
      <c r="AP140" s="12"/>
      <c r="AQ140" s="12"/>
    </row>
    <row r="141" spans="1:43" ht="15.6">
      <c r="A141" s="39"/>
      <c r="B141" s="46">
        <f>+'Ark1'!C1384</f>
        <v>2002</v>
      </c>
      <c r="C141" s="46">
        <f>+'Ark1'!I1384</f>
        <v>6</v>
      </c>
      <c r="D141" s="91" t="s">
        <v>48</v>
      </c>
      <c r="E141" s="91" t="s">
        <v>372</v>
      </c>
      <c r="F141" s="46">
        <f>+'Ark1'!Q1384</f>
        <v>1531</v>
      </c>
      <c r="G141" s="46">
        <f t="shared" ref="G141:G146" si="20">+F141-F148</f>
        <v>-100</v>
      </c>
      <c r="H141" s="335">
        <f>+'Ark1'!R1384</f>
        <v>475663</v>
      </c>
      <c r="I141" s="335"/>
      <c r="J141" s="335">
        <f>+'Ark1'!S1384</f>
        <v>475642</v>
      </c>
      <c r="K141" s="99">
        <f>+'Ark1'!AD1384</f>
        <v>38.488389875560443</v>
      </c>
      <c r="L141" s="48"/>
      <c r="M141" s="99">
        <f>+'Ark1'!AE1384</f>
        <v>38.189840570985638</v>
      </c>
      <c r="N141" s="48"/>
      <c r="O141" s="48">
        <f>+'Ark1'!U1384</f>
        <v>55.928299014805262</v>
      </c>
      <c r="P141" s="46"/>
      <c r="Q141" s="48">
        <f>+'Ark1'!W1384</f>
        <v>75.099103947928086</v>
      </c>
      <c r="R141" s="39"/>
      <c r="S141" s="39"/>
      <c r="T141" s="39"/>
      <c r="U141" s="39"/>
      <c r="V141" s="39"/>
      <c r="W141" s="114"/>
      <c r="X141" s="99">
        <f>+'Ark1'!AA1384</f>
        <v>7.0987651282931354</v>
      </c>
      <c r="Y141" s="48">
        <f>+'Ark1'!AB1384</f>
        <v>2.6415290793851476</v>
      </c>
      <c r="Z141" s="65">
        <f>+'Ark1'!AC1384</f>
        <v>-10.815965831816271</v>
      </c>
      <c r="AA141" s="65">
        <f t="shared" ref="AA141:AA146" si="21">+H141/F141</f>
        <v>310.68778576094059</v>
      </c>
      <c r="AB141" s="48">
        <f>+'Ark1'!T1384</f>
        <v>13.35101742199835</v>
      </c>
      <c r="AC141" s="99">
        <f>+'Ark1'!V1384</f>
        <v>81.366761073976818</v>
      </c>
      <c r="AD141" s="39"/>
      <c r="AE141" s="1"/>
      <c r="AF141" s="51"/>
      <c r="AG141" s="51"/>
      <c r="AH141" s="1"/>
      <c r="AJ141" s="1"/>
      <c r="AK141" s="1"/>
      <c r="AL141" s="1"/>
      <c r="AM141" s="52"/>
      <c r="AP141" s="12"/>
      <c r="AQ141" s="12"/>
    </row>
    <row r="142" spans="1:43" ht="15.6">
      <c r="A142" s="39"/>
      <c r="B142" s="46">
        <f>+'Ark1'!C1385</f>
        <v>2002</v>
      </c>
      <c r="C142" s="46">
        <f>+'Ark1'!I1385</f>
        <v>24</v>
      </c>
      <c r="D142" s="91" t="s">
        <v>48</v>
      </c>
      <c r="E142" s="91" t="s">
        <v>63</v>
      </c>
      <c r="F142" s="46">
        <f>+'Ark1'!Q1385</f>
        <v>938</v>
      </c>
      <c r="G142" s="46">
        <f t="shared" si="20"/>
        <v>-88</v>
      </c>
      <c r="H142" s="335">
        <f>+'Ark1'!R1385</f>
        <v>211959</v>
      </c>
      <c r="I142" s="335"/>
      <c r="J142" s="335">
        <f>+'Ark1'!S1385</f>
        <v>211938</v>
      </c>
      <c r="K142" s="99">
        <f>+'Ark1'!AD1385</f>
        <v>17.150715169424394</v>
      </c>
      <c r="L142" s="48"/>
      <c r="M142" s="99">
        <f>+'Ark1'!AE1385</f>
        <v>17.073911721082808</v>
      </c>
      <c r="N142" s="48"/>
      <c r="O142" s="48">
        <f>+'Ark1'!U1385</f>
        <v>55.968316205682811</v>
      </c>
      <c r="P142" s="46"/>
      <c r="Q142" s="48">
        <f>+'Ark1'!W1385</f>
        <v>75.351396634865907</v>
      </c>
      <c r="R142" s="39"/>
      <c r="S142" s="39"/>
      <c r="T142" s="39"/>
      <c r="U142" s="39"/>
      <c r="V142" s="39"/>
      <c r="W142" s="114"/>
      <c r="X142" s="99">
        <f>+'Ark1'!AA1385</f>
        <v>7.0861959917554707</v>
      </c>
      <c r="Y142" s="48">
        <f>+'Ark1'!AB1385</f>
        <v>2.5725689808793044</v>
      </c>
      <c r="Z142" s="65">
        <f>+'Ark1'!AC1385</f>
        <v>-11.276605201596803</v>
      </c>
      <c r="AA142" s="65">
        <f t="shared" si="21"/>
        <v>225.96908315565031</v>
      </c>
      <c r="AB142" s="48">
        <f>+'Ark1'!T1385</f>
        <v>13.373614708504943</v>
      </c>
      <c r="AC142" s="99">
        <f>+'Ark1'!V1385</f>
        <v>81.641314754379195</v>
      </c>
      <c r="AD142" s="39"/>
      <c r="AE142" s="1"/>
      <c r="AF142" s="51"/>
      <c r="AG142" s="51"/>
      <c r="AH142" s="1"/>
      <c r="AJ142" s="1"/>
      <c r="AK142" s="1"/>
      <c r="AL142" s="1"/>
      <c r="AM142" s="52"/>
      <c r="AP142" s="12"/>
      <c r="AQ142" s="12"/>
    </row>
    <row r="143" spans="1:43" ht="15.6">
      <c r="A143" s="39"/>
      <c r="B143" s="46">
        <f>+'Ark1'!C1386</f>
        <v>2002</v>
      </c>
      <c r="C143" s="46">
        <f>+'Ark1'!I1386</f>
        <v>49</v>
      </c>
      <c r="D143" s="91" t="s">
        <v>48</v>
      </c>
      <c r="E143" s="91" t="s">
        <v>64</v>
      </c>
      <c r="F143" s="46">
        <f>+'Ark1'!Q1386</f>
        <v>908</v>
      </c>
      <c r="G143" s="46">
        <f t="shared" si="20"/>
        <v>-51</v>
      </c>
      <c r="H143" s="335">
        <f>+'Ark1'!R1386</f>
        <v>257120</v>
      </c>
      <c r="I143" s="335"/>
      <c r="J143" s="335">
        <f>+'Ark1'!S1386</f>
        <v>257101</v>
      </c>
      <c r="K143" s="99">
        <f>+'Ark1'!AD1386</f>
        <v>20.804928709620263</v>
      </c>
      <c r="L143" s="48"/>
      <c r="M143" s="99">
        <f>+'Ark1'!AE1386</f>
        <v>20.520637107591394</v>
      </c>
      <c r="N143" s="48"/>
      <c r="O143" s="48">
        <f>+'Ark1'!U1386</f>
        <v>55.733991699760011</v>
      </c>
      <c r="P143" s="46"/>
      <c r="Q143" s="48">
        <f>+'Ark1'!W1386</f>
        <v>74.654188820736579</v>
      </c>
      <c r="R143" s="39"/>
      <c r="S143" s="39"/>
      <c r="T143" s="39"/>
      <c r="U143" s="39"/>
      <c r="V143" s="39"/>
      <c r="W143" s="114"/>
      <c r="X143" s="99">
        <f>+'Ark1'!AA1386</f>
        <v>7.2892609606236141</v>
      </c>
      <c r="Y143" s="48">
        <f>+'Ark1'!AB1386</f>
        <v>2.5362873984124064</v>
      </c>
      <c r="Z143" s="65">
        <f>+'Ark1'!AC1386</f>
        <v>-11.226191089916348</v>
      </c>
      <c r="AA143" s="65">
        <f t="shared" si="21"/>
        <v>283.17180616740086</v>
      </c>
      <c r="AB143" s="48">
        <f>+'Ark1'!T1386</f>
        <v>13.234365276913504</v>
      </c>
      <c r="AC143" s="99">
        <f>+'Ark1'!V1386</f>
        <v>80.887318638239435</v>
      </c>
      <c r="AD143" s="39"/>
      <c r="AE143" s="1"/>
      <c r="AF143" s="51"/>
      <c r="AG143" s="51"/>
      <c r="AH143" s="1"/>
      <c r="AJ143" s="1"/>
      <c r="AK143" s="1"/>
      <c r="AL143" s="1"/>
      <c r="AM143" s="52"/>
      <c r="AP143" s="12"/>
      <c r="AQ143" s="12"/>
    </row>
    <row r="144" spans="1:43" ht="15.6">
      <c r="A144" s="39"/>
      <c r="B144" s="46">
        <f>+'Ark1'!C1387</f>
        <v>2002</v>
      </c>
      <c r="C144" s="46">
        <f>+'Ark1'!I1387</f>
        <v>80</v>
      </c>
      <c r="D144" s="91" t="s">
        <v>7</v>
      </c>
      <c r="E144" s="91" t="s">
        <v>6</v>
      </c>
      <c r="F144" s="46">
        <f>+'Ark1'!Q1387</f>
        <v>614</v>
      </c>
      <c r="G144" s="46">
        <f t="shared" si="20"/>
        <v>-23</v>
      </c>
      <c r="H144" s="335">
        <f>+'Ark1'!R1387</f>
        <v>143933</v>
      </c>
      <c r="I144" s="335"/>
      <c r="J144" s="335">
        <f>+'Ark1'!S1387</f>
        <v>143661</v>
      </c>
      <c r="K144" s="99">
        <f>+'Ark1'!AD1387</f>
        <v>11.64637447091542</v>
      </c>
      <c r="L144" s="48"/>
      <c r="M144" s="99">
        <f>+'Ark1'!AE1387</f>
        <v>11.883071447134</v>
      </c>
      <c r="N144" s="48"/>
      <c r="O144" s="48">
        <f>+'Ark1'!U1387</f>
        <v>56.078072685001509</v>
      </c>
      <c r="P144" s="46"/>
      <c r="Q144" s="48">
        <f>+'Ark1'!W1387</f>
        <v>77.367208915432556</v>
      </c>
      <c r="R144" s="39"/>
      <c r="S144" s="39"/>
      <c r="T144" s="39"/>
      <c r="U144" s="39"/>
      <c r="V144" s="39"/>
      <c r="W144" s="114"/>
      <c r="X144" s="99">
        <f>+'Ark1'!AA1387</f>
        <v>8.3128956141913317</v>
      </c>
      <c r="Y144" s="48">
        <f>+'Ark1'!AB1387</f>
        <v>2.9229392173501831</v>
      </c>
      <c r="Z144" s="65">
        <f>+'Ark1'!AC1387</f>
        <v>-16.59988987633259</v>
      </c>
      <c r="AA144" s="65">
        <f t="shared" si="21"/>
        <v>234.4185667752443</v>
      </c>
      <c r="AB144" s="48">
        <f>+'Ark1'!T1387</f>
        <v>13.427921324505157</v>
      </c>
      <c r="AC144" s="99">
        <f>+'Ark1'!V1387</f>
        <v>83.977726455662619</v>
      </c>
      <c r="AD144" s="39"/>
      <c r="AE144" s="1"/>
      <c r="AF144" s="51"/>
      <c r="AG144" s="51"/>
      <c r="AH144" s="1"/>
      <c r="AJ144" s="1"/>
      <c r="AK144" s="1"/>
      <c r="AL144" s="1"/>
      <c r="AM144" s="52"/>
      <c r="AP144" s="12"/>
      <c r="AQ144" s="12"/>
    </row>
    <row r="145" spans="1:43" ht="15.6">
      <c r="A145" s="39"/>
      <c r="B145" s="46">
        <f>+'Ark1'!C1388</f>
        <v>2002</v>
      </c>
      <c r="C145" s="46">
        <f>+'Ark1'!I1388</f>
        <v>81</v>
      </c>
      <c r="D145" s="91" t="s">
        <v>7</v>
      </c>
      <c r="E145" s="91" t="s">
        <v>52</v>
      </c>
      <c r="F145" s="46">
        <f>+'Ark1'!Q1388</f>
        <v>152</v>
      </c>
      <c r="G145" s="46">
        <f t="shared" si="20"/>
        <v>-19</v>
      </c>
      <c r="H145" s="335">
        <f>+'Ark1'!R1388</f>
        <v>43488</v>
      </c>
      <c r="I145" s="335"/>
      <c r="J145" s="335">
        <f>+'Ark1'!S1388</f>
        <v>43475</v>
      </c>
      <c r="K145" s="99">
        <f>+'Ark1'!AD1388</f>
        <v>3.5188423293558091</v>
      </c>
      <c r="L145" s="48"/>
      <c r="M145" s="99">
        <f>+'Ark1'!AE1388</f>
        <v>3.5379127317838663</v>
      </c>
      <c r="N145" s="48"/>
      <c r="O145" s="48">
        <f>+'Ark1'!U1388</f>
        <v>56.475054629097187</v>
      </c>
      <c r="P145" s="46"/>
      <c r="Q145" s="48">
        <f>+'Ark1'!W1388</f>
        <v>76.115767682576475</v>
      </c>
      <c r="R145" s="39"/>
      <c r="S145" s="39"/>
      <c r="T145" s="39"/>
      <c r="U145" s="39"/>
      <c r="V145" s="39"/>
      <c r="W145" s="114"/>
      <c r="X145" s="99">
        <f>+'Ark1'!AA1388</f>
        <v>7.5648726371409314</v>
      </c>
      <c r="Y145" s="48">
        <f>+'Ark1'!AB1388</f>
        <v>2.6029739118228368</v>
      </c>
      <c r="Z145" s="65">
        <f>+'Ark1'!AC1388</f>
        <v>-4.3370986535859997</v>
      </c>
      <c r="AA145" s="65">
        <f t="shared" si="21"/>
        <v>286.10526315789474</v>
      </c>
      <c r="AB145" s="48">
        <f>+'Ark1'!T1388</f>
        <v>13.669219094922736</v>
      </c>
      <c r="AC145" s="99">
        <f>+'Ark1'!V1388</f>
        <v>82.487151866831326</v>
      </c>
      <c r="AD145" s="39"/>
      <c r="AE145" s="1"/>
      <c r="AF145" s="51"/>
      <c r="AG145" s="51"/>
      <c r="AH145" s="1"/>
      <c r="AJ145" s="1"/>
      <c r="AK145" s="1"/>
      <c r="AL145" s="1"/>
      <c r="AM145" s="52"/>
      <c r="AP145" s="12"/>
      <c r="AQ145" s="12"/>
    </row>
    <row r="146" spans="1:43" ht="15.6">
      <c r="A146" s="39"/>
      <c r="B146" s="46">
        <f>+'Ark1'!C1389</f>
        <v>2002</v>
      </c>
      <c r="C146" s="46">
        <f>+'Ark1'!I1389</f>
        <v>83</v>
      </c>
      <c r="D146" s="91" t="s">
        <v>7</v>
      </c>
      <c r="E146" s="91" t="s">
        <v>420</v>
      </c>
      <c r="F146" s="46">
        <f>+'Ark1'!Q1389</f>
        <v>579</v>
      </c>
      <c r="G146" s="46">
        <f t="shared" si="20"/>
        <v>-32</v>
      </c>
      <c r="H146" s="335">
        <f>+'Ark1'!R1389</f>
        <v>103698</v>
      </c>
      <c r="I146" s="335"/>
      <c r="J146" s="335">
        <f>+'Ark1'!S1389</f>
        <v>103225</v>
      </c>
      <c r="K146" s="99">
        <f>+'Ark1'!AD1389</f>
        <v>8.390749445123685</v>
      </c>
      <c r="L146" s="48"/>
      <c r="M146" s="99">
        <f>+'Ark1'!AE1389</f>
        <v>8.7946264214223024</v>
      </c>
      <c r="N146" s="48"/>
      <c r="O146" s="48">
        <f>+'Ark1'!U1389</f>
        <v>56.193441511261824</v>
      </c>
      <c r="P146" s="46"/>
      <c r="Q146" s="48">
        <f>+'Ark1'!W1389</f>
        <v>79.689226447081396</v>
      </c>
      <c r="R146" s="39"/>
      <c r="S146" s="39"/>
      <c r="T146" s="39"/>
      <c r="U146" s="39"/>
      <c r="V146" s="39"/>
      <c r="W146" s="114"/>
      <c r="X146" s="99">
        <f>+'Ark1'!AA1389</f>
        <v>8.561657975942131</v>
      </c>
      <c r="Y146" s="48">
        <f>+'Ark1'!AB1389</f>
        <v>2.5685927627494021</v>
      </c>
      <c r="Z146" s="65">
        <f>+'Ark1'!AC1389</f>
        <v>-20.451536173568392</v>
      </c>
      <c r="AA146" s="65">
        <f t="shared" si="21"/>
        <v>179.09844559585491</v>
      </c>
      <c r="AB146" s="48">
        <f>+'Ark1'!T1389</f>
        <v>13.49941175336072</v>
      </c>
      <c r="AC146" s="99">
        <f>+'Ark1'!V1389</f>
        <v>86.668938646318537</v>
      </c>
      <c r="AD146" s="39"/>
      <c r="AE146" s="1"/>
      <c r="AF146" s="51"/>
      <c r="AG146" s="51"/>
      <c r="AH146" s="1"/>
      <c r="AJ146" s="1"/>
      <c r="AK146" s="1"/>
      <c r="AL146" s="1"/>
      <c r="AM146" s="52"/>
      <c r="AP146" s="12"/>
      <c r="AQ146" s="12"/>
    </row>
    <row r="147" spans="1:43" ht="15.6">
      <c r="A147" s="39"/>
      <c r="B147" s="39"/>
      <c r="C147" s="39"/>
      <c r="D147" s="39"/>
      <c r="E147" s="39"/>
      <c r="F147" s="39"/>
      <c r="G147" s="39"/>
      <c r="H147" s="307"/>
      <c r="I147" s="307"/>
      <c r="J147" s="307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114"/>
      <c r="X147" s="39"/>
      <c r="Y147" s="39"/>
      <c r="Z147" s="39"/>
      <c r="AA147" s="39"/>
      <c r="AB147" s="39"/>
      <c r="AC147" s="39"/>
      <c r="AD147" s="39"/>
      <c r="AE147" s="1"/>
      <c r="AF147" s="51"/>
      <c r="AG147" s="51"/>
      <c r="AH147" s="1"/>
      <c r="AJ147" s="1"/>
      <c r="AK147" s="1"/>
      <c r="AL147" s="1"/>
      <c r="AM147" s="52"/>
      <c r="AP147" s="12"/>
      <c r="AQ147" s="12"/>
    </row>
    <row r="148" spans="1:43">
      <c r="A148" s="39"/>
      <c r="B148" s="62">
        <f>+'Ark1'!C1390</f>
        <v>2001</v>
      </c>
      <c r="C148" s="62">
        <f>+'Ark1'!I1390</f>
        <v>6</v>
      </c>
      <c r="D148" s="312" t="str">
        <f t="shared" ref="D148:D153" si="22">+D141</f>
        <v>Nortura</v>
      </c>
      <c r="E148" s="312" t="s">
        <v>420</v>
      </c>
      <c r="F148" s="62">
        <f>+'Ark1'!Q1390</f>
        <v>1631</v>
      </c>
      <c r="G148" s="62">
        <f t="shared" ref="G148:G153" si="23">+F148-F155</f>
        <v>-258</v>
      </c>
      <c r="H148" s="336">
        <f>+'Ark1'!R1390</f>
        <v>473760</v>
      </c>
      <c r="I148" s="336"/>
      <c r="J148" s="336">
        <f>+'Ark1'!S1390</f>
        <v>473747</v>
      </c>
      <c r="K148" s="127">
        <f>+'Ark1'!AD1390</f>
        <v>38.618545754491002</v>
      </c>
      <c r="L148" s="63"/>
      <c r="M148" s="127">
        <f>+'Ark1'!AE1390</f>
        <v>38.497833668096241</v>
      </c>
      <c r="N148" s="63"/>
      <c r="O148" s="63">
        <f>+'Ark1'!U1390</f>
        <v>55.329908157729747</v>
      </c>
      <c r="P148" s="62"/>
      <c r="Q148" s="63">
        <f>+'Ark1'!W1390</f>
        <v>73.461798087160815</v>
      </c>
      <c r="R148" s="39"/>
      <c r="S148" s="39"/>
      <c r="T148" s="39"/>
      <c r="U148" s="39"/>
      <c r="V148" s="39"/>
      <c r="W148" s="39"/>
      <c r="X148" s="127">
        <f>+'Ark1'!AA1390</f>
        <v>6.7683259313336475</v>
      </c>
      <c r="Y148" s="63">
        <f>+'Ark1'!AB1390</f>
        <v>2.7950537167907696</v>
      </c>
      <c r="Z148" s="75">
        <f>+'Ark1'!AC1390</f>
        <v>-5.1409400711211122</v>
      </c>
      <c r="AA148" s="75">
        <f>+H148/F148</f>
        <v>290.47210300429185</v>
      </c>
      <c r="AB148" s="63">
        <f>+'Ark1'!T1390</f>
        <v>13.000493920972639</v>
      </c>
      <c r="AC148" s="127">
        <f>+'Ark1'!V1390</f>
        <v>79.591674459151605</v>
      </c>
      <c r="AD148" s="39"/>
      <c r="AE148" s="1"/>
      <c r="AF148" s="51"/>
      <c r="AG148" s="51"/>
      <c r="AH148" s="1"/>
      <c r="AJ148" s="1"/>
      <c r="AK148" s="1"/>
      <c r="AL148" s="1"/>
      <c r="AM148" s="52"/>
      <c r="AP148" s="12"/>
      <c r="AQ148" s="12"/>
    </row>
    <row r="149" spans="1:43">
      <c r="A149" s="39"/>
      <c r="B149" s="62">
        <f>+'Ark1'!C1391</f>
        <v>2001</v>
      </c>
      <c r="C149" s="62">
        <f>+'Ark1'!I1391</f>
        <v>24</v>
      </c>
      <c r="D149" s="312" t="str">
        <f t="shared" si="22"/>
        <v>Nortura</v>
      </c>
      <c r="E149" s="312" t="s">
        <v>420</v>
      </c>
      <c r="F149" s="62">
        <f>+'Ark1'!Q1391</f>
        <v>1026</v>
      </c>
      <c r="G149" s="62">
        <f t="shared" si="23"/>
        <v>-237</v>
      </c>
      <c r="H149" s="336">
        <f>+'Ark1'!R1391</f>
        <v>217117.6</v>
      </c>
      <c r="I149" s="336"/>
      <c r="J149" s="336">
        <f>+'Ark1'!S1391</f>
        <v>216924</v>
      </c>
      <c r="K149" s="127">
        <f>+'Ark1'!AD1391</f>
        <v>17.698340868172231</v>
      </c>
      <c r="L149" s="63"/>
      <c r="M149" s="127">
        <f>+'Ark1'!AE1391</f>
        <v>17.641004156568723</v>
      </c>
      <c r="N149" s="63"/>
      <c r="O149" s="63">
        <f>+'Ark1'!U1391</f>
        <v>55.601657723442315</v>
      </c>
      <c r="P149" s="62"/>
      <c r="Q149" s="63">
        <f>+'Ark1'!W1391</f>
        <v>73.516941915602246</v>
      </c>
      <c r="R149" s="39"/>
      <c r="S149" s="39"/>
      <c r="T149" s="39"/>
      <c r="U149" s="39"/>
      <c r="V149" s="39"/>
      <c r="W149" s="39"/>
      <c r="X149" s="127">
        <f>+'Ark1'!AA1391</f>
        <v>6.5331123825397102</v>
      </c>
      <c r="Y149" s="63">
        <f>+'Ark1'!AB1391</f>
        <v>2.7952552509751096</v>
      </c>
      <c r="Z149" s="75">
        <f>+'Ark1'!AC1391</f>
        <v>-3.4857866439960201</v>
      </c>
      <c r="AA149" s="75">
        <f>+H149/F149</f>
        <v>211.61559454191033</v>
      </c>
      <c r="AB149" s="63">
        <f>+'Ark1'!T1391</f>
        <v>13.147566111637197</v>
      </c>
      <c r="AC149" s="127">
        <f>+'Ark1'!V1391</f>
        <v>79.655686784311555</v>
      </c>
      <c r="AD149" s="39"/>
      <c r="AE149" s="1"/>
      <c r="AF149" s="51"/>
      <c r="AG149" s="51"/>
      <c r="AH149" s="1"/>
      <c r="AJ149" s="1"/>
      <c r="AK149" s="1"/>
      <c r="AL149" s="1"/>
      <c r="AM149" s="52"/>
      <c r="AP149" s="12"/>
      <c r="AQ149" s="12"/>
    </row>
    <row r="150" spans="1:43">
      <c r="A150" s="39"/>
      <c r="B150" s="62">
        <f>+'Ark1'!C1392</f>
        <v>2001</v>
      </c>
      <c r="C150" s="62">
        <f>+'Ark1'!I1392</f>
        <v>49</v>
      </c>
      <c r="D150" s="312" t="str">
        <f t="shared" si="22"/>
        <v>Nortura</v>
      </c>
      <c r="E150" s="312" t="s">
        <v>420</v>
      </c>
      <c r="F150" s="62">
        <f>+'Ark1'!Q1392</f>
        <v>959</v>
      </c>
      <c r="G150" s="62">
        <f t="shared" si="23"/>
        <v>-60</v>
      </c>
      <c r="H150" s="336">
        <f>+'Ark1'!R1392</f>
        <v>261652</v>
      </c>
      <c r="I150" s="336"/>
      <c r="J150" s="336">
        <f>+'Ark1'!S1392</f>
        <v>261578</v>
      </c>
      <c r="K150" s="127">
        <f>+'Ark1'!AD1392</f>
        <v>21.328562423493075</v>
      </c>
      <c r="L150" s="63"/>
      <c r="M150" s="127">
        <f>+'Ark1'!AE1392</f>
        <v>21.076988453288632</v>
      </c>
      <c r="N150" s="63"/>
      <c r="O150" s="63">
        <f>+'Ark1'!U1392</f>
        <v>55.330356528454224</v>
      </c>
      <c r="P150" s="62"/>
      <c r="Q150" s="63">
        <f>+'Ark1'!W1392</f>
        <v>72.841533110963852</v>
      </c>
      <c r="R150" s="39"/>
      <c r="S150" s="39"/>
      <c r="T150" s="39"/>
      <c r="U150" s="39"/>
      <c r="V150" s="39"/>
      <c r="W150" s="39"/>
      <c r="X150" s="127">
        <f>+'Ark1'!AA1392</f>
        <v>7.0066438502172108</v>
      </c>
      <c r="Y150" s="63">
        <f>+'Ark1'!AB1392</f>
        <v>2.6425875811644577</v>
      </c>
      <c r="Z150" s="75">
        <f>+'Ark1'!AC1392</f>
        <v>-5.5512953123023747</v>
      </c>
      <c r="AA150" s="75">
        <f t="shared" ref="AA150:AA160" si="24">+H150/F150</f>
        <v>272.8383733055266</v>
      </c>
      <c r="AB150" s="63">
        <f>+'Ark1'!T1392</f>
        <v>12.999254735297264</v>
      </c>
      <c r="AC150" s="127">
        <f>+'Ark1'!V1392</f>
        <v>78.938533057061008</v>
      </c>
      <c r="AD150" s="39"/>
      <c r="AE150" s="1"/>
      <c r="AF150" s="51"/>
      <c r="AG150" s="51"/>
      <c r="AH150" s="1"/>
      <c r="AJ150" s="1"/>
      <c r="AK150" s="1"/>
      <c r="AL150" s="1"/>
      <c r="AM150" s="52"/>
      <c r="AP150" s="12"/>
      <c r="AQ150" s="12"/>
    </row>
    <row r="151" spans="1:43">
      <c r="A151" s="39"/>
      <c r="B151" s="62">
        <f>+'Ark1'!C1393</f>
        <v>2001</v>
      </c>
      <c r="C151" s="62">
        <f>+'Ark1'!I1393</f>
        <v>80</v>
      </c>
      <c r="D151" s="312" t="str">
        <f t="shared" si="22"/>
        <v>KLF</v>
      </c>
      <c r="E151" s="312" t="s">
        <v>420</v>
      </c>
      <c r="F151" s="62">
        <f>+'Ark1'!Q1393</f>
        <v>637</v>
      </c>
      <c r="G151" s="62">
        <f t="shared" si="23"/>
        <v>-379</v>
      </c>
      <c r="H151" s="336">
        <f>+'Ark1'!R1393</f>
        <v>135753</v>
      </c>
      <c r="I151" s="336"/>
      <c r="J151" s="336">
        <f>+'Ark1'!S1393</f>
        <v>135329</v>
      </c>
      <c r="K151" s="127">
        <f>+'Ark1'!AD1393</f>
        <v>11.065905610033388</v>
      </c>
      <c r="L151" s="63"/>
      <c r="M151" s="127">
        <f>+'Ark1'!AE1393</f>
        <v>11.210065805274471</v>
      </c>
      <c r="N151" s="63"/>
      <c r="O151" s="63">
        <f>+'Ark1'!U1393</f>
        <v>55.641348121984194</v>
      </c>
      <c r="P151" s="62"/>
      <c r="Q151" s="63">
        <f>+'Ark1'!W1393</f>
        <v>74.883998262012256</v>
      </c>
      <c r="R151" s="39"/>
      <c r="S151" s="39"/>
      <c r="T151" s="39"/>
      <c r="U151" s="39"/>
      <c r="V151" s="39"/>
      <c r="W151" s="39"/>
      <c r="X151" s="127">
        <f>+'Ark1'!AA1393</f>
        <v>7.3971223638889905</v>
      </c>
      <c r="Y151" s="63">
        <f>+'Ark1'!AB1393</f>
        <v>3.070718613610079</v>
      </c>
      <c r="Z151" s="75">
        <f>+'Ark1'!AC1393</f>
        <v>-9.2023512717179816</v>
      </c>
      <c r="AA151" s="75">
        <f t="shared" si="24"/>
        <v>213.11302982731553</v>
      </c>
      <c r="AB151" s="63">
        <f>+'Ark1'!T1393</f>
        <v>13.166957636295329</v>
      </c>
      <c r="AC151" s="127">
        <f>+'Ark1'!V1393</f>
        <v>81.342877727611494</v>
      </c>
      <c r="AD151" s="39"/>
      <c r="AE151" s="1"/>
      <c r="AF151" s="51"/>
      <c r="AG151" s="51"/>
      <c r="AH151" s="1"/>
      <c r="AJ151" s="1"/>
      <c r="AK151" s="1"/>
      <c r="AL151" s="1"/>
      <c r="AM151" s="52"/>
      <c r="AP151" s="12"/>
      <c r="AQ151" s="12"/>
    </row>
    <row r="152" spans="1:43">
      <c r="A152" s="39"/>
      <c r="B152" s="62">
        <f>+'Ark1'!C1394</f>
        <v>2001</v>
      </c>
      <c r="C152" s="62">
        <f>+'Ark1'!I1394</f>
        <v>81</v>
      </c>
      <c r="D152" s="312" t="str">
        <f t="shared" si="22"/>
        <v>KLF</v>
      </c>
      <c r="E152" s="312" t="s">
        <v>420</v>
      </c>
      <c r="F152" s="62">
        <f>+'Ark1'!Q1394</f>
        <v>171</v>
      </c>
      <c r="G152" s="62">
        <f t="shared" si="23"/>
        <v>-37</v>
      </c>
      <c r="H152" s="336">
        <f>+'Ark1'!R1394</f>
        <v>37364</v>
      </c>
      <c r="I152" s="336"/>
      <c r="J152" s="336">
        <f>+'Ark1'!S1394</f>
        <v>37343</v>
      </c>
      <c r="K152" s="127">
        <f>+'Ark1'!AD1394</f>
        <v>3.0457264090906828</v>
      </c>
      <c r="L152" s="63"/>
      <c r="M152" s="127">
        <f>+'Ark1'!AE1394</f>
        <v>3.0283116741937226</v>
      </c>
      <c r="N152" s="63"/>
      <c r="O152" s="63">
        <f>+'Ark1'!U1394</f>
        <v>55.663283614064206</v>
      </c>
      <c r="P152" s="62"/>
      <c r="Q152" s="63">
        <f>+'Ark1'!W1394</f>
        <v>73.309980047130864</v>
      </c>
      <c r="R152" s="39"/>
      <c r="S152" s="39"/>
      <c r="T152" s="39"/>
      <c r="U152" s="39"/>
      <c r="V152" s="39"/>
      <c r="W152" s="39"/>
      <c r="X152" s="127">
        <f>+'Ark1'!AA1394</f>
        <v>7.1086896792810448</v>
      </c>
      <c r="Y152" s="63">
        <f>+'Ark1'!AB1394</f>
        <v>2.6292582935553126</v>
      </c>
      <c r="Z152" s="75">
        <f>+'Ark1'!AC1394</f>
        <v>-0.6373731496828644</v>
      </c>
      <c r="AA152" s="75">
        <f t="shared" si="24"/>
        <v>218.50292397660817</v>
      </c>
      <c r="AB152" s="63">
        <f>+'Ark1'!T1394</f>
        <v>13.193662348784924</v>
      </c>
      <c r="AC152" s="127">
        <f>+'Ark1'!V1394</f>
        <v>79.460766408698305</v>
      </c>
      <c r="AD152" s="39"/>
      <c r="AE152" s="1"/>
      <c r="AF152" s="51"/>
      <c r="AG152" s="51"/>
      <c r="AH152" s="1"/>
      <c r="AJ152" s="1"/>
      <c r="AK152" s="1"/>
      <c r="AL152" s="1"/>
      <c r="AM152" s="52"/>
      <c r="AP152" s="12"/>
      <c r="AQ152" s="12"/>
    </row>
    <row r="153" spans="1:43">
      <c r="A153" s="39"/>
      <c r="B153" s="62">
        <f>+'Ark1'!C1395</f>
        <v>2001</v>
      </c>
      <c r="C153" s="62">
        <f>+'Ark1'!I1395</f>
        <v>83</v>
      </c>
      <c r="D153" s="312" t="str">
        <f t="shared" si="22"/>
        <v>KLF</v>
      </c>
      <c r="E153" s="312" t="s">
        <v>420</v>
      </c>
      <c r="F153" s="62">
        <f>+'Ark1'!Q1395</f>
        <v>611</v>
      </c>
      <c r="G153" s="62">
        <f t="shared" si="23"/>
        <v>-157</v>
      </c>
      <c r="H153" s="336">
        <f>+'Ark1'!R1395</f>
        <v>101121.5</v>
      </c>
      <c r="I153" s="336"/>
      <c r="J153" s="336">
        <f>+'Ark1'!S1395</f>
        <v>100692</v>
      </c>
      <c r="K153" s="127">
        <f>+'Ark1'!AD1395</f>
        <v>8.2429189347196097</v>
      </c>
      <c r="L153" s="63"/>
      <c r="M153" s="127">
        <f>+'Ark1'!AE1395</f>
        <v>8.5457962425782092</v>
      </c>
      <c r="N153" s="63"/>
      <c r="O153" s="63">
        <f>+'Ark1'!U1395</f>
        <v>55.439816470027395</v>
      </c>
      <c r="P153" s="62"/>
      <c r="Q153" s="63">
        <f>+'Ark1'!W1395</f>
        <v>76.723658174432117</v>
      </c>
      <c r="R153" s="39"/>
      <c r="S153" s="39"/>
      <c r="T153" s="39"/>
      <c r="U153" s="39"/>
      <c r="V153" s="39"/>
      <c r="W153" s="39"/>
      <c r="X153" s="127">
        <f>+'Ark1'!AA1395</f>
        <v>8.3402192523927869</v>
      </c>
      <c r="Y153" s="63">
        <f>+'Ark1'!AB1395</f>
        <v>2.6492592065756231</v>
      </c>
      <c r="Z153" s="75">
        <f>+'Ark1'!AC1395</f>
        <v>-11.975980059775591</v>
      </c>
      <c r="AA153" s="75">
        <f t="shared" si="24"/>
        <v>165.50163666121114</v>
      </c>
      <c r="AB153" s="63">
        <f>+'Ark1'!T1395</f>
        <v>13.045880450744898</v>
      </c>
      <c r="AC153" s="127">
        <f>+'Ark1'!V1395</f>
        <v>83.434602550351329</v>
      </c>
      <c r="AD153" s="39"/>
      <c r="AE153" s="1"/>
      <c r="AF153" s="51"/>
      <c r="AG153" s="51"/>
      <c r="AH153" s="1"/>
      <c r="AJ153" s="1"/>
      <c r="AK153" s="1"/>
      <c r="AL153" s="1"/>
      <c r="AM153" s="52"/>
      <c r="AP153" s="12"/>
      <c r="AQ153" s="12"/>
    </row>
    <row r="154" spans="1:43">
      <c r="A154" s="39"/>
      <c r="B154" s="39"/>
      <c r="C154" s="39"/>
      <c r="D154" s="39"/>
      <c r="E154" s="39"/>
      <c r="F154" s="39"/>
      <c r="G154" s="39"/>
      <c r="H154" s="307"/>
      <c r="I154" s="307"/>
      <c r="J154" s="307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1"/>
      <c r="AF154" s="51"/>
      <c r="AG154" s="51"/>
      <c r="AH154" s="1"/>
      <c r="AJ154" s="1"/>
      <c r="AK154" s="1"/>
      <c r="AL154" s="1"/>
      <c r="AM154" s="52"/>
      <c r="AP154" s="12"/>
      <c r="AQ154" s="12"/>
    </row>
    <row r="155" spans="1:43">
      <c r="A155" s="39"/>
      <c r="B155" s="46">
        <f>+'Ark1'!C1396</f>
        <v>2000</v>
      </c>
      <c r="C155" s="46">
        <f>+'Ark1'!I1396</f>
        <v>6</v>
      </c>
      <c r="D155" s="91" t="str">
        <f t="shared" ref="D155:D160" si="25">+D141</f>
        <v>Nortura</v>
      </c>
      <c r="E155" s="91" t="s">
        <v>420</v>
      </c>
      <c r="F155" s="46">
        <f>+'Ark1'!Q1396</f>
        <v>1889</v>
      </c>
      <c r="G155" s="46">
        <f t="shared" ref="G155:G160" si="26">+F155-F162</f>
        <v>-1529</v>
      </c>
      <c r="H155" s="335">
        <f>+'Ark1'!R1396</f>
        <v>476046</v>
      </c>
      <c r="I155" s="335"/>
      <c r="J155" s="335">
        <f>+'Ark1'!S1396</f>
        <v>475895</v>
      </c>
      <c r="K155" s="99">
        <f>+'Ark1'!AD1396</f>
        <v>38.275455341442758</v>
      </c>
      <c r="L155" s="48"/>
      <c r="M155" s="99">
        <f>+'Ark1'!AE1396</f>
        <v>38.299287296086007</v>
      </c>
      <c r="N155" s="48"/>
      <c r="O155" s="48">
        <f>+'Ark1'!U1396</f>
        <v>54.801149413210887</v>
      </c>
      <c r="P155" s="46"/>
      <c r="Q155" s="48">
        <f>+'Ark1'!W1396</f>
        <v>68.185955240964645</v>
      </c>
      <c r="R155" s="39"/>
      <c r="S155" s="39"/>
      <c r="T155" s="39"/>
      <c r="U155" s="39"/>
      <c r="V155" s="39"/>
      <c r="W155" s="39"/>
      <c r="X155" s="99">
        <f>+'Ark1'!AA1396</f>
        <v>6.5426887512915348</v>
      </c>
      <c r="Y155" s="48">
        <f>+'Ark1'!AB1396</f>
        <v>2.7581099377870206</v>
      </c>
      <c r="Z155" s="65">
        <f>+'Ark1'!AC1396</f>
        <v>-0.79789416921749057</v>
      </c>
      <c r="AA155" s="65">
        <f t="shared" si="24"/>
        <v>252.00952885124406</v>
      </c>
      <c r="AB155" s="48">
        <f>+'Ark1'!T1396</f>
        <v>12.687040748162993</v>
      </c>
      <c r="AC155" s="99">
        <f>+'Ark1'!V1396</f>
        <v>73.88720390002031</v>
      </c>
      <c r="AD155" s="39"/>
      <c r="AE155" s="1"/>
      <c r="AF155" s="51"/>
      <c r="AG155" s="51"/>
      <c r="AH155" s="1"/>
      <c r="AJ155" s="1"/>
      <c r="AK155" s="1"/>
      <c r="AL155" s="1"/>
      <c r="AM155" s="52"/>
      <c r="AP155" s="12"/>
      <c r="AQ155" s="12"/>
    </row>
    <row r="156" spans="1:43">
      <c r="A156" s="39"/>
      <c r="B156" s="46">
        <f>+'Ark1'!C1397</f>
        <v>2000</v>
      </c>
      <c r="C156" s="46">
        <f>+'Ark1'!I1397</f>
        <v>24</v>
      </c>
      <c r="D156" s="91" t="str">
        <f t="shared" si="25"/>
        <v>Nortura</v>
      </c>
      <c r="E156" s="91" t="s">
        <v>420</v>
      </c>
      <c r="F156" s="46">
        <f>+'Ark1'!Q1397</f>
        <v>1263</v>
      </c>
      <c r="G156" s="46">
        <f t="shared" si="26"/>
        <v>177</v>
      </c>
      <c r="H156" s="335">
        <f>+'Ark1'!R1397</f>
        <v>233410</v>
      </c>
      <c r="I156" s="335"/>
      <c r="J156" s="335">
        <f>+'Ark1'!S1397</f>
        <v>233386</v>
      </c>
      <c r="K156" s="99">
        <f>+'Ark1'!AD1397</f>
        <v>18.766829321633121</v>
      </c>
      <c r="L156" s="48"/>
      <c r="M156" s="99">
        <f>+'Ark1'!AE1397</f>
        <v>18.813935063496171</v>
      </c>
      <c r="N156" s="48"/>
      <c r="O156" s="48">
        <f>+'Ark1'!U1397</f>
        <v>54.816437147043985</v>
      </c>
      <c r="P156" s="46"/>
      <c r="Q156" s="48">
        <f>+'Ark1'!W1397</f>
        <v>68.299923718647051</v>
      </c>
      <c r="R156" s="39"/>
      <c r="S156" s="39"/>
      <c r="T156" s="39"/>
      <c r="U156" s="39"/>
      <c r="V156" s="39"/>
      <c r="W156" s="39"/>
      <c r="X156" s="99">
        <f>+'Ark1'!AA1397</f>
        <v>6.4858926382318609</v>
      </c>
      <c r="Y156" s="48">
        <f>+'Ark1'!AB1397</f>
        <v>2.7327910861043958</v>
      </c>
      <c r="Z156" s="65">
        <f>+'Ark1'!AC1397</f>
        <v>-2.6422405928434141</v>
      </c>
      <c r="AA156" s="65">
        <f t="shared" si="24"/>
        <v>184.80601741884402</v>
      </c>
      <c r="AB156" s="48">
        <f>+'Ark1'!T1397</f>
        <v>12.688355254702023</v>
      </c>
      <c r="AC156" s="99">
        <f>+'Ark1'!V1397</f>
        <v>74.00296890130474</v>
      </c>
      <c r="AD156" s="39"/>
      <c r="AE156" s="1"/>
      <c r="AF156" s="51"/>
      <c r="AG156" s="51"/>
      <c r="AH156" s="1"/>
      <c r="AJ156" s="1"/>
      <c r="AK156" s="1"/>
      <c r="AL156" s="1"/>
      <c r="AM156" s="52"/>
      <c r="AP156" s="12"/>
      <c r="AQ156" s="12"/>
    </row>
    <row r="157" spans="1:43">
      <c r="A157" s="39"/>
      <c r="B157" s="46">
        <f>+'Ark1'!C1398</f>
        <v>2000</v>
      </c>
      <c r="C157" s="46">
        <f>+'Ark1'!I1398</f>
        <v>49</v>
      </c>
      <c r="D157" s="91" t="str">
        <f t="shared" si="25"/>
        <v>Nortura</v>
      </c>
      <c r="E157" s="91" t="s">
        <v>420</v>
      </c>
      <c r="F157" s="46">
        <f>+'Ark1'!Q1398</f>
        <v>1019</v>
      </c>
      <c r="G157" s="46">
        <f t="shared" si="26"/>
        <v>-885</v>
      </c>
      <c r="H157" s="335">
        <f>+'Ark1'!R1398</f>
        <v>248729</v>
      </c>
      <c r="I157" s="335"/>
      <c r="J157" s="335">
        <f>+'Ark1'!S1398</f>
        <v>248720</v>
      </c>
      <c r="K157" s="99">
        <f>+'Ark1'!AD1398</f>
        <v>19.998520587551873</v>
      </c>
      <c r="L157" s="48"/>
      <c r="M157" s="99">
        <f>+'Ark1'!AE1398</f>
        <v>19.740495197231002</v>
      </c>
      <c r="N157" s="48"/>
      <c r="O157" s="48">
        <f>+'Ark1'!U1398</f>
        <v>54.996486008362808</v>
      </c>
      <c r="P157" s="46"/>
      <c r="Q157" s="48">
        <f>+'Ark1'!W1398</f>
        <v>67.245420316821139</v>
      </c>
      <c r="R157" s="39"/>
      <c r="S157" s="39"/>
      <c r="T157" s="39"/>
      <c r="U157" s="39"/>
      <c r="V157" s="39"/>
      <c r="W157" s="39"/>
      <c r="X157" s="99">
        <f>+'Ark1'!AA1398</f>
        <v>6.7938663303684583</v>
      </c>
      <c r="Y157" s="48">
        <f>+'Ark1'!AB1398</f>
        <v>2.7899732753035997</v>
      </c>
      <c r="Z157" s="65">
        <f>+'Ark1'!AC1398</f>
        <v>-5.0651060879544607</v>
      </c>
      <c r="AA157" s="65">
        <f t="shared" si="24"/>
        <v>244.09126594700686</v>
      </c>
      <c r="AB157" s="48">
        <f>+'Ark1'!T1398</f>
        <v>12.799251394087539</v>
      </c>
      <c r="AC157" s="99">
        <f>+'Ark1'!V1398</f>
        <v>72.856730459954051</v>
      </c>
      <c r="AD157" s="39"/>
      <c r="AE157" s="1"/>
      <c r="AF157" s="51"/>
      <c r="AG157" s="51"/>
      <c r="AH157" s="1"/>
      <c r="AJ157" s="1"/>
      <c r="AK157" s="1"/>
      <c r="AL157" s="1"/>
      <c r="AM157" s="52"/>
      <c r="AP157" s="12"/>
      <c r="AQ157" s="12"/>
    </row>
    <row r="158" spans="1:43">
      <c r="A158" s="39"/>
      <c r="B158" s="46">
        <f>+'Ark1'!C1399</f>
        <v>2000</v>
      </c>
      <c r="C158" s="46">
        <f>+'Ark1'!I1399</f>
        <v>80</v>
      </c>
      <c r="D158" s="91" t="str">
        <f t="shared" si="25"/>
        <v>KLF</v>
      </c>
      <c r="E158" s="91" t="s">
        <v>420</v>
      </c>
      <c r="F158" s="46">
        <f>+'Ark1'!Q1399</f>
        <v>1016</v>
      </c>
      <c r="G158" s="46">
        <f t="shared" si="26"/>
        <v>212</v>
      </c>
      <c r="H158" s="335">
        <f>+'Ark1'!R1399</f>
        <v>136043</v>
      </c>
      <c r="I158" s="335"/>
      <c r="J158" s="335">
        <f>+'Ark1'!S1399</f>
        <v>135460</v>
      </c>
      <c r="K158" s="99">
        <f>+'Ark1'!AD1399</f>
        <v>10.938244982661123</v>
      </c>
      <c r="L158" s="48"/>
      <c r="M158" s="99">
        <f>+'Ark1'!AE1399</f>
        <v>11.043285957130392</v>
      </c>
      <c r="N158" s="48"/>
      <c r="O158" s="48">
        <f>+'Ark1'!U1399</f>
        <v>55.226480141739266</v>
      </c>
      <c r="P158" s="46"/>
      <c r="Q158" s="48">
        <f>+'Ark1'!W1399</f>
        <v>69.072094481765518</v>
      </c>
      <c r="R158" s="39"/>
      <c r="S158" s="39"/>
      <c r="T158" s="39"/>
      <c r="U158" s="39"/>
      <c r="V158" s="39"/>
      <c r="W158" s="39"/>
      <c r="X158" s="99">
        <f>+'Ark1'!AA1399</f>
        <v>7.0400238542058853</v>
      </c>
      <c r="Y158" s="48">
        <f>+'Ark1'!AB1399</f>
        <v>2.8999773640547626</v>
      </c>
      <c r="Z158" s="65">
        <f>+'Ark1'!AC1399</f>
        <v>-3.2691884327703362</v>
      </c>
      <c r="AA158" s="65">
        <f t="shared" si="24"/>
        <v>133.9005905511811</v>
      </c>
      <c r="AB158" s="48">
        <f>+'Ark1'!T1399</f>
        <v>12.92995596980367</v>
      </c>
      <c r="AC158" s="99">
        <f>+'Ark1'!V1399</f>
        <v>75.131786505241109</v>
      </c>
      <c r="AD158" s="39"/>
      <c r="AE158" s="1"/>
      <c r="AF158" s="51"/>
      <c r="AG158" s="51"/>
      <c r="AH158" s="1"/>
      <c r="AJ158" s="1"/>
      <c r="AK158" s="1"/>
      <c r="AL158" s="1"/>
      <c r="AM158" s="52"/>
      <c r="AP158" s="12"/>
      <c r="AQ158" s="12"/>
    </row>
    <row r="159" spans="1:43">
      <c r="A159" s="39"/>
      <c r="B159" s="46">
        <f>+'Ark1'!C1400</f>
        <v>2000</v>
      </c>
      <c r="C159" s="46">
        <f>+'Ark1'!I1400</f>
        <v>81</v>
      </c>
      <c r="D159" s="91" t="str">
        <f t="shared" si="25"/>
        <v>KLF</v>
      </c>
      <c r="E159" s="91" t="s">
        <v>420</v>
      </c>
      <c r="F159" s="46">
        <f>+'Ark1'!Q1400</f>
        <v>208</v>
      </c>
      <c r="G159" s="46">
        <f t="shared" si="26"/>
        <v>30</v>
      </c>
      <c r="H159" s="335">
        <f>+'Ark1'!R1400</f>
        <v>37383</v>
      </c>
      <c r="I159" s="335"/>
      <c r="J159" s="335">
        <f>+'Ark1'!S1400</f>
        <v>37347</v>
      </c>
      <c r="K159" s="99">
        <f>+'Ark1'!AD1400</f>
        <v>3.005699758067824</v>
      </c>
      <c r="L159" s="48"/>
      <c r="M159" s="99">
        <f>+'Ark1'!AE1400</f>
        <v>2.988132883972225</v>
      </c>
      <c r="N159" s="48"/>
      <c r="O159" s="48">
        <f>+'Ark1'!U1400</f>
        <v>55.403620103355031</v>
      </c>
      <c r="P159" s="46"/>
      <c r="Q159" s="48">
        <f>+'Ark1'!W1400</f>
        <v>67.789052518274843</v>
      </c>
      <c r="R159" s="39"/>
      <c r="S159" s="39"/>
      <c r="T159" s="39"/>
      <c r="U159" s="39"/>
      <c r="V159" s="39"/>
      <c r="W159" s="39"/>
      <c r="X159" s="99">
        <f>+'Ark1'!AA1400</f>
        <v>7.1448018062718885</v>
      </c>
      <c r="Y159" s="48">
        <f>+'Ark1'!AB1400</f>
        <v>2.7104975706332479</v>
      </c>
      <c r="Z159" s="65">
        <f>+'Ark1'!AC1400</f>
        <v>2.7444455460992283</v>
      </c>
      <c r="AA159" s="65">
        <f t="shared" si="24"/>
        <v>179.72596153846155</v>
      </c>
      <c r="AB159" s="48">
        <f>+'Ark1'!T1400</f>
        <v>13.044966963593078</v>
      </c>
      <c r="AC159" s="99">
        <f>+'Ark1'!V1400</f>
        <v>73.499274372774138</v>
      </c>
      <c r="AD159" s="39"/>
      <c r="AE159" s="1"/>
      <c r="AF159" s="51"/>
      <c r="AG159" s="51"/>
      <c r="AH159" s="1"/>
      <c r="AJ159" s="1"/>
      <c r="AK159" s="1"/>
      <c r="AL159" s="1"/>
      <c r="AM159" s="52"/>
    </row>
    <row r="160" spans="1:43">
      <c r="A160" s="39"/>
      <c r="B160" s="46">
        <f>+'Ark1'!C1401</f>
        <v>2000</v>
      </c>
      <c r="C160" s="46">
        <f>+'Ark1'!I1401</f>
        <v>83</v>
      </c>
      <c r="D160" s="91" t="str">
        <f t="shared" si="25"/>
        <v>KLF</v>
      </c>
      <c r="E160" s="91" t="s">
        <v>420</v>
      </c>
      <c r="F160" s="46">
        <f>+'Ark1'!Q1401</f>
        <v>768</v>
      </c>
      <c r="G160" s="46">
        <f t="shared" si="26"/>
        <v>-96</v>
      </c>
      <c r="H160" s="335">
        <f>+'Ark1'!R1401</f>
        <v>112126</v>
      </c>
      <c r="I160" s="335"/>
      <c r="J160" s="335">
        <f>+'Ark1'!S1401</f>
        <v>111187.5</v>
      </c>
      <c r="K160" s="99">
        <f>+'Ark1'!AD1401</f>
        <v>9.0152500086433101</v>
      </c>
      <c r="L160" s="48"/>
      <c r="M160" s="99">
        <f>+'Ark1'!AE1401</f>
        <v>9.1148636020841991</v>
      </c>
      <c r="N160" s="48"/>
      <c r="O160" s="48">
        <f>+'Ark1'!U1401</f>
        <v>55.00914221472739</v>
      </c>
      <c r="P160" s="46"/>
      <c r="Q160" s="48">
        <f>+'Ark1'!W1401</f>
        <v>69.455971021922821</v>
      </c>
      <c r="R160" s="39"/>
      <c r="S160" s="39"/>
      <c r="T160" s="39"/>
      <c r="U160" s="39"/>
      <c r="V160" s="39"/>
      <c r="W160" s="39"/>
      <c r="X160" s="99">
        <f>+'Ark1'!AA1401</f>
        <v>7.3430191992014366</v>
      </c>
      <c r="Y160" s="48">
        <f>+'Ark1'!AB1401</f>
        <v>2.6252092873397626</v>
      </c>
      <c r="Z160" s="65">
        <f>+'Ark1'!AC1401</f>
        <v>-9.752553348910924</v>
      </c>
      <c r="AA160" s="65">
        <f t="shared" si="24"/>
        <v>145.99739583333334</v>
      </c>
      <c r="AB160" s="48">
        <f>+'Ark1'!T1401</f>
        <v>12.793482332376078</v>
      </c>
      <c r="AC160" s="99">
        <f>+'Ark1'!V1401</f>
        <v>75.846614052839826</v>
      </c>
      <c r="AD160" s="39"/>
      <c r="AE160" s="1"/>
      <c r="AF160" s="51"/>
      <c r="AG160" s="51"/>
      <c r="AH160" s="1"/>
      <c r="AJ160" s="1"/>
      <c r="AK160" s="1"/>
      <c r="AL160" s="1"/>
      <c r="AM160" s="52"/>
    </row>
    <row r="161" spans="1:39">
      <c r="A161" s="39"/>
      <c r="B161" s="39"/>
      <c r="C161" s="39"/>
      <c r="D161" s="39"/>
      <c r="E161" s="39"/>
      <c r="F161" s="39"/>
      <c r="G161" s="39"/>
      <c r="H161" s="307"/>
      <c r="I161" s="307"/>
      <c r="J161" s="307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1"/>
      <c r="AF161" s="51"/>
      <c r="AG161" s="51"/>
      <c r="AH161" s="1"/>
      <c r="AJ161" s="1"/>
      <c r="AK161" s="1"/>
      <c r="AL161" s="1"/>
      <c r="AM161" s="52"/>
    </row>
    <row r="162" spans="1:39">
      <c r="A162" s="39"/>
      <c r="B162">
        <f>+'Ark1'!C1402</f>
        <v>1999</v>
      </c>
      <c r="C162">
        <f>+'Ark1'!I1402</f>
        <v>6</v>
      </c>
      <c r="D162" s="51" t="s">
        <v>7</v>
      </c>
      <c r="E162" s="51" t="s">
        <v>420</v>
      </c>
      <c r="F162">
        <f>+'Ark1'!Q1402</f>
        <v>3418</v>
      </c>
      <c r="G162" s="39"/>
      <c r="H162" s="301">
        <f>+'Ark1'!R1402</f>
        <v>502243</v>
      </c>
      <c r="J162" s="301">
        <f>+'Ark1'!S1402</f>
        <v>502278</v>
      </c>
      <c r="K162" s="100">
        <f>+'Ark1'!AD1402</f>
        <v>38.686996270090226</v>
      </c>
      <c r="L162" s="1"/>
      <c r="M162" s="100">
        <f>+'Ark1'!AE1402</f>
        <v>38.778998669003279</v>
      </c>
      <c r="N162" s="1"/>
      <c r="O162" s="1">
        <f>+'Ark1'!U1402</f>
        <v>54.451576616933238</v>
      </c>
      <c r="Q162" s="1">
        <f>+'Ark1'!W1402</f>
        <v>69.327284934234314</v>
      </c>
      <c r="R162" s="39"/>
      <c r="S162" s="39"/>
      <c r="T162" s="39"/>
      <c r="U162" s="39"/>
      <c r="V162" s="39"/>
      <c r="W162" s="39"/>
      <c r="X162" s="100">
        <f>+'Ark1'!AA1402</f>
        <v>6.5088724118968191</v>
      </c>
      <c r="Y162" s="1">
        <f>+'Ark1'!AB1402</f>
        <v>2.9816417956135393</v>
      </c>
      <c r="Z162" s="10">
        <f>+'Ark1'!AC1402</f>
        <v>1.5701319316958176</v>
      </c>
      <c r="AA162" s="10">
        <f t="shared" ref="AA162:AA167" si="27">+H162/F162</f>
        <v>146.94060854300761</v>
      </c>
      <c r="AB162" s="1">
        <f>+'Ark1'!T1402</f>
        <v>12.48104602752054</v>
      </c>
      <c r="AC162" s="100">
        <f>+'Ark1'!V1402</f>
        <v>75.11258765066205</v>
      </c>
      <c r="AD162" s="39"/>
      <c r="AE162" s="1"/>
      <c r="AF162" s="51"/>
      <c r="AG162" s="51"/>
      <c r="AH162" s="1"/>
      <c r="AJ162" s="1"/>
    </row>
    <row r="163" spans="1:39">
      <c r="A163" s="39"/>
      <c r="B163">
        <f>+'Ark1'!C1403</f>
        <v>1999</v>
      </c>
      <c r="C163">
        <f>+'Ark1'!I1403</f>
        <v>24</v>
      </c>
      <c r="D163" s="51" t="s">
        <v>7</v>
      </c>
      <c r="E163" s="51" t="s">
        <v>420</v>
      </c>
      <c r="F163">
        <f>+'Ark1'!Q1403</f>
        <v>1086</v>
      </c>
      <c r="G163" s="39"/>
      <c r="H163" s="301">
        <f>+'Ark1'!R1403</f>
        <v>51825</v>
      </c>
      <c r="J163" s="301">
        <f>+'Ark1'!S1403</f>
        <v>51823</v>
      </c>
      <c r="K163" s="100">
        <f>+'Ark1'!AD1403</f>
        <v>3.9919990556312897</v>
      </c>
      <c r="L163" s="1"/>
      <c r="M163" s="100">
        <f>+'Ark1'!AE1403</f>
        <v>3.8806137843879975</v>
      </c>
      <c r="N163" s="1"/>
      <c r="O163" s="1">
        <f>+'Ark1'!U1403</f>
        <v>54.767786504061888</v>
      </c>
      <c r="Q163" s="1">
        <f>+'Ark1'!W1403</f>
        <v>67.240297979661676</v>
      </c>
      <c r="R163" s="39"/>
      <c r="S163" s="39"/>
      <c r="T163" s="39"/>
      <c r="U163" s="39"/>
      <c r="V163" s="39"/>
      <c r="W163" s="39"/>
      <c r="X163" s="100">
        <f>+'Ark1'!AA1403</f>
        <v>7.2057126899580908</v>
      </c>
      <c r="Y163" s="1">
        <f>+'Ark1'!AB1403</f>
        <v>2.9438936639547881</v>
      </c>
      <c r="Z163" s="10">
        <f>+'Ark1'!AC1403</f>
        <v>0.10250136639716076</v>
      </c>
      <c r="AA163" s="10">
        <f t="shared" si="27"/>
        <v>47.72099447513812</v>
      </c>
      <c r="AB163" s="1">
        <f>+'Ark1'!T1403</f>
        <v>12.660028943560055</v>
      </c>
      <c r="AC163" s="100">
        <f>+'Ark1'!V1403</f>
        <v>72.851907454219599</v>
      </c>
      <c r="AD163" s="39"/>
      <c r="AE163" s="1"/>
      <c r="AF163" s="51"/>
      <c r="AG163" s="51"/>
      <c r="AH163" s="1"/>
      <c r="AJ163" s="1"/>
    </row>
    <row r="164" spans="1:39">
      <c r="A164" s="39"/>
      <c r="B164">
        <f>+'Ark1'!C1404</f>
        <v>1999</v>
      </c>
      <c r="C164">
        <f>+'Ark1'!I1404</f>
        <v>49</v>
      </c>
      <c r="D164" s="51" t="s">
        <v>7</v>
      </c>
      <c r="E164" s="51" t="s">
        <v>420</v>
      </c>
      <c r="F164">
        <f>+'Ark1'!Q1404</f>
        <v>1904</v>
      </c>
      <c r="G164" s="39"/>
      <c r="H164" s="301">
        <f>+'Ark1'!R1404</f>
        <v>257253.75</v>
      </c>
      <c r="J164" s="301">
        <f>+'Ark1'!S1404</f>
        <v>257248.75</v>
      </c>
      <c r="K164" s="100">
        <f>+'Ark1'!AD1404</f>
        <v>19.815855804295374</v>
      </c>
      <c r="L164" s="1"/>
      <c r="M164" s="100">
        <f>+'Ark1'!AE1404</f>
        <v>19.675906100585173</v>
      </c>
      <c r="N164" s="1"/>
      <c r="O164" s="1">
        <f>+'Ark1'!U1404</f>
        <v>54.842435580347811</v>
      </c>
      <c r="Q164" s="1">
        <f>+'Ark1'!W1404</f>
        <v>68.680464848127741</v>
      </c>
      <c r="R164" s="39"/>
      <c r="S164" s="39"/>
      <c r="T164" s="39"/>
      <c r="U164" s="39"/>
      <c r="V164" s="39"/>
      <c r="W164" s="39"/>
      <c r="X164" s="100">
        <f>+'Ark1'!AA1404</f>
        <v>7.1108694316989078</v>
      </c>
      <c r="Y164" s="1">
        <f>+'Ark1'!AB1404</f>
        <v>2.8252552513237843</v>
      </c>
      <c r="Z164" s="10">
        <f>+'Ark1'!AC1404</f>
        <v>-3.0912639512276505</v>
      </c>
      <c r="AA164" s="10">
        <f t="shared" si="27"/>
        <v>135.11226365546219</v>
      </c>
      <c r="AB164" s="1">
        <f>+'Ark1'!T1404</f>
        <v>12.70931910613548</v>
      </c>
      <c r="AC164" s="100">
        <f>+'Ark1'!V1404</f>
        <v>74.410908119087694</v>
      </c>
      <c r="AD164" s="39"/>
      <c r="AE164" s="1"/>
      <c r="AF164" s="51"/>
      <c r="AG164" s="51"/>
      <c r="AH164" s="1"/>
      <c r="AJ164" s="1"/>
      <c r="AK164" s="1"/>
      <c r="AL164" s="1"/>
      <c r="AM164" s="52"/>
    </row>
    <row r="165" spans="1:39">
      <c r="A165" s="39"/>
      <c r="B165">
        <f>+'Ark1'!C1405</f>
        <v>1999</v>
      </c>
      <c r="C165">
        <f>+'Ark1'!I1405</f>
        <v>80</v>
      </c>
      <c r="D165" s="51" t="s">
        <v>7</v>
      </c>
      <c r="E165" s="51" t="s">
        <v>420</v>
      </c>
      <c r="F165">
        <f>+'Ark1'!Q1405</f>
        <v>804</v>
      </c>
      <c r="G165" s="39"/>
      <c r="H165" s="301">
        <f>+'Ark1'!R1405</f>
        <v>131450.25</v>
      </c>
      <c r="J165" s="301">
        <f>+'Ark1'!S1405</f>
        <v>131262.75</v>
      </c>
      <c r="K165" s="100">
        <f>+'Ark1'!AD1405</f>
        <v>10.125408082247889</v>
      </c>
      <c r="L165" s="1"/>
      <c r="M165" s="100">
        <f>+'Ark1'!AE1405</f>
        <v>10.18693206801907</v>
      </c>
      <c r="N165" s="1"/>
      <c r="O165" s="1">
        <f>+'Ark1'!U1405</f>
        <v>54.802005900379193</v>
      </c>
      <c r="Q165" s="1">
        <f>+'Ark1'!W1405</f>
        <v>69.68730495361352</v>
      </c>
      <c r="R165" s="39"/>
      <c r="S165" s="39"/>
      <c r="T165" s="39"/>
      <c r="U165" s="39"/>
      <c r="V165" s="39"/>
      <c r="W165" s="39"/>
      <c r="X165" s="100">
        <f>+'Ark1'!AA1405</f>
        <v>6.7224122914079212</v>
      </c>
      <c r="Y165" s="1">
        <f>+'Ark1'!AB1405</f>
        <v>3.0230511381836194</v>
      </c>
      <c r="Z165" s="10">
        <f>+'Ark1'!AC1405</f>
        <v>-4.0291170628074591</v>
      </c>
      <c r="AA165" s="10">
        <f t="shared" si="27"/>
        <v>163.49533582089552</v>
      </c>
      <c r="AB165" s="1">
        <f>+'Ark1'!T1405</f>
        <v>12.681299579118329</v>
      </c>
      <c r="AC165" s="100">
        <f>+'Ark1'!V1405</f>
        <v>75.602915526301217</v>
      </c>
      <c r="AD165" s="39"/>
      <c r="AE165" s="1"/>
      <c r="AF165" s="51"/>
      <c r="AG165" s="51"/>
      <c r="AH165" s="1"/>
      <c r="AJ165" s="1"/>
      <c r="AK165" s="1"/>
      <c r="AL165" s="1"/>
      <c r="AM165" s="52"/>
    </row>
    <row r="166" spans="1:39">
      <c r="A166" s="39"/>
      <c r="B166">
        <f>+'Ark1'!C1406</f>
        <v>1999</v>
      </c>
      <c r="C166">
        <f>+'Ark1'!I1406</f>
        <v>81</v>
      </c>
      <c r="D166" s="51" t="s">
        <v>7</v>
      </c>
      <c r="E166" s="51" t="s">
        <v>420</v>
      </c>
      <c r="F166">
        <f>+'Ark1'!Q1406</f>
        <v>178</v>
      </c>
      <c r="G166" s="39"/>
      <c r="H166" s="301">
        <f>+'Ark1'!R1406</f>
        <v>36763.75</v>
      </c>
      <c r="J166" s="301">
        <f>+'Ark1'!S1406</f>
        <v>36724.75</v>
      </c>
      <c r="K166" s="100">
        <f>+'Ark1'!AD1406</f>
        <v>2.8318544193239705</v>
      </c>
      <c r="L166" s="1"/>
      <c r="M166" s="100">
        <f>+'Ark1'!AE1406</f>
        <v>2.8394042806285258</v>
      </c>
      <c r="N166" s="1"/>
      <c r="O166" s="1">
        <f>+'Ark1'!U1406</f>
        <v>55.545211335679618</v>
      </c>
      <c r="Q166" s="1">
        <f>+'Ark1'!W1406</f>
        <v>69.425680038665718</v>
      </c>
      <c r="R166" s="39"/>
      <c r="S166" s="39"/>
      <c r="T166" s="39"/>
      <c r="U166" s="39"/>
      <c r="V166" s="39"/>
      <c r="W166" s="39"/>
      <c r="X166" s="100">
        <f>+'Ark1'!AA1406</f>
        <v>7.3027870680621731</v>
      </c>
      <c r="Y166" s="1">
        <f>+'Ark1'!AB1406</f>
        <v>3.0967436457733619</v>
      </c>
      <c r="Z166" s="10">
        <f>+'Ark1'!AC1406</f>
        <v>4.0648308943492957</v>
      </c>
      <c r="AA166" s="10">
        <f t="shared" si="27"/>
        <v>206.5379213483146</v>
      </c>
      <c r="AB166" s="1">
        <f>+'Ark1'!T1406</f>
        <v>13.114848186052836</v>
      </c>
      <c r="AC166" s="100">
        <f>+'Ark1'!V1406</f>
        <v>75.289209592985415</v>
      </c>
      <c r="AD166" s="39"/>
      <c r="AE166" s="1"/>
      <c r="AF166" s="51"/>
      <c r="AG166" s="51"/>
      <c r="AH166" s="1"/>
      <c r="AJ166" s="1"/>
      <c r="AK166" s="1"/>
      <c r="AL166" s="1"/>
      <c r="AM166" s="52"/>
    </row>
    <row r="167" spans="1:39">
      <c r="A167" s="39"/>
      <c r="B167">
        <f>+'Ark1'!C1407</f>
        <v>1999</v>
      </c>
      <c r="C167">
        <f>+'Ark1'!I1407</f>
        <v>83</v>
      </c>
      <c r="D167" s="51" t="s">
        <v>7</v>
      </c>
      <c r="E167" s="51" t="s">
        <v>420</v>
      </c>
      <c r="F167">
        <f>+'Ark1'!Q1407</f>
        <v>864</v>
      </c>
      <c r="G167" s="39"/>
      <c r="H167" s="301">
        <f>+'Ark1'!R1407</f>
        <v>117588</v>
      </c>
      <c r="J167" s="301">
        <f>+'Ark1'!S1407</f>
        <v>116316</v>
      </c>
      <c r="K167" s="100">
        <f>+'Ark1'!AD1407</f>
        <v>9.0576205490317818</v>
      </c>
      <c r="L167" s="1"/>
      <c r="M167" s="100">
        <f>+'Ark1'!AE1407</f>
        <v>9.0101675118920976</v>
      </c>
      <c r="N167" s="1"/>
      <c r="O167" s="1">
        <f>+'Ark1'!U1407</f>
        <v>54.673174799683608</v>
      </c>
      <c r="Q167" s="1">
        <f>+'Ark1'!W1407</f>
        <v>69.557692158430513</v>
      </c>
      <c r="R167" s="39"/>
      <c r="S167" s="39"/>
      <c r="T167" s="39"/>
      <c r="U167" s="39"/>
      <c r="V167" s="39"/>
      <c r="W167" s="39"/>
      <c r="X167" s="100">
        <f>+'Ark1'!AA1407</f>
        <v>6.7490123086776883</v>
      </c>
      <c r="Y167" s="1">
        <f>+'Ark1'!AB1407</f>
        <v>2.9267845463850679</v>
      </c>
      <c r="Z167" s="10">
        <f>+'Ark1'!AC1407</f>
        <v>-4.8393919833153127</v>
      </c>
      <c r="AA167" s="10">
        <f t="shared" si="27"/>
        <v>136.09722222222223</v>
      </c>
      <c r="AB167" s="1">
        <f>+'Ark1'!T1407</f>
        <v>12.595409395516548</v>
      </c>
      <c r="AC167" s="100">
        <f>+'Ark1'!V1407</f>
        <v>76.181075690361979</v>
      </c>
      <c r="AD167" s="39"/>
      <c r="AE167" s="1"/>
      <c r="AF167" s="51"/>
      <c r="AG167" s="51"/>
      <c r="AH167" s="1"/>
      <c r="AJ167" s="1"/>
      <c r="AK167" s="1"/>
      <c r="AL167" s="1"/>
      <c r="AM167" s="52"/>
    </row>
    <row r="168" spans="1:39">
      <c r="A168" s="39"/>
      <c r="B168" s="39"/>
      <c r="C168" s="39"/>
      <c r="D168" s="39"/>
      <c r="E168" s="39"/>
      <c r="F168" s="39"/>
      <c r="G168" s="39"/>
      <c r="H168" s="307"/>
      <c r="I168" s="307"/>
      <c r="J168" s="307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1"/>
      <c r="AF168" s="51"/>
      <c r="AG168" s="51"/>
      <c r="AH168" s="1"/>
      <c r="AJ168" s="1"/>
      <c r="AK168" s="1"/>
      <c r="AL168" s="1"/>
      <c r="AM168" s="52"/>
    </row>
    <row r="169" spans="1:39">
      <c r="A169" s="39"/>
      <c r="B169" s="39"/>
      <c r="C169" s="39"/>
      <c r="D169" s="39"/>
      <c r="E169" s="39"/>
      <c r="F169" s="39"/>
      <c r="G169" s="39"/>
      <c r="H169" s="307"/>
      <c r="I169" s="307"/>
      <c r="J169" s="307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1"/>
      <c r="AF169" s="51"/>
      <c r="AG169" s="51"/>
      <c r="AH169" s="1"/>
      <c r="AJ169" s="1"/>
      <c r="AK169" s="1"/>
      <c r="AL169" s="1"/>
      <c r="AM169" s="52"/>
    </row>
    <row r="170" spans="1:39">
      <c r="O170" s="3"/>
      <c r="P170" s="3"/>
      <c r="Y170" s="79"/>
      <c r="AE170" s="1"/>
      <c r="AF170" s="51"/>
      <c r="AG170" s="51"/>
      <c r="AH170" s="1"/>
      <c r="AJ170" s="1"/>
      <c r="AK170" s="1"/>
      <c r="AL170" s="1"/>
      <c r="AM170" s="52"/>
    </row>
    <row r="171" spans="1:39">
      <c r="O171" s="3"/>
      <c r="P171" s="3"/>
      <c r="Y171" s="79"/>
      <c r="AE171" s="1"/>
      <c r="AF171" s="51"/>
      <c r="AG171" s="51"/>
      <c r="AH171" s="1"/>
      <c r="AJ171" s="1"/>
      <c r="AK171" s="1"/>
      <c r="AL171" s="1"/>
      <c r="AM171" s="52"/>
    </row>
    <row r="172" spans="1:39">
      <c r="O172" s="3"/>
      <c r="P172" s="3"/>
      <c r="Y172" s="79"/>
      <c r="AE172" s="1"/>
      <c r="AF172" s="51"/>
      <c r="AG172" s="51"/>
      <c r="AH172" s="1"/>
      <c r="AJ172" s="1"/>
      <c r="AK172" s="1"/>
      <c r="AL172" s="1"/>
      <c r="AM172" s="52"/>
    </row>
    <row r="173" spans="1:39">
      <c r="O173" s="3"/>
      <c r="P173" s="3"/>
      <c r="Y173" s="79"/>
      <c r="AE173" s="1"/>
      <c r="AF173" s="51"/>
      <c r="AG173" s="51"/>
      <c r="AH173" s="1"/>
      <c r="AJ173" s="1"/>
      <c r="AK173" s="1"/>
      <c r="AL173" s="1"/>
      <c r="AM173" s="52"/>
    </row>
    <row r="174" spans="1:39">
      <c r="O174" s="3"/>
      <c r="P174" s="3"/>
      <c r="Y174" s="79"/>
      <c r="AE174" s="1"/>
      <c r="AF174" s="51"/>
      <c r="AG174" s="51"/>
      <c r="AH174" s="1"/>
      <c r="AJ174" s="1"/>
      <c r="AK174" s="1"/>
      <c r="AL174" s="1"/>
      <c r="AM174" s="52"/>
    </row>
    <row r="175" spans="1:39">
      <c r="O175" s="3"/>
      <c r="P175" s="3"/>
      <c r="Y175" s="79"/>
      <c r="AE175" s="1"/>
      <c r="AF175" s="51"/>
      <c r="AG175" s="51"/>
      <c r="AH175" s="1"/>
      <c r="AJ175" s="1"/>
      <c r="AK175" s="1"/>
      <c r="AL175" s="1"/>
      <c r="AM175" s="52"/>
    </row>
    <row r="176" spans="1:39">
      <c r="O176" s="3"/>
      <c r="P176" s="3"/>
      <c r="Y176" s="79"/>
      <c r="AE176" s="1"/>
      <c r="AF176" s="51"/>
      <c r="AG176" s="51"/>
      <c r="AH176" s="1"/>
      <c r="AJ176" s="1"/>
      <c r="AK176" s="1"/>
      <c r="AL176" s="1"/>
      <c r="AM176" s="52"/>
    </row>
    <row r="177" spans="7:41">
      <c r="O177" s="3"/>
      <c r="P177" s="3"/>
      <c r="Y177" s="79"/>
      <c r="AE177" s="1"/>
      <c r="AF177" s="51"/>
      <c r="AG177" s="51"/>
      <c r="AH177" s="1"/>
      <c r="AJ177" s="1"/>
      <c r="AK177" s="1"/>
      <c r="AL177" s="1"/>
      <c r="AM177" s="52"/>
    </row>
    <row r="178" spans="7:41">
      <c r="O178" s="3"/>
      <c r="P178" s="3"/>
      <c r="Y178" s="79"/>
      <c r="AE178" s="1"/>
      <c r="AF178" s="51"/>
      <c r="AG178" s="51"/>
      <c r="AH178" s="1"/>
      <c r="AJ178" s="1"/>
      <c r="AK178" s="1"/>
      <c r="AL178" s="1"/>
      <c r="AM178" s="52"/>
    </row>
    <row r="179" spans="7:41">
      <c r="O179" s="3"/>
      <c r="P179" s="3"/>
      <c r="Y179" s="79"/>
      <c r="AE179" s="1"/>
      <c r="AF179" s="51"/>
      <c r="AG179" s="51"/>
      <c r="AH179" s="1"/>
      <c r="AJ179" s="1"/>
      <c r="AK179" s="1"/>
      <c r="AL179" s="1"/>
      <c r="AM179" s="52"/>
    </row>
    <row r="180" spans="7:41">
      <c r="G180" s="13"/>
      <c r="H180" s="329"/>
      <c r="I180" s="329"/>
      <c r="J180" s="329"/>
      <c r="K180" s="13"/>
      <c r="O180" s="3"/>
      <c r="P180" s="3"/>
      <c r="Y180" s="79"/>
      <c r="AE180" s="1"/>
      <c r="AF180" s="51"/>
      <c r="AG180" s="51"/>
      <c r="AH180" s="1"/>
      <c r="AJ180" s="1"/>
      <c r="AK180" s="1"/>
      <c r="AL180" s="1"/>
      <c r="AM180" s="52"/>
    </row>
    <row r="181" spans="7:41">
      <c r="G181" s="13"/>
      <c r="H181" s="329"/>
      <c r="I181" s="329"/>
      <c r="J181" s="329"/>
      <c r="K181" s="13"/>
      <c r="O181" s="3"/>
      <c r="P181" s="3"/>
      <c r="Y181" s="79"/>
      <c r="AE181" s="1"/>
      <c r="AF181" s="51"/>
      <c r="AG181" s="51"/>
      <c r="AH181" s="1"/>
      <c r="AJ181" s="1"/>
      <c r="AK181" s="1"/>
      <c r="AL181" s="1"/>
      <c r="AM181" s="52"/>
    </row>
    <row r="182" spans="7:41">
      <c r="G182" s="13"/>
      <c r="H182" s="329"/>
      <c r="I182" s="329"/>
      <c r="J182" s="329"/>
      <c r="K182" s="13"/>
      <c r="L182" s="13"/>
      <c r="O182" s="3"/>
      <c r="P182" s="3"/>
      <c r="T182" s="116"/>
      <c r="U182" s="116"/>
      <c r="V182" s="66"/>
      <c r="W182" s="116"/>
      <c r="Y182" s="79"/>
      <c r="AE182" s="1"/>
      <c r="AF182" s="51"/>
      <c r="AG182" s="51"/>
      <c r="AH182" s="1"/>
      <c r="AJ182" s="1"/>
      <c r="AK182" s="1"/>
      <c r="AL182" s="1"/>
      <c r="AM182" s="52"/>
    </row>
    <row r="183" spans="7:41">
      <c r="G183" s="13"/>
      <c r="H183" s="329"/>
      <c r="I183" s="329"/>
      <c r="J183" s="329"/>
      <c r="K183" s="13"/>
      <c r="L183" s="13"/>
      <c r="O183" s="3"/>
      <c r="P183" s="3"/>
      <c r="T183" s="116"/>
      <c r="U183" s="116"/>
      <c r="V183" s="66"/>
      <c r="W183" s="116"/>
      <c r="Y183" s="79"/>
      <c r="AE183" s="1"/>
      <c r="AF183" s="51"/>
      <c r="AG183" s="51"/>
      <c r="AH183" s="1"/>
      <c r="AJ183" s="1"/>
      <c r="AK183" s="1"/>
      <c r="AL183" s="1"/>
      <c r="AM183" s="52"/>
      <c r="AO183" s="13"/>
    </row>
    <row r="184" spans="7:41">
      <c r="G184" s="13"/>
      <c r="H184" s="329"/>
      <c r="I184" s="329"/>
      <c r="J184" s="329"/>
      <c r="K184" s="13"/>
      <c r="L184" s="13"/>
      <c r="O184" s="3"/>
      <c r="P184" s="3"/>
      <c r="T184" s="116"/>
      <c r="U184" s="116"/>
      <c r="V184" s="66"/>
      <c r="W184" s="116"/>
      <c r="Y184" s="79"/>
      <c r="AE184" s="1"/>
      <c r="AF184" s="51"/>
      <c r="AG184" s="51"/>
      <c r="AH184" s="1"/>
      <c r="AJ184" s="1"/>
      <c r="AK184" s="1"/>
      <c r="AL184" s="1"/>
      <c r="AM184" s="52"/>
      <c r="AO184" s="13"/>
    </row>
    <row r="185" spans="7:41">
      <c r="G185" s="13"/>
      <c r="H185" s="329"/>
      <c r="I185" s="329"/>
      <c r="J185" s="329"/>
      <c r="K185" s="13"/>
      <c r="L185" s="13"/>
      <c r="O185" s="3"/>
      <c r="P185" s="3"/>
      <c r="T185" s="116"/>
      <c r="U185" s="116"/>
      <c r="V185" s="66"/>
      <c r="W185" s="116"/>
      <c r="Y185" s="79"/>
      <c r="AE185" s="1"/>
      <c r="AF185" s="51"/>
      <c r="AG185" s="51"/>
      <c r="AH185" s="1"/>
      <c r="AJ185" s="1"/>
      <c r="AK185" s="1"/>
      <c r="AL185" s="1"/>
      <c r="AM185" s="52"/>
      <c r="AO185" s="13"/>
    </row>
    <row r="186" spans="7:41">
      <c r="G186" s="13"/>
      <c r="H186" s="329"/>
      <c r="I186" s="329"/>
      <c r="J186" s="329"/>
      <c r="K186" s="13"/>
      <c r="L186" s="13"/>
      <c r="O186" s="3"/>
      <c r="P186" s="3"/>
      <c r="T186" s="116"/>
      <c r="U186" s="116"/>
      <c r="V186" s="66"/>
      <c r="W186" s="116"/>
      <c r="Y186" s="79"/>
      <c r="AE186" s="1"/>
      <c r="AF186" s="51"/>
      <c r="AG186" s="51"/>
      <c r="AH186" s="1"/>
      <c r="AJ186" s="1"/>
      <c r="AK186" s="1"/>
      <c r="AL186" s="1"/>
      <c r="AM186" s="52"/>
      <c r="AO186" s="13"/>
    </row>
    <row r="187" spans="7:41">
      <c r="G187" s="13"/>
      <c r="H187" s="329"/>
      <c r="I187" s="329"/>
      <c r="J187" s="329"/>
      <c r="K187" s="13"/>
      <c r="L187" s="13"/>
      <c r="O187" s="3"/>
      <c r="P187" s="3"/>
      <c r="T187" s="116"/>
      <c r="U187" s="116"/>
      <c r="V187" s="66"/>
      <c r="W187" s="116"/>
      <c r="Y187" s="79"/>
      <c r="AE187" s="1"/>
      <c r="AF187" s="51"/>
      <c r="AG187" s="51"/>
      <c r="AH187" s="1"/>
      <c r="AJ187" s="1"/>
      <c r="AK187" s="1"/>
      <c r="AL187" s="1"/>
      <c r="AM187" s="52"/>
      <c r="AO187" s="13"/>
    </row>
    <row r="188" spans="7:41">
      <c r="G188" s="13"/>
      <c r="H188" s="329"/>
      <c r="I188" s="329"/>
      <c r="J188" s="329"/>
      <c r="K188" s="13"/>
      <c r="L188" s="13"/>
      <c r="O188" s="3"/>
      <c r="P188" s="3"/>
      <c r="T188" s="116"/>
      <c r="U188" s="116"/>
      <c r="V188" s="66"/>
      <c r="W188" s="116"/>
      <c r="Y188" s="79"/>
      <c r="AE188" s="1"/>
      <c r="AF188" s="51"/>
      <c r="AG188" s="51"/>
      <c r="AH188" s="1"/>
      <c r="AJ188" s="1"/>
      <c r="AK188" s="1"/>
      <c r="AL188" s="1"/>
      <c r="AM188" s="52"/>
      <c r="AO188" s="13"/>
    </row>
    <row r="189" spans="7:41">
      <c r="G189" s="13"/>
      <c r="H189" s="329"/>
      <c r="I189" s="329"/>
      <c r="J189" s="329"/>
      <c r="K189" s="13"/>
      <c r="L189" s="13"/>
      <c r="O189" s="3"/>
      <c r="P189" s="3"/>
      <c r="T189" s="116"/>
      <c r="U189" s="116"/>
      <c r="V189" s="66"/>
      <c r="W189" s="116"/>
      <c r="Y189" s="79"/>
      <c r="AE189" s="1"/>
      <c r="AF189" s="51"/>
      <c r="AG189" s="51"/>
      <c r="AH189" s="1"/>
      <c r="AJ189" s="1"/>
      <c r="AK189" s="1"/>
      <c r="AL189" s="1"/>
      <c r="AM189" s="52"/>
      <c r="AO189" s="13"/>
    </row>
    <row r="190" spans="7:41">
      <c r="G190" s="13"/>
      <c r="H190" s="329"/>
      <c r="I190" s="329"/>
      <c r="J190" s="329"/>
      <c r="K190" s="13"/>
      <c r="L190" s="13"/>
      <c r="O190" s="3"/>
      <c r="P190" s="3"/>
      <c r="T190" s="116"/>
      <c r="U190" s="116"/>
      <c r="V190" s="66"/>
      <c r="W190" s="116"/>
      <c r="Y190" s="79"/>
      <c r="AE190" s="1"/>
      <c r="AF190" s="51"/>
      <c r="AG190" s="51"/>
      <c r="AH190" s="1"/>
      <c r="AJ190" s="1"/>
      <c r="AK190" s="1"/>
      <c r="AL190" s="1"/>
      <c r="AM190" s="52"/>
      <c r="AO190" s="13"/>
    </row>
    <row r="191" spans="7:41">
      <c r="G191" s="13"/>
      <c r="H191" s="329"/>
      <c r="I191" s="329"/>
      <c r="J191" s="329"/>
      <c r="K191" s="13"/>
      <c r="L191" s="13"/>
      <c r="O191" s="3"/>
      <c r="P191" s="3"/>
      <c r="T191" s="116"/>
      <c r="U191" s="116"/>
      <c r="V191" s="66"/>
      <c r="W191" s="116"/>
      <c r="Y191" s="79"/>
      <c r="AE191" s="1"/>
      <c r="AF191" s="51"/>
      <c r="AG191" s="51"/>
      <c r="AH191" s="1"/>
      <c r="AJ191" s="1"/>
      <c r="AK191" s="1"/>
      <c r="AL191" s="1"/>
      <c r="AM191" s="52"/>
      <c r="AO191" s="13"/>
    </row>
    <row r="192" spans="7:41">
      <c r="G192" s="13"/>
      <c r="H192" s="329"/>
      <c r="I192" s="329"/>
      <c r="J192" s="329"/>
      <c r="K192" s="13"/>
      <c r="L192" s="13"/>
      <c r="O192" s="3"/>
      <c r="P192" s="3"/>
      <c r="T192" s="116"/>
      <c r="U192" s="116"/>
      <c r="V192" s="66"/>
      <c r="W192" s="116"/>
      <c r="Y192" s="79"/>
      <c r="AE192" s="1"/>
      <c r="AF192" s="51"/>
      <c r="AG192" s="51"/>
      <c r="AH192" s="1"/>
      <c r="AJ192" s="1"/>
      <c r="AK192" s="1"/>
      <c r="AL192" s="1"/>
      <c r="AM192" s="52"/>
      <c r="AO192" s="13"/>
    </row>
    <row r="193" spans="7:41">
      <c r="G193" s="13"/>
      <c r="H193" s="329"/>
      <c r="I193" s="329"/>
      <c r="J193" s="329"/>
      <c r="K193" s="13"/>
      <c r="L193" s="13"/>
      <c r="O193" s="3"/>
      <c r="P193" s="3"/>
      <c r="T193" s="116"/>
      <c r="U193" s="116"/>
      <c r="V193" s="66"/>
      <c r="W193" s="116"/>
      <c r="Y193" s="79"/>
      <c r="AE193" s="1"/>
      <c r="AF193" s="51"/>
      <c r="AG193" s="51"/>
      <c r="AH193" s="1"/>
      <c r="AJ193" s="1"/>
      <c r="AK193" s="1"/>
      <c r="AL193" s="1"/>
      <c r="AM193" s="52"/>
      <c r="AO193" s="13"/>
    </row>
    <row r="194" spans="7:41">
      <c r="G194" s="13"/>
      <c r="H194" s="329"/>
      <c r="I194" s="329"/>
      <c r="J194" s="329"/>
      <c r="K194" s="13"/>
      <c r="L194" s="13"/>
      <c r="O194" s="3"/>
      <c r="P194" s="3"/>
      <c r="T194" s="116"/>
      <c r="U194" s="116"/>
      <c r="V194" s="66"/>
      <c r="W194" s="116"/>
      <c r="Y194" s="79"/>
      <c r="AE194" s="1"/>
      <c r="AF194" s="51"/>
      <c r="AG194" s="51"/>
      <c r="AH194" s="1"/>
      <c r="AJ194" s="1"/>
      <c r="AK194" s="1"/>
      <c r="AL194" s="1"/>
      <c r="AM194" s="52"/>
      <c r="AO194" s="13"/>
    </row>
    <row r="195" spans="7:41">
      <c r="G195" s="13"/>
      <c r="H195" s="329"/>
      <c r="I195" s="329"/>
      <c r="J195" s="329"/>
      <c r="K195" s="13"/>
      <c r="L195" s="13"/>
      <c r="O195" s="3"/>
      <c r="P195" s="3"/>
      <c r="T195" s="116"/>
      <c r="U195" s="116"/>
      <c r="V195" s="66"/>
      <c r="W195" s="116"/>
      <c r="Y195" s="79"/>
      <c r="AE195" s="1"/>
      <c r="AF195" s="51"/>
      <c r="AG195" s="51"/>
      <c r="AH195" s="1"/>
      <c r="AJ195" s="1"/>
      <c r="AK195" s="1"/>
      <c r="AL195" s="1"/>
      <c r="AM195" s="52"/>
      <c r="AO195" s="13"/>
    </row>
    <row r="196" spans="7:41">
      <c r="G196" s="13"/>
      <c r="H196" s="329"/>
      <c r="I196" s="329"/>
      <c r="J196" s="329"/>
      <c r="K196" s="13"/>
      <c r="L196" s="13"/>
      <c r="O196" s="3"/>
      <c r="P196" s="3"/>
      <c r="T196" s="116"/>
      <c r="U196" s="116"/>
      <c r="V196" s="66"/>
      <c r="W196" s="116"/>
      <c r="Y196" s="79"/>
      <c r="AE196" s="1"/>
      <c r="AF196" s="51"/>
      <c r="AG196" s="51"/>
      <c r="AH196" s="1"/>
      <c r="AJ196" s="1"/>
      <c r="AK196" s="1"/>
      <c r="AL196" s="1"/>
      <c r="AM196" s="52"/>
      <c r="AO196" s="13"/>
    </row>
    <row r="197" spans="7:41">
      <c r="G197" s="13"/>
      <c r="H197" s="329"/>
      <c r="I197" s="329"/>
      <c r="J197" s="329"/>
      <c r="K197" s="13"/>
      <c r="L197" s="13"/>
      <c r="O197" s="3"/>
      <c r="P197" s="3"/>
      <c r="T197" s="116"/>
      <c r="U197" s="116"/>
      <c r="V197" s="66"/>
      <c r="W197" s="116"/>
      <c r="Y197" s="79"/>
      <c r="AE197" s="1"/>
      <c r="AF197" s="51"/>
      <c r="AG197" s="51"/>
      <c r="AH197" s="1"/>
      <c r="AJ197" s="1"/>
      <c r="AK197" s="1"/>
      <c r="AL197" s="1"/>
      <c r="AM197" s="52"/>
      <c r="AO197" s="13"/>
    </row>
    <row r="198" spans="7:41">
      <c r="G198" s="13"/>
      <c r="H198" s="329"/>
      <c r="I198" s="329"/>
      <c r="J198" s="329"/>
      <c r="K198" s="13"/>
      <c r="L198" s="13"/>
      <c r="O198" s="3"/>
      <c r="P198" s="3"/>
      <c r="T198" s="116"/>
      <c r="U198" s="116"/>
      <c r="V198" s="66"/>
      <c r="W198" s="116"/>
      <c r="Y198" s="79"/>
      <c r="AE198" s="1"/>
      <c r="AF198" s="51"/>
      <c r="AG198" s="51"/>
      <c r="AH198" s="1"/>
      <c r="AJ198" s="1"/>
      <c r="AK198" s="1"/>
      <c r="AL198" s="1"/>
      <c r="AM198" s="52"/>
      <c r="AO198" s="13"/>
    </row>
    <row r="199" spans="7:41">
      <c r="G199" s="13"/>
      <c r="H199" s="329"/>
      <c r="I199" s="329"/>
      <c r="J199" s="329"/>
      <c r="K199" s="13"/>
      <c r="L199" s="13"/>
      <c r="O199" s="3"/>
      <c r="P199" s="3"/>
      <c r="T199" s="116"/>
      <c r="U199" s="116"/>
      <c r="V199" s="66"/>
      <c r="W199" s="116"/>
      <c r="Y199" s="79"/>
      <c r="AE199" s="1"/>
      <c r="AF199" s="51"/>
      <c r="AG199" s="51"/>
      <c r="AH199" s="1"/>
      <c r="AJ199" s="1"/>
      <c r="AK199" s="1"/>
      <c r="AL199" s="1"/>
      <c r="AM199" s="52"/>
      <c r="AO199" s="13"/>
    </row>
    <row r="200" spans="7:41">
      <c r="G200" s="13"/>
      <c r="H200" s="329"/>
      <c r="I200" s="329"/>
      <c r="J200" s="329"/>
      <c r="K200" s="13"/>
      <c r="L200" s="13"/>
      <c r="O200" s="3"/>
      <c r="P200" s="3"/>
      <c r="T200" s="116"/>
      <c r="U200" s="116"/>
      <c r="V200" s="66"/>
      <c r="W200" s="116"/>
      <c r="Y200" s="79"/>
      <c r="AE200" s="1"/>
      <c r="AF200" s="51"/>
      <c r="AG200" s="51"/>
      <c r="AH200" s="1"/>
      <c r="AJ200" s="1"/>
      <c r="AK200" s="1"/>
      <c r="AL200" s="1"/>
      <c r="AM200" s="52"/>
      <c r="AO200" s="13"/>
    </row>
    <row r="201" spans="7:41">
      <c r="G201" s="13"/>
      <c r="H201" s="329"/>
      <c r="I201" s="329"/>
      <c r="J201" s="329"/>
      <c r="K201" s="13"/>
      <c r="L201" s="13"/>
      <c r="O201" s="3"/>
      <c r="P201" s="3"/>
      <c r="T201" s="116"/>
      <c r="U201" s="116"/>
      <c r="V201" s="66"/>
      <c r="W201" s="116"/>
      <c r="Y201" s="79"/>
      <c r="AE201" s="1"/>
      <c r="AF201" s="51"/>
      <c r="AG201" s="51"/>
      <c r="AH201" s="1"/>
      <c r="AJ201" s="1"/>
      <c r="AK201" s="1"/>
      <c r="AL201" s="1"/>
      <c r="AM201" s="52"/>
      <c r="AO201" s="13"/>
    </row>
    <row r="202" spans="7:41">
      <c r="G202" s="13"/>
      <c r="H202" s="329"/>
      <c r="I202" s="329"/>
      <c r="J202" s="329"/>
      <c r="K202" s="13"/>
      <c r="L202" s="13"/>
      <c r="O202" s="3"/>
      <c r="P202" s="3"/>
      <c r="T202" s="116"/>
      <c r="U202" s="116"/>
      <c r="V202" s="66"/>
      <c r="W202" s="116"/>
      <c r="Y202" s="79"/>
      <c r="AE202" s="1"/>
      <c r="AF202" s="51"/>
      <c r="AG202" s="51"/>
      <c r="AH202" s="1"/>
      <c r="AJ202" s="1"/>
      <c r="AK202" s="1"/>
      <c r="AL202" s="1"/>
      <c r="AM202" s="52"/>
      <c r="AO202" s="13"/>
    </row>
    <row r="203" spans="7:41">
      <c r="G203" s="13"/>
      <c r="H203" s="329"/>
      <c r="I203" s="329"/>
      <c r="J203" s="329"/>
      <c r="K203" s="13"/>
      <c r="L203" s="13"/>
      <c r="O203" s="3"/>
      <c r="P203" s="3"/>
      <c r="T203" s="116"/>
      <c r="U203" s="116"/>
      <c r="V203" s="66"/>
      <c r="W203" s="116"/>
      <c r="Y203" s="79"/>
      <c r="AE203" s="1"/>
      <c r="AF203" s="51"/>
      <c r="AG203" s="51"/>
      <c r="AH203" s="1"/>
      <c r="AJ203" s="1"/>
      <c r="AK203" s="1"/>
      <c r="AL203" s="1"/>
      <c r="AM203" s="52"/>
      <c r="AO203" s="13"/>
    </row>
    <row r="204" spans="7:41">
      <c r="G204" s="13"/>
      <c r="H204" s="329"/>
      <c r="I204" s="329"/>
      <c r="J204" s="329"/>
      <c r="K204" s="13"/>
      <c r="L204" s="13"/>
      <c r="O204" s="3"/>
      <c r="P204" s="3"/>
      <c r="T204" s="116"/>
      <c r="U204" s="116"/>
      <c r="V204" s="66"/>
      <c r="W204" s="116"/>
      <c r="Y204" s="79"/>
      <c r="AE204" s="1"/>
      <c r="AG204" s="1"/>
      <c r="AH204" s="1"/>
      <c r="AJ204" s="1"/>
      <c r="AK204" s="1"/>
      <c r="AL204" s="1"/>
      <c r="AM204" s="52"/>
      <c r="AO204" s="13"/>
    </row>
    <row r="205" spans="7:41">
      <c r="G205" s="13"/>
      <c r="H205" s="329"/>
      <c r="I205" s="329"/>
      <c r="J205" s="329"/>
      <c r="K205" s="13"/>
      <c r="L205" s="13"/>
      <c r="O205" s="3"/>
      <c r="P205" s="3"/>
      <c r="T205" s="116"/>
      <c r="U205" s="116"/>
      <c r="V205" s="66"/>
      <c r="W205" s="116"/>
      <c r="Y205" s="79"/>
      <c r="AE205" s="1"/>
      <c r="AG205" s="1"/>
      <c r="AH205" s="1"/>
      <c r="AJ205" s="1"/>
      <c r="AK205" s="1"/>
      <c r="AL205" s="1"/>
      <c r="AM205" s="52"/>
      <c r="AO205" s="13"/>
    </row>
    <row r="206" spans="7:41">
      <c r="G206" s="13"/>
      <c r="H206" s="329"/>
      <c r="I206" s="329"/>
      <c r="J206" s="329"/>
      <c r="K206" s="13"/>
      <c r="L206" s="13"/>
      <c r="O206" s="3"/>
      <c r="P206" s="3"/>
      <c r="T206" s="116"/>
      <c r="U206" s="116"/>
      <c r="V206" s="66"/>
      <c r="W206" s="116"/>
      <c r="Y206" s="79"/>
      <c r="AE206" s="1"/>
      <c r="AG206" s="1"/>
      <c r="AH206" s="1"/>
      <c r="AJ206" s="1"/>
      <c r="AK206" s="1"/>
      <c r="AL206" s="1"/>
      <c r="AM206" s="52"/>
      <c r="AO206" s="13"/>
    </row>
    <row r="207" spans="7:41">
      <c r="G207" s="13"/>
      <c r="H207" s="329"/>
      <c r="I207" s="329"/>
      <c r="J207" s="329"/>
      <c r="K207" s="13"/>
      <c r="L207" s="13"/>
      <c r="O207" s="3"/>
      <c r="P207" s="3"/>
      <c r="T207" s="116"/>
      <c r="U207" s="116"/>
      <c r="V207" s="66"/>
      <c r="W207" s="116"/>
      <c r="Y207" s="79"/>
      <c r="AE207" s="1"/>
      <c r="AG207" s="1"/>
      <c r="AH207" s="1"/>
      <c r="AJ207" s="1"/>
      <c r="AK207" s="1"/>
      <c r="AL207" s="1"/>
      <c r="AM207" s="52"/>
      <c r="AO207" s="13"/>
    </row>
    <row r="208" spans="7:41">
      <c r="G208" s="13"/>
      <c r="H208" s="329"/>
      <c r="I208" s="329"/>
      <c r="J208" s="329"/>
      <c r="K208" s="13"/>
      <c r="L208" s="13"/>
      <c r="O208" s="3"/>
      <c r="P208" s="3"/>
      <c r="T208" s="116"/>
      <c r="U208" s="116"/>
      <c r="V208" s="66"/>
      <c r="W208" s="116"/>
      <c r="Y208" s="79"/>
      <c r="AE208" s="1"/>
      <c r="AG208" s="1"/>
      <c r="AH208" s="1"/>
      <c r="AJ208" s="1"/>
      <c r="AK208" s="1"/>
      <c r="AL208" s="1"/>
      <c r="AM208" s="52"/>
      <c r="AO208" s="13"/>
    </row>
    <row r="209" spans="7:41">
      <c r="G209" s="13"/>
      <c r="H209" s="329"/>
      <c r="I209" s="329"/>
      <c r="J209" s="329"/>
      <c r="K209" s="13"/>
      <c r="L209" s="13"/>
      <c r="O209" s="3"/>
      <c r="P209" s="3"/>
      <c r="T209" s="116"/>
      <c r="U209" s="116"/>
      <c r="V209" s="66"/>
      <c r="W209" s="116"/>
      <c r="Y209" s="79"/>
      <c r="AE209" s="1"/>
      <c r="AG209" s="1"/>
      <c r="AH209" s="1"/>
      <c r="AJ209" s="1"/>
      <c r="AK209" s="1"/>
      <c r="AL209" s="1"/>
      <c r="AM209" s="52"/>
      <c r="AO209" s="13"/>
    </row>
    <row r="210" spans="7:41">
      <c r="G210" s="13"/>
      <c r="H210" s="329"/>
      <c r="I210" s="329"/>
      <c r="J210" s="329"/>
      <c r="K210" s="13"/>
      <c r="L210" s="13"/>
      <c r="O210" s="3"/>
      <c r="P210" s="3"/>
      <c r="T210" s="116"/>
      <c r="U210" s="116"/>
      <c r="V210" s="66"/>
      <c r="W210" s="116"/>
      <c r="Y210" s="79"/>
      <c r="AE210" s="1"/>
      <c r="AG210" s="1"/>
      <c r="AH210" s="1"/>
      <c r="AJ210" s="1"/>
      <c r="AK210" s="1"/>
      <c r="AL210" s="1"/>
      <c r="AM210" s="52"/>
      <c r="AO210" s="13"/>
    </row>
    <row r="211" spans="7:41">
      <c r="G211" s="13"/>
      <c r="H211" s="329"/>
      <c r="I211" s="329"/>
      <c r="J211" s="329"/>
      <c r="K211" s="13"/>
      <c r="L211" s="13"/>
      <c r="O211" s="3"/>
      <c r="P211" s="3"/>
      <c r="T211" s="116"/>
      <c r="U211" s="116"/>
      <c r="V211" s="66"/>
      <c r="W211" s="116"/>
      <c r="Y211" s="79"/>
      <c r="AE211" s="1"/>
      <c r="AG211" s="1"/>
      <c r="AH211" s="1"/>
      <c r="AJ211" s="1"/>
      <c r="AK211" s="1"/>
      <c r="AL211" s="1"/>
      <c r="AM211" s="52"/>
      <c r="AO211" s="13"/>
    </row>
    <row r="212" spans="7:41">
      <c r="G212" s="13"/>
      <c r="H212" s="329"/>
      <c r="I212" s="329"/>
      <c r="J212" s="329"/>
      <c r="K212" s="13"/>
      <c r="L212" s="13"/>
      <c r="O212" s="3"/>
      <c r="P212" s="3"/>
      <c r="T212" s="116"/>
      <c r="U212" s="116"/>
      <c r="V212" s="66"/>
      <c r="W212" s="116"/>
      <c r="Y212" s="79"/>
      <c r="AE212" s="1"/>
      <c r="AG212" s="1"/>
      <c r="AH212" s="1"/>
      <c r="AJ212" s="1"/>
      <c r="AK212" s="1"/>
      <c r="AL212" s="1"/>
      <c r="AM212" s="52"/>
      <c r="AO212" s="13"/>
    </row>
    <row r="213" spans="7:41">
      <c r="G213" s="13"/>
      <c r="H213" s="329"/>
      <c r="I213" s="329"/>
      <c r="J213" s="329"/>
      <c r="K213" s="13"/>
      <c r="L213" s="13"/>
      <c r="O213" s="3"/>
      <c r="P213" s="3"/>
      <c r="T213" s="116"/>
      <c r="U213" s="116"/>
      <c r="V213" s="66"/>
      <c r="W213" s="116"/>
      <c r="Y213" s="79"/>
      <c r="AE213" s="1"/>
      <c r="AG213" s="1"/>
      <c r="AH213" s="1"/>
      <c r="AJ213" s="1"/>
      <c r="AK213" s="1"/>
      <c r="AL213" s="1"/>
      <c r="AM213" s="52"/>
      <c r="AO213" s="13"/>
    </row>
    <row r="214" spans="7:41">
      <c r="G214" s="13"/>
      <c r="H214" s="329"/>
      <c r="I214" s="329"/>
      <c r="J214" s="329"/>
      <c r="K214" s="13"/>
      <c r="L214" s="13"/>
      <c r="O214" s="3"/>
      <c r="P214" s="3"/>
      <c r="T214" s="116"/>
      <c r="U214" s="116"/>
      <c r="V214" s="66"/>
      <c r="W214" s="116"/>
      <c r="Y214" s="79"/>
      <c r="AE214" s="1"/>
      <c r="AG214" s="1"/>
      <c r="AH214" s="1"/>
      <c r="AJ214" s="1"/>
      <c r="AK214" s="1"/>
      <c r="AL214" s="1"/>
      <c r="AM214" s="52"/>
      <c r="AO214" s="13"/>
    </row>
    <row r="215" spans="7:41">
      <c r="G215" s="13"/>
      <c r="H215" s="329"/>
      <c r="I215" s="329"/>
      <c r="J215" s="329"/>
      <c r="K215" s="13"/>
      <c r="L215" s="13"/>
      <c r="O215" s="3"/>
      <c r="P215" s="3"/>
      <c r="T215" s="116"/>
      <c r="U215" s="116"/>
      <c r="V215" s="66"/>
      <c r="W215" s="116"/>
      <c r="Y215" s="79"/>
      <c r="AE215" s="1"/>
      <c r="AG215" s="1"/>
      <c r="AH215" s="1"/>
      <c r="AJ215" s="1"/>
      <c r="AK215" s="1"/>
      <c r="AL215" s="1"/>
      <c r="AM215" s="52"/>
      <c r="AO215" s="13"/>
    </row>
    <row r="216" spans="7:41">
      <c r="G216" s="13"/>
      <c r="H216" s="329"/>
      <c r="I216" s="329"/>
      <c r="J216" s="329"/>
      <c r="K216" s="13"/>
      <c r="L216" s="13"/>
      <c r="O216" s="3"/>
      <c r="P216" s="3"/>
      <c r="T216" s="116"/>
      <c r="U216" s="116"/>
      <c r="V216" s="66"/>
      <c r="W216" s="116"/>
      <c r="Y216" s="79"/>
      <c r="AE216" s="1"/>
      <c r="AG216" s="1"/>
      <c r="AH216" s="1"/>
      <c r="AJ216" s="1"/>
      <c r="AK216" s="1"/>
      <c r="AL216" s="1"/>
      <c r="AM216" s="52"/>
      <c r="AO216" s="13"/>
    </row>
    <row r="217" spans="7:41">
      <c r="G217" s="13"/>
      <c r="H217" s="329"/>
      <c r="I217" s="329"/>
      <c r="J217" s="329"/>
      <c r="K217" s="13"/>
      <c r="L217" s="13"/>
      <c r="O217" s="3"/>
      <c r="P217" s="3"/>
      <c r="T217" s="116"/>
      <c r="U217" s="116"/>
      <c r="V217" s="66"/>
      <c r="W217" s="116"/>
      <c r="Y217" s="79"/>
      <c r="AE217" s="1"/>
      <c r="AG217" s="1"/>
      <c r="AH217" s="1"/>
      <c r="AJ217" s="1"/>
      <c r="AK217" s="1"/>
      <c r="AL217" s="1"/>
      <c r="AM217" s="52"/>
      <c r="AO217" s="13"/>
    </row>
    <row r="218" spans="7:41">
      <c r="G218" s="13"/>
      <c r="H218" s="329"/>
      <c r="I218" s="329"/>
      <c r="J218" s="329"/>
      <c r="K218" s="13"/>
      <c r="L218" s="13"/>
      <c r="O218" s="3"/>
      <c r="P218" s="3"/>
      <c r="T218" s="116"/>
      <c r="U218" s="116"/>
      <c r="V218" s="66"/>
      <c r="W218" s="116"/>
      <c r="Y218" s="79"/>
      <c r="AE218" s="1"/>
      <c r="AG218" s="1"/>
      <c r="AH218" s="1"/>
      <c r="AJ218" s="1"/>
      <c r="AK218" s="1"/>
      <c r="AL218" s="1"/>
      <c r="AM218" s="52"/>
      <c r="AO218" s="13"/>
    </row>
    <row r="219" spans="7:41">
      <c r="G219" s="13"/>
      <c r="H219" s="329"/>
      <c r="I219" s="329"/>
      <c r="J219" s="329"/>
      <c r="K219" s="13"/>
      <c r="L219" s="13"/>
      <c r="O219" s="3"/>
      <c r="P219" s="3"/>
      <c r="T219" s="116"/>
      <c r="U219" s="116"/>
      <c r="V219" s="66"/>
      <c r="W219" s="116"/>
      <c r="Y219" s="79"/>
      <c r="AE219" s="1"/>
      <c r="AG219" s="1"/>
      <c r="AH219" s="1"/>
      <c r="AJ219" s="1"/>
      <c r="AK219" s="1"/>
      <c r="AL219" s="1"/>
      <c r="AM219" s="52"/>
      <c r="AO219" s="13"/>
    </row>
    <row r="220" spans="7:41">
      <c r="G220" s="13"/>
      <c r="H220" s="329"/>
      <c r="I220" s="329"/>
      <c r="J220" s="329"/>
      <c r="K220" s="13"/>
      <c r="L220" s="13"/>
      <c r="O220" s="3"/>
      <c r="P220" s="3"/>
      <c r="T220" s="116"/>
      <c r="U220" s="116"/>
      <c r="V220" s="66"/>
      <c r="W220" s="116"/>
      <c r="Y220" s="79"/>
      <c r="AE220" s="1"/>
      <c r="AG220" s="1"/>
      <c r="AH220" s="1"/>
      <c r="AJ220" s="1"/>
      <c r="AK220" s="1"/>
      <c r="AL220" s="1"/>
      <c r="AM220" s="52"/>
      <c r="AO220" s="13"/>
    </row>
    <row r="221" spans="7:41">
      <c r="G221" s="13"/>
      <c r="H221" s="329"/>
      <c r="I221" s="329"/>
      <c r="J221" s="329"/>
      <c r="K221" s="13"/>
      <c r="L221" s="13"/>
      <c r="O221" s="3"/>
      <c r="P221" s="3"/>
      <c r="T221" s="116"/>
      <c r="U221" s="116"/>
      <c r="V221" s="66"/>
      <c r="W221" s="116"/>
      <c r="Y221" s="79"/>
      <c r="AE221" s="1"/>
      <c r="AG221" s="1"/>
      <c r="AH221" s="1"/>
      <c r="AJ221" s="1"/>
      <c r="AK221" s="1"/>
      <c r="AL221" s="1"/>
      <c r="AM221" s="52"/>
      <c r="AO221" s="13"/>
    </row>
    <row r="222" spans="7:41">
      <c r="G222" s="13"/>
      <c r="H222" s="329"/>
      <c r="I222" s="329"/>
      <c r="J222" s="329"/>
      <c r="K222" s="13"/>
      <c r="L222" s="13"/>
      <c r="O222" s="3"/>
      <c r="P222" s="3"/>
      <c r="T222" s="116"/>
      <c r="U222" s="116"/>
      <c r="V222" s="66"/>
      <c r="W222" s="116"/>
      <c r="Y222" s="79"/>
      <c r="AE222" s="1"/>
      <c r="AG222" s="1"/>
      <c r="AH222" s="1"/>
      <c r="AJ222" s="1"/>
      <c r="AK222" s="1"/>
      <c r="AL222" s="1"/>
      <c r="AM222" s="52"/>
      <c r="AO222" s="13"/>
    </row>
    <row r="223" spans="7:41">
      <c r="G223" s="13"/>
      <c r="H223" s="329"/>
      <c r="I223" s="329"/>
      <c r="J223" s="329"/>
      <c r="K223" s="13"/>
      <c r="L223" s="13"/>
      <c r="O223" s="3"/>
      <c r="P223" s="3"/>
      <c r="T223" s="116"/>
      <c r="U223" s="116"/>
      <c r="V223" s="66"/>
      <c r="W223" s="116"/>
      <c r="Y223" s="79"/>
      <c r="AE223" s="1"/>
      <c r="AG223" s="1"/>
      <c r="AH223" s="1"/>
      <c r="AJ223" s="1"/>
      <c r="AK223" s="1"/>
      <c r="AL223" s="1"/>
      <c r="AM223" s="52"/>
      <c r="AO223" s="13"/>
    </row>
    <row r="224" spans="7:41">
      <c r="G224" s="13"/>
      <c r="H224" s="329"/>
      <c r="I224" s="329"/>
      <c r="J224" s="329"/>
      <c r="K224" s="13"/>
      <c r="L224" s="13"/>
      <c r="O224" s="3"/>
      <c r="P224" s="3"/>
      <c r="T224" s="116"/>
      <c r="U224" s="116"/>
      <c r="V224" s="66"/>
      <c r="W224" s="116"/>
      <c r="Y224" s="79"/>
      <c r="AE224" s="1"/>
      <c r="AG224" s="1"/>
      <c r="AH224" s="1"/>
      <c r="AJ224" s="1"/>
      <c r="AK224" s="1"/>
      <c r="AL224" s="1"/>
      <c r="AM224" s="52"/>
      <c r="AO224" s="13"/>
    </row>
    <row r="225" spans="7:41">
      <c r="G225" s="13"/>
      <c r="H225" s="329"/>
      <c r="I225" s="329"/>
      <c r="J225" s="329"/>
      <c r="K225" s="13"/>
      <c r="L225" s="13"/>
      <c r="M225" s="13"/>
      <c r="N225" s="13"/>
      <c r="O225" s="13"/>
      <c r="P225" s="13"/>
      <c r="Q225" s="13"/>
      <c r="R225" s="66"/>
      <c r="S225" s="66"/>
      <c r="T225" s="116"/>
      <c r="U225" s="116"/>
      <c r="V225" s="66"/>
      <c r="W225" s="116"/>
      <c r="X225" s="116"/>
      <c r="Y225" s="66"/>
      <c r="Z225" s="66"/>
      <c r="AA225" s="116"/>
      <c r="AB225" s="82"/>
      <c r="AC225" s="116"/>
      <c r="AD225" s="82"/>
      <c r="AE225" s="13"/>
      <c r="AF225" s="13"/>
      <c r="AG225" s="13"/>
      <c r="AH225" s="13"/>
      <c r="AI225" s="13"/>
      <c r="AJ225" s="13"/>
      <c r="AK225" s="13"/>
      <c r="AL225" s="13"/>
      <c r="AM225" s="13"/>
      <c r="AN225" s="66"/>
      <c r="AO225" s="13"/>
    </row>
    <row r="226" spans="7:41">
      <c r="G226" s="13"/>
      <c r="H226" s="329"/>
      <c r="I226" s="329"/>
      <c r="J226" s="329"/>
      <c r="K226" s="13"/>
      <c r="L226" s="13"/>
      <c r="M226" s="13"/>
      <c r="N226" s="13"/>
      <c r="O226" s="13"/>
      <c r="P226" s="13"/>
      <c r="Q226" s="13"/>
      <c r="R226" s="66"/>
      <c r="S226" s="66"/>
      <c r="T226" s="116"/>
      <c r="U226" s="116"/>
      <c r="V226" s="66"/>
      <c r="W226" s="116"/>
      <c r="X226" s="116"/>
      <c r="Y226" s="66"/>
      <c r="Z226" s="66"/>
      <c r="AA226" s="116"/>
      <c r="AB226" s="82"/>
      <c r="AC226" s="116"/>
      <c r="AD226" s="82"/>
      <c r="AE226" s="13"/>
      <c r="AF226" s="13"/>
      <c r="AG226" s="13"/>
      <c r="AH226" s="13"/>
      <c r="AI226" s="13"/>
      <c r="AJ226" s="13"/>
      <c r="AK226" s="13"/>
      <c r="AL226" s="13"/>
      <c r="AM226" s="13"/>
      <c r="AN226" s="66"/>
      <c r="AO226" s="13"/>
    </row>
    <row r="227" spans="7:41">
      <c r="G227" s="13"/>
      <c r="H227" s="329"/>
      <c r="I227" s="329"/>
      <c r="J227" s="329"/>
      <c r="K227" s="13"/>
      <c r="L227" s="13"/>
      <c r="M227" s="13"/>
      <c r="N227" s="13"/>
      <c r="O227" s="13"/>
      <c r="P227" s="13"/>
      <c r="Q227" s="13"/>
      <c r="R227" s="66"/>
      <c r="S227" s="66"/>
      <c r="T227" s="116"/>
      <c r="U227" s="116"/>
      <c r="V227" s="66"/>
      <c r="W227" s="116"/>
      <c r="X227" s="116"/>
      <c r="Y227" s="66"/>
      <c r="Z227" s="66"/>
      <c r="AA227" s="116"/>
      <c r="AB227" s="82"/>
      <c r="AC227" s="116"/>
      <c r="AD227" s="82"/>
      <c r="AE227" s="13"/>
      <c r="AF227" s="13"/>
      <c r="AG227" s="13"/>
      <c r="AH227" s="13"/>
      <c r="AI227" s="13"/>
      <c r="AJ227" s="13"/>
      <c r="AK227" s="13"/>
      <c r="AL227" s="13"/>
      <c r="AM227" s="13"/>
      <c r="AN227" s="66"/>
      <c r="AO227" s="13"/>
    </row>
    <row r="228" spans="7:41">
      <c r="G228" s="13"/>
      <c r="H228" s="329"/>
      <c r="I228" s="329"/>
      <c r="J228" s="329"/>
      <c r="K228" s="13"/>
      <c r="L228" s="13"/>
      <c r="M228" s="13"/>
      <c r="N228" s="13"/>
      <c r="O228" s="13"/>
      <c r="P228" s="13"/>
      <c r="Q228" s="13"/>
      <c r="R228" s="66"/>
      <c r="S228" s="66"/>
      <c r="T228" s="116"/>
      <c r="U228" s="116"/>
      <c r="V228" s="66"/>
      <c r="W228" s="116"/>
      <c r="X228" s="116"/>
      <c r="Y228" s="66"/>
      <c r="Z228" s="66"/>
      <c r="AA228" s="116"/>
      <c r="AB228" s="82"/>
      <c r="AC228" s="116"/>
      <c r="AD228" s="82"/>
      <c r="AE228" s="13"/>
      <c r="AF228" s="13"/>
      <c r="AG228" s="13"/>
      <c r="AH228" s="13"/>
      <c r="AI228" s="13"/>
      <c r="AJ228" s="13"/>
      <c r="AK228" s="13"/>
      <c r="AL228" s="13"/>
      <c r="AM228" s="13"/>
      <c r="AN228" s="66"/>
      <c r="AO228" s="13"/>
    </row>
    <row r="229" spans="7:41">
      <c r="G229" s="13"/>
      <c r="H229" s="329"/>
      <c r="I229" s="329"/>
      <c r="J229" s="329"/>
      <c r="K229" s="13"/>
      <c r="L229" s="13"/>
      <c r="M229" s="13"/>
      <c r="N229" s="13"/>
      <c r="O229" s="13"/>
      <c r="P229" s="13"/>
      <c r="Q229" s="13"/>
      <c r="R229" s="66"/>
      <c r="S229" s="66"/>
      <c r="T229" s="116"/>
      <c r="U229" s="116"/>
      <c r="V229" s="66"/>
      <c r="W229" s="116"/>
      <c r="X229" s="116"/>
      <c r="Y229" s="66"/>
      <c r="Z229" s="66"/>
      <c r="AA229" s="116"/>
      <c r="AB229" s="82"/>
      <c r="AC229" s="116"/>
      <c r="AD229" s="82"/>
      <c r="AE229" s="13"/>
      <c r="AF229" s="13"/>
      <c r="AG229" s="13"/>
      <c r="AH229" s="13"/>
      <c r="AI229" s="13"/>
      <c r="AJ229" s="13"/>
      <c r="AK229" s="13"/>
      <c r="AL229" s="13"/>
      <c r="AM229" s="13"/>
      <c r="AN229" s="66"/>
      <c r="AO229" s="13"/>
    </row>
    <row r="230" spans="7:41">
      <c r="G230" s="13"/>
      <c r="H230" s="329"/>
      <c r="I230" s="329"/>
      <c r="J230" s="329"/>
      <c r="K230" s="13"/>
      <c r="L230" s="13"/>
      <c r="M230" s="13"/>
      <c r="N230" s="13"/>
      <c r="O230" s="13"/>
      <c r="P230" s="13"/>
      <c r="Q230" s="13"/>
      <c r="R230" s="66"/>
      <c r="S230" s="66"/>
      <c r="T230" s="116"/>
      <c r="U230" s="116"/>
      <c r="V230" s="66"/>
      <c r="W230" s="116"/>
      <c r="X230" s="116"/>
      <c r="Y230" s="66"/>
      <c r="Z230" s="66"/>
      <c r="AA230" s="116"/>
      <c r="AB230" s="82"/>
      <c r="AC230" s="116"/>
      <c r="AD230" s="82"/>
      <c r="AE230" s="13"/>
      <c r="AF230" s="13"/>
      <c r="AG230" s="13"/>
      <c r="AH230" s="13"/>
      <c r="AI230" s="13"/>
      <c r="AJ230" s="13"/>
      <c r="AK230" s="13"/>
      <c r="AL230" s="13"/>
      <c r="AM230" s="13"/>
      <c r="AN230" s="66"/>
      <c r="AO230" s="13"/>
    </row>
    <row r="231" spans="7:41">
      <c r="G231" s="13"/>
      <c r="H231" s="329"/>
      <c r="I231" s="329"/>
      <c r="J231" s="329"/>
      <c r="K231" s="13"/>
      <c r="L231" s="13"/>
      <c r="M231" s="13"/>
      <c r="N231" s="13"/>
      <c r="O231" s="13"/>
      <c r="P231" s="13"/>
      <c r="Q231" s="13"/>
      <c r="R231" s="66"/>
      <c r="S231" s="66"/>
      <c r="T231" s="116"/>
      <c r="U231" s="116"/>
      <c r="V231" s="66"/>
      <c r="W231" s="116"/>
      <c r="X231" s="116"/>
      <c r="Y231" s="66"/>
      <c r="Z231" s="66"/>
      <c r="AA231" s="116"/>
      <c r="AB231" s="82"/>
      <c r="AC231" s="116"/>
      <c r="AD231" s="82"/>
      <c r="AE231" s="13"/>
      <c r="AF231" s="13"/>
      <c r="AG231" s="13"/>
      <c r="AH231" s="13"/>
      <c r="AI231" s="13"/>
      <c r="AJ231" s="13"/>
      <c r="AK231" s="13"/>
      <c r="AL231" s="13"/>
      <c r="AM231" s="13"/>
      <c r="AN231" s="66"/>
      <c r="AO231" s="13"/>
    </row>
    <row r="232" spans="7:41">
      <c r="G232" s="13"/>
      <c r="H232" s="329"/>
      <c r="I232" s="329"/>
      <c r="J232" s="329"/>
      <c r="K232" s="13"/>
      <c r="L232" s="13"/>
      <c r="M232" s="13"/>
      <c r="N232" s="13"/>
      <c r="O232" s="13"/>
      <c r="P232" s="13"/>
      <c r="Q232" s="13"/>
      <c r="R232" s="66"/>
      <c r="S232" s="66"/>
      <c r="T232" s="116"/>
      <c r="U232" s="116"/>
      <c r="V232" s="66"/>
      <c r="W232" s="116"/>
      <c r="X232" s="116"/>
      <c r="Y232" s="66"/>
      <c r="Z232" s="66"/>
      <c r="AA232" s="116"/>
      <c r="AB232" s="82"/>
      <c r="AC232" s="116"/>
      <c r="AD232" s="82"/>
      <c r="AE232" s="13"/>
      <c r="AF232" s="13"/>
      <c r="AG232" s="13"/>
      <c r="AH232" s="13"/>
      <c r="AI232" s="13"/>
      <c r="AJ232" s="13"/>
      <c r="AK232" s="13"/>
      <c r="AL232" s="13"/>
      <c r="AM232" s="13"/>
      <c r="AN232" s="66"/>
      <c r="AO232" s="13"/>
    </row>
    <row r="233" spans="7:41">
      <c r="G233" s="13"/>
      <c r="H233" s="329"/>
      <c r="I233" s="329"/>
      <c r="J233" s="329"/>
      <c r="K233" s="13"/>
      <c r="L233" s="13"/>
      <c r="M233" s="13"/>
      <c r="N233" s="13"/>
      <c r="O233" s="13"/>
      <c r="P233" s="13"/>
      <c r="Q233" s="13"/>
      <c r="R233" s="66"/>
      <c r="S233" s="66"/>
      <c r="T233" s="116"/>
      <c r="U233" s="116"/>
      <c r="V233" s="66"/>
      <c r="W233" s="116"/>
      <c r="X233" s="116"/>
      <c r="Y233" s="66"/>
      <c r="Z233" s="66"/>
      <c r="AA233" s="116"/>
      <c r="AB233" s="82"/>
      <c r="AC233" s="116"/>
      <c r="AD233" s="82"/>
      <c r="AE233" s="13"/>
      <c r="AF233" s="13"/>
      <c r="AG233" s="13"/>
      <c r="AH233" s="13"/>
      <c r="AI233" s="13"/>
      <c r="AJ233" s="13"/>
      <c r="AK233" s="13"/>
      <c r="AL233" s="13"/>
      <c r="AM233" s="13"/>
      <c r="AN233" s="66"/>
      <c r="AO233" s="13"/>
    </row>
    <row r="234" spans="7:41">
      <c r="G234" s="13"/>
      <c r="H234" s="329"/>
      <c r="I234" s="329"/>
      <c r="J234" s="329"/>
      <c r="K234" s="13"/>
      <c r="L234" s="13"/>
      <c r="M234" s="13"/>
      <c r="N234" s="13"/>
      <c r="O234" s="13"/>
      <c r="P234" s="13"/>
      <c r="Q234" s="13"/>
      <c r="R234" s="66"/>
      <c r="S234" s="66"/>
      <c r="T234" s="116"/>
      <c r="U234" s="116"/>
      <c r="V234" s="66"/>
      <c r="W234" s="116"/>
      <c r="X234" s="116"/>
      <c r="Y234" s="66"/>
      <c r="Z234" s="66"/>
      <c r="AA234" s="116"/>
      <c r="AB234" s="82"/>
      <c r="AC234" s="116"/>
      <c r="AD234" s="82"/>
      <c r="AE234" s="13"/>
      <c r="AF234" s="13"/>
      <c r="AG234" s="13"/>
      <c r="AH234" s="13"/>
      <c r="AI234" s="13"/>
      <c r="AJ234" s="13"/>
      <c r="AK234" s="13"/>
      <c r="AL234" s="13"/>
      <c r="AM234" s="13"/>
      <c r="AN234" s="66"/>
      <c r="AO234" s="13"/>
    </row>
    <row r="235" spans="7:41">
      <c r="G235" s="13"/>
      <c r="H235" s="329"/>
      <c r="I235" s="329"/>
      <c r="J235" s="329"/>
      <c r="K235" s="13"/>
      <c r="L235" s="13"/>
      <c r="M235" s="13"/>
      <c r="N235" s="13"/>
      <c r="O235" s="13"/>
      <c r="P235" s="13"/>
      <c r="Q235" s="13"/>
      <c r="R235" s="66"/>
      <c r="S235" s="66"/>
      <c r="T235" s="116"/>
      <c r="U235" s="116"/>
      <c r="V235" s="66"/>
      <c r="W235" s="116"/>
      <c r="X235" s="116"/>
      <c r="Y235" s="66"/>
      <c r="Z235" s="66"/>
      <c r="AA235" s="116"/>
      <c r="AB235" s="82"/>
      <c r="AC235" s="116"/>
      <c r="AD235" s="82"/>
      <c r="AE235" s="13"/>
      <c r="AF235" s="13"/>
      <c r="AG235" s="13"/>
      <c r="AH235" s="13"/>
      <c r="AI235" s="13"/>
      <c r="AJ235" s="13"/>
      <c r="AK235" s="13"/>
      <c r="AL235" s="13"/>
      <c r="AM235" s="13"/>
      <c r="AN235" s="66"/>
      <c r="AO235" s="13"/>
    </row>
    <row r="236" spans="7:41">
      <c r="G236" s="13"/>
      <c r="H236" s="329"/>
      <c r="I236" s="329"/>
      <c r="J236" s="329"/>
      <c r="K236" s="13"/>
      <c r="L236" s="13"/>
      <c r="M236" s="13"/>
      <c r="N236" s="13"/>
      <c r="O236" s="13"/>
      <c r="P236" s="13"/>
      <c r="Q236" s="13"/>
      <c r="R236" s="66"/>
      <c r="S236" s="66"/>
      <c r="T236" s="116"/>
      <c r="U236" s="116"/>
      <c r="V236" s="66"/>
      <c r="W236" s="116"/>
      <c r="X236" s="116"/>
      <c r="Y236" s="66"/>
      <c r="Z236" s="66"/>
      <c r="AA236" s="116"/>
      <c r="AB236" s="82"/>
      <c r="AC236" s="116"/>
      <c r="AD236" s="82"/>
      <c r="AE236" s="13"/>
      <c r="AF236" s="13"/>
      <c r="AG236" s="13"/>
      <c r="AH236" s="13"/>
      <c r="AI236" s="13"/>
      <c r="AJ236" s="13"/>
      <c r="AK236" s="13"/>
      <c r="AL236" s="13"/>
      <c r="AM236" s="13"/>
      <c r="AN236" s="66"/>
      <c r="AO236" s="13"/>
    </row>
    <row r="237" spans="7:41">
      <c r="G237" s="13"/>
      <c r="H237" s="329"/>
      <c r="I237" s="329"/>
      <c r="J237" s="329"/>
      <c r="K237" s="13"/>
      <c r="L237" s="13"/>
      <c r="M237" s="13"/>
      <c r="N237" s="13"/>
      <c r="O237" s="13"/>
      <c r="P237" s="13"/>
      <c r="Q237" s="13"/>
      <c r="R237" s="66"/>
      <c r="S237" s="66"/>
      <c r="T237" s="116"/>
      <c r="U237" s="116"/>
      <c r="V237" s="66"/>
      <c r="W237" s="116"/>
      <c r="X237" s="116"/>
      <c r="Y237" s="66"/>
      <c r="Z237" s="66"/>
      <c r="AA237" s="116"/>
      <c r="AB237" s="82"/>
      <c r="AC237" s="116"/>
      <c r="AD237" s="82"/>
      <c r="AE237" s="13"/>
      <c r="AF237" s="13"/>
      <c r="AG237" s="13"/>
      <c r="AH237" s="13"/>
      <c r="AI237" s="13"/>
      <c r="AJ237" s="13"/>
      <c r="AK237" s="13"/>
      <c r="AL237" s="13"/>
      <c r="AM237" s="13"/>
      <c r="AN237" s="66"/>
      <c r="AO237" s="13"/>
    </row>
    <row r="238" spans="7:41">
      <c r="G238" s="13"/>
      <c r="H238" s="329"/>
      <c r="I238" s="329"/>
      <c r="J238" s="329"/>
      <c r="K238" s="13"/>
      <c r="L238" s="13"/>
      <c r="M238" s="13"/>
      <c r="N238" s="13"/>
      <c r="O238" s="13"/>
      <c r="P238" s="13"/>
      <c r="Q238" s="13"/>
      <c r="R238" s="66"/>
      <c r="S238" s="66"/>
      <c r="T238" s="116"/>
      <c r="U238" s="116"/>
      <c r="V238" s="66"/>
      <c r="W238" s="116"/>
      <c r="X238" s="116"/>
      <c r="Y238" s="66"/>
      <c r="Z238" s="66"/>
      <c r="AA238" s="116"/>
      <c r="AB238" s="82"/>
      <c r="AC238" s="116"/>
      <c r="AD238" s="82"/>
      <c r="AE238" s="13"/>
      <c r="AF238" s="13"/>
      <c r="AG238" s="13"/>
      <c r="AH238" s="13"/>
      <c r="AI238" s="13"/>
      <c r="AJ238" s="13"/>
      <c r="AK238" s="13"/>
      <c r="AL238" s="13"/>
      <c r="AM238" s="13"/>
      <c r="AN238" s="66"/>
      <c r="AO238" s="13"/>
    </row>
    <row r="239" spans="7:41">
      <c r="G239" s="13"/>
      <c r="H239" s="329"/>
      <c r="I239" s="329"/>
      <c r="J239" s="329"/>
      <c r="K239" s="13"/>
      <c r="L239" s="13"/>
      <c r="M239" s="13"/>
      <c r="N239" s="13"/>
      <c r="O239" s="13"/>
      <c r="P239" s="13"/>
      <c r="Q239" s="13"/>
      <c r="R239" s="66"/>
      <c r="S239" s="66"/>
      <c r="T239" s="116"/>
      <c r="U239" s="116"/>
      <c r="V239" s="66"/>
      <c r="W239" s="116"/>
      <c r="X239" s="116"/>
      <c r="Y239" s="66"/>
      <c r="Z239" s="66"/>
      <c r="AA239" s="116"/>
      <c r="AB239" s="82"/>
      <c r="AC239" s="116"/>
      <c r="AD239" s="82"/>
      <c r="AE239" s="13"/>
      <c r="AF239" s="13"/>
      <c r="AG239" s="13"/>
      <c r="AH239" s="13"/>
      <c r="AI239" s="13"/>
      <c r="AJ239" s="13"/>
      <c r="AK239" s="13"/>
      <c r="AL239" s="13"/>
      <c r="AM239" s="13"/>
      <c r="AN239" s="66"/>
      <c r="AO239" s="13"/>
    </row>
    <row r="240" spans="7:41">
      <c r="G240" s="13"/>
      <c r="H240" s="329"/>
      <c r="I240" s="329"/>
      <c r="J240" s="329"/>
      <c r="K240" s="13"/>
      <c r="L240" s="13"/>
      <c r="M240" s="13"/>
      <c r="N240" s="13"/>
      <c r="O240" s="13"/>
      <c r="P240" s="13"/>
      <c r="Q240" s="13"/>
      <c r="R240" s="66"/>
      <c r="S240" s="66"/>
      <c r="T240" s="116"/>
      <c r="U240" s="116"/>
      <c r="V240" s="66"/>
      <c r="W240" s="116"/>
      <c r="X240" s="116"/>
      <c r="Y240" s="66"/>
      <c r="Z240" s="66"/>
      <c r="AA240" s="116"/>
      <c r="AB240" s="82"/>
      <c r="AC240" s="116"/>
      <c r="AD240" s="82"/>
      <c r="AE240" s="13"/>
      <c r="AF240" s="13"/>
      <c r="AG240" s="13"/>
      <c r="AH240" s="13"/>
      <c r="AI240" s="13"/>
      <c r="AJ240" s="13"/>
      <c r="AK240" s="13"/>
      <c r="AL240" s="13"/>
      <c r="AM240" s="13"/>
      <c r="AN240" s="66"/>
      <c r="AO240" s="13"/>
    </row>
    <row r="241" spans="7:41">
      <c r="G241" s="13"/>
      <c r="H241" s="329"/>
      <c r="I241" s="329"/>
      <c r="J241" s="329"/>
      <c r="K241" s="13"/>
      <c r="L241" s="13"/>
      <c r="M241" s="13"/>
      <c r="N241" s="13"/>
      <c r="O241" s="13"/>
      <c r="P241" s="13"/>
      <c r="Q241" s="13"/>
      <c r="R241" s="66"/>
      <c r="S241" s="66"/>
      <c r="T241" s="116"/>
      <c r="U241" s="116"/>
      <c r="V241" s="66"/>
      <c r="W241" s="116"/>
      <c r="X241" s="116"/>
      <c r="Y241" s="66"/>
      <c r="Z241" s="66"/>
      <c r="AA241" s="116"/>
      <c r="AB241" s="82"/>
      <c r="AC241" s="116"/>
      <c r="AD241" s="82"/>
      <c r="AE241" s="13"/>
      <c r="AF241" s="13"/>
      <c r="AG241" s="13"/>
      <c r="AH241" s="13"/>
      <c r="AI241" s="13"/>
      <c r="AJ241" s="13"/>
      <c r="AK241" s="13"/>
      <c r="AL241" s="13"/>
      <c r="AM241" s="13"/>
      <c r="AN241" s="66"/>
      <c r="AO241" s="13"/>
    </row>
    <row r="242" spans="7:41">
      <c r="G242" s="13"/>
      <c r="H242" s="329"/>
      <c r="I242" s="329"/>
      <c r="J242" s="329"/>
      <c r="K242" s="13"/>
      <c r="L242" s="13"/>
      <c r="M242" s="13"/>
      <c r="N242" s="13"/>
      <c r="O242" s="13"/>
      <c r="P242" s="13"/>
      <c r="Q242" s="13"/>
      <c r="R242" s="66"/>
      <c r="S242" s="66"/>
      <c r="T242" s="116"/>
      <c r="U242" s="116"/>
      <c r="V242" s="66"/>
      <c r="W242" s="116"/>
      <c r="X242" s="116"/>
      <c r="Y242" s="66"/>
      <c r="Z242" s="66"/>
      <c r="AA242" s="116"/>
      <c r="AB242" s="82"/>
      <c r="AC242" s="116"/>
      <c r="AD242" s="82"/>
      <c r="AE242" s="13"/>
      <c r="AF242" s="13"/>
      <c r="AG242" s="13"/>
      <c r="AH242" s="13"/>
      <c r="AI242" s="13"/>
      <c r="AJ242" s="13"/>
      <c r="AK242" s="13"/>
      <c r="AL242" s="13"/>
      <c r="AM242" s="13"/>
      <c r="AN242" s="66"/>
      <c r="AO242" s="13"/>
    </row>
    <row r="243" spans="7:41">
      <c r="G243" s="13"/>
      <c r="H243" s="329"/>
      <c r="I243" s="329"/>
      <c r="J243" s="329"/>
      <c r="K243" s="13"/>
      <c r="L243" s="13"/>
      <c r="M243" s="13"/>
      <c r="N243" s="13"/>
      <c r="O243" s="13"/>
      <c r="P243" s="13"/>
      <c r="Q243" s="13"/>
      <c r="R243" s="66"/>
      <c r="S243" s="66"/>
      <c r="T243" s="116"/>
      <c r="U243" s="116"/>
      <c r="V243" s="66"/>
      <c r="W243" s="116"/>
      <c r="X243" s="116"/>
      <c r="Y243" s="66"/>
      <c r="Z243" s="66"/>
      <c r="AA243" s="116"/>
      <c r="AB243" s="82"/>
      <c r="AC243" s="116"/>
      <c r="AD243" s="82"/>
      <c r="AE243" s="13"/>
      <c r="AF243" s="13"/>
      <c r="AG243" s="13"/>
      <c r="AH243" s="13"/>
      <c r="AI243" s="13"/>
      <c r="AJ243" s="13"/>
      <c r="AK243" s="13"/>
      <c r="AL243" s="13"/>
      <c r="AM243" s="13"/>
      <c r="AN243" s="66"/>
      <c r="AO243" s="13"/>
    </row>
    <row r="244" spans="7:41">
      <c r="G244" s="13"/>
      <c r="H244" s="329"/>
      <c r="I244" s="329"/>
      <c r="J244" s="329"/>
      <c r="K244" s="13"/>
      <c r="L244" s="13"/>
      <c r="M244" s="13"/>
      <c r="N244" s="13"/>
      <c r="O244" s="13"/>
      <c r="P244" s="13"/>
      <c r="Q244" s="13"/>
      <c r="R244" s="66"/>
      <c r="S244" s="66"/>
      <c r="T244" s="116"/>
      <c r="U244" s="116"/>
      <c r="V244" s="66"/>
      <c r="W244" s="116"/>
      <c r="X244" s="116"/>
      <c r="Y244" s="66"/>
      <c r="Z244" s="66"/>
      <c r="AA244" s="116"/>
      <c r="AB244" s="82"/>
      <c r="AC244" s="116"/>
      <c r="AD244" s="82"/>
      <c r="AE244" s="13"/>
      <c r="AF244" s="13"/>
      <c r="AG244" s="13"/>
      <c r="AH244" s="13"/>
      <c r="AI244" s="13"/>
      <c r="AJ244" s="13"/>
      <c r="AK244" s="13"/>
      <c r="AL244" s="13"/>
      <c r="AM244" s="13"/>
      <c r="AN244" s="66"/>
      <c r="AO244" s="13"/>
    </row>
    <row r="245" spans="7:41">
      <c r="G245" s="13"/>
      <c r="H245" s="329"/>
      <c r="I245" s="329"/>
      <c r="J245" s="329"/>
      <c r="K245" s="13"/>
      <c r="L245" s="13"/>
      <c r="M245" s="13"/>
      <c r="N245" s="13"/>
      <c r="O245" s="13"/>
      <c r="P245" s="13"/>
      <c r="Q245" s="13"/>
      <c r="R245" s="66"/>
      <c r="S245" s="66"/>
      <c r="T245" s="116"/>
      <c r="U245" s="116"/>
      <c r="V245" s="66"/>
      <c r="W245" s="116"/>
      <c r="X245" s="116"/>
      <c r="Y245" s="66"/>
      <c r="Z245" s="66"/>
      <c r="AA245" s="116"/>
      <c r="AB245" s="82"/>
      <c r="AC245" s="116"/>
      <c r="AD245" s="82"/>
      <c r="AE245" s="13"/>
      <c r="AF245" s="13"/>
      <c r="AG245" s="13"/>
      <c r="AH245" s="13"/>
      <c r="AI245" s="13"/>
      <c r="AJ245" s="13"/>
      <c r="AK245" s="13"/>
      <c r="AL245" s="13"/>
      <c r="AM245" s="13"/>
      <c r="AN245" s="66"/>
      <c r="AO245" s="13"/>
    </row>
    <row r="246" spans="7:41">
      <c r="G246" s="13"/>
      <c r="H246" s="329"/>
      <c r="I246" s="329"/>
      <c r="J246" s="329"/>
      <c r="K246" s="13"/>
      <c r="L246" s="13"/>
      <c r="M246" s="13"/>
      <c r="N246" s="13"/>
      <c r="O246" s="13"/>
      <c r="P246" s="13"/>
      <c r="Q246" s="13"/>
      <c r="R246" s="66"/>
      <c r="S246" s="66"/>
      <c r="T246" s="116"/>
      <c r="U246" s="116"/>
      <c r="V246" s="66"/>
      <c r="W246" s="116"/>
      <c r="X246" s="116"/>
      <c r="Y246" s="66"/>
      <c r="Z246" s="66"/>
      <c r="AA246" s="116"/>
      <c r="AB246" s="82"/>
      <c r="AC246" s="116"/>
      <c r="AD246" s="82"/>
      <c r="AE246" s="13"/>
      <c r="AF246" s="13"/>
      <c r="AG246" s="13"/>
      <c r="AH246" s="13"/>
      <c r="AI246" s="13"/>
      <c r="AJ246" s="13"/>
      <c r="AK246" s="13"/>
      <c r="AL246" s="13"/>
      <c r="AM246" s="13"/>
      <c r="AN246" s="66"/>
      <c r="AO246" s="13"/>
    </row>
    <row r="247" spans="7:41">
      <c r="G247" s="13"/>
      <c r="H247" s="329"/>
      <c r="I247" s="329"/>
      <c r="J247" s="329"/>
      <c r="K247" s="13"/>
      <c r="L247" s="13"/>
      <c r="M247" s="13"/>
      <c r="N247" s="13"/>
      <c r="O247" s="13"/>
      <c r="P247" s="13"/>
      <c r="Q247" s="13"/>
      <c r="R247" s="66"/>
      <c r="S247" s="66"/>
      <c r="T247" s="116"/>
      <c r="U247" s="116"/>
      <c r="V247" s="66"/>
      <c r="W247" s="116"/>
      <c r="X247" s="116"/>
      <c r="Y247" s="66"/>
      <c r="Z247" s="66"/>
      <c r="AA247" s="116"/>
      <c r="AB247" s="82"/>
      <c r="AC247" s="116"/>
      <c r="AD247" s="82"/>
      <c r="AE247" s="13"/>
      <c r="AF247" s="13"/>
      <c r="AG247" s="13"/>
      <c r="AH247" s="13"/>
      <c r="AI247" s="13"/>
      <c r="AJ247" s="13"/>
      <c r="AK247" s="13"/>
      <c r="AL247" s="13"/>
      <c r="AM247" s="13"/>
      <c r="AN247" s="66"/>
      <c r="AO247" s="13"/>
    </row>
    <row r="248" spans="7:41">
      <c r="G248" s="13"/>
      <c r="H248" s="329"/>
      <c r="I248" s="329"/>
      <c r="J248" s="329"/>
      <c r="K248" s="13"/>
      <c r="L248" s="13"/>
      <c r="M248" s="13"/>
      <c r="N248" s="13"/>
      <c r="O248" s="13"/>
      <c r="P248" s="13"/>
      <c r="Q248" s="13"/>
      <c r="R248" s="66"/>
      <c r="S248" s="66"/>
      <c r="T248" s="116"/>
      <c r="U248" s="116"/>
      <c r="V248" s="66"/>
      <c r="W248" s="116"/>
      <c r="X248" s="116"/>
      <c r="Y248" s="66"/>
      <c r="Z248" s="66"/>
      <c r="AA248" s="116"/>
      <c r="AB248" s="82"/>
      <c r="AC248" s="116"/>
      <c r="AD248" s="82"/>
      <c r="AE248" s="13"/>
      <c r="AF248" s="13"/>
      <c r="AG248" s="13"/>
      <c r="AH248" s="13"/>
      <c r="AI248" s="13"/>
      <c r="AJ248" s="13"/>
      <c r="AK248" s="13"/>
      <c r="AL248" s="13"/>
      <c r="AM248" s="13"/>
      <c r="AN248" s="66"/>
      <c r="AO248" s="13"/>
    </row>
    <row r="249" spans="7:41">
      <c r="G249" s="13"/>
      <c r="H249" s="329"/>
      <c r="I249" s="329"/>
      <c r="J249" s="329"/>
      <c r="K249" s="13"/>
      <c r="L249" s="13"/>
      <c r="M249" s="13"/>
      <c r="N249" s="13"/>
      <c r="O249" s="13"/>
      <c r="P249" s="13"/>
      <c r="Q249" s="13"/>
      <c r="R249" s="66"/>
      <c r="S249" s="66"/>
      <c r="T249" s="116"/>
      <c r="U249" s="116"/>
      <c r="V249" s="66"/>
      <c r="W249" s="116"/>
      <c r="X249" s="116"/>
      <c r="Y249" s="66"/>
      <c r="Z249" s="66"/>
      <c r="AA249" s="116"/>
      <c r="AB249" s="82"/>
      <c r="AC249" s="116"/>
      <c r="AD249" s="82"/>
      <c r="AE249" s="13"/>
      <c r="AF249" s="13"/>
      <c r="AG249" s="13"/>
      <c r="AH249" s="13"/>
      <c r="AI249" s="13"/>
      <c r="AJ249" s="13"/>
      <c r="AK249" s="13"/>
      <c r="AL249" s="13"/>
      <c r="AM249" s="13"/>
      <c r="AN249" s="66"/>
      <c r="AO249" s="13"/>
    </row>
    <row r="250" spans="7:41">
      <c r="G250" s="13"/>
      <c r="H250" s="329"/>
      <c r="I250" s="329"/>
      <c r="J250" s="329"/>
      <c r="K250" s="13"/>
      <c r="L250" s="13"/>
      <c r="M250" s="13"/>
      <c r="N250" s="13"/>
      <c r="O250" s="13"/>
      <c r="P250" s="13"/>
      <c r="Q250" s="13"/>
      <c r="R250" s="66"/>
      <c r="S250" s="66"/>
      <c r="T250" s="116"/>
      <c r="U250" s="116"/>
      <c r="V250" s="66"/>
      <c r="W250" s="116"/>
      <c r="X250" s="116"/>
      <c r="Y250" s="66"/>
      <c r="Z250" s="66"/>
      <c r="AA250" s="116"/>
      <c r="AB250" s="82"/>
      <c r="AC250" s="116"/>
      <c r="AD250" s="82"/>
      <c r="AE250" s="13"/>
      <c r="AF250" s="13"/>
      <c r="AG250" s="13"/>
      <c r="AH250" s="13"/>
      <c r="AI250" s="13"/>
      <c r="AJ250" s="13"/>
      <c r="AK250" s="13"/>
      <c r="AL250" s="13"/>
      <c r="AM250" s="13"/>
      <c r="AN250" s="66"/>
      <c r="AO250" s="13"/>
    </row>
    <row r="251" spans="7:41">
      <c r="G251" s="13"/>
      <c r="H251" s="329"/>
      <c r="I251" s="329"/>
      <c r="J251" s="329"/>
      <c r="K251" s="13"/>
      <c r="L251" s="13"/>
      <c r="M251" s="13"/>
      <c r="N251" s="13"/>
      <c r="O251" s="13"/>
      <c r="P251" s="13"/>
      <c r="Q251" s="13"/>
      <c r="R251" s="66"/>
      <c r="S251" s="66"/>
      <c r="T251" s="116"/>
      <c r="U251" s="116"/>
      <c r="V251" s="66"/>
      <c r="W251" s="116"/>
      <c r="X251" s="116"/>
      <c r="Y251" s="66"/>
      <c r="Z251" s="66"/>
      <c r="AA251" s="116"/>
      <c r="AB251" s="82"/>
      <c r="AC251" s="116"/>
      <c r="AD251" s="82"/>
      <c r="AE251" s="13"/>
      <c r="AF251" s="13"/>
      <c r="AG251" s="13"/>
      <c r="AH251" s="13"/>
      <c r="AI251" s="13"/>
      <c r="AJ251" s="13"/>
      <c r="AK251" s="13"/>
      <c r="AL251" s="13"/>
      <c r="AM251" s="13"/>
      <c r="AN251" s="66"/>
      <c r="AO251" s="13"/>
    </row>
    <row r="252" spans="7:41">
      <c r="G252" s="13"/>
      <c r="H252" s="329"/>
      <c r="I252" s="329"/>
      <c r="J252" s="329"/>
      <c r="K252" s="13"/>
      <c r="L252" s="13"/>
      <c r="M252" s="13"/>
      <c r="N252" s="13"/>
      <c r="O252" s="13"/>
      <c r="P252" s="13"/>
      <c r="Q252" s="13"/>
      <c r="R252" s="66"/>
      <c r="S252" s="66"/>
      <c r="T252" s="116"/>
      <c r="U252" s="116"/>
      <c r="V252" s="66"/>
      <c r="W252" s="116"/>
      <c r="X252" s="116"/>
      <c r="Y252" s="66"/>
      <c r="Z252" s="66"/>
      <c r="AA252" s="116"/>
      <c r="AB252" s="82"/>
      <c r="AC252" s="116"/>
      <c r="AD252" s="82"/>
      <c r="AE252" s="13"/>
      <c r="AF252" s="13"/>
      <c r="AG252" s="13"/>
      <c r="AH252" s="13"/>
      <c r="AI252" s="13"/>
      <c r="AJ252" s="13"/>
      <c r="AK252" s="13"/>
      <c r="AL252" s="13"/>
      <c r="AM252" s="13"/>
      <c r="AN252" s="66"/>
      <c r="AO252" s="13"/>
    </row>
    <row r="253" spans="7:41">
      <c r="G253" s="13"/>
      <c r="H253" s="329"/>
      <c r="I253" s="329"/>
      <c r="J253" s="329"/>
      <c r="K253" s="13"/>
      <c r="L253" s="13"/>
      <c r="M253" s="13"/>
      <c r="N253" s="13"/>
      <c r="O253" s="13"/>
      <c r="P253" s="13"/>
      <c r="Q253" s="13"/>
      <c r="R253" s="66"/>
      <c r="S253" s="66"/>
      <c r="T253" s="116"/>
      <c r="U253" s="116"/>
      <c r="V253" s="66"/>
      <c r="W253" s="116"/>
      <c r="X253" s="116"/>
      <c r="Y253" s="66"/>
      <c r="Z253" s="66"/>
      <c r="AA253" s="116"/>
      <c r="AB253" s="82"/>
      <c r="AC253" s="116"/>
      <c r="AD253" s="82"/>
      <c r="AE253" s="13"/>
      <c r="AF253" s="13"/>
      <c r="AG253" s="13"/>
      <c r="AH253" s="13"/>
      <c r="AI253" s="13"/>
      <c r="AJ253" s="13"/>
      <c r="AK253" s="13"/>
      <c r="AL253" s="13"/>
      <c r="AM253" s="13"/>
      <c r="AN253" s="66"/>
      <c r="AO253" s="13"/>
    </row>
    <row r="254" spans="7:41">
      <c r="G254" s="13"/>
      <c r="H254" s="329"/>
      <c r="I254" s="329"/>
      <c r="J254" s="329"/>
      <c r="K254" s="13"/>
      <c r="L254" s="13"/>
      <c r="M254" s="13"/>
      <c r="N254" s="13"/>
      <c r="O254" s="13"/>
      <c r="P254" s="13"/>
      <c r="Q254" s="13"/>
      <c r="R254" s="66"/>
      <c r="S254" s="66"/>
      <c r="T254" s="116"/>
      <c r="U254" s="116"/>
      <c r="V254" s="66"/>
      <c r="W254" s="116"/>
      <c r="X254" s="116"/>
      <c r="Y254" s="66"/>
      <c r="Z254" s="66"/>
      <c r="AA254" s="116"/>
      <c r="AB254" s="82"/>
      <c r="AC254" s="116"/>
      <c r="AD254" s="82"/>
      <c r="AE254" s="13"/>
      <c r="AF254" s="13"/>
      <c r="AG254" s="13"/>
      <c r="AH254" s="13"/>
      <c r="AI254" s="13"/>
      <c r="AJ254" s="13"/>
      <c r="AK254" s="13"/>
      <c r="AL254" s="13"/>
      <c r="AM254" s="13"/>
      <c r="AN254" s="66"/>
      <c r="AO254" s="13"/>
    </row>
    <row r="255" spans="7:41">
      <c r="G255" s="13"/>
      <c r="H255" s="329"/>
      <c r="I255" s="329"/>
      <c r="J255" s="329"/>
      <c r="K255" s="13"/>
      <c r="L255" s="13"/>
      <c r="M255" s="13"/>
      <c r="N255" s="13"/>
      <c r="O255" s="13"/>
      <c r="P255" s="13"/>
      <c r="Q255" s="13"/>
      <c r="R255" s="66"/>
      <c r="S255" s="66"/>
      <c r="T255" s="116"/>
      <c r="U255" s="116"/>
      <c r="V255" s="66"/>
      <c r="W255" s="116"/>
      <c r="X255" s="116"/>
      <c r="Y255" s="66"/>
      <c r="Z255" s="66"/>
      <c r="AA255" s="116"/>
      <c r="AB255" s="82"/>
      <c r="AC255" s="116"/>
      <c r="AD255" s="82"/>
      <c r="AE255" s="13"/>
      <c r="AF255" s="13"/>
      <c r="AG255" s="13"/>
      <c r="AH255" s="13"/>
      <c r="AI255" s="13"/>
      <c r="AJ255" s="13"/>
      <c r="AK255" s="13"/>
      <c r="AL255" s="13"/>
      <c r="AM255" s="13"/>
      <c r="AN255" s="66"/>
      <c r="AO255" s="13"/>
    </row>
    <row r="256" spans="7:41">
      <c r="G256" s="13"/>
      <c r="H256" s="329"/>
      <c r="I256" s="329"/>
      <c r="J256" s="329"/>
      <c r="K256" s="13"/>
      <c r="L256" s="13"/>
      <c r="M256" s="13"/>
      <c r="N256" s="13"/>
      <c r="O256" s="13"/>
      <c r="P256" s="13"/>
      <c r="Q256" s="13"/>
      <c r="R256" s="66"/>
      <c r="S256" s="66"/>
      <c r="T256" s="116"/>
      <c r="U256" s="116"/>
      <c r="V256" s="66"/>
      <c r="W256" s="116"/>
      <c r="X256" s="116"/>
      <c r="Y256" s="66"/>
      <c r="Z256" s="66"/>
      <c r="AA256" s="116"/>
      <c r="AB256" s="82"/>
      <c r="AC256" s="116"/>
      <c r="AD256" s="82"/>
      <c r="AE256" s="13"/>
      <c r="AF256" s="13"/>
      <c r="AG256" s="13"/>
      <c r="AH256" s="13"/>
      <c r="AI256" s="13"/>
      <c r="AJ256" s="13"/>
      <c r="AK256" s="13"/>
      <c r="AL256" s="13"/>
      <c r="AM256" s="13"/>
      <c r="AN256" s="66"/>
      <c r="AO256" s="13"/>
    </row>
    <row r="257" spans="7:41">
      <c r="G257" s="13"/>
      <c r="H257" s="329"/>
      <c r="I257" s="329"/>
      <c r="J257" s="329"/>
      <c r="K257" s="13"/>
      <c r="L257" s="13"/>
      <c r="M257" s="13"/>
      <c r="N257" s="13"/>
      <c r="O257" s="13"/>
      <c r="P257" s="13"/>
      <c r="Q257" s="13"/>
      <c r="R257" s="66"/>
      <c r="S257" s="66"/>
      <c r="T257" s="116"/>
      <c r="U257" s="116"/>
      <c r="V257" s="66"/>
      <c r="W257" s="116"/>
      <c r="X257" s="116"/>
      <c r="Y257" s="66"/>
      <c r="Z257" s="66"/>
      <c r="AA257" s="116"/>
      <c r="AB257" s="82"/>
      <c r="AC257" s="116"/>
      <c r="AD257" s="82"/>
      <c r="AE257" s="13"/>
      <c r="AF257" s="13"/>
      <c r="AG257" s="13"/>
      <c r="AH257" s="13"/>
      <c r="AI257" s="13"/>
      <c r="AJ257" s="13"/>
      <c r="AK257" s="13"/>
      <c r="AL257" s="13"/>
      <c r="AM257" s="13"/>
      <c r="AN257" s="66"/>
      <c r="AO257" s="13"/>
    </row>
    <row r="258" spans="7:41">
      <c r="G258" s="13"/>
      <c r="H258" s="329"/>
      <c r="I258" s="329"/>
      <c r="J258" s="329"/>
      <c r="K258" s="13"/>
      <c r="L258" s="13"/>
      <c r="M258" s="13"/>
      <c r="N258" s="13"/>
      <c r="O258" s="13"/>
      <c r="P258" s="13"/>
      <c r="Q258" s="13"/>
      <c r="R258" s="66"/>
      <c r="S258" s="66"/>
      <c r="T258" s="116"/>
      <c r="U258" s="116"/>
      <c r="V258" s="66"/>
      <c r="W258" s="116"/>
      <c r="X258" s="116"/>
      <c r="Y258" s="66"/>
      <c r="Z258" s="66"/>
      <c r="AA258" s="116"/>
      <c r="AB258" s="82"/>
      <c r="AC258" s="116"/>
      <c r="AD258" s="82"/>
      <c r="AE258" s="13"/>
      <c r="AF258" s="13"/>
      <c r="AG258" s="13"/>
      <c r="AH258" s="13"/>
      <c r="AI258" s="13"/>
      <c r="AJ258" s="13"/>
      <c r="AK258" s="13"/>
      <c r="AL258" s="13"/>
      <c r="AM258" s="13"/>
      <c r="AN258" s="66"/>
      <c r="AO258" s="13"/>
    </row>
    <row r="259" spans="7:41">
      <c r="G259" s="13"/>
      <c r="H259" s="329"/>
      <c r="I259" s="329"/>
      <c r="J259" s="329"/>
      <c r="K259" s="13"/>
      <c r="L259" s="13"/>
      <c r="M259" s="13"/>
      <c r="N259" s="13"/>
      <c r="O259" s="13"/>
      <c r="P259" s="13"/>
      <c r="Q259" s="13"/>
      <c r="R259" s="66"/>
      <c r="S259" s="66"/>
      <c r="T259" s="116"/>
      <c r="U259" s="116"/>
      <c r="V259" s="66"/>
      <c r="W259" s="116"/>
      <c r="X259" s="116"/>
      <c r="Y259" s="66"/>
      <c r="Z259" s="66"/>
      <c r="AA259" s="116"/>
      <c r="AB259" s="82"/>
      <c r="AC259" s="116"/>
      <c r="AD259" s="82"/>
      <c r="AE259" s="13"/>
      <c r="AF259" s="13"/>
      <c r="AG259" s="13"/>
      <c r="AH259" s="13"/>
      <c r="AI259" s="13"/>
      <c r="AJ259" s="13"/>
      <c r="AK259" s="13"/>
      <c r="AL259" s="13"/>
      <c r="AM259" s="13"/>
      <c r="AN259" s="66"/>
      <c r="AO259" s="13"/>
    </row>
    <row r="260" spans="7:41">
      <c r="G260" s="13"/>
      <c r="H260" s="329"/>
      <c r="I260" s="329"/>
      <c r="J260" s="329"/>
      <c r="K260" s="13"/>
      <c r="L260" s="13"/>
      <c r="M260" s="13"/>
      <c r="N260" s="13"/>
      <c r="O260" s="13"/>
      <c r="P260" s="13"/>
      <c r="Q260" s="13"/>
      <c r="R260" s="66"/>
      <c r="S260" s="66"/>
      <c r="T260" s="116"/>
      <c r="U260" s="116"/>
      <c r="V260" s="66"/>
      <c r="W260" s="116"/>
      <c r="X260" s="116"/>
      <c r="Y260" s="66"/>
      <c r="Z260" s="66"/>
      <c r="AA260" s="116"/>
      <c r="AB260" s="82"/>
      <c r="AC260" s="116"/>
      <c r="AD260" s="82"/>
      <c r="AE260" s="13"/>
      <c r="AF260" s="13"/>
      <c r="AG260" s="13"/>
      <c r="AH260" s="13"/>
      <c r="AI260" s="13"/>
      <c r="AJ260" s="13"/>
      <c r="AK260" s="13"/>
      <c r="AL260" s="13"/>
      <c r="AM260" s="13"/>
      <c r="AN260" s="66"/>
      <c r="AO260" s="13"/>
    </row>
    <row r="261" spans="7:41">
      <c r="G261" s="13"/>
      <c r="H261" s="329"/>
      <c r="I261" s="329"/>
      <c r="J261" s="329"/>
      <c r="K261" s="13"/>
      <c r="L261" s="13"/>
      <c r="M261" s="13"/>
      <c r="N261" s="13"/>
      <c r="O261" s="13"/>
      <c r="P261" s="13"/>
      <c r="Q261" s="13"/>
      <c r="R261" s="66"/>
      <c r="S261" s="66"/>
      <c r="T261" s="116"/>
      <c r="U261" s="116"/>
      <c r="V261" s="66"/>
      <c r="W261" s="116"/>
      <c r="X261" s="116"/>
      <c r="Y261" s="66"/>
      <c r="Z261" s="66"/>
      <c r="AA261" s="116"/>
      <c r="AB261" s="82"/>
      <c r="AC261" s="116"/>
      <c r="AD261" s="82"/>
      <c r="AE261" s="13"/>
      <c r="AF261" s="13"/>
      <c r="AG261" s="13"/>
      <c r="AH261" s="13"/>
      <c r="AI261" s="13"/>
      <c r="AJ261" s="13"/>
      <c r="AK261" s="13"/>
      <c r="AL261" s="13"/>
      <c r="AM261" s="13"/>
      <c r="AN261" s="66"/>
      <c r="AO261" s="13"/>
    </row>
    <row r="262" spans="7:41">
      <c r="G262" s="13"/>
      <c r="H262" s="329"/>
      <c r="I262" s="329"/>
      <c r="J262" s="329"/>
      <c r="K262" s="13"/>
      <c r="L262" s="13"/>
      <c r="M262" s="13"/>
      <c r="N262" s="13"/>
      <c r="O262" s="13"/>
      <c r="P262" s="13"/>
      <c r="Q262" s="13"/>
      <c r="R262" s="66"/>
      <c r="S262" s="66"/>
      <c r="T262" s="116"/>
      <c r="U262" s="116"/>
      <c r="V262" s="66"/>
      <c r="W262" s="116"/>
      <c r="X262" s="116"/>
      <c r="Y262" s="66"/>
      <c r="Z262" s="66"/>
      <c r="AA262" s="116"/>
      <c r="AB262" s="82"/>
      <c r="AC262" s="116"/>
      <c r="AD262" s="82"/>
      <c r="AE262" s="13"/>
      <c r="AF262" s="13"/>
      <c r="AG262" s="13"/>
      <c r="AH262" s="13"/>
      <c r="AI262" s="13"/>
      <c r="AJ262" s="13"/>
      <c r="AK262" s="13"/>
      <c r="AL262" s="13"/>
      <c r="AM262" s="13"/>
      <c r="AN262" s="66"/>
      <c r="AO262" s="13"/>
    </row>
    <row r="263" spans="7:41">
      <c r="G263" s="13"/>
      <c r="H263" s="329"/>
      <c r="I263" s="329"/>
      <c r="J263" s="329"/>
      <c r="K263" s="13"/>
      <c r="L263" s="13"/>
      <c r="M263" s="13"/>
      <c r="N263" s="13"/>
      <c r="O263" s="13"/>
      <c r="P263" s="13"/>
      <c r="Q263" s="13"/>
      <c r="R263" s="66"/>
      <c r="S263" s="66"/>
      <c r="T263" s="116"/>
      <c r="U263" s="116"/>
      <c r="V263" s="66"/>
      <c r="W263" s="116"/>
      <c r="X263" s="116"/>
      <c r="Y263" s="66"/>
      <c r="Z263" s="66"/>
      <c r="AA263" s="116"/>
      <c r="AB263" s="82"/>
      <c r="AC263" s="116"/>
      <c r="AD263" s="82"/>
      <c r="AE263" s="13"/>
      <c r="AF263" s="13"/>
      <c r="AG263" s="13"/>
      <c r="AH263" s="13"/>
      <c r="AI263" s="13"/>
      <c r="AJ263" s="13"/>
      <c r="AK263" s="13"/>
      <c r="AL263" s="13"/>
      <c r="AM263" s="13"/>
      <c r="AN263" s="66"/>
      <c r="AO263" s="13"/>
    </row>
    <row r="264" spans="7:41">
      <c r="G264" s="13"/>
      <c r="H264" s="329"/>
      <c r="I264" s="329"/>
      <c r="J264" s="329"/>
      <c r="K264" s="13"/>
      <c r="L264" s="13"/>
      <c r="M264" s="13"/>
      <c r="N264" s="13"/>
      <c r="O264" s="13"/>
      <c r="P264" s="13"/>
      <c r="Q264" s="13"/>
      <c r="R264" s="66"/>
      <c r="S264" s="66"/>
      <c r="T264" s="116"/>
      <c r="U264" s="116"/>
      <c r="V264" s="66"/>
      <c r="W264" s="116"/>
      <c r="X264" s="116"/>
      <c r="Y264" s="66"/>
      <c r="Z264" s="66"/>
      <c r="AA264" s="116"/>
      <c r="AB264" s="82"/>
      <c r="AC264" s="116"/>
      <c r="AD264" s="82"/>
      <c r="AE264" s="13"/>
      <c r="AF264" s="13"/>
      <c r="AG264" s="13"/>
      <c r="AH264" s="13"/>
      <c r="AI264" s="13"/>
      <c r="AJ264" s="13"/>
      <c r="AK264" s="13"/>
      <c r="AL264" s="13"/>
      <c r="AM264" s="13"/>
      <c r="AN264" s="66"/>
      <c r="AO264" s="13"/>
    </row>
    <row r="265" spans="7:41">
      <c r="G265" s="13"/>
      <c r="H265" s="329"/>
      <c r="I265" s="329"/>
      <c r="J265" s="329"/>
      <c r="K265" s="13"/>
      <c r="L265" s="13"/>
      <c r="M265" s="13"/>
      <c r="N265" s="13"/>
      <c r="O265" s="13"/>
      <c r="P265" s="13"/>
      <c r="Q265" s="13"/>
      <c r="R265" s="66"/>
      <c r="S265" s="66"/>
      <c r="T265" s="116"/>
      <c r="U265" s="116"/>
      <c r="V265" s="66"/>
      <c r="W265" s="116"/>
      <c r="X265" s="116"/>
      <c r="Y265" s="66"/>
      <c r="Z265" s="66"/>
      <c r="AA265" s="116"/>
      <c r="AB265" s="82"/>
      <c r="AC265" s="116"/>
      <c r="AD265" s="82"/>
      <c r="AE265" s="13"/>
      <c r="AF265" s="13"/>
      <c r="AG265" s="13"/>
      <c r="AH265" s="13"/>
      <c r="AI265" s="13"/>
      <c r="AJ265" s="13"/>
      <c r="AK265" s="13"/>
      <c r="AL265" s="13"/>
      <c r="AM265" s="13"/>
      <c r="AN265" s="66"/>
      <c r="AO265" s="13"/>
    </row>
    <row r="266" spans="7:41">
      <c r="G266" s="13"/>
      <c r="H266" s="329"/>
      <c r="I266" s="329"/>
      <c r="J266" s="329"/>
      <c r="K266" s="13"/>
      <c r="L266" s="13"/>
      <c r="M266" s="13"/>
      <c r="N266" s="13"/>
      <c r="O266" s="13"/>
      <c r="P266" s="13"/>
      <c r="Q266" s="13"/>
      <c r="R266" s="66"/>
      <c r="S266" s="66"/>
      <c r="T266" s="116"/>
      <c r="U266" s="116"/>
      <c r="V266" s="66"/>
      <c r="W266" s="116"/>
      <c r="X266" s="116"/>
      <c r="Y266" s="66"/>
      <c r="Z266" s="66"/>
      <c r="AA266" s="116"/>
      <c r="AB266" s="82"/>
      <c r="AC266" s="116"/>
      <c r="AD266" s="82"/>
      <c r="AE266" s="13"/>
      <c r="AF266" s="13"/>
      <c r="AG266" s="13"/>
      <c r="AH266" s="13"/>
      <c r="AI266" s="13"/>
      <c r="AJ266" s="13"/>
      <c r="AK266" s="13"/>
      <c r="AL266" s="13"/>
      <c r="AM266" s="13"/>
      <c r="AN266" s="66"/>
      <c r="AO266" s="13"/>
    </row>
    <row r="267" spans="7:41">
      <c r="G267" s="13"/>
      <c r="H267" s="329"/>
      <c r="I267" s="329"/>
      <c r="J267" s="329"/>
      <c r="K267" s="13"/>
      <c r="L267" s="13"/>
      <c r="M267" s="13"/>
      <c r="N267" s="13"/>
      <c r="O267" s="13"/>
      <c r="P267" s="13"/>
      <c r="Q267" s="13"/>
      <c r="R267" s="66"/>
      <c r="S267" s="66"/>
      <c r="T267" s="116"/>
      <c r="U267" s="116"/>
      <c r="V267" s="66"/>
      <c r="W267" s="116"/>
      <c r="X267" s="116"/>
      <c r="Y267" s="66"/>
      <c r="Z267" s="66"/>
      <c r="AA267" s="116"/>
      <c r="AB267" s="82"/>
      <c r="AC267" s="116"/>
      <c r="AD267" s="82"/>
      <c r="AE267" s="13"/>
      <c r="AF267" s="13"/>
      <c r="AG267" s="13"/>
      <c r="AH267" s="13"/>
      <c r="AI267" s="13"/>
      <c r="AJ267" s="13"/>
      <c r="AK267" s="13"/>
      <c r="AL267" s="13"/>
      <c r="AM267" s="13"/>
      <c r="AN267" s="66"/>
      <c r="AO267" s="13"/>
    </row>
    <row r="268" spans="7:41">
      <c r="G268" s="13"/>
      <c r="H268" s="329"/>
      <c r="I268" s="329"/>
      <c r="J268" s="329"/>
      <c r="K268" s="13"/>
      <c r="L268" s="13"/>
      <c r="M268" s="13"/>
      <c r="N268" s="13"/>
      <c r="O268" s="13"/>
      <c r="P268" s="13"/>
      <c r="Q268" s="13"/>
      <c r="R268" s="66"/>
      <c r="S268" s="66"/>
      <c r="T268" s="116"/>
      <c r="U268" s="116"/>
      <c r="V268" s="66"/>
      <c r="W268" s="116"/>
      <c r="X268" s="116"/>
      <c r="Y268" s="66"/>
      <c r="Z268" s="66"/>
      <c r="AA268" s="116"/>
      <c r="AB268" s="82"/>
      <c r="AC268" s="116"/>
      <c r="AD268" s="82"/>
      <c r="AE268" s="13"/>
      <c r="AF268" s="13"/>
      <c r="AG268" s="13"/>
      <c r="AH268" s="13"/>
      <c r="AI268" s="13"/>
      <c r="AJ268" s="13"/>
      <c r="AK268" s="13"/>
      <c r="AL268" s="13"/>
      <c r="AM268" s="13"/>
      <c r="AN268" s="66"/>
      <c r="AO268" s="13"/>
    </row>
    <row r="269" spans="7:41">
      <c r="G269" s="13"/>
      <c r="H269" s="329"/>
      <c r="I269" s="329"/>
      <c r="J269" s="329"/>
      <c r="K269" s="13"/>
      <c r="L269" s="13"/>
      <c r="M269" s="13"/>
      <c r="N269" s="13"/>
      <c r="O269" s="13"/>
      <c r="P269" s="13"/>
      <c r="Q269" s="13"/>
      <c r="R269" s="66"/>
      <c r="S269" s="66"/>
      <c r="T269" s="116"/>
      <c r="U269" s="116"/>
      <c r="V269" s="66"/>
      <c r="W269" s="116"/>
      <c r="X269" s="116"/>
      <c r="Y269" s="66"/>
      <c r="Z269" s="66"/>
      <c r="AA269" s="116"/>
      <c r="AB269" s="82"/>
      <c r="AC269" s="116"/>
      <c r="AD269" s="82"/>
      <c r="AE269" s="13"/>
      <c r="AF269" s="13"/>
      <c r="AG269" s="13"/>
      <c r="AH269" s="13"/>
      <c r="AI269" s="13"/>
      <c r="AJ269" s="13"/>
      <c r="AK269" s="13"/>
      <c r="AL269" s="13"/>
      <c r="AM269" s="13"/>
      <c r="AN269" s="66"/>
      <c r="AO269" s="13"/>
    </row>
    <row r="270" spans="7:41">
      <c r="G270" s="13"/>
      <c r="H270" s="329"/>
      <c r="I270" s="329"/>
      <c r="J270" s="329"/>
      <c r="K270" s="13"/>
      <c r="L270" s="13"/>
      <c r="M270" s="13"/>
      <c r="N270" s="13"/>
      <c r="O270" s="13"/>
      <c r="P270" s="13"/>
      <c r="Q270" s="13"/>
      <c r="R270" s="66"/>
      <c r="S270" s="66"/>
      <c r="T270" s="116"/>
      <c r="U270" s="116"/>
      <c r="V270" s="66"/>
      <c r="W270" s="116"/>
      <c r="X270" s="116"/>
      <c r="Y270" s="66"/>
      <c r="Z270" s="66"/>
      <c r="AA270" s="116"/>
      <c r="AB270" s="82"/>
      <c r="AC270" s="116"/>
      <c r="AD270" s="82"/>
      <c r="AE270" s="13"/>
      <c r="AF270" s="13"/>
      <c r="AG270" s="13"/>
      <c r="AH270" s="13"/>
      <c r="AI270" s="13"/>
      <c r="AJ270" s="13"/>
      <c r="AK270" s="13"/>
      <c r="AL270" s="13"/>
      <c r="AM270" s="13"/>
      <c r="AN270" s="66"/>
      <c r="AO270" s="13"/>
    </row>
    <row r="271" spans="7:41">
      <c r="G271" s="13"/>
      <c r="H271" s="329"/>
      <c r="I271" s="329"/>
      <c r="J271" s="329"/>
      <c r="K271" s="13"/>
      <c r="L271" s="13"/>
      <c r="M271" s="13"/>
      <c r="N271" s="13"/>
      <c r="O271" s="13"/>
      <c r="P271" s="13"/>
      <c r="Q271" s="13"/>
      <c r="R271" s="66"/>
      <c r="S271" s="66"/>
      <c r="T271" s="116"/>
      <c r="U271" s="116"/>
      <c r="V271" s="66"/>
      <c r="W271" s="116"/>
      <c r="X271" s="116"/>
      <c r="Y271" s="66"/>
      <c r="Z271" s="66"/>
      <c r="AA271" s="116"/>
      <c r="AB271" s="82"/>
      <c r="AC271" s="116"/>
      <c r="AD271" s="82"/>
      <c r="AE271" s="13"/>
      <c r="AF271" s="13"/>
      <c r="AG271" s="13"/>
      <c r="AH271" s="13"/>
      <c r="AI271" s="13"/>
      <c r="AJ271" s="13"/>
      <c r="AK271" s="13"/>
      <c r="AL271" s="13"/>
      <c r="AM271" s="13"/>
      <c r="AN271" s="66"/>
      <c r="AO271" s="13"/>
    </row>
    <row r="272" spans="7:41">
      <c r="G272" s="13"/>
      <c r="H272" s="329"/>
      <c r="I272" s="329"/>
      <c r="J272" s="329"/>
      <c r="K272" s="13"/>
      <c r="L272" s="13"/>
      <c r="M272" s="13"/>
      <c r="N272" s="13"/>
      <c r="O272" s="13"/>
      <c r="P272" s="13"/>
      <c r="Q272" s="13"/>
      <c r="R272" s="66"/>
      <c r="S272" s="66"/>
      <c r="T272" s="116"/>
      <c r="U272" s="116"/>
      <c r="V272" s="66"/>
      <c r="W272" s="116"/>
      <c r="X272" s="116"/>
      <c r="Y272" s="66"/>
      <c r="Z272" s="66"/>
      <c r="AA272" s="116"/>
      <c r="AB272" s="82"/>
      <c r="AC272" s="116"/>
      <c r="AD272" s="82"/>
      <c r="AE272" s="13"/>
      <c r="AF272" s="13"/>
      <c r="AG272" s="13"/>
      <c r="AH272" s="13"/>
      <c r="AI272" s="13"/>
      <c r="AJ272" s="13"/>
      <c r="AK272" s="13"/>
      <c r="AL272" s="13"/>
      <c r="AM272" s="13"/>
      <c r="AN272" s="66"/>
      <c r="AO272" s="13"/>
    </row>
    <row r="273" spans="1:41">
      <c r="G273" s="13"/>
      <c r="H273" s="329"/>
      <c r="I273" s="329"/>
      <c r="J273" s="329"/>
      <c r="K273" s="13"/>
      <c r="L273" s="13"/>
      <c r="M273" s="13"/>
      <c r="N273" s="13"/>
      <c r="O273" s="13"/>
      <c r="P273" s="13"/>
      <c r="Q273" s="13"/>
      <c r="R273" s="66"/>
      <c r="S273" s="66"/>
      <c r="T273" s="116"/>
      <c r="U273" s="116"/>
      <c r="V273" s="66"/>
      <c r="W273" s="116"/>
      <c r="X273" s="116"/>
      <c r="Y273" s="66"/>
      <c r="Z273" s="66"/>
      <c r="AA273" s="116"/>
      <c r="AB273" s="82"/>
      <c r="AC273" s="116"/>
      <c r="AD273" s="82"/>
      <c r="AE273" s="13"/>
      <c r="AF273" s="13"/>
      <c r="AG273" s="13"/>
      <c r="AH273" s="13"/>
      <c r="AI273" s="13"/>
      <c r="AJ273" s="13"/>
      <c r="AK273" s="13"/>
      <c r="AL273" s="13"/>
      <c r="AM273" s="13"/>
      <c r="AN273" s="66"/>
      <c r="AO273" s="13"/>
    </row>
    <row r="274" spans="1:41">
      <c r="G274" s="13"/>
      <c r="H274" s="329"/>
      <c r="I274" s="329"/>
      <c r="J274" s="329"/>
      <c r="K274" s="13"/>
      <c r="L274" s="13"/>
      <c r="M274" s="13"/>
      <c r="N274" s="13"/>
      <c r="O274" s="13"/>
      <c r="P274" s="13"/>
      <c r="Q274" s="13"/>
      <c r="R274" s="66"/>
      <c r="S274" s="66"/>
      <c r="T274" s="116"/>
      <c r="U274" s="116"/>
      <c r="V274" s="66"/>
      <c r="W274" s="116"/>
      <c r="X274" s="116"/>
      <c r="Y274" s="66"/>
      <c r="Z274" s="66"/>
      <c r="AA274" s="116"/>
      <c r="AB274" s="82"/>
      <c r="AC274" s="116"/>
      <c r="AD274" s="82"/>
      <c r="AE274" s="13"/>
      <c r="AF274" s="13"/>
      <c r="AG274" s="13"/>
      <c r="AH274" s="13"/>
      <c r="AI274" s="13"/>
      <c r="AJ274" s="13"/>
      <c r="AK274" s="13"/>
      <c r="AL274" s="13"/>
      <c r="AM274" s="13"/>
      <c r="AN274" s="66"/>
      <c r="AO274" s="13"/>
    </row>
    <row r="275" spans="1:41">
      <c r="G275" s="13"/>
      <c r="H275" s="329"/>
      <c r="I275" s="329"/>
      <c r="J275" s="329"/>
      <c r="K275" s="13"/>
      <c r="L275" s="13"/>
      <c r="M275" s="13"/>
      <c r="N275" s="13"/>
      <c r="O275" s="13"/>
      <c r="P275" s="13"/>
      <c r="Q275" s="13"/>
      <c r="R275" s="66"/>
      <c r="S275" s="66"/>
      <c r="T275" s="116"/>
      <c r="U275" s="116"/>
      <c r="V275" s="66"/>
      <c r="W275" s="116"/>
      <c r="X275" s="116"/>
      <c r="Y275" s="66"/>
      <c r="Z275" s="66"/>
      <c r="AA275" s="116"/>
      <c r="AB275" s="82"/>
      <c r="AC275" s="116"/>
      <c r="AD275" s="82"/>
      <c r="AE275" s="13"/>
      <c r="AF275" s="13"/>
      <c r="AG275" s="13"/>
      <c r="AH275" s="13"/>
      <c r="AI275" s="13"/>
      <c r="AJ275" s="13"/>
      <c r="AK275" s="13"/>
      <c r="AL275" s="13"/>
      <c r="AM275" s="13"/>
      <c r="AN275" s="66"/>
      <c r="AO275" s="13"/>
    </row>
    <row r="276" spans="1:41">
      <c r="G276" s="13"/>
      <c r="H276" s="329"/>
      <c r="I276" s="329"/>
      <c r="J276" s="329"/>
      <c r="K276" s="13"/>
      <c r="L276" s="13"/>
      <c r="M276" s="13"/>
      <c r="N276" s="13"/>
      <c r="O276" s="13"/>
      <c r="P276" s="13"/>
      <c r="Q276" s="13"/>
      <c r="R276" s="66"/>
      <c r="S276" s="66"/>
      <c r="T276" s="116"/>
      <c r="U276" s="116"/>
      <c r="V276" s="66"/>
      <c r="W276" s="116"/>
      <c r="X276" s="116"/>
      <c r="Y276" s="66"/>
      <c r="Z276" s="66"/>
      <c r="AA276" s="116"/>
      <c r="AB276" s="82"/>
      <c r="AC276" s="116"/>
      <c r="AD276" s="82"/>
      <c r="AE276" s="13"/>
      <c r="AF276" s="13"/>
      <c r="AG276" s="13"/>
      <c r="AH276" s="13"/>
      <c r="AI276" s="13"/>
      <c r="AJ276" s="13"/>
      <c r="AK276" s="13"/>
      <c r="AL276" s="13"/>
      <c r="AM276" s="13"/>
      <c r="AN276" s="66"/>
      <c r="AO276" s="13"/>
    </row>
    <row r="277" spans="1:41">
      <c r="G277" s="13"/>
      <c r="H277" s="329"/>
      <c r="I277" s="329"/>
      <c r="J277" s="329"/>
      <c r="K277" s="13"/>
      <c r="L277" s="13"/>
      <c r="M277" s="13"/>
      <c r="N277" s="13"/>
      <c r="O277" s="13"/>
      <c r="P277" s="13"/>
      <c r="Q277" s="13"/>
      <c r="R277" s="66"/>
      <c r="S277" s="66"/>
      <c r="T277" s="116"/>
      <c r="U277" s="116"/>
      <c r="V277" s="66"/>
      <c r="W277" s="116"/>
      <c r="X277" s="116"/>
      <c r="Y277" s="66"/>
      <c r="Z277" s="66"/>
      <c r="AA277" s="116"/>
      <c r="AB277" s="82"/>
      <c r="AC277" s="116"/>
      <c r="AD277" s="82"/>
      <c r="AE277" s="13"/>
      <c r="AF277" s="13"/>
      <c r="AG277" s="13"/>
      <c r="AH277" s="13"/>
      <c r="AI277" s="13"/>
      <c r="AJ277" s="13"/>
      <c r="AK277" s="13"/>
      <c r="AL277" s="13"/>
      <c r="AM277" s="13"/>
      <c r="AN277" s="66"/>
      <c r="AO277" s="13"/>
    </row>
    <row r="278" spans="1:41">
      <c r="G278" s="13"/>
      <c r="H278" s="329"/>
      <c r="I278" s="329"/>
      <c r="J278" s="329"/>
      <c r="K278" s="13"/>
      <c r="L278" s="13"/>
      <c r="M278" s="13"/>
      <c r="N278" s="13"/>
      <c r="O278" s="13"/>
      <c r="P278" s="13"/>
      <c r="Q278" s="13"/>
      <c r="R278" s="66"/>
      <c r="S278" s="66"/>
      <c r="T278" s="116"/>
      <c r="U278" s="116"/>
      <c r="V278" s="66"/>
      <c r="W278" s="116"/>
      <c r="X278" s="116"/>
      <c r="Y278" s="66"/>
      <c r="Z278" s="66"/>
      <c r="AA278" s="116"/>
      <c r="AB278" s="82"/>
      <c r="AC278" s="116"/>
      <c r="AD278" s="82"/>
      <c r="AE278" s="13"/>
      <c r="AF278" s="13"/>
      <c r="AG278" s="13"/>
      <c r="AH278" s="13"/>
      <c r="AI278" s="13"/>
      <c r="AJ278" s="13"/>
      <c r="AK278" s="13"/>
      <c r="AL278" s="13"/>
      <c r="AM278" s="13"/>
      <c r="AN278" s="66"/>
      <c r="AO278" s="13"/>
    </row>
    <row r="279" spans="1:41">
      <c r="G279" s="13"/>
      <c r="H279" s="329"/>
      <c r="I279" s="329"/>
      <c r="J279" s="329"/>
      <c r="K279" s="13"/>
      <c r="L279" s="13"/>
      <c r="M279" s="13"/>
      <c r="N279" s="13"/>
      <c r="O279" s="13"/>
      <c r="P279" s="13"/>
      <c r="Q279" s="13"/>
      <c r="R279" s="66"/>
      <c r="S279" s="66"/>
      <c r="T279" s="116"/>
      <c r="U279" s="116"/>
      <c r="V279" s="66"/>
      <c r="W279" s="116"/>
      <c r="X279" s="116"/>
      <c r="Y279" s="66"/>
      <c r="Z279" s="66"/>
      <c r="AA279" s="116"/>
      <c r="AB279" s="82"/>
      <c r="AC279" s="116"/>
      <c r="AD279" s="82"/>
      <c r="AE279" s="13"/>
      <c r="AF279" s="13"/>
      <c r="AG279" s="13"/>
      <c r="AH279" s="13"/>
      <c r="AI279" s="13"/>
      <c r="AJ279" s="13"/>
      <c r="AK279" s="13"/>
      <c r="AL279" s="13"/>
      <c r="AM279" s="13"/>
      <c r="AN279" s="66"/>
      <c r="AO279" s="13"/>
    </row>
    <row r="280" spans="1:41">
      <c r="G280" s="13"/>
      <c r="H280" s="329"/>
      <c r="I280" s="329"/>
      <c r="J280" s="329"/>
      <c r="K280" s="13"/>
      <c r="L280" s="13"/>
      <c r="M280" s="13"/>
      <c r="N280" s="13"/>
      <c r="O280" s="13"/>
      <c r="P280" s="13"/>
      <c r="Q280" s="13"/>
      <c r="R280" s="66"/>
      <c r="S280" s="66"/>
      <c r="T280" s="116"/>
      <c r="U280" s="116"/>
      <c r="V280" s="66"/>
      <c r="W280" s="116"/>
      <c r="X280" s="116"/>
      <c r="Y280" s="66"/>
      <c r="Z280" s="66"/>
      <c r="AA280" s="116"/>
      <c r="AB280" s="82"/>
      <c r="AC280" s="116"/>
      <c r="AD280" s="82"/>
      <c r="AE280" s="13"/>
      <c r="AF280" s="13"/>
      <c r="AG280" s="13"/>
      <c r="AH280" s="13"/>
      <c r="AI280" s="13"/>
      <c r="AJ280" s="13"/>
      <c r="AK280" s="13"/>
      <c r="AL280" s="13"/>
      <c r="AM280" s="13"/>
      <c r="AN280" s="66"/>
      <c r="AO280" s="13"/>
    </row>
    <row r="281" spans="1:41">
      <c r="G281" s="13"/>
      <c r="H281" s="329"/>
      <c r="I281" s="329"/>
      <c r="J281" s="329"/>
      <c r="K281" s="13"/>
      <c r="L281" s="13"/>
      <c r="M281" s="13"/>
      <c r="N281" s="13"/>
      <c r="O281" s="13"/>
      <c r="P281" s="13"/>
      <c r="Q281" s="13"/>
      <c r="R281" s="66"/>
      <c r="S281" s="66"/>
      <c r="T281" s="116"/>
      <c r="U281" s="116"/>
      <c r="V281" s="66"/>
      <c r="W281" s="116"/>
      <c r="X281" s="116"/>
      <c r="Y281" s="66"/>
      <c r="Z281" s="66"/>
      <c r="AA281" s="116"/>
      <c r="AB281" s="82"/>
      <c r="AC281" s="116"/>
      <c r="AD281" s="82"/>
      <c r="AE281" s="13"/>
      <c r="AF281" s="13"/>
      <c r="AG281" s="13"/>
      <c r="AH281" s="13"/>
      <c r="AI281" s="13"/>
      <c r="AJ281" s="13"/>
      <c r="AK281" s="13"/>
      <c r="AL281" s="13"/>
      <c r="AM281" s="13"/>
      <c r="AN281" s="66"/>
      <c r="AO281" s="13"/>
    </row>
    <row r="282" spans="1:41">
      <c r="G282" s="13"/>
      <c r="H282" s="329"/>
      <c r="I282" s="329"/>
      <c r="J282" s="329"/>
      <c r="K282" s="13"/>
      <c r="L282" s="13"/>
      <c r="M282" s="13"/>
      <c r="N282" s="13"/>
      <c r="O282" s="13"/>
      <c r="P282" s="13"/>
      <c r="Q282" s="13"/>
      <c r="R282" s="66"/>
      <c r="S282" s="66"/>
      <c r="T282" s="116"/>
      <c r="U282" s="116"/>
      <c r="V282" s="66"/>
      <c r="W282" s="116"/>
      <c r="X282" s="116"/>
      <c r="Y282" s="66"/>
      <c r="Z282" s="66"/>
      <c r="AA282" s="116"/>
      <c r="AB282" s="82"/>
      <c r="AC282" s="116"/>
      <c r="AD282" s="82"/>
      <c r="AE282" s="13"/>
      <c r="AF282" s="13"/>
      <c r="AG282" s="13"/>
      <c r="AH282" s="13"/>
      <c r="AI282" s="13"/>
      <c r="AJ282" s="13"/>
      <c r="AK282" s="13"/>
      <c r="AL282" s="13"/>
      <c r="AM282" s="13"/>
      <c r="AN282" s="66"/>
      <c r="AO282" s="13"/>
    </row>
    <row r="283" spans="1:41">
      <c r="G283" s="13"/>
      <c r="H283" s="329"/>
      <c r="I283" s="329"/>
      <c r="J283" s="329"/>
      <c r="K283" s="13"/>
      <c r="L283" s="13"/>
      <c r="M283" s="13"/>
      <c r="N283" s="13"/>
      <c r="O283" s="13"/>
      <c r="P283" s="13"/>
      <c r="Q283" s="13"/>
      <c r="R283" s="66"/>
      <c r="S283" s="66"/>
      <c r="T283" s="116"/>
      <c r="U283" s="116"/>
      <c r="V283" s="66"/>
      <c r="W283" s="116"/>
      <c r="X283" s="116"/>
      <c r="Y283" s="66"/>
      <c r="Z283" s="66"/>
      <c r="AA283" s="116"/>
      <c r="AB283" s="82"/>
      <c r="AC283" s="116"/>
      <c r="AD283" s="82"/>
      <c r="AE283" s="13"/>
      <c r="AF283" s="13"/>
      <c r="AG283" s="13"/>
      <c r="AH283" s="13"/>
      <c r="AI283" s="13"/>
      <c r="AJ283" s="13"/>
      <c r="AK283" s="13"/>
      <c r="AL283" s="13"/>
      <c r="AM283" s="13"/>
      <c r="AN283" s="66"/>
      <c r="AO283" s="13"/>
    </row>
    <row r="284" spans="1:41">
      <c r="G284" s="13"/>
      <c r="H284" s="329"/>
      <c r="I284" s="329"/>
      <c r="J284" s="329"/>
      <c r="K284" s="13"/>
      <c r="L284" s="13"/>
      <c r="M284" s="13"/>
      <c r="N284" s="13"/>
      <c r="O284" s="13"/>
      <c r="P284" s="13"/>
      <c r="Q284" s="13"/>
      <c r="R284" s="66"/>
      <c r="S284" s="66"/>
      <c r="T284" s="116"/>
      <c r="U284" s="116"/>
      <c r="V284" s="66"/>
      <c r="W284" s="116"/>
      <c r="X284" s="116"/>
      <c r="Y284" s="66"/>
      <c r="Z284" s="66"/>
      <c r="AA284" s="116"/>
      <c r="AB284" s="82"/>
      <c r="AC284" s="116"/>
      <c r="AD284" s="82"/>
      <c r="AE284" s="13"/>
      <c r="AF284" s="13"/>
      <c r="AG284" s="13"/>
      <c r="AH284" s="13"/>
      <c r="AI284" s="13"/>
      <c r="AJ284" s="13"/>
      <c r="AK284" s="13"/>
      <c r="AL284" s="13"/>
      <c r="AM284" s="13"/>
      <c r="AN284" s="66"/>
      <c r="AO284" s="13"/>
    </row>
    <row r="285" spans="1:41">
      <c r="G285" s="13"/>
      <c r="H285" s="329"/>
      <c r="I285" s="329"/>
      <c r="J285" s="329"/>
      <c r="K285" s="13"/>
      <c r="L285" s="13"/>
      <c r="M285" s="13"/>
      <c r="N285" s="13"/>
      <c r="O285" s="13"/>
      <c r="P285" s="13"/>
      <c r="Q285" s="13"/>
      <c r="R285" s="66"/>
      <c r="S285" s="66"/>
      <c r="T285" s="116"/>
      <c r="U285" s="116"/>
      <c r="V285" s="66"/>
      <c r="W285" s="116"/>
      <c r="X285" s="116"/>
      <c r="Y285" s="66"/>
      <c r="Z285" s="66"/>
      <c r="AA285" s="116"/>
      <c r="AB285" s="82"/>
      <c r="AC285" s="116"/>
      <c r="AD285" s="82"/>
      <c r="AE285" s="13"/>
      <c r="AF285" s="13"/>
      <c r="AG285" s="13"/>
      <c r="AH285" s="13"/>
      <c r="AI285" s="13"/>
      <c r="AJ285" s="13"/>
      <c r="AK285" s="13"/>
      <c r="AL285" s="13"/>
      <c r="AM285" s="13"/>
      <c r="AN285" s="66"/>
      <c r="AO285" s="13"/>
    </row>
    <row r="286" spans="1:41">
      <c r="A286" s="30"/>
      <c r="B286" s="30"/>
      <c r="C286" s="30"/>
      <c r="D286" s="30"/>
      <c r="E286" s="30"/>
      <c r="F286" s="30"/>
      <c r="G286" s="30"/>
      <c r="H286" s="326"/>
      <c r="I286" s="326"/>
      <c r="J286" s="326"/>
      <c r="K286" s="30"/>
      <c r="L286" s="13"/>
      <c r="M286" s="13"/>
      <c r="N286" s="13"/>
      <c r="O286" s="13"/>
      <c r="P286" s="13"/>
      <c r="Q286" s="13"/>
      <c r="R286" s="66"/>
      <c r="S286" s="66"/>
      <c r="T286" s="116"/>
      <c r="U286" s="116"/>
      <c r="V286" s="66"/>
      <c r="W286" s="116"/>
      <c r="X286" s="116"/>
      <c r="Y286" s="66"/>
      <c r="Z286" s="66"/>
      <c r="AA286" s="116"/>
      <c r="AB286" s="82"/>
      <c r="AC286" s="116"/>
      <c r="AD286" s="82"/>
      <c r="AE286" s="13"/>
      <c r="AF286" s="13"/>
      <c r="AG286" s="13"/>
      <c r="AH286" s="13"/>
      <c r="AI286" s="13"/>
      <c r="AJ286" s="13"/>
      <c r="AK286" s="13"/>
      <c r="AL286" s="13"/>
      <c r="AM286" s="13"/>
      <c r="AN286" s="66"/>
      <c r="AO286" s="13"/>
    </row>
    <row r="287" spans="1:41">
      <c r="A287" s="32"/>
      <c r="B287" s="32"/>
      <c r="C287" s="32"/>
      <c r="D287" s="32"/>
      <c r="E287" s="32"/>
      <c r="F287" s="32"/>
      <c r="G287" s="32"/>
      <c r="H287" s="327"/>
      <c r="I287" s="327"/>
      <c r="J287" s="327"/>
      <c r="K287" s="32"/>
      <c r="L287" s="13"/>
      <c r="M287" s="13"/>
      <c r="N287" s="13"/>
      <c r="O287" s="13"/>
      <c r="P287" s="13"/>
      <c r="Q287" s="13"/>
      <c r="R287" s="66"/>
      <c r="S287" s="66"/>
      <c r="T287" s="116"/>
      <c r="U287" s="116"/>
      <c r="V287" s="66"/>
      <c r="W287" s="116"/>
      <c r="X287" s="116"/>
      <c r="Y287" s="66"/>
      <c r="Z287" s="66"/>
      <c r="AA287" s="116"/>
      <c r="AB287" s="82"/>
      <c r="AC287" s="116"/>
      <c r="AD287" s="82"/>
      <c r="AE287" s="13"/>
      <c r="AF287" s="13"/>
      <c r="AG287" s="13"/>
      <c r="AH287" s="13"/>
      <c r="AI287" s="13"/>
      <c r="AJ287" s="13"/>
      <c r="AK287" s="13"/>
      <c r="AL287" s="13"/>
      <c r="AM287" s="13"/>
      <c r="AN287" s="66"/>
      <c r="AO287" s="13"/>
    </row>
    <row r="288" spans="1:41">
      <c r="A288" s="32"/>
      <c r="B288" s="32"/>
      <c r="C288" s="32"/>
      <c r="D288" s="32"/>
      <c r="E288" s="32"/>
      <c r="F288" s="32"/>
      <c r="G288" s="32"/>
      <c r="H288" s="327"/>
      <c r="I288" s="327"/>
      <c r="J288" s="327"/>
      <c r="K288" s="32"/>
      <c r="L288" s="30"/>
      <c r="M288" s="13"/>
      <c r="N288" s="13"/>
      <c r="O288" s="13"/>
      <c r="P288" s="13"/>
      <c r="Q288" s="13"/>
      <c r="R288" s="66"/>
      <c r="S288" s="66"/>
      <c r="T288" s="117"/>
      <c r="U288" s="117"/>
      <c r="V288" s="67"/>
      <c r="W288" s="117"/>
      <c r="X288" s="116"/>
      <c r="Y288" s="66"/>
      <c r="Z288" s="66"/>
      <c r="AA288" s="116"/>
      <c r="AB288" s="82"/>
      <c r="AC288" s="116"/>
      <c r="AD288" s="82"/>
      <c r="AE288" s="13"/>
      <c r="AF288" s="13"/>
      <c r="AG288" s="13"/>
      <c r="AH288" s="13"/>
      <c r="AI288" s="13"/>
      <c r="AJ288" s="13"/>
      <c r="AK288" s="13"/>
      <c r="AL288" s="13"/>
      <c r="AM288" s="13"/>
      <c r="AN288" s="66"/>
      <c r="AO288" s="13"/>
    </row>
    <row r="289" spans="1:40">
      <c r="A289" s="32"/>
      <c r="B289" s="32"/>
      <c r="C289" s="32"/>
      <c r="D289" s="32"/>
      <c r="E289" s="32"/>
      <c r="F289" s="32"/>
      <c r="G289" s="32"/>
      <c r="H289" s="327"/>
      <c r="I289" s="327"/>
      <c r="J289" s="327"/>
      <c r="K289" s="32"/>
      <c r="L289" s="32"/>
      <c r="M289" s="13"/>
      <c r="N289" s="13"/>
      <c r="O289" s="13"/>
      <c r="P289" s="13"/>
      <c r="Q289" s="13"/>
      <c r="R289" s="66"/>
      <c r="S289" s="66"/>
      <c r="T289" s="118"/>
      <c r="U289" s="118"/>
      <c r="V289" s="68"/>
      <c r="W289" s="118"/>
      <c r="X289" s="116"/>
      <c r="Y289" s="66"/>
      <c r="Z289" s="66"/>
      <c r="AA289" s="116"/>
      <c r="AB289" s="82"/>
      <c r="AC289" s="116"/>
      <c r="AD289" s="82"/>
      <c r="AE289" s="13"/>
      <c r="AF289" s="13"/>
      <c r="AG289" s="13"/>
      <c r="AH289" s="13"/>
      <c r="AI289" s="13"/>
      <c r="AJ289" s="13"/>
      <c r="AK289" s="13"/>
      <c r="AL289" s="13"/>
      <c r="AM289" s="13"/>
      <c r="AN289" s="66"/>
    </row>
    <row r="290" spans="1:40">
      <c r="A290" s="32"/>
      <c r="B290" s="32"/>
      <c r="C290" s="32"/>
      <c r="D290" s="32"/>
      <c r="E290" s="32"/>
      <c r="F290" s="32"/>
      <c r="G290" s="32"/>
      <c r="H290" s="327"/>
      <c r="I290" s="327"/>
      <c r="J290" s="327"/>
      <c r="K290" s="32"/>
      <c r="L290" s="32"/>
      <c r="M290" s="13"/>
      <c r="N290" s="13"/>
      <c r="O290" s="13"/>
      <c r="P290" s="13"/>
      <c r="Q290" s="13"/>
      <c r="R290" s="66"/>
      <c r="S290" s="66"/>
      <c r="T290" s="118"/>
      <c r="U290" s="118"/>
      <c r="V290" s="68"/>
      <c r="W290" s="118"/>
      <c r="X290" s="116"/>
      <c r="Y290" s="66"/>
      <c r="Z290" s="66"/>
      <c r="AA290" s="116"/>
      <c r="AB290" s="82"/>
      <c r="AC290" s="116"/>
      <c r="AD290" s="82"/>
      <c r="AE290" s="13"/>
      <c r="AF290" s="13"/>
      <c r="AG290" s="13"/>
      <c r="AH290" s="13"/>
      <c r="AI290" s="13"/>
      <c r="AJ290" s="13"/>
      <c r="AK290" s="13"/>
      <c r="AL290" s="13"/>
      <c r="AM290" s="13"/>
      <c r="AN290" s="66"/>
    </row>
    <row r="291" spans="1:40">
      <c r="A291" s="32"/>
      <c r="B291" s="32"/>
      <c r="C291" s="32"/>
      <c r="D291" s="32"/>
      <c r="E291" s="32"/>
      <c r="F291" s="32"/>
      <c r="G291" s="32"/>
      <c r="H291" s="327"/>
      <c r="I291" s="327"/>
      <c r="J291" s="327"/>
      <c r="K291" s="32"/>
      <c r="L291" s="32"/>
      <c r="M291" s="13"/>
      <c r="N291" s="13"/>
      <c r="O291" s="13"/>
      <c r="P291" s="13"/>
      <c r="Q291" s="13"/>
      <c r="R291" s="66"/>
      <c r="S291" s="66"/>
      <c r="T291" s="118"/>
      <c r="U291" s="118"/>
      <c r="V291" s="68"/>
      <c r="W291" s="118"/>
      <c r="X291" s="116"/>
      <c r="Y291" s="66"/>
      <c r="Z291" s="66"/>
      <c r="AA291" s="116"/>
      <c r="AB291" s="82"/>
      <c r="AC291" s="116"/>
      <c r="AD291" s="82"/>
      <c r="AE291" s="13"/>
      <c r="AF291" s="13"/>
      <c r="AG291" s="13"/>
      <c r="AH291" s="13"/>
      <c r="AI291" s="13"/>
      <c r="AJ291" s="13"/>
      <c r="AK291" s="13"/>
      <c r="AL291" s="13"/>
      <c r="AM291" s="13"/>
      <c r="AN291" s="66"/>
    </row>
    <row r="292" spans="1:40">
      <c r="A292" s="32"/>
      <c r="B292" s="32"/>
      <c r="C292" s="32"/>
      <c r="D292" s="32"/>
      <c r="E292" s="32"/>
      <c r="F292" s="32"/>
      <c r="G292" s="32"/>
      <c r="H292" s="327"/>
      <c r="I292" s="327"/>
      <c r="J292" s="327"/>
      <c r="K292" s="32"/>
      <c r="L292" s="32"/>
      <c r="M292" s="13"/>
      <c r="N292" s="13"/>
      <c r="O292" s="13"/>
      <c r="P292" s="13"/>
      <c r="Q292" s="13"/>
      <c r="R292" s="66"/>
      <c r="S292" s="66"/>
      <c r="T292" s="118"/>
      <c r="U292" s="118"/>
      <c r="V292" s="68"/>
      <c r="W292" s="118"/>
      <c r="X292" s="116"/>
      <c r="Y292" s="66"/>
      <c r="Z292" s="66"/>
      <c r="AA292" s="116"/>
      <c r="AB292" s="82"/>
      <c r="AC292" s="116"/>
      <c r="AD292" s="82"/>
      <c r="AE292" s="13"/>
      <c r="AF292" s="13"/>
      <c r="AG292" s="13"/>
      <c r="AH292" s="13"/>
      <c r="AI292" s="13"/>
      <c r="AJ292" s="13"/>
      <c r="AK292" s="13"/>
      <c r="AL292" s="13"/>
      <c r="AM292" s="13"/>
      <c r="AN292" s="66"/>
    </row>
    <row r="293" spans="1:40">
      <c r="A293" s="32"/>
      <c r="B293" s="32"/>
      <c r="C293" s="32"/>
      <c r="D293" s="32"/>
      <c r="E293" s="32"/>
      <c r="F293" s="32"/>
      <c r="G293" s="32"/>
      <c r="H293" s="327"/>
      <c r="I293" s="327"/>
      <c r="J293" s="327"/>
      <c r="K293" s="32"/>
      <c r="L293" s="32"/>
      <c r="M293" s="13"/>
      <c r="N293" s="13"/>
      <c r="O293" s="13"/>
      <c r="P293" s="13"/>
      <c r="Q293" s="13"/>
      <c r="R293" s="66"/>
      <c r="S293" s="66"/>
      <c r="T293" s="118"/>
      <c r="U293" s="118"/>
      <c r="V293" s="68"/>
      <c r="W293" s="118"/>
      <c r="X293" s="116"/>
      <c r="Y293" s="66"/>
      <c r="Z293" s="66"/>
      <c r="AA293" s="116"/>
      <c r="AB293" s="82"/>
      <c r="AC293" s="116"/>
      <c r="AD293" s="82"/>
      <c r="AE293" s="13"/>
      <c r="AF293" s="13"/>
      <c r="AG293" s="13"/>
      <c r="AH293" s="13"/>
      <c r="AI293" s="13"/>
      <c r="AJ293" s="13"/>
      <c r="AK293" s="13"/>
      <c r="AL293" s="13"/>
      <c r="AM293" s="13"/>
      <c r="AN293" s="66"/>
    </row>
    <row r="294" spans="1:40">
      <c r="A294" s="32"/>
      <c r="B294" s="32"/>
      <c r="C294" s="32"/>
      <c r="D294" s="32"/>
      <c r="E294" s="32"/>
      <c r="F294" s="32"/>
      <c r="G294" s="32"/>
      <c r="H294" s="327"/>
      <c r="I294" s="327"/>
      <c r="J294" s="327"/>
      <c r="K294" s="32"/>
      <c r="L294" s="32"/>
      <c r="M294" s="13"/>
      <c r="N294" s="13"/>
      <c r="O294" s="13"/>
      <c r="P294" s="13"/>
      <c r="Q294" s="13"/>
      <c r="R294" s="66"/>
      <c r="S294" s="66"/>
      <c r="T294" s="118"/>
      <c r="U294" s="118"/>
      <c r="V294" s="68"/>
      <c r="W294" s="118"/>
      <c r="X294" s="116"/>
      <c r="Y294" s="66"/>
      <c r="Z294" s="66"/>
      <c r="AA294" s="116"/>
      <c r="AB294" s="82"/>
      <c r="AC294" s="116"/>
      <c r="AD294" s="82"/>
      <c r="AE294" s="13"/>
      <c r="AF294" s="13"/>
      <c r="AG294" s="13"/>
      <c r="AH294" s="13"/>
      <c r="AI294" s="13"/>
      <c r="AJ294" s="13"/>
      <c r="AK294" s="13"/>
      <c r="AL294" s="13"/>
      <c r="AM294" s="13"/>
      <c r="AN294" s="66"/>
    </row>
    <row r="295" spans="1:40">
      <c r="A295" s="32"/>
      <c r="B295" s="32"/>
      <c r="C295" s="32"/>
      <c r="D295" s="32"/>
      <c r="E295" s="32"/>
      <c r="F295" s="32"/>
      <c r="G295" s="32"/>
      <c r="H295" s="327"/>
      <c r="I295" s="327"/>
      <c r="J295" s="327"/>
      <c r="K295" s="32"/>
      <c r="L295" s="32"/>
      <c r="M295" s="30"/>
      <c r="N295" s="30"/>
      <c r="O295" s="30"/>
      <c r="P295" s="30"/>
      <c r="Q295" s="30"/>
      <c r="R295" s="67"/>
      <c r="S295" s="67"/>
      <c r="T295" s="118"/>
      <c r="U295" s="118"/>
      <c r="V295" s="68"/>
      <c r="W295" s="118"/>
      <c r="X295" s="117"/>
      <c r="Y295" s="67"/>
      <c r="AB295" s="83"/>
      <c r="AC295" s="117"/>
      <c r="AD295" s="83"/>
      <c r="AE295" s="30"/>
      <c r="AF295" s="30"/>
      <c r="AG295" s="30"/>
      <c r="AI295" s="30"/>
      <c r="AM295" s="30"/>
    </row>
    <row r="296" spans="1:40">
      <c r="A296" s="32"/>
      <c r="B296" s="32"/>
      <c r="C296" s="32"/>
      <c r="D296" s="32"/>
      <c r="E296" s="32"/>
      <c r="F296" s="32"/>
      <c r="G296" s="32"/>
      <c r="H296" s="327"/>
      <c r="I296" s="327"/>
      <c r="J296" s="327"/>
      <c r="K296" s="32"/>
      <c r="L296" s="32"/>
      <c r="M296" s="32"/>
      <c r="N296" s="32"/>
      <c r="O296" s="32"/>
      <c r="P296" s="32"/>
      <c r="Q296" s="32"/>
      <c r="R296" s="68"/>
      <c r="S296" s="68"/>
      <c r="T296" s="118"/>
      <c r="U296" s="118"/>
      <c r="V296" s="68"/>
      <c r="W296" s="118"/>
      <c r="X296" s="118"/>
      <c r="Y296" s="68"/>
      <c r="AB296" s="84"/>
      <c r="AC296" s="118"/>
      <c r="AD296" s="84"/>
      <c r="AE296" s="32"/>
      <c r="AF296" s="32"/>
      <c r="AG296" s="32"/>
      <c r="AI296" s="32"/>
      <c r="AM296" s="32"/>
    </row>
    <row r="297" spans="1:40">
      <c r="A297" s="32"/>
      <c r="B297" s="32"/>
      <c r="C297" s="32"/>
      <c r="D297" s="32"/>
      <c r="E297" s="32"/>
      <c r="F297" s="32"/>
      <c r="G297" s="32"/>
      <c r="H297" s="327"/>
      <c r="I297" s="327"/>
      <c r="J297" s="327"/>
      <c r="K297" s="32"/>
      <c r="L297" s="32"/>
      <c r="M297" s="32"/>
      <c r="N297" s="32"/>
      <c r="O297" s="32"/>
      <c r="P297" s="32"/>
      <c r="Q297" s="32"/>
      <c r="R297" s="68"/>
      <c r="S297" s="68"/>
      <c r="T297" s="118"/>
      <c r="U297" s="118"/>
      <c r="V297" s="68"/>
      <c r="W297" s="118"/>
      <c r="X297" s="118"/>
      <c r="Y297" s="68"/>
      <c r="AB297" s="84"/>
      <c r="AC297" s="118"/>
      <c r="AD297" s="84"/>
      <c r="AE297" s="32"/>
      <c r="AF297" s="32"/>
      <c r="AG297" s="32"/>
      <c r="AI297" s="32"/>
      <c r="AM297" s="32"/>
    </row>
    <row r="298" spans="1:40">
      <c r="A298" s="32"/>
      <c r="B298" s="32"/>
      <c r="C298" s="32"/>
      <c r="D298" s="32"/>
      <c r="E298" s="32"/>
      <c r="F298" s="32"/>
      <c r="G298" s="32"/>
      <c r="H298" s="327"/>
      <c r="I298" s="327"/>
      <c r="J298" s="327"/>
      <c r="K298" s="32"/>
      <c r="L298" s="32"/>
      <c r="M298" s="32"/>
      <c r="N298" s="32"/>
      <c r="O298" s="32"/>
      <c r="P298" s="32"/>
      <c r="Q298" s="32"/>
      <c r="R298" s="68"/>
      <c r="S298" s="68"/>
      <c r="T298" s="118"/>
      <c r="U298" s="118"/>
      <c r="V298" s="68"/>
      <c r="W298" s="118"/>
      <c r="X298" s="118"/>
      <c r="Y298" s="68"/>
      <c r="AB298" s="84"/>
      <c r="AC298" s="118"/>
      <c r="AD298" s="84"/>
      <c r="AE298" s="32"/>
      <c r="AF298" s="32"/>
      <c r="AG298" s="32"/>
      <c r="AI298" s="32"/>
      <c r="AM298" s="32"/>
    </row>
    <row r="299" spans="1:40">
      <c r="A299" s="32"/>
      <c r="B299" s="32"/>
      <c r="C299" s="32"/>
      <c r="D299" s="32"/>
      <c r="E299" s="32"/>
      <c r="F299" s="32"/>
      <c r="G299" s="32"/>
      <c r="H299" s="327"/>
      <c r="I299" s="327"/>
      <c r="J299" s="327"/>
      <c r="K299" s="32"/>
      <c r="L299" s="32"/>
      <c r="M299" s="32"/>
      <c r="N299" s="32"/>
      <c r="O299" s="32"/>
      <c r="P299" s="32"/>
      <c r="Q299" s="32"/>
      <c r="R299" s="68"/>
      <c r="S299" s="68"/>
      <c r="T299" s="118"/>
      <c r="U299" s="118"/>
      <c r="V299" s="68"/>
      <c r="W299" s="118"/>
      <c r="X299" s="118"/>
      <c r="Y299" s="68"/>
      <c r="AB299" s="84"/>
      <c r="AC299" s="118"/>
      <c r="AD299" s="84"/>
      <c r="AE299" s="32"/>
      <c r="AF299" s="32"/>
      <c r="AG299" s="32"/>
      <c r="AI299" s="32"/>
      <c r="AM299" s="32"/>
    </row>
    <row r="300" spans="1:40">
      <c r="A300" s="32"/>
      <c r="B300" s="32"/>
      <c r="C300" s="32"/>
      <c r="D300" s="32"/>
      <c r="E300" s="32"/>
      <c r="F300" s="32"/>
      <c r="G300" s="32"/>
      <c r="H300" s="327"/>
      <c r="I300" s="327"/>
      <c r="J300" s="327"/>
      <c r="K300" s="32"/>
      <c r="L300" s="32"/>
      <c r="M300" s="32"/>
      <c r="N300" s="32"/>
      <c r="O300" s="32"/>
      <c r="P300" s="32"/>
      <c r="Q300" s="32"/>
      <c r="R300" s="68"/>
      <c r="S300" s="68"/>
      <c r="T300" s="118"/>
      <c r="U300" s="118"/>
      <c r="V300" s="68"/>
      <c r="W300" s="118"/>
      <c r="X300" s="118"/>
      <c r="Y300" s="68"/>
      <c r="AB300" s="84"/>
      <c r="AC300" s="118"/>
      <c r="AD300" s="84"/>
      <c r="AE300" s="32"/>
      <c r="AF300" s="32"/>
      <c r="AG300" s="32"/>
      <c r="AI300" s="32"/>
      <c r="AM300" s="32"/>
    </row>
    <row r="301" spans="1:40">
      <c r="A301" s="32"/>
      <c r="B301" s="32"/>
      <c r="C301" s="32"/>
      <c r="D301" s="32"/>
      <c r="E301" s="32"/>
      <c r="F301" s="32"/>
      <c r="G301" s="32"/>
      <c r="H301" s="327"/>
      <c r="I301" s="327"/>
      <c r="J301" s="327"/>
      <c r="K301" s="32"/>
      <c r="L301" s="32"/>
      <c r="M301" s="32"/>
      <c r="N301" s="32"/>
      <c r="O301" s="32"/>
      <c r="P301" s="32"/>
      <c r="Q301" s="32"/>
      <c r="R301" s="68"/>
      <c r="S301" s="68"/>
      <c r="T301" s="118"/>
      <c r="U301" s="118"/>
      <c r="V301" s="68"/>
      <c r="W301" s="118"/>
      <c r="X301" s="118"/>
      <c r="Y301" s="68"/>
      <c r="AB301" s="84"/>
      <c r="AC301" s="118"/>
      <c r="AD301" s="84"/>
      <c r="AE301" s="32"/>
      <c r="AF301" s="32"/>
      <c r="AG301" s="32"/>
      <c r="AI301" s="32"/>
      <c r="AM301" s="32"/>
    </row>
    <row r="302" spans="1:40">
      <c r="A302" s="32"/>
      <c r="B302" s="32"/>
      <c r="C302" s="32"/>
      <c r="D302" s="32"/>
      <c r="E302" s="32"/>
      <c r="F302" s="32"/>
      <c r="G302" s="32"/>
      <c r="H302" s="327"/>
      <c r="I302" s="327"/>
      <c r="J302" s="327"/>
      <c r="K302" s="32"/>
      <c r="L302" s="32"/>
      <c r="M302" s="32"/>
      <c r="N302" s="32"/>
      <c r="O302" s="32"/>
      <c r="P302" s="32"/>
      <c r="Q302" s="32"/>
      <c r="R302" s="68"/>
      <c r="S302" s="68"/>
      <c r="T302" s="118"/>
      <c r="U302" s="118"/>
      <c r="V302" s="68"/>
      <c r="W302" s="118"/>
      <c r="X302" s="118"/>
      <c r="Y302" s="68"/>
      <c r="AB302" s="84"/>
      <c r="AC302" s="118"/>
      <c r="AD302" s="84"/>
      <c r="AE302" s="32"/>
      <c r="AF302" s="32"/>
      <c r="AG302" s="32"/>
      <c r="AI302" s="32"/>
      <c r="AM302" s="32"/>
    </row>
    <row r="303" spans="1:40">
      <c r="A303" s="32"/>
      <c r="B303" s="32"/>
      <c r="C303" s="32"/>
      <c r="D303" s="32"/>
      <c r="E303" s="32"/>
      <c r="F303" s="32"/>
      <c r="G303" s="32"/>
      <c r="H303" s="327"/>
      <c r="I303" s="327"/>
      <c r="J303" s="327"/>
      <c r="K303" s="32"/>
      <c r="L303" s="32"/>
      <c r="M303" s="32"/>
      <c r="N303" s="32"/>
      <c r="O303" s="32"/>
      <c r="P303" s="32"/>
      <c r="Q303" s="32"/>
      <c r="R303" s="68"/>
      <c r="S303" s="68"/>
      <c r="T303" s="118"/>
      <c r="U303" s="118"/>
      <c r="V303" s="68"/>
      <c r="W303" s="118"/>
      <c r="X303" s="118"/>
      <c r="Y303" s="68"/>
      <c r="AB303" s="84"/>
      <c r="AC303" s="118"/>
      <c r="AD303" s="84"/>
      <c r="AE303" s="32"/>
      <c r="AF303" s="32"/>
      <c r="AG303" s="32"/>
      <c r="AI303" s="32"/>
      <c r="AM303" s="32"/>
    </row>
    <row r="304" spans="1:40">
      <c r="A304" s="32"/>
      <c r="B304" s="32"/>
      <c r="C304" s="32"/>
      <c r="D304" s="32"/>
      <c r="E304" s="32"/>
      <c r="F304" s="32"/>
      <c r="G304" s="32"/>
      <c r="H304" s="327"/>
      <c r="I304" s="327"/>
      <c r="J304" s="327"/>
      <c r="K304" s="32"/>
      <c r="L304" s="32"/>
      <c r="M304" s="32"/>
      <c r="N304" s="32"/>
      <c r="O304" s="32"/>
      <c r="P304" s="32"/>
      <c r="Q304" s="32"/>
      <c r="R304" s="68"/>
      <c r="S304" s="68"/>
      <c r="T304" s="118"/>
      <c r="U304" s="118"/>
      <c r="V304" s="68"/>
      <c r="W304" s="118"/>
      <c r="X304" s="118"/>
      <c r="Y304" s="68"/>
      <c r="AB304" s="84"/>
      <c r="AC304" s="118"/>
      <c r="AD304" s="84"/>
      <c r="AE304" s="32"/>
      <c r="AF304" s="32"/>
      <c r="AG304" s="32"/>
      <c r="AI304" s="32"/>
      <c r="AM304" s="32"/>
    </row>
    <row r="305" spans="1:39">
      <c r="A305" s="32"/>
      <c r="B305" s="32"/>
      <c r="C305" s="32"/>
      <c r="D305" s="32"/>
      <c r="E305" s="32"/>
      <c r="F305" s="32"/>
      <c r="G305" s="32"/>
      <c r="H305" s="327"/>
      <c r="I305" s="327"/>
      <c r="J305" s="327"/>
      <c r="K305" s="32"/>
      <c r="L305" s="32"/>
      <c r="M305" s="32"/>
      <c r="N305" s="32"/>
      <c r="O305" s="32"/>
      <c r="P305" s="32"/>
      <c r="Q305" s="32"/>
      <c r="R305" s="68"/>
      <c r="S305" s="68"/>
      <c r="T305" s="118"/>
      <c r="U305" s="118"/>
      <c r="V305" s="68"/>
      <c r="W305" s="118"/>
      <c r="X305" s="118"/>
      <c r="Y305" s="68"/>
      <c r="AB305" s="84"/>
      <c r="AC305" s="118"/>
      <c r="AD305" s="84"/>
      <c r="AE305" s="32"/>
      <c r="AF305" s="32"/>
      <c r="AG305" s="32"/>
      <c r="AI305" s="32"/>
      <c r="AM305" s="32"/>
    </row>
    <row r="306" spans="1:39">
      <c r="A306" s="32"/>
      <c r="B306" s="32"/>
      <c r="C306" s="32"/>
      <c r="D306" s="32"/>
      <c r="E306" s="32"/>
      <c r="F306" s="32"/>
      <c r="G306" s="32"/>
      <c r="H306" s="327"/>
      <c r="I306" s="327"/>
      <c r="J306" s="327"/>
      <c r="K306" s="32"/>
      <c r="L306" s="32"/>
      <c r="M306" s="32"/>
      <c r="N306" s="32"/>
      <c r="O306" s="32"/>
      <c r="P306" s="32"/>
      <c r="Q306" s="32"/>
      <c r="R306" s="68"/>
      <c r="S306" s="68"/>
      <c r="T306" s="118"/>
      <c r="U306" s="118"/>
      <c r="V306" s="68"/>
      <c r="W306" s="118"/>
      <c r="X306" s="118"/>
      <c r="Y306" s="68"/>
      <c r="AB306" s="84"/>
      <c r="AC306" s="118"/>
      <c r="AD306" s="84"/>
      <c r="AE306" s="32"/>
      <c r="AF306" s="32"/>
      <c r="AG306" s="32"/>
      <c r="AI306" s="32"/>
      <c r="AM306" s="32"/>
    </row>
    <row r="307" spans="1:39">
      <c r="A307" s="32"/>
      <c r="B307" s="32"/>
      <c r="C307" s="32"/>
      <c r="D307" s="32"/>
      <c r="E307" s="32"/>
      <c r="F307" s="32"/>
      <c r="G307" s="32"/>
      <c r="H307" s="327"/>
      <c r="I307" s="327"/>
      <c r="J307" s="327"/>
      <c r="K307" s="32"/>
      <c r="L307" s="32"/>
      <c r="M307" s="32"/>
      <c r="N307" s="32"/>
      <c r="O307" s="32"/>
      <c r="P307" s="32"/>
      <c r="Q307" s="32"/>
      <c r="R307" s="68"/>
      <c r="S307" s="68"/>
      <c r="T307" s="118"/>
      <c r="U307" s="118"/>
      <c r="V307" s="68"/>
      <c r="W307" s="118"/>
      <c r="X307" s="118"/>
      <c r="Y307" s="68"/>
      <c r="AB307" s="84"/>
      <c r="AC307" s="118"/>
      <c r="AD307" s="84"/>
      <c r="AE307" s="32"/>
      <c r="AF307" s="32"/>
      <c r="AG307" s="32"/>
      <c r="AI307" s="32"/>
      <c r="AM307" s="32"/>
    </row>
    <row r="308" spans="1:39">
      <c r="A308" s="32"/>
      <c r="B308" s="32"/>
      <c r="C308" s="32"/>
      <c r="D308" s="32"/>
      <c r="E308" s="32"/>
      <c r="F308" s="32"/>
      <c r="G308" s="32"/>
      <c r="H308" s="327"/>
      <c r="I308" s="327"/>
      <c r="J308" s="327"/>
      <c r="K308" s="32"/>
      <c r="L308" s="32"/>
      <c r="M308" s="32"/>
      <c r="N308" s="32"/>
      <c r="O308" s="32"/>
      <c r="P308" s="32"/>
      <c r="Q308" s="32"/>
      <c r="R308" s="68"/>
      <c r="S308" s="68"/>
      <c r="T308" s="118"/>
      <c r="U308" s="118"/>
      <c r="V308" s="68"/>
      <c r="W308" s="118"/>
      <c r="X308" s="118"/>
      <c r="Y308" s="68"/>
      <c r="AB308" s="84"/>
      <c r="AC308" s="118"/>
      <c r="AD308" s="84"/>
      <c r="AE308" s="32"/>
      <c r="AF308" s="32"/>
      <c r="AG308" s="32"/>
      <c r="AI308" s="32"/>
      <c r="AM308" s="32"/>
    </row>
    <row r="309" spans="1:39">
      <c r="A309" s="32"/>
      <c r="B309" s="32"/>
      <c r="C309" s="32"/>
      <c r="D309" s="32"/>
      <c r="E309" s="32"/>
      <c r="F309" s="32"/>
      <c r="G309" s="32"/>
      <c r="H309" s="327"/>
      <c r="I309" s="327"/>
      <c r="J309" s="327"/>
      <c r="K309" s="32"/>
      <c r="L309" s="32"/>
      <c r="M309" s="32"/>
      <c r="N309" s="32"/>
      <c r="O309" s="32"/>
      <c r="P309" s="32"/>
      <c r="Q309" s="32"/>
      <c r="R309" s="68"/>
      <c r="S309" s="68"/>
      <c r="T309" s="118"/>
      <c r="U309" s="118"/>
      <c r="V309" s="68"/>
      <c r="W309" s="118"/>
      <c r="X309" s="118"/>
      <c r="Y309" s="68"/>
      <c r="AB309" s="84"/>
      <c r="AC309" s="118"/>
      <c r="AD309" s="84"/>
      <c r="AE309" s="32"/>
      <c r="AF309" s="32"/>
      <c r="AG309" s="32"/>
      <c r="AI309" s="32"/>
      <c r="AM309" s="32"/>
    </row>
    <row r="310" spans="1:39">
      <c r="A310" s="32"/>
      <c r="B310" s="32"/>
      <c r="C310" s="32"/>
      <c r="D310" s="32"/>
      <c r="E310" s="32"/>
      <c r="F310" s="32"/>
      <c r="G310" s="32"/>
      <c r="H310" s="327"/>
      <c r="I310" s="327"/>
      <c r="J310" s="327"/>
      <c r="K310" s="32"/>
      <c r="L310" s="32"/>
      <c r="M310" s="32"/>
      <c r="N310" s="32"/>
      <c r="O310" s="32"/>
      <c r="P310" s="32"/>
      <c r="Q310" s="32"/>
      <c r="R310" s="68"/>
      <c r="S310" s="68"/>
      <c r="T310" s="118"/>
      <c r="U310" s="118"/>
      <c r="V310" s="68"/>
      <c r="W310" s="118"/>
      <c r="X310" s="118"/>
      <c r="Y310" s="68"/>
      <c r="AB310" s="84"/>
      <c r="AC310" s="118"/>
      <c r="AD310" s="84"/>
      <c r="AE310" s="32"/>
      <c r="AF310" s="32"/>
      <c r="AG310" s="32"/>
      <c r="AI310" s="32"/>
      <c r="AM310" s="32"/>
    </row>
    <row r="311" spans="1:39">
      <c r="A311" s="32"/>
      <c r="B311" s="32"/>
      <c r="C311" s="32"/>
      <c r="D311" s="32"/>
      <c r="E311" s="32"/>
      <c r="F311" s="32"/>
      <c r="G311" s="32"/>
      <c r="H311" s="327"/>
      <c r="I311" s="327"/>
      <c r="J311" s="327"/>
      <c r="K311" s="32"/>
      <c r="L311" s="32"/>
      <c r="M311" s="32"/>
      <c r="N311" s="32"/>
      <c r="O311" s="32"/>
      <c r="P311" s="32"/>
      <c r="Q311" s="32"/>
      <c r="R311" s="68"/>
      <c r="S311" s="68"/>
      <c r="T311" s="118"/>
      <c r="U311" s="118"/>
      <c r="V311" s="68"/>
      <c r="W311" s="118"/>
      <c r="X311" s="118"/>
      <c r="Y311" s="68"/>
      <c r="AB311" s="84"/>
      <c r="AC311" s="118"/>
      <c r="AD311" s="84"/>
      <c r="AE311" s="32"/>
      <c r="AF311" s="32"/>
      <c r="AG311" s="32"/>
      <c r="AI311" s="32"/>
      <c r="AM311" s="32"/>
    </row>
    <row r="312" spans="1:39">
      <c r="A312" s="32"/>
      <c r="B312" s="32"/>
      <c r="C312" s="32"/>
      <c r="D312" s="32"/>
      <c r="E312" s="32"/>
      <c r="F312" s="32"/>
      <c r="G312" s="32"/>
      <c r="H312" s="327"/>
      <c r="I312" s="327"/>
      <c r="J312" s="327"/>
      <c r="K312" s="32"/>
      <c r="L312" s="32"/>
      <c r="M312" s="32"/>
      <c r="N312" s="32"/>
      <c r="O312" s="32"/>
      <c r="P312" s="32"/>
      <c r="Q312" s="32"/>
      <c r="R312" s="68"/>
      <c r="S312" s="68"/>
      <c r="T312" s="118"/>
      <c r="U312" s="118"/>
      <c r="V312" s="68"/>
      <c r="W312" s="118"/>
      <c r="X312" s="118"/>
      <c r="Y312" s="68"/>
      <c r="AB312" s="84"/>
      <c r="AC312" s="118"/>
      <c r="AD312" s="84"/>
      <c r="AE312" s="32"/>
      <c r="AF312" s="32"/>
      <c r="AG312" s="32"/>
      <c r="AI312" s="32"/>
      <c r="AM312" s="32"/>
    </row>
    <row r="313" spans="1:39">
      <c r="A313" s="32"/>
      <c r="B313" s="32"/>
      <c r="C313" s="32"/>
      <c r="D313" s="32"/>
      <c r="E313" s="32"/>
      <c r="F313" s="32"/>
      <c r="G313" s="32"/>
      <c r="H313" s="327"/>
      <c r="I313" s="327"/>
      <c r="J313" s="327"/>
      <c r="K313" s="32"/>
      <c r="L313" s="32"/>
      <c r="M313" s="32"/>
      <c r="N313" s="32"/>
      <c r="O313" s="32"/>
      <c r="P313" s="32"/>
      <c r="Q313" s="32"/>
      <c r="R313" s="68"/>
      <c r="S313" s="68"/>
      <c r="T313" s="118"/>
      <c r="U313" s="118"/>
      <c r="V313" s="68"/>
      <c r="W313" s="118"/>
      <c r="X313" s="118"/>
      <c r="Y313" s="68"/>
      <c r="AB313" s="84"/>
      <c r="AC313" s="118"/>
      <c r="AD313" s="84"/>
      <c r="AE313" s="32"/>
      <c r="AF313" s="32"/>
      <c r="AG313" s="32"/>
      <c r="AI313" s="32"/>
      <c r="AM313" s="32"/>
    </row>
    <row r="314" spans="1:39">
      <c r="A314" s="32"/>
      <c r="B314" s="32"/>
      <c r="C314" s="32"/>
      <c r="D314" s="32"/>
      <c r="E314" s="32"/>
      <c r="F314" s="32"/>
      <c r="G314" s="32"/>
      <c r="H314" s="327"/>
      <c r="I314" s="327"/>
      <c r="J314" s="327"/>
      <c r="K314" s="32"/>
      <c r="L314" s="32"/>
      <c r="M314" s="32"/>
      <c r="N314" s="32"/>
      <c r="O314" s="32"/>
      <c r="P314" s="32"/>
      <c r="Q314" s="32"/>
      <c r="R314" s="68"/>
      <c r="S314" s="68"/>
      <c r="T314" s="118"/>
      <c r="U314" s="118"/>
      <c r="V314" s="68"/>
      <c r="W314" s="118"/>
      <c r="X314" s="118"/>
      <c r="Y314" s="68"/>
      <c r="AB314" s="84"/>
      <c r="AC314" s="118"/>
      <c r="AD314" s="84"/>
      <c r="AE314" s="32"/>
      <c r="AF314" s="32"/>
      <c r="AG314" s="32"/>
      <c r="AI314" s="32"/>
      <c r="AM314" s="32"/>
    </row>
    <row r="315" spans="1:39">
      <c r="A315" s="32"/>
      <c r="B315" s="32"/>
      <c r="C315" s="32"/>
      <c r="D315" s="32"/>
      <c r="E315" s="32"/>
      <c r="F315" s="32"/>
      <c r="G315" s="32"/>
      <c r="H315" s="327"/>
      <c r="I315" s="327"/>
      <c r="J315" s="327"/>
      <c r="K315" s="32"/>
      <c r="L315" s="32"/>
      <c r="M315" s="32"/>
      <c r="N315" s="32"/>
      <c r="O315" s="32"/>
      <c r="P315" s="32"/>
      <c r="Q315" s="32"/>
      <c r="R315" s="68"/>
      <c r="S315" s="68"/>
      <c r="T315" s="118"/>
      <c r="U315" s="118"/>
      <c r="V315" s="68"/>
      <c r="W315" s="118"/>
      <c r="X315" s="118"/>
      <c r="Y315" s="68"/>
      <c r="AB315" s="84"/>
      <c r="AC315" s="118"/>
      <c r="AD315" s="84"/>
      <c r="AE315" s="32"/>
      <c r="AF315" s="32"/>
      <c r="AG315" s="32"/>
      <c r="AI315" s="32"/>
      <c r="AM315" s="32"/>
    </row>
    <row r="316" spans="1:39">
      <c r="A316" s="32"/>
      <c r="B316" s="32"/>
      <c r="C316" s="32"/>
      <c r="D316" s="32"/>
      <c r="E316" s="32"/>
      <c r="F316" s="32"/>
      <c r="G316" s="32"/>
      <c r="H316" s="327"/>
      <c r="I316" s="327"/>
      <c r="J316" s="327"/>
      <c r="K316" s="32"/>
      <c r="L316" s="32"/>
      <c r="M316" s="32"/>
      <c r="N316" s="32"/>
      <c r="O316" s="32"/>
      <c r="P316" s="32"/>
      <c r="Q316" s="32"/>
      <c r="R316" s="68"/>
      <c r="S316" s="68"/>
      <c r="T316" s="118"/>
      <c r="U316" s="118"/>
      <c r="V316" s="68"/>
      <c r="W316" s="118"/>
      <c r="X316" s="118"/>
      <c r="Y316" s="68"/>
      <c r="AB316" s="84"/>
      <c r="AC316" s="118"/>
      <c r="AD316" s="84"/>
      <c r="AE316" s="32"/>
      <c r="AF316" s="32"/>
      <c r="AG316" s="32"/>
      <c r="AI316" s="32"/>
      <c r="AM316" s="32"/>
    </row>
    <row r="317" spans="1:39">
      <c r="A317" s="32"/>
      <c r="B317" s="32"/>
      <c r="C317" s="32"/>
      <c r="D317" s="32"/>
      <c r="E317" s="32"/>
      <c r="F317" s="32"/>
      <c r="G317" s="32"/>
      <c r="H317" s="327"/>
      <c r="I317" s="327"/>
      <c r="J317" s="327"/>
      <c r="K317" s="32"/>
      <c r="L317" s="32"/>
      <c r="M317" s="32"/>
      <c r="N317" s="32"/>
      <c r="O317" s="32"/>
      <c r="P317" s="32"/>
      <c r="Q317" s="32"/>
      <c r="R317" s="68"/>
      <c r="S317" s="68"/>
      <c r="T317" s="118"/>
      <c r="U317" s="118"/>
      <c r="V317" s="68"/>
      <c r="W317" s="118"/>
      <c r="X317" s="118"/>
      <c r="Y317" s="68"/>
      <c r="AB317" s="84"/>
      <c r="AC317" s="118"/>
      <c r="AD317" s="84"/>
      <c r="AE317" s="32"/>
      <c r="AF317" s="32"/>
      <c r="AG317" s="32"/>
      <c r="AI317" s="32"/>
      <c r="AM317" s="32"/>
    </row>
    <row r="318" spans="1:39">
      <c r="A318" s="32"/>
      <c r="B318" s="32"/>
      <c r="C318" s="32"/>
      <c r="D318" s="32"/>
      <c r="E318" s="32"/>
      <c r="F318" s="32"/>
      <c r="G318" s="32"/>
      <c r="H318" s="327"/>
      <c r="I318" s="327"/>
      <c r="J318" s="327"/>
      <c r="K318" s="32"/>
      <c r="L318" s="32"/>
      <c r="M318" s="32"/>
      <c r="N318" s="32"/>
      <c r="O318" s="32"/>
      <c r="P318" s="32"/>
      <c r="Q318" s="32"/>
      <c r="R318" s="68"/>
      <c r="S318" s="68"/>
      <c r="T318" s="118"/>
      <c r="U318" s="118"/>
      <c r="V318" s="68"/>
      <c r="W318" s="118"/>
      <c r="X318" s="118"/>
      <c r="Y318" s="68"/>
      <c r="AB318" s="84"/>
      <c r="AC318" s="118"/>
      <c r="AD318" s="84"/>
      <c r="AE318" s="32"/>
      <c r="AF318" s="32"/>
      <c r="AG318" s="32"/>
      <c r="AI318" s="32"/>
      <c r="AM318" s="32"/>
    </row>
    <row r="319" spans="1:39">
      <c r="A319" s="32"/>
      <c r="B319" s="32"/>
      <c r="C319" s="32"/>
      <c r="D319" s="32"/>
      <c r="E319" s="32"/>
      <c r="F319" s="32"/>
      <c r="G319" s="32"/>
      <c r="H319" s="327"/>
      <c r="I319" s="327"/>
      <c r="J319" s="327"/>
      <c r="K319" s="32"/>
      <c r="L319" s="32"/>
      <c r="M319" s="32"/>
      <c r="N319" s="32"/>
      <c r="O319" s="32"/>
      <c r="P319" s="32"/>
      <c r="Q319" s="32"/>
      <c r="R319" s="68"/>
      <c r="S319" s="68"/>
      <c r="T319" s="118"/>
      <c r="U319" s="118"/>
      <c r="V319" s="68"/>
      <c r="W319" s="118"/>
      <c r="X319" s="118"/>
      <c r="Y319" s="68"/>
      <c r="AB319" s="84"/>
      <c r="AC319" s="118"/>
      <c r="AD319" s="84"/>
      <c r="AE319" s="32"/>
      <c r="AF319" s="32"/>
      <c r="AG319" s="32"/>
      <c r="AI319" s="32"/>
      <c r="AM319" s="32"/>
    </row>
    <row r="320" spans="1:39">
      <c r="A320" s="32"/>
      <c r="B320" s="32"/>
      <c r="C320" s="32"/>
      <c r="D320" s="32"/>
      <c r="E320" s="32"/>
      <c r="F320" s="32"/>
      <c r="G320" s="32"/>
      <c r="H320" s="327"/>
      <c r="I320" s="327"/>
      <c r="J320" s="327"/>
      <c r="K320" s="32"/>
      <c r="L320" s="32"/>
      <c r="M320" s="32"/>
      <c r="N320" s="32"/>
      <c r="O320" s="32"/>
      <c r="P320" s="32"/>
      <c r="Q320" s="32"/>
      <c r="R320" s="68"/>
      <c r="S320" s="68"/>
      <c r="T320" s="118"/>
      <c r="U320" s="118"/>
      <c r="V320" s="68"/>
      <c r="W320" s="118"/>
      <c r="X320" s="118"/>
      <c r="Y320" s="68"/>
      <c r="AB320" s="84"/>
      <c r="AC320" s="118"/>
      <c r="AD320" s="84"/>
      <c r="AE320" s="32"/>
      <c r="AF320" s="32"/>
      <c r="AG320" s="32"/>
      <c r="AI320" s="32"/>
      <c r="AM320" s="32"/>
    </row>
    <row r="321" spans="12:39">
      <c r="L321" s="32"/>
      <c r="M321" s="32"/>
      <c r="N321" s="32"/>
      <c r="O321" s="32"/>
      <c r="P321" s="32"/>
      <c r="Q321" s="32"/>
      <c r="R321" s="68"/>
      <c r="S321" s="68"/>
      <c r="T321" s="118"/>
      <c r="U321" s="118"/>
      <c r="V321" s="68"/>
      <c r="W321" s="118"/>
      <c r="X321" s="118"/>
      <c r="Y321" s="68"/>
      <c r="AB321" s="84"/>
      <c r="AC321" s="118"/>
      <c r="AD321" s="84"/>
      <c r="AE321" s="32"/>
      <c r="AF321" s="32"/>
      <c r="AG321" s="32"/>
      <c r="AI321" s="32"/>
      <c r="AM321" s="32"/>
    </row>
    <row r="322" spans="12:39">
      <c r="L322" s="32"/>
      <c r="M322" s="32"/>
      <c r="N322" s="32"/>
      <c r="O322" s="32"/>
      <c r="P322" s="32"/>
      <c r="Q322" s="32"/>
      <c r="R322" s="68"/>
      <c r="S322" s="68"/>
      <c r="T322" s="118"/>
      <c r="U322" s="118"/>
      <c r="V322" s="68"/>
      <c r="W322" s="118"/>
      <c r="X322" s="118"/>
      <c r="Y322" s="68"/>
      <c r="AB322" s="84"/>
      <c r="AC322" s="118"/>
      <c r="AD322" s="84"/>
      <c r="AE322" s="32"/>
      <c r="AF322" s="32"/>
      <c r="AG322" s="32"/>
      <c r="AI322" s="32"/>
      <c r="AM322" s="32"/>
    </row>
    <row r="323" spans="12:39">
      <c r="L323" s="32"/>
      <c r="M323" s="32"/>
      <c r="N323" s="32"/>
      <c r="O323" s="32"/>
      <c r="P323" s="32"/>
      <c r="Q323" s="32"/>
      <c r="R323" s="68"/>
      <c r="S323" s="68"/>
      <c r="T323" s="118"/>
      <c r="U323" s="118"/>
      <c r="V323" s="68"/>
      <c r="W323" s="118"/>
      <c r="X323" s="118"/>
      <c r="Y323" s="68"/>
      <c r="AB323" s="84"/>
      <c r="AC323" s="118"/>
      <c r="AD323" s="84"/>
      <c r="AE323" s="32"/>
      <c r="AF323" s="32"/>
      <c r="AG323" s="32"/>
      <c r="AI323" s="32"/>
      <c r="AM323" s="32"/>
    </row>
    <row r="324" spans="12:39">
      <c r="L324" s="32"/>
      <c r="M324" s="32"/>
      <c r="N324" s="32"/>
      <c r="O324" s="32"/>
      <c r="P324" s="32"/>
      <c r="Q324" s="32"/>
      <c r="R324" s="68"/>
      <c r="S324" s="68"/>
      <c r="T324" s="118"/>
      <c r="U324" s="118"/>
      <c r="V324" s="68"/>
      <c r="W324" s="118"/>
      <c r="X324" s="118"/>
      <c r="Y324" s="68"/>
      <c r="AB324" s="84"/>
      <c r="AC324" s="118"/>
      <c r="AD324" s="84"/>
      <c r="AE324" s="32"/>
      <c r="AF324" s="32"/>
      <c r="AG324" s="32"/>
      <c r="AI324" s="32"/>
      <c r="AM324" s="32"/>
    </row>
    <row r="325" spans="12:39">
      <c r="L325" s="32"/>
      <c r="M325" s="32"/>
      <c r="N325" s="32"/>
      <c r="O325" s="32"/>
      <c r="P325" s="32"/>
      <c r="Q325" s="32"/>
      <c r="R325" s="68"/>
      <c r="S325" s="68"/>
      <c r="T325" s="118"/>
      <c r="U325" s="118"/>
      <c r="V325" s="68"/>
      <c r="W325" s="118"/>
      <c r="X325" s="118"/>
      <c r="Y325" s="68"/>
      <c r="AB325" s="84"/>
      <c r="AC325" s="118"/>
      <c r="AD325" s="84"/>
      <c r="AE325" s="32"/>
      <c r="AF325" s="32"/>
      <c r="AG325" s="32"/>
      <c r="AI325" s="32"/>
      <c r="AM325" s="32"/>
    </row>
    <row r="326" spans="12:39">
      <c r="L326" s="32"/>
      <c r="M326" s="32"/>
      <c r="N326" s="32"/>
      <c r="O326" s="32"/>
      <c r="P326" s="32"/>
      <c r="Q326" s="32"/>
      <c r="R326" s="68"/>
      <c r="S326" s="68"/>
      <c r="T326" s="118"/>
      <c r="U326" s="118"/>
      <c r="V326" s="68"/>
      <c r="W326" s="118"/>
      <c r="X326" s="118"/>
      <c r="Y326" s="68"/>
      <c r="AB326" s="84"/>
      <c r="AC326" s="118"/>
      <c r="AD326" s="84"/>
      <c r="AE326" s="32"/>
      <c r="AF326" s="32"/>
      <c r="AG326" s="32"/>
      <c r="AI326" s="32"/>
      <c r="AM326" s="32"/>
    </row>
    <row r="327" spans="12:39">
      <c r="L327" s="32"/>
      <c r="M327" s="32"/>
      <c r="N327" s="32"/>
      <c r="O327" s="32"/>
      <c r="P327" s="32"/>
      <c r="Q327" s="32"/>
      <c r="R327" s="68"/>
      <c r="S327" s="68"/>
      <c r="T327" s="118"/>
      <c r="U327" s="118"/>
      <c r="V327" s="68"/>
      <c r="W327" s="118"/>
      <c r="X327" s="118"/>
      <c r="Y327" s="68"/>
      <c r="AB327" s="84"/>
      <c r="AC327" s="118"/>
      <c r="AD327" s="84"/>
      <c r="AE327" s="32"/>
      <c r="AF327" s="32"/>
      <c r="AG327" s="32"/>
      <c r="AI327" s="32"/>
      <c r="AM327" s="32"/>
    </row>
    <row r="328" spans="12:39">
      <c r="L328" s="32"/>
      <c r="M328" s="32"/>
      <c r="N328" s="32"/>
      <c r="O328" s="32"/>
      <c r="P328" s="32"/>
      <c r="Q328" s="32"/>
      <c r="R328" s="68"/>
      <c r="S328" s="68"/>
      <c r="T328" s="118"/>
      <c r="U328" s="118"/>
      <c r="V328" s="68"/>
      <c r="W328" s="118"/>
      <c r="X328" s="118"/>
      <c r="Y328" s="68"/>
      <c r="AB328" s="84"/>
      <c r="AC328" s="118"/>
      <c r="AD328" s="84"/>
      <c r="AE328" s="32"/>
      <c r="AF328" s="32"/>
      <c r="AG328" s="32"/>
      <c r="AI328" s="32"/>
      <c r="AM328" s="32"/>
    </row>
    <row r="329" spans="12:39">
      <c r="L329" s="32"/>
      <c r="M329" s="32"/>
      <c r="N329" s="32"/>
      <c r="O329" s="32"/>
      <c r="P329" s="32"/>
      <c r="Q329" s="32"/>
      <c r="R329" s="68"/>
      <c r="S329" s="68"/>
      <c r="T329" s="118"/>
      <c r="U329" s="118"/>
      <c r="V329" s="68"/>
      <c r="W329" s="118"/>
      <c r="X329" s="118"/>
      <c r="Y329" s="68"/>
      <c r="AB329" s="84"/>
      <c r="AC329" s="118"/>
      <c r="AD329" s="84"/>
      <c r="AE329" s="32"/>
      <c r="AF329" s="32"/>
      <c r="AG329" s="32"/>
      <c r="AI329" s="32"/>
      <c r="AM329" s="32"/>
    </row>
    <row r="330" spans="12:39">
      <c r="L330" s="32"/>
      <c r="M330" s="32"/>
      <c r="N330" s="32"/>
      <c r="O330" s="32"/>
      <c r="P330" s="32"/>
      <c r="Q330" s="32"/>
      <c r="R330" s="68"/>
      <c r="S330" s="68"/>
      <c r="T330" s="118"/>
      <c r="U330" s="118"/>
      <c r="V330" s="68"/>
      <c r="W330" s="118"/>
      <c r="X330" s="118"/>
      <c r="AB330" s="84"/>
      <c r="AC330" s="118"/>
      <c r="AD330" s="84"/>
      <c r="AF330" s="32"/>
      <c r="AI330" s="32"/>
    </row>
    <row r="331" spans="12:39">
      <c r="L331" s="32"/>
      <c r="M331" s="32"/>
      <c r="N331" s="32"/>
      <c r="O331" s="32"/>
      <c r="P331" s="32"/>
      <c r="Q331" s="32"/>
      <c r="R331" s="68"/>
      <c r="S331" s="68"/>
      <c r="T331" s="118"/>
      <c r="U331" s="118"/>
      <c r="V331" s="68"/>
      <c r="W331" s="118"/>
      <c r="X331" s="118"/>
      <c r="AB331" s="84"/>
      <c r="AC331" s="118"/>
      <c r="AD331" s="84"/>
      <c r="AF331" s="32"/>
      <c r="AI331" s="32"/>
    </row>
    <row r="332" spans="12:39">
      <c r="L332" s="32"/>
      <c r="M332" s="32"/>
      <c r="N332" s="32"/>
      <c r="O332" s="32"/>
      <c r="P332" s="32"/>
      <c r="Q332" s="32"/>
      <c r="R332" s="68"/>
      <c r="S332" s="68"/>
      <c r="T332" s="118"/>
      <c r="U332" s="118"/>
      <c r="V332" s="68"/>
      <c r="W332" s="118"/>
      <c r="X332" s="118"/>
      <c r="AB332" s="84"/>
      <c r="AC332" s="118"/>
      <c r="AD332" s="84"/>
      <c r="AF332" s="32"/>
      <c r="AI332" s="32"/>
    </row>
    <row r="333" spans="12:39">
      <c r="L333" s="32"/>
      <c r="M333" s="32"/>
      <c r="N333" s="32"/>
      <c r="O333" s="32"/>
      <c r="P333" s="32"/>
      <c r="Q333" s="32"/>
      <c r="R333" s="68"/>
      <c r="S333" s="68"/>
      <c r="T333" s="118"/>
      <c r="U333" s="118"/>
      <c r="V333" s="68"/>
      <c r="W333" s="118"/>
      <c r="X333" s="118"/>
      <c r="AB333" s="84"/>
      <c r="AC333" s="118"/>
      <c r="AD333" s="84"/>
      <c r="AF333" s="32"/>
      <c r="AI333" s="32"/>
    </row>
    <row r="334" spans="12:39">
      <c r="L334" s="32"/>
      <c r="M334" s="32"/>
      <c r="N334" s="32"/>
      <c r="O334" s="32"/>
      <c r="P334" s="32"/>
      <c r="Q334" s="32"/>
      <c r="R334" s="68"/>
      <c r="S334" s="68"/>
      <c r="T334" s="118"/>
      <c r="U334" s="118"/>
      <c r="V334" s="68"/>
      <c r="W334" s="118"/>
      <c r="X334" s="118"/>
      <c r="AB334" s="84"/>
      <c r="AC334" s="118"/>
      <c r="AD334" s="84"/>
      <c r="AF334" s="32"/>
      <c r="AI334" s="32"/>
    </row>
    <row r="335" spans="12:39">
      <c r="L335" s="32"/>
      <c r="M335" s="32"/>
      <c r="N335" s="32"/>
      <c r="O335" s="32"/>
      <c r="P335" s="32"/>
      <c r="Q335" s="32"/>
      <c r="R335" s="68"/>
      <c r="S335" s="68"/>
      <c r="T335" s="118"/>
      <c r="U335" s="118"/>
      <c r="V335" s="68"/>
      <c r="W335" s="118"/>
      <c r="X335" s="118"/>
      <c r="AB335" s="84"/>
      <c r="AC335" s="118"/>
      <c r="AD335" s="84"/>
      <c r="AF335" s="32"/>
      <c r="AI335" s="32"/>
    </row>
    <row r="336" spans="12:39">
      <c r="L336" s="32"/>
      <c r="M336" s="32"/>
      <c r="N336" s="32"/>
      <c r="O336" s="32"/>
      <c r="P336" s="32"/>
      <c r="Q336" s="32"/>
      <c r="R336" s="68"/>
      <c r="S336" s="68"/>
      <c r="T336" s="118"/>
      <c r="U336" s="118"/>
      <c r="V336" s="68"/>
      <c r="W336" s="118"/>
      <c r="X336" s="118"/>
      <c r="AB336" s="84"/>
      <c r="AC336" s="118"/>
      <c r="AD336" s="84"/>
      <c r="AF336" s="32"/>
      <c r="AI336" s="32"/>
    </row>
    <row r="337" spans="12:35">
      <c r="L337" s="32"/>
      <c r="M337" s="32"/>
      <c r="N337" s="32"/>
      <c r="O337" s="32"/>
      <c r="P337" s="32"/>
      <c r="Q337" s="32"/>
      <c r="R337" s="68"/>
      <c r="S337" s="68"/>
      <c r="T337" s="118"/>
      <c r="U337" s="118"/>
      <c r="V337" s="68"/>
      <c r="W337" s="118"/>
      <c r="X337" s="118"/>
      <c r="AB337" s="84"/>
      <c r="AC337" s="118"/>
      <c r="AD337" s="84"/>
      <c r="AF337" s="32"/>
      <c r="AI337" s="32"/>
    </row>
    <row r="338" spans="12:35">
      <c r="L338" s="32"/>
      <c r="M338" s="32"/>
      <c r="N338" s="32"/>
      <c r="O338" s="32"/>
      <c r="P338" s="32"/>
      <c r="Q338" s="32"/>
      <c r="R338" s="68"/>
      <c r="S338" s="68"/>
      <c r="T338" s="118"/>
      <c r="U338" s="118"/>
      <c r="V338" s="68"/>
      <c r="W338" s="118"/>
      <c r="X338" s="118"/>
      <c r="AB338" s="84"/>
      <c r="AC338" s="118"/>
      <c r="AD338" s="84"/>
      <c r="AF338" s="32"/>
      <c r="AI338" s="32"/>
    </row>
    <row r="339" spans="12:35">
      <c r="L339" s="32"/>
      <c r="M339" s="32"/>
      <c r="N339" s="32"/>
      <c r="O339" s="32"/>
      <c r="P339" s="32"/>
      <c r="Q339" s="32"/>
      <c r="R339" s="68"/>
      <c r="S339" s="68"/>
      <c r="T339" s="118"/>
      <c r="U339" s="118"/>
      <c r="V339" s="68"/>
      <c r="W339" s="118"/>
      <c r="X339" s="118"/>
      <c r="AB339" s="84"/>
      <c r="AC339" s="118"/>
      <c r="AD339" s="84"/>
      <c r="AF339" s="32"/>
      <c r="AI339" s="32"/>
    </row>
    <row r="340" spans="12:35">
      <c r="L340" s="32"/>
      <c r="M340" s="32"/>
      <c r="N340" s="32"/>
      <c r="O340" s="32"/>
      <c r="P340" s="32"/>
      <c r="Q340" s="32"/>
      <c r="R340" s="68"/>
      <c r="S340" s="68"/>
      <c r="T340" s="118"/>
      <c r="U340" s="118"/>
      <c r="V340" s="68"/>
      <c r="W340" s="118"/>
      <c r="X340" s="118"/>
      <c r="AB340" s="84"/>
      <c r="AC340" s="118"/>
      <c r="AD340" s="84"/>
      <c r="AF340" s="32"/>
      <c r="AI340" s="32"/>
    </row>
    <row r="341" spans="12:35">
      <c r="L341" s="32"/>
      <c r="M341" s="32"/>
      <c r="N341" s="32"/>
      <c r="O341" s="32"/>
      <c r="P341" s="32"/>
      <c r="Q341" s="32"/>
      <c r="R341" s="68"/>
      <c r="S341" s="68"/>
      <c r="T341" s="118"/>
      <c r="U341" s="118"/>
      <c r="V341" s="68"/>
      <c r="W341" s="118"/>
      <c r="X341" s="118"/>
      <c r="AB341" s="84"/>
      <c r="AC341" s="118"/>
      <c r="AD341" s="84"/>
      <c r="AF341" s="32"/>
      <c r="AI341" s="32"/>
    </row>
    <row r="342" spans="12:35">
      <c r="L342" s="32"/>
      <c r="M342" s="32"/>
      <c r="N342" s="32"/>
      <c r="O342" s="32"/>
      <c r="P342" s="32"/>
      <c r="Q342" s="32"/>
      <c r="R342" s="68"/>
      <c r="S342" s="68"/>
      <c r="T342" s="118"/>
      <c r="U342" s="118"/>
      <c r="V342" s="68"/>
      <c r="W342" s="118"/>
      <c r="X342" s="118"/>
      <c r="AB342" s="84"/>
      <c r="AC342" s="118"/>
      <c r="AD342" s="84"/>
      <c r="AF342" s="32"/>
      <c r="AI342" s="32"/>
    </row>
    <row r="343" spans="12:35">
      <c r="L343" s="32"/>
      <c r="M343" s="32"/>
      <c r="N343" s="32"/>
      <c r="O343" s="32"/>
      <c r="P343" s="32"/>
      <c r="Q343" s="32"/>
      <c r="R343" s="68"/>
      <c r="S343" s="68"/>
      <c r="T343" s="118"/>
      <c r="U343" s="118"/>
      <c r="V343" s="68"/>
      <c r="W343" s="118"/>
      <c r="X343" s="118"/>
      <c r="AB343" s="84"/>
      <c r="AC343" s="118"/>
      <c r="AD343" s="84"/>
      <c r="AF343" s="32"/>
      <c r="AI343" s="32"/>
    </row>
    <row r="344" spans="12:35">
      <c r="L344" s="32"/>
      <c r="M344" s="32"/>
      <c r="N344" s="32"/>
      <c r="O344" s="32"/>
      <c r="P344" s="32"/>
      <c r="Q344" s="32"/>
      <c r="R344" s="68"/>
      <c r="S344" s="68"/>
      <c r="T344" s="118"/>
      <c r="U344" s="118"/>
      <c r="V344" s="68"/>
      <c r="W344" s="118"/>
      <c r="X344" s="118"/>
      <c r="AB344" s="84"/>
      <c r="AC344" s="118"/>
      <c r="AD344" s="84"/>
      <c r="AF344" s="32"/>
      <c r="AI344" s="32"/>
    </row>
    <row r="345" spans="12:35">
      <c r="L345" s="32"/>
      <c r="M345" s="32"/>
      <c r="N345" s="32"/>
      <c r="O345" s="32"/>
      <c r="P345" s="32"/>
      <c r="Q345" s="32"/>
      <c r="R345" s="68"/>
      <c r="S345" s="68"/>
      <c r="T345" s="118"/>
      <c r="U345" s="118"/>
      <c r="V345" s="68"/>
      <c r="W345" s="118"/>
      <c r="X345" s="118"/>
      <c r="AB345" s="84"/>
      <c r="AC345" s="118"/>
      <c r="AD345" s="84"/>
      <c r="AF345" s="32"/>
      <c r="AI345" s="32"/>
    </row>
    <row r="346" spans="12:35">
      <c r="M346" s="32"/>
      <c r="N346" s="32"/>
      <c r="O346" s="32"/>
      <c r="P346" s="32"/>
      <c r="Q346" s="32"/>
      <c r="R346" s="68"/>
      <c r="S346" s="68"/>
      <c r="X346" s="118"/>
      <c r="AB346" s="84"/>
      <c r="AC346" s="118"/>
      <c r="AD346" s="84"/>
      <c r="AF346" s="32"/>
      <c r="AI346" s="32"/>
    </row>
    <row r="347" spans="12:35">
      <c r="M347" s="32"/>
      <c r="N347" s="32"/>
      <c r="O347" s="32"/>
      <c r="P347" s="32"/>
      <c r="Q347" s="32"/>
      <c r="R347" s="68"/>
      <c r="S347" s="68"/>
      <c r="X347" s="118"/>
      <c r="AB347" s="84"/>
      <c r="AC347" s="118"/>
      <c r="AD347" s="84"/>
      <c r="AF347" s="32"/>
      <c r="AI347" s="32"/>
    </row>
    <row r="348" spans="12:35">
      <c r="M348" s="32"/>
      <c r="N348" s="32"/>
      <c r="O348" s="32"/>
      <c r="P348" s="32"/>
      <c r="Q348" s="32"/>
      <c r="R348" s="68"/>
      <c r="S348" s="68"/>
      <c r="X348" s="118"/>
      <c r="AB348" s="84"/>
      <c r="AC348" s="118"/>
      <c r="AD348" s="84"/>
      <c r="AF348" s="32"/>
      <c r="AI348" s="32"/>
    </row>
    <row r="349" spans="12:35">
      <c r="M349" s="32"/>
      <c r="N349" s="32"/>
      <c r="O349" s="32"/>
      <c r="P349" s="32"/>
      <c r="Q349" s="32"/>
      <c r="R349" s="68"/>
      <c r="S349" s="68"/>
      <c r="X349" s="118"/>
      <c r="AB349" s="84"/>
      <c r="AC349" s="118"/>
      <c r="AD349" s="84"/>
      <c r="AF349" s="32"/>
      <c r="AI349" s="32"/>
    </row>
    <row r="350" spans="12:35">
      <c r="M350" s="32"/>
      <c r="N350" s="32"/>
      <c r="O350" s="32"/>
      <c r="P350" s="32"/>
      <c r="Q350" s="32"/>
      <c r="R350" s="68"/>
      <c r="S350" s="68"/>
      <c r="X350" s="118"/>
      <c r="AB350" s="84"/>
      <c r="AC350" s="118"/>
      <c r="AD350" s="84"/>
      <c r="AF350" s="32"/>
      <c r="AI350" s="32"/>
    </row>
    <row r="351" spans="12:35">
      <c r="M351" s="32"/>
      <c r="N351" s="32"/>
      <c r="O351" s="32"/>
      <c r="P351" s="32"/>
      <c r="Q351" s="32"/>
      <c r="R351" s="68"/>
      <c r="S351" s="68"/>
      <c r="X351" s="118"/>
      <c r="AB351" s="84"/>
      <c r="AC351" s="118"/>
      <c r="AD351" s="84"/>
      <c r="AF351" s="32"/>
      <c r="AI351" s="32"/>
    </row>
    <row r="352" spans="12:35">
      <c r="M352" s="32"/>
      <c r="N352" s="32"/>
      <c r="O352" s="32"/>
      <c r="P352" s="32"/>
      <c r="Q352" s="32"/>
      <c r="R352" s="68"/>
      <c r="S352" s="68"/>
      <c r="X352" s="118"/>
      <c r="AB352" s="84"/>
      <c r="AC352" s="118"/>
      <c r="AD352" s="84"/>
      <c r="AF352" s="32"/>
      <c r="AI352" s="32"/>
    </row>
  </sheetData>
  <mergeCells count="1">
    <mergeCell ref="Q5:S5"/>
  </mergeCells>
  <conditionalFormatting sqref="G12:G17">
    <cfRule type="cellIs" dxfId="291" priority="13" operator="lessThan">
      <formula>0</formula>
    </cfRule>
    <cfRule type="cellIs" dxfId="290" priority="14" operator="greaterThan">
      <formula>0</formula>
    </cfRule>
  </conditionalFormatting>
  <conditionalFormatting sqref="I12:I17">
    <cfRule type="cellIs" dxfId="289" priority="11" operator="lessThan">
      <formula>0</formula>
    </cfRule>
    <cfRule type="cellIs" dxfId="288" priority="12" operator="greaterThan">
      <formula>0</formula>
    </cfRule>
  </conditionalFormatting>
  <conditionalFormatting sqref="P12:P17">
    <cfRule type="cellIs" dxfId="287" priority="9" operator="lessThan">
      <formula>0</formula>
    </cfRule>
    <cfRule type="cellIs" dxfId="286" priority="10" operator="greaterThan">
      <formula>0</formula>
    </cfRule>
  </conditionalFormatting>
  <conditionalFormatting sqref="R12:R17">
    <cfRule type="cellIs" dxfId="285" priority="7" operator="lessThan">
      <formula>0</formula>
    </cfRule>
    <cfRule type="cellIs" dxfId="284" priority="8" operator="greaterThan">
      <formula>0</formula>
    </cfRule>
  </conditionalFormatting>
  <conditionalFormatting sqref="L12:L17">
    <cfRule type="cellIs" dxfId="283" priority="5" operator="lessThan">
      <formula>0</formula>
    </cfRule>
    <cfRule type="cellIs" dxfId="282" priority="6" operator="greaterThan">
      <formula>0</formula>
    </cfRule>
  </conditionalFormatting>
  <conditionalFormatting sqref="N12:N17">
    <cfRule type="cellIs" dxfId="281" priority="3" operator="lessThan">
      <formula>0</formula>
    </cfRule>
    <cfRule type="cellIs" dxfId="280" priority="4" operator="greaterThan">
      <formula>0</formula>
    </cfRule>
  </conditionalFormatting>
  <conditionalFormatting sqref="T12:T17">
    <cfRule type="cellIs" dxfId="279" priority="1" operator="lessThan">
      <formula>0</formula>
    </cfRule>
    <cfRule type="cellIs" dxfId="27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4A029-6E26-4100-8EFF-377C9DBD0056}">
  <dimension ref="A1:AT429"/>
  <sheetViews>
    <sheetView zoomScale="86" zoomScaleNormal="86" workbookViewId="0">
      <selection activeCell="H109" sqref="H109"/>
    </sheetView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9" width="7.1796875" customWidth="1"/>
    <col min="10" max="10" width="7.36328125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6.36328125" style="100" customWidth="1"/>
    <col min="22" max="22" width="6.90625" style="10" customWidth="1"/>
    <col min="23" max="23" width="7.453125" style="10" customWidth="1"/>
    <col min="24" max="24" width="5.453125" style="100" customWidth="1"/>
    <col min="25" max="25" width="7.453125" style="1" customWidth="1"/>
    <col min="26" max="26" width="6.90625" style="100" customWidth="1"/>
    <col min="27" max="27" width="5.36328125" style="1" customWidth="1"/>
    <col min="28" max="28" width="9" customWidth="1"/>
    <col min="29" max="29" width="5.36328125" customWidth="1"/>
    <col min="30" max="30" width="7.81640625" customWidth="1"/>
    <col min="31" max="31" width="7.6328125" customWidth="1"/>
    <col min="32" max="32" width="5.36328125" customWidth="1"/>
    <col min="33" max="33" width="7.08984375" customWidth="1"/>
    <col min="34" max="34" width="6.54296875" customWidth="1"/>
    <col min="36" max="36" width="7.81640625" customWidth="1"/>
    <col min="37" max="37" width="10.90625" style="10"/>
    <col min="38" max="38" width="20.90625" customWidth="1"/>
    <col min="39" max="39" width="14" customWidth="1"/>
    <col min="40" max="40" width="12.54296875" customWidth="1"/>
    <col min="41" max="41" width="10.90625" customWidth="1"/>
  </cols>
  <sheetData>
    <row r="1" spans="1:41">
      <c r="AA1" s="100"/>
      <c r="AB1" s="100"/>
      <c r="AC1" s="100"/>
      <c r="AD1" s="100"/>
      <c r="AE1" s="100"/>
      <c r="AF1" s="100"/>
      <c r="AK1"/>
    </row>
    <row r="2" spans="1:41" s="165" customFormat="1" ht="31.8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 s="10"/>
      <c r="S2" s="10"/>
      <c r="T2" s="100"/>
      <c r="U2" s="100"/>
      <c r="V2" s="10"/>
      <c r="W2" s="10"/>
      <c r="X2" s="100"/>
      <c r="Y2" s="1"/>
      <c r="Z2" s="100"/>
      <c r="AA2" s="100"/>
      <c r="AB2" s="100"/>
      <c r="AC2" s="100"/>
      <c r="AD2" s="100"/>
      <c r="AE2" s="100"/>
      <c r="AF2" s="100"/>
      <c r="AG2"/>
      <c r="AH2"/>
      <c r="AI2"/>
      <c r="AJ2"/>
      <c r="AK2"/>
      <c r="AL2"/>
      <c r="AM2"/>
      <c r="AN2"/>
      <c r="AO2"/>
    </row>
    <row r="3" spans="1:41">
      <c r="AA3" s="100"/>
      <c r="AB3" s="100"/>
      <c r="AC3" s="100"/>
      <c r="AD3" s="100"/>
      <c r="AE3" s="100"/>
      <c r="AF3" s="100"/>
      <c r="AK3"/>
    </row>
    <row r="4" spans="1:41">
      <c r="AA4" s="100"/>
      <c r="AB4" s="100"/>
      <c r="AC4" s="100"/>
      <c r="AD4" s="100"/>
      <c r="AE4" s="100"/>
      <c r="AF4" s="100"/>
      <c r="AK4"/>
    </row>
    <row r="5" spans="1:41" s="191" customFormat="1" ht="19.8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 s="10"/>
      <c r="S5" s="10"/>
      <c r="T5" s="100"/>
      <c r="U5" s="100"/>
      <c r="V5" s="10"/>
      <c r="W5" s="10"/>
      <c r="X5" s="100"/>
      <c r="Y5" s="1"/>
      <c r="Z5" s="100"/>
      <c r="AA5" s="100"/>
      <c r="AB5" s="100"/>
      <c r="AC5" s="100"/>
      <c r="AD5" s="100"/>
      <c r="AE5" s="100"/>
      <c r="AF5" s="100"/>
      <c r="AG5"/>
      <c r="AH5"/>
      <c r="AI5"/>
      <c r="AJ5"/>
      <c r="AK5"/>
      <c r="AL5"/>
      <c r="AM5"/>
      <c r="AN5"/>
      <c r="AO5"/>
    </row>
    <row r="6" spans="1:41">
      <c r="AA6" s="100"/>
      <c r="AB6" s="100"/>
      <c r="AC6" s="100"/>
      <c r="AD6" s="100"/>
      <c r="AE6" s="100"/>
      <c r="AF6" s="100"/>
      <c r="AK6"/>
    </row>
    <row r="7" spans="1:41">
      <c r="AA7" s="100"/>
      <c r="AB7" s="100"/>
      <c r="AC7" s="100"/>
      <c r="AD7" s="100"/>
      <c r="AE7" s="100"/>
      <c r="AF7" s="100"/>
      <c r="AK7"/>
    </row>
    <row r="8" spans="1:41">
      <c r="AA8" s="100"/>
      <c r="AB8" s="100"/>
      <c r="AC8" s="100"/>
      <c r="AD8" s="100"/>
      <c r="AE8" s="100"/>
      <c r="AF8" s="100"/>
      <c r="AK8"/>
    </row>
    <row r="9" spans="1:41">
      <c r="AA9" s="100"/>
      <c r="AB9" s="100"/>
      <c r="AC9" s="100"/>
      <c r="AD9" s="100"/>
      <c r="AE9" s="100"/>
      <c r="AF9" s="100"/>
      <c r="AK9"/>
    </row>
    <row r="10" spans="1:41">
      <c r="AA10" s="100"/>
      <c r="AB10" s="100"/>
      <c r="AC10" s="100"/>
      <c r="AD10" s="100"/>
      <c r="AE10" s="100"/>
      <c r="AF10" s="100"/>
      <c r="AK10"/>
    </row>
    <row r="11" spans="1:41">
      <c r="AA11" s="100"/>
      <c r="AB11" s="100"/>
      <c r="AC11" s="100"/>
      <c r="AD11" s="100"/>
      <c r="AE11" s="100"/>
      <c r="AF11" s="100"/>
      <c r="AK11"/>
    </row>
    <row r="12" spans="1:41">
      <c r="AA12" s="100"/>
      <c r="AB12" s="100"/>
      <c r="AC12" s="100"/>
      <c r="AD12" s="100"/>
      <c r="AE12" s="100"/>
      <c r="AF12" s="100"/>
      <c r="AK12"/>
    </row>
    <row r="13" spans="1:41" ht="15.6">
      <c r="AA13" s="100"/>
      <c r="AB13" s="100"/>
      <c r="AC13" s="100"/>
      <c r="AD13" s="100"/>
      <c r="AE13" s="100"/>
      <c r="AF13" s="100"/>
      <c r="AH13" s="2"/>
      <c r="AI13" s="2"/>
      <c r="AJ13" s="2"/>
      <c r="AK13"/>
    </row>
    <row r="14" spans="1:41" ht="15.6">
      <c r="AA14" s="100"/>
      <c r="AB14" s="100"/>
      <c r="AC14" s="100"/>
      <c r="AD14" s="100"/>
      <c r="AE14" s="100"/>
      <c r="AF14" s="100"/>
      <c r="AH14" s="2"/>
      <c r="AI14" s="2"/>
      <c r="AJ14" s="4"/>
      <c r="AK14" s="4"/>
      <c r="AL14" s="4"/>
    </row>
    <row r="15" spans="1:41">
      <c r="AA15" s="100"/>
      <c r="AB15" s="100"/>
      <c r="AC15" s="100"/>
      <c r="AD15" s="100"/>
      <c r="AE15" s="100"/>
      <c r="AF15" s="100"/>
      <c r="AH15" s="1"/>
      <c r="AI15" s="1"/>
      <c r="AJ15" s="10"/>
      <c r="AL15" s="10"/>
    </row>
    <row r="16" spans="1:41">
      <c r="AA16" s="100"/>
      <c r="AB16" s="100"/>
      <c r="AC16" s="100"/>
      <c r="AD16" s="100"/>
      <c r="AE16" s="100"/>
      <c r="AF16" s="100"/>
      <c r="AH16" s="1"/>
      <c r="AI16" s="1"/>
      <c r="AJ16" s="10"/>
      <c r="AL16" s="10"/>
    </row>
    <row r="17" spans="13:38">
      <c r="AA17" s="100"/>
      <c r="AB17" s="100"/>
      <c r="AC17" s="100"/>
      <c r="AD17" s="100"/>
      <c r="AE17" s="100"/>
      <c r="AF17" s="100"/>
      <c r="AH17" s="1"/>
      <c r="AI17" s="1"/>
      <c r="AJ17" s="10"/>
      <c r="AL17" s="10"/>
    </row>
    <row r="18" spans="13:38">
      <c r="AA18" s="100"/>
      <c r="AB18" s="100"/>
      <c r="AC18" s="100"/>
      <c r="AD18" s="100"/>
      <c r="AE18" s="100"/>
      <c r="AF18" s="100"/>
      <c r="AH18" s="1"/>
      <c r="AI18" s="1"/>
      <c r="AJ18" s="10"/>
      <c r="AL18" s="10"/>
    </row>
    <row r="19" spans="13:38">
      <c r="AA19" s="100"/>
      <c r="AB19" s="100"/>
      <c r="AC19" s="100"/>
      <c r="AD19" s="100"/>
      <c r="AE19" s="100"/>
      <c r="AF19" s="100"/>
      <c r="AH19" s="1"/>
      <c r="AI19" s="1"/>
      <c r="AJ19" s="10"/>
      <c r="AL19" s="10"/>
    </row>
    <row r="20" spans="13:38">
      <c r="AA20" s="100"/>
      <c r="AB20" s="100"/>
      <c r="AC20" s="100"/>
      <c r="AD20" s="100"/>
      <c r="AE20" s="100"/>
      <c r="AF20" s="100"/>
      <c r="AH20" s="1"/>
      <c r="AI20" s="1"/>
      <c r="AJ20" s="10"/>
      <c r="AL20" s="10"/>
    </row>
    <row r="21" spans="13:38">
      <c r="AA21" s="100"/>
      <c r="AB21" s="100"/>
      <c r="AC21" s="100"/>
      <c r="AD21" s="100"/>
      <c r="AE21" s="100"/>
      <c r="AF21" s="100"/>
      <c r="AH21" s="1"/>
      <c r="AI21" s="1"/>
      <c r="AJ21" s="10"/>
      <c r="AL21" s="10"/>
    </row>
    <row r="22" spans="13:38">
      <c r="M22" s="10"/>
      <c r="AA22" s="100"/>
      <c r="AB22" s="100"/>
      <c r="AC22" s="100"/>
      <c r="AD22" s="100"/>
      <c r="AE22" s="100"/>
      <c r="AF22" s="100"/>
      <c r="AH22" s="1"/>
      <c r="AI22" s="1"/>
      <c r="AJ22" s="10"/>
      <c r="AL22" s="10"/>
    </row>
    <row r="23" spans="13:38">
      <c r="AA23" s="100"/>
      <c r="AB23" s="100"/>
      <c r="AC23" s="100"/>
      <c r="AD23" s="100"/>
      <c r="AE23" s="100"/>
      <c r="AF23" s="100"/>
      <c r="AH23" s="1"/>
      <c r="AI23" s="1"/>
      <c r="AJ23" s="10"/>
      <c r="AL23" s="10"/>
    </row>
    <row r="24" spans="13:38">
      <c r="AA24" s="100"/>
      <c r="AB24" s="100"/>
      <c r="AC24" s="100"/>
      <c r="AD24" s="100"/>
      <c r="AE24" s="100"/>
      <c r="AF24" s="100"/>
      <c r="AH24" s="12"/>
      <c r="AI24" s="12"/>
      <c r="AJ24" s="10"/>
      <c r="AL24" s="10"/>
    </row>
    <row r="25" spans="13:38">
      <c r="AA25" s="100"/>
      <c r="AB25" s="100"/>
      <c r="AC25" s="100"/>
      <c r="AD25" s="100"/>
      <c r="AE25" s="100"/>
      <c r="AF25" s="100"/>
      <c r="AH25" s="12"/>
      <c r="AI25" s="12"/>
      <c r="AJ25" s="10"/>
      <c r="AL25" s="10"/>
    </row>
    <row r="26" spans="13:38">
      <c r="AA26" s="100"/>
      <c r="AB26" s="100"/>
      <c r="AC26" s="100"/>
      <c r="AD26" s="100"/>
      <c r="AE26" s="100"/>
      <c r="AF26" s="100"/>
      <c r="AH26" s="12"/>
      <c r="AI26" s="12"/>
      <c r="AJ26" s="10"/>
      <c r="AL26" s="10"/>
    </row>
    <row r="27" spans="13:38">
      <c r="AA27" s="100"/>
      <c r="AB27" s="100"/>
      <c r="AC27" s="100"/>
      <c r="AD27" s="100"/>
      <c r="AE27" s="100"/>
      <c r="AF27" s="100"/>
      <c r="AH27" s="12"/>
      <c r="AI27" s="12"/>
      <c r="AJ27" s="10"/>
      <c r="AL27" s="10"/>
    </row>
    <row r="28" spans="13:38">
      <c r="AA28" s="100"/>
      <c r="AB28" s="100"/>
      <c r="AC28" s="100"/>
      <c r="AD28" s="100"/>
      <c r="AE28" s="100"/>
      <c r="AF28" s="100"/>
      <c r="AH28" s="12"/>
      <c r="AI28" s="12"/>
      <c r="AJ28" s="10"/>
      <c r="AL28" s="10"/>
    </row>
    <row r="29" spans="13:38">
      <c r="AA29" s="100"/>
      <c r="AB29" s="100"/>
      <c r="AC29" s="100"/>
      <c r="AD29" s="100"/>
      <c r="AE29" s="100"/>
      <c r="AF29" s="100"/>
      <c r="AH29" s="12"/>
      <c r="AI29" s="12"/>
      <c r="AJ29" s="10"/>
      <c r="AL29" s="10"/>
    </row>
    <row r="30" spans="13:38">
      <c r="AA30" s="100"/>
      <c r="AB30" s="100"/>
      <c r="AC30" s="100"/>
      <c r="AD30" s="100"/>
      <c r="AE30" s="100"/>
      <c r="AF30" s="100"/>
      <c r="AH30" s="12"/>
      <c r="AI30" s="12"/>
      <c r="AJ30" s="10"/>
      <c r="AL30" s="10"/>
    </row>
    <row r="31" spans="13:38" ht="16.5" customHeight="1">
      <c r="AA31" s="100"/>
      <c r="AB31" s="100"/>
      <c r="AC31" s="100"/>
      <c r="AD31" s="100"/>
      <c r="AE31" s="100"/>
      <c r="AF31" s="100"/>
      <c r="AH31" s="12"/>
      <c r="AI31" s="12"/>
      <c r="AJ31" s="10"/>
      <c r="AL31" s="10"/>
    </row>
    <row r="32" spans="13:38" ht="16.5" customHeight="1">
      <c r="AA32" s="100"/>
      <c r="AB32" s="100"/>
      <c r="AC32" s="100"/>
      <c r="AD32" s="100"/>
      <c r="AE32" s="100"/>
      <c r="AF32" s="100"/>
      <c r="AH32" s="12"/>
      <c r="AI32" s="12"/>
      <c r="AJ32" s="10"/>
      <c r="AL32" s="10"/>
    </row>
    <row r="33" spans="2:38">
      <c r="AA33" s="100"/>
      <c r="AB33" s="100"/>
      <c r="AC33" s="100"/>
      <c r="AD33" s="100"/>
      <c r="AE33" s="100"/>
      <c r="AF33" s="100"/>
      <c r="AH33" s="12"/>
      <c r="AI33" s="12"/>
      <c r="AJ33" s="10"/>
      <c r="AL33" s="10"/>
    </row>
    <row r="34" spans="2:38" ht="17.25" customHeight="1">
      <c r="AA34" s="100"/>
      <c r="AB34" s="100"/>
      <c r="AC34" s="100"/>
      <c r="AD34" s="100"/>
      <c r="AE34" s="100"/>
      <c r="AF34" s="100"/>
      <c r="AH34" s="12"/>
      <c r="AI34" s="12"/>
      <c r="AJ34" s="10"/>
      <c r="AL34" s="10"/>
    </row>
    <row r="35" spans="2:38">
      <c r="AA35" s="100"/>
      <c r="AB35" s="100"/>
      <c r="AC35" s="100"/>
      <c r="AD35" s="100"/>
      <c r="AE35" s="100"/>
      <c r="AF35" s="100"/>
      <c r="AH35" s="12"/>
      <c r="AI35" s="12"/>
      <c r="AJ35" s="10"/>
      <c r="AL35" s="10"/>
    </row>
    <row r="36" spans="2:38">
      <c r="AA36" s="100"/>
      <c r="AB36" s="100"/>
      <c r="AC36" s="100"/>
      <c r="AD36" s="100"/>
      <c r="AE36" s="100"/>
      <c r="AF36" s="100"/>
      <c r="AH36" s="12"/>
      <c r="AI36" s="12"/>
      <c r="AJ36" s="10"/>
      <c r="AL36" s="10"/>
    </row>
    <row r="37" spans="2:38" ht="21">
      <c r="T37"/>
      <c r="U37"/>
      <c r="V37"/>
      <c r="W37"/>
      <c r="X37"/>
      <c r="Y37"/>
      <c r="Z37"/>
      <c r="AA37"/>
      <c r="AH37" s="49"/>
      <c r="AI37" s="49"/>
      <c r="AJ37" s="10"/>
      <c r="AL37" s="10"/>
    </row>
    <row r="38" spans="2:38"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K38"/>
    </row>
    <row r="39" spans="2:38" ht="15.6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H39" s="1"/>
      <c r="AI39" s="5"/>
      <c r="AK39"/>
    </row>
    <row r="40" spans="2:38" ht="15.6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K40"/>
    </row>
    <row r="41" spans="2:38" ht="15.6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K41"/>
    </row>
    <row r="42" spans="2:38" ht="15.6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K42"/>
    </row>
    <row r="43" spans="2:38" ht="15.6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K43"/>
    </row>
    <row r="44" spans="2:38" ht="15.6"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K44"/>
    </row>
    <row r="45" spans="2:38" ht="15.6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K45"/>
    </row>
    <row r="46" spans="2:38" ht="15.6"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K46"/>
    </row>
    <row r="47" spans="2:38" ht="15.6"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K47"/>
    </row>
    <row r="48" spans="2:38" ht="15.6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K48"/>
    </row>
    <row r="49" spans="2:37" ht="15.6"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K49"/>
    </row>
    <row r="50" spans="2:37" ht="15.6"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K50"/>
    </row>
    <row r="51" spans="2:37" ht="15.6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K51"/>
    </row>
    <row r="52" spans="2:37" ht="15.6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K52"/>
    </row>
    <row r="53" spans="2:37" ht="15.6"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K53"/>
    </row>
    <row r="54" spans="2:37" ht="15.6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K54"/>
    </row>
    <row r="55" spans="2:37" ht="15.6"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K55"/>
    </row>
    <row r="56" spans="2:37" ht="15.6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K56"/>
    </row>
    <row r="57" spans="2:37" ht="15.6"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K57"/>
    </row>
    <row r="58" spans="2:37" ht="15.6"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K58"/>
    </row>
    <row r="59" spans="2:37" ht="15.6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K59"/>
    </row>
    <row r="60" spans="2:37" ht="15.6"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K60"/>
    </row>
    <row r="61" spans="2:37" ht="15.6"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4"/>
      <c r="AK61"/>
    </row>
    <row r="62" spans="2:37" ht="15.6"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5"/>
      <c r="AK62"/>
    </row>
    <row r="63" spans="2:37" ht="15.6"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5"/>
      <c r="AK63"/>
    </row>
    <row r="64" spans="2:37" ht="15.6"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5"/>
      <c r="AK64"/>
    </row>
    <row r="65" spans="2:37" ht="15.6"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5"/>
      <c r="AK65"/>
    </row>
    <row r="66" spans="2:37" ht="15.6"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5"/>
      <c r="AK66"/>
    </row>
    <row r="67" spans="2:37" ht="15.6"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5"/>
      <c r="AK67"/>
    </row>
    <row r="68" spans="2:37" ht="15.6"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5"/>
      <c r="AK68"/>
    </row>
    <row r="69" spans="2:37" ht="15.6"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5"/>
      <c r="AK69"/>
    </row>
    <row r="70" spans="2:37" ht="15.6"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5"/>
      <c r="AK70"/>
    </row>
    <row r="71" spans="2:37" ht="15.6"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5"/>
      <c r="AK71"/>
    </row>
    <row r="72" spans="2:37" ht="15.6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5"/>
      <c r="AK72"/>
    </row>
    <row r="73" spans="2:37" ht="15.6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5"/>
      <c r="AK73"/>
    </row>
    <row r="74" spans="2:37" ht="15.6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5"/>
      <c r="AK74"/>
    </row>
    <row r="75" spans="2:37" ht="15.6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5"/>
      <c r="AK75"/>
    </row>
    <row r="76" spans="2:37" ht="15.6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5"/>
      <c r="AK76"/>
    </row>
    <row r="77" spans="2:37" ht="15.6"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5"/>
      <c r="AK77"/>
    </row>
    <row r="78" spans="2:37" ht="15.6"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5"/>
      <c r="AK78"/>
    </row>
    <row r="79" spans="2:37" ht="15.6"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K79"/>
    </row>
    <row r="80" spans="2:37" ht="15.6"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5"/>
      <c r="AK80"/>
    </row>
    <row r="81" spans="2:37" ht="15.6"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K81"/>
    </row>
    <row r="82" spans="2:37" ht="15.6"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K82"/>
    </row>
    <row r="83" spans="2:37" ht="15.6"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2"/>
      <c r="AK83"/>
    </row>
    <row r="84" spans="2:37" ht="15.6"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4"/>
      <c r="AK84"/>
    </row>
    <row r="85" spans="2:37" ht="15.6"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5"/>
      <c r="AK85"/>
    </row>
    <row r="86" spans="2:37" ht="15.6"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5"/>
      <c r="AK86"/>
    </row>
    <row r="87" spans="2:37" ht="15.6"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5"/>
      <c r="AK87"/>
    </row>
    <row r="88" spans="2:37" ht="15.6"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5"/>
      <c r="AK88"/>
    </row>
    <row r="89" spans="2:37" ht="15.6"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5"/>
      <c r="AK89"/>
    </row>
    <row r="90" spans="2:37" ht="15.6"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5"/>
      <c r="AK90"/>
    </row>
    <row r="91" spans="2:37" ht="15.6"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5"/>
      <c r="AK91"/>
    </row>
    <row r="92" spans="2:37" ht="15.6"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5"/>
      <c r="AK92"/>
    </row>
    <row r="93" spans="2:37" ht="15.6"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5"/>
      <c r="AK93"/>
    </row>
    <row r="94" spans="2:37" ht="15.6"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5"/>
      <c r="AK94"/>
    </row>
    <row r="95" spans="2:37" ht="15.6"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5"/>
      <c r="AK95"/>
    </row>
    <row r="96" spans="2:37" ht="15.6"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5"/>
      <c r="AK96"/>
    </row>
    <row r="97" spans="2:37" ht="15.6"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5"/>
      <c r="AK97"/>
    </row>
    <row r="98" spans="2:37" ht="15.6"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5"/>
      <c r="AK98"/>
    </row>
    <row r="99" spans="2:37" ht="15.6"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5"/>
      <c r="AK99"/>
    </row>
    <row r="100" spans="2:37" ht="15.6"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5"/>
      <c r="AK100"/>
    </row>
    <row r="101" spans="2:37" ht="15.6"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5"/>
      <c r="AK101"/>
    </row>
    <row r="102" spans="2:37" ht="15.6"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K102"/>
    </row>
    <row r="103" spans="2:37" ht="15.6"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5"/>
      <c r="AK103"/>
    </row>
    <row r="104" spans="2:37" ht="15.6"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K104"/>
    </row>
    <row r="105" spans="2:37" ht="15.6"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K105"/>
    </row>
    <row r="106" spans="2:37" ht="15.6"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K106"/>
    </row>
    <row r="107" spans="2:37" ht="15.6"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K107"/>
    </row>
    <row r="108" spans="2:37" ht="15.6"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K108"/>
    </row>
    <row r="109" spans="2:37" ht="15.6"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K109"/>
    </row>
    <row r="110" spans="2:37" ht="15.6"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K110"/>
    </row>
    <row r="111" spans="2:37" ht="15.6"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K111"/>
    </row>
    <row r="112" spans="2:37" ht="15.6"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K112"/>
    </row>
    <row r="113" spans="2:37" ht="15.6"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K113"/>
    </row>
    <row r="114" spans="2:37" ht="15.6"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K114"/>
    </row>
    <row r="115" spans="2:37" ht="15.6"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K115"/>
    </row>
    <row r="116" spans="2:37" ht="15.6"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K116"/>
    </row>
    <row r="117" spans="2:37" ht="15.6"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K117"/>
    </row>
    <row r="118" spans="2:37" ht="15.6"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K118"/>
    </row>
    <row r="119" spans="2:37" ht="15.6"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K119"/>
    </row>
    <row r="120" spans="2:37" ht="15.6"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K120"/>
    </row>
    <row r="121" spans="2:37" ht="15.6"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K121"/>
    </row>
    <row r="122" spans="2:37" ht="15.6"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K122"/>
    </row>
    <row r="123" spans="2:37" ht="15.6"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K123"/>
    </row>
    <row r="124" spans="2:37" ht="15.6"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K124"/>
    </row>
    <row r="125" spans="2:37" ht="15.6"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K125"/>
    </row>
    <row r="126" spans="2:37" ht="15.6"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K126"/>
    </row>
    <row r="127" spans="2:37" ht="15.6"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K127"/>
    </row>
    <row r="128" spans="2:37" ht="15.6"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K128"/>
    </row>
    <row r="129" spans="2:40" ht="15.6"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K129"/>
    </row>
    <row r="130" spans="2:40" ht="15.6"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K130"/>
    </row>
    <row r="131" spans="2:40" ht="15.6"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K131"/>
    </row>
    <row r="132" spans="2:40" ht="15.6"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K132"/>
    </row>
    <row r="133" spans="2:40" ht="15.6"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K133"/>
    </row>
    <row r="134" spans="2:40" ht="15.6"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K134"/>
    </row>
    <row r="135" spans="2:40" ht="15.6"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K135"/>
    </row>
    <row r="136" spans="2:40" ht="15.6"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K136"/>
    </row>
    <row r="137" spans="2:40" ht="15.6"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K137"/>
    </row>
    <row r="138" spans="2:40" ht="15.6"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K138"/>
    </row>
    <row r="139" spans="2:40" ht="15.6"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K139"/>
    </row>
    <row r="140" spans="2:40" ht="15.6"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G140" s="1"/>
      <c r="AH140" s="1"/>
      <c r="AI140" s="1"/>
      <c r="AJ140" s="52"/>
      <c r="AM140" s="12"/>
      <c r="AN140" s="12"/>
    </row>
    <row r="141" spans="2:40" ht="15.6"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G141" s="1"/>
      <c r="AH141" s="1"/>
      <c r="AI141" s="1"/>
      <c r="AJ141" s="52"/>
      <c r="AM141" s="12"/>
      <c r="AN141" s="12"/>
    </row>
    <row r="142" spans="2:40" ht="15.6"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G142" s="1"/>
      <c r="AH142" s="1"/>
      <c r="AI142" s="1"/>
      <c r="AJ142" s="52"/>
      <c r="AM142" s="12"/>
      <c r="AN142" s="12"/>
    </row>
    <row r="143" spans="2:40" ht="15.6"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G143" s="1"/>
      <c r="AH143" s="1"/>
      <c r="AI143" s="1"/>
      <c r="AJ143" s="52"/>
      <c r="AM143" s="12"/>
      <c r="AN143" s="12"/>
    </row>
    <row r="144" spans="2:40" ht="15.6"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G144" s="1"/>
      <c r="AH144" s="1"/>
      <c r="AI144" s="1"/>
      <c r="AJ144" s="52"/>
      <c r="AM144" s="12"/>
      <c r="AN144" s="12"/>
    </row>
    <row r="145" spans="2:40" ht="15.6"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G145" s="1"/>
      <c r="AH145" s="1"/>
      <c r="AI145" s="1"/>
      <c r="AJ145" s="52"/>
      <c r="AM145" s="12"/>
      <c r="AN145" s="12"/>
    </row>
    <row r="146" spans="2:40" ht="15.6"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G146" s="1"/>
      <c r="AH146" s="1"/>
      <c r="AI146" s="1"/>
      <c r="AJ146" s="52"/>
      <c r="AM146" s="12"/>
      <c r="AN146" s="12"/>
    </row>
    <row r="147" spans="2:40" ht="15.6"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G147" s="1"/>
      <c r="AH147" s="1"/>
      <c r="AI147" s="1"/>
      <c r="AJ147" s="52"/>
      <c r="AM147" s="12"/>
      <c r="AN147" s="12"/>
    </row>
    <row r="148" spans="2:40" ht="15.6"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G148" s="1"/>
      <c r="AH148" s="1"/>
      <c r="AI148" s="1"/>
      <c r="AJ148" s="52"/>
      <c r="AM148" s="12"/>
      <c r="AN148" s="12"/>
    </row>
    <row r="149" spans="2:40" ht="15.6"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G149" s="1"/>
      <c r="AH149" s="1"/>
      <c r="AI149" s="1"/>
      <c r="AJ149" s="52"/>
      <c r="AM149" s="12"/>
      <c r="AN149" s="12"/>
    </row>
    <row r="150" spans="2:40" ht="15.6"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G150" s="1"/>
      <c r="AH150" s="1"/>
      <c r="AI150" s="1"/>
      <c r="AJ150" s="52"/>
      <c r="AM150" s="12"/>
      <c r="AN150" s="12"/>
    </row>
    <row r="151" spans="2:40" ht="15.6"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G151" s="1"/>
      <c r="AH151" s="1"/>
      <c r="AI151" s="1"/>
      <c r="AJ151" s="52"/>
      <c r="AM151" s="12"/>
      <c r="AN151" s="12"/>
    </row>
    <row r="152" spans="2:40" ht="15.6"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G152" s="1"/>
      <c r="AH152" s="1"/>
      <c r="AI152" s="1"/>
      <c r="AJ152" s="52"/>
      <c r="AM152" s="12"/>
      <c r="AN152" s="12"/>
    </row>
    <row r="153" spans="2:40" ht="15.6"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G153" s="1"/>
      <c r="AH153" s="1"/>
      <c r="AI153" s="1"/>
      <c r="AJ153" s="52"/>
      <c r="AM153" s="12"/>
      <c r="AN153" s="12"/>
    </row>
    <row r="154" spans="2:40" ht="15.6"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G154" s="1"/>
      <c r="AH154" s="1"/>
      <c r="AI154" s="1"/>
      <c r="AJ154" s="52"/>
      <c r="AM154" s="12"/>
      <c r="AN154" s="12"/>
    </row>
    <row r="155" spans="2:40" ht="15.6"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G155" s="1"/>
      <c r="AH155" s="1"/>
      <c r="AI155" s="1"/>
      <c r="AJ155" s="52"/>
      <c r="AM155" s="12"/>
      <c r="AN155" s="12"/>
    </row>
    <row r="156" spans="2:40" ht="15.6"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G156" s="1"/>
      <c r="AH156" s="1"/>
      <c r="AI156" s="1"/>
      <c r="AJ156" s="52"/>
      <c r="AM156" s="12"/>
      <c r="AN156" s="12"/>
    </row>
    <row r="157" spans="2:40" ht="15.6"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G157" s="1"/>
      <c r="AH157" s="1"/>
      <c r="AI157" s="1"/>
      <c r="AJ157" s="52"/>
      <c r="AM157" s="12"/>
      <c r="AN157" s="12"/>
    </row>
    <row r="158" spans="2:40" ht="15.6"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G158" s="1"/>
      <c r="AH158" s="1"/>
      <c r="AI158" s="1"/>
      <c r="AJ158" s="52"/>
      <c r="AM158" s="12"/>
      <c r="AN158" s="12"/>
    </row>
    <row r="159" spans="2:40" ht="15.6"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G159" s="1"/>
      <c r="AH159" s="1"/>
      <c r="AI159" s="1"/>
      <c r="AJ159" s="52"/>
      <c r="AM159" s="12"/>
      <c r="AN159" s="12"/>
    </row>
    <row r="160" spans="2:40" ht="15.6"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G160" s="1"/>
      <c r="AH160" s="1"/>
      <c r="AI160" s="1"/>
      <c r="AJ160" s="52"/>
    </row>
    <row r="161" spans="2:36" ht="15.6"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G161" s="1"/>
      <c r="AH161" s="1"/>
      <c r="AI161" s="1"/>
      <c r="AJ161" s="52"/>
    </row>
    <row r="162" spans="2:36" ht="15.6"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G162" s="1"/>
    </row>
    <row r="163" spans="2:36" ht="15.6"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G163" s="1"/>
    </row>
    <row r="164" spans="2:36" ht="15.6"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G164" s="1"/>
      <c r="AH164" s="1"/>
      <c r="AI164" s="1"/>
      <c r="AJ164" s="52"/>
    </row>
    <row r="165" spans="2:36" ht="15.6"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G165" s="1"/>
      <c r="AH165" s="1"/>
      <c r="AI165" s="1"/>
      <c r="AJ165" s="52"/>
    </row>
    <row r="166" spans="2:36" ht="15.6"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G166" s="1"/>
      <c r="AH166" s="1"/>
      <c r="AI166" s="1"/>
      <c r="AJ166" s="52"/>
    </row>
    <row r="167" spans="2:36" ht="15.6"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G167" s="1"/>
      <c r="AH167" s="1"/>
      <c r="AI167" s="1"/>
      <c r="AJ167" s="52"/>
    </row>
    <row r="168" spans="2:36" ht="15.6"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G168" s="1"/>
      <c r="AH168" s="1"/>
      <c r="AI168" s="1"/>
      <c r="AJ168" s="52"/>
    </row>
    <row r="169" spans="2:36" ht="15.6"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G169" s="1"/>
      <c r="AH169" s="1"/>
      <c r="AI169" s="1"/>
      <c r="AJ169" s="52"/>
    </row>
    <row r="170" spans="2:36" ht="15.6"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G170" s="1"/>
      <c r="AH170" s="1"/>
      <c r="AI170" s="1"/>
      <c r="AJ170" s="52"/>
    </row>
    <row r="171" spans="2:36" ht="15.6"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G171" s="1"/>
      <c r="AH171" s="1"/>
      <c r="AI171" s="1"/>
      <c r="AJ171" s="52"/>
    </row>
    <row r="172" spans="2:36" ht="15.6"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G172" s="1"/>
      <c r="AH172" s="1"/>
      <c r="AI172" s="1"/>
      <c r="AJ172" s="52"/>
    </row>
    <row r="173" spans="2:36" ht="15.6"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G173" s="1"/>
      <c r="AH173" s="1"/>
      <c r="AI173" s="1"/>
      <c r="AJ173" s="52"/>
    </row>
    <row r="174" spans="2:36" ht="15.6"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G174" s="1"/>
      <c r="AH174" s="1"/>
      <c r="AI174" s="1"/>
      <c r="AJ174" s="52"/>
    </row>
    <row r="175" spans="2:36" ht="15.6"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G175" s="1"/>
      <c r="AH175" s="1"/>
      <c r="AI175" s="1"/>
      <c r="AJ175" s="52"/>
    </row>
    <row r="176" spans="2:36" ht="15.6"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G176" s="1"/>
      <c r="AH176" s="1"/>
      <c r="AI176" s="1"/>
      <c r="AJ176" s="52"/>
    </row>
    <row r="177" spans="2:38" ht="15.6"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G177" s="1"/>
      <c r="AH177" s="1"/>
      <c r="AI177" s="1"/>
      <c r="AJ177" s="52"/>
    </row>
    <row r="178" spans="2:38" ht="15.6"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G178" s="1"/>
      <c r="AH178" s="1"/>
      <c r="AI178" s="1"/>
      <c r="AJ178" s="52"/>
    </row>
    <row r="179" spans="2:38" ht="15.6"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G179" s="1"/>
      <c r="AH179" s="1"/>
      <c r="AI179" s="1"/>
      <c r="AJ179" s="52"/>
    </row>
    <row r="180" spans="2:38" ht="15.6"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G180" s="1"/>
      <c r="AH180" s="1"/>
      <c r="AI180" s="1"/>
      <c r="AJ180" s="52"/>
    </row>
    <row r="181" spans="2:38" ht="15.6"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G181" s="1"/>
      <c r="AH181" s="1"/>
      <c r="AI181" s="1"/>
      <c r="AJ181" s="52"/>
    </row>
    <row r="182" spans="2:38" ht="15.6"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G182" s="1"/>
      <c r="AH182" s="1"/>
      <c r="AI182" s="1"/>
      <c r="AJ182" s="52"/>
    </row>
    <row r="183" spans="2:38" ht="15.6"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G183" s="1"/>
      <c r="AH183" s="1"/>
      <c r="AI183" s="1"/>
      <c r="AJ183" s="52"/>
      <c r="AL183" s="13"/>
    </row>
    <row r="184" spans="2:38" ht="15.6"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G184" s="1"/>
      <c r="AH184" s="1"/>
      <c r="AI184" s="1"/>
      <c r="AJ184" s="52"/>
      <c r="AL184" s="13"/>
    </row>
    <row r="185" spans="2:38" ht="15.6"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G185" s="1"/>
      <c r="AH185" s="1"/>
      <c r="AI185" s="1"/>
      <c r="AJ185" s="52"/>
      <c r="AL185" s="13"/>
    </row>
    <row r="186" spans="2:38" ht="15.6"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G186" s="1"/>
      <c r="AH186" s="1"/>
      <c r="AI186" s="1"/>
      <c r="AJ186" s="52"/>
      <c r="AL186" s="13"/>
    </row>
    <row r="187" spans="2:38" ht="15.6"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G187" s="1"/>
      <c r="AH187" s="1"/>
      <c r="AI187" s="1"/>
      <c r="AJ187" s="52"/>
      <c r="AL187" s="13"/>
    </row>
    <row r="188" spans="2:38" ht="15.6"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G188" s="1"/>
      <c r="AH188" s="1"/>
      <c r="AI188" s="1"/>
      <c r="AJ188" s="52"/>
      <c r="AL188" s="13"/>
    </row>
    <row r="189" spans="2:38" ht="15.6"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G189" s="1"/>
      <c r="AH189" s="1"/>
      <c r="AI189" s="1"/>
      <c r="AJ189" s="52"/>
      <c r="AL189" s="13"/>
    </row>
    <row r="190" spans="2:38" ht="15.6"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G190" s="1"/>
      <c r="AH190" s="1"/>
      <c r="AI190" s="1"/>
      <c r="AJ190" s="52"/>
      <c r="AL190" s="13"/>
    </row>
    <row r="191" spans="2:38" ht="15.6"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G191" s="1"/>
      <c r="AH191" s="1"/>
      <c r="AI191" s="1"/>
      <c r="AJ191" s="52"/>
      <c r="AL191" s="13"/>
    </row>
    <row r="192" spans="2:38" ht="15.6"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G192" s="1"/>
      <c r="AH192" s="1"/>
      <c r="AI192" s="1"/>
      <c r="AJ192" s="52"/>
      <c r="AL192" s="13"/>
    </row>
    <row r="193" spans="2:38" ht="15.6"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G193" s="1"/>
      <c r="AH193" s="1"/>
      <c r="AI193" s="1"/>
      <c r="AJ193" s="52"/>
      <c r="AL193" s="13"/>
    </row>
    <row r="194" spans="2:38" ht="15.6"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G194" s="1"/>
      <c r="AH194" s="1"/>
      <c r="AI194" s="1"/>
      <c r="AJ194" s="52"/>
      <c r="AL194" s="13"/>
    </row>
    <row r="195" spans="2:38" ht="15.6"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G195" s="1"/>
      <c r="AH195" s="1"/>
      <c r="AI195" s="1"/>
      <c r="AJ195" s="52"/>
      <c r="AL195" s="13"/>
    </row>
    <row r="196" spans="2:38" ht="15.6"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G196" s="1"/>
      <c r="AH196" s="1"/>
      <c r="AI196" s="1"/>
      <c r="AJ196" s="52"/>
      <c r="AL196" s="13"/>
    </row>
    <row r="197" spans="2:38" ht="15.6"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G197" s="1"/>
      <c r="AH197" s="1"/>
      <c r="AI197" s="1"/>
      <c r="AJ197" s="52"/>
      <c r="AL197" s="13"/>
    </row>
    <row r="198" spans="2:38" ht="15.6"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G198" s="1"/>
      <c r="AH198" s="1"/>
      <c r="AI198" s="1"/>
      <c r="AJ198" s="52"/>
      <c r="AL198" s="13"/>
    </row>
    <row r="199" spans="2:38" ht="15.6"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G199" s="1"/>
      <c r="AH199" s="1"/>
      <c r="AI199" s="1"/>
      <c r="AJ199" s="52"/>
      <c r="AL199" s="13"/>
    </row>
    <row r="200" spans="2:38">
      <c r="O200" s="3"/>
      <c r="P200" s="3"/>
      <c r="V200" s="79"/>
      <c r="AB200" s="1"/>
      <c r="AD200" s="1"/>
      <c r="AE200" s="1"/>
      <c r="AG200" s="1"/>
      <c r="AH200" s="1"/>
      <c r="AI200" s="1"/>
      <c r="AJ200" s="52"/>
      <c r="AL200" s="13"/>
    </row>
    <row r="201" spans="2:38">
      <c r="O201" s="3"/>
      <c r="P201" s="3"/>
      <c r="V201" s="79"/>
      <c r="AB201" s="1"/>
      <c r="AD201" s="1"/>
      <c r="AE201" s="1"/>
      <c r="AG201" s="1"/>
      <c r="AH201" s="1"/>
      <c r="AI201" s="1"/>
      <c r="AJ201" s="52"/>
      <c r="AL201" s="13"/>
    </row>
    <row r="202" spans="2:38">
      <c r="O202" s="3"/>
      <c r="P202" s="3"/>
      <c r="V202" s="79"/>
      <c r="AB202" s="1"/>
      <c r="AD202" s="1"/>
      <c r="AE202" s="1"/>
      <c r="AG202" s="1"/>
      <c r="AH202" s="1"/>
      <c r="AI202" s="1"/>
      <c r="AJ202" s="52"/>
      <c r="AL202" s="13"/>
    </row>
    <row r="203" spans="2:38">
      <c r="O203" s="3"/>
      <c r="P203" s="3"/>
      <c r="V203" s="79"/>
      <c r="AB203" s="1"/>
      <c r="AD203" s="1"/>
      <c r="AE203" s="1"/>
      <c r="AG203" s="1"/>
      <c r="AH203" s="1"/>
      <c r="AI203" s="1"/>
      <c r="AJ203" s="52"/>
      <c r="AL203" s="13"/>
    </row>
    <row r="204" spans="2:38">
      <c r="O204" s="3"/>
      <c r="P204" s="3"/>
      <c r="V204" s="79"/>
      <c r="AB204" s="1"/>
      <c r="AD204" s="1"/>
      <c r="AE204" s="1"/>
      <c r="AG204" s="1"/>
      <c r="AH204" s="1"/>
      <c r="AI204" s="1"/>
      <c r="AJ204" s="52"/>
      <c r="AL204" s="13"/>
    </row>
    <row r="205" spans="2:38">
      <c r="O205" s="3"/>
      <c r="P205" s="3"/>
      <c r="V205" s="79"/>
      <c r="AB205" s="1"/>
      <c r="AD205" s="1"/>
      <c r="AE205" s="1"/>
      <c r="AG205" s="1"/>
      <c r="AH205" s="1"/>
      <c r="AI205" s="1"/>
      <c r="AJ205" s="52"/>
      <c r="AL205" s="13"/>
    </row>
    <row r="206" spans="2:38">
      <c r="O206" s="3"/>
      <c r="P206" s="3"/>
      <c r="V206" s="79"/>
      <c r="AB206" s="1"/>
      <c r="AD206" s="1"/>
      <c r="AE206" s="1"/>
      <c r="AG206" s="1"/>
      <c r="AH206" s="1"/>
      <c r="AI206" s="1"/>
      <c r="AJ206" s="52"/>
      <c r="AL206" s="13"/>
    </row>
    <row r="207" spans="2:38">
      <c r="O207" s="3"/>
      <c r="P207" s="3"/>
      <c r="V207" s="79"/>
      <c r="AB207" s="1"/>
      <c r="AD207" s="1"/>
      <c r="AE207" s="1"/>
      <c r="AG207" s="1"/>
      <c r="AH207" s="1"/>
      <c r="AI207" s="1"/>
      <c r="AJ207" s="52"/>
      <c r="AL207" s="13"/>
    </row>
    <row r="208" spans="2:38">
      <c r="O208" s="3"/>
      <c r="P208" s="3"/>
      <c r="V208" s="79"/>
      <c r="AB208" s="1"/>
      <c r="AD208" s="1"/>
      <c r="AE208" s="1"/>
      <c r="AG208" s="1"/>
      <c r="AH208" s="1"/>
      <c r="AI208" s="1"/>
      <c r="AJ208" s="52"/>
      <c r="AL208" s="13"/>
    </row>
    <row r="209" spans="7:38">
      <c r="O209" s="3"/>
      <c r="P209" s="3"/>
      <c r="V209" s="79"/>
      <c r="AB209" s="1"/>
      <c r="AD209" s="1"/>
      <c r="AE209" s="1"/>
      <c r="AG209" s="1"/>
      <c r="AH209" s="1"/>
      <c r="AI209" s="1"/>
      <c r="AJ209" s="52"/>
      <c r="AL209" s="13"/>
    </row>
    <row r="210" spans="7:38">
      <c r="O210" s="3"/>
      <c r="P210" s="3"/>
      <c r="V210" s="79"/>
      <c r="AB210" s="1"/>
      <c r="AD210" s="1"/>
      <c r="AE210" s="1"/>
      <c r="AG210" s="1"/>
      <c r="AH210" s="1"/>
      <c r="AI210" s="1"/>
      <c r="AJ210" s="52"/>
      <c r="AL210" s="13"/>
    </row>
    <row r="211" spans="7:38">
      <c r="O211" s="3"/>
      <c r="P211" s="3"/>
      <c r="V211" s="79"/>
      <c r="AB211" s="1"/>
      <c r="AD211" s="1"/>
      <c r="AE211" s="1"/>
      <c r="AG211" s="1"/>
      <c r="AH211" s="1"/>
      <c r="AI211" s="1"/>
      <c r="AJ211" s="52"/>
      <c r="AL211" s="13"/>
    </row>
    <row r="212" spans="7:38">
      <c r="G212" s="13"/>
      <c r="H212" s="13"/>
      <c r="I212" s="13"/>
      <c r="J212" s="13"/>
      <c r="K212" s="13"/>
      <c r="O212" s="3"/>
      <c r="P212" s="3"/>
      <c r="V212" s="79"/>
      <c r="AB212" s="1"/>
      <c r="AD212" s="1"/>
      <c r="AE212" s="1"/>
      <c r="AG212" s="1"/>
      <c r="AH212" s="1"/>
      <c r="AI212" s="1"/>
      <c r="AJ212" s="52"/>
      <c r="AL212" s="13"/>
    </row>
    <row r="213" spans="7:38">
      <c r="G213" s="13"/>
      <c r="H213" s="13"/>
      <c r="I213" s="13"/>
      <c r="J213" s="13"/>
      <c r="K213" s="13"/>
      <c r="O213" s="3"/>
      <c r="P213" s="3"/>
      <c r="V213" s="79"/>
      <c r="AB213" s="1"/>
      <c r="AD213" s="1"/>
      <c r="AE213" s="1"/>
      <c r="AG213" s="1"/>
      <c r="AH213" s="1"/>
      <c r="AI213" s="1"/>
      <c r="AJ213" s="52"/>
      <c r="AL213" s="13"/>
    </row>
    <row r="214" spans="7:38">
      <c r="G214" s="13"/>
      <c r="H214" s="13"/>
      <c r="I214" s="13"/>
      <c r="J214" s="13"/>
      <c r="K214" s="13"/>
      <c r="L214" s="13"/>
      <c r="O214" s="3"/>
      <c r="P214" s="3"/>
      <c r="T214" s="116"/>
      <c r="V214" s="79"/>
      <c r="AB214" s="1"/>
      <c r="AD214" s="1"/>
      <c r="AE214" s="1"/>
      <c r="AG214" s="1"/>
      <c r="AH214" s="1"/>
      <c r="AI214" s="1"/>
      <c r="AJ214" s="52"/>
      <c r="AL214" s="13"/>
    </row>
    <row r="215" spans="7:38">
      <c r="G215" s="13"/>
      <c r="H215" s="13"/>
      <c r="I215" s="13"/>
      <c r="J215" s="13"/>
      <c r="K215" s="13"/>
      <c r="L215" s="13"/>
      <c r="O215" s="3"/>
      <c r="P215" s="3"/>
      <c r="T215" s="116"/>
      <c r="V215" s="79"/>
      <c r="AB215" s="1"/>
      <c r="AD215" s="1"/>
      <c r="AE215" s="1"/>
      <c r="AG215" s="1"/>
      <c r="AH215" s="1"/>
      <c r="AI215" s="1"/>
      <c r="AJ215" s="52"/>
      <c r="AL215" s="13"/>
    </row>
    <row r="216" spans="7:38">
      <c r="G216" s="13"/>
      <c r="H216" s="13"/>
      <c r="I216" s="13"/>
      <c r="J216" s="13"/>
      <c r="K216" s="13"/>
      <c r="L216" s="13"/>
      <c r="O216" s="3"/>
      <c r="P216" s="3"/>
      <c r="T216" s="116"/>
      <c r="V216" s="79"/>
      <c r="AB216" s="1"/>
      <c r="AD216" s="1"/>
      <c r="AE216" s="1"/>
      <c r="AG216" s="1"/>
      <c r="AH216" s="1"/>
      <c r="AI216" s="1"/>
      <c r="AJ216" s="52"/>
      <c r="AL216" s="13"/>
    </row>
    <row r="217" spans="7:38">
      <c r="G217" s="13"/>
      <c r="H217" s="13"/>
      <c r="I217" s="13"/>
      <c r="J217" s="13"/>
      <c r="K217" s="13"/>
      <c r="L217" s="13"/>
      <c r="O217" s="3"/>
      <c r="P217" s="3"/>
      <c r="T217" s="116"/>
      <c r="V217" s="79"/>
      <c r="AB217" s="1"/>
      <c r="AD217" s="1"/>
      <c r="AE217" s="1"/>
      <c r="AG217" s="1"/>
      <c r="AH217" s="1"/>
      <c r="AI217" s="1"/>
      <c r="AJ217" s="52"/>
      <c r="AL217" s="13"/>
    </row>
    <row r="218" spans="7:38">
      <c r="G218" s="13"/>
      <c r="H218" s="13"/>
      <c r="I218" s="13"/>
      <c r="J218" s="13"/>
      <c r="K218" s="13"/>
      <c r="L218" s="13"/>
      <c r="O218" s="3"/>
      <c r="P218" s="3"/>
      <c r="T218" s="116"/>
      <c r="V218" s="79"/>
      <c r="AB218" s="1"/>
      <c r="AD218" s="1"/>
      <c r="AE218" s="1"/>
      <c r="AG218" s="1"/>
      <c r="AH218" s="1"/>
      <c r="AI218" s="1"/>
      <c r="AJ218" s="52"/>
      <c r="AL218" s="13"/>
    </row>
    <row r="219" spans="7:38">
      <c r="G219" s="13"/>
      <c r="H219" s="13"/>
      <c r="I219" s="13"/>
      <c r="J219" s="13"/>
      <c r="K219" s="13"/>
      <c r="L219" s="13"/>
      <c r="O219" s="3"/>
      <c r="P219" s="3"/>
      <c r="T219" s="116"/>
      <c r="V219" s="79"/>
      <c r="AB219" s="1"/>
      <c r="AD219" s="1"/>
      <c r="AE219" s="1"/>
      <c r="AG219" s="1"/>
      <c r="AH219" s="1"/>
      <c r="AI219" s="1"/>
      <c r="AJ219" s="52"/>
      <c r="AL219" s="13"/>
    </row>
    <row r="220" spans="7:38">
      <c r="G220" s="13"/>
      <c r="H220" s="13"/>
      <c r="I220" s="13"/>
      <c r="J220" s="13"/>
      <c r="K220" s="13"/>
      <c r="L220" s="13"/>
      <c r="O220" s="3"/>
      <c r="P220" s="3"/>
      <c r="T220" s="116"/>
      <c r="V220" s="79"/>
      <c r="AB220" s="1"/>
      <c r="AD220" s="1"/>
      <c r="AE220" s="1"/>
      <c r="AG220" s="1"/>
      <c r="AH220" s="1"/>
      <c r="AI220" s="1"/>
      <c r="AJ220" s="52"/>
      <c r="AL220" s="13"/>
    </row>
    <row r="221" spans="7:38">
      <c r="G221" s="13"/>
      <c r="H221" s="13"/>
      <c r="I221" s="13"/>
      <c r="J221" s="13"/>
      <c r="K221" s="13"/>
      <c r="L221" s="13"/>
      <c r="O221" s="3"/>
      <c r="P221" s="3"/>
      <c r="T221" s="116"/>
      <c r="V221" s="79"/>
      <c r="AB221" s="1"/>
      <c r="AD221" s="1"/>
      <c r="AE221" s="1"/>
      <c r="AG221" s="1"/>
      <c r="AH221" s="1"/>
      <c r="AI221" s="1"/>
      <c r="AJ221" s="52"/>
      <c r="AL221" s="13"/>
    </row>
    <row r="222" spans="7:38">
      <c r="G222" s="13"/>
      <c r="H222" s="13"/>
      <c r="I222" s="13"/>
      <c r="J222" s="13"/>
      <c r="K222" s="13"/>
      <c r="L222" s="13"/>
      <c r="O222" s="3"/>
      <c r="P222" s="3"/>
      <c r="T222" s="116"/>
      <c r="V222" s="79"/>
      <c r="AB222" s="1"/>
      <c r="AD222" s="1"/>
      <c r="AE222" s="1"/>
      <c r="AG222" s="1"/>
      <c r="AH222" s="1"/>
      <c r="AI222" s="1"/>
      <c r="AJ222" s="52"/>
      <c r="AL222" s="13"/>
    </row>
    <row r="223" spans="7:38">
      <c r="G223" s="13"/>
      <c r="H223" s="13"/>
      <c r="I223" s="13"/>
      <c r="J223" s="13"/>
      <c r="K223" s="13"/>
      <c r="L223" s="13"/>
      <c r="O223" s="3"/>
      <c r="P223" s="3"/>
      <c r="T223" s="116"/>
      <c r="V223" s="79"/>
      <c r="AB223" s="1"/>
      <c r="AD223" s="1"/>
      <c r="AE223" s="1"/>
      <c r="AG223" s="1"/>
      <c r="AH223" s="1"/>
      <c r="AI223" s="1"/>
      <c r="AJ223" s="52"/>
      <c r="AL223" s="13"/>
    </row>
    <row r="224" spans="7:38">
      <c r="G224" s="13"/>
      <c r="H224" s="13"/>
      <c r="I224" s="13"/>
      <c r="J224" s="13"/>
      <c r="K224" s="13"/>
      <c r="L224" s="13"/>
      <c r="O224" s="3"/>
      <c r="P224" s="3"/>
      <c r="T224" s="116"/>
      <c r="V224" s="79"/>
      <c r="AB224" s="1"/>
      <c r="AD224" s="1"/>
      <c r="AE224" s="1"/>
      <c r="AG224" s="1"/>
      <c r="AH224" s="1"/>
      <c r="AI224" s="1"/>
      <c r="AJ224" s="52"/>
      <c r="AL224" s="13"/>
    </row>
    <row r="225" spans="7:38">
      <c r="G225" s="13"/>
      <c r="H225" s="13"/>
      <c r="I225" s="13"/>
      <c r="J225" s="13"/>
      <c r="K225" s="13"/>
      <c r="L225" s="13"/>
      <c r="O225" s="3"/>
      <c r="P225" s="3"/>
      <c r="T225" s="116"/>
      <c r="V225" s="79"/>
      <c r="AA225" s="82"/>
      <c r="AB225" s="13"/>
      <c r="AC225" s="13"/>
      <c r="AD225" s="13"/>
      <c r="AE225" s="13"/>
      <c r="AF225" s="13"/>
      <c r="AG225" s="13"/>
      <c r="AH225" s="13"/>
      <c r="AI225" s="13"/>
      <c r="AJ225" s="13"/>
      <c r="AK225" s="66"/>
      <c r="AL225" s="13"/>
    </row>
    <row r="226" spans="7:38">
      <c r="G226" s="13"/>
      <c r="H226" s="13"/>
      <c r="I226" s="13"/>
      <c r="J226" s="13"/>
      <c r="K226" s="13"/>
      <c r="L226" s="13"/>
      <c r="O226" s="3"/>
      <c r="P226" s="3"/>
      <c r="T226" s="116"/>
      <c r="V226" s="79"/>
      <c r="AA226" s="82"/>
      <c r="AB226" s="13"/>
      <c r="AC226" s="13"/>
      <c r="AD226" s="13"/>
      <c r="AE226" s="13"/>
      <c r="AF226" s="13"/>
      <c r="AG226" s="13"/>
      <c r="AH226" s="13"/>
      <c r="AI226" s="13"/>
      <c r="AJ226" s="13"/>
      <c r="AK226" s="66"/>
      <c r="AL226" s="13"/>
    </row>
    <row r="227" spans="7:38">
      <c r="G227" s="13"/>
      <c r="H227" s="13"/>
      <c r="I227" s="13"/>
      <c r="J227" s="13"/>
      <c r="K227" s="13"/>
      <c r="L227" s="13"/>
      <c r="O227" s="3"/>
      <c r="P227" s="3"/>
      <c r="T227" s="116"/>
      <c r="V227" s="79"/>
      <c r="AA227" s="82"/>
      <c r="AB227" s="13"/>
      <c r="AC227" s="13"/>
      <c r="AD227" s="13"/>
      <c r="AE227" s="13"/>
      <c r="AF227" s="13"/>
      <c r="AG227" s="13"/>
      <c r="AH227" s="13"/>
      <c r="AI227" s="13"/>
      <c r="AJ227" s="13"/>
      <c r="AK227" s="66"/>
      <c r="AL227" s="13"/>
    </row>
    <row r="228" spans="7:38">
      <c r="G228" s="13"/>
      <c r="H228" s="13"/>
      <c r="I228" s="13"/>
      <c r="J228" s="13"/>
      <c r="K228" s="13"/>
      <c r="L228" s="13"/>
      <c r="O228" s="3"/>
      <c r="P228" s="3"/>
      <c r="T228" s="116"/>
      <c r="V228" s="79"/>
      <c r="AA228" s="82"/>
      <c r="AB228" s="13"/>
      <c r="AC228" s="13"/>
      <c r="AD228" s="13"/>
      <c r="AE228" s="13"/>
      <c r="AF228" s="13"/>
      <c r="AG228" s="13"/>
      <c r="AH228" s="13"/>
      <c r="AI228" s="13"/>
      <c r="AJ228" s="13"/>
      <c r="AK228" s="66"/>
      <c r="AL228" s="13"/>
    </row>
    <row r="229" spans="7:38">
      <c r="G229" s="13"/>
      <c r="H229" s="13"/>
      <c r="I229" s="13"/>
      <c r="J229" s="13"/>
      <c r="K229" s="13"/>
      <c r="L229" s="13"/>
      <c r="O229" s="3"/>
      <c r="P229" s="3"/>
      <c r="T229" s="116"/>
      <c r="V229" s="79"/>
      <c r="AA229" s="82"/>
      <c r="AB229" s="13"/>
      <c r="AC229" s="13"/>
      <c r="AD229" s="13"/>
      <c r="AE229" s="13"/>
      <c r="AF229" s="13"/>
      <c r="AG229" s="13"/>
      <c r="AH229" s="13"/>
      <c r="AI229" s="13"/>
      <c r="AJ229" s="13"/>
      <c r="AK229" s="66"/>
      <c r="AL229" s="13"/>
    </row>
    <row r="230" spans="7:38">
      <c r="G230" s="13"/>
      <c r="H230" s="13"/>
      <c r="I230" s="13"/>
      <c r="J230" s="13"/>
      <c r="K230" s="13"/>
      <c r="L230" s="13"/>
      <c r="O230" s="3"/>
      <c r="P230" s="3"/>
      <c r="T230" s="116"/>
      <c r="V230" s="79"/>
      <c r="AA230" s="82"/>
      <c r="AB230" s="13"/>
      <c r="AC230" s="13"/>
      <c r="AD230" s="13"/>
      <c r="AE230" s="13"/>
      <c r="AF230" s="13"/>
      <c r="AG230" s="13"/>
      <c r="AH230" s="13"/>
      <c r="AI230" s="13"/>
      <c r="AJ230" s="13"/>
      <c r="AK230" s="66"/>
      <c r="AL230" s="13"/>
    </row>
    <row r="231" spans="7:38">
      <c r="G231" s="13"/>
      <c r="H231" s="13"/>
      <c r="I231" s="13"/>
      <c r="J231" s="13"/>
      <c r="K231" s="13"/>
      <c r="L231" s="13"/>
      <c r="O231" s="3"/>
      <c r="P231" s="3"/>
      <c r="T231" s="116"/>
      <c r="V231" s="79"/>
      <c r="AA231" s="82"/>
      <c r="AB231" s="13"/>
      <c r="AC231" s="13"/>
      <c r="AD231" s="13"/>
      <c r="AE231" s="13"/>
      <c r="AF231" s="13"/>
      <c r="AG231" s="13"/>
      <c r="AH231" s="13"/>
      <c r="AI231" s="13"/>
      <c r="AJ231" s="13"/>
      <c r="AK231" s="66"/>
      <c r="AL231" s="13"/>
    </row>
    <row r="232" spans="7:38">
      <c r="G232" s="13"/>
      <c r="H232" s="13"/>
      <c r="I232" s="13"/>
      <c r="J232" s="13"/>
      <c r="K232" s="13"/>
      <c r="L232" s="13"/>
      <c r="O232" s="3"/>
      <c r="P232" s="3"/>
      <c r="T232" s="116"/>
      <c r="V232" s="79"/>
      <c r="AA232" s="82"/>
      <c r="AB232" s="13"/>
      <c r="AC232" s="13"/>
      <c r="AD232" s="13"/>
      <c r="AE232" s="13"/>
      <c r="AF232" s="13"/>
      <c r="AG232" s="13"/>
      <c r="AH232" s="13"/>
      <c r="AI232" s="13"/>
      <c r="AJ232" s="13"/>
      <c r="AK232" s="66"/>
      <c r="AL232" s="13"/>
    </row>
    <row r="233" spans="7:38">
      <c r="G233" s="13"/>
      <c r="H233" s="13"/>
      <c r="I233" s="13"/>
      <c r="J233" s="13"/>
      <c r="K233" s="13"/>
      <c r="L233" s="13"/>
      <c r="O233" s="3"/>
      <c r="P233" s="3"/>
      <c r="T233" s="116"/>
      <c r="V233" s="79"/>
      <c r="AA233" s="82"/>
      <c r="AB233" s="13"/>
      <c r="AC233" s="13"/>
      <c r="AD233" s="13"/>
      <c r="AE233" s="13"/>
      <c r="AF233" s="13"/>
      <c r="AG233" s="13"/>
      <c r="AH233" s="13"/>
      <c r="AI233" s="13"/>
      <c r="AJ233" s="13"/>
      <c r="AK233" s="66"/>
      <c r="AL233" s="13"/>
    </row>
    <row r="234" spans="7:38">
      <c r="G234" s="13"/>
      <c r="H234" s="13"/>
      <c r="I234" s="13"/>
      <c r="J234" s="13"/>
      <c r="K234" s="13"/>
      <c r="L234" s="13"/>
      <c r="O234" s="3"/>
      <c r="P234" s="3"/>
      <c r="T234" s="116"/>
      <c r="V234" s="79"/>
      <c r="AA234" s="82"/>
      <c r="AB234" s="13"/>
      <c r="AC234" s="13"/>
      <c r="AD234" s="13"/>
      <c r="AE234" s="13"/>
      <c r="AF234" s="13"/>
      <c r="AG234" s="13"/>
      <c r="AH234" s="13"/>
      <c r="AI234" s="13"/>
      <c r="AJ234" s="13"/>
      <c r="AK234" s="66"/>
      <c r="AL234" s="13"/>
    </row>
    <row r="235" spans="7:38">
      <c r="G235" s="13"/>
      <c r="H235" s="13"/>
      <c r="I235" s="13"/>
      <c r="J235" s="13"/>
      <c r="K235" s="13"/>
      <c r="L235" s="13"/>
      <c r="O235" s="3"/>
      <c r="P235" s="3"/>
      <c r="T235" s="116"/>
      <c r="V235" s="79"/>
      <c r="AA235" s="82"/>
      <c r="AB235" s="13"/>
      <c r="AC235" s="13"/>
      <c r="AD235" s="13"/>
      <c r="AE235" s="13"/>
      <c r="AF235" s="13"/>
      <c r="AG235" s="13"/>
      <c r="AH235" s="13"/>
      <c r="AI235" s="13"/>
      <c r="AJ235" s="13"/>
      <c r="AK235" s="66"/>
      <c r="AL235" s="13"/>
    </row>
    <row r="236" spans="7:38">
      <c r="G236" s="13"/>
      <c r="H236" s="13"/>
      <c r="I236" s="13"/>
      <c r="J236" s="13"/>
      <c r="K236" s="13"/>
      <c r="L236" s="13"/>
      <c r="O236" s="3"/>
      <c r="P236" s="3"/>
      <c r="T236" s="116"/>
      <c r="V236" s="79"/>
      <c r="AA236" s="82"/>
      <c r="AB236" s="13"/>
      <c r="AC236" s="13"/>
      <c r="AD236" s="13"/>
      <c r="AE236" s="13"/>
      <c r="AF236" s="13"/>
      <c r="AG236" s="13"/>
      <c r="AH236" s="13"/>
      <c r="AI236" s="13"/>
      <c r="AJ236" s="13"/>
      <c r="AK236" s="66"/>
      <c r="AL236" s="13"/>
    </row>
    <row r="237" spans="7:38">
      <c r="G237" s="13"/>
      <c r="H237" s="13"/>
      <c r="I237" s="13"/>
      <c r="J237" s="13"/>
      <c r="K237" s="13"/>
      <c r="L237" s="13"/>
      <c r="O237" s="3"/>
      <c r="P237" s="3"/>
      <c r="T237" s="116"/>
      <c r="V237" s="79"/>
      <c r="AA237" s="82"/>
      <c r="AB237" s="13"/>
      <c r="AC237" s="13"/>
      <c r="AD237" s="13"/>
      <c r="AE237" s="13"/>
      <c r="AF237" s="13"/>
      <c r="AG237" s="13"/>
      <c r="AH237" s="13"/>
      <c r="AI237" s="13"/>
      <c r="AJ237" s="13"/>
      <c r="AK237" s="66"/>
      <c r="AL237" s="13"/>
    </row>
    <row r="238" spans="7:38">
      <c r="G238" s="13"/>
      <c r="H238" s="13"/>
      <c r="I238" s="13"/>
      <c r="J238" s="13"/>
      <c r="K238" s="13"/>
      <c r="L238" s="13"/>
      <c r="O238" s="3"/>
      <c r="P238" s="3"/>
      <c r="T238" s="116"/>
      <c r="V238" s="79"/>
      <c r="AA238" s="82"/>
      <c r="AB238" s="13"/>
      <c r="AC238" s="13"/>
      <c r="AD238" s="13"/>
      <c r="AE238" s="13"/>
      <c r="AF238" s="13"/>
      <c r="AG238" s="13"/>
      <c r="AH238" s="13"/>
      <c r="AI238" s="13"/>
      <c r="AJ238" s="13"/>
      <c r="AK238" s="66"/>
      <c r="AL238" s="13"/>
    </row>
    <row r="239" spans="7:38">
      <c r="G239" s="13"/>
      <c r="H239" s="13"/>
      <c r="I239" s="13"/>
      <c r="J239" s="13"/>
      <c r="K239" s="13"/>
      <c r="L239" s="13"/>
      <c r="O239" s="3"/>
      <c r="P239" s="3"/>
      <c r="T239" s="116"/>
      <c r="V239" s="79"/>
      <c r="AA239" s="82"/>
      <c r="AB239" s="13"/>
      <c r="AC239" s="13"/>
      <c r="AD239" s="13"/>
      <c r="AE239" s="13"/>
      <c r="AF239" s="13"/>
      <c r="AG239" s="13"/>
      <c r="AH239" s="13"/>
      <c r="AI239" s="13"/>
      <c r="AJ239" s="13"/>
      <c r="AK239" s="66"/>
      <c r="AL239" s="13"/>
    </row>
    <row r="240" spans="7:38">
      <c r="G240" s="13"/>
      <c r="H240" s="13"/>
      <c r="I240" s="13"/>
      <c r="J240" s="13"/>
      <c r="K240" s="13"/>
      <c r="L240" s="13"/>
      <c r="O240" s="3"/>
      <c r="P240" s="3"/>
      <c r="T240" s="116"/>
      <c r="V240" s="79"/>
      <c r="AA240" s="82"/>
      <c r="AB240" s="13"/>
      <c r="AC240" s="13"/>
      <c r="AD240" s="13"/>
      <c r="AE240" s="13"/>
      <c r="AF240" s="13"/>
      <c r="AG240" s="13"/>
      <c r="AH240" s="13"/>
      <c r="AI240" s="13"/>
      <c r="AJ240" s="13"/>
      <c r="AK240" s="66"/>
      <c r="AL240" s="13"/>
    </row>
    <row r="241" spans="7:38">
      <c r="G241" s="13"/>
      <c r="H241" s="13"/>
      <c r="I241" s="13"/>
      <c r="J241" s="13"/>
      <c r="K241" s="13"/>
      <c r="L241" s="13"/>
      <c r="O241" s="3"/>
      <c r="P241" s="3"/>
      <c r="T241" s="116"/>
      <c r="V241" s="79"/>
      <c r="AA241" s="82"/>
      <c r="AB241" s="13"/>
      <c r="AC241" s="13"/>
      <c r="AD241" s="13"/>
      <c r="AE241" s="13"/>
      <c r="AF241" s="13"/>
      <c r="AG241" s="13"/>
      <c r="AH241" s="13"/>
      <c r="AI241" s="13"/>
      <c r="AJ241" s="13"/>
      <c r="AK241" s="66"/>
      <c r="AL241" s="13"/>
    </row>
    <row r="242" spans="7:38">
      <c r="G242" s="13"/>
      <c r="H242" s="13"/>
      <c r="I242" s="13"/>
      <c r="J242" s="13"/>
      <c r="K242" s="13"/>
      <c r="L242" s="13"/>
      <c r="O242" s="3"/>
      <c r="P242" s="3"/>
      <c r="T242" s="116"/>
      <c r="V242" s="79"/>
      <c r="AA242" s="82"/>
      <c r="AB242" s="13"/>
      <c r="AC242" s="13"/>
      <c r="AD242" s="13"/>
      <c r="AE242" s="13"/>
      <c r="AF242" s="13"/>
      <c r="AG242" s="13"/>
      <c r="AH242" s="13"/>
      <c r="AI242" s="13"/>
      <c r="AJ242" s="13"/>
      <c r="AK242" s="66"/>
      <c r="AL242" s="13"/>
    </row>
    <row r="243" spans="7:38">
      <c r="G243" s="13"/>
      <c r="H243" s="13"/>
      <c r="I243" s="13"/>
      <c r="J243" s="13"/>
      <c r="K243" s="13"/>
      <c r="L243" s="13"/>
      <c r="O243" s="3"/>
      <c r="P243" s="3"/>
      <c r="T243" s="116"/>
      <c r="V243" s="79"/>
      <c r="AA243" s="82"/>
      <c r="AB243" s="13"/>
      <c r="AC243" s="13"/>
      <c r="AD243" s="13"/>
      <c r="AE243" s="13"/>
      <c r="AF243" s="13"/>
      <c r="AG243" s="13"/>
      <c r="AH243" s="13"/>
      <c r="AI243" s="13"/>
      <c r="AJ243" s="13"/>
      <c r="AK243" s="66"/>
      <c r="AL243" s="13"/>
    </row>
    <row r="244" spans="7:38">
      <c r="G244" s="13"/>
      <c r="H244" s="13"/>
      <c r="I244" s="13"/>
      <c r="J244" s="13"/>
      <c r="K244" s="13"/>
      <c r="L244" s="13"/>
      <c r="O244" s="3"/>
      <c r="P244" s="3"/>
      <c r="T244" s="116"/>
      <c r="V244" s="79"/>
      <c r="AA244" s="82"/>
      <c r="AB244" s="13"/>
      <c r="AC244" s="13"/>
      <c r="AD244" s="13"/>
      <c r="AE244" s="13"/>
      <c r="AF244" s="13"/>
      <c r="AG244" s="13"/>
      <c r="AH244" s="13"/>
      <c r="AI244" s="13"/>
      <c r="AJ244" s="13"/>
      <c r="AK244" s="66"/>
      <c r="AL244" s="13"/>
    </row>
    <row r="245" spans="7:38">
      <c r="G245" s="13"/>
      <c r="H245" s="13"/>
      <c r="I245" s="13"/>
      <c r="J245" s="13"/>
      <c r="K245" s="13"/>
      <c r="L245" s="13"/>
      <c r="O245" s="3"/>
      <c r="P245" s="3"/>
      <c r="T245" s="116"/>
      <c r="V245" s="79"/>
      <c r="AA245" s="82"/>
      <c r="AB245" s="13"/>
      <c r="AC245" s="13"/>
      <c r="AD245" s="13"/>
      <c r="AE245" s="13"/>
      <c r="AF245" s="13"/>
      <c r="AG245" s="13"/>
      <c r="AH245" s="13"/>
      <c r="AI245" s="13"/>
      <c r="AJ245" s="13"/>
      <c r="AK245" s="66"/>
      <c r="AL245" s="13"/>
    </row>
    <row r="246" spans="7:38">
      <c r="G246" s="13"/>
      <c r="H246" s="13"/>
      <c r="I246" s="13"/>
      <c r="J246" s="13"/>
      <c r="K246" s="13"/>
      <c r="L246" s="13"/>
      <c r="O246" s="3"/>
      <c r="P246" s="3"/>
      <c r="T246" s="116"/>
      <c r="V246" s="79"/>
      <c r="AA246" s="82"/>
      <c r="AB246" s="13"/>
      <c r="AC246" s="13"/>
      <c r="AD246" s="13"/>
      <c r="AE246" s="13"/>
      <c r="AF246" s="13"/>
      <c r="AG246" s="13"/>
      <c r="AH246" s="13"/>
      <c r="AI246" s="13"/>
      <c r="AJ246" s="13"/>
      <c r="AK246" s="66"/>
      <c r="AL246" s="13"/>
    </row>
    <row r="247" spans="7:38">
      <c r="G247" s="13"/>
      <c r="H247" s="13"/>
      <c r="I247" s="13"/>
      <c r="J247" s="13"/>
      <c r="K247" s="13"/>
      <c r="L247" s="13"/>
      <c r="O247" s="3"/>
      <c r="P247" s="3"/>
      <c r="T247" s="116"/>
      <c r="V247" s="79"/>
      <c r="AA247" s="82"/>
      <c r="AB247" s="13"/>
      <c r="AC247" s="13"/>
      <c r="AD247" s="13"/>
      <c r="AE247" s="13"/>
      <c r="AF247" s="13"/>
      <c r="AG247" s="13"/>
      <c r="AH247" s="13"/>
      <c r="AI247" s="13"/>
      <c r="AJ247" s="13"/>
      <c r="AK247" s="66"/>
      <c r="AL247" s="13"/>
    </row>
    <row r="248" spans="7:38">
      <c r="G248" s="13"/>
      <c r="H248" s="13"/>
      <c r="I248" s="13"/>
      <c r="J248" s="13"/>
      <c r="K248" s="13"/>
      <c r="L248" s="13"/>
      <c r="O248" s="3"/>
      <c r="P248" s="3"/>
      <c r="T248" s="116"/>
      <c r="V248" s="79"/>
      <c r="AA248" s="82"/>
      <c r="AB248" s="13"/>
      <c r="AC248" s="13"/>
      <c r="AD248" s="13"/>
      <c r="AE248" s="13"/>
      <c r="AF248" s="13"/>
      <c r="AG248" s="13"/>
      <c r="AH248" s="13"/>
      <c r="AI248" s="13"/>
      <c r="AJ248" s="13"/>
      <c r="AK248" s="66"/>
      <c r="AL248" s="13"/>
    </row>
    <row r="249" spans="7:38">
      <c r="G249" s="13"/>
      <c r="H249" s="13"/>
      <c r="I249" s="13"/>
      <c r="J249" s="13"/>
      <c r="K249" s="13"/>
      <c r="L249" s="13"/>
      <c r="O249" s="3"/>
      <c r="P249" s="3"/>
      <c r="T249" s="116"/>
      <c r="V249" s="79"/>
      <c r="AA249" s="82"/>
      <c r="AB249" s="13"/>
      <c r="AC249" s="13"/>
      <c r="AD249" s="13"/>
      <c r="AE249" s="13"/>
      <c r="AF249" s="13"/>
      <c r="AG249" s="13"/>
      <c r="AH249" s="13"/>
      <c r="AI249" s="13"/>
      <c r="AJ249" s="13"/>
      <c r="AK249" s="66"/>
      <c r="AL249" s="13"/>
    </row>
    <row r="250" spans="7:38">
      <c r="G250" s="13"/>
      <c r="H250" s="13"/>
      <c r="I250" s="13"/>
      <c r="J250" s="13"/>
      <c r="K250" s="13"/>
      <c r="L250" s="13"/>
      <c r="O250" s="3"/>
      <c r="P250" s="3"/>
      <c r="T250" s="116"/>
      <c r="V250" s="79"/>
      <c r="AA250" s="82"/>
      <c r="AB250" s="13"/>
      <c r="AC250" s="13"/>
      <c r="AD250" s="13"/>
      <c r="AE250" s="13"/>
      <c r="AF250" s="13"/>
      <c r="AG250" s="13"/>
      <c r="AH250" s="13"/>
      <c r="AI250" s="13"/>
      <c r="AJ250" s="13"/>
      <c r="AK250" s="66"/>
      <c r="AL250" s="13"/>
    </row>
    <row r="251" spans="7:38">
      <c r="G251" s="13"/>
      <c r="H251" s="13"/>
      <c r="I251" s="13"/>
      <c r="J251" s="13"/>
      <c r="K251" s="13"/>
      <c r="L251" s="13"/>
      <c r="O251" s="3"/>
      <c r="P251" s="3"/>
      <c r="T251" s="116"/>
      <c r="V251" s="79"/>
      <c r="AA251" s="82"/>
      <c r="AB251" s="13"/>
      <c r="AC251" s="13"/>
      <c r="AD251" s="13"/>
      <c r="AE251" s="13"/>
      <c r="AF251" s="13"/>
      <c r="AG251" s="13"/>
      <c r="AH251" s="13"/>
      <c r="AI251" s="13"/>
      <c r="AJ251" s="13"/>
      <c r="AK251" s="66"/>
      <c r="AL251" s="13"/>
    </row>
    <row r="252" spans="7:38">
      <c r="G252" s="13"/>
      <c r="H252" s="13"/>
      <c r="I252" s="13"/>
      <c r="J252" s="13"/>
      <c r="K252" s="13"/>
      <c r="L252" s="13"/>
      <c r="O252" s="3"/>
      <c r="P252" s="3"/>
      <c r="T252" s="116"/>
      <c r="V252" s="79"/>
      <c r="AA252" s="82"/>
      <c r="AB252" s="13"/>
      <c r="AC252" s="13"/>
      <c r="AD252" s="13"/>
      <c r="AE252" s="13"/>
      <c r="AF252" s="13"/>
      <c r="AG252" s="13"/>
      <c r="AH252" s="13"/>
      <c r="AI252" s="13"/>
      <c r="AJ252" s="13"/>
      <c r="AK252" s="66"/>
      <c r="AL252" s="13"/>
    </row>
    <row r="253" spans="7:38">
      <c r="G253" s="13"/>
      <c r="H253" s="13"/>
      <c r="I253" s="13"/>
      <c r="J253" s="13"/>
      <c r="K253" s="13"/>
      <c r="L253" s="13"/>
      <c r="O253" s="3"/>
      <c r="P253" s="3"/>
      <c r="T253" s="116"/>
      <c r="V253" s="79"/>
      <c r="AA253" s="82"/>
      <c r="AB253" s="13"/>
      <c r="AC253" s="13"/>
      <c r="AD253" s="13"/>
      <c r="AE253" s="13"/>
      <c r="AF253" s="13"/>
      <c r="AG253" s="13"/>
      <c r="AH253" s="13"/>
      <c r="AI253" s="13"/>
      <c r="AJ253" s="13"/>
      <c r="AK253" s="66"/>
      <c r="AL253" s="13"/>
    </row>
    <row r="254" spans="7:38">
      <c r="G254" s="13"/>
      <c r="H254" s="13"/>
      <c r="I254" s="13"/>
      <c r="J254" s="13"/>
      <c r="K254" s="13"/>
      <c r="L254" s="13"/>
      <c r="O254" s="3"/>
      <c r="P254" s="3"/>
      <c r="T254" s="116"/>
      <c r="V254" s="79"/>
      <c r="AA254" s="82"/>
      <c r="AB254" s="13"/>
      <c r="AC254" s="13"/>
      <c r="AD254" s="13"/>
      <c r="AE254" s="13"/>
      <c r="AF254" s="13"/>
      <c r="AG254" s="13"/>
      <c r="AH254" s="13"/>
      <c r="AI254" s="13"/>
      <c r="AJ254" s="13"/>
      <c r="AK254" s="66"/>
      <c r="AL254" s="13"/>
    </row>
    <row r="255" spans="7:38">
      <c r="G255" s="13"/>
      <c r="H255" s="13"/>
      <c r="I255" s="13"/>
      <c r="J255" s="13"/>
      <c r="K255" s="13"/>
      <c r="L255" s="13"/>
      <c r="O255" s="3"/>
      <c r="P255" s="3"/>
      <c r="T255" s="116"/>
      <c r="V255" s="79"/>
      <c r="AA255" s="82"/>
      <c r="AB255" s="13"/>
      <c r="AC255" s="13"/>
      <c r="AD255" s="13"/>
      <c r="AE255" s="13"/>
      <c r="AF255" s="13"/>
      <c r="AG255" s="13"/>
      <c r="AH255" s="13"/>
      <c r="AI255" s="13"/>
      <c r="AJ255" s="13"/>
      <c r="AK255" s="66"/>
      <c r="AL255" s="13"/>
    </row>
    <row r="256" spans="7:38">
      <c r="G256" s="13"/>
      <c r="H256" s="13"/>
      <c r="I256" s="13"/>
      <c r="J256" s="13"/>
      <c r="K256" s="13"/>
      <c r="L256" s="13"/>
      <c r="O256" s="3"/>
      <c r="P256" s="3"/>
      <c r="T256" s="116"/>
      <c r="V256" s="79"/>
      <c r="AA256" s="82"/>
      <c r="AB256" s="13"/>
      <c r="AC256" s="13"/>
      <c r="AD256" s="13"/>
      <c r="AE256" s="13"/>
      <c r="AF256" s="13"/>
      <c r="AG256" s="13"/>
      <c r="AH256" s="13"/>
      <c r="AI256" s="13"/>
      <c r="AJ256" s="13"/>
      <c r="AK256" s="66"/>
      <c r="AL256" s="13"/>
    </row>
    <row r="257" spans="7:38"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66"/>
      <c r="S257" s="66"/>
      <c r="T257" s="116"/>
      <c r="U257" s="116"/>
      <c r="V257" s="66"/>
      <c r="W257" s="66"/>
      <c r="X257" s="116"/>
      <c r="Y257" s="82"/>
      <c r="Z257" s="116"/>
      <c r="AA257" s="82"/>
      <c r="AB257" s="13"/>
      <c r="AC257" s="13"/>
      <c r="AD257" s="13"/>
      <c r="AE257" s="13"/>
      <c r="AF257" s="13"/>
      <c r="AG257" s="13"/>
      <c r="AH257" s="13"/>
      <c r="AI257" s="13"/>
      <c r="AJ257" s="13"/>
      <c r="AK257" s="66"/>
      <c r="AL257" s="13"/>
    </row>
    <row r="258" spans="7:38"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66"/>
      <c r="S258" s="66"/>
      <c r="T258" s="116"/>
      <c r="U258" s="116"/>
      <c r="V258" s="66"/>
      <c r="W258" s="66"/>
      <c r="X258" s="116"/>
      <c r="Y258" s="82"/>
      <c r="Z258" s="116"/>
      <c r="AA258" s="82"/>
      <c r="AB258" s="13"/>
      <c r="AC258" s="13"/>
      <c r="AD258" s="13"/>
      <c r="AE258" s="13"/>
      <c r="AF258" s="13"/>
      <c r="AG258" s="13"/>
      <c r="AH258" s="13"/>
      <c r="AI258" s="13"/>
      <c r="AJ258" s="13"/>
      <c r="AK258" s="66"/>
      <c r="AL258" s="13"/>
    </row>
    <row r="259" spans="7:38"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66"/>
      <c r="S259" s="66"/>
      <c r="T259" s="116"/>
      <c r="U259" s="116"/>
      <c r="V259" s="66"/>
      <c r="W259" s="66"/>
      <c r="X259" s="116"/>
      <c r="Y259" s="82"/>
      <c r="Z259" s="116"/>
      <c r="AA259" s="82"/>
      <c r="AB259" s="13"/>
      <c r="AC259" s="13"/>
      <c r="AD259" s="13"/>
      <c r="AE259" s="13"/>
      <c r="AF259" s="13"/>
      <c r="AG259" s="13"/>
      <c r="AH259" s="13"/>
      <c r="AI259" s="13"/>
      <c r="AJ259" s="13"/>
      <c r="AK259" s="66"/>
      <c r="AL259" s="13"/>
    </row>
    <row r="260" spans="7:38"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66"/>
      <c r="S260" s="66"/>
      <c r="T260" s="116"/>
      <c r="U260" s="116"/>
      <c r="V260" s="66"/>
      <c r="W260" s="66"/>
      <c r="X260" s="116"/>
      <c r="Y260" s="82"/>
      <c r="Z260" s="116"/>
      <c r="AA260" s="82"/>
      <c r="AB260" s="13"/>
      <c r="AC260" s="13"/>
      <c r="AD260" s="13"/>
      <c r="AE260" s="13"/>
      <c r="AF260" s="13"/>
      <c r="AG260" s="13"/>
      <c r="AH260" s="13"/>
      <c r="AI260" s="13"/>
      <c r="AJ260" s="13"/>
      <c r="AK260" s="66"/>
      <c r="AL260" s="13"/>
    </row>
    <row r="261" spans="7:38"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66"/>
      <c r="S261" s="66"/>
      <c r="T261" s="116"/>
      <c r="U261" s="116"/>
      <c r="V261" s="66"/>
      <c r="W261" s="66"/>
      <c r="X261" s="116"/>
      <c r="Y261" s="82"/>
      <c r="Z261" s="116"/>
      <c r="AA261" s="82"/>
      <c r="AB261" s="13"/>
      <c r="AC261" s="13"/>
      <c r="AD261" s="13"/>
      <c r="AE261" s="13"/>
      <c r="AF261" s="13"/>
      <c r="AG261" s="13"/>
      <c r="AH261" s="13"/>
      <c r="AI261" s="13"/>
      <c r="AJ261" s="13"/>
      <c r="AK261" s="66"/>
      <c r="AL261" s="13"/>
    </row>
    <row r="262" spans="7:38"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66"/>
      <c r="S262" s="66"/>
      <c r="T262" s="116"/>
      <c r="U262" s="116"/>
      <c r="V262" s="66"/>
      <c r="W262" s="66"/>
      <c r="X262" s="116"/>
      <c r="Y262" s="82"/>
      <c r="Z262" s="116"/>
      <c r="AA262" s="82"/>
      <c r="AB262" s="13"/>
      <c r="AC262" s="13"/>
      <c r="AD262" s="13"/>
      <c r="AE262" s="13"/>
      <c r="AF262" s="13"/>
      <c r="AG262" s="13"/>
      <c r="AH262" s="13"/>
      <c r="AI262" s="13"/>
      <c r="AJ262" s="13"/>
      <c r="AK262" s="66"/>
      <c r="AL262" s="13"/>
    </row>
    <row r="263" spans="7:38"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66"/>
      <c r="S263" s="66"/>
      <c r="T263" s="116"/>
      <c r="U263" s="116"/>
      <c r="V263" s="66"/>
      <c r="W263" s="66"/>
      <c r="X263" s="116"/>
      <c r="Y263" s="82"/>
      <c r="Z263" s="116"/>
      <c r="AA263" s="82"/>
      <c r="AB263" s="13"/>
      <c r="AC263" s="13"/>
      <c r="AD263" s="13"/>
      <c r="AE263" s="13"/>
      <c r="AF263" s="13"/>
      <c r="AG263" s="13"/>
      <c r="AH263" s="13"/>
      <c r="AI263" s="13"/>
      <c r="AJ263" s="13"/>
      <c r="AK263" s="66"/>
      <c r="AL263" s="13"/>
    </row>
    <row r="264" spans="7:38"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66"/>
      <c r="S264" s="66"/>
      <c r="T264" s="116"/>
      <c r="U264" s="116"/>
      <c r="V264" s="66"/>
      <c r="W264" s="66"/>
      <c r="X264" s="116"/>
      <c r="Y264" s="82"/>
      <c r="Z264" s="116"/>
      <c r="AA264" s="82"/>
      <c r="AB264" s="13"/>
      <c r="AC264" s="13"/>
      <c r="AD264" s="13"/>
      <c r="AE264" s="13"/>
      <c r="AF264" s="13"/>
      <c r="AG264" s="13"/>
      <c r="AH264" s="13"/>
      <c r="AI264" s="13"/>
      <c r="AJ264" s="13"/>
      <c r="AK264" s="66"/>
      <c r="AL264" s="13"/>
    </row>
    <row r="265" spans="7:38"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66"/>
      <c r="S265" s="66"/>
      <c r="T265" s="116"/>
      <c r="U265" s="116"/>
      <c r="V265" s="66"/>
      <c r="W265" s="66"/>
      <c r="X265" s="116"/>
      <c r="Y265" s="82"/>
      <c r="Z265" s="116"/>
      <c r="AA265" s="82"/>
      <c r="AB265" s="13"/>
      <c r="AC265" s="13"/>
      <c r="AD265" s="13"/>
      <c r="AE265" s="13"/>
      <c r="AF265" s="13"/>
      <c r="AG265" s="13"/>
      <c r="AH265" s="13"/>
      <c r="AI265" s="13"/>
      <c r="AJ265" s="13"/>
      <c r="AK265" s="66"/>
      <c r="AL265" s="13"/>
    </row>
    <row r="266" spans="7:38"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66"/>
      <c r="S266" s="66"/>
      <c r="T266" s="116"/>
      <c r="U266" s="116"/>
      <c r="V266" s="66"/>
      <c r="W266" s="66"/>
      <c r="X266" s="116"/>
      <c r="Y266" s="82"/>
      <c r="Z266" s="116"/>
      <c r="AA266" s="82"/>
      <c r="AB266" s="13"/>
      <c r="AC266" s="13"/>
      <c r="AD266" s="13"/>
      <c r="AE266" s="13"/>
      <c r="AF266" s="13"/>
      <c r="AG266" s="13"/>
      <c r="AH266" s="13"/>
      <c r="AI266" s="13"/>
      <c r="AJ266" s="13"/>
      <c r="AK266" s="66"/>
      <c r="AL266" s="13"/>
    </row>
    <row r="267" spans="7:38"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66"/>
      <c r="S267" s="66"/>
      <c r="T267" s="116"/>
      <c r="U267" s="116"/>
      <c r="V267" s="66"/>
      <c r="W267" s="66"/>
      <c r="X267" s="116"/>
      <c r="Y267" s="82"/>
      <c r="Z267" s="116"/>
      <c r="AA267" s="82"/>
      <c r="AB267" s="13"/>
      <c r="AC267" s="13"/>
      <c r="AD267" s="13"/>
      <c r="AE267" s="13"/>
      <c r="AF267" s="13"/>
      <c r="AG267" s="13"/>
      <c r="AH267" s="13"/>
      <c r="AI267" s="13"/>
      <c r="AJ267" s="13"/>
      <c r="AK267" s="66"/>
      <c r="AL267" s="13"/>
    </row>
    <row r="268" spans="7:38"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66"/>
      <c r="S268" s="66"/>
      <c r="T268" s="116"/>
      <c r="U268" s="116"/>
      <c r="V268" s="66"/>
      <c r="W268" s="66"/>
      <c r="X268" s="116"/>
      <c r="Y268" s="82"/>
      <c r="Z268" s="116"/>
      <c r="AA268" s="82"/>
      <c r="AB268" s="13"/>
      <c r="AC268" s="13"/>
      <c r="AD268" s="13"/>
      <c r="AE268" s="13"/>
      <c r="AF268" s="13"/>
      <c r="AG268" s="13"/>
      <c r="AH268" s="13"/>
      <c r="AI268" s="13"/>
      <c r="AJ268" s="13"/>
      <c r="AK268" s="66"/>
      <c r="AL268" s="13"/>
    </row>
    <row r="269" spans="7:38"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66"/>
      <c r="S269" s="66"/>
      <c r="T269" s="116"/>
      <c r="U269" s="116"/>
      <c r="V269" s="66"/>
      <c r="W269" s="66"/>
      <c r="X269" s="116"/>
      <c r="Y269" s="82"/>
      <c r="Z269" s="116"/>
      <c r="AA269" s="82"/>
      <c r="AB269" s="13"/>
      <c r="AC269" s="13"/>
      <c r="AD269" s="13"/>
      <c r="AE269" s="13"/>
      <c r="AF269" s="13"/>
      <c r="AG269" s="13"/>
      <c r="AH269" s="13"/>
      <c r="AI269" s="13"/>
      <c r="AJ269" s="13"/>
      <c r="AK269" s="66"/>
      <c r="AL269" s="13"/>
    </row>
    <row r="270" spans="7:38"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66"/>
      <c r="S270" s="66"/>
      <c r="T270" s="116"/>
      <c r="U270" s="116"/>
      <c r="V270" s="66"/>
      <c r="W270" s="66"/>
      <c r="X270" s="116"/>
      <c r="Y270" s="82"/>
      <c r="Z270" s="116"/>
      <c r="AA270" s="82"/>
      <c r="AB270" s="13"/>
      <c r="AC270" s="13"/>
      <c r="AD270" s="13"/>
      <c r="AE270" s="13"/>
      <c r="AF270" s="13"/>
      <c r="AG270" s="13"/>
      <c r="AH270" s="13"/>
      <c r="AI270" s="13"/>
      <c r="AJ270" s="13"/>
      <c r="AK270" s="66"/>
      <c r="AL270" s="13"/>
    </row>
    <row r="271" spans="7:38"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66"/>
      <c r="S271" s="66"/>
      <c r="T271" s="116"/>
      <c r="U271" s="116"/>
      <c r="V271" s="66"/>
      <c r="W271" s="66"/>
      <c r="X271" s="116"/>
      <c r="Y271" s="82"/>
      <c r="Z271" s="116"/>
      <c r="AA271" s="82"/>
      <c r="AB271" s="13"/>
      <c r="AC271" s="13"/>
      <c r="AD271" s="13"/>
      <c r="AE271" s="13"/>
      <c r="AF271" s="13"/>
      <c r="AG271" s="13"/>
      <c r="AH271" s="13"/>
      <c r="AI271" s="13"/>
      <c r="AJ271" s="13"/>
      <c r="AK271" s="66"/>
      <c r="AL271" s="13"/>
    </row>
    <row r="272" spans="7:38"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66"/>
      <c r="S272" s="66"/>
      <c r="T272" s="116"/>
      <c r="U272" s="116"/>
      <c r="V272" s="66"/>
      <c r="W272" s="66"/>
      <c r="X272" s="116"/>
      <c r="Y272" s="82"/>
      <c r="Z272" s="116"/>
      <c r="AA272" s="82"/>
      <c r="AB272" s="13"/>
      <c r="AC272" s="13"/>
      <c r="AD272" s="13"/>
      <c r="AE272" s="13"/>
      <c r="AF272" s="13"/>
      <c r="AG272" s="13"/>
      <c r="AH272" s="13"/>
      <c r="AI272" s="13"/>
      <c r="AJ272" s="13"/>
      <c r="AK272" s="66"/>
      <c r="AL272" s="13"/>
    </row>
    <row r="273" spans="7:38"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66"/>
      <c r="S273" s="66"/>
      <c r="T273" s="116"/>
      <c r="U273" s="116"/>
      <c r="V273" s="66"/>
      <c r="W273" s="66"/>
      <c r="X273" s="116"/>
      <c r="Y273" s="82"/>
      <c r="Z273" s="116"/>
      <c r="AA273" s="82"/>
      <c r="AB273" s="13"/>
      <c r="AC273" s="13"/>
      <c r="AD273" s="13"/>
      <c r="AE273" s="13"/>
      <c r="AF273" s="13"/>
      <c r="AG273" s="13"/>
      <c r="AH273" s="13"/>
      <c r="AI273" s="13"/>
      <c r="AJ273" s="13"/>
      <c r="AK273" s="66"/>
      <c r="AL273" s="13"/>
    </row>
    <row r="274" spans="7:38"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66"/>
      <c r="S274" s="66"/>
      <c r="T274" s="116"/>
      <c r="U274" s="116"/>
      <c r="V274" s="66"/>
      <c r="W274" s="66"/>
      <c r="X274" s="116"/>
      <c r="Y274" s="82"/>
      <c r="Z274" s="116"/>
      <c r="AA274" s="82"/>
      <c r="AB274" s="13"/>
      <c r="AC274" s="13"/>
      <c r="AD274" s="13"/>
      <c r="AE274" s="13"/>
      <c r="AF274" s="13"/>
      <c r="AG274" s="13"/>
      <c r="AH274" s="13"/>
      <c r="AI274" s="13"/>
      <c r="AJ274" s="13"/>
      <c r="AK274" s="66"/>
      <c r="AL274" s="13"/>
    </row>
    <row r="275" spans="7:38"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66"/>
      <c r="S275" s="66"/>
      <c r="T275" s="116"/>
      <c r="U275" s="116"/>
      <c r="V275" s="66"/>
      <c r="W275" s="66"/>
      <c r="X275" s="116"/>
      <c r="Y275" s="82"/>
      <c r="Z275" s="116"/>
      <c r="AA275" s="82"/>
      <c r="AB275" s="13"/>
      <c r="AC275" s="13"/>
      <c r="AD275" s="13"/>
      <c r="AE275" s="13"/>
      <c r="AF275" s="13"/>
      <c r="AG275" s="13"/>
      <c r="AH275" s="13"/>
      <c r="AI275" s="13"/>
      <c r="AJ275" s="13"/>
      <c r="AK275" s="66"/>
      <c r="AL275" s="13"/>
    </row>
    <row r="276" spans="7:38"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66"/>
      <c r="S276" s="66"/>
      <c r="T276" s="116"/>
      <c r="U276" s="116"/>
      <c r="V276" s="66"/>
      <c r="W276" s="66"/>
      <c r="X276" s="116"/>
      <c r="Y276" s="82"/>
      <c r="Z276" s="116"/>
      <c r="AA276" s="82"/>
      <c r="AB276" s="13"/>
      <c r="AC276" s="13"/>
      <c r="AD276" s="13"/>
      <c r="AE276" s="13"/>
      <c r="AF276" s="13"/>
      <c r="AG276" s="13"/>
      <c r="AH276" s="13"/>
      <c r="AI276" s="13"/>
      <c r="AJ276" s="13"/>
      <c r="AK276" s="66"/>
      <c r="AL276" s="13"/>
    </row>
    <row r="277" spans="7:38"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66"/>
      <c r="S277" s="66"/>
      <c r="T277" s="116"/>
      <c r="U277" s="116"/>
      <c r="V277" s="66"/>
      <c r="W277" s="66"/>
      <c r="X277" s="116"/>
      <c r="Y277" s="82"/>
      <c r="Z277" s="116"/>
      <c r="AA277" s="82"/>
      <c r="AB277" s="13"/>
      <c r="AC277" s="13"/>
      <c r="AD277" s="13"/>
      <c r="AE277" s="13"/>
      <c r="AF277" s="13"/>
      <c r="AG277" s="13"/>
      <c r="AH277" s="13"/>
      <c r="AI277" s="13"/>
      <c r="AJ277" s="13"/>
      <c r="AK277" s="66"/>
      <c r="AL277" s="13"/>
    </row>
    <row r="278" spans="7:38"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66"/>
      <c r="S278" s="66"/>
      <c r="T278" s="116"/>
      <c r="U278" s="116"/>
      <c r="V278" s="66"/>
      <c r="W278" s="66"/>
      <c r="X278" s="116"/>
      <c r="Y278" s="82"/>
      <c r="Z278" s="116"/>
      <c r="AA278" s="82"/>
      <c r="AB278" s="13"/>
      <c r="AC278" s="13"/>
      <c r="AD278" s="13"/>
      <c r="AE278" s="13"/>
      <c r="AF278" s="13"/>
      <c r="AG278" s="13"/>
      <c r="AH278" s="13"/>
      <c r="AI278" s="13"/>
      <c r="AJ278" s="13"/>
      <c r="AK278" s="66"/>
      <c r="AL278" s="13"/>
    </row>
    <row r="279" spans="7:38"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66"/>
      <c r="S279" s="66"/>
      <c r="T279" s="116"/>
      <c r="U279" s="116"/>
      <c r="V279" s="66"/>
      <c r="W279" s="66"/>
      <c r="X279" s="116"/>
      <c r="Y279" s="82"/>
      <c r="Z279" s="116"/>
      <c r="AA279" s="82"/>
      <c r="AB279" s="13"/>
      <c r="AC279" s="13"/>
      <c r="AD279" s="13"/>
      <c r="AE279" s="13"/>
      <c r="AF279" s="13"/>
      <c r="AG279" s="13"/>
      <c r="AH279" s="13"/>
      <c r="AI279" s="13"/>
      <c r="AJ279" s="13"/>
      <c r="AK279" s="66"/>
      <c r="AL279" s="13"/>
    </row>
    <row r="280" spans="7:38"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66"/>
      <c r="S280" s="66"/>
      <c r="T280" s="116"/>
      <c r="U280" s="116"/>
      <c r="V280" s="66"/>
      <c r="W280" s="66"/>
      <c r="X280" s="116"/>
      <c r="Y280" s="82"/>
      <c r="Z280" s="116"/>
      <c r="AA280" s="82"/>
      <c r="AB280" s="13"/>
      <c r="AC280" s="13"/>
      <c r="AD280" s="13"/>
      <c r="AE280" s="13"/>
      <c r="AF280" s="13"/>
      <c r="AG280" s="13"/>
      <c r="AH280" s="13"/>
      <c r="AI280" s="13"/>
      <c r="AJ280" s="13"/>
      <c r="AK280" s="66"/>
      <c r="AL280" s="13"/>
    </row>
    <row r="281" spans="7:38"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66"/>
      <c r="S281" s="66"/>
      <c r="T281" s="116"/>
      <c r="U281" s="116"/>
      <c r="V281" s="66"/>
      <c r="W281" s="66"/>
      <c r="X281" s="116"/>
      <c r="Y281" s="82"/>
      <c r="Z281" s="116"/>
      <c r="AA281" s="82"/>
      <c r="AB281" s="13"/>
      <c r="AC281" s="13"/>
      <c r="AD281" s="13"/>
      <c r="AE281" s="13"/>
      <c r="AF281" s="13"/>
      <c r="AG281" s="13"/>
      <c r="AH281" s="13"/>
      <c r="AI281" s="13"/>
      <c r="AJ281" s="13"/>
      <c r="AK281" s="66"/>
      <c r="AL281" s="13"/>
    </row>
    <row r="282" spans="7:38"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66"/>
      <c r="S282" s="66"/>
      <c r="T282" s="116"/>
      <c r="U282" s="116"/>
      <c r="V282" s="66"/>
      <c r="W282" s="66"/>
      <c r="X282" s="116"/>
      <c r="Y282" s="82"/>
      <c r="Z282" s="116"/>
      <c r="AA282" s="82"/>
      <c r="AB282" s="13"/>
      <c r="AC282" s="13"/>
      <c r="AD282" s="13"/>
      <c r="AE282" s="13"/>
      <c r="AF282" s="13"/>
      <c r="AG282" s="13"/>
      <c r="AH282" s="13"/>
      <c r="AI282" s="13"/>
      <c r="AJ282" s="13"/>
      <c r="AK282" s="66"/>
      <c r="AL282" s="13"/>
    </row>
    <row r="283" spans="7:38"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66"/>
      <c r="S283" s="66"/>
      <c r="T283" s="116"/>
      <c r="U283" s="116"/>
      <c r="V283" s="66"/>
      <c r="W283" s="66"/>
      <c r="X283" s="116"/>
      <c r="Y283" s="82"/>
      <c r="Z283" s="116"/>
      <c r="AA283" s="82"/>
      <c r="AB283" s="13"/>
      <c r="AC283" s="13"/>
      <c r="AD283" s="13"/>
      <c r="AE283" s="13"/>
      <c r="AF283" s="13"/>
      <c r="AG283" s="13"/>
      <c r="AH283" s="13"/>
      <c r="AI283" s="13"/>
      <c r="AJ283" s="13"/>
      <c r="AK283" s="66"/>
      <c r="AL283" s="13"/>
    </row>
    <row r="284" spans="7:38"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66"/>
      <c r="S284" s="66"/>
      <c r="T284" s="116"/>
      <c r="U284" s="116"/>
      <c r="V284" s="66"/>
      <c r="W284" s="66"/>
      <c r="X284" s="116"/>
      <c r="Y284" s="82"/>
      <c r="Z284" s="116"/>
      <c r="AA284" s="82"/>
      <c r="AB284" s="13"/>
      <c r="AC284" s="13"/>
      <c r="AD284" s="13"/>
      <c r="AE284" s="13"/>
      <c r="AF284" s="13"/>
      <c r="AG284" s="13"/>
      <c r="AH284" s="13"/>
      <c r="AI284" s="13"/>
      <c r="AJ284" s="13"/>
      <c r="AK284" s="66"/>
      <c r="AL284" s="13"/>
    </row>
    <row r="285" spans="7:38"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66"/>
      <c r="S285" s="66"/>
      <c r="T285" s="116"/>
      <c r="U285" s="116"/>
      <c r="V285" s="66"/>
      <c r="W285" s="66"/>
      <c r="X285" s="116"/>
      <c r="Y285" s="82"/>
      <c r="Z285" s="116"/>
      <c r="AA285" s="82"/>
      <c r="AB285" s="13"/>
      <c r="AC285" s="13"/>
      <c r="AD285" s="13"/>
      <c r="AE285" s="13"/>
      <c r="AF285" s="13"/>
      <c r="AG285" s="13"/>
      <c r="AH285" s="13"/>
      <c r="AI285" s="13"/>
      <c r="AJ285" s="13"/>
      <c r="AK285" s="66"/>
      <c r="AL285" s="13"/>
    </row>
    <row r="286" spans="7:38"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66"/>
      <c r="S286" s="66"/>
      <c r="T286" s="116"/>
      <c r="U286" s="116"/>
      <c r="V286" s="66"/>
      <c r="W286" s="66"/>
      <c r="X286" s="116"/>
      <c r="Y286" s="82"/>
      <c r="Z286" s="116"/>
      <c r="AA286" s="82"/>
      <c r="AB286" s="13"/>
      <c r="AC286" s="13"/>
      <c r="AD286" s="13"/>
      <c r="AE286" s="13"/>
      <c r="AF286" s="13"/>
      <c r="AG286" s="13"/>
      <c r="AH286" s="13"/>
      <c r="AI286" s="13"/>
      <c r="AJ286" s="13"/>
      <c r="AK286" s="66"/>
      <c r="AL286" s="13"/>
    </row>
    <row r="287" spans="7:38"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66"/>
      <c r="S287" s="66"/>
      <c r="T287" s="116"/>
      <c r="U287" s="116"/>
      <c r="V287" s="66"/>
      <c r="W287" s="66"/>
      <c r="X287" s="116"/>
      <c r="Y287" s="82"/>
      <c r="Z287" s="116"/>
      <c r="AA287" s="82"/>
      <c r="AB287" s="13"/>
      <c r="AC287" s="13"/>
      <c r="AD287" s="13"/>
      <c r="AE287" s="13"/>
      <c r="AF287" s="13"/>
      <c r="AG287" s="13"/>
      <c r="AH287" s="13"/>
      <c r="AI287" s="13"/>
      <c r="AJ287" s="13"/>
      <c r="AK287" s="66"/>
      <c r="AL287" s="13"/>
    </row>
    <row r="288" spans="7:38"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66"/>
      <c r="S288" s="66"/>
      <c r="T288" s="116"/>
      <c r="U288" s="116"/>
      <c r="V288" s="66"/>
      <c r="W288" s="66"/>
      <c r="X288" s="116"/>
      <c r="Y288" s="82"/>
      <c r="Z288" s="116"/>
      <c r="AA288" s="82"/>
      <c r="AB288" s="13"/>
      <c r="AC288" s="13"/>
      <c r="AD288" s="13"/>
      <c r="AE288" s="13"/>
      <c r="AF288" s="13"/>
      <c r="AG288" s="13"/>
      <c r="AH288" s="13"/>
      <c r="AI288" s="13"/>
      <c r="AJ288" s="13"/>
      <c r="AK288" s="66"/>
      <c r="AL288" s="13"/>
    </row>
    <row r="289" spans="1:46"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66"/>
      <c r="S289" s="66"/>
      <c r="T289" s="116"/>
      <c r="U289" s="116"/>
      <c r="V289" s="66"/>
      <c r="W289" s="66"/>
      <c r="X289" s="116"/>
      <c r="Y289" s="82"/>
      <c r="Z289" s="116"/>
      <c r="AA289" s="82"/>
      <c r="AB289" s="13"/>
      <c r="AC289" s="13"/>
      <c r="AD289" s="13"/>
      <c r="AE289" s="13"/>
      <c r="AF289" s="13"/>
      <c r="AG289" s="13"/>
      <c r="AH289" s="13"/>
      <c r="AI289" s="13"/>
      <c r="AJ289" s="13"/>
      <c r="AK289" s="66"/>
    </row>
    <row r="290" spans="1:46"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66"/>
      <c r="S290" s="66"/>
      <c r="T290" s="116"/>
      <c r="U290" s="116"/>
      <c r="V290" s="66"/>
      <c r="W290" s="66"/>
      <c r="X290" s="116"/>
      <c r="Y290" s="82"/>
      <c r="Z290" s="116"/>
      <c r="AA290" s="82"/>
      <c r="AB290" s="13"/>
      <c r="AC290" s="13"/>
      <c r="AD290" s="13"/>
      <c r="AE290" s="13"/>
      <c r="AF290" s="13"/>
      <c r="AG290" s="13"/>
      <c r="AH290" s="13"/>
      <c r="AI290" s="13"/>
      <c r="AJ290" s="13"/>
      <c r="AK290" s="66"/>
    </row>
    <row r="291" spans="1:46"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66"/>
      <c r="S291" s="66"/>
      <c r="T291" s="116"/>
      <c r="U291" s="116"/>
      <c r="V291" s="66"/>
      <c r="W291" s="66"/>
      <c r="X291" s="116"/>
      <c r="Y291" s="82"/>
      <c r="Z291" s="116"/>
      <c r="AA291" s="82"/>
      <c r="AB291" s="13"/>
      <c r="AC291" s="13"/>
      <c r="AD291" s="13"/>
      <c r="AE291" s="13"/>
      <c r="AF291" s="13"/>
      <c r="AG291" s="13"/>
      <c r="AH291" s="13"/>
      <c r="AI291" s="13"/>
      <c r="AJ291" s="13"/>
      <c r="AK291" s="66"/>
    </row>
    <row r="292" spans="1:46"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66"/>
      <c r="S292" s="66"/>
      <c r="T292" s="116"/>
      <c r="U292" s="116"/>
      <c r="V292" s="66"/>
      <c r="W292" s="66"/>
      <c r="X292" s="116"/>
      <c r="Y292" s="82"/>
      <c r="Z292" s="116"/>
      <c r="AA292" s="82"/>
      <c r="AB292" s="13"/>
      <c r="AC292" s="13"/>
      <c r="AD292" s="13"/>
      <c r="AE292" s="13"/>
      <c r="AF292" s="13"/>
      <c r="AG292" s="13"/>
      <c r="AH292" s="13"/>
      <c r="AI292" s="13"/>
      <c r="AJ292" s="13"/>
      <c r="AK292" s="66"/>
    </row>
    <row r="293" spans="1:46"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66"/>
      <c r="S293" s="66"/>
      <c r="T293" s="116"/>
      <c r="U293" s="116"/>
      <c r="V293" s="66"/>
      <c r="W293" s="66"/>
      <c r="X293" s="116"/>
      <c r="Y293" s="82"/>
      <c r="Z293" s="116"/>
      <c r="AA293" s="82"/>
      <c r="AB293" s="13"/>
      <c r="AC293" s="13"/>
      <c r="AD293" s="13"/>
      <c r="AE293" s="13"/>
      <c r="AF293" s="13"/>
      <c r="AG293" s="13"/>
      <c r="AH293" s="13"/>
      <c r="AI293" s="13"/>
      <c r="AJ293" s="13"/>
      <c r="AK293" s="66"/>
    </row>
    <row r="294" spans="1:46"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66"/>
      <c r="S294" s="66"/>
      <c r="T294" s="116"/>
      <c r="U294" s="116"/>
      <c r="V294" s="66"/>
      <c r="W294" s="66"/>
      <c r="X294" s="116"/>
      <c r="Y294" s="82"/>
      <c r="Z294" s="116"/>
      <c r="AA294" s="82"/>
      <c r="AB294" s="13"/>
      <c r="AC294" s="13"/>
      <c r="AD294" s="13"/>
      <c r="AE294" s="13"/>
      <c r="AF294" s="13"/>
      <c r="AG294" s="13"/>
      <c r="AH294" s="13"/>
      <c r="AI294" s="13"/>
      <c r="AJ294" s="13"/>
      <c r="AK294" s="66"/>
    </row>
    <row r="295" spans="1:46" s="10" customFormat="1">
      <c r="A295"/>
      <c r="B295"/>
      <c r="C295"/>
      <c r="D295"/>
      <c r="E295"/>
      <c r="F295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66"/>
      <c r="S295" s="66"/>
      <c r="T295" s="116"/>
      <c r="U295" s="116"/>
      <c r="V295" s="66"/>
      <c r="W295" s="66"/>
      <c r="X295" s="116"/>
      <c r="Y295" s="82"/>
      <c r="Z295" s="116"/>
      <c r="AA295" s="83"/>
      <c r="AB295" s="30"/>
      <c r="AC295" s="30"/>
      <c r="AD295" s="30"/>
      <c r="AE295"/>
      <c r="AF295" s="30"/>
      <c r="AG295"/>
      <c r="AH295"/>
      <c r="AI295"/>
      <c r="AJ295" s="30"/>
      <c r="AL295"/>
      <c r="AM295"/>
      <c r="AN295"/>
      <c r="AO295"/>
      <c r="AP295"/>
      <c r="AQ295"/>
      <c r="AR295"/>
      <c r="AS295"/>
      <c r="AT295"/>
    </row>
    <row r="296" spans="1:46" s="10" customFormat="1">
      <c r="A296"/>
      <c r="B296"/>
      <c r="C296"/>
      <c r="D296"/>
      <c r="E296"/>
      <c r="F296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66"/>
      <c r="S296" s="66"/>
      <c r="T296" s="116"/>
      <c r="U296" s="116"/>
      <c r="V296" s="66"/>
      <c r="W296" s="66"/>
      <c r="X296" s="116"/>
      <c r="Y296" s="82"/>
      <c r="Z296" s="116"/>
      <c r="AA296" s="84"/>
      <c r="AB296" s="32"/>
      <c r="AC296" s="32"/>
      <c r="AD296" s="32"/>
      <c r="AE296"/>
      <c r="AF296" s="32"/>
      <c r="AG296"/>
      <c r="AH296"/>
      <c r="AI296"/>
      <c r="AJ296" s="32"/>
      <c r="AL296"/>
      <c r="AM296"/>
      <c r="AN296"/>
      <c r="AO296"/>
      <c r="AP296"/>
      <c r="AQ296"/>
      <c r="AR296"/>
      <c r="AS296"/>
      <c r="AT296"/>
    </row>
    <row r="297" spans="1:46" s="10" customFormat="1">
      <c r="A297"/>
      <c r="B297"/>
      <c r="C297"/>
      <c r="D297"/>
      <c r="E297"/>
      <c r="F297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66"/>
      <c r="S297" s="66"/>
      <c r="T297" s="116"/>
      <c r="U297" s="116"/>
      <c r="V297" s="66"/>
      <c r="W297" s="66"/>
      <c r="X297" s="116"/>
      <c r="Y297" s="82"/>
      <c r="Z297" s="116"/>
      <c r="AA297" s="84"/>
      <c r="AB297" s="32"/>
      <c r="AC297" s="32"/>
      <c r="AD297" s="32"/>
      <c r="AE297"/>
      <c r="AF297" s="32"/>
      <c r="AG297"/>
      <c r="AH297"/>
      <c r="AI297"/>
      <c r="AJ297" s="32"/>
      <c r="AL297"/>
      <c r="AM297"/>
      <c r="AN297"/>
      <c r="AO297"/>
      <c r="AP297"/>
      <c r="AQ297"/>
      <c r="AR297"/>
      <c r="AS297"/>
      <c r="AT297"/>
    </row>
    <row r="298" spans="1:46" s="10" customFormat="1">
      <c r="A298"/>
      <c r="B298"/>
      <c r="C298"/>
      <c r="D298"/>
      <c r="E298"/>
      <c r="F298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66"/>
      <c r="S298" s="66"/>
      <c r="T298" s="116"/>
      <c r="U298" s="116"/>
      <c r="V298" s="66"/>
      <c r="W298" s="66"/>
      <c r="X298" s="116"/>
      <c r="Y298" s="82"/>
      <c r="Z298" s="116"/>
      <c r="AA298" s="84"/>
      <c r="AB298" s="32"/>
      <c r="AC298" s="32"/>
      <c r="AD298" s="32"/>
      <c r="AE298"/>
      <c r="AF298" s="32"/>
      <c r="AG298"/>
      <c r="AH298"/>
      <c r="AI298"/>
      <c r="AJ298" s="32"/>
      <c r="AL298"/>
      <c r="AM298"/>
      <c r="AN298"/>
      <c r="AO298"/>
      <c r="AP298"/>
      <c r="AQ298"/>
      <c r="AR298"/>
      <c r="AS298"/>
      <c r="AT298"/>
    </row>
    <row r="299" spans="1:46" s="10" customFormat="1">
      <c r="A299"/>
      <c r="B299"/>
      <c r="C299"/>
      <c r="D299"/>
      <c r="E299"/>
      <c r="F299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66"/>
      <c r="S299" s="66"/>
      <c r="T299" s="116"/>
      <c r="U299" s="116"/>
      <c r="V299" s="66"/>
      <c r="W299" s="66"/>
      <c r="X299" s="116"/>
      <c r="Y299" s="82"/>
      <c r="Z299" s="116"/>
      <c r="AA299" s="84"/>
      <c r="AB299" s="32"/>
      <c r="AC299" s="32"/>
      <c r="AD299" s="32"/>
      <c r="AE299"/>
      <c r="AF299" s="32"/>
      <c r="AG299"/>
      <c r="AH299"/>
      <c r="AI299"/>
      <c r="AJ299" s="32"/>
      <c r="AL299"/>
      <c r="AM299"/>
      <c r="AN299"/>
      <c r="AO299"/>
      <c r="AP299"/>
      <c r="AQ299"/>
      <c r="AR299"/>
      <c r="AS299"/>
      <c r="AT299"/>
    </row>
    <row r="300" spans="1:46" s="10" customFormat="1">
      <c r="A300"/>
      <c r="B300"/>
      <c r="C300"/>
      <c r="D300"/>
      <c r="E300"/>
      <c r="F300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66"/>
      <c r="S300" s="66"/>
      <c r="T300" s="116"/>
      <c r="U300" s="116"/>
      <c r="V300" s="66"/>
      <c r="W300" s="66"/>
      <c r="X300" s="116"/>
      <c r="Y300" s="82"/>
      <c r="Z300" s="116"/>
      <c r="AA300" s="84"/>
      <c r="AB300" s="32"/>
      <c r="AC300" s="32"/>
      <c r="AD300" s="32"/>
      <c r="AE300"/>
      <c r="AF300" s="32"/>
      <c r="AG300"/>
      <c r="AH300"/>
      <c r="AI300"/>
      <c r="AJ300" s="32"/>
      <c r="AL300"/>
      <c r="AM300"/>
      <c r="AN300"/>
      <c r="AO300"/>
      <c r="AP300"/>
      <c r="AQ300"/>
      <c r="AR300"/>
      <c r="AS300"/>
      <c r="AT300"/>
    </row>
    <row r="301" spans="1:46" s="10" customFormat="1">
      <c r="A301"/>
      <c r="B301"/>
      <c r="C301"/>
      <c r="D301"/>
      <c r="E301"/>
      <c r="F301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66"/>
      <c r="S301" s="66"/>
      <c r="T301" s="116"/>
      <c r="U301" s="116"/>
      <c r="V301" s="66"/>
      <c r="W301" s="66"/>
      <c r="X301" s="116"/>
      <c r="Y301" s="82"/>
      <c r="Z301" s="116"/>
      <c r="AA301" s="84"/>
      <c r="AB301" s="32"/>
      <c r="AC301" s="32"/>
      <c r="AD301" s="32"/>
      <c r="AE301"/>
      <c r="AF301" s="32"/>
      <c r="AG301"/>
      <c r="AH301"/>
      <c r="AI301"/>
      <c r="AJ301" s="32"/>
      <c r="AL301"/>
      <c r="AM301"/>
      <c r="AN301"/>
      <c r="AO301"/>
      <c r="AP301"/>
      <c r="AQ301"/>
      <c r="AR301"/>
      <c r="AS301"/>
      <c r="AT301"/>
    </row>
    <row r="302" spans="1:46" s="10" customFormat="1">
      <c r="A302"/>
      <c r="B302"/>
      <c r="C302"/>
      <c r="D302"/>
      <c r="E302"/>
      <c r="F302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66"/>
      <c r="S302" s="66"/>
      <c r="T302" s="116"/>
      <c r="U302" s="116"/>
      <c r="V302" s="66"/>
      <c r="W302" s="66"/>
      <c r="X302" s="116"/>
      <c r="Y302" s="82"/>
      <c r="Z302" s="116"/>
      <c r="AA302" s="84"/>
      <c r="AB302" s="32"/>
      <c r="AC302" s="32"/>
      <c r="AD302" s="32"/>
      <c r="AE302"/>
      <c r="AF302" s="32"/>
      <c r="AG302"/>
      <c r="AH302"/>
      <c r="AI302"/>
      <c r="AJ302" s="32"/>
      <c r="AL302"/>
      <c r="AM302"/>
      <c r="AN302"/>
      <c r="AO302"/>
      <c r="AP302"/>
      <c r="AQ302"/>
      <c r="AR302"/>
      <c r="AS302"/>
      <c r="AT302"/>
    </row>
    <row r="303" spans="1:46" s="10" customFormat="1">
      <c r="A303"/>
      <c r="B303"/>
      <c r="C303"/>
      <c r="D303"/>
      <c r="E303"/>
      <c r="F30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66"/>
      <c r="S303" s="66"/>
      <c r="T303" s="116"/>
      <c r="U303" s="116"/>
      <c r="V303" s="66"/>
      <c r="W303" s="66"/>
      <c r="X303" s="116"/>
      <c r="Y303" s="82"/>
      <c r="Z303" s="116"/>
      <c r="AA303" s="84"/>
      <c r="AB303" s="32"/>
      <c r="AC303" s="32"/>
      <c r="AD303" s="32"/>
      <c r="AE303"/>
      <c r="AF303" s="32"/>
      <c r="AG303"/>
      <c r="AH303"/>
      <c r="AI303"/>
      <c r="AJ303" s="32"/>
      <c r="AL303"/>
      <c r="AM303"/>
      <c r="AN303"/>
      <c r="AO303"/>
      <c r="AP303"/>
      <c r="AQ303"/>
      <c r="AR303"/>
      <c r="AS303"/>
      <c r="AT303"/>
    </row>
    <row r="304" spans="1:46" s="10" customFormat="1">
      <c r="A304"/>
      <c r="B304"/>
      <c r="C304"/>
      <c r="D304"/>
      <c r="E304"/>
      <c r="F304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66"/>
      <c r="S304" s="66"/>
      <c r="T304" s="116"/>
      <c r="U304" s="116"/>
      <c r="V304" s="66"/>
      <c r="W304" s="66"/>
      <c r="X304" s="116"/>
      <c r="Y304" s="82"/>
      <c r="Z304" s="116"/>
      <c r="AA304" s="84"/>
      <c r="AB304" s="32"/>
      <c r="AC304" s="32"/>
      <c r="AD304" s="32"/>
      <c r="AE304"/>
      <c r="AF304" s="32"/>
      <c r="AG304"/>
      <c r="AH304"/>
      <c r="AI304"/>
      <c r="AJ304" s="32"/>
      <c r="AL304"/>
      <c r="AM304"/>
      <c r="AN304"/>
      <c r="AO304"/>
      <c r="AP304"/>
      <c r="AQ304"/>
      <c r="AR304"/>
      <c r="AS304"/>
      <c r="AT304"/>
    </row>
    <row r="305" spans="1:46" s="10" customFormat="1">
      <c r="A305"/>
      <c r="B305"/>
      <c r="C305"/>
      <c r="D305"/>
      <c r="E305"/>
      <c r="F305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66"/>
      <c r="S305" s="66"/>
      <c r="T305" s="116"/>
      <c r="U305" s="116"/>
      <c r="V305" s="66"/>
      <c r="W305" s="66"/>
      <c r="X305" s="116"/>
      <c r="Y305" s="82"/>
      <c r="Z305" s="116"/>
      <c r="AA305" s="84"/>
      <c r="AB305" s="32"/>
      <c r="AC305" s="32"/>
      <c r="AD305" s="32"/>
      <c r="AE305"/>
      <c r="AF305" s="32"/>
      <c r="AG305"/>
      <c r="AH305"/>
      <c r="AI305"/>
      <c r="AJ305" s="32"/>
      <c r="AL305"/>
      <c r="AM305"/>
      <c r="AN305"/>
      <c r="AO305"/>
      <c r="AP305"/>
      <c r="AQ305"/>
      <c r="AR305"/>
      <c r="AS305"/>
      <c r="AT305"/>
    </row>
    <row r="306" spans="1:46" s="10" customFormat="1">
      <c r="A306"/>
      <c r="B306"/>
      <c r="C306"/>
      <c r="D306"/>
      <c r="E306"/>
      <c r="F306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66"/>
      <c r="S306" s="66"/>
      <c r="T306" s="116"/>
      <c r="U306" s="116"/>
      <c r="V306" s="66"/>
      <c r="W306" s="66"/>
      <c r="X306" s="116"/>
      <c r="Y306" s="82"/>
      <c r="Z306" s="116"/>
      <c r="AA306" s="84"/>
      <c r="AB306" s="32"/>
      <c r="AC306" s="32"/>
      <c r="AD306" s="32"/>
      <c r="AE306"/>
      <c r="AF306" s="32"/>
      <c r="AG306"/>
      <c r="AH306"/>
      <c r="AI306"/>
      <c r="AJ306" s="32"/>
      <c r="AL306"/>
      <c r="AM306"/>
      <c r="AN306"/>
      <c r="AO306"/>
      <c r="AP306"/>
      <c r="AQ306"/>
      <c r="AR306"/>
      <c r="AS306"/>
      <c r="AT306"/>
    </row>
    <row r="307" spans="1:46" s="10" customFormat="1">
      <c r="A307"/>
      <c r="B307"/>
      <c r="C307"/>
      <c r="D307"/>
      <c r="E307"/>
      <c r="F307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66"/>
      <c r="S307" s="66"/>
      <c r="T307" s="116"/>
      <c r="U307" s="116"/>
      <c r="V307" s="66"/>
      <c r="W307" s="66"/>
      <c r="X307" s="116"/>
      <c r="Y307" s="82"/>
      <c r="Z307" s="116"/>
      <c r="AA307" s="84"/>
      <c r="AB307" s="32"/>
      <c r="AC307" s="32"/>
      <c r="AD307" s="32"/>
      <c r="AE307"/>
      <c r="AF307" s="32"/>
      <c r="AG307"/>
      <c r="AH307"/>
      <c r="AI307"/>
      <c r="AJ307" s="32"/>
      <c r="AL307"/>
      <c r="AM307"/>
      <c r="AN307"/>
      <c r="AO307"/>
      <c r="AP307"/>
      <c r="AQ307"/>
      <c r="AR307"/>
      <c r="AS307"/>
      <c r="AT307"/>
    </row>
    <row r="308" spans="1:46" s="10" customFormat="1">
      <c r="A308"/>
      <c r="B308"/>
      <c r="C308"/>
      <c r="D308"/>
      <c r="E308"/>
      <c r="F308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66"/>
      <c r="S308" s="66"/>
      <c r="T308" s="116"/>
      <c r="U308" s="116"/>
      <c r="V308" s="66"/>
      <c r="W308" s="66"/>
      <c r="X308" s="116"/>
      <c r="Y308" s="82"/>
      <c r="Z308" s="116"/>
      <c r="AA308" s="84"/>
      <c r="AB308" s="32"/>
      <c r="AC308" s="32"/>
      <c r="AD308" s="32"/>
      <c r="AE308"/>
      <c r="AF308" s="32"/>
      <c r="AG308"/>
      <c r="AH308"/>
      <c r="AI308"/>
      <c r="AJ308" s="32"/>
      <c r="AL308"/>
      <c r="AM308"/>
      <c r="AN308"/>
      <c r="AO308"/>
      <c r="AP308"/>
      <c r="AQ308"/>
      <c r="AR308"/>
      <c r="AS308"/>
      <c r="AT308"/>
    </row>
    <row r="309" spans="1:46" s="10" customFormat="1">
      <c r="A309"/>
      <c r="B309"/>
      <c r="C309"/>
      <c r="D309"/>
      <c r="E309"/>
      <c r="F309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66"/>
      <c r="S309" s="66"/>
      <c r="T309" s="116"/>
      <c r="U309" s="116"/>
      <c r="V309" s="66"/>
      <c r="W309" s="66"/>
      <c r="X309" s="116"/>
      <c r="Y309" s="82"/>
      <c r="Z309" s="116"/>
      <c r="AA309" s="84"/>
      <c r="AB309" s="32"/>
      <c r="AC309" s="32"/>
      <c r="AD309" s="32"/>
      <c r="AE309"/>
      <c r="AF309" s="32"/>
      <c r="AG309"/>
      <c r="AH309"/>
      <c r="AI309"/>
      <c r="AJ309" s="32"/>
      <c r="AL309"/>
      <c r="AM309"/>
      <c r="AN309"/>
      <c r="AO309"/>
      <c r="AP309"/>
      <c r="AQ309"/>
      <c r="AR309"/>
      <c r="AS309"/>
      <c r="AT309"/>
    </row>
    <row r="310" spans="1:46" s="10" customFormat="1">
      <c r="A310"/>
      <c r="B310"/>
      <c r="C310"/>
      <c r="D310"/>
      <c r="E310"/>
      <c r="F310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66"/>
      <c r="S310" s="66"/>
      <c r="T310" s="116"/>
      <c r="U310" s="116"/>
      <c r="V310" s="66"/>
      <c r="W310" s="66"/>
      <c r="X310" s="116"/>
      <c r="Y310" s="82"/>
      <c r="Z310" s="116"/>
      <c r="AA310" s="84"/>
      <c r="AB310" s="32"/>
      <c r="AC310" s="32"/>
      <c r="AD310" s="32"/>
      <c r="AE310"/>
      <c r="AF310" s="32"/>
      <c r="AG310"/>
      <c r="AH310"/>
      <c r="AI310"/>
      <c r="AJ310" s="32"/>
      <c r="AL310"/>
      <c r="AM310"/>
      <c r="AN310"/>
      <c r="AO310"/>
      <c r="AP310"/>
      <c r="AQ310"/>
      <c r="AR310"/>
      <c r="AS310"/>
      <c r="AT310"/>
    </row>
    <row r="311" spans="1:46" s="10" customFormat="1">
      <c r="A311"/>
      <c r="B311"/>
      <c r="C311"/>
      <c r="D311"/>
      <c r="E311"/>
      <c r="F311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66"/>
      <c r="S311" s="66"/>
      <c r="T311" s="116"/>
      <c r="U311" s="116"/>
      <c r="V311" s="66"/>
      <c r="W311" s="66"/>
      <c r="X311" s="116"/>
      <c r="Y311" s="82"/>
      <c r="Z311" s="116"/>
      <c r="AA311" s="84"/>
      <c r="AB311" s="32"/>
      <c r="AC311" s="32"/>
      <c r="AD311" s="32"/>
      <c r="AE311"/>
      <c r="AF311" s="32"/>
      <c r="AG311"/>
      <c r="AH311"/>
      <c r="AI311"/>
      <c r="AJ311" s="32"/>
      <c r="AL311"/>
      <c r="AM311"/>
      <c r="AN311"/>
      <c r="AO311"/>
      <c r="AP311"/>
      <c r="AQ311"/>
      <c r="AR311"/>
      <c r="AS311"/>
      <c r="AT311"/>
    </row>
    <row r="312" spans="1:46" s="10" customFormat="1">
      <c r="A312"/>
      <c r="B312"/>
      <c r="C312"/>
      <c r="D312"/>
      <c r="E312"/>
      <c r="F312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66"/>
      <c r="S312" s="66"/>
      <c r="T312" s="116"/>
      <c r="U312" s="116"/>
      <c r="V312" s="66"/>
      <c r="W312" s="66"/>
      <c r="X312" s="116"/>
      <c r="Y312" s="82"/>
      <c r="Z312" s="116"/>
      <c r="AA312" s="84"/>
      <c r="AB312" s="32"/>
      <c r="AC312" s="32"/>
      <c r="AD312" s="32"/>
      <c r="AE312"/>
      <c r="AF312" s="32"/>
      <c r="AG312"/>
      <c r="AH312"/>
      <c r="AI312"/>
      <c r="AJ312" s="32"/>
      <c r="AL312"/>
      <c r="AM312"/>
      <c r="AN312"/>
      <c r="AO312"/>
      <c r="AP312"/>
      <c r="AQ312"/>
      <c r="AR312"/>
      <c r="AS312"/>
      <c r="AT312"/>
    </row>
    <row r="313" spans="1:46" s="10" customFormat="1">
      <c r="A313"/>
      <c r="B313"/>
      <c r="C313"/>
      <c r="D313"/>
      <c r="E313"/>
      <c r="F3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66"/>
      <c r="S313" s="66"/>
      <c r="T313" s="116"/>
      <c r="U313" s="116"/>
      <c r="V313" s="66"/>
      <c r="W313" s="66"/>
      <c r="X313" s="116"/>
      <c r="Y313" s="82"/>
      <c r="Z313" s="116"/>
      <c r="AA313" s="84"/>
      <c r="AB313" s="32"/>
      <c r="AC313" s="32"/>
      <c r="AD313" s="32"/>
      <c r="AE313"/>
      <c r="AF313" s="32"/>
      <c r="AG313"/>
      <c r="AH313"/>
      <c r="AI313"/>
      <c r="AJ313" s="32"/>
      <c r="AL313"/>
      <c r="AM313"/>
      <c r="AN313"/>
      <c r="AO313"/>
      <c r="AP313"/>
      <c r="AQ313"/>
      <c r="AR313"/>
      <c r="AS313"/>
      <c r="AT313"/>
    </row>
    <row r="314" spans="1:46" s="10" customFormat="1">
      <c r="A314"/>
      <c r="B314"/>
      <c r="C314"/>
      <c r="D314"/>
      <c r="E314"/>
      <c r="F314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66"/>
      <c r="S314" s="66"/>
      <c r="T314" s="116"/>
      <c r="U314" s="116"/>
      <c r="V314" s="66"/>
      <c r="W314" s="66"/>
      <c r="X314" s="116"/>
      <c r="Y314" s="82"/>
      <c r="Z314" s="116"/>
      <c r="AA314" s="84"/>
      <c r="AB314" s="32"/>
      <c r="AC314" s="32"/>
      <c r="AD314" s="32"/>
      <c r="AE314"/>
      <c r="AF314" s="32"/>
      <c r="AG314"/>
      <c r="AH314"/>
      <c r="AI314"/>
      <c r="AJ314" s="32"/>
      <c r="AL314"/>
      <c r="AM314"/>
      <c r="AN314"/>
      <c r="AO314"/>
      <c r="AP314"/>
      <c r="AQ314"/>
      <c r="AR314"/>
      <c r="AS314"/>
      <c r="AT314"/>
    </row>
    <row r="315" spans="1:46" s="10" customFormat="1">
      <c r="A315"/>
      <c r="B315"/>
      <c r="C315"/>
      <c r="D315"/>
      <c r="E315"/>
      <c r="F315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66"/>
      <c r="S315" s="66"/>
      <c r="T315" s="116"/>
      <c r="U315" s="116"/>
      <c r="V315" s="66"/>
      <c r="W315" s="66"/>
      <c r="X315" s="116"/>
      <c r="Y315" s="82"/>
      <c r="Z315" s="116"/>
      <c r="AA315" s="84"/>
      <c r="AB315" s="32"/>
      <c r="AC315" s="32"/>
      <c r="AD315" s="32"/>
      <c r="AE315"/>
      <c r="AF315" s="32"/>
      <c r="AG315"/>
      <c r="AH315"/>
      <c r="AI315"/>
      <c r="AJ315" s="32"/>
      <c r="AL315"/>
      <c r="AM315"/>
      <c r="AN315"/>
      <c r="AO315"/>
      <c r="AP315"/>
      <c r="AQ315"/>
      <c r="AR315"/>
      <c r="AS315"/>
      <c r="AT315"/>
    </row>
    <row r="316" spans="1:46" s="10" customFormat="1">
      <c r="A316"/>
      <c r="B316"/>
      <c r="C316"/>
      <c r="D316"/>
      <c r="E316"/>
      <c r="F316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66"/>
      <c r="S316" s="66"/>
      <c r="T316" s="116"/>
      <c r="U316" s="116"/>
      <c r="V316" s="66"/>
      <c r="W316" s="66"/>
      <c r="X316" s="116"/>
      <c r="Y316" s="82"/>
      <c r="Z316" s="116"/>
      <c r="AA316" s="84"/>
      <c r="AB316" s="32"/>
      <c r="AC316" s="32"/>
      <c r="AD316" s="32"/>
      <c r="AE316"/>
      <c r="AF316" s="32"/>
      <c r="AG316"/>
      <c r="AH316"/>
      <c r="AI316"/>
      <c r="AJ316" s="32"/>
      <c r="AL316"/>
      <c r="AM316"/>
      <c r="AN316"/>
      <c r="AO316"/>
      <c r="AP316"/>
      <c r="AQ316"/>
      <c r="AR316"/>
      <c r="AS316"/>
      <c r="AT316"/>
    </row>
    <row r="317" spans="1:46" s="10" customFormat="1">
      <c r="A317"/>
      <c r="B317"/>
      <c r="C317"/>
      <c r="D317"/>
      <c r="E317"/>
      <c r="F317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66"/>
      <c r="S317" s="66"/>
      <c r="T317" s="116"/>
      <c r="U317" s="116"/>
      <c r="V317" s="66"/>
      <c r="W317" s="66"/>
      <c r="X317" s="116"/>
      <c r="Y317" s="82"/>
      <c r="Z317" s="116"/>
      <c r="AA317" s="84"/>
      <c r="AB317" s="32"/>
      <c r="AC317" s="32"/>
      <c r="AD317" s="32"/>
      <c r="AE317"/>
      <c r="AF317" s="32"/>
      <c r="AG317"/>
      <c r="AH317"/>
      <c r="AI317"/>
      <c r="AJ317" s="32"/>
      <c r="AL317"/>
      <c r="AM317"/>
      <c r="AN317"/>
      <c r="AO317"/>
      <c r="AP317"/>
      <c r="AQ317"/>
      <c r="AR317"/>
      <c r="AS317"/>
      <c r="AT317"/>
    </row>
    <row r="318" spans="1:46" s="10" customForma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13"/>
      <c r="M318" s="13"/>
      <c r="N318" s="13"/>
      <c r="O318" s="13"/>
      <c r="P318" s="13"/>
      <c r="Q318" s="13"/>
      <c r="R318" s="66"/>
      <c r="S318" s="66"/>
      <c r="T318" s="116"/>
      <c r="U318" s="116"/>
      <c r="V318" s="66"/>
      <c r="W318" s="66"/>
      <c r="X318" s="116"/>
      <c r="Y318" s="82"/>
      <c r="Z318" s="116"/>
      <c r="AA318" s="84"/>
      <c r="AB318" s="32"/>
      <c r="AC318" s="32"/>
      <c r="AD318" s="32"/>
      <c r="AE318"/>
      <c r="AF318" s="32"/>
      <c r="AG318"/>
      <c r="AH318"/>
      <c r="AI318"/>
      <c r="AJ318" s="32"/>
      <c r="AL318"/>
      <c r="AM318"/>
      <c r="AN318"/>
      <c r="AO318"/>
      <c r="AP318"/>
      <c r="AQ318"/>
      <c r="AR318"/>
      <c r="AS318"/>
      <c r="AT318"/>
    </row>
    <row r="319" spans="1:46" s="10" customForma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13"/>
      <c r="M319" s="13"/>
      <c r="N319" s="13"/>
      <c r="O319" s="13"/>
      <c r="P319" s="13"/>
      <c r="Q319" s="13"/>
      <c r="R319" s="66"/>
      <c r="S319" s="66"/>
      <c r="T319" s="116"/>
      <c r="U319" s="116"/>
      <c r="V319" s="66"/>
      <c r="W319" s="66"/>
      <c r="X319" s="116"/>
      <c r="Y319" s="82"/>
      <c r="Z319" s="116"/>
      <c r="AA319" s="84"/>
      <c r="AB319" s="32"/>
      <c r="AC319" s="32"/>
      <c r="AD319" s="32"/>
      <c r="AE319"/>
      <c r="AF319" s="32"/>
      <c r="AG319"/>
      <c r="AH319"/>
      <c r="AI319"/>
      <c r="AJ319" s="32"/>
      <c r="AL319"/>
      <c r="AM319"/>
      <c r="AN319"/>
      <c r="AO319"/>
      <c r="AP319"/>
      <c r="AQ319"/>
      <c r="AR319"/>
      <c r="AS319"/>
      <c r="AT319"/>
    </row>
    <row r="320" spans="1:46" s="10" customForma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0"/>
      <c r="M320" s="13"/>
      <c r="N320" s="13"/>
      <c r="O320" s="13"/>
      <c r="P320" s="13"/>
      <c r="Q320" s="13"/>
      <c r="R320" s="66"/>
      <c r="S320" s="66"/>
      <c r="T320" s="117"/>
      <c r="U320" s="116"/>
      <c r="V320" s="66"/>
      <c r="W320" s="66"/>
      <c r="X320" s="116"/>
      <c r="Y320" s="82"/>
      <c r="Z320" s="116"/>
      <c r="AA320" s="84"/>
      <c r="AB320" s="32"/>
      <c r="AC320" s="32"/>
      <c r="AD320" s="32"/>
      <c r="AE320"/>
      <c r="AF320" s="32"/>
      <c r="AG320"/>
      <c r="AH320"/>
      <c r="AI320"/>
      <c r="AJ320" s="32"/>
      <c r="AL320"/>
      <c r="AM320"/>
      <c r="AN320"/>
      <c r="AO320"/>
      <c r="AP320"/>
      <c r="AQ320"/>
      <c r="AR320"/>
      <c r="AS320"/>
      <c r="AT320"/>
    </row>
    <row r="321" spans="1:46" s="10" customForma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13"/>
      <c r="N321" s="13"/>
      <c r="O321" s="13"/>
      <c r="P321" s="13"/>
      <c r="Q321" s="13"/>
      <c r="R321" s="66"/>
      <c r="S321" s="66"/>
      <c r="T321" s="118"/>
      <c r="U321" s="116"/>
      <c r="V321" s="66"/>
      <c r="W321" s="66"/>
      <c r="X321" s="116"/>
      <c r="Y321" s="82"/>
      <c r="Z321" s="116"/>
      <c r="AA321" s="84"/>
      <c r="AB321" s="32"/>
      <c r="AC321" s="32"/>
      <c r="AD321" s="32"/>
      <c r="AE321"/>
      <c r="AF321" s="32"/>
      <c r="AG321"/>
      <c r="AH321"/>
      <c r="AI321"/>
      <c r="AJ321" s="32"/>
      <c r="AL321"/>
      <c r="AM321"/>
      <c r="AN321"/>
      <c r="AO321"/>
      <c r="AP321"/>
      <c r="AQ321"/>
      <c r="AR321"/>
      <c r="AS321"/>
      <c r="AT321"/>
    </row>
    <row r="322" spans="1:46" s="10" customForma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13"/>
      <c r="N322" s="13"/>
      <c r="O322" s="13"/>
      <c r="P322" s="13"/>
      <c r="Q322" s="13"/>
      <c r="R322" s="66"/>
      <c r="S322" s="66"/>
      <c r="T322" s="118"/>
      <c r="U322" s="116"/>
      <c r="V322" s="66"/>
      <c r="W322" s="66"/>
      <c r="X322" s="116"/>
      <c r="Y322" s="82"/>
      <c r="Z322" s="116"/>
      <c r="AA322" s="84"/>
      <c r="AB322" s="32"/>
      <c r="AC322" s="32"/>
      <c r="AD322" s="32"/>
      <c r="AE322"/>
      <c r="AF322" s="32"/>
      <c r="AG322"/>
      <c r="AH322"/>
      <c r="AI322"/>
      <c r="AJ322" s="32"/>
      <c r="AL322"/>
      <c r="AM322"/>
      <c r="AN322"/>
      <c r="AO322"/>
      <c r="AP322"/>
      <c r="AQ322"/>
      <c r="AR322"/>
      <c r="AS322"/>
      <c r="AT322"/>
    </row>
    <row r="323" spans="1:46" s="10" customForma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13"/>
      <c r="N323" s="13"/>
      <c r="O323" s="13"/>
      <c r="P323" s="13"/>
      <c r="Q323" s="13"/>
      <c r="R323" s="66"/>
      <c r="S323" s="66"/>
      <c r="T323" s="118"/>
      <c r="U323" s="116"/>
      <c r="V323" s="66"/>
      <c r="W323" s="66"/>
      <c r="X323" s="116"/>
      <c r="Y323" s="82"/>
      <c r="Z323" s="116"/>
      <c r="AA323" s="84"/>
      <c r="AB323" s="32"/>
      <c r="AC323" s="32"/>
      <c r="AD323" s="32"/>
      <c r="AE323"/>
      <c r="AF323" s="32"/>
      <c r="AG323"/>
      <c r="AH323"/>
      <c r="AI323"/>
      <c r="AJ323" s="32"/>
      <c r="AL323"/>
      <c r="AM323"/>
      <c r="AN323"/>
      <c r="AO323"/>
      <c r="AP323"/>
      <c r="AQ323"/>
      <c r="AR323"/>
      <c r="AS323"/>
      <c r="AT323"/>
    </row>
    <row r="324" spans="1:46" s="10" customForma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13"/>
      <c r="N324" s="13"/>
      <c r="O324" s="13"/>
      <c r="P324" s="13"/>
      <c r="Q324" s="13"/>
      <c r="R324" s="66"/>
      <c r="S324" s="66"/>
      <c r="T324" s="118"/>
      <c r="U324" s="116"/>
      <c r="V324" s="66"/>
      <c r="W324" s="66"/>
      <c r="X324" s="116"/>
      <c r="Y324" s="82"/>
      <c r="Z324" s="116"/>
      <c r="AA324" s="84"/>
      <c r="AB324" s="32"/>
      <c r="AC324" s="32"/>
      <c r="AD324" s="32"/>
      <c r="AE324"/>
      <c r="AF324" s="32"/>
      <c r="AG324"/>
      <c r="AH324"/>
      <c r="AI324"/>
      <c r="AJ324" s="32"/>
      <c r="AL324"/>
      <c r="AM324"/>
      <c r="AN324"/>
      <c r="AO324"/>
      <c r="AP324"/>
      <c r="AQ324"/>
      <c r="AR324"/>
      <c r="AS324"/>
      <c r="AT324"/>
    </row>
    <row r="325" spans="1:46" s="10" customForma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13"/>
      <c r="N325" s="13"/>
      <c r="O325" s="13"/>
      <c r="P325" s="13"/>
      <c r="Q325" s="13"/>
      <c r="R325" s="66"/>
      <c r="S325" s="66"/>
      <c r="T325" s="118"/>
      <c r="U325" s="116"/>
      <c r="V325" s="66"/>
      <c r="W325" s="66"/>
      <c r="X325" s="116"/>
      <c r="Y325" s="82"/>
      <c r="Z325" s="116"/>
      <c r="AA325" s="84"/>
      <c r="AB325" s="32"/>
      <c r="AC325" s="32"/>
      <c r="AD325" s="32"/>
      <c r="AE325"/>
      <c r="AF325" s="32"/>
      <c r="AG325"/>
      <c r="AH325"/>
      <c r="AI325"/>
      <c r="AJ325" s="32"/>
      <c r="AL325"/>
      <c r="AM325"/>
      <c r="AN325"/>
      <c r="AO325"/>
      <c r="AP325"/>
      <c r="AQ325"/>
      <c r="AR325"/>
      <c r="AS325"/>
      <c r="AT325"/>
    </row>
    <row r="326" spans="1:46" s="10" customForma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13"/>
      <c r="N326" s="13"/>
      <c r="O326" s="13"/>
      <c r="P326" s="13"/>
      <c r="Q326" s="13"/>
      <c r="R326" s="66"/>
      <c r="S326" s="66"/>
      <c r="T326" s="118"/>
      <c r="U326" s="116"/>
      <c r="V326" s="66"/>
      <c r="W326" s="66"/>
      <c r="X326" s="116"/>
      <c r="Y326" s="82"/>
      <c r="Z326" s="116"/>
      <c r="AA326" s="84"/>
      <c r="AB326" s="32"/>
      <c r="AC326" s="32"/>
      <c r="AD326" s="32"/>
      <c r="AE326"/>
      <c r="AF326" s="32"/>
      <c r="AG326"/>
      <c r="AH326"/>
      <c r="AI326"/>
      <c r="AJ326" s="32"/>
      <c r="AL326"/>
      <c r="AM326"/>
      <c r="AN326"/>
      <c r="AO326"/>
      <c r="AP326"/>
      <c r="AQ326"/>
      <c r="AR326"/>
      <c r="AS326"/>
      <c r="AT326"/>
    </row>
    <row r="327" spans="1:46" s="10" customForma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0"/>
      <c r="N327" s="30"/>
      <c r="O327" s="30"/>
      <c r="P327" s="30"/>
      <c r="Q327" s="30"/>
      <c r="R327" s="67"/>
      <c r="S327" s="67"/>
      <c r="T327" s="118"/>
      <c r="U327" s="117"/>
      <c r="V327" s="67"/>
      <c r="X327" s="100"/>
      <c r="Y327" s="83"/>
      <c r="Z327" s="117"/>
      <c r="AA327" s="84"/>
      <c r="AB327" s="32"/>
      <c r="AC327" s="32"/>
      <c r="AD327" s="32"/>
      <c r="AE327"/>
      <c r="AF327" s="32"/>
      <c r="AG327"/>
      <c r="AH327"/>
      <c r="AI327"/>
      <c r="AJ327" s="32"/>
      <c r="AL327"/>
      <c r="AM327"/>
      <c r="AN327"/>
      <c r="AO327"/>
      <c r="AP327"/>
      <c r="AQ327"/>
      <c r="AR327"/>
      <c r="AS327"/>
      <c r="AT327"/>
    </row>
    <row r="328" spans="1:46" s="10" customForma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68"/>
      <c r="S328" s="68"/>
      <c r="T328" s="118"/>
      <c r="U328" s="118"/>
      <c r="V328" s="68"/>
      <c r="X328" s="100"/>
      <c r="Y328" s="84"/>
      <c r="Z328" s="118"/>
      <c r="AA328" s="84"/>
      <c r="AB328" s="32"/>
      <c r="AC328" s="32"/>
      <c r="AD328" s="32"/>
      <c r="AE328"/>
      <c r="AF328" s="32"/>
      <c r="AG328"/>
      <c r="AH328"/>
      <c r="AI328"/>
      <c r="AJ328" s="32"/>
      <c r="AL328"/>
      <c r="AM328"/>
      <c r="AN328"/>
      <c r="AO328"/>
      <c r="AP328"/>
      <c r="AQ328"/>
      <c r="AR328"/>
      <c r="AS328"/>
      <c r="AT328"/>
    </row>
    <row r="329" spans="1:46" s="10" customForma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68"/>
      <c r="S329" s="68"/>
      <c r="T329" s="118"/>
      <c r="U329" s="118"/>
      <c r="V329" s="68"/>
      <c r="X329" s="100"/>
      <c r="Y329" s="84"/>
      <c r="Z329" s="118"/>
      <c r="AA329" s="84"/>
      <c r="AB329" s="32"/>
      <c r="AC329" s="32"/>
      <c r="AD329" s="32"/>
      <c r="AE329"/>
      <c r="AF329" s="32"/>
      <c r="AG329"/>
      <c r="AH329"/>
      <c r="AI329"/>
      <c r="AJ329" s="32"/>
      <c r="AL329"/>
      <c r="AM329"/>
      <c r="AN329"/>
      <c r="AO329"/>
      <c r="AP329"/>
      <c r="AQ329"/>
      <c r="AR329"/>
      <c r="AS329"/>
      <c r="AT329"/>
    </row>
    <row r="330" spans="1:46" s="10" customForma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68"/>
      <c r="S330" s="68"/>
      <c r="T330" s="118"/>
      <c r="U330" s="118"/>
      <c r="V330" s="68"/>
      <c r="X330" s="100"/>
      <c r="Y330" s="84"/>
      <c r="Z330" s="118"/>
      <c r="AA330" s="84"/>
      <c r="AB330"/>
      <c r="AC330" s="32"/>
      <c r="AD330"/>
      <c r="AE330"/>
      <c r="AF330" s="32"/>
      <c r="AG330"/>
      <c r="AH330"/>
      <c r="AI330"/>
      <c r="AJ330"/>
      <c r="AL330"/>
      <c r="AM330"/>
      <c r="AN330"/>
      <c r="AO330"/>
      <c r="AP330"/>
      <c r="AQ330"/>
      <c r="AR330"/>
      <c r="AS330"/>
      <c r="AT330"/>
    </row>
    <row r="331" spans="1:46" s="10" customForma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68"/>
      <c r="S331" s="68"/>
      <c r="T331" s="118"/>
      <c r="U331" s="118"/>
      <c r="V331" s="68"/>
      <c r="X331" s="100"/>
      <c r="Y331" s="84"/>
      <c r="Z331" s="118"/>
      <c r="AA331" s="84"/>
      <c r="AB331"/>
      <c r="AC331" s="32"/>
      <c r="AD331"/>
      <c r="AE331"/>
      <c r="AF331" s="32"/>
      <c r="AG331"/>
      <c r="AH331"/>
      <c r="AI331"/>
      <c r="AJ331"/>
      <c r="AL331"/>
      <c r="AM331"/>
      <c r="AN331"/>
      <c r="AO331"/>
      <c r="AP331"/>
      <c r="AQ331"/>
      <c r="AR331"/>
      <c r="AS331"/>
      <c r="AT331"/>
    </row>
    <row r="332" spans="1:46" s="10" customForma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68"/>
      <c r="S332" s="68"/>
      <c r="T332" s="118"/>
      <c r="U332" s="118"/>
      <c r="V332" s="68"/>
      <c r="X332" s="100"/>
      <c r="Y332" s="84"/>
      <c r="Z332" s="118"/>
      <c r="AA332" s="84"/>
      <c r="AB332"/>
      <c r="AC332" s="32"/>
      <c r="AD332"/>
      <c r="AE332"/>
      <c r="AF332" s="32"/>
      <c r="AG332"/>
      <c r="AH332"/>
      <c r="AI332"/>
      <c r="AJ332"/>
      <c r="AL332"/>
      <c r="AM332"/>
      <c r="AN332"/>
      <c r="AO332"/>
      <c r="AP332"/>
      <c r="AQ332"/>
      <c r="AR332"/>
      <c r="AS332"/>
      <c r="AT332"/>
    </row>
    <row r="333" spans="1:46" s="10" customForma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68"/>
      <c r="S333" s="68"/>
      <c r="T333" s="118"/>
      <c r="U333" s="118"/>
      <c r="V333" s="68"/>
      <c r="X333" s="100"/>
      <c r="Y333" s="84"/>
      <c r="Z333" s="118"/>
      <c r="AA333" s="84"/>
      <c r="AB333"/>
      <c r="AC333" s="32"/>
      <c r="AD333"/>
      <c r="AE333"/>
      <c r="AF333" s="32"/>
      <c r="AG333"/>
      <c r="AH333"/>
      <c r="AI333"/>
      <c r="AJ333"/>
      <c r="AL333"/>
      <c r="AM333"/>
      <c r="AN333"/>
      <c r="AO333"/>
      <c r="AP333"/>
      <c r="AQ333"/>
      <c r="AR333"/>
      <c r="AS333"/>
      <c r="AT333"/>
    </row>
    <row r="334" spans="1:46" s="10" customForma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68"/>
      <c r="S334" s="68"/>
      <c r="T334" s="118"/>
      <c r="U334" s="118"/>
      <c r="V334" s="68"/>
      <c r="X334" s="100"/>
      <c r="Y334" s="84"/>
      <c r="Z334" s="118"/>
      <c r="AA334" s="84"/>
      <c r="AB334"/>
      <c r="AC334" s="32"/>
      <c r="AD334"/>
      <c r="AE334"/>
      <c r="AF334" s="32"/>
      <c r="AG334"/>
      <c r="AH334"/>
      <c r="AI334"/>
      <c r="AJ334"/>
      <c r="AL334"/>
      <c r="AM334"/>
      <c r="AN334"/>
      <c r="AO334"/>
      <c r="AP334"/>
      <c r="AQ334"/>
      <c r="AR334"/>
      <c r="AS334"/>
      <c r="AT334"/>
    </row>
    <row r="335" spans="1:46" s="10" customForma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68"/>
      <c r="S335" s="68"/>
      <c r="T335" s="118"/>
      <c r="U335" s="118"/>
      <c r="V335" s="68"/>
      <c r="X335" s="100"/>
      <c r="Y335" s="84"/>
      <c r="Z335" s="118"/>
      <c r="AA335" s="84"/>
      <c r="AB335"/>
      <c r="AC335" s="32"/>
      <c r="AD335"/>
      <c r="AE335"/>
      <c r="AF335" s="32"/>
      <c r="AG335"/>
      <c r="AH335"/>
      <c r="AI335"/>
      <c r="AJ335"/>
      <c r="AL335"/>
      <c r="AM335"/>
      <c r="AN335"/>
      <c r="AO335"/>
      <c r="AP335"/>
      <c r="AQ335"/>
      <c r="AR335"/>
      <c r="AS335"/>
      <c r="AT335"/>
    </row>
    <row r="336" spans="1:46" s="10" customForma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68"/>
      <c r="S336" s="68"/>
      <c r="T336" s="118"/>
      <c r="U336" s="118"/>
      <c r="V336" s="68"/>
      <c r="X336" s="100"/>
      <c r="Y336" s="84"/>
      <c r="Z336" s="118"/>
      <c r="AA336" s="84"/>
      <c r="AB336"/>
      <c r="AC336" s="32"/>
      <c r="AD336"/>
      <c r="AE336"/>
      <c r="AF336" s="32"/>
      <c r="AG336"/>
      <c r="AH336"/>
      <c r="AI336"/>
      <c r="AJ336"/>
      <c r="AL336"/>
      <c r="AM336"/>
      <c r="AN336"/>
      <c r="AO336"/>
      <c r="AP336"/>
      <c r="AQ336"/>
      <c r="AR336"/>
      <c r="AS336"/>
      <c r="AT336"/>
    </row>
    <row r="337" spans="1:46" s="10" customForma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68"/>
      <c r="S337" s="68"/>
      <c r="T337" s="118"/>
      <c r="U337" s="118"/>
      <c r="V337" s="68"/>
      <c r="X337" s="100"/>
      <c r="Y337" s="84"/>
      <c r="Z337" s="118"/>
      <c r="AA337" s="84"/>
      <c r="AB337"/>
      <c r="AC337" s="32"/>
      <c r="AD337"/>
      <c r="AE337"/>
      <c r="AF337" s="32"/>
      <c r="AG337"/>
      <c r="AH337"/>
      <c r="AI337"/>
      <c r="AJ337"/>
      <c r="AL337"/>
      <c r="AM337"/>
      <c r="AN337"/>
      <c r="AO337"/>
      <c r="AP337"/>
      <c r="AQ337"/>
      <c r="AR337"/>
      <c r="AS337"/>
      <c r="AT337"/>
    </row>
    <row r="338" spans="1:46" s="10" customForma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68"/>
      <c r="S338" s="68"/>
      <c r="T338" s="118"/>
      <c r="U338" s="118"/>
      <c r="V338" s="68"/>
      <c r="X338" s="100"/>
      <c r="Y338" s="84"/>
      <c r="Z338" s="118"/>
      <c r="AA338" s="84"/>
      <c r="AB338"/>
      <c r="AC338" s="32"/>
      <c r="AD338"/>
      <c r="AE338"/>
      <c r="AF338" s="32"/>
      <c r="AG338"/>
      <c r="AH338"/>
      <c r="AI338"/>
      <c r="AJ338"/>
      <c r="AL338"/>
      <c r="AM338"/>
      <c r="AN338"/>
      <c r="AO338"/>
      <c r="AP338"/>
      <c r="AQ338"/>
      <c r="AR338"/>
      <c r="AS338"/>
      <c r="AT338"/>
    </row>
    <row r="339" spans="1:46" s="10" customForma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68"/>
      <c r="S339" s="68"/>
      <c r="T339" s="118"/>
      <c r="U339" s="118"/>
      <c r="V339" s="68"/>
      <c r="X339" s="100"/>
      <c r="Y339" s="84"/>
      <c r="Z339" s="118"/>
      <c r="AA339" s="84"/>
      <c r="AB339"/>
      <c r="AC339" s="32"/>
      <c r="AD339"/>
      <c r="AE339"/>
      <c r="AF339" s="32"/>
      <c r="AG339"/>
      <c r="AH339"/>
      <c r="AI339"/>
      <c r="AJ339"/>
      <c r="AL339"/>
      <c r="AM339"/>
      <c r="AN339"/>
      <c r="AO339"/>
      <c r="AP339"/>
      <c r="AQ339"/>
      <c r="AR339"/>
      <c r="AS339"/>
      <c r="AT339"/>
    </row>
    <row r="340" spans="1:46" s="10" customForma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68"/>
      <c r="S340" s="68"/>
      <c r="T340" s="118"/>
      <c r="U340" s="118"/>
      <c r="V340" s="68"/>
      <c r="X340" s="100"/>
      <c r="Y340" s="84"/>
      <c r="Z340" s="118"/>
      <c r="AA340" s="84"/>
      <c r="AB340"/>
      <c r="AC340" s="32"/>
      <c r="AD340"/>
      <c r="AE340"/>
      <c r="AF340" s="32"/>
      <c r="AG340"/>
      <c r="AH340"/>
      <c r="AI340"/>
      <c r="AJ340"/>
      <c r="AL340"/>
      <c r="AM340"/>
      <c r="AN340"/>
      <c r="AO340"/>
      <c r="AP340"/>
      <c r="AQ340"/>
      <c r="AR340"/>
      <c r="AS340"/>
      <c r="AT340"/>
    </row>
    <row r="341" spans="1:46" s="10" customForma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68"/>
      <c r="S341" s="68"/>
      <c r="T341" s="118"/>
      <c r="U341" s="118"/>
      <c r="V341" s="68"/>
      <c r="X341" s="100"/>
      <c r="Y341" s="84"/>
      <c r="Z341" s="118"/>
      <c r="AA341" s="84"/>
      <c r="AB341"/>
      <c r="AC341" s="32"/>
      <c r="AD341"/>
      <c r="AE341"/>
      <c r="AF341" s="32"/>
      <c r="AG341"/>
      <c r="AH341"/>
      <c r="AI341"/>
      <c r="AJ341"/>
      <c r="AL341"/>
      <c r="AM341"/>
      <c r="AN341"/>
      <c r="AO341"/>
      <c r="AP341"/>
      <c r="AQ341"/>
      <c r="AR341"/>
      <c r="AS341"/>
      <c r="AT341"/>
    </row>
    <row r="342" spans="1:46" s="10" customForma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68"/>
      <c r="S342" s="68"/>
      <c r="T342" s="118"/>
      <c r="U342" s="118"/>
      <c r="V342" s="68"/>
      <c r="X342" s="100"/>
      <c r="Y342" s="84"/>
      <c r="Z342" s="118"/>
      <c r="AA342" s="84"/>
      <c r="AB342"/>
      <c r="AC342" s="32"/>
      <c r="AD342"/>
      <c r="AE342"/>
      <c r="AF342" s="32"/>
      <c r="AG342"/>
      <c r="AH342"/>
      <c r="AI342"/>
      <c r="AJ342"/>
      <c r="AL342"/>
      <c r="AM342"/>
      <c r="AN342"/>
      <c r="AO342"/>
      <c r="AP342"/>
      <c r="AQ342"/>
      <c r="AR342"/>
      <c r="AS342"/>
      <c r="AT342"/>
    </row>
    <row r="343" spans="1:46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68"/>
      <c r="S343" s="68"/>
      <c r="T343" s="118"/>
      <c r="U343" s="118"/>
      <c r="V343" s="68"/>
      <c r="Y343" s="84"/>
      <c r="Z343" s="118"/>
      <c r="AA343" s="84"/>
      <c r="AC343" s="32"/>
      <c r="AF343" s="32"/>
    </row>
    <row r="344" spans="1:46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68"/>
      <c r="S344" s="68"/>
      <c r="T344" s="118"/>
      <c r="U344" s="118"/>
      <c r="V344" s="68"/>
      <c r="Y344" s="84"/>
      <c r="Z344" s="118"/>
      <c r="AA344" s="84"/>
      <c r="AC344" s="32"/>
      <c r="AF344" s="32"/>
    </row>
    <row r="345" spans="1:46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68"/>
      <c r="S345" s="68"/>
      <c r="T345" s="118"/>
      <c r="U345" s="118"/>
      <c r="V345" s="68"/>
      <c r="Y345" s="84"/>
      <c r="Z345" s="118"/>
      <c r="AA345" s="84"/>
      <c r="AC345" s="32"/>
      <c r="AF345" s="32"/>
    </row>
    <row r="346" spans="1: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68"/>
      <c r="S346" s="68"/>
      <c r="T346" s="118"/>
      <c r="U346" s="118"/>
      <c r="V346" s="68"/>
      <c r="Y346" s="84"/>
      <c r="Z346" s="118"/>
      <c r="AA346" s="84"/>
      <c r="AC346" s="32"/>
      <c r="AF346" s="32"/>
    </row>
    <row r="347" spans="1:46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68"/>
      <c r="S347" s="68"/>
      <c r="T347" s="118"/>
      <c r="U347" s="118"/>
      <c r="V347" s="68"/>
      <c r="Y347" s="84"/>
      <c r="Z347" s="118"/>
      <c r="AA347" s="84"/>
      <c r="AC347" s="32"/>
      <c r="AF347" s="32"/>
    </row>
    <row r="348" spans="1:46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68"/>
      <c r="S348" s="68"/>
      <c r="T348" s="118"/>
      <c r="U348" s="118"/>
      <c r="V348" s="68"/>
      <c r="Y348" s="84"/>
      <c r="Z348" s="118"/>
      <c r="AA348" s="84"/>
      <c r="AC348" s="32"/>
      <c r="AF348" s="32"/>
    </row>
    <row r="349" spans="1:46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68"/>
      <c r="S349" s="68"/>
      <c r="T349" s="118"/>
      <c r="U349" s="118"/>
      <c r="V349" s="68"/>
      <c r="Y349" s="84"/>
      <c r="Z349" s="118"/>
      <c r="AA349" s="84"/>
      <c r="AC349" s="32"/>
      <c r="AF349" s="32"/>
    </row>
    <row r="350" spans="1:46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68"/>
      <c r="S350" s="68"/>
      <c r="T350" s="118"/>
      <c r="U350" s="118"/>
      <c r="V350" s="68"/>
      <c r="Y350" s="84"/>
      <c r="Z350" s="118"/>
      <c r="AA350" s="84"/>
      <c r="AC350" s="32"/>
      <c r="AF350" s="32"/>
    </row>
    <row r="351" spans="1:46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68"/>
      <c r="S351" s="68"/>
      <c r="T351" s="118"/>
      <c r="U351" s="118"/>
      <c r="V351" s="68"/>
      <c r="Y351" s="84"/>
      <c r="Z351" s="118"/>
      <c r="AA351" s="84"/>
      <c r="AC351" s="32"/>
      <c r="AF351" s="32"/>
    </row>
    <row r="352" spans="1:46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68"/>
      <c r="S352" s="68"/>
      <c r="T352" s="118"/>
      <c r="U352" s="118"/>
      <c r="V352" s="68"/>
      <c r="Y352" s="84"/>
      <c r="Z352" s="118"/>
      <c r="AA352" s="84"/>
      <c r="AC352" s="32"/>
      <c r="AF352" s="32"/>
    </row>
    <row r="353" spans="12:26">
      <c r="L353" s="32"/>
      <c r="M353" s="32"/>
      <c r="N353" s="32"/>
      <c r="O353" s="32"/>
      <c r="P353" s="32"/>
      <c r="Q353" s="32"/>
      <c r="R353" s="68"/>
      <c r="S353" s="68"/>
      <c r="T353" s="118"/>
      <c r="U353" s="118"/>
      <c r="V353" s="68"/>
      <c r="Y353" s="84"/>
      <c r="Z353" s="118"/>
    </row>
    <row r="354" spans="12:26">
      <c r="L354" s="32"/>
      <c r="M354" s="32"/>
      <c r="N354" s="32"/>
      <c r="O354" s="32"/>
      <c r="P354" s="32"/>
      <c r="Q354" s="32"/>
      <c r="R354" s="68"/>
      <c r="S354" s="68"/>
      <c r="T354" s="118"/>
      <c r="U354" s="118"/>
      <c r="V354" s="68"/>
      <c r="Y354" s="84"/>
      <c r="Z354" s="118"/>
    </row>
    <row r="355" spans="12:26">
      <c r="L355" s="32"/>
      <c r="M355" s="32"/>
      <c r="N355" s="32"/>
      <c r="O355" s="32"/>
      <c r="P355" s="32"/>
      <c r="Q355" s="32"/>
      <c r="R355" s="68"/>
      <c r="S355" s="68"/>
      <c r="T355" s="118"/>
      <c r="U355" s="118"/>
      <c r="V355" s="68"/>
      <c r="Y355" s="84"/>
      <c r="Z355" s="118"/>
    </row>
    <row r="356" spans="12:26">
      <c r="L356" s="32"/>
      <c r="M356" s="32"/>
      <c r="N356" s="32"/>
      <c r="O356" s="32"/>
      <c r="P356" s="32"/>
      <c r="Q356" s="32"/>
      <c r="R356" s="68"/>
      <c r="S356" s="68"/>
      <c r="T356" s="118"/>
      <c r="U356" s="118"/>
      <c r="V356" s="68"/>
      <c r="Y356" s="84"/>
      <c r="Z356" s="118"/>
    </row>
    <row r="357" spans="12:26">
      <c r="L357" s="32"/>
      <c r="M357" s="32"/>
      <c r="N357" s="32"/>
      <c r="O357" s="32"/>
      <c r="P357" s="32"/>
      <c r="Q357" s="32"/>
      <c r="R357" s="68"/>
      <c r="S357" s="68"/>
      <c r="T357" s="118"/>
      <c r="U357" s="118"/>
      <c r="V357" s="68"/>
      <c r="Y357" s="84"/>
      <c r="Z357" s="118"/>
    </row>
    <row r="358" spans="12:26">
      <c r="L358" s="32"/>
      <c r="M358" s="32"/>
      <c r="N358" s="32"/>
      <c r="O358" s="32"/>
      <c r="P358" s="32"/>
      <c r="Q358" s="32"/>
      <c r="R358" s="68"/>
      <c r="S358" s="68"/>
      <c r="T358" s="118"/>
      <c r="U358" s="118"/>
      <c r="V358" s="68"/>
      <c r="Y358" s="84"/>
      <c r="Z358" s="118"/>
    </row>
    <row r="359" spans="12:26">
      <c r="L359" s="32"/>
      <c r="M359" s="32"/>
      <c r="N359" s="32"/>
      <c r="O359" s="32"/>
      <c r="P359" s="32"/>
      <c r="Q359" s="32"/>
      <c r="R359" s="68"/>
      <c r="S359" s="68"/>
      <c r="T359" s="118"/>
      <c r="U359" s="118"/>
      <c r="V359" s="68"/>
      <c r="Y359" s="84"/>
      <c r="Z359" s="118"/>
    </row>
    <row r="360" spans="12:26">
      <c r="L360" s="32"/>
      <c r="M360" s="32"/>
      <c r="N360" s="32"/>
      <c r="O360" s="32"/>
      <c r="P360" s="32"/>
      <c r="Q360" s="32"/>
      <c r="R360" s="68"/>
      <c r="S360" s="68"/>
      <c r="T360" s="118"/>
      <c r="U360" s="118"/>
      <c r="V360" s="68"/>
      <c r="Y360" s="84"/>
      <c r="Z360" s="118"/>
    </row>
    <row r="361" spans="12:26">
      <c r="L361" s="32"/>
      <c r="M361" s="32"/>
      <c r="N361" s="32"/>
      <c r="O361" s="32"/>
      <c r="P361" s="32"/>
      <c r="Q361" s="32"/>
      <c r="R361" s="68"/>
      <c r="S361" s="68"/>
      <c r="T361" s="118"/>
      <c r="U361" s="118"/>
      <c r="V361" s="68"/>
      <c r="Y361" s="84"/>
      <c r="Z361" s="118"/>
    </row>
    <row r="362" spans="12:26">
      <c r="L362" s="32"/>
      <c r="M362" s="32"/>
      <c r="N362" s="32"/>
      <c r="O362" s="32"/>
      <c r="P362" s="32"/>
      <c r="Q362" s="32"/>
      <c r="R362" s="68"/>
      <c r="S362" s="68"/>
      <c r="T362" s="118"/>
      <c r="U362" s="118"/>
      <c r="Y362" s="84"/>
      <c r="Z362" s="118"/>
    </row>
    <row r="363" spans="12:26">
      <c r="L363" s="32"/>
      <c r="M363" s="32"/>
      <c r="N363" s="32"/>
      <c r="O363" s="32"/>
      <c r="P363" s="32"/>
      <c r="Q363" s="32"/>
      <c r="R363" s="68"/>
      <c r="S363" s="68"/>
      <c r="T363" s="118"/>
      <c r="U363" s="118"/>
      <c r="Y363" s="84"/>
      <c r="Z363" s="118"/>
    </row>
    <row r="364" spans="12:26">
      <c r="L364" s="32"/>
      <c r="M364" s="32"/>
      <c r="N364" s="32"/>
      <c r="O364" s="32"/>
      <c r="P364" s="32"/>
      <c r="Q364" s="32"/>
      <c r="R364" s="68"/>
      <c r="S364" s="68"/>
      <c r="T364" s="118"/>
      <c r="U364" s="118"/>
      <c r="Y364" s="84"/>
      <c r="Z364" s="118"/>
    </row>
    <row r="365" spans="12:26">
      <c r="L365" s="32"/>
      <c r="M365" s="32"/>
      <c r="N365" s="32"/>
      <c r="O365" s="32"/>
      <c r="P365" s="32"/>
      <c r="Q365" s="32"/>
      <c r="R365" s="68"/>
      <c r="S365" s="68"/>
      <c r="T365" s="118"/>
      <c r="U365" s="118"/>
      <c r="Y365" s="84"/>
      <c r="Z365" s="118"/>
    </row>
    <row r="366" spans="12:26">
      <c r="L366" s="32"/>
      <c r="M366" s="32"/>
      <c r="N366" s="32"/>
      <c r="O366" s="32"/>
      <c r="P366" s="32"/>
      <c r="Q366" s="32"/>
      <c r="R366" s="68"/>
      <c r="S366" s="68"/>
      <c r="T366" s="118"/>
      <c r="U366" s="118"/>
      <c r="Y366" s="84"/>
      <c r="Z366" s="118"/>
    </row>
    <row r="367" spans="12:26">
      <c r="L367" s="32"/>
      <c r="M367" s="32"/>
      <c r="N367" s="32"/>
      <c r="O367" s="32"/>
      <c r="P367" s="32"/>
      <c r="Q367" s="32"/>
      <c r="R367" s="68"/>
      <c r="S367" s="68"/>
      <c r="T367" s="118"/>
      <c r="U367" s="118"/>
      <c r="Y367" s="84"/>
      <c r="Z367" s="118"/>
    </row>
    <row r="368" spans="12:26">
      <c r="L368" s="32"/>
      <c r="M368" s="32"/>
      <c r="N368" s="32"/>
      <c r="O368" s="32"/>
      <c r="P368" s="32"/>
      <c r="Q368" s="32"/>
      <c r="R368" s="68"/>
      <c r="S368" s="68"/>
      <c r="T368" s="118"/>
      <c r="U368" s="118"/>
      <c r="Y368" s="84"/>
      <c r="Z368" s="118"/>
    </row>
    <row r="369" spans="12:26">
      <c r="L369" s="32"/>
      <c r="M369" s="32"/>
      <c r="N369" s="32"/>
      <c r="O369" s="32"/>
      <c r="P369" s="32"/>
      <c r="Q369" s="32"/>
      <c r="R369" s="68"/>
      <c r="S369" s="68"/>
      <c r="T369" s="118"/>
      <c r="U369" s="118"/>
      <c r="Y369" s="84"/>
      <c r="Z369" s="118"/>
    </row>
    <row r="370" spans="12:26">
      <c r="L370" s="32"/>
      <c r="M370" s="32"/>
      <c r="N370" s="32"/>
      <c r="O370" s="32"/>
      <c r="P370" s="32"/>
      <c r="Q370" s="32"/>
      <c r="R370" s="68"/>
      <c r="S370" s="68"/>
      <c r="T370" s="118"/>
      <c r="U370" s="118"/>
      <c r="Y370" s="84"/>
      <c r="Z370" s="118"/>
    </row>
    <row r="371" spans="12:26">
      <c r="L371" s="32"/>
      <c r="M371" s="32"/>
      <c r="N371" s="32"/>
      <c r="O371" s="32"/>
      <c r="P371" s="32"/>
      <c r="Q371" s="32"/>
      <c r="R371" s="68"/>
      <c r="S371" s="68"/>
      <c r="T371" s="118"/>
      <c r="U371" s="118"/>
      <c r="Y371" s="84"/>
      <c r="Z371" s="118"/>
    </row>
    <row r="372" spans="12:26">
      <c r="L372" s="32"/>
      <c r="M372" s="32"/>
      <c r="N372" s="32"/>
      <c r="O372" s="32"/>
      <c r="P372" s="32"/>
      <c r="Q372" s="32"/>
      <c r="R372" s="68"/>
      <c r="S372" s="68"/>
      <c r="T372" s="118"/>
      <c r="U372" s="118"/>
      <c r="Y372" s="84"/>
      <c r="Z372" s="118"/>
    </row>
    <row r="373" spans="12:26">
      <c r="L373" s="32"/>
      <c r="M373" s="32"/>
      <c r="N373" s="32"/>
      <c r="O373" s="32"/>
      <c r="P373" s="32"/>
      <c r="Q373" s="32"/>
      <c r="R373" s="68"/>
      <c r="S373" s="68"/>
      <c r="T373" s="118"/>
      <c r="U373" s="118"/>
      <c r="Y373" s="84"/>
      <c r="Z373" s="118"/>
    </row>
    <row r="374" spans="12:26">
      <c r="L374" s="32"/>
      <c r="M374" s="32"/>
      <c r="N374" s="32"/>
      <c r="O374" s="32"/>
      <c r="P374" s="32"/>
      <c r="Q374" s="32"/>
      <c r="R374" s="68"/>
      <c r="S374" s="68"/>
      <c r="T374" s="118"/>
      <c r="U374" s="118"/>
      <c r="Y374" s="84"/>
      <c r="Z374" s="118"/>
    </row>
    <row r="375" spans="12:26">
      <c r="L375" s="32"/>
      <c r="M375" s="32"/>
      <c r="N375" s="32"/>
      <c r="O375" s="32"/>
      <c r="P375" s="32"/>
      <c r="Q375" s="32"/>
      <c r="R375" s="68"/>
      <c r="S375" s="68"/>
      <c r="T375" s="118"/>
      <c r="U375" s="118"/>
      <c r="Y375" s="84"/>
      <c r="Z375" s="118"/>
    </row>
    <row r="376" spans="12:26">
      <c r="L376" s="32"/>
      <c r="M376" s="32"/>
      <c r="N376" s="32"/>
      <c r="O376" s="32"/>
      <c r="P376" s="32"/>
      <c r="Q376" s="32"/>
      <c r="R376" s="68"/>
      <c r="S376" s="68"/>
      <c r="T376" s="118"/>
      <c r="U376" s="118"/>
      <c r="Y376" s="84"/>
      <c r="Z376" s="118"/>
    </row>
    <row r="377" spans="12:26">
      <c r="L377" s="32"/>
      <c r="M377" s="32"/>
      <c r="N377" s="32"/>
      <c r="O377" s="32"/>
      <c r="P377" s="32"/>
      <c r="Q377" s="32"/>
      <c r="R377" s="68"/>
      <c r="S377" s="68"/>
      <c r="T377" s="118"/>
      <c r="U377" s="118"/>
      <c r="Y377" s="84"/>
      <c r="Z377" s="118"/>
    </row>
    <row r="378" spans="12:26">
      <c r="M378" s="32"/>
      <c r="N378" s="32"/>
      <c r="O378" s="32"/>
      <c r="P378" s="32"/>
      <c r="Q378" s="32"/>
      <c r="R378" s="68"/>
      <c r="S378" s="68"/>
      <c r="U378" s="118"/>
      <c r="Y378" s="84"/>
      <c r="Z378" s="118"/>
    </row>
    <row r="379" spans="12:26">
      <c r="M379" s="32"/>
      <c r="N379" s="32"/>
      <c r="O379" s="32"/>
      <c r="P379" s="32"/>
      <c r="Q379" s="32"/>
      <c r="R379" s="68"/>
      <c r="S379" s="68"/>
      <c r="U379" s="118"/>
      <c r="Y379" s="84"/>
      <c r="Z379" s="118"/>
    </row>
    <row r="380" spans="12:26">
      <c r="M380" s="32"/>
      <c r="N380" s="32"/>
      <c r="O380" s="32"/>
      <c r="P380" s="32"/>
      <c r="Q380" s="32"/>
      <c r="R380" s="68"/>
      <c r="S380" s="68"/>
      <c r="U380" s="118"/>
      <c r="Y380" s="84"/>
      <c r="Z380" s="118"/>
    </row>
    <row r="381" spans="12:26">
      <c r="M381" s="32"/>
      <c r="N381" s="32"/>
      <c r="O381" s="32"/>
      <c r="P381" s="32"/>
      <c r="Q381" s="32"/>
      <c r="R381" s="68"/>
      <c r="S381" s="68"/>
      <c r="U381" s="118"/>
      <c r="Y381" s="84"/>
      <c r="Z381" s="118"/>
    </row>
    <row r="382" spans="12:26">
      <c r="M382" s="32"/>
      <c r="N382" s="32"/>
      <c r="O382" s="32"/>
      <c r="P382" s="32"/>
      <c r="Q382" s="32"/>
      <c r="R382" s="68"/>
      <c r="S382" s="68"/>
      <c r="U382" s="118"/>
      <c r="Y382" s="84"/>
      <c r="Z382" s="118"/>
    </row>
    <row r="383" spans="12:26">
      <c r="M383" s="32"/>
      <c r="N383" s="32"/>
      <c r="O383" s="32"/>
      <c r="P383" s="32"/>
      <c r="Q383" s="32"/>
      <c r="R383" s="68"/>
      <c r="S383" s="68"/>
      <c r="U383" s="118"/>
      <c r="Y383" s="84"/>
      <c r="Z383" s="118"/>
    </row>
    <row r="384" spans="12:26">
      <c r="M384" s="32"/>
      <c r="N384" s="32"/>
      <c r="O384" s="32"/>
      <c r="P384" s="32"/>
      <c r="Q384" s="32"/>
      <c r="R384" s="68"/>
      <c r="S384" s="68"/>
      <c r="U384" s="118"/>
      <c r="Y384" s="84"/>
      <c r="Z384" s="118"/>
    </row>
    <row r="429" spans="30:30">
      <c r="AD429" s="3" t="s">
        <v>598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0"/>
  <sheetViews>
    <sheetView zoomScale="84" zoomScaleNormal="84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Q6" sqref="Q6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2.453125" customWidth="1"/>
    <col min="7" max="7" width="6.6328125" customWidth="1"/>
    <col min="8" max="8" width="5.6328125" customWidth="1"/>
    <col min="9" max="9" width="8.26953125" style="301" customWidth="1"/>
    <col min="10" max="10" width="9.1796875" style="301" customWidth="1"/>
    <col min="11" max="11" width="5.6328125" style="100" customWidth="1"/>
    <col min="12" max="12" width="6.36328125" customWidth="1"/>
    <col min="13" max="13" width="4.90625" style="100" customWidth="1"/>
    <col min="14" max="14" width="5.36328125" customWidth="1"/>
    <col min="15" max="15" width="7.08984375" customWidth="1"/>
    <col min="16" max="16" width="6.90625" customWidth="1"/>
    <col min="17" max="17" width="6.453125" style="100" customWidth="1"/>
    <col min="18" max="18" width="5.81640625" customWidth="1"/>
    <col min="19" max="19" width="6.36328125" customWidth="1"/>
    <col min="20" max="20" width="1.453125" customWidth="1"/>
    <col min="21" max="21" width="5" customWidth="1"/>
    <col min="22" max="22" width="5.81640625" customWidth="1"/>
    <col min="23" max="23" width="7.36328125" customWidth="1"/>
    <col min="24" max="24" width="1" customWidth="1"/>
    <col min="25" max="25" width="6" style="10" customWidth="1"/>
    <col min="26" max="26" width="1.54296875" customWidth="1"/>
    <col min="27" max="27" width="6.6328125" customWidth="1"/>
    <col min="28" max="29" width="8.08984375" style="100" customWidth="1"/>
    <col min="30" max="30" width="7.36328125" style="10" customWidth="1"/>
    <col min="31" max="31" width="7.36328125" customWidth="1"/>
    <col min="32" max="32" width="7.54296875" style="100" customWidth="1"/>
    <col min="33" max="33" width="7.453125" style="301" customWidth="1"/>
    <col min="34" max="34" width="8.54296875" style="10" customWidth="1"/>
    <col min="35" max="35" width="8" customWidth="1"/>
    <col min="36" max="36" width="5.90625" style="121" customWidth="1"/>
    <col min="37" max="37" width="8.36328125" customWidth="1"/>
    <col min="38" max="38" width="5.54296875" style="100" customWidth="1"/>
    <col min="39" max="39" width="7.81640625" customWidth="1"/>
    <col min="40" max="40" width="7.54296875" customWidth="1"/>
    <col min="41" max="41" width="6.90625" customWidth="1"/>
    <col min="43" max="43" width="6.90625" customWidth="1"/>
    <col min="44" max="44" width="12.36328125" customWidth="1"/>
    <col min="45" max="45" width="14.54296875" customWidth="1"/>
    <col min="53" max="53" width="14" customWidth="1"/>
    <col min="54" max="54" width="12.54296875" customWidth="1"/>
    <col min="55" max="55" width="10.90625" customWidth="1"/>
  </cols>
  <sheetData>
    <row r="1" spans="1:59">
      <c r="A1" s="39"/>
      <c r="B1" s="39"/>
      <c r="C1" s="39"/>
      <c r="D1" s="39"/>
      <c r="E1" s="39"/>
      <c r="F1" s="42"/>
      <c r="G1" s="42"/>
      <c r="H1" s="42"/>
      <c r="I1" s="343"/>
      <c r="J1" s="343"/>
      <c r="K1" s="113"/>
      <c r="L1" s="42"/>
      <c r="M1" s="113"/>
      <c r="N1" s="42"/>
      <c r="O1" s="42"/>
      <c r="P1" s="42"/>
      <c r="Q1" s="113"/>
      <c r="R1" s="42"/>
      <c r="S1" s="42"/>
      <c r="T1" s="42"/>
      <c r="U1" s="42"/>
      <c r="V1" s="42"/>
      <c r="W1" s="42"/>
      <c r="X1" s="42"/>
      <c r="Y1" s="147"/>
      <c r="Z1" s="42"/>
      <c r="AA1" s="42"/>
      <c r="AB1" s="113"/>
      <c r="AC1" s="113"/>
      <c r="AD1" s="147"/>
      <c r="AE1" s="42"/>
      <c r="AF1" s="113"/>
      <c r="AG1" s="343"/>
      <c r="AH1" s="42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</row>
    <row r="2" spans="1:59" ht="29.4">
      <c r="A2" s="39"/>
      <c r="B2" s="132" t="s">
        <v>453</v>
      </c>
      <c r="C2" s="39"/>
      <c r="D2" s="39"/>
      <c r="E2" s="39"/>
      <c r="F2" s="42"/>
      <c r="G2" s="42"/>
      <c r="H2" s="42"/>
      <c r="I2" s="343"/>
      <c r="J2" s="343"/>
      <c r="K2" s="113"/>
      <c r="L2" s="42"/>
      <c r="M2" s="113"/>
      <c r="N2" s="42"/>
      <c r="O2" s="42"/>
      <c r="P2" s="42"/>
      <c r="Q2" s="113"/>
      <c r="R2" s="42"/>
      <c r="S2" s="42"/>
      <c r="T2" s="42"/>
      <c r="U2" s="42"/>
      <c r="V2" s="42"/>
      <c r="W2" s="42"/>
      <c r="X2" s="42"/>
      <c r="Y2" s="147"/>
      <c r="Z2" s="42"/>
      <c r="AA2" s="42"/>
      <c r="AB2" s="113"/>
      <c r="AC2" s="113"/>
      <c r="AD2" s="147"/>
      <c r="AE2" s="42"/>
      <c r="AF2" s="113"/>
      <c r="AG2" s="343"/>
      <c r="AH2" s="42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59">
      <c r="A3" s="39"/>
      <c r="B3" s="39"/>
      <c r="C3" s="39"/>
      <c r="D3" s="39"/>
      <c r="E3" s="39"/>
      <c r="F3" s="42"/>
      <c r="G3" s="42"/>
      <c r="H3" s="42"/>
      <c r="I3" s="343"/>
      <c r="J3" s="343"/>
      <c r="K3" s="113"/>
      <c r="L3" s="42"/>
      <c r="M3" s="113"/>
      <c r="N3" s="42"/>
      <c r="O3" s="42"/>
      <c r="P3" s="42"/>
      <c r="Q3" s="113"/>
      <c r="R3" s="42"/>
      <c r="S3" s="42"/>
      <c r="T3" s="42"/>
      <c r="U3" s="42"/>
      <c r="V3" s="42"/>
      <c r="W3" s="42"/>
      <c r="X3" s="42"/>
      <c r="Y3" s="147"/>
      <c r="Z3" s="42"/>
      <c r="AA3" s="42"/>
      <c r="AB3" s="113"/>
      <c r="AC3" s="113"/>
      <c r="AD3" s="147"/>
      <c r="AE3" s="42"/>
      <c r="AF3" s="113"/>
      <c r="AG3" s="343"/>
      <c r="AH3" s="42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59" ht="22.2">
      <c r="A4" s="39"/>
      <c r="B4" s="39"/>
      <c r="C4" s="139" t="s">
        <v>5</v>
      </c>
      <c r="D4" s="139"/>
      <c r="E4" s="404">
        <f>+År!O2</f>
        <v>52</v>
      </c>
      <c r="F4" s="389"/>
      <c r="G4" s="389"/>
      <c r="H4" s="139"/>
      <c r="I4" s="344"/>
      <c r="J4" s="344" t="s">
        <v>429</v>
      </c>
      <c r="K4" s="139"/>
      <c r="L4" s="141"/>
      <c r="M4" s="278" t="str">
        <f>+År!B2</f>
        <v>GRIS</v>
      </c>
      <c r="N4" s="193"/>
      <c r="O4" s="142"/>
      <c r="P4" s="141"/>
      <c r="Q4" s="139" t="s">
        <v>366</v>
      </c>
      <c r="R4" s="192"/>
      <c r="S4" s="141"/>
      <c r="T4" s="141"/>
      <c r="U4" s="141"/>
      <c r="V4" s="141"/>
      <c r="W4" s="402">
        <f>SUM(I10:I26)</f>
        <v>1477420</v>
      </c>
      <c r="X4" s="405"/>
      <c r="Y4" s="405"/>
      <c r="Z4" s="405"/>
      <c r="AA4" s="389"/>
      <c r="AB4" s="113"/>
      <c r="AC4" s="113"/>
      <c r="AD4" s="113"/>
      <c r="AE4" s="141"/>
      <c r="AF4" s="42"/>
      <c r="AG4" s="343"/>
      <c r="AH4" s="42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5"/>
      <c r="AV4" s="5"/>
      <c r="AZ4" s="5"/>
    </row>
    <row r="5" spans="1:59" ht="15.75" customHeight="1">
      <c r="A5" s="39"/>
      <c r="B5" s="139"/>
      <c r="C5" s="139"/>
      <c r="D5" s="139"/>
      <c r="E5" s="139"/>
      <c r="F5" s="139"/>
      <c r="G5" s="139"/>
      <c r="H5" s="141"/>
      <c r="I5" s="344"/>
      <c r="J5" s="353"/>
      <c r="K5" s="142"/>
      <c r="L5" s="141"/>
      <c r="M5" s="142"/>
      <c r="N5" s="141"/>
      <c r="O5" s="139"/>
      <c r="P5" s="141"/>
      <c r="Q5" s="192"/>
      <c r="R5" s="141"/>
      <c r="S5" s="141"/>
      <c r="T5" s="141"/>
      <c r="U5" s="141"/>
      <c r="V5" s="141"/>
      <c r="W5" s="141"/>
      <c r="X5" s="141"/>
      <c r="Y5" s="270"/>
      <c r="Z5" s="141"/>
      <c r="AA5" s="141"/>
      <c r="AB5" s="141"/>
      <c r="AC5" s="141"/>
      <c r="AD5" s="141"/>
      <c r="AE5" s="42"/>
      <c r="AF5" s="192"/>
      <c r="AG5" s="343"/>
      <c r="AH5" s="147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5"/>
      <c r="AW5" s="5"/>
      <c r="BA5" s="5"/>
    </row>
    <row r="6" spans="1:59" ht="15" customHeight="1">
      <c r="A6" s="44"/>
      <c r="B6" s="44"/>
      <c r="C6" s="39"/>
      <c r="D6" s="56"/>
      <c r="E6" s="39"/>
      <c r="F6" s="56"/>
      <c r="G6" s="69"/>
      <c r="H6" s="39"/>
      <c r="I6" s="345"/>
      <c r="J6" s="307"/>
      <c r="K6" s="146"/>
      <c r="L6" s="39"/>
      <c r="M6" s="115"/>
      <c r="N6" s="39"/>
      <c r="O6" s="39"/>
      <c r="P6" s="39"/>
      <c r="Q6" s="115"/>
      <c r="R6" s="39"/>
      <c r="S6" s="42"/>
      <c r="T6" s="42"/>
      <c r="U6" s="44"/>
      <c r="V6" s="39"/>
      <c r="W6" s="44" t="s">
        <v>472</v>
      </c>
      <c r="X6" s="44"/>
      <c r="Y6" s="85"/>
      <c r="Z6" s="44"/>
      <c r="AA6" s="42"/>
      <c r="AB6" s="125" t="s">
        <v>455</v>
      </c>
      <c r="AC6" s="125" t="s">
        <v>3</v>
      </c>
      <c r="AD6" s="85" t="s">
        <v>3</v>
      </c>
      <c r="AE6" s="42"/>
      <c r="AF6" s="113"/>
      <c r="AG6" s="333"/>
      <c r="AH6" s="42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5"/>
    </row>
    <row r="7" spans="1:59" ht="15.6">
      <c r="A7" s="39"/>
      <c r="B7" s="39"/>
      <c r="C7" s="39"/>
      <c r="D7" s="39"/>
      <c r="E7" s="39"/>
      <c r="F7" s="39"/>
      <c r="G7" s="34" t="s">
        <v>3</v>
      </c>
      <c r="H7" s="39"/>
      <c r="I7" s="307"/>
      <c r="J7" s="307"/>
      <c r="K7" s="39"/>
      <c r="L7" s="39"/>
      <c r="M7" s="39"/>
      <c r="N7" s="39"/>
      <c r="O7" s="39"/>
      <c r="P7" s="39"/>
      <c r="Q7" s="98" t="s">
        <v>14</v>
      </c>
      <c r="R7" s="39"/>
      <c r="S7" s="34" t="s">
        <v>388</v>
      </c>
      <c r="T7" s="34"/>
      <c r="U7" s="39"/>
      <c r="V7" s="39"/>
      <c r="W7" s="34" t="s">
        <v>473</v>
      </c>
      <c r="X7" s="34"/>
      <c r="Y7" s="74"/>
      <c r="Z7" s="34"/>
      <c r="AA7" s="42"/>
      <c r="AB7" s="98" t="s">
        <v>456</v>
      </c>
      <c r="AC7" s="98" t="s">
        <v>592</v>
      </c>
      <c r="AD7" s="74" t="s">
        <v>8</v>
      </c>
      <c r="AE7" s="42"/>
      <c r="AF7" s="98" t="s">
        <v>14</v>
      </c>
      <c r="AG7" s="308" t="s">
        <v>3</v>
      </c>
      <c r="AH7" s="39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</row>
    <row r="8" spans="1:59" ht="15.6">
      <c r="A8" s="39"/>
      <c r="B8" s="39"/>
      <c r="C8" s="39"/>
      <c r="D8" s="39"/>
      <c r="E8" s="39"/>
      <c r="F8" s="39"/>
      <c r="G8" s="34" t="s">
        <v>436</v>
      </c>
      <c r="H8" s="39"/>
      <c r="I8" s="308" t="s">
        <v>3</v>
      </c>
      <c r="J8" s="307"/>
      <c r="K8" s="98" t="s">
        <v>3</v>
      </c>
      <c r="L8" s="39"/>
      <c r="M8" s="98" t="s">
        <v>1</v>
      </c>
      <c r="N8" s="39"/>
      <c r="O8" s="34" t="s">
        <v>14</v>
      </c>
      <c r="P8" s="39"/>
      <c r="Q8" s="98" t="s">
        <v>518</v>
      </c>
      <c r="R8" s="39"/>
      <c r="S8" s="34" t="s">
        <v>392</v>
      </c>
      <c r="T8" s="34"/>
      <c r="U8" s="110" t="s">
        <v>357</v>
      </c>
      <c r="V8" s="39"/>
      <c r="W8" s="110" t="s">
        <v>470</v>
      </c>
      <c r="X8" s="110"/>
      <c r="Y8" s="111" t="s">
        <v>357</v>
      </c>
      <c r="Z8" s="110"/>
      <c r="AA8" s="34" t="s">
        <v>388</v>
      </c>
      <c r="AB8" s="98" t="s">
        <v>454</v>
      </c>
      <c r="AC8" s="98" t="s">
        <v>436</v>
      </c>
      <c r="AD8" s="74" t="s">
        <v>435</v>
      </c>
      <c r="AE8" s="34" t="s">
        <v>14</v>
      </c>
      <c r="AF8" s="98" t="s">
        <v>392</v>
      </c>
      <c r="AG8" s="308" t="s">
        <v>394</v>
      </c>
      <c r="AH8" s="39"/>
      <c r="AI8" s="4"/>
      <c r="AJ8" s="51"/>
      <c r="AK8" s="51"/>
      <c r="AL8" s="1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ht="15.6">
      <c r="A9" s="39"/>
      <c r="B9" s="44" t="s">
        <v>58</v>
      </c>
      <c r="C9" s="44" t="s">
        <v>373</v>
      </c>
      <c r="D9" s="42"/>
      <c r="E9" s="42"/>
      <c r="F9" s="42"/>
      <c r="G9" s="34" t="s">
        <v>432</v>
      </c>
      <c r="H9" s="119" t="s">
        <v>437</v>
      </c>
      <c r="I9" s="308" t="s">
        <v>8</v>
      </c>
      <c r="J9" s="354" t="s">
        <v>437</v>
      </c>
      <c r="K9" s="98" t="s">
        <v>357</v>
      </c>
      <c r="L9" s="119" t="s">
        <v>437</v>
      </c>
      <c r="M9" s="98" t="s">
        <v>357</v>
      </c>
      <c r="N9" s="119" t="s">
        <v>437</v>
      </c>
      <c r="O9" s="34" t="s">
        <v>386</v>
      </c>
      <c r="P9" s="119" t="s">
        <v>437</v>
      </c>
      <c r="Q9" s="98" t="s">
        <v>389</v>
      </c>
      <c r="R9" s="119" t="s">
        <v>437</v>
      </c>
      <c r="S9" s="34" t="s">
        <v>389</v>
      </c>
      <c r="T9" s="34"/>
      <c r="U9" s="110" t="s">
        <v>469</v>
      </c>
      <c r="V9" s="119" t="s">
        <v>437</v>
      </c>
      <c r="W9" s="110" t="s">
        <v>471</v>
      </c>
      <c r="X9" s="110"/>
      <c r="Y9" s="111" t="s">
        <v>416</v>
      </c>
      <c r="Z9" s="110"/>
      <c r="AA9" s="34" t="s">
        <v>390</v>
      </c>
      <c r="AB9" s="98" t="s">
        <v>386</v>
      </c>
      <c r="AC9" s="98" t="s">
        <v>432</v>
      </c>
      <c r="AD9" s="74" t="s">
        <v>464</v>
      </c>
      <c r="AE9" s="34" t="s">
        <v>26</v>
      </c>
      <c r="AF9" s="98" t="s">
        <v>395</v>
      </c>
      <c r="AG9" s="308" t="s">
        <v>386</v>
      </c>
      <c r="AH9" s="42" t="s">
        <v>357</v>
      </c>
      <c r="AI9" s="4"/>
      <c r="AJ9" s="4"/>
      <c r="AK9" s="4"/>
      <c r="AL9" s="4"/>
      <c r="AM9" s="4" t="s">
        <v>1</v>
      </c>
      <c r="AN9" s="5" t="s">
        <v>390</v>
      </c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ht="15.6">
      <c r="A10" s="39">
        <v>1</v>
      </c>
      <c r="B10" s="46">
        <f>+'Ark1'!C1426</f>
        <v>2023</v>
      </c>
      <c r="C10" s="46">
        <f>+'Ark1'!J1426</f>
        <v>103</v>
      </c>
      <c r="D10" s="57" t="str">
        <f>VLOOKUP(C10,RNR!A1:B27,2)</f>
        <v>Rudshøgda</v>
      </c>
      <c r="E10" s="57">
        <f>+'Ark1'!H1426</f>
        <v>1</v>
      </c>
      <c r="F10" s="92" t="s">
        <v>378</v>
      </c>
      <c r="G10" s="46">
        <f>+'Ark1'!Q1426</f>
        <v>0</v>
      </c>
      <c r="H10" s="144">
        <f>+G10-G28</f>
        <v>-385</v>
      </c>
      <c r="I10" s="323">
        <f>+'Ark1'!R1426</f>
        <v>0</v>
      </c>
      <c r="J10" s="355">
        <f>+I10-I28</f>
        <v>-165043</v>
      </c>
      <c r="K10" s="104">
        <f>+'Ark1'!AD1426</f>
        <v>0</v>
      </c>
      <c r="L10" s="148">
        <f>+K10-K28</f>
        <v>-11.215292912826843</v>
      </c>
      <c r="M10" s="99">
        <f>+'Ark1'!AE1426</f>
        <v>0</v>
      </c>
      <c r="N10" s="148" t="str">
        <f>+IF(I10=0,"",M10-M28)</f>
        <v/>
      </c>
      <c r="O10" s="96" t="str">
        <f>+IF(I10=0,"",'Ark1'!U1426)</f>
        <v/>
      </c>
      <c r="P10" s="152" t="str">
        <f>+IF(I10=0,"",O10-O28)</f>
        <v/>
      </c>
      <c r="Q10" s="107" t="str">
        <f>+IF(I10=0,"",'Ark1'!W1426)</f>
        <v/>
      </c>
      <c r="R10" s="148" t="str">
        <f>+IF(I10=0,"",Q10-Q28)</f>
        <v/>
      </c>
      <c r="S10" s="99">
        <f>+'Ark1'!AA1426</f>
        <v>0</v>
      </c>
      <c r="T10" s="34"/>
      <c r="U10" s="293">
        <f>+'Ark1'!X1426</f>
        <v>0</v>
      </c>
      <c r="V10" s="148">
        <f>+U10-U28</f>
        <v>-2.7077791848185004</v>
      </c>
      <c r="W10" s="99">
        <f>+'Ark1'!Y1426</f>
        <v>0</v>
      </c>
      <c r="X10" s="110"/>
      <c r="Y10" s="263">
        <f>+'Ark1'!Z1426</f>
        <v>0</v>
      </c>
      <c r="Z10" s="110"/>
      <c r="AA10" s="48">
        <f>+'Ark1'!AB1426</f>
        <v>0</v>
      </c>
      <c r="AB10" s="65">
        <f>+'Ark1'!AC1426</f>
        <v>0</v>
      </c>
      <c r="AC10" s="273">
        <f>+'Ark1'!AP1426</f>
        <v>0</v>
      </c>
      <c r="AD10" s="65" t="e">
        <f>+I10/G10</f>
        <v>#DIV/0!</v>
      </c>
      <c r="AE10" s="48">
        <f>+'Ark1'!T1426</f>
        <v>0</v>
      </c>
      <c r="AF10" s="99">
        <f>+'Ark1'!V1426</f>
        <v>0</v>
      </c>
      <c r="AG10" s="335">
        <f>+'Ark1'!S1426</f>
        <v>0</v>
      </c>
      <c r="AH10" s="292" t="e">
        <f>100*AG10/I10</f>
        <v>#DIV/0!</v>
      </c>
      <c r="AI10" s="4"/>
      <c r="AJ10" s="4"/>
      <c r="AK10" s="4"/>
      <c r="AL10" s="1"/>
      <c r="AM10" s="5">
        <f>+År!H35</f>
        <v>83.941034569523623</v>
      </c>
      <c r="AN10" s="5">
        <f>+År!L35</f>
        <v>60.587031494476946</v>
      </c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ht="15.6">
      <c r="A11" s="39">
        <f>1+A10</f>
        <v>2</v>
      </c>
      <c r="B11" s="46">
        <f>+'Ark1'!C1427</f>
        <v>2023</v>
      </c>
      <c r="C11" s="46">
        <f>+'Ark1'!J1427</f>
        <v>106</v>
      </c>
      <c r="D11" s="57" t="str">
        <f>VLOOKUP(C11,RNR!A2:B28,2)</f>
        <v>Furuseth</v>
      </c>
      <c r="E11" s="57">
        <f>+'Ark1'!H1427</f>
        <v>2</v>
      </c>
      <c r="F11" s="92" t="s">
        <v>379</v>
      </c>
      <c r="G11" s="46">
        <f>+'Ark1'!Q1427</f>
        <v>127</v>
      </c>
      <c r="H11" s="144">
        <f t="shared" ref="H11:H26" si="0">+G11-G29</f>
        <v>-16</v>
      </c>
      <c r="I11" s="323">
        <f>+'Ark1'!R1427</f>
        <v>117583</v>
      </c>
      <c r="J11" s="355">
        <f t="shared" ref="J11:J26" si="1">+I11-I29</f>
        <v>-2157</v>
      </c>
      <c r="K11" s="104">
        <f>+'Ark1'!AD1427</f>
        <v>7.9488200447388575</v>
      </c>
      <c r="L11" s="148">
        <f t="shared" ref="L11:L26" si="2">+K11-K29</f>
        <v>-0.18796354124713588</v>
      </c>
      <c r="M11" s="99">
        <f>+'Ark1'!AE1427</f>
        <v>8.2083341370761911</v>
      </c>
      <c r="N11" s="148">
        <f t="shared" ref="N11:N26" si="3">+IF(I11=0,"",M11-M29)</f>
        <v>-0.11780182936272965</v>
      </c>
      <c r="O11" s="96">
        <f>+IF(I11=0,"",'Ark1'!U1427)</f>
        <v>60.337161524130352</v>
      </c>
      <c r="P11" s="152">
        <f t="shared" ref="P11:P26" si="4">+IF(I11=0,"",O11-O29)</f>
        <v>-0.17424217517957885</v>
      </c>
      <c r="Q11" s="107">
        <f>+IF(I11=0,"",'Ark1'!W1427)</f>
        <v>86.425153765663595</v>
      </c>
      <c r="R11" s="148">
        <f t="shared" ref="R11:R26" si="5">+IF(I11=0,"",Q11-Q29)</f>
        <v>-0.46009243728063609</v>
      </c>
      <c r="S11" s="99">
        <f>+'Ark1'!AA1427</f>
        <v>7.2501465040160751</v>
      </c>
      <c r="T11" s="34"/>
      <c r="U11" s="288">
        <f>+'Ark1'!X1427</f>
        <v>0.37675514317545905</v>
      </c>
      <c r="V11" s="148">
        <f t="shared" ref="V11:V26" si="6">+U11-U29</f>
        <v>-0.51016652042901733</v>
      </c>
      <c r="W11" s="99">
        <f>+'Ark1'!Y1427</f>
        <v>0.7535102863509181</v>
      </c>
      <c r="X11" s="110"/>
      <c r="Y11" s="263">
        <f>+'Ark1'!Z1427</f>
        <v>0</v>
      </c>
      <c r="Z11" s="110"/>
      <c r="AA11" s="48">
        <f>+'Ark1'!AB1427</f>
        <v>2.4682697047409712</v>
      </c>
      <c r="AB11" s="65">
        <f>+'Ark1'!AC1427</f>
        <v>-29.493797130094521</v>
      </c>
      <c r="AC11" s="273">
        <f>+'Ark1'!AP1427</f>
        <v>53</v>
      </c>
      <c r="AD11" s="65">
        <f t="shared" ref="AD11:AD26" si="7">+I11/G11</f>
        <v>925.85039370078744</v>
      </c>
      <c r="AE11" s="48">
        <f>+'Ark1'!T1427</f>
        <v>4.6656319365894721</v>
      </c>
      <c r="AF11" s="99">
        <f>+'Ark1'!V1427</f>
        <v>93.647586737001632</v>
      </c>
      <c r="AG11" s="335">
        <f>+'Ark1'!S1427</f>
        <v>117549</v>
      </c>
      <c r="AH11" s="292">
        <f t="shared" ref="AH11:AH28" si="8">100*AG11/I11</f>
        <v>99.97108425537705</v>
      </c>
      <c r="AI11" s="4"/>
      <c r="AJ11" s="4"/>
      <c r="AK11" s="4"/>
      <c r="AL11" s="1"/>
      <c r="AM11" s="5">
        <f>+AM10</f>
        <v>83.941034569523623</v>
      </c>
      <c r="AN11" s="5">
        <f>+AN10</f>
        <v>60.587031494476946</v>
      </c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ht="15.6">
      <c r="A12" s="39">
        <f t="shared" ref="A12:A26" si="9">1+A11</f>
        <v>3</v>
      </c>
      <c r="B12" s="46">
        <f>+'Ark1'!C1428</f>
        <v>2023</v>
      </c>
      <c r="C12" s="46">
        <f>+'Ark1'!J1428</f>
        <v>109</v>
      </c>
      <c r="D12" s="57" t="str">
        <f>VLOOKUP(C12,RNR!A3:B29,2)</f>
        <v>Tønsberg</v>
      </c>
      <c r="E12" s="57">
        <f>+'Ark1'!H1428</f>
        <v>1</v>
      </c>
      <c r="F12" s="92" t="s">
        <v>378</v>
      </c>
      <c r="G12" s="46">
        <f>+'Ark1'!Q1428</f>
        <v>496</v>
      </c>
      <c r="H12" s="144">
        <f t="shared" si="0"/>
        <v>-57</v>
      </c>
      <c r="I12" s="323">
        <f>+'Ark1'!R1428</f>
        <v>361364</v>
      </c>
      <c r="J12" s="355">
        <f t="shared" si="1"/>
        <v>174873</v>
      </c>
      <c r="K12" s="104">
        <f>+'Ark1'!AD1428</f>
        <v>24.42884946503332</v>
      </c>
      <c r="L12" s="148">
        <f t="shared" si="2"/>
        <v>11.756084242600437</v>
      </c>
      <c r="M12" s="99">
        <f>+'Ark1'!AE1428</f>
        <v>24.49491305511841</v>
      </c>
      <c r="N12" s="148">
        <f t="shared" si="3"/>
        <v>11.670969599160207</v>
      </c>
      <c r="O12" s="96">
        <f>+IF(I12=0,"",'Ark1'!U1428)</f>
        <v>60.427643222134513</v>
      </c>
      <c r="P12" s="152">
        <f t="shared" si="4"/>
        <v>-4.7000392459175089E-2</v>
      </c>
      <c r="Q12" s="107">
        <f>+IF(I12=0,"",'Ark1'!W1428)</f>
        <v>83.96428288535482</v>
      </c>
      <c r="R12" s="148">
        <f t="shared" si="5"/>
        <v>-2.0412524578744922</v>
      </c>
      <c r="S12" s="99">
        <f>+'Ark1'!AA1428</f>
        <v>9.4463142513077472</v>
      </c>
      <c r="T12" s="34"/>
      <c r="U12" s="288">
        <f>+'Ark1'!X1428</f>
        <v>3.3246255852824307</v>
      </c>
      <c r="V12" s="148">
        <f t="shared" si="6"/>
        <v>-3.1568547410299796E-2</v>
      </c>
      <c r="W12" s="99">
        <f>+'Ark1'!Y1428</f>
        <v>6.6492511705648614</v>
      </c>
      <c r="X12" s="110"/>
      <c r="Y12" s="263">
        <f>+'Ark1'!Z1428</f>
        <v>85.793272157713574</v>
      </c>
      <c r="Z12" s="110"/>
      <c r="AA12" s="48">
        <f>+'Ark1'!AB1428</f>
        <v>2.7222567826670896</v>
      </c>
      <c r="AB12" s="65">
        <f>+'Ark1'!AC1428</f>
        <v>-20.696676591770888</v>
      </c>
      <c r="AC12" s="273">
        <f>+'Ark1'!AP1428</f>
        <v>225</v>
      </c>
      <c r="AD12" s="65">
        <f t="shared" si="7"/>
        <v>728.55645161290317</v>
      </c>
      <c r="AE12" s="48">
        <f>+'Ark1'!T1428</f>
        <v>4.5142875327924203</v>
      </c>
      <c r="AF12" s="99">
        <f>+'Ark1'!V1428</f>
        <v>90.997186171243172</v>
      </c>
      <c r="AG12" s="335">
        <f>+'Ark1'!S1428</f>
        <v>361065</v>
      </c>
      <c r="AH12" s="292">
        <f t="shared" si="8"/>
        <v>99.917257944897671</v>
      </c>
      <c r="AI12" s="4"/>
      <c r="AJ12" s="4"/>
      <c r="AK12" s="4"/>
      <c r="AL12" s="12"/>
      <c r="AM12" s="5">
        <f t="shared" ref="AM12:AM26" si="10">+AM11</f>
        <v>83.941034569523623</v>
      </c>
      <c r="AN12" s="5">
        <f t="shared" ref="AN12:AN26" si="11">+AN11</f>
        <v>60.587031494476946</v>
      </c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ht="15.6">
      <c r="A13" s="39">
        <f t="shared" si="9"/>
        <v>4</v>
      </c>
      <c r="B13" s="46">
        <f>+'Ark1'!C1429</f>
        <v>2023</v>
      </c>
      <c r="C13" s="46">
        <f>+'Ark1'!J1429</f>
        <v>111</v>
      </c>
      <c r="D13" s="57" t="str">
        <f>VLOOKUP(C13,RNR!A4:B30,2)</f>
        <v>Forus</v>
      </c>
      <c r="E13" s="57">
        <f>+'Ark1'!H1429</f>
        <v>1</v>
      </c>
      <c r="F13" s="92" t="s">
        <v>378</v>
      </c>
      <c r="G13" s="46">
        <f>+'Ark1'!Q1429</f>
        <v>270</v>
      </c>
      <c r="H13" s="144">
        <f t="shared" si="0"/>
        <v>-49</v>
      </c>
      <c r="I13" s="323">
        <f>+'Ark1'!R1429</f>
        <v>177741</v>
      </c>
      <c r="J13" s="355">
        <f t="shared" si="1"/>
        <v>-1757</v>
      </c>
      <c r="K13" s="104">
        <f>+'Ark1'!AD1429</f>
        <v>12.015607898862328</v>
      </c>
      <c r="L13" s="148">
        <f t="shared" si="2"/>
        <v>-0.18195665865657595</v>
      </c>
      <c r="M13" s="99">
        <f>+'Ark1'!AE1429</f>
        <v>11.993451281546232</v>
      </c>
      <c r="N13" s="148">
        <f t="shared" si="3"/>
        <v>-0.15068675001396414</v>
      </c>
      <c r="O13" s="96">
        <f>+IF(I13=0,"",'Ark1'!U1429)</f>
        <v>60.622922218709078</v>
      </c>
      <c r="P13" s="152">
        <f t="shared" si="4"/>
        <v>-2.0695307346116465E-2</v>
      </c>
      <c r="Q13" s="107">
        <f>+IF(I13=0,"",'Ark1'!W1429)</f>
        <v>83.810853019558607</v>
      </c>
      <c r="R13" s="148">
        <f t="shared" si="5"/>
        <v>-0.86624789090761567</v>
      </c>
      <c r="S13" s="99">
        <f>+'Ark1'!AA1429</f>
        <v>9.8217803203471856</v>
      </c>
      <c r="T13" s="34"/>
      <c r="U13" s="288">
        <f>+'Ark1'!X1429</f>
        <v>1.457176453378793</v>
      </c>
      <c r="V13" s="148">
        <f t="shared" si="6"/>
        <v>-0.21972245357281706</v>
      </c>
      <c r="W13" s="99">
        <f>+'Ark1'!Y1429</f>
        <v>2.914352906757586</v>
      </c>
      <c r="X13" s="110"/>
      <c r="Y13" s="263">
        <f>+'Ark1'!Z1429</f>
        <v>77.511097608317741</v>
      </c>
      <c r="Z13" s="110"/>
      <c r="AA13" s="48">
        <f>+'Ark1'!AB1429</f>
        <v>2.3829145767860114</v>
      </c>
      <c r="AB13" s="65">
        <f>+'Ark1'!AC1429</f>
        <v>-34.986302570292203</v>
      </c>
      <c r="AC13" s="273">
        <f>+'Ark1'!AP1429</f>
        <v>138</v>
      </c>
      <c r="AD13" s="65">
        <f t="shared" si="7"/>
        <v>658.3</v>
      </c>
      <c r="AE13" s="48">
        <f>+'Ark1'!T1429</f>
        <v>3.9777203909058687</v>
      </c>
      <c r="AF13" s="99">
        <f>+'Ark1'!V1429</f>
        <v>90.91699239763679</v>
      </c>
      <c r="AG13" s="335">
        <f>+'Ark1'!S1429</f>
        <v>177112</v>
      </c>
      <c r="AH13" s="292">
        <f t="shared" si="8"/>
        <v>99.646114289893717</v>
      </c>
      <c r="AI13" s="4"/>
      <c r="AJ13" s="4"/>
      <c r="AK13" s="4"/>
      <c r="AL13" s="12"/>
      <c r="AM13" s="5">
        <f t="shared" si="10"/>
        <v>83.941034569523623</v>
      </c>
      <c r="AN13" s="5">
        <f t="shared" si="11"/>
        <v>60.587031494476946</v>
      </c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ht="15.6">
      <c r="A14" s="39">
        <f t="shared" si="9"/>
        <v>5</v>
      </c>
      <c r="B14" s="46">
        <f>+'Ark1'!C1430</f>
        <v>2023</v>
      </c>
      <c r="C14" s="46">
        <f>+'Ark1'!J1430</f>
        <v>116</v>
      </c>
      <c r="D14" s="57" t="str">
        <f>VLOOKUP(C14,RNR!A5:B31,2)</f>
        <v>Sandeid</v>
      </c>
      <c r="E14" s="57">
        <f>+'Ark1'!H1430</f>
        <v>1</v>
      </c>
      <c r="F14" s="92" t="s">
        <v>378</v>
      </c>
      <c r="G14" s="46">
        <f>+'Ark1'!Q1430</f>
        <v>100</v>
      </c>
      <c r="H14" s="144">
        <f t="shared" si="0"/>
        <v>-17</v>
      </c>
      <c r="I14" s="323">
        <f>+'Ark1'!R1430</f>
        <v>33230</v>
      </c>
      <c r="J14" s="355">
        <f t="shared" si="1"/>
        <v>-7529</v>
      </c>
      <c r="K14" s="104">
        <f>+'Ark1'!AD1430</f>
        <v>2.2464071344214065</v>
      </c>
      <c r="L14" s="148">
        <f t="shared" si="2"/>
        <v>-0.52332029318175799</v>
      </c>
      <c r="M14" s="99">
        <f>+'Ark1'!AE1430</f>
        <v>2.2083550383238406</v>
      </c>
      <c r="N14" s="148">
        <f t="shared" si="3"/>
        <v>-0.5244899998513799</v>
      </c>
      <c r="O14" s="96">
        <f>+IF(I14=0,"",'Ark1'!U1430)</f>
        <v>60.489762069901388</v>
      </c>
      <c r="P14" s="152">
        <f t="shared" si="4"/>
        <v>-9.0323019737816423E-2</v>
      </c>
      <c r="Q14" s="107">
        <f>+IF(I14=0,"",'Ark1'!W1430)</f>
        <v>82.422417900545781</v>
      </c>
      <c r="R14" s="148">
        <f t="shared" si="5"/>
        <v>-1.5245513343850234</v>
      </c>
      <c r="S14" s="99">
        <f>+'Ark1'!AA1430</f>
        <v>9.7805024038105906</v>
      </c>
      <c r="T14" s="34"/>
      <c r="U14" s="288">
        <f>+'Ark1'!X1430</f>
        <v>5.8290701173638286</v>
      </c>
      <c r="V14" s="148">
        <f t="shared" si="6"/>
        <v>0.94425940071229064</v>
      </c>
      <c r="W14" s="99">
        <f>+'Ark1'!Y1430</f>
        <v>11.658140234727655</v>
      </c>
      <c r="X14" s="110"/>
      <c r="Y14" s="263">
        <f>+'Ark1'!Z1430</f>
        <v>90.285886247366818</v>
      </c>
      <c r="Z14" s="110"/>
      <c r="AA14" s="48">
        <f>+'Ark1'!AB1430</f>
        <v>2.5581549045883518</v>
      </c>
      <c r="AB14" s="65">
        <f>+'Ark1'!AC1430</f>
        <v>-35.281797645087003</v>
      </c>
      <c r="AC14" s="273">
        <f>+'Ark1'!AP1430</f>
        <v>38</v>
      </c>
      <c r="AD14" s="65">
        <f t="shared" si="7"/>
        <v>332.3</v>
      </c>
      <c r="AE14" s="48">
        <f>+'Ark1'!T1430</f>
        <v>4.3139933794763756</v>
      </c>
      <c r="AF14" s="99">
        <f>+'Ark1'!V1430</f>
        <v>89.368602304466421</v>
      </c>
      <c r="AG14" s="335">
        <f>+'Ark1'!S1430</f>
        <v>33161</v>
      </c>
      <c r="AH14" s="292">
        <f t="shared" si="8"/>
        <v>99.792356304544086</v>
      </c>
      <c r="AI14" s="4"/>
      <c r="AJ14" s="4"/>
      <c r="AK14" s="4"/>
      <c r="AL14" s="12"/>
      <c r="AM14" s="5">
        <f t="shared" si="10"/>
        <v>83.941034569523623</v>
      </c>
      <c r="AN14" s="5">
        <f t="shared" si="11"/>
        <v>60.587031494476946</v>
      </c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ht="15.6">
      <c r="A15" s="39">
        <f t="shared" si="9"/>
        <v>6</v>
      </c>
      <c r="B15" s="46">
        <f>+'Ark1'!C1431</f>
        <v>2023</v>
      </c>
      <c r="C15" s="46">
        <f>+'Ark1'!J1431</f>
        <v>117</v>
      </c>
      <c r="D15" s="57" t="str">
        <f>VLOOKUP(C15,RNR!A6:B32,2)</f>
        <v>Jæren</v>
      </c>
      <c r="E15" s="57">
        <f>+'Ark1'!H1431</f>
        <v>2</v>
      </c>
      <c r="F15" s="92" t="s">
        <v>378</v>
      </c>
      <c r="G15" s="46">
        <f>+'Ark1'!Q1431</f>
        <v>152</v>
      </c>
      <c r="H15" s="144">
        <f t="shared" si="0"/>
        <v>-10</v>
      </c>
      <c r="I15" s="323">
        <f>+'Ark1'!R1431</f>
        <v>111813</v>
      </c>
      <c r="J15" s="355">
        <f t="shared" si="1"/>
        <v>-3734</v>
      </c>
      <c r="K15" s="104">
        <f>+'Ark1'!AD1431</f>
        <v>7.5587577767397152</v>
      </c>
      <c r="L15" s="148">
        <f t="shared" si="2"/>
        <v>-0.29309568083439075</v>
      </c>
      <c r="M15" s="99">
        <f>+'Ark1'!AE1431</f>
        <v>7.5105454909484255</v>
      </c>
      <c r="N15" s="148">
        <f t="shared" si="3"/>
        <v>-0.24202132220778871</v>
      </c>
      <c r="O15" s="96">
        <f>+IF(I15=0,"",'Ark1'!U1431)</f>
        <v>60.959946679636481</v>
      </c>
      <c r="P15" s="152">
        <f t="shared" si="4"/>
        <v>-4.6070577402574031E-2</v>
      </c>
      <c r="Q15" s="107">
        <f>+IF(I15=0,"",'Ark1'!W1431)</f>
        <v>83.723417727219399</v>
      </c>
      <c r="R15" s="148">
        <f t="shared" si="5"/>
        <v>-0.84618508141592486</v>
      </c>
      <c r="S15" s="99">
        <f>+'Ark1'!AA1431</f>
        <v>8.9627143356865773</v>
      </c>
      <c r="T15" s="34"/>
      <c r="U15" s="288">
        <f>+'Ark1'!X1431</f>
        <v>0.73068426748231419</v>
      </c>
      <c r="V15" s="148">
        <f t="shared" si="6"/>
        <v>-0.21352025535254948</v>
      </c>
      <c r="W15" s="99">
        <f>+'Ark1'!Y1431</f>
        <v>1.4613685349646284</v>
      </c>
      <c r="X15" s="110"/>
      <c r="Y15" s="263">
        <f>+'Ark1'!Z1431</f>
        <v>15.007199520628188</v>
      </c>
      <c r="Z15" s="110"/>
      <c r="AA15" s="48">
        <f>+'Ark1'!AB1431</f>
        <v>2.4256215412413247</v>
      </c>
      <c r="AB15" s="65">
        <f>+'Ark1'!AC1431</f>
        <v>-31.623352482371672</v>
      </c>
      <c r="AC15" s="273">
        <f>+'Ark1'!AP1431</f>
        <v>71</v>
      </c>
      <c r="AD15" s="65">
        <f t="shared" si="7"/>
        <v>735.61184210526312</v>
      </c>
      <c r="AE15" s="48">
        <f>+'Ark1'!T1431</f>
        <v>3.4432758266033461</v>
      </c>
      <c r="AF15" s="99">
        <f>+'Ark1'!V1431</f>
        <v>90.907697083356609</v>
      </c>
      <c r="AG15" s="335">
        <f>+'Ark1'!S1431</f>
        <v>111027</v>
      </c>
      <c r="AH15" s="292">
        <f t="shared" si="8"/>
        <v>99.297040594564137</v>
      </c>
      <c r="AI15" s="4"/>
      <c r="AJ15" s="4"/>
      <c r="AK15" s="4"/>
      <c r="AL15" s="12"/>
      <c r="AM15" s="5">
        <f t="shared" si="10"/>
        <v>83.941034569523623</v>
      </c>
      <c r="AN15" s="5">
        <f t="shared" si="11"/>
        <v>60.587031494476946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ht="15.6">
      <c r="A16" s="39">
        <f t="shared" si="9"/>
        <v>7</v>
      </c>
      <c r="B16" s="46">
        <f>+'Ark1'!C1432</f>
        <v>2023</v>
      </c>
      <c r="C16" s="46">
        <f>+'Ark1'!J1432</f>
        <v>121</v>
      </c>
      <c r="D16" s="57" t="str">
        <f>VLOOKUP(C16,RNR!A7:B33,2)</f>
        <v>Steinkjer</v>
      </c>
      <c r="E16" s="57">
        <f>+'Ark1'!H1432</f>
        <v>1</v>
      </c>
      <c r="F16" s="92" t="s">
        <v>379</v>
      </c>
      <c r="G16" s="46">
        <f>+'Ark1'!Q1432</f>
        <v>277</v>
      </c>
      <c r="H16" s="144">
        <f t="shared" si="0"/>
        <v>-10</v>
      </c>
      <c r="I16" s="323">
        <f>+'Ark1'!R1432</f>
        <v>193387</v>
      </c>
      <c r="J16" s="355">
        <f t="shared" si="1"/>
        <v>-19</v>
      </c>
      <c r="K16" s="104">
        <f>+'Ark1'!AD1432</f>
        <v>13.073305341689816</v>
      </c>
      <c r="L16" s="148">
        <f t="shared" si="2"/>
        <v>-6.9360152140202302E-2</v>
      </c>
      <c r="M16" s="99">
        <f>+'Ark1'!AE1432</f>
        <v>12.955563290203569</v>
      </c>
      <c r="N16" s="148">
        <f t="shared" si="3"/>
        <v>4.8814444638365373E-2</v>
      </c>
      <c r="O16" s="96">
        <f>+IF(I16=0,"",'Ark1'!U1432)</f>
        <v>60.531308266003713</v>
      </c>
      <c r="P16" s="152">
        <f t="shared" si="4"/>
        <v>-0.27237678446363844</v>
      </c>
      <c r="Q16" s="107">
        <f>+IF(I16=0,"",'Ark1'!W1432)</f>
        <v>83.04683447275734</v>
      </c>
      <c r="R16" s="148">
        <f t="shared" si="5"/>
        <v>-0.48614698799846678</v>
      </c>
      <c r="S16" s="99">
        <f>+'Ark1'!AA1432</f>
        <v>10.062791906171858</v>
      </c>
      <c r="T16" s="34"/>
      <c r="U16" s="288">
        <f>+'Ark1'!X1432</f>
        <v>2.8874743390196858</v>
      </c>
      <c r="V16" s="148">
        <f t="shared" si="6"/>
        <v>-0.1057109809807284</v>
      </c>
      <c r="W16" s="99">
        <f>+'Ark1'!Y1432</f>
        <v>5.7749486780393715</v>
      </c>
      <c r="X16" s="110"/>
      <c r="Y16" s="263">
        <f>+'Ark1'!Z1432</f>
        <v>88.814139523339236</v>
      </c>
      <c r="Z16" s="110"/>
      <c r="AA16" s="48">
        <f>+'Ark1'!AB1432</f>
        <v>2.5033091229016455</v>
      </c>
      <c r="AB16" s="65">
        <f>+'Ark1'!AC1432</f>
        <v>-37.856367378772632</v>
      </c>
      <c r="AC16" s="273">
        <f>+'Ark1'!AP1432</f>
        <v>150</v>
      </c>
      <c r="AD16" s="65">
        <f t="shared" si="7"/>
        <v>698.14801444043326</v>
      </c>
      <c r="AE16" s="48">
        <f>+'Ark1'!T1432</f>
        <v>4.2828990573306394</v>
      </c>
      <c r="AF16" s="99">
        <f>+'Ark1'!V1432</f>
        <v>90.029115186088973</v>
      </c>
      <c r="AG16" s="335">
        <f>+'Ark1'!S1432</f>
        <v>193080</v>
      </c>
      <c r="AH16" s="292">
        <f t="shared" si="8"/>
        <v>99.841250963094723</v>
      </c>
      <c r="AI16" s="4"/>
      <c r="AJ16" s="4"/>
      <c r="AK16" s="4"/>
      <c r="AL16" s="5"/>
      <c r="AM16" s="5">
        <f t="shared" si="10"/>
        <v>83.941034569523623</v>
      </c>
      <c r="AN16" s="5">
        <f t="shared" si="11"/>
        <v>60.587031494476946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ht="15.6">
      <c r="A17" s="39">
        <f t="shared" si="9"/>
        <v>8</v>
      </c>
      <c r="B17" s="46">
        <f>+'Ark1'!C1433</f>
        <v>2023</v>
      </c>
      <c r="C17" s="46">
        <f>+'Ark1'!J1433</f>
        <v>134</v>
      </c>
      <c r="D17" s="57" t="str">
        <f>VLOOKUP(C17,RNR!A9:B34,2)</f>
        <v>Førde</v>
      </c>
      <c r="E17" s="57">
        <f>+'Ark1'!H1433</f>
        <v>1</v>
      </c>
      <c r="F17" s="92" t="s">
        <v>378</v>
      </c>
      <c r="G17" s="46">
        <f>+'Ark1'!Q1433</f>
        <v>95</v>
      </c>
      <c r="H17" s="144">
        <f t="shared" si="0"/>
        <v>-32</v>
      </c>
      <c r="I17" s="323">
        <f>+'Ark1'!R1433</f>
        <v>35835</v>
      </c>
      <c r="J17" s="355">
        <f t="shared" si="1"/>
        <v>136</v>
      </c>
      <c r="K17" s="104">
        <f>+'Ark1'!AD1433</f>
        <v>2.4225097701471894</v>
      </c>
      <c r="L17" s="148">
        <f t="shared" si="2"/>
        <v>-3.3716164914765478E-3</v>
      </c>
      <c r="M17" s="99">
        <f>+'Ark1'!AE1433</f>
        <v>2.4046575605643703</v>
      </c>
      <c r="N17" s="148">
        <f t="shared" si="3"/>
        <v>1.8536383873913653E-2</v>
      </c>
      <c r="O17" s="96">
        <f>+IF(I17=0,"",'Ark1'!U1433)</f>
        <v>60.142462157180368</v>
      </c>
      <c r="P17" s="152">
        <f t="shared" si="4"/>
        <v>-0.38469788656735915</v>
      </c>
      <c r="Q17" s="107">
        <f>+IF(I17=0,"",'Ark1'!W1433)</f>
        <v>83.119228620901183</v>
      </c>
      <c r="R17" s="148">
        <f t="shared" si="5"/>
        <v>-0.4627728373567237</v>
      </c>
      <c r="S17" s="99">
        <f>+'Ark1'!AA1433</f>
        <v>10.26379597258242</v>
      </c>
      <c r="T17" s="34"/>
      <c r="U17" s="288">
        <f>+'Ark1'!X1433</f>
        <v>2.6622017580577655</v>
      </c>
      <c r="V17" s="148">
        <f t="shared" si="6"/>
        <v>-0.74685731922731202</v>
      </c>
      <c r="W17" s="99">
        <f>+'Ark1'!Y1433</f>
        <v>5.324403516115531</v>
      </c>
      <c r="X17" s="110"/>
      <c r="Y17" s="263">
        <f>+'Ark1'!Z1433</f>
        <v>87.640574856983392</v>
      </c>
      <c r="Z17" s="110"/>
      <c r="AA17" s="48">
        <f>+'Ark1'!AB1433</f>
        <v>2.5058179553877471</v>
      </c>
      <c r="AB17" s="65">
        <f>+'Ark1'!AC1433</f>
        <v>-35.77069515429605</v>
      </c>
      <c r="AC17" s="273">
        <f>+'Ark1'!AP1433</f>
        <v>34</v>
      </c>
      <c r="AD17" s="65">
        <f t="shared" si="7"/>
        <v>377.21052631578948</v>
      </c>
      <c r="AE17" s="48">
        <f>+'Ark1'!T1433</f>
        <v>4.9101158085670429</v>
      </c>
      <c r="AF17" s="99">
        <f>+'Ark1'!V1433</f>
        <v>90.083947629421772</v>
      </c>
      <c r="AG17" s="335">
        <f>+'Ark1'!S1433</f>
        <v>35806</v>
      </c>
      <c r="AH17" s="292">
        <f t="shared" si="8"/>
        <v>99.919073531463653</v>
      </c>
      <c r="AI17" s="4"/>
      <c r="AJ17" s="4"/>
      <c r="AK17" s="4"/>
      <c r="AL17" s="5"/>
      <c r="AM17" s="5">
        <f t="shared" si="10"/>
        <v>83.941034569523623</v>
      </c>
      <c r="AN17" s="5">
        <f t="shared" si="11"/>
        <v>60.587031494476946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ht="15.6">
      <c r="A18" s="39">
        <f t="shared" si="9"/>
        <v>9</v>
      </c>
      <c r="B18" s="46">
        <f>+'Ark1'!C1434</f>
        <v>2023</v>
      </c>
      <c r="C18" s="46">
        <f>+'Ark1'!J1434</f>
        <v>141</v>
      </c>
      <c r="D18" s="57" t="str">
        <f>VLOOKUP(C18,RNR!A10:B35,2)</f>
        <v>Ølen</v>
      </c>
      <c r="E18" s="57">
        <f>+'Ark1'!H1434</f>
        <v>2</v>
      </c>
      <c r="F18" s="92" t="s">
        <v>378</v>
      </c>
      <c r="G18" s="46">
        <f>+'Ark1'!Q1434</f>
        <v>103</v>
      </c>
      <c r="H18" s="144">
        <f t="shared" si="0"/>
        <v>-6</v>
      </c>
      <c r="I18" s="323">
        <f>+'Ark1'!R1434</f>
        <v>51309</v>
      </c>
      <c r="J18" s="355">
        <f t="shared" si="1"/>
        <v>-2800</v>
      </c>
      <c r="K18" s="104">
        <f>+'Ark1'!AD1434</f>
        <v>3.4685797068922049</v>
      </c>
      <c r="L18" s="148">
        <f t="shared" si="2"/>
        <v>-0.20833045724773269</v>
      </c>
      <c r="M18" s="99">
        <f>+'Ark1'!AE1434</f>
        <v>3.3658738522535714</v>
      </c>
      <c r="N18" s="148">
        <f t="shared" si="3"/>
        <v>-0.27331572419088124</v>
      </c>
      <c r="O18" s="96">
        <f>+IF(I18=0,"",'Ark1'!U1434)</f>
        <v>60.75448358686949</v>
      </c>
      <c r="P18" s="152">
        <f t="shared" si="4"/>
        <v>4.4130773137972312E-2</v>
      </c>
      <c r="Q18" s="107">
        <f>+IF(I18=0,"",'Ark1'!W1434)</f>
        <v>83.383376701360817</v>
      </c>
      <c r="R18" s="148">
        <f t="shared" si="5"/>
        <v>-1.5166120922738884</v>
      </c>
      <c r="S18" s="99">
        <f>+'Ark1'!AA1434</f>
        <v>8.7941476740906737</v>
      </c>
      <c r="T18" s="34"/>
      <c r="U18" s="288">
        <f>+'Ark1'!X1434</f>
        <v>0</v>
      </c>
      <c r="V18" s="148">
        <f t="shared" si="6"/>
        <v>0</v>
      </c>
      <c r="W18" s="99">
        <f>+'Ark1'!Y1434</f>
        <v>0</v>
      </c>
      <c r="X18" s="110"/>
      <c r="Y18" s="263">
        <f>+'Ark1'!Z1434</f>
        <v>1.3954666822584727</v>
      </c>
      <c r="Z18" s="110"/>
      <c r="AA18" s="48">
        <f>+'Ark1'!AB1434</f>
        <v>2.4626371187800657</v>
      </c>
      <c r="AB18" s="65">
        <f>+'Ark1'!AC1434</f>
        <v>-34.352007476896802</v>
      </c>
      <c r="AC18" s="273">
        <f>+'Ark1'!AP1434</f>
        <v>29</v>
      </c>
      <c r="AD18" s="65">
        <f t="shared" si="7"/>
        <v>498.14563106796118</v>
      </c>
      <c r="AE18" s="48">
        <f>+'Ark1'!T1434</f>
        <v>3.7838585823149926</v>
      </c>
      <c r="AF18" s="99">
        <f>+'Ark1'!V1434</f>
        <v>90.933145216063195</v>
      </c>
      <c r="AG18" s="335">
        <f>+'Ark1'!S1434</f>
        <v>49960</v>
      </c>
      <c r="AH18" s="292">
        <f t="shared" si="8"/>
        <v>97.370831627979499</v>
      </c>
      <c r="AI18" s="4"/>
      <c r="AJ18" s="4"/>
      <c r="AK18" s="4"/>
      <c r="AL18" s="5"/>
      <c r="AM18" s="5">
        <f t="shared" si="10"/>
        <v>83.941034569523623</v>
      </c>
      <c r="AN18" s="5">
        <f t="shared" si="11"/>
        <v>60.587031494476946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ht="15.6">
      <c r="A19" s="39">
        <f t="shared" si="9"/>
        <v>10</v>
      </c>
      <c r="B19" s="46">
        <f>+'Ark1'!C1435</f>
        <v>2023</v>
      </c>
      <c r="C19" s="46">
        <f>+'Ark1'!J1435</f>
        <v>143</v>
      </c>
      <c r="D19" s="57" t="str">
        <f>VLOOKUP(C19,RNR!A11:B36,2)</f>
        <v>Nordfjord</v>
      </c>
      <c r="E19" s="57">
        <f>+'Ark1'!H1435</f>
        <v>2</v>
      </c>
      <c r="F19" s="92" t="s">
        <v>379</v>
      </c>
      <c r="G19" s="46">
        <f>+'Ark1'!Q1435</f>
        <v>29</v>
      </c>
      <c r="H19" s="144">
        <f t="shared" si="0"/>
        <v>3</v>
      </c>
      <c r="I19" s="323">
        <f>+'Ark1'!R1435</f>
        <v>9583</v>
      </c>
      <c r="J19" s="355">
        <f t="shared" si="1"/>
        <v>281.02999999999884</v>
      </c>
      <c r="K19" s="104">
        <f>+'Ark1'!AD1435</f>
        <v>0.6478278534204136</v>
      </c>
      <c r="L19" s="148">
        <f t="shared" si="2"/>
        <v>1.5723988268132816E-2</v>
      </c>
      <c r="M19" s="99">
        <f>+'Ark1'!AE1435</f>
        <v>0.61676251417810812</v>
      </c>
      <c r="N19" s="148">
        <f t="shared" si="3"/>
        <v>1.3301015510731706E-2</v>
      </c>
      <c r="O19" s="96">
        <f>+IF(I19=0,"",'Ark1'!U1435)</f>
        <v>61.621093341695399</v>
      </c>
      <c r="P19" s="152">
        <f t="shared" si="4"/>
        <v>-0.11589449994544765</v>
      </c>
      <c r="Q19" s="107">
        <f>+IF(I19=0,"",'Ark1'!W1435)</f>
        <v>79.789596529737693</v>
      </c>
      <c r="R19" s="148">
        <f t="shared" si="5"/>
        <v>-1.3921692702597426</v>
      </c>
      <c r="S19" s="99">
        <f>+'Ark1'!AA1435</f>
        <v>10.916346521137788</v>
      </c>
      <c r="T19" s="34"/>
      <c r="U19" s="288">
        <f>+'Ark1'!X1435</f>
        <v>0</v>
      </c>
      <c r="V19" s="148">
        <f t="shared" si="6"/>
        <v>0</v>
      </c>
      <c r="W19" s="99">
        <f>+'Ark1'!Y1435</f>
        <v>0</v>
      </c>
      <c r="X19" s="110"/>
      <c r="Y19" s="263">
        <f>+'Ark1'!Z1435</f>
        <v>0</v>
      </c>
      <c r="Z19" s="110"/>
      <c r="AA19" s="48">
        <f>+'Ark1'!AB1435</f>
        <v>2.389077077510692</v>
      </c>
      <c r="AB19" s="65">
        <f>+'Ark1'!AC1435</f>
        <v>-34.142533770643702</v>
      </c>
      <c r="AC19" s="273">
        <f>+'Ark1'!AP1435</f>
        <v>14</v>
      </c>
      <c r="AD19" s="65">
        <f t="shared" si="7"/>
        <v>330.44827586206895</v>
      </c>
      <c r="AE19" s="48">
        <f>+'Ark1'!T1435</f>
        <v>2.3342377126160905</v>
      </c>
      <c r="AF19" s="99">
        <f>+'Ark1'!V1435</f>
        <v>86.509464357038979</v>
      </c>
      <c r="AG19" s="335">
        <f>+'Ark1'!S1435</f>
        <v>9567</v>
      </c>
      <c r="AH19" s="292">
        <f t="shared" si="8"/>
        <v>99.833037670875513</v>
      </c>
      <c r="AI19" s="4"/>
      <c r="AJ19" s="4"/>
      <c r="AK19" s="4"/>
      <c r="AL19" s="5"/>
      <c r="AM19" s="5">
        <f t="shared" si="10"/>
        <v>83.941034569523623</v>
      </c>
      <c r="AN19" s="5">
        <f t="shared" si="11"/>
        <v>60.587031494476946</v>
      </c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ht="15.6">
      <c r="A20" s="39">
        <f t="shared" si="9"/>
        <v>11</v>
      </c>
      <c r="B20" s="46">
        <f>+'Ark1'!C1436</f>
        <v>2023</v>
      </c>
      <c r="C20" s="46">
        <f>+'Ark1'!J1436</f>
        <v>147</v>
      </c>
      <c r="D20" s="57" t="str">
        <f>VLOOKUP(C20,RNR!A12:B37,2)</f>
        <v>Midt-Norge</v>
      </c>
      <c r="E20" s="57">
        <f>+'Ark1'!H1436</f>
        <v>2</v>
      </c>
      <c r="F20" s="92" t="s">
        <v>379</v>
      </c>
      <c r="G20" s="46">
        <f>+'Ark1'!Q1436</f>
        <v>81</v>
      </c>
      <c r="H20" s="144">
        <f t="shared" si="0"/>
        <v>-2</v>
      </c>
      <c r="I20" s="323">
        <f>+'Ark1'!R1436</f>
        <v>75271</v>
      </c>
      <c r="J20" s="355">
        <f t="shared" si="1"/>
        <v>-495</v>
      </c>
      <c r="K20" s="104">
        <f>+'Ark1'!AD1436</f>
        <v>5.0884535484512092</v>
      </c>
      <c r="L20" s="148">
        <f t="shared" si="2"/>
        <v>-6.0131261769391209E-2</v>
      </c>
      <c r="M20" s="99">
        <f>+'Ark1'!AE1436</f>
        <v>5.027038093333652</v>
      </c>
      <c r="N20" s="148">
        <f t="shared" si="3"/>
        <v>-5.4689363272762748E-2</v>
      </c>
      <c r="O20" s="96">
        <f>+IF(I20=0,"",'Ark1'!U1436)</f>
        <v>60.966591181563857</v>
      </c>
      <c r="P20" s="152">
        <f t="shared" si="4"/>
        <v>-0.45571789206032065</v>
      </c>
      <c r="Q20" s="107">
        <f>+IF(I20=0,"",'Ark1'!W1436)</f>
        <v>82.880017317170399</v>
      </c>
      <c r="R20" s="148">
        <f t="shared" si="5"/>
        <v>-0.93048363350054331</v>
      </c>
      <c r="S20" s="99">
        <f>+'Ark1'!AA1436</f>
        <v>9.8812040295111547</v>
      </c>
      <c r="T20" s="34"/>
      <c r="U20" s="288">
        <f>+'Ark1'!X1436</f>
        <v>9.1668770177093406E-2</v>
      </c>
      <c r="V20" s="148">
        <f t="shared" si="6"/>
        <v>4.151434734891192E-2</v>
      </c>
      <c r="W20" s="99">
        <f>+'Ark1'!Y1436</f>
        <v>0.18333754035418681</v>
      </c>
      <c r="X20" s="110"/>
      <c r="Y20" s="263">
        <f>+'Ark1'!Z1436</f>
        <v>51.520505905328733</v>
      </c>
      <c r="Z20" s="110"/>
      <c r="AA20" s="48">
        <f>+'Ark1'!AB1436</f>
        <v>2.5023026845225504</v>
      </c>
      <c r="AB20" s="65">
        <f>+'Ark1'!AC1436</f>
        <v>-39.804289505980094</v>
      </c>
      <c r="AC20" s="273">
        <f>+'Ark1'!AP1436</f>
        <v>34</v>
      </c>
      <c r="AD20" s="65">
        <f t="shared" si="7"/>
        <v>929.27160493827159</v>
      </c>
      <c r="AE20" s="48">
        <f>+'Ark1'!T1436</f>
        <v>3.5457746011079947</v>
      </c>
      <c r="AF20" s="99">
        <f>+'Ark1'!V1436</f>
        <v>89.897228458927515</v>
      </c>
      <c r="AG20" s="335">
        <f>+'Ark1'!S1436</f>
        <v>75070</v>
      </c>
      <c r="AH20" s="292">
        <f t="shared" si="8"/>
        <v>99.732964886875422</v>
      </c>
      <c r="AI20" s="4"/>
      <c r="AJ20" s="4"/>
      <c r="AK20" s="4"/>
      <c r="AL20" s="5"/>
      <c r="AM20" s="5">
        <f t="shared" si="10"/>
        <v>83.941034569523623</v>
      </c>
      <c r="AN20" s="5">
        <f t="shared" si="11"/>
        <v>60.587031494476946</v>
      </c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ht="15.6">
      <c r="A21" s="39">
        <f t="shared" si="9"/>
        <v>12</v>
      </c>
      <c r="B21" s="46">
        <f>+'Ark1'!C1437</f>
        <v>2023</v>
      </c>
      <c r="C21" s="46">
        <f>+'Ark1'!J1437</f>
        <v>155</v>
      </c>
      <c r="D21" s="57" t="str">
        <f>VLOOKUP(C21,RNR!A13:B38,2)</f>
        <v>Målselv</v>
      </c>
      <c r="E21" s="57">
        <f>+'Ark1'!H1437</f>
        <v>1</v>
      </c>
      <c r="F21" s="92" t="s">
        <v>378</v>
      </c>
      <c r="G21" s="46">
        <f>+'Ark1'!Q1437</f>
        <v>43</v>
      </c>
      <c r="H21" s="144">
        <f t="shared" si="0"/>
        <v>4</v>
      </c>
      <c r="I21" s="323">
        <f>+'Ark1'!R1437</f>
        <v>10849</v>
      </c>
      <c r="J21" s="355">
        <f t="shared" si="1"/>
        <v>266</v>
      </c>
      <c r="K21" s="104">
        <f>+'Ark1'!AD1437</f>
        <v>0.73341170632975716</v>
      </c>
      <c r="L21" s="148">
        <f t="shared" si="2"/>
        <v>1.4257032114877166E-2</v>
      </c>
      <c r="M21" s="99">
        <f>+'Ark1'!AE1437</f>
        <v>0.71350990902869516</v>
      </c>
      <c r="N21" s="148">
        <f t="shared" si="3"/>
        <v>1.5477410980737627E-2</v>
      </c>
      <c r="O21" s="96">
        <f>+IF(I21=0,"",'Ark1'!U1437)</f>
        <v>60.14561225431396</v>
      </c>
      <c r="P21" s="152">
        <f t="shared" si="4"/>
        <v>7.9595963349753163E-2</v>
      </c>
      <c r="Q21" s="107">
        <f>+IF(I21=0,"",'Ark1'!W1437)</f>
        <v>81.488253206607183</v>
      </c>
      <c r="R21" s="148">
        <f t="shared" si="5"/>
        <v>-1.0933702069181095</v>
      </c>
      <c r="S21" s="99">
        <f>+'Ark1'!AA1437</f>
        <v>10.808645384324976</v>
      </c>
      <c r="T21" s="34"/>
      <c r="U21" s="288">
        <f>+'Ark1'!X1437</f>
        <v>0</v>
      </c>
      <c r="V21" s="148">
        <f t="shared" si="6"/>
        <v>0</v>
      </c>
      <c r="W21" s="99">
        <f>+'Ark1'!Y1437</f>
        <v>0</v>
      </c>
      <c r="X21" s="110"/>
      <c r="Y21" s="263">
        <f>+'Ark1'!Z1437</f>
        <v>88.404461240667345</v>
      </c>
      <c r="Z21" s="110"/>
      <c r="AA21" s="48">
        <f>+'Ark1'!AB1437</f>
        <v>2.6014920347263675</v>
      </c>
      <c r="AB21" s="65">
        <f>+'Ark1'!AC1437</f>
        <v>-41.444052270415455</v>
      </c>
      <c r="AC21" s="273">
        <f>+'Ark1'!AP1437</f>
        <v>10</v>
      </c>
      <c r="AD21" s="65">
        <f t="shared" si="7"/>
        <v>252.30232558139534</v>
      </c>
      <c r="AE21" s="48">
        <f>+'Ark1'!T1437</f>
        <v>5.0628629366761917</v>
      </c>
      <c r="AF21" s="99">
        <f>+'Ark1'!V1437</f>
        <v>88.324678374546707</v>
      </c>
      <c r="AG21" s="335">
        <f>+'Ark1'!S1437</f>
        <v>10837</v>
      </c>
      <c r="AH21" s="292">
        <f t="shared" si="8"/>
        <v>99.889390727255972</v>
      </c>
      <c r="AI21" s="4"/>
      <c r="AJ21" s="4"/>
      <c r="AK21" s="4"/>
      <c r="AL21" s="5"/>
      <c r="AM21" s="5">
        <f t="shared" si="10"/>
        <v>83.941034569523623</v>
      </c>
      <c r="AN21" s="5">
        <f t="shared" si="11"/>
        <v>60.587031494476946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ht="15.6">
      <c r="A22" s="39">
        <f t="shared" si="9"/>
        <v>13</v>
      </c>
      <c r="B22" s="46">
        <f>+'Ark1'!C1438</f>
        <v>2023</v>
      </c>
      <c r="C22" s="46">
        <f>+'Ark1'!J1438</f>
        <v>160</v>
      </c>
      <c r="D22" s="57" t="str">
        <f>VLOOKUP(C22,RNR!A14:B39,2)</f>
        <v>Oslo</v>
      </c>
      <c r="E22" s="57">
        <f>+'Ark1'!H1438</f>
        <v>2</v>
      </c>
      <c r="F22" s="92" t="s">
        <v>378</v>
      </c>
      <c r="G22" s="46">
        <f>+'Ark1'!Q1438</f>
        <v>160</v>
      </c>
      <c r="H22" s="144">
        <f t="shared" si="0"/>
        <v>-6</v>
      </c>
      <c r="I22" s="323">
        <f>+'Ark1'!R1438</f>
        <v>130649</v>
      </c>
      <c r="J22" s="355">
        <f t="shared" si="1"/>
        <v>8865</v>
      </c>
      <c r="K22" s="104">
        <f>+'Ark1'!AD1438</f>
        <v>8.8321048963292892</v>
      </c>
      <c r="L22" s="148">
        <f t="shared" si="2"/>
        <v>0.5564238186967696</v>
      </c>
      <c r="M22" s="99">
        <f>+'Ark1'!AE1438</f>
        <v>8.9819978396514983</v>
      </c>
      <c r="N22" s="148">
        <f t="shared" si="3"/>
        <v>0.57231290292201997</v>
      </c>
      <c r="O22" s="96">
        <f>+IF(I22=0,"",'Ark1'!U1438)</f>
        <v>60.645255092621078</v>
      </c>
      <c r="P22" s="152">
        <f t="shared" si="4"/>
        <v>-0.18534469681103616</v>
      </c>
      <c r="Q22" s="107">
        <f>+IF(I22=0,"",'Ark1'!W1438)</f>
        <v>85.518562757708068</v>
      </c>
      <c r="R22" s="148">
        <f t="shared" si="5"/>
        <v>-0.88294206232220063</v>
      </c>
      <c r="S22" s="99">
        <f>+'Ark1'!AA1438</f>
        <v>9.3642050964451187</v>
      </c>
      <c r="T22" s="34"/>
      <c r="U22" s="288">
        <f>+'Ark1'!X1438</f>
        <v>0.92384939800534271</v>
      </c>
      <c r="V22" s="148">
        <f t="shared" si="6"/>
        <v>1.4041869922835626E-2</v>
      </c>
      <c r="W22" s="99">
        <f>+'Ark1'!Y1438</f>
        <v>1.8476987960106857</v>
      </c>
      <c r="X22" s="110"/>
      <c r="Y22" s="263">
        <f>+'Ark1'!Z1438</f>
        <v>34.468690919945807</v>
      </c>
      <c r="Z22" s="110"/>
      <c r="AA22" s="48">
        <f>+'Ark1'!AB1438</f>
        <v>2.8584270259945197</v>
      </c>
      <c r="AB22" s="65">
        <f>+'Ark1'!AC1438</f>
        <v>-31.448841544270849</v>
      </c>
      <c r="AC22" s="273">
        <f>+'Ark1'!AP1438</f>
        <v>70</v>
      </c>
      <c r="AD22" s="65">
        <f t="shared" si="7"/>
        <v>816.55624999999998</v>
      </c>
      <c r="AE22" s="48">
        <f>+'Ark1'!T1438</f>
        <v>4.2207824017022713</v>
      </c>
      <c r="AF22" s="99">
        <f>+'Ark1'!V1438</f>
        <v>92.788767916178969</v>
      </c>
      <c r="AG22" s="335">
        <f>+'Ark1'!S1438</f>
        <v>129992</v>
      </c>
      <c r="AH22" s="292">
        <f t="shared" si="8"/>
        <v>99.497125886918383</v>
      </c>
      <c r="AI22" s="4"/>
      <c r="AJ22" s="4"/>
      <c r="AK22" s="4"/>
      <c r="AL22" s="5"/>
      <c r="AM22" s="5">
        <f t="shared" si="10"/>
        <v>83.941034569523623</v>
      </c>
      <c r="AN22" s="5">
        <f t="shared" si="11"/>
        <v>60.587031494476946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ht="16.5" customHeight="1">
      <c r="A23" s="39">
        <f t="shared" si="9"/>
        <v>14</v>
      </c>
      <c r="B23" s="46">
        <f>+'Ark1'!C1439</f>
        <v>2023</v>
      </c>
      <c r="C23" s="46">
        <f>+'Ark1'!J1439</f>
        <v>171</v>
      </c>
      <c r="D23" s="57" t="str">
        <f>VLOOKUP(C23,RNR!A15:B40,2)</f>
        <v>Prima</v>
      </c>
      <c r="E23" s="57">
        <f>+'Ark1'!H1439</f>
        <v>1</v>
      </c>
      <c r="F23" s="92" t="s">
        <v>379</v>
      </c>
      <c r="G23" s="46">
        <f>+'Ark1'!Q1439</f>
        <v>86</v>
      </c>
      <c r="H23" s="144">
        <f t="shared" si="0"/>
        <v>-4</v>
      </c>
      <c r="I23" s="323">
        <f>+'Ark1'!R1439</f>
        <v>84345</v>
      </c>
      <c r="J23" s="355">
        <f t="shared" si="1"/>
        <v>2805</v>
      </c>
      <c r="K23" s="104">
        <f>+'Ark1'!AD1439</f>
        <v>5.7018720960810549</v>
      </c>
      <c r="L23" s="148">
        <f t="shared" si="2"/>
        <v>0.16092225808792282</v>
      </c>
      <c r="M23" s="99">
        <f>+'Ark1'!AE1439</f>
        <v>5.8256897542119059</v>
      </c>
      <c r="N23" s="148">
        <f t="shared" si="3"/>
        <v>0.22283926800704545</v>
      </c>
      <c r="O23" s="96">
        <f>+IF(I23=0,"",'Ark1'!U1439)</f>
        <v>60.734263739137646</v>
      </c>
      <c r="P23" s="152">
        <f t="shared" si="4"/>
        <v>-9.4678126190672174E-2</v>
      </c>
      <c r="Q23" s="107">
        <f>+IF(I23=0,"",'Ark1'!W1439)</f>
        <v>85.713059759155868</v>
      </c>
      <c r="R23" s="148">
        <f t="shared" si="5"/>
        <v>-0.37441557727680674</v>
      </c>
      <c r="S23" s="99">
        <f>+'Ark1'!AA1439</f>
        <v>8.6476675714929989</v>
      </c>
      <c r="T23" s="34"/>
      <c r="U23" s="288">
        <f>+'Ark1'!X1439</f>
        <v>0.18851147074515379</v>
      </c>
      <c r="V23" s="148">
        <f t="shared" si="6"/>
        <v>7.0777843077751285E-2</v>
      </c>
      <c r="W23" s="99">
        <f>+'Ark1'!Y1439</f>
        <v>0.37702294149030757</v>
      </c>
      <c r="X23" s="110"/>
      <c r="Y23" s="263">
        <f>+'Ark1'!Z1439</f>
        <v>15.539747465765604</v>
      </c>
      <c r="Z23" s="110"/>
      <c r="AA23" s="48">
        <f>+'Ark1'!AB1439</f>
        <v>2.3676275214686671</v>
      </c>
      <c r="AB23" s="65">
        <f>+'Ark1'!AC1439</f>
        <v>-32.072194047283446</v>
      </c>
      <c r="AC23" s="273">
        <f>+'Ark1'!AP1439</f>
        <v>42</v>
      </c>
      <c r="AD23" s="65">
        <f t="shared" si="7"/>
        <v>980.75581395348843</v>
      </c>
      <c r="AE23" s="48">
        <f>+'Ark1'!T1439</f>
        <v>3.7903965854526054</v>
      </c>
      <c r="AF23" s="99">
        <f>+'Ark1'!V1439</f>
        <v>92.961307618548886</v>
      </c>
      <c r="AG23" s="335">
        <f>+'Ark1'!S1439</f>
        <v>84121</v>
      </c>
      <c r="AH23" s="292">
        <f t="shared" si="8"/>
        <v>99.734424091528837</v>
      </c>
      <c r="AI23" s="4"/>
      <c r="AJ23" s="4"/>
      <c r="AK23" s="4"/>
      <c r="AL23" s="5"/>
      <c r="AM23" s="5">
        <f t="shared" si="10"/>
        <v>83.941034569523623</v>
      </c>
      <c r="AN23" s="5">
        <f t="shared" si="11"/>
        <v>60.587031494476946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ht="16.5" customHeight="1">
      <c r="A24" s="39">
        <f t="shared" si="9"/>
        <v>15</v>
      </c>
      <c r="B24" s="46">
        <f>+'Ark1'!C1440</f>
        <v>2023</v>
      </c>
      <c r="C24" s="46">
        <f>+'Ark1'!J1440</f>
        <v>181</v>
      </c>
      <c r="D24" s="57" t="str">
        <f>VLOOKUP(C24,RNR!A16:B41,2)</f>
        <v>Horns</v>
      </c>
      <c r="E24" s="57">
        <f>+'Ark1'!H1440</f>
        <v>2</v>
      </c>
      <c r="F24" s="92" t="s">
        <v>378</v>
      </c>
      <c r="G24" s="46">
        <f>+'Ark1'!Q1440</f>
        <v>29</v>
      </c>
      <c r="H24" s="144">
        <f t="shared" si="0"/>
        <v>10</v>
      </c>
      <c r="I24" s="323">
        <f>+'Ark1'!R1440</f>
        <v>8633</v>
      </c>
      <c r="J24" s="355">
        <f t="shared" si="1"/>
        <v>-288.8799999999992</v>
      </c>
      <c r="K24" s="104">
        <f>+'Ark1'!AD1440</f>
        <v>0.58360616284863087</v>
      </c>
      <c r="L24" s="148">
        <f t="shared" si="2"/>
        <v>-2.2669156511121002E-2</v>
      </c>
      <c r="M24" s="99">
        <f>+'Ark1'!AE1440</f>
        <v>0.56888353353166909</v>
      </c>
      <c r="N24" s="148">
        <f t="shared" si="3"/>
        <v>-1.9239799193859652E-2</v>
      </c>
      <c r="O24" s="96">
        <f>+IF(I24=0,"",'Ark1'!U1440)</f>
        <v>61.813937282229965</v>
      </c>
      <c r="P24" s="152">
        <f t="shared" si="4"/>
        <v>0.29778105667672605</v>
      </c>
      <c r="Q24" s="107">
        <f>+IF(I24=0,"",'Ark1'!W1440)</f>
        <v>81.775702671312345</v>
      </c>
      <c r="R24" s="148">
        <f t="shared" si="5"/>
        <v>-0.79388352070115786</v>
      </c>
      <c r="S24" s="99">
        <f>+'Ark1'!AA1440</f>
        <v>10.253597181880492</v>
      </c>
      <c r="T24" s="34"/>
      <c r="U24" s="288">
        <f>+'Ark1'!X1440</f>
        <v>0</v>
      </c>
      <c r="V24" s="148">
        <f t="shared" si="6"/>
        <v>0</v>
      </c>
      <c r="W24" s="99">
        <f>+'Ark1'!Y1440</f>
        <v>0</v>
      </c>
      <c r="X24" s="110"/>
      <c r="Y24" s="263">
        <f>+'Ark1'!Z1440</f>
        <v>0</v>
      </c>
      <c r="Z24" s="110"/>
      <c r="AA24" s="48">
        <f>+'Ark1'!AB1440</f>
        <v>2.5478903738729111</v>
      </c>
      <c r="AB24" s="65">
        <f>+'Ark1'!AC1440</f>
        <v>-42.586364777953889</v>
      </c>
      <c r="AC24" s="273">
        <f>+'Ark1'!AP1440</f>
        <v>9</v>
      </c>
      <c r="AD24" s="65">
        <f t="shared" si="7"/>
        <v>297.68965517241378</v>
      </c>
      <c r="AE24" s="48">
        <f>+'Ark1'!T1440</f>
        <v>2.3274643808641264</v>
      </c>
      <c r="AF24" s="99">
        <f>+'Ark1'!V1440</f>
        <v>88.677141019978606</v>
      </c>
      <c r="AG24" s="335">
        <f>+'Ark1'!S1440</f>
        <v>8610</v>
      </c>
      <c r="AH24" s="292">
        <f t="shared" si="8"/>
        <v>99.733580447121511</v>
      </c>
      <c r="AJ24" s="4"/>
      <c r="AK24" s="4"/>
      <c r="AL24" s="5"/>
      <c r="AM24" s="5">
        <f t="shared" si="10"/>
        <v>83.941034569523623</v>
      </c>
      <c r="AN24" s="5">
        <f t="shared" si="11"/>
        <v>60.587031494476946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ht="15.6">
      <c r="A25" s="39">
        <f t="shared" si="9"/>
        <v>16</v>
      </c>
      <c r="B25" s="46">
        <f>+'Ark1'!C1441</f>
        <v>2023</v>
      </c>
      <c r="C25" s="46">
        <f>+'Ark1'!J1441</f>
        <v>470</v>
      </c>
      <c r="D25" s="57" t="str">
        <f>VLOOKUP(C25,RNR!A17:B42,2)</f>
        <v>Jens Eide</v>
      </c>
      <c r="E25" s="57">
        <f>+'Ark1'!H1441</f>
        <v>2</v>
      </c>
      <c r="F25" s="92" t="s">
        <v>379</v>
      </c>
      <c r="G25" s="46">
        <f>+'Ark1'!Q1441</f>
        <v>94</v>
      </c>
      <c r="H25" s="144">
        <f t="shared" si="0"/>
        <v>4</v>
      </c>
      <c r="I25" s="323">
        <f>+'Ark1'!R1441</f>
        <v>8268</v>
      </c>
      <c r="J25" s="355">
        <f t="shared" si="1"/>
        <v>285</v>
      </c>
      <c r="K25" s="104">
        <f>+'Ark1'!AD1441</f>
        <v>0.55893151331315638</v>
      </c>
      <c r="L25" s="148">
        <f t="shared" si="2"/>
        <v>1.6456622993078152E-2</v>
      </c>
      <c r="M25" s="99">
        <f>+'Ark1'!AE1441</f>
        <v>0.58082454117454763</v>
      </c>
      <c r="N25" s="148">
        <f t="shared" si="3"/>
        <v>1.4371278665543663E-2</v>
      </c>
      <c r="O25" s="96">
        <f>+IF(I25=0,"",'Ark1'!U1441)</f>
        <v>59.424106056920465</v>
      </c>
      <c r="P25" s="152">
        <f t="shared" si="4"/>
        <v>-0.16500223134514869</v>
      </c>
      <c r="Q25" s="107">
        <f>+IF(I25=0,"",'Ark1'!W1441)</f>
        <v>87.432230600827054</v>
      </c>
      <c r="R25" s="148">
        <f t="shared" si="5"/>
        <v>-1.5558337935890734</v>
      </c>
      <c r="S25" s="99">
        <f>+'Ark1'!AA1441</f>
        <v>11.269958748309236</v>
      </c>
      <c r="T25" s="34"/>
      <c r="U25" s="288">
        <f>+'Ark1'!X1441</f>
        <v>0</v>
      </c>
      <c r="V25" s="148">
        <f t="shared" si="6"/>
        <v>0</v>
      </c>
      <c r="W25" s="99">
        <f>+'Ark1'!Y1441</f>
        <v>0</v>
      </c>
      <c r="X25" s="110"/>
      <c r="Y25" s="263">
        <f>+'Ark1'!Z1441</f>
        <v>0</v>
      </c>
      <c r="Z25" s="110"/>
      <c r="AA25" s="48">
        <f>+'Ark1'!AB1441</f>
        <v>3.0312999110941878</v>
      </c>
      <c r="AB25" s="65">
        <f>+'Ark1'!AC1441</f>
        <v>-29.226430101572728</v>
      </c>
      <c r="AC25" s="273">
        <f>+'Ark1'!AP1441</f>
        <v>32</v>
      </c>
      <c r="AD25" s="65">
        <f t="shared" si="7"/>
        <v>87.957446808510639</v>
      </c>
      <c r="AE25" s="48">
        <f>+'Ark1'!T1441</f>
        <v>6.0915578132559283</v>
      </c>
      <c r="AF25" s="99">
        <f>+'Ark1'!V1441</f>
        <v>94.902980745840992</v>
      </c>
      <c r="AG25" s="335">
        <f>+'Ark1'!S1441</f>
        <v>8222</v>
      </c>
      <c r="AH25" s="292">
        <f t="shared" si="8"/>
        <v>99.443638122883399</v>
      </c>
      <c r="AI25" s="2"/>
      <c r="AJ25" s="4"/>
      <c r="AK25" s="4"/>
      <c r="AL25"/>
      <c r="AM25" s="5">
        <f t="shared" si="10"/>
        <v>83.941034569523623</v>
      </c>
      <c r="AN25" s="5">
        <f t="shared" si="11"/>
        <v>60.587031494476946</v>
      </c>
    </row>
    <row r="26" spans="1:59" ht="17.25" customHeight="1">
      <c r="A26" s="39">
        <f t="shared" si="9"/>
        <v>17</v>
      </c>
      <c r="B26" s="46">
        <f>+'Ark1'!C1442</f>
        <v>2023</v>
      </c>
      <c r="C26" s="46">
        <f>+'Ark1'!J1442</f>
        <v>643</v>
      </c>
      <c r="D26" s="57" t="str">
        <f>VLOOKUP(C26,RNR!A18:B43,2)</f>
        <v>Bjerka</v>
      </c>
      <c r="E26" s="57">
        <f>+'Ark1'!H1442</f>
        <v>1</v>
      </c>
      <c r="F26" s="92" t="s">
        <v>379</v>
      </c>
      <c r="G26" s="46">
        <f>+'Ark1'!Q1442</f>
        <v>83</v>
      </c>
      <c r="H26" s="144">
        <f t="shared" si="0"/>
        <v>-10</v>
      </c>
      <c r="I26" s="323">
        <f>+'Ark1'!R1442</f>
        <v>67560</v>
      </c>
      <c r="J26" s="355">
        <f t="shared" si="1"/>
        <v>2143</v>
      </c>
      <c r="K26" s="104">
        <f>+'Ark1'!AD1442</f>
        <v>4.5671762263469811</v>
      </c>
      <c r="L26" s="148">
        <f t="shared" si="2"/>
        <v>0.12184490979073104</v>
      </c>
      <c r="M26" s="99">
        <f>+'Ark1'!AE1442</f>
        <v>4.4236924029111826</v>
      </c>
      <c r="N26" s="148">
        <f t="shared" si="3"/>
        <v>9.6236398744244944E-2</v>
      </c>
      <c r="O26" s="96">
        <f>+IF(I26=0,"",'Ark1'!U1442)</f>
        <v>60.648141283233755</v>
      </c>
      <c r="P26" s="152">
        <f t="shared" si="4"/>
        <v>-0.15317206918248161</v>
      </c>
      <c r="Q26" s="107">
        <f>+IF(I26=0,"",'Ark1'!W1442)</f>
        <v>81.1853882768131</v>
      </c>
      <c r="R26" s="148">
        <f t="shared" si="5"/>
        <v>-1.5547194854365216</v>
      </c>
      <c r="S26" s="99">
        <f>+'Ark1'!AA1442</f>
        <v>10.318821986254918</v>
      </c>
      <c r="T26" s="34"/>
      <c r="U26" s="288">
        <f>+'Ark1'!X1442</f>
        <v>3.7788632326820606</v>
      </c>
      <c r="V26" s="148">
        <f t="shared" si="6"/>
        <v>-0.31028790540131368</v>
      </c>
      <c r="W26" s="99">
        <f>+'Ark1'!Y1442</f>
        <v>7.5577264653641212</v>
      </c>
      <c r="X26" s="110"/>
      <c r="Y26" s="263">
        <f>+'Ark1'!Z1442</f>
        <v>93.1231497927768</v>
      </c>
      <c r="Z26" s="110"/>
      <c r="AA26" s="48">
        <f>+'Ark1'!AB1442</f>
        <v>2.4311505722654054</v>
      </c>
      <c r="AB26" s="65">
        <f>+'Ark1'!AC1442</f>
        <v>-42.168212610887849</v>
      </c>
      <c r="AC26" s="273">
        <f>+'Ark1'!AP1442</f>
        <v>40</v>
      </c>
      <c r="AD26" s="65">
        <f t="shared" si="7"/>
        <v>813.97590361445782</v>
      </c>
      <c r="AE26" s="48">
        <f>+'Ark1'!T1442</f>
        <v>3.9713143872113679</v>
      </c>
      <c r="AF26" s="99">
        <f>+'Ark1'!V1442</f>
        <v>88.018983713977178</v>
      </c>
      <c r="AG26" s="335">
        <f>+'Ark1'!S1442</f>
        <v>67439</v>
      </c>
      <c r="AH26" s="292">
        <f t="shared" si="8"/>
        <v>99.820899940793367</v>
      </c>
      <c r="AI26" s="2"/>
      <c r="AJ26" s="4"/>
      <c r="AK26" s="4"/>
      <c r="AL26"/>
      <c r="AM26" s="5">
        <f t="shared" si="10"/>
        <v>83.941034569523623</v>
      </c>
      <c r="AN26" s="5">
        <f t="shared" si="11"/>
        <v>60.587031494476946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ht="15.75" customHeight="1">
      <c r="A27" s="39"/>
      <c r="B27" s="139"/>
      <c r="C27" s="139"/>
      <c r="D27" s="139"/>
      <c r="E27" s="139"/>
      <c r="F27" s="139"/>
      <c r="G27" s="139"/>
      <c r="H27" s="141"/>
      <c r="I27" s="344"/>
      <c r="J27" s="353"/>
      <c r="K27" s="142"/>
      <c r="L27" s="141"/>
      <c r="M27" s="142"/>
      <c r="N27" s="141"/>
      <c r="O27" s="139"/>
      <c r="P27" s="141"/>
      <c r="Q27" s="192"/>
      <c r="R27" s="141"/>
      <c r="S27" s="141"/>
      <c r="T27" s="34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42"/>
      <c r="AF27" s="192"/>
      <c r="AG27" s="343"/>
      <c r="AH27" s="147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5"/>
      <c r="AW27" s="5"/>
      <c r="BA27" s="5"/>
    </row>
    <row r="28" spans="1:59" ht="17.25" customHeight="1">
      <c r="A28" s="39">
        <v>1</v>
      </c>
      <c r="B28">
        <f>+'Ark1'!C1443</f>
        <v>2022</v>
      </c>
      <c r="C28">
        <f>+'Ark1'!J1443</f>
        <v>103</v>
      </c>
      <c r="D28" s="4" t="str">
        <f>VLOOKUP(C28,RNR!$A$1:$B$27,2)</f>
        <v>Rudshøgda</v>
      </c>
      <c r="E28" s="4">
        <f>+'Ark1'!H1443</f>
        <v>1</v>
      </c>
      <c r="F28" s="97" t="s">
        <v>378</v>
      </c>
      <c r="G28">
        <f>+'Ark1'!Q1443</f>
        <v>385</v>
      </c>
      <c r="H28" s="145"/>
      <c r="I28" s="301">
        <f>+'Ark1'!R1443</f>
        <v>165043</v>
      </c>
      <c r="J28" s="356"/>
      <c r="K28" s="100">
        <f>+'Ark1'!AD1443</f>
        <v>11.215292912826843</v>
      </c>
      <c r="L28" s="145"/>
      <c r="M28" s="100">
        <f>+'Ark1'!AE1443</f>
        <v>11.410521620353576</v>
      </c>
      <c r="N28" s="145"/>
      <c r="O28" s="1">
        <f>+'Ark1'!U1443</f>
        <v>60.025930738033381</v>
      </c>
      <c r="P28" s="145"/>
      <c r="Q28" s="100">
        <f>+'Ark1'!W1443</f>
        <v>86.532696226050021</v>
      </c>
      <c r="R28" s="145"/>
      <c r="S28" s="100">
        <f>+'Ark1'!AB1443</f>
        <v>2.5362924760113197</v>
      </c>
      <c r="T28" s="100"/>
      <c r="U28" s="199">
        <f>+'Ark1'!X1443</f>
        <v>2.7077791848185004</v>
      </c>
      <c r="V28" s="145"/>
      <c r="W28" s="199">
        <f>+'Ark1'!Y1443</f>
        <v>5.4155583696370009</v>
      </c>
      <c r="X28" s="110"/>
      <c r="Y28" s="271">
        <f>+'Ark1'!Z1443</f>
        <v>88.157025744805892</v>
      </c>
      <c r="Z28" s="110"/>
      <c r="AA28" s="1">
        <f>+'Ark1'!AC1443</f>
        <v>-34.912764481016907</v>
      </c>
      <c r="AB28" s="10">
        <f>+'Ark1'!AD1443</f>
        <v>11.215292912826843</v>
      </c>
      <c r="AC28" s="10"/>
      <c r="AD28" s="10">
        <f>+I28/G28</f>
        <v>428.6831168831169</v>
      </c>
      <c r="AE28" s="1">
        <f>+'Ark1'!T1443</f>
        <v>15.739831437867702</v>
      </c>
      <c r="AF28" s="100">
        <f>+'Ark1'!V1443</f>
        <v>93.819002740356325</v>
      </c>
      <c r="AG28" s="301">
        <f>+'Ark1'!S1443</f>
        <v>164708</v>
      </c>
      <c r="AH28" s="292">
        <f t="shared" si="8"/>
        <v>99.797022594111837</v>
      </c>
      <c r="AI28" s="2"/>
      <c r="AJ28" s="4"/>
      <c r="AK28" s="4"/>
      <c r="AL28"/>
      <c r="AM28" s="5">
        <f>+AM26</f>
        <v>83.941034569523623</v>
      </c>
      <c r="AN28" s="5">
        <f>+AN26</f>
        <v>60.587031494476946</v>
      </c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ht="17.25" customHeight="1">
      <c r="A29" s="39">
        <f>1+A28</f>
        <v>2</v>
      </c>
      <c r="B29">
        <f>+'Ark1'!C1444</f>
        <v>2022</v>
      </c>
      <c r="C29">
        <f>+'Ark1'!J1444</f>
        <v>106</v>
      </c>
      <c r="D29" s="4" t="str">
        <f>VLOOKUP(C29,RNR!$A$1:$B$27,2)</f>
        <v>Furuseth</v>
      </c>
      <c r="E29" s="4">
        <f>+'Ark1'!H1444</f>
        <v>2</v>
      </c>
      <c r="F29" s="97" t="s">
        <v>378</v>
      </c>
      <c r="G29">
        <f>+'Ark1'!Q1444</f>
        <v>143</v>
      </c>
      <c r="H29" s="145"/>
      <c r="I29" s="301">
        <f>+'Ark1'!R1444</f>
        <v>119740</v>
      </c>
      <c r="J29" s="356"/>
      <c r="K29" s="100">
        <f>+'Ark1'!AD1444</f>
        <v>8.1367835859859934</v>
      </c>
      <c r="L29" s="145"/>
      <c r="M29" s="100">
        <f>+'Ark1'!AE1444</f>
        <v>8.3261359664389207</v>
      </c>
      <c r="N29" s="145"/>
      <c r="O29" s="1">
        <f>+'Ark1'!U1444</f>
        <v>60.51140369930993</v>
      </c>
      <c r="P29" s="145"/>
      <c r="Q29" s="100">
        <f>+'Ark1'!W1444</f>
        <v>86.885246202944231</v>
      </c>
      <c r="R29" s="145"/>
      <c r="S29" s="100">
        <f>+'Ark1'!AB1444</f>
        <v>2.5629877480880463</v>
      </c>
      <c r="T29" s="100"/>
      <c r="U29" s="199">
        <f>+'Ark1'!X1444</f>
        <v>0.88692166360447644</v>
      </c>
      <c r="V29" s="145"/>
      <c r="W29" s="199">
        <f>+'Ark1'!Y1444</f>
        <v>1.7738433272089531</v>
      </c>
      <c r="X29" s="110"/>
      <c r="Y29" s="271">
        <f>+'Ark1'!Z1444</f>
        <v>0</v>
      </c>
      <c r="Z29" s="110"/>
      <c r="AA29" s="1">
        <f>+'Ark1'!AC1444</f>
        <v>-32.333775598013681</v>
      </c>
      <c r="AB29" s="10">
        <f>+'Ark1'!AD1444</f>
        <v>8.1367835859859934</v>
      </c>
      <c r="AC29" s="10"/>
      <c r="AD29" s="10">
        <f>+I29/G29</f>
        <v>837.34265734265739</v>
      </c>
      <c r="AE29" s="1">
        <f>+'Ark1'!T1444</f>
        <v>15.992032737598128</v>
      </c>
      <c r="AF29" s="100">
        <f>+'Ark1'!V1444</f>
        <v>94.14793662642478</v>
      </c>
      <c r="AG29" s="301">
        <f>+'Ark1'!S1444</f>
        <v>119698</v>
      </c>
      <c r="AH29" s="292"/>
      <c r="AI29" s="2"/>
      <c r="AJ29" s="4"/>
      <c r="AK29" s="4"/>
      <c r="AL29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ht="16.649999999999999" customHeight="1">
      <c r="A30" s="39">
        <f>1+A29</f>
        <v>3</v>
      </c>
      <c r="B30">
        <f>+'Ark1'!C1445</f>
        <v>2022</v>
      </c>
      <c r="C30">
        <f>+'Ark1'!J1445</f>
        <v>109</v>
      </c>
      <c r="D30" s="4" t="str">
        <f>VLOOKUP(C30,RNR!$A$1:$B$27,2)</f>
        <v>Tønsberg</v>
      </c>
      <c r="E30" s="4">
        <f>+'Ark1'!H1445</f>
        <v>1</v>
      </c>
      <c r="F30" s="97" t="s">
        <v>378</v>
      </c>
      <c r="G30">
        <f>+'Ark1'!Q1445</f>
        <v>553</v>
      </c>
      <c r="H30" s="145"/>
      <c r="I30" s="301">
        <f>+'Ark1'!R1445</f>
        <v>186491</v>
      </c>
      <c r="J30" s="356"/>
      <c r="K30" s="100">
        <f>+'Ark1'!AD1445</f>
        <v>12.672765222432883</v>
      </c>
      <c r="L30" s="145"/>
      <c r="M30" s="100">
        <f>+'Ark1'!AE1445</f>
        <v>12.823943455958203</v>
      </c>
      <c r="N30" s="145"/>
      <c r="O30" s="1">
        <f>+'Ark1'!U1445</f>
        <v>60.474643614593688</v>
      </c>
      <c r="P30" s="145"/>
      <c r="Q30" s="100">
        <f>+'Ark1'!W1445</f>
        <v>86.005535343229312</v>
      </c>
      <c r="R30" s="145"/>
      <c r="S30" s="100">
        <f>+'Ark1'!AB1445</f>
        <v>2.6721101988030642</v>
      </c>
      <c r="T30" s="100"/>
      <c r="U30" s="199">
        <f>+'Ark1'!X1445</f>
        <v>3.3561941326927305</v>
      </c>
      <c r="V30" s="145"/>
      <c r="W30" s="199">
        <f>+'Ark1'!Y1445</f>
        <v>6.712388265385461</v>
      </c>
      <c r="X30" s="110"/>
      <c r="Y30" s="271">
        <f>+'Ark1'!Z1445</f>
        <v>87.527548246296078</v>
      </c>
      <c r="Z30" s="110"/>
      <c r="AA30" s="1">
        <f>+'Ark1'!AC1445</f>
        <v>-25.968409397884646</v>
      </c>
      <c r="AB30" s="10">
        <f>+'Ark1'!AD1445</f>
        <v>12.672765222432883</v>
      </c>
      <c r="AC30" s="10"/>
      <c r="AD30" s="10">
        <f>+I30/G30</f>
        <v>337.23508137432191</v>
      </c>
      <c r="AE30" s="1">
        <f>+'Ark1'!T1445</f>
        <v>15.949064566118469</v>
      </c>
      <c r="AF30" s="100">
        <f>+'Ark1'!V1445</f>
        <v>93.23647467816626</v>
      </c>
      <c r="AG30" s="301">
        <f>+'Ark1'!S1445</f>
        <v>186245</v>
      </c>
      <c r="AH30" s="39"/>
      <c r="AI30" s="4"/>
      <c r="AJ30" s="4"/>
      <c r="AK30" s="4"/>
      <c r="AL30"/>
    </row>
    <row r="31" spans="1:59" ht="15.6">
      <c r="A31" s="39">
        <f>1+A30</f>
        <v>4</v>
      </c>
      <c r="B31">
        <f>+'Ark1'!C1446</f>
        <v>2022</v>
      </c>
      <c r="C31">
        <f>+'Ark1'!J1446</f>
        <v>111</v>
      </c>
      <c r="D31" s="4" t="str">
        <f>VLOOKUP(C31,RNR!$A$1:$B$27,2)</f>
        <v>Forus</v>
      </c>
      <c r="E31" s="4">
        <f>+'Ark1'!H1446</f>
        <v>1</v>
      </c>
      <c r="F31" s="97" t="s">
        <v>379</v>
      </c>
      <c r="G31">
        <f>+'Ark1'!Q1446</f>
        <v>319</v>
      </c>
      <c r="H31" s="145"/>
      <c r="I31" s="301">
        <f>+'Ark1'!R1446</f>
        <v>179498</v>
      </c>
      <c r="J31" s="356"/>
      <c r="K31" s="100">
        <f>+'Ark1'!AD1446</f>
        <v>12.197564557518904</v>
      </c>
      <c r="L31" s="145"/>
      <c r="M31" s="100">
        <f>+'Ark1'!AE1446</f>
        <v>12.144138031560196</v>
      </c>
      <c r="N31" s="145"/>
      <c r="O31" s="1">
        <f>+'Ark1'!U1446</f>
        <v>60.643617526055195</v>
      </c>
      <c r="P31" s="145"/>
      <c r="Q31" s="100">
        <f>+'Ark1'!W1446</f>
        <v>84.677100910466223</v>
      </c>
      <c r="R31" s="145"/>
      <c r="S31" s="100">
        <f>+'Ark1'!AB1446</f>
        <v>2.3729047399918728</v>
      </c>
      <c r="T31" s="100"/>
      <c r="U31" s="199">
        <f>+'Ark1'!X1446</f>
        <v>1.67689890695161</v>
      </c>
      <c r="V31" s="145"/>
      <c r="W31" s="199">
        <f>+'Ark1'!Y1446</f>
        <v>3.3537978139032201</v>
      </c>
      <c r="X31" s="110"/>
      <c r="Y31" s="271">
        <f>+'Ark1'!Z1446</f>
        <v>80.297273507225697</v>
      </c>
      <c r="Z31" s="110"/>
      <c r="AA31" s="1">
        <f>+'Ark1'!AC1446</f>
        <v>-32.630021521187381</v>
      </c>
      <c r="AB31" s="10">
        <f>+'Ark1'!AD1446</f>
        <v>12.197564557518904</v>
      </c>
      <c r="AC31" s="10"/>
      <c r="AD31" s="10">
        <f t="shared" ref="AD31:AD46" si="12">+I31/G31</f>
        <v>562.68965517241384</v>
      </c>
      <c r="AE31" s="1">
        <f>+'Ark1'!T1446</f>
        <v>16.074479938495141</v>
      </c>
      <c r="AF31" s="100">
        <f>+'Ark1'!V1446</f>
        <v>91.810796227244126</v>
      </c>
      <c r="AG31" s="301">
        <f>+'Ark1'!S1446</f>
        <v>179139</v>
      </c>
      <c r="AH31" s="39"/>
      <c r="AI31" s="4"/>
      <c r="AJ31" s="4"/>
      <c r="AK31" s="4"/>
      <c r="AL31" s="4"/>
      <c r="AM31" s="4"/>
    </row>
    <row r="32" spans="1:59" ht="15.6">
      <c r="A32" s="39">
        <f t="shared" ref="A32:A49" si="13">1+A31</f>
        <v>5</v>
      </c>
      <c r="B32">
        <f>+'Ark1'!C1447</f>
        <v>2022</v>
      </c>
      <c r="C32">
        <f>+'Ark1'!J1447</f>
        <v>116</v>
      </c>
      <c r="D32" s="4" t="str">
        <f>VLOOKUP(C32,RNR!$A$1:$B$27,2)</f>
        <v>Sandeid</v>
      </c>
      <c r="E32" s="4">
        <f>+'Ark1'!H1447</f>
        <v>1</v>
      </c>
      <c r="F32" s="97" t="s">
        <v>378</v>
      </c>
      <c r="G32">
        <f>+'Ark1'!Q1447</f>
        <v>117</v>
      </c>
      <c r="H32" s="145"/>
      <c r="I32" s="301">
        <f>+'Ark1'!R1447</f>
        <v>40759</v>
      </c>
      <c r="J32" s="356"/>
      <c r="K32" s="100">
        <f>+'Ark1'!AD1447</f>
        <v>2.7697274276031645</v>
      </c>
      <c r="L32" s="145"/>
      <c r="M32" s="100">
        <f>+'Ark1'!AE1447</f>
        <v>2.7328450381752205</v>
      </c>
      <c r="N32" s="145"/>
      <c r="O32" s="1">
        <f>+'Ark1'!U1447</f>
        <v>60.580085089639205</v>
      </c>
      <c r="P32" s="145"/>
      <c r="Q32" s="100">
        <f>+'Ark1'!W1447</f>
        <v>83.946969234930805</v>
      </c>
      <c r="R32" s="145"/>
      <c r="S32" s="100">
        <f>+'Ark1'!AB1447</f>
        <v>2.5156762178159608</v>
      </c>
      <c r="T32" s="100"/>
      <c r="U32" s="199">
        <f>+'Ark1'!X1447</f>
        <v>4.884810716651538</v>
      </c>
      <c r="V32" s="145"/>
      <c r="W32" s="199">
        <f>+'Ark1'!Y1447</f>
        <v>9.769621433303076</v>
      </c>
      <c r="X32" s="110"/>
      <c r="Y32" s="271">
        <f>+'Ark1'!Z1447</f>
        <v>82.636963615397818</v>
      </c>
      <c r="Z32" s="110"/>
      <c r="AA32" s="1">
        <f>+'Ark1'!AC1447</f>
        <v>-33.799657613420599</v>
      </c>
      <c r="AB32" s="10">
        <f>+'Ark1'!AD1447</f>
        <v>2.7697274276031645</v>
      </c>
      <c r="AC32" s="10"/>
      <c r="AD32" s="10">
        <f t="shared" si="12"/>
        <v>348.36752136752136</v>
      </c>
      <c r="AE32" s="1">
        <f>+'Ark1'!T1447</f>
        <v>16.008807870654337</v>
      </c>
      <c r="AF32" s="100">
        <f>+'Ark1'!V1447</f>
        <v>91.034401384271376</v>
      </c>
      <c r="AG32" s="301">
        <f>+'Ark1'!S1447</f>
        <v>40663</v>
      </c>
      <c r="AH32" s="39"/>
      <c r="AI32" s="4"/>
      <c r="AJ32" s="4"/>
      <c r="AK32" s="4"/>
      <c r="AL32" s="1"/>
      <c r="AM32" s="18"/>
    </row>
    <row r="33" spans="1:48" ht="15.6">
      <c r="A33" s="39">
        <f t="shared" si="13"/>
        <v>6</v>
      </c>
      <c r="B33">
        <f>+'Ark1'!C1448</f>
        <v>2022</v>
      </c>
      <c r="C33">
        <f>+'Ark1'!J1448</f>
        <v>117</v>
      </c>
      <c r="D33" s="4" t="str">
        <f>VLOOKUP(C33,RNR!$A$1:$B$27,2)</f>
        <v>Jæren</v>
      </c>
      <c r="E33" s="4">
        <f>+'Ark1'!H1448</f>
        <v>2</v>
      </c>
      <c r="F33" s="97" t="s">
        <v>378</v>
      </c>
      <c r="G33">
        <f>+'Ark1'!Q1448</f>
        <v>162</v>
      </c>
      <c r="H33" s="145"/>
      <c r="I33" s="301">
        <f>+'Ark1'!R1448</f>
        <v>115547</v>
      </c>
      <c r="J33" s="356"/>
      <c r="K33" s="100">
        <f>+'Ark1'!AD1448</f>
        <v>7.8518534575741059</v>
      </c>
      <c r="L33" s="145"/>
      <c r="M33" s="100">
        <f>+'Ark1'!AE1448</f>
        <v>7.7525668131562142</v>
      </c>
      <c r="N33" s="145"/>
      <c r="O33" s="1">
        <f>+'Ark1'!U1448</f>
        <v>61.006017257039055</v>
      </c>
      <c r="P33" s="145"/>
      <c r="Q33" s="100">
        <f>+'Ark1'!W1448</f>
        <v>84.569602808635324</v>
      </c>
      <c r="R33" s="145"/>
      <c r="S33" s="100">
        <f>+'Ark1'!AB1448</f>
        <v>2.3852313003775847</v>
      </c>
      <c r="T33" s="100"/>
      <c r="U33" s="199">
        <f>+'Ark1'!X1448</f>
        <v>0.94420452283486367</v>
      </c>
      <c r="V33" s="145"/>
      <c r="W33" s="199">
        <f>+'Ark1'!Y1448</f>
        <v>1.8884090456697271</v>
      </c>
      <c r="X33" s="110"/>
      <c r="Y33" s="271">
        <f>+'Ark1'!Z1448</f>
        <v>16.038495157814562</v>
      </c>
      <c r="Z33" s="110"/>
      <c r="AA33" s="1">
        <f>+'Ark1'!AC1448</f>
        <v>-30.991057250280161</v>
      </c>
      <c r="AB33" s="10">
        <f>+'Ark1'!AD1448</f>
        <v>7.8518534575741059</v>
      </c>
      <c r="AC33" s="10"/>
      <c r="AD33" s="10">
        <f t="shared" si="12"/>
        <v>713.25308641975312</v>
      </c>
      <c r="AE33" s="1">
        <f>+'Ark1'!T1448</f>
        <v>16.099578526487058</v>
      </c>
      <c r="AF33" s="100">
        <f>+'Ark1'!V1448</f>
        <v>91.895775790884556</v>
      </c>
      <c r="AG33" s="301">
        <f>+'Ark1'!S1448</f>
        <v>114504</v>
      </c>
      <c r="AH33" s="39"/>
      <c r="AI33" s="4"/>
      <c r="AJ33" s="4"/>
      <c r="AK33" s="4"/>
      <c r="AL33" s="1"/>
      <c r="AM33" s="18"/>
    </row>
    <row r="34" spans="1:48" ht="15.6">
      <c r="A34" s="39">
        <f t="shared" si="13"/>
        <v>7</v>
      </c>
      <c r="B34">
        <f>+'Ark1'!C1449</f>
        <v>2022</v>
      </c>
      <c r="C34">
        <f>+'Ark1'!J1449</f>
        <v>121</v>
      </c>
      <c r="D34" s="4" t="str">
        <f>VLOOKUP(C34,RNR!$A$1:$B$27,2)</f>
        <v>Steinkjer</v>
      </c>
      <c r="E34" s="4">
        <f>+'Ark1'!H1449</f>
        <v>1</v>
      </c>
      <c r="F34" s="97" t="s">
        <v>378</v>
      </c>
      <c r="G34">
        <f>+'Ark1'!Q1449</f>
        <v>287</v>
      </c>
      <c r="H34" s="145"/>
      <c r="I34" s="301">
        <f>+'Ark1'!R1449</f>
        <v>193406</v>
      </c>
      <c r="J34" s="356"/>
      <c r="K34" s="100">
        <f>+'Ark1'!AD1449</f>
        <v>13.142665493830018</v>
      </c>
      <c r="L34" s="145"/>
      <c r="M34" s="100">
        <f>+'Ark1'!AE1449</f>
        <v>12.906748845565204</v>
      </c>
      <c r="N34" s="145"/>
      <c r="O34" s="1">
        <f>+'Ark1'!U1449</f>
        <v>60.803685050467351</v>
      </c>
      <c r="P34" s="145"/>
      <c r="Q34" s="100">
        <f>+'Ark1'!W1449</f>
        <v>83.532981460755806</v>
      </c>
      <c r="R34" s="145"/>
      <c r="S34" s="100">
        <f>+'Ark1'!AB1449</f>
        <v>2.5017952674344088</v>
      </c>
      <c r="T34" s="100"/>
      <c r="U34" s="199">
        <f>+'Ark1'!X1449</f>
        <v>2.9931853200004142</v>
      </c>
      <c r="V34" s="145"/>
      <c r="W34" s="199">
        <f>+'Ark1'!Y1449</f>
        <v>5.9863706400008283</v>
      </c>
      <c r="X34" s="110"/>
      <c r="Y34" s="271">
        <f>+'Ark1'!Z1449</f>
        <v>94.137720649824701</v>
      </c>
      <c r="Z34" s="110"/>
      <c r="AA34" s="1">
        <f>+'Ark1'!AC1449</f>
        <v>-38.011618046152073</v>
      </c>
      <c r="AB34" s="10">
        <f>+'Ark1'!AD1449</f>
        <v>13.142665493830018</v>
      </c>
      <c r="AC34" s="10"/>
      <c r="AD34" s="10">
        <f t="shared" si="12"/>
        <v>673.88850174216032</v>
      </c>
      <c r="AE34" s="1">
        <f>+'Ark1'!T1449</f>
        <v>16.094950518598178</v>
      </c>
      <c r="AF34" s="100">
        <f>+'Ark1'!V1449</f>
        <v>90.574077431073746</v>
      </c>
      <c r="AG34" s="301">
        <f>+'Ark1'!S1449</f>
        <v>192996</v>
      </c>
      <c r="AH34" s="39"/>
      <c r="AI34" s="4"/>
      <c r="AJ34" s="4"/>
      <c r="AK34" s="4"/>
      <c r="AL34" s="1"/>
      <c r="AM34" s="18"/>
      <c r="AO34" s="2"/>
      <c r="AP34" s="2"/>
      <c r="AQ34" s="2"/>
    </row>
    <row r="35" spans="1:48" ht="15.6">
      <c r="A35" s="39">
        <f t="shared" si="13"/>
        <v>8</v>
      </c>
      <c r="B35">
        <f>+'Ark1'!C1450</f>
        <v>2022</v>
      </c>
      <c r="C35">
        <f>+'Ark1'!J1450</f>
        <v>134</v>
      </c>
      <c r="D35" s="4" t="str">
        <f>VLOOKUP(C35,RNR!$A$1:$B$27,2)</f>
        <v>Førde</v>
      </c>
      <c r="E35" s="4">
        <f>+'Ark1'!H1450</f>
        <v>1</v>
      </c>
      <c r="F35" s="97" t="s">
        <v>379</v>
      </c>
      <c r="G35">
        <f>+'Ark1'!Q1450</f>
        <v>127</v>
      </c>
      <c r="H35" s="145"/>
      <c r="I35" s="301">
        <f>+'Ark1'!R1450</f>
        <v>35699</v>
      </c>
      <c r="J35" s="356"/>
      <c r="K35" s="100">
        <f>+'Ark1'!AD1450</f>
        <v>2.4258813866386659</v>
      </c>
      <c r="L35" s="145"/>
      <c r="M35" s="100">
        <f>+'Ark1'!AE1450</f>
        <v>2.3861211766904566</v>
      </c>
      <c r="N35" s="145"/>
      <c r="O35" s="1">
        <f>+'Ark1'!U1450</f>
        <v>60.527160043747728</v>
      </c>
      <c r="P35" s="145"/>
      <c r="Q35" s="100">
        <f>+'Ark1'!W1450</f>
        <v>83.582001458257906</v>
      </c>
      <c r="R35" s="145"/>
      <c r="S35" s="100">
        <f>+'Ark1'!AB1450</f>
        <v>2.3925839451974911</v>
      </c>
      <c r="T35" s="100"/>
      <c r="U35" s="199">
        <f>+'Ark1'!X1450</f>
        <v>3.4090590772850775</v>
      </c>
      <c r="V35" s="145"/>
      <c r="W35" s="199">
        <f>+'Ark1'!Y1450</f>
        <v>6.818118154570155</v>
      </c>
      <c r="X35" s="110"/>
      <c r="Y35" s="271">
        <f>+'Ark1'!Z1450</f>
        <v>88.033278243088063</v>
      </c>
      <c r="Z35" s="110"/>
      <c r="AA35" s="1">
        <f>+'Ark1'!AC1450</f>
        <v>-36.3542838062858</v>
      </c>
      <c r="AB35" s="10">
        <f>+'Ark1'!AD1450</f>
        <v>2.4258813866386659</v>
      </c>
      <c r="AC35" s="10"/>
      <c r="AD35" s="10">
        <f t="shared" si="12"/>
        <v>281.09448818897636</v>
      </c>
      <c r="AE35" s="1">
        <f>+'Ark1'!T1450</f>
        <v>16.019748452337598</v>
      </c>
      <c r="AF35" s="100">
        <f>+'Ark1'!V1450</f>
        <v>90.59323086742819</v>
      </c>
      <c r="AG35" s="301">
        <f>+'Ark1'!S1450</f>
        <v>35659</v>
      </c>
      <c r="AH35" s="39"/>
      <c r="AI35" s="4"/>
      <c r="AJ35" s="4"/>
      <c r="AK35" s="4"/>
      <c r="AL35" s="1"/>
      <c r="AM35" s="18"/>
      <c r="AO35" s="2"/>
      <c r="AP35" s="2"/>
      <c r="AQ35" s="4"/>
      <c r="AR35" s="4"/>
      <c r="AS35" s="4"/>
    </row>
    <row r="36" spans="1:48" ht="15.6">
      <c r="A36" s="39">
        <f t="shared" si="13"/>
        <v>9</v>
      </c>
      <c r="B36">
        <f>+'Ark1'!C1451</f>
        <v>2022</v>
      </c>
      <c r="C36">
        <f>+'Ark1'!J1451</f>
        <v>141</v>
      </c>
      <c r="D36" s="4" t="str">
        <f>VLOOKUP(C36,RNR!$A$1:$B$27,2)</f>
        <v>Ølen</v>
      </c>
      <c r="E36" s="4">
        <f>+'Ark1'!H1451</f>
        <v>2</v>
      </c>
      <c r="F36" s="97" t="s">
        <v>378</v>
      </c>
      <c r="G36">
        <f>+'Ark1'!Q1451</f>
        <v>109</v>
      </c>
      <c r="H36" s="145"/>
      <c r="I36" s="301">
        <f>+'Ark1'!R1451</f>
        <v>54109</v>
      </c>
      <c r="J36" s="356"/>
      <c r="K36" s="100">
        <f>+'Ark1'!AD1451</f>
        <v>3.6769101641399375</v>
      </c>
      <c r="L36" s="145"/>
      <c r="M36" s="100">
        <f>+'Ark1'!AE1451</f>
        <v>3.6391895764444526</v>
      </c>
      <c r="N36" s="145"/>
      <c r="O36" s="1">
        <f>+'Ark1'!U1451</f>
        <v>60.710352813731518</v>
      </c>
      <c r="P36" s="145"/>
      <c r="Q36" s="100">
        <f>+'Ark1'!W1451</f>
        <v>84.899988793634705</v>
      </c>
      <c r="R36" s="145"/>
      <c r="S36" s="100">
        <f>+'Ark1'!AB1451</f>
        <v>2.5178103426735619</v>
      </c>
      <c r="T36" s="100"/>
      <c r="U36" s="199">
        <f>+'Ark1'!X1451</f>
        <v>0</v>
      </c>
      <c r="V36" s="145"/>
      <c r="W36" s="199">
        <f>+'Ark1'!Y1451</f>
        <v>0</v>
      </c>
      <c r="X36" s="110"/>
      <c r="Y36" s="271">
        <f>+'Ark1'!Z1451</f>
        <v>9.3866085124470953</v>
      </c>
      <c r="Z36" s="110"/>
      <c r="AA36" s="1">
        <f>+'Ark1'!AC1451</f>
        <v>-33.438446040007797</v>
      </c>
      <c r="AB36" s="10">
        <f>+'Ark1'!AD1451</f>
        <v>3.6769101641399375</v>
      </c>
      <c r="AC36" s="10"/>
      <c r="AD36" s="10">
        <f t="shared" si="12"/>
        <v>496.41284403669727</v>
      </c>
      <c r="AE36" s="1">
        <f>+'Ark1'!T1451</f>
        <v>15.917370492893973</v>
      </c>
      <c r="AF36" s="100">
        <f>+'Ark1'!V1451</f>
        <v>92.302269220155168</v>
      </c>
      <c r="AG36" s="301">
        <f>+'Ark1'!S1451</f>
        <v>53541</v>
      </c>
      <c r="AH36" s="39"/>
      <c r="AI36" s="4"/>
      <c r="AJ36" s="4"/>
      <c r="AK36" s="4"/>
      <c r="AL36" s="12"/>
      <c r="AM36" s="18"/>
      <c r="AO36" s="1"/>
      <c r="AP36" s="1"/>
      <c r="AQ36" s="10"/>
      <c r="AR36" s="10"/>
      <c r="AS36" s="10"/>
    </row>
    <row r="37" spans="1:48" ht="15.6">
      <c r="A37" s="39">
        <f t="shared" si="13"/>
        <v>10</v>
      </c>
      <c r="B37">
        <f>+'Ark1'!C1452</f>
        <v>2022</v>
      </c>
      <c r="C37">
        <f>+'Ark1'!J1452</f>
        <v>143</v>
      </c>
      <c r="D37" s="4" t="str">
        <f>VLOOKUP(C37,RNR!$A$1:$B$27,2)</f>
        <v>Nordfjord</v>
      </c>
      <c r="E37" s="4">
        <f>+'Ark1'!H1452</f>
        <v>2</v>
      </c>
      <c r="F37" s="97" t="s">
        <v>378</v>
      </c>
      <c r="G37">
        <f>+'Ark1'!Q1452</f>
        <v>26</v>
      </c>
      <c r="H37" s="145"/>
      <c r="I37" s="301">
        <f>+'Ark1'!R1452</f>
        <v>9301.9700000000012</v>
      </c>
      <c r="J37" s="356"/>
      <c r="K37" s="100">
        <f>+'Ark1'!AD1452</f>
        <v>0.63210386515228079</v>
      </c>
      <c r="L37" s="145"/>
      <c r="M37" s="100">
        <f>+'Ark1'!AE1452</f>
        <v>0.60346149866737642</v>
      </c>
      <c r="N37" s="145"/>
      <c r="O37" s="1">
        <f>+'Ark1'!U1452</f>
        <v>61.736987841640847</v>
      </c>
      <c r="P37" s="145"/>
      <c r="Q37" s="100">
        <f>+'Ark1'!W1452</f>
        <v>81.181765799997436</v>
      </c>
      <c r="R37" s="145"/>
      <c r="S37" s="100">
        <f>+'Ark1'!AB1452</f>
        <v>2.4168178421988742</v>
      </c>
      <c r="T37" s="100"/>
      <c r="U37" s="199">
        <f>+'Ark1'!X1452</f>
        <v>0</v>
      </c>
      <c r="V37" s="145"/>
      <c r="W37" s="199">
        <f>+'Ark1'!Y1452</f>
        <v>0</v>
      </c>
      <c r="X37" s="110"/>
      <c r="Y37" s="271">
        <f>+'Ark1'!Z1452</f>
        <v>0</v>
      </c>
      <c r="Z37" s="110"/>
      <c r="AA37" s="1">
        <f>+'Ark1'!AC1452</f>
        <v>-32.386390439629686</v>
      </c>
      <c r="AB37" s="10">
        <f>+'Ark1'!AD1452</f>
        <v>0.63210386515228079</v>
      </c>
      <c r="AC37" s="10"/>
      <c r="AD37" s="10">
        <f t="shared" si="12"/>
        <v>357.76807692307699</v>
      </c>
      <c r="AE37" s="1">
        <f>+'Ark1'!T1452</f>
        <v>16.468392179291044</v>
      </c>
      <c r="AF37" s="100">
        <f>+'Ark1'!V1452</f>
        <v>88.019493137414557</v>
      </c>
      <c r="AG37" s="301">
        <f>+'Ark1'!S1452</f>
        <v>9284.9700000000012</v>
      </c>
      <c r="AH37" s="39"/>
      <c r="AI37" s="4"/>
      <c r="AJ37" s="4"/>
      <c r="AK37" s="4"/>
      <c r="AL37" s="12"/>
      <c r="AM37" s="18"/>
      <c r="AO37" s="1"/>
      <c r="AP37" s="1"/>
      <c r="AQ37" s="10"/>
      <c r="AR37" s="10"/>
      <c r="AS37" s="10"/>
    </row>
    <row r="38" spans="1:48" ht="15.6">
      <c r="A38" s="39">
        <f t="shared" si="13"/>
        <v>11</v>
      </c>
      <c r="B38">
        <f>+'Ark1'!C1453</f>
        <v>2022</v>
      </c>
      <c r="C38">
        <f>+'Ark1'!J1453</f>
        <v>147</v>
      </c>
      <c r="D38" s="4" t="str">
        <f>VLOOKUP(C38,RNR!$A$1:$B$27,2)</f>
        <v>Midt-Norge</v>
      </c>
      <c r="E38" s="4">
        <f>+'Ark1'!H1453</f>
        <v>2</v>
      </c>
      <c r="F38" s="97" t="s">
        <v>379</v>
      </c>
      <c r="G38">
        <f>+'Ark1'!Q1453</f>
        <v>83</v>
      </c>
      <c r="H38" s="145"/>
      <c r="I38" s="301">
        <f>+'Ark1'!R1453</f>
        <v>75766</v>
      </c>
      <c r="J38" s="356"/>
      <c r="K38" s="100">
        <f>+'Ark1'!AD1453</f>
        <v>5.1485848102206004</v>
      </c>
      <c r="L38" s="145"/>
      <c r="M38" s="100">
        <f>+'Ark1'!AE1453</f>
        <v>5.0817274566064148</v>
      </c>
      <c r="N38" s="145"/>
      <c r="O38" s="1">
        <f>+'Ark1'!U1453</f>
        <v>61.422309073624177</v>
      </c>
      <c r="P38" s="145"/>
      <c r="Q38" s="100">
        <f>+'Ark1'!W1453</f>
        <v>83.810500950670942</v>
      </c>
      <c r="R38" s="145"/>
      <c r="S38" s="100">
        <f>+'Ark1'!AB1453</f>
        <v>2.4802134130713984</v>
      </c>
      <c r="T38" s="100"/>
      <c r="U38" s="199">
        <f>+'Ark1'!X1453</f>
        <v>5.0154422828181486E-2</v>
      </c>
      <c r="V38" s="145"/>
      <c r="W38" s="199">
        <f>+'Ark1'!Y1453</f>
        <v>0.10030884565636299</v>
      </c>
      <c r="X38" s="110"/>
      <c r="Y38" s="271">
        <f>+'Ark1'!Z1453</f>
        <v>51.942823957975882</v>
      </c>
      <c r="Z38" s="110"/>
      <c r="AA38" s="1">
        <f>+'Ark1'!AC1453</f>
        <v>-34.735668502826137</v>
      </c>
      <c r="AB38" s="10">
        <f>+'Ark1'!AD1453</f>
        <v>5.1485848102206004</v>
      </c>
      <c r="AC38" s="10"/>
      <c r="AD38" s="10">
        <f t="shared" si="12"/>
        <v>912.84337349397595</v>
      </c>
      <c r="AE38" s="1">
        <f>+'Ark1'!T1453</f>
        <v>16.354037431037664</v>
      </c>
      <c r="AF38" s="100">
        <f>+'Ark1'!V1453</f>
        <v>90.817100766636386</v>
      </c>
      <c r="AG38" s="301">
        <f>+'Ark1'!S1453</f>
        <v>75736</v>
      </c>
      <c r="AH38" s="39"/>
      <c r="AI38" s="4"/>
      <c r="AJ38" s="4"/>
      <c r="AK38" s="4"/>
      <c r="AL38" s="12"/>
      <c r="AM38" s="18"/>
      <c r="AO38" s="1"/>
      <c r="AP38" s="1"/>
      <c r="AQ38" s="10"/>
      <c r="AR38" s="10"/>
      <c r="AS38" s="10"/>
    </row>
    <row r="39" spans="1:48" ht="15.6">
      <c r="A39" s="39">
        <f t="shared" si="13"/>
        <v>12</v>
      </c>
      <c r="B39">
        <f>+'Ark1'!C1454</f>
        <v>2022</v>
      </c>
      <c r="C39">
        <f>+'Ark1'!J1454</f>
        <v>155</v>
      </c>
      <c r="D39" s="4" t="str">
        <f>VLOOKUP(C39,RNR!$A$1:$B$27,2)</f>
        <v>Målselv</v>
      </c>
      <c r="E39" s="4">
        <f>+'Ark1'!H1454</f>
        <v>1</v>
      </c>
      <c r="F39" s="97" t="s">
        <v>379</v>
      </c>
      <c r="G39">
        <f>+'Ark1'!Q1454</f>
        <v>39</v>
      </c>
      <c r="H39" s="145"/>
      <c r="I39" s="301">
        <f>+'Ark1'!R1454</f>
        <v>10583</v>
      </c>
      <c r="J39" s="356"/>
      <c r="K39" s="100">
        <f>+'Ark1'!AD1454</f>
        <v>0.71915467421488</v>
      </c>
      <c r="L39" s="145"/>
      <c r="M39" s="100">
        <f>+'Ark1'!AE1454</f>
        <v>0.69803249804795753</v>
      </c>
      <c r="N39" s="145"/>
      <c r="O39" s="1">
        <f>+'Ark1'!U1454</f>
        <v>60.066016290964207</v>
      </c>
      <c r="P39" s="145"/>
      <c r="Q39" s="100">
        <f>+'Ark1'!W1454</f>
        <v>82.581623413525293</v>
      </c>
      <c r="R39" s="145"/>
      <c r="S39" s="100">
        <f>+'Ark1'!AB1454</f>
        <v>2.6012912017659442</v>
      </c>
      <c r="T39" s="100"/>
      <c r="U39" s="199">
        <f>+'Ark1'!X1454</f>
        <v>0</v>
      </c>
      <c r="V39" s="145"/>
      <c r="W39" s="199">
        <f>+'Ark1'!Y1454</f>
        <v>0</v>
      </c>
      <c r="X39" s="110"/>
      <c r="Y39" s="271">
        <f>+'Ark1'!Z1454</f>
        <v>88.661060190872192</v>
      </c>
      <c r="Z39" s="110"/>
      <c r="AA39" s="1">
        <f>+'Ark1'!AC1454</f>
        <v>-38.767834356398993</v>
      </c>
      <c r="AB39" s="10">
        <f>+'Ark1'!AD1454</f>
        <v>0.71915467421488</v>
      </c>
      <c r="AC39" s="10"/>
      <c r="AD39" s="10">
        <f t="shared" si="12"/>
        <v>271.35897435897436</v>
      </c>
      <c r="AE39" s="1">
        <f>+'Ark1'!T1454</f>
        <v>15.750543324199191</v>
      </c>
      <c r="AF39" s="100">
        <f>+'Ark1'!V1454</f>
        <v>89.539192987936261</v>
      </c>
      <c r="AG39" s="301">
        <f>+'Ark1'!S1454</f>
        <v>10558</v>
      </c>
      <c r="AH39" s="39"/>
      <c r="AI39" s="4"/>
      <c r="AJ39" s="4"/>
      <c r="AK39" s="4"/>
      <c r="AL39" s="12"/>
      <c r="AM39" s="18"/>
      <c r="AO39" s="1"/>
      <c r="AP39" s="1"/>
      <c r="AQ39" s="10"/>
      <c r="AR39" s="10"/>
      <c r="AS39" s="10"/>
    </row>
    <row r="40" spans="1:48" ht="15.6">
      <c r="A40" s="39">
        <f t="shared" si="13"/>
        <v>13</v>
      </c>
      <c r="B40">
        <f>+'Ark1'!C1455</f>
        <v>2022</v>
      </c>
      <c r="C40">
        <f>+'Ark1'!J1455</f>
        <v>160</v>
      </c>
      <c r="D40" s="4" t="str">
        <f>VLOOKUP(C40,RNR!$A$1:$B$27,2)</f>
        <v>Oslo</v>
      </c>
      <c r="E40" s="4">
        <f>+'Ark1'!H1455</f>
        <v>2</v>
      </c>
      <c r="F40" s="97" t="s">
        <v>379</v>
      </c>
      <c r="G40">
        <f>+'Ark1'!Q1455</f>
        <v>166</v>
      </c>
      <c r="H40" s="145"/>
      <c r="I40" s="301">
        <f>+'Ark1'!R1455</f>
        <v>121784</v>
      </c>
      <c r="J40" s="356"/>
      <c r="K40" s="100">
        <f>+'Ark1'!AD1455</f>
        <v>8.2756810776325196</v>
      </c>
      <c r="L40" s="145"/>
      <c r="M40" s="100">
        <f>+'Ark1'!AE1455</f>
        <v>8.4096849367294784</v>
      </c>
      <c r="N40" s="145"/>
      <c r="O40" s="1">
        <f>+'Ark1'!U1455</f>
        <v>60.830599789432114</v>
      </c>
      <c r="P40" s="145"/>
      <c r="Q40" s="100">
        <f>+'Ark1'!W1455</f>
        <v>86.401504820030269</v>
      </c>
      <c r="R40" s="145"/>
      <c r="S40" s="100">
        <f>+'Ark1'!AB1455</f>
        <v>2.7820086227216478</v>
      </c>
      <c r="T40" s="100"/>
      <c r="U40" s="199">
        <f>+'Ark1'!X1455</f>
        <v>0.90980752808250709</v>
      </c>
      <c r="V40" s="145"/>
      <c r="W40" s="199">
        <f>+'Ark1'!Y1455</f>
        <v>1.819615056165014</v>
      </c>
      <c r="X40" s="110"/>
      <c r="Y40" s="271">
        <f>+'Ark1'!Z1455</f>
        <v>37.660119555935097</v>
      </c>
      <c r="Z40" s="110"/>
      <c r="AA40" s="1">
        <f>+'Ark1'!AC1455</f>
        <v>-30.090426882727073</v>
      </c>
      <c r="AB40" s="10">
        <f>+'Ark1'!AD1455</f>
        <v>8.2756810776325196</v>
      </c>
      <c r="AC40" s="10"/>
      <c r="AD40" s="10">
        <f t="shared" si="12"/>
        <v>733.63855421686742</v>
      </c>
      <c r="AE40" s="1">
        <f>+'Ark1'!T1455</f>
        <v>16.043897392104054</v>
      </c>
      <c r="AF40" s="100">
        <f>+'Ark1'!V1455</f>
        <v>93.667720189257309</v>
      </c>
      <c r="AG40" s="301">
        <f>+'Ark1'!S1455</f>
        <v>121576</v>
      </c>
      <c r="AH40" s="39"/>
      <c r="AI40" s="4"/>
      <c r="AJ40" s="4"/>
      <c r="AK40" s="4"/>
      <c r="AL40" s="5"/>
      <c r="AM40" s="18"/>
      <c r="AO40" s="1"/>
      <c r="AP40" s="1"/>
      <c r="AQ40" s="10"/>
      <c r="AR40" s="10"/>
      <c r="AS40" s="10"/>
    </row>
    <row r="41" spans="1:48" ht="15.6">
      <c r="A41" s="39">
        <f t="shared" si="13"/>
        <v>14</v>
      </c>
      <c r="B41">
        <f>+'Ark1'!C1456</f>
        <v>2022</v>
      </c>
      <c r="C41">
        <f>+'Ark1'!J1456</f>
        <v>171</v>
      </c>
      <c r="D41" s="4" t="str">
        <f>VLOOKUP(C41,RNR!$A$1:$B$27,2)</f>
        <v>Prima</v>
      </c>
      <c r="E41" s="4">
        <f>+'Ark1'!H1456</f>
        <v>1</v>
      </c>
      <c r="F41" s="97" t="s">
        <v>378</v>
      </c>
      <c r="G41">
        <f>+'Ark1'!Q1456</f>
        <v>90</v>
      </c>
      <c r="H41" s="145"/>
      <c r="I41" s="301">
        <f>+'Ark1'!R1456</f>
        <v>81540</v>
      </c>
      <c r="J41" s="356"/>
      <c r="K41" s="100">
        <f>+'Ark1'!AD1456</f>
        <v>5.5409498379931321</v>
      </c>
      <c r="L41" s="145"/>
      <c r="M41" s="100">
        <f>+'Ark1'!AE1456</f>
        <v>5.6028504862048605</v>
      </c>
      <c r="N41" s="145"/>
      <c r="O41" s="1">
        <f>+'Ark1'!U1456</f>
        <v>60.828941865328318</v>
      </c>
      <c r="P41" s="145"/>
      <c r="Q41" s="100">
        <f>+'Ark1'!W1456</f>
        <v>86.087475336432675</v>
      </c>
      <c r="R41" s="145"/>
      <c r="S41" s="100">
        <f>+'Ark1'!AB1456</f>
        <v>2.3754306183137848</v>
      </c>
      <c r="T41" s="100"/>
      <c r="U41" s="199">
        <f>+'Ark1'!X1456</f>
        <v>0.1177336276674025</v>
      </c>
      <c r="V41" s="145"/>
      <c r="W41" s="199">
        <f>+'Ark1'!Y1456</f>
        <v>0.235467255334805</v>
      </c>
      <c r="X41" s="110"/>
      <c r="Y41" s="271">
        <f>+'Ark1'!Z1456</f>
        <v>12.022320333578611</v>
      </c>
      <c r="Z41" s="110"/>
      <c r="AA41" s="1">
        <f>+'Ark1'!AC1456</f>
        <v>-31.163475376054453</v>
      </c>
      <c r="AB41" s="10">
        <f>+'Ark1'!AD1456</f>
        <v>5.5409498379931321</v>
      </c>
      <c r="AC41" s="10"/>
      <c r="AD41" s="10">
        <f t="shared" si="12"/>
        <v>906</v>
      </c>
      <c r="AE41" s="1">
        <f>+'Ark1'!T1456</f>
        <v>16.134805003679173</v>
      </c>
      <c r="AF41" s="100">
        <f>+'Ark1'!V1456</f>
        <v>93.379940379848506</v>
      </c>
      <c r="AG41" s="301">
        <f>+'Ark1'!S1456</f>
        <v>81294</v>
      </c>
      <c r="AH41" s="39"/>
      <c r="AI41" s="4"/>
      <c r="AJ41" s="4"/>
      <c r="AK41" s="4"/>
      <c r="AL41" s="5"/>
      <c r="AM41" s="18"/>
      <c r="AO41" s="1"/>
      <c r="AP41" s="1"/>
      <c r="AQ41" s="10"/>
      <c r="AR41" s="10"/>
      <c r="AS41" s="10"/>
    </row>
    <row r="42" spans="1:48" ht="15.6">
      <c r="A42" s="39">
        <f t="shared" si="13"/>
        <v>15</v>
      </c>
      <c r="B42">
        <f>+'Ark1'!C1457</f>
        <v>2022</v>
      </c>
      <c r="C42">
        <f>+'Ark1'!J1457</f>
        <v>181</v>
      </c>
      <c r="D42" s="4" t="str">
        <f>VLOOKUP(C42,RNR!$A$1:$B$27,2)</f>
        <v>Horns</v>
      </c>
      <c r="E42" s="4">
        <f>+'Ark1'!H1457</f>
        <v>2</v>
      </c>
      <c r="F42" s="97" t="s">
        <v>379</v>
      </c>
      <c r="G42">
        <f>+'Ark1'!Q1457</f>
        <v>19</v>
      </c>
      <c r="H42" s="145"/>
      <c r="I42" s="301">
        <f>+'Ark1'!R1457</f>
        <v>8921.8799999999992</v>
      </c>
      <c r="J42" s="356"/>
      <c r="K42" s="100">
        <f>+'Ark1'!AD1457</f>
        <v>0.60627531935975187</v>
      </c>
      <c r="L42" s="145"/>
      <c r="M42" s="100">
        <f>+'Ark1'!AE1457</f>
        <v>0.58812333272552875</v>
      </c>
      <c r="N42" s="145"/>
      <c r="O42" s="1">
        <f>+'Ark1'!U1457</f>
        <v>61.516156225553239</v>
      </c>
      <c r="P42" s="145"/>
      <c r="Q42" s="100">
        <f>+'Ark1'!W1457</f>
        <v>82.569586192013503</v>
      </c>
      <c r="R42" s="145"/>
      <c r="S42" s="100">
        <f>+'Ark1'!AB1457</f>
        <v>2.470965498330457</v>
      </c>
      <c r="T42" s="100"/>
      <c r="U42" s="199">
        <f>+'Ark1'!X1457</f>
        <v>0</v>
      </c>
      <c r="V42" s="145"/>
      <c r="W42" s="199">
        <f>+'Ark1'!Y1457</f>
        <v>0</v>
      </c>
      <c r="X42" s="110"/>
      <c r="Y42" s="271">
        <f>+'Ark1'!Z1457</f>
        <v>0</v>
      </c>
      <c r="Z42" s="110"/>
      <c r="AA42" s="1">
        <f>+'Ark1'!AC1457</f>
        <v>-29.92792719594209</v>
      </c>
      <c r="AB42" s="10">
        <f>+'Ark1'!AD1457</f>
        <v>0.60627531935975187</v>
      </c>
      <c r="AC42" s="10"/>
      <c r="AD42" s="10">
        <f t="shared" si="12"/>
        <v>469.57263157894732</v>
      </c>
      <c r="AE42" s="1">
        <f>+'Ark1'!T1457</f>
        <v>16.364615977798405</v>
      </c>
      <c r="AF42" s="100">
        <f>+'Ark1'!V1457</f>
        <v>89.541341445633179</v>
      </c>
      <c r="AG42" s="301">
        <f>+'Ark1'!S1457</f>
        <v>8896.8799999999992</v>
      </c>
      <c r="AH42" s="39"/>
      <c r="AI42" s="4"/>
      <c r="AJ42" s="4"/>
      <c r="AK42" s="4"/>
      <c r="AL42" s="5"/>
      <c r="AM42" s="18"/>
      <c r="AO42" s="1"/>
      <c r="AP42" s="1"/>
      <c r="AQ42" s="10"/>
      <c r="AR42" s="10"/>
      <c r="AS42" s="10"/>
    </row>
    <row r="43" spans="1:48" ht="15.6">
      <c r="A43" s="39">
        <f t="shared" si="13"/>
        <v>16</v>
      </c>
      <c r="B43">
        <f>+'Ark1'!C1458</f>
        <v>2022</v>
      </c>
      <c r="C43">
        <f>+'Ark1'!J1458</f>
        <v>470</v>
      </c>
      <c r="D43" s="4" t="str">
        <f>VLOOKUP(C43,RNR!$A$1:$B$27,2)</f>
        <v>Jens Eide</v>
      </c>
      <c r="E43" s="4">
        <f>+'Ark1'!H1458</f>
        <v>2</v>
      </c>
      <c r="F43" s="97" t="s">
        <v>378</v>
      </c>
      <c r="G43">
        <f>+'Ark1'!Q1458</f>
        <v>90</v>
      </c>
      <c r="H43" s="145"/>
      <c r="I43" s="301">
        <f>+'Ark1'!R1458</f>
        <v>7983</v>
      </c>
      <c r="J43" s="356"/>
      <c r="K43" s="100">
        <f>+'Ark1'!AD1458</f>
        <v>0.54247489032007823</v>
      </c>
      <c r="L43" s="145"/>
      <c r="M43" s="100">
        <f>+'Ark1'!AE1458</f>
        <v>0.56645326250900396</v>
      </c>
      <c r="N43" s="145"/>
      <c r="O43" s="1">
        <f>+'Ark1'!U1458</f>
        <v>59.589108288265614</v>
      </c>
      <c r="P43" s="145"/>
      <c r="Q43" s="100">
        <f>+'Ark1'!W1458</f>
        <v>88.988064394416128</v>
      </c>
      <c r="R43" s="145"/>
      <c r="S43" s="100">
        <f>+'Ark1'!AB1458</f>
        <v>3.249693865940626</v>
      </c>
      <c r="T43" s="100"/>
      <c r="U43" s="199">
        <f>+'Ark1'!X1458</f>
        <v>0</v>
      </c>
      <c r="V43" s="145"/>
      <c r="W43" s="199">
        <f>+'Ark1'!Y1458</f>
        <v>0</v>
      </c>
      <c r="X43" s="110"/>
      <c r="Y43" s="271">
        <f>+'Ark1'!Z1458</f>
        <v>0</v>
      </c>
      <c r="Z43" s="110"/>
      <c r="AA43" s="1">
        <f>+'Ark1'!AC1458</f>
        <v>-30.131398510135039</v>
      </c>
      <c r="AB43" s="10">
        <f>+'Ark1'!AD1458</f>
        <v>0.54247489032007823</v>
      </c>
      <c r="AC43" s="10"/>
      <c r="AD43" s="10">
        <f t="shared" si="12"/>
        <v>88.7</v>
      </c>
      <c r="AE43" s="1">
        <f>+'Ark1'!T1458</f>
        <v>15.402730802956278</v>
      </c>
      <c r="AF43" s="100">
        <f>+'Ark1'!V1458</f>
        <v>96.554519399905061</v>
      </c>
      <c r="AG43" s="301">
        <f>+'Ark1'!S1458</f>
        <v>7951</v>
      </c>
      <c r="AH43" s="39"/>
      <c r="AI43" s="4"/>
      <c r="AJ43" s="4"/>
      <c r="AK43" s="4"/>
      <c r="AL43" s="5"/>
      <c r="AM43" s="18"/>
      <c r="AO43" s="1"/>
      <c r="AP43" s="1"/>
      <c r="AQ43" s="10"/>
      <c r="AR43" s="10"/>
      <c r="AS43" s="10"/>
    </row>
    <row r="44" spans="1:48" ht="15.6">
      <c r="A44" s="39">
        <f t="shared" si="13"/>
        <v>17</v>
      </c>
      <c r="B44">
        <f>+'Ark1'!C1459</f>
        <v>2022</v>
      </c>
      <c r="C44">
        <f>+'Ark1'!J1459</f>
        <v>643</v>
      </c>
      <c r="D44" s="4" t="str">
        <f>VLOOKUP(C44,RNR!$A$1:$B$27,2)</f>
        <v>Bjerka</v>
      </c>
      <c r="E44" s="4">
        <f>+'Ark1'!H1459</f>
        <v>1</v>
      </c>
      <c r="F44" s="97" t="s">
        <v>379</v>
      </c>
      <c r="G44">
        <f>+'Ark1'!Q1459</f>
        <v>93</v>
      </c>
      <c r="H44" s="145"/>
      <c r="I44" s="301">
        <f>+'Ark1'!R1459</f>
        <v>65417</v>
      </c>
      <c r="J44" s="356"/>
      <c r="K44" s="100">
        <f>+'Ark1'!AD1459</f>
        <v>4.44533131655625</v>
      </c>
      <c r="L44" s="145"/>
      <c r="M44" s="100">
        <f>+'Ark1'!AE1459</f>
        <v>4.3274560041669377</v>
      </c>
      <c r="N44" s="145"/>
      <c r="O44" s="1">
        <f>+'Ark1'!U1459</f>
        <v>60.801313352416237</v>
      </c>
      <c r="P44" s="145"/>
      <c r="Q44" s="100">
        <f>+'Ark1'!W1459</f>
        <v>82.740107762249622</v>
      </c>
      <c r="R44" s="145"/>
      <c r="S44" s="100">
        <f>+'Ark1'!AB1459</f>
        <v>2.3663563842382351</v>
      </c>
      <c r="T44" s="100"/>
      <c r="U44" s="199">
        <f>+'Ark1'!X1459</f>
        <v>4.0891511380833743</v>
      </c>
      <c r="V44" s="145"/>
      <c r="W44" s="199">
        <f>+'Ark1'!Y1459</f>
        <v>8.1783022761667485</v>
      </c>
      <c r="X44" s="110"/>
      <c r="Y44" s="271">
        <f>+'Ark1'!Z1459</f>
        <v>95.551615023617742</v>
      </c>
      <c r="Z44" s="110"/>
      <c r="AA44" s="1">
        <f>+'Ark1'!AC1459</f>
        <v>-37.550783295333034</v>
      </c>
      <c r="AB44" s="10">
        <f>+'Ark1'!AD1459</f>
        <v>4.44533131655625</v>
      </c>
      <c r="AC44" s="10"/>
      <c r="AD44" s="10">
        <f t="shared" si="12"/>
        <v>703.4086021505376</v>
      </c>
      <c r="AE44" s="1">
        <f>+'Ark1'!T1459</f>
        <v>16.149823440390108</v>
      </c>
      <c r="AF44" s="100">
        <f>+'Ark1'!V1459</f>
        <v>89.689992649423388</v>
      </c>
      <c r="AG44" s="301">
        <f>+'Ark1'!S1459</f>
        <v>65329</v>
      </c>
      <c r="AH44" s="39"/>
      <c r="AI44" s="4"/>
      <c r="AJ44" s="4"/>
      <c r="AK44" s="4"/>
      <c r="AL44" s="5"/>
      <c r="AM44" s="18"/>
      <c r="AO44" s="1"/>
      <c r="AP44" s="1"/>
      <c r="AQ44" s="10"/>
      <c r="AR44" s="10"/>
      <c r="AS44" s="10"/>
    </row>
    <row r="45" spans="1:48" ht="15" customHeight="1">
      <c r="A45" s="44"/>
      <c r="B45" s="44"/>
      <c r="C45" s="39"/>
      <c r="D45" s="56"/>
      <c r="E45" s="39"/>
      <c r="F45" s="56"/>
      <c r="G45" s="69"/>
      <c r="H45" s="39"/>
      <c r="I45" s="345"/>
      <c r="J45" s="307"/>
      <c r="K45" s="146"/>
      <c r="L45" s="39"/>
      <c r="M45" s="115"/>
      <c r="N45" s="39"/>
      <c r="O45" s="39"/>
      <c r="P45" s="39"/>
      <c r="Q45" s="115"/>
      <c r="R45" s="39"/>
      <c r="S45" s="42"/>
      <c r="T45" s="42"/>
      <c r="U45" s="44"/>
      <c r="V45" s="39"/>
      <c r="W45" s="39"/>
      <c r="X45" s="39"/>
      <c r="Y45" s="39"/>
      <c r="Z45" s="39"/>
      <c r="AA45" s="39"/>
      <c r="AB45" s="39"/>
      <c r="AC45" s="39"/>
      <c r="AD45" s="39"/>
      <c r="AE45" s="42"/>
      <c r="AF45" s="113"/>
      <c r="AG45" s="333"/>
      <c r="AH45" s="42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5"/>
    </row>
    <row r="46" spans="1:48" ht="15.6">
      <c r="A46" s="39">
        <f>1+A44</f>
        <v>18</v>
      </c>
      <c r="B46">
        <f>+'Ark1'!C1460</f>
        <v>2021</v>
      </c>
      <c r="C46">
        <f>+'Ark1'!J1460</f>
        <v>103</v>
      </c>
      <c r="D46" s="4" t="str">
        <f>VLOOKUP(C46,RNR!$A$1:$B$27,2)</f>
        <v>Rudshøgda</v>
      </c>
      <c r="E46" s="4">
        <f>+'Ark1'!H1460</f>
        <v>1</v>
      </c>
      <c r="F46" s="97" t="s">
        <v>379</v>
      </c>
      <c r="G46">
        <f>+'Ark1'!Q1460</f>
        <v>321</v>
      </c>
      <c r="H46" s="145"/>
      <c r="I46" s="301">
        <f>+'Ark1'!R1460</f>
        <v>141806</v>
      </c>
      <c r="J46" s="356"/>
      <c r="K46" s="100">
        <f>+'Ark1'!AD1460</f>
        <v>9.4317546412495545</v>
      </c>
      <c r="L46" s="145"/>
      <c r="M46" s="100">
        <f>+'Ark1'!AE1460</f>
        <v>9.5234794565207803</v>
      </c>
      <c r="N46" s="145"/>
      <c r="O46" s="1">
        <f>+'Ark1'!U1460</f>
        <v>60.252338765075393</v>
      </c>
      <c r="P46" s="145"/>
      <c r="Q46" s="100">
        <f>+'Ark1'!W1460</f>
        <v>85.15313383897481</v>
      </c>
      <c r="R46" s="145"/>
      <c r="S46" s="100">
        <f>+'Ark1'!AB1460</f>
        <v>2.6486775211432243</v>
      </c>
      <c r="T46" s="100"/>
      <c r="U46" s="199">
        <f>+'Ark1'!X1460</f>
        <v>2.673370661326036</v>
      </c>
      <c r="V46" s="145"/>
      <c r="W46" s="199">
        <f>+'Ark1'!Y1460</f>
        <v>5.3467413226520719</v>
      </c>
      <c r="X46" s="110"/>
      <c r="Y46" s="271">
        <f>+'Ark1'!Z1460</f>
        <v>94.682171417288401</v>
      </c>
      <c r="Z46" s="110"/>
      <c r="AA46" s="1">
        <f>+'Ark1'!AC1460</f>
        <v>-30.124866257225928</v>
      </c>
      <c r="AB46" s="10">
        <f>+'Ark1'!AD1460</f>
        <v>9.4317546412495545</v>
      </c>
      <c r="AC46" s="10"/>
      <c r="AD46" s="10">
        <f t="shared" si="12"/>
        <v>441.76323987538939</v>
      </c>
      <c r="AE46" s="1">
        <f>+'Ark1'!T1460</f>
        <v>15.809563770221287</v>
      </c>
      <c r="AF46" s="100">
        <f>+'Ark1'!V1460</f>
        <v>92.377886851848629</v>
      </c>
      <c r="AG46" s="301">
        <f>+'Ark1'!S1460</f>
        <v>141207</v>
      </c>
      <c r="AH46" s="39"/>
      <c r="AI46" s="4"/>
      <c r="AJ46" s="4"/>
      <c r="AK46" s="4"/>
      <c r="AL46" s="5"/>
      <c r="AM46" s="18"/>
      <c r="AO46" s="12"/>
      <c r="AP46" s="12"/>
      <c r="AQ46" s="10"/>
      <c r="AR46" s="10"/>
      <c r="AS46" s="10"/>
    </row>
    <row r="47" spans="1:48" ht="15.6">
      <c r="A47" s="39">
        <f t="shared" si="13"/>
        <v>19</v>
      </c>
      <c r="B47">
        <f>+'Ark1'!C1461</f>
        <v>2021</v>
      </c>
      <c r="C47">
        <f>+'Ark1'!J1461</f>
        <v>106</v>
      </c>
      <c r="D47" s="4" t="str">
        <f>VLOOKUP(C47,RNR!$A$1:$B$27,2)</f>
        <v>Furuseth</v>
      </c>
      <c r="E47" s="4">
        <f>+'Ark1'!H1461</f>
        <v>2</v>
      </c>
      <c r="F47" s="97" t="s">
        <v>379</v>
      </c>
      <c r="G47">
        <f>+'Ark1'!Q1461</f>
        <v>161</v>
      </c>
      <c r="H47" s="145"/>
      <c r="I47" s="301">
        <f>+'Ark1'!R1461</f>
        <v>126214</v>
      </c>
      <c r="J47" s="356"/>
      <c r="K47" s="100">
        <f>+'Ark1'!AD1461</f>
        <v>8.3947045984702502</v>
      </c>
      <c r="L47" s="145"/>
      <c r="M47" s="100">
        <f>+'Ark1'!AE1461</f>
        <v>8.6387441243229759</v>
      </c>
      <c r="N47" s="145"/>
      <c r="O47" s="1">
        <f>+'Ark1'!U1461</f>
        <v>60.888587667356305</v>
      </c>
      <c r="P47" s="145"/>
      <c r="Q47" s="100">
        <f>+'Ark1'!W1461</f>
        <v>86.459802779165372</v>
      </c>
      <c r="R47" s="145"/>
      <c r="S47" s="100">
        <f>+'Ark1'!AB1461</f>
        <v>2.5035469035121438</v>
      </c>
      <c r="T47" s="100"/>
      <c r="U47" s="199">
        <f>+'Ark1'!X1461</f>
        <v>1.6163024704074027</v>
      </c>
      <c r="V47" s="145"/>
      <c r="W47" s="199">
        <f>+'Ark1'!Y1461</f>
        <v>3.2326049408148054</v>
      </c>
      <c r="X47" s="110"/>
      <c r="Y47" s="271">
        <f>+'Ark1'!Z1461</f>
        <v>0</v>
      </c>
      <c r="Z47" s="110"/>
      <c r="AA47" s="1">
        <f>+'Ark1'!AC1461</f>
        <v>-28.26489768401272</v>
      </c>
      <c r="AB47" s="10">
        <f>+'Ark1'!AD1461</f>
        <v>8.3947045984702502</v>
      </c>
      <c r="AC47" s="10"/>
      <c r="AD47" s="10">
        <f t="shared" ref="AD47:AD62" si="14">+I47/G47</f>
        <v>783.93788819875772</v>
      </c>
      <c r="AE47" s="1">
        <f>+'Ark1'!T1461</f>
        <v>16.170844755732336</v>
      </c>
      <c r="AF47" s="100">
        <f>+'Ark1'!V1461</f>
        <v>93.694161586570758</v>
      </c>
      <c r="AG47" s="301">
        <f>+'Ark1'!S1461</f>
        <v>126153</v>
      </c>
      <c r="AH47" s="39"/>
      <c r="AI47" s="4"/>
      <c r="AJ47" s="4"/>
      <c r="AK47" s="4"/>
      <c r="AL47" s="5"/>
      <c r="AM47" s="18"/>
      <c r="AO47" s="12"/>
      <c r="AP47" s="12"/>
      <c r="AQ47" s="10"/>
      <c r="AR47" s="10"/>
      <c r="AS47" s="10"/>
    </row>
    <row r="48" spans="1:48" ht="15.6">
      <c r="A48" s="39">
        <f t="shared" si="13"/>
        <v>20</v>
      </c>
      <c r="B48">
        <f>+'Ark1'!C1462</f>
        <v>2021</v>
      </c>
      <c r="C48">
        <f>+'Ark1'!J1462</f>
        <v>109</v>
      </c>
      <c r="D48" s="4" t="str">
        <f>VLOOKUP(C48,RNR!$A$1:$B$27,2)</f>
        <v>Tønsberg</v>
      </c>
      <c r="E48" s="4">
        <f>+'Ark1'!H1462</f>
        <v>1</v>
      </c>
      <c r="F48" s="97" t="s">
        <v>379</v>
      </c>
      <c r="G48">
        <f>+'Ark1'!Q1462</f>
        <v>493</v>
      </c>
      <c r="H48" s="145"/>
      <c r="I48" s="301">
        <f>+'Ark1'!R1462</f>
        <v>226334</v>
      </c>
      <c r="J48" s="356"/>
      <c r="K48" s="100">
        <f>+'Ark1'!AD1462</f>
        <v>15.053853539149101</v>
      </c>
      <c r="L48" s="145"/>
      <c r="M48" s="100">
        <f>+'Ark1'!AE1462</f>
        <v>15.206243284103603</v>
      </c>
      <c r="N48" s="145"/>
      <c r="O48" s="1">
        <f>+'Ark1'!U1462</f>
        <v>60.354971291759959</v>
      </c>
      <c r="P48" s="145"/>
      <c r="Q48" s="100">
        <f>+'Ark1'!W1462</f>
        <v>85.123592365158814</v>
      </c>
      <c r="R48" s="145"/>
      <c r="S48" s="100">
        <f>+'Ark1'!AB1462</f>
        <v>2.5939410081652561</v>
      </c>
      <c r="T48" s="100"/>
      <c r="U48" s="199">
        <f>+'Ark1'!X1462</f>
        <v>2.1110394372917902</v>
      </c>
      <c r="V48" s="145"/>
      <c r="W48" s="199">
        <f>+'Ark1'!Y1462</f>
        <v>4.2220788745835804</v>
      </c>
      <c r="X48" s="110"/>
      <c r="Y48" s="271">
        <f>+'Ark1'!Z1462</f>
        <v>94.248323274452815</v>
      </c>
      <c r="Z48" s="110"/>
      <c r="AA48" s="1">
        <f>+'Ark1'!AC1462</f>
        <v>-30.412709965264138</v>
      </c>
      <c r="AB48" s="10">
        <f>+'Ark1'!AD1462</f>
        <v>15.053853539149101</v>
      </c>
      <c r="AC48" s="10"/>
      <c r="AD48" s="10">
        <f t="shared" si="14"/>
        <v>459.0953346855984</v>
      </c>
      <c r="AE48" s="1">
        <f>+'Ark1'!T1462</f>
        <v>15.88134350119735</v>
      </c>
      <c r="AF48" s="100">
        <f>+'Ark1'!V1462</f>
        <v>92.342274102068515</v>
      </c>
      <c r="AG48" s="301">
        <f>+'Ark1'!S1462</f>
        <v>225545</v>
      </c>
      <c r="AH48" s="39"/>
      <c r="AI48" s="4"/>
      <c r="AJ48" s="4"/>
      <c r="AK48" s="4"/>
      <c r="AL48"/>
    </row>
    <row r="49" spans="1:50" ht="15.6">
      <c r="A49" s="39">
        <f t="shared" si="13"/>
        <v>21</v>
      </c>
      <c r="B49">
        <f>+'Ark1'!C1463</f>
        <v>2021</v>
      </c>
      <c r="C49">
        <f>+'Ark1'!J1463</f>
        <v>111</v>
      </c>
      <c r="D49" s="4" t="str">
        <f>VLOOKUP(C49,RNR!$A$1:$B$27,2)</f>
        <v>Forus</v>
      </c>
      <c r="E49" s="4">
        <f>+'Ark1'!H1463</f>
        <v>1</v>
      </c>
      <c r="F49" s="97" t="s">
        <v>379</v>
      </c>
      <c r="G49">
        <f>+'Ark1'!Q1463</f>
        <v>295</v>
      </c>
      <c r="H49" s="145"/>
      <c r="I49" s="301">
        <f>+'Ark1'!R1463</f>
        <v>168064</v>
      </c>
      <c r="J49" s="356"/>
      <c r="K49" s="100">
        <f>+'Ark1'!AD1463</f>
        <v>11.178218213805939</v>
      </c>
      <c r="L49" s="145"/>
      <c r="M49" s="100">
        <f>+'Ark1'!AE1463</f>
        <v>11.114145862423108</v>
      </c>
      <c r="N49" s="145"/>
      <c r="O49" s="1">
        <f>+'Ark1'!U1463</f>
        <v>60.494482355467518</v>
      </c>
      <c r="P49" s="145"/>
      <c r="Q49" s="100">
        <f>+'Ark1'!W1463</f>
        <v>83.704593245210873</v>
      </c>
      <c r="R49" s="145"/>
      <c r="S49" s="100">
        <f>+'Ark1'!AB1463</f>
        <v>2.507558063073859</v>
      </c>
      <c r="T49" s="100"/>
      <c r="U49" s="199">
        <f>+'Ark1'!X1463</f>
        <v>0.92286271896420446</v>
      </c>
      <c r="V49" s="145"/>
      <c r="W49" s="199">
        <f>+'Ark1'!Y1463</f>
        <v>1.8457254379284087</v>
      </c>
      <c r="X49" s="110"/>
      <c r="Y49" s="271">
        <f>+'Ark1'!Z1463</f>
        <v>84.354769611576543</v>
      </c>
      <c r="Z49" s="110"/>
      <c r="AA49" s="1">
        <f>+'Ark1'!AC1463</f>
        <v>-31.120149539598323</v>
      </c>
      <c r="AB49" s="10">
        <f>+'Ark1'!AD1463</f>
        <v>11.178218213805939</v>
      </c>
      <c r="AC49" s="10"/>
      <c r="AD49" s="10">
        <f t="shared" si="14"/>
        <v>569.70847457627121</v>
      </c>
      <c r="AE49" s="1">
        <f>+'Ark1'!T1463</f>
        <v>15.97373619573496</v>
      </c>
      <c r="AF49" s="100">
        <f>+'Ark1'!V1463</f>
        <v>90.775008244394556</v>
      </c>
      <c r="AG49" s="301">
        <f>+'Ark1'!S1463</f>
        <v>167644</v>
      </c>
      <c r="AH49" s="39"/>
      <c r="AI49" s="4"/>
      <c r="AJ49" s="4"/>
      <c r="AK49" s="4"/>
      <c r="AL49"/>
    </row>
    <row r="50" spans="1:50" ht="15.6">
      <c r="A50" s="39">
        <v>1</v>
      </c>
      <c r="B50">
        <f>+'Ark1'!C1464</f>
        <v>2021</v>
      </c>
      <c r="C50">
        <f>+'Ark1'!J1464</f>
        <v>116</v>
      </c>
      <c r="D50" s="4" t="str">
        <f>VLOOKUP(C50,RNR!$A$1:$B$27,2)</f>
        <v>Sandeid</v>
      </c>
      <c r="E50" s="4">
        <f>+'Ark1'!H1464</f>
        <v>1</v>
      </c>
      <c r="F50" s="97" t="s">
        <v>379</v>
      </c>
      <c r="G50">
        <f>+'Ark1'!Q1464</f>
        <v>111</v>
      </c>
      <c r="H50" s="145"/>
      <c r="I50" s="301">
        <f>+'Ark1'!R1464</f>
        <v>44635</v>
      </c>
      <c r="J50" s="356"/>
      <c r="K50" s="100">
        <f>+'Ark1'!AD1464</f>
        <v>2.9687486313144298</v>
      </c>
      <c r="L50" s="145"/>
      <c r="M50" s="100">
        <f>+'Ark1'!AE1464</f>
        <v>2.9202057794450509</v>
      </c>
      <c r="N50" s="145"/>
      <c r="O50" s="1">
        <f>+'Ark1'!U1464</f>
        <v>60.548762965291182</v>
      </c>
      <c r="P50" s="145"/>
      <c r="Q50" s="100">
        <f>+'Ark1'!W1464</f>
        <v>82.77609896277626</v>
      </c>
      <c r="R50" s="145"/>
      <c r="S50" s="100">
        <f>+'Ark1'!AB1464</f>
        <v>2.6196121481146699</v>
      </c>
      <c r="T50" s="100"/>
      <c r="U50" s="199">
        <f>+'Ark1'!X1464</f>
        <v>4.7429147529965281</v>
      </c>
      <c r="V50" s="145"/>
      <c r="W50" s="199">
        <f>+'Ark1'!Y1464</f>
        <v>9.4858295059930562</v>
      </c>
      <c r="X50" s="110"/>
      <c r="Y50" s="271">
        <f>+'Ark1'!Z1464</f>
        <v>90.404391172846431</v>
      </c>
      <c r="Z50" s="110"/>
      <c r="AA50" s="1">
        <f>+'Ark1'!AC1464</f>
        <v>-32.791177837488647</v>
      </c>
      <c r="AB50" s="10">
        <f>+'Ark1'!AD1464</f>
        <v>2.9687486313144298</v>
      </c>
      <c r="AC50" s="10"/>
      <c r="AD50" s="10">
        <f t="shared" si="14"/>
        <v>402.11711711711712</v>
      </c>
      <c r="AE50" s="1">
        <f>+'Ark1'!T1464</f>
        <v>15.982480116500501</v>
      </c>
      <c r="AF50" s="100">
        <f>+'Ark1'!V1464</f>
        <v>89.755093042062015</v>
      </c>
      <c r="AG50" s="301">
        <f>+'Ark1'!S1464</f>
        <v>44542</v>
      </c>
      <c r="AH50" s="39"/>
      <c r="AI50" s="52"/>
      <c r="AJ50" s="120"/>
      <c r="AK50" s="1"/>
      <c r="AL50" s="101"/>
      <c r="AM50" s="52"/>
      <c r="AN50" s="1"/>
      <c r="AO50" s="1"/>
      <c r="AP50" s="1"/>
      <c r="AR50" s="1"/>
      <c r="AS50" s="1"/>
      <c r="AT50" s="1"/>
      <c r="AU50" s="1"/>
      <c r="AV50" s="1"/>
      <c r="AW50" s="1"/>
      <c r="AX50" s="5"/>
    </row>
    <row r="51" spans="1:50" ht="15.6">
      <c r="A51" s="39">
        <f>1+A50</f>
        <v>2</v>
      </c>
      <c r="B51">
        <f>+'Ark1'!C1465</f>
        <v>2021</v>
      </c>
      <c r="C51">
        <f>+'Ark1'!J1465</f>
        <v>117</v>
      </c>
      <c r="D51" s="4" t="str">
        <f>VLOOKUP(C51,RNR!$A$1:$B$27,2)</f>
        <v>Jæren</v>
      </c>
      <c r="E51" s="4">
        <f>+'Ark1'!H1465</f>
        <v>2</v>
      </c>
      <c r="F51" s="97" t="s">
        <v>379</v>
      </c>
      <c r="G51">
        <f>+'Ark1'!Q1465</f>
        <v>181</v>
      </c>
      <c r="H51" s="145"/>
      <c r="I51" s="301">
        <f>+'Ark1'!R1465</f>
        <v>126017</v>
      </c>
      <c r="J51" s="356"/>
      <c r="K51" s="100">
        <f>+'Ark1'!AD1465</f>
        <v>8.381601798417174</v>
      </c>
      <c r="L51" s="145"/>
      <c r="M51" s="100">
        <f>+'Ark1'!AE1465</f>
        <v>8.207195861691515</v>
      </c>
      <c r="N51" s="145"/>
      <c r="O51" s="1">
        <f>+'Ark1'!U1465</f>
        <v>61.038649950851635</v>
      </c>
      <c r="P51" s="145"/>
      <c r="Q51" s="100">
        <f>+'Ark1'!W1465</f>
        <v>83.490149378796943</v>
      </c>
      <c r="R51" s="145"/>
      <c r="S51" s="100">
        <f>+'Ark1'!AB1465</f>
        <v>2.4519482419435543</v>
      </c>
      <c r="T51" s="100"/>
      <c r="U51" s="199">
        <f>+'Ark1'!X1465</f>
        <v>1.4029853115055904</v>
      </c>
      <c r="V51" s="145"/>
      <c r="W51" s="199">
        <f>+'Ark1'!Y1465</f>
        <v>2.8059706230111807</v>
      </c>
      <c r="X51" s="110"/>
      <c r="Y51" s="271">
        <f>+'Ark1'!Z1465</f>
        <v>17.428600903052761</v>
      </c>
      <c r="Z51" s="110"/>
      <c r="AA51" s="1">
        <f>+'Ark1'!AC1465</f>
        <v>-28.569055725555192</v>
      </c>
      <c r="AB51" s="10">
        <f>+'Ark1'!AD1465</f>
        <v>8.381601798417174</v>
      </c>
      <c r="AC51" s="10"/>
      <c r="AD51" s="10">
        <f t="shared" si="14"/>
        <v>696.22651933701661</v>
      </c>
      <c r="AE51" s="1">
        <f>+'Ark1'!T1465</f>
        <v>15.999952387376304</v>
      </c>
      <c r="AF51" s="100">
        <f>+'Ark1'!V1465</f>
        <v>90.885195348051283</v>
      </c>
      <c r="AG51" s="301">
        <f>+'Ark1'!S1465</f>
        <v>124114</v>
      </c>
      <c r="AH51" s="39"/>
      <c r="AI51" s="52"/>
      <c r="AJ51" s="120"/>
      <c r="AK51" s="1"/>
      <c r="AL51" s="101"/>
      <c r="AM51" s="52"/>
      <c r="AN51" s="1"/>
      <c r="AO51" s="1"/>
      <c r="AP51" s="1"/>
      <c r="AR51" s="1"/>
      <c r="AS51" s="1"/>
      <c r="AT51" s="1"/>
      <c r="AU51" s="1"/>
      <c r="AV51" s="1"/>
      <c r="AW51" s="1"/>
      <c r="AX51" s="1"/>
    </row>
    <row r="52" spans="1:50" ht="15.6">
      <c r="A52" s="39">
        <f t="shared" ref="A52:A82" si="15">1+A51</f>
        <v>3</v>
      </c>
      <c r="B52">
        <f>+'Ark1'!C1466</f>
        <v>2021</v>
      </c>
      <c r="C52">
        <f>+'Ark1'!J1466</f>
        <v>121</v>
      </c>
      <c r="D52" s="4" t="str">
        <f>VLOOKUP(C52,RNR!$A$1:$B$27,2)</f>
        <v>Steinkjer</v>
      </c>
      <c r="E52" s="4">
        <f>+'Ark1'!H1466</f>
        <v>1</v>
      </c>
      <c r="F52" s="97" t="s">
        <v>379</v>
      </c>
      <c r="G52">
        <f>+'Ark1'!Q1466</f>
        <v>294</v>
      </c>
      <c r="H52" s="145"/>
      <c r="I52" s="301">
        <f>+'Ark1'!R1466</f>
        <v>193531</v>
      </c>
      <c r="J52" s="356"/>
      <c r="K52" s="100">
        <f>+'Ark1'!AD1466</f>
        <v>12.872071051123845</v>
      </c>
      <c r="L52" s="145"/>
      <c r="M52" s="100">
        <f>+'Ark1'!AE1466</f>
        <v>12.814541714380816</v>
      </c>
      <c r="N52" s="145"/>
      <c r="O52" s="1">
        <f>+'Ark1'!U1466</f>
        <v>60.832659652101015</v>
      </c>
      <c r="P52" s="145"/>
      <c r="Q52" s="100">
        <f>+'Ark1'!W1466</f>
        <v>83.737300703354478</v>
      </c>
      <c r="R52" s="145"/>
      <c r="S52" s="100">
        <f>+'Ark1'!AB1466</f>
        <v>2.5843020771325742</v>
      </c>
      <c r="T52" s="100"/>
      <c r="U52" s="199">
        <f>+'Ark1'!X1466</f>
        <v>2.8584567847011595</v>
      </c>
      <c r="V52" s="145"/>
      <c r="W52" s="199">
        <f>+'Ark1'!Y1466</f>
        <v>5.716913569402319</v>
      </c>
      <c r="X52" s="110"/>
      <c r="Y52" s="271">
        <f>+'Ark1'!Z1466</f>
        <v>97.934181087267675</v>
      </c>
      <c r="Z52" s="110"/>
      <c r="AA52" s="1">
        <f>+'Ark1'!AC1466</f>
        <v>-33.492240418577758</v>
      </c>
      <c r="AB52" s="10">
        <f>+'Ark1'!AD1466</f>
        <v>12.872071051123845</v>
      </c>
      <c r="AC52" s="10"/>
      <c r="AD52" s="10">
        <f t="shared" si="14"/>
        <v>658.26870748299325</v>
      </c>
      <c r="AE52" s="1">
        <f>+'Ark1'!T1466</f>
        <v>16.104939260376895</v>
      </c>
      <c r="AF52" s="100">
        <f>+'Ark1'!V1466</f>
        <v>90.783006365097478</v>
      </c>
      <c r="AG52" s="301">
        <f>+'Ark1'!S1466</f>
        <v>193217</v>
      </c>
      <c r="AH52" s="39"/>
      <c r="AI52" s="52"/>
      <c r="AJ52" s="120"/>
      <c r="AK52" s="1"/>
      <c r="AL52" s="101"/>
      <c r="AM52" s="52"/>
      <c r="AN52" s="1"/>
      <c r="AO52" s="1"/>
      <c r="AP52" s="1"/>
      <c r="AR52" s="1"/>
      <c r="AS52" s="1"/>
      <c r="AT52" s="1"/>
      <c r="AU52" s="1"/>
      <c r="AV52" s="1"/>
      <c r="AW52" s="1"/>
      <c r="AX52" s="1"/>
    </row>
    <row r="53" spans="1:50" ht="15.6">
      <c r="A53" s="39">
        <f t="shared" si="15"/>
        <v>4</v>
      </c>
      <c r="B53">
        <f>+'Ark1'!C1467</f>
        <v>2021</v>
      </c>
      <c r="C53">
        <f>+'Ark1'!J1467</f>
        <v>134</v>
      </c>
      <c r="D53" s="4" t="str">
        <f>VLOOKUP(C53,RNR!$A$1:$B$27,2)</f>
        <v>Førde</v>
      </c>
      <c r="E53" s="4">
        <f>+'Ark1'!H1467</f>
        <v>1</v>
      </c>
      <c r="F53" s="97" t="s">
        <v>379</v>
      </c>
      <c r="G53">
        <f>+'Ark1'!Q1467</f>
        <v>133</v>
      </c>
      <c r="H53" s="145"/>
      <c r="I53" s="301">
        <f>+'Ark1'!R1467</f>
        <v>34431</v>
      </c>
      <c r="J53" s="356"/>
      <c r="K53" s="100">
        <f>+'Ark1'!AD1467</f>
        <v>2.2900634955704517</v>
      </c>
      <c r="L53" s="145"/>
      <c r="M53" s="100">
        <f>+'Ark1'!AE1467</f>
        <v>2.2776229807787418</v>
      </c>
      <c r="N53" s="145"/>
      <c r="O53" s="1">
        <f>+'Ark1'!U1467</f>
        <v>60.551011510289513</v>
      </c>
      <c r="P53" s="145"/>
      <c r="Q53" s="100">
        <f>+'Ark1'!W1467</f>
        <v>83.586109173352199</v>
      </c>
      <c r="R53" s="145"/>
      <c r="S53" s="100">
        <f>+'Ark1'!AB1467</f>
        <v>2.5611318651392661</v>
      </c>
      <c r="T53" s="100"/>
      <c r="U53" s="199">
        <f>+'Ark1'!X1467</f>
        <v>3.1105689640149876</v>
      </c>
      <c r="V53" s="145"/>
      <c r="W53" s="199">
        <f>+'Ark1'!Y1467</f>
        <v>6.2211379280299752</v>
      </c>
      <c r="X53" s="110"/>
      <c r="Y53" s="271">
        <f>+'Ark1'!Z1467</f>
        <v>86.703842467543765</v>
      </c>
      <c r="Z53" s="110"/>
      <c r="AA53" s="1">
        <f>+'Ark1'!AC1467</f>
        <v>-33.337539412894394</v>
      </c>
      <c r="AB53" s="10">
        <f>+'Ark1'!AD1467</f>
        <v>2.2900634955704517</v>
      </c>
      <c r="AC53" s="10"/>
      <c r="AD53" s="10">
        <f t="shared" si="14"/>
        <v>258.87969924812029</v>
      </c>
      <c r="AE53" s="1">
        <f>+'Ark1'!T1467</f>
        <v>16.010194301646777</v>
      </c>
      <c r="AF53" s="100">
        <f>+'Ark1'!V1467</f>
        <v>90.588455473254243</v>
      </c>
      <c r="AG53" s="301">
        <f>+'Ark1'!S1467</f>
        <v>34404</v>
      </c>
      <c r="AH53" s="39"/>
      <c r="AI53" s="52"/>
      <c r="AJ53" s="120"/>
      <c r="AK53" s="1"/>
      <c r="AL53" s="101"/>
      <c r="AM53" s="52"/>
      <c r="AN53" s="1"/>
      <c r="AO53" s="1"/>
      <c r="AP53" s="1"/>
      <c r="AR53" s="1"/>
      <c r="AS53" s="1"/>
      <c r="AT53" s="1"/>
      <c r="AU53" s="1"/>
      <c r="AV53" s="1"/>
      <c r="AW53" s="1"/>
      <c r="AX53" s="1"/>
    </row>
    <row r="54" spans="1:50" ht="15.6">
      <c r="A54" s="39">
        <f t="shared" si="15"/>
        <v>5</v>
      </c>
      <c r="B54">
        <f>+'Ark1'!C1468</f>
        <v>2021</v>
      </c>
      <c r="C54">
        <f>+'Ark1'!J1468</f>
        <v>141</v>
      </c>
      <c r="D54" s="4" t="str">
        <f>VLOOKUP(C54,RNR!$A$1:$B$27,2)</f>
        <v>Ølen</v>
      </c>
      <c r="E54" s="4">
        <f>+'Ark1'!H1468</f>
        <v>2</v>
      </c>
      <c r="F54" s="97" t="s">
        <v>379</v>
      </c>
      <c r="G54">
        <f>+'Ark1'!Q1468</f>
        <v>109</v>
      </c>
      <c r="H54" s="145"/>
      <c r="I54" s="301">
        <f>+'Ark1'!R1468</f>
        <v>56546</v>
      </c>
      <c r="J54" s="356"/>
      <c r="K54" s="100">
        <f>+'Ark1'!AD1468</f>
        <v>3.7609691969599126</v>
      </c>
      <c r="L54" s="145"/>
      <c r="M54" s="100">
        <f>+'Ark1'!AE1468</f>
        <v>3.760709796935731</v>
      </c>
      <c r="N54" s="145"/>
      <c r="O54" s="1">
        <f>+'Ark1'!U1468</f>
        <v>60.32007028994601</v>
      </c>
      <c r="P54" s="145"/>
      <c r="Q54" s="100">
        <f>+'Ark1'!W1468</f>
        <v>85.140888307124243</v>
      </c>
      <c r="R54" s="145"/>
      <c r="S54" s="100">
        <f>+'Ark1'!AB1468</f>
        <v>2.6097277229507312</v>
      </c>
      <c r="T54" s="100"/>
      <c r="U54" s="199">
        <f>+'Ark1'!X1468</f>
        <v>0</v>
      </c>
      <c r="V54" s="145"/>
      <c r="W54" s="199">
        <f>+'Ark1'!Y1468</f>
        <v>0</v>
      </c>
      <c r="X54" s="110"/>
      <c r="Y54" s="271">
        <f>+'Ark1'!Z1468</f>
        <v>36.428748275740098</v>
      </c>
      <c r="Z54" s="110"/>
      <c r="AA54" s="1">
        <f>+'Ark1'!AC1468</f>
        <v>-26.485893419195062</v>
      </c>
      <c r="AB54" s="10">
        <f>+'Ark1'!AD1468</f>
        <v>3.7609691969599126</v>
      </c>
      <c r="AC54" s="10"/>
      <c r="AD54" s="10">
        <f t="shared" si="14"/>
        <v>518.7706422018349</v>
      </c>
      <c r="AE54" s="1">
        <f>+'Ark1'!T1468</f>
        <v>15.679323029038304</v>
      </c>
      <c r="AF54" s="100">
        <f>+'Ark1'!V1468</f>
        <v>92.605321514006476</v>
      </c>
      <c r="AG54" s="301">
        <f>+'Ark1'!S1468</f>
        <v>55769</v>
      </c>
      <c r="AH54" s="39"/>
      <c r="AI54" s="52"/>
      <c r="AJ54" s="120"/>
      <c r="AK54" s="1"/>
      <c r="AL54" s="101"/>
      <c r="AM54" s="52"/>
      <c r="AN54" s="1"/>
      <c r="AO54" s="1"/>
      <c r="AP54" s="1"/>
      <c r="AR54" s="1"/>
      <c r="AS54" s="1"/>
      <c r="AT54" s="1"/>
      <c r="AU54" s="1"/>
      <c r="AV54" s="1"/>
      <c r="AW54" s="1"/>
      <c r="AX54" s="1"/>
    </row>
    <row r="55" spans="1:50" ht="15.6">
      <c r="A55" s="39">
        <f t="shared" si="15"/>
        <v>6</v>
      </c>
      <c r="B55">
        <f>+'Ark1'!C1469</f>
        <v>2021</v>
      </c>
      <c r="C55">
        <f>+'Ark1'!J1469</f>
        <v>143</v>
      </c>
      <c r="D55" s="4" t="str">
        <f>VLOOKUP(C55,RNR!$A$1:$B$27,2)</f>
        <v>Nordfjord</v>
      </c>
      <c r="E55" s="4">
        <f>+'Ark1'!H1469</f>
        <v>2</v>
      </c>
      <c r="F55" s="97" t="s">
        <v>379</v>
      </c>
      <c r="G55">
        <f>+'Ark1'!Q1469</f>
        <v>29</v>
      </c>
      <c r="H55" s="145"/>
      <c r="I55" s="301">
        <f>+'Ark1'!R1469</f>
        <v>10348</v>
      </c>
      <c r="J55" s="356"/>
      <c r="K55" s="100">
        <f>+'Ark1'!AD1469</f>
        <v>0.68826281700104686</v>
      </c>
      <c r="L55" s="145"/>
      <c r="M55" s="100">
        <f>+'Ark1'!AE1469</f>
        <v>0.66171851414503347</v>
      </c>
      <c r="N55" s="145"/>
      <c r="O55" s="1">
        <f>+'Ark1'!U1469</f>
        <v>61.582744262612586</v>
      </c>
      <c r="P55" s="145"/>
      <c r="Q55" s="100">
        <f>+'Ark1'!W1469</f>
        <v>80.902198121429137</v>
      </c>
      <c r="R55" s="145"/>
      <c r="S55" s="100">
        <f>+'Ark1'!AB1469</f>
        <v>2.3620462771166779</v>
      </c>
      <c r="T55" s="100"/>
      <c r="U55" s="199">
        <f>+'Ark1'!X1469</f>
        <v>0</v>
      </c>
      <c r="V55" s="145"/>
      <c r="W55" s="199">
        <f>+'Ark1'!Y1469</f>
        <v>0</v>
      </c>
      <c r="X55" s="110"/>
      <c r="Y55" s="271">
        <f>+'Ark1'!Z1469</f>
        <v>0</v>
      </c>
      <c r="Z55" s="110"/>
      <c r="AA55" s="1">
        <f>+'Ark1'!AC1469</f>
        <v>-32.907668073318526</v>
      </c>
      <c r="AB55" s="10">
        <f>+'Ark1'!AD1469</f>
        <v>0.68826281700104686</v>
      </c>
      <c r="AC55" s="10"/>
      <c r="AD55" s="10">
        <f t="shared" si="14"/>
        <v>356.82758620689657</v>
      </c>
      <c r="AE55" s="1">
        <f>+'Ark1'!T1469</f>
        <v>16.435253189022035</v>
      </c>
      <c r="AF55" s="100">
        <f>+'Ark1'!V1469</f>
        <v>87.726217267403698</v>
      </c>
      <c r="AG55" s="301">
        <f>+'Ark1'!S1469</f>
        <v>10327</v>
      </c>
      <c r="AH55" s="39"/>
      <c r="AI55" s="52"/>
      <c r="AJ55" s="120"/>
      <c r="AK55" s="1"/>
      <c r="AL55" s="101"/>
      <c r="AM55" s="52"/>
      <c r="AN55" s="1"/>
      <c r="AO55" s="1"/>
      <c r="AP55" s="1"/>
      <c r="AR55" s="1"/>
      <c r="AS55" s="1"/>
      <c r="AT55" s="1"/>
      <c r="AU55" s="1"/>
      <c r="AV55" s="1"/>
      <c r="AW55" s="1"/>
      <c r="AX55" s="1"/>
    </row>
    <row r="56" spans="1:50" ht="15.6">
      <c r="A56" s="39">
        <f t="shared" si="15"/>
        <v>7</v>
      </c>
      <c r="B56">
        <f>+'Ark1'!C1470</f>
        <v>2021</v>
      </c>
      <c r="C56">
        <f>+'Ark1'!J1470</f>
        <v>147</v>
      </c>
      <c r="D56" s="4" t="str">
        <f>VLOOKUP(C56,RNR!$A$1:$B$27,2)</f>
        <v>Midt-Norge</v>
      </c>
      <c r="E56" s="4">
        <f>+'Ark1'!H1470</f>
        <v>2</v>
      </c>
      <c r="F56" s="97" t="s">
        <v>379</v>
      </c>
      <c r="G56">
        <f>+'Ark1'!Q1470</f>
        <v>82</v>
      </c>
      <c r="H56" s="145"/>
      <c r="I56" s="301">
        <f>+'Ark1'!R1470</f>
        <v>78956</v>
      </c>
      <c r="J56" s="356"/>
      <c r="K56" s="100">
        <f>+'Ark1'!AD1470</f>
        <v>5.2514958425912877</v>
      </c>
      <c r="L56" s="145"/>
      <c r="M56" s="100">
        <f>+'Ark1'!AE1470</f>
        <v>5.2003987223348682</v>
      </c>
      <c r="N56" s="145"/>
      <c r="O56" s="1">
        <f>+'Ark1'!U1470</f>
        <v>61.664563217516907</v>
      </c>
      <c r="P56" s="145"/>
      <c r="Q56" s="100">
        <f>+'Ark1'!W1470</f>
        <v>83.199704756835558</v>
      </c>
      <c r="R56" s="145"/>
      <c r="S56" s="100">
        <f>+'Ark1'!AB1470</f>
        <v>2.4816933256377474</v>
      </c>
      <c r="T56" s="100"/>
      <c r="U56" s="199">
        <f>+'Ark1'!X1470</f>
        <v>0.46228279041491471</v>
      </c>
      <c r="V56" s="145"/>
      <c r="W56" s="199">
        <f>+'Ark1'!Y1470</f>
        <v>0.92456558082982943</v>
      </c>
      <c r="X56" s="110"/>
      <c r="Y56" s="271">
        <f>+'Ark1'!Z1470</f>
        <v>49.442727595116253</v>
      </c>
      <c r="Z56" s="110"/>
      <c r="AA56" s="1">
        <f>+'Ark1'!AC1470</f>
        <v>-37.315295352641726</v>
      </c>
      <c r="AB56" s="10">
        <f>+'Ark1'!AD1470</f>
        <v>5.2514958425912877</v>
      </c>
      <c r="AC56" s="10"/>
      <c r="AD56" s="10">
        <f t="shared" si="14"/>
        <v>962.8780487804878</v>
      </c>
      <c r="AE56" s="1">
        <f>+'Ark1'!T1470</f>
        <v>16.429023760068901</v>
      </c>
      <c r="AF56" s="100">
        <f>+'Ark1'!V1470</f>
        <v>90.157942510482798</v>
      </c>
      <c r="AG56" s="301">
        <f>+'Ark1'!S1470</f>
        <v>78918</v>
      </c>
      <c r="AH56" s="39"/>
      <c r="AI56" s="52"/>
      <c r="AJ56" s="120"/>
      <c r="AK56" s="1"/>
      <c r="AL56" s="101"/>
      <c r="AM56" s="52"/>
      <c r="AN56" s="1"/>
      <c r="AO56" s="1"/>
      <c r="AP56" s="1"/>
      <c r="AR56" s="1"/>
      <c r="AS56" s="1"/>
      <c r="AT56" s="1"/>
      <c r="AU56" s="1"/>
      <c r="AV56" s="1"/>
      <c r="AW56" s="1"/>
      <c r="AX56" s="1"/>
    </row>
    <row r="57" spans="1:50" ht="15.6">
      <c r="A57" s="39">
        <f t="shared" si="15"/>
        <v>8</v>
      </c>
      <c r="B57">
        <f>+'Ark1'!C1471</f>
        <v>2021</v>
      </c>
      <c r="C57">
        <f>+'Ark1'!J1471</f>
        <v>155</v>
      </c>
      <c r="D57" s="4" t="str">
        <f>VLOOKUP(C57,RNR!$A$1:$B$27,2)</f>
        <v>Målselv</v>
      </c>
      <c r="E57" s="4">
        <f>+'Ark1'!H1471</f>
        <v>1</v>
      </c>
      <c r="F57" s="97" t="s">
        <v>379</v>
      </c>
      <c r="G57">
        <f>+'Ark1'!Q1471</f>
        <v>44</v>
      </c>
      <c r="H57" s="145"/>
      <c r="I57" s="301">
        <f>+'Ark1'!R1471</f>
        <v>12186</v>
      </c>
      <c r="J57" s="356"/>
      <c r="K57" s="100">
        <f>+'Ark1'!AD1471</f>
        <v>0.81051127637947007</v>
      </c>
      <c r="L57" s="145"/>
      <c r="M57" s="100">
        <f>+'Ark1'!AE1471</f>
        <v>0.78435398867719774</v>
      </c>
      <c r="N57" s="145"/>
      <c r="O57" s="1">
        <f>+'Ark1'!U1471</f>
        <v>60.017266896891982</v>
      </c>
      <c r="P57" s="145"/>
      <c r="Q57" s="100">
        <f>+'Ark1'!W1471</f>
        <v>81.426979115277206</v>
      </c>
      <c r="R57" s="145"/>
      <c r="S57" s="100">
        <f>+'Ark1'!AB1471</f>
        <v>2.6994120994374504</v>
      </c>
      <c r="T57" s="100"/>
      <c r="U57" s="199">
        <f>+'Ark1'!X1471</f>
        <v>0</v>
      </c>
      <c r="V57" s="145"/>
      <c r="W57" s="199">
        <f>+'Ark1'!Y1471</f>
        <v>0</v>
      </c>
      <c r="X57" s="110"/>
      <c r="Y57" s="271">
        <f>+'Ark1'!Z1471</f>
        <v>88.494994255703276</v>
      </c>
      <c r="Z57" s="110"/>
      <c r="AA57" s="1">
        <f>+'Ark1'!AC1471</f>
        <v>-37.769067353700379</v>
      </c>
      <c r="AB57" s="10">
        <f>+'Ark1'!AD1471</f>
        <v>0.81051127637947007</v>
      </c>
      <c r="AC57" s="10"/>
      <c r="AD57" s="10">
        <f t="shared" si="14"/>
        <v>276.95454545454544</v>
      </c>
      <c r="AE57" s="1">
        <f>+'Ark1'!T1471</f>
        <v>15.717134416543578</v>
      </c>
      <c r="AF57" s="100">
        <f>+'Ark1'!V1471</f>
        <v>88.287928779461751</v>
      </c>
      <c r="AG57" s="301">
        <f>+'Ark1'!S1471</f>
        <v>12162</v>
      </c>
      <c r="AH57" s="39"/>
      <c r="AI57" s="52"/>
      <c r="AJ57" s="120"/>
      <c r="AK57" s="1"/>
      <c r="AL57" s="101"/>
      <c r="AM57" s="52"/>
      <c r="AN57" s="1"/>
      <c r="AO57" s="1"/>
      <c r="AP57" s="1"/>
      <c r="AR57" s="1"/>
      <c r="AS57" s="1"/>
      <c r="AT57" s="1"/>
      <c r="AU57" s="1"/>
      <c r="AV57" s="1"/>
      <c r="AW57" s="1"/>
      <c r="AX57" s="1"/>
    </row>
    <row r="58" spans="1:50" ht="15.6">
      <c r="A58" s="39">
        <f t="shared" si="15"/>
        <v>9</v>
      </c>
      <c r="B58">
        <f>+'Ark1'!C1472</f>
        <v>2021</v>
      </c>
      <c r="C58">
        <f>+'Ark1'!J1472</f>
        <v>160</v>
      </c>
      <c r="D58" s="4" t="str">
        <f>VLOOKUP(C58,RNR!$A$1:$B$27,2)</f>
        <v>Oslo</v>
      </c>
      <c r="E58" s="4">
        <f>+'Ark1'!H1472</f>
        <v>2</v>
      </c>
      <c r="F58" s="97" t="s">
        <v>379</v>
      </c>
      <c r="G58">
        <f>+'Ark1'!Q1472</f>
        <v>158</v>
      </c>
      <c r="H58" s="145"/>
      <c r="I58" s="301">
        <f>+'Ark1'!R1472</f>
        <v>122668</v>
      </c>
      <c r="J58" s="356"/>
      <c r="K58" s="100">
        <f>+'Ark1'!AD1472</f>
        <v>8.1588541975149198</v>
      </c>
      <c r="L58" s="145"/>
      <c r="M58" s="100">
        <f>+'Ark1'!AE1472</f>
        <v>8.168271580521802</v>
      </c>
      <c r="N58" s="145"/>
      <c r="O58" s="1">
        <f>+'Ark1'!U1472</f>
        <v>61.114597901382993</v>
      </c>
      <c r="P58" s="145"/>
      <c r="Q58" s="100">
        <f>+'Ark1'!W1472</f>
        <v>84.346665358098221</v>
      </c>
      <c r="R58" s="145"/>
      <c r="S58" s="100">
        <f>+'Ark1'!AB1472</f>
        <v>2.8054183279935896</v>
      </c>
      <c r="T58" s="100"/>
      <c r="U58" s="199">
        <f>+'Ark1'!X1472</f>
        <v>0.52173345941891935</v>
      </c>
      <c r="V58" s="145"/>
      <c r="W58" s="199">
        <f>+'Ark1'!Y1472</f>
        <v>1.0434669188378387</v>
      </c>
      <c r="X58" s="110"/>
      <c r="Y58" s="271">
        <f>+'Ark1'!Z1472</f>
        <v>43.563113444419095</v>
      </c>
      <c r="Z58" s="110"/>
      <c r="AA58" s="1">
        <f>+'Ark1'!AC1472</f>
        <v>-25.67094230308528</v>
      </c>
      <c r="AB58" s="10">
        <f>+'Ark1'!AD1472</f>
        <v>8.1588541975149198</v>
      </c>
      <c r="AC58" s="10"/>
      <c r="AD58" s="10">
        <f t="shared" si="14"/>
        <v>776.37974683544303</v>
      </c>
      <c r="AE58" s="1">
        <f>+'Ark1'!T1472</f>
        <v>16.109409136857202</v>
      </c>
      <c r="AF58" s="100">
        <f>+'Ark1'!V1472</f>
        <v>91.491759335756086</v>
      </c>
      <c r="AG58" s="301">
        <f>+'Ark1'!S1472</f>
        <v>122271</v>
      </c>
      <c r="AH58" s="39"/>
      <c r="AI58" s="52"/>
      <c r="AJ58" s="120"/>
      <c r="AK58" s="1"/>
      <c r="AL58" s="101"/>
      <c r="AM58" s="52"/>
      <c r="AN58" s="1"/>
      <c r="AO58" s="1"/>
      <c r="AP58" s="1"/>
      <c r="AR58" s="1"/>
      <c r="AS58" s="1"/>
      <c r="AT58" s="1"/>
      <c r="AU58" s="1"/>
      <c r="AV58" s="1"/>
      <c r="AW58" s="1"/>
      <c r="AX58" s="1"/>
    </row>
    <row r="59" spans="1:50" ht="15.6">
      <c r="A59" s="39">
        <f t="shared" si="15"/>
        <v>10</v>
      </c>
      <c r="B59">
        <f>+'Ark1'!C1473</f>
        <v>2021</v>
      </c>
      <c r="C59">
        <f>+'Ark1'!J1473</f>
        <v>171</v>
      </c>
      <c r="D59" s="4" t="str">
        <f>VLOOKUP(C59,RNR!$A$1:$B$27,2)</f>
        <v>Prima</v>
      </c>
      <c r="E59" s="4">
        <f>+'Ark1'!H1473</f>
        <v>1</v>
      </c>
      <c r="F59" s="97" t="s">
        <v>379</v>
      </c>
      <c r="G59">
        <f>+'Ark1'!Q1473</f>
        <v>84</v>
      </c>
      <c r="H59" s="145"/>
      <c r="I59" s="301">
        <f>+'Ark1'!R1473</f>
        <v>87333</v>
      </c>
      <c r="J59" s="356"/>
      <c r="K59" s="100">
        <f>+'Ark1'!AD1473</f>
        <v>5.8086641473862004</v>
      </c>
      <c r="L59" s="145"/>
      <c r="M59" s="100">
        <f>+'Ark1'!AE1473</f>
        <v>5.8726777547570972</v>
      </c>
      <c r="N59" s="145"/>
      <c r="O59" s="1">
        <f>+'Ark1'!U1473</f>
        <v>60.710425507512319</v>
      </c>
      <c r="P59" s="145"/>
      <c r="Q59" s="100">
        <f>+'Ark1'!W1473</f>
        <v>85.041459685743675</v>
      </c>
      <c r="R59" s="145"/>
      <c r="S59" s="100">
        <f>+'Ark1'!AB1473</f>
        <v>2.4867139177347619</v>
      </c>
      <c r="T59" s="100"/>
      <c r="U59" s="199">
        <f>+'Ark1'!X1473</f>
        <v>0.13167989190798438</v>
      </c>
      <c r="V59" s="145"/>
      <c r="W59" s="199">
        <f>+'Ark1'!Y1473</f>
        <v>0.26335978381596875</v>
      </c>
      <c r="X59" s="110"/>
      <c r="Y59" s="271">
        <f>+'Ark1'!Z1473</f>
        <v>11.631342104359177</v>
      </c>
      <c r="Z59" s="110"/>
      <c r="AA59" s="1">
        <f>+'Ark1'!AC1473</f>
        <v>-26.311264155520057</v>
      </c>
      <c r="AB59" s="10">
        <f>+'Ark1'!AD1473</f>
        <v>5.8086641473862004</v>
      </c>
      <c r="AC59" s="10"/>
      <c r="AD59" s="10">
        <f t="shared" si="14"/>
        <v>1039.6785714285713</v>
      </c>
      <c r="AE59" s="1">
        <f>+'Ark1'!T1473</f>
        <v>16.077817090904922</v>
      </c>
      <c r="AF59" s="100">
        <f>+'Ark1'!V1473</f>
        <v>92.152745582336223</v>
      </c>
      <c r="AG59" s="301">
        <f>+'Ark1'!S1473</f>
        <v>87190</v>
      </c>
      <c r="AH59" s="39"/>
      <c r="AI59" s="52"/>
      <c r="AJ59" s="120"/>
      <c r="AK59" s="1"/>
      <c r="AL59" s="101"/>
      <c r="AM59" s="52"/>
      <c r="AN59" s="1"/>
      <c r="AO59" s="1"/>
      <c r="AP59" s="1"/>
      <c r="AR59" s="1"/>
      <c r="AS59" s="1"/>
      <c r="AT59" s="1"/>
      <c r="AU59" s="1"/>
      <c r="AV59" s="1"/>
      <c r="AW59" s="1"/>
      <c r="AX59" s="1"/>
    </row>
    <row r="60" spans="1:50" ht="15.6">
      <c r="A60" s="39">
        <f t="shared" si="15"/>
        <v>11</v>
      </c>
      <c r="B60">
        <f>+'Ark1'!C1474</f>
        <v>2021</v>
      </c>
      <c r="C60">
        <f>+'Ark1'!J1474</f>
        <v>181</v>
      </c>
      <c r="D60" s="4" t="str">
        <f>VLOOKUP(C60,RNR!$A$1:$B$27,2)</f>
        <v>Horns</v>
      </c>
      <c r="E60" s="4">
        <f>+'Ark1'!H1474</f>
        <v>2</v>
      </c>
      <c r="F60" s="97" t="s">
        <v>379</v>
      </c>
      <c r="G60">
        <f>+'Ark1'!Q1474</f>
        <v>28</v>
      </c>
      <c r="H60" s="145"/>
      <c r="I60" s="301">
        <f>+'Ark1'!R1474</f>
        <v>7176.53</v>
      </c>
      <c r="J60" s="356"/>
      <c r="K60" s="100">
        <f>+'Ark1'!AD1474</f>
        <v>0.47732303383190222</v>
      </c>
      <c r="L60" s="145"/>
      <c r="M60" s="100">
        <f>+'Ark1'!AE1474</f>
        <v>0.4645957355340356</v>
      </c>
      <c r="N60" s="145"/>
      <c r="O60" s="1">
        <f>+'Ark1'!U1474</f>
        <v>61.798838263795453</v>
      </c>
      <c r="P60" s="145"/>
      <c r="Q60" s="100">
        <f>+'Ark1'!W1474</f>
        <v>81.966036612715854</v>
      </c>
      <c r="R60" s="145"/>
      <c r="S60" s="100">
        <f>+'Ark1'!AB1474</f>
        <v>2.7110942190911871</v>
      </c>
      <c r="T60" s="100"/>
      <c r="U60" s="199">
        <f>+'Ark1'!X1474</f>
        <v>0</v>
      </c>
      <c r="V60" s="145"/>
      <c r="W60" s="199">
        <f>+'Ark1'!Y1474</f>
        <v>0</v>
      </c>
      <c r="X60" s="110"/>
      <c r="Y60" s="271">
        <f>+'Ark1'!Z1474</f>
        <v>0</v>
      </c>
      <c r="Z60" s="110"/>
      <c r="AA60" s="1">
        <f>+'Ark1'!AC1474</f>
        <v>-31.978539790400266</v>
      </c>
      <c r="AB60" s="10">
        <f>+'Ark1'!AD1474</f>
        <v>0.47732303383190222</v>
      </c>
      <c r="AC60" s="10"/>
      <c r="AD60" s="10">
        <f t="shared" si="14"/>
        <v>256.30464285714282</v>
      </c>
      <c r="AE60" s="1">
        <f>+'Ark1'!T1474</f>
        <v>16.379973329728987</v>
      </c>
      <c r="AF60" s="100">
        <f>+'Ark1'!V1474</f>
        <v>88.898588718009023</v>
      </c>
      <c r="AG60" s="301">
        <f>+'Ark1'!S1474</f>
        <v>7156.53</v>
      </c>
      <c r="AH60" s="39"/>
      <c r="AI60" s="52"/>
      <c r="AJ60" s="120"/>
      <c r="AK60" s="1"/>
      <c r="AL60" s="101"/>
      <c r="AM60" s="52"/>
      <c r="AN60" s="1"/>
      <c r="AO60" s="1"/>
      <c r="AP60" s="1"/>
      <c r="AR60" s="1"/>
      <c r="AS60" s="1"/>
      <c r="AT60" s="1"/>
      <c r="AU60" s="1"/>
      <c r="AV60" s="1"/>
      <c r="AW60" s="1"/>
      <c r="AX60" s="1"/>
    </row>
    <row r="61" spans="1:50" ht="15.6">
      <c r="A61" s="39">
        <f t="shared" si="15"/>
        <v>12</v>
      </c>
      <c r="B61">
        <f>+'Ark1'!C1475</f>
        <v>2021</v>
      </c>
      <c r="C61">
        <f>+'Ark1'!J1475</f>
        <v>470</v>
      </c>
      <c r="D61" s="4" t="str">
        <f>VLOOKUP(C61,RNR!$A$1:$B$27,2)</f>
        <v>Jens Eide</v>
      </c>
      <c r="E61" s="4">
        <f>+'Ark1'!H1475</f>
        <v>2</v>
      </c>
      <c r="F61" s="97" t="s">
        <v>379</v>
      </c>
      <c r="G61">
        <f>+'Ark1'!Q1475</f>
        <v>115</v>
      </c>
      <c r="H61" s="145"/>
      <c r="I61" s="301">
        <f>+'Ark1'!R1475</f>
        <v>6423.9</v>
      </c>
      <c r="J61" s="356"/>
      <c r="K61" s="100">
        <f>+'Ark1'!AD1475</f>
        <v>0.42726435157837495</v>
      </c>
      <c r="L61" s="145"/>
      <c r="M61" s="100">
        <f>+'Ark1'!AE1475</f>
        <v>0.4378044666241509</v>
      </c>
      <c r="N61" s="145"/>
      <c r="O61" s="1">
        <f>+'Ark1'!U1475</f>
        <v>59.695626394545101</v>
      </c>
      <c r="P61" s="145"/>
      <c r="Q61" s="100">
        <f>+'Ark1'!W1475</f>
        <v>86.249762049649732</v>
      </c>
      <c r="R61" s="145"/>
      <c r="S61" s="100">
        <f>+'Ark1'!AB1475</f>
        <v>2.9681105167968553</v>
      </c>
      <c r="T61" s="100"/>
      <c r="U61" s="199">
        <f>+'Ark1'!X1475</f>
        <v>0</v>
      </c>
      <c r="V61" s="145"/>
      <c r="W61" s="199">
        <f>+'Ark1'!Y1475</f>
        <v>0</v>
      </c>
      <c r="X61" s="110"/>
      <c r="Y61" s="271">
        <f>+'Ark1'!Z1475</f>
        <v>0</v>
      </c>
      <c r="Z61" s="110"/>
      <c r="AA61" s="1">
        <f>+'Ark1'!AC1475</f>
        <v>-31.167308421054368</v>
      </c>
      <c r="AB61" s="10">
        <f>+'Ark1'!AD1475</f>
        <v>0.42726435157837495</v>
      </c>
      <c r="AC61" s="10"/>
      <c r="AD61" s="10">
        <f t="shared" si="14"/>
        <v>55.86</v>
      </c>
      <c r="AE61" s="1">
        <f>+'Ark1'!T1475</f>
        <v>15.537383832251436</v>
      </c>
      <c r="AF61" s="100">
        <f>+'Ark1'!V1475</f>
        <v>93.525057507802558</v>
      </c>
      <c r="AG61" s="301">
        <f>+'Ark1'!S1475</f>
        <v>6408.9</v>
      </c>
      <c r="AH61" s="39"/>
      <c r="AI61" s="52"/>
      <c r="AJ61" s="120"/>
      <c r="AK61" s="1"/>
      <c r="AL61" s="101"/>
      <c r="AM61" s="52"/>
      <c r="AN61" s="1"/>
      <c r="AO61" s="1"/>
      <c r="AP61" s="1"/>
      <c r="AR61" s="1"/>
      <c r="AS61" s="1"/>
      <c r="AT61" s="1"/>
      <c r="AU61" s="1"/>
      <c r="AV61" s="1"/>
      <c r="AW61" s="1"/>
      <c r="AX61" s="1"/>
    </row>
    <row r="62" spans="1:50" ht="15.6">
      <c r="A62" s="39">
        <f t="shared" si="15"/>
        <v>13</v>
      </c>
      <c r="B62">
        <f>+'Ark1'!C1476</f>
        <v>2021</v>
      </c>
      <c r="C62">
        <f>+'Ark1'!J1476</f>
        <v>643</v>
      </c>
      <c r="D62" s="4" t="str">
        <f>VLOOKUP(C62,RNR!$A$1:$B$27,2)</f>
        <v>Bjerka</v>
      </c>
      <c r="E62" s="4">
        <f>+'Ark1'!H1476</f>
        <v>1</v>
      </c>
      <c r="F62" s="97" t="s">
        <v>379</v>
      </c>
      <c r="G62">
        <f>+'Ark1'!Q1476</f>
        <v>96</v>
      </c>
      <c r="H62" s="145"/>
      <c r="I62" s="301">
        <f>+'Ark1'!R1476</f>
        <v>60826</v>
      </c>
      <c r="J62" s="356"/>
      <c r="K62" s="100">
        <f>+'Ark1'!AD1476</f>
        <v>4.045639167656133</v>
      </c>
      <c r="L62" s="145"/>
      <c r="M62" s="100">
        <f>+'Ark1'!AE1476</f>
        <v>3.9472903768034944</v>
      </c>
      <c r="N62" s="145"/>
      <c r="O62" s="1">
        <f>+'Ark1'!U1476</f>
        <v>60.848756792359602</v>
      </c>
      <c r="P62" s="145"/>
      <c r="Q62" s="100">
        <f>+'Ark1'!W1476</f>
        <v>82.064817388441156</v>
      </c>
      <c r="R62" s="145"/>
      <c r="S62" s="100">
        <f>+'Ark1'!AB1476</f>
        <v>2.516613107004082</v>
      </c>
      <c r="T62" s="100"/>
      <c r="U62" s="199">
        <f>+'Ark1'!X1476</f>
        <v>4.1495413145694258</v>
      </c>
      <c r="V62" s="145"/>
      <c r="W62" s="199">
        <f>+'Ark1'!Y1476</f>
        <v>8.2990826291388515</v>
      </c>
      <c r="X62" s="110"/>
      <c r="Y62" s="271">
        <f>+'Ark1'!Z1476</f>
        <v>97.21171867293593</v>
      </c>
      <c r="Z62" s="110"/>
      <c r="AA62" s="1">
        <f>+'Ark1'!AC1476</f>
        <v>-37.465609080643731</v>
      </c>
      <c r="AB62" s="10">
        <f>+'Ark1'!AD1476</f>
        <v>4.045639167656133</v>
      </c>
      <c r="AC62" s="10"/>
      <c r="AD62" s="10">
        <f t="shared" si="14"/>
        <v>633.60416666666663</v>
      </c>
      <c r="AE62" s="1">
        <f>+'Ark1'!T1476</f>
        <v>16.129500542531151</v>
      </c>
      <c r="AF62" s="100">
        <f>+'Ark1'!V1476</f>
        <v>88.966010505265899</v>
      </c>
      <c r="AG62" s="301">
        <f>+'Ark1'!S1476</f>
        <v>60730</v>
      </c>
      <c r="AH62" s="39"/>
      <c r="AI62" s="52"/>
      <c r="AJ62" s="120"/>
      <c r="AK62" s="1"/>
      <c r="AL62" s="101"/>
      <c r="AM62" s="52"/>
      <c r="AN62" s="1"/>
      <c r="AO62" s="1"/>
      <c r="AP62" s="1"/>
      <c r="AR62" s="1"/>
      <c r="AS62" s="1"/>
      <c r="AT62" s="1"/>
      <c r="AU62" s="1"/>
      <c r="AV62" s="1"/>
      <c r="AW62" s="1"/>
      <c r="AX62" s="1"/>
    </row>
    <row r="63" spans="1:50" ht="15" customHeight="1">
      <c r="A63" s="44"/>
      <c r="B63" s="44"/>
      <c r="C63" s="39"/>
      <c r="D63" s="56"/>
      <c r="E63" s="39"/>
      <c r="F63" s="56"/>
      <c r="G63" s="69"/>
      <c r="H63" s="39"/>
      <c r="I63" s="345"/>
      <c r="J63" s="307"/>
      <c r="K63" s="146"/>
      <c r="L63" s="39"/>
      <c r="M63" s="115"/>
      <c r="N63" s="39"/>
      <c r="O63" s="39"/>
      <c r="P63" s="39"/>
      <c r="Q63" s="115"/>
      <c r="R63" s="39"/>
      <c r="S63" s="42"/>
      <c r="T63" s="42"/>
      <c r="U63" s="44"/>
      <c r="V63" s="39"/>
      <c r="W63" s="39"/>
      <c r="X63" s="39"/>
      <c r="Y63" s="39"/>
      <c r="Z63" s="39"/>
      <c r="AA63" s="39"/>
      <c r="AB63" s="39"/>
      <c r="AC63" s="39"/>
      <c r="AD63" s="39"/>
      <c r="AE63" s="42"/>
      <c r="AF63" s="113"/>
      <c r="AG63" s="333"/>
      <c r="AH63" s="42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5"/>
    </row>
    <row r="64" spans="1:50" ht="15.6">
      <c r="A64" s="39">
        <v>1</v>
      </c>
      <c r="B64" s="46">
        <f>+'Ark1'!C1477</f>
        <v>2020</v>
      </c>
      <c r="C64" s="46">
        <f>+'Ark1'!J1477</f>
        <v>103</v>
      </c>
      <c r="D64" s="57" t="str">
        <f>VLOOKUP(C64,RNR!$A$1:$B$27,2)</f>
        <v>Rudshøgda</v>
      </c>
      <c r="E64" s="57">
        <f>+'Ark1'!H1477</f>
        <v>1</v>
      </c>
      <c r="F64" s="92" t="s">
        <v>378</v>
      </c>
      <c r="G64" s="46">
        <f>+'Ark1'!Q1477</f>
        <v>295</v>
      </c>
      <c r="H64" s="230"/>
      <c r="I64" s="335">
        <f>+'Ark1'!R1477</f>
        <v>157607</v>
      </c>
      <c r="J64" s="357"/>
      <c r="K64" s="99">
        <f>+'Ark1'!AD1477</f>
        <v>10.440312825574578</v>
      </c>
      <c r="L64" s="230"/>
      <c r="M64" s="99">
        <f>+'Ark1'!AE1477</f>
        <v>10.505600771348909</v>
      </c>
      <c r="N64" s="230"/>
      <c r="O64" s="48">
        <f>+'Ark1'!U1477</f>
        <v>60.245712436630363</v>
      </c>
      <c r="P64" s="230"/>
      <c r="Q64" s="99">
        <f>+'Ark1'!W1477</f>
        <v>82.060756311585251</v>
      </c>
      <c r="R64" s="230"/>
      <c r="S64" s="99">
        <f>+'Ark1'!AB1477</f>
        <v>4.7373244208120733</v>
      </c>
      <c r="T64" s="99"/>
      <c r="U64" s="231">
        <f>+'Ark1'!X1477</f>
        <v>2.2353068074387554</v>
      </c>
      <c r="V64" s="230"/>
      <c r="W64" s="231">
        <f>+'Ark1'!Y1477</f>
        <v>4.4706136148775109</v>
      </c>
      <c r="X64" s="110"/>
      <c r="Y64" s="231">
        <f>+'Ark1'!Z1477</f>
        <v>54.430958015824189</v>
      </c>
      <c r="Z64" s="110"/>
      <c r="AA64" s="48">
        <f>+'Ark1'!AC1477</f>
        <v>9.8044796493586741</v>
      </c>
      <c r="AB64" s="65">
        <f>+'Ark1'!AD1477</f>
        <v>10.440312825574578</v>
      </c>
      <c r="AC64" s="65"/>
      <c r="AD64" s="65">
        <f t="shared" ref="AD64:AD69" si="16">+I64/G64</f>
        <v>534.26101694915258</v>
      </c>
      <c r="AE64" s="48">
        <f>+'Ark1'!T1477</f>
        <v>15.886654780561781</v>
      </c>
      <c r="AF64" s="99">
        <f>+'Ark1'!V1477</f>
        <v>88.906561551012885</v>
      </c>
      <c r="AG64" s="335">
        <f>+'Ark1'!S1477</f>
        <v>157607</v>
      </c>
      <c r="AH64" s="39"/>
      <c r="AI64" s="52"/>
      <c r="AJ64" s="120"/>
      <c r="AK64" s="1"/>
      <c r="AL64" s="101"/>
      <c r="AM64" s="52"/>
      <c r="AN64" s="1"/>
      <c r="AO64" s="1"/>
      <c r="AP64" s="1"/>
      <c r="AR64" s="1"/>
      <c r="AS64" s="1"/>
      <c r="AT64" s="1"/>
      <c r="AU64" s="1"/>
      <c r="AV64" s="1"/>
      <c r="AW64" s="1"/>
      <c r="AX64" s="1"/>
    </row>
    <row r="65" spans="1:55" ht="15.6">
      <c r="A65" s="39">
        <f t="shared" si="15"/>
        <v>2</v>
      </c>
      <c r="B65" s="46">
        <f>+'Ark1'!C1478</f>
        <v>2020</v>
      </c>
      <c r="C65" s="46">
        <f>+'Ark1'!J1478</f>
        <v>106</v>
      </c>
      <c r="D65" s="57" t="str">
        <f>VLOOKUP(C65,RNR!$A$1:$B$27,2)</f>
        <v>Furuseth</v>
      </c>
      <c r="E65" s="57">
        <f>+'Ark1'!H1478</f>
        <v>2</v>
      </c>
      <c r="F65" s="92" t="s">
        <v>379</v>
      </c>
      <c r="G65" s="46">
        <f>+'Ark1'!Q1478</f>
        <v>156</v>
      </c>
      <c r="H65" s="230"/>
      <c r="I65" s="335">
        <f>+'Ark1'!R1478</f>
        <v>122604</v>
      </c>
      <c r="J65" s="357"/>
      <c r="K65" s="99">
        <f>+'Ark1'!AD1478</f>
        <v>8.1216196848283744</v>
      </c>
      <c r="L65" s="230"/>
      <c r="M65" s="99">
        <f>+'Ark1'!AE1478</f>
        <v>8.4009061483195655</v>
      </c>
      <c r="N65" s="230"/>
      <c r="O65" s="48">
        <f>+'Ark1'!U1478</f>
        <v>61.104670320707314</v>
      </c>
      <c r="P65" s="230"/>
      <c r="Q65" s="99">
        <f>+'Ark1'!W1478</f>
        <v>84.355153176078176</v>
      </c>
      <c r="R65" s="230"/>
      <c r="S65" s="99">
        <f>+'Ark1'!AB1478</f>
        <v>2.6686771081453409</v>
      </c>
      <c r="T65" s="99"/>
      <c r="U65" s="231">
        <f>+'Ark1'!X1478</f>
        <v>0.94205735538807844</v>
      </c>
      <c r="V65" s="230"/>
      <c r="W65" s="231">
        <f>+'Ark1'!Y1478</f>
        <v>1.8841147107761569</v>
      </c>
      <c r="X65" s="110"/>
      <c r="Y65" s="231">
        <f>+'Ark1'!Z1478</f>
        <v>8.5323480473720252</v>
      </c>
      <c r="Z65" s="110"/>
      <c r="AA65" s="48">
        <f>+'Ark1'!AC1478</f>
        <v>-19.791130076378906</v>
      </c>
      <c r="AB65" s="65">
        <f>+'Ark1'!AD1478</f>
        <v>8.1216196848283744</v>
      </c>
      <c r="AC65" s="65"/>
      <c r="AD65" s="65">
        <f t="shared" si="16"/>
        <v>785.92307692307691</v>
      </c>
      <c r="AE65" s="48">
        <f>+'Ark1'!T1478</f>
        <v>16.263376398812444</v>
      </c>
      <c r="AF65" s="99">
        <f>+'Ark1'!V1478</f>
        <v>91.392365304528198</v>
      </c>
      <c r="AG65" s="335">
        <f>+'Ark1'!S1478</f>
        <v>122604</v>
      </c>
      <c r="AH65" s="39"/>
      <c r="AI65" s="52"/>
      <c r="AJ65" s="120"/>
      <c r="AK65" s="1"/>
      <c r="AL65" s="101"/>
      <c r="AM65" s="52"/>
      <c r="AN65" s="1"/>
      <c r="AO65" s="1"/>
      <c r="AP65" s="1"/>
      <c r="AR65" s="1"/>
      <c r="AS65" s="1"/>
      <c r="AT65" s="1"/>
      <c r="AU65" s="1"/>
      <c r="AV65" s="1"/>
      <c r="AW65" s="1"/>
      <c r="AX65" s="1"/>
    </row>
    <row r="66" spans="1:55" ht="15.6">
      <c r="A66" s="39">
        <f t="shared" si="15"/>
        <v>3</v>
      </c>
      <c r="B66" s="46">
        <f>+'Ark1'!C1479</f>
        <v>2020</v>
      </c>
      <c r="C66" s="46">
        <f>+'Ark1'!J1479</f>
        <v>109</v>
      </c>
      <c r="D66" s="57" t="str">
        <f>VLOOKUP(C66,RNR!$A$1:$B$27,2)</f>
        <v>Tønsberg</v>
      </c>
      <c r="E66" s="57">
        <f>+'Ark1'!H1479</f>
        <v>1</v>
      </c>
      <c r="F66" s="92" t="s">
        <v>379</v>
      </c>
      <c r="G66" s="46">
        <f>+'Ark1'!Q1479</f>
        <v>491</v>
      </c>
      <c r="H66" s="230"/>
      <c r="I66" s="335">
        <f>+'Ark1'!R1479</f>
        <v>213842</v>
      </c>
      <c r="J66" s="357"/>
      <c r="K66" s="99">
        <f>+'Ark1'!AD1479</f>
        <v>14.165470919734013</v>
      </c>
      <c r="L66" s="230"/>
      <c r="M66" s="99">
        <f>+'Ark1'!AE1479</f>
        <v>14.349837130541403</v>
      </c>
      <c r="N66" s="230"/>
      <c r="O66" s="48">
        <f>+'Ark1'!U1479</f>
        <v>60.455747701574062</v>
      </c>
      <c r="P66" s="230"/>
      <c r="Q66" s="99">
        <f>+'Ark1'!W1479</f>
        <v>82.612181236613679</v>
      </c>
      <c r="R66" s="230"/>
      <c r="S66" s="99">
        <f>+'Ark1'!AB1479</f>
        <v>3.9051794673863367</v>
      </c>
      <c r="T66" s="99"/>
      <c r="U66" s="231">
        <f>+'Ark1'!X1479</f>
        <v>1.7003207975982266</v>
      </c>
      <c r="V66" s="230"/>
      <c r="W66" s="231">
        <f>+'Ark1'!Y1479</f>
        <v>3.4006415951964533</v>
      </c>
      <c r="X66" s="110"/>
      <c r="Y66" s="231">
        <f>+'Ark1'!Z1479</f>
        <v>59.405542409816597</v>
      </c>
      <c r="Z66" s="110"/>
      <c r="AA66" s="48">
        <f>+'Ark1'!AC1479</f>
        <v>-1.0740242186433315</v>
      </c>
      <c r="AB66" s="65">
        <f>+'Ark1'!AD1479</f>
        <v>14.165470919734013</v>
      </c>
      <c r="AC66" s="65"/>
      <c r="AD66" s="65">
        <f t="shared" si="16"/>
        <v>435.52342158859472</v>
      </c>
      <c r="AE66" s="48">
        <f>+'Ark1'!T1479</f>
        <v>15.984670925262575</v>
      </c>
      <c r="AF66" s="99">
        <f>+'Ark1'!V1479</f>
        <v>89.503988338692878</v>
      </c>
      <c r="AG66" s="335">
        <f>+'Ark1'!S1479</f>
        <v>213842</v>
      </c>
      <c r="AH66" s="39"/>
      <c r="AI66" s="52"/>
      <c r="AJ66" s="120"/>
      <c r="AK66" s="1"/>
      <c r="AL66" s="101"/>
      <c r="AM66" s="52"/>
      <c r="AN66" s="1"/>
      <c r="AO66" s="1"/>
      <c r="AP66" s="1"/>
      <c r="AR66" s="1"/>
      <c r="AS66" s="1"/>
      <c r="AT66" s="1"/>
      <c r="AU66" s="1"/>
      <c r="AV66" s="1"/>
      <c r="AW66" s="1"/>
      <c r="AX66" s="1"/>
    </row>
    <row r="67" spans="1:55" ht="15.6">
      <c r="A67" s="39">
        <f t="shared" si="15"/>
        <v>4</v>
      </c>
      <c r="B67" s="46">
        <f>+'Ark1'!C1480</f>
        <v>2020</v>
      </c>
      <c r="C67" s="46">
        <f>+'Ark1'!J1480</f>
        <v>111</v>
      </c>
      <c r="D67" s="57" t="str">
        <f>VLOOKUP(C67,RNR!$A$1:$B$27,2)</f>
        <v>Forus</v>
      </c>
      <c r="E67" s="57">
        <f>+'Ark1'!H1480</f>
        <v>1</v>
      </c>
      <c r="F67" s="92" t="s">
        <v>379</v>
      </c>
      <c r="G67" s="46">
        <f>+'Ark1'!Q1480</f>
        <v>298</v>
      </c>
      <c r="H67" s="230"/>
      <c r="I67" s="335">
        <f>+'Ark1'!R1480</f>
        <v>173133</v>
      </c>
      <c r="J67" s="357"/>
      <c r="K67" s="99">
        <f>+'Ark1'!AD1480</f>
        <v>11.468796947027752</v>
      </c>
      <c r="L67" s="230"/>
      <c r="M67" s="99">
        <f>+'Ark1'!AE1480</f>
        <v>11.418892844517012</v>
      </c>
      <c r="N67" s="230"/>
      <c r="O67" s="48">
        <f>+'Ark1'!U1480</f>
        <v>60.445478331687191</v>
      </c>
      <c r="P67" s="230"/>
      <c r="Q67" s="99">
        <f>+'Ark1'!W1480</f>
        <v>81.195931393785628</v>
      </c>
      <c r="R67" s="230"/>
      <c r="S67" s="99">
        <f>+'Ark1'!AB1480</f>
        <v>4.2899054487250154</v>
      </c>
      <c r="T67" s="99"/>
      <c r="U67" s="231">
        <f>+'Ark1'!X1480</f>
        <v>0.38120982135121551</v>
      </c>
      <c r="V67" s="230"/>
      <c r="W67" s="231">
        <f>+'Ark1'!Y1480</f>
        <v>0.76241964270243101</v>
      </c>
      <c r="X67" s="110"/>
      <c r="Y67" s="231">
        <f>+'Ark1'!Z1480</f>
        <v>75.54596755095794</v>
      </c>
      <c r="Z67" s="110"/>
      <c r="AA67" s="48">
        <f>+'Ark1'!AC1480</f>
        <v>6.6400497170153638</v>
      </c>
      <c r="AB67" s="65">
        <f>+'Ark1'!AD1480</f>
        <v>11.468796947027752</v>
      </c>
      <c r="AC67" s="65"/>
      <c r="AD67" s="65">
        <f t="shared" si="16"/>
        <v>580.98322147651004</v>
      </c>
      <c r="AE67" s="48">
        <f>+'Ark1'!T1480</f>
        <v>16.002564502434545</v>
      </c>
      <c r="AF67" s="99">
        <f>+'Ark1'!V1480</f>
        <v>87.969589809083587</v>
      </c>
      <c r="AG67" s="335">
        <f>+'Ark1'!S1480</f>
        <v>173133</v>
      </c>
      <c r="AH67" s="39"/>
      <c r="AI67" s="52"/>
      <c r="AJ67" s="120"/>
      <c r="AK67" s="1"/>
      <c r="AL67" s="101"/>
      <c r="AM67" s="52"/>
      <c r="AN67" s="1"/>
      <c r="AO67" s="1"/>
      <c r="AP67" s="1"/>
      <c r="AR67" s="1"/>
      <c r="AS67" s="1"/>
      <c r="AT67" s="1"/>
      <c r="AU67" s="1"/>
      <c r="AV67" s="1"/>
      <c r="AW67" s="1"/>
      <c r="AX67" s="1"/>
    </row>
    <row r="68" spans="1:55" ht="15.6">
      <c r="A68" s="39">
        <f t="shared" si="15"/>
        <v>5</v>
      </c>
      <c r="B68" s="46">
        <f>+'Ark1'!C1481</f>
        <v>2020</v>
      </c>
      <c r="C68" s="46">
        <f>+'Ark1'!J1481</f>
        <v>113</v>
      </c>
      <c r="D68" s="57" t="str">
        <f>VLOOKUP(C68,RNR!$A$1:$B$27,2)</f>
        <v>Forus</v>
      </c>
      <c r="E68" s="57">
        <f>+'Ark1'!H1481</f>
        <v>1</v>
      </c>
      <c r="F68" s="92" t="s">
        <v>379</v>
      </c>
      <c r="G68" s="46">
        <f>+'Ark1'!Q1481</f>
        <v>11</v>
      </c>
      <c r="H68" s="230"/>
      <c r="I68" s="335">
        <f>+'Ark1'!R1481</f>
        <v>51</v>
      </c>
      <c r="J68" s="357"/>
      <c r="K68" s="99">
        <f>+'Ark1'!AD1481</f>
        <v>3.3783775727239495E-3</v>
      </c>
      <c r="L68" s="230"/>
      <c r="M68" s="99">
        <f>+'Ark1'!AE1481</f>
        <v>3.0746713889351946E-3</v>
      </c>
      <c r="N68" s="230"/>
      <c r="O68" s="48">
        <f>+'Ark1'!U1481</f>
        <v>54.686274509803937</v>
      </c>
      <c r="P68" s="230"/>
      <c r="Q68" s="99">
        <f>+'Ark1'!W1481</f>
        <v>74.219607843137268</v>
      </c>
      <c r="R68" s="230"/>
      <c r="S68" s="99">
        <f>+'Ark1'!AB1481</f>
        <v>16.089809460452411</v>
      </c>
      <c r="T68" s="99"/>
      <c r="U68" s="231">
        <f>+'Ark1'!X1481</f>
        <v>0</v>
      </c>
      <c r="V68" s="230"/>
      <c r="W68" s="231">
        <f>+'Ark1'!Y1481</f>
        <v>0</v>
      </c>
      <c r="X68" s="110"/>
      <c r="Y68" s="231">
        <f>+'Ark1'!Z1481</f>
        <v>58.82352941176471</v>
      </c>
      <c r="Z68" s="110"/>
      <c r="AA68" s="48">
        <f>+'Ark1'!AC1481</f>
        <v>51.07179403802985</v>
      </c>
      <c r="AB68" s="65">
        <f>+'Ark1'!AD1481</f>
        <v>3.3783775727239495E-3</v>
      </c>
      <c r="AC68" s="65"/>
      <c r="AD68" s="65">
        <f t="shared" si="16"/>
        <v>4.6363636363636367</v>
      </c>
      <c r="AE68" s="48">
        <f>+'Ark1'!T1481</f>
        <v>14</v>
      </c>
      <c r="AF68" s="99">
        <f>+'Ark1'!V1481</f>
        <v>80.411276103073988</v>
      </c>
      <c r="AG68" s="335">
        <f>+'Ark1'!S1481</f>
        <v>51</v>
      </c>
      <c r="AH68" s="39"/>
      <c r="AI68" s="52"/>
      <c r="AJ68" s="120"/>
      <c r="AK68" s="1"/>
      <c r="AL68" s="101"/>
      <c r="AM68" s="52"/>
      <c r="AN68" s="1"/>
      <c r="AO68" s="1"/>
      <c r="AP68" s="1"/>
      <c r="AR68" s="1"/>
      <c r="AS68" s="1"/>
      <c r="AT68" s="1"/>
      <c r="AU68" s="1"/>
      <c r="AV68" s="1"/>
      <c r="AW68" s="1"/>
      <c r="AX68" s="1"/>
    </row>
    <row r="69" spans="1:55" ht="15.6">
      <c r="A69" s="39">
        <f t="shared" si="15"/>
        <v>6</v>
      </c>
      <c r="B69" s="46">
        <f>+'Ark1'!C1482</f>
        <v>2020</v>
      </c>
      <c r="C69" s="46">
        <f>+'Ark1'!J1482</f>
        <v>116</v>
      </c>
      <c r="D69" s="57" t="str">
        <f>VLOOKUP(C69,RNR!$A$1:$B$27,2)</f>
        <v>Sandeid</v>
      </c>
      <c r="E69" s="57">
        <f>+'Ark1'!H1482</f>
        <v>1</v>
      </c>
      <c r="F69" s="92" t="s">
        <v>379</v>
      </c>
      <c r="G69" s="46">
        <f>+'Ark1'!Q1482</f>
        <v>129</v>
      </c>
      <c r="H69" s="230"/>
      <c r="I69" s="335">
        <f>+'Ark1'!R1482</f>
        <v>51021</v>
      </c>
      <c r="J69" s="357"/>
      <c r="K69" s="99">
        <f>+'Ark1'!AD1482</f>
        <v>3.3797686693715403</v>
      </c>
      <c r="L69" s="230"/>
      <c r="M69" s="99">
        <f>+'Ark1'!AE1482</f>
        <v>3.3272547256511302</v>
      </c>
      <c r="N69" s="230"/>
      <c r="O69" s="48">
        <f>+'Ark1'!U1482</f>
        <v>60.292056212147941</v>
      </c>
      <c r="P69" s="230"/>
      <c r="Q69" s="99">
        <f>+'Ark1'!W1482</f>
        <v>80.283668489445702</v>
      </c>
      <c r="R69" s="230"/>
      <c r="S69" s="99">
        <f>+'Ark1'!AB1482</f>
        <v>4.4645894057374491</v>
      </c>
      <c r="T69" s="99"/>
      <c r="U69" s="231">
        <f>+'Ark1'!X1482</f>
        <v>1.9031379236000872</v>
      </c>
      <c r="V69" s="230"/>
      <c r="W69" s="231">
        <f>+'Ark1'!Y1482</f>
        <v>3.8062758472001743</v>
      </c>
      <c r="X69" s="110"/>
      <c r="Y69" s="231">
        <f>+'Ark1'!Z1482</f>
        <v>84.275102408812018</v>
      </c>
      <c r="Z69" s="110"/>
      <c r="AA69" s="48">
        <f>+'Ark1'!AC1482</f>
        <v>6.4358404200544754</v>
      </c>
      <c r="AB69" s="65">
        <f>+'Ark1'!AD1482</f>
        <v>3.3797686693715403</v>
      </c>
      <c r="AC69" s="65"/>
      <c r="AD69" s="65">
        <f t="shared" si="16"/>
        <v>395.51162790697674</v>
      </c>
      <c r="AE69" s="48">
        <f>+'Ark1'!T1482</f>
        <v>15.905607494953056</v>
      </c>
      <c r="AF69" s="99">
        <f>+'Ark1'!V1482</f>
        <v>86.981222632118275</v>
      </c>
      <c r="AG69" s="335">
        <f>+'Ark1'!S1482</f>
        <v>51021</v>
      </c>
      <c r="AH69" s="39"/>
      <c r="AI69" s="52"/>
      <c r="AJ69" s="120"/>
      <c r="AK69" s="1"/>
      <c r="AL69" s="101"/>
      <c r="AM69" s="52"/>
      <c r="AN69" s="1"/>
      <c r="AO69" s="1"/>
      <c r="AP69" s="1"/>
      <c r="AR69" s="1"/>
      <c r="AS69" s="1"/>
      <c r="AT69" s="1"/>
      <c r="AU69" s="1"/>
      <c r="AV69" s="1"/>
      <c r="AW69" s="1"/>
      <c r="AX69" s="1"/>
    </row>
    <row r="70" spans="1:55" ht="15.6">
      <c r="A70" s="39">
        <f t="shared" si="15"/>
        <v>7</v>
      </c>
      <c r="B70" s="46">
        <f>+'Ark1'!C1483</f>
        <v>2020</v>
      </c>
      <c r="C70" s="46">
        <f>+'Ark1'!J1483</f>
        <v>117</v>
      </c>
      <c r="D70" s="57" t="str">
        <f>VLOOKUP(C70,RNR!$A$1:$B$27,2)</f>
        <v>Jæren</v>
      </c>
      <c r="E70" s="57">
        <f>+'Ark1'!H1483</f>
        <v>2</v>
      </c>
      <c r="F70" s="92" t="s">
        <v>379</v>
      </c>
      <c r="G70" s="46">
        <f>+'Ark1'!Q1483</f>
        <v>179</v>
      </c>
      <c r="H70" s="230"/>
      <c r="I70" s="335">
        <f>+'Ark1'!R1483</f>
        <v>131714</v>
      </c>
      <c r="J70" s="357"/>
      <c r="K70" s="99">
        <f>+'Ark1'!AD1483</f>
        <v>8.725090659093377</v>
      </c>
      <c r="L70" s="230"/>
      <c r="M70" s="99">
        <f>+'Ark1'!AE1483</f>
        <v>8.553999310146521</v>
      </c>
      <c r="N70" s="230"/>
      <c r="O70" s="48">
        <f>+'Ark1'!U1483</f>
        <v>61.361685166345239</v>
      </c>
      <c r="P70" s="230"/>
      <c r="Q70" s="99">
        <f>+'Ark1'!W1483</f>
        <v>79.951643712893613</v>
      </c>
      <c r="R70" s="230"/>
      <c r="S70" s="99">
        <f>+'Ark1'!AB1483</f>
        <v>2.5860895483541353</v>
      </c>
      <c r="T70" s="99"/>
      <c r="U70" s="231">
        <f>+'Ark1'!X1483</f>
        <v>0.85184566560881902</v>
      </c>
      <c r="V70" s="230"/>
      <c r="W70" s="231">
        <f>+'Ark1'!Y1483</f>
        <v>1.703691331217638</v>
      </c>
      <c r="X70" s="110"/>
      <c r="Y70" s="231">
        <f>+'Ark1'!Z1483</f>
        <v>2.5699621908073542</v>
      </c>
      <c r="Z70" s="110"/>
      <c r="AA70" s="48">
        <f>+'Ark1'!AC1483</f>
        <v>-11.656225844795584</v>
      </c>
      <c r="AB70" s="65">
        <f>+'Ark1'!AD1483</f>
        <v>8.725090659093377</v>
      </c>
      <c r="AC70" s="65"/>
      <c r="AD70" s="65">
        <f t="shared" ref="AD70:AD81" si="17">+I70/G70</f>
        <v>735.8324022346369</v>
      </c>
      <c r="AE70" s="48">
        <f>+'Ark1'!T1483</f>
        <v>15.776060251757595</v>
      </c>
      <c r="AF70" s="99">
        <f>+'Ark1'!V1483</f>
        <v>86.621499147231958</v>
      </c>
      <c r="AG70" s="335">
        <f>+'Ark1'!S1483</f>
        <v>131714</v>
      </c>
      <c r="AH70" s="39"/>
      <c r="AI70" s="52"/>
      <c r="AJ70" s="120"/>
      <c r="AK70" s="1"/>
      <c r="AL70" s="101"/>
      <c r="AM70" s="52"/>
      <c r="AN70" s="1"/>
      <c r="AO70" s="1"/>
      <c r="AP70" s="1"/>
      <c r="AR70" s="1"/>
      <c r="AS70" s="1"/>
      <c r="AT70" s="1"/>
      <c r="AU70" s="1"/>
      <c r="AV70" s="1"/>
      <c r="AW70" s="1"/>
      <c r="AX70" s="1"/>
    </row>
    <row r="71" spans="1:55" ht="15.6">
      <c r="A71" s="39">
        <f t="shared" si="15"/>
        <v>8</v>
      </c>
      <c r="B71" s="46">
        <f>+'Ark1'!C1484</f>
        <v>2020</v>
      </c>
      <c r="C71" s="46">
        <f>+'Ark1'!J1484</f>
        <v>121</v>
      </c>
      <c r="D71" s="57" t="str">
        <f>VLOOKUP(C71,RNR!$A$1:$B$27,2)</f>
        <v>Steinkjer</v>
      </c>
      <c r="E71" s="57">
        <f>+'Ark1'!H1484</f>
        <v>1</v>
      </c>
      <c r="F71" s="92" t="s">
        <v>379</v>
      </c>
      <c r="G71" s="46">
        <f>+'Ark1'!Q1484</f>
        <v>288</v>
      </c>
      <c r="H71" s="230"/>
      <c r="I71" s="335">
        <f>+'Ark1'!R1484</f>
        <v>195234</v>
      </c>
      <c r="J71" s="357"/>
      <c r="K71" s="99">
        <f>+'Ark1'!AD1484</f>
        <v>12.932826804572301</v>
      </c>
      <c r="L71" s="230"/>
      <c r="M71" s="99">
        <f>+'Ark1'!AE1484</f>
        <v>12.734840721355848</v>
      </c>
      <c r="N71" s="230"/>
      <c r="O71" s="48">
        <f>+'Ark1'!U1484</f>
        <v>60.668377434258353</v>
      </c>
      <c r="P71" s="230"/>
      <c r="Q71" s="99">
        <f>+'Ark1'!W1484</f>
        <v>80.302338014894715</v>
      </c>
      <c r="R71" s="230"/>
      <c r="S71" s="99">
        <f>+'Ark1'!AB1484</f>
        <v>3.927021966368835</v>
      </c>
      <c r="T71" s="99"/>
      <c r="U71" s="231">
        <f>+'Ark1'!X1484</f>
        <v>2.5651269758341275</v>
      </c>
      <c r="V71" s="230"/>
      <c r="W71" s="231">
        <f>+'Ark1'!Y1484</f>
        <v>5.130253951668255</v>
      </c>
      <c r="X71" s="110"/>
      <c r="Y71" s="231">
        <f>+'Ark1'!Z1484</f>
        <v>81.775203089625776</v>
      </c>
      <c r="Z71" s="110"/>
      <c r="AA71" s="48">
        <f>+'Ark1'!AC1484</f>
        <v>-7.4257523983475853</v>
      </c>
      <c r="AB71" s="65">
        <f>+'Ark1'!AD1484</f>
        <v>12.932826804572301</v>
      </c>
      <c r="AC71" s="65"/>
      <c r="AD71" s="65">
        <f t="shared" si="17"/>
        <v>677.89583333333337</v>
      </c>
      <c r="AE71" s="48">
        <f>+'Ark1'!T1484</f>
        <v>16.028248153497849</v>
      </c>
      <c r="AF71" s="99">
        <f>+'Ark1'!V1484</f>
        <v>87.001449636938048</v>
      </c>
      <c r="AG71" s="335">
        <f>+'Ark1'!S1484</f>
        <v>195234</v>
      </c>
      <c r="AH71" s="39"/>
      <c r="AI71" s="52"/>
      <c r="AJ71" s="120"/>
      <c r="AK71" s="1"/>
      <c r="AL71" s="101"/>
      <c r="AM71" s="52"/>
      <c r="AN71" s="1"/>
      <c r="AO71" s="1"/>
      <c r="AP71" s="1"/>
      <c r="AR71" s="1"/>
      <c r="AS71" s="1"/>
      <c r="AT71" s="1"/>
      <c r="AU71" s="1"/>
      <c r="AV71" s="1"/>
      <c r="AW71" s="1"/>
      <c r="AX71" s="1"/>
    </row>
    <row r="72" spans="1:55" ht="15.6">
      <c r="A72" s="39">
        <f t="shared" si="15"/>
        <v>9</v>
      </c>
      <c r="B72" s="46">
        <f>+'Ark1'!C1485</f>
        <v>2020</v>
      </c>
      <c r="C72" s="46">
        <f>+'Ark1'!J1485</f>
        <v>134</v>
      </c>
      <c r="D72" s="57" t="str">
        <f>VLOOKUP(C72,RNR!$A$1:$B$27,2)</f>
        <v>Førde</v>
      </c>
      <c r="E72" s="57">
        <f>+'Ark1'!H1485</f>
        <v>1</v>
      </c>
      <c r="F72" s="92" t="s">
        <v>379</v>
      </c>
      <c r="G72" s="46">
        <f>+'Ark1'!Q1485</f>
        <v>129</v>
      </c>
      <c r="H72" s="230"/>
      <c r="I72" s="335">
        <f>+'Ark1'!R1485</f>
        <v>33075</v>
      </c>
      <c r="J72" s="357"/>
      <c r="K72" s="99">
        <f>+'Ark1'!AD1485</f>
        <v>2.1909772199577375</v>
      </c>
      <c r="L72" s="230"/>
      <c r="M72" s="99">
        <f>+'Ark1'!AE1485</f>
        <v>2.1817090654101099</v>
      </c>
      <c r="N72" s="230"/>
      <c r="O72" s="48">
        <f>+'Ark1'!U1485</f>
        <v>60.538110355253224</v>
      </c>
      <c r="P72" s="230"/>
      <c r="Q72" s="99">
        <f>+'Ark1'!W1485</f>
        <v>81.205811035525699</v>
      </c>
      <c r="R72" s="230"/>
      <c r="S72" s="99">
        <f>+'Ark1'!AB1485</f>
        <v>3.5801278681700377</v>
      </c>
      <c r="T72" s="99"/>
      <c r="U72" s="231">
        <f>+'Ark1'!X1485</f>
        <v>2.6817838246409673</v>
      </c>
      <c r="V72" s="230"/>
      <c r="W72" s="231">
        <f>+'Ark1'!Y1485</f>
        <v>5.3635676492819346</v>
      </c>
      <c r="X72" s="110"/>
      <c r="Y72" s="231">
        <f>+'Ark1'!Z1485</f>
        <v>69.164021164021179</v>
      </c>
      <c r="Z72" s="110"/>
      <c r="AA72" s="48">
        <f>+'Ark1'!AC1485</f>
        <v>-9.7376624644656768</v>
      </c>
      <c r="AB72" s="65">
        <f>+'Ark1'!AD1485</f>
        <v>2.1909772199577375</v>
      </c>
      <c r="AC72" s="65"/>
      <c r="AD72" s="65">
        <f t="shared" si="17"/>
        <v>256.39534883720933</v>
      </c>
      <c r="AE72" s="48">
        <f>+'Ark1'!T1485</f>
        <v>16.00142101284958</v>
      </c>
      <c r="AF72" s="99">
        <f>+'Ark1'!V1485</f>
        <v>87.980293646288899</v>
      </c>
      <c r="AG72" s="335">
        <f>+'Ark1'!S1485</f>
        <v>33075</v>
      </c>
      <c r="AH72" s="39"/>
      <c r="AI72" s="52"/>
      <c r="AJ72" s="120"/>
      <c r="AK72" s="1"/>
      <c r="AL72" s="101"/>
      <c r="AM72" s="52"/>
      <c r="AN72" s="1"/>
      <c r="AO72" s="1"/>
      <c r="AP72" s="1"/>
      <c r="AR72" s="1"/>
      <c r="AS72" s="1"/>
      <c r="AT72" s="1"/>
      <c r="AU72" s="1"/>
      <c r="AV72" s="1"/>
      <c r="AW72" s="1"/>
      <c r="AX72" s="1"/>
    </row>
    <row r="73" spans="1:55" ht="15.6">
      <c r="A73" s="39">
        <f t="shared" si="15"/>
        <v>10</v>
      </c>
      <c r="B73" s="46">
        <f>+'Ark1'!C1486</f>
        <v>2020</v>
      </c>
      <c r="C73" s="46">
        <f>+'Ark1'!J1486</f>
        <v>141</v>
      </c>
      <c r="D73" s="57" t="str">
        <f>VLOOKUP(C73,RNR!$A$1:$B$27,2)</f>
        <v>Ølen</v>
      </c>
      <c r="E73" s="57">
        <f>+'Ark1'!H1486</f>
        <v>2</v>
      </c>
      <c r="F73" s="92" t="s">
        <v>379</v>
      </c>
      <c r="G73" s="46">
        <f>+'Ark1'!Q1486</f>
        <v>106</v>
      </c>
      <c r="H73" s="230"/>
      <c r="I73" s="335">
        <f>+'Ark1'!R1486</f>
        <v>57396</v>
      </c>
      <c r="J73" s="357"/>
      <c r="K73" s="99">
        <f>+'Ark1'!AD1486</f>
        <v>3.8020658659620361</v>
      </c>
      <c r="L73" s="230"/>
      <c r="M73" s="99">
        <f>+'Ark1'!AE1486</f>
        <v>3.827424570703327</v>
      </c>
      <c r="N73" s="230"/>
      <c r="O73" s="48">
        <f>+'Ark1'!U1486</f>
        <v>60.867429786047794</v>
      </c>
      <c r="P73" s="230"/>
      <c r="Q73" s="99">
        <f>+'Ark1'!W1486</f>
        <v>82.094703463655691</v>
      </c>
      <c r="R73" s="230"/>
      <c r="S73" s="99">
        <f>+'Ark1'!AB1486</f>
        <v>2.6876708033865655</v>
      </c>
      <c r="T73" s="99"/>
      <c r="U73" s="231">
        <f>+'Ark1'!X1486</f>
        <v>0.29618788765767662</v>
      </c>
      <c r="V73" s="230"/>
      <c r="W73" s="231">
        <f>+'Ark1'!Y1486</f>
        <v>0.59237577531535324</v>
      </c>
      <c r="X73" s="110"/>
      <c r="Y73" s="231">
        <f>+'Ark1'!Z1486</f>
        <v>2.3433688758798525</v>
      </c>
      <c r="Z73" s="110"/>
      <c r="AA73" s="48">
        <f>+'Ark1'!AC1486</f>
        <v>-16.457300425542851</v>
      </c>
      <c r="AB73" s="65">
        <f>+'Ark1'!AD1486</f>
        <v>3.8020658659620361</v>
      </c>
      <c r="AC73" s="65"/>
      <c r="AD73" s="65">
        <f t="shared" si="17"/>
        <v>541.47169811320759</v>
      </c>
      <c r="AE73" s="48">
        <f>+'Ark1'!T1486</f>
        <v>15.882883824656775</v>
      </c>
      <c r="AF73" s="99">
        <f>+'Ark1'!V1486</f>
        <v>88.943340697351559</v>
      </c>
      <c r="AG73" s="335">
        <f>+'Ark1'!S1486</f>
        <v>57396</v>
      </c>
      <c r="AH73" s="39"/>
      <c r="AI73" s="52"/>
      <c r="AJ73" s="120"/>
      <c r="AK73" s="1"/>
      <c r="AL73" s="101"/>
      <c r="AM73" s="52"/>
      <c r="AN73" s="1"/>
      <c r="AO73" s="1"/>
      <c r="AP73" s="1"/>
      <c r="AR73" s="1"/>
      <c r="AS73" s="1"/>
      <c r="AT73" s="1"/>
      <c r="AU73" s="1"/>
      <c r="AV73" s="1"/>
      <c r="AW73" s="1"/>
      <c r="AX73" s="1"/>
    </row>
    <row r="74" spans="1:55" ht="15.6">
      <c r="A74" s="39">
        <f t="shared" si="15"/>
        <v>11</v>
      </c>
      <c r="B74" s="46">
        <f>+'Ark1'!C1487</f>
        <v>2020</v>
      </c>
      <c r="C74" s="46">
        <f>+'Ark1'!J1487</f>
        <v>143</v>
      </c>
      <c r="D74" s="57" t="str">
        <f>VLOOKUP(C74,RNR!$A$1:$B$27,2)</f>
        <v>Nordfjord</v>
      </c>
      <c r="E74" s="57">
        <f>+'Ark1'!H1487</f>
        <v>2</v>
      </c>
      <c r="F74" s="92" t="s">
        <v>379</v>
      </c>
      <c r="G74" s="46">
        <f>+'Ark1'!Q1487</f>
        <v>0</v>
      </c>
      <c r="H74" s="230"/>
      <c r="I74" s="335">
        <f>+'Ark1'!R1487</f>
        <v>0</v>
      </c>
      <c r="J74" s="357"/>
      <c r="K74" s="99">
        <f>+'Ark1'!AD1487</f>
        <v>0</v>
      </c>
      <c r="L74" s="230"/>
      <c r="M74" s="99">
        <f>+'Ark1'!AE1487</f>
        <v>0</v>
      </c>
      <c r="N74" s="230"/>
      <c r="O74" s="48">
        <f>+'Ark1'!U1487</f>
        <v>0</v>
      </c>
      <c r="P74" s="230"/>
      <c r="Q74" s="99">
        <f>+'Ark1'!W1487</f>
        <v>0</v>
      </c>
      <c r="R74" s="230"/>
      <c r="S74" s="99">
        <f>+'Ark1'!AB1487</f>
        <v>0</v>
      </c>
      <c r="T74" s="99"/>
      <c r="U74" s="231">
        <f>+'Ark1'!X1487</f>
        <v>0</v>
      </c>
      <c r="V74" s="230"/>
      <c r="W74" s="231">
        <f>+'Ark1'!Y1487</f>
        <v>0</v>
      </c>
      <c r="X74" s="110"/>
      <c r="Y74" s="231">
        <f>+'Ark1'!Z1487</f>
        <v>0</v>
      </c>
      <c r="Z74" s="110"/>
      <c r="AA74" s="48">
        <f>+'Ark1'!AC1487</f>
        <v>0</v>
      </c>
      <c r="AB74" s="65">
        <f>+'Ark1'!AD1487</f>
        <v>0</v>
      </c>
      <c r="AC74" s="65"/>
      <c r="AD74" s="65" t="e">
        <f t="shared" si="17"/>
        <v>#DIV/0!</v>
      </c>
      <c r="AE74" s="48">
        <f>+'Ark1'!T1487</f>
        <v>0</v>
      </c>
      <c r="AF74" s="99">
        <f>+'Ark1'!V1487</f>
        <v>0</v>
      </c>
      <c r="AG74" s="335">
        <f>+'Ark1'!S1487</f>
        <v>0</v>
      </c>
      <c r="AH74" s="39"/>
      <c r="AI74" s="52"/>
      <c r="AJ74" s="120"/>
      <c r="AK74" s="1"/>
      <c r="AL74" s="101"/>
      <c r="AM74" s="52"/>
      <c r="AN74" s="1"/>
      <c r="AO74" s="1"/>
      <c r="AP74" s="1"/>
      <c r="AR74" s="1"/>
      <c r="AS74" s="1"/>
      <c r="AT74" s="1"/>
      <c r="AU74" s="1"/>
      <c r="AV74" s="1"/>
      <c r="AW74" s="1"/>
      <c r="AX74" s="1"/>
    </row>
    <row r="75" spans="1:55" ht="15.6">
      <c r="A75" s="39">
        <f t="shared" si="15"/>
        <v>12</v>
      </c>
      <c r="B75" s="46">
        <f>+'Ark1'!C1488</f>
        <v>2020</v>
      </c>
      <c r="C75" s="46">
        <f>+'Ark1'!J1488</f>
        <v>147</v>
      </c>
      <c r="D75" s="57" t="str">
        <f>VLOOKUP(C75,RNR!$A$1:$B$27,2)</f>
        <v>Midt-Norge</v>
      </c>
      <c r="E75" s="57">
        <f>+'Ark1'!H1488</f>
        <v>2</v>
      </c>
      <c r="F75" s="92" t="s">
        <v>379</v>
      </c>
      <c r="G75" s="46">
        <f>+'Ark1'!Q1488</f>
        <v>82</v>
      </c>
      <c r="H75" s="230"/>
      <c r="I75" s="335">
        <f>+'Ark1'!R1488</f>
        <v>75298</v>
      </c>
      <c r="J75" s="357"/>
      <c r="K75" s="99">
        <f>+'Ark1'!AD1488</f>
        <v>4.987942636685645</v>
      </c>
      <c r="L75" s="230"/>
      <c r="M75" s="99">
        <f>+'Ark1'!AE1488</f>
        <v>4.986427847971111</v>
      </c>
      <c r="N75" s="230"/>
      <c r="O75" s="48">
        <f>+'Ark1'!U1488</f>
        <v>61.555698690536254</v>
      </c>
      <c r="P75" s="230"/>
      <c r="Q75" s="99">
        <f>+'Ark1'!W1488</f>
        <v>81.52601662726714</v>
      </c>
      <c r="R75" s="230"/>
      <c r="S75" s="99">
        <f>+'Ark1'!AB1488</f>
        <v>2.8866675378335094</v>
      </c>
      <c r="T75" s="99"/>
      <c r="U75" s="231">
        <f>+'Ark1'!X1488</f>
        <v>0.80081808281760447</v>
      </c>
      <c r="V75" s="230"/>
      <c r="W75" s="231">
        <f>+'Ark1'!Y1488</f>
        <v>1.6016361656352089</v>
      </c>
      <c r="X75" s="110"/>
      <c r="Y75" s="231">
        <f>+'Ark1'!Z1488</f>
        <v>31.043321203750423</v>
      </c>
      <c r="Z75" s="110"/>
      <c r="AA75" s="48">
        <f>+'Ark1'!AC1488</f>
        <v>-29.094937804256116</v>
      </c>
      <c r="AB75" s="65">
        <f>+'Ark1'!AD1488</f>
        <v>4.987942636685645</v>
      </c>
      <c r="AC75" s="65"/>
      <c r="AD75" s="65">
        <f t="shared" si="17"/>
        <v>918.26829268292681</v>
      </c>
      <c r="AE75" s="48">
        <f>+'Ark1'!T1488</f>
        <v>16.360354856702703</v>
      </c>
      <c r="AF75" s="99">
        <f>+'Ark1'!V1488</f>
        <v>88.327211947202684</v>
      </c>
      <c r="AG75" s="335">
        <f>+'Ark1'!S1488</f>
        <v>75298</v>
      </c>
      <c r="AH75" s="39"/>
      <c r="AI75" s="52"/>
      <c r="AJ75" s="120"/>
      <c r="AK75" s="1"/>
      <c r="AL75" s="101"/>
      <c r="AM75" s="52"/>
      <c r="AN75" s="1"/>
      <c r="AO75" s="1"/>
      <c r="AP75" s="1"/>
      <c r="AR75" s="1"/>
      <c r="AS75" s="1"/>
      <c r="AT75" s="1"/>
      <c r="AU75" s="1"/>
      <c r="AV75" s="1"/>
      <c r="AW75" s="1"/>
      <c r="AX75" s="1"/>
      <c r="AY75" s="4"/>
      <c r="AZ75" s="12"/>
      <c r="BA75" s="12"/>
      <c r="BB75" s="1"/>
      <c r="BC75" s="5"/>
    </row>
    <row r="76" spans="1:55" ht="15.6">
      <c r="A76" s="39">
        <f t="shared" si="15"/>
        <v>13</v>
      </c>
      <c r="B76" s="46">
        <f>+'Ark1'!C1489</f>
        <v>2020</v>
      </c>
      <c r="C76" s="46">
        <f>+'Ark1'!J1489</f>
        <v>155</v>
      </c>
      <c r="D76" s="57" t="str">
        <f>VLOOKUP(C76,RNR!$A$1:$B$27,2)</f>
        <v>Målselv</v>
      </c>
      <c r="E76" s="57">
        <f>+'Ark1'!H1489</f>
        <v>1</v>
      </c>
      <c r="F76" s="92" t="s">
        <v>379</v>
      </c>
      <c r="G76" s="46">
        <f>+'Ark1'!Q1489</f>
        <v>46</v>
      </c>
      <c r="H76" s="230"/>
      <c r="I76" s="335">
        <f>+'Ark1'!R1489</f>
        <v>12864</v>
      </c>
      <c r="J76" s="357"/>
      <c r="K76" s="99">
        <f>+'Ark1'!AD1489</f>
        <v>0.85214606069648813</v>
      </c>
      <c r="L76" s="230"/>
      <c r="M76" s="99">
        <f>+'Ark1'!AE1489</f>
        <v>0.83420702009689551</v>
      </c>
      <c r="N76" s="230"/>
      <c r="O76" s="48">
        <f>+'Ark1'!U1489</f>
        <v>59.936023009950247</v>
      </c>
      <c r="P76" s="230"/>
      <c r="Q76" s="99">
        <f>+'Ark1'!W1489</f>
        <v>79.834008084577221</v>
      </c>
      <c r="R76" s="230"/>
      <c r="S76" s="99">
        <f>+'Ark1'!AB1489</f>
        <v>3.7909901835285305</v>
      </c>
      <c r="T76" s="99"/>
      <c r="U76" s="231">
        <f>+'Ark1'!X1489</f>
        <v>0</v>
      </c>
      <c r="V76" s="230"/>
      <c r="W76" s="231">
        <f>+'Ark1'!Y1489</f>
        <v>0</v>
      </c>
      <c r="X76" s="110"/>
      <c r="Y76" s="231">
        <f>+'Ark1'!Z1489</f>
        <v>62.546641791044763</v>
      </c>
      <c r="Z76" s="110"/>
      <c r="AA76" s="48">
        <f>+'Ark1'!AC1489</f>
        <v>-11.810536923822328</v>
      </c>
      <c r="AB76" s="65">
        <f>+'Ark1'!AD1489</f>
        <v>0.85214606069648813</v>
      </c>
      <c r="AC76" s="65"/>
      <c r="AD76" s="65">
        <f t="shared" si="17"/>
        <v>279.6521739130435</v>
      </c>
      <c r="AE76" s="48">
        <f>+'Ark1'!T1489</f>
        <v>15.723958333333337</v>
      </c>
      <c r="AF76" s="99">
        <f>+'Ark1'!V1489</f>
        <v>86.494049929118944</v>
      </c>
      <c r="AG76" s="335">
        <f>+'Ark1'!S1489</f>
        <v>12864</v>
      </c>
      <c r="AH76" s="39"/>
      <c r="AI76" s="52"/>
      <c r="AJ76" s="120"/>
      <c r="AK76" s="1"/>
      <c r="AL76" s="101"/>
      <c r="AM76" s="52"/>
      <c r="AN76" s="1"/>
      <c r="AO76" s="1"/>
      <c r="AP76" s="1"/>
      <c r="AR76" s="1"/>
      <c r="AS76" s="1"/>
      <c r="AT76" s="1"/>
      <c r="AU76" s="1"/>
      <c r="AV76" s="1"/>
      <c r="AW76" s="1"/>
      <c r="AX76" s="1"/>
      <c r="AY76" s="4"/>
      <c r="AZ76" s="12"/>
      <c r="BA76" s="12"/>
      <c r="BB76" s="1"/>
      <c r="BC76" s="5"/>
    </row>
    <row r="77" spans="1:55" ht="15.6">
      <c r="A77" s="39">
        <f t="shared" si="15"/>
        <v>14</v>
      </c>
      <c r="B77" s="46">
        <f>+'Ark1'!C1490</f>
        <v>2020</v>
      </c>
      <c r="C77" s="46">
        <f>+'Ark1'!J1490</f>
        <v>160</v>
      </c>
      <c r="D77" s="57" t="str">
        <f>VLOOKUP(C77,RNR!$A$1:$B$27,2)</f>
        <v>Oslo</v>
      </c>
      <c r="E77" s="57">
        <f>+'Ark1'!H1490</f>
        <v>2</v>
      </c>
      <c r="F77" s="92" t="s">
        <v>379</v>
      </c>
      <c r="G77" s="46">
        <f>+'Ark1'!Q1490</f>
        <v>144</v>
      </c>
      <c r="H77" s="230"/>
      <c r="I77" s="335">
        <f>+'Ark1'!R1490</f>
        <v>122854</v>
      </c>
      <c r="J77" s="357"/>
      <c r="K77" s="99">
        <f>+'Ark1'!AD1490</f>
        <v>8.1381803592044726</v>
      </c>
      <c r="L77" s="230"/>
      <c r="M77" s="99">
        <f>+'Ark1'!AE1490</f>
        <v>8.1500657779285959</v>
      </c>
      <c r="N77" s="230"/>
      <c r="O77" s="48">
        <f>+'Ark1'!U1490</f>
        <v>61.403747537727718</v>
      </c>
      <c r="P77" s="230"/>
      <c r="Q77" s="99">
        <f>+'Ark1'!W1490</f>
        <v>81.669883764468608</v>
      </c>
      <c r="R77" s="230"/>
      <c r="S77" s="99">
        <f>+'Ark1'!AB1490</f>
        <v>2.7827340499631061</v>
      </c>
      <c r="T77" s="99"/>
      <c r="U77" s="231">
        <f>+'Ark1'!X1490</f>
        <v>0.43303433343643682</v>
      </c>
      <c r="V77" s="230"/>
      <c r="W77" s="231">
        <f>+'Ark1'!Y1490</f>
        <v>0.86606866687287365</v>
      </c>
      <c r="X77" s="110"/>
      <c r="Y77" s="231">
        <f>+'Ark1'!Z1490</f>
        <v>2.8537939342634342</v>
      </c>
      <c r="Z77" s="110"/>
      <c r="AA77" s="48">
        <f>+'Ark1'!AC1490</f>
        <v>-27.784801466086176</v>
      </c>
      <c r="AB77" s="65">
        <f>+'Ark1'!AD1490</f>
        <v>8.1381803592044726</v>
      </c>
      <c r="AC77" s="65"/>
      <c r="AD77" s="65">
        <f t="shared" si="17"/>
        <v>853.15277777777783</v>
      </c>
      <c r="AE77" s="48">
        <f>+'Ark1'!T1490</f>
        <v>16.192488645058361</v>
      </c>
      <c r="AF77" s="99">
        <f>+'Ark1'!V1490</f>
        <v>88.483081001592581</v>
      </c>
      <c r="AG77" s="335">
        <f>+'Ark1'!S1490</f>
        <v>122854</v>
      </c>
      <c r="AH77" s="39"/>
      <c r="AI77" s="52"/>
      <c r="AJ77" s="120"/>
      <c r="AK77" s="1"/>
      <c r="AL77" s="101"/>
      <c r="AM77" s="52"/>
      <c r="AN77" s="1"/>
      <c r="AO77" s="1"/>
      <c r="AP77" s="1"/>
      <c r="AR77" s="1"/>
      <c r="AS77" s="1"/>
      <c r="AT77" s="1"/>
      <c r="AU77" s="1"/>
      <c r="AV77" s="1"/>
      <c r="AW77" s="1"/>
      <c r="AX77" s="1"/>
      <c r="AY77" s="4"/>
      <c r="AZ77" s="12"/>
      <c r="BA77" s="12"/>
      <c r="BB77" s="1"/>
      <c r="BC77" s="5"/>
    </row>
    <row r="78" spans="1:55" ht="15.6">
      <c r="A78" s="39">
        <f t="shared" si="15"/>
        <v>15</v>
      </c>
      <c r="B78" s="46">
        <f>+'Ark1'!C1491</f>
        <v>2020</v>
      </c>
      <c r="C78" s="46">
        <f>+'Ark1'!J1491</f>
        <v>171</v>
      </c>
      <c r="D78" s="57" t="str">
        <f>VLOOKUP(C78,RNR!$A$1:$B$27,2)</f>
        <v>Prima</v>
      </c>
      <c r="E78" s="57">
        <f>+'Ark1'!H1491</f>
        <v>1</v>
      </c>
      <c r="F78" s="92" t="s">
        <v>379</v>
      </c>
      <c r="G78" s="46">
        <f>+'Ark1'!Q1491</f>
        <v>81</v>
      </c>
      <c r="H78" s="230"/>
      <c r="I78" s="335">
        <f>+'Ark1'!R1491</f>
        <v>78974</v>
      </c>
      <c r="J78" s="357"/>
      <c r="K78" s="99">
        <f>+'Ark1'!AD1491</f>
        <v>5.2314507927117884</v>
      </c>
      <c r="L78" s="230"/>
      <c r="M78" s="99">
        <f>+'Ark1'!AE1491</f>
        <v>5.294733056572702</v>
      </c>
      <c r="N78" s="230"/>
      <c r="O78" s="48">
        <f>+'Ark1'!U1491</f>
        <v>60.933243852407116</v>
      </c>
      <c r="P78" s="230"/>
      <c r="Q78" s="99">
        <f>+'Ark1'!W1491</f>
        <v>82.537262136906065</v>
      </c>
      <c r="R78" s="230"/>
      <c r="S78" s="99">
        <f>+'Ark1'!AB1491</f>
        <v>3.2674645573128607</v>
      </c>
      <c r="T78" s="99"/>
      <c r="U78" s="231">
        <f>+'Ark1'!X1491</f>
        <v>0.1380201078836073</v>
      </c>
      <c r="V78" s="230"/>
      <c r="W78" s="231">
        <f>+'Ark1'!Y1491</f>
        <v>0.2760402157672146</v>
      </c>
      <c r="X78" s="110"/>
      <c r="Y78" s="231">
        <f>+'Ark1'!Z1491</f>
        <v>6.5186010585762411</v>
      </c>
      <c r="Z78" s="110"/>
      <c r="AA78" s="48">
        <f>+'Ark1'!AC1491</f>
        <v>-7.1090402684795988</v>
      </c>
      <c r="AB78" s="65">
        <f>+'Ark1'!AD1491</f>
        <v>5.2314507927117884</v>
      </c>
      <c r="AC78" s="65"/>
      <c r="AD78" s="65">
        <f t="shared" si="17"/>
        <v>974.98765432098764</v>
      </c>
      <c r="AE78" s="48">
        <f>+'Ark1'!T1491</f>
        <v>16.177615417732419</v>
      </c>
      <c r="AF78" s="99">
        <f>+'Ark1'!V1491</f>
        <v>89.422819216582781</v>
      </c>
      <c r="AG78" s="335">
        <f>+'Ark1'!S1491</f>
        <v>78974</v>
      </c>
      <c r="AH78" s="39"/>
      <c r="AI78" s="52"/>
      <c r="AJ78" s="120"/>
      <c r="AK78" s="1"/>
      <c r="AL78" s="101"/>
      <c r="AM78" s="52"/>
      <c r="AN78" s="1"/>
      <c r="AO78" s="1"/>
      <c r="AP78" s="1"/>
      <c r="AR78" s="1"/>
      <c r="AS78" s="1"/>
      <c r="AT78" s="1"/>
      <c r="AU78" s="1"/>
      <c r="AV78" s="1"/>
      <c r="AW78" s="1"/>
      <c r="AX78" s="1"/>
      <c r="AY78" s="4"/>
      <c r="AZ78" s="12"/>
      <c r="BA78" s="12"/>
      <c r="BB78" s="12"/>
      <c r="BC78" s="5"/>
    </row>
    <row r="79" spans="1:55" ht="15.6">
      <c r="A79" s="39">
        <f t="shared" si="15"/>
        <v>16</v>
      </c>
      <c r="B79" s="46">
        <f>+'Ark1'!C1492</f>
        <v>2020</v>
      </c>
      <c r="C79" s="46">
        <f>+'Ark1'!J1492</f>
        <v>181</v>
      </c>
      <c r="D79" s="57" t="str">
        <f>VLOOKUP(C79,RNR!$A$1:$B$27,2)</f>
        <v>Horns</v>
      </c>
      <c r="E79" s="57">
        <f>+'Ark1'!H1492</f>
        <v>2</v>
      </c>
      <c r="F79" s="92" t="s">
        <v>379</v>
      </c>
      <c r="G79" s="46">
        <f>+'Ark1'!Q1492</f>
        <v>31</v>
      </c>
      <c r="H79" s="230"/>
      <c r="I79" s="335">
        <f>+'Ark1'!R1492</f>
        <v>6929.36</v>
      </c>
      <c r="J79" s="357"/>
      <c r="K79" s="99">
        <f>+'Ark1'!AD1492</f>
        <v>0.459019498379028</v>
      </c>
      <c r="L79" s="230"/>
      <c r="M79" s="99">
        <f>+'Ark1'!AE1492</f>
        <v>0.44485414950637969</v>
      </c>
      <c r="N79" s="230"/>
      <c r="O79" s="48">
        <f>+'Ark1'!U1492</f>
        <v>61.825434094923629</v>
      </c>
      <c r="P79" s="230"/>
      <c r="Q79" s="99">
        <f>+'Ark1'!W1492</f>
        <v>79.034124363577362</v>
      </c>
      <c r="R79" s="230"/>
      <c r="S79" s="99">
        <f>+'Ark1'!AB1492</f>
        <v>3.8797577217359902</v>
      </c>
      <c r="T79" s="99"/>
      <c r="U79" s="231">
        <f>+'Ark1'!X1492</f>
        <v>0</v>
      </c>
      <c r="V79" s="230"/>
      <c r="W79" s="231">
        <f>+'Ark1'!Y1492</f>
        <v>0</v>
      </c>
      <c r="X79" s="110"/>
      <c r="Y79" s="231">
        <f>+'Ark1'!Z1492</f>
        <v>0</v>
      </c>
      <c r="Z79" s="110"/>
      <c r="AA79" s="48">
        <f>+'Ark1'!AC1492</f>
        <v>-6.4621202543347724</v>
      </c>
      <c r="AB79" s="65">
        <f>+'Ark1'!AD1492</f>
        <v>0.459019498379028</v>
      </c>
      <c r="AC79" s="65"/>
      <c r="AD79" s="65">
        <f t="shared" si="17"/>
        <v>223.52774193548387</v>
      </c>
      <c r="AE79" s="48">
        <f>+'Ark1'!T1492</f>
        <v>16.397491254603597</v>
      </c>
      <c r="AF79" s="99">
        <f>+'Ark1'!V1492</f>
        <v>85.627437013626746</v>
      </c>
      <c r="AG79" s="335">
        <f>+'Ark1'!S1492</f>
        <v>6929.36</v>
      </c>
      <c r="AH79" s="39"/>
      <c r="AI79" s="52"/>
      <c r="AJ79" s="120"/>
      <c r="AK79" s="1"/>
      <c r="AL79" s="101"/>
      <c r="AM79" s="52"/>
      <c r="AN79" s="1"/>
      <c r="AO79" s="1"/>
      <c r="AP79" s="1"/>
      <c r="AR79" s="1"/>
      <c r="AS79" s="1"/>
      <c r="AT79" s="1"/>
      <c r="AU79" s="1"/>
      <c r="AV79" s="1"/>
      <c r="AW79" s="1"/>
      <c r="AX79" s="1"/>
      <c r="AY79" s="4"/>
      <c r="AZ79" s="12"/>
      <c r="BA79" s="12"/>
      <c r="BB79" s="12"/>
      <c r="BC79" s="5"/>
    </row>
    <row r="80" spans="1:55" ht="15.6">
      <c r="A80" s="39">
        <f t="shared" si="15"/>
        <v>17</v>
      </c>
      <c r="B80" s="46">
        <f>+'Ark1'!C1493</f>
        <v>2020</v>
      </c>
      <c r="C80" s="46">
        <f>+'Ark1'!J1493</f>
        <v>470</v>
      </c>
      <c r="D80" s="57" t="str">
        <f>VLOOKUP(C80,RNR!$A$1:$B$27,2)</f>
        <v>Jens Eide</v>
      </c>
      <c r="E80" s="57">
        <f>+'Ark1'!H1493</f>
        <v>2</v>
      </c>
      <c r="F80" s="92" t="s">
        <v>379</v>
      </c>
      <c r="G80" s="46">
        <f>+'Ark1'!Q1493</f>
        <v>117</v>
      </c>
      <c r="H80" s="230"/>
      <c r="I80" s="335">
        <f>+'Ark1'!R1493</f>
        <v>5086</v>
      </c>
      <c r="J80" s="357"/>
      <c r="K80" s="99">
        <f>+'Ark1'!AD1493</f>
        <v>0.33691035950733333</v>
      </c>
      <c r="L80" s="230"/>
      <c r="M80" s="99">
        <f>+'Ark1'!AE1493</f>
        <v>0.34123190771935841</v>
      </c>
      <c r="N80" s="230"/>
      <c r="O80" s="48">
        <f>+'Ark1'!U1493</f>
        <v>60.634486826582759</v>
      </c>
      <c r="P80" s="230"/>
      <c r="Q80" s="99">
        <f>+'Ark1'!W1493</f>
        <v>82.59683444750307</v>
      </c>
      <c r="R80" s="230"/>
      <c r="S80" s="99">
        <f>+'Ark1'!AB1493</f>
        <v>3.9838326192138225</v>
      </c>
      <c r="T80" s="99"/>
      <c r="U80" s="231">
        <f>+'Ark1'!X1493</f>
        <v>0</v>
      </c>
      <c r="V80" s="230"/>
      <c r="W80" s="231">
        <f>+'Ark1'!Y1493</f>
        <v>0</v>
      </c>
      <c r="X80" s="110"/>
      <c r="Y80" s="231">
        <f>+'Ark1'!Z1493</f>
        <v>7.3338576484467186</v>
      </c>
      <c r="Z80" s="110"/>
      <c r="AA80" s="48">
        <f>+'Ark1'!AC1493</f>
        <v>-2.5614128799819098</v>
      </c>
      <c r="AB80" s="65">
        <f>+'Ark1'!AD1493</f>
        <v>0.33691035950733333</v>
      </c>
      <c r="AC80" s="65"/>
      <c r="AD80" s="65">
        <f t="shared" si="17"/>
        <v>43.470085470085472</v>
      </c>
      <c r="AE80" s="48">
        <f>+'Ark1'!T1493</f>
        <v>15.9736531655525</v>
      </c>
      <c r="AF80" s="99">
        <f>+'Ark1'!V1493</f>
        <v>89.487361264900244</v>
      </c>
      <c r="AG80" s="335">
        <f>+'Ark1'!S1493</f>
        <v>5086</v>
      </c>
      <c r="AH80" s="39"/>
      <c r="AI80" s="52"/>
      <c r="AJ80" s="120"/>
      <c r="AK80" s="1"/>
      <c r="AL80" s="101"/>
      <c r="AM80" s="52"/>
      <c r="AN80" s="1"/>
      <c r="AO80" s="1"/>
      <c r="AP80" s="1"/>
      <c r="AR80" s="1"/>
      <c r="AS80" s="1"/>
      <c r="AT80" s="1"/>
      <c r="AU80" s="1"/>
      <c r="AV80" s="1"/>
      <c r="AW80" s="1"/>
      <c r="AX80" s="1"/>
      <c r="AY80" s="4"/>
      <c r="AZ80" s="12"/>
      <c r="BA80" s="12"/>
      <c r="BB80" s="12"/>
      <c r="BC80" s="5"/>
    </row>
    <row r="81" spans="1:57" ht="15.6">
      <c r="A81" s="39">
        <f t="shared" si="15"/>
        <v>18</v>
      </c>
      <c r="B81" s="46">
        <f>+'Ark1'!C1494</f>
        <v>2020</v>
      </c>
      <c r="C81" s="46">
        <f>+'Ark1'!J1494</f>
        <v>643</v>
      </c>
      <c r="D81" s="57" t="str">
        <f>VLOOKUP(C81,RNR!$A$1:$B$27,2)</f>
        <v>Bjerka</v>
      </c>
      <c r="E81" s="57">
        <f>+'Ark1'!H1494</f>
        <v>1</v>
      </c>
      <c r="F81" s="92" t="s">
        <v>379</v>
      </c>
      <c r="G81" s="46">
        <f>+'Ark1'!Q1494</f>
        <v>108</v>
      </c>
      <c r="H81" s="230"/>
      <c r="I81" s="335">
        <f>+'Ark1'!R1494</f>
        <v>61482</v>
      </c>
      <c r="J81" s="357"/>
      <c r="K81" s="99">
        <f>+'Ark1'!AD1494</f>
        <v>4.0727335279649779</v>
      </c>
      <c r="L81" s="230"/>
      <c r="M81" s="99">
        <f>+'Ark1'!AE1494</f>
        <v>3.9722172569828302</v>
      </c>
      <c r="N81" s="230"/>
      <c r="O81" s="48">
        <f>+'Ark1'!U1494</f>
        <v>60.65306919098272</v>
      </c>
      <c r="P81" s="230"/>
      <c r="Q81" s="99">
        <f>+'Ark1'!W1494</f>
        <v>79.538085293257126</v>
      </c>
      <c r="R81" s="230"/>
      <c r="S81" s="99">
        <f>+'Ark1'!AB1494</f>
        <v>5.1203783758632548</v>
      </c>
      <c r="T81" s="99"/>
      <c r="U81" s="231">
        <f>+'Ark1'!X1494</f>
        <v>4.0694837513418562</v>
      </c>
      <c r="V81" s="230"/>
      <c r="W81" s="231">
        <f>+'Ark1'!Y1494</f>
        <v>8.1389675026837125</v>
      </c>
      <c r="X81" s="110"/>
      <c r="Y81" s="231">
        <f>+'Ark1'!Z1494</f>
        <v>63.301454084122177</v>
      </c>
      <c r="Z81" s="110"/>
      <c r="AA81" s="48">
        <f>+'Ark1'!AC1494</f>
        <v>8.3006555297670257</v>
      </c>
      <c r="AB81" s="65">
        <f>+'Ark1'!AD1494</f>
        <v>4.0727335279649779</v>
      </c>
      <c r="AC81" s="65"/>
      <c r="AD81" s="65">
        <f t="shared" si="17"/>
        <v>569.27777777777783</v>
      </c>
      <c r="AE81" s="48">
        <f>+'Ark1'!T1494</f>
        <v>16.052893529813606</v>
      </c>
      <c r="AF81" s="99">
        <f>+'Ark1'!V1494</f>
        <v>86.173440187709943</v>
      </c>
      <c r="AG81" s="335">
        <f>+'Ark1'!S1494</f>
        <v>61482</v>
      </c>
      <c r="AH81" s="39"/>
      <c r="AI81" s="52"/>
      <c r="AJ81" s="120"/>
      <c r="AK81" s="1"/>
      <c r="AL81" s="101"/>
      <c r="AM81" s="52"/>
      <c r="AN81" s="1"/>
      <c r="AO81" s="1"/>
      <c r="AP81" s="1"/>
      <c r="AR81" s="1"/>
      <c r="AS81" s="1"/>
      <c r="AT81" s="1"/>
      <c r="AU81" s="1"/>
      <c r="AV81" s="1"/>
      <c r="AW81" s="1"/>
      <c r="AX81" s="1"/>
      <c r="AY81" s="4"/>
      <c r="AZ81" s="12"/>
      <c r="BA81" s="12"/>
      <c r="BB81" s="12"/>
      <c r="BC81" s="5"/>
    </row>
    <row r="82" spans="1:57" ht="15.6">
      <c r="A82" s="39">
        <f t="shared" si="15"/>
        <v>19</v>
      </c>
      <c r="B82" s="46">
        <f>+'Ark1'!C1495</f>
        <v>2020</v>
      </c>
      <c r="C82" s="46">
        <f>+'Ark1'!J1495</f>
        <v>802</v>
      </c>
      <c r="D82" s="57" t="str">
        <f>VLOOKUP(C82,RNR!$A$1:$B$27,2)</f>
        <v>Karasjok</v>
      </c>
      <c r="E82" s="57">
        <f>+'Ark1'!H1495</f>
        <v>1</v>
      </c>
      <c r="F82" s="92" t="s">
        <v>379</v>
      </c>
      <c r="G82" s="46">
        <f>+'Ark1'!Q1495</f>
        <v>0</v>
      </c>
      <c r="H82" s="230"/>
      <c r="I82" s="335">
        <f>+'Ark1'!R1495</f>
        <v>0</v>
      </c>
      <c r="J82" s="357"/>
      <c r="K82" s="99">
        <f>+'Ark1'!AD1495</f>
        <v>0</v>
      </c>
      <c r="L82" s="230"/>
      <c r="M82" s="99">
        <f>+'Ark1'!AE1495</f>
        <v>0</v>
      </c>
      <c r="N82" s="230"/>
      <c r="O82" s="48">
        <f>+'Ark1'!U1495</f>
        <v>0</v>
      </c>
      <c r="P82" s="230"/>
      <c r="Q82" s="99">
        <f>+'Ark1'!W1495</f>
        <v>0</v>
      </c>
      <c r="R82" s="230"/>
      <c r="S82" s="99">
        <f>+'Ark1'!AB1495</f>
        <v>0</v>
      </c>
      <c r="T82" s="99"/>
      <c r="U82" s="231">
        <f>+'Ark1'!X1495</f>
        <v>0</v>
      </c>
      <c r="V82" s="230"/>
      <c r="W82" s="231">
        <f>+'Ark1'!Y1495</f>
        <v>0</v>
      </c>
      <c r="X82" s="110"/>
      <c r="Y82" s="231">
        <f>+'Ark1'!Z1495</f>
        <v>0</v>
      </c>
      <c r="Z82" s="110"/>
      <c r="AA82" s="48">
        <f>+'Ark1'!AC1495</f>
        <v>0</v>
      </c>
      <c r="AB82" s="65">
        <f>+'Ark1'!AD1495</f>
        <v>0</v>
      </c>
      <c r="AC82" s="65"/>
      <c r="AD82" s="65" t="e">
        <f>+I82/G82</f>
        <v>#DIV/0!</v>
      </c>
      <c r="AE82" s="48">
        <f>+'Ark1'!T1495</f>
        <v>0</v>
      </c>
      <c r="AF82" s="99">
        <f>+'Ark1'!V1495</f>
        <v>0</v>
      </c>
      <c r="AG82" s="335">
        <f>+'Ark1'!S1495</f>
        <v>0</v>
      </c>
      <c r="AH82" s="39"/>
      <c r="AI82" s="52"/>
      <c r="AL82" s="101"/>
      <c r="AM82" s="52"/>
      <c r="AN82" s="1"/>
      <c r="AO82" s="1"/>
      <c r="AP82" s="1"/>
      <c r="AR82" s="1"/>
      <c r="AS82" s="1"/>
      <c r="AT82" s="1"/>
      <c r="AU82" s="1"/>
      <c r="AV82" s="1"/>
      <c r="AW82" s="1"/>
      <c r="AX82" s="1"/>
      <c r="AY82" s="4"/>
      <c r="AZ82" s="12"/>
      <c r="BA82" s="12"/>
      <c r="BB82" s="5"/>
      <c r="BC82" s="5"/>
    </row>
    <row r="83" spans="1:57" ht="15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07"/>
      <c r="AH83" s="39"/>
      <c r="AI83" s="52"/>
      <c r="AL83" s="101"/>
      <c r="AM83" s="52"/>
      <c r="AN83" s="1"/>
      <c r="AO83" s="1"/>
      <c r="AP83" s="1"/>
      <c r="AR83" s="1"/>
      <c r="AS83" s="1"/>
      <c r="AT83" s="1"/>
      <c r="AU83" s="1"/>
      <c r="AV83" s="1"/>
      <c r="AW83" s="1"/>
      <c r="AX83" s="1"/>
      <c r="AY83" s="4"/>
      <c r="AZ83" s="12"/>
      <c r="BA83" s="12"/>
      <c r="BB83" s="5"/>
      <c r="BC83" s="5"/>
    </row>
    <row r="84" spans="1:57" ht="15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07"/>
      <c r="AH84" s="39"/>
      <c r="AI84" s="52"/>
      <c r="AJ84" s="120"/>
      <c r="AK84" s="1"/>
      <c r="AL84" s="101"/>
      <c r="AM84" s="52"/>
      <c r="AN84" s="1"/>
      <c r="AO84" s="1"/>
      <c r="AP84" s="1"/>
      <c r="AR84" s="1"/>
      <c r="AS84" s="1"/>
      <c r="AT84" s="1"/>
      <c r="AU84" s="1"/>
      <c r="AV84" s="1"/>
      <c r="AW84" s="1"/>
      <c r="AX84" s="1"/>
      <c r="AY84" s="4"/>
      <c r="AZ84" s="12"/>
      <c r="BA84" s="12"/>
      <c r="BB84" s="5"/>
      <c r="BC84" s="5"/>
    </row>
    <row r="85" spans="1:57" ht="15.6">
      <c r="AJ85" s="120"/>
      <c r="AK85" s="1"/>
      <c r="AW85" s="1"/>
      <c r="AX85" s="1"/>
      <c r="AY85" s="1"/>
      <c r="BA85" s="4"/>
      <c r="BB85" s="12"/>
      <c r="BC85" s="12"/>
      <c r="BD85" s="5"/>
      <c r="BE85" s="5"/>
    </row>
    <row r="86" spans="1:57" ht="15.6">
      <c r="AJ86" s="120"/>
      <c r="AK86" s="1"/>
      <c r="AY86" s="1"/>
      <c r="BA86" s="4"/>
      <c r="BB86" s="12"/>
      <c r="BC86" s="12"/>
      <c r="BD86" s="5"/>
      <c r="BE86" s="5"/>
    </row>
    <row r="87" spans="1:57" ht="15.6">
      <c r="S87" s="3"/>
      <c r="T87" s="3"/>
      <c r="AA87" s="3"/>
      <c r="AB87" s="51"/>
      <c r="AC87" s="51"/>
      <c r="AE87" s="1"/>
      <c r="AF87" s="51"/>
      <c r="AI87" s="52"/>
      <c r="AJ87" s="120"/>
      <c r="AK87" s="1"/>
      <c r="AL87" s="101"/>
      <c r="AM87" s="52"/>
      <c r="AN87" s="1"/>
      <c r="AO87" s="1"/>
      <c r="AP87" s="1"/>
      <c r="AR87" s="1"/>
      <c r="AS87" s="1"/>
      <c r="AT87" s="1"/>
      <c r="AU87" s="1"/>
      <c r="AV87" s="1"/>
      <c r="AY87" s="1"/>
      <c r="BA87" s="4"/>
      <c r="BB87" s="12"/>
      <c r="BC87" s="12"/>
      <c r="BD87" s="5"/>
      <c r="BE87" s="5"/>
    </row>
    <row r="88" spans="1:57" ht="15.6">
      <c r="S88" s="3"/>
      <c r="T88" s="3"/>
      <c r="AA88" s="3"/>
      <c r="AB88" s="51"/>
      <c r="AC88" s="51"/>
      <c r="AE88" s="1"/>
      <c r="AF88" s="51"/>
      <c r="AI88" s="52"/>
      <c r="AJ88" s="120"/>
      <c r="AK88" s="1"/>
      <c r="AL88" s="101"/>
      <c r="AM88" s="52"/>
      <c r="AN88" s="1"/>
      <c r="AO88" s="1"/>
      <c r="AP88" s="1"/>
      <c r="AR88" s="1"/>
      <c r="AS88" s="1"/>
      <c r="AT88" s="1"/>
      <c r="AU88" s="1"/>
      <c r="AV88" s="1"/>
      <c r="AW88" s="1"/>
      <c r="AX88" s="1"/>
      <c r="AY88" s="1"/>
      <c r="BA88" s="4"/>
      <c r="BB88" s="12"/>
      <c r="BC88" s="12"/>
      <c r="BD88" s="5"/>
      <c r="BE88" s="5"/>
    </row>
    <row r="89" spans="1:57" ht="15.6">
      <c r="S89" s="3"/>
      <c r="T89" s="3"/>
      <c r="AA89" s="3"/>
      <c r="AB89" s="51"/>
      <c r="AC89" s="51"/>
      <c r="AE89" s="1"/>
      <c r="AF89" s="51"/>
      <c r="AI89" s="52"/>
      <c r="AJ89" s="120"/>
      <c r="AK89" s="1"/>
      <c r="AL89" s="101"/>
      <c r="AM89" s="52"/>
      <c r="AN89" s="1"/>
      <c r="AO89" s="1"/>
      <c r="AP89" s="1"/>
      <c r="AR89" s="1"/>
      <c r="AS89" s="1"/>
      <c r="AT89" s="1"/>
      <c r="AU89" s="1"/>
      <c r="AV89" s="1"/>
      <c r="AW89" s="1"/>
      <c r="AX89" s="1"/>
      <c r="AY89" s="1"/>
      <c r="BA89" s="4"/>
      <c r="BB89" s="12"/>
      <c r="BC89" s="12"/>
      <c r="BD89" s="5"/>
      <c r="BE89" s="5"/>
    </row>
    <row r="90" spans="1:57" ht="15.6">
      <c r="S90" s="3"/>
      <c r="T90" s="3"/>
      <c r="AA90" s="3"/>
      <c r="AB90" s="51"/>
      <c r="AC90" s="51"/>
      <c r="AE90" s="1"/>
      <c r="AF90" s="51"/>
      <c r="AI90" s="52"/>
      <c r="AJ90" s="120"/>
      <c r="AK90" s="1"/>
      <c r="AL90" s="101"/>
      <c r="AM90" s="52"/>
      <c r="AN90" s="1"/>
      <c r="AO90" s="1"/>
      <c r="AP90" s="1"/>
      <c r="AR90" s="1"/>
      <c r="AS90" s="1"/>
      <c r="AT90" s="1"/>
      <c r="AU90" s="1"/>
      <c r="AV90" s="1"/>
      <c r="AW90" s="1"/>
      <c r="AX90" s="1"/>
      <c r="AY90" s="1"/>
      <c r="BA90" s="4"/>
      <c r="BB90" s="5"/>
      <c r="BC90" s="5"/>
      <c r="BD90" s="5"/>
      <c r="BE90" s="5"/>
    </row>
    <row r="91" spans="1:57">
      <c r="S91" s="3"/>
      <c r="T91" s="3"/>
      <c r="AA91" s="3"/>
      <c r="AB91" s="51"/>
      <c r="AC91" s="51"/>
      <c r="AE91" s="1"/>
      <c r="AF91" s="51"/>
      <c r="AI91" s="52"/>
      <c r="AJ91" s="120"/>
      <c r="AK91" s="1"/>
      <c r="AL91" s="101"/>
      <c r="AM91" s="52"/>
      <c r="AN91" s="1"/>
      <c r="AO91" s="1"/>
      <c r="AP91" s="1"/>
      <c r="AR91" s="1"/>
      <c r="AS91" s="1"/>
      <c r="AT91" s="1"/>
      <c r="AU91" s="1"/>
      <c r="AV91" s="1"/>
      <c r="AW91" s="1"/>
      <c r="AX91" s="1"/>
      <c r="AY91" s="1"/>
      <c r="BA91" s="12"/>
      <c r="BB91" s="12"/>
    </row>
    <row r="92" spans="1:57" ht="15.6">
      <c r="S92" s="3"/>
      <c r="T92" s="3"/>
      <c r="AA92" s="3"/>
      <c r="AB92" s="51"/>
      <c r="AC92" s="51"/>
      <c r="AE92" s="1"/>
      <c r="AF92" s="51"/>
      <c r="AI92" s="52"/>
      <c r="AJ92" s="120"/>
      <c r="AK92" s="1"/>
      <c r="AL92" s="101"/>
      <c r="AM92" s="52"/>
      <c r="AN92" s="1"/>
      <c r="AO92" s="1"/>
      <c r="AP92" s="1"/>
      <c r="AR92" s="1"/>
      <c r="AS92" s="1"/>
      <c r="AT92" s="1"/>
      <c r="AU92" s="1"/>
      <c r="AV92" s="1"/>
      <c r="AW92" s="1"/>
      <c r="AX92" s="1"/>
      <c r="AY92" s="1"/>
      <c r="BA92" s="5"/>
      <c r="BB92" s="5"/>
      <c r="BC92" s="5"/>
      <c r="BE92" s="5"/>
    </row>
    <row r="93" spans="1:57">
      <c r="S93" s="3"/>
      <c r="T93" s="3"/>
      <c r="AA93" s="3"/>
      <c r="AB93" s="51"/>
      <c r="AC93" s="51"/>
      <c r="AE93" s="1"/>
      <c r="AF93" s="51"/>
      <c r="AI93" s="52"/>
      <c r="AJ93" s="120"/>
      <c r="AK93" s="1"/>
      <c r="AL93" s="101"/>
      <c r="AM93" s="52"/>
      <c r="AN93" s="1"/>
      <c r="AO93" s="1"/>
      <c r="AP93" s="1"/>
      <c r="AR93" s="1"/>
      <c r="AS93" s="1"/>
      <c r="AT93" s="1"/>
      <c r="AU93" s="1"/>
      <c r="AV93" s="1"/>
      <c r="AW93" s="1"/>
      <c r="AX93" s="1"/>
      <c r="AY93" s="1"/>
      <c r="BA93" s="12"/>
      <c r="BB93" s="12"/>
    </row>
    <row r="94" spans="1:57">
      <c r="S94" s="3"/>
      <c r="T94" s="3"/>
      <c r="AA94" s="3"/>
      <c r="AB94" s="51"/>
      <c r="AC94" s="51"/>
      <c r="AE94" s="1"/>
      <c r="AF94" s="51"/>
      <c r="AI94" s="52"/>
      <c r="AJ94" s="120"/>
      <c r="AK94" s="1"/>
      <c r="AL94" s="101"/>
      <c r="AM94" s="52"/>
      <c r="AN94" s="1"/>
      <c r="AO94" s="1"/>
      <c r="AP94" s="1"/>
      <c r="AR94" s="1"/>
      <c r="AS94" s="1"/>
      <c r="AT94" s="1"/>
      <c r="AU94" s="1"/>
      <c r="AV94" s="1"/>
      <c r="AW94" s="1"/>
      <c r="AX94" s="1"/>
      <c r="AY94" s="1"/>
      <c r="BA94" s="12"/>
      <c r="BB94" s="12"/>
    </row>
    <row r="95" spans="1:57" ht="15.6">
      <c r="S95" s="3"/>
      <c r="T95" s="3"/>
      <c r="AA95" s="3"/>
      <c r="AB95" s="51"/>
      <c r="AC95" s="51"/>
      <c r="AE95" s="1"/>
      <c r="AF95" s="51"/>
      <c r="AI95" s="52"/>
      <c r="AJ95" s="120"/>
      <c r="AK95" s="1"/>
      <c r="AL95" s="101"/>
      <c r="AM95" s="52"/>
      <c r="AN95" s="1"/>
      <c r="AO95" s="1"/>
      <c r="AP95" s="1"/>
      <c r="AR95" s="1"/>
      <c r="AS95" s="1"/>
      <c r="AT95" s="1"/>
      <c r="AU95" s="1"/>
      <c r="AV95" s="1"/>
      <c r="AW95" s="1"/>
      <c r="AX95" s="1"/>
      <c r="AY95" s="1"/>
      <c r="BA95" s="2"/>
      <c r="BB95" s="5"/>
      <c r="BC95" s="5"/>
      <c r="BE95" s="2"/>
    </row>
    <row r="96" spans="1:57">
      <c r="S96" s="3"/>
      <c r="T96" s="3"/>
      <c r="AA96" s="3"/>
      <c r="AB96" s="51"/>
      <c r="AC96" s="51"/>
      <c r="AE96" s="1"/>
      <c r="AF96" s="51"/>
      <c r="AI96" s="52"/>
      <c r="AJ96" s="120"/>
      <c r="AK96" s="1"/>
      <c r="AL96" s="101"/>
      <c r="AM96" s="52"/>
      <c r="AN96" s="1"/>
      <c r="AO96" s="1"/>
      <c r="AP96" s="1"/>
      <c r="AR96" s="1"/>
      <c r="AS96" s="1"/>
      <c r="AT96" s="1"/>
      <c r="AU96" s="1"/>
      <c r="AV96" s="1"/>
      <c r="AW96" s="1"/>
      <c r="AX96" s="1"/>
      <c r="AY96" s="1"/>
      <c r="BA96" s="4"/>
      <c r="BB96" s="4"/>
      <c r="BC96" s="4"/>
      <c r="BD96" s="4"/>
      <c r="BE96" s="4"/>
    </row>
    <row r="97" spans="19:57" ht="15.6">
      <c r="S97" s="3"/>
      <c r="T97" s="3"/>
      <c r="AA97" s="3"/>
      <c r="AB97" s="51"/>
      <c r="AC97" s="51"/>
      <c r="AE97" s="1"/>
      <c r="AF97" s="51"/>
      <c r="AI97" s="52"/>
      <c r="AJ97" s="120"/>
      <c r="AK97" s="1"/>
      <c r="AL97" s="101"/>
      <c r="AM97" s="52"/>
      <c r="AN97" s="1"/>
      <c r="AO97" s="1"/>
      <c r="AP97" s="1"/>
      <c r="AR97" s="1"/>
      <c r="AS97" s="1"/>
      <c r="AT97" s="1"/>
      <c r="AU97" s="1"/>
      <c r="AV97" s="1"/>
      <c r="AW97" s="1"/>
      <c r="AX97" s="1"/>
      <c r="AY97" s="1"/>
      <c r="BA97" s="4"/>
      <c r="BB97" s="12"/>
      <c r="BC97" s="12"/>
      <c r="BD97" s="1"/>
      <c r="BE97" s="5"/>
    </row>
    <row r="98" spans="19:57" ht="15.6">
      <c r="S98" s="3"/>
      <c r="T98" s="3"/>
      <c r="AA98" s="3"/>
      <c r="AB98" s="51"/>
      <c r="AC98" s="51"/>
      <c r="AE98" s="1"/>
      <c r="AF98" s="51"/>
      <c r="AI98" s="52"/>
      <c r="AJ98" s="120"/>
      <c r="AK98" s="1"/>
      <c r="AL98" s="101"/>
      <c r="AM98" s="52"/>
      <c r="AN98" s="1"/>
      <c r="AO98" s="1"/>
      <c r="AP98" s="1"/>
      <c r="AR98" s="1"/>
      <c r="AS98" s="1"/>
      <c r="AT98" s="1"/>
      <c r="AU98" s="1"/>
      <c r="AV98" s="1"/>
      <c r="AW98" s="1"/>
      <c r="AX98" s="1"/>
      <c r="AY98" s="1"/>
      <c r="BA98" s="4"/>
      <c r="BB98" s="12"/>
      <c r="BC98" s="12"/>
      <c r="BD98" s="1"/>
      <c r="BE98" s="5"/>
    </row>
    <row r="99" spans="19:57" ht="15.6">
      <c r="S99" s="3"/>
      <c r="T99" s="3"/>
      <c r="AA99" s="3"/>
      <c r="AB99" s="51"/>
      <c r="AC99" s="51"/>
      <c r="AE99" s="1"/>
      <c r="AF99" s="51"/>
      <c r="AI99" s="52"/>
      <c r="AJ99" s="120"/>
      <c r="AK99" s="1"/>
      <c r="AL99" s="101"/>
      <c r="AM99" s="52"/>
      <c r="AN99" s="1"/>
      <c r="AO99" s="1"/>
      <c r="AP99" s="1"/>
      <c r="AR99" s="1"/>
      <c r="AS99" s="1"/>
      <c r="AT99" s="1"/>
      <c r="AU99" s="1"/>
      <c r="AV99" s="1"/>
      <c r="AW99" s="1"/>
      <c r="AX99" s="1"/>
      <c r="AY99" s="1"/>
      <c r="BA99" s="4"/>
      <c r="BB99" s="12"/>
      <c r="BC99" s="12"/>
      <c r="BD99" s="1"/>
      <c r="BE99" s="5"/>
    </row>
    <row r="100" spans="19:57" ht="15.6">
      <c r="S100" s="3"/>
      <c r="T100" s="3"/>
      <c r="AA100" s="3"/>
      <c r="AB100" s="51"/>
      <c r="AC100" s="51"/>
      <c r="AE100" s="1"/>
      <c r="AF100" s="51"/>
      <c r="AI100" s="52"/>
      <c r="AJ100" s="120"/>
      <c r="AK100" s="1"/>
      <c r="AL100" s="101"/>
      <c r="AM100" s="52"/>
      <c r="AN100" s="1"/>
      <c r="AO100" s="1"/>
      <c r="AP100" s="1"/>
      <c r="AR100" s="1"/>
      <c r="AS100" s="1"/>
      <c r="AT100" s="1"/>
      <c r="AU100" s="1"/>
      <c r="AV100" s="1"/>
      <c r="AW100" s="1"/>
      <c r="AX100" s="1"/>
      <c r="AY100" s="1"/>
      <c r="BA100" s="4"/>
      <c r="BB100" s="12"/>
      <c r="BC100" s="12"/>
      <c r="BD100" s="1"/>
      <c r="BE100" s="5"/>
    </row>
    <row r="101" spans="19:57" ht="15.6">
      <c r="S101" s="3"/>
      <c r="T101" s="3"/>
      <c r="AA101" s="3"/>
      <c r="AB101" s="51"/>
      <c r="AC101" s="51"/>
      <c r="AE101" s="1"/>
      <c r="AF101" s="51"/>
      <c r="AI101" s="52"/>
      <c r="AJ101" s="120"/>
      <c r="AK101" s="1"/>
      <c r="AL101" s="101"/>
      <c r="AM101" s="52"/>
      <c r="AN101" s="1"/>
      <c r="AO101" s="1"/>
      <c r="AP101" s="1"/>
      <c r="AR101" s="1"/>
      <c r="AS101" s="1"/>
      <c r="AT101" s="1"/>
      <c r="AU101" s="1"/>
      <c r="AV101" s="1"/>
      <c r="AW101" s="1"/>
      <c r="AX101" s="1"/>
      <c r="AY101" s="1"/>
      <c r="BA101" s="4"/>
      <c r="BB101" s="12"/>
      <c r="BC101" s="12"/>
      <c r="BD101" s="12"/>
      <c r="BE101" s="5"/>
    </row>
    <row r="102" spans="19:57" ht="15.6">
      <c r="S102" s="3"/>
      <c r="T102" s="3"/>
      <c r="AA102" s="3"/>
      <c r="AB102" s="51"/>
      <c r="AC102" s="51"/>
      <c r="AE102" s="1"/>
      <c r="AF102" s="51"/>
      <c r="AI102" s="52"/>
      <c r="AJ102" s="120"/>
      <c r="AK102" s="1"/>
      <c r="AL102" s="101"/>
      <c r="AM102" s="52"/>
      <c r="AN102" s="1"/>
      <c r="AO102" s="1"/>
      <c r="AP102" s="1"/>
      <c r="AR102" s="1"/>
      <c r="AS102" s="1"/>
      <c r="AT102" s="1"/>
      <c r="AU102" s="1"/>
      <c r="AV102" s="1"/>
      <c r="AW102" s="1"/>
      <c r="AX102" s="1"/>
      <c r="AY102" s="1"/>
      <c r="BA102" s="4"/>
      <c r="BB102" s="12"/>
      <c r="BC102" s="12"/>
      <c r="BD102" s="12"/>
      <c r="BE102" s="5"/>
    </row>
    <row r="103" spans="19:57" ht="15.6">
      <c r="S103" s="3"/>
      <c r="T103" s="3"/>
      <c r="AA103" s="3"/>
      <c r="AB103" s="51"/>
      <c r="AC103" s="51"/>
      <c r="AE103" s="1"/>
      <c r="AF103" s="51"/>
      <c r="AI103" s="52"/>
      <c r="AJ103" s="120"/>
      <c r="AK103" s="1"/>
      <c r="AL103" s="101"/>
      <c r="AM103" s="52"/>
      <c r="AN103" s="1"/>
      <c r="AO103" s="1"/>
      <c r="AP103" s="1"/>
      <c r="AR103" s="1"/>
      <c r="AS103" s="1"/>
      <c r="AT103" s="1"/>
      <c r="AU103" s="1"/>
      <c r="AV103" s="1"/>
      <c r="AW103" s="1"/>
      <c r="AX103" s="1"/>
      <c r="AY103" s="1"/>
      <c r="BA103" s="4"/>
      <c r="BB103" s="12"/>
      <c r="BC103" s="12"/>
      <c r="BD103" s="12"/>
      <c r="BE103" s="5"/>
    </row>
    <row r="104" spans="19:57" ht="15.6">
      <c r="S104" s="3"/>
      <c r="T104" s="3"/>
      <c r="AA104" s="3"/>
      <c r="AB104" s="51"/>
      <c r="AC104" s="51"/>
      <c r="AE104" s="1"/>
      <c r="AF104" s="51"/>
      <c r="AI104" s="52"/>
      <c r="AJ104" s="120"/>
      <c r="AK104" s="1"/>
      <c r="AL104" s="101"/>
      <c r="AM104" s="52"/>
      <c r="AN104" s="1"/>
      <c r="AO104" s="1"/>
      <c r="AP104" s="1"/>
      <c r="AR104" s="1"/>
      <c r="AS104" s="1"/>
      <c r="AT104" s="1"/>
      <c r="AU104" s="1"/>
      <c r="AV104" s="1"/>
      <c r="AW104" s="1"/>
      <c r="AX104" s="1"/>
      <c r="AY104" s="1"/>
      <c r="BA104" s="4"/>
      <c r="BB104" s="12"/>
      <c r="BC104" s="12"/>
      <c r="BD104" s="12"/>
      <c r="BE104" s="5"/>
    </row>
    <row r="105" spans="19:57" ht="15.6">
      <c r="S105" s="3"/>
      <c r="T105" s="3"/>
      <c r="AA105" s="3"/>
      <c r="AB105" s="51"/>
      <c r="AC105" s="51"/>
      <c r="AE105" s="1"/>
      <c r="AF105" s="51"/>
      <c r="AI105" s="52"/>
      <c r="AJ105" s="120"/>
      <c r="AK105" s="1"/>
      <c r="AL105" s="101"/>
      <c r="AM105" s="52"/>
      <c r="AN105" s="1"/>
      <c r="AO105" s="1"/>
      <c r="AP105" s="1"/>
      <c r="AR105" s="1"/>
      <c r="AS105" s="1"/>
      <c r="AT105" s="1"/>
      <c r="AU105" s="1"/>
      <c r="AV105" s="1"/>
      <c r="AW105" s="1"/>
      <c r="AX105" s="1"/>
      <c r="AY105" s="1"/>
      <c r="BA105" s="4"/>
      <c r="BB105" s="12"/>
      <c r="BC105" s="12"/>
      <c r="BD105" s="5"/>
      <c r="BE105" s="5"/>
    </row>
    <row r="106" spans="19:57" ht="15.6">
      <c r="S106" s="3"/>
      <c r="T106" s="3"/>
      <c r="AA106" s="3"/>
      <c r="AB106" s="51"/>
      <c r="AC106" s="51"/>
      <c r="AE106" s="1"/>
      <c r="AF106" s="51"/>
      <c r="AI106" s="52"/>
      <c r="AJ106" s="120"/>
      <c r="AK106" s="1"/>
      <c r="AL106" s="101"/>
      <c r="AM106" s="52"/>
      <c r="AN106" s="1"/>
      <c r="AO106" s="1"/>
      <c r="AP106" s="1"/>
      <c r="AR106" s="1"/>
      <c r="AS106" s="1"/>
      <c r="AT106" s="1"/>
      <c r="AU106" s="1"/>
      <c r="AV106" s="1"/>
      <c r="AW106" s="1"/>
      <c r="AX106" s="1"/>
      <c r="AY106" s="1"/>
      <c r="BA106" s="4"/>
      <c r="BB106" s="12"/>
      <c r="BC106" s="12"/>
      <c r="BD106" s="5"/>
      <c r="BE106" s="5"/>
    </row>
    <row r="107" spans="19:57" ht="15.6">
      <c r="S107" s="3"/>
      <c r="T107" s="3"/>
      <c r="AA107" s="3"/>
      <c r="AB107" s="51"/>
      <c r="AC107" s="51"/>
      <c r="AE107" s="1"/>
      <c r="AF107" s="51"/>
      <c r="AI107" s="52"/>
      <c r="AJ107" s="120"/>
      <c r="AK107" s="1"/>
      <c r="AL107" s="101"/>
      <c r="AM107" s="52"/>
      <c r="AN107" s="1"/>
      <c r="AO107" s="1"/>
      <c r="AP107" s="1"/>
      <c r="AR107" s="1"/>
      <c r="AS107" s="1"/>
      <c r="AT107" s="1"/>
      <c r="AU107" s="1"/>
      <c r="AV107" s="1"/>
      <c r="AW107" s="1"/>
      <c r="AX107" s="1"/>
      <c r="AY107" s="1"/>
      <c r="BA107" s="4"/>
      <c r="BB107" s="12"/>
      <c r="BC107" s="12"/>
      <c r="BD107" s="5"/>
      <c r="BE107" s="5"/>
    </row>
    <row r="108" spans="19:57" ht="15.6">
      <c r="S108" s="3"/>
      <c r="T108" s="3"/>
      <c r="AA108" s="3"/>
      <c r="AB108" s="51"/>
      <c r="AC108" s="51"/>
      <c r="AE108" s="1"/>
      <c r="AF108" s="51"/>
      <c r="AI108" s="52"/>
      <c r="AJ108" s="120"/>
      <c r="AK108" s="1"/>
      <c r="AL108" s="101"/>
      <c r="AM108" s="52"/>
      <c r="AN108" s="1"/>
      <c r="AO108" s="1"/>
      <c r="AP108" s="1"/>
      <c r="AR108" s="1"/>
      <c r="AS108" s="1"/>
      <c r="AT108" s="1"/>
      <c r="AU108" s="1"/>
      <c r="AV108" s="1"/>
      <c r="AW108" s="1"/>
      <c r="AX108" s="1"/>
      <c r="AY108" s="1"/>
      <c r="BA108" s="4"/>
      <c r="BB108" s="12"/>
      <c r="BC108" s="12"/>
      <c r="BD108" s="5"/>
      <c r="BE108" s="5"/>
    </row>
    <row r="109" spans="19:57" ht="15.6">
      <c r="S109" s="3"/>
      <c r="T109" s="3"/>
      <c r="AA109" s="3"/>
      <c r="AB109" s="51"/>
      <c r="AC109" s="51"/>
      <c r="AE109" s="1"/>
      <c r="AF109" s="51"/>
      <c r="AI109" s="52"/>
      <c r="AJ109" s="120"/>
      <c r="AK109" s="1"/>
      <c r="AL109" s="101"/>
      <c r="AM109" s="52"/>
      <c r="AN109" s="1"/>
      <c r="AO109" s="1"/>
      <c r="AP109" s="1"/>
      <c r="AR109" s="1"/>
      <c r="AS109" s="1"/>
      <c r="AT109" s="1"/>
      <c r="AU109" s="1"/>
      <c r="AV109" s="1"/>
      <c r="AW109" s="1"/>
      <c r="AX109" s="1"/>
      <c r="AY109" s="1"/>
      <c r="BA109" s="4"/>
      <c r="BB109" s="12"/>
      <c r="BC109" s="12"/>
      <c r="BD109" s="5"/>
      <c r="BE109" s="5"/>
    </row>
    <row r="110" spans="19:57" ht="15.6">
      <c r="S110" s="3"/>
      <c r="T110" s="3"/>
      <c r="AA110" s="3"/>
      <c r="AB110" s="51"/>
      <c r="AC110" s="51"/>
      <c r="AE110" s="1"/>
      <c r="AF110" s="51"/>
      <c r="AI110" s="52"/>
      <c r="AJ110" s="120"/>
      <c r="AK110" s="1"/>
      <c r="AL110" s="101"/>
      <c r="AM110" s="52"/>
      <c r="AN110" s="1"/>
      <c r="AO110" s="1"/>
      <c r="AP110" s="1"/>
      <c r="AR110" s="1"/>
      <c r="AS110" s="1"/>
      <c r="AT110" s="1"/>
      <c r="AU110" s="1"/>
      <c r="AV110" s="1"/>
      <c r="AW110" s="1"/>
      <c r="AX110" s="1"/>
      <c r="AY110" s="1"/>
      <c r="BA110" s="4"/>
      <c r="BB110" s="12"/>
      <c r="BC110" s="12"/>
      <c r="BD110" s="5"/>
      <c r="BE110" s="5"/>
    </row>
    <row r="111" spans="19:57" ht="15.6">
      <c r="S111" s="3"/>
      <c r="T111" s="3"/>
      <c r="AA111" s="3"/>
      <c r="AB111" s="51"/>
      <c r="AC111" s="51"/>
      <c r="AE111" s="1"/>
      <c r="AF111" s="51"/>
      <c r="AI111" s="52"/>
      <c r="AJ111" s="120"/>
      <c r="AK111" s="1"/>
      <c r="AL111" s="101"/>
      <c r="AM111" s="52"/>
      <c r="AN111" s="1"/>
      <c r="AO111" s="1"/>
      <c r="AP111" s="1"/>
      <c r="AR111" s="1"/>
      <c r="AS111" s="1"/>
      <c r="AT111" s="1"/>
      <c r="AU111" s="1"/>
      <c r="AV111" s="1"/>
      <c r="AW111" s="1"/>
      <c r="AX111" s="1"/>
      <c r="AY111" s="1"/>
      <c r="BA111" s="4"/>
      <c r="BB111" s="12"/>
      <c r="BC111" s="12"/>
      <c r="BD111" s="5"/>
      <c r="BE111" s="5"/>
    </row>
    <row r="112" spans="19:57" ht="15.6">
      <c r="S112" s="3"/>
      <c r="T112" s="3"/>
      <c r="AA112" s="3"/>
      <c r="AB112" s="51"/>
      <c r="AC112" s="51"/>
      <c r="AE112" s="1"/>
      <c r="AF112" s="51"/>
      <c r="AI112" s="52"/>
      <c r="AJ112" s="120"/>
      <c r="AK112" s="1"/>
      <c r="AL112" s="101"/>
      <c r="AM112" s="52"/>
      <c r="AN112" s="1"/>
      <c r="AO112" s="1"/>
      <c r="AP112" s="1"/>
      <c r="AR112" s="1"/>
      <c r="AS112" s="1"/>
      <c r="AT112" s="1"/>
      <c r="AU112" s="1"/>
      <c r="AV112" s="1"/>
      <c r="AW112" s="1"/>
      <c r="AX112" s="1"/>
      <c r="AY112" s="1"/>
      <c r="BA112" s="4"/>
      <c r="BB112" s="12"/>
      <c r="BC112" s="12"/>
      <c r="BD112" s="5"/>
      <c r="BE112" s="5"/>
    </row>
    <row r="113" spans="19:57" ht="15.6">
      <c r="S113" s="3"/>
      <c r="T113" s="3"/>
      <c r="AA113" s="3"/>
      <c r="AB113" s="51"/>
      <c r="AC113" s="51"/>
      <c r="AE113" s="1"/>
      <c r="AF113" s="51"/>
      <c r="AI113" s="52"/>
      <c r="AJ113" s="120"/>
      <c r="AK113" s="1"/>
      <c r="AL113" s="101"/>
      <c r="AM113" s="52"/>
      <c r="AN113" s="1"/>
      <c r="AO113" s="1"/>
      <c r="AP113" s="1"/>
      <c r="AR113" s="1"/>
      <c r="AS113" s="1"/>
      <c r="AT113" s="1"/>
      <c r="AU113" s="1"/>
      <c r="AV113" s="1"/>
      <c r="AW113" s="1"/>
      <c r="AX113" s="1"/>
      <c r="AY113" s="1"/>
      <c r="BA113" s="4"/>
      <c r="BB113" s="5"/>
      <c r="BC113" s="5"/>
      <c r="BD113" s="5"/>
      <c r="BE113" s="5"/>
    </row>
    <row r="114" spans="19:57">
      <c r="S114" s="3"/>
      <c r="T114" s="3"/>
      <c r="AA114" s="3"/>
      <c r="AB114" s="51"/>
      <c r="AC114" s="51"/>
      <c r="AE114" s="1"/>
      <c r="AF114" s="51"/>
      <c r="AI114" s="52"/>
      <c r="AJ114" s="120"/>
      <c r="AK114" s="1"/>
      <c r="AL114" s="101"/>
      <c r="AM114" s="52"/>
      <c r="AN114" s="1"/>
      <c r="AO114" s="1"/>
      <c r="AP114" s="1"/>
      <c r="AR114" s="1"/>
      <c r="AS114" s="1"/>
      <c r="AT114" s="1"/>
      <c r="AU114" s="1"/>
      <c r="AV114" s="1"/>
      <c r="AW114" s="1"/>
      <c r="AX114" s="1"/>
      <c r="AY114" s="1"/>
      <c r="BA114" s="12"/>
      <c r="BB114" s="12"/>
    </row>
    <row r="115" spans="19:57" ht="15.6">
      <c r="S115" s="3"/>
      <c r="T115" s="3"/>
      <c r="AA115" s="3"/>
      <c r="AB115" s="51"/>
      <c r="AC115" s="51"/>
      <c r="AE115" s="1"/>
      <c r="AF115" s="51"/>
      <c r="AI115" s="52"/>
      <c r="AJ115" s="120"/>
      <c r="AK115" s="1"/>
      <c r="AL115" s="101"/>
      <c r="AM115" s="52"/>
      <c r="AN115" s="1"/>
      <c r="AO115" s="1"/>
      <c r="AP115" s="1"/>
      <c r="AR115" s="1"/>
      <c r="AS115" s="1"/>
      <c r="AT115" s="1"/>
      <c r="AU115" s="1"/>
      <c r="AV115" s="1"/>
      <c r="AW115" s="1"/>
      <c r="AX115" s="1"/>
      <c r="AY115" s="1"/>
      <c r="BA115" s="5"/>
      <c r="BB115" s="5"/>
      <c r="BC115" s="5"/>
      <c r="BE115" s="5"/>
    </row>
    <row r="116" spans="19:57">
      <c r="S116" s="3"/>
      <c r="T116" s="3"/>
      <c r="AA116" s="3"/>
      <c r="AB116" s="51"/>
      <c r="AC116" s="51"/>
      <c r="AE116" s="1"/>
      <c r="AF116" s="51"/>
      <c r="AI116" s="52"/>
      <c r="AL116" s="101"/>
      <c r="AM116" s="52"/>
      <c r="AN116" s="1"/>
      <c r="AO116" s="1"/>
      <c r="AP116" s="1"/>
      <c r="AR116" s="1"/>
      <c r="AS116" s="1"/>
      <c r="AT116" s="1"/>
      <c r="AU116" s="1"/>
      <c r="AV116" s="1"/>
      <c r="AW116" s="1"/>
      <c r="AX116" s="1"/>
      <c r="AY116" s="1"/>
      <c r="BA116" s="12"/>
      <c r="BB116" s="12"/>
    </row>
    <row r="117" spans="19:57">
      <c r="S117" s="3"/>
      <c r="T117" s="3"/>
      <c r="AA117" s="3"/>
      <c r="AB117" s="51"/>
      <c r="AC117" s="51"/>
      <c r="AE117" s="1"/>
      <c r="AF117" s="51"/>
      <c r="AI117" s="52"/>
      <c r="AL117" s="101"/>
      <c r="AM117" s="52"/>
      <c r="AN117" s="1"/>
      <c r="AO117" s="1"/>
      <c r="AP117" s="1"/>
      <c r="AR117" s="1"/>
      <c r="AS117" s="1"/>
      <c r="AT117" s="1"/>
      <c r="AU117" s="1"/>
      <c r="AV117" s="1"/>
      <c r="AW117" s="1"/>
      <c r="AX117" s="1"/>
      <c r="AY117" s="1"/>
      <c r="BA117" s="12"/>
      <c r="BB117" s="12"/>
    </row>
    <row r="118" spans="19:57">
      <c r="S118" s="3"/>
      <c r="T118" s="3"/>
      <c r="AA118" s="3"/>
      <c r="AB118" s="51"/>
      <c r="AC118" s="51"/>
      <c r="AE118" s="1"/>
      <c r="AF118" s="51"/>
      <c r="AI118" s="52"/>
      <c r="AJ118" s="120"/>
      <c r="AK118" s="1"/>
      <c r="AL118" s="101"/>
      <c r="AM118" s="52"/>
      <c r="AN118" s="1"/>
      <c r="AO118" s="1"/>
      <c r="AP118" s="1"/>
      <c r="AR118" s="1"/>
      <c r="AS118" s="1"/>
      <c r="AT118" s="1"/>
      <c r="AU118" s="1"/>
      <c r="AV118" s="1"/>
      <c r="AW118" s="1"/>
      <c r="AX118" s="1"/>
      <c r="AY118" s="1"/>
      <c r="BA118" s="12"/>
      <c r="BB118" s="12"/>
    </row>
    <row r="119" spans="19:57">
      <c r="AJ119" s="120"/>
      <c r="AK119" s="1"/>
      <c r="AW119" s="1"/>
      <c r="AX119" s="1"/>
      <c r="AY119" s="1"/>
      <c r="BA119" s="12"/>
      <c r="BB119" s="12"/>
    </row>
    <row r="120" spans="19:57">
      <c r="AJ120" s="120"/>
      <c r="AK120" s="1"/>
      <c r="AY120" s="1"/>
      <c r="BA120" s="12"/>
      <c r="BB120" s="12"/>
    </row>
    <row r="121" spans="19:57">
      <c r="S121" s="3"/>
      <c r="T121" s="3"/>
      <c r="AA121" s="3"/>
      <c r="AB121" s="51"/>
      <c r="AC121" s="51"/>
      <c r="AE121" s="1"/>
      <c r="AF121" s="51"/>
      <c r="AI121" s="52"/>
      <c r="AJ121" s="120"/>
      <c r="AK121" s="1"/>
      <c r="AL121" s="101"/>
      <c r="AM121" s="52"/>
      <c r="AN121" s="1"/>
      <c r="AO121" s="1"/>
      <c r="AP121" s="1"/>
      <c r="AR121" s="1"/>
      <c r="AS121" s="1"/>
      <c r="AT121" s="1"/>
      <c r="AU121" s="1"/>
      <c r="AV121" s="1"/>
      <c r="AY121" s="1"/>
      <c r="BA121" s="12"/>
      <c r="BB121" s="12"/>
    </row>
    <row r="122" spans="19:57">
      <c r="S122" s="3"/>
      <c r="T122" s="3"/>
      <c r="AA122" s="3"/>
      <c r="AB122" s="51"/>
      <c r="AC122" s="51"/>
      <c r="AE122" s="1"/>
      <c r="AF122" s="51"/>
      <c r="AI122" s="52"/>
      <c r="AJ122" s="120"/>
      <c r="AK122" s="1"/>
      <c r="AL122" s="101"/>
      <c r="AM122" s="52"/>
      <c r="AN122" s="1"/>
      <c r="AO122" s="1"/>
      <c r="AP122" s="1"/>
      <c r="AR122" s="1"/>
      <c r="AS122" s="1"/>
      <c r="AT122" s="1"/>
      <c r="AU122" s="1"/>
      <c r="AV122" s="1"/>
      <c r="AW122" s="1"/>
      <c r="AX122" s="1"/>
      <c r="AY122" s="1"/>
      <c r="BA122" s="12"/>
      <c r="BB122" s="12"/>
    </row>
    <row r="123" spans="19:57">
      <c r="S123" s="3"/>
      <c r="T123" s="3"/>
      <c r="AA123" s="3"/>
      <c r="AB123" s="51"/>
      <c r="AC123" s="51"/>
      <c r="AE123" s="1"/>
      <c r="AF123" s="51"/>
      <c r="AI123" s="52"/>
      <c r="AJ123" s="120"/>
      <c r="AK123" s="1"/>
      <c r="AL123" s="101"/>
      <c r="AM123" s="52"/>
      <c r="AN123" s="1"/>
      <c r="AO123" s="1"/>
      <c r="AP123" s="1"/>
      <c r="AR123" s="1"/>
      <c r="AS123" s="1"/>
      <c r="AT123" s="1"/>
      <c r="AU123" s="1"/>
      <c r="AV123" s="1"/>
      <c r="AW123" s="1"/>
      <c r="AX123" s="1"/>
      <c r="AY123" s="1"/>
      <c r="BA123" s="12"/>
      <c r="BB123" s="12"/>
    </row>
    <row r="124" spans="19:57">
      <c r="S124" s="3"/>
      <c r="T124" s="3"/>
      <c r="AA124" s="3"/>
      <c r="AB124" s="51"/>
      <c r="AC124" s="51"/>
      <c r="AE124" s="1"/>
      <c r="AF124" s="51"/>
      <c r="AI124" s="52"/>
      <c r="AJ124" s="120"/>
      <c r="AK124" s="1"/>
      <c r="AL124" s="101"/>
      <c r="AM124" s="52"/>
      <c r="AN124" s="1"/>
      <c r="AO124" s="1"/>
      <c r="AP124" s="1"/>
      <c r="AR124" s="1"/>
      <c r="AS124" s="1"/>
      <c r="AT124" s="1"/>
      <c r="AU124" s="1"/>
      <c r="AV124" s="1"/>
      <c r="AW124" s="1"/>
      <c r="AX124" s="1"/>
      <c r="AY124" s="1"/>
      <c r="BA124" s="12"/>
      <c r="BB124" s="12"/>
    </row>
    <row r="125" spans="19:57">
      <c r="S125" s="3"/>
      <c r="T125" s="3"/>
      <c r="AA125" s="3"/>
      <c r="AB125" s="51"/>
      <c r="AC125" s="51"/>
      <c r="AE125" s="1"/>
      <c r="AF125" s="51"/>
      <c r="AI125" s="52"/>
      <c r="AJ125" s="120"/>
      <c r="AK125" s="1"/>
      <c r="AL125" s="101"/>
      <c r="AM125" s="52"/>
      <c r="AN125" s="1"/>
      <c r="AO125" s="1"/>
      <c r="AP125" s="1"/>
      <c r="AR125" s="1"/>
      <c r="AS125" s="1"/>
      <c r="AT125" s="1"/>
      <c r="AU125" s="1"/>
      <c r="AV125" s="1"/>
      <c r="AW125" s="1"/>
      <c r="AX125" s="1"/>
      <c r="AY125" s="1"/>
      <c r="BA125" s="12"/>
      <c r="BB125" s="12"/>
    </row>
    <row r="126" spans="19:57">
      <c r="S126" s="3"/>
      <c r="T126" s="3"/>
      <c r="AA126" s="3"/>
      <c r="AB126" s="51"/>
      <c r="AC126" s="51"/>
      <c r="AE126" s="1"/>
      <c r="AF126" s="51"/>
      <c r="AI126" s="52"/>
      <c r="AJ126" s="120"/>
      <c r="AK126" s="1"/>
      <c r="AL126" s="101"/>
      <c r="AM126" s="52"/>
      <c r="AN126" s="1"/>
      <c r="AO126" s="1"/>
      <c r="AP126" s="1"/>
      <c r="AR126" s="1"/>
      <c r="AS126" s="1"/>
      <c r="AT126" s="1"/>
      <c r="AU126" s="1"/>
      <c r="AV126" s="1"/>
      <c r="AW126" s="1"/>
      <c r="AX126" s="1"/>
      <c r="AY126" s="1"/>
      <c r="BA126" s="12"/>
      <c r="BB126" s="12"/>
    </row>
    <row r="127" spans="19:57">
      <c r="S127" s="3"/>
      <c r="T127" s="3"/>
      <c r="AA127" s="3"/>
      <c r="AB127" s="51"/>
      <c r="AC127" s="51"/>
      <c r="AE127" s="1"/>
      <c r="AF127" s="51"/>
      <c r="AI127" s="52"/>
      <c r="AJ127" s="120"/>
      <c r="AK127" s="1"/>
      <c r="AL127" s="101"/>
      <c r="AM127" s="52"/>
      <c r="AN127" s="1"/>
      <c r="AO127" s="1"/>
      <c r="AP127" s="1"/>
      <c r="AR127" s="1"/>
      <c r="AS127" s="1"/>
      <c r="AT127" s="1"/>
      <c r="AU127" s="1"/>
      <c r="AV127" s="1"/>
      <c r="AW127" s="1"/>
      <c r="AX127" s="1"/>
      <c r="AY127" s="1"/>
      <c r="BA127" s="12"/>
      <c r="BB127" s="12"/>
    </row>
    <row r="128" spans="19:57">
      <c r="S128" s="3"/>
      <c r="T128" s="3"/>
      <c r="AA128" s="3"/>
      <c r="AB128" s="51"/>
      <c r="AC128" s="51"/>
      <c r="AE128" s="1"/>
      <c r="AF128" s="51"/>
      <c r="AI128" s="52"/>
      <c r="AJ128" s="120"/>
      <c r="AK128" s="1"/>
      <c r="AL128" s="101"/>
      <c r="AM128" s="52"/>
      <c r="AN128" s="1"/>
      <c r="AO128" s="1"/>
      <c r="AP128" s="1"/>
      <c r="AR128" s="1"/>
      <c r="AS128" s="1"/>
      <c r="AT128" s="1"/>
      <c r="AU128" s="1"/>
      <c r="AV128" s="1"/>
      <c r="AW128" s="1"/>
      <c r="AX128" s="1"/>
      <c r="AY128" s="1"/>
      <c r="BA128" s="12"/>
      <c r="BB128" s="12"/>
    </row>
    <row r="129" spans="19:54">
      <c r="S129" s="3"/>
      <c r="T129" s="3"/>
      <c r="AA129" s="3"/>
      <c r="AB129" s="51"/>
      <c r="AC129" s="51"/>
      <c r="AE129" s="1"/>
      <c r="AF129" s="51"/>
      <c r="AI129" s="52"/>
      <c r="AJ129" s="120"/>
      <c r="AK129" s="1"/>
      <c r="AL129" s="101"/>
      <c r="AM129" s="52"/>
      <c r="AN129" s="1"/>
      <c r="AO129" s="1"/>
      <c r="AP129" s="1"/>
      <c r="AR129" s="1"/>
      <c r="AS129" s="1"/>
      <c r="AT129" s="1"/>
      <c r="AU129" s="1"/>
      <c r="AV129" s="1"/>
      <c r="AW129" s="1"/>
      <c r="AX129" s="1"/>
      <c r="AY129" s="1"/>
      <c r="BA129" s="12"/>
      <c r="BB129" s="12"/>
    </row>
    <row r="130" spans="19:54">
      <c r="S130" s="3"/>
      <c r="T130" s="3"/>
      <c r="AA130" s="3"/>
      <c r="AB130" s="51"/>
      <c r="AC130" s="51"/>
      <c r="AE130" s="1"/>
      <c r="AF130" s="51"/>
      <c r="AI130" s="52"/>
      <c r="AJ130" s="120"/>
      <c r="AK130" s="1"/>
      <c r="AL130" s="101"/>
      <c r="AM130" s="52"/>
      <c r="AN130" s="1"/>
      <c r="AO130" s="1"/>
      <c r="AP130" s="1"/>
      <c r="AR130" s="1"/>
      <c r="AS130" s="1"/>
      <c r="AT130" s="1"/>
      <c r="AU130" s="1"/>
      <c r="AV130" s="1"/>
      <c r="AW130" s="1"/>
      <c r="AX130" s="1"/>
      <c r="AY130" s="1"/>
      <c r="BA130" s="12"/>
      <c r="BB130" s="12"/>
    </row>
    <row r="131" spans="19:54">
      <c r="S131" s="3"/>
      <c r="T131" s="3"/>
      <c r="AA131" s="3"/>
      <c r="AB131" s="51"/>
      <c r="AC131" s="51"/>
      <c r="AE131" s="1"/>
      <c r="AF131" s="51"/>
      <c r="AI131" s="52"/>
      <c r="AJ131" s="120"/>
      <c r="AK131" s="1"/>
      <c r="AL131" s="101"/>
      <c r="AM131" s="52"/>
      <c r="AN131" s="1"/>
      <c r="AO131" s="1"/>
      <c r="AP131" s="1"/>
      <c r="AR131" s="1"/>
      <c r="AS131" s="1"/>
      <c r="AT131" s="1"/>
      <c r="AU131" s="1"/>
      <c r="AV131" s="1"/>
      <c r="AW131" s="1"/>
      <c r="AX131" s="1"/>
      <c r="BA131" s="12"/>
      <c r="BB131" s="12"/>
    </row>
    <row r="132" spans="19:54">
      <c r="S132" s="3"/>
      <c r="T132" s="3"/>
      <c r="AA132" s="3"/>
      <c r="AB132" s="51"/>
      <c r="AC132" s="51"/>
      <c r="AE132" s="1"/>
      <c r="AF132" s="51"/>
      <c r="AI132" s="52"/>
      <c r="AJ132" s="120"/>
      <c r="AK132" s="1"/>
      <c r="AL132" s="101"/>
      <c r="AM132" s="52"/>
      <c r="AN132" s="1"/>
      <c r="AO132" s="1"/>
      <c r="AP132" s="1"/>
      <c r="AR132" s="1"/>
      <c r="AS132" s="1"/>
      <c r="AT132" s="1"/>
      <c r="AU132" s="1"/>
      <c r="AV132" s="1"/>
      <c r="AW132" s="1"/>
      <c r="AX132" s="1"/>
      <c r="BA132" s="12"/>
      <c r="BB132" s="12"/>
    </row>
    <row r="133" spans="19:54">
      <c r="S133" s="3"/>
      <c r="T133" s="3"/>
      <c r="AA133" s="3"/>
      <c r="AB133" s="51"/>
      <c r="AC133" s="51"/>
      <c r="AE133" s="1"/>
      <c r="AF133" s="51"/>
      <c r="AI133" s="52"/>
      <c r="AJ133" s="120"/>
      <c r="AK133" s="1"/>
      <c r="AL133" s="101"/>
      <c r="AM133" s="52"/>
      <c r="AN133" s="1"/>
      <c r="AO133" s="1"/>
      <c r="AP133" s="1"/>
      <c r="AR133" s="1"/>
      <c r="AS133" s="1"/>
      <c r="AT133" s="1"/>
      <c r="AU133" s="1"/>
      <c r="AV133" s="1"/>
      <c r="AW133" s="1"/>
      <c r="AX133" s="1"/>
      <c r="AY133" s="1"/>
      <c r="BA133" s="12"/>
      <c r="BB133" s="12"/>
    </row>
    <row r="134" spans="19:54">
      <c r="S134" s="3"/>
      <c r="T134" s="3"/>
      <c r="AA134" s="3"/>
      <c r="AB134" s="51"/>
      <c r="AC134" s="51"/>
      <c r="AE134" s="1"/>
      <c r="AF134" s="51"/>
      <c r="AI134" s="52"/>
      <c r="AJ134" s="120"/>
      <c r="AK134" s="1"/>
      <c r="AL134" s="101"/>
      <c r="AM134" s="52"/>
      <c r="AN134" s="1"/>
      <c r="AO134" s="1"/>
      <c r="AP134" s="1"/>
      <c r="AR134" s="1"/>
      <c r="AS134" s="1"/>
      <c r="AT134" s="1"/>
      <c r="AU134" s="1"/>
      <c r="AV134" s="1"/>
      <c r="AW134" s="1"/>
      <c r="AX134" s="1"/>
      <c r="AY134" s="1"/>
      <c r="BA134" s="12"/>
      <c r="BB134" s="12"/>
    </row>
    <row r="135" spans="19:54">
      <c r="S135" s="3"/>
      <c r="T135" s="3"/>
      <c r="AA135" s="3"/>
      <c r="AB135" s="51"/>
      <c r="AC135" s="51"/>
      <c r="AE135" s="1"/>
      <c r="AF135" s="51"/>
      <c r="AI135" s="52"/>
      <c r="AJ135" s="120"/>
      <c r="AK135" s="1"/>
      <c r="AL135" s="101"/>
      <c r="AM135" s="52"/>
      <c r="AN135" s="1"/>
      <c r="AO135" s="1"/>
      <c r="AP135" s="1"/>
      <c r="AR135" s="1"/>
      <c r="AS135" s="1"/>
      <c r="AT135" s="1"/>
      <c r="AU135" s="1"/>
      <c r="AV135" s="1"/>
      <c r="AW135" s="1"/>
      <c r="AX135" s="1"/>
      <c r="AY135" s="1"/>
      <c r="BA135" s="12"/>
      <c r="BB135" s="12"/>
    </row>
    <row r="136" spans="19:54">
      <c r="S136" s="3"/>
      <c r="T136" s="3"/>
      <c r="AA136" s="3"/>
      <c r="AB136" s="51"/>
      <c r="AC136" s="51"/>
      <c r="AE136" s="1"/>
      <c r="AF136" s="51"/>
      <c r="AI136" s="52"/>
      <c r="AJ136" s="120"/>
      <c r="AK136" s="1"/>
      <c r="AL136" s="101"/>
      <c r="AM136" s="52"/>
      <c r="AN136" s="1"/>
      <c r="AO136" s="1"/>
      <c r="AP136" s="1"/>
      <c r="AR136" s="1"/>
      <c r="AS136" s="1"/>
      <c r="AT136" s="1"/>
      <c r="AU136" s="1"/>
      <c r="AV136" s="1"/>
      <c r="AW136" s="1"/>
      <c r="AX136" s="1"/>
      <c r="AY136" s="1"/>
      <c r="BA136" s="12"/>
      <c r="BB136" s="12"/>
    </row>
    <row r="137" spans="19:54">
      <c r="S137" s="3"/>
      <c r="T137" s="3"/>
      <c r="AA137" s="3"/>
      <c r="AB137" s="51"/>
      <c r="AC137" s="51"/>
      <c r="AE137" s="1"/>
      <c r="AF137" s="51"/>
      <c r="AI137" s="52"/>
      <c r="AJ137" s="120"/>
      <c r="AK137" s="1"/>
      <c r="AL137" s="101"/>
      <c r="AM137" s="52"/>
      <c r="AN137" s="1"/>
      <c r="AO137" s="1"/>
      <c r="AP137" s="1"/>
      <c r="AR137" s="1"/>
      <c r="AS137" s="1"/>
      <c r="AT137" s="1"/>
      <c r="AU137" s="1"/>
      <c r="AV137" s="1"/>
      <c r="AW137" s="1"/>
      <c r="AX137" s="1"/>
      <c r="AY137" s="1"/>
      <c r="BA137" s="12"/>
      <c r="BB137" s="12"/>
    </row>
    <row r="138" spans="19:54">
      <c r="S138" s="3"/>
      <c r="T138" s="3"/>
      <c r="AA138" s="3"/>
      <c r="AB138" s="51"/>
      <c r="AC138" s="51"/>
      <c r="AE138" s="1"/>
      <c r="AF138" s="51"/>
      <c r="AI138" s="52"/>
      <c r="AJ138" s="120"/>
      <c r="AK138" s="1"/>
      <c r="AL138" s="101"/>
      <c r="AM138" s="52"/>
      <c r="AN138" s="1"/>
      <c r="AO138" s="1"/>
      <c r="AP138" s="1"/>
      <c r="AR138" s="1"/>
      <c r="AS138" s="1"/>
      <c r="AT138" s="1"/>
      <c r="AU138" s="1"/>
      <c r="AV138" s="1"/>
      <c r="AW138" s="1"/>
      <c r="AX138" s="1"/>
      <c r="AY138" s="1"/>
      <c r="BA138" s="12"/>
      <c r="BB138" s="12"/>
    </row>
    <row r="139" spans="19:54">
      <c r="S139" s="3"/>
      <c r="T139" s="3"/>
      <c r="AA139" s="3"/>
      <c r="AB139" s="51"/>
      <c r="AC139" s="51"/>
      <c r="AE139" s="1"/>
      <c r="AF139" s="51"/>
      <c r="AI139" s="52"/>
      <c r="AJ139" s="120"/>
      <c r="AK139" s="1"/>
      <c r="AL139" s="101"/>
      <c r="AM139" s="52"/>
      <c r="AN139" s="1"/>
      <c r="AO139" s="1"/>
      <c r="AP139" s="1"/>
      <c r="AR139" s="1"/>
      <c r="AS139" s="1"/>
      <c r="AT139" s="1"/>
      <c r="AU139" s="1"/>
      <c r="AV139" s="1"/>
      <c r="AW139" s="1"/>
      <c r="AX139" s="1"/>
      <c r="AY139" s="1"/>
      <c r="BA139" s="12"/>
      <c r="BB139" s="12"/>
    </row>
    <row r="140" spans="19:54">
      <c r="S140" s="3"/>
      <c r="T140" s="3"/>
      <c r="AA140" s="3"/>
      <c r="AB140" s="51"/>
      <c r="AC140" s="51"/>
      <c r="AE140" s="1"/>
      <c r="AF140" s="51"/>
      <c r="AI140" s="52"/>
      <c r="AJ140" s="120"/>
      <c r="AK140" s="1"/>
      <c r="AL140" s="101"/>
      <c r="AM140" s="52"/>
      <c r="AN140" s="1"/>
      <c r="AO140" s="1"/>
      <c r="AP140" s="1"/>
      <c r="AR140" s="1"/>
      <c r="AS140" s="1"/>
      <c r="AT140" s="1"/>
      <c r="AU140" s="1"/>
      <c r="AV140" s="1"/>
      <c r="AW140" s="1"/>
      <c r="AX140" s="1"/>
      <c r="AY140" s="1"/>
      <c r="BA140" s="12"/>
      <c r="BB140" s="12"/>
    </row>
    <row r="141" spans="19:54">
      <c r="S141" s="3"/>
      <c r="T141" s="3"/>
      <c r="AA141" s="3"/>
      <c r="AB141" s="51"/>
      <c r="AC141" s="51"/>
      <c r="AE141" s="1"/>
      <c r="AF141" s="51"/>
      <c r="AI141" s="52"/>
      <c r="AJ141" s="120"/>
      <c r="AK141" s="1"/>
      <c r="AL141" s="101"/>
      <c r="AM141" s="52"/>
      <c r="AN141" s="1"/>
      <c r="AO141" s="1"/>
      <c r="AP141" s="1"/>
      <c r="AR141" s="1"/>
      <c r="AS141" s="1"/>
      <c r="AT141" s="1"/>
      <c r="AU141" s="1"/>
      <c r="AV141" s="1"/>
      <c r="AW141" s="1"/>
      <c r="AX141" s="1"/>
      <c r="AY141" s="1"/>
      <c r="BA141" s="12"/>
      <c r="BB141" s="12"/>
    </row>
    <row r="142" spans="19:54">
      <c r="S142" s="3"/>
      <c r="T142" s="3"/>
      <c r="AA142" s="3"/>
      <c r="AB142" s="51"/>
      <c r="AC142" s="51"/>
      <c r="AE142" s="1"/>
      <c r="AF142" s="51"/>
      <c r="AI142" s="52"/>
      <c r="AJ142" s="120"/>
      <c r="AK142" s="1"/>
      <c r="AL142" s="101"/>
      <c r="AM142" s="52"/>
      <c r="AN142" s="1"/>
      <c r="AO142" s="1"/>
      <c r="AP142" s="1"/>
      <c r="AR142" s="1"/>
      <c r="AS142" s="1"/>
      <c r="AT142" s="1"/>
      <c r="AU142" s="1"/>
      <c r="AV142" s="1"/>
      <c r="AW142" s="1"/>
      <c r="AX142" s="1"/>
      <c r="AY142" s="1"/>
      <c r="BA142" s="12"/>
      <c r="BB142" s="12"/>
    </row>
    <row r="143" spans="19:54">
      <c r="S143" s="3"/>
      <c r="T143" s="3"/>
      <c r="AA143" s="3"/>
      <c r="AB143" s="51"/>
      <c r="AC143" s="51"/>
      <c r="AE143" s="1"/>
      <c r="AF143" s="51"/>
      <c r="AI143" s="52"/>
      <c r="AJ143" s="120"/>
      <c r="AK143" s="1"/>
      <c r="AL143" s="101"/>
      <c r="AM143" s="52"/>
      <c r="AN143" s="1"/>
      <c r="AO143" s="1"/>
      <c r="AP143" s="1"/>
      <c r="AR143" s="1"/>
      <c r="AS143" s="1"/>
      <c r="AT143" s="1"/>
      <c r="AU143" s="1"/>
      <c r="AV143" s="1"/>
      <c r="AW143" s="1"/>
      <c r="AX143" s="1"/>
      <c r="AY143" s="1"/>
      <c r="BA143" s="12"/>
      <c r="BB143" s="12"/>
    </row>
    <row r="144" spans="19:54">
      <c r="S144" s="3"/>
      <c r="T144" s="3"/>
      <c r="AA144" s="3"/>
      <c r="AB144" s="51"/>
      <c r="AC144" s="51"/>
      <c r="AE144" s="1"/>
      <c r="AF144" s="51"/>
      <c r="AI144" s="52"/>
      <c r="AJ144" s="120"/>
      <c r="AK144" s="1"/>
      <c r="AL144" s="101"/>
      <c r="AM144" s="52"/>
      <c r="AN144" s="1"/>
      <c r="AO144" s="1"/>
      <c r="AP144" s="1"/>
      <c r="AR144" s="1"/>
      <c r="AS144" s="1"/>
      <c r="AT144" s="1"/>
      <c r="AU144" s="1"/>
      <c r="AV144" s="1"/>
      <c r="AW144" s="1"/>
      <c r="AX144" s="1"/>
      <c r="AY144" s="1"/>
      <c r="BA144" s="12"/>
      <c r="BB144" s="12"/>
    </row>
    <row r="145" spans="15:54">
      <c r="S145" s="3"/>
      <c r="T145" s="3"/>
      <c r="AA145" s="3"/>
      <c r="AB145" s="51"/>
      <c r="AC145" s="51"/>
      <c r="AE145" s="1"/>
      <c r="AF145" s="51"/>
      <c r="AI145" s="52"/>
      <c r="AJ145" s="120"/>
      <c r="AK145" s="1"/>
      <c r="AL145" s="101"/>
      <c r="AM145" s="52"/>
      <c r="AN145" s="1"/>
      <c r="AO145" s="1"/>
      <c r="AP145" s="1"/>
      <c r="AR145" s="1"/>
      <c r="AS145" s="1"/>
      <c r="AT145" s="1"/>
      <c r="AU145" s="1"/>
      <c r="AV145" s="1"/>
      <c r="AW145" s="1"/>
      <c r="AX145" s="1"/>
      <c r="AY145" s="1"/>
      <c r="BA145" s="12"/>
      <c r="BB145" s="12"/>
    </row>
    <row r="146" spans="15:54">
      <c r="O146" s="13"/>
      <c r="S146" s="3"/>
      <c r="T146" s="3"/>
      <c r="AA146" s="3"/>
      <c r="AB146" s="51"/>
      <c r="AC146" s="51"/>
      <c r="AE146" s="1"/>
      <c r="AF146" s="51"/>
      <c r="AI146" s="52"/>
      <c r="AJ146" s="120"/>
      <c r="AK146" s="1"/>
      <c r="AL146" s="101"/>
      <c r="AM146" s="52"/>
      <c r="AN146" s="1"/>
      <c r="AO146" s="1"/>
      <c r="AP146" s="1"/>
      <c r="AR146" s="1"/>
      <c r="AS146" s="1"/>
      <c r="AT146" s="1"/>
      <c r="AU146" s="1"/>
      <c r="AV146" s="1"/>
      <c r="AW146" s="1"/>
      <c r="AX146" s="1"/>
      <c r="AY146" s="1"/>
      <c r="BA146" s="12"/>
      <c r="BB146" s="12"/>
    </row>
    <row r="147" spans="15:54">
      <c r="O147" s="13"/>
      <c r="S147" s="3"/>
      <c r="T147" s="3"/>
      <c r="AA147" s="3"/>
      <c r="AB147" s="51"/>
      <c r="AC147" s="51"/>
      <c r="AE147" s="1"/>
      <c r="AF147" s="51"/>
      <c r="AI147" s="52"/>
      <c r="AJ147" s="120"/>
      <c r="AK147" s="1"/>
      <c r="AL147" s="101"/>
      <c r="AM147" s="52"/>
      <c r="AN147" s="1"/>
      <c r="AO147" s="1"/>
      <c r="AP147" s="1"/>
      <c r="AR147" s="1"/>
      <c r="AS147" s="1"/>
      <c r="AT147" s="1"/>
      <c r="AU147" s="1"/>
      <c r="AV147" s="1"/>
      <c r="AW147" s="1"/>
      <c r="AX147" s="1"/>
      <c r="AY147" s="1"/>
      <c r="BA147" s="12"/>
      <c r="BB147" s="12"/>
    </row>
    <row r="148" spans="15:54">
      <c r="O148" s="13"/>
      <c r="S148" s="3"/>
      <c r="T148" s="3"/>
      <c r="AA148" s="3"/>
      <c r="AB148" s="51"/>
      <c r="AC148" s="51"/>
      <c r="AE148" s="1"/>
      <c r="AF148" s="51"/>
      <c r="AI148" s="52"/>
      <c r="AJ148" s="120"/>
      <c r="AK148" s="1"/>
      <c r="AL148" s="101"/>
      <c r="AM148" s="52"/>
      <c r="AN148" s="1"/>
      <c r="AO148" s="1"/>
      <c r="AP148" s="1"/>
      <c r="AR148" s="1"/>
      <c r="AS148" s="1"/>
      <c r="AT148" s="1"/>
      <c r="AU148" s="1"/>
      <c r="AV148" s="1"/>
      <c r="AW148" s="1"/>
      <c r="AX148" s="1"/>
      <c r="AY148" s="1"/>
      <c r="BA148" s="12"/>
      <c r="BB148" s="12"/>
    </row>
    <row r="149" spans="15:54">
      <c r="O149" s="13"/>
      <c r="S149" s="3"/>
      <c r="T149" s="3"/>
      <c r="AA149" s="3"/>
      <c r="AB149" s="51"/>
      <c r="AC149" s="51"/>
      <c r="AE149" s="1"/>
      <c r="AF149" s="51"/>
      <c r="AI149" s="52"/>
      <c r="AJ149" s="120"/>
      <c r="AK149" s="1"/>
      <c r="AL149" s="101"/>
      <c r="AM149" s="52"/>
      <c r="AN149" s="1"/>
      <c r="AO149" s="1"/>
      <c r="AP149" s="1"/>
      <c r="AR149" s="1"/>
      <c r="AS149" s="1"/>
      <c r="AT149" s="1"/>
      <c r="AU149" s="1"/>
      <c r="AV149" s="1"/>
      <c r="AW149" s="1"/>
      <c r="AX149" s="1"/>
      <c r="AY149" s="1"/>
      <c r="BA149" s="12"/>
      <c r="BB149" s="12"/>
    </row>
    <row r="150" spans="15:54">
      <c r="O150" s="13"/>
      <c r="S150" s="3"/>
      <c r="T150" s="3"/>
      <c r="AA150" s="3"/>
      <c r="AB150" s="51"/>
      <c r="AC150" s="51"/>
      <c r="AE150" s="1"/>
      <c r="AF150" s="51"/>
      <c r="AI150" s="52"/>
      <c r="AJ150" s="120"/>
      <c r="AK150" s="1"/>
      <c r="AL150" s="101"/>
      <c r="AM150" s="52"/>
      <c r="AN150" s="1"/>
      <c r="AO150" s="1"/>
      <c r="AP150" s="1"/>
      <c r="AR150" s="1"/>
      <c r="AS150" s="1"/>
      <c r="AT150" s="1"/>
      <c r="AU150" s="1"/>
      <c r="AV150" s="1"/>
      <c r="AW150" s="1"/>
      <c r="AX150" s="1"/>
      <c r="AY150" s="1"/>
      <c r="BA150" s="12"/>
      <c r="BB150" s="12"/>
    </row>
    <row r="151" spans="15:54">
      <c r="O151" s="13"/>
      <c r="S151" s="3"/>
      <c r="T151" s="3"/>
      <c r="AA151" s="3"/>
      <c r="AB151" s="51"/>
      <c r="AC151" s="51"/>
      <c r="AE151" s="1"/>
      <c r="AF151" s="51"/>
      <c r="AI151" s="52"/>
      <c r="AJ151" s="120"/>
      <c r="AK151" s="1"/>
      <c r="AL151" s="101"/>
      <c r="AM151" s="52"/>
      <c r="AN151" s="1"/>
      <c r="AO151" s="1"/>
      <c r="AP151" s="1"/>
      <c r="AR151" s="1"/>
      <c r="AS151" s="1"/>
      <c r="AT151" s="1"/>
      <c r="AU151" s="1"/>
      <c r="AV151" s="1"/>
      <c r="AW151" s="1"/>
      <c r="AX151" s="1"/>
      <c r="AY151" s="1"/>
      <c r="BA151" s="12"/>
      <c r="BB151" s="12"/>
    </row>
    <row r="152" spans="15:54">
      <c r="O152" s="13"/>
      <c r="S152" s="3"/>
      <c r="T152" s="3"/>
      <c r="AA152" s="3"/>
      <c r="AB152" s="51"/>
      <c r="AC152" s="51"/>
      <c r="AE152" s="1"/>
      <c r="AF152" s="51"/>
      <c r="AI152" s="52"/>
      <c r="AJ152" s="120"/>
      <c r="AK152" s="1"/>
      <c r="AL152" s="101"/>
      <c r="AM152" s="52"/>
      <c r="AN152" s="1"/>
      <c r="AO152" s="1"/>
      <c r="AP152" s="1"/>
      <c r="AR152" s="1"/>
      <c r="AS152" s="1"/>
      <c r="AT152" s="1"/>
      <c r="AU152" s="1"/>
      <c r="AV152" s="1"/>
      <c r="AW152" s="1"/>
      <c r="AX152" s="1"/>
      <c r="AY152" s="1"/>
      <c r="BA152" s="12"/>
      <c r="BB152" s="12"/>
    </row>
    <row r="153" spans="15:54">
      <c r="O153" s="13"/>
      <c r="S153" s="3"/>
      <c r="T153" s="3"/>
      <c r="AA153" s="3"/>
      <c r="AB153" s="51"/>
      <c r="AC153" s="51"/>
      <c r="AE153" s="1"/>
      <c r="AF153" s="51"/>
      <c r="AI153" s="52"/>
      <c r="AJ153" s="120"/>
      <c r="AK153" s="1"/>
      <c r="AL153" s="101"/>
      <c r="AM153" s="52"/>
      <c r="AN153" s="1"/>
      <c r="AO153" s="1"/>
      <c r="AP153" s="1"/>
      <c r="AR153" s="1"/>
      <c r="AS153" s="1"/>
      <c r="AT153" s="1"/>
      <c r="AU153" s="1"/>
      <c r="AV153" s="1"/>
      <c r="AW153" s="1"/>
      <c r="AX153" s="1"/>
      <c r="AY153" s="1"/>
      <c r="BA153" s="12"/>
      <c r="BB153" s="12"/>
    </row>
    <row r="154" spans="15:54">
      <c r="O154" s="13"/>
      <c r="S154" s="3"/>
      <c r="T154" s="3"/>
      <c r="AA154" s="3"/>
      <c r="AB154" s="51"/>
      <c r="AC154" s="51"/>
      <c r="AE154" s="1"/>
      <c r="AF154" s="51"/>
      <c r="AI154" s="52"/>
      <c r="AJ154" s="120"/>
      <c r="AK154" s="1"/>
      <c r="AL154" s="101"/>
      <c r="AM154" s="52"/>
      <c r="AN154" s="1"/>
      <c r="AO154" s="1"/>
      <c r="AP154" s="1"/>
      <c r="AR154" s="1"/>
      <c r="AS154" s="1"/>
      <c r="AT154" s="1"/>
      <c r="AU154" s="1"/>
      <c r="AV154" s="1"/>
      <c r="AW154" s="1"/>
      <c r="AX154" s="1"/>
      <c r="AY154" s="1"/>
      <c r="BA154" s="12"/>
      <c r="BB154" s="12"/>
    </row>
    <row r="155" spans="15:54">
      <c r="O155" s="13"/>
      <c r="S155" s="3"/>
      <c r="T155" s="3"/>
      <c r="AA155" s="3"/>
      <c r="AB155" s="51"/>
      <c r="AC155" s="51"/>
      <c r="AE155" s="1"/>
      <c r="AF155" s="51"/>
      <c r="AI155" s="52"/>
      <c r="AJ155" s="120"/>
      <c r="AK155" s="1"/>
      <c r="AL155" s="101"/>
      <c r="AM155" s="52"/>
      <c r="AN155" s="1"/>
      <c r="AO155" s="1"/>
      <c r="AP155" s="1"/>
      <c r="AR155" s="1"/>
      <c r="AS155" s="1"/>
      <c r="AT155" s="1"/>
      <c r="AU155" s="1"/>
      <c r="AV155" s="1"/>
      <c r="AW155" s="1"/>
      <c r="AX155" s="1"/>
      <c r="AY155" s="1"/>
      <c r="BA155" s="12"/>
      <c r="BB155" s="12"/>
    </row>
    <row r="156" spans="15:54">
      <c r="O156" s="13"/>
      <c r="S156" s="3"/>
      <c r="T156" s="3"/>
      <c r="AA156" s="3"/>
      <c r="AB156" s="51"/>
      <c r="AC156" s="51"/>
      <c r="AE156" s="1"/>
      <c r="AF156" s="51"/>
      <c r="AI156" s="52"/>
      <c r="AJ156" s="120"/>
      <c r="AK156" s="1"/>
      <c r="AL156" s="101"/>
      <c r="AM156" s="52"/>
      <c r="AN156" s="1"/>
      <c r="AO156" s="1"/>
      <c r="AP156" s="1"/>
      <c r="AR156" s="1"/>
      <c r="AS156" s="1"/>
      <c r="AT156" s="1"/>
      <c r="AU156" s="1"/>
      <c r="AV156" s="1"/>
      <c r="AW156" s="1"/>
      <c r="AX156" s="1"/>
      <c r="AY156" s="1"/>
      <c r="BA156" s="12"/>
      <c r="BB156" s="12"/>
    </row>
    <row r="157" spans="15:54">
      <c r="O157" s="13"/>
      <c r="S157" s="3"/>
      <c r="T157" s="3"/>
      <c r="AA157" s="3"/>
      <c r="AB157" s="51"/>
      <c r="AC157" s="51"/>
      <c r="AE157" s="1"/>
      <c r="AF157" s="51"/>
      <c r="AI157" s="52"/>
      <c r="AJ157" s="120"/>
      <c r="AK157" s="1"/>
      <c r="AL157" s="101"/>
      <c r="AM157" s="52"/>
      <c r="AN157" s="1"/>
      <c r="AO157" s="1"/>
      <c r="AP157" s="1"/>
      <c r="AR157" s="1"/>
      <c r="AS157" s="1"/>
      <c r="AT157" s="1"/>
      <c r="AU157" s="1"/>
      <c r="AV157" s="1"/>
      <c r="AW157" s="1"/>
      <c r="AX157" s="1"/>
      <c r="AY157" s="1"/>
      <c r="BA157" s="12"/>
      <c r="BB157" s="12"/>
    </row>
    <row r="158" spans="15:54">
      <c r="O158" s="13"/>
      <c r="S158" s="3"/>
      <c r="T158" s="3"/>
      <c r="AA158" s="3"/>
      <c r="AB158" s="51"/>
      <c r="AC158" s="51"/>
      <c r="AE158" s="1"/>
      <c r="AF158" s="51"/>
      <c r="AI158" s="52"/>
      <c r="AJ158" s="120"/>
      <c r="AK158" s="1"/>
      <c r="AL158" s="101"/>
      <c r="AM158" s="52"/>
      <c r="AN158" s="1"/>
      <c r="AO158" s="1"/>
      <c r="AP158" s="1"/>
      <c r="AR158" s="1"/>
      <c r="AS158" s="1"/>
      <c r="AT158" s="1"/>
      <c r="AU158" s="1"/>
      <c r="AV158" s="1"/>
      <c r="AW158" s="1"/>
      <c r="AX158" s="1"/>
      <c r="AY158" s="1"/>
      <c r="BA158" s="12"/>
      <c r="BB158" s="12"/>
    </row>
    <row r="159" spans="15:54">
      <c r="O159" s="13"/>
      <c r="S159" s="3"/>
      <c r="T159" s="3"/>
      <c r="AA159" s="3"/>
      <c r="AB159" s="51"/>
      <c r="AC159" s="51"/>
      <c r="AE159" s="1"/>
      <c r="AF159" s="51"/>
      <c r="AI159" s="52"/>
      <c r="AJ159" s="120"/>
      <c r="AK159" s="1"/>
      <c r="AL159" s="101"/>
      <c r="AM159" s="52"/>
      <c r="AN159" s="1"/>
      <c r="AO159" s="1"/>
      <c r="AP159" s="1"/>
      <c r="AR159" s="1"/>
      <c r="AS159" s="1"/>
      <c r="AT159" s="1"/>
      <c r="AU159" s="1"/>
      <c r="AV159" s="1"/>
      <c r="AW159" s="1"/>
      <c r="AX159" s="1"/>
      <c r="AY159" s="1"/>
      <c r="BA159" s="12"/>
      <c r="BB159" s="12"/>
    </row>
    <row r="160" spans="15:54">
      <c r="O160" s="13"/>
      <c r="S160" s="3"/>
      <c r="T160" s="3"/>
      <c r="AA160" s="3"/>
      <c r="AB160" s="51"/>
      <c r="AC160" s="51"/>
      <c r="AE160" s="1"/>
      <c r="AF160" s="51"/>
      <c r="AI160" s="52"/>
      <c r="AJ160" s="120"/>
      <c r="AK160" s="1"/>
      <c r="AL160" s="101"/>
      <c r="AM160" s="52"/>
      <c r="AN160" s="1"/>
      <c r="AO160" s="1"/>
      <c r="AP160" s="1"/>
      <c r="AR160" s="1"/>
      <c r="AS160" s="1"/>
      <c r="AT160" s="1"/>
      <c r="AU160" s="1"/>
      <c r="AV160" s="1"/>
      <c r="AW160" s="1"/>
      <c r="AX160" s="1"/>
      <c r="AY160" s="1"/>
      <c r="BA160" s="12"/>
      <c r="BB160" s="12"/>
    </row>
    <row r="161" spans="7:54">
      <c r="O161" s="13"/>
      <c r="S161" s="3"/>
      <c r="T161" s="3"/>
      <c r="AA161" s="3"/>
      <c r="AB161" s="51"/>
      <c r="AC161" s="51"/>
      <c r="AE161" s="1"/>
      <c r="AF161" s="51"/>
      <c r="AI161" s="52"/>
      <c r="AJ161" s="120"/>
      <c r="AK161" s="1"/>
      <c r="AL161" s="101"/>
      <c r="AM161" s="52"/>
      <c r="AN161" s="1"/>
      <c r="AO161" s="1"/>
      <c r="AP161" s="1"/>
      <c r="AR161" s="1"/>
      <c r="AS161" s="1"/>
      <c r="AT161" s="1"/>
      <c r="AU161" s="1"/>
      <c r="AV161" s="1"/>
      <c r="AW161" s="1"/>
      <c r="AX161" s="1"/>
      <c r="AY161" s="1"/>
      <c r="BA161" s="12"/>
      <c r="BB161" s="12"/>
    </row>
    <row r="162" spans="7:54">
      <c r="O162" s="13"/>
      <c r="S162" s="3"/>
      <c r="T162" s="3"/>
      <c r="AA162" s="3"/>
      <c r="AB162" s="51"/>
      <c r="AC162" s="51"/>
      <c r="AE162" s="1"/>
      <c r="AF162" s="51"/>
      <c r="AI162" s="52"/>
      <c r="AJ162" s="120"/>
      <c r="AK162" s="1"/>
      <c r="AL162" s="101"/>
      <c r="AM162" s="52"/>
      <c r="AN162" s="1"/>
      <c r="AO162" s="1"/>
      <c r="AP162" s="1"/>
      <c r="AR162" s="1"/>
      <c r="AS162" s="1"/>
      <c r="AT162" s="1"/>
      <c r="AU162" s="1"/>
      <c r="AV162" s="1"/>
      <c r="AW162" s="1"/>
      <c r="AX162" s="1"/>
      <c r="AY162" s="1"/>
      <c r="BA162" s="12"/>
      <c r="BB162" s="12"/>
    </row>
    <row r="163" spans="7:54">
      <c r="O163" s="13"/>
      <c r="S163" s="3"/>
      <c r="T163" s="3"/>
      <c r="AA163" s="3"/>
      <c r="AB163" s="51"/>
      <c r="AC163" s="51"/>
      <c r="AE163" s="1"/>
      <c r="AF163" s="51"/>
      <c r="AI163" s="52"/>
      <c r="AJ163" s="120"/>
      <c r="AK163" s="1"/>
      <c r="AL163" s="101"/>
      <c r="AM163" s="52"/>
      <c r="AN163" s="1"/>
      <c r="AO163" s="1"/>
      <c r="AP163" s="1"/>
      <c r="AR163" s="1"/>
      <c r="AS163" s="1"/>
      <c r="AT163" s="1"/>
      <c r="AU163" s="1"/>
      <c r="AV163" s="1"/>
      <c r="AW163" s="1"/>
      <c r="AX163" s="1"/>
      <c r="AY163" s="1"/>
      <c r="BA163" s="12"/>
      <c r="BB163" s="12"/>
    </row>
    <row r="164" spans="7:54">
      <c r="O164" s="13"/>
      <c r="S164" s="3"/>
      <c r="T164" s="3"/>
      <c r="AA164" s="3"/>
      <c r="AB164" s="51"/>
      <c r="AC164" s="51"/>
      <c r="AE164" s="1"/>
      <c r="AF164" s="51"/>
      <c r="AI164" s="52"/>
      <c r="AJ164" s="120"/>
      <c r="AK164" s="1"/>
      <c r="AL164" s="101"/>
      <c r="AM164" s="52"/>
      <c r="AN164" s="1"/>
      <c r="AO164" s="1"/>
      <c r="AP164" s="1"/>
      <c r="AR164" s="1"/>
      <c r="AS164" s="1"/>
      <c r="AT164" s="1"/>
      <c r="AU164" s="1"/>
      <c r="AV164" s="1"/>
      <c r="AW164" s="1"/>
      <c r="AX164" s="1"/>
      <c r="AY164" s="1"/>
      <c r="BA164" s="12"/>
      <c r="BB164" s="12"/>
    </row>
    <row r="165" spans="7:54">
      <c r="O165" s="13"/>
      <c r="S165" s="3"/>
      <c r="T165" s="3"/>
      <c r="AA165" s="3"/>
      <c r="AB165" s="51"/>
      <c r="AC165" s="51"/>
      <c r="AE165" s="1"/>
      <c r="AF165" s="51"/>
      <c r="AI165" s="52"/>
      <c r="AJ165" s="120"/>
      <c r="AK165" s="1"/>
      <c r="AL165" s="101"/>
      <c r="AM165" s="52"/>
      <c r="AN165" s="1"/>
      <c r="AO165" s="1"/>
      <c r="AP165" s="1"/>
      <c r="AR165" s="1"/>
      <c r="AS165" s="1"/>
      <c r="AT165" s="1"/>
      <c r="AU165" s="1"/>
      <c r="AV165" s="1"/>
      <c r="AW165" s="1"/>
      <c r="AX165" s="1"/>
      <c r="BA165" s="12"/>
      <c r="BB165" s="12"/>
    </row>
    <row r="166" spans="7:54">
      <c r="O166" s="13"/>
      <c r="S166" s="3"/>
      <c r="T166" s="3"/>
      <c r="AA166" s="3"/>
      <c r="AB166" s="51"/>
      <c r="AC166" s="51"/>
      <c r="AE166" s="1"/>
      <c r="AF166" s="51"/>
      <c r="AI166" s="52"/>
      <c r="AJ166" s="120"/>
      <c r="AK166" s="1"/>
      <c r="AL166" s="101"/>
      <c r="AM166" s="52"/>
      <c r="AN166" s="1"/>
      <c r="AO166" s="1"/>
      <c r="AP166" s="1"/>
      <c r="AR166" s="1"/>
      <c r="AS166" s="1"/>
      <c r="AT166" s="1"/>
      <c r="AU166" s="1"/>
      <c r="AV166" s="1"/>
      <c r="AW166" s="1"/>
      <c r="AX166" s="1"/>
      <c r="BA166" s="12"/>
      <c r="BB166" s="12"/>
    </row>
    <row r="167" spans="7:54">
      <c r="O167" s="13"/>
      <c r="S167" s="3"/>
      <c r="T167" s="3"/>
      <c r="AA167" s="3"/>
      <c r="AB167" s="51"/>
      <c r="AC167" s="51"/>
      <c r="AE167" s="1"/>
      <c r="AF167" s="51"/>
      <c r="AI167" s="52"/>
      <c r="AJ167" s="120"/>
      <c r="AK167" s="1"/>
      <c r="AL167" s="101"/>
      <c r="AM167" s="52"/>
      <c r="AN167" s="1"/>
      <c r="AO167" s="1"/>
      <c r="AP167" s="1"/>
      <c r="AR167" s="1"/>
      <c r="AS167" s="1"/>
      <c r="AT167" s="1"/>
      <c r="AU167" s="1"/>
      <c r="AV167" s="1"/>
      <c r="AW167" s="1"/>
      <c r="AX167" s="1"/>
      <c r="AY167" s="1"/>
      <c r="BA167" s="12"/>
      <c r="BB167" s="12"/>
    </row>
    <row r="168" spans="7:54">
      <c r="O168" s="13"/>
      <c r="S168" s="3"/>
      <c r="T168" s="3"/>
      <c r="AA168" s="3"/>
      <c r="AB168" s="51"/>
      <c r="AC168" s="51"/>
      <c r="AE168" s="1"/>
      <c r="AF168" s="51"/>
      <c r="AI168" s="52"/>
      <c r="AJ168" s="120"/>
      <c r="AK168" s="1"/>
      <c r="AL168" s="101"/>
      <c r="AM168" s="52"/>
      <c r="AN168" s="1"/>
      <c r="AO168" s="1"/>
      <c r="AP168" s="1"/>
      <c r="AR168" s="1"/>
      <c r="AS168" s="1"/>
      <c r="AT168" s="1"/>
      <c r="AU168" s="1"/>
      <c r="AV168" s="1"/>
      <c r="AW168" s="1"/>
      <c r="AX168" s="1"/>
      <c r="AY168" s="1"/>
      <c r="BA168" s="12"/>
      <c r="BB168" s="12"/>
    </row>
    <row r="169" spans="7:54">
      <c r="G169" s="13"/>
      <c r="I169" s="329"/>
      <c r="K169" s="116"/>
      <c r="M169" s="116"/>
      <c r="O169" s="13"/>
      <c r="S169" s="3"/>
      <c r="T169" s="3"/>
      <c r="AA169" s="3"/>
      <c r="AB169" s="51"/>
      <c r="AC169" s="51"/>
      <c r="AE169" s="1"/>
      <c r="AF169" s="51"/>
      <c r="AG169" s="329"/>
      <c r="AI169" s="52"/>
      <c r="AJ169" s="120"/>
      <c r="AK169" s="1"/>
      <c r="AL169" s="101"/>
      <c r="AM169" s="52"/>
      <c r="AN169" s="1"/>
      <c r="AO169" s="1"/>
      <c r="AP169" s="1"/>
      <c r="AR169" s="1"/>
      <c r="AS169" s="1"/>
      <c r="AT169" s="1"/>
      <c r="AU169" s="1"/>
      <c r="AV169" s="1"/>
      <c r="AW169" s="1"/>
      <c r="AX169" s="1"/>
      <c r="AY169" s="1"/>
      <c r="BA169" s="12"/>
      <c r="BB169" s="12"/>
    </row>
    <row r="170" spans="7:54">
      <c r="G170" s="13"/>
      <c r="I170" s="329"/>
      <c r="K170" s="116"/>
      <c r="M170" s="116"/>
      <c r="O170" s="13"/>
      <c r="S170" s="3"/>
      <c r="T170" s="3"/>
      <c r="AA170" s="3"/>
      <c r="AB170" s="51"/>
      <c r="AC170" s="51"/>
      <c r="AE170" s="1"/>
      <c r="AF170" s="51"/>
      <c r="AG170" s="329"/>
      <c r="AI170" s="52"/>
      <c r="AJ170" s="120"/>
      <c r="AK170" s="1"/>
      <c r="AL170" s="101"/>
      <c r="AM170" s="52"/>
      <c r="AN170" s="1"/>
      <c r="AO170" s="1"/>
      <c r="AP170" s="1"/>
      <c r="AR170" s="1"/>
      <c r="AS170" s="1"/>
      <c r="AT170" s="1"/>
      <c r="AU170" s="1"/>
      <c r="AV170" s="1"/>
      <c r="AW170" s="1"/>
      <c r="AX170" s="1"/>
      <c r="AY170" s="1"/>
      <c r="BA170" s="12"/>
      <c r="BB170" s="12"/>
    </row>
    <row r="171" spans="7:54">
      <c r="G171" s="13"/>
      <c r="I171" s="329"/>
      <c r="K171" s="116"/>
      <c r="M171" s="116"/>
      <c r="O171" s="13"/>
      <c r="S171" s="3"/>
      <c r="T171" s="3"/>
      <c r="AA171" s="3"/>
      <c r="AB171" s="51"/>
      <c r="AC171" s="51"/>
      <c r="AE171" s="1"/>
      <c r="AF171" s="51"/>
      <c r="AG171" s="329"/>
      <c r="AI171" s="52"/>
      <c r="AJ171" s="120"/>
      <c r="AK171" s="1"/>
      <c r="AL171" s="101"/>
      <c r="AM171" s="52"/>
      <c r="AN171" s="1"/>
      <c r="AO171" s="1"/>
      <c r="AP171" s="1"/>
      <c r="AR171" s="1"/>
      <c r="AS171" s="1"/>
      <c r="AT171" s="1"/>
      <c r="AU171" s="1"/>
      <c r="AV171" s="1"/>
      <c r="AW171" s="1"/>
      <c r="AX171" s="1"/>
      <c r="AY171" s="1"/>
    </row>
    <row r="172" spans="7:54">
      <c r="G172" s="13"/>
      <c r="I172" s="329"/>
      <c r="K172" s="116"/>
      <c r="M172" s="116"/>
      <c r="O172" s="13"/>
      <c r="S172" s="3"/>
      <c r="T172" s="3"/>
      <c r="AA172" s="3"/>
      <c r="AB172" s="51"/>
      <c r="AC172" s="51"/>
      <c r="AE172" s="1"/>
      <c r="AF172" s="51"/>
      <c r="AG172" s="329"/>
      <c r="AI172" s="52"/>
      <c r="AJ172" s="120"/>
      <c r="AK172" s="1"/>
      <c r="AL172" s="101"/>
      <c r="AM172" s="52"/>
      <c r="AN172" s="1"/>
      <c r="AO172" s="1"/>
      <c r="AP172" s="1"/>
      <c r="AR172" s="1"/>
      <c r="AS172" s="1"/>
      <c r="AT172" s="1"/>
      <c r="AU172" s="1"/>
      <c r="AV172" s="1"/>
      <c r="AW172" s="1"/>
      <c r="AX172" s="1"/>
      <c r="AY172" s="1"/>
    </row>
    <row r="173" spans="7:54">
      <c r="G173" s="13"/>
      <c r="I173" s="329"/>
      <c r="K173" s="116"/>
      <c r="M173" s="116"/>
      <c r="O173" s="13"/>
      <c r="S173" s="3"/>
      <c r="T173" s="3"/>
      <c r="AA173" s="3"/>
      <c r="AB173" s="51"/>
      <c r="AC173" s="51"/>
      <c r="AE173" s="1"/>
      <c r="AF173" s="51"/>
      <c r="AG173" s="329"/>
      <c r="AI173" s="52"/>
      <c r="AJ173" s="120"/>
      <c r="AK173" s="1"/>
      <c r="AL173" s="101"/>
      <c r="AM173" s="52"/>
      <c r="AN173" s="1"/>
      <c r="AO173" s="1"/>
      <c r="AP173" s="1"/>
      <c r="AR173" s="1"/>
      <c r="AS173" s="1"/>
      <c r="AT173" s="1"/>
      <c r="AU173" s="1"/>
      <c r="AV173" s="1"/>
      <c r="AW173" s="1"/>
      <c r="AX173" s="1"/>
      <c r="AY173" s="1"/>
    </row>
    <row r="174" spans="7:54">
      <c r="G174" s="13"/>
      <c r="I174" s="329"/>
      <c r="K174" s="116"/>
      <c r="M174" s="116"/>
      <c r="O174" s="13"/>
      <c r="S174" s="3"/>
      <c r="T174" s="3"/>
      <c r="AA174" s="3"/>
      <c r="AB174" s="51"/>
      <c r="AC174" s="51"/>
      <c r="AE174" s="1"/>
      <c r="AF174" s="51"/>
      <c r="AG174" s="329"/>
      <c r="AI174" s="52"/>
      <c r="AJ174" s="120"/>
      <c r="AK174" s="1"/>
      <c r="AL174" s="101"/>
      <c r="AM174" s="52"/>
      <c r="AN174" s="1"/>
      <c r="AO174" s="1"/>
      <c r="AP174" s="1"/>
      <c r="AR174" s="1"/>
      <c r="AS174" s="1"/>
      <c r="AT174" s="1"/>
      <c r="AU174" s="1"/>
      <c r="AV174" s="1"/>
      <c r="AW174" s="1"/>
      <c r="AX174" s="1"/>
      <c r="AY174" s="1"/>
    </row>
    <row r="175" spans="7:54">
      <c r="G175" s="13"/>
      <c r="I175" s="329"/>
      <c r="K175" s="116"/>
      <c r="M175" s="116"/>
      <c r="O175" s="13"/>
      <c r="S175" s="3"/>
      <c r="T175" s="3"/>
      <c r="AA175" s="3"/>
      <c r="AB175" s="51"/>
      <c r="AC175" s="51"/>
      <c r="AE175" s="1"/>
      <c r="AF175" s="51"/>
      <c r="AG175" s="329"/>
      <c r="AI175" s="52"/>
      <c r="AJ175" s="120"/>
      <c r="AK175" s="1"/>
      <c r="AL175" s="101"/>
      <c r="AM175" s="52"/>
      <c r="AN175" s="1"/>
      <c r="AO175" s="1"/>
      <c r="AP175" s="1"/>
      <c r="AR175" s="1"/>
      <c r="AS175" s="1"/>
      <c r="AT175" s="1"/>
      <c r="AU175" s="1"/>
      <c r="AV175" s="1"/>
      <c r="AW175" s="1"/>
      <c r="AX175" s="1"/>
      <c r="AY175" s="1"/>
    </row>
    <row r="176" spans="7:54">
      <c r="G176" s="13"/>
      <c r="I176" s="329"/>
      <c r="K176" s="116"/>
      <c r="M176" s="116"/>
      <c r="O176" s="13"/>
      <c r="S176" s="3"/>
      <c r="T176" s="3"/>
      <c r="AA176" s="3"/>
      <c r="AB176" s="51"/>
      <c r="AC176" s="51"/>
      <c r="AE176" s="1"/>
      <c r="AF176" s="51"/>
      <c r="AG176" s="329"/>
      <c r="AI176" s="52"/>
      <c r="AJ176" s="120"/>
      <c r="AK176" s="1"/>
      <c r="AL176" s="101"/>
      <c r="AM176" s="52"/>
      <c r="AN176" s="1"/>
      <c r="AO176" s="1"/>
      <c r="AP176" s="1"/>
      <c r="AR176" s="1"/>
      <c r="AS176" s="1"/>
      <c r="AT176" s="1"/>
      <c r="AU176" s="1"/>
      <c r="AV176" s="1"/>
      <c r="AW176" s="1"/>
      <c r="AX176" s="1"/>
      <c r="AY176" s="1"/>
    </row>
    <row r="177" spans="7:52">
      <c r="G177" s="13"/>
      <c r="I177" s="329"/>
      <c r="K177" s="116"/>
      <c r="M177" s="116"/>
      <c r="O177" s="13"/>
      <c r="S177" s="3"/>
      <c r="T177" s="3"/>
      <c r="AA177" s="3"/>
      <c r="AB177" s="51"/>
      <c r="AC177" s="51"/>
      <c r="AE177" s="1"/>
      <c r="AF177" s="51"/>
      <c r="AG177" s="329"/>
      <c r="AI177" s="52"/>
      <c r="AJ177" s="120"/>
      <c r="AK177" s="1"/>
      <c r="AL177" s="101"/>
      <c r="AM177" s="52"/>
      <c r="AN177" s="1"/>
      <c r="AO177" s="1"/>
      <c r="AP177" s="1"/>
      <c r="AR177" s="1"/>
      <c r="AS177" s="1"/>
      <c r="AT177" s="1"/>
      <c r="AU177" s="1"/>
      <c r="AV177" s="1"/>
      <c r="AW177" s="1"/>
      <c r="AX177" s="1"/>
      <c r="AY177" s="1"/>
    </row>
    <row r="178" spans="7:52">
      <c r="G178" s="13"/>
      <c r="I178" s="329"/>
      <c r="K178" s="116"/>
      <c r="M178" s="116"/>
      <c r="O178" s="13"/>
      <c r="S178" s="3"/>
      <c r="T178" s="3"/>
      <c r="AA178" s="3"/>
      <c r="AB178" s="51"/>
      <c r="AC178" s="51"/>
      <c r="AE178" s="1"/>
      <c r="AF178" s="51"/>
      <c r="AG178" s="329"/>
      <c r="AI178" s="52"/>
      <c r="AJ178" s="120"/>
      <c r="AK178" s="1"/>
      <c r="AL178" s="101"/>
      <c r="AM178" s="52"/>
      <c r="AN178" s="1"/>
      <c r="AO178" s="1"/>
      <c r="AP178" s="1"/>
      <c r="AR178" s="1"/>
      <c r="AS178" s="1"/>
      <c r="AT178" s="1"/>
      <c r="AU178" s="1"/>
      <c r="AV178" s="1"/>
      <c r="AW178" s="1"/>
      <c r="AX178" s="1"/>
      <c r="AY178" s="1"/>
    </row>
    <row r="179" spans="7:52">
      <c r="G179" s="13"/>
      <c r="I179" s="329"/>
      <c r="K179" s="116"/>
      <c r="M179" s="116"/>
      <c r="O179" s="13"/>
      <c r="S179" s="3"/>
      <c r="T179" s="3"/>
      <c r="AA179" s="3"/>
      <c r="AB179" s="51"/>
      <c r="AC179" s="51"/>
      <c r="AE179" s="1"/>
      <c r="AF179" s="51"/>
      <c r="AG179" s="329"/>
      <c r="AI179" s="52"/>
      <c r="AK179" s="13"/>
      <c r="AL179" s="101"/>
      <c r="AM179" s="52"/>
      <c r="AN179" s="1"/>
      <c r="AO179" s="1"/>
      <c r="AP179" s="1"/>
      <c r="AR179" s="1"/>
      <c r="AS179" s="1"/>
      <c r="AT179" s="1"/>
      <c r="AU179" s="1"/>
      <c r="AV179" s="1"/>
      <c r="AW179" s="1"/>
      <c r="AX179" s="1"/>
      <c r="AY179" s="1"/>
    </row>
    <row r="180" spans="7:52">
      <c r="G180" s="13"/>
      <c r="I180" s="329"/>
      <c r="K180" s="116"/>
      <c r="M180" s="116"/>
      <c r="O180" s="13"/>
      <c r="S180" s="3"/>
      <c r="T180" s="3"/>
      <c r="AA180" s="3"/>
      <c r="AB180" s="51"/>
      <c r="AC180" s="51"/>
      <c r="AE180" s="1"/>
      <c r="AF180" s="51"/>
      <c r="AG180" s="329"/>
      <c r="AI180" s="52"/>
      <c r="AK180" s="13"/>
      <c r="AL180" s="101"/>
      <c r="AM180" s="52"/>
      <c r="AN180" s="1"/>
      <c r="AO180" s="1"/>
      <c r="AP180" s="1"/>
      <c r="AR180" s="1"/>
      <c r="AS180" s="1"/>
      <c r="AT180" s="1"/>
      <c r="AU180" s="1"/>
      <c r="AV180" s="1"/>
      <c r="AW180" s="1"/>
      <c r="AX180" s="1"/>
      <c r="AY180" s="1"/>
    </row>
    <row r="181" spans="7:52">
      <c r="G181" s="13"/>
      <c r="H181" s="13"/>
      <c r="I181" s="329"/>
      <c r="J181" s="329"/>
      <c r="K181" s="116"/>
      <c r="L181" s="13"/>
      <c r="M181" s="116"/>
      <c r="N181" s="13"/>
      <c r="O181" s="13"/>
      <c r="P181" s="13"/>
      <c r="Q181" s="116"/>
      <c r="R181" s="13"/>
      <c r="S181" s="3"/>
      <c r="T181" s="3"/>
      <c r="U181" s="13"/>
      <c r="V181" s="13"/>
      <c r="W181" s="13"/>
      <c r="X181" s="13"/>
      <c r="Y181" s="66"/>
      <c r="Z181" s="13"/>
      <c r="AA181" s="3"/>
      <c r="AB181" s="51"/>
      <c r="AC181" s="51"/>
      <c r="AE181" s="1"/>
      <c r="AF181" s="51"/>
      <c r="AG181" s="329"/>
      <c r="AI181" s="52"/>
      <c r="AK181" s="13"/>
      <c r="AL181" s="101"/>
      <c r="AM181" s="52"/>
      <c r="AN181" s="1"/>
      <c r="AO181" s="1"/>
      <c r="AP181" s="1"/>
      <c r="AR181" s="1"/>
      <c r="AS181" s="1"/>
      <c r="AT181" s="1"/>
      <c r="AU181" s="1"/>
      <c r="AV181" s="1"/>
      <c r="AW181" s="1"/>
      <c r="AX181" s="1"/>
      <c r="AY181" s="1"/>
    </row>
    <row r="182" spans="7:52">
      <c r="G182" s="13"/>
      <c r="H182" s="13"/>
      <c r="I182" s="329"/>
      <c r="J182" s="329"/>
      <c r="K182" s="116"/>
      <c r="L182" s="13"/>
      <c r="M182" s="116"/>
      <c r="N182" s="13"/>
      <c r="O182" s="13"/>
      <c r="P182" s="13"/>
      <c r="Q182" s="116"/>
      <c r="R182" s="13"/>
      <c r="S182" s="13"/>
      <c r="T182" s="13"/>
      <c r="U182" s="13"/>
      <c r="V182" s="13"/>
      <c r="W182" s="13"/>
      <c r="X182" s="13"/>
      <c r="Y182" s="66"/>
      <c r="Z182" s="13"/>
      <c r="AA182" s="13"/>
      <c r="AB182" s="116"/>
      <c r="AC182" s="116"/>
      <c r="AD182" s="66"/>
      <c r="AE182" s="13"/>
      <c r="AF182" s="116"/>
      <c r="AG182" s="329"/>
      <c r="AH182" s="66"/>
      <c r="AI182" s="13"/>
      <c r="AK182" s="13"/>
      <c r="AL182" s="116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"/>
      <c r="AX182" s="1"/>
      <c r="AY182" s="1"/>
    </row>
    <row r="183" spans="7:52">
      <c r="G183" s="13"/>
      <c r="H183" s="13"/>
      <c r="I183" s="329"/>
      <c r="J183" s="329"/>
      <c r="K183" s="116"/>
      <c r="L183" s="13"/>
      <c r="M183" s="116"/>
      <c r="N183" s="13"/>
      <c r="O183" s="13"/>
      <c r="P183" s="13"/>
      <c r="Q183" s="116"/>
      <c r="R183" s="13"/>
      <c r="S183" s="13"/>
      <c r="T183" s="13"/>
      <c r="U183" s="13"/>
      <c r="V183" s="13"/>
      <c r="W183" s="13"/>
      <c r="X183" s="13"/>
      <c r="Y183" s="66"/>
      <c r="Z183" s="13"/>
      <c r="AA183" s="13"/>
      <c r="AB183" s="116"/>
      <c r="AC183" s="116"/>
      <c r="AD183" s="66"/>
      <c r="AE183" s="13"/>
      <c r="AF183" s="116"/>
      <c r="AG183" s="329"/>
      <c r="AH183" s="66"/>
      <c r="AI183" s="13"/>
      <c r="AK183" s="13"/>
      <c r="AL183" s="116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"/>
    </row>
    <row r="184" spans="7:52">
      <c r="G184" s="13"/>
      <c r="H184" s="13"/>
      <c r="I184" s="329"/>
      <c r="J184" s="329"/>
      <c r="K184" s="116"/>
      <c r="L184" s="13"/>
      <c r="M184" s="116"/>
      <c r="N184" s="13"/>
      <c r="O184" s="13"/>
      <c r="P184" s="13"/>
      <c r="Q184" s="116"/>
      <c r="R184" s="13"/>
      <c r="S184" s="13"/>
      <c r="T184" s="13"/>
      <c r="U184" s="13"/>
      <c r="V184" s="13"/>
      <c r="W184" s="13"/>
      <c r="X184" s="13"/>
      <c r="Y184" s="66"/>
      <c r="Z184" s="13"/>
      <c r="AA184" s="13"/>
      <c r="AB184" s="116"/>
      <c r="AC184" s="116"/>
      <c r="AD184" s="66"/>
      <c r="AE184" s="13"/>
      <c r="AF184" s="116"/>
      <c r="AG184" s="329"/>
      <c r="AH184" s="66"/>
      <c r="AI184" s="13"/>
      <c r="AK184" s="13"/>
      <c r="AL184" s="116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"/>
    </row>
    <row r="185" spans="7:52">
      <c r="G185" s="13"/>
      <c r="H185" s="13"/>
      <c r="I185" s="329"/>
      <c r="J185" s="329"/>
      <c r="K185" s="116"/>
      <c r="L185" s="13"/>
      <c r="M185" s="116"/>
      <c r="N185" s="13"/>
      <c r="O185" s="13"/>
      <c r="P185" s="13"/>
      <c r="Q185" s="116"/>
      <c r="R185" s="13"/>
      <c r="S185" s="13"/>
      <c r="T185" s="13"/>
      <c r="U185" s="13"/>
      <c r="V185" s="13"/>
      <c r="W185" s="13"/>
      <c r="X185" s="13"/>
      <c r="Y185" s="66"/>
      <c r="Z185" s="13"/>
      <c r="AA185" s="13"/>
      <c r="AB185" s="116"/>
      <c r="AC185" s="116"/>
      <c r="AD185" s="66"/>
      <c r="AE185" s="13"/>
      <c r="AF185" s="116"/>
      <c r="AG185" s="329"/>
      <c r="AH185" s="66"/>
      <c r="AI185" s="13"/>
      <c r="AK185" s="13"/>
      <c r="AL185" s="116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"/>
    </row>
    <row r="186" spans="7:52">
      <c r="G186" s="13"/>
      <c r="H186" s="13"/>
      <c r="I186" s="329"/>
      <c r="J186" s="329"/>
      <c r="K186" s="116"/>
      <c r="L186" s="13"/>
      <c r="M186" s="116"/>
      <c r="N186" s="13"/>
      <c r="O186" s="13"/>
      <c r="P186" s="13"/>
      <c r="Q186" s="116"/>
      <c r="R186" s="13"/>
      <c r="S186" s="13"/>
      <c r="T186" s="13"/>
      <c r="U186" s="13"/>
      <c r="V186" s="13"/>
      <c r="W186" s="13"/>
      <c r="X186" s="13"/>
      <c r="Y186" s="66"/>
      <c r="Z186" s="13"/>
      <c r="AA186" s="13"/>
      <c r="AB186" s="116"/>
      <c r="AC186" s="116"/>
      <c r="AD186" s="66"/>
      <c r="AE186" s="13"/>
      <c r="AF186" s="116"/>
      <c r="AG186" s="329"/>
      <c r="AH186" s="66"/>
      <c r="AI186" s="13"/>
      <c r="AK186" s="13"/>
      <c r="AL186" s="116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"/>
    </row>
    <row r="187" spans="7:52">
      <c r="G187" s="13"/>
      <c r="H187" s="13"/>
      <c r="I187" s="329"/>
      <c r="J187" s="329"/>
      <c r="K187" s="116"/>
      <c r="L187" s="13"/>
      <c r="M187" s="116"/>
      <c r="N187" s="13"/>
      <c r="O187" s="13"/>
      <c r="P187" s="13"/>
      <c r="Q187" s="116"/>
      <c r="R187" s="13"/>
      <c r="S187" s="13"/>
      <c r="T187" s="13"/>
      <c r="U187" s="13"/>
      <c r="V187" s="13"/>
      <c r="W187" s="13"/>
      <c r="X187" s="13"/>
      <c r="Y187" s="66"/>
      <c r="Z187" s="13"/>
      <c r="AA187" s="13"/>
      <c r="AB187" s="116"/>
      <c r="AC187" s="116"/>
      <c r="AD187" s="66"/>
      <c r="AE187" s="13"/>
      <c r="AF187" s="116"/>
      <c r="AG187" s="329"/>
      <c r="AH187" s="66"/>
      <c r="AI187" s="13"/>
      <c r="AK187" s="13"/>
      <c r="AL187" s="116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"/>
    </row>
    <row r="188" spans="7:52">
      <c r="G188" s="13"/>
      <c r="H188" s="13"/>
      <c r="I188" s="329"/>
      <c r="J188" s="329"/>
      <c r="K188" s="116"/>
      <c r="L188" s="13"/>
      <c r="M188" s="116"/>
      <c r="N188" s="13"/>
      <c r="O188" s="13"/>
      <c r="P188" s="13"/>
      <c r="Q188" s="116"/>
      <c r="R188" s="13"/>
      <c r="S188" s="13"/>
      <c r="T188" s="13"/>
      <c r="U188" s="13"/>
      <c r="V188" s="13"/>
      <c r="W188" s="13"/>
      <c r="X188" s="13"/>
      <c r="Y188" s="66"/>
      <c r="Z188" s="13"/>
      <c r="AA188" s="13"/>
      <c r="AB188" s="116"/>
      <c r="AC188" s="116"/>
      <c r="AD188" s="66"/>
      <c r="AE188" s="13"/>
      <c r="AF188" s="116"/>
      <c r="AG188" s="329"/>
      <c r="AH188" s="66"/>
      <c r="AI188" s="13"/>
      <c r="AK188" s="13"/>
      <c r="AL188" s="116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"/>
    </row>
    <row r="189" spans="7:52">
      <c r="G189" s="13"/>
      <c r="H189" s="13"/>
      <c r="I189" s="329"/>
      <c r="J189" s="329"/>
      <c r="K189" s="116"/>
      <c r="L189" s="13"/>
      <c r="M189" s="116"/>
      <c r="N189" s="13"/>
      <c r="O189" s="13"/>
      <c r="P189" s="13"/>
      <c r="Q189" s="116"/>
      <c r="R189" s="13"/>
      <c r="S189" s="13"/>
      <c r="T189" s="13"/>
      <c r="U189" s="13"/>
      <c r="V189" s="13"/>
      <c r="W189" s="13"/>
      <c r="X189" s="13"/>
      <c r="Y189" s="66"/>
      <c r="Z189" s="13"/>
      <c r="AA189" s="13"/>
      <c r="AB189" s="116"/>
      <c r="AC189" s="116"/>
      <c r="AD189" s="66"/>
      <c r="AE189" s="13"/>
      <c r="AF189" s="116"/>
      <c r="AG189" s="329"/>
      <c r="AH189" s="66"/>
      <c r="AI189" s="13"/>
      <c r="AK189" s="13"/>
      <c r="AL189" s="116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"/>
    </row>
    <row r="190" spans="7:52">
      <c r="G190" s="13"/>
      <c r="H190" s="13"/>
      <c r="I190" s="329"/>
      <c r="J190" s="329"/>
      <c r="K190" s="116"/>
      <c r="L190" s="13"/>
      <c r="M190" s="116"/>
      <c r="N190" s="13"/>
      <c r="O190" s="13"/>
      <c r="P190" s="13"/>
      <c r="Q190" s="116"/>
      <c r="R190" s="13"/>
      <c r="S190" s="13"/>
      <c r="T190" s="13"/>
      <c r="U190" s="13"/>
      <c r="V190" s="13"/>
      <c r="W190" s="13"/>
      <c r="X190" s="13"/>
      <c r="Y190" s="66"/>
      <c r="Z190" s="13"/>
      <c r="AA190" s="13"/>
      <c r="AB190" s="116"/>
      <c r="AC190" s="116"/>
      <c r="AD190" s="66"/>
      <c r="AE190" s="13"/>
      <c r="AF190" s="116"/>
      <c r="AG190" s="329"/>
      <c r="AH190" s="66"/>
      <c r="AI190" s="13"/>
      <c r="AK190" s="13"/>
      <c r="AL190" s="116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"/>
    </row>
    <row r="191" spans="7:52">
      <c r="G191" s="13"/>
      <c r="H191" s="13"/>
      <c r="I191" s="329"/>
      <c r="J191" s="329"/>
      <c r="K191" s="116"/>
      <c r="L191" s="13"/>
      <c r="M191" s="116"/>
      <c r="N191" s="13"/>
      <c r="O191" s="13"/>
      <c r="P191" s="13"/>
      <c r="Q191" s="116"/>
      <c r="R191" s="13"/>
      <c r="S191" s="13"/>
      <c r="T191" s="13"/>
      <c r="U191" s="13"/>
      <c r="V191" s="13"/>
      <c r="W191" s="13"/>
      <c r="X191" s="13"/>
      <c r="Y191" s="66"/>
      <c r="Z191" s="13"/>
      <c r="AA191" s="13"/>
      <c r="AB191" s="116"/>
      <c r="AC191" s="116"/>
      <c r="AD191" s="66"/>
      <c r="AE191" s="13"/>
      <c r="AF191" s="116"/>
      <c r="AG191" s="329"/>
      <c r="AH191" s="66"/>
      <c r="AI191" s="13"/>
      <c r="AK191" s="13"/>
      <c r="AL191" s="116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"/>
    </row>
    <row r="192" spans="7:52">
      <c r="G192" s="13"/>
      <c r="H192" s="13"/>
      <c r="I192" s="329"/>
      <c r="J192" s="329"/>
      <c r="K192" s="116"/>
      <c r="L192" s="13"/>
      <c r="M192" s="116"/>
      <c r="N192" s="13"/>
      <c r="O192" s="13"/>
      <c r="P192" s="13"/>
      <c r="Q192" s="116"/>
      <c r="R192" s="13"/>
      <c r="S192" s="13"/>
      <c r="T192" s="13"/>
      <c r="U192" s="13"/>
      <c r="V192" s="13"/>
      <c r="W192" s="13"/>
      <c r="X192" s="13"/>
      <c r="Y192" s="66"/>
      <c r="Z192" s="13"/>
      <c r="AA192" s="13"/>
      <c r="AB192" s="116"/>
      <c r="AC192" s="116"/>
      <c r="AD192" s="66"/>
      <c r="AE192" s="13"/>
      <c r="AF192" s="116"/>
      <c r="AG192" s="329"/>
      <c r="AH192" s="66"/>
      <c r="AI192" s="13"/>
      <c r="AK192" s="13"/>
      <c r="AL192" s="116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"/>
      <c r="AZ192" s="13"/>
    </row>
    <row r="193" spans="7:52">
      <c r="G193" s="13"/>
      <c r="H193" s="13"/>
      <c r="I193" s="329"/>
      <c r="J193" s="329"/>
      <c r="K193" s="116"/>
      <c r="L193" s="13"/>
      <c r="M193" s="116"/>
      <c r="N193" s="13"/>
      <c r="O193" s="13"/>
      <c r="P193" s="13"/>
      <c r="Q193" s="116"/>
      <c r="R193" s="13"/>
      <c r="S193" s="13"/>
      <c r="T193" s="13"/>
      <c r="U193" s="13"/>
      <c r="V193" s="13"/>
      <c r="W193" s="13"/>
      <c r="X193" s="13"/>
      <c r="Y193" s="66"/>
      <c r="Z193" s="13"/>
      <c r="AA193" s="13"/>
      <c r="AB193" s="116"/>
      <c r="AC193" s="116"/>
      <c r="AD193" s="66"/>
      <c r="AE193" s="13"/>
      <c r="AF193" s="116"/>
      <c r="AG193" s="329"/>
      <c r="AH193" s="66"/>
      <c r="AI193" s="13"/>
      <c r="AK193" s="13"/>
      <c r="AL193" s="116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"/>
      <c r="AZ193" s="13"/>
    </row>
    <row r="194" spans="7:52">
      <c r="G194" s="13"/>
      <c r="H194" s="13"/>
      <c r="I194" s="329"/>
      <c r="J194" s="329"/>
      <c r="K194" s="116"/>
      <c r="L194" s="13"/>
      <c r="M194" s="116"/>
      <c r="N194" s="13"/>
      <c r="O194" s="13"/>
      <c r="P194" s="13"/>
      <c r="Q194" s="116"/>
      <c r="R194" s="13"/>
      <c r="S194" s="13"/>
      <c r="T194" s="13"/>
      <c r="U194" s="13"/>
      <c r="V194" s="13"/>
      <c r="W194" s="13"/>
      <c r="X194" s="13"/>
      <c r="Y194" s="66"/>
      <c r="Z194" s="13"/>
      <c r="AA194" s="13"/>
      <c r="AB194" s="116"/>
      <c r="AC194" s="116"/>
      <c r="AD194" s="66"/>
      <c r="AE194" s="13"/>
      <c r="AF194" s="116"/>
      <c r="AG194" s="329"/>
      <c r="AH194" s="66"/>
      <c r="AI194" s="13"/>
      <c r="AK194" s="13"/>
      <c r="AL194" s="116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"/>
      <c r="AZ194" s="13"/>
    </row>
    <row r="195" spans="7:52">
      <c r="G195" s="13"/>
      <c r="H195" s="13"/>
      <c r="I195" s="329"/>
      <c r="J195" s="329"/>
      <c r="K195" s="116"/>
      <c r="L195" s="13"/>
      <c r="M195" s="116"/>
      <c r="N195" s="13"/>
      <c r="O195" s="13"/>
      <c r="P195" s="13"/>
      <c r="Q195" s="116"/>
      <c r="R195" s="13"/>
      <c r="S195" s="13"/>
      <c r="T195" s="13"/>
      <c r="U195" s="13"/>
      <c r="V195" s="13"/>
      <c r="W195" s="13"/>
      <c r="X195" s="13"/>
      <c r="Y195" s="66"/>
      <c r="Z195" s="13"/>
      <c r="AA195" s="13"/>
      <c r="AB195" s="116"/>
      <c r="AC195" s="116"/>
      <c r="AD195" s="66"/>
      <c r="AE195" s="13"/>
      <c r="AF195" s="116"/>
      <c r="AG195" s="329"/>
      <c r="AH195" s="66"/>
      <c r="AI195" s="13"/>
      <c r="AK195" s="13"/>
      <c r="AL195" s="116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"/>
      <c r="AZ195" s="13"/>
    </row>
    <row r="196" spans="7:52">
      <c r="G196" s="13"/>
      <c r="H196" s="13"/>
      <c r="I196" s="329"/>
      <c r="J196" s="329"/>
      <c r="K196" s="116"/>
      <c r="L196" s="13"/>
      <c r="M196" s="116"/>
      <c r="N196" s="13"/>
      <c r="O196" s="13"/>
      <c r="P196" s="13"/>
      <c r="Q196" s="116"/>
      <c r="R196" s="13"/>
      <c r="S196" s="13"/>
      <c r="T196" s="13"/>
      <c r="U196" s="13"/>
      <c r="V196" s="13"/>
      <c r="W196" s="13"/>
      <c r="X196" s="13"/>
      <c r="Y196" s="66"/>
      <c r="Z196" s="13"/>
      <c r="AA196" s="13"/>
      <c r="AB196" s="116"/>
      <c r="AC196" s="116"/>
      <c r="AD196" s="66"/>
      <c r="AE196" s="13"/>
      <c r="AF196" s="116"/>
      <c r="AG196" s="329"/>
      <c r="AH196" s="66"/>
      <c r="AI196" s="13"/>
      <c r="AK196" s="13"/>
      <c r="AL196" s="116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"/>
      <c r="AZ196" s="13"/>
    </row>
    <row r="197" spans="7:52">
      <c r="G197" s="13"/>
      <c r="H197" s="13"/>
      <c r="I197" s="329"/>
      <c r="J197" s="329"/>
      <c r="K197" s="116"/>
      <c r="L197" s="13"/>
      <c r="M197" s="116"/>
      <c r="N197" s="13"/>
      <c r="O197" s="13"/>
      <c r="P197" s="13"/>
      <c r="Q197" s="116"/>
      <c r="R197" s="13"/>
      <c r="S197" s="13"/>
      <c r="T197" s="13"/>
      <c r="U197" s="13"/>
      <c r="V197" s="13"/>
      <c r="W197" s="13"/>
      <c r="X197" s="13"/>
      <c r="Y197" s="66"/>
      <c r="Z197" s="13"/>
      <c r="AA197" s="13"/>
      <c r="AB197" s="116"/>
      <c r="AC197" s="116"/>
      <c r="AD197" s="66"/>
      <c r="AE197" s="13"/>
      <c r="AF197" s="116"/>
      <c r="AG197" s="329"/>
      <c r="AH197" s="66"/>
      <c r="AI197" s="13"/>
      <c r="AK197" s="13"/>
      <c r="AL197" s="116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"/>
      <c r="AZ197" s="13"/>
    </row>
    <row r="198" spans="7:52">
      <c r="G198" s="13"/>
      <c r="H198" s="13"/>
      <c r="I198" s="329"/>
      <c r="J198" s="329"/>
      <c r="K198" s="116"/>
      <c r="L198" s="13"/>
      <c r="M198" s="116"/>
      <c r="N198" s="13"/>
      <c r="O198" s="13"/>
      <c r="P198" s="13"/>
      <c r="Q198" s="116"/>
      <c r="R198" s="13"/>
      <c r="S198" s="13"/>
      <c r="T198" s="13"/>
      <c r="U198" s="13"/>
      <c r="V198" s="13"/>
      <c r="W198" s="13"/>
      <c r="X198" s="13"/>
      <c r="Y198" s="66"/>
      <c r="Z198" s="13"/>
      <c r="AA198" s="13"/>
      <c r="AB198" s="116"/>
      <c r="AC198" s="116"/>
      <c r="AD198" s="66"/>
      <c r="AE198" s="13"/>
      <c r="AF198" s="116"/>
      <c r="AG198" s="329"/>
      <c r="AH198" s="66"/>
      <c r="AI198" s="13"/>
      <c r="AK198" s="13"/>
      <c r="AL198" s="116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"/>
      <c r="AZ198" s="13"/>
    </row>
    <row r="199" spans="7:52">
      <c r="G199" s="13"/>
      <c r="H199" s="13"/>
      <c r="I199" s="329"/>
      <c r="J199" s="329"/>
      <c r="K199" s="116"/>
      <c r="L199" s="13"/>
      <c r="M199" s="116"/>
      <c r="N199" s="13"/>
      <c r="O199" s="13"/>
      <c r="P199" s="13"/>
      <c r="Q199" s="116"/>
      <c r="R199" s="13"/>
      <c r="S199" s="13"/>
      <c r="T199" s="13"/>
      <c r="U199" s="13"/>
      <c r="V199" s="13"/>
      <c r="W199" s="13"/>
      <c r="X199" s="13"/>
      <c r="Y199" s="66"/>
      <c r="Z199" s="13"/>
      <c r="AA199" s="13"/>
      <c r="AB199" s="116"/>
      <c r="AC199" s="116"/>
      <c r="AD199" s="66"/>
      <c r="AE199" s="13"/>
      <c r="AF199" s="116"/>
      <c r="AG199" s="329"/>
      <c r="AH199" s="66"/>
      <c r="AI199" s="13"/>
      <c r="AK199" s="13"/>
      <c r="AL199" s="116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"/>
      <c r="AZ199" s="13"/>
    </row>
    <row r="200" spans="7:52">
      <c r="G200" s="13"/>
      <c r="H200" s="13"/>
      <c r="I200" s="329"/>
      <c r="J200" s="329"/>
      <c r="K200" s="116"/>
      <c r="L200" s="13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W200" s="13"/>
      <c r="X200" s="13"/>
      <c r="Y200" s="66"/>
      <c r="Z200" s="13"/>
      <c r="AA200" s="13"/>
      <c r="AB200" s="116"/>
      <c r="AC200" s="116"/>
      <c r="AD200" s="66"/>
      <c r="AE200" s="13"/>
      <c r="AF200" s="116"/>
      <c r="AG200" s="329"/>
      <c r="AH200" s="66"/>
      <c r="AI200" s="13"/>
      <c r="AK200" s="13"/>
      <c r="AL200" s="116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"/>
      <c r="AZ200" s="13"/>
    </row>
    <row r="201" spans="7:52">
      <c r="G201" s="13"/>
      <c r="H201" s="13"/>
      <c r="I201" s="329"/>
      <c r="J201" s="329"/>
      <c r="K201" s="116"/>
      <c r="L201" s="13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13"/>
      <c r="AA201" s="13"/>
      <c r="AB201" s="116"/>
      <c r="AC201" s="116"/>
      <c r="AD201" s="66"/>
      <c r="AE201" s="13"/>
      <c r="AF201" s="116"/>
      <c r="AG201" s="329"/>
      <c r="AH201" s="66"/>
      <c r="AI201" s="13"/>
      <c r="AK201" s="13"/>
      <c r="AL201" s="116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"/>
      <c r="AZ201" s="13"/>
    </row>
    <row r="202" spans="7:52">
      <c r="G202" s="13"/>
      <c r="H202" s="13"/>
      <c r="I202" s="329"/>
      <c r="J202" s="329"/>
      <c r="K202" s="116"/>
      <c r="L202" s="13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13"/>
      <c r="AA202" s="13"/>
      <c r="AB202" s="116"/>
      <c r="AC202" s="116"/>
      <c r="AD202" s="66"/>
      <c r="AE202" s="13"/>
      <c r="AF202" s="116"/>
      <c r="AG202" s="329"/>
      <c r="AH202" s="66"/>
      <c r="AI202" s="13"/>
      <c r="AK202" s="13"/>
      <c r="AL202" s="116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"/>
      <c r="AZ202" s="13"/>
    </row>
    <row r="203" spans="7:52">
      <c r="G203" s="13"/>
      <c r="H203" s="13"/>
      <c r="I203" s="329"/>
      <c r="J203" s="329"/>
      <c r="K203" s="116"/>
      <c r="L203" s="13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13"/>
      <c r="AA203" s="13"/>
      <c r="AB203" s="116"/>
      <c r="AC203" s="116"/>
      <c r="AD203" s="66"/>
      <c r="AE203" s="13"/>
      <c r="AF203" s="116"/>
      <c r="AG203" s="329"/>
      <c r="AH203" s="66"/>
      <c r="AI203" s="13"/>
      <c r="AK203" s="13"/>
      <c r="AL203" s="116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"/>
      <c r="AZ203" s="13"/>
    </row>
    <row r="204" spans="7:52">
      <c r="G204" s="13"/>
      <c r="H204" s="13"/>
      <c r="I204" s="329"/>
      <c r="J204" s="329"/>
      <c r="K204" s="116"/>
      <c r="L204" s="13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13"/>
      <c r="AA204" s="13"/>
      <c r="AB204" s="116"/>
      <c r="AC204" s="116"/>
      <c r="AD204" s="66"/>
      <c r="AE204" s="13"/>
      <c r="AF204" s="116"/>
      <c r="AG204" s="329"/>
      <c r="AH204" s="66"/>
      <c r="AI204" s="13"/>
      <c r="AK204" s="13"/>
      <c r="AL204" s="116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"/>
      <c r="AZ204" s="13"/>
    </row>
    <row r="205" spans="7:52">
      <c r="G205" s="13"/>
      <c r="H205" s="13"/>
      <c r="I205" s="329"/>
      <c r="J205" s="329"/>
      <c r="K205" s="116"/>
      <c r="L205" s="13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13"/>
      <c r="AA205" s="13"/>
      <c r="AB205" s="116"/>
      <c r="AC205" s="116"/>
      <c r="AD205" s="66"/>
      <c r="AE205" s="13"/>
      <c r="AF205" s="116"/>
      <c r="AG205" s="329"/>
      <c r="AH205" s="66"/>
      <c r="AI205" s="13"/>
      <c r="AK205" s="13"/>
      <c r="AL205" s="116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"/>
      <c r="AZ205" s="13"/>
    </row>
    <row r="206" spans="7:52">
      <c r="G206" s="13"/>
      <c r="H206" s="13"/>
      <c r="I206" s="329"/>
      <c r="J206" s="329"/>
      <c r="K206" s="116"/>
      <c r="L206" s="13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13"/>
      <c r="AA206" s="13"/>
      <c r="AB206" s="116"/>
      <c r="AC206" s="116"/>
      <c r="AD206" s="66"/>
      <c r="AE206" s="13"/>
      <c r="AF206" s="116"/>
      <c r="AG206" s="329"/>
      <c r="AH206" s="66"/>
      <c r="AI206" s="13"/>
      <c r="AK206" s="13"/>
      <c r="AL206" s="116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"/>
      <c r="AZ206" s="13"/>
    </row>
    <row r="207" spans="7:52">
      <c r="G207" s="13"/>
      <c r="H207" s="13"/>
      <c r="I207" s="329"/>
      <c r="J207" s="329"/>
      <c r="K207" s="116"/>
      <c r="L207" s="13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13"/>
      <c r="AA207" s="13"/>
      <c r="AB207" s="116"/>
      <c r="AC207" s="116"/>
      <c r="AD207" s="66"/>
      <c r="AE207" s="13"/>
      <c r="AF207" s="116"/>
      <c r="AG207" s="329"/>
      <c r="AH207" s="66"/>
      <c r="AI207" s="13"/>
      <c r="AK207" s="13"/>
      <c r="AL207" s="116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"/>
      <c r="AZ207" s="13"/>
    </row>
    <row r="208" spans="7:52">
      <c r="G208" s="13"/>
      <c r="H208" s="13"/>
      <c r="I208" s="329"/>
      <c r="J208" s="329"/>
      <c r="K208" s="116"/>
      <c r="L208" s="13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13"/>
      <c r="AA208" s="13"/>
      <c r="AB208" s="116"/>
      <c r="AC208" s="116"/>
      <c r="AD208" s="66"/>
      <c r="AE208" s="13"/>
      <c r="AF208" s="116"/>
      <c r="AG208" s="329"/>
      <c r="AH208" s="66"/>
      <c r="AI208" s="13"/>
      <c r="AK208" s="13"/>
      <c r="AL208" s="116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"/>
      <c r="AZ208" s="13"/>
    </row>
    <row r="209" spans="7:52">
      <c r="G209" s="13"/>
      <c r="H209" s="13"/>
      <c r="I209" s="329"/>
      <c r="J209" s="329"/>
      <c r="K209" s="116"/>
      <c r="L209" s="13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13"/>
      <c r="AA209" s="13"/>
      <c r="AB209" s="116"/>
      <c r="AC209" s="116"/>
      <c r="AD209" s="66"/>
      <c r="AE209" s="13"/>
      <c r="AF209" s="116"/>
      <c r="AG209" s="329"/>
      <c r="AH209" s="66"/>
      <c r="AI209" s="13"/>
      <c r="AK209" s="13"/>
      <c r="AL209" s="116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"/>
      <c r="AZ209" s="13"/>
    </row>
    <row r="210" spans="7:52">
      <c r="G210" s="13"/>
      <c r="H210" s="13"/>
      <c r="I210" s="329"/>
      <c r="J210" s="329"/>
      <c r="K210" s="116"/>
      <c r="L210" s="13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13"/>
      <c r="AA210" s="13"/>
      <c r="AB210" s="116"/>
      <c r="AC210" s="116"/>
      <c r="AD210" s="66"/>
      <c r="AE210" s="13"/>
      <c r="AF210" s="116"/>
      <c r="AG210" s="329"/>
      <c r="AH210" s="66"/>
      <c r="AI210" s="13"/>
      <c r="AK210" s="13"/>
      <c r="AL210" s="116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"/>
      <c r="AZ210" s="13"/>
    </row>
    <row r="211" spans="7:52">
      <c r="G211" s="13"/>
      <c r="H211" s="13"/>
      <c r="I211" s="329"/>
      <c r="J211" s="329"/>
      <c r="K211" s="116"/>
      <c r="L211" s="13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13"/>
      <c r="AA211" s="13"/>
      <c r="AB211" s="116"/>
      <c r="AC211" s="116"/>
      <c r="AD211" s="66"/>
      <c r="AE211" s="13"/>
      <c r="AF211" s="116"/>
      <c r="AG211" s="329"/>
      <c r="AH211" s="66"/>
      <c r="AI211" s="13"/>
      <c r="AK211" s="13"/>
      <c r="AL211" s="116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"/>
      <c r="AZ211" s="13"/>
    </row>
    <row r="212" spans="7:52">
      <c r="G212" s="13"/>
      <c r="H212" s="13"/>
      <c r="I212" s="329"/>
      <c r="J212" s="329"/>
      <c r="K212" s="116"/>
      <c r="L212" s="13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13"/>
      <c r="AA212" s="13"/>
      <c r="AB212" s="116"/>
      <c r="AC212" s="116"/>
      <c r="AD212" s="66"/>
      <c r="AE212" s="13"/>
      <c r="AF212" s="116"/>
      <c r="AG212" s="329"/>
      <c r="AH212" s="66"/>
      <c r="AI212" s="13"/>
      <c r="AK212" s="13"/>
      <c r="AL212" s="116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"/>
      <c r="AZ212" s="13"/>
    </row>
    <row r="213" spans="7:52">
      <c r="G213" s="13"/>
      <c r="H213" s="13"/>
      <c r="I213" s="329"/>
      <c r="J213" s="329"/>
      <c r="K213" s="116"/>
      <c r="L213" s="13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13"/>
      <c r="AA213" s="13"/>
      <c r="AB213" s="116"/>
      <c r="AC213" s="116"/>
      <c r="AD213" s="66"/>
      <c r="AE213" s="13"/>
      <c r="AF213" s="116"/>
      <c r="AG213" s="329"/>
      <c r="AH213" s="66"/>
      <c r="AI213" s="13"/>
      <c r="AK213" s="13"/>
      <c r="AL213" s="116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"/>
      <c r="AZ213" s="13"/>
    </row>
    <row r="214" spans="7:52">
      <c r="G214" s="13"/>
      <c r="H214" s="13"/>
      <c r="I214" s="329"/>
      <c r="J214" s="329"/>
      <c r="K214" s="116"/>
      <c r="L214" s="13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13"/>
      <c r="AA214" s="13"/>
      <c r="AB214" s="116"/>
      <c r="AC214" s="116"/>
      <c r="AD214" s="66"/>
      <c r="AE214" s="13"/>
      <c r="AF214" s="116"/>
      <c r="AG214" s="329"/>
      <c r="AH214" s="66"/>
      <c r="AI214" s="13"/>
      <c r="AK214" s="13"/>
      <c r="AL214" s="116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"/>
      <c r="AZ214" s="13"/>
    </row>
    <row r="215" spans="7:52">
      <c r="G215" s="13"/>
      <c r="H215" s="13"/>
      <c r="I215" s="329"/>
      <c r="J215" s="329"/>
      <c r="K215" s="116"/>
      <c r="L215" s="13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13"/>
      <c r="AA215" s="13"/>
      <c r="AB215" s="116"/>
      <c r="AC215" s="116"/>
      <c r="AD215" s="66"/>
      <c r="AE215" s="13"/>
      <c r="AF215" s="116"/>
      <c r="AG215" s="329"/>
      <c r="AH215" s="66"/>
      <c r="AI215" s="13"/>
      <c r="AK215" s="13"/>
      <c r="AL215" s="116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"/>
      <c r="AZ215" s="13"/>
    </row>
    <row r="216" spans="7:52">
      <c r="G216" s="13"/>
      <c r="H216" s="13"/>
      <c r="I216" s="329"/>
      <c r="J216" s="329"/>
      <c r="K216" s="116"/>
      <c r="L216" s="13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13"/>
      <c r="AA216" s="13"/>
      <c r="AB216" s="116"/>
      <c r="AC216" s="116"/>
      <c r="AD216" s="66"/>
      <c r="AE216" s="13"/>
      <c r="AF216" s="116"/>
      <c r="AG216" s="329"/>
      <c r="AH216" s="66"/>
      <c r="AI216" s="13"/>
      <c r="AK216" s="13"/>
      <c r="AL216" s="116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"/>
      <c r="AZ216" s="13"/>
    </row>
    <row r="217" spans="7:52">
      <c r="G217" s="13"/>
      <c r="H217" s="13"/>
      <c r="I217" s="329"/>
      <c r="J217" s="329"/>
      <c r="K217" s="116"/>
      <c r="L217" s="13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13"/>
      <c r="AA217" s="13"/>
      <c r="AB217" s="116"/>
      <c r="AC217" s="116"/>
      <c r="AD217" s="66"/>
      <c r="AE217" s="13"/>
      <c r="AF217" s="116"/>
      <c r="AG217" s="329"/>
      <c r="AH217" s="66"/>
      <c r="AI217" s="13"/>
      <c r="AK217" s="13"/>
      <c r="AL217" s="116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"/>
      <c r="AZ217" s="13"/>
    </row>
    <row r="218" spans="7:52">
      <c r="G218" s="13"/>
      <c r="H218" s="13"/>
      <c r="I218" s="329"/>
      <c r="J218" s="329"/>
      <c r="K218" s="116"/>
      <c r="L218" s="13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13"/>
      <c r="AA218" s="13"/>
      <c r="AB218" s="116"/>
      <c r="AC218" s="116"/>
      <c r="AD218" s="66"/>
      <c r="AE218" s="13"/>
      <c r="AF218" s="116"/>
      <c r="AG218" s="329"/>
      <c r="AH218" s="66"/>
      <c r="AI218" s="13"/>
      <c r="AK218" s="13"/>
      <c r="AL218" s="116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"/>
      <c r="AZ218" s="13"/>
    </row>
    <row r="219" spans="7:52">
      <c r="G219" s="13"/>
      <c r="H219" s="13"/>
      <c r="I219" s="329"/>
      <c r="J219" s="329"/>
      <c r="K219" s="116"/>
      <c r="L219" s="13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13"/>
      <c r="AA219" s="13"/>
      <c r="AB219" s="116"/>
      <c r="AC219" s="116"/>
      <c r="AD219" s="66"/>
      <c r="AE219" s="13"/>
      <c r="AF219" s="116"/>
      <c r="AG219" s="329"/>
      <c r="AH219" s="66"/>
      <c r="AI219" s="13"/>
      <c r="AK219" s="13"/>
      <c r="AL219" s="116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"/>
      <c r="AZ219" s="13"/>
    </row>
    <row r="220" spans="7:52">
      <c r="G220" s="13"/>
      <c r="H220" s="13"/>
      <c r="I220" s="329"/>
      <c r="J220" s="329"/>
      <c r="K220" s="116"/>
      <c r="L220" s="13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13"/>
      <c r="AA220" s="13"/>
      <c r="AB220" s="116"/>
      <c r="AC220" s="116"/>
      <c r="AD220" s="66"/>
      <c r="AE220" s="13"/>
      <c r="AF220" s="116"/>
      <c r="AG220" s="329"/>
      <c r="AH220" s="66"/>
      <c r="AI220" s="13"/>
      <c r="AK220" s="13"/>
      <c r="AL220" s="116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"/>
      <c r="AZ220" s="13"/>
    </row>
    <row r="221" spans="7:52">
      <c r="G221" s="13"/>
      <c r="H221" s="13"/>
      <c r="I221" s="329"/>
      <c r="J221" s="329"/>
      <c r="K221" s="116"/>
      <c r="L221" s="13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13"/>
      <c r="AA221" s="13"/>
      <c r="AB221" s="116"/>
      <c r="AC221" s="116"/>
      <c r="AD221" s="66"/>
      <c r="AE221" s="13"/>
      <c r="AF221" s="116"/>
      <c r="AG221" s="329"/>
      <c r="AH221" s="66"/>
      <c r="AI221" s="13"/>
      <c r="AK221" s="13"/>
      <c r="AL221" s="116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"/>
      <c r="AZ221" s="13"/>
    </row>
    <row r="222" spans="7:52">
      <c r="G222" s="13"/>
      <c r="H222" s="13"/>
      <c r="I222" s="329"/>
      <c r="J222" s="329"/>
      <c r="K222" s="116"/>
      <c r="L222" s="13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13"/>
      <c r="AA222" s="13"/>
      <c r="AB222" s="116"/>
      <c r="AC222" s="116"/>
      <c r="AD222" s="66"/>
      <c r="AE222" s="13"/>
      <c r="AF222" s="116"/>
      <c r="AG222" s="329"/>
      <c r="AH222" s="66"/>
      <c r="AI222" s="13"/>
      <c r="AK222" s="13"/>
      <c r="AL222" s="116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"/>
      <c r="AZ222" s="13"/>
    </row>
    <row r="223" spans="7:52">
      <c r="G223" s="13"/>
      <c r="H223" s="13"/>
      <c r="I223" s="329"/>
      <c r="J223" s="329"/>
      <c r="K223" s="116"/>
      <c r="L223" s="13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13"/>
      <c r="AA223" s="13"/>
      <c r="AB223" s="116"/>
      <c r="AC223" s="116"/>
      <c r="AD223" s="66"/>
      <c r="AE223" s="13"/>
      <c r="AF223" s="116"/>
      <c r="AG223" s="329"/>
      <c r="AH223" s="66"/>
      <c r="AI223" s="13"/>
      <c r="AK223" s="13"/>
      <c r="AL223" s="116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"/>
      <c r="AZ223" s="13"/>
    </row>
    <row r="224" spans="7:52">
      <c r="G224" s="13"/>
      <c r="H224" s="13"/>
      <c r="I224" s="329"/>
      <c r="J224" s="329"/>
      <c r="K224" s="116"/>
      <c r="L224" s="13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13"/>
      <c r="AA224" s="13"/>
      <c r="AB224" s="116"/>
      <c r="AC224" s="116"/>
      <c r="AD224" s="66"/>
      <c r="AE224" s="13"/>
      <c r="AF224" s="116"/>
      <c r="AG224" s="329"/>
      <c r="AH224" s="66"/>
      <c r="AI224" s="13"/>
      <c r="AK224" s="13"/>
      <c r="AL224" s="116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"/>
      <c r="AZ224" s="13"/>
    </row>
    <row r="225" spans="7:52">
      <c r="G225" s="13"/>
      <c r="H225" s="13"/>
      <c r="I225" s="329"/>
      <c r="J225" s="329"/>
      <c r="K225" s="116"/>
      <c r="L225" s="13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13"/>
      <c r="AA225" s="13"/>
      <c r="AB225" s="116"/>
      <c r="AC225" s="116"/>
      <c r="AD225" s="66"/>
      <c r="AE225" s="13"/>
      <c r="AF225" s="116"/>
      <c r="AG225" s="329"/>
      <c r="AH225" s="66"/>
      <c r="AI225" s="13"/>
      <c r="AK225" s="13"/>
      <c r="AL225" s="116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"/>
      <c r="AZ225" s="13"/>
    </row>
    <row r="226" spans="7:52">
      <c r="G226" s="13"/>
      <c r="H226" s="13"/>
      <c r="I226" s="329"/>
      <c r="J226" s="329"/>
      <c r="K226" s="116"/>
      <c r="L226" s="13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13"/>
      <c r="AA226" s="13"/>
      <c r="AB226" s="116"/>
      <c r="AC226" s="116"/>
      <c r="AD226" s="66"/>
      <c r="AE226" s="13"/>
      <c r="AF226" s="116"/>
      <c r="AG226" s="329"/>
      <c r="AH226" s="66"/>
      <c r="AI226" s="13"/>
      <c r="AK226" s="13"/>
      <c r="AL226" s="116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"/>
      <c r="AZ226" s="13"/>
    </row>
    <row r="227" spans="7:52">
      <c r="G227" s="13"/>
      <c r="H227" s="13"/>
      <c r="I227" s="329"/>
      <c r="J227" s="329"/>
      <c r="K227" s="116"/>
      <c r="L227" s="13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13"/>
      <c r="AA227" s="13"/>
      <c r="AB227" s="116"/>
      <c r="AC227" s="116"/>
      <c r="AD227" s="66"/>
      <c r="AE227" s="13"/>
      <c r="AF227" s="116"/>
      <c r="AG227" s="329"/>
      <c r="AH227" s="66"/>
      <c r="AI227" s="13"/>
      <c r="AK227" s="13"/>
      <c r="AL227" s="116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"/>
      <c r="AZ227" s="13"/>
    </row>
    <row r="228" spans="7:52">
      <c r="G228" s="13"/>
      <c r="H228" s="13"/>
      <c r="I228" s="329"/>
      <c r="J228" s="329"/>
      <c r="K228" s="116"/>
      <c r="L228" s="13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13"/>
      <c r="AA228" s="13"/>
      <c r="AB228" s="116"/>
      <c r="AC228" s="116"/>
      <c r="AD228" s="66"/>
      <c r="AE228" s="13"/>
      <c r="AF228" s="116"/>
      <c r="AG228" s="329"/>
      <c r="AH228" s="66"/>
      <c r="AI228" s="13"/>
      <c r="AK228" s="13"/>
      <c r="AL228" s="116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</row>
    <row r="229" spans="7:52">
      <c r="G229" s="13"/>
      <c r="H229" s="13"/>
      <c r="I229" s="329"/>
      <c r="J229" s="329"/>
      <c r="K229" s="116"/>
      <c r="L229" s="13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13"/>
      <c r="AA229" s="13"/>
      <c r="AB229" s="116"/>
      <c r="AC229" s="116"/>
      <c r="AD229" s="66"/>
      <c r="AE229" s="13"/>
      <c r="AF229" s="116"/>
      <c r="AG229" s="329"/>
      <c r="AH229" s="66"/>
      <c r="AI229" s="13"/>
      <c r="AK229" s="13"/>
      <c r="AL229" s="116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</row>
    <row r="230" spans="7:52">
      <c r="G230" s="13"/>
      <c r="H230" s="13"/>
      <c r="I230" s="329"/>
      <c r="J230" s="329"/>
      <c r="K230" s="116"/>
      <c r="L230" s="13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13"/>
      <c r="AA230" s="13"/>
      <c r="AB230" s="116"/>
      <c r="AC230" s="116"/>
      <c r="AD230" s="66"/>
      <c r="AE230" s="13"/>
      <c r="AF230" s="116"/>
      <c r="AG230" s="329"/>
      <c r="AH230" s="66"/>
      <c r="AI230" s="13"/>
      <c r="AK230" s="13"/>
      <c r="AL230" s="116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</row>
    <row r="231" spans="7:52">
      <c r="G231" s="13"/>
      <c r="H231" s="13"/>
      <c r="I231" s="329"/>
      <c r="J231" s="329"/>
      <c r="K231" s="116"/>
      <c r="L231" s="13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13"/>
      <c r="AA231" s="13"/>
      <c r="AB231" s="116"/>
      <c r="AC231" s="116"/>
      <c r="AD231" s="66"/>
      <c r="AE231" s="13"/>
      <c r="AF231" s="116"/>
      <c r="AG231" s="329"/>
      <c r="AH231" s="66"/>
      <c r="AI231" s="13"/>
      <c r="AK231" s="13"/>
      <c r="AL231" s="116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7:52">
      <c r="G232" s="13"/>
      <c r="H232" s="13"/>
      <c r="I232" s="329"/>
      <c r="J232" s="329"/>
      <c r="K232" s="116"/>
      <c r="L232" s="13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13"/>
      <c r="AA232" s="13"/>
      <c r="AB232" s="116"/>
      <c r="AC232" s="116"/>
      <c r="AD232" s="66"/>
      <c r="AE232" s="13"/>
      <c r="AF232" s="116"/>
      <c r="AG232" s="329"/>
      <c r="AH232" s="66"/>
      <c r="AI232" s="13"/>
      <c r="AK232" s="13"/>
      <c r="AL232" s="116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7:52">
      <c r="G233" s="13"/>
      <c r="H233" s="13"/>
      <c r="I233" s="329"/>
      <c r="J233" s="329"/>
      <c r="K233" s="116"/>
      <c r="L233" s="13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13"/>
      <c r="AA233" s="13"/>
      <c r="AB233" s="116"/>
      <c r="AC233" s="116"/>
      <c r="AD233" s="66"/>
      <c r="AE233" s="13"/>
      <c r="AF233" s="116"/>
      <c r="AG233" s="329"/>
      <c r="AH233" s="66"/>
      <c r="AI233" s="13"/>
      <c r="AK233" s="13"/>
      <c r="AL233" s="116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7:52">
      <c r="G234" s="13"/>
      <c r="H234" s="13"/>
      <c r="I234" s="329"/>
      <c r="J234" s="329"/>
      <c r="K234" s="116"/>
      <c r="L234" s="13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13"/>
      <c r="AA234" s="13"/>
      <c r="AB234" s="116"/>
      <c r="AC234" s="116"/>
      <c r="AD234" s="66"/>
      <c r="AE234" s="13"/>
      <c r="AF234" s="116"/>
      <c r="AG234" s="329"/>
      <c r="AH234" s="66"/>
      <c r="AI234" s="13"/>
      <c r="AK234" s="13"/>
      <c r="AL234" s="116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7:52">
      <c r="G235" s="13"/>
      <c r="H235" s="13"/>
      <c r="I235" s="329"/>
      <c r="J235" s="329"/>
      <c r="K235" s="116"/>
      <c r="L235" s="13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13"/>
      <c r="AA235" s="13"/>
      <c r="AB235" s="116"/>
      <c r="AC235" s="116"/>
      <c r="AD235" s="66"/>
      <c r="AE235" s="13"/>
      <c r="AF235" s="116"/>
      <c r="AG235" s="329"/>
      <c r="AH235" s="66"/>
      <c r="AI235" s="13"/>
      <c r="AK235" s="13"/>
      <c r="AL235" s="116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7:52">
      <c r="G236" s="13"/>
      <c r="H236" s="13"/>
      <c r="I236" s="329"/>
      <c r="J236" s="329"/>
      <c r="K236" s="116"/>
      <c r="L236" s="13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13"/>
      <c r="AA236" s="13"/>
      <c r="AB236" s="116"/>
      <c r="AC236" s="116"/>
      <c r="AD236" s="66"/>
      <c r="AE236" s="13"/>
      <c r="AF236" s="116"/>
      <c r="AG236" s="329"/>
      <c r="AH236" s="66"/>
      <c r="AI236" s="13"/>
      <c r="AK236" s="13"/>
      <c r="AL236" s="116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7:52">
      <c r="G237" s="13"/>
      <c r="H237" s="13"/>
      <c r="I237" s="329"/>
      <c r="J237" s="329"/>
      <c r="K237" s="116"/>
      <c r="L237" s="13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13"/>
      <c r="AA237" s="13"/>
      <c r="AB237" s="116"/>
      <c r="AC237" s="116"/>
      <c r="AD237" s="66"/>
      <c r="AE237" s="13"/>
      <c r="AF237" s="116"/>
      <c r="AG237" s="329"/>
      <c r="AH237" s="66"/>
      <c r="AI237" s="13"/>
      <c r="AK237" s="13"/>
      <c r="AL237" s="116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7:52">
      <c r="G238" s="13"/>
      <c r="H238" s="13"/>
      <c r="I238" s="329"/>
      <c r="J238" s="329"/>
      <c r="K238" s="116"/>
      <c r="L238" s="13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13"/>
      <c r="AA238" s="13"/>
      <c r="AB238" s="116"/>
      <c r="AC238" s="116"/>
      <c r="AD238" s="66"/>
      <c r="AE238" s="13"/>
      <c r="AF238" s="116"/>
      <c r="AG238" s="329"/>
      <c r="AH238" s="66"/>
      <c r="AI238" s="13"/>
      <c r="AK238" s="13"/>
      <c r="AL238" s="116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7:52">
      <c r="G239" s="13"/>
      <c r="H239" s="13"/>
      <c r="I239" s="329"/>
      <c r="J239" s="329"/>
      <c r="K239" s="116"/>
      <c r="L239" s="13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13"/>
      <c r="AA239" s="13"/>
      <c r="AB239" s="116"/>
      <c r="AC239" s="116"/>
      <c r="AD239" s="66"/>
      <c r="AE239" s="13"/>
      <c r="AF239" s="116"/>
      <c r="AG239" s="329"/>
      <c r="AH239" s="66"/>
      <c r="AI239" s="13"/>
      <c r="AK239" s="13"/>
      <c r="AL239" s="116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7:52">
      <c r="G240" s="13"/>
      <c r="H240" s="13"/>
      <c r="I240" s="329"/>
      <c r="J240" s="329"/>
      <c r="K240" s="116"/>
      <c r="L240" s="13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13"/>
      <c r="AA240" s="13"/>
      <c r="AB240" s="116"/>
      <c r="AC240" s="116"/>
      <c r="AD240" s="66"/>
      <c r="AE240" s="13"/>
      <c r="AF240" s="116"/>
      <c r="AG240" s="329"/>
      <c r="AH240" s="66"/>
      <c r="AI240" s="13"/>
      <c r="AK240" s="13"/>
      <c r="AL240" s="116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7:52">
      <c r="G241" s="13"/>
      <c r="H241" s="13"/>
      <c r="I241" s="329"/>
      <c r="J241" s="329"/>
      <c r="K241" s="116"/>
      <c r="L241" s="13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13"/>
      <c r="AA241" s="13"/>
      <c r="AB241" s="116"/>
      <c r="AC241" s="116"/>
      <c r="AD241" s="66"/>
      <c r="AE241" s="13"/>
      <c r="AF241" s="116"/>
      <c r="AG241" s="329"/>
      <c r="AH241" s="66"/>
      <c r="AI241" s="13"/>
      <c r="AK241" s="13"/>
      <c r="AL241" s="116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7:52">
      <c r="G242" s="13"/>
      <c r="H242" s="13"/>
      <c r="I242" s="329"/>
      <c r="J242" s="329"/>
      <c r="K242" s="116"/>
      <c r="L242" s="13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13"/>
      <c r="AA242" s="13"/>
      <c r="AB242" s="116"/>
      <c r="AC242" s="116"/>
      <c r="AD242" s="66"/>
      <c r="AE242" s="13"/>
      <c r="AF242" s="116"/>
      <c r="AG242" s="329"/>
      <c r="AH242" s="66"/>
      <c r="AI242" s="13"/>
      <c r="AK242" s="13"/>
      <c r="AL242" s="116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7:52">
      <c r="G243" s="13"/>
      <c r="H243" s="13"/>
      <c r="I243" s="329"/>
      <c r="J243" s="329"/>
      <c r="K243" s="116"/>
      <c r="L243" s="13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13"/>
      <c r="AA243" s="13"/>
      <c r="AB243" s="116"/>
      <c r="AC243" s="116"/>
      <c r="AD243" s="66"/>
      <c r="AE243" s="13"/>
      <c r="AF243" s="116"/>
      <c r="AG243" s="329"/>
      <c r="AH243" s="66"/>
      <c r="AI243" s="13"/>
      <c r="AK243" s="13"/>
      <c r="AL243" s="116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7:52">
      <c r="G244" s="13"/>
      <c r="H244" s="13"/>
      <c r="I244" s="329"/>
      <c r="J244" s="329"/>
      <c r="K244" s="116"/>
      <c r="L244" s="13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13"/>
      <c r="AA244" s="13"/>
      <c r="AB244" s="116"/>
      <c r="AC244" s="116"/>
      <c r="AD244" s="66"/>
      <c r="AE244" s="13"/>
      <c r="AF244" s="116"/>
      <c r="AG244" s="329"/>
      <c r="AH244" s="66"/>
      <c r="AI244" s="13"/>
      <c r="AK244" s="13"/>
      <c r="AL244" s="116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7:52">
      <c r="G245" s="13"/>
      <c r="H245" s="13"/>
      <c r="I245" s="329"/>
      <c r="J245" s="329"/>
      <c r="K245" s="116"/>
      <c r="L245" s="13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13"/>
      <c r="AA245" s="13"/>
      <c r="AB245" s="116"/>
      <c r="AC245" s="116"/>
      <c r="AD245" s="66"/>
      <c r="AE245" s="13"/>
      <c r="AF245" s="116"/>
      <c r="AG245" s="329"/>
      <c r="AH245" s="66"/>
      <c r="AI245" s="13"/>
      <c r="AK245" s="13"/>
      <c r="AL245" s="116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</row>
    <row r="246" spans="7:52">
      <c r="G246" s="13"/>
      <c r="H246" s="13"/>
      <c r="I246" s="329"/>
      <c r="J246" s="329"/>
      <c r="K246" s="116"/>
      <c r="L246" s="13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13"/>
      <c r="AA246" s="13"/>
      <c r="AB246" s="116"/>
      <c r="AC246" s="116"/>
      <c r="AD246" s="66"/>
      <c r="AE246" s="13"/>
      <c r="AF246" s="116"/>
      <c r="AG246" s="329"/>
      <c r="AH246" s="66"/>
      <c r="AI246" s="13"/>
      <c r="AK246" s="13"/>
      <c r="AL246" s="116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</row>
    <row r="247" spans="7:52">
      <c r="G247" s="13"/>
      <c r="H247" s="13"/>
      <c r="I247" s="329"/>
      <c r="J247" s="329"/>
      <c r="K247" s="116"/>
      <c r="L247" s="13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13"/>
      <c r="AA247" s="13"/>
      <c r="AB247" s="116"/>
      <c r="AC247" s="116"/>
      <c r="AD247" s="66"/>
      <c r="AE247" s="13"/>
      <c r="AF247" s="116"/>
      <c r="AG247" s="329"/>
      <c r="AH247" s="66"/>
      <c r="AI247" s="13"/>
      <c r="AK247" s="13"/>
      <c r="AL247" s="116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</row>
    <row r="248" spans="7:52">
      <c r="G248" s="13"/>
      <c r="H248" s="13"/>
      <c r="I248" s="329"/>
      <c r="J248" s="329"/>
      <c r="K248" s="116"/>
      <c r="L248" s="13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13"/>
      <c r="AA248" s="13"/>
      <c r="AB248" s="116"/>
      <c r="AC248" s="116"/>
      <c r="AD248" s="66"/>
      <c r="AE248" s="13"/>
      <c r="AF248" s="116"/>
      <c r="AG248" s="329"/>
      <c r="AH248" s="66"/>
      <c r="AI248" s="13"/>
      <c r="AK248" s="13"/>
      <c r="AL248" s="116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</row>
    <row r="249" spans="7:52">
      <c r="G249" s="13"/>
      <c r="H249" s="13"/>
      <c r="I249" s="329"/>
      <c r="J249" s="329"/>
      <c r="K249" s="116"/>
      <c r="L249" s="13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13"/>
      <c r="AA249" s="13"/>
      <c r="AB249" s="116"/>
      <c r="AC249" s="116"/>
      <c r="AD249" s="66"/>
      <c r="AE249" s="13"/>
      <c r="AF249" s="116"/>
      <c r="AG249" s="329"/>
      <c r="AH249" s="66"/>
      <c r="AI249" s="13"/>
      <c r="AJ249" s="122"/>
      <c r="AK249" s="30"/>
      <c r="AL249" s="116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</row>
    <row r="250" spans="7:52">
      <c r="G250" s="13"/>
      <c r="H250" s="13"/>
      <c r="I250" s="329"/>
      <c r="J250" s="329"/>
      <c r="K250" s="116"/>
      <c r="L250" s="13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13"/>
      <c r="AA250" s="13"/>
      <c r="AB250" s="116"/>
      <c r="AC250" s="116"/>
      <c r="AD250" s="66"/>
      <c r="AE250" s="13"/>
      <c r="AF250" s="116"/>
      <c r="AG250" s="329"/>
      <c r="AH250" s="66"/>
      <c r="AI250" s="13"/>
      <c r="AJ250" s="123"/>
      <c r="AK250" s="32"/>
      <c r="AL250" s="116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</row>
    <row r="251" spans="7:52">
      <c r="G251" s="13"/>
      <c r="H251" s="30"/>
      <c r="I251" s="329"/>
      <c r="J251" s="326"/>
      <c r="K251" s="116"/>
      <c r="L251" s="30"/>
      <c r="M251" s="116"/>
      <c r="N251" s="30"/>
      <c r="O251" s="13"/>
      <c r="P251" s="30"/>
      <c r="Q251" s="117"/>
      <c r="R251" s="30"/>
      <c r="S251" s="13"/>
      <c r="T251" s="13"/>
      <c r="U251" s="30"/>
      <c r="V251" s="30"/>
      <c r="W251" s="30"/>
      <c r="X251" s="30"/>
      <c r="Y251" s="67"/>
      <c r="Z251" s="30"/>
      <c r="AA251" s="13"/>
      <c r="AB251" s="116"/>
      <c r="AC251" s="116"/>
      <c r="AD251" s="66"/>
      <c r="AE251" s="13"/>
      <c r="AF251" s="116"/>
      <c r="AG251" s="329"/>
      <c r="AH251" s="66"/>
      <c r="AI251" s="13"/>
      <c r="AJ251" s="123"/>
      <c r="AK251" s="32"/>
      <c r="AL251" s="116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</row>
    <row r="252" spans="7:52">
      <c r="G252" s="13"/>
      <c r="H252" s="32"/>
      <c r="I252" s="329"/>
      <c r="J252" s="327"/>
      <c r="K252" s="116"/>
      <c r="L252" s="32"/>
      <c r="M252" s="116"/>
      <c r="N252" s="32"/>
      <c r="O252" s="30"/>
      <c r="P252" s="32"/>
      <c r="Q252" s="118"/>
      <c r="R252" s="32"/>
      <c r="S252" s="30"/>
      <c r="T252" s="30"/>
      <c r="U252" s="32"/>
      <c r="V252" s="32"/>
      <c r="W252" s="32"/>
      <c r="X252" s="32"/>
      <c r="Y252" s="68"/>
      <c r="Z252" s="32"/>
      <c r="AA252" s="30"/>
      <c r="AB252" s="117"/>
      <c r="AC252" s="117"/>
      <c r="AF252" s="117"/>
      <c r="AG252" s="329"/>
      <c r="AH252" s="67"/>
      <c r="AI252" s="30"/>
      <c r="AJ252" s="123"/>
      <c r="AK252" s="32"/>
      <c r="AL252" s="117"/>
      <c r="AM252" s="30"/>
      <c r="AN252" s="30"/>
      <c r="AQ252" s="30"/>
      <c r="AW252" s="13"/>
      <c r="AX252" s="13"/>
      <c r="AY252" s="13"/>
      <c r="AZ252" s="13"/>
    </row>
    <row r="253" spans="7:52">
      <c r="G253" s="13"/>
      <c r="H253" s="32"/>
      <c r="I253" s="329"/>
      <c r="J253" s="327"/>
      <c r="K253" s="116"/>
      <c r="L253" s="32"/>
      <c r="M253" s="116"/>
      <c r="N253" s="32"/>
      <c r="O253" s="32"/>
      <c r="P253" s="32"/>
      <c r="Q253" s="118"/>
      <c r="R253" s="32"/>
      <c r="S253" s="32"/>
      <c r="T253" s="32"/>
      <c r="U253" s="32"/>
      <c r="V253" s="32"/>
      <c r="W253" s="32"/>
      <c r="X253" s="32"/>
      <c r="Y253" s="68"/>
      <c r="Z253" s="32"/>
      <c r="AA253" s="32"/>
      <c r="AB253" s="118"/>
      <c r="AC253" s="118"/>
      <c r="AF253" s="118"/>
      <c r="AG253" s="329"/>
      <c r="AH253" s="68"/>
      <c r="AI253" s="32"/>
      <c r="AJ253" s="123"/>
      <c r="AK253" s="32"/>
      <c r="AL253" s="118"/>
      <c r="AM253" s="32"/>
      <c r="AN253" s="32"/>
      <c r="AQ253" s="32"/>
      <c r="AY253" s="13"/>
      <c r="AZ253" s="13"/>
    </row>
    <row r="254" spans="7:52">
      <c r="G254" s="13"/>
      <c r="H254" s="32"/>
      <c r="I254" s="329"/>
      <c r="J254" s="327"/>
      <c r="K254" s="116"/>
      <c r="L254" s="32"/>
      <c r="M254" s="116"/>
      <c r="N254" s="32"/>
      <c r="O254" s="32"/>
      <c r="P254" s="32"/>
      <c r="Q254" s="118"/>
      <c r="R254" s="32"/>
      <c r="S254" s="32"/>
      <c r="T254" s="32"/>
      <c r="U254" s="32"/>
      <c r="V254" s="32"/>
      <c r="W254" s="32"/>
      <c r="X254" s="32"/>
      <c r="Y254" s="68"/>
      <c r="Z254" s="32"/>
      <c r="AA254" s="32"/>
      <c r="AB254" s="118"/>
      <c r="AC254" s="118"/>
      <c r="AF254" s="118"/>
      <c r="AG254" s="329"/>
      <c r="AH254" s="68"/>
      <c r="AI254" s="32"/>
      <c r="AJ254" s="123"/>
      <c r="AK254" s="32"/>
      <c r="AL254" s="118"/>
      <c r="AM254" s="32"/>
      <c r="AN254" s="32"/>
      <c r="AQ254" s="32"/>
      <c r="AY254" s="13"/>
      <c r="AZ254" s="13"/>
    </row>
    <row r="255" spans="7:52">
      <c r="G255" s="13"/>
      <c r="H255" s="32"/>
      <c r="I255" s="329"/>
      <c r="J255" s="327"/>
      <c r="K255" s="116"/>
      <c r="L255" s="32"/>
      <c r="M255" s="116"/>
      <c r="N255" s="32"/>
      <c r="O255" s="32"/>
      <c r="P255" s="32"/>
      <c r="Q255" s="118"/>
      <c r="R255" s="32"/>
      <c r="S255" s="32"/>
      <c r="T255" s="32"/>
      <c r="U255" s="32"/>
      <c r="V255" s="32"/>
      <c r="W255" s="32"/>
      <c r="X255" s="32"/>
      <c r="Y255" s="68"/>
      <c r="Z255" s="32"/>
      <c r="AA255" s="32"/>
      <c r="AB255" s="118"/>
      <c r="AC255" s="118"/>
      <c r="AF255" s="118"/>
      <c r="AG255" s="329"/>
      <c r="AH255" s="68"/>
      <c r="AI255" s="32"/>
      <c r="AJ255" s="123"/>
      <c r="AK255" s="32"/>
      <c r="AL255" s="118"/>
      <c r="AM255" s="32"/>
      <c r="AN255" s="32"/>
      <c r="AQ255" s="32"/>
      <c r="AY255" s="13"/>
      <c r="AZ255" s="13"/>
    </row>
    <row r="256" spans="7:52">
      <c r="G256" s="13"/>
      <c r="H256" s="32"/>
      <c r="I256" s="329"/>
      <c r="J256" s="327"/>
      <c r="K256" s="116"/>
      <c r="L256" s="32"/>
      <c r="M256" s="116"/>
      <c r="N256" s="32"/>
      <c r="O256" s="32"/>
      <c r="P256" s="32"/>
      <c r="Q256" s="118"/>
      <c r="R256" s="32"/>
      <c r="S256" s="32"/>
      <c r="T256" s="32"/>
      <c r="U256" s="32"/>
      <c r="V256" s="32"/>
      <c r="W256" s="32"/>
      <c r="X256" s="32"/>
      <c r="Y256" s="68"/>
      <c r="Z256" s="32"/>
      <c r="AA256" s="32"/>
      <c r="AB256" s="118"/>
      <c r="AC256" s="118"/>
      <c r="AF256" s="118"/>
      <c r="AG256" s="329"/>
      <c r="AH256" s="68"/>
      <c r="AI256" s="32"/>
      <c r="AJ256" s="123"/>
      <c r="AK256" s="32"/>
      <c r="AL256" s="118"/>
      <c r="AM256" s="32"/>
      <c r="AN256" s="32"/>
      <c r="AQ256" s="32"/>
      <c r="AY256" s="13"/>
      <c r="AZ256" s="13"/>
    </row>
    <row r="257" spans="7:52">
      <c r="G257" s="13"/>
      <c r="H257" s="32"/>
      <c r="I257" s="329"/>
      <c r="J257" s="327"/>
      <c r="K257" s="116"/>
      <c r="L257" s="32"/>
      <c r="M257" s="116"/>
      <c r="N257" s="32"/>
      <c r="O257" s="32"/>
      <c r="P257" s="32"/>
      <c r="Q257" s="118"/>
      <c r="R257" s="32"/>
      <c r="S257" s="32"/>
      <c r="T257" s="32"/>
      <c r="U257" s="32"/>
      <c r="V257" s="32"/>
      <c r="W257" s="32"/>
      <c r="X257" s="32"/>
      <c r="Y257" s="68"/>
      <c r="Z257" s="32"/>
      <c r="AA257" s="32"/>
      <c r="AB257" s="118"/>
      <c r="AC257" s="118"/>
      <c r="AF257" s="118"/>
      <c r="AG257" s="329"/>
      <c r="AH257" s="68"/>
      <c r="AI257" s="32"/>
      <c r="AJ257" s="123"/>
      <c r="AK257" s="32"/>
      <c r="AL257" s="118"/>
      <c r="AM257" s="32"/>
      <c r="AN257" s="32"/>
      <c r="AQ257" s="32"/>
      <c r="AY257" s="13"/>
      <c r="AZ257" s="13"/>
    </row>
    <row r="258" spans="7:52">
      <c r="G258" s="13"/>
      <c r="H258" s="32"/>
      <c r="I258" s="329"/>
      <c r="J258" s="327"/>
      <c r="K258" s="116"/>
      <c r="L258" s="32"/>
      <c r="M258" s="116"/>
      <c r="N258" s="32"/>
      <c r="O258" s="32"/>
      <c r="P258" s="32"/>
      <c r="Q258" s="118"/>
      <c r="R258" s="32"/>
      <c r="S258" s="32"/>
      <c r="T258" s="32"/>
      <c r="U258" s="32"/>
      <c r="V258" s="32"/>
      <c r="W258" s="32"/>
      <c r="X258" s="32"/>
      <c r="Y258" s="68"/>
      <c r="Z258" s="32"/>
      <c r="AA258" s="32"/>
      <c r="AB258" s="118"/>
      <c r="AC258" s="118"/>
      <c r="AF258" s="118"/>
      <c r="AG258" s="329"/>
      <c r="AH258" s="68"/>
      <c r="AI258" s="32"/>
      <c r="AJ258" s="123"/>
      <c r="AK258" s="32"/>
      <c r="AL258" s="118"/>
      <c r="AM258" s="32"/>
      <c r="AN258" s="32"/>
      <c r="AQ258" s="32"/>
      <c r="AY258" s="13"/>
      <c r="AZ258" s="13"/>
    </row>
    <row r="259" spans="7:52">
      <c r="G259" s="13"/>
      <c r="H259" s="32"/>
      <c r="I259" s="329"/>
      <c r="J259" s="327"/>
      <c r="K259" s="116"/>
      <c r="L259" s="32"/>
      <c r="M259" s="116"/>
      <c r="N259" s="32"/>
      <c r="O259" s="32"/>
      <c r="P259" s="32"/>
      <c r="Q259" s="118"/>
      <c r="R259" s="32"/>
      <c r="S259" s="32"/>
      <c r="T259" s="32"/>
      <c r="U259" s="32"/>
      <c r="V259" s="32"/>
      <c r="W259" s="32"/>
      <c r="X259" s="32"/>
      <c r="Y259" s="68"/>
      <c r="Z259" s="32"/>
      <c r="AA259" s="32"/>
      <c r="AB259" s="118"/>
      <c r="AC259" s="118"/>
      <c r="AF259" s="118"/>
      <c r="AG259" s="329"/>
      <c r="AH259" s="68"/>
      <c r="AI259" s="32"/>
      <c r="AJ259" s="123"/>
      <c r="AK259" s="32"/>
      <c r="AL259" s="118"/>
      <c r="AM259" s="32"/>
      <c r="AN259" s="32"/>
      <c r="AQ259" s="32"/>
      <c r="AY259" s="13"/>
      <c r="AZ259" s="13"/>
    </row>
    <row r="260" spans="7:52">
      <c r="G260" s="13"/>
      <c r="H260" s="32"/>
      <c r="I260" s="329"/>
      <c r="J260" s="327"/>
      <c r="K260" s="116"/>
      <c r="L260" s="32"/>
      <c r="M260" s="116"/>
      <c r="N260" s="32"/>
      <c r="O260" s="32"/>
      <c r="P260" s="32"/>
      <c r="Q260" s="118"/>
      <c r="R260" s="32"/>
      <c r="S260" s="32"/>
      <c r="T260" s="32"/>
      <c r="U260" s="32"/>
      <c r="V260" s="32"/>
      <c r="W260" s="32"/>
      <c r="X260" s="32"/>
      <c r="Y260" s="68"/>
      <c r="Z260" s="32"/>
      <c r="AA260" s="32"/>
      <c r="AB260" s="118"/>
      <c r="AC260" s="118"/>
      <c r="AF260" s="118"/>
      <c r="AG260" s="329"/>
      <c r="AH260" s="68"/>
      <c r="AI260" s="32"/>
      <c r="AJ260" s="123"/>
      <c r="AK260" s="32"/>
      <c r="AL260" s="118"/>
      <c r="AM260" s="32"/>
      <c r="AN260" s="32"/>
      <c r="AQ260" s="32"/>
      <c r="AY260" s="13"/>
      <c r="AZ260" s="13"/>
    </row>
    <row r="261" spans="7:52">
      <c r="G261" s="13"/>
      <c r="H261" s="32"/>
      <c r="I261" s="329"/>
      <c r="J261" s="327"/>
      <c r="K261" s="116"/>
      <c r="L261" s="32"/>
      <c r="M261" s="116"/>
      <c r="N261" s="32"/>
      <c r="O261" s="32"/>
      <c r="P261" s="32"/>
      <c r="Q261" s="118"/>
      <c r="R261" s="32"/>
      <c r="S261" s="32"/>
      <c r="T261" s="32"/>
      <c r="U261" s="32"/>
      <c r="V261" s="32"/>
      <c r="W261" s="32"/>
      <c r="X261" s="32"/>
      <c r="Y261" s="68"/>
      <c r="Z261" s="32"/>
      <c r="AA261" s="32"/>
      <c r="AB261" s="118"/>
      <c r="AC261" s="118"/>
      <c r="AF261" s="118"/>
      <c r="AG261" s="329"/>
      <c r="AH261" s="68"/>
      <c r="AI261" s="32"/>
      <c r="AJ261" s="123"/>
      <c r="AK261" s="32"/>
      <c r="AL261" s="118"/>
      <c r="AM261" s="32"/>
      <c r="AN261" s="32"/>
      <c r="AQ261" s="32"/>
      <c r="AY261" s="13"/>
      <c r="AZ261" s="13"/>
    </row>
    <row r="262" spans="7:52">
      <c r="G262" s="13"/>
      <c r="H262" s="32"/>
      <c r="I262" s="329"/>
      <c r="J262" s="327"/>
      <c r="K262" s="116"/>
      <c r="L262" s="32"/>
      <c r="M262" s="116"/>
      <c r="N262" s="32"/>
      <c r="O262" s="32"/>
      <c r="P262" s="32"/>
      <c r="Q262" s="118"/>
      <c r="R262" s="32"/>
      <c r="S262" s="32"/>
      <c r="T262" s="32"/>
      <c r="U262" s="32"/>
      <c r="V262" s="32"/>
      <c r="W262" s="32"/>
      <c r="X262" s="32"/>
      <c r="Y262" s="68"/>
      <c r="Z262" s="32"/>
      <c r="AA262" s="32"/>
      <c r="AB262" s="118"/>
      <c r="AC262" s="118"/>
      <c r="AF262" s="118"/>
      <c r="AG262" s="329"/>
      <c r="AH262" s="68"/>
      <c r="AI262" s="32"/>
      <c r="AJ262" s="123"/>
      <c r="AK262" s="32"/>
      <c r="AL262" s="118"/>
      <c r="AM262" s="32"/>
      <c r="AN262" s="32"/>
      <c r="AQ262" s="32"/>
      <c r="AY262" s="13"/>
      <c r="AZ262" s="13"/>
    </row>
    <row r="263" spans="7:52">
      <c r="G263" s="13"/>
      <c r="H263" s="32"/>
      <c r="I263" s="329"/>
      <c r="J263" s="327"/>
      <c r="K263" s="116"/>
      <c r="L263" s="32"/>
      <c r="M263" s="116"/>
      <c r="N263" s="32"/>
      <c r="O263" s="32"/>
      <c r="P263" s="32"/>
      <c r="Q263" s="118"/>
      <c r="R263" s="32"/>
      <c r="S263" s="32"/>
      <c r="T263" s="32"/>
      <c r="U263" s="32"/>
      <c r="V263" s="32"/>
      <c r="W263" s="32"/>
      <c r="X263" s="32"/>
      <c r="Y263" s="68"/>
      <c r="Z263" s="32"/>
      <c r="AA263" s="32"/>
      <c r="AB263" s="118"/>
      <c r="AC263" s="118"/>
      <c r="AF263" s="118"/>
      <c r="AG263" s="329"/>
      <c r="AH263" s="68"/>
      <c r="AI263" s="32"/>
      <c r="AJ263" s="123"/>
      <c r="AK263" s="32"/>
      <c r="AL263" s="118"/>
      <c r="AM263" s="32"/>
      <c r="AN263" s="32"/>
      <c r="AQ263" s="32"/>
      <c r="AY263" s="13"/>
      <c r="AZ263" s="13"/>
    </row>
    <row r="264" spans="7:52">
      <c r="G264" s="13"/>
      <c r="H264" s="32"/>
      <c r="I264" s="329"/>
      <c r="J264" s="327"/>
      <c r="K264" s="116"/>
      <c r="L264" s="32"/>
      <c r="M264" s="116"/>
      <c r="N264" s="32"/>
      <c r="O264" s="32"/>
      <c r="P264" s="32"/>
      <c r="Q264" s="118"/>
      <c r="R264" s="32"/>
      <c r="S264" s="32"/>
      <c r="T264" s="32"/>
      <c r="U264" s="32"/>
      <c r="V264" s="32"/>
      <c r="W264" s="32"/>
      <c r="X264" s="32"/>
      <c r="Y264" s="68"/>
      <c r="Z264" s="32"/>
      <c r="AA264" s="32"/>
      <c r="AB264" s="118"/>
      <c r="AC264" s="118"/>
      <c r="AF264" s="118"/>
      <c r="AG264" s="329"/>
      <c r="AH264" s="68"/>
      <c r="AI264" s="32"/>
      <c r="AJ264" s="123"/>
      <c r="AK264" s="32"/>
      <c r="AL264" s="118"/>
      <c r="AM264" s="32"/>
      <c r="AN264" s="32"/>
      <c r="AQ264" s="32"/>
      <c r="AY264" s="13"/>
      <c r="AZ264" s="13"/>
    </row>
    <row r="265" spans="7:52">
      <c r="G265" s="13"/>
      <c r="H265" s="32"/>
      <c r="I265" s="329"/>
      <c r="J265" s="327"/>
      <c r="K265" s="116"/>
      <c r="L265" s="32"/>
      <c r="M265" s="116"/>
      <c r="N265" s="32"/>
      <c r="O265" s="32"/>
      <c r="P265" s="32"/>
      <c r="Q265" s="118"/>
      <c r="R265" s="32"/>
      <c r="S265" s="32"/>
      <c r="T265" s="32"/>
      <c r="U265" s="32"/>
      <c r="V265" s="32"/>
      <c r="W265" s="32"/>
      <c r="X265" s="32"/>
      <c r="Y265" s="68"/>
      <c r="Z265" s="32"/>
      <c r="AA265" s="32"/>
      <c r="AB265" s="118"/>
      <c r="AC265" s="118"/>
      <c r="AF265" s="118"/>
      <c r="AG265" s="329"/>
      <c r="AH265" s="68"/>
      <c r="AI265" s="32"/>
      <c r="AJ265" s="123"/>
      <c r="AK265" s="32"/>
      <c r="AL265" s="118"/>
      <c r="AM265" s="32"/>
      <c r="AN265" s="32"/>
      <c r="AQ265" s="32"/>
      <c r="AY265" s="13"/>
      <c r="AZ265" s="13"/>
    </row>
    <row r="266" spans="7:52">
      <c r="G266" s="13"/>
      <c r="H266" s="32"/>
      <c r="I266" s="329"/>
      <c r="J266" s="327"/>
      <c r="K266" s="116"/>
      <c r="L266" s="32"/>
      <c r="M266" s="116"/>
      <c r="N266" s="32"/>
      <c r="O266" s="32"/>
      <c r="P266" s="32"/>
      <c r="Q266" s="118"/>
      <c r="R266" s="32"/>
      <c r="S266" s="32"/>
      <c r="T266" s="32"/>
      <c r="U266" s="32"/>
      <c r="V266" s="32"/>
      <c r="W266" s="32"/>
      <c r="X266" s="32"/>
      <c r="Y266" s="68"/>
      <c r="Z266" s="32"/>
      <c r="AA266" s="32"/>
      <c r="AB266" s="118"/>
      <c r="AC266" s="118"/>
      <c r="AF266" s="118"/>
      <c r="AG266" s="329"/>
      <c r="AH266" s="68"/>
      <c r="AI266" s="32"/>
      <c r="AJ266" s="123"/>
      <c r="AK266" s="32"/>
      <c r="AL266" s="118"/>
      <c r="AM266" s="32"/>
      <c r="AN266" s="32"/>
      <c r="AQ266" s="32"/>
      <c r="AY266" s="13"/>
      <c r="AZ266" s="13"/>
    </row>
    <row r="267" spans="7:52">
      <c r="G267" s="13"/>
      <c r="H267" s="32"/>
      <c r="I267" s="329"/>
      <c r="J267" s="327"/>
      <c r="K267" s="116"/>
      <c r="L267" s="32"/>
      <c r="M267" s="116"/>
      <c r="N267" s="32"/>
      <c r="O267" s="32"/>
      <c r="P267" s="32"/>
      <c r="Q267" s="118"/>
      <c r="R267" s="32"/>
      <c r="S267" s="32"/>
      <c r="T267" s="32"/>
      <c r="U267" s="32"/>
      <c r="V267" s="32"/>
      <c r="W267" s="32"/>
      <c r="X267" s="32"/>
      <c r="Y267" s="68"/>
      <c r="Z267" s="32"/>
      <c r="AA267" s="32"/>
      <c r="AB267" s="118"/>
      <c r="AC267" s="118"/>
      <c r="AF267" s="118"/>
      <c r="AG267" s="329"/>
      <c r="AH267" s="68"/>
      <c r="AI267" s="32"/>
      <c r="AJ267" s="123"/>
      <c r="AK267" s="32"/>
      <c r="AL267" s="118"/>
      <c r="AM267" s="32"/>
      <c r="AN267" s="32"/>
      <c r="AQ267" s="32"/>
      <c r="AY267" s="13"/>
      <c r="AZ267" s="13"/>
    </row>
    <row r="268" spans="7:52">
      <c r="G268" s="13"/>
      <c r="H268" s="32"/>
      <c r="I268" s="329"/>
      <c r="J268" s="327"/>
      <c r="K268" s="116"/>
      <c r="L268" s="32"/>
      <c r="M268" s="116"/>
      <c r="N268" s="32"/>
      <c r="O268" s="32"/>
      <c r="P268" s="32"/>
      <c r="Q268" s="118"/>
      <c r="R268" s="32"/>
      <c r="S268" s="32"/>
      <c r="T268" s="32"/>
      <c r="U268" s="32"/>
      <c r="V268" s="32"/>
      <c r="W268" s="32"/>
      <c r="X268" s="32"/>
      <c r="Y268" s="68"/>
      <c r="Z268" s="32"/>
      <c r="AA268" s="32"/>
      <c r="AB268" s="118"/>
      <c r="AC268" s="118"/>
      <c r="AF268" s="118"/>
      <c r="AG268" s="329"/>
      <c r="AH268" s="68"/>
      <c r="AI268" s="32"/>
      <c r="AJ268" s="123"/>
      <c r="AK268" s="32"/>
      <c r="AL268" s="118"/>
      <c r="AM268" s="32"/>
      <c r="AN268" s="32"/>
      <c r="AQ268" s="32"/>
      <c r="AY268" s="13"/>
      <c r="AZ268" s="13"/>
    </row>
    <row r="269" spans="7:52">
      <c r="G269" s="13"/>
      <c r="H269" s="32"/>
      <c r="I269" s="329"/>
      <c r="J269" s="327"/>
      <c r="K269" s="116"/>
      <c r="L269" s="32"/>
      <c r="M269" s="116"/>
      <c r="N269" s="32"/>
      <c r="O269" s="32"/>
      <c r="P269" s="32"/>
      <c r="Q269" s="118"/>
      <c r="R269" s="32"/>
      <c r="S269" s="32"/>
      <c r="T269" s="32"/>
      <c r="U269" s="32"/>
      <c r="V269" s="32"/>
      <c r="W269" s="32"/>
      <c r="X269" s="32"/>
      <c r="Y269" s="68"/>
      <c r="Z269" s="32"/>
      <c r="AA269" s="32"/>
      <c r="AB269" s="118"/>
      <c r="AC269" s="118"/>
      <c r="AF269" s="118"/>
      <c r="AG269" s="329"/>
      <c r="AH269" s="68"/>
      <c r="AI269" s="32"/>
      <c r="AJ269" s="123"/>
      <c r="AK269" s="32"/>
      <c r="AL269" s="118"/>
      <c r="AM269" s="32"/>
      <c r="AN269" s="32"/>
      <c r="AQ269" s="32"/>
      <c r="AY269" s="13"/>
      <c r="AZ269" s="13"/>
    </row>
    <row r="270" spans="7:52">
      <c r="G270" s="13"/>
      <c r="H270" s="32"/>
      <c r="I270" s="329"/>
      <c r="J270" s="327"/>
      <c r="K270" s="116"/>
      <c r="L270" s="32"/>
      <c r="M270" s="116"/>
      <c r="N270" s="32"/>
      <c r="O270" s="32"/>
      <c r="P270" s="32"/>
      <c r="Q270" s="118"/>
      <c r="R270" s="32"/>
      <c r="S270" s="32"/>
      <c r="T270" s="32"/>
      <c r="U270" s="32"/>
      <c r="V270" s="32"/>
      <c r="W270" s="32"/>
      <c r="X270" s="32"/>
      <c r="Y270" s="68"/>
      <c r="Z270" s="32"/>
      <c r="AA270" s="32"/>
      <c r="AB270" s="118"/>
      <c r="AC270" s="118"/>
      <c r="AF270" s="118"/>
      <c r="AG270" s="329"/>
      <c r="AH270" s="68"/>
      <c r="AI270" s="32"/>
      <c r="AJ270" s="123"/>
      <c r="AK270" s="32"/>
      <c r="AL270" s="118"/>
      <c r="AM270" s="32"/>
      <c r="AN270" s="32"/>
      <c r="AQ270" s="32"/>
      <c r="AY270" s="13"/>
      <c r="AZ270" s="13"/>
    </row>
    <row r="271" spans="7:52">
      <c r="G271" s="13"/>
      <c r="H271" s="32"/>
      <c r="I271" s="329"/>
      <c r="J271" s="327"/>
      <c r="K271" s="116"/>
      <c r="L271" s="32"/>
      <c r="M271" s="116"/>
      <c r="N271" s="32"/>
      <c r="O271" s="32"/>
      <c r="P271" s="32"/>
      <c r="Q271" s="118"/>
      <c r="R271" s="32"/>
      <c r="S271" s="32"/>
      <c r="T271" s="32"/>
      <c r="U271" s="32"/>
      <c r="V271" s="32"/>
      <c r="W271" s="32"/>
      <c r="X271" s="32"/>
      <c r="Y271" s="68"/>
      <c r="Z271" s="32"/>
      <c r="AA271" s="32"/>
      <c r="AB271" s="118"/>
      <c r="AC271" s="118"/>
      <c r="AF271" s="118"/>
      <c r="AG271" s="329"/>
      <c r="AH271" s="68"/>
      <c r="AI271" s="32"/>
      <c r="AJ271" s="123"/>
      <c r="AK271" s="32"/>
      <c r="AL271" s="118"/>
      <c r="AM271" s="32"/>
      <c r="AN271" s="32"/>
      <c r="AQ271" s="32"/>
      <c r="AY271" s="13"/>
      <c r="AZ271" s="13"/>
    </row>
    <row r="272" spans="7:52">
      <c r="G272" s="13"/>
      <c r="H272" s="32"/>
      <c r="I272" s="329"/>
      <c r="J272" s="327"/>
      <c r="K272" s="116"/>
      <c r="L272" s="32"/>
      <c r="M272" s="116"/>
      <c r="N272" s="32"/>
      <c r="O272" s="32"/>
      <c r="P272" s="32"/>
      <c r="Q272" s="118"/>
      <c r="R272" s="32"/>
      <c r="S272" s="32"/>
      <c r="T272" s="32"/>
      <c r="U272" s="32"/>
      <c r="V272" s="32"/>
      <c r="W272" s="32"/>
      <c r="X272" s="32"/>
      <c r="Y272" s="68"/>
      <c r="Z272" s="32"/>
      <c r="AA272" s="32"/>
      <c r="AB272" s="118"/>
      <c r="AC272" s="118"/>
      <c r="AF272" s="118"/>
      <c r="AG272" s="329"/>
      <c r="AH272" s="68"/>
      <c r="AI272" s="32"/>
      <c r="AJ272" s="123"/>
      <c r="AK272" s="32"/>
      <c r="AL272" s="118"/>
      <c r="AM272" s="32"/>
      <c r="AN272" s="32"/>
      <c r="AQ272" s="32"/>
      <c r="AY272" s="13"/>
      <c r="AZ272" s="13"/>
    </row>
    <row r="273" spans="1:52">
      <c r="G273" s="13"/>
      <c r="H273" s="32"/>
      <c r="I273" s="329"/>
      <c r="J273" s="327"/>
      <c r="K273" s="116"/>
      <c r="L273" s="32"/>
      <c r="M273" s="116"/>
      <c r="N273" s="32"/>
      <c r="O273" s="32"/>
      <c r="P273" s="32"/>
      <c r="Q273" s="118"/>
      <c r="R273" s="32"/>
      <c r="S273" s="32"/>
      <c r="T273" s="32"/>
      <c r="U273" s="32"/>
      <c r="V273" s="32"/>
      <c r="W273" s="32"/>
      <c r="X273" s="32"/>
      <c r="Y273" s="68"/>
      <c r="Z273" s="32"/>
      <c r="AA273" s="32"/>
      <c r="AB273" s="118"/>
      <c r="AC273" s="118"/>
      <c r="AF273" s="118"/>
      <c r="AG273" s="329"/>
      <c r="AH273" s="68"/>
      <c r="AI273" s="32"/>
      <c r="AJ273" s="123"/>
      <c r="AK273" s="32"/>
      <c r="AL273" s="118"/>
      <c r="AM273" s="32"/>
      <c r="AN273" s="32"/>
      <c r="AQ273" s="32"/>
      <c r="AY273" s="13"/>
      <c r="AZ273" s="13"/>
    </row>
    <row r="274" spans="1:52">
      <c r="G274" s="13"/>
      <c r="H274" s="32"/>
      <c r="I274" s="329"/>
      <c r="J274" s="327"/>
      <c r="K274" s="116"/>
      <c r="L274" s="32"/>
      <c r="M274" s="116"/>
      <c r="N274" s="32"/>
      <c r="O274" s="32"/>
      <c r="P274" s="32"/>
      <c r="Q274" s="118"/>
      <c r="R274" s="32"/>
      <c r="S274" s="32"/>
      <c r="T274" s="32"/>
      <c r="U274" s="32"/>
      <c r="V274" s="32"/>
      <c r="W274" s="32"/>
      <c r="X274" s="32"/>
      <c r="Y274" s="68"/>
      <c r="Z274" s="32"/>
      <c r="AA274" s="32"/>
      <c r="AB274" s="118"/>
      <c r="AC274" s="118"/>
      <c r="AF274" s="118"/>
      <c r="AG274" s="329"/>
      <c r="AH274" s="68"/>
      <c r="AI274" s="32"/>
      <c r="AJ274" s="123"/>
      <c r="AK274" s="32"/>
      <c r="AL274" s="118"/>
      <c r="AM274" s="32"/>
      <c r="AN274" s="32"/>
      <c r="AQ274" s="32"/>
      <c r="AY274" s="13"/>
      <c r="AZ274" s="13"/>
    </row>
    <row r="275" spans="1:52">
      <c r="C275" s="30"/>
      <c r="D275" s="30"/>
      <c r="E275" s="30"/>
      <c r="F275" s="30"/>
      <c r="G275" s="30"/>
      <c r="H275" s="32"/>
      <c r="I275" s="326"/>
      <c r="J275" s="327"/>
      <c r="K275" s="117"/>
      <c r="L275" s="32"/>
      <c r="M275" s="117"/>
      <c r="N275" s="32"/>
      <c r="O275" s="32"/>
      <c r="P275" s="32"/>
      <c r="Q275" s="118"/>
      <c r="R275" s="32"/>
      <c r="S275" s="32"/>
      <c r="T275" s="32"/>
      <c r="U275" s="32"/>
      <c r="V275" s="32"/>
      <c r="W275" s="32"/>
      <c r="X275" s="32"/>
      <c r="Y275" s="68"/>
      <c r="Z275" s="32"/>
      <c r="AA275" s="32"/>
      <c r="AB275" s="118"/>
      <c r="AC275" s="118"/>
      <c r="AF275" s="118"/>
      <c r="AG275" s="326"/>
      <c r="AH275" s="68"/>
      <c r="AI275" s="32"/>
      <c r="AJ275" s="123"/>
      <c r="AK275" s="32"/>
      <c r="AL275" s="118"/>
      <c r="AM275" s="32"/>
      <c r="AN275" s="32"/>
      <c r="AQ275" s="32"/>
      <c r="AY275" s="13"/>
      <c r="AZ275" s="13"/>
    </row>
    <row r="276" spans="1:52">
      <c r="A276" s="30"/>
      <c r="B276" s="30"/>
      <c r="C276" s="32"/>
      <c r="D276" s="32"/>
      <c r="E276" s="32"/>
      <c r="F276" s="32"/>
      <c r="G276" s="32"/>
      <c r="H276" s="32"/>
      <c r="I276" s="327"/>
      <c r="J276" s="327"/>
      <c r="K276" s="118"/>
      <c r="L276" s="32"/>
      <c r="M276" s="118"/>
      <c r="N276" s="32"/>
      <c r="O276" s="32"/>
      <c r="P276" s="32"/>
      <c r="Q276" s="118"/>
      <c r="R276" s="32"/>
      <c r="S276" s="32"/>
      <c r="T276" s="32"/>
      <c r="U276" s="32"/>
      <c r="V276" s="32"/>
      <c r="W276" s="32"/>
      <c r="X276" s="32"/>
      <c r="Y276" s="68"/>
      <c r="Z276" s="32"/>
      <c r="AA276" s="32"/>
      <c r="AB276" s="118"/>
      <c r="AC276" s="118"/>
      <c r="AF276" s="118"/>
      <c r="AG276" s="327"/>
      <c r="AH276" s="68"/>
      <c r="AI276" s="32"/>
      <c r="AJ276" s="123"/>
      <c r="AK276" s="32"/>
      <c r="AL276" s="118"/>
      <c r="AM276" s="32"/>
      <c r="AN276" s="32"/>
      <c r="AQ276" s="32"/>
      <c r="AY276" s="13"/>
      <c r="AZ276" s="13"/>
    </row>
    <row r="277" spans="1:52">
      <c r="A277" s="32"/>
      <c r="B277" s="32"/>
      <c r="C277" s="32"/>
      <c r="D277" s="32"/>
      <c r="E277" s="32"/>
      <c r="F277" s="32"/>
      <c r="G277" s="32"/>
      <c r="H277" s="32"/>
      <c r="I277" s="327"/>
      <c r="J277" s="327"/>
      <c r="K277" s="118"/>
      <c r="L277" s="32"/>
      <c r="M277" s="118"/>
      <c r="N277" s="32"/>
      <c r="O277" s="32"/>
      <c r="P277" s="32"/>
      <c r="Q277" s="118"/>
      <c r="R277" s="32"/>
      <c r="S277" s="32"/>
      <c r="T277" s="32"/>
      <c r="U277" s="32"/>
      <c r="V277" s="32"/>
      <c r="W277" s="32"/>
      <c r="X277" s="32"/>
      <c r="Y277" s="68"/>
      <c r="Z277" s="32"/>
      <c r="AA277" s="32"/>
      <c r="AB277" s="118"/>
      <c r="AC277" s="118"/>
      <c r="AF277" s="118"/>
      <c r="AG277" s="327"/>
      <c r="AH277" s="68"/>
      <c r="AI277" s="32"/>
      <c r="AJ277" s="123"/>
      <c r="AK277" s="32"/>
      <c r="AL277" s="118"/>
      <c r="AM277" s="32"/>
      <c r="AN277" s="32"/>
      <c r="AQ277" s="32"/>
      <c r="AY277" s="13"/>
      <c r="AZ277" s="13"/>
    </row>
    <row r="278" spans="1:52">
      <c r="A278" s="32"/>
      <c r="B278" s="32"/>
      <c r="C278" s="32"/>
      <c r="D278" s="32"/>
      <c r="E278" s="32"/>
      <c r="F278" s="32"/>
      <c r="G278" s="32"/>
      <c r="H278" s="32"/>
      <c r="I278" s="327"/>
      <c r="J278" s="327"/>
      <c r="K278" s="118"/>
      <c r="L278" s="32"/>
      <c r="M278" s="118"/>
      <c r="N278" s="32"/>
      <c r="O278" s="32"/>
      <c r="P278" s="32"/>
      <c r="Q278" s="118"/>
      <c r="R278" s="32"/>
      <c r="S278" s="32"/>
      <c r="T278" s="32"/>
      <c r="U278" s="32"/>
      <c r="V278" s="32"/>
      <c r="W278" s="32"/>
      <c r="X278" s="32"/>
      <c r="Y278" s="68"/>
      <c r="Z278" s="32"/>
      <c r="AA278" s="32"/>
      <c r="AB278" s="118"/>
      <c r="AC278" s="118"/>
      <c r="AF278" s="118"/>
      <c r="AG278" s="327"/>
      <c r="AH278" s="68"/>
      <c r="AI278" s="32"/>
      <c r="AJ278" s="123"/>
      <c r="AK278" s="32"/>
      <c r="AL278" s="118"/>
      <c r="AM278" s="32"/>
      <c r="AN278" s="32"/>
      <c r="AQ278" s="32"/>
      <c r="AY278" s="13"/>
      <c r="AZ278" s="13"/>
    </row>
    <row r="279" spans="1:52">
      <c r="A279" s="32"/>
      <c r="B279" s="32"/>
      <c r="C279" s="32"/>
      <c r="D279" s="32"/>
      <c r="E279" s="32"/>
      <c r="F279" s="32"/>
      <c r="G279" s="32"/>
      <c r="H279" s="32"/>
      <c r="I279" s="327"/>
      <c r="J279" s="327"/>
      <c r="K279" s="118"/>
      <c r="L279" s="32"/>
      <c r="M279" s="118"/>
      <c r="N279" s="32"/>
      <c r="O279" s="32"/>
      <c r="P279" s="32"/>
      <c r="Q279" s="118"/>
      <c r="R279" s="32"/>
      <c r="S279" s="32"/>
      <c r="T279" s="32"/>
      <c r="U279" s="32"/>
      <c r="V279" s="32"/>
      <c r="W279" s="32"/>
      <c r="X279" s="32"/>
      <c r="Y279" s="68"/>
      <c r="Z279" s="32"/>
      <c r="AA279" s="32"/>
      <c r="AB279" s="118"/>
      <c r="AC279" s="118"/>
      <c r="AF279" s="118"/>
      <c r="AG279" s="327"/>
      <c r="AH279" s="68"/>
      <c r="AI279" s="32"/>
      <c r="AJ279" s="123"/>
      <c r="AK279" s="32"/>
      <c r="AL279" s="118"/>
      <c r="AM279" s="32"/>
      <c r="AN279" s="32"/>
      <c r="AQ279" s="32"/>
      <c r="AY279" s="13"/>
      <c r="AZ279" s="13"/>
    </row>
    <row r="280" spans="1:52">
      <c r="A280" s="32"/>
      <c r="B280" s="32"/>
      <c r="C280" s="32"/>
      <c r="D280" s="32"/>
      <c r="E280" s="32"/>
      <c r="F280" s="32"/>
      <c r="G280" s="32"/>
      <c r="H280" s="32"/>
      <c r="I280" s="327"/>
      <c r="J280" s="327"/>
      <c r="K280" s="118"/>
      <c r="L280" s="32"/>
      <c r="M280" s="118"/>
      <c r="N280" s="32"/>
      <c r="O280" s="32"/>
      <c r="P280" s="32"/>
      <c r="Q280" s="118"/>
      <c r="R280" s="32"/>
      <c r="S280" s="32"/>
      <c r="T280" s="32"/>
      <c r="U280" s="32"/>
      <c r="V280" s="32"/>
      <c r="W280" s="32"/>
      <c r="X280" s="32"/>
      <c r="Y280" s="68"/>
      <c r="Z280" s="32"/>
      <c r="AA280" s="32"/>
      <c r="AB280" s="118"/>
      <c r="AC280" s="118"/>
      <c r="AF280" s="118"/>
      <c r="AG280" s="327"/>
      <c r="AH280" s="68"/>
      <c r="AI280" s="32"/>
      <c r="AJ280" s="123"/>
      <c r="AK280" s="32"/>
      <c r="AL280" s="118"/>
      <c r="AM280" s="32"/>
      <c r="AN280" s="32"/>
      <c r="AQ280" s="32"/>
      <c r="AY280" s="13"/>
      <c r="AZ280" s="13"/>
    </row>
    <row r="281" spans="1:52">
      <c r="A281" s="32"/>
      <c r="B281" s="32"/>
      <c r="C281" s="32"/>
      <c r="D281" s="32"/>
      <c r="E281" s="32"/>
      <c r="F281" s="32"/>
      <c r="G281" s="32"/>
      <c r="H281" s="32"/>
      <c r="I281" s="327"/>
      <c r="J281" s="327"/>
      <c r="K281" s="118"/>
      <c r="L281" s="32"/>
      <c r="M281" s="118"/>
      <c r="N281" s="32"/>
      <c r="O281" s="32"/>
      <c r="P281" s="32"/>
      <c r="Q281" s="118"/>
      <c r="R281" s="32"/>
      <c r="S281" s="32"/>
      <c r="T281" s="32"/>
      <c r="U281" s="32"/>
      <c r="V281" s="32"/>
      <c r="W281" s="32"/>
      <c r="X281" s="32"/>
      <c r="Y281" s="68"/>
      <c r="Z281" s="32"/>
      <c r="AA281" s="32"/>
      <c r="AB281" s="118"/>
      <c r="AC281" s="118"/>
      <c r="AF281" s="118"/>
      <c r="AG281" s="327"/>
      <c r="AH281" s="68"/>
      <c r="AI281" s="32"/>
      <c r="AJ281" s="123"/>
      <c r="AK281" s="32"/>
      <c r="AL281" s="118"/>
      <c r="AM281" s="32"/>
      <c r="AN281" s="32"/>
      <c r="AQ281" s="32"/>
      <c r="AY281" s="13"/>
      <c r="AZ281" s="13"/>
    </row>
    <row r="282" spans="1:52">
      <c r="A282" s="32"/>
      <c r="B282" s="32"/>
      <c r="C282" s="32"/>
      <c r="D282" s="32"/>
      <c r="E282" s="32"/>
      <c r="F282" s="32"/>
      <c r="G282" s="32"/>
      <c r="H282" s="32"/>
      <c r="I282" s="327"/>
      <c r="J282" s="327"/>
      <c r="K282" s="118"/>
      <c r="L282" s="32"/>
      <c r="M282" s="118"/>
      <c r="N282" s="32"/>
      <c r="O282" s="32"/>
      <c r="P282" s="32"/>
      <c r="Q282" s="118"/>
      <c r="R282" s="32"/>
      <c r="S282" s="32"/>
      <c r="T282" s="32"/>
      <c r="U282" s="32"/>
      <c r="V282" s="32"/>
      <c r="W282" s="32"/>
      <c r="X282" s="32"/>
      <c r="Y282" s="68"/>
      <c r="Z282" s="32"/>
      <c r="AA282" s="32"/>
      <c r="AB282" s="118"/>
      <c r="AC282" s="118"/>
      <c r="AF282" s="118"/>
      <c r="AG282" s="327"/>
      <c r="AH282" s="68"/>
      <c r="AI282" s="32"/>
      <c r="AJ282" s="123"/>
      <c r="AK282" s="32"/>
      <c r="AL282" s="118"/>
      <c r="AM282" s="32"/>
      <c r="AN282" s="32"/>
      <c r="AQ282" s="32"/>
      <c r="AY282" s="13"/>
      <c r="AZ282" s="13"/>
    </row>
    <row r="283" spans="1:52">
      <c r="A283" s="32"/>
      <c r="B283" s="32"/>
      <c r="C283" s="32"/>
      <c r="D283" s="32"/>
      <c r="E283" s="32"/>
      <c r="F283" s="32"/>
      <c r="G283" s="32"/>
      <c r="H283" s="32"/>
      <c r="I283" s="327"/>
      <c r="J283" s="327"/>
      <c r="K283" s="118"/>
      <c r="L283" s="32"/>
      <c r="M283" s="118"/>
      <c r="N283" s="32"/>
      <c r="O283" s="32"/>
      <c r="P283" s="32"/>
      <c r="Q283" s="118"/>
      <c r="R283" s="32"/>
      <c r="S283" s="32"/>
      <c r="T283" s="32"/>
      <c r="U283" s="32"/>
      <c r="V283" s="32"/>
      <c r="W283" s="32"/>
      <c r="X283" s="32"/>
      <c r="Y283" s="68"/>
      <c r="Z283" s="32"/>
      <c r="AA283" s="32"/>
      <c r="AB283" s="118"/>
      <c r="AC283" s="118"/>
      <c r="AF283" s="118"/>
      <c r="AG283" s="327"/>
      <c r="AH283" s="68"/>
      <c r="AI283" s="32"/>
      <c r="AJ283" s="123"/>
      <c r="AK283" s="32"/>
      <c r="AL283" s="118"/>
      <c r="AM283" s="32"/>
      <c r="AN283" s="32"/>
      <c r="AQ283" s="32"/>
      <c r="AY283" s="13"/>
      <c r="AZ283" s="13"/>
    </row>
    <row r="284" spans="1:52">
      <c r="A284" s="32"/>
      <c r="B284" s="32"/>
      <c r="C284" s="32"/>
      <c r="D284" s="32"/>
      <c r="E284" s="32"/>
      <c r="F284" s="32"/>
      <c r="G284" s="32"/>
      <c r="H284" s="32"/>
      <c r="I284" s="327"/>
      <c r="J284" s="327"/>
      <c r="K284" s="118"/>
      <c r="L284" s="32"/>
      <c r="M284" s="118"/>
      <c r="N284" s="32"/>
      <c r="O284" s="32"/>
      <c r="P284" s="32"/>
      <c r="Q284" s="118"/>
      <c r="R284" s="32"/>
      <c r="S284" s="32"/>
      <c r="T284" s="32"/>
      <c r="U284" s="32"/>
      <c r="V284" s="32"/>
      <c r="W284" s="32"/>
      <c r="X284" s="32"/>
      <c r="Y284" s="68"/>
      <c r="Z284" s="32"/>
      <c r="AA284" s="32"/>
      <c r="AB284" s="118"/>
      <c r="AC284" s="118"/>
      <c r="AF284" s="118"/>
      <c r="AG284" s="327"/>
      <c r="AH284" s="68"/>
      <c r="AI284" s="32"/>
      <c r="AL284" s="118"/>
      <c r="AM284" s="32"/>
      <c r="AN284" s="32"/>
      <c r="AQ284" s="32"/>
      <c r="AY284" s="13"/>
      <c r="AZ284" s="13"/>
    </row>
    <row r="285" spans="1:52">
      <c r="A285" s="32"/>
      <c r="B285" s="32"/>
      <c r="C285" s="32"/>
      <c r="D285" s="32"/>
      <c r="E285" s="32"/>
      <c r="F285" s="32"/>
      <c r="G285" s="32"/>
      <c r="H285" s="32"/>
      <c r="I285" s="327"/>
      <c r="J285" s="327"/>
      <c r="K285" s="118"/>
      <c r="L285" s="32"/>
      <c r="M285" s="118"/>
      <c r="N285" s="32"/>
      <c r="O285" s="32"/>
      <c r="P285" s="32"/>
      <c r="Q285" s="118"/>
      <c r="R285" s="32"/>
      <c r="S285" s="32"/>
      <c r="T285" s="32"/>
      <c r="U285" s="32"/>
      <c r="V285" s="32"/>
      <c r="W285" s="32"/>
      <c r="X285" s="32"/>
      <c r="Y285" s="68"/>
      <c r="Z285" s="32"/>
      <c r="AA285" s="32"/>
      <c r="AB285" s="118"/>
      <c r="AC285" s="118"/>
      <c r="AF285" s="118"/>
      <c r="AG285" s="327"/>
      <c r="AH285" s="68"/>
      <c r="AI285" s="32"/>
      <c r="AL285" s="118"/>
      <c r="AM285" s="32"/>
      <c r="AN285" s="32"/>
      <c r="AQ285" s="32"/>
      <c r="AY285" s="13"/>
      <c r="AZ285" s="13"/>
    </row>
    <row r="286" spans="1:52">
      <c r="A286" s="32"/>
      <c r="B286" s="32"/>
      <c r="C286" s="32"/>
      <c r="D286" s="32"/>
      <c r="E286" s="32"/>
      <c r="F286" s="32"/>
      <c r="G286" s="32"/>
      <c r="H286" s="32"/>
      <c r="I286" s="327"/>
      <c r="J286" s="327"/>
      <c r="K286" s="118"/>
      <c r="L286" s="32"/>
      <c r="M286" s="118"/>
      <c r="N286" s="32"/>
      <c r="O286" s="32"/>
      <c r="P286" s="32"/>
      <c r="Q286" s="118"/>
      <c r="R286" s="32"/>
      <c r="S286" s="32"/>
      <c r="T286" s="32"/>
      <c r="U286" s="32"/>
      <c r="V286" s="32"/>
      <c r="W286" s="32"/>
      <c r="X286" s="32"/>
      <c r="Y286" s="68"/>
      <c r="Z286" s="32"/>
      <c r="AA286" s="32"/>
      <c r="AB286" s="118"/>
      <c r="AC286" s="118"/>
      <c r="AF286" s="118"/>
      <c r="AG286" s="327"/>
      <c r="AH286" s="68"/>
      <c r="AI286" s="32"/>
      <c r="AL286" s="118"/>
      <c r="AM286" s="32"/>
      <c r="AN286" s="32"/>
      <c r="AQ286" s="32"/>
      <c r="AY286" s="13"/>
      <c r="AZ286" s="13"/>
    </row>
    <row r="287" spans="1:52">
      <c r="A287" s="32"/>
      <c r="B287" s="32"/>
      <c r="C287" s="32"/>
      <c r="D287" s="32"/>
      <c r="E287" s="32"/>
      <c r="F287" s="32"/>
      <c r="G287" s="32"/>
      <c r="H287" s="32"/>
      <c r="I287" s="327"/>
      <c r="J287" s="327"/>
      <c r="K287" s="118"/>
      <c r="L287" s="32"/>
      <c r="M287" s="118"/>
      <c r="N287" s="32"/>
      <c r="O287" s="32"/>
      <c r="P287" s="32"/>
      <c r="Q287" s="118"/>
      <c r="R287" s="32"/>
      <c r="S287" s="32"/>
      <c r="T287" s="32"/>
      <c r="U287" s="32"/>
      <c r="V287" s="32"/>
      <c r="W287" s="32"/>
      <c r="X287" s="32"/>
      <c r="Y287" s="68"/>
      <c r="Z287" s="32"/>
      <c r="AA287" s="32"/>
      <c r="AB287" s="118"/>
      <c r="AC287" s="118"/>
      <c r="AF287" s="118"/>
      <c r="AG287" s="327"/>
      <c r="AH287" s="68"/>
      <c r="AQ287" s="32"/>
      <c r="AY287" s="13"/>
      <c r="AZ287" s="13"/>
    </row>
    <row r="288" spans="1:52">
      <c r="A288" s="32"/>
      <c r="B288" s="32"/>
      <c r="C288" s="32"/>
      <c r="D288" s="32"/>
      <c r="E288" s="32"/>
      <c r="F288" s="32"/>
      <c r="G288" s="32"/>
      <c r="H288" s="32"/>
      <c r="I288" s="327"/>
      <c r="J288" s="327"/>
      <c r="K288" s="118"/>
      <c r="L288" s="32"/>
      <c r="M288" s="118"/>
      <c r="N288" s="32"/>
      <c r="O288" s="32"/>
      <c r="P288" s="32"/>
      <c r="Q288" s="118"/>
      <c r="R288" s="32"/>
      <c r="S288" s="32"/>
      <c r="T288" s="32"/>
      <c r="U288" s="32"/>
      <c r="V288" s="32"/>
      <c r="W288" s="32"/>
      <c r="X288" s="32"/>
      <c r="Y288" s="68"/>
      <c r="Z288" s="32"/>
      <c r="AA288" s="32"/>
      <c r="AB288" s="118"/>
      <c r="AC288" s="118"/>
      <c r="AF288" s="118"/>
      <c r="AG288" s="327"/>
      <c r="AH288" s="68"/>
      <c r="AQ288" s="32"/>
      <c r="AY288" s="13"/>
      <c r="AZ288" s="13"/>
    </row>
    <row r="289" spans="1:52">
      <c r="A289" s="32"/>
      <c r="B289" s="32"/>
      <c r="C289" s="32"/>
      <c r="D289" s="32"/>
      <c r="E289" s="32"/>
      <c r="F289" s="32"/>
      <c r="G289" s="32"/>
      <c r="H289" s="32"/>
      <c r="I289" s="327"/>
      <c r="J289" s="327"/>
      <c r="K289" s="118"/>
      <c r="L289" s="32"/>
      <c r="M289" s="118"/>
      <c r="N289" s="32"/>
      <c r="O289" s="32"/>
      <c r="P289" s="32"/>
      <c r="Q289" s="118"/>
      <c r="R289" s="32"/>
      <c r="S289" s="32"/>
      <c r="T289" s="32"/>
      <c r="U289" s="32"/>
      <c r="V289" s="32"/>
      <c r="W289" s="32"/>
      <c r="X289" s="32"/>
      <c r="Y289" s="68"/>
      <c r="Z289" s="32"/>
      <c r="AA289" s="32"/>
      <c r="AB289" s="118"/>
      <c r="AC289" s="118"/>
      <c r="AF289" s="118"/>
      <c r="AG289" s="327"/>
      <c r="AH289" s="68"/>
      <c r="AQ289" s="32"/>
      <c r="AY289" s="13"/>
      <c r="AZ289" s="13"/>
    </row>
    <row r="290" spans="1:52">
      <c r="A290" s="32"/>
      <c r="B290" s="32"/>
      <c r="C290" s="32"/>
      <c r="D290" s="32"/>
      <c r="E290" s="32"/>
      <c r="F290" s="32"/>
      <c r="G290" s="32"/>
      <c r="H290" s="32"/>
      <c r="I290" s="327"/>
      <c r="J290" s="327"/>
      <c r="K290" s="118"/>
      <c r="L290" s="32"/>
      <c r="M290" s="118"/>
      <c r="N290" s="32"/>
      <c r="O290" s="32"/>
      <c r="P290" s="32"/>
      <c r="Q290" s="118"/>
      <c r="R290" s="32"/>
      <c r="S290" s="32"/>
      <c r="T290" s="32"/>
      <c r="U290" s="32"/>
      <c r="V290" s="32"/>
      <c r="W290" s="32"/>
      <c r="X290" s="32"/>
      <c r="Y290" s="68"/>
      <c r="Z290" s="32"/>
      <c r="AA290" s="32"/>
      <c r="AB290" s="118"/>
      <c r="AC290" s="118"/>
      <c r="AF290" s="118"/>
      <c r="AG290" s="327"/>
      <c r="AH290" s="68"/>
      <c r="AQ290" s="32"/>
      <c r="AY290" s="13"/>
      <c r="AZ290" s="13"/>
    </row>
    <row r="291" spans="1:52">
      <c r="A291" s="32"/>
      <c r="B291" s="32"/>
      <c r="C291" s="32"/>
      <c r="D291" s="32"/>
      <c r="E291" s="32"/>
      <c r="F291" s="32"/>
      <c r="G291" s="32"/>
      <c r="H291" s="32"/>
      <c r="I291" s="327"/>
      <c r="J291" s="327"/>
      <c r="K291" s="118"/>
      <c r="L291" s="32"/>
      <c r="M291" s="118"/>
      <c r="N291" s="32"/>
      <c r="O291" s="32"/>
      <c r="P291" s="32"/>
      <c r="Q291" s="118"/>
      <c r="R291" s="32"/>
      <c r="S291" s="32"/>
      <c r="T291" s="32"/>
      <c r="U291" s="32"/>
      <c r="V291" s="32"/>
      <c r="W291" s="32"/>
      <c r="X291" s="32"/>
      <c r="Y291" s="68"/>
      <c r="Z291" s="32"/>
      <c r="AA291" s="32"/>
      <c r="AB291" s="118"/>
      <c r="AC291" s="118"/>
      <c r="AF291" s="118"/>
      <c r="AG291" s="327"/>
      <c r="AH291" s="68"/>
      <c r="AQ291" s="32"/>
      <c r="AY291" s="13"/>
      <c r="AZ291" s="13"/>
    </row>
    <row r="292" spans="1:52">
      <c r="A292" s="32"/>
      <c r="B292" s="32"/>
      <c r="C292" s="32"/>
      <c r="D292" s="32"/>
      <c r="E292" s="32"/>
      <c r="F292" s="32"/>
      <c r="G292" s="32"/>
      <c r="H292" s="32"/>
      <c r="I292" s="327"/>
      <c r="J292" s="327"/>
      <c r="K292" s="118"/>
      <c r="L292" s="32"/>
      <c r="M292" s="118"/>
      <c r="N292" s="32"/>
      <c r="O292" s="32"/>
      <c r="P292" s="32"/>
      <c r="Q292" s="118"/>
      <c r="R292" s="32"/>
      <c r="S292" s="32"/>
      <c r="T292" s="32"/>
      <c r="U292" s="32"/>
      <c r="V292" s="32"/>
      <c r="W292" s="32"/>
      <c r="X292" s="32"/>
      <c r="Y292" s="68"/>
      <c r="Z292" s="32"/>
      <c r="AA292" s="32"/>
      <c r="AB292" s="118"/>
      <c r="AC292" s="118"/>
      <c r="AF292" s="118"/>
      <c r="AG292" s="327"/>
      <c r="AH292" s="68"/>
      <c r="AQ292" s="32"/>
      <c r="AY292" s="13"/>
      <c r="AZ292" s="13"/>
    </row>
    <row r="293" spans="1:52">
      <c r="A293" s="32"/>
      <c r="B293" s="32"/>
      <c r="C293" s="32"/>
      <c r="D293" s="32"/>
      <c r="E293" s="32"/>
      <c r="F293" s="32"/>
      <c r="G293" s="32"/>
      <c r="H293" s="32"/>
      <c r="I293" s="327"/>
      <c r="J293" s="327"/>
      <c r="K293" s="118"/>
      <c r="L293" s="32"/>
      <c r="M293" s="118"/>
      <c r="N293" s="32"/>
      <c r="O293" s="32"/>
      <c r="P293" s="32"/>
      <c r="Q293" s="118"/>
      <c r="R293" s="32"/>
      <c r="S293" s="32"/>
      <c r="T293" s="32"/>
      <c r="U293" s="32"/>
      <c r="V293" s="32"/>
      <c r="W293" s="32"/>
      <c r="X293" s="32"/>
      <c r="Y293" s="68"/>
      <c r="Z293" s="32"/>
      <c r="AA293" s="32"/>
      <c r="AB293" s="118"/>
      <c r="AC293" s="118"/>
      <c r="AF293" s="118"/>
      <c r="AG293" s="327"/>
      <c r="AH293" s="68"/>
      <c r="AQ293" s="32"/>
      <c r="AY293" s="13"/>
      <c r="AZ293" s="13"/>
    </row>
    <row r="294" spans="1:52">
      <c r="A294" s="32"/>
      <c r="B294" s="32"/>
      <c r="C294" s="32"/>
      <c r="D294" s="32"/>
      <c r="E294" s="32"/>
      <c r="F294" s="32"/>
      <c r="G294" s="32"/>
      <c r="H294" s="32"/>
      <c r="I294" s="327"/>
      <c r="J294" s="327"/>
      <c r="K294" s="118"/>
      <c r="L294" s="32"/>
      <c r="M294" s="118"/>
      <c r="N294" s="32"/>
      <c r="O294" s="32"/>
      <c r="P294" s="32"/>
      <c r="Q294" s="118"/>
      <c r="R294" s="32"/>
      <c r="S294" s="32"/>
      <c r="T294" s="32"/>
      <c r="U294" s="32"/>
      <c r="V294" s="32"/>
      <c r="W294" s="32"/>
      <c r="X294" s="32"/>
      <c r="Y294" s="68"/>
      <c r="Z294" s="32"/>
      <c r="AA294" s="32"/>
      <c r="AB294" s="118"/>
      <c r="AC294" s="118"/>
      <c r="AF294" s="118"/>
      <c r="AG294" s="327"/>
      <c r="AH294" s="68"/>
      <c r="AQ294" s="32"/>
      <c r="AY294" s="13"/>
      <c r="AZ294" s="13"/>
    </row>
    <row r="295" spans="1:52">
      <c r="A295" s="32"/>
      <c r="B295" s="32"/>
      <c r="C295" s="32"/>
      <c r="D295" s="32"/>
      <c r="E295" s="32"/>
      <c r="F295" s="32"/>
      <c r="G295" s="32"/>
      <c r="H295" s="32"/>
      <c r="I295" s="327"/>
      <c r="J295" s="327"/>
      <c r="K295" s="118"/>
      <c r="L295" s="32"/>
      <c r="M295" s="118"/>
      <c r="N295" s="32"/>
      <c r="O295" s="32"/>
      <c r="P295" s="32"/>
      <c r="Q295" s="118"/>
      <c r="R295" s="32"/>
      <c r="S295" s="32"/>
      <c r="T295" s="32"/>
      <c r="U295" s="32"/>
      <c r="V295" s="32"/>
      <c r="W295" s="32"/>
      <c r="X295" s="32"/>
      <c r="Y295" s="68"/>
      <c r="Z295" s="32"/>
      <c r="AA295" s="32"/>
      <c r="AB295" s="118"/>
      <c r="AC295" s="118"/>
      <c r="AF295" s="118"/>
      <c r="AG295" s="327"/>
      <c r="AH295" s="68"/>
      <c r="AQ295" s="32"/>
      <c r="AY295" s="13"/>
      <c r="AZ295" s="13"/>
    </row>
    <row r="296" spans="1:52">
      <c r="A296" s="32"/>
      <c r="B296" s="32"/>
      <c r="C296" s="32"/>
      <c r="D296" s="32"/>
      <c r="E296" s="32"/>
      <c r="F296" s="32"/>
      <c r="G296" s="32"/>
      <c r="H296" s="32"/>
      <c r="I296" s="327"/>
      <c r="J296" s="327"/>
      <c r="K296" s="118"/>
      <c r="L296" s="32"/>
      <c r="M296" s="118"/>
      <c r="N296" s="32"/>
      <c r="O296" s="32"/>
      <c r="P296" s="32"/>
      <c r="Q296" s="118"/>
      <c r="R296" s="32"/>
      <c r="S296" s="32"/>
      <c r="T296" s="32"/>
      <c r="U296" s="32"/>
      <c r="V296" s="32"/>
      <c r="W296" s="32"/>
      <c r="X296" s="32"/>
      <c r="Y296" s="68"/>
      <c r="Z296" s="32"/>
      <c r="AA296" s="32"/>
      <c r="AB296" s="118"/>
      <c r="AC296" s="118"/>
      <c r="AF296" s="118"/>
      <c r="AG296" s="327"/>
      <c r="AH296" s="68"/>
      <c r="AQ296" s="32"/>
      <c r="AY296" s="13"/>
      <c r="AZ296" s="13"/>
    </row>
    <row r="297" spans="1:52">
      <c r="A297" s="32"/>
      <c r="B297" s="32"/>
      <c r="C297" s="32"/>
      <c r="D297" s="32"/>
      <c r="E297" s="32"/>
      <c r="F297" s="32"/>
      <c r="G297" s="32"/>
      <c r="H297" s="32"/>
      <c r="I297" s="327"/>
      <c r="J297" s="327"/>
      <c r="K297" s="118"/>
      <c r="L297" s="32"/>
      <c r="M297" s="118"/>
      <c r="N297" s="32"/>
      <c r="O297" s="32"/>
      <c r="P297" s="32"/>
      <c r="Q297" s="118"/>
      <c r="R297" s="32"/>
      <c r="S297" s="32"/>
      <c r="T297" s="32"/>
      <c r="U297" s="32"/>
      <c r="V297" s="32"/>
      <c r="W297" s="32"/>
      <c r="X297" s="32"/>
      <c r="Y297" s="68"/>
      <c r="Z297" s="32"/>
      <c r="AA297" s="32"/>
      <c r="AB297" s="118"/>
      <c r="AC297" s="118"/>
      <c r="AF297" s="118"/>
      <c r="AG297" s="327"/>
      <c r="AH297" s="68"/>
      <c r="AQ297" s="32"/>
      <c r="AY297" s="13"/>
      <c r="AZ297" s="13"/>
    </row>
    <row r="298" spans="1:52">
      <c r="A298" s="32"/>
      <c r="B298" s="32"/>
      <c r="C298" s="32"/>
      <c r="D298" s="32"/>
      <c r="E298" s="32"/>
      <c r="F298" s="32"/>
      <c r="G298" s="32"/>
      <c r="H298" s="32"/>
      <c r="I298" s="327"/>
      <c r="J298" s="327"/>
      <c r="K298" s="118"/>
      <c r="L298" s="32"/>
      <c r="M298" s="118"/>
      <c r="N298" s="32"/>
      <c r="O298" s="32"/>
      <c r="P298" s="32"/>
      <c r="Q298" s="118"/>
      <c r="R298" s="32"/>
      <c r="S298" s="32"/>
      <c r="T298" s="32"/>
      <c r="U298" s="32"/>
      <c r="V298" s="32"/>
      <c r="W298" s="32"/>
      <c r="X298" s="32"/>
      <c r="Y298" s="68"/>
      <c r="Z298" s="32"/>
      <c r="AA298" s="32"/>
      <c r="AB298" s="118"/>
      <c r="AC298" s="118"/>
      <c r="AF298" s="118"/>
      <c r="AG298" s="327"/>
      <c r="AH298" s="68"/>
      <c r="AQ298" s="32"/>
    </row>
    <row r="299" spans="1:52">
      <c r="A299" s="32"/>
      <c r="B299" s="32"/>
      <c r="C299" s="32"/>
      <c r="D299" s="32"/>
      <c r="E299" s="32"/>
      <c r="F299" s="32"/>
      <c r="G299" s="32"/>
      <c r="H299" s="32"/>
      <c r="I299" s="327"/>
      <c r="J299" s="327"/>
      <c r="K299" s="118"/>
      <c r="L299" s="32"/>
      <c r="M299" s="118"/>
      <c r="N299" s="32"/>
      <c r="O299" s="32"/>
      <c r="P299" s="32"/>
      <c r="Q299" s="118"/>
      <c r="R299" s="32"/>
      <c r="S299" s="32"/>
      <c r="T299" s="32"/>
      <c r="U299" s="32"/>
      <c r="V299" s="32"/>
      <c r="W299" s="32"/>
      <c r="X299" s="32"/>
      <c r="Y299" s="68"/>
      <c r="Z299" s="32"/>
      <c r="AA299" s="32"/>
      <c r="AB299" s="118"/>
      <c r="AC299" s="118"/>
      <c r="AF299" s="118"/>
      <c r="AG299" s="327"/>
      <c r="AH299" s="68"/>
      <c r="AQ299" s="32"/>
    </row>
    <row r="300" spans="1:52">
      <c r="A300" s="32"/>
      <c r="B300" s="32"/>
      <c r="C300" s="32"/>
      <c r="D300" s="32"/>
      <c r="E300" s="32"/>
      <c r="F300" s="32"/>
      <c r="G300" s="32"/>
      <c r="H300" s="32"/>
      <c r="I300" s="327"/>
      <c r="J300" s="327"/>
      <c r="K300" s="118"/>
      <c r="L300" s="32"/>
      <c r="M300" s="118"/>
      <c r="N300" s="32"/>
      <c r="O300" s="32"/>
      <c r="P300" s="32"/>
      <c r="Q300" s="118"/>
      <c r="R300" s="32"/>
      <c r="S300" s="32"/>
      <c r="T300" s="32"/>
      <c r="U300" s="32"/>
      <c r="V300" s="32"/>
      <c r="W300" s="32"/>
      <c r="X300" s="32"/>
      <c r="Y300" s="68"/>
      <c r="Z300" s="32"/>
      <c r="AA300" s="32"/>
      <c r="AB300" s="118"/>
      <c r="AC300" s="118"/>
      <c r="AF300" s="118"/>
      <c r="AG300" s="327"/>
      <c r="AH300" s="68"/>
      <c r="AQ300" s="32"/>
    </row>
    <row r="301" spans="1:52">
      <c r="A301" s="32"/>
      <c r="B301" s="32"/>
      <c r="C301" s="32"/>
      <c r="D301" s="32"/>
      <c r="E301" s="32"/>
      <c r="F301" s="32"/>
      <c r="G301" s="32"/>
      <c r="H301" s="32"/>
      <c r="I301" s="327"/>
      <c r="J301" s="327"/>
      <c r="K301" s="118"/>
      <c r="L301" s="32"/>
      <c r="M301" s="118"/>
      <c r="N301" s="32"/>
      <c r="O301" s="32"/>
      <c r="P301" s="32"/>
      <c r="Q301" s="118"/>
      <c r="R301" s="32"/>
      <c r="S301" s="32"/>
      <c r="T301" s="32"/>
      <c r="U301" s="32"/>
      <c r="V301" s="32"/>
      <c r="W301" s="32"/>
      <c r="X301" s="32"/>
      <c r="Y301" s="68"/>
      <c r="Z301" s="32"/>
      <c r="AA301" s="32"/>
      <c r="AB301" s="118"/>
      <c r="AC301" s="118"/>
      <c r="AF301" s="118"/>
      <c r="AG301" s="327"/>
      <c r="AH301" s="68"/>
      <c r="AQ301" s="32"/>
    </row>
    <row r="302" spans="1:52">
      <c r="A302" s="32"/>
      <c r="B302" s="32"/>
      <c r="C302" s="32"/>
      <c r="D302" s="32"/>
      <c r="E302" s="32"/>
      <c r="F302" s="32"/>
      <c r="G302" s="32"/>
      <c r="H302" s="32"/>
      <c r="I302" s="327"/>
      <c r="J302" s="327"/>
      <c r="K302" s="118"/>
      <c r="L302" s="32"/>
      <c r="M302" s="118"/>
      <c r="N302" s="32"/>
      <c r="O302" s="32"/>
      <c r="P302" s="32"/>
      <c r="Q302" s="118"/>
      <c r="R302" s="32"/>
      <c r="S302" s="32"/>
      <c r="T302" s="32"/>
      <c r="U302" s="32"/>
      <c r="V302" s="32"/>
      <c r="W302" s="32"/>
      <c r="X302" s="32"/>
      <c r="Y302" s="68"/>
      <c r="Z302" s="32"/>
      <c r="AA302" s="32"/>
      <c r="AB302" s="118"/>
      <c r="AC302" s="118"/>
      <c r="AF302" s="118"/>
      <c r="AG302" s="327"/>
      <c r="AH302" s="68"/>
      <c r="AQ302" s="32"/>
    </row>
    <row r="303" spans="1:52">
      <c r="A303" s="32"/>
      <c r="B303" s="32"/>
      <c r="C303" s="32"/>
      <c r="D303" s="32"/>
      <c r="E303" s="32"/>
      <c r="F303" s="32"/>
      <c r="G303" s="32"/>
      <c r="H303" s="32"/>
      <c r="I303" s="327"/>
      <c r="J303" s="327"/>
      <c r="K303" s="118"/>
      <c r="L303" s="32"/>
      <c r="M303" s="118"/>
      <c r="N303" s="32"/>
      <c r="O303" s="32"/>
      <c r="P303" s="32"/>
      <c r="Q303" s="118"/>
      <c r="R303" s="32"/>
      <c r="S303" s="32"/>
      <c r="T303" s="32"/>
      <c r="U303" s="32"/>
      <c r="V303" s="32"/>
      <c r="W303" s="32"/>
      <c r="X303" s="32"/>
      <c r="Y303" s="68"/>
      <c r="Z303" s="32"/>
      <c r="AA303" s="32"/>
      <c r="AB303" s="118"/>
      <c r="AC303" s="118"/>
      <c r="AF303" s="118"/>
      <c r="AG303" s="327"/>
      <c r="AH303" s="68"/>
      <c r="AQ303" s="32"/>
    </row>
    <row r="304" spans="1:52">
      <c r="A304" s="32"/>
      <c r="B304" s="32"/>
      <c r="C304" s="32"/>
      <c r="D304" s="32"/>
      <c r="E304" s="32"/>
      <c r="F304" s="32"/>
      <c r="G304" s="32"/>
      <c r="H304" s="32"/>
      <c r="I304" s="327"/>
      <c r="J304" s="327"/>
      <c r="K304" s="118"/>
      <c r="L304" s="32"/>
      <c r="M304" s="118"/>
      <c r="N304" s="32"/>
      <c r="O304" s="32"/>
      <c r="P304" s="32"/>
      <c r="Q304" s="118"/>
      <c r="R304" s="32"/>
      <c r="S304" s="32"/>
      <c r="T304" s="32"/>
      <c r="U304" s="32"/>
      <c r="V304" s="32"/>
      <c r="W304" s="32"/>
      <c r="X304" s="32"/>
      <c r="Y304" s="68"/>
      <c r="Z304" s="32"/>
      <c r="AA304" s="32"/>
      <c r="AB304" s="118"/>
      <c r="AC304" s="118"/>
      <c r="AF304" s="118"/>
      <c r="AG304" s="327"/>
      <c r="AH304" s="68"/>
      <c r="AQ304" s="32"/>
    </row>
    <row r="305" spans="1:43">
      <c r="A305" s="32"/>
      <c r="B305" s="32"/>
      <c r="C305" s="32"/>
      <c r="D305" s="32"/>
      <c r="E305" s="32"/>
      <c r="F305" s="32"/>
      <c r="G305" s="32"/>
      <c r="H305" s="32"/>
      <c r="I305" s="327"/>
      <c r="J305" s="327"/>
      <c r="K305" s="118"/>
      <c r="L305" s="32"/>
      <c r="M305" s="118"/>
      <c r="N305" s="32"/>
      <c r="O305" s="32"/>
      <c r="P305" s="32"/>
      <c r="Q305" s="118"/>
      <c r="R305" s="32"/>
      <c r="S305" s="32"/>
      <c r="T305" s="32"/>
      <c r="U305" s="32"/>
      <c r="V305" s="32"/>
      <c r="W305" s="32"/>
      <c r="X305" s="32"/>
      <c r="Y305" s="68"/>
      <c r="Z305" s="32"/>
      <c r="AA305" s="32"/>
      <c r="AB305" s="118"/>
      <c r="AC305" s="118"/>
      <c r="AF305" s="118"/>
      <c r="AG305" s="327"/>
      <c r="AH305" s="68"/>
      <c r="AQ305" s="32"/>
    </row>
    <row r="306" spans="1:43">
      <c r="A306" s="32"/>
      <c r="B306" s="32"/>
      <c r="C306" s="32"/>
      <c r="D306" s="32"/>
      <c r="E306" s="32"/>
      <c r="F306" s="32"/>
      <c r="G306" s="32"/>
      <c r="H306" s="32"/>
      <c r="I306" s="327"/>
      <c r="J306" s="327"/>
      <c r="K306" s="118"/>
      <c r="L306" s="32"/>
      <c r="M306" s="118"/>
      <c r="N306" s="32"/>
      <c r="O306" s="32"/>
      <c r="P306" s="32"/>
      <c r="Q306" s="118"/>
      <c r="R306" s="32"/>
      <c r="S306" s="32"/>
      <c r="T306" s="32"/>
      <c r="U306" s="32"/>
      <c r="V306" s="32"/>
      <c r="W306" s="32"/>
      <c r="X306" s="32"/>
      <c r="Y306" s="68"/>
      <c r="Z306" s="32"/>
      <c r="AA306" s="32"/>
      <c r="AB306" s="118"/>
      <c r="AC306" s="118"/>
      <c r="AF306" s="118"/>
      <c r="AG306" s="327"/>
      <c r="AH306" s="68"/>
      <c r="AQ306" s="32"/>
    </row>
    <row r="307" spans="1:43">
      <c r="A307" s="32"/>
      <c r="B307" s="32"/>
      <c r="C307" s="32"/>
      <c r="D307" s="32"/>
      <c r="E307" s="32"/>
      <c r="F307" s="32"/>
      <c r="G307" s="32"/>
      <c r="H307" s="32"/>
      <c r="I307" s="327"/>
      <c r="J307" s="327"/>
      <c r="K307" s="118"/>
      <c r="L307" s="32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2"/>
      <c r="X307" s="32"/>
      <c r="Y307" s="68"/>
      <c r="Z307" s="32"/>
      <c r="AA307" s="32"/>
      <c r="AB307" s="118"/>
      <c r="AC307" s="118"/>
      <c r="AF307" s="118"/>
      <c r="AG307" s="327"/>
      <c r="AH307" s="68"/>
      <c r="AQ307" s="32"/>
    </row>
    <row r="308" spans="1:43">
      <c r="A308" s="32"/>
      <c r="B308" s="32"/>
      <c r="C308" s="32"/>
      <c r="D308" s="32"/>
      <c r="E308" s="32"/>
      <c r="F308" s="32"/>
      <c r="G308" s="32"/>
      <c r="H308" s="32"/>
      <c r="I308" s="327"/>
      <c r="J308" s="327"/>
      <c r="K308" s="118"/>
      <c r="L308" s="32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32"/>
      <c r="AA308" s="32"/>
      <c r="AB308" s="118"/>
      <c r="AC308" s="118"/>
      <c r="AF308" s="118"/>
      <c r="AG308" s="327"/>
      <c r="AH308" s="68"/>
      <c r="AQ308" s="32"/>
    </row>
    <row r="309" spans="1:43">
      <c r="A309" s="32"/>
      <c r="B309" s="32"/>
      <c r="C309" s="32"/>
      <c r="D309" s="32"/>
      <c r="E309" s="32"/>
      <c r="F309" s="32"/>
      <c r="G309" s="32"/>
      <c r="I309" s="327"/>
      <c r="K309" s="118"/>
      <c r="M309" s="118"/>
      <c r="O309" s="32"/>
      <c r="S309" s="32"/>
      <c r="T309" s="32"/>
      <c r="AA309" s="32"/>
      <c r="AB309" s="118"/>
      <c r="AC309" s="118"/>
      <c r="AF309" s="118"/>
      <c r="AG309" s="327"/>
      <c r="AH309" s="68"/>
      <c r="AQ309" s="32"/>
    </row>
    <row r="310" spans="1:43">
      <c r="A310" s="32"/>
      <c r="B310" s="32"/>
    </row>
  </sheetData>
  <mergeCells count="2">
    <mergeCell ref="E4:G4"/>
    <mergeCell ref="W4:AA4"/>
  </mergeCells>
  <conditionalFormatting sqref="BB115:BC115">
    <cfRule type="cellIs" dxfId="277" priority="32" stopIfTrue="1" operator="lessThan">
      <formula>0</formula>
    </cfRule>
  </conditionalFormatting>
  <conditionalFormatting sqref="BB92:BC92">
    <cfRule type="cellIs" dxfId="276" priority="33" stopIfTrue="1" operator="greaterThan">
      <formula>0</formula>
    </cfRule>
  </conditionalFormatting>
  <conditionalFormatting sqref="BB92:BC92">
    <cfRule type="cellIs" dxfId="275" priority="31" operator="lessThan">
      <formula>0</formula>
    </cfRule>
  </conditionalFormatting>
  <conditionalFormatting sqref="R10:R27 H10:H27 J10:J27 L10:L27 N10:N27 P10:P27">
    <cfRule type="cellIs" dxfId="274" priority="19" operator="lessThan">
      <formula>0</formula>
    </cfRule>
    <cfRule type="cellIs" dxfId="273" priority="20" operator="greaterThan">
      <formula>0</formula>
    </cfRule>
  </conditionalFormatting>
  <conditionalFormatting sqref="V10:V27">
    <cfRule type="cellIs" dxfId="272" priority="6" operator="lessThan">
      <formula>0</formula>
    </cfRule>
    <cfRule type="cellIs" dxfId="271" priority="7" operator="greaterThan">
      <formula>0</formula>
    </cfRule>
  </conditionalFormatting>
  <conditionalFormatting sqref="O10:O26">
    <cfRule type="top10" dxfId="270" priority="1" percent="1" rank="10"/>
    <cfRule type="top10" dxfId="269" priority="131" percent="1" bottom="1" rank="10"/>
  </conditionalFormatting>
  <conditionalFormatting sqref="W10:W26">
    <cfRule type="top10" dxfId="268" priority="3" percent="1" rank="10"/>
    <cfRule type="top10" dxfId="267" priority="4" percent="1" rank="10"/>
  </conditionalFormatting>
  <conditionalFormatting sqref="I10:I27">
    <cfRule type="cellIs" dxfId="266" priority="2" operator="greaterThan">
      <formula>70000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BEC71-58D1-4FF1-9200-5FF22C437316}">
  <dimension ref="A1:E27"/>
  <sheetViews>
    <sheetView workbookViewId="0">
      <selection activeCell="E9" sqref="E9:E10"/>
    </sheetView>
  </sheetViews>
  <sheetFormatPr baseColWidth="10" defaultRowHeight="15"/>
  <sheetData>
    <row r="1" spans="1:5">
      <c r="A1" s="46">
        <v>103</v>
      </c>
      <c r="B1" s="57" t="s">
        <v>34</v>
      </c>
    </row>
    <row r="2" spans="1:5">
      <c r="A2" s="46">
        <v>106</v>
      </c>
      <c r="B2" s="57" t="s">
        <v>35</v>
      </c>
      <c r="D2">
        <v>170</v>
      </c>
      <c r="E2" s="3" t="s">
        <v>595</v>
      </c>
    </row>
    <row r="3" spans="1:5">
      <c r="A3" s="46">
        <v>109</v>
      </c>
      <c r="B3" s="57" t="s">
        <v>57</v>
      </c>
      <c r="D3">
        <v>173</v>
      </c>
      <c r="E3" s="3" t="s">
        <v>478</v>
      </c>
    </row>
    <row r="4" spans="1:5">
      <c r="A4" s="46">
        <v>110</v>
      </c>
      <c r="B4" s="57" t="s">
        <v>29</v>
      </c>
      <c r="D4">
        <v>176</v>
      </c>
      <c r="E4" s="3" t="s">
        <v>479</v>
      </c>
    </row>
    <row r="5" spans="1:5">
      <c r="A5" s="46">
        <v>111</v>
      </c>
      <c r="B5" s="57" t="s">
        <v>36</v>
      </c>
    </row>
    <row r="6" spans="1:5">
      <c r="A6" s="46">
        <v>116</v>
      </c>
      <c r="B6" s="57" t="s">
        <v>37</v>
      </c>
    </row>
    <row r="7" spans="1:5">
      <c r="A7" s="46">
        <v>117</v>
      </c>
      <c r="B7" s="57" t="s">
        <v>38</v>
      </c>
    </row>
    <row r="8" spans="1:5">
      <c r="A8" s="46">
        <v>121</v>
      </c>
      <c r="B8" s="57" t="s">
        <v>276</v>
      </c>
    </row>
    <row r="9" spans="1:5">
      <c r="A9" s="46">
        <v>134</v>
      </c>
      <c r="B9" s="57" t="s">
        <v>31</v>
      </c>
    </row>
    <row r="10" spans="1:5">
      <c r="A10" s="46">
        <v>141</v>
      </c>
      <c r="B10" s="57" t="s">
        <v>30</v>
      </c>
    </row>
    <row r="11" spans="1:5">
      <c r="A11" s="46">
        <v>143</v>
      </c>
      <c r="B11" s="57" t="s">
        <v>39</v>
      </c>
    </row>
    <row r="12" spans="1:5">
      <c r="A12" s="46">
        <v>147</v>
      </c>
      <c r="B12" s="57" t="s">
        <v>4</v>
      </c>
    </row>
    <row r="13" spans="1:5">
      <c r="A13" s="46">
        <v>155</v>
      </c>
      <c r="B13" s="57" t="s">
        <v>33</v>
      </c>
    </row>
    <row r="14" spans="1:5">
      <c r="A14" s="46">
        <v>160</v>
      </c>
      <c r="B14" s="57" t="s">
        <v>28</v>
      </c>
    </row>
    <row r="15" spans="1:5">
      <c r="A15" s="46">
        <v>171</v>
      </c>
      <c r="B15" s="57" t="s">
        <v>503</v>
      </c>
    </row>
    <row r="16" spans="1:5">
      <c r="A16" s="46">
        <v>175</v>
      </c>
      <c r="B16" s="57" t="s">
        <v>607</v>
      </c>
    </row>
    <row r="17" spans="1:2">
      <c r="A17" s="46">
        <v>177</v>
      </c>
      <c r="B17" s="57" t="s">
        <v>608</v>
      </c>
    </row>
    <row r="18" spans="1:2">
      <c r="A18" s="46">
        <v>178</v>
      </c>
      <c r="B18" s="57" t="s">
        <v>32</v>
      </c>
    </row>
    <row r="19" spans="1:2">
      <c r="A19" s="46">
        <v>181</v>
      </c>
      <c r="B19" s="57" t="s">
        <v>40</v>
      </c>
    </row>
    <row r="20" spans="1:2">
      <c r="A20" s="46">
        <v>262</v>
      </c>
      <c r="B20" s="57" t="s">
        <v>609</v>
      </c>
    </row>
    <row r="21" spans="1:2">
      <c r="A21" s="46">
        <v>267</v>
      </c>
      <c r="B21" s="57" t="s">
        <v>610</v>
      </c>
    </row>
    <row r="22" spans="1:2">
      <c r="A22" s="46">
        <v>309</v>
      </c>
      <c r="B22" s="57" t="s">
        <v>55</v>
      </c>
    </row>
    <row r="23" spans="1:2">
      <c r="A23" s="46">
        <v>470</v>
      </c>
      <c r="B23" s="57" t="s">
        <v>41</v>
      </c>
    </row>
    <row r="24" spans="1:2">
      <c r="A24" s="46">
        <v>629</v>
      </c>
      <c r="B24" s="57" t="s">
        <v>156</v>
      </c>
    </row>
    <row r="25" spans="1:2">
      <c r="A25" s="46">
        <v>643</v>
      </c>
      <c r="B25" s="57" t="s">
        <v>51</v>
      </c>
    </row>
    <row r="26" spans="1:2">
      <c r="A26" s="46">
        <v>704</v>
      </c>
      <c r="B26" s="57" t="s">
        <v>611</v>
      </c>
    </row>
    <row r="27" spans="1:2">
      <c r="A27" s="46">
        <v>802</v>
      </c>
      <c r="B27" s="57" t="s">
        <v>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43"/>
  <sheetViews>
    <sheetView zoomScale="98" zoomScaleNormal="98" workbookViewId="0">
      <pane xSplit="3" ySplit="7" topLeftCell="D21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8.453125" style="301" customWidth="1"/>
    <col min="3" max="3" width="7.1796875" style="301" customWidth="1"/>
    <col min="4" max="4" width="0.6328125" customWidth="1"/>
    <col min="5" max="5" width="6.08984375" customWidth="1"/>
    <col min="6" max="6" width="8.36328125" customWidth="1"/>
    <col min="7" max="7" width="1.453125" customWidth="1"/>
    <col min="8" max="8" width="6.54296875" style="100" customWidth="1"/>
    <col min="9" max="9" width="5.6328125" style="100" customWidth="1"/>
    <col min="10" max="10" width="5.1796875" style="100" customWidth="1"/>
    <col min="11" max="11" width="2" style="100" customWidth="1"/>
    <col min="12" max="12" width="6.6328125" customWidth="1"/>
    <col min="13" max="13" width="5.453125" customWidth="1"/>
    <col min="14" max="14" width="6.453125" customWidth="1"/>
    <col min="15" max="15" width="5.08984375" customWidth="1"/>
    <col min="16" max="16" width="6" customWidth="1"/>
    <col min="17" max="17" width="1.81640625" customWidth="1"/>
    <col min="18" max="18" width="4.36328125" customWidth="1"/>
    <col min="19" max="19" width="1.81640625" customWidth="1"/>
    <col min="20" max="20" width="7.6328125" style="10" customWidth="1"/>
    <col min="21" max="21" width="7.1796875" customWidth="1"/>
    <col min="22" max="22" width="6.54296875" style="301" customWidth="1"/>
    <col min="23" max="23" width="5.08984375" customWidth="1"/>
    <col min="24" max="25" width="7.08984375" customWidth="1"/>
    <col min="26" max="26" width="7.08984375" style="301" customWidth="1"/>
    <col min="27" max="27" width="0.81640625" customWidth="1"/>
    <col min="28" max="28" width="7.1796875" style="301" customWidth="1"/>
    <col min="29" max="29" width="7.36328125" customWidth="1"/>
    <col min="30" max="30" width="5.54296875" customWidth="1"/>
    <col min="31" max="31" width="1.36328125" customWidth="1"/>
    <col min="32" max="32" width="8" customWidth="1"/>
    <col min="33" max="33" width="8.08984375" customWidth="1"/>
    <col min="34" max="34" width="5.54296875" customWidth="1"/>
    <col min="35" max="35" width="7.08984375" customWidth="1"/>
    <col min="36" max="36" width="10.6328125" customWidth="1"/>
    <col min="37" max="37" width="8.1796875" customWidth="1"/>
    <col min="38" max="38" width="7.54296875" customWidth="1"/>
    <col min="39" max="39" width="9.453125" customWidth="1"/>
    <col min="40" max="40" width="10.36328125" style="100" customWidth="1"/>
    <col min="41" max="42" width="9" customWidth="1"/>
    <col min="43" max="43" width="7.6328125" customWidth="1"/>
    <col min="44" max="44" width="10.08984375" customWidth="1"/>
    <col min="45" max="45" width="10.6328125" customWidth="1"/>
    <col min="46" max="46" width="8.54296875" customWidth="1"/>
    <col min="47" max="47" width="9.36328125" customWidth="1"/>
    <col min="48" max="48" width="9" customWidth="1"/>
    <col min="49" max="49" width="8.90625" customWidth="1"/>
    <col min="50" max="50" width="9.08984375" customWidth="1"/>
    <col min="51" max="51" width="8.453125" customWidth="1"/>
    <col min="52" max="52" width="9.08984375" customWidth="1"/>
    <col min="53" max="53" width="10" customWidth="1"/>
    <col min="54" max="54" width="10.54296875" customWidth="1"/>
    <col min="55" max="55" width="8.08984375" customWidth="1"/>
    <col min="56" max="56" width="8.36328125" customWidth="1"/>
    <col min="57" max="57" width="7.54296875" customWidth="1"/>
    <col min="58" max="58" width="8.08984375" customWidth="1"/>
    <col min="59" max="59" width="11.08984375" customWidth="1"/>
  </cols>
  <sheetData>
    <row r="1" spans="1:50" ht="15.6">
      <c r="A1" s="28"/>
      <c r="B1" s="295"/>
      <c r="C1" s="295"/>
      <c r="D1" s="28"/>
      <c r="E1" s="28"/>
      <c r="F1" s="28"/>
      <c r="G1" s="28"/>
      <c r="H1" s="106"/>
      <c r="I1" s="106"/>
      <c r="J1" s="106"/>
      <c r="K1" s="106"/>
      <c r="L1" s="28"/>
      <c r="M1" s="28"/>
      <c r="N1" s="28"/>
      <c r="O1" s="28"/>
      <c r="P1" s="28"/>
      <c r="Q1" s="28"/>
      <c r="R1" s="28"/>
      <c r="S1" s="28"/>
      <c r="T1" s="73"/>
      <c r="U1" s="34" t="s">
        <v>504</v>
      </c>
      <c r="V1" s="295"/>
      <c r="W1" s="28"/>
      <c r="X1" s="28"/>
      <c r="Y1" s="28"/>
      <c r="Z1" s="295"/>
      <c r="AA1" s="28"/>
      <c r="AB1" s="295"/>
      <c r="AC1" s="28"/>
      <c r="AD1" s="28"/>
      <c r="AE1" s="28"/>
      <c r="AF1" s="28"/>
    </row>
    <row r="2" spans="1:50" ht="33">
      <c r="A2" s="28"/>
      <c r="B2" s="296" t="s">
        <v>451</v>
      </c>
      <c r="C2" s="304"/>
      <c r="D2" s="136"/>
      <c r="E2" s="136"/>
      <c r="F2" s="136"/>
      <c r="G2" s="136"/>
      <c r="H2" s="388">
        <v>2023</v>
      </c>
      <c r="I2" s="389"/>
      <c r="J2" s="242"/>
      <c r="K2" s="242"/>
      <c r="L2" s="279" t="s">
        <v>59</v>
      </c>
      <c r="M2" s="136"/>
      <c r="N2" s="136"/>
      <c r="O2" s="390">
        <v>52</v>
      </c>
      <c r="P2" s="391"/>
      <c r="Q2" s="28"/>
      <c r="R2" s="28"/>
      <c r="S2" s="28"/>
      <c r="T2" s="236"/>
      <c r="U2" s="392">
        <v>45314</v>
      </c>
      <c r="V2" s="393"/>
      <c r="W2" s="393"/>
      <c r="X2" s="393"/>
      <c r="Y2" s="28"/>
      <c r="Z2" s="295"/>
      <c r="AA2" s="28"/>
      <c r="AB2" s="295"/>
      <c r="AC2" s="136"/>
      <c r="AD2" s="28"/>
      <c r="AE2" s="28"/>
      <c r="AF2" s="28"/>
      <c r="AH2" s="4"/>
      <c r="AI2" s="4"/>
    </row>
    <row r="3" spans="1:50" ht="22.5" customHeight="1">
      <c r="A3" s="28"/>
      <c r="B3" s="296"/>
      <c r="C3" s="304"/>
      <c r="D3" s="136"/>
      <c r="E3" s="136"/>
      <c r="F3" s="136"/>
      <c r="G3" s="136"/>
      <c r="H3" s="242"/>
      <c r="I3" s="242"/>
      <c r="J3" s="242"/>
      <c r="K3" s="242"/>
      <c r="L3" s="136"/>
      <c r="M3" s="136"/>
      <c r="N3" s="136"/>
      <c r="O3" s="136"/>
      <c r="P3" s="136"/>
      <c r="Q3" s="136"/>
      <c r="R3" s="136"/>
      <c r="S3" s="136"/>
      <c r="T3" s="236"/>
      <c r="U3" s="136"/>
      <c r="V3" s="346"/>
      <c r="W3" s="27"/>
      <c r="X3" s="28"/>
      <c r="Y3" s="28"/>
      <c r="Z3" s="295"/>
      <c r="AA3" s="28"/>
      <c r="AB3" s="295"/>
      <c r="AC3" s="136"/>
      <c r="AD3" s="93"/>
      <c r="AE3" s="28"/>
      <c r="AF3" s="28"/>
      <c r="AH3" s="4"/>
      <c r="AI3" s="4"/>
      <c r="AJ3" s="4"/>
    </row>
    <row r="4" spans="1:50" ht="18" customHeight="1">
      <c r="A4" s="11"/>
      <c r="B4" s="297"/>
      <c r="C4" s="297"/>
      <c r="D4" s="11"/>
      <c r="E4" s="11"/>
      <c r="F4" s="11"/>
      <c r="G4" s="11"/>
      <c r="H4" s="247"/>
      <c r="I4" s="243"/>
      <c r="J4" s="244"/>
      <c r="K4" s="244"/>
      <c r="L4" s="6"/>
      <c r="M4" s="11"/>
      <c r="N4" s="6"/>
      <c r="O4" s="11"/>
      <c r="P4" s="8" t="s">
        <v>472</v>
      </c>
      <c r="Q4" s="8"/>
      <c r="R4" s="8"/>
      <c r="S4" s="8"/>
      <c r="T4" s="237" t="s">
        <v>47</v>
      </c>
      <c r="U4" s="6"/>
      <c r="V4" s="298"/>
      <c r="W4" s="8"/>
      <c r="X4" s="8" t="s">
        <v>3</v>
      </c>
      <c r="Y4" s="8" t="s">
        <v>3</v>
      </c>
      <c r="Z4" s="298" t="s">
        <v>3</v>
      </c>
      <c r="AA4" s="8"/>
      <c r="AB4" s="298"/>
      <c r="AC4" s="6"/>
      <c r="AD4" s="11"/>
      <c r="AE4" s="11"/>
      <c r="AF4" s="6"/>
      <c r="AH4" s="4"/>
      <c r="AI4" s="4"/>
      <c r="AJ4" s="4"/>
      <c r="AK4" s="4"/>
      <c r="AL4" s="4"/>
      <c r="AM4" s="4"/>
      <c r="AN4" s="97"/>
      <c r="AO4" s="4"/>
      <c r="AP4" s="4"/>
      <c r="AQ4" s="4"/>
      <c r="AR4" s="4"/>
      <c r="AS4" s="4"/>
      <c r="AT4" s="4"/>
      <c r="AU4" s="4"/>
      <c r="AV4" s="4"/>
      <c r="AW4" s="4"/>
    </row>
    <row r="5" spans="1:50" ht="17.399999999999999">
      <c r="A5" s="11"/>
      <c r="B5" s="298" t="s">
        <v>3</v>
      </c>
      <c r="C5" s="298"/>
      <c r="D5" s="8"/>
      <c r="E5" s="8" t="s">
        <v>438</v>
      </c>
      <c r="F5" s="8" t="s">
        <v>3</v>
      </c>
      <c r="G5" s="8"/>
      <c r="H5" s="197" t="s">
        <v>14</v>
      </c>
      <c r="I5" s="243"/>
      <c r="J5" s="197" t="s">
        <v>388</v>
      </c>
      <c r="K5" s="197"/>
      <c r="L5" s="8" t="s">
        <v>14</v>
      </c>
      <c r="M5" s="112" t="s">
        <v>437</v>
      </c>
      <c r="N5" s="8"/>
      <c r="O5" s="112"/>
      <c r="P5" s="112" t="s">
        <v>473</v>
      </c>
      <c r="Q5" s="112"/>
      <c r="R5" s="112"/>
      <c r="S5" s="112"/>
      <c r="T5" s="237" t="s">
        <v>390</v>
      </c>
      <c r="U5" s="8"/>
      <c r="V5" s="298" t="s">
        <v>3</v>
      </c>
      <c r="W5" s="8"/>
      <c r="X5" s="8" t="s">
        <v>8</v>
      </c>
      <c r="Y5" s="8" t="s">
        <v>592</v>
      </c>
      <c r="Z5" s="298" t="s">
        <v>8</v>
      </c>
      <c r="AA5" s="8"/>
      <c r="AB5" s="298" t="s">
        <v>505</v>
      </c>
      <c r="AC5" s="8" t="s">
        <v>14</v>
      </c>
      <c r="AD5" s="8" t="s">
        <v>438</v>
      </c>
      <c r="AE5" s="8"/>
      <c r="AF5" s="72"/>
      <c r="AH5" s="4"/>
      <c r="AI5" s="4"/>
      <c r="AJ5" s="4"/>
      <c r="AK5" s="4"/>
      <c r="AL5" s="4"/>
      <c r="AM5" s="4"/>
      <c r="AN5" s="97"/>
      <c r="AO5" s="4"/>
      <c r="AP5" s="4"/>
      <c r="AQ5" s="4"/>
      <c r="AR5" s="4"/>
      <c r="AS5" s="4"/>
      <c r="AT5" s="4"/>
      <c r="AU5" s="4"/>
      <c r="AV5" s="22"/>
      <c r="AW5" s="4"/>
      <c r="AX5" s="22"/>
    </row>
    <row r="6" spans="1:50" ht="17.399999999999999">
      <c r="A6" s="6"/>
      <c r="B6" s="298" t="s">
        <v>8</v>
      </c>
      <c r="C6" s="305" t="s">
        <v>437</v>
      </c>
      <c r="D6" s="112"/>
      <c r="E6" s="8" t="s">
        <v>439</v>
      </c>
      <c r="F6" s="8" t="s">
        <v>385</v>
      </c>
      <c r="G6" s="8"/>
      <c r="H6" s="197" t="s">
        <v>1</v>
      </c>
      <c r="I6" s="243"/>
      <c r="J6" s="197" t="s">
        <v>27</v>
      </c>
      <c r="K6" s="197"/>
      <c r="L6" s="8" t="s">
        <v>391</v>
      </c>
      <c r="M6" s="8" t="s">
        <v>439</v>
      </c>
      <c r="N6" s="8" t="s">
        <v>388</v>
      </c>
      <c r="O6" s="8" t="s">
        <v>357</v>
      </c>
      <c r="P6" s="8" t="s">
        <v>470</v>
      </c>
      <c r="Q6" s="8"/>
      <c r="R6" s="8" t="s">
        <v>357</v>
      </c>
      <c r="S6" s="8"/>
      <c r="T6" s="237" t="s">
        <v>520</v>
      </c>
      <c r="U6" s="8" t="s">
        <v>14</v>
      </c>
      <c r="V6" s="298" t="s">
        <v>436</v>
      </c>
      <c r="W6" s="8"/>
      <c r="X6" s="8" t="s">
        <v>435</v>
      </c>
      <c r="Y6" s="8" t="s">
        <v>436</v>
      </c>
      <c r="Z6" s="298" t="s">
        <v>435</v>
      </c>
      <c r="AA6" s="8"/>
      <c r="AB6" s="298" t="s">
        <v>443</v>
      </c>
      <c r="AC6" s="8" t="s">
        <v>27</v>
      </c>
      <c r="AD6" s="8" t="s">
        <v>439</v>
      </c>
      <c r="AE6" s="8"/>
      <c r="AF6" s="72"/>
      <c r="AH6" s="4"/>
      <c r="AI6" s="4"/>
      <c r="AJ6" s="4"/>
      <c r="AK6" s="4"/>
      <c r="AL6" s="4"/>
      <c r="AM6" s="4"/>
      <c r="AN6" s="97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>
      <c r="A7" s="6"/>
      <c r="B7" s="298" t="s">
        <v>384</v>
      </c>
      <c r="C7" s="298" t="s">
        <v>446</v>
      </c>
      <c r="D7" s="8"/>
      <c r="E7" s="8" t="s">
        <v>440</v>
      </c>
      <c r="F7" s="8" t="s">
        <v>390</v>
      </c>
      <c r="G7" s="8"/>
      <c r="H7" s="197" t="s">
        <v>383</v>
      </c>
      <c r="I7" s="198" t="s">
        <v>437</v>
      </c>
      <c r="J7" s="197" t="s">
        <v>389</v>
      </c>
      <c r="K7" s="197"/>
      <c r="L7" s="8" t="s">
        <v>390</v>
      </c>
      <c r="M7" s="8" t="s">
        <v>440</v>
      </c>
      <c r="N7" s="8" t="s">
        <v>390</v>
      </c>
      <c r="O7" s="8" t="s">
        <v>469</v>
      </c>
      <c r="P7" s="8" t="s">
        <v>471</v>
      </c>
      <c r="Q7" s="8"/>
      <c r="R7" s="8" t="s">
        <v>416</v>
      </c>
      <c r="S7" s="8"/>
      <c r="T7" s="238" t="s">
        <v>27</v>
      </c>
      <c r="U7" s="8" t="s">
        <v>0</v>
      </c>
      <c r="V7" s="298" t="s">
        <v>432</v>
      </c>
      <c r="W7" s="112" t="s">
        <v>437</v>
      </c>
      <c r="X7" s="8" t="s">
        <v>464</v>
      </c>
      <c r="Y7" s="8" t="s">
        <v>432</v>
      </c>
      <c r="Z7" s="298" t="s">
        <v>597</v>
      </c>
      <c r="AA7" s="8"/>
      <c r="AB7" s="298" t="s">
        <v>393</v>
      </c>
      <c r="AC7" s="8" t="s">
        <v>387</v>
      </c>
      <c r="AD7" s="8" t="s">
        <v>440</v>
      </c>
      <c r="AE7" s="8"/>
      <c r="AF7" s="72"/>
      <c r="AH7" s="4"/>
      <c r="AI7" s="4"/>
      <c r="AJ7" s="4"/>
      <c r="AK7" s="4"/>
      <c r="AL7" s="4"/>
      <c r="AM7" s="4"/>
      <c r="AN7" s="97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ht="15.6">
      <c r="A8" s="7">
        <v>1996</v>
      </c>
      <c r="B8" s="299">
        <f>+'Ark1'!R2</f>
        <v>1203984</v>
      </c>
      <c r="C8" s="299"/>
      <c r="D8" s="128"/>
      <c r="E8" s="16"/>
      <c r="F8" s="313">
        <f>+'Ark1'!S2</f>
        <v>1202369.5</v>
      </c>
      <c r="G8" s="8"/>
      <c r="H8" s="232">
        <f>+'Ark1'!W2</f>
        <v>72.391736423379314</v>
      </c>
      <c r="I8" s="105"/>
      <c r="J8" s="232">
        <f>+'Ark1'!AA2</f>
        <v>7.160649410932951</v>
      </c>
      <c r="K8" s="197"/>
      <c r="L8" s="9">
        <f>+'Ark1'!U2</f>
        <v>54.131635075573691</v>
      </c>
      <c r="M8" s="16"/>
      <c r="N8" s="290">
        <f>+'Ark1'!AB2</f>
        <v>2.9931889552342872</v>
      </c>
      <c r="O8" s="187"/>
      <c r="P8" s="16"/>
      <c r="Q8" s="8"/>
      <c r="R8" s="8"/>
      <c r="S8" s="8"/>
      <c r="T8" s="16">
        <f>+'Ark1'!AC2</f>
        <v>-4.8085221233208841</v>
      </c>
      <c r="U8" s="232">
        <f>+'Ark1'!T2</f>
        <v>12.282955587449671</v>
      </c>
      <c r="V8" s="313">
        <f>+'Ark1'!Q2</f>
        <v>7285</v>
      </c>
      <c r="W8" s="16"/>
      <c r="X8" s="70">
        <f t="shared" ref="X8:X29" si="0">+B8/V8</f>
        <v>165.26890871654084</v>
      </c>
      <c r="Y8" s="71"/>
      <c r="Z8" s="311">
        <f>+B8/$O$2</f>
        <v>23153.538461538461</v>
      </c>
      <c r="AA8" s="8"/>
      <c r="AB8" s="311">
        <f t="shared" ref="AB8:AB28" si="1">+B8*H8/1000</f>
        <v>87158.492385965917</v>
      </c>
      <c r="AC8" s="105">
        <f>+'Ark1'!V2</f>
        <v>78.530970803899493</v>
      </c>
      <c r="AD8" s="16"/>
      <c r="AE8" s="71"/>
      <c r="AF8" s="6"/>
      <c r="AH8" s="23"/>
      <c r="AI8" s="23"/>
      <c r="AJ8" s="23"/>
      <c r="AK8" s="23"/>
      <c r="AL8" s="23"/>
      <c r="AM8" s="23">
        <f>+B35</f>
        <v>1479251</v>
      </c>
      <c r="AN8" s="317">
        <f>+H35</f>
        <v>83.941034569523623</v>
      </c>
      <c r="AO8" s="317">
        <f>+L35</f>
        <v>60.587031494476946</v>
      </c>
      <c r="AP8" s="23"/>
      <c r="AQ8" s="23"/>
      <c r="AR8" s="23"/>
      <c r="AS8" s="23"/>
      <c r="AT8" s="23"/>
      <c r="AU8" s="23"/>
      <c r="AV8" s="24"/>
      <c r="AW8" s="25"/>
      <c r="AX8" s="25"/>
    </row>
    <row r="9" spans="1:50" ht="15.6">
      <c r="A9" s="7">
        <v>1997</v>
      </c>
      <c r="B9" s="299">
        <f>+'Ark1'!R3</f>
        <v>1267674.5</v>
      </c>
      <c r="C9" s="299">
        <f t="shared" ref="C9:C26" si="2">+B9-B8</f>
        <v>63690.5</v>
      </c>
      <c r="D9" s="128"/>
      <c r="E9" s="16">
        <f t="shared" ref="E9:E26" si="3">100*B9/B8</f>
        <v>105.28997893659717</v>
      </c>
      <c r="F9" s="313">
        <f>+'Ark1'!S3</f>
        <v>1266040</v>
      </c>
      <c r="G9" s="8"/>
      <c r="H9" s="232">
        <f>+'Ark1'!W3</f>
        <v>70.074446441744143</v>
      </c>
      <c r="I9" s="105">
        <f t="shared" ref="I9:I26" si="4">+H9-H8</f>
        <v>-2.3172899816351702</v>
      </c>
      <c r="J9" s="232">
        <f>+'Ark1'!AA3</f>
        <v>6.660244022086558</v>
      </c>
      <c r="K9" s="197"/>
      <c r="L9" s="9">
        <f>+'Ark1'!U3</f>
        <v>54.259036049413915</v>
      </c>
      <c r="M9" s="9">
        <f t="shared" ref="M9:M26" si="5">+L9-L8</f>
        <v>0.1274009738402242</v>
      </c>
      <c r="N9" s="290">
        <f>+'Ark1'!AB3</f>
        <v>2.9472438742395073</v>
      </c>
      <c r="O9" s="188"/>
      <c r="P9" s="9"/>
      <c r="Q9" s="8"/>
      <c r="R9" s="8"/>
      <c r="S9" s="8"/>
      <c r="T9" s="16">
        <f>+'Ark1'!AC3</f>
        <v>-1.5255496357051903</v>
      </c>
      <c r="U9" s="232">
        <f>+'Ark1'!T3</f>
        <v>12.360423752311812</v>
      </c>
      <c r="V9" s="313">
        <f>+'Ark1'!Q3</f>
        <v>7229</v>
      </c>
      <c r="W9" s="16">
        <f>+V9-V8</f>
        <v>-56</v>
      </c>
      <c r="X9" s="70">
        <f t="shared" si="0"/>
        <v>175.35959330474478</v>
      </c>
      <c r="Y9" s="71"/>
      <c r="Z9" s="311">
        <f t="shared" ref="Z9:Z31" si="6">+B9/$O$2</f>
        <v>24378.35576923077</v>
      </c>
      <c r="AA9" s="8"/>
      <c r="AB9" s="311">
        <f t="shared" si="1"/>
        <v>88831.588855814785</v>
      </c>
      <c r="AC9" s="105">
        <f>+'Ark1'!V3</f>
        <v>76.019040235693979</v>
      </c>
      <c r="AD9" s="16">
        <f t="shared" ref="AD9:AD26" si="7">100*AB9/AB8</f>
        <v>101.91960235204604</v>
      </c>
      <c r="AE9" s="71"/>
      <c r="AF9" s="6"/>
      <c r="AH9" s="23"/>
      <c r="AI9" s="23"/>
      <c r="AJ9" s="23"/>
      <c r="AK9" s="23"/>
      <c r="AL9" s="23"/>
      <c r="AM9" s="23">
        <f>+AM8</f>
        <v>1479251</v>
      </c>
      <c r="AN9" s="317">
        <f>+H35</f>
        <v>83.941034569523623</v>
      </c>
      <c r="AO9" s="317">
        <f>+AO8</f>
        <v>60.587031494476946</v>
      </c>
      <c r="AP9" s="23"/>
      <c r="AQ9" s="23"/>
      <c r="AR9" s="23"/>
      <c r="AS9" s="23"/>
      <c r="AT9" s="23"/>
      <c r="AU9" s="23"/>
      <c r="AV9" s="24"/>
      <c r="AW9" s="25"/>
      <c r="AX9" s="25"/>
    </row>
    <row r="10" spans="1:50" ht="15.6">
      <c r="A10" s="7">
        <v>1998</v>
      </c>
      <c r="B10" s="299">
        <f>+'Ark1'!R4</f>
        <v>1228779.5</v>
      </c>
      <c r="C10" s="299">
        <f t="shared" si="2"/>
        <v>-38895</v>
      </c>
      <c r="D10" s="128"/>
      <c r="E10" s="16">
        <f t="shared" si="3"/>
        <v>96.931783356058673</v>
      </c>
      <c r="F10" s="313">
        <f>+'Ark1'!S4</f>
        <v>1204508</v>
      </c>
      <c r="G10" s="8"/>
      <c r="H10" s="232">
        <f>+'Ark1'!W4</f>
        <v>71.341004327749317</v>
      </c>
      <c r="I10" s="105">
        <f t="shared" si="4"/>
        <v>1.2665578860051738</v>
      </c>
      <c r="J10" s="232">
        <f>+'Ark1'!AA4</f>
        <v>6.7925861999852941</v>
      </c>
      <c r="K10" s="197"/>
      <c r="L10" s="9">
        <f>+'Ark1'!U4</f>
        <v>54.412555167753126</v>
      </c>
      <c r="M10" s="9">
        <f t="shared" si="5"/>
        <v>0.1535191183392115</v>
      </c>
      <c r="N10" s="290">
        <f>+'Ark1'!AB4</f>
        <v>2.9978073786048225</v>
      </c>
      <c r="O10" s="188"/>
      <c r="P10" s="9"/>
      <c r="Q10" s="8"/>
      <c r="R10" s="8"/>
      <c r="S10" s="8"/>
      <c r="T10" s="16">
        <f>+'Ark1'!AC4</f>
        <v>-2.0483890495242618</v>
      </c>
      <c r="U10" s="232">
        <f>+'Ark1'!T4</f>
        <v>12.456166464365657</v>
      </c>
      <c r="V10" s="313">
        <f>+'Ark1'!Q4</f>
        <v>6777</v>
      </c>
      <c r="W10" s="16">
        <f t="shared" ref="W10:W28" si="8">+V10-V9</f>
        <v>-452</v>
      </c>
      <c r="X10" s="70">
        <f t="shared" si="0"/>
        <v>181.31614283606316</v>
      </c>
      <c r="Y10" s="71"/>
      <c r="Z10" s="311">
        <f t="shared" si="6"/>
        <v>23630.375</v>
      </c>
      <c r="AA10" s="8"/>
      <c r="AB10" s="311">
        <f t="shared" si="1"/>
        <v>87662.363627349638</v>
      </c>
      <c r="AC10" s="105">
        <f>+'Ark1'!V4</f>
        <v>78.862143796472353</v>
      </c>
      <c r="AD10" s="16">
        <f t="shared" si="7"/>
        <v>98.683773144750404</v>
      </c>
      <c r="AE10" s="71"/>
      <c r="AF10" s="6"/>
      <c r="AH10" s="23"/>
      <c r="AI10" s="23"/>
      <c r="AJ10" s="23"/>
      <c r="AK10" s="23"/>
      <c r="AL10" s="23"/>
      <c r="AM10" s="23">
        <f t="shared" ref="AM10:AO31" si="9">+AM9</f>
        <v>1479251</v>
      </c>
      <c r="AN10" s="317">
        <f t="shared" si="9"/>
        <v>83.941034569523623</v>
      </c>
      <c r="AO10" s="317">
        <f t="shared" si="9"/>
        <v>60.587031494476946</v>
      </c>
      <c r="AP10" s="23"/>
      <c r="AQ10" s="23"/>
      <c r="AR10" s="23"/>
      <c r="AS10" s="23"/>
      <c r="AT10" s="23"/>
      <c r="AU10" s="23"/>
      <c r="AV10" s="24"/>
      <c r="AW10" s="25"/>
      <c r="AX10" s="25"/>
    </row>
    <row r="11" spans="1:50" ht="15.6">
      <c r="A11" s="7">
        <v>1999</v>
      </c>
      <c r="B11" s="299">
        <f>+'Ark1'!R5</f>
        <v>1298221.75</v>
      </c>
      <c r="C11" s="299">
        <f t="shared" si="2"/>
        <v>69442.25</v>
      </c>
      <c r="D11" s="128"/>
      <c r="E11" s="16">
        <f t="shared" si="3"/>
        <v>105.65131905276741</v>
      </c>
      <c r="F11" s="313">
        <f>+'Ark1'!S5</f>
        <v>1296748.25</v>
      </c>
      <c r="G11" s="8"/>
      <c r="H11" s="232">
        <f>+'Ark1'!W5</f>
        <v>69.246222551450813</v>
      </c>
      <c r="I11" s="105">
        <f t="shared" si="4"/>
        <v>-2.0947817762985039</v>
      </c>
      <c r="J11" s="232">
        <f>+'Ark1'!AA5</f>
        <v>6.7250354452555117</v>
      </c>
      <c r="K11" s="197"/>
      <c r="L11" s="9">
        <f>+'Ark1'!U5</f>
        <v>54.623554726216128</v>
      </c>
      <c r="M11" s="9">
        <f t="shared" si="5"/>
        <v>0.21099955846300134</v>
      </c>
      <c r="N11" s="290">
        <f>+'Ark1'!AB5</f>
        <v>2.9419933047308642</v>
      </c>
      <c r="O11" s="188"/>
      <c r="P11" s="9"/>
      <c r="Q11" s="8"/>
      <c r="R11" s="8"/>
      <c r="S11" s="8"/>
      <c r="T11" s="16">
        <f>+'Ark1'!AC5</f>
        <v>-1.3138679526947201</v>
      </c>
      <c r="U11" s="232">
        <f>+'Ark1'!T5</f>
        <v>12.577700997537596</v>
      </c>
      <c r="V11" s="313">
        <f>+'Ark1'!Q5</f>
        <v>9185</v>
      </c>
      <c r="W11" s="16">
        <f t="shared" si="8"/>
        <v>2408</v>
      </c>
      <c r="X11" s="70">
        <f t="shared" si="0"/>
        <v>141.34150789330431</v>
      </c>
      <c r="Y11" s="71"/>
      <c r="Z11" s="311">
        <f t="shared" si="6"/>
        <v>24965.802884615383</v>
      </c>
      <c r="AA11" s="8"/>
      <c r="AB11" s="311">
        <f t="shared" si="1"/>
        <v>89896.952221633939</v>
      </c>
      <c r="AC11" s="105">
        <f>+'Ark1'!V5</f>
        <v>75.109975664128058</v>
      </c>
      <c r="AD11" s="16">
        <f t="shared" si="7"/>
        <v>102.54908549327222</v>
      </c>
      <c r="AE11" s="71"/>
      <c r="AF11" s="6"/>
      <c r="AH11" s="23"/>
      <c r="AI11" s="23"/>
      <c r="AJ11" s="23"/>
      <c r="AK11" s="23"/>
      <c r="AL11" s="23"/>
      <c r="AM11" s="23">
        <f t="shared" si="9"/>
        <v>1479251</v>
      </c>
      <c r="AN11" s="317">
        <f t="shared" si="9"/>
        <v>83.941034569523623</v>
      </c>
      <c r="AO11" s="317">
        <f t="shared" si="9"/>
        <v>60.587031494476946</v>
      </c>
      <c r="AP11" s="23"/>
      <c r="AQ11" s="23"/>
      <c r="AR11" s="23"/>
      <c r="AS11" s="23"/>
      <c r="AT11" s="23"/>
      <c r="AU11" s="23"/>
      <c r="AV11" s="24"/>
      <c r="AW11" s="25"/>
      <c r="AX11" s="25"/>
    </row>
    <row r="12" spans="1:50" ht="15.6">
      <c r="A12" s="7">
        <v>2000</v>
      </c>
      <c r="B12" s="299">
        <f>+'Ark1'!R6</f>
        <v>1243737</v>
      </c>
      <c r="C12" s="299">
        <f t="shared" si="2"/>
        <v>-54484.75</v>
      </c>
      <c r="D12" s="128"/>
      <c r="E12" s="16">
        <f t="shared" si="3"/>
        <v>95.803124543245403</v>
      </c>
      <c r="F12" s="313">
        <f>+'Ark1'!S6</f>
        <v>1241995.5</v>
      </c>
      <c r="G12" s="8"/>
      <c r="H12" s="232">
        <f>+'Ark1'!W6</f>
        <v>68.217430375958685</v>
      </c>
      <c r="I12" s="105">
        <f t="shared" si="4"/>
        <v>-1.0287921754921285</v>
      </c>
      <c r="J12" s="232">
        <f>+'Ark1'!AA6</f>
        <v>6.7624998591011813</v>
      </c>
      <c r="K12" s="197"/>
      <c r="L12" s="9">
        <f>+'Ark1'!U6</f>
        <v>54.926265835906818</v>
      </c>
      <c r="M12" s="9">
        <f t="shared" si="5"/>
        <v>0.30271110969069071</v>
      </c>
      <c r="N12" s="290">
        <f>+'Ark1'!AB6</f>
        <v>2.7674295031587026</v>
      </c>
      <c r="O12" s="188"/>
      <c r="P12" s="9"/>
      <c r="Q12" s="8"/>
      <c r="R12" s="8"/>
      <c r="S12" s="8"/>
      <c r="T12" s="16">
        <f>+'Ark1'!AC6</f>
        <v>-2.9035461723997882</v>
      </c>
      <c r="U12" s="232">
        <f>+'Ark1'!T6</f>
        <v>12.756652732852684</v>
      </c>
      <c r="V12" s="313">
        <f>+'Ark1'!Q6</f>
        <v>6098</v>
      </c>
      <c r="W12" s="16">
        <f t="shared" si="8"/>
        <v>-3087</v>
      </c>
      <c r="X12" s="70">
        <f t="shared" si="0"/>
        <v>203.95818301082323</v>
      </c>
      <c r="Y12" s="71"/>
      <c r="Z12" s="311">
        <f t="shared" si="6"/>
        <v>23918.01923076923</v>
      </c>
      <c r="AA12" s="8"/>
      <c r="AB12" s="311">
        <f t="shared" si="1"/>
        <v>84844.542203503734</v>
      </c>
      <c r="AC12" s="105">
        <f>+'Ark1'!V6</f>
        <v>74.00208648098986</v>
      </c>
      <c r="AD12" s="16">
        <f t="shared" si="7"/>
        <v>94.379776073304598</v>
      </c>
      <c r="AE12" s="71"/>
      <c r="AF12" s="6"/>
      <c r="AH12" s="23"/>
      <c r="AI12" s="23"/>
      <c r="AJ12" s="23"/>
      <c r="AK12" s="23"/>
      <c r="AL12" s="23"/>
      <c r="AM12" s="23">
        <f t="shared" si="9"/>
        <v>1479251</v>
      </c>
      <c r="AN12" s="317">
        <f t="shared" si="9"/>
        <v>83.941034569523623</v>
      </c>
      <c r="AO12" s="317">
        <f t="shared" si="9"/>
        <v>60.587031494476946</v>
      </c>
      <c r="AP12" s="23"/>
      <c r="AQ12" s="23"/>
      <c r="AR12" s="23"/>
      <c r="AS12" s="23"/>
      <c r="AT12" s="23"/>
      <c r="AU12" s="23"/>
      <c r="AV12" s="24"/>
      <c r="AW12" s="25"/>
      <c r="AX12" s="25"/>
    </row>
    <row r="13" spans="1:50" ht="15.6">
      <c r="A13" s="7">
        <v>2001</v>
      </c>
      <c r="B13" s="299">
        <f>+'Ark1'!R7</f>
        <v>1226768.1000000001</v>
      </c>
      <c r="C13" s="299">
        <f t="shared" si="2"/>
        <v>-16968.899999999907</v>
      </c>
      <c r="D13" s="128"/>
      <c r="E13" s="16">
        <f t="shared" si="3"/>
        <v>98.635652071137244</v>
      </c>
      <c r="F13" s="313">
        <f>+'Ark1'!S7</f>
        <v>1225613</v>
      </c>
      <c r="G13" s="8"/>
      <c r="H13" s="232">
        <f>+'Ark1'!W7</f>
        <v>73.759570018598524</v>
      </c>
      <c r="I13" s="105">
        <f t="shared" si="4"/>
        <v>5.5421396426398388</v>
      </c>
      <c r="J13" s="232">
        <f>+'Ark1'!AA7</f>
        <v>7.0801003573954002</v>
      </c>
      <c r="K13" s="197"/>
      <c r="L13" s="9">
        <f>+'Ark1'!U7</f>
        <v>55.431677046506522</v>
      </c>
      <c r="M13" s="9">
        <f t="shared" si="5"/>
        <v>0.50541121059970351</v>
      </c>
      <c r="N13" s="290">
        <f>+'Ark1'!AB7</f>
        <v>2.7819624341418745</v>
      </c>
      <c r="O13" s="188"/>
      <c r="P13" s="9"/>
      <c r="Q13" s="8"/>
      <c r="R13" s="8"/>
      <c r="S13" s="8"/>
      <c r="T13" s="16">
        <f>+'Ark1'!AC7</f>
        <v>-5.6390045674612006</v>
      </c>
      <c r="U13" s="232">
        <f>+'Ark1'!T7</f>
        <v>13.054304232397303</v>
      </c>
      <c r="V13" s="313">
        <f>+'Ark1'!Q7</f>
        <v>4836</v>
      </c>
      <c r="W13" s="16">
        <f t="shared" si="8"/>
        <v>-1262</v>
      </c>
      <c r="X13" s="70">
        <f t="shared" si="0"/>
        <v>253.67413151364767</v>
      </c>
      <c r="Y13" s="71"/>
      <c r="Z13" s="311">
        <f t="shared" si="6"/>
        <v>23591.694230769233</v>
      </c>
      <c r="AA13" s="8"/>
      <c r="AB13" s="311">
        <f t="shared" si="1"/>
        <v>90485.887568533071</v>
      </c>
      <c r="AC13" s="105">
        <f>+'Ark1'!V7</f>
        <v>79.968702600250083</v>
      </c>
      <c r="AD13" s="16">
        <f t="shared" si="7"/>
        <v>106.64903742600001</v>
      </c>
      <c r="AE13" s="71"/>
      <c r="AF13" s="6"/>
      <c r="AH13" s="23"/>
      <c r="AI13" s="23"/>
      <c r="AJ13" s="23"/>
      <c r="AK13" s="23"/>
      <c r="AL13" s="23"/>
      <c r="AM13" s="23">
        <f t="shared" si="9"/>
        <v>1479251</v>
      </c>
      <c r="AN13" s="317">
        <f t="shared" si="9"/>
        <v>83.941034569523623</v>
      </c>
      <c r="AO13" s="317">
        <f t="shared" si="9"/>
        <v>60.587031494476946</v>
      </c>
      <c r="AP13" s="23"/>
      <c r="AQ13" s="23"/>
      <c r="AR13" s="23"/>
      <c r="AS13" s="23"/>
      <c r="AT13" s="23"/>
      <c r="AU13" s="23"/>
      <c r="AV13" s="24"/>
      <c r="AW13" s="25"/>
      <c r="AX13" s="25"/>
    </row>
    <row r="14" spans="1:50" ht="15.6">
      <c r="A14" s="7">
        <v>2002</v>
      </c>
      <c r="B14" s="299">
        <f>+'Ark1'!R8</f>
        <v>1235861</v>
      </c>
      <c r="C14" s="299">
        <f t="shared" si="2"/>
        <v>9092.8999999999069</v>
      </c>
      <c r="D14" s="128"/>
      <c r="E14" s="16">
        <f t="shared" si="3"/>
        <v>100.74120773111071</v>
      </c>
      <c r="F14" s="313">
        <f>+'Ark1'!S8</f>
        <v>1235042</v>
      </c>
      <c r="G14" s="8"/>
      <c r="H14" s="232">
        <f>+'Ark1'!W8</f>
        <v>75.733038147689882</v>
      </c>
      <c r="I14" s="105">
        <f t="shared" si="4"/>
        <v>1.9734681290913585</v>
      </c>
      <c r="J14" s="232">
        <f>+'Ark1'!AA8</f>
        <v>7.5703621149999876</v>
      </c>
      <c r="K14" s="197"/>
      <c r="L14" s="9">
        <f>+'Ark1'!U8</f>
        <v>55.953545709376705</v>
      </c>
      <c r="M14" s="9">
        <f t="shared" si="5"/>
        <v>0.52186866287018319</v>
      </c>
      <c r="N14" s="290">
        <f>+'Ark1'!AB8</f>
        <v>2.6405129149986273</v>
      </c>
      <c r="O14" s="188"/>
      <c r="P14" s="9"/>
      <c r="Q14" s="8"/>
      <c r="R14" s="8"/>
      <c r="S14" s="8"/>
      <c r="T14" s="16">
        <f>+'Ark1'!AC8</f>
        <v>-11.38854516740953</v>
      </c>
      <c r="U14" s="232">
        <f>+'Ark1'!T8</f>
        <v>13.363228550783623</v>
      </c>
      <c r="V14" s="313">
        <f>+'Ark1'!Q8</f>
        <v>4590</v>
      </c>
      <c r="W14" s="16">
        <f t="shared" si="8"/>
        <v>-246</v>
      </c>
      <c r="X14" s="70">
        <f t="shared" si="0"/>
        <v>269.25076252723312</v>
      </c>
      <c r="Y14" s="71"/>
      <c r="Z14" s="311">
        <f t="shared" si="6"/>
        <v>23766.557692307691</v>
      </c>
      <c r="AA14" s="8"/>
      <c r="AB14" s="311">
        <f t="shared" si="1"/>
        <v>93595.50825824216</v>
      </c>
      <c r="AC14" s="105">
        <f>+'Ark1'!V8</f>
        <v>82.100374502158573</v>
      </c>
      <c r="AD14" s="16">
        <f t="shared" si="7"/>
        <v>103.43658085616268</v>
      </c>
      <c r="AE14" s="71"/>
      <c r="AF14" s="6"/>
      <c r="AH14" s="23"/>
      <c r="AI14" s="23"/>
      <c r="AJ14" s="23"/>
      <c r="AK14" s="23"/>
      <c r="AL14" s="23"/>
      <c r="AM14" s="23">
        <f t="shared" si="9"/>
        <v>1479251</v>
      </c>
      <c r="AN14" s="317">
        <f t="shared" si="9"/>
        <v>83.941034569523623</v>
      </c>
      <c r="AO14" s="317">
        <f t="shared" si="9"/>
        <v>60.587031494476946</v>
      </c>
      <c r="AP14" s="23"/>
      <c r="AQ14" s="23"/>
      <c r="AR14" s="23"/>
      <c r="AS14" s="23"/>
      <c r="AT14" s="23"/>
      <c r="AU14" s="23"/>
      <c r="AV14" s="24"/>
      <c r="AW14" s="25"/>
      <c r="AX14" s="25"/>
    </row>
    <row r="15" spans="1:50" ht="15.6">
      <c r="A15" s="7">
        <v>2003</v>
      </c>
      <c r="B15" s="299">
        <f>+'Ark1'!R9</f>
        <v>1267311</v>
      </c>
      <c r="C15" s="299">
        <f t="shared" si="2"/>
        <v>31450</v>
      </c>
      <c r="D15" s="128"/>
      <c r="E15" s="16">
        <f t="shared" si="3"/>
        <v>102.54478456719647</v>
      </c>
      <c r="F15" s="313">
        <f>+'Ark1'!S9</f>
        <v>1266571</v>
      </c>
      <c r="G15" s="8"/>
      <c r="H15" s="232">
        <f>+'Ark1'!W9</f>
        <v>76.723995101733209</v>
      </c>
      <c r="I15" s="105">
        <f t="shared" si="4"/>
        <v>0.99095695404332673</v>
      </c>
      <c r="J15" s="232">
        <f>+'Ark1'!AA9</f>
        <v>7.7929325441272255</v>
      </c>
      <c r="K15" s="197"/>
      <c r="L15" s="9">
        <f>+'Ark1'!U9</f>
        <v>56.405836703982651</v>
      </c>
      <c r="M15" s="9">
        <f t="shared" si="5"/>
        <v>0.45229099460594568</v>
      </c>
      <c r="N15" s="290">
        <f>+'Ark1'!AB9</f>
        <v>2.5265091491631795</v>
      </c>
      <c r="O15" s="188"/>
      <c r="P15" s="9"/>
      <c r="Q15" s="8"/>
      <c r="R15" s="8"/>
      <c r="S15" s="8"/>
      <c r="T15" s="16">
        <f>+'Ark1'!AC9</f>
        <v>-17.330183925736453</v>
      </c>
      <c r="U15" s="232">
        <f>+'Ark1'!T9</f>
        <v>13.626211719143923</v>
      </c>
      <c r="V15" s="313">
        <f>+'Ark1'!Q9</f>
        <v>4415</v>
      </c>
      <c r="W15" s="16">
        <f t="shared" si="8"/>
        <v>-175</v>
      </c>
      <c r="X15" s="70">
        <f t="shared" si="0"/>
        <v>287.04665911664779</v>
      </c>
      <c r="Y15" s="71"/>
      <c r="Z15" s="311">
        <f t="shared" si="6"/>
        <v>24371.365384615383</v>
      </c>
      <c r="AA15" s="8"/>
      <c r="AB15" s="311">
        <f t="shared" si="1"/>
        <v>97233.162956372616</v>
      </c>
      <c r="AC15" s="105">
        <f>+'Ark1'!V9</f>
        <v>83.169139045475717</v>
      </c>
      <c r="AD15" s="16">
        <f t="shared" si="7"/>
        <v>103.88656973590409</v>
      </c>
      <c r="AE15" s="71"/>
      <c r="AF15" s="6"/>
      <c r="AH15" s="23"/>
      <c r="AI15" s="23"/>
      <c r="AJ15" s="23"/>
      <c r="AK15" s="23"/>
      <c r="AL15" s="23"/>
      <c r="AM15" s="23">
        <f t="shared" si="9"/>
        <v>1479251</v>
      </c>
      <c r="AN15" s="317">
        <f t="shared" si="9"/>
        <v>83.941034569523623</v>
      </c>
      <c r="AO15" s="317">
        <f t="shared" si="9"/>
        <v>60.587031494476946</v>
      </c>
      <c r="AP15" s="23"/>
      <c r="AQ15" s="23"/>
      <c r="AR15" s="23"/>
      <c r="AS15" s="23"/>
      <c r="AT15" s="23"/>
      <c r="AU15" s="23"/>
      <c r="AV15" s="24"/>
      <c r="AW15" s="25"/>
      <c r="AX15" s="25"/>
    </row>
    <row r="16" spans="1:50" ht="15.6">
      <c r="A16" s="7">
        <v>2004</v>
      </c>
      <c r="B16" s="299">
        <f>+'Ark1'!R10</f>
        <v>1369386</v>
      </c>
      <c r="C16" s="299">
        <f t="shared" si="2"/>
        <v>102075</v>
      </c>
      <c r="D16" s="128"/>
      <c r="E16" s="16">
        <f t="shared" si="3"/>
        <v>108.05445545726344</v>
      </c>
      <c r="F16" s="313">
        <f>+'Ark1'!S10</f>
        <v>1368693</v>
      </c>
      <c r="G16" s="8"/>
      <c r="H16" s="232">
        <f>+'Ark1'!W10</f>
        <v>74.976697111767677</v>
      </c>
      <c r="I16" s="105">
        <f t="shared" si="4"/>
        <v>-1.7472979899655314</v>
      </c>
      <c r="J16" s="232">
        <f>+'Ark1'!AA10</f>
        <v>8.2793511952415457</v>
      </c>
      <c r="K16" s="197"/>
      <c r="L16" s="9">
        <f>+'Ark1'!U10</f>
        <v>56.664813804118239</v>
      </c>
      <c r="M16" s="9">
        <f t="shared" si="5"/>
        <v>0.2589771001355885</v>
      </c>
      <c r="N16" s="290">
        <f>+'Ark1'!AB10</f>
        <v>2.458413808101128</v>
      </c>
      <c r="O16" s="188"/>
      <c r="P16" s="9"/>
      <c r="Q16" s="8"/>
      <c r="R16" s="8"/>
      <c r="S16" s="8"/>
      <c r="T16" s="16">
        <f>+'Ark1'!AC10</f>
        <v>-16.893812784817797</v>
      </c>
      <c r="U16" s="232">
        <f>+'Ark1'!T10</f>
        <v>13.777699640568837</v>
      </c>
      <c r="V16" s="313">
        <f>+'Ark1'!Q10</f>
        <v>4237</v>
      </c>
      <c r="W16" s="16">
        <f t="shared" si="8"/>
        <v>-178</v>
      </c>
      <c r="X16" s="70">
        <f t="shared" si="0"/>
        <v>323.19707340099126</v>
      </c>
      <c r="Y16" s="71"/>
      <c r="Z16" s="311">
        <f t="shared" si="6"/>
        <v>26334.346153846152</v>
      </c>
      <c r="AA16" s="8"/>
      <c r="AB16" s="311">
        <f t="shared" si="1"/>
        <v>102672.0393510951</v>
      </c>
      <c r="AC16" s="105">
        <f>+'Ark1'!V10</f>
        <v>81.270689904185573</v>
      </c>
      <c r="AD16" s="16">
        <f t="shared" si="7"/>
        <v>105.5936433921859</v>
      </c>
      <c r="AE16" s="71"/>
      <c r="AF16" s="6"/>
      <c r="AH16" s="23"/>
      <c r="AI16" s="23"/>
      <c r="AJ16" s="23"/>
      <c r="AK16" s="23"/>
      <c r="AL16" s="23"/>
      <c r="AM16" s="23">
        <f t="shared" si="9"/>
        <v>1479251</v>
      </c>
      <c r="AN16" s="317">
        <f t="shared" si="9"/>
        <v>83.941034569523623</v>
      </c>
      <c r="AO16" s="317">
        <f t="shared" si="9"/>
        <v>60.587031494476946</v>
      </c>
      <c r="AP16" s="23"/>
      <c r="AQ16" s="23"/>
      <c r="AR16" s="23"/>
      <c r="AS16" s="23"/>
      <c r="AT16" s="23"/>
      <c r="AU16" s="23"/>
      <c r="AV16" s="24"/>
      <c r="AW16" s="25"/>
      <c r="AX16" s="25"/>
    </row>
    <row r="17" spans="1:50" ht="15.6">
      <c r="A17" s="7">
        <v>2005</v>
      </c>
      <c r="B17" s="299">
        <f>+'Ark1'!R11</f>
        <v>1365428</v>
      </c>
      <c r="C17" s="299">
        <f t="shared" si="2"/>
        <v>-3958</v>
      </c>
      <c r="D17" s="128"/>
      <c r="E17" s="16">
        <f t="shared" si="3"/>
        <v>99.710965352355004</v>
      </c>
      <c r="F17" s="313">
        <f>+'Ark1'!S11</f>
        <v>1364941</v>
      </c>
      <c r="G17" s="8"/>
      <c r="H17" s="232">
        <f>+'Ark1'!W11</f>
        <v>74.809363261854514</v>
      </c>
      <c r="I17" s="105">
        <f t="shared" si="4"/>
        <v>-0.16733384991316314</v>
      </c>
      <c r="J17" s="232">
        <f>+'Ark1'!AA11</f>
        <v>8.297639502095274</v>
      </c>
      <c r="K17" s="197"/>
      <c r="L17" s="9">
        <f>+'Ark1'!U11</f>
        <v>56.985548825919963</v>
      </c>
      <c r="M17" s="9">
        <f t="shared" si="5"/>
        <v>0.32073502180172397</v>
      </c>
      <c r="N17" s="290">
        <f>+'Ark1'!AB11</f>
        <v>2.4044484188558362</v>
      </c>
      <c r="O17" s="188"/>
      <c r="P17" s="9"/>
      <c r="Q17" s="8"/>
      <c r="R17" s="8"/>
      <c r="S17" s="8"/>
      <c r="T17" s="16">
        <f>+'Ark1'!AC11</f>
        <v>-16.145158951893613</v>
      </c>
      <c r="U17" s="232">
        <f>+'Ark1'!T11</f>
        <v>13.966293352706987</v>
      </c>
      <c r="V17" s="313">
        <f>+'Ark1'!Q11</f>
        <v>3746</v>
      </c>
      <c r="W17" s="16">
        <f t="shared" si="8"/>
        <v>-491</v>
      </c>
      <c r="X17" s="70">
        <f t="shared" si="0"/>
        <v>364.50293646556327</v>
      </c>
      <c r="Y17" s="71"/>
      <c r="Z17" s="311">
        <f t="shared" si="6"/>
        <v>26258.23076923077</v>
      </c>
      <c r="AA17" s="8"/>
      <c r="AB17" s="311">
        <f t="shared" si="1"/>
        <v>102146.79925990748</v>
      </c>
      <c r="AC17" s="105">
        <f>+'Ark1'!V11</f>
        <v>81.077265823478683</v>
      </c>
      <c r="AD17" s="16">
        <f t="shared" si="7"/>
        <v>99.488429279765711</v>
      </c>
      <c r="AE17" s="71"/>
      <c r="AF17" s="6"/>
      <c r="AH17" s="23"/>
      <c r="AI17" s="23"/>
      <c r="AJ17" s="23"/>
      <c r="AK17" s="23"/>
      <c r="AL17" s="23"/>
      <c r="AM17" s="23">
        <f t="shared" si="9"/>
        <v>1479251</v>
      </c>
      <c r="AN17" s="317">
        <f t="shared" si="9"/>
        <v>83.941034569523623</v>
      </c>
      <c r="AO17" s="317">
        <f t="shared" si="9"/>
        <v>60.587031494476946</v>
      </c>
      <c r="AP17" s="23"/>
      <c r="AQ17" s="23"/>
      <c r="AR17" s="23"/>
      <c r="AS17" s="23"/>
      <c r="AT17" s="23"/>
      <c r="AU17" s="23"/>
      <c r="AV17" s="24"/>
      <c r="AW17" s="25"/>
      <c r="AX17" s="25"/>
    </row>
    <row r="18" spans="1:50" ht="15.6">
      <c r="A18" s="7">
        <v>2006</v>
      </c>
      <c r="B18" s="299">
        <f>+'Ark1'!R12</f>
        <v>1400072</v>
      </c>
      <c r="C18" s="299">
        <f t="shared" si="2"/>
        <v>34644</v>
      </c>
      <c r="D18" s="128"/>
      <c r="E18" s="16">
        <f t="shared" si="3"/>
        <v>102.53722642277732</v>
      </c>
      <c r="F18" s="313">
        <f>+'Ark1'!S12</f>
        <v>1395391</v>
      </c>
      <c r="G18" s="8"/>
      <c r="H18" s="232">
        <f>+'Ark1'!W12</f>
        <v>74.951574433255615</v>
      </c>
      <c r="I18" s="105">
        <f t="shared" si="4"/>
        <v>0.14221117140110096</v>
      </c>
      <c r="J18" s="232">
        <f>+'Ark1'!AA12</f>
        <v>8.3523879360588555</v>
      </c>
      <c r="K18" s="197"/>
      <c r="L18" s="9">
        <f>+'Ark1'!U12</f>
        <v>57.103113034267807</v>
      </c>
      <c r="M18" s="9">
        <f t="shared" si="5"/>
        <v>0.11756420834784365</v>
      </c>
      <c r="N18" s="290">
        <f>+'Ark1'!AB12</f>
        <v>2.3495591441701662</v>
      </c>
      <c r="O18" s="188"/>
      <c r="P18" s="9"/>
      <c r="Q18" s="8"/>
      <c r="R18" s="8"/>
      <c r="S18" s="8"/>
      <c r="T18" s="16">
        <f>+'Ark1'!AC12</f>
        <v>-16.002878810621596</v>
      </c>
      <c r="U18" s="232">
        <f>+'Ark1'!T12</f>
        <v>14.034445371380897</v>
      </c>
      <c r="V18" s="313">
        <f>+'Ark1'!Q12</f>
        <v>3420</v>
      </c>
      <c r="W18" s="16">
        <f t="shared" si="8"/>
        <v>-326</v>
      </c>
      <c r="X18" s="70">
        <f t="shared" si="0"/>
        <v>409.37777777777779</v>
      </c>
      <c r="Y18" s="71"/>
      <c r="Z18" s="311">
        <f t="shared" si="6"/>
        <v>26924.461538461539</v>
      </c>
      <c r="AA18" s="8"/>
      <c r="AB18" s="311">
        <f t="shared" si="1"/>
        <v>104937.60071991706</v>
      </c>
      <c r="AC18" s="105">
        <f>+'Ark1'!V12</f>
        <v>81.484793864707186</v>
      </c>
      <c r="AD18" s="16">
        <f t="shared" si="7"/>
        <v>102.73214773270431</v>
      </c>
      <c r="AE18" s="71"/>
      <c r="AF18" s="6"/>
      <c r="AH18" s="23"/>
      <c r="AI18" s="23"/>
      <c r="AJ18" s="23"/>
      <c r="AK18" s="23"/>
      <c r="AL18" s="23"/>
      <c r="AM18" s="23">
        <f t="shared" si="9"/>
        <v>1479251</v>
      </c>
      <c r="AN18" s="317">
        <f t="shared" si="9"/>
        <v>83.941034569523623</v>
      </c>
      <c r="AO18" s="317">
        <f t="shared" si="9"/>
        <v>60.587031494476946</v>
      </c>
      <c r="AP18" s="23"/>
      <c r="AQ18" s="23"/>
      <c r="AR18" s="23"/>
      <c r="AS18" s="23"/>
      <c r="AT18" s="23"/>
      <c r="AU18" s="23"/>
      <c r="AV18" s="24"/>
      <c r="AW18" s="25"/>
      <c r="AX18" s="25"/>
    </row>
    <row r="19" spans="1:50" ht="15.6">
      <c r="A19" s="7">
        <v>2007</v>
      </c>
      <c r="B19" s="299">
        <f>+'Ark1'!R13</f>
        <v>1386960</v>
      </c>
      <c r="C19" s="299">
        <f t="shared" si="2"/>
        <v>-13112</v>
      </c>
      <c r="D19" s="128"/>
      <c r="E19" s="16">
        <f t="shared" si="3"/>
        <v>99.063476735482169</v>
      </c>
      <c r="F19" s="313">
        <f>+'Ark1'!S13</f>
        <v>1386280</v>
      </c>
      <c r="G19" s="8"/>
      <c r="H19" s="232">
        <f>+'Ark1'!W13</f>
        <v>77.576347707534651</v>
      </c>
      <c r="I19" s="105">
        <f t="shared" si="4"/>
        <v>2.6247732742790362</v>
      </c>
      <c r="J19" s="232">
        <f>+'Ark1'!AA13</f>
        <v>8.7877209882037057</v>
      </c>
      <c r="K19" s="197"/>
      <c r="L19" s="9">
        <f>+'Ark1'!U13</f>
        <v>57.005184378336246</v>
      </c>
      <c r="M19" s="291">
        <f t="shared" si="5"/>
        <v>-9.7928655931561082E-2</v>
      </c>
      <c r="N19" s="290">
        <f>+'Ark1'!AB13</f>
        <v>2.4632772978735735</v>
      </c>
      <c r="O19" s="188"/>
      <c r="P19" s="9"/>
      <c r="Q19" s="8"/>
      <c r="R19" s="8"/>
      <c r="S19" s="8"/>
      <c r="T19" s="16">
        <f>+'Ark1'!AC13</f>
        <v>-17.464424263467869</v>
      </c>
      <c r="U19" s="232">
        <f>+'Ark1'!T13</f>
        <v>13.983442204533656</v>
      </c>
      <c r="V19" s="313">
        <f>+'Ark1'!Q13</f>
        <v>3181</v>
      </c>
      <c r="W19" s="16">
        <f t="shared" si="8"/>
        <v>-239</v>
      </c>
      <c r="X19" s="70">
        <f t="shared" si="0"/>
        <v>436.01383212826153</v>
      </c>
      <c r="Y19" s="71"/>
      <c r="Z19" s="311">
        <f t="shared" si="6"/>
        <v>26672.307692307691</v>
      </c>
      <c r="AA19" s="8"/>
      <c r="AB19" s="311">
        <f t="shared" si="1"/>
        <v>107595.29121644226</v>
      </c>
      <c r="AC19" s="105">
        <f>+'Ark1'!V13</f>
        <v>84.086284717302547</v>
      </c>
      <c r="AD19" s="16">
        <f t="shared" si="7"/>
        <v>102.53263889996752</v>
      </c>
      <c r="AE19" s="71"/>
      <c r="AF19" s="6"/>
      <c r="AH19" s="23"/>
      <c r="AI19" s="23"/>
      <c r="AJ19" s="23"/>
      <c r="AK19" s="23"/>
      <c r="AL19" s="23"/>
      <c r="AM19" s="23">
        <f t="shared" si="9"/>
        <v>1479251</v>
      </c>
      <c r="AN19" s="317">
        <f t="shared" si="9"/>
        <v>83.941034569523623</v>
      </c>
      <c r="AO19" s="317">
        <f t="shared" si="9"/>
        <v>60.587031494476946</v>
      </c>
      <c r="AP19" s="23"/>
      <c r="AQ19" s="23"/>
      <c r="AR19" s="23"/>
      <c r="AS19" s="23"/>
      <c r="AT19" s="23"/>
      <c r="AU19" s="23"/>
      <c r="AV19" s="24"/>
      <c r="AW19" s="25"/>
      <c r="AX19" s="25"/>
    </row>
    <row r="20" spans="1:50" ht="15.6">
      <c r="A20" s="7">
        <v>2008</v>
      </c>
      <c r="B20" s="299">
        <f>+'Ark1'!R14</f>
        <v>1414562</v>
      </c>
      <c r="C20" s="299">
        <f t="shared" si="2"/>
        <v>27602</v>
      </c>
      <c r="D20" s="128"/>
      <c r="E20" s="16">
        <f t="shared" si="3"/>
        <v>101.99010786179846</v>
      </c>
      <c r="F20" s="313">
        <f>+'Ark1'!S14</f>
        <v>1413910</v>
      </c>
      <c r="G20" s="8"/>
      <c r="H20" s="232">
        <f>+'Ark1'!W14</f>
        <v>79.31154613801688</v>
      </c>
      <c r="I20" s="105">
        <f t="shared" si="4"/>
        <v>1.7351984304822281</v>
      </c>
      <c r="J20" s="232">
        <f>+'Ark1'!AA14</f>
        <v>8.7311200696924818</v>
      </c>
      <c r="K20" s="197"/>
      <c r="L20" s="9">
        <f>+'Ark1'!U14</f>
        <v>56.962561973534392</v>
      </c>
      <c r="M20" s="291">
        <f t="shared" si="5"/>
        <v>-4.2622404801853975E-2</v>
      </c>
      <c r="N20" s="290">
        <f>+'Ark1'!AB14</f>
        <v>2.5228625177301605</v>
      </c>
      <c r="O20" s="188"/>
      <c r="P20" s="9"/>
      <c r="Q20" s="8"/>
      <c r="R20" s="8"/>
      <c r="S20" s="8"/>
      <c r="T20" s="16">
        <f>+'Ark1'!AC14</f>
        <v>-16.515885804553797</v>
      </c>
      <c r="U20" s="232">
        <f>+'Ark1'!T14</f>
        <v>13.957121709758923</v>
      </c>
      <c r="V20" s="313">
        <f>+'Ark1'!Q14</f>
        <v>3021</v>
      </c>
      <c r="W20" s="16">
        <f t="shared" si="8"/>
        <v>-160</v>
      </c>
      <c r="X20" s="70">
        <f t="shared" si="0"/>
        <v>468.24296590532936</v>
      </c>
      <c r="Y20" s="71"/>
      <c r="Z20" s="311">
        <f t="shared" si="6"/>
        <v>27203.115384615383</v>
      </c>
      <c r="AA20" s="8"/>
      <c r="AB20" s="311">
        <f t="shared" si="1"/>
        <v>112191.09932808543</v>
      </c>
      <c r="AC20" s="105">
        <f>+'Ark1'!V14</f>
        <v>85.965116994632382</v>
      </c>
      <c r="AD20" s="16">
        <f t="shared" si="7"/>
        <v>104.27138405378548</v>
      </c>
      <c r="AE20" s="71"/>
      <c r="AF20" s="6"/>
      <c r="AH20" s="23"/>
      <c r="AI20" s="23"/>
      <c r="AJ20" s="23"/>
      <c r="AK20" s="23"/>
      <c r="AL20" s="23"/>
      <c r="AM20" s="23">
        <f t="shared" si="9"/>
        <v>1479251</v>
      </c>
      <c r="AN20" s="317">
        <f t="shared" si="9"/>
        <v>83.941034569523623</v>
      </c>
      <c r="AO20" s="317">
        <f t="shared" si="9"/>
        <v>60.587031494476946</v>
      </c>
      <c r="AP20" s="23"/>
      <c r="AQ20" s="23"/>
      <c r="AR20" s="23"/>
      <c r="AS20" s="23"/>
      <c r="AT20" s="23"/>
      <c r="AU20" s="23"/>
      <c r="AV20" s="24"/>
      <c r="AW20" s="25"/>
      <c r="AX20" s="25"/>
    </row>
    <row r="21" spans="1:50" ht="15.6">
      <c r="A21" s="7">
        <v>2009</v>
      </c>
      <c r="B21" s="299">
        <f>+'Ark1'!R15</f>
        <v>1429149</v>
      </c>
      <c r="C21" s="299">
        <f t="shared" si="2"/>
        <v>14587</v>
      </c>
      <c r="D21" s="128"/>
      <c r="E21" s="16">
        <f t="shared" si="3"/>
        <v>101.03120259133216</v>
      </c>
      <c r="F21" s="313">
        <f>+'Ark1'!S15</f>
        <v>1428586</v>
      </c>
      <c r="G21" s="8"/>
      <c r="H21" s="232">
        <f>+'Ark1'!W15</f>
        <v>78.967362902897648</v>
      </c>
      <c r="I21" s="105">
        <f t="shared" si="4"/>
        <v>-0.34418323511923177</v>
      </c>
      <c r="J21" s="232">
        <f>+'Ark1'!AA15</f>
        <v>8.7085817868431423</v>
      </c>
      <c r="K21" s="197"/>
      <c r="L21" s="9">
        <f>+'Ark1'!U15</f>
        <v>59.477152233047214</v>
      </c>
      <c r="M21" s="291">
        <f t="shared" si="5"/>
        <v>2.514590259512822</v>
      </c>
      <c r="N21" s="290">
        <f>+'Ark1'!AB15</f>
        <v>3.3912103770012809</v>
      </c>
      <c r="O21" s="188"/>
      <c r="P21" s="9"/>
      <c r="Q21" s="8"/>
      <c r="R21" s="8"/>
      <c r="S21" s="8"/>
      <c r="T21" s="16">
        <f>+'Ark1'!AC15</f>
        <v>-27.64337906185656</v>
      </c>
      <c r="U21" s="232">
        <f>+'Ark1'!T15</f>
        <v>15.280718105669878</v>
      </c>
      <c r="V21" s="313">
        <f>+'Ark1'!Q15</f>
        <v>2886</v>
      </c>
      <c r="W21" s="16">
        <f t="shared" si="8"/>
        <v>-135</v>
      </c>
      <c r="X21" s="70">
        <f t="shared" si="0"/>
        <v>495.20062370062368</v>
      </c>
      <c r="Y21" s="71"/>
      <c r="Z21" s="311">
        <f t="shared" si="6"/>
        <v>27483.634615384617</v>
      </c>
      <c r="AA21" s="8"/>
      <c r="AB21" s="311">
        <f t="shared" si="1"/>
        <v>112856.12772531327</v>
      </c>
      <c r="AC21" s="105">
        <f>+'Ark1'!V15</f>
        <v>85.586880664955075</v>
      </c>
      <c r="AD21" s="16">
        <f t="shared" si="7"/>
        <v>100.5927639547261</v>
      </c>
      <c r="AE21" s="71"/>
      <c r="AF21" s="6"/>
      <c r="AH21" s="23"/>
      <c r="AI21" s="23"/>
      <c r="AJ21" s="23"/>
      <c r="AK21" s="23"/>
      <c r="AL21" s="23"/>
      <c r="AM21" s="23">
        <f t="shared" si="9"/>
        <v>1479251</v>
      </c>
      <c r="AN21" s="317">
        <f t="shared" si="9"/>
        <v>83.941034569523623</v>
      </c>
      <c r="AO21" s="317">
        <f t="shared" si="9"/>
        <v>60.587031494476946</v>
      </c>
      <c r="AP21" s="23"/>
      <c r="AQ21" s="23"/>
      <c r="AR21" s="23"/>
      <c r="AS21" s="23"/>
      <c r="AT21" s="23"/>
      <c r="AU21" s="23"/>
      <c r="AV21" s="24"/>
      <c r="AW21" s="25"/>
      <c r="AX21" s="25"/>
    </row>
    <row r="22" spans="1:50" ht="15.6">
      <c r="A22" s="7">
        <v>2010</v>
      </c>
      <c r="B22" s="299">
        <f>+'Ark1'!R16</f>
        <v>1481053</v>
      </c>
      <c r="C22" s="299">
        <f t="shared" si="2"/>
        <v>51904</v>
      </c>
      <c r="D22" s="128"/>
      <c r="E22" s="16">
        <f t="shared" si="3"/>
        <v>103.63181165854645</v>
      </c>
      <c r="F22" s="313">
        <f>+'Ark1'!S16</f>
        <v>1480220</v>
      </c>
      <c r="G22" s="8"/>
      <c r="H22" s="232">
        <f>+'Ark1'!W16</f>
        <v>79.711262163728762</v>
      </c>
      <c r="I22" s="105">
        <f t="shared" si="4"/>
        <v>0.74389926083111391</v>
      </c>
      <c r="J22" s="232">
        <f>+'Ark1'!AA16</f>
        <v>8.9536728781374393</v>
      </c>
      <c r="K22" s="197"/>
      <c r="L22" s="9">
        <f>+'Ark1'!U16</f>
        <v>60.953941981597325</v>
      </c>
      <c r="M22" s="291">
        <f t="shared" si="5"/>
        <v>1.4767897485501109</v>
      </c>
      <c r="N22" s="290">
        <f>+'Ark1'!AB16</f>
        <v>3.1334721745888823</v>
      </c>
      <c r="O22" s="188"/>
      <c r="P22" s="9"/>
      <c r="Q22" s="8"/>
      <c r="R22" s="8"/>
      <c r="S22" s="8"/>
      <c r="T22" s="16">
        <f>+'Ark1'!AC16</f>
        <v>-38.64772976549537</v>
      </c>
      <c r="U22" s="232">
        <f>+'Ark1'!T16</f>
        <v>15.999358564480817</v>
      </c>
      <c r="V22" s="313">
        <f>+'Ark1'!Q16</f>
        <v>2719</v>
      </c>
      <c r="W22" s="16">
        <f t="shared" si="8"/>
        <v>-167</v>
      </c>
      <c r="X22" s="70">
        <f t="shared" si="0"/>
        <v>544.7050386171386</v>
      </c>
      <c r="Y22" s="71"/>
      <c r="Z22" s="311">
        <f t="shared" si="6"/>
        <v>28481.788461538461</v>
      </c>
      <c r="AA22" s="8"/>
      <c r="AB22" s="311">
        <f t="shared" si="1"/>
        <v>118056.60396137698</v>
      </c>
      <c r="AC22" s="105">
        <f>+'Ark1'!V16</f>
        <v>86.408052224613769</v>
      </c>
      <c r="AD22" s="16">
        <f t="shared" si="7"/>
        <v>104.60805836677423</v>
      </c>
      <c r="AE22" s="71"/>
      <c r="AF22" s="6"/>
      <c r="AH22" s="23"/>
      <c r="AI22" s="23"/>
      <c r="AJ22" s="23"/>
      <c r="AK22" s="23"/>
      <c r="AL22" s="23"/>
      <c r="AM22" s="23">
        <f t="shared" si="9"/>
        <v>1479251</v>
      </c>
      <c r="AN22" s="317">
        <f t="shared" si="9"/>
        <v>83.941034569523623</v>
      </c>
      <c r="AO22" s="317">
        <f t="shared" si="9"/>
        <v>60.587031494476946</v>
      </c>
      <c r="AP22" s="23"/>
      <c r="AQ22" s="23"/>
      <c r="AR22" s="23"/>
      <c r="AS22" s="23"/>
      <c r="AT22" s="23"/>
      <c r="AU22" s="23"/>
      <c r="AV22" s="24"/>
      <c r="AW22" s="25"/>
      <c r="AX22" s="25"/>
    </row>
    <row r="23" spans="1:50" ht="15.6">
      <c r="A23" s="7">
        <v>2011</v>
      </c>
      <c r="B23" s="299">
        <f>+'Ark1'!R17</f>
        <v>1496028.5</v>
      </c>
      <c r="C23" s="299">
        <f t="shared" si="2"/>
        <v>14975.5</v>
      </c>
      <c r="D23" s="128"/>
      <c r="E23" s="16">
        <f t="shared" si="3"/>
        <v>101.01113869658953</v>
      </c>
      <c r="F23" s="313">
        <f>+'Ark1'!S17</f>
        <v>1495276.5</v>
      </c>
      <c r="G23" s="8"/>
      <c r="H23" s="232">
        <f>+'Ark1'!W17</f>
        <v>80.20101973113249</v>
      </c>
      <c r="I23" s="105">
        <f t="shared" si="4"/>
        <v>0.48975756740372844</v>
      </c>
      <c r="J23" s="232">
        <f>+'Ark1'!AA17</f>
        <v>8.9824030461866595</v>
      </c>
      <c r="K23" s="197"/>
      <c r="L23" s="9">
        <f>+'Ark1'!U17</f>
        <v>61.038089610851245</v>
      </c>
      <c r="M23" s="291">
        <f t="shared" si="5"/>
        <v>8.4147629253919831E-2</v>
      </c>
      <c r="N23" s="290">
        <f>+'Ark1'!AB17</f>
        <v>3.1989892376952844</v>
      </c>
      <c r="O23" s="188"/>
      <c r="P23" s="9"/>
      <c r="Q23" s="8"/>
      <c r="R23" s="8"/>
      <c r="S23" s="8"/>
      <c r="T23" s="16">
        <f>+'Ark1'!AC17</f>
        <v>-39.063892445592131</v>
      </c>
      <c r="U23" s="232">
        <f>+'Ark1'!T17</f>
        <v>16.00760547008295</v>
      </c>
      <c r="V23" s="313">
        <f>+'Ark1'!Q17</f>
        <v>2656</v>
      </c>
      <c r="W23" s="16">
        <f t="shared" si="8"/>
        <v>-63</v>
      </c>
      <c r="X23" s="70">
        <f t="shared" si="0"/>
        <v>563.2637424698795</v>
      </c>
      <c r="Y23" s="71"/>
      <c r="Z23" s="311">
        <f t="shared" si="6"/>
        <v>28769.778846153848</v>
      </c>
      <c r="AA23" s="8"/>
      <c r="AB23" s="311">
        <f t="shared" si="1"/>
        <v>119983.01124683654</v>
      </c>
      <c r="AC23" s="105">
        <f>+'Ark1'!V17</f>
        <v>86.933996817224383</v>
      </c>
      <c r="AD23" s="16">
        <f t="shared" si="7"/>
        <v>101.63176579777765</v>
      </c>
      <c r="AE23" s="71"/>
      <c r="AF23" s="6"/>
      <c r="AH23" s="23"/>
      <c r="AI23" s="23"/>
      <c r="AJ23" s="23"/>
      <c r="AK23" s="23"/>
      <c r="AL23" s="23"/>
      <c r="AM23" s="23">
        <f t="shared" si="9"/>
        <v>1479251</v>
      </c>
      <c r="AN23" s="317">
        <f t="shared" si="9"/>
        <v>83.941034569523623</v>
      </c>
      <c r="AO23" s="317">
        <f t="shared" si="9"/>
        <v>60.587031494476946</v>
      </c>
      <c r="AP23" s="23"/>
      <c r="AQ23" s="23"/>
      <c r="AR23" s="23"/>
      <c r="AS23" s="23"/>
      <c r="AT23" s="23"/>
      <c r="AU23" s="23"/>
      <c r="AV23" s="24"/>
      <c r="AW23" s="25"/>
      <c r="AX23" s="25"/>
    </row>
    <row r="24" spans="1:50" ht="15.6">
      <c r="A24" s="7">
        <v>2012</v>
      </c>
      <c r="B24" s="299">
        <f>+'Ark1'!R18</f>
        <v>1514727.5</v>
      </c>
      <c r="C24" s="299">
        <f t="shared" si="2"/>
        <v>18699</v>
      </c>
      <c r="D24" s="128"/>
      <c r="E24" s="16">
        <f t="shared" si="3"/>
        <v>101.24990934330462</v>
      </c>
      <c r="F24" s="313">
        <f>+'Ark1'!S18</f>
        <v>1514532.5</v>
      </c>
      <c r="G24" s="8"/>
      <c r="H24" s="232">
        <f>+'Ark1'!W18</f>
        <v>79.636647612380557</v>
      </c>
      <c r="I24" s="105">
        <f t="shared" si="4"/>
        <v>-0.56437211875193327</v>
      </c>
      <c r="J24" s="232">
        <f>+'Ark1'!AA18</f>
        <v>9.0923324148208824</v>
      </c>
      <c r="K24" s="197"/>
      <c r="L24" s="9">
        <f>+'Ark1'!U18</f>
        <v>61.195310764212721</v>
      </c>
      <c r="M24" s="291">
        <f t="shared" si="5"/>
        <v>0.15722115336147624</v>
      </c>
      <c r="N24" s="290">
        <f>+'Ark1'!AB18</f>
        <v>3.1459270622523379</v>
      </c>
      <c r="O24" s="188"/>
      <c r="P24" s="9"/>
      <c r="Q24" s="8"/>
      <c r="R24" s="8"/>
      <c r="S24" s="8"/>
      <c r="T24" s="16">
        <f>+'Ark1'!AC18</f>
        <v>-39.094239001445246</v>
      </c>
      <c r="U24" s="232">
        <f>+'Ark1'!T18</f>
        <v>16.072552323767802</v>
      </c>
      <c r="V24" s="313">
        <f>+'Ark1'!Q18</f>
        <v>2564</v>
      </c>
      <c r="W24" s="16">
        <f t="shared" si="8"/>
        <v>-92</v>
      </c>
      <c r="X24" s="70">
        <f t="shared" si="0"/>
        <v>590.76735569422772</v>
      </c>
      <c r="Y24" s="71"/>
      <c r="Z24" s="311">
        <f t="shared" si="6"/>
        <v>29129.375</v>
      </c>
      <c r="AA24" s="8"/>
      <c r="AB24" s="311">
        <f t="shared" si="1"/>
        <v>120627.82014628216</v>
      </c>
      <c r="AC24" s="105">
        <f>+'Ark1'!V18</f>
        <v>86.2900487875105</v>
      </c>
      <c r="AD24" s="16">
        <f t="shared" si="7"/>
        <v>100.53741683322073</v>
      </c>
      <c r="AE24" s="71"/>
      <c r="AF24" s="6"/>
      <c r="AH24" s="23"/>
      <c r="AI24" s="23"/>
      <c r="AJ24" s="23"/>
      <c r="AK24" s="23"/>
      <c r="AL24" s="23"/>
      <c r="AM24" s="23">
        <f t="shared" si="9"/>
        <v>1479251</v>
      </c>
      <c r="AN24" s="317">
        <f t="shared" si="9"/>
        <v>83.941034569523623</v>
      </c>
      <c r="AO24" s="317">
        <f t="shared" si="9"/>
        <v>60.587031494476946</v>
      </c>
      <c r="AP24" s="23"/>
      <c r="AQ24" s="23"/>
      <c r="AR24" s="23"/>
      <c r="AS24" s="23"/>
      <c r="AT24" s="23"/>
      <c r="AU24" s="23"/>
      <c r="AV24" s="24"/>
      <c r="AW24" s="25"/>
      <c r="AX24" s="25"/>
    </row>
    <row r="25" spans="1:50" ht="15.6">
      <c r="A25" s="7">
        <v>2013</v>
      </c>
      <c r="B25" s="299">
        <f>+'Ark1'!R19</f>
        <v>1518902</v>
      </c>
      <c r="C25" s="299">
        <f t="shared" si="2"/>
        <v>4174.5</v>
      </c>
      <c r="D25" s="128"/>
      <c r="E25" s="16">
        <f t="shared" si="3"/>
        <v>100.27559412501589</v>
      </c>
      <c r="F25" s="313">
        <f>+'Ark1'!S19</f>
        <v>1518804</v>
      </c>
      <c r="G25" s="8"/>
      <c r="H25" s="232">
        <f>+'Ark1'!W19</f>
        <v>76.683755198168441</v>
      </c>
      <c r="I25" s="105">
        <f t="shared" si="4"/>
        <v>-2.9528924142121156</v>
      </c>
      <c r="J25" s="232">
        <f>+'Ark1'!AA19</f>
        <v>9.2630637401589837</v>
      </c>
      <c r="K25" s="197"/>
      <c r="L25" s="9">
        <f>+'Ark1'!U19</f>
        <v>61.438408115859609</v>
      </c>
      <c r="M25" s="291">
        <f t="shared" si="5"/>
        <v>0.24309735164688817</v>
      </c>
      <c r="N25" s="290">
        <f>+'Ark1'!AB19</f>
        <v>3.041056122849473</v>
      </c>
      <c r="O25" s="188">
        <f>+'Ark1'!X19</f>
        <v>0</v>
      </c>
      <c r="P25" s="9">
        <f>+'Ark1'!Y19</f>
        <v>0</v>
      </c>
      <c r="Q25" s="8"/>
      <c r="R25" s="8"/>
      <c r="S25" s="8"/>
      <c r="T25" s="16">
        <f>+'Ark1'!AC19</f>
        <v>-36.326077074205685</v>
      </c>
      <c r="U25" s="232">
        <f>+'Ark1'!T19</f>
        <v>16.180483006803595</v>
      </c>
      <c r="V25" s="313">
        <f>+'Ark1'!Q19</f>
        <v>2415</v>
      </c>
      <c r="W25" s="16">
        <f t="shared" si="8"/>
        <v>-149</v>
      </c>
      <c r="X25" s="70">
        <f t="shared" si="0"/>
        <v>628.94492753623183</v>
      </c>
      <c r="Y25" s="71"/>
      <c r="Z25" s="311">
        <f t="shared" si="6"/>
        <v>29209.653846153848</v>
      </c>
      <c r="AA25" s="8"/>
      <c r="AB25" s="311">
        <f t="shared" si="1"/>
        <v>116475.10913800844</v>
      </c>
      <c r="AC25" s="105">
        <f>+'Ark1'!V19</f>
        <v>83.084325270386785</v>
      </c>
      <c r="AD25" s="16">
        <f t="shared" si="7"/>
        <v>96.557418509894447</v>
      </c>
      <c r="AE25" s="71"/>
      <c r="AF25" s="6"/>
      <c r="AH25" s="23"/>
      <c r="AI25" s="23"/>
      <c r="AJ25" s="23"/>
      <c r="AK25" s="23"/>
      <c r="AL25" s="23"/>
      <c r="AM25" s="23">
        <f t="shared" si="9"/>
        <v>1479251</v>
      </c>
      <c r="AN25" s="317">
        <f t="shared" si="9"/>
        <v>83.941034569523623</v>
      </c>
      <c r="AO25" s="317">
        <f t="shared" si="9"/>
        <v>60.587031494476946</v>
      </c>
      <c r="AP25" s="23"/>
      <c r="AQ25" s="23"/>
      <c r="AR25" s="23"/>
      <c r="AS25" s="23"/>
      <c r="AT25" s="23"/>
      <c r="AU25" s="23"/>
      <c r="AV25" s="24"/>
      <c r="AW25" s="25"/>
      <c r="AX25" s="25"/>
    </row>
    <row r="26" spans="1:50" ht="15.6">
      <c r="A26" s="7">
        <v>2014</v>
      </c>
      <c r="B26" s="299">
        <f>+'Ark1'!R20</f>
        <v>1502859</v>
      </c>
      <c r="C26" s="299">
        <f t="shared" si="2"/>
        <v>-16043</v>
      </c>
      <c r="D26" s="128"/>
      <c r="E26" s="16">
        <f t="shared" si="3"/>
        <v>98.943776491175868</v>
      </c>
      <c r="F26" s="313">
        <f>+'Ark1'!S20</f>
        <v>1502778</v>
      </c>
      <c r="G26" s="8"/>
      <c r="H26" s="232">
        <f>+'Ark1'!W20</f>
        <v>78.477897999572619</v>
      </c>
      <c r="I26" s="105">
        <f t="shared" si="4"/>
        <v>1.7941428014041776</v>
      </c>
      <c r="J26" s="232">
        <f>+'Ark1'!AA20</f>
        <v>9.2057583935790426</v>
      </c>
      <c r="K26" s="197"/>
      <c r="L26" s="9">
        <f>+'Ark1'!U20</f>
        <v>60.930679049067798</v>
      </c>
      <c r="M26" s="291">
        <f t="shared" si="5"/>
        <v>-0.50772906679181062</v>
      </c>
      <c r="N26" s="290">
        <f>+'Ark1'!AB20</f>
        <v>2.8285471739247647</v>
      </c>
      <c r="O26" s="188">
        <f>+'Ark1'!X20</f>
        <v>0</v>
      </c>
      <c r="P26" s="9">
        <f>+'Ark1'!Y20</f>
        <v>0</v>
      </c>
      <c r="Q26" s="8"/>
      <c r="R26" s="8"/>
      <c r="S26" s="8"/>
      <c r="T26" s="16">
        <f>+'Ark1'!AC20</f>
        <v>-29.556942377049118</v>
      </c>
      <c r="U26" s="232">
        <f>+'Ark1'!T20</f>
        <v>16.004832788704729</v>
      </c>
      <c r="V26" s="313">
        <f>+'Ark1'!Q20</f>
        <v>2360</v>
      </c>
      <c r="W26" s="16">
        <f t="shared" si="8"/>
        <v>-55</v>
      </c>
      <c r="X26" s="70">
        <f t="shared" si="0"/>
        <v>636.80466101694913</v>
      </c>
      <c r="Y26" s="71"/>
      <c r="Z26" s="311">
        <f t="shared" si="6"/>
        <v>28901.134615384617</v>
      </c>
      <c r="AA26" s="8"/>
      <c r="AB26" s="311">
        <f t="shared" si="1"/>
        <v>117941.21530973971</v>
      </c>
      <c r="AC26" s="105">
        <f>+'Ark1'!V20</f>
        <v>85.02733342328311</v>
      </c>
      <c r="AD26" s="16">
        <f t="shared" si="7"/>
        <v>101.25872916761479</v>
      </c>
      <c r="AE26" s="71"/>
      <c r="AF26" s="6"/>
      <c r="AH26" s="23"/>
      <c r="AI26" s="23"/>
      <c r="AJ26" s="23"/>
      <c r="AK26" s="23"/>
      <c r="AL26" s="23"/>
      <c r="AM26" s="23">
        <f t="shared" si="9"/>
        <v>1479251</v>
      </c>
      <c r="AN26" s="317">
        <f t="shared" si="9"/>
        <v>83.941034569523623</v>
      </c>
      <c r="AO26" s="317">
        <f t="shared" si="9"/>
        <v>60.587031494476946</v>
      </c>
      <c r="AP26" s="23"/>
      <c r="AQ26" s="23"/>
      <c r="AR26" s="23"/>
      <c r="AS26" s="23"/>
      <c r="AT26" s="23"/>
      <c r="AU26" s="23"/>
      <c r="AV26" s="24"/>
      <c r="AW26" s="25"/>
      <c r="AX26" s="25"/>
    </row>
    <row r="27" spans="1:50" ht="15.6">
      <c r="A27" s="7">
        <v>2015</v>
      </c>
      <c r="B27" s="299">
        <f>+'Ark1'!R21</f>
        <v>1520978</v>
      </c>
      <c r="C27" s="299">
        <f t="shared" ref="C27:C32" si="10">+B27-B26</f>
        <v>18119</v>
      </c>
      <c r="D27" s="128"/>
      <c r="E27" s="16">
        <f t="shared" ref="E27:E32" si="11">100*B27/B26</f>
        <v>101.20563539227565</v>
      </c>
      <c r="F27" s="313">
        <f>+'Ark1'!S21</f>
        <v>1513806</v>
      </c>
      <c r="G27" s="8"/>
      <c r="H27" s="232">
        <f>+'Ark1'!W21</f>
        <v>81.481064654255022</v>
      </c>
      <c r="I27" s="105">
        <f t="shared" ref="I27:I32" si="12">+H27-H26</f>
        <v>3.0031666546824027</v>
      </c>
      <c r="J27" s="232">
        <f>+'Ark1'!AA21</f>
        <v>9.5104614184088359</v>
      </c>
      <c r="K27" s="197"/>
      <c r="L27" s="9">
        <f>+'Ark1'!U21</f>
        <v>60.544523538683279</v>
      </c>
      <c r="M27" s="291">
        <f t="shared" ref="M27:M32" si="13">+L27-L26</f>
        <v>-0.38615551038451912</v>
      </c>
      <c r="N27" s="290">
        <f>+'Ark1'!AB21</f>
        <v>2.8540257360053105</v>
      </c>
      <c r="O27" s="188">
        <f>+'Ark1'!X21</f>
        <v>2.4951708703215956</v>
      </c>
      <c r="P27" s="9">
        <f>+'Ark1'!Y21</f>
        <v>4.9903417406431911</v>
      </c>
      <c r="Q27" s="8"/>
      <c r="R27" s="8"/>
      <c r="S27" s="8"/>
      <c r="T27" s="16">
        <f>+'Ark1'!AC21</f>
        <v>-26.44575169351436</v>
      </c>
      <c r="U27" s="232">
        <f>+'Ark1'!T21</f>
        <v>15.77077446222102</v>
      </c>
      <c r="V27" s="313">
        <f>+'Ark1'!Q21</f>
        <v>2407</v>
      </c>
      <c r="W27" s="16">
        <f t="shared" si="8"/>
        <v>47</v>
      </c>
      <c r="X27" s="70">
        <f t="shared" si="0"/>
        <v>631.89779808890739</v>
      </c>
      <c r="Y27" s="71"/>
      <c r="Z27" s="311">
        <f t="shared" si="6"/>
        <v>29249.576923076922</v>
      </c>
      <c r="AA27" s="8"/>
      <c r="AB27" s="311">
        <f t="shared" si="1"/>
        <v>123930.9067556995</v>
      </c>
      <c r="AC27" s="105">
        <f>+'Ark1'!V21</f>
        <v>88.427786464144148</v>
      </c>
      <c r="AD27" s="16">
        <f t="shared" ref="AD27:AD32" si="14">100*AB27/AB26</f>
        <v>105.07853970321531</v>
      </c>
      <c r="AE27" s="71"/>
      <c r="AF27" s="6"/>
      <c r="AH27" s="23"/>
      <c r="AI27" s="23"/>
      <c r="AJ27" s="23"/>
      <c r="AK27" s="23"/>
      <c r="AL27" s="23"/>
      <c r="AM27" s="23">
        <f t="shared" si="9"/>
        <v>1479251</v>
      </c>
      <c r="AN27" s="317">
        <f t="shared" si="9"/>
        <v>83.941034569523623</v>
      </c>
      <c r="AO27" s="317">
        <f t="shared" si="9"/>
        <v>60.587031494476946</v>
      </c>
      <c r="AP27" s="23"/>
      <c r="AQ27" s="23"/>
      <c r="AR27" s="23"/>
      <c r="AS27" s="23"/>
      <c r="AT27" s="23"/>
      <c r="AU27" s="23"/>
      <c r="AV27" s="24"/>
      <c r="AW27" s="25"/>
      <c r="AX27" s="25"/>
    </row>
    <row r="28" spans="1:50" ht="15.6">
      <c r="A28" s="7">
        <v>2016</v>
      </c>
      <c r="B28" s="299">
        <f>+'Ark1'!R22</f>
        <v>1581411.5</v>
      </c>
      <c r="C28" s="299">
        <f t="shared" si="10"/>
        <v>60433.5</v>
      </c>
      <c r="D28" s="128"/>
      <c r="E28" s="16">
        <f t="shared" si="11"/>
        <v>103.97333163267319</v>
      </c>
      <c r="F28" s="313">
        <f>+'Ark1'!S22</f>
        <v>1572032.5</v>
      </c>
      <c r="G28" s="8"/>
      <c r="H28" s="232">
        <f>+'Ark1'!W22</f>
        <v>81.333036689762778</v>
      </c>
      <c r="I28" s="105">
        <f t="shared" si="12"/>
        <v>-0.14802796449224331</v>
      </c>
      <c r="J28" s="232">
        <f>+'Ark1'!AA22</f>
        <v>10.022008849576393</v>
      </c>
      <c r="K28" s="197"/>
      <c r="L28" s="9">
        <f>+'Ark1'!U22</f>
        <v>60.194227536644441</v>
      </c>
      <c r="M28" s="291">
        <f t="shared" si="13"/>
        <v>-0.35029600203883859</v>
      </c>
      <c r="N28" s="290">
        <f>+'Ark1'!AB22</f>
        <v>2.8501304724788898</v>
      </c>
      <c r="O28" s="188">
        <f>+'Ark1'!X22</f>
        <v>2.9654520660814727</v>
      </c>
      <c r="P28" s="9">
        <f>+'Ark1'!Y22</f>
        <v>5.9309041321629454</v>
      </c>
      <c r="Q28" s="8"/>
      <c r="R28" s="266">
        <f>+'Ark1'!Z22</f>
        <v>58.009537682001195</v>
      </c>
      <c r="S28" s="8"/>
      <c r="T28" s="16">
        <f>+'Ark1'!AC22</f>
        <v>-25.91628374838492</v>
      </c>
      <c r="U28" s="232">
        <f>+'Ark1'!T22</f>
        <v>15.593957360244316</v>
      </c>
      <c r="V28" s="313">
        <f>+'Ark1'!Q22</f>
        <v>2619</v>
      </c>
      <c r="W28" s="16">
        <f t="shared" si="8"/>
        <v>212</v>
      </c>
      <c r="X28" s="70">
        <f t="shared" si="0"/>
        <v>603.82264222985873</v>
      </c>
      <c r="Y28" s="71"/>
      <c r="Z28" s="311">
        <f t="shared" si="6"/>
        <v>30411.759615384617</v>
      </c>
      <c r="AA28" s="8"/>
      <c r="AB28" s="311">
        <f t="shared" si="1"/>
        <v>128620.99955111279</v>
      </c>
      <c r="AC28" s="105">
        <f>+'Ark1'!V22</f>
        <v>88.302876058597491</v>
      </c>
      <c r="AD28" s="16">
        <f t="shared" si="14"/>
        <v>103.78444160394849</v>
      </c>
      <c r="AE28" s="71"/>
      <c r="AF28" s="6"/>
      <c r="AH28" s="23"/>
      <c r="AI28" s="23"/>
      <c r="AJ28" s="23"/>
      <c r="AK28" s="23"/>
      <c r="AL28" s="23"/>
      <c r="AM28" s="23">
        <f t="shared" si="9"/>
        <v>1479251</v>
      </c>
      <c r="AN28" s="317">
        <f t="shared" si="9"/>
        <v>83.941034569523623</v>
      </c>
      <c r="AO28" s="317">
        <f t="shared" si="9"/>
        <v>60.587031494476946</v>
      </c>
      <c r="AP28" s="23"/>
      <c r="AQ28" s="23"/>
      <c r="AR28" s="23"/>
      <c r="AS28" s="23"/>
      <c r="AT28" s="23"/>
      <c r="AU28" s="23"/>
      <c r="AV28" s="24"/>
      <c r="AW28" s="25"/>
      <c r="AX28" s="25"/>
    </row>
    <row r="29" spans="1:50" ht="15.6">
      <c r="A29" s="7">
        <v>2017</v>
      </c>
      <c r="B29" s="299">
        <f>+'Ark1'!R23</f>
        <v>1579895</v>
      </c>
      <c r="C29" s="299">
        <f t="shared" si="10"/>
        <v>-1516.5</v>
      </c>
      <c r="D29" s="128"/>
      <c r="E29" s="16">
        <f t="shared" si="11"/>
        <v>99.904104655872302</v>
      </c>
      <c r="F29" s="313">
        <f>+'Ark1'!S23</f>
        <v>1574078</v>
      </c>
      <c r="G29" s="8"/>
      <c r="H29" s="232">
        <f>+'Ark1'!W23</f>
        <v>81.115551357683486</v>
      </c>
      <c r="I29" s="105">
        <f t="shared" si="12"/>
        <v>-0.21748533207929199</v>
      </c>
      <c r="J29" s="232">
        <f>+'Ark1'!AA23</f>
        <v>9.6447365218928489</v>
      </c>
      <c r="K29" s="197"/>
      <c r="L29" s="9">
        <f>+'Ark1'!U23</f>
        <v>60.021838816119654</v>
      </c>
      <c r="M29" s="291">
        <f t="shared" si="13"/>
        <v>-0.17238872052478627</v>
      </c>
      <c r="N29" s="290">
        <f>+'Ark1'!AB23</f>
        <v>2.7603202397595905</v>
      </c>
      <c r="O29" s="188">
        <f>+'Ark1'!X23</f>
        <v>2.1936267916538754</v>
      </c>
      <c r="P29" s="9">
        <f>+'Ark1'!Y23</f>
        <v>4.3872535833077508</v>
      </c>
      <c r="Q29" s="8"/>
      <c r="R29" s="266">
        <f>+'Ark1'!Z23</f>
        <v>57.694467037366401</v>
      </c>
      <c r="S29" s="8"/>
      <c r="T29" s="16">
        <f>+'Ark1'!AC23</f>
        <v>-26.555249163482262</v>
      </c>
      <c r="U29" s="232">
        <f>+'Ark1'!T23</f>
        <v>15.56271904145529</v>
      </c>
      <c r="V29" s="313">
        <f>+'Ark1'!Q23</f>
        <v>2714</v>
      </c>
      <c r="W29" s="16">
        <f t="shared" ref="W29:W35" si="15">+V29-V28</f>
        <v>95</v>
      </c>
      <c r="X29" s="70">
        <f t="shared" si="0"/>
        <v>582.12785556374354</v>
      </c>
      <c r="Y29" s="71"/>
      <c r="Z29" s="311">
        <f t="shared" si="6"/>
        <v>30382.596153846152</v>
      </c>
      <c r="AA29" s="8"/>
      <c r="AB29" s="311">
        <f t="shared" ref="AB29:AB35" si="16">+B29*H29/1000</f>
        <v>128154.05401224735</v>
      </c>
      <c r="AC29" s="105">
        <f>+'Ark1'!V23</f>
        <v>88.004754285666323</v>
      </c>
      <c r="AD29" s="16">
        <f t="shared" si="14"/>
        <v>99.63696010721803</v>
      </c>
      <c r="AE29" s="71"/>
      <c r="AF29" s="6"/>
      <c r="AH29" s="23"/>
      <c r="AI29" s="23"/>
      <c r="AJ29" s="23"/>
      <c r="AK29" s="23"/>
      <c r="AL29" s="23"/>
      <c r="AM29" s="23">
        <f t="shared" si="9"/>
        <v>1479251</v>
      </c>
      <c r="AN29" s="317">
        <f t="shared" si="9"/>
        <v>83.941034569523623</v>
      </c>
      <c r="AO29" s="317">
        <f t="shared" si="9"/>
        <v>60.587031494476946</v>
      </c>
      <c r="AP29" s="23"/>
      <c r="AQ29" s="23"/>
      <c r="AR29" s="23"/>
      <c r="AS29" s="23"/>
      <c r="AT29" s="23"/>
      <c r="AU29" s="23"/>
      <c r="AV29" s="24"/>
      <c r="AW29" s="25"/>
      <c r="AX29" s="25"/>
    </row>
    <row r="30" spans="1:50" ht="15.6">
      <c r="A30" s="7">
        <v>2018</v>
      </c>
      <c r="B30" s="299">
        <f>+'Ark1'!R24</f>
        <v>1633259</v>
      </c>
      <c r="C30" s="299">
        <f t="shared" si="10"/>
        <v>53364</v>
      </c>
      <c r="D30" s="128"/>
      <c r="E30" s="16">
        <f t="shared" si="11"/>
        <v>103.37769282135838</v>
      </c>
      <c r="F30" s="313">
        <f>+'Ark1'!S24</f>
        <v>1596962</v>
      </c>
      <c r="G30" s="8"/>
      <c r="H30" s="275">
        <f>+'Ark1'!W24</f>
        <v>79.31014836295391</v>
      </c>
      <c r="I30" s="105">
        <f t="shared" si="12"/>
        <v>-1.805402994729576</v>
      </c>
      <c r="J30" s="232">
        <f>+'Ark1'!AA24</f>
        <v>9.5122744798299372</v>
      </c>
      <c r="K30" s="197"/>
      <c r="L30" s="9">
        <f>+'Ark1'!U24</f>
        <v>60.181084459116754</v>
      </c>
      <c r="M30" s="291">
        <f t="shared" si="13"/>
        <v>0.15924564299709942</v>
      </c>
      <c r="N30" s="290">
        <f>+'Ark1'!AB24</f>
        <v>2.6847919288427642</v>
      </c>
      <c r="O30" s="188">
        <f>+'Ark1'!X24</f>
        <v>1.5329473157655955</v>
      </c>
      <c r="P30" s="9">
        <f>+'Ark1'!Y24</f>
        <v>3.065894631531191</v>
      </c>
      <c r="Q30" s="8"/>
      <c r="R30" s="266">
        <f>+'Ark1'!Z24</f>
        <v>56.252866201870006</v>
      </c>
      <c r="S30" s="8"/>
      <c r="T30" s="16">
        <f>+'Ark1'!AC24</f>
        <v>-25.483648668094649</v>
      </c>
      <c r="U30" s="232">
        <f>+'Ark1'!T24</f>
        <v>15.365773585206028</v>
      </c>
      <c r="V30" s="313">
        <f>+'Ark1'!Q24</f>
        <v>2580</v>
      </c>
      <c r="W30" s="16">
        <f t="shared" si="15"/>
        <v>-134</v>
      </c>
      <c r="X30" s="70">
        <f t="shared" ref="X30:X35" si="17">+B30/V30</f>
        <v>633.04612403100771</v>
      </c>
      <c r="Y30" s="71"/>
      <c r="Z30" s="311">
        <f t="shared" si="6"/>
        <v>31408.826923076922</v>
      </c>
      <c r="AA30" s="8"/>
      <c r="AB30" s="311">
        <f t="shared" si="16"/>
        <v>129534.01360512973</v>
      </c>
      <c r="AC30" s="105">
        <f>+'Ark1'!V24</f>
        <v>86.549283447617313</v>
      </c>
      <c r="AD30" s="16">
        <f t="shared" si="14"/>
        <v>101.07679745562362</v>
      </c>
      <c r="AE30" s="71"/>
      <c r="AF30" s="6"/>
      <c r="AH30" s="23"/>
      <c r="AI30" s="23"/>
      <c r="AJ30" s="23"/>
      <c r="AK30" s="23"/>
      <c r="AL30" s="23"/>
      <c r="AM30" s="23">
        <f t="shared" si="9"/>
        <v>1479251</v>
      </c>
      <c r="AN30" s="317">
        <f t="shared" si="9"/>
        <v>83.941034569523623</v>
      </c>
      <c r="AO30" s="317">
        <f t="shared" si="9"/>
        <v>60.587031494476946</v>
      </c>
      <c r="AP30" s="23"/>
      <c r="AQ30" s="23"/>
      <c r="AR30" s="23"/>
      <c r="AS30" s="23"/>
      <c r="AT30" s="23"/>
      <c r="AU30" s="23"/>
      <c r="AV30" s="24"/>
      <c r="AW30" s="25"/>
      <c r="AX30" s="25"/>
    </row>
    <row r="31" spans="1:50" ht="15.6">
      <c r="A31" s="7">
        <v>2019</v>
      </c>
      <c r="B31" s="299">
        <f>+'Ark1'!R25</f>
        <v>1559974</v>
      </c>
      <c r="C31" s="299">
        <f t="shared" si="10"/>
        <v>-73285</v>
      </c>
      <c r="D31" s="128"/>
      <c r="E31" s="16">
        <f t="shared" si="11"/>
        <v>95.512959059157183</v>
      </c>
      <c r="F31" s="313">
        <f>+'Ark1'!S25</f>
        <v>1541109</v>
      </c>
      <c r="G31" s="8"/>
      <c r="H31" s="275">
        <f>+'Ark1'!W25</f>
        <v>79.639329813791804</v>
      </c>
      <c r="I31" s="105">
        <f t="shared" si="12"/>
        <v>0.32918145083789341</v>
      </c>
      <c r="J31" s="232">
        <f>+'Ark1'!AA25</f>
        <v>9.3994078029793524</v>
      </c>
      <c r="K31" s="197"/>
      <c r="L31" s="9">
        <f>+'Ark1'!U25</f>
        <v>60.81934957228853</v>
      </c>
      <c r="M31" s="291">
        <f t="shared" si="13"/>
        <v>0.63826511317177648</v>
      </c>
      <c r="N31" s="290">
        <f>+'Ark1'!AB25</f>
        <v>2.7103181918952157</v>
      </c>
      <c r="O31" s="188">
        <f>+'Ark1'!X25</f>
        <v>1.2910471584782821</v>
      </c>
      <c r="P31" s="9">
        <f>+'Ark1'!Y25</f>
        <v>2.5820943169565642</v>
      </c>
      <c r="Q31" s="8"/>
      <c r="R31" s="266">
        <f>+'Ark1'!Z25</f>
        <v>61.442947126041879</v>
      </c>
      <c r="S31" s="8"/>
      <c r="T31" s="16">
        <f>+'Ark1'!AC25</f>
        <v>-27.866346564144475</v>
      </c>
      <c r="U31" s="232">
        <f>+'Ark1'!T25</f>
        <v>15.849306462800023</v>
      </c>
      <c r="V31" s="313">
        <f>+'Ark1'!Q25</f>
        <v>2349</v>
      </c>
      <c r="W31" s="16">
        <f t="shared" si="15"/>
        <v>-231</v>
      </c>
      <c r="X31" s="70">
        <f t="shared" si="17"/>
        <v>664.1013197105151</v>
      </c>
      <c r="Y31" s="71">
        <f>+'Ark1'!AP25</f>
        <v>997</v>
      </c>
      <c r="Z31" s="311">
        <f t="shared" si="6"/>
        <v>29999.5</v>
      </c>
      <c r="AA31" s="8"/>
      <c r="AB31" s="311">
        <f t="shared" si="16"/>
        <v>124235.28388694006</v>
      </c>
      <c r="AC31" s="105">
        <f>+'Ark1'!V25</f>
        <v>86.652389854640802</v>
      </c>
      <c r="AD31" s="16">
        <f t="shared" si="14"/>
        <v>95.909391231910504</v>
      </c>
      <c r="AE31" s="71"/>
      <c r="AF31" s="6"/>
      <c r="AH31" s="23"/>
      <c r="AI31" s="23"/>
      <c r="AJ31" s="23"/>
      <c r="AK31" s="23"/>
      <c r="AL31" s="23"/>
      <c r="AM31" s="23">
        <f t="shared" si="9"/>
        <v>1479251</v>
      </c>
      <c r="AN31" s="317">
        <f t="shared" si="9"/>
        <v>83.941034569523623</v>
      </c>
      <c r="AO31" s="317">
        <f t="shared" si="9"/>
        <v>60.587031494476946</v>
      </c>
      <c r="AP31" s="23"/>
      <c r="AQ31" s="23"/>
      <c r="AR31" s="23"/>
      <c r="AS31" s="23"/>
      <c r="AT31" s="23"/>
      <c r="AU31" s="23"/>
      <c r="AV31" s="24"/>
      <c r="AW31" s="25"/>
      <c r="AX31" s="25"/>
    </row>
    <row r="32" spans="1:50" ht="15.6">
      <c r="A32" s="7">
        <v>2020</v>
      </c>
      <c r="B32" s="299">
        <f>+'Ark1'!R26</f>
        <v>1509600.3599999996</v>
      </c>
      <c r="C32" s="299">
        <f t="shared" si="10"/>
        <v>-50373.640000000363</v>
      </c>
      <c r="D32" s="128"/>
      <c r="E32" s="16">
        <f t="shared" si="11"/>
        <v>96.770866693932064</v>
      </c>
      <c r="F32" s="313">
        <f>+'Ark1'!S26</f>
        <v>1509600.3599999996</v>
      </c>
      <c r="G32" s="8"/>
      <c r="H32" s="275">
        <f>+'Ark1'!W26</f>
        <v>81.550782791278351</v>
      </c>
      <c r="I32" s="105">
        <f t="shared" si="12"/>
        <v>1.9114529774865474</v>
      </c>
      <c r="J32" s="232">
        <f>+'Ark1'!AA26</f>
        <v>10.318635766606697</v>
      </c>
      <c r="K32" s="197"/>
      <c r="L32" s="9">
        <f>+'Ark1'!U26</f>
        <v>60.778434558666902</v>
      </c>
      <c r="M32" s="291">
        <f t="shared" si="13"/>
        <v>-4.0915013621628304E-2</v>
      </c>
      <c r="N32" s="290">
        <f>+'Ark1'!AB26</f>
        <v>3.7645294685201129</v>
      </c>
      <c r="O32" s="188">
        <f>+'Ark1'!X26</f>
        <v>1.3830150384966784</v>
      </c>
      <c r="P32" s="9">
        <f>+'Ark1'!Y26</f>
        <v>2.7660300769933568</v>
      </c>
      <c r="Q32" s="8"/>
      <c r="R32" s="266">
        <f>+'Ark1'!Z26</f>
        <v>44.022644509703206</v>
      </c>
      <c r="S32" s="8"/>
      <c r="T32" s="16">
        <f>+'Ark1'!AC26</f>
        <v>-4.0426711422204678</v>
      </c>
      <c r="U32" s="232">
        <f>+'Ark1'!T26</f>
        <v>16.03110780922178</v>
      </c>
      <c r="V32" s="313">
        <f>+'Ark1'!Q26</f>
        <v>2310</v>
      </c>
      <c r="W32" s="16">
        <f t="shared" si="15"/>
        <v>-39</v>
      </c>
      <c r="X32" s="70">
        <f t="shared" si="17"/>
        <v>653.50664935064924</v>
      </c>
      <c r="Y32" s="71">
        <f>+'Ark1'!AP26</f>
        <v>929</v>
      </c>
      <c r="Z32" s="311">
        <f>+B32/$O$2</f>
        <v>29030.776153846145</v>
      </c>
      <c r="AA32" s="8"/>
      <c r="AB32" s="311">
        <f t="shared" si="16"/>
        <v>123109.09105999558</v>
      </c>
      <c r="AC32" s="105">
        <f>+'Ark1'!V26</f>
        <v>88.354044194240871</v>
      </c>
      <c r="AD32" s="16">
        <f t="shared" si="14"/>
        <v>99.093500017298339</v>
      </c>
      <c r="AE32" s="71"/>
      <c r="AF32" s="6"/>
      <c r="AH32" s="23"/>
      <c r="AI32" s="23"/>
      <c r="AJ32" s="23"/>
      <c r="AK32" s="23"/>
      <c r="AL32" s="23"/>
      <c r="AM32" s="23">
        <f t="shared" ref="AM32:AO35" si="18">+AM31</f>
        <v>1479251</v>
      </c>
      <c r="AN32" s="317">
        <f t="shared" si="18"/>
        <v>83.941034569523623</v>
      </c>
      <c r="AO32" s="317">
        <f t="shared" si="18"/>
        <v>60.587031494476946</v>
      </c>
      <c r="AP32" s="23"/>
      <c r="AQ32" s="23"/>
      <c r="AR32" s="23"/>
      <c r="AS32" s="23"/>
      <c r="AT32" s="23"/>
      <c r="AU32" s="23"/>
      <c r="AV32" s="24"/>
      <c r="AW32" s="25"/>
      <c r="AX32" s="25"/>
    </row>
    <row r="33" spans="1:50" ht="15.6">
      <c r="A33" s="7">
        <v>2021</v>
      </c>
      <c r="B33" s="299">
        <f>+'Ark1'!R27</f>
        <v>1503495.43</v>
      </c>
      <c r="C33" s="299">
        <f>+B33-B32</f>
        <v>-6104.929999999702</v>
      </c>
      <c r="D33" s="128"/>
      <c r="E33" s="16">
        <f>100*B33/B32</f>
        <v>99.595592968724546</v>
      </c>
      <c r="F33" s="313">
        <f>+'Ark1'!S27</f>
        <v>1497758.43</v>
      </c>
      <c r="G33" s="8"/>
      <c r="H33" s="275">
        <f>+'Ark1'!W27</f>
        <v>84.298421034424607</v>
      </c>
      <c r="I33" s="105">
        <f>+H33-H32</f>
        <v>2.7476382431462554</v>
      </c>
      <c r="J33" s="232">
        <f>+'Ark1'!AA27</f>
        <v>9.6159758527276455</v>
      </c>
      <c r="K33" s="197"/>
      <c r="L33" s="9">
        <f>+'Ark1'!U27</f>
        <v>60.714631758073281</v>
      </c>
      <c r="M33" s="291">
        <f>+L33-L32</f>
        <v>-6.3802800593620645E-2</v>
      </c>
      <c r="N33" s="290">
        <f>+'Ark1'!AB27</f>
        <v>2.6028069144412642</v>
      </c>
      <c r="O33" s="188">
        <f>+'Ark1'!X27</f>
        <v>1.7487249695198612</v>
      </c>
      <c r="P33" s="9">
        <f>+'Ark1'!Y27</f>
        <v>3.4974499390397225</v>
      </c>
      <c r="Q33" s="8"/>
      <c r="R33" s="266">
        <f>+'Ark1'!Z27</f>
        <v>64.130490905449562</v>
      </c>
      <c r="S33" s="8"/>
      <c r="T33" s="16">
        <f>+'Ark1'!AC27</f>
        <v>-30.733085207670047</v>
      </c>
      <c r="U33" s="232">
        <f>+'Ark1'!T27</f>
        <v>16.018494961437963</v>
      </c>
      <c r="V33" s="313">
        <f>+'Ark1'!Q27</f>
        <v>2279</v>
      </c>
      <c r="W33" s="16">
        <f t="shared" si="15"/>
        <v>-31</v>
      </c>
      <c r="X33" s="70">
        <f t="shared" si="17"/>
        <v>659.71716981132067</v>
      </c>
      <c r="Y33" s="71">
        <f>+'Ark1'!AP27</f>
        <v>960</v>
      </c>
      <c r="Z33" s="311">
        <f>+B33/$O$2</f>
        <v>28913.373653846153</v>
      </c>
      <c r="AA33" s="8"/>
      <c r="AB33" s="311">
        <f t="shared" si="16"/>
        <v>126742.29078147326</v>
      </c>
      <c r="AC33" s="105">
        <f>+'Ark1'!V27</f>
        <v>91.446146806044126</v>
      </c>
      <c r="AD33" s="16">
        <f>100*AB33/AB32</f>
        <v>102.95120343282129</v>
      </c>
      <c r="AE33" s="71"/>
      <c r="AF33" s="6"/>
      <c r="AH33" s="23"/>
      <c r="AI33" s="23"/>
      <c r="AJ33" s="23"/>
      <c r="AK33" s="23"/>
      <c r="AL33" s="23"/>
      <c r="AM33" s="23">
        <f t="shared" si="18"/>
        <v>1479251</v>
      </c>
      <c r="AN33" s="317">
        <f t="shared" si="18"/>
        <v>83.941034569523623</v>
      </c>
      <c r="AO33" s="317">
        <f t="shared" si="18"/>
        <v>60.587031494476946</v>
      </c>
      <c r="AP33" s="23"/>
      <c r="AQ33" s="23"/>
      <c r="AR33" s="23"/>
      <c r="AS33" s="23"/>
      <c r="AT33" s="23"/>
      <c r="AU33" s="23"/>
      <c r="AV33" s="24"/>
      <c r="AW33" s="25"/>
      <c r="AX33" s="25"/>
    </row>
    <row r="34" spans="1:50" ht="15.6">
      <c r="A34" s="7">
        <v>2022</v>
      </c>
      <c r="B34" s="299">
        <f>+'Ark1'!R28</f>
        <v>1471588.8499999996</v>
      </c>
      <c r="C34" s="299">
        <f>+B34-B33</f>
        <v>-31906.580000000307</v>
      </c>
      <c r="D34" s="128"/>
      <c r="E34" s="16">
        <f>100*B34/B33</f>
        <v>97.877839908033494</v>
      </c>
      <c r="F34" s="313">
        <f>+'Ark1'!S28</f>
        <v>1467778.8499999996</v>
      </c>
      <c r="G34" s="8"/>
      <c r="H34" s="275">
        <f>+'Ark1'!W28</f>
        <v>85.099852229102382</v>
      </c>
      <c r="I34" s="105">
        <f>+H34-H33</f>
        <v>0.80143119467777524</v>
      </c>
      <c r="J34" s="232">
        <f>+'Ark1'!AA28</f>
        <v>9.6237918321615048</v>
      </c>
      <c r="K34" s="197"/>
      <c r="L34" s="9">
        <f>+'Ark1'!U28</f>
        <v>60.664532630375469</v>
      </c>
      <c r="M34" s="291">
        <f>+L34-L33</f>
        <v>-5.0099127697812662E-2</v>
      </c>
      <c r="N34" s="290">
        <f>+'Ark1'!AB28</f>
        <v>2.5461245958027154</v>
      </c>
      <c r="O34" s="188">
        <f>+'Ark1'!X28</f>
        <v>1.9574081442652953</v>
      </c>
      <c r="P34" s="9">
        <f>+'Ark1'!Y28</f>
        <v>3.9148162885305906</v>
      </c>
      <c r="Q34" s="8"/>
      <c r="R34" s="266">
        <f>+'Ark1'!Z28</f>
        <v>60.516903209751831</v>
      </c>
      <c r="S34" s="8"/>
      <c r="T34" s="16">
        <f>+'Ark1'!AC28</f>
        <v>-33.125406192044792</v>
      </c>
      <c r="U34" s="232">
        <f>+'Ark1'!T28</f>
        <v>16.026913108236723</v>
      </c>
      <c r="V34" s="313">
        <f>+'Ark1'!Q28</f>
        <v>2180</v>
      </c>
      <c r="W34" s="16">
        <f t="shared" si="15"/>
        <v>-99</v>
      </c>
      <c r="X34" s="70">
        <f t="shared" si="17"/>
        <v>675.04075688073374</v>
      </c>
      <c r="Y34" s="71">
        <f>+'Ark1'!AP28</f>
        <v>973</v>
      </c>
      <c r="Z34" s="311">
        <f>+B34/$O$2</f>
        <v>28299.78557692307</v>
      </c>
      <c r="AA34" s="8"/>
      <c r="AB34" s="311">
        <f t="shared" si="16"/>
        <v>125231.99367699468</v>
      </c>
      <c r="AC34" s="105">
        <f>+'Ark1'!V28</f>
        <v>92.285166470840181</v>
      </c>
      <c r="AD34" s="16">
        <f>100*AB34/AB33</f>
        <v>98.808371621527186</v>
      </c>
      <c r="AE34" s="71"/>
      <c r="AF34" s="6"/>
      <c r="AH34" s="23"/>
      <c r="AI34" s="23"/>
      <c r="AJ34" s="23"/>
      <c r="AK34" s="23"/>
      <c r="AL34" s="23"/>
      <c r="AM34" s="23">
        <f t="shared" si="18"/>
        <v>1479251</v>
      </c>
      <c r="AN34" s="317">
        <f t="shared" si="18"/>
        <v>83.941034569523623</v>
      </c>
      <c r="AO34" s="317">
        <f t="shared" si="18"/>
        <v>60.587031494476946</v>
      </c>
      <c r="AP34" s="23"/>
      <c r="AQ34" s="23"/>
      <c r="AR34" s="23"/>
      <c r="AS34" s="23"/>
      <c r="AT34" s="23"/>
      <c r="AU34" s="23"/>
      <c r="AV34" s="24"/>
      <c r="AW34" s="25"/>
      <c r="AX34" s="25"/>
    </row>
    <row r="35" spans="1:50" ht="15.6">
      <c r="A35" s="7">
        <v>2023</v>
      </c>
      <c r="B35" s="299">
        <f>+'Ark1'!R29</f>
        <v>1479251</v>
      </c>
      <c r="C35" s="299">
        <f>+B35-B34</f>
        <v>7662.1500000003725</v>
      </c>
      <c r="D35" s="128"/>
      <c r="E35" s="16">
        <f>100*B35/B34</f>
        <v>100.52067192544986</v>
      </c>
      <c r="F35" s="313">
        <f>+'Ark1'!S29</f>
        <v>1474449</v>
      </c>
      <c r="G35" s="8"/>
      <c r="H35" s="275">
        <f>+'Ark1'!W29</f>
        <v>83.941034569523623</v>
      </c>
      <c r="I35" s="105">
        <f>+H35-H34</f>
        <v>-1.1588176595787587</v>
      </c>
      <c r="J35" s="232">
        <f>+'Ark1'!AA29</f>
        <v>9.5359185043370971</v>
      </c>
      <c r="K35" s="197"/>
      <c r="L35" s="9">
        <f>+'Ark1'!U29</f>
        <v>60.587031494476946</v>
      </c>
      <c r="M35" s="291">
        <f>+L35-L34</f>
        <v>-7.7501135898522477E-2</v>
      </c>
      <c r="N35" s="290">
        <f>+'Ark1'!AB29</f>
        <v>2.5744538981770697</v>
      </c>
      <c r="O35" s="188">
        <f>+'Ark1'!X29</f>
        <v>1.9149556092914588</v>
      </c>
      <c r="P35" s="9">
        <f>+'Ark1'!Y29</f>
        <v>3.8299112185829176</v>
      </c>
      <c r="Q35" s="8"/>
      <c r="R35" s="266">
        <f>+'Ark1'!Z29</f>
        <v>58.743107153552721</v>
      </c>
      <c r="S35" s="8"/>
      <c r="T35" s="16">
        <f>+'Ark1'!AC29</f>
        <v>-31.118331252567437</v>
      </c>
      <c r="U35" s="232">
        <f>+'Ark1'!T29</f>
        <v>4.172507573089355</v>
      </c>
      <c r="V35" s="313">
        <f>+'Ark1'!Q29</f>
        <v>2066</v>
      </c>
      <c r="W35" s="16">
        <f t="shared" si="15"/>
        <v>-114</v>
      </c>
      <c r="X35" s="70">
        <f t="shared" si="17"/>
        <v>715.99757986447241</v>
      </c>
      <c r="Y35" s="71">
        <f>+'Ark1'!AP29</f>
        <v>909</v>
      </c>
      <c r="Z35" s="311">
        <f>+B35/$O$2</f>
        <v>28447.134615384617</v>
      </c>
      <c r="AA35" s="8"/>
      <c r="AB35" s="311">
        <f t="shared" si="16"/>
        <v>124169.85932800239</v>
      </c>
      <c r="AC35" s="105">
        <f>+'Ark1'!V29</f>
        <v>91.037676026233186</v>
      </c>
      <c r="AD35" s="16">
        <f>100*AB35/AB34</f>
        <v>99.151866613469551</v>
      </c>
      <c r="AE35" s="71"/>
      <c r="AF35" s="6"/>
      <c r="AH35" s="23"/>
      <c r="AI35" s="23"/>
      <c r="AJ35" s="23"/>
      <c r="AK35" s="23"/>
      <c r="AL35" s="23"/>
      <c r="AM35" s="23">
        <f t="shared" si="18"/>
        <v>1479251</v>
      </c>
      <c r="AN35" s="317">
        <f t="shared" si="18"/>
        <v>83.941034569523623</v>
      </c>
      <c r="AO35" s="317">
        <f t="shared" si="18"/>
        <v>60.587031494476946</v>
      </c>
      <c r="AP35" s="23"/>
      <c r="AQ35" s="23"/>
      <c r="AR35" s="23"/>
      <c r="AS35" s="23"/>
      <c r="AT35" s="23"/>
      <c r="AU35" s="23"/>
      <c r="AV35" s="24"/>
      <c r="AW35" s="25"/>
      <c r="AX35" s="25"/>
    </row>
    <row r="36" spans="1:50">
      <c r="A36" s="6"/>
      <c r="B36" s="300"/>
      <c r="C36" s="300"/>
      <c r="D36" s="6"/>
      <c r="E36" s="6"/>
      <c r="F36" s="6"/>
      <c r="G36" s="8"/>
      <c r="H36" s="244"/>
      <c r="I36" s="244"/>
      <c r="J36" s="244"/>
      <c r="K36" s="197"/>
      <c r="L36" s="6"/>
      <c r="M36" s="6"/>
      <c r="N36" s="6"/>
      <c r="O36" s="6"/>
      <c r="P36" s="6"/>
      <c r="Q36" s="8"/>
      <c r="R36" s="8"/>
      <c r="S36" s="8"/>
      <c r="T36" s="239"/>
      <c r="U36" s="6"/>
      <c r="V36" s="300"/>
      <c r="W36" s="6"/>
      <c r="X36" s="6"/>
      <c r="Y36" s="6"/>
      <c r="Z36" s="300"/>
      <c r="AA36" s="8"/>
      <c r="AB36" s="300"/>
      <c r="AC36" s="6"/>
      <c r="AD36" s="6"/>
      <c r="AE36" s="6"/>
      <c r="AF36" s="6"/>
    </row>
    <row r="37" spans="1:50">
      <c r="A37" t="s">
        <v>2</v>
      </c>
    </row>
    <row r="39" spans="1:50">
      <c r="E39" t="s">
        <v>602</v>
      </c>
    </row>
    <row r="126" spans="1:41">
      <c r="A126" s="29"/>
      <c r="B126" s="302"/>
      <c r="C126" s="302"/>
      <c r="D126" s="29"/>
      <c r="E126" s="29"/>
      <c r="F126" s="29"/>
      <c r="G126" s="29"/>
      <c r="H126" s="245"/>
      <c r="I126" s="245"/>
      <c r="J126" s="245"/>
      <c r="K126" s="245"/>
      <c r="L126" s="29"/>
      <c r="M126" s="29"/>
      <c r="N126" s="29"/>
      <c r="O126" s="29"/>
      <c r="P126" s="29"/>
      <c r="Q126" s="29"/>
      <c r="R126" s="29"/>
      <c r="S126" s="29"/>
      <c r="T126" s="240"/>
      <c r="U126" s="29"/>
      <c r="V126" s="302"/>
      <c r="W126" s="29"/>
      <c r="X126" s="29"/>
      <c r="Y126" s="29"/>
      <c r="Z126" s="302"/>
      <c r="AA126" s="29"/>
      <c r="AB126" s="302"/>
      <c r="AC126" s="29"/>
      <c r="AD126" s="29"/>
      <c r="AE126" s="29"/>
      <c r="AF126" s="29"/>
      <c r="AG126" s="29"/>
      <c r="AH126" s="29"/>
      <c r="AO126" s="29"/>
    </row>
    <row r="127" spans="1:41">
      <c r="A127" s="33"/>
      <c r="B127" s="303"/>
      <c r="C127" s="303"/>
      <c r="D127" s="33"/>
      <c r="E127" s="33"/>
      <c r="F127" s="33"/>
      <c r="G127" s="33"/>
      <c r="H127" s="246"/>
      <c r="I127" s="246"/>
      <c r="J127" s="246"/>
      <c r="K127" s="246"/>
      <c r="L127" s="33"/>
      <c r="M127" s="33"/>
      <c r="N127" s="33"/>
      <c r="O127" s="33"/>
      <c r="P127" s="33"/>
      <c r="Q127" s="33"/>
      <c r="R127" s="33"/>
      <c r="S127" s="33"/>
      <c r="T127" s="241"/>
      <c r="U127" s="33"/>
      <c r="V127" s="303"/>
      <c r="W127" s="33"/>
      <c r="X127" s="33"/>
      <c r="Y127" s="33"/>
      <c r="Z127" s="303"/>
      <c r="AA127" s="33"/>
      <c r="AB127" s="303"/>
      <c r="AC127" s="33"/>
      <c r="AD127" s="33"/>
      <c r="AE127" s="33"/>
      <c r="AF127" s="33"/>
      <c r="AG127" s="33"/>
      <c r="AH127" s="33"/>
      <c r="AO127" s="33"/>
    </row>
    <row r="128" spans="1:41">
      <c r="A128" s="33"/>
      <c r="B128" s="303"/>
      <c r="C128" s="303"/>
      <c r="D128" s="33"/>
      <c r="E128" s="33"/>
      <c r="F128" s="33"/>
      <c r="G128" s="33"/>
      <c r="H128" s="246"/>
      <c r="I128" s="246"/>
      <c r="J128" s="246"/>
      <c r="K128" s="246"/>
      <c r="L128" s="33"/>
      <c r="M128" s="33"/>
      <c r="N128" s="33"/>
      <c r="O128" s="33"/>
      <c r="P128" s="33"/>
      <c r="Q128" s="33"/>
      <c r="R128" s="33"/>
      <c r="S128" s="33"/>
      <c r="T128" s="241"/>
      <c r="U128" s="33"/>
      <c r="V128" s="303"/>
      <c r="W128" s="33"/>
      <c r="X128" s="33"/>
      <c r="Y128" s="33"/>
      <c r="Z128" s="303"/>
      <c r="AA128" s="33"/>
      <c r="AB128" s="303"/>
      <c r="AC128" s="33"/>
      <c r="AD128" s="33"/>
      <c r="AE128" s="33"/>
      <c r="AF128" s="33"/>
      <c r="AG128" s="33"/>
      <c r="AH128" s="33"/>
      <c r="AO128" s="33"/>
    </row>
    <row r="129" spans="1:41">
      <c r="A129" s="33"/>
      <c r="B129" s="303"/>
      <c r="C129" s="303"/>
      <c r="D129" s="33"/>
      <c r="E129" s="33"/>
      <c r="F129" s="33"/>
      <c r="G129" s="33"/>
      <c r="H129" s="246"/>
      <c r="I129" s="246"/>
      <c r="J129" s="246"/>
      <c r="K129" s="246"/>
      <c r="L129" s="33"/>
      <c r="M129" s="33"/>
      <c r="N129" s="33"/>
      <c r="O129" s="33"/>
      <c r="P129" s="33"/>
      <c r="Q129" s="33"/>
      <c r="R129" s="33"/>
      <c r="S129" s="33"/>
      <c r="T129" s="241"/>
      <c r="U129" s="33"/>
      <c r="V129" s="303"/>
      <c r="W129" s="33"/>
      <c r="X129" s="33"/>
      <c r="Y129" s="33"/>
      <c r="Z129" s="303"/>
      <c r="AA129" s="33"/>
      <c r="AB129" s="303"/>
      <c r="AC129" s="33"/>
      <c r="AD129" s="33"/>
      <c r="AE129" s="33"/>
      <c r="AF129" s="33"/>
      <c r="AG129" s="33"/>
      <c r="AH129" s="33"/>
      <c r="AO129" s="33"/>
    </row>
    <row r="130" spans="1:41">
      <c r="A130" s="33"/>
      <c r="B130" s="303"/>
      <c r="C130" s="303"/>
      <c r="D130" s="33"/>
      <c r="E130" s="33"/>
      <c r="F130" s="33"/>
      <c r="G130" s="33"/>
      <c r="H130" s="246"/>
      <c r="I130" s="246"/>
      <c r="J130" s="246"/>
      <c r="K130" s="246"/>
      <c r="L130" s="33"/>
      <c r="M130" s="33"/>
      <c r="N130" s="33"/>
      <c r="O130" s="33"/>
      <c r="P130" s="33"/>
      <c r="Q130" s="33"/>
      <c r="R130" s="33"/>
      <c r="S130" s="33"/>
      <c r="T130" s="241"/>
      <c r="U130" s="33"/>
      <c r="V130" s="303"/>
      <c r="W130" s="33"/>
      <c r="X130" s="33"/>
      <c r="Y130" s="33"/>
      <c r="Z130" s="303"/>
      <c r="AA130" s="33"/>
      <c r="AB130" s="303"/>
      <c r="AC130" s="33"/>
      <c r="AD130" s="33"/>
      <c r="AE130" s="33"/>
      <c r="AF130" s="33"/>
      <c r="AG130" s="33"/>
      <c r="AH130" s="33"/>
      <c r="AO130" s="33"/>
    </row>
    <row r="131" spans="1:41">
      <c r="A131" s="33"/>
      <c r="B131" s="303"/>
      <c r="C131" s="303"/>
      <c r="D131" s="33"/>
      <c r="E131" s="33"/>
      <c r="F131" s="33"/>
      <c r="G131" s="33"/>
      <c r="H131" s="246"/>
      <c r="I131" s="246"/>
      <c r="J131" s="246"/>
      <c r="K131" s="246"/>
      <c r="L131" s="33"/>
      <c r="M131" s="33"/>
      <c r="N131" s="33"/>
      <c r="O131" s="33"/>
      <c r="P131" s="33"/>
      <c r="Q131" s="33"/>
      <c r="R131" s="33"/>
      <c r="S131" s="33"/>
      <c r="T131" s="241"/>
      <c r="U131" s="33"/>
      <c r="V131" s="303"/>
      <c r="W131" s="33"/>
      <c r="X131" s="33"/>
      <c r="Y131" s="33"/>
      <c r="Z131" s="303"/>
      <c r="AA131" s="33"/>
      <c r="AB131" s="303"/>
      <c r="AC131" s="33"/>
      <c r="AD131" s="33"/>
      <c r="AE131" s="33"/>
      <c r="AF131" s="33"/>
      <c r="AG131" s="33"/>
      <c r="AH131" s="33"/>
      <c r="AO131" s="33"/>
    </row>
    <row r="132" spans="1:41">
      <c r="A132" s="33"/>
      <c r="B132" s="303"/>
      <c r="C132" s="303"/>
      <c r="D132" s="33"/>
      <c r="E132" s="33"/>
      <c r="F132" s="33"/>
      <c r="G132" s="33"/>
      <c r="H132" s="246"/>
      <c r="I132" s="246"/>
      <c r="J132" s="246"/>
      <c r="K132" s="246"/>
      <c r="L132" s="33"/>
      <c r="M132" s="33"/>
      <c r="N132" s="33"/>
      <c r="O132" s="33"/>
      <c r="P132" s="33"/>
      <c r="Q132" s="33"/>
      <c r="R132" s="33"/>
      <c r="S132" s="33"/>
      <c r="T132" s="241"/>
      <c r="U132" s="33"/>
      <c r="V132" s="303"/>
      <c r="W132" s="33"/>
      <c r="X132" s="33"/>
      <c r="Y132" s="33"/>
      <c r="Z132" s="303"/>
      <c r="AA132" s="33"/>
      <c r="AB132" s="303"/>
      <c r="AC132" s="33"/>
      <c r="AD132" s="33"/>
      <c r="AE132" s="33"/>
      <c r="AF132" s="33"/>
      <c r="AG132" s="33"/>
      <c r="AH132" s="33"/>
      <c r="AO132" s="33"/>
    </row>
    <row r="133" spans="1:41">
      <c r="A133" s="33"/>
      <c r="B133" s="303"/>
      <c r="C133" s="303"/>
      <c r="D133" s="33"/>
      <c r="E133" s="33"/>
      <c r="F133" s="33"/>
      <c r="G133" s="33"/>
      <c r="H133" s="246"/>
      <c r="I133" s="246"/>
      <c r="J133" s="246"/>
      <c r="K133" s="246"/>
      <c r="L133" s="33"/>
      <c r="M133" s="33"/>
      <c r="N133" s="33"/>
      <c r="O133" s="33"/>
      <c r="P133" s="33"/>
      <c r="Q133" s="33"/>
      <c r="R133" s="33"/>
      <c r="S133" s="33"/>
      <c r="T133" s="241"/>
      <c r="U133" s="33"/>
      <c r="V133" s="303"/>
      <c r="W133" s="33"/>
      <c r="X133" s="33"/>
      <c r="Y133" s="33"/>
      <c r="Z133" s="303"/>
      <c r="AA133" s="33"/>
      <c r="AB133" s="303"/>
      <c r="AC133" s="33"/>
      <c r="AD133" s="33"/>
      <c r="AE133" s="33"/>
      <c r="AF133" s="33"/>
      <c r="AG133" s="33"/>
      <c r="AH133" s="33"/>
      <c r="AO133" s="33"/>
    </row>
    <row r="134" spans="1:41">
      <c r="A134" s="33"/>
      <c r="B134" s="303"/>
      <c r="C134" s="303"/>
      <c r="D134" s="33"/>
      <c r="E134" s="33"/>
      <c r="F134" s="33"/>
      <c r="G134" s="33"/>
      <c r="H134" s="246"/>
      <c r="I134" s="246"/>
      <c r="J134" s="246"/>
      <c r="K134" s="246"/>
      <c r="L134" s="33"/>
      <c r="M134" s="33"/>
      <c r="N134" s="33"/>
      <c r="O134" s="33"/>
      <c r="P134" s="33"/>
      <c r="Q134" s="33"/>
      <c r="R134" s="33"/>
      <c r="S134" s="33"/>
      <c r="T134" s="241"/>
      <c r="U134" s="33"/>
      <c r="V134" s="303"/>
      <c r="W134" s="33"/>
      <c r="X134" s="33"/>
      <c r="Y134" s="33"/>
      <c r="Z134" s="303"/>
      <c r="AA134" s="33"/>
      <c r="AB134" s="303"/>
      <c r="AC134" s="33"/>
      <c r="AD134" s="33"/>
      <c r="AE134" s="33"/>
      <c r="AF134" s="33"/>
      <c r="AG134" s="33"/>
      <c r="AH134" s="33"/>
      <c r="AO134" s="33"/>
    </row>
    <row r="135" spans="1:41">
      <c r="A135" s="33"/>
      <c r="B135" s="303"/>
      <c r="C135" s="303"/>
      <c r="D135" s="33"/>
      <c r="E135" s="33"/>
      <c r="F135" s="33"/>
      <c r="G135" s="33"/>
      <c r="H135" s="246"/>
      <c r="I135" s="246"/>
      <c r="J135" s="246"/>
      <c r="K135" s="246"/>
      <c r="L135" s="33"/>
      <c r="M135" s="33"/>
      <c r="N135" s="33"/>
      <c r="O135" s="33"/>
      <c r="P135" s="33"/>
      <c r="Q135" s="33"/>
      <c r="R135" s="33"/>
      <c r="S135" s="33"/>
      <c r="T135" s="241"/>
      <c r="U135" s="33"/>
      <c r="V135" s="303"/>
      <c r="W135" s="33"/>
      <c r="X135" s="33"/>
      <c r="Y135" s="33"/>
      <c r="Z135" s="303"/>
      <c r="AA135" s="33"/>
      <c r="AB135" s="303"/>
      <c r="AC135" s="33"/>
      <c r="AD135" s="33"/>
      <c r="AE135" s="33"/>
      <c r="AF135" s="33"/>
      <c r="AG135" s="33"/>
      <c r="AH135" s="33"/>
      <c r="AO135" s="33"/>
    </row>
    <row r="136" spans="1:41">
      <c r="A136" s="33"/>
      <c r="B136" s="303"/>
      <c r="C136" s="303"/>
      <c r="D136" s="33"/>
      <c r="E136" s="33"/>
      <c r="F136" s="33"/>
      <c r="G136" s="33"/>
      <c r="H136" s="246"/>
      <c r="I136" s="246"/>
      <c r="J136" s="246"/>
      <c r="K136" s="246"/>
      <c r="L136" s="33"/>
      <c r="M136" s="33"/>
      <c r="N136" s="33"/>
      <c r="O136" s="33"/>
      <c r="P136" s="33"/>
      <c r="Q136" s="33"/>
      <c r="R136" s="33"/>
      <c r="S136" s="33"/>
      <c r="T136" s="241"/>
      <c r="U136" s="33"/>
      <c r="V136" s="303"/>
      <c r="W136" s="33"/>
      <c r="X136" s="33"/>
      <c r="Y136" s="33"/>
      <c r="Z136" s="303"/>
      <c r="AA136" s="33"/>
      <c r="AB136" s="303"/>
      <c r="AC136" s="33"/>
      <c r="AD136" s="33"/>
      <c r="AE136" s="33"/>
      <c r="AF136" s="33"/>
      <c r="AG136" s="33"/>
      <c r="AH136" s="33"/>
      <c r="AO136" s="33"/>
    </row>
    <row r="137" spans="1:41">
      <c r="A137" s="33"/>
      <c r="B137" s="303"/>
      <c r="C137" s="303"/>
      <c r="D137" s="33"/>
      <c r="E137" s="33"/>
      <c r="F137" s="33"/>
      <c r="G137" s="33"/>
      <c r="H137" s="246"/>
      <c r="I137" s="246"/>
      <c r="J137" s="246"/>
      <c r="K137" s="246"/>
      <c r="L137" s="33"/>
      <c r="M137" s="33"/>
      <c r="N137" s="33"/>
      <c r="O137" s="33"/>
      <c r="P137" s="33"/>
      <c r="Q137" s="33"/>
      <c r="R137" s="33"/>
      <c r="S137" s="33"/>
      <c r="T137" s="241"/>
      <c r="U137" s="33"/>
      <c r="V137" s="303"/>
      <c r="W137" s="33"/>
      <c r="X137" s="33"/>
      <c r="Y137" s="33"/>
      <c r="Z137" s="303"/>
      <c r="AA137" s="33"/>
      <c r="AB137" s="303"/>
      <c r="AC137" s="33"/>
      <c r="AD137" s="33"/>
      <c r="AE137" s="33"/>
      <c r="AF137" s="33"/>
      <c r="AG137" s="33"/>
      <c r="AH137" s="33"/>
      <c r="AO137" s="33"/>
    </row>
    <row r="138" spans="1:41">
      <c r="A138" s="33"/>
      <c r="B138" s="303"/>
      <c r="C138" s="303"/>
      <c r="D138" s="33"/>
      <c r="E138" s="33"/>
      <c r="F138" s="33"/>
      <c r="G138" s="33"/>
      <c r="H138" s="246"/>
      <c r="I138" s="246"/>
      <c r="J138" s="246"/>
      <c r="K138" s="246"/>
      <c r="L138" s="33"/>
      <c r="M138" s="33"/>
      <c r="N138" s="33"/>
      <c r="O138" s="33"/>
      <c r="P138" s="33"/>
      <c r="Q138" s="33"/>
      <c r="R138" s="33"/>
      <c r="S138" s="33"/>
      <c r="T138" s="241"/>
      <c r="U138" s="33"/>
      <c r="V138" s="303"/>
      <c r="W138" s="33"/>
      <c r="X138" s="33"/>
      <c r="Y138" s="33"/>
      <c r="Z138" s="303"/>
      <c r="AA138" s="33"/>
      <c r="AB138" s="303"/>
      <c r="AC138" s="33"/>
      <c r="AD138" s="33"/>
      <c r="AE138" s="33"/>
      <c r="AF138" s="33"/>
      <c r="AG138" s="33"/>
      <c r="AH138" s="33"/>
      <c r="AO138" s="33"/>
    </row>
    <row r="139" spans="1:41">
      <c r="A139" s="33"/>
      <c r="B139" s="303"/>
      <c r="C139" s="303"/>
      <c r="D139" s="33"/>
      <c r="E139" s="33"/>
      <c r="F139" s="33"/>
      <c r="G139" s="33"/>
      <c r="H139" s="246"/>
      <c r="I139" s="246"/>
      <c r="J139" s="246"/>
      <c r="K139" s="246"/>
      <c r="L139" s="33"/>
      <c r="M139" s="33"/>
      <c r="N139" s="33"/>
      <c r="O139" s="33"/>
      <c r="P139" s="33"/>
      <c r="Q139" s="33"/>
      <c r="R139" s="33"/>
      <c r="S139" s="33"/>
      <c r="T139" s="241"/>
      <c r="U139" s="33"/>
      <c r="V139" s="303"/>
      <c r="W139" s="33"/>
      <c r="X139" s="33"/>
      <c r="Y139" s="33"/>
      <c r="Z139" s="303"/>
      <c r="AA139" s="33"/>
      <c r="AB139" s="303"/>
      <c r="AC139" s="33"/>
      <c r="AD139" s="33"/>
      <c r="AE139" s="33"/>
      <c r="AF139" s="33"/>
      <c r="AG139" s="33"/>
      <c r="AH139" s="33"/>
      <c r="AO139" s="33"/>
    </row>
    <row r="140" spans="1:41">
      <c r="A140" s="33"/>
      <c r="B140" s="303"/>
      <c r="C140" s="303"/>
      <c r="D140" s="33"/>
      <c r="E140" s="33"/>
      <c r="F140" s="33"/>
      <c r="G140" s="33"/>
      <c r="H140" s="246"/>
      <c r="I140" s="246"/>
      <c r="J140" s="246"/>
      <c r="K140" s="246"/>
      <c r="L140" s="33"/>
      <c r="M140" s="33"/>
      <c r="N140" s="33"/>
      <c r="O140" s="33"/>
      <c r="P140" s="33"/>
      <c r="Q140" s="33"/>
      <c r="R140" s="33"/>
      <c r="S140" s="33"/>
      <c r="T140" s="241"/>
      <c r="U140" s="33"/>
      <c r="V140" s="303"/>
      <c r="W140" s="33"/>
      <c r="X140" s="33"/>
      <c r="Y140" s="33"/>
      <c r="Z140" s="303"/>
      <c r="AA140" s="33"/>
      <c r="AB140" s="303"/>
      <c r="AC140" s="33"/>
      <c r="AD140" s="33"/>
      <c r="AE140" s="33"/>
      <c r="AF140" s="33"/>
      <c r="AG140" s="33"/>
      <c r="AH140" s="33"/>
      <c r="AO140" s="33"/>
    </row>
    <row r="141" spans="1:41">
      <c r="A141" s="33"/>
      <c r="B141" s="303"/>
      <c r="C141" s="303"/>
      <c r="D141" s="33"/>
      <c r="E141" s="33"/>
      <c r="F141" s="33"/>
      <c r="G141" s="33"/>
      <c r="H141" s="246"/>
      <c r="I141" s="246"/>
      <c r="J141" s="246"/>
      <c r="K141" s="246"/>
      <c r="L141" s="33"/>
      <c r="M141" s="33"/>
      <c r="N141" s="33"/>
      <c r="O141" s="33"/>
      <c r="P141" s="33"/>
      <c r="Q141" s="33"/>
      <c r="R141" s="33"/>
      <c r="S141" s="33"/>
      <c r="T141" s="241"/>
      <c r="U141" s="33"/>
      <c r="V141" s="303"/>
      <c r="W141" s="33"/>
      <c r="X141" s="33"/>
      <c r="Y141" s="33"/>
      <c r="Z141" s="303"/>
      <c r="AA141" s="33"/>
      <c r="AB141" s="303"/>
      <c r="AC141" s="33"/>
      <c r="AD141" s="33"/>
      <c r="AE141" s="33"/>
      <c r="AF141" s="33"/>
      <c r="AG141" s="33"/>
      <c r="AH141" s="33"/>
      <c r="AO141" s="33"/>
    </row>
    <row r="142" spans="1:41">
      <c r="A142" s="33"/>
      <c r="B142" s="303"/>
      <c r="C142" s="303"/>
      <c r="D142" s="33"/>
      <c r="E142" s="33"/>
      <c r="F142" s="33"/>
      <c r="G142" s="33"/>
      <c r="H142" s="246"/>
      <c r="I142" s="246"/>
      <c r="J142" s="246"/>
      <c r="K142" s="246"/>
      <c r="L142" s="33"/>
      <c r="M142" s="33"/>
      <c r="N142" s="33"/>
      <c r="O142" s="33"/>
      <c r="P142" s="33"/>
      <c r="Q142" s="33"/>
      <c r="R142" s="33"/>
      <c r="S142" s="33"/>
      <c r="T142" s="241"/>
      <c r="U142" s="33"/>
      <c r="V142" s="303"/>
      <c r="W142" s="33"/>
      <c r="X142" s="33"/>
      <c r="Y142" s="33"/>
      <c r="Z142" s="303"/>
      <c r="AA142" s="33"/>
      <c r="AB142" s="303"/>
      <c r="AC142" s="33"/>
      <c r="AD142" s="33"/>
      <c r="AE142" s="33"/>
      <c r="AF142" s="33"/>
      <c r="AG142" s="33"/>
      <c r="AH142" s="33"/>
      <c r="AO142" s="33"/>
    </row>
    <row r="143" spans="1:41">
      <c r="A143" s="33"/>
      <c r="B143" s="303"/>
      <c r="C143" s="303"/>
      <c r="D143" s="33"/>
      <c r="E143" s="33"/>
      <c r="F143" s="33"/>
      <c r="G143" s="33"/>
      <c r="H143" s="246"/>
      <c r="I143" s="246"/>
      <c r="J143" s="246"/>
      <c r="K143" s="246"/>
      <c r="L143" s="33"/>
      <c r="M143" s="33"/>
      <c r="N143" s="33"/>
      <c r="O143" s="33"/>
      <c r="P143" s="33"/>
      <c r="Q143" s="33"/>
      <c r="R143" s="33"/>
      <c r="S143" s="33"/>
      <c r="T143" s="241"/>
      <c r="U143" s="33"/>
      <c r="V143" s="303"/>
      <c r="W143" s="33"/>
      <c r="X143" s="33"/>
      <c r="Y143" s="33"/>
      <c r="Z143" s="303"/>
      <c r="AA143" s="33"/>
      <c r="AB143" s="303"/>
      <c r="AC143" s="33"/>
      <c r="AD143" s="33"/>
      <c r="AE143" s="33"/>
      <c r="AF143" s="33"/>
      <c r="AG143" s="33"/>
      <c r="AH143" s="33"/>
      <c r="AO143" s="33"/>
    </row>
  </sheetData>
  <mergeCells count="3">
    <mergeCell ref="H2:I2"/>
    <mergeCell ref="O2:P2"/>
    <mergeCell ref="U2:X2"/>
  </mergeCells>
  <phoneticPr fontId="11" type="noConversion"/>
  <conditionalFormatting sqref="AD9:AD35">
    <cfRule type="cellIs" dxfId="415" priority="18" operator="lessThan">
      <formula>100</formula>
    </cfRule>
    <cfRule type="cellIs" dxfId="414" priority="19" operator="greaterThan">
      <formula>100</formula>
    </cfRule>
  </conditionalFormatting>
  <conditionalFormatting sqref="E8:E35">
    <cfRule type="cellIs" dxfId="413" priority="16" operator="lessThan">
      <formula>100</formula>
    </cfRule>
    <cfRule type="cellIs" dxfId="412" priority="17" operator="greaterThan">
      <formula>100</formula>
    </cfRule>
  </conditionalFormatting>
  <conditionalFormatting sqref="I8:I35">
    <cfRule type="cellIs" dxfId="411" priority="12" operator="lessThan">
      <formula>0</formula>
    </cfRule>
    <cfRule type="cellIs" dxfId="410" priority="13" operator="greaterThan">
      <formula>0</formula>
    </cfRule>
    <cfRule type="cellIs" dxfId="409" priority="14" operator="lessThan">
      <formula>100</formula>
    </cfRule>
    <cfRule type="cellIs" dxfId="408" priority="15" operator="greaterThan">
      <formula>100</formula>
    </cfRule>
  </conditionalFormatting>
  <conditionalFormatting sqref="C9:D35">
    <cfRule type="cellIs" dxfId="407" priority="6" operator="lessThan">
      <formula>0</formula>
    </cfRule>
    <cfRule type="cellIs" dxfId="406" priority="7" operator="greaterThan">
      <formula>0</formula>
    </cfRule>
  </conditionalFormatting>
  <conditionalFormatting sqref="W9:W35">
    <cfRule type="cellIs" dxfId="405" priority="4" operator="lessThan">
      <formula>0</formula>
    </cfRule>
    <cfRule type="cellIs" dxfId="404" priority="5" operator="greaterThan">
      <formula>0</formula>
    </cfRule>
  </conditionalFormatting>
  <conditionalFormatting sqref="M8:M35">
    <cfRule type="cellIs" dxfId="403" priority="2" operator="lessThan">
      <formula>0</formula>
    </cfRule>
    <cfRule type="cellIs" dxfId="402" priority="3" operator="greaterThan">
      <formula>0</formula>
    </cfRule>
  </conditionalFormatting>
  <conditionalFormatting sqref="Z8:Z35">
    <cfRule type="top10" dxfId="401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FCC1E-5F57-448B-B662-CD8F505F06EB}">
  <dimension ref="B1:CE309"/>
  <sheetViews>
    <sheetView zoomScale="91" zoomScaleNormal="91" workbookViewId="0">
      <selection activeCell="A8" sqref="A8"/>
    </sheetView>
  </sheetViews>
  <sheetFormatPr baseColWidth="10" defaultRowHeight="15"/>
  <cols>
    <col min="30" max="30" width="3.1796875" customWidth="1"/>
    <col min="31" max="31" width="6.08984375" customWidth="1"/>
    <col min="32" max="32" width="4.453125" customWidth="1"/>
    <col min="33" max="33" width="9.90625" customWidth="1"/>
    <col min="34" max="34" width="2.6328125" customWidth="1"/>
    <col min="35" max="35" width="2.453125" customWidth="1"/>
    <col min="36" max="36" width="6.6328125" customWidth="1"/>
    <col min="37" max="37" width="4.54296875" customWidth="1"/>
    <col min="38" max="39" width="6.90625" customWidth="1"/>
    <col min="40" max="40" width="5.6328125" style="100" customWidth="1"/>
    <col min="41" max="41" width="5" customWidth="1"/>
    <col min="42" max="42" width="4.90625" style="100" customWidth="1"/>
    <col min="43" max="43" width="5.36328125" customWidth="1"/>
    <col min="44" max="44" width="7.08984375" customWidth="1"/>
    <col min="45" max="45" width="6.36328125" customWidth="1"/>
    <col min="46" max="46" width="6.453125" style="100" customWidth="1"/>
    <col min="47" max="47" width="4.90625" customWidth="1"/>
    <col min="48" max="48" width="6.36328125" customWidth="1"/>
    <col min="49" max="49" width="5" customWidth="1"/>
    <col min="50" max="50" width="5.81640625" customWidth="1"/>
    <col min="51" max="51" width="7.36328125" customWidth="1"/>
    <col min="52" max="52" width="6.6328125" customWidth="1"/>
    <col min="53" max="53" width="8.08984375" style="100" customWidth="1"/>
    <col min="54" max="54" width="7.36328125" style="10" customWidth="1"/>
    <col min="55" max="55" width="7.36328125" customWidth="1"/>
    <col min="56" max="56" width="7.54296875" style="100" customWidth="1"/>
    <col min="57" max="57" width="7.453125" customWidth="1"/>
    <col min="58" max="58" width="8.54296875" style="10" customWidth="1"/>
    <col min="59" max="59" width="8" customWidth="1"/>
    <col min="60" max="60" width="5.90625" style="121" customWidth="1"/>
    <col min="61" max="61" width="8.36328125" customWidth="1"/>
    <col min="62" max="62" width="5.54296875" style="100" customWidth="1"/>
    <col min="63" max="63" width="7.81640625" customWidth="1"/>
    <col min="64" max="64" width="7.54296875" customWidth="1"/>
    <col min="65" max="65" width="6.90625" customWidth="1"/>
    <col min="67" max="67" width="6.90625" customWidth="1"/>
    <col min="68" max="68" width="12.36328125" customWidth="1"/>
    <col min="69" max="69" width="14.54296875" customWidth="1"/>
    <col min="77" max="77" width="14" customWidth="1"/>
    <col min="78" max="78" width="12.54296875" customWidth="1"/>
    <col min="79" max="79" width="10.90625" customWidth="1"/>
  </cols>
  <sheetData>
    <row r="1" spans="2:83">
      <c r="AN1"/>
      <c r="AP1"/>
      <c r="AT1"/>
      <c r="BA1"/>
      <c r="BB1"/>
      <c r="BD1"/>
      <c r="BF1"/>
      <c r="BH1"/>
      <c r="BJ1"/>
      <c r="BP1" s="4"/>
      <c r="BQ1" s="4"/>
      <c r="BR1" s="4"/>
      <c r="BS1" s="4"/>
    </row>
    <row r="2" spans="2:83">
      <c r="AN2"/>
      <c r="AP2"/>
      <c r="AT2"/>
      <c r="BA2"/>
      <c r="BB2"/>
      <c r="BD2"/>
      <c r="BF2"/>
      <c r="BH2"/>
      <c r="BJ2"/>
      <c r="BP2" s="4"/>
      <c r="BQ2" s="4"/>
      <c r="BR2" s="4"/>
      <c r="BS2" s="4"/>
    </row>
    <row r="3" spans="2:83" ht="16.5" customHeight="1">
      <c r="AN3"/>
      <c r="AP3"/>
      <c r="AT3"/>
      <c r="BA3"/>
      <c r="BB3"/>
      <c r="BD3"/>
      <c r="BF3"/>
      <c r="BH3"/>
      <c r="BJ3"/>
      <c r="BP3" s="4"/>
      <c r="BQ3" s="4"/>
      <c r="BR3" s="4"/>
      <c r="BS3" s="4"/>
    </row>
    <row r="4" spans="2:83" ht="24.6">
      <c r="B4" s="255" t="s">
        <v>531</v>
      </c>
      <c r="AN4"/>
      <c r="AP4"/>
      <c r="AT4"/>
      <c r="BA4"/>
      <c r="BB4"/>
      <c r="BD4"/>
      <c r="BF4"/>
      <c r="BH4"/>
      <c r="BJ4"/>
      <c r="BP4" s="4"/>
      <c r="BQ4" s="4"/>
      <c r="BR4" s="4"/>
      <c r="BS4" s="4"/>
    </row>
    <row r="5" spans="2:83" ht="15.6">
      <c r="AN5"/>
      <c r="AP5"/>
      <c r="AT5"/>
      <c r="BA5"/>
      <c r="BB5"/>
      <c r="BD5"/>
      <c r="BF5"/>
      <c r="BH5"/>
      <c r="BJ5"/>
      <c r="BP5" s="4"/>
      <c r="BQ5" s="4"/>
      <c r="BR5" s="4"/>
      <c r="BS5" s="4"/>
      <c r="BT5" s="4"/>
      <c r="BU5" s="5"/>
      <c r="BV5" s="5"/>
      <c r="BZ5" s="5"/>
    </row>
    <row r="6" spans="2:83" ht="15.75" customHeight="1">
      <c r="AN6"/>
      <c r="AP6"/>
      <c r="AT6"/>
      <c r="BA6"/>
      <c r="BB6"/>
      <c r="BD6"/>
      <c r="BF6"/>
      <c r="BH6"/>
      <c r="BJ6"/>
      <c r="BP6" s="4"/>
      <c r="BQ6" s="4"/>
      <c r="BR6" s="4"/>
      <c r="BS6" s="4"/>
      <c r="BT6" s="5"/>
      <c r="BU6" s="5"/>
      <c r="BY6" s="5"/>
    </row>
    <row r="7" spans="2:83" ht="17.25" customHeight="1">
      <c r="AN7"/>
      <c r="AP7"/>
      <c r="AT7"/>
      <c r="BA7"/>
      <c r="BB7"/>
      <c r="BD7"/>
      <c r="BF7"/>
      <c r="BH7"/>
      <c r="BJ7"/>
      <c r="BP7" s="4"/>
      <c r="BQ7" s="4"/>
      <c r="BR7" s="4"/>
      <c r="BS7" s="4"/>
      <c r="BT7" s="5"/>
    </row>
    <row r="8" spans="2:83" ht="15" customHeight="1">
      <c r="AN8"/>
      <c r="AP8"/>
      <c r="AT8"/>
      <c r="BA8"/>
      <c r="BB8"/>
      <c r="BD8"/>
      <c r="BF8"/>
      <c r="BH8"/>
      <c r="BJ8"/>
      <c r="BP8" s="4"/>
      <c r="BQ8" s="4"/>
      <c r="BR8" s="4"/>
      <c r="BS8" s="4"/>
      <c r="BT8" s="5"/>
    </row>
    <row r="9" spans="2:83">
      <c r="AN9"/>
      <c r="AP9"/>
      <c r="AT9"/>
      <c r="BA9"/>
      <c r="BB9"/>
      <c r="BD9"/>
      <c r="BF9"/>
      <c r="BH9"/>
      <c r="BJ9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</row>
    <row r="10" spans="2:83" ht="15.6">
      <c r="AN10"/>
      <c r="AP10"/>
      <c r="AT10"/>
      <c r="BA10"/>
      <c r="BB10"/>
      <c r="BD10"/>
      <c r="BF10"/>
      <c r="BH10"/>
      <c r="BJ10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</row>
    <row r="11" spans="2:83" ht="15.6">
      <c r="AN11"/>
      <c r="AP11"/>
      <c r="AT11"/>
      <c r="BA11"/>
      <c r="BB11"/>
      <c r="BD11"/>
      <c r="BF11"/>
      <c r="BH11"/>
      <c r="BJ11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2:83" ht="15.6">
      <c r="AN12"/>
      <c r="AP12"/>
      <c r="AT12"/>
      <c r="BA12"/>
      <c r="BB12"/>
      <c r="BD12"/>
      <c r="BF12"/>
      <c r="BH12"/>
      <c r="BJ12" s="1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</row>
    <row r="13" spans="2:83" ht="15.6">
      <c r="AN13"/>
      <c r="AP13"/>
      <c r="AT13"/>
      <c r="BA13"/>
      <c r="BB13"/>
      <c r="BD13"/>
      <c r="BF13"/>
      <c r="BH13"/>
      <c r="BJ13" s="1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</row>
    <row r="14" spans="2:83" ht="15.6">
      <c r="AN14"/>
      <c r="AP14"/>
      <c r="AT14"/>
      <c r="BA14"/>
      <c r="BB14"/>
      <c r="BD14"/>
      <c r="BF14"/>
      <c r="BH14"/>
      <c r="BJ14" s="12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2:83" ht="15.6">
      <c r="AN15"/>
      <c r="AP15"/>
      <c r="AT15"/>
      <c r="BA15"/>
      <c r="BB15"/>
      <c r="BD15"/>
      <c r="BF15"/>
      <c r="BH15"/>
      <c r="BJ15" s="12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2:83" ht="15.6">
      <c r="AN16"/>
      <c r="AP16"/>
      <c r="AT16"/>
      <c r="BA16"/>
      <c r="BB16"/>
      <c r="BD16"/>
      <c r="BF16"/>
      <c r="BH16"/>
      <c r="BJ16" s="12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40:83" ht="15.6">
      <c r="AN17"/>
      <c r="AP17"/>
      <c r="AT17"/>
      <c r="BA17"/>
      <c r="BB17"/>
      <c r="BD17"/>
      <c r="BF17"/>
      <c r="BH17"/>
      <c r="BJ17" s="12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40:83" ht="15.6">
      <c r="AN18"/>
      <c r="AP18"/>
      <c r="AT18"/>
      <c r="BA18"/>
      <c r="BB18"/>
      <c r="BD18"/>
      <c r="BF18"/>
      <c r="BH18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</row>
    <row r="19" spans="40:83" ht="15.6">
      <c r="AN19"/>
      <c r="AP19"/>
      <c r="AT19"/>
      <c r="BA19"/>
      <c r="BB19"/>
      <c r="BD19"/>
      <c r="BF19"/>
      <c r="BH19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</row>
    <row r="20" spans="40:83" ht="15.6">
      <c r="AN20"/>
      <c r="AP20"/>
      <c r="AT20"/>
      <c r="BA20"/>
      <c r="BB20"/>
      <c r="BD20"/>
      <c r="BF20"/>
      <c r="BH20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</row>
    <row r="21" spans="40:83" ht="15.6">
      <c r="AN21"/>
      <c r="AP21"/>
      <c r="AT21"/>
      <c r="BA21"/>
      <c r="BB21"/>
      <c r="BD21"/>
      <c r="BF21"/>
      <c r="BH21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</row>
    <row r="22" spans="40:83" ht="15.6">
      <c r="AN22"/>
      <c r="AP22"/>
      <c r="AT22"/>
      <c r="BA22"/>
      <c r="BB22"/>
      <c r="BD22"/>
      <c r="BF22"/>
      <c r="BH22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</row>
    <row r="23" spans="40:83" ht="15.6">
      <c r="AN23"/>
      <c r="AP23"/>
      <c r="AT23"/>
      <c r="BA23"/>
      <c r="BB23"/>
      <c r="BD23"/>
      <c r="BF23"/>
      <c r="BH23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</row>
    <row r="24" spans="40:83" ht="15.6">
      <c r="AN24"/>
      <c r="AP24"/>
      <c r="AT24"/>
      <c r="BA24"/>
      <c r="BB24"/>
      <c r="BD24"/>
      <c r="BF24"/>
      <c r="BH24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</row>
    <row r="25" spans="40:83" ht="16.5" customHeight="1">
      <c r="AN25"/>
      <c r="AP25"/>
      <c r="AT25"/>
      <c r="BA25"/>
      <c r="BB25"/>
      <c r="BD25"/>
      <c r="BF25"/>
      <c r="BH2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40:83" ht="16.5" customHeight="1">
      <c r="AN26"/>
      <c r="AP26"/>
      <c r="AT26"/>
      <c r="BA26"/>
      <c r="BB26"/>
      <c r="BD26"/>
      <c r="BF26"/>
      <c r="BH26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40:83">
      <c r="AN27"/>
      <c r="AP27"/>
      <c r="AT27"/>
      <c r="BA27"/>
      <c r="BB27"/>
      <c r="BD27"/>
      <c r="BF27"/>
      <c r="BH27"/>
      <c r="BJ27"/>
    </row>
    <row r="28" spans="40:83" ht="17.25" customHeight="1">
      <c r="AN28"/>
      <c r="AP28"/>
      <c r="AT28"/>
      <c r="BA28"/>
      <c r="BB28"/>
      <c r="BD28"/>
      <c r="BF28"/>
      <c r="BH28"/>
      <c r="BJ28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</row>
    <row r="29" spans="40:83" ht="17.25" customHeight="1">
      <c r="AN29"/>
      <c r="AP29"/>
      <c r="AT29"/>
      <c r="BA29"/>
      <c r="BB29"/>
      <c r="BD29"/>
      <c r="BF29"/>
      <c r="BH29"/>
      <c r="BJ29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40:83">
      <c r="AN30"/>
      <c r="AP30"/>
      <c r="AT30"/>
      <c r="BA30"/>
      <c r="BB30"/>
      <c r="BD30"/>
      <c r="BF30"/>
      <c r="BH30"/>
      <c r="BJ30"/>
    </row>
    <row r="31" spans="40:83" ht="16.649999999999999" customHeight="1">
      <c r="AN31"/>
      <c r="AP31"/>
      <c r="AT31"/>
      <c r="BA31"/>
      <c r="BB31"/>
      <c r="BD31"/>
      <c r="BF31"/>
      <c r="BH31"/>
      <c r="BJ31"/>
    </row>
    <row r="32" spans="40:83">
      <c r="AN32"/>
      <c r="AP32"/>
      <c r="AT32"/>
      <c r="BA32"/>
      <c r="BB32"/>
      <c r="BD32"/>
      <c r="BF32"/>
      <c r="BH32"/>
      <c r="BJ32" s="4"/>
      <c r="BK32" s="4"/>
    </row>
    <row r="33" spans="40:69" ht="15.6">
      <c r="AN33"/>
      <c r="AP33"/>
      <c r="AT33"/>
      <c r="BA33"/>
      <c r="BB33"/>
      <c r="BD33"/>
      <c r="BF33"/>
      <c r="BH33"/>
      <c r="BJ33" s="1"/>
      <c r="BK33" s="18"/>
    </row>
    <row r="34" spans="40:69" ht="15.6">
      <c r="AN34"/>
      <c r="AP34"/>
      <c r="AT34"/>
      <c r="BA34"/>
      <c r="BB34"/>
      <c r="BD34"/>
      <c r="BF34"/>
      <c r="BH34"/>
      <c r="BJ34" s="1"/>
      <c r="BK34" s="18"/>
    </row>
    <row r="35" spans="40:69" ht="15.6">
      <c r="AN35"/>
      <c r="AP35"/>
      <c r="AT35"/>
      <c r="BA35"/>
      <c r="BB35"/>
      <c r="BD35"/>
      <c r="BF35"/>
      <c r="BH35"/>
      <c r="BJ35" s="1"/>
      <c r="BK35" s="18"/>
      <c r="BM35" s="2"/>
      <c r="BN35" s="2"/>
      <c r="BO35" s="2"/>
    </row>
    <row r="36" spans="40:69" ht="15.6">
      <c r="AN36"/>
      <c r="AP36"/>
      <c r="AT36"/>
      <c r="BA36"/>
      <c r="BB36"/>
      <c r="BD36"/>
      <c r="BF36"/>
      <c r="BH36"/>
      <c r="BJ36" s="1"/>
      <c r="BK36" s="18"/>
      <c r="BM36" s="2"/>
      <c r="BN36" s="2"/>
      <c r="BO36" s="4"/>
      <c r="BP36" s="4"/>
      <c r="BQ36" s="4"/>
    </row>
    <row r="37" spans="40:69" ht="15.6">
      <c r="AN37"/>
      <c r="AP37"/>
      <c r="AT37"/>
      <c r="BA37"/>
      <c r="BB37"/>
      <c r="BD37"/>
      <c r="BF37"/>
      <c r="BH37"/>
      <c r="BJ37" s="12"/>
      <c r="BK37" s="18"/>
      <c r="BM37" s="1"/>
      <c r="BN37" s="1"/>
      <c r="BO37" s="10"/>
      <c r="BP37" s="10"/>
      <c r="BQ37" s="10"/>
    </row>
    <row r="38" spans="40:69" ht="15.6">
      <c r="AN38"/>
      <c r="AP38"/>
      <c r="AT38"/>
      <c r="BA38"/>
      <c r="BB38"/>
      <c r="BD38"/>
      <c r="BF38"/>
      <c r="BH38"/>
      <c r="BJ38" s="12"/>
      <c r="BK38" s="18"/>
      <c r="BM38" s="1"/>
      <c r="BN38" s="1"/>
      <c r="BO38" s="10"/>
      <c r="BP38" s="10"/>
      <c r="BQ38" s="10"/>
    </row>
    <row r="39" spans="40:69" ht="15.6">
      <c r="AN39"/>
      <c r="AP39"/>
      <c r="AT39"/>
      <c r="BA39"/>
      <c r="BB39"/>
      <c r="BD39"/>
      <c r="BF39"/>
      <c r="BH39"/>
      <c r="BJ39" s="12"/>
      <c r="BK39" s="18"/>
      <c r="BM39" s="1"/>
      <c r="BN39" s="1"/>
      <c r="BO39" s="10"/>
      <c r="BP39" s="10"/>
      <c r="BQ39" s="10"/>
    </row>
    <row r="40" spans="40:69" ht="15.6">
      <c r="AN40"/>
      <c r="AP40"/>
      <c r="AT40"/>
      <c r="BA40"/>
      <c r="BB40"/>
      <c r="BD40"/>
      <c r="BF40"/>
      <c r="BH40"/>
      <c r="BJ40" s="12"/>
      <c r="BK40" s="18"/>
      <c r="BM40" s="1"/>
      <c r="BN40" s="1"/>
      <c r="BO40" s="10"/>
      <c r="BP40" s="10"/>
      <c r="BQ40" s="10"/>
    </row>
    <row r="41" spans="40:69" ht="15.6">
      <c r="AN41"/>
      <c r="AP41"/>
      <c r="AT41"/>
      <c r="BA41"/>
      <c r="BB41"/>
      <c r="BD41"/>
      <c r="BF41"/>
      <c r="BH41"/>
      <c r="BJ41" s="5"/>
      <c r="BK41" s="18"/>
      <c r="BM41" s="1"/>
      <c r="BN41" s="1"/>
      <c r="BO41" s="10"/>
      <c r="BP41" s="10"/>
      <c r="BQ41" s="10"/>
    </row>
    <row r="42" spans="40:69" ht="15.6">
      <c r="AN42"/>
      <c r="AP42"/>
      <c r="AT42"/>
      <c r="BA42"/>
      <c r="BB42"/>
      <c r="BD42"/>
      <c r="BF42"/>
      <c r="BH42"/>
      <c r="BJ42" s="5"/>
      <c r="BK42" s="18"/>
      <c r="BM42" s="1"/>
      <c r="BN42" s="1"/>
      <c r="BO42" s="10"/>
      <c r="BP42" s="10"/>
      <c r="BQ42" s="10"/>
    </row>
    <row r="43" spans="40:69" ht="15.6">
      <c r="AN43"/>
      <c r="AP43"/>
      <c r="AT43"/>
      <c r="BA43"/>
      <c r="BB43"/>
      <c r="BD43"/>
      <c r="BF43"/>
      <c r="BH43"/>
      <c r="BJ43" s="5"/>
      <c r="BK43" s="18"/>
      <c r="BM43" s="1"/>
      <c r="BN43" s="1"/>
      <c r="BO43" s="10"/>
      <c r="BP43" s="10"/>
      <c r="BQ43" s="10"/>
    </row>
    <row r="44" spans="40:69" ht="15.6">
      <c r="AN44"/>
      <c r="AP44"/>
      <c r="AT44"/>
      <c r="BA44"/>
      <c r="BB44"/>
      <c r="BD44"/>
      <c r="BF44"/>
      <c r="BH44"/>
      <c r="BJ44" s="5"/>
      <c r="BK44" s="18"/>
      <c r="BM44" s="1"/>
      <c r="BN44" s="1"/>
      <c r="BO44" s="10"/>
      <c r="BP44" s="10"/>
      <c r="BQ44" s="10"/>
    </row>
    <row r="45" spans="40:69" ht="15.6">
      <c r="AN45"/>
      <c r="AP45"/>
      <c r="AT45"/>
      <c r="BA45"/>
      <c r="BB45"/>
      <c r="BD45"/>
      <c r="BF45"/>
      <c r="BH45"/>
      <c r="BJ45" s="5"/>
      <c r="BK45" s="18"/>
      <c r="BM45" s="1"/>
      <c r="BN45" s="1"/>
      <c r="BO45" s="10"/>
      <c r="BP45" s="10"/>
      <c r="BQ45" s="10"/>
    </row>
    <row r="46" spans="40:69" ht="15.6">
      <c r="AN46"/>
      <c r="AP46"/>
      <c r="AT46"/>
      <c r="BA46"/>
      <c r="BB46"/>
      <c r="BD46"/>
      <c r="BF46"/>
      <c r="BH46"/>
      <c r="BJ46" s="5"/>
      <c r="BK46" s="18"/>
      <c r="BM46" s="12"/>
      <c r="BN46" s="12"/>
      <c r="BO46" s="10"/>
      <c r="BP46" s="10"/>
      <c r="BQ46" s="10"/>
    </row>
    <row r="47" spans="40:69" ht="15.6">
      <c r="AN47"/>
      <c r="AP47"/>
      <c r="AT47"/>
      <c r="BA47"/>
      <c r="BB47"/>
      <c r="BD47"/>
      <c r="BF47"/>
      <c r="BH47"/>
      <c r="BJ47" s="5"/>
      <c r="BK47" s="18"/>
      <c r="BM47" s="12"/>
      <c r="BN47" s="12"/>
      <c r="BO47" s="10"/>
      <c r="BP47" s="10"/>
      <c r="BQ47" s="10"/>
    </row>
    <row r="48" spans="40:69">
      <c r="AN48"/>
      <c r="AP48"/>
      <c r="AT48"/>
      <c r="BA48"/>
      <c r="BB48"/>
      <c r="BD48"/>
      <c r="BF48"/>
      <c r="BH48"/>
      <c r="BJ48"/>
    </row>
    <row r="49" spans="40:74" ht="15.6">
      <c r="AN49"/>
      <c r="AP49"/>
      <c r="AT49"/>
      <c r="BA49"/>
      <c r="BB49"/>
      <c r="BD49"/>
      <c r="BF49"/>
      <c r="BH49"/>
      <c r="BJ49" s="4"/>
      <c r="BK49" s="4"/>
      <c r="BM49" s="1"/>
      <c r="BN49" s="5"/>
    </row>
    <row r="50" spans="40:74" ht="15.6">
      <c r="AN50"/>
      <c r="AP50"/>
      <c r="AT50"/>
      <c r="BA50"/>
      <c r="BB50"/>
      <c r="BD50"/>
      <c r="BF50"/>
      <c r="BH50"/>
      <c r="BJ50" s="101"/>
      <c r="BK50" s="52"/>
      <c r="BL50" s="1"/>
      <c r="BM50" s="1"/>
      <c r="BN50" s="1"/>
      <c r="BP50" s="1"/>
      <c r="BQ50" s="1"/>
      <c r="BR50" s="1"/>
      <c r="BS50" s="1"/>
      <c r="BT50" s="1"/>
      <c r="BU50" s="1"/>
      <c r="BV50" s="5"/>
    </row>
    <row r="51" spans="40:74">
      <c r="AN51"/>
      <c r="AP51"/>
      <c r="AT51"/>
      <c r="BA51"/>
      <c r="BB51"/>
      <c r="BD51"/>
      <c r="BF51"/>
      <c r="BH51"/>
      <c r="BJ51" s="101"/>
      <c r="BK51" s="52"/>
      <c r="BL51" s="1"/>
      <c r="BM51" s="1"/>
      <c r="BN51" s="1"/>
      <c r="BP51" s="1"/>
      <c r="BQ51" s="1"/>
      <c r="BR51" s="1"/>
      <c r="BS51" s="1"/>
      <c r="BT51" s="1"/>
      <c r="BU51" s="1"/>
      <c r="BV51" s="1"/>
    </row>
    <row r="52" spans="40:74">
      <c r="AN52"/>
      <c r="AP52"/>
      <c r="AT52"/>
      <c r="BA52"/>
      <c r="BB52"/>
      <c r="BD52"/>
      <c r="BF52"/>
      <c r="BH52"/>
      <c r="BJ52" s="101"/>
      <c r="BK52" s="52"/>
      <c r="BL52" s="1"/>
      <c r="BM52" s="1"/>
      <c r="BN52" s="1"/>
      <c r="BP52" s="1"/>
      <c r="BQ52" s="1"/>
      <c r="BR52" s="1"/>
      <c r="BS52" s="1"/>
      <c r="BT52" s="1"/>
      <c r="BU52" s="1"/>
      <c r="BV52" s="1"/>
    </row>
    <row r="53" spans="40:74">
      <c r="AN53"/>
      <c r="AP53"/>
      <c r="AT53"/>
      <c r="BA53"/>
      <c r="BB53"/>
      <c r="BD53"/>
      <c r="BF53"/>
      <c r="BH53"/>
      <c r="BJ53" s="101"/>
      <c r="BK53" s="52"/>
      <c r="BL53" s="1"/>
      <c r="BM53" s="1"/>
      <c r="BN53" s="1"/>
      <c r="BP53" s="1"/>
      <c r="BQ53" s="1"/>
      <c r="BR53" s="1"/>
      <c r="BS53" s="1"/>
      <c r="BT53" s="1"/>
      <c r="BU53" s="1"/>
      <c r="BV53" s="1"/>
    </row>
    <row r="54" spans="40:74">
      <c r="AN54"/>
      <c r="AP54"/>
      <c r="AT54"/>
      <c r="BA54"/>
      <c r="BB54"/>
      <c r="BD54"/>
      <c r="BF54"/>
      <c r="BH54"/>
      <c r="BJ54" s="101"/>
      <c r="BK54" s="52"/>
      <c r="BL54" s="1"/>
      <c r="BM54" s="1"/>
      <c r="BN54" s="1"/>
      <c r="BP54" s="1"/>
      <c r="BQ54" s="1"/>
      <c r="BR54" s="1"/>
      <c r="BS54" s="1"/>
      <c r="BT54" s="1"/>
      <c r="BU54" s="1"/>
      <c r="BV54" s="1"/>
    </row>
    <row r="55" spans="40:74">
      <c r="AN55"/>
      <c r="AP55"/>
      <c r="AT55"/>
      <c r="BA55"/>
      <c r="BB55"/>
      <c r="BD55"/>
      <c r="BF55"/>
      <c r="BH55"/>
      <c r="BJ55" s="101"/>
      <c r="BK55" s="52"/>
      <c r="BL55" s="1"/>
      <c r="BM55" s="1"/>
      <c r="BN55" s="1"/>
      <c r="BP55" s="1"/>
      <c r="BQ55" s="1"/>
      <c r="BR55" s="1"/>
      <c r="BS55" s="1"/>
      <c r="BT55" s="1"/>
      <c r="BU55" s="1"/>
      <c r="BV55" s="1"/>
    </row>
    <row r="56" spans="40:74">
      <c r="AN56"/>
      <c r="AP56"/>
      <c r="AT56"/>
      <c r="BA56"/>
      <c r="BB56"/>
      <c r="BD56"/>
      <c r="BF56"/>
      <c r="BH56"/>
      <c r="BJ56" s="101"/>
      <c r="BK56" s="52"/>
      <c r="BL56" s="1"/>
      <c r="BM56" s="1"/>
      <c r="BN56" s="1"/>
      <c r="BP56" s="1"/>
      <c r="BQ56" s="1"/>
      <c r="BR56" s="1"/>
      <c r="BS56" s="1"/>
      <c r="BT56" s="1"/>
      <c r="BU56" s="1"/>
      <c r="BV56" s="1"/>
    </row>
    <row r="57" spans="40:74">
      <c r="AN57"/>
      <c r="AP57"/>
      <c r="AT57"/>
      <c r="BA57"/>
      <c r="BB57"/>
      <c r="BD57"/>
      <c r="BF57"/>
      <c r="BH57"/>
      <c r="BJ57" s="101"/>
      <c r="BK57" s="52"/>
      <c r="BL57" s="1"/>
      <c r="BM57" s="1"/>
      <c r="BN57" s="1"/>
      <c r="BP57" s="1"/>
      <c r="BQ57" s="1"/>
      <c r="BR57" s="1"/>
      <c r="BS57" s="1"/>
      <c r="BT57" s="1"/>
      <c r="BU57" s="1"/>
      <c r="BV57" s="1"/>
    </row>
    <row r="58" spans="40:74">
      <c r="AN58"/>
      <c r="AP58"/>
      <c r="AT58"/>
      <c r="BA58"/>
      <c r="BB58"/>
      <c r="BD58"/>
      <c r="BF58"/>
      <c r="BH58"/>
      <c r="BJ58" s="101"/>
      <c r="BK58" s="52"/>
      <c r="BL58" s="1"/>
      <c r="BM58" s="1"/>
      <c r="BN58" s="1"/>
      <c r="BP58" s="1"/>
      <c r="BQ58" s="1"/>
      <c r="BR58" s="1"/>
      <c r="BS58" s="1"/>
      <c r="BT58" s="1"/>
      <c r="BU58" s="1"/>
      <c r="BV58" s="1"/>
    </row>
    <row r="59" spans="40:74">
      <c r="AN59"/>
      <c r="AP59"/>
      <c r="AT59"/>
      <c r="BA59"/>
      <c r="BB59"/>
      <c r="BD59"/>
      <c r="BF59"/>
      <c r="BH59"/>
      <c r="BJ59" s="101"/>
      <c r="BK59" s="52"/>
      <c r="BL59" s="1"/>
      <c r="BM59" s="1"/>
      <c r="BN59" s="1"/>
      <c r="BP59" s="1"/>
      <c r="BQ59" s="1"/>
      <c r="BR59" s="1"/>
      <c r="BS59" s="1"/>
      <c r="BT59" s="1"/>
      <c r="BU59" s="1"/>
      <c r="BV59" s="1"/>
    </row>
    <row r="60" spans="40:74">
      <c r="AN60"/>
      <c r="AP60"/>
      <c r="AT60"/>
      <c r="BA60"/>
      <c r="BB60"/>
      <c r="BD60"/>
      <c r="BF60"/>
      <c r="BH60"/>
      <c r="BJ60" s="101"/>
      <c r="BK60" s="52"/>
      <c r="BL60" s="1"/>
      <c r="BM60" s="1"/>
      <c r="BN60" s="1"/>
      <c r="BP60" s="1"/>
      <c r="BQ60" s="1"/>
      <c r="BR60" s="1"/>
      <c r="BS60" s="1"/>
      <c r="BT60" s="1"/>
      <c r="BU60" s="1"/>
      <c r="BV60" s="1"/>
    </row>
    <row r="61" spans="40:74">
      <c r="AN61"/>
      <c r="AP61"/>
      <c r="AT61"/>
      <c r="BA61"/>
      <c r="BB61"/>
      <c r="BD61"/>
      <c r="BF61"/>
      <c r="BH61"/>
      <c r="BJ61" s="101"/>
      <c r="BK61" s="52"/>
      <c r="BL61" s="1"/>
      <c r="BM61" s="1"/>
      <c r="BN61" s="1"/>
      <c r="BP61" s="1"/>
      <c r="BQ61" s="1"/>
      <c r="BR61" s="1"/>
      <c r="BS61" s="1"/>
      <c r="BT61" s="1"/>
      <c r="BU61" s="1"/>
      <c r="BV61" s="1"/>
    </row>
    <row r="62" spans="40:74">
      <c r="AN62"/>
      <c r="AP62"/>
      <c r="AT62"/>
      <c r="BA62"/>
      <c r="BB62"/>
      <c r="BD62"/>
      <c r="BF62"/>
      <c r="BH62"/>
      <c r="BJ62" s="101"/>
      <c r="BK62" s="52"/>
      <c r="BL62" s="1"/>
      <c r="BM62" s="1"/>
      <c r="BN62" s="1"/>
      <c r="BP62" s="1"/>
      <c r="BQ62" s="1"/>
      <c r="BR62" s="1"/>
      <c r="BS62" s="1"/>
      <c r="BT62" s="1"/>
      <c r="BU62" s="1"/>
      <c r="BV62" s="1"/>
    </row>
    <row r="63" spans="40:74">
      <c r="AN63"/>
      <c r="AP63"/>
      <c r="AT63"/>
      <c r="BA63"/>
      <c r="BB63"/>
      <c r="BD63"/>
      <c r="BF63"/>
      <c r="BH63"/>
      <c r="BJ63" s="101"/>
      <c r="BK63" s="52"/>
      <c r="BL63" s="1"/>
      <c r="BM63" s="1"/>
      <c r="BN63" s="1"/>
      <c r="BP63" s="1"/>
      <c r="BQ63" s="1"/>
      <c r="BR63" s="1"/>
      <c r="BS63" s="1"/>
      <c r="BT63" s="1"/>
      <c r="BU63" s="1"/>
      <c r="BV63" s="1"/>
    </row>
    <row r="64" spans="40:74">
      <c r="AN64"/>
      <c r="AP64"/>
      <c r="AT64"/>
      <c r="BA64"/>
      <c r="BB64"/>
      <c r="BD64"/>
      <c r="BF64"/>
      <c r="BH64"/>
      <c r="BJ64" s="101"/>
      <c r="BK64" s="52"/>
      <c r="BL64" s="1"/>
      <c r="BM64" s="1"/>
      <c r="BN64" s="1"/>
      <c r="BP64" s="1"/>
      <c r="BQ64" s="1"/>
      <c r="BR64" s="1"/>
      <c r="BS64" s="1"/>
      <c r="BT64" s="1"/>
      <c r="BU64" s="1"/>
      <c r="BV64" s="1"/>
    </row>
    <row r="65" spans="40:79">
      <c r="AN65"/>
      <c r="AP65"/>
      <c r="AT65"/>
      <c r="BA65"/>
      <c r="BB65"/>
      <c r="BD65"/>
      <c r="BF65"/>
      <c r="BH65"/>
      <c r="BJ65" s="101"/>
      <c r="BK65" s="52"/>
      <c r="BL65" s="1"/>
      <c r="BM65" s="1"/>
      <c r="BN65" s="1"/>
      <c r="BP65" s="1"/>
      <c r="BQ65" s="1"/>
      <c r="BR65" s="1"/>
      <c r="BS65" s="1"/>
      <c r="BT65" s="1"/>
      <c r="BU65" s="1"/>
      <c r="BV65" s="1"/>
    </row>
    <row r="66" spans="40:79">
      <c r="AN66"/>
      <c r="AP66"/>
      <c r="AT66"/>
      <c r="BA66"/>
      <c r="BB66"/>
      <c r="BD66"/>
      <c r="BF66"/>
      <c r="BH66"/>
      <c r="BJ66" s="101"/>
      <c r="BK66" s="52"/>
      <c r="BL66" s="1"/>
      <c r="BM66" s="1"/>
      <c r="BN66" s="1"/>
      <c r="BP66" s="1"/>
      <c r="BQ66" s="1"/>
      <c r="BR66" s="1"/>
      <c r="BS66" s="1"/>
      <c r="BT66" s="1"/>
      <c r="BU66" s="1"/>
      <c r="BV66" s="1"/>
    </row>
    <row r="67" spans="40:79">
      <c r="AN67"/>
      <c r="AP67"/>
      <c r="AT67"/>
      <c r="BA67"/>
      <c r="BB67"/>
      <c r="BD67"/>
      <c r="BF67"/>
      <c r="BH67"/>
      <c r="BJ67" s="101"/>
      <c r="BK67" s="52"/>
      <c r="BL67" s="1"/>
      <c r="BM67" s="1"/>
      <c r="BN67" s="1"/>
      <c r="BP67" s="1"/>
      <c r="BQ67" s="1"/>
      <c r="BR67" s="1"/>
      <c r="BS67" s="1"/>
      <c r="BT67" s="1"/>
      <c r="BU67" s="1"/>
      <c r="BV67" s="1"/>
    </row>
    <row r="68" spans="40:79">
      <c r="AN68"/>
      <c r="AP68"/>
      <c r="AT68"/>
      <c r="BA68"/>
      <c r="BB68"/>
      <c r="BD68"/>
      <c r="BF68"/>
      <c r="BH68"/>
      <c r="BJ68" s="101"/>
      <c r="BK68" s="52"/>
      <c r="BL68" s="1"/>
      <c r="BM68" s="1"/>
      <c r="BN68" s="1"/>
      <c r="BP68" s="1"/>
      <c r="BQ68" s="1"/>
      <c r="BR68" s="1"/>
      <c r="BS68" s="1"/>
      <c r="BT68" s="1"/>
      <c r="BU68" s="1"/>
      <c r="BV68" s="1"/>
    </row>
    <row r="69" spans="40:79">
      <c r="AN69"/>
      <c r="AP69"/>
      <c r="AT69"/>
      <c r="BA69"/>
      <c r="BB69"/>
      <c r="BD69"/>
      <c r="BF69"/>
      <c r="BH69"/>
      <c r="BJ69" s="101"/>
      <c r="BK69" s="52"/>
      <c r="BL69" s="1"/>
      <c r="BM69" s="1"/>
      <c r="BN69" s="1"/>
      <c r="BP69" s="1"/>
      <c r="BQ69" s="1"/>
      <c r="BR69" s="1"/>
      <c r="BS69" s="1"/>
      <c r="BT69" s="1"/>
      <c r="BU69" s="1"/>
      <c r="BV69" s="1"/>
    </row>
    <row r="70" spans="40:79">
      <c r="AN70"/>
      <c r="AP70"/>
      <c r="AT70"/>
      <c r="BA70"/>
      <c r="BB70"/>
      <c r="BD70"/>
      <c r="BF70"/>
      <c r="BH70"/>
      <c r="BJ70" s="101"/>
      <c r="BK70" s="52"/>
      <c r="BL70" s="1"/>
      <c r="BM70" s="1"/>
      <c r="BN70" s="1"/>
      <c r="BP70" s="1"/>
      <c r="BQ70" s="1"/>
      <c r="BR70" s="1"/>
      <c r="BS70" s="1"/>
      <c r="BT70" s="1"/>
      <c r="BU70" s="1"/>
      <c r="BV70" s="1"/>
    </row>
    <row r="71" spans="40:79">
      <c r="AN71"/>
      <c r="AP71"/>
      <c r="AT71"/>
      <c r="BA71"/>
      <c r="BB71"/>
      <c r="BD71"/>
      <c r="BF71"/>
      <c r="BH71"/>
      <c r="BJ71" s="101"/>
      <c r="BK71" s="52"/>
      <c r="BL71" s="1"/>
      <c r="BM71" s="1"/>
      <c r="BN71" s="1"/>
      <c r="BP71" s="1"/>
      <c r="BQ71" s="1"/>
      <c r="BR71" s="1"/>
      <c r="BS71" s="1"/>
      <c r="BT71" s="1"/>
      <c r="BU71" s="1"/>
      <c r="BV71" s="1"/>
    </row>
    <row r="72" spans="40:79">
      <c r="AN72"/>
      <c r="AP72"/>
      <c r="AT72"/>
      <c r="BA72"/>
      <c r="BB72"/>
      <c r="BD72"/>
      <c r="BF72"/>
      <c r="BH72"/>
      <c r="BJ72" s="101"/>
      <c r="BK72" s="52"/>
      <c r="BL72" s="1"/>
      <c r="BM72" s="1"/>
      <c r="BN72" s="1"/>
      <c r="BP72" s="1"/>
      <c r="BQ72" s="1"/>
      <c r="BR72" s="1"/>
      <c r="BS72" s="1"/>
      <c r="BT72" s="1"/>
      <c r="BU72" s="1"/>
      <c r="BV72" s="1"/>
    </row>
    <row r="73" spans="40:79">
      <c r="AN73"/>
      <c r="AP73"/>
      <c r="AT73"/>
      <c r="BA73"/>
      <c r="BB73"/>
      <c r="BD73"/>
      <c r="BF73"/>
      <c r="BH73"/>
      <c r="BJ73" s="101"/>
      <c r="BK73" s="52"/>
      <c r="BL73" s="1"/>
      <c r="BM73" s="1"/>
      <c r="BN73" s="1"/>
      <c r="BP73" s="1"/>
      <c r="BQ73" s="1"/>
      <c r="BR73" s="1"/>
      <c r="BS73" s="1"/>
      <c r="BT73" s="1"/>
      <c r="BU73" s="1"/>
      <c r="BV73" s="1"/>
    </row>
    <row r="74" spans="40:79" ht="15.6">
      <c r="AN74"/>
      <c r="AP74"/>
      <c r="AT74"/>
      <c r="BA74"/>
      <c r="BB74"/>
      <c r="BD74"/>
      <c r="BF74"/>
      <c r="BH74"/>
      <c r="BJ74" s="101"/>
      <c r="BK74" s="52"/>
      <c r="BL74" s="1"/>
      <c r="BM74" s="1"/>
      <c r="BN74" s="1"/>
      <c r="BP74" s="1"/>
      <c r="BQ74" s="1"/>
      <c r="BR74" s="1"/>
      <c r="BS74" s="1"/>
      <c r="BT74" s="1"/>
      <c r="BU74" s="1"/>
      <c r="BV74" s="1"/>
      <c r="BW74" s="4"/>
      <c r="BX74" s="12"/>
      <c r="BY74" s="12"/>
      <c r="BZ74" s="1"/>
      <c r="CA74" s="5"/>
    </row>
    <row r="75" spans="40:79" ht="15.6">
      <c r="AN75"/>
      <c r="AP75"/>
      <c r="AT75"/>
      <c r="BA75"/>
      <c r="BB75"/>
      <c r="BD75"/>
      <c r="BF75"/>
      <c r="BH75"/>
      <c r="BJ75" s="101"/>
      <c r="BK75" s="52"/>
      <c r="BL75" s="1"/>
      <c r="BM75" s="1"/>
      <c r="BN75" s="1"/>
      <c r="BP75" s="1"/>
      <c r="BQ75" s="1"/>
      <c r="BR75" s="1"/>
      <c r="BS75" s="1"/>
      <c r="BT75" s="1"/>
      <c r="BU75" s="1"/>
      <c r="BV75" s="1"/>
      <c r="BW75" s="4"/>
      <c r="BX75" s="12"/>
      <c r="BY75" s="12"/>
      <c r="BZ75" s="1"/>
      <c r="CA75" s="5"/>
    </row>
    <row r="76" spans="40:79" ht="15.6">
      <c r="AN76"/>
      <c r="AP76"/>
      <c r="AT76"/>
      <c r="BA76"/>
      <c r="BB76"/>
      <c r="BD76"/>
      <c r="BF76"/>
      <c r="BH76"/>
      <c r="BJ76" s="101"/>
      <c r="BK76" s="52"/>
      <c r="BL76" s="1"/>
      <c r="BM76" s="1"/>
      <c r="BN76" s="1"/>
      <c r="BP76" s="1"/>
      <c r="BQ76" s="1"/>
      <c r="BR76" s="1"/>
      <c r="BS76" s="1"/>
      <c r="BT76" s="1"/>
      <c r="BU76" s="1"/>
      <c r="BV76" s="1"/>
      <c r="BW76" s="4"/>
      <c r="BX76" s="12"/>
      <c r="BY76" s="12"/>
      <c r="BZ76" s="1"/>
      <c r="CA76" s="5"/>
    </row>
    <row r="77" spans="40:79" ht="15.6">
      <c r="AN77"/>
      <c r="AP77"/>
      <c r="AT77"/>
      <c r="BA77"/>
      <c r="BB77"/>
      <c r="BD77"/>
      <c r="BF77"/>
      <c r="BH77"/>
      <c r="BJ77" s="101"/>
      <c r="BK77" s="52"/>
      <c r="BL77" s="1"/>
      <c r="BM77" s="1"/>
      <c r="BN77" s="1"/>
      <c r="BP77" s="1"/>
      <c r="BQ77" s="1"/>
      <c r="BR77" s="1"/>
      <c r="BS77" s="1"/>
      <c r="BT77" s="1"/>
      <c r="BU77" s="1"/>
      <c r="BV77" s="1"/>
      <c r="BW77" s="4"/>
      <c r="BX77" s="12"/>
      <c r="BY77" s="12"/>
      <c r="BZ77" s="12"/>
      <c r="CA77" s="5"/>
    </row>
    <row r="78" spans="40:79" ht="15.6">
      <c r="AN78"/>
      <c r="AP78"/>
      <c r="AT78"/>
      <c r="BA78"/>
      <c r="BB78"/>
      <c r="BD78"/>
      <c r="BF78"/>
      <c r="BH78"/>
      <c r="BJ78" s="101"/>
      <c r="BK78" s="52"/>
      <c r="BL78" s="1"/>
      <c r="BM78" s="1"/>
      <c r="BN78" s="1"/>
      <c r="BP78" s="1"/>
      <c r="BQ78" s="1"/>
      <c r="BR78" s="1"/>
      <c r="BS78" s="1"/>
      <c r="BT78" s="1"/>
      <c r="BU78" s="1"/>
      <c r="BV78" s="1"/>
      <c r="BW78" s="4"/>
      <c r="BX78" s="12"/>
      <c r="BY78" s="12"/>
      <c r="BZ78" s="12"/>
      <c r="CA78" s="5"/>
    </row>
    <row r="79" spans="40:79" ht="15.6">
      <c r="AN79"/>
      <c r="AP79"/>
      <c r="AT79"/>
      <c r="BA79"/>
      <c r="BB79"/>
      <c r="BD79"/>
      <c r="BF79"/>
      <c r="BH79"/>
      <c r="BJ79" s="101"/>
      <c r="BK79" s="52"/>
      <c r="BL79" s="1"/>
      <c r="BM79" s="1"/>
      <c r="BN79" s="1"/>
      <c r="BP79" s="1"/>
      <c r="BQ79" s="1"/>
      <c r="BR79" s="1"/>
      <c r="BS79" s="1"/>
      <c r="BT79" s="1"/>
      <c r="BU79" s="1"/>
      <c r="BV79" s="1"/>
      <c r="BW79" s="4"/>
      <c r="BX79" s="12"/>
      <c r="BY79" s="12"/>
      <c r="BZ79" s="12"/>
      <c r="CA79" s="5"/>
    </row>
    <row r="80" spans="40:79" ht="15.6">
      <c r="AN80"/>
      <c r="AP80"/>
      <c r="AT80"/>
      <c r="BA80"/>
      <c r="BB80"/>
      <c r="BD80"/>
      <c r="BF80"/>
      <c r="BH80"/>
      <c r="BJ80" s="101"/>
      <c r="BK80" s="52"/>
      <c r="BL80" s="1"/>
      <c r="BM80" s="1"/>
      <c r="BN80" s="1"/>
      <c r="BP80" s="1"/>
      <c r="BQ80" s="1"/>
      <c r="BR80" s="1"/>
      <c r="BS80" s="1"/>
      <c r="BT80" s="1"/>
      <c r="BU80" s="1"/>
      <c r="BV80" s="1"/>
      <c r="BW80" s="4"/>
      <c r="BX80" s="12"/>
      <c r="BY80" s="12"/>
      <c r="BZ80" s="12"/>
      <c r="CA80" s="5"/>
    </row>
    <row r="81" spans="17:81" ht="15.6">
      <c r="AN81"/>
      <c r="AP81"/>
      <c r="AT81"/>
      <c r="BA81"/>
      <c r="BB81"/>
      <c r="BD81"/>
      <c r="BF81"/>
      <c r="BH81"/>
      <c r="BJ81" s="101"/>
      <c r="BK81" s="52"/>
      <c r="BL81" s="1"/>
      <c r="BM81" s="1"/>
      <c r="BN81" s="1"/>
      <c r="BP81" s="1"/>
      <c r="BQ81" s="1"/>
      <c r="BR81" s="1"/>
      <c r="BS81" s="1"/>
      <c r="BT81" s="1"/>
      <c r="BU81" s="1"/>
      <c r="BV81" s="1"/>
      <c r="BW81" s="4"/>
      <c r="BX81" s="12"/>
      <c r="BY81" s="12"/>
      <c r="BZ81" s="5"/>
      <c r="CA81" s="5"/>
    </row>
    <row r="82" spans="17:81" ht="15.6">
      <c r="AN82"/>
      <c r="AP82"/>
      <c r="AT82"/>
      <c r="BA82"/>
      <c r="BB82"/>
      <c r="BD82"/>
      <c r="BF82"/>
      <c r="BH82"/>
      <c r="BJ82" s="101"/>
      <c r="BK82" s="52"/>
      <c r="BL82" s="1"/>
      <c r="BM82" s="1"/>
      <c r="BN82" s="1"/>
      <c r="BP82" s="1"/>
      <c r="BQ82" s="1"/>
      <c r="BR82" s="1"/>
      <c r="BS82" s="1"/>
      <c r="BT82" s="1"/>
      <c r="BU82" s="1"/>
      <c r="BV82" s="1"/>
      <c r="BW82" s="4"/>
      <c r="BX82" s="12"/>
      <c r="BY82" s="12"/>
      <c r="BZ82" s="5"/>
      <c r="CA82" s="5"/>
    </row>
    <row r="83" spans="17:81" ht="15.6">
      <c r="AN83"/>
      <c r="AP83"/>
      <c r="AT83"/>
      <c r="BA83"/>
      <c r="BB83"/>
      <c r="BD83"/>
      <c r="BF83"/>
      <c r="BH83"/>
      <c r="BJ83" s="101"/>
      <c r="BK83" s="52"/>
      <c r="BL83" s="1"/>
      <c r="BM83" s="1"/>
      <c r="BN83" s="1"/>
      <c r="BP83" s="1"/>
      <c r="BQ83" s="1"/>
      <c r="BR83" s="1"/>
      <c r="BS83" s="1"/>
      <c r="BT83" s="1"/>
      <c r="BU83" s="1"/>
      <c r="BV83" s="1"/>
      <c r="BW83" s="4"/>
      <c r="BX83" s="12"/>
      <c r="BY83" s="12"/>
      <c r="BZ83" s="5"/>
      <c r="CA83" s="5"/>
    </row>
    <row r="84" spans="17:81" ht="15.6">
      <c r="AN84"/>
      <c r="AP84"/>
      <c r="AT84"/>
      <c r="BA84"/>
      <c r="BB84"/>
      <c r="BD84"/>
      <c r="BF84"/>
      <c r="BH84"/>
      <c r="BU84" s="1"/>
      <c r="BV84" s="1"/>
      <c r="BW84" s="1"/>
      <c r="BY84" s="4"/>
      <c r="BZ84" s="12"/>
      <c r="CA84" s="12"/>
      <c r="CB84" s="5"/>
      <c r="CC84" s="5"/>
    </row>
    <row r="85" spans="17:81" ht="15.6">
      <c r="Q85" s="1">
        <f>+År!H35</f>
        <v>83.941034569523623</v>
      </c>
      <c r="AN85"/>
      <c r="AP85"/>
      <c r="AT85"/>
      <c r="BA85"/>
      <c r="BB85"/>
      <c r="BD85"/>
      <c r="BF85"/>
      <c r="BH85"/>
      <c r="BW85" s="1"/>
      <c r="BY85" s="4"/>
      <c r="BZ85" s="12"/>
      <c r="CA85" s="12"/>
      <c r="CB85" s="5"/>
      <c r="CC85" s="5"/>
    </row>
    <row r="86" spans="17:81" ht="15.6">
      <c r="AN86"/>
      <c r="AP86"/>
      <c r="AT86"/>
      <c r="BA86"/>
      <c r="BB86"/>
      <c r="BD86"/>
      <c r="BF86"/>
      <c r="BH86"/>
      <c r="BJ86" s="101"/>
      <c r="BK86" s="52"/>
      <c r="BL86" s="1"/>
      <c r="BM86" s="1"/>
      <c r="BN86" s="1"/>
      <c r="BP86" s="1"/>
      <c r="BQ86" s="1"/>
      <c r="BR86" s="1"/>
      <c r="BS86" s="1"/>
      <c r="BT86" s="1"/>
      <c r="BW86" s="1"/>
      <c r="BY86" s="4"/>
      <c r="BZ86" s="12"/>
      <c r="CA86" s="12"/>
      <c r="CB86" s="5"/>
      <c r="CC86" s="5"/>
    </row>
    <row r="87" spans="17:81" ht="15.6">
      <c r="AN87"/>
      <c r="AP87"/>
      <c r="AT87"/>
      <c r="BA87"/>
      <c r="BB87"/>
      <c r="BD87"/>
      <c r="BF87"/>
      <c r="BH87"/>
      <c r="BJ87" s="101"/>
      <c r="BK87" s="52"/>
      <c r="BL87" s="1"/>
      <c r="BM87" s="1"/>
      <c r="BN87" s="1"/>
      <c r="BP87" s="1"/>
      <c r="BQ87" s="1"/>
      <c r="BR87" s="1"/>
      <c r="BS87" s="1"/>
      <c r="BT87" s="1"/>
      <c r="BU87" s="1"/>
      <c r="BV87" s="1"/>
      <c r="BW87" s="1"/>
      <c r="BY87" s="4"/>
      <c r="BZ87" s="12"/>
      <c r="CA87" s="12"/>
      <c r="CB87" s="5"/>
      <c r="CC87" s="5"/>
    </row>
    <row r="88" spans="17:81" ht="15.6">
      <c r="AN88"/>
      <c r="AP88"/>
      <c r="AT88"/>
      <c r="BA88"/>
      <c r="BB88"/>
      <c r="BD88"/>
      <c r="BF88"/>
      <c r="BH88"/>
      <c r="BJ88" s="101"/>
      <c r="BK88" s="52"/>
      <c r="BL88" s="1"/>
      <c r="BM88" s="1"/>
      <c r="BN88" s="1"/>
      <c r="BP88" s="1"/>
      <c r="BQ88" s="1"/>
      <c r="BR88" s="1"/>
      <c r="BS88" s="1"/>
      <c r="BT88" s="1"/>
      <c r="BU88" s="1"/>
      <c r="BV88" s="1"/>
      <c r="BW88" s="1"/>
      <c r="BY88" s="4"/>
      <c r="BZ88" s="12"/>
      <c r="CA88" s="12"/>
      <c r="CB88" s="5"/>
      <c r="CC88" s="5"/>
    </row>
    <row r="89" spans="17:81" ht="15.6">
      <c r="AN89"/>
      <c r="AP89"/>
      <c r="AT89"/>
      <c r="BA89"/>
      <c r="BB89"/>
      <c r="BD89"/>
      <c r="BF89"/>
      <c r="BH89"/>
      <c r="BJ89" s="101"/>
      <c r="BK89" s="52"/>
      <c r="BL89" s="1"/>
      <c r="BM89" s="1"/>
      <c r="BN89" s="1"/>
      <c r="BP89" s="1"/>
      <c r="BQ89" s="1"/>
      <c r="BR89" s="1"/>
      <c r="BS89" s="1"/>
      <c r="BT89" s="1"/>
      <c r="BU89" s="1"/>
      <c r="BV89" s="1"/>
      <c r="BW89" s="1"/>
      <c r="BY89" s="4"/>
      <c r="BZ89" s="5"/>
      <c r="CA89" s="5"/>
      <c r="CB89" s="5"/>
      <c r="CC89" s="5"/>
    </row>
    <row r="90" spans="17:81">
      <c r="AN90"/>
      <c r="AP90"/>
      <c r="AT90"/>
      <c r="BA90"/>
      <c r="BB90"/>
      <c r="BD90"/>
      <c r="BF90"/>
      <c r="BH90"/>
      <c r="BJ90" s="101"/>
      <c r="BK90" s="52"/>
      <c r="BL90" s="1"/>
      <c r="BM90" s="1"/>
      <c r="BN90" s="1"/>
      <c r="BP90" s="1"/>
      <c r="BQ90" s="1"/>
      <c r="BR90" s="1"/>
      <c r="BS90" s="1"/>
      <c r="BT90" s="1"/>
      <c r="BU90" s="1"/>
      <c r="BV90" s="1"/>
      <c r="BW90" s="1"/>
      <c r="BY90" s="12"/>
      <c r="BZ90" s="12"/>
    </row>
    <row r="91" spans="17:81" ht="15.6">
      <c r="AN91"/>
      <c r="AP91"/>
      <c r="AT91"/>
      <c r="BA91"/>
      <c r="BB91"/>
      <c r="BD91"/>
      <c r="BF91"/>
      <c r="BH91"/>
      <c r="BJ91" s="101"/>
      <c r="BK91" s="52"/>
      <c r="BL91" s="1"/>
      <c r="BM91" s="1"/>
      <c r="BN91" s="1"/>
      <c r="BP91" s="1"/>
      <c r="BQ91" s="1"/>
      <c r="BR91" s="1"/>
      <c r="BS91" s="1"/>
      <c r="BT91" s="1"/>
      <c r="BU91" s="1"/>
      <c r="BV91" s="1"/>
      <c r="BW91" s="1"/>
      <c r="BY91" s="5"/>
      <c r="BZ91" s="5"/>
      <c r="CA91" s="5"/>
      <c r="CC91" s="5"/>
    </row>
    <row r="92" spans="17:81">
      <c r="AN92"/>
      <c r="AP92"/>
      <c r="AT92"/>
      <c r="BA92"/>
      <c r="BB92"/>
      <c r="BD92"/>
      <c r="BF92"/>
      <c r="BH92"/>
      <c r="BJ92" s="101"/>
      <c r="BK92" s="52"/>
      <c r="BL92" s="1"/>
      <c r="BM92" s="1"/>
      <c r="BN92" s="1"/>
      <c r="BP92" s="1"/>
      <c r="BQ92" s="1"/>
      <c r="BR92" s="1"/>
      <c r="BS92" s="1"/>
      <c r="BT92" s="1"/>
      <c r="BU92" s="1"/>
      <c r="BV92" s="1"/>
      <c r="BW92" s="1"/>
      <c r="BY92" s="12"/>
      <c r="BZ92" s="12"/>
    </row>
    <row r="93" spans="17:81">
      <c r="AN93"/>
      <c r="AP93"/>
      <c r="AT93"/>
      <c r="BA93"/>
      <c r="BB93"/>
      <c r="BD93"/>
      <c r="BF93"/>
      <c r="BH93"/>
      <c r="BJ93" s="101"/>
      <c r="BK93" s="52"/>
      <c r="BL93" s="1"/>
      <c r="BM93" s="1"/>
      <c r="BN93" s="1"/>
      <c r="BP93" s="1"/>
      <c r="BQ93" s="1"/>
      <c r="BR93" s="1"/>
      <c r="BS93" s="1"/>
      <c r="BT93" s="1"/>
      <c r="BU93" s="1"/>
      <c r="BV93" s="1"/>
      <c r="BW93" s="1"/>
      <c r="BY93" s="12"/>
      <c r="BZ93" s="12"/>
    </row>
    <row r="94" spans="17:81" ht="15.6">
      <c r="AN94"/>
      <c r="AP94"/>
      <c r="AT94"/>
      <c r="BA94"/>
      <c r="BB94"/>
      <c r="BD94"/>
      <c r="BF94"/>
      <c r="BH94"/>
      <c r="BJ94" s="101"/>
      <c r="BK94" s="52"/>
      <c r="BL94" s="1"/>
      <c r="BM94" s="1"/>
      <c r="BN94" s="1"/>
      <c r="BP94" s="1"/>
      <c r="BQ94" s="1"/>
      <c r="BR94" s="1"/>
      <c r="BS94" s="1"/>
      <c r="BT94" s="1"/>
      <c r="BU94" s="1"/>
      <c r="BV94" s="1"/>
      <c r="BW94" s="1"/>
      <c r="BY94" s="2"/>
      <c r="BZ94" s="5"/>
      <c r="CA94" s="5"/>
      <c r="CC94" s="2"/>
    </row>
    <row r="95" spans="17:81">
      <c r="AN95"/>
      <c r="AP95"/>
      <c r="AT95"/>
      <c r="BA95"/>
      <c r="BB95"/>
      <c r="BD95"/>
      <c r="BF95"/>
      <c r="BH95"/>
      <c r="BJ95" s="101"/>
      <c r="BK95" s="52"/>
      <c r="BL95" s="1"/>
      <c r="BM95" s="1"/>
      <c r="BN95" s="1"/>
      <c r="BP95" s="1"/>
      <c r="BQ95" s="1"/>
      <c r="BR95" s="1"/>
      <c r="BS95" s="1"/>
      <c r="BT95" s="1"/>
      <c r="BU95" s="1"/>
      <c r="BV95" s="1"/>
      <c r="BW95" s="1"/>
      <c r="BY95" s="4"/>
      <c r="BZ95" s="4"/>
      <c r="CA95" s="4"/>
      <c r="CB95" s="4"/>
      <c r="CC95" s="4"/>
    </row>
    <row r="96" spans="17:81" ht="15.6">
      <c r="AN96"/>
      <c r="AP96"/>
      <c r="AT96"/>
      <c r="BA96"/>
      <c r="BB96"/>
      <c r="BD96"/>
      <c r="BF96"/>
      <c r="BH96"/>
      <c r="BJ96" s="101"/>
      <c r="BK96" s="52"/>
      <c r="BL96" s="1"/>
      <c r="BM96" s="1"/>
      <c r="BN96" s="1"/>
      <c r="BP96" s="1"/>
      <c r="BQ96" s="1"/>
      <c r="BR96" s="1"/>
      <c r="BS96" s="1"/>
      <c r="BT96" s="1"/>
      <c r="BU96" s="1"/>
      <c r="BV96" s="1"/>
      <c r="BW96" s="1"/>
      <c r="BY96" s="4"/>
      <c r="BZ96" s="12"/>
      <c r="CA96" s="12"/>
      <c r="CB96" s="1"/>
      <c r="CC96" s="5"/>
    </row>
    <row r="97" spans="40:81" ht="15.6">
      <c r="AN97"/>
      <c r="AP97"/>
      <c r="AT97"/>
      <c r="BA97"/>
      <c r="BB97"/>
      <c r="BD97"/>
      <c r="BF97"/>
      <c r="BH97"/>
      <c r="BJ97" s="101"/>
      <c r="BK97" s="52"/>
      <c r="BL97" s="1"/>
      <c r="BM97" s="1"/>
      <c r="BN97" s="1"/>
      <c r="BP97" s="1"/>
      <c r="BQ97" s="1"/>
      <c r="BR97" s="1"/>
      <c r="BS97" s="1"/>
      <c r="BT97" s="1"/>
      <c r="BU97" s="1"/>
      <c r="BV97" s="1"/>
      <c r="BW97" s="1"/>
      <c r="BY97" s="4"/>
      <c r="BZ97" s="12"/>
      <c r="CA97" s="12"/>
      <c r="CB97" s="1"/>
      <c r="CC97" s="5"/>
    </row>
    <row r="98" spans="40:81" ht="15.6">
      <c r="AN98"/>
      <c r="AP98"/>
      <c r="AT98"/>
      <c r="BA98"/>
      <c r="BB98"/>
      <c r="BD98"/>
      <c r="BF98"/>
      <c r="BH98"/>
      <c r="BJ98" s="101"/>
      <c r="BK98" s="52"/>
      <c r="BL98" s="1"/>
      <c r="BM98" s="1"/>
      <c r="BN98" s="1"/>
      <c r="BP98" s="1"/>
      <c r="BQ98" s="1"/>
      <c r="BR98" s="1"/>
      <c r="BS98" s="1"/>
      <c r="BT98" s="1"/>
      <c r="BU98" s="1"/>
      <c r="BV98" s="1"/>
      <c r="BW98" s="1"/>
      <c r="BY98" s="4"/>
      <c r="BZ98" s="12"/>
      <c r="CA98" s="12"/>
      <c r="CB98" s="1"/>
      <c r="CC98" s="5"/>
    </row>
    <row r="99" spans="40:81" ht="15.6">
      <c r="AN99"/>
      <c r="AP99"/>
      <c r="AT99"/>
      <c r="BA99"/>
      <c r="BB99"/>
      <c r="BD99"/>
      <c r="BF99"/>
      <c r="BH99"/>
      <c r="BJ99" s="101"/>
      <c r="BK99" s="52"/>
      <c r="BL99" s="1"/>
      <c r="BM99" s="1"/>
      <c r="BN99" s="1"/>
      <c r="BP99" s="1"/>
      <c r="BQ99" s="1"/>
      <c r="BR99" s="1"/>
      <c r="BS99" s="1"/>
      <c r="BT99" s="1"/>
      <c r="BU99" s="1"/>
      <c r="BV99" s="1"/>
      <c r="BW99" s="1"/>
      <c r="BY99" s="4"/>
      <c r="BZ99" s="12"/>
      <c r="CA99" s="12"/>
      <c r="CB99" s="1"/>
      <c r="CC99" s="5"/>
    </row>
    <row r="100" spans="40:81" ht="15.6">
      <c r="AN100"/>
      <c r="AP100"/>
      <c r="AT100"/>
      <c r="BA100"/>
      <c r="BB100"/>
      <c r="BD100"/>
      <c r="BF100"/>
      <c r="BH100"/>
      <c r="BJ100" s="101"/>
      <c r="BK100" s="52"/>
      <c r="BL100" s="1"/>
      <c r="BM100" s="1"/>
      <c r="BN100" s="1"/>
      <c r="BP100" s="1"/>
      <c r="BQ100" s="1"/>
      <c r="BR100" s="1"/>
      <c r="BS100" s="1"/>
      <c r="BT100" s="1"/>
      <c r="BU100" s="1"/>
      <c r="BV100" s="1"/>
      <c r="BW100" s="1"/>
      <c r="BY100" s="4"/>
      <c r="BZ100" s="12"/>
      <c r="CA100" s="12"/>
      <c r="CB100" s="12"/>
      <c r="CC100" s="5"/>
    </row>
    <row r="101" spans="40:81" ht="15.6">
      <c r="AN101"/>
      <c r="AP101"/>
      <c r="AT101"/>
      <c r="BA101"/>
      <c r="BB101"/>
      <c r="BD101"/>
      <c r="BF101"/>
      <c r="BH101"/>
      <c r="BJ101" s="101"/>
      <c r="BK101" s="52"/>
      <c r="BL101" s="1"/>
      <c r="BM101" s="1"/>
      <c r="BN101" s="1"/>
      <c r="BP101" s="1"/>
      <c r="BQ101" s="1"/>
      <c r="BR101" s="1"/>
      <c r="BS101" s="1"/>
      <c r="BT101" s="1"/>
      <c r="BU101" s="1"/>
      <c r="BV101" s="1"/>
      <c r="BW101" s="1"/>
      <c r="BY101" s="4"/>
      <c r="BZ101" s="12"/>
      <c r="CA101" s="12"/>
      <c r="CB101" s="12"/>
      <c r="CC101" s="5"/>
    </row>
    <row r="102" spans="40:81" ht="15.6">
      <c r="AN102"/>
      <c r="AP102"/>
      <c r="AT102"/>
      <c r="BA102"/>
      <c r="BB102"/>
      <c r="BD102"/>
      <c r="BF102"/>
      <c r="BH102"/>
      <c r="BJ102" s="101"/>
      <c r="BK102" s="52"/>
      <c r="BL102" s="1"/>
      <c r="BM102" s="1"/>
      <c r="BN102" s="1"/>
      <c r="BP102" s="1"/>
      <c r="BQ102" s="1"/>
      <c r="BR102" s="1"/>
      <c r="BS102" s="1"/>
      <c r="BT102" s="1"/>
      <c r="BU102" s="1"/>
      <c r="BV102" s="1"/>
      <c r="BW102" s="1"/>
      <c r="BY102" s="4"/>
      <c r="BZ102" s="12"/>
      <c r="CA102" s="12"/>
      <c r="CB102" s="12"/>
      <c r="CC102" s="5"/>
    </row>
    <row r="103" spans="40:81" ht="15.6">
      <c r="AN103"/>
      <c r="AP103"/>
      <c r="AT103"/>
      <c r="BA103"/>
      <c r="BB103"/>
      <c r="BD103"/>
      <c r="BF103"/>
      <c r="BH103"/>
      <c r="BJ103" s="101"/>
      <c r="BK103" s="52"/>
      <c r="BL103" s="1"/>
      <c r="BM103" s="1"/>
      <c r="BN103" s="1"/>
      <c r="BP103" s="1"/>
      <c r="BQ103" s="1"/>
      <c r="BR103" s="1"/>
      <c r="BS103" s="1"/>
      <c r="BT103" s="1"/>
      <c r="BU103" s="1"/>
      <c r="BV103" s="1"/>
      <c r="BW103" s="1"/>
      <c r="BY103" s="4"/>
      <c r="BZ103" s="12"/>
      <c r="CA103" s="12"/>
      <c r="CB103" s="12"/>
      <c r="CC103" s="5"/>
    </row>
    <row r="104" spans="40:81" ht="15.6">
      <c r="AN104"/>
      <c r="AP104"/>
      <c r="AT104"/>
      <c r="BA104"/>
      <c r="BB104"/>
      <c r="BD104"/>
      <c r="BF104"/>
      <c r="BH104"/>
      <c r="BJ104" s="101"/>
      <c r="BK104" s="52"/>
      <c r="BL104" s="1"/>
      <c r="BM104" s="1"/>
      <c r="BN104" s="1"/>
      <c r="BP104" s="1"/>
      <c r="BQ104" s="1"/>
      <c r="BR104" s="1"/>
      <c r="BS104" s="1"/>
      <c r="BT104" s="1"/>
      <c r="BU104" s="1"/>
      <c r="BV104" s="1"/>
      <c r="BW104" s="1"/>
      <c r="BY104" s="4"/>
      <c r="BZ104" s="12"/>
      <c r="CA104" s="12"/>
      <c r="CB104" s="5"/>
      <c r="CC104" s="5"/>
    </row>
    <row r="105" spans="40:81" ht="15.6">
      <c r="AN105"/>
      <c r="AP105"/>
      <c r="AT105"/>
      <c r="BA105"/>
      <c r="BB105"/>
      <c r="BD105"/>
      <c r="BF105"/>
      <c r="BH105"/>
      <c r="BJ105" s="101"/>
      <c r="BK105" s="52"/>
      <c r="BL105" s="1"/>
      <c r="BM105" s="1"/>
      <c r="BN105" s="1"/>
      <c r="BP105" s="1"/>
      <c r="BQ105" s="1"/>
      <c r="BR105" s="1"/>
      <c r="BS105" s="1"/>
      <c r="BT105" s="1"/>
      <c r="BU105" s="1"/>
      <c r="BV105" s="1"/>
      <c r="BW105" s="1"/>
      <c r="BY105" s="4"/>
      <c r="BZ105" s="12"/>
      <c r="CA105" s="12"/>
      <c r="CB105" s="5"/>
      <c r="CC105" s="5"/>
    </row>
    <row r="106" spans="40:81" ht="15.6">
      <c r="AN106"/>
      <c r="AP106"/>
      <c r="AT106"/>
      <c r="BA106"/>
      <c r="BB106"/>
      <c r="BD106"/>
      <c r="BF106"/>
      <c r="BH106"/>
      <c r="BJ106" s="101"/>
      <c r="BK106" s="52"/>
      <c r="BL106" s="1"/>
      <c r="BM106" s="1"/>
      <c r="BN106" s="1"/>
      <c r="BP106" s="1"/>
      <c r="BQ106" s="1"/>
      <c r="BR106" s="1"/>
      <c r="BS106" s="1"/>
      <c r="BT106" s="1"/>
      <c r="BU106" s="1"/>
      <c r="BV106" s="1"/>
      <c r="BW106" s="1"/>
      <c r="BY106" s="4"/>
      <c r="BZ106" s="12"/>
      <c r="CA106" s="12"/>
      <c r="CB106" s="5"/>
      <c r="CC106" s="5"/>
    </row>
    <row r="107" spans="40:81" ht="15.6">
      <c r="AN107"/>
      <c r="AP107"/>
      <c r="AT107"/>
      <c r="BA107"/>
      <c r="BB107"/>
      <c r="BD107"/>
      <c r="BF107"/>
      <c r="BH107"/>
      <c r="BJ107" s="101"/>
      <c r="BK107" s="52"/>
      <c r="BL107" s="1"/>
      <c r="BM107" s="1"/>
      <c r="BN107" s="1"/>
      <c r="BP107" s="1"/>
      <c r="BQ107" s="1"/>
      <c r="BR107" s="1"/>
      <c r="BS107" s="1"/>
      <c r="BT107" s="1"/>
      <c r="BU107" s="1"/>
      <c r="BV107" s="1"/>
      <c r="BW107" s="1"/>
      <c r="BY107" s="4"/>
      <c r="BZ107" s="12"/>
      <c r="CA107" s="12"/>
      <c r="CB107" s="5"/>
      <c r="CC107" s="5"/>
    </row>
    <row r="108" spans="40:81" ht="15.6">
      <c r="AN108"/>
      <c r="AP108"/>
      <c r="AT108"/>
      <c r="BA108"/>
      <c r="BB108"/>
      <c r="BD108"/>
      <c r="BF108"/>
      <c r="BH108"/>
      <c r="BJ108" s="101"/>
      <c r="BK108" s="52"/>
      <c r="BL108" s="1"/>
      <c r="BM108" s="1"/>
      <c r="BN108" s="1"/>
      <c r="BP108" s="1"/>
      <c r="BQ108" s="1"/>
      <c r="BR108" s="1"/>
      <c r="BS108" s="1"/>
      <c r="BT108" s="1"/>
      <c r="BU108" s="1"/>
      <c r="BV108" s="1"/>
      <c r="BW108" s="1"/>
      <c r="BY108" s="4"/>
      <c r="BZ108" s="12"/>
      <c r="CA108" s="12"/>
      <c r="CB108" s="5"/>
      <c r="CC108" s="5"/>
    </row>
    <row r="109" spans="40:81" ht="15.6">
      <c r="AN109"/>
      <c r="AP109"/>
      <c r="AT109"/>
      <c r="BA109"/>
      <c r="BB109"/>
      <c r="BD109"/>
      <c r="BF109"/>
      <c r="BH109"/>
      <c r="BJ109" s="101"/>
      <c r="BK109" s="52"/>
      <c r="BL109" s="1"/>
      <c r="BM109" s="1"/>
      <c r="BN109" s="1"/>
      <c r="BP109" s="1"/>
      <c r="BQ109" s="1"/>
      <c r="BR109" s="1"/>
      <c r="BS109" s="1"/>
      <c r="BT109" s="1"/>
      <c r="BU109" s="1"/>
      <c r="BV109" s="1"/>
      <c r="BW109" s="1"/>
      <c r="BY109" s="4"/>
      <c r="BZ109" s="12"/>
      <c r="CA109" s="12"/>
      <c r="CB109" s="5"/>
      <c r="CC109" s="5"/>
    </row>
    <row r="110" spans="40:81" ht="15.6">
      <c r="AN110"/>
      <c r="AP110"/>
      <c r="AT110"/>
      <c r="BA110"/>
      <c r="BB110"/>
      <c r="BD110"/>
      <c r="BF110"/>
      <c r="BH110"/>
      <c r="BJ110" s="101"/>
      <c r="BK110" s="52"/>
      <c r="BL110" s="1"/>
      <c r="BM110" s="1"/>
      <c r="BN110" s="1"/>
      <c r="BP110" s="1"/>
      <c r="BQ110" s="1"/>
      <c r="BR110" s="1"/>
      <c r="BS110" s="1"/>
      <c r="BT110" s="1"/>
      <c r="BU110" s="1"/>
      <c r="BV110" s="1"/>
      <c r="BW110" s="1"/>
      <c r="BY110" s="4"/>
      <c r="BZ110" s="12"/>
      <c r="CA110" s="12"/>
      <c r="CB110" s="5"/>
      <c r="CC110" s="5"/>
    </row>
    <row r="111" spans="40:81" ht="15.6">
      <c r="AN111"/>
      <c r="AP111"/>
      <c r="AT111"/>
      <c r="BA111"/>
      <c r="BB111"/>
      <c r="BD111"/>
      <c r="BF111"/>
      <c r="BH111"/>
      <c r="BJ111" s="101"/>
      <c r="BK111" s="52"/>
      <c r="BL111" s="1"/>
      <c r="BM111" s="1"/>
      <c r="BN111" s="1"/>
      <c r="BP111" s="1"/>
      <c r="BQ111" s="1"/>
      <c r="BR111" s="1"/>
      <c r="BS111" s="1"/>
      <c r="BT111" s="1"/>
      <c r="BU111" s="1"/>
      <c r="BV111" s="1"/>
      <c r="BW111" s="1"/>
      <c r="BY111" s="4"/>
      <c r="BZ111" s="12"/>
      <c r="CA111" s="12"/>
      <c r="CB111" s="5"/>
      <c r="CC111" s="5"/>
    </row>
    <row r="112" spans="40:81" ht="15.6">
      <c r="AN112"/>
      <c r="AP112"/>
      <c r="AT112"/>
      <c r="BA112"/>
      <c r="BB112"/>
      <c r="BD112"/>
      <c r="BF112"/>
      <c r="BH112"/>
      <c r="BJ112" s="101"/>
      <c r="BK112" s="52"/>
      <c r="BL112" s="1"/>
      <c r="BM112" s="1"/>
      <c r="BN112" s="1"/>
      <c r="BP112" s="1"/>
      <c r="BQ112" s="1"/>
      <c r="BR112" s="1"/>
      <c r="BS112" s="1"/>
      <c r="BT112" s="1"/>
      <c r="BU112" s="1"/>
      <c r="BV112" s="1"/>
      <c r="BW112" s="1"/>
      <c r="BY112" s="4"/>
      <c r="BZ112" s="5"/>
      <c r="CA112" s="5"/>
      <c r="CB112" s="5"/>
      <c r="CC112" s="5"/>
    </row>
    <row r="113" spans="40:81">
      <c r="AN113"/>
      <c r="AP113"/>
      <c r="AT113"/>
      <c r="BA113"/>
      <c r="BB113"/>
      <c r="BD113"/>
      <c r="BF113"/>
      <c r="BH113"/>
      <c r="BJ113" s="101"/>
      <c r="BK113" s="52"/>
      <c r="BL113" s="1"/>
      <c r="BM113" s="1"/>
      <c r="BN113" s="1"/>
      <c r="BP113" s="1"/>
      <c r="BQ113" s="1"/>
      <c r="BR113" s="1"/>
      <c r="BS113" s="1"/>
      <c r="BT113" s="1"/>
      <c r="BU113" s="1"/>
      <c r="BV113" s="1"/>
      <c r="BW113" s="1"/>
      <c r="BY113" s="12"/>
      <c r="BZ113" s="12"/>
    </row>
    <row r="114" spans="40:81" ht="15.6">
      <c r="AN114"/>
      <c r="AP114"/>
      <c r="AT114"/>
      <c r="BA114"/>
      <c r="BB114"/>
      <c r="BD114"/>
      <c r="BF114"/>
      <c r="BH114"/>
      <c r="BJ114" s="101"/>
      <c r="BK114" s="52"/>
      <c r="BL114" s="1"/>
      <c r="BM114" s="1"/>
      <c r="BN114" s="1"/>
      <c r="BP114" s="1"/>
      <c r="BQ114" s="1"/>
      <c r="BR114" s="1"/>
      <c r="BS114" s="1"/>
      <c r="BT114" s="1"/>
      <c r="BU114" s="1"/>
      <c r="BV114" s="1"/>
      <c r="BW114" s="1"/>
      <c r="BY114" s="5"/>
      <c r="BZ114" s="5"/>
      <c r="CA114" s="5"/>
      <c r="CC114" s="5"/>
    </row>
    <row r="115" spans="40:81">
      <c r="AN115"/>
      <c r="AP115"/>
      <c r="AT115"/>
      <c r="BA115"/>
      <c r="BB115"/>
      <c r="BD115"/>
      <c r="BF115"/>
      <c r="BH115"/>
      <c r="BJ115" s="101"/>
      <c r="BK115" s="52"/>
      <c r="BL115" s="1"/>
      <c r="BM115" s="1"/>
      <c r="BN115" s="1"/>
      <c r="BP115" s="1"/>
      <c r="BQ115" s="1"/>
      <c r="BR115" s="1"/>
      <c r="BS115" s="1"/>
      <c r="BT115" s="1"/>
      <c r="BU115" s="1"/>
      <c r="BV115" s="1"/>
      <c r="BW115" s="1"/>
      <c r="BY115" s="12"/>
      <c r="BZ115" s="12"/>
    </row>
    <row r="116" spans="40:81">
      <c r="AN116"/>
      <c r="AP116"/>
      <c r="AT116"/>
      <c r="BA116"/>
      <c r="BB116"/>
      <c r="BD116"/>
      <c r="BF116"/>
      <c r="BH116"/>
      <c r="BJ116" s="101"/>
      <c r="BK116" s="52"/>
      <c r="BL116" s="1"/>
      <c r="BM116" s="1"/>
      <c r="BN116" s="1"/>
      <c r="BP116" s="1"/>
      <c r="BQ116" s="1"/>
      <c r="BR116" s="1"/>
      <c r="BS116" s="1"/>
      <c r="BT116" s="1"/>
      <c r="BU116" s="1"/>
      <c r="BV116" s="1"/>
      <c r="BW116" s="1"/>
      <c r="BY116" s="12"/>
      <c r="BZ116" s="12"/>
    </row>
    <row r="117" spans="40:81">
      <c r="AN117"/>
      <c r="AP117"/>
      <c r="AT117"/>
      <c r="BA117"/>
      <c r="BB117"/>
      <c r="BD117"/>
      <c r="BF117"/>
      <c r="BH117"/>
      <c r="BJ117" s="101"/>
      <c r="BK117" s="52"/>
      <c r="BL117" s="1"/>
      <c r="BM117" s="1"/>
      <c r="BN117" s="1"/>
      <c r="BP117" s="1"/>
      <c r="BQ117" s="1"/>
      <c r="BR117" s="1"/>
      <c r="BS117" s="1"/>
      <c r="BT117" s="1"/>
      <c r="BU117" s="1"/>
      <c r="BV117" s="1"/>
      <c r="BW117" s="1"/>
      <c r="BY117" s="12"/>
      <c r="BZ117" s="12"/>
    </row>
    <row r="118" spans="40:81">
      <c r="AN118"/>
      <c r="AP118"/>
      <c r="AT118"/>
      <c r="BA118"/>
      <c r="BB118"/>
      <c r="BD118"/>
      <c r="BF118"/>
      <c r="BH118"/>
      <c r="BU118" s="1"/>
      <c r="BV118" s="1"/>
      <c r="BW118" s="1"/>
      <c r="BY118" s="12"/>
      <c r="BZ118" s="12"/>
    </row>
    <row r="119" spans="40:81">
      <c r="AN119"/>
      <c r="AP119"/>
      <c r="AT119"/>
      <c r="BA119"/>
      <c r="BB119"/>
      <c r="BD119"/>
      <c r="BF119"/>
      <c r="BH119"/>
      <c r="BW119" s="1"/>
      <c r="BY119" s="12"/>
      <c r="BZ119" s="12"/>
    </row>
    <row r="120" spans="40:81">
      <c r="AN120"/>
      <c r="AP120"/>
      <c r="AT120"/>
      <c r="BA120"/>
      <c r="BB120"/>
      <c r="BD120"/>
      <c r="BF120"/>
      <c r="BH120"/>
      <c r="BJ120" s="101"/>
      <c r="BK120" s="52"/>
      <c r="BL120" s="1"/>
      <c r="BM120" s="1"/>
      <c r="BN120" s="1"/>
      <c r="BP120" s="1"/>
      <c r="BQ120" s="1"/>
      <c r="BR120" s="1"/>
      <c r="BS120" s="1"/>
      <c r="BT120" s="1"/>
      <c r="BW120" s="1"/>
      <c r="BY120" s="12"/>
      <c r="BZ120" s="12"/>
    </row>
    <row r="121" spans="40:81">
      <c r="AN121"/>
      <c r="AP121"/>
      <c r="AT121"/>
      <c r="BA121"/>
      <c r="BB121"/>
      <c r="BD121"/>
      <c r="BF121"/>
      <c r="BH121"/>
      <c r="BJ121" s="101"/>
      <c r="BK121" s="52"/>
      <c r="BL121" s="1"/>
      <c r="BM121" s="1"/>
      <c r="BN121" s="1"/>
      <c r="BP121" s="1"/>
      <c r="BQ121" s="1"/>
      <c r="BR121" s="1"/>
      <c r="BS121" s="1"/>
      <c r="BT121" s="1"/>
      <c r="BU121" s="1"/>
      <c r="BV121" s="1"/>
      <c r="BW121" s="1"/>
      <c r="BY121" s="12"/>
      <c r="BZ121" s="12"/>
    </row>
    <row r="122" spans="40:81">
      <c r="AN122"/>
      <c r="AP122"/>
      <c r="AT122"/>
      <c r="BA122"/>
      <c r="BB122"/>
      <c r="BD122"/>
      <c r="BF122"/>
      <c r="BH122"/>
      <c r="BJ122" s="101"/>
      <c r="BK122" s="52"/>
      <c r="BL122" s="1"/>
      <c r="BM122" s="1"/>
      <c r="BN122" s="1"/>
      <c r="BP122" s="1"/>
      <c r="BQ122" s="1"/>
      <c r="BR122" s="1"/>
      <c r="BS122" s="1"/>
      <c r="BT122" s="1"/>
      <c r="BU122" s="1"/>
      <c r="BV122" s="1"/>
      <c r="BW122" s="1"/>
      <c r="BY122" s="12"/>
      <c r="BZ122" s="12"/>
    </row>
    <row r="123" spans="40:81">
      <c r="AN123"/>
      <c r="AP123"/>
      <c r="AT123"/>
      <c r="BA123"/>
      <c r="BB123"/>
      <c r="BD123"/>
      <c r="BF123"/>
      <c r="BH123"/>
      <c r="BJ123" s="101"/>
      <c r="BK123" s="52"/>
      <c r="BL123" s="1"/>
      <c r="BM123" s="1"/>
      <c r="BN123" s="1"/>
      <c r="BP123" s="1"/>
      <c r="BQ123" s="1"/>
      <c r="BR123" s="1"/>
      <c r="BS123" s="1"/>
      <c r="BT123" s="1"/>
      <c r="BU123" s="1"/>
      <c r="BV123" s="1"/>
      <c r="BW123" s="1"/>
      <c r="BY123" s="12"/>
      <c r="BZ123" s="12"/>
    </row>
    <row r="124" spans="40:81">
      <c r="AN124"/>
      <c r="AP124"/>
      <c r="AT124"/>
      <c r="BA124"/>
      <c r="BB124"/>
      <c r="BD124"/>
      <c r="BF124"/>
      <c r="BH124"/>
      <c r="BJ124" s="101"/>
      <c r="BK124" s="52"/>
      <c r="BL124" s="1"/>
      <c r="BM124" s="1"/>
      <c r="BN124" s="1"/>
      <c r="BP124" s="1"/>
      <c r="BQ124" s="1"/>
      <c r="BR124" s="1"/>
      <c r="BS124" s="1"/>
      <c r="BT124" s="1"/>
      <c r="BU124" s="1"/>
      <c r="BV124" s="1"/>
      <c r="BW124" s="1"/>
      <c r="BY124" s="12"/>
      <c r="BZ124" s="12"/>
    </row>
    <row r="125" spans="40:81">
      <c r="AN125"/>
      <c r="AP125"/>
      <c r="AT125"/>
      <c r="BA125"/>
      <c r="BB125"/>
      <c r="BD125"/>
      <c r="BF125"/>
      <c r="BH125"/>
      <c r="BJ125" s="101"/>
      <c r="BK125" s="52"/>
      <c r="BL125" s="1"/>
      <c r="BM125" s="1"/>
      <c r="BN125" s="1"/>
      <c r="BP125" s="1"/>
      <c r="BQ125" s="1"/>
      <c r="BR125" s="1"/>
      <c r="BS125" s="1"/>
      <c r="BT125" s="1"/>
      <c r="BU125" s="1"/>
      <c r="BV125" s="1"/>
      <c r="BW125" s="1"/>
      <c r="BY125" s="12"/>
      <c r="BZ125" s="12"/>
    </row>
    <row r="126" spans="40:81">
      <c r="AN126"/>
      <c r="AP126"/>
      <c r="AT126"/>
      <c r="BA126"/>
      <c r="BB126"/>
      <c r="BD126"/>
      <c r="BF126"/>
      <c r="BH126"/>
      <c r="BJ126" s="101"/>
      <c r="BK126" s="52"/>
      <c r="BL126" s="1"/>
      <c r="BM126" s="1"/>
      <c r="BN126" s="1"/>
      <c r="BP126" s="1"/>
      <c r="BQ126" s="1"/>
      <c r="BR126" s="1"/>
      <c r="BS126" s="1"/>
      <c r="BT126" s="1"/>
      <c r="BU126" s="1"/>
      <c r="BV126" s="1"/>
      <c r="BW126" s="1"/>
      <c r="BY126" s="12"/>
      <c r="BZ126" s="12"/>
    </row>
    <row r="127" spans="40:81">
      <c r="AN127"/>
      <c r="AP127"/>
      <c r="AT127"/>
      <c r="BA127"/>
      <c r="BB127"/>
      <c r="BD127"/>
      <c r="BF127"/>
      <c r="BH127"/>
      <c r="BJ127" s="101"/>
      <c r="BK127" s="52"/>
      <c r="BL127" s="1"/>
      <c r="BM127" s="1"/>
      <c r="BN127" s="1"/>
      <c r="BP127" s="1"/>
      <c r="BQ127" s="1"/>
      <c r="BR127" s="1"/>
      <c r="BS127" s="1"/>
      <c r="BT127" s="1"/>
      <c r="BU127" s="1"/>
      <c r="BV127" s="1"/>
      <c r="BW127" s="1"/>
      <c r="BY127" s="12"/>
      <c r="BZ127" s="12"/>
    </row>
    <row r="128" spans="40:81">
      <c r="AN128"/>
      <c r="AP128"/>
      <c r="AT128"/>
      <c r="BA128"/>
      <c r="BB128"/>
      <c r="BD128"/>
      <c r="BF128"/>
      <c r="BH128"/>
      <c r="BJ128" s="101"/>
      <c r="BK128" s="52"/>
      <c r="BL128" s="1"/>
      <c r="BM128" s="1"/>
      <c r="BN128" s="1"/>
      <c r="BP128" s="1"/>
      <c r="BQ128" s="1"/>
      <c r="BR128" s="1"/>
      <c r="BS128" s="1"/>
      <c r="BT128" s="1"/>
      <c r="BU128" s="1"/>
      <c r="BV128" s="1"/>
      <c r="BW128" s="1"/>
      <c r="BY128" s="12"/>
      <c r="BZ128" s="12"/>
    </row>
    <row r="129" spans="40:78">
      <c r="AN129"/>
      <c r="AP129"/>
      <c r="AT129"/>
      <c r="BA129"/>
      <c r="BB129"/>
      <c r="BD129"/>
      <c r="BF129"/>
      <c r="BH129"/>
      <c r="BJ129" s="101"/>
      <c r="BK129" s="52"/>
      <c r="BL129" s="1"/>
      <c r="BM129" s="1"/>
      <c r="BN129" s="1"/>
      <c r="BP129" s="1"/>
      <c r="BQ129" s="1"/>
      <c r="BR129" s="1"/>
      <c r="BS129" s="1"/>
      <c r="BT129" s="1"/>
      <c r="BU129" s="1"/>
      <c r="BV129" s="1"/>
      <c r="BW129" s="1"/>
      <c r="BY129" s="12"/>
      <c r="BZ129" s="12"/>
    </row>
    <row r="130" spans="40:78">
      <c r="AN130"/>
      <c r="AP130"/>
      <c r="AT130"/>
      <c r="BA130"/>
      <c r="BB130"/>
      <c r="BD130"/>
      <c r="BF130"/>
      <c r="BH130"/>
      <c r="BJ130" s="101"/>
      <c r="BK130" s="52"/>
      <c r="BL130" s="1"/>
      <c r="BM130" s="1"/>
      <c r="BN130" s="1"/>
      <c r="BP130" s="1"/>
      <c r="BQ130" s="1"/>
      <c r="BR130" s="1"/>
      <c r="BS130" s="1"/>
      <c r="BT130" s="1"/>
      <c r="BU130" s="1"/>
      <c r="BV130" s="1"/>
      <c r="BY130" s="12"/>
      <c r="BZ130" s="12"/>
    </row>
    <row r="131" spans="40:78">
      <c r="AN131"/>
      <c r="AP131"/>
      <c r="AT131"/>
      <c r="BA131"/>
      <c r="BB131"/>
      <c r="BD131"/>
      <c r="BF131"/>
      <c r="BH131"/>
      <c r="BJ131" s="101"/>
      <c r="BK131" s="52"/>
      <c r="BL131" s="1"/>
      <c r="BM131" s="1"/>
      <c r="BN131" s="1"/>
      <c r="BP131" s="1"/>
      <c r="BQ131" s="1"/>
      <c r="BR131" s="1"/>
      <c r="BS131" s="1"/>
      <c r="BT131" s="1"/>
      <c r="BU131" s="1"/>
      <c r="BV131" s="1"/>
      <c r="BY131" s="12"/>
      <c r="BZ131" s="12"/>
    </row>
    <row r="132" spans="40:78">
      <c r="AN132"/>
      <c r="AP132"/>
      <c r="AT132"/>
      <c r="BA132"/>
      <c r="BB132"/>
      <c r="BD132"/>
      <c r="BF132"/>
      <c r="BH132"/>
      <c r="BJ132" s="101"/>
      <c r="BK132" s="52"/>
      <c r="BL132" s="1"/>
      <c r="BM132" s="1"/>
      <c r="BN132" s="1"/>
      <c r="BP132" s="1"/>
      <c r="BQ132" s="1"/>
      <c r="BR132" s="1"/>
      <c r="BS132" s="1"/>
      <c r="BT132" s="1"/>
      <c r="BU132" s="1"/>
      <c r="BV132" s="1"/>
      <c r="BW132" s="1"/>
      <c r="BY132" s="12"/>
      <c r="BZ132" s="12"/>
    </row>
    <row r="133" spans="40:78">
      <c r="AN133"/>
      <c r="AP133"/>
      <c r="AT133"/>
      <c r="BA133"/>
      <c r="BB133"/>
      <c r="BD133"/>
      <c r="BF133"/>
      <c r="BH133"/>
      <c r="BJ133" s="101"/>
      <c r="BK133" s="52"/>
      <c r="BL133" s="1"/>
      <c r="BM133" s="1"/>
      <c r="BN133" s="1"/>
      <c r="BP133" s="1"/>
      <c r="BQ133" s="1"/>
      <c r="BR133" s="1"/>
      <c r="BS133" s="1"/>
      <c r="BT133" s="1"/>
      <c r="BU133" s="1"/>
      <c r="BV133" s="1"/>
      <c r="BW133" s="1"/>
      <c r="BY133" s="12"/>
      <c r="BZ133" s="12"/>
    </row>
    <row r="134" spans="40:78">
      <c r="AN134"/>
      <c r="AP134"/>
      <c r="AT134"/>
      <c r="BA134"/>
      <c r="BB134"/>
      <c r="BD134"/>
      <c r="BF134"/>
      <c r="BH134"/>
      <c r="BJ134" s="101"/>
      <c r="BK134" s="52"/>
      <c r="BL134" s="1"/>
      <c r="BM134" s="1"/>
      <c r="BN134" s="1"/>
      <c r="BP134" s="1"/>
      <c r="BQ134" s="1"/>
      <c r="BR134" s="1"/>
      <c r="BS134" s="1"/>
      <c r="BT134" s="1"/>
      <c r="BU134" s="1"/>
      <c r="BV134" s="1"/>
      <c r="BW134" s="1"/>
      <c r="BY134" s="12"/>
      <c r="BZ134" s="12"/>
    </row>
    <row r="135" spans="40:78">
      <c r="AN135"/>
      <c r="AP135"/>
      <c r="AT135"/>
      <c r="BA135"/>
      <c r="BB135"/>
      <c r="BD135"/>
      <c r="BF135"/>
      <c r="BH135"/>
      <c r="BJ135" s="101"/>
      <c r="BK135" s="52"/>
      <c r="BL135" s="1"/>
      <c r="BM135" s="1"/>
      <c r="BN135" s="1"/>
      <c r="BP135" s="1"/>
      <c r="BQ135" s="1"/>
      <c r="BR135" s="1"/>
      <c r="BS135" s="1"/>
      <c r="BT135" s="1"/>
      <c r="BU135" s="1"/>
      <c r="BV135" s="1"/>
      <c r="BW135" s="1"/>
      <c r="BY135" s="12"/>
      <c r="BZ135" s="12"/>
    </row>
    <row r="136" spans="40:78">
      <c r="AN136"/>
      <c r="AP136"/>
      <c r="AT136"/>
      <c r="BA136"/>
      <c r="BB136"/>
      <c r="BD136"/>
      <c r="BF136"/>
      <c r="BH136"/>
      <c r="BJ136" s="101"/>
      <c r="BK136" s="52"/>
      <c r="BL136" s="1"/>
      <c r="BM136" s="1"/>
      <c r="BN136" s="1"/>
      <c r="BP136" s="1"/>
      <c r="BQ136" s="1"/>
      <c r="BR136" s="1"/>
      <c r="BS136" s="1"/>
      <c r="BT136" s="1"/>
      <c r="BU136" s="1"/>
      <c r="BV136" s="1"/>
      <c r="BW136" s="1"/>
      <c r="BY136" s="12"/>
      <c r="BZ136" s="12"/>
    </row>
    <row r="137" spans="40:78">
      <c r="AN137"/>
      <c r="AP137"/>
      <c r="AT137"/>
      <c r="BA137"/>
      <c r="BB137"/>
      <c r="BD137"/>
      <c r="BF137"/>
      <c r="BH137"/>
      <c r="BJ137" s="101"/>
      <c r="BK137" s="52"/>
      <c r="BL137" s="1"/>
      <c r="BM137" s="1"/>
      <c r="BN137" s="1"/>
      <c r="BP137" s="1"/>
      <c r="BQ137" s="1"/>
      <c r="BR137" s="1"/>
      <c r="BS137" s="1"/>
      <c r="BT137" s="1"/>
      <c r="BU137" s="1"/>
      <c r="BV137" s="1"/>
      <c r="BW137" s="1"/>
      <c r="BY137" s="12"/>
      <c r="BZ137" s="12"/>
    </row>
    <row r="138" spans="40:78">
      <c r="AN138"/>
      <c r="AP138"/>
      <c r="AT138"/>
      <c r="BA138"/>
      <c r="BB138"/>
      <c r="BD138"/>
      <c r="BF138"/>
      <c r="BH138"/>
      <c r="BJ138" s="101"/>
      <c r="BK138" s="52"/>
      <c r="BL138" s="1"/>
      <c r="BM138" s="1"/>
      <c r="BN138" s="1"/>
      <c r="BP138" s="1"/>
      <c r="BQ138" s="1"/>
      <c r="BR138" s="1"/>
      <c r="BS138" s="1"/>
      <c r="BT138" s="1"/>
      <c r="BU138" s="1"/>
      <c r="BV138" s="1"/>
      <c r="BW138" s="1"/>
      <c r="BY138" s="12"/>
      <c r="BZ138" s="12"/>
    </row>
    <row r="139" spans="40:78">
      <c r="AN139"/>
      <c r="AP139"/>
      <c r="AT139"/>
      <c r="BA139"/>
      <c r="BB139"/>
      <c r="BD139"/>
      <c r="BF139"/>
      <c r="BH139"/>
      <c r="BJ139" s="101"/>
      <c r="BK139" s="52"/>
      <c r="BL139" s="1"/>
      <c r="BM139" s="1"/>
      <c r="BN139" s="1"/>
      <c r="BP139" s="1"/>
      <c r="BQ139" s="1"/>
      <c r="BR139" s="1"/>
      <c r="BS139" s="1"/>
      <c r="BT139" s="1"/>
      <c r="BU139" s="1"/>
      <c r="BV139" s="1"/>
      <c r="BW139" s="1"/>
      <c r="BY139" s="12"/>
      <c r="BZ139" s="12"/>
    </row>
    <row r="140" spans="40:78">
      <c r="AN140"/>
      <c r="AP140"/>
      <c r="AT140"/>
      <c r="BA140"/>
      <c r="BB140"/>
      <c r="BD140"/>
      <c r="BF140"/>
      <c r="BH140"/>
      <c r="BJ140" s="101"/>
      <c r="BK140" s="52"/>
      <c r="BL140" s="1"/>
      <c r="BM140" s="1"/>
      <c r="BN140" s="1"/>
      <c r="BP140" s="1"/>
      <c r="BQ140" s="1"/>
      <c r="BR140" s="1"/>
      <c r="BS140" s="1"/>
      <c r="BT140" s="1"/>
      <c r="BU140" s="1"/>
      <c r="BV140" s="1"/>
      <c r="BW140" s="1"/>
      <c r="BY140" s="12"/>
      <c r="BZ140" s="12"/>
    </row>
    <row r="141" spans="40:78">
      <c r="AN141"/>
      <c r="AP141"/>
      <c r="AT141"/>
      <c r="BA141"/>
      <c r="BB141"/>
      <c r="BD141"/>
      <c r="BF141"/>
      <c r="BH141"/>
      <c r="BJ141" s="101"/>
      <c r="BK141" s="52"/>
      <c r="BL141" s="1"/>
      <c r="BM141" s="1"/>
      <c r="BN141" s="1"/>
      <c r="BP141" s="1"/>
      <c r="BQ141" s="1"/>
      <c r="BR141" s="1"/>
      <c r="BS141" s="1"/>
      <c r="BT141" s="1"/>
      <c r="BU141" s="1"/>
      <c r="BV141" s="1"/>
      <c r="BW141" s="1"/>
      <c r="BY141" s="12"/>
      <c r="BZ141" s="12"/>
    </row>
    <row r="142" spans="40:78">
      <c r="AN142"/>
      <c r="AP142"/>
      <c r="AT142"/>
      <c r="BA142"/>
      <c r="BB142"/>
      <c r="BD142"/>
      <c r="BF142"/>
      <c r="BH142"/>
      <c r="BJ142" s="101"/>
      <c r="BK142" s="52"/>
      <c r="BL142" s="1"/>
      <c r="BM142" s="1"/>
      <c r="BN142" s="1"/>
      <c r="BP142" s="1"/>
      <c r="BQ142" s="1"/>
      <c r="BR142" s="1"/>
      <c r="BS142" s="1"/>
      <c r="BT142" s="1"/>
      <c r="BU142" s="1"/>
      <c r="BV142" s="1"/>
      <c r="BW142" s="1"/>
      <c r="BY142" s="12"/>
      <c r="BZ142" s="12"/>
    </row>
    <row r="143" spans="40:78">
      <c r="AN143"/>
      <c r="AP143"/>
      <c r="AT143"/>
      <c r="BA143"/>
      <c r="BB143"/>
      <c r="BD143"/>
      <c r="BF143"/>
      <c r="BH143"/>
      <c r="BJ143" s="101"/>
      <c r="BK143" s="52"/>
      <c r="BL143" s="1"/>
      <c r="BM143" s="1"/>
      <c r="BN143" s="1"/>
      <c r="BP143" s="1"/>
      <c r="BQ143" s="1"/>
      <c r="BR143" s="1"/>
      <c r="BS143" s="1"/>
      <c r="BT143" s="1"/>
      <c r="BU143" s="1"/>
      <c r="BV143" s="1"/>
      <c r="BW143" s="1"/>
      <c r="BY143" s="12"/>
      <c r="BZ143" s="12"/>
    </row>
    <row r="144" spans="40:78">
      <c r="AN144"/>
      <c r="AP144"/>
      <c r="AT144"/>
      <c r="BA144"/>
      <c r="BB144"/>
      <c r="BD144"/>
      <c r="BF144"/>
      <c r="BH144"/>
      <c r="BJ144" s="101"/>
      <c r="BK144" s="52"/>
      <c r="BL144" s="1"/>
      <c r="BM144" s="1"/>
      <c r="BN144" s="1"/>
      <c r="BP144" s="1"/>
      <c r="BQ144" s="1"/>
      <c r="BR144" s="1"/>
      <c r="BS144" s="1"/>
      <c r="BT144" s="1"/>
      <c r="BU144" s="1"/>
      <c r="BV144" s="1"/>
      <c r="BW144" s="1"/>
      <c r="BY144" s="12"/>
      <c r="BZ144" s="12"/>
    </row>
    <row r="145" spans="16:78">
      <c r="AN145"/>
      <c r="AP145"/>
      <c r="AT145"/>
      <c r="BA145"/>
      <c r="BB145"/>
      <c r="BD145"/>
      <c r="BF145"/>
      <c r="BH145"/>
      <c r="BJ145" s="101"/>
      <c r="BK145" s="52"/>
      <c r="BL145" s="1"/>
      <c r="BM145" s="1"/>
      <c r="BN145" s="1"/>
      <c r="BP145" s="1"/>
      <c r="BQ145" s="1"/>
      <c r="BR145" s="1"/>
      <c r="BS145" s="1"/>
      <c r="BT145" s="1"/>
      <c r="BU145" s="1"/>
      <c r="BV145" s="1"/>
      <c r="BW145" s="1"/>
      <c r="BY145" s="12"/>
      <c r="BZ145" s="12"/>
    </row>
    <row r="146" spans="16:78">
      <c r="AN146"/>
      <c r="AP146"/>
      <c r="AT146"/>
      <c r="BA146"/>
      <c r="BB146"/>
      <c r="BD146"/>
      <c r="BF146"/>
      <c r="BH146"/>
      <c r="BJ146" s="101"/>
      <c r="BK146" s="52"/>
      <c r="BL146" s="1"/>
      <c r="BM146" s="1"/>
      <c r="BN146" s="1"/>
      <c r="BP146" s="1"/>
      <c r="BQ146" s="1"/>
      <c r="BR146" s="1"/>
      <c r="BS146" s="1"/>
      <c r="BT146" s="1"/>
      <c r="BU146" s="1"/>
      <c r="BV146" s="1"/>
      <c r="BW146" s="1"/>
      <c r="BY146" s="12"/>
      <c r="BZ146" s="12"/>
    </row>
    <row r="147" spans="16:78">
      <c r="AN147"/>
      <c r="AP147"/>
      <c r="AT147"/>
      <c r="BA147"/>
      <c r="BB147"/>
      <c r="BD147"/>
      <c r="BF147"/>
      <c r="BH147"/>
      <c r="BJ147" s="101"/>
      <c r="BK147" s="52"/>
      <c r="BL147" s="1"/>
      <c r="BM147" s="1"/>
      <c r="BN147" s="1"/>
      <c r="BP147" s="1"/>
      <c r="BQ147" s="1"/>
      <c r="BR147" s="1"/>
      <c r="BS147" s="1"/>
      <c r="BT147" s="1"/>
      <c r="BU147" s="1"/>
      <c r="BV147" s="1"/>
      <c r="BW147" s="1"/>
      <c r="BY147" s="12"/>
      <c r="BZ147" s="12"/>
    </row>
    <row r="148" spans="16:78">
      <c r="AN148"/>
      <c r="AP148"/>
      <c r="AT148"/>
      <c r="BA148"/>
      <c r="BB148"/>
      <c r="BD148"/>
      <c r="BF148"/>
      <c r="BH148"/>
      <c r="BJ148" s="101"/>
      <c r="BK148" s="52"/>
      <c r="BL148" s="1"/>
      <c r="BM148" s="1"/>
      <c r="BN148" s="1"/>
      <c r="BP148" s="1"/>
      <c r="BQ148" s="1"/>
      <c r="BR148" s="1"/>
      <c r="BS148" s="1"/>
      <c r="BT148" s="1"/>
      <c r="BU148" s="1"/>
      <c r="BV148" s="1"/>
      <c r="BW148" s="1"/>
      <c r="BY148" s="12"/>
      <c r="BZ148" s="12"/>
    </row>
    <row r="149" spans="16:78">
      <c r="AN149"/>
      <c r="AP149"/>
      <c r="AT149"/>
      <c r="BA149"/>
      <c r="BB149"/>
      <c r="BD149"/>
      <c r="BF149"/>
      <c r="BH149"/>
      <c r="BJ149" s="101"/>
      <c r="BK149" s="52"/>
      <c r="BL149" s="1"/>
      <c r="BM149" s="1"/>
      <c r="BN149" s="1"/>
      <c r="BP149" s="1"/>
      <c r="BQ149" s="1"/>
      <c r="BR149" s="1"/>
      <c r="BS149" s="1"/>
      <c r="BT149" s="1"/>
      <c r="BU149" s="1"/>
      <c r="BV149" s="1"/>
      <c r="BW149" s="1"/>
      <c r="BY149" s="12"/>
      <c r="BZ149" s="12"/>
    </row>
    <row r="150" spans="16:78">
      <c r="AN150"/>
      <c r="AP150"/>
      <c r="AT150"/>
      <c r="BA150"/>
      <c r="BB150"/>
      <c r="BD150"/>
      <c r="BF150"/>
      <c r="BH150"/>
      <c r="BJ150" s="101"/>
      <c r="BK150" s="52"/>
      <c r="BL150" s="1"/>
      <c r="BM150" s="1"/>
      <c r="BN150" s="1"/>
      <c r="BP150" s="1"/>
      <c r="BQ150" s="1"/>
      <c r="BR150" s="1"/>
      <c r="BS150" s="1"/>
      <c r="BT150" s="1"/>
      <c r="BU150" s="1"/>
      <c r="BV150" s="1"/>
      <c r="BW150" s="1"/>
      <c r="BY150" s="12"/>
      <c r="BZ150" s="12"/>
    </row>
    <row r="151" spans="16:78">
      <c r="AN151"/>
      <c r="AP151"/>
      <c r="AT151"/>
      <c r="BA151"/>
      <c r="BB151"/>
      <c r="BD151"/>
      <c r="BF151"/>
      <c r="BH151"/>
      <c r="BJ151" s="101"/>
      <c r="BK151" s="52"/>
      <c r="BL151" s="1"/>
      <c r="BM151" s="1"/>
      <c r="BN151" s="1"/>
      <c r="BP151" s="1"/>
      <c r="BQ151" s="1"/>
      <c r="BR151" s="1"/>
      <c r="BS151" s="1"/>
      <c r="BT151" s="1"/>
      <c r="BU151" s="1"/>
      <c r="BV151" s="1"/>
      <c r="BW151" s="1"/>
      <c r="BY151" s="12"/>
      <c r="BZ151" s="12"/>
    </row>
    <row r="152" spans="16:78">
      <c r="AN152"/>
      <c r="AP152"/>
      <c r="AT152"/>
      <c r="BA152"/>
      <c r="BB152"/>
      <c r="BD152"/>
      <c r="BF152"/>
      <c r="BH152"/>
      <c r="BJ152" s="101"/>
      <c r="BK152" s="52"/>
      <c r="BL152" s="1"/>
      <c r="BM152" s="1"/>
      <c r="BN152" s="1"/>
      <c r="BP152" s="1"/>
      <c r="BQ152" s="1"/>
      <c r="BR152" s="1"/>
      <c r="BS152" s="1"/>
      <c r="BT152" s="1"/>
      <c r="BU152" s="1"/>
      <c r="BV152" s="1"/>
      <c r="BW152" s="1"/>
      <c r="BY152" s="12"/>
      <c r="BZ152" s="12"/>
    </row>
    <row r="153" spans="16:78">
      <c r="AN153"/>
      <c r="AP153"/>
      <c r="AT153"/>
      <c r="BA153"/>
      <c r="BB153"/>
      <c r="BD153"/>
      <c r="BF153"/>
      <c r="BH153"/>
      <c r="BJ153" s="101"/>
      <c r="BK153" s="52"/>
      <c r="BL153" s="1"/>
      <c r="BM153" s="1"/>
      <c r="BN153" s="1"/>
      <c r="BP153" s="1"/>
      <c r="BQ153" s="1"/>
      <c r="BR153" s="1"/>
      <c r="BS153" s="1"/>
      <c r="BT153" s="1"/>
      <c r="BU153" s="1"/>
      <c r="BV153" s="1"/>
      <c r="BW153" s="1"/>
      <c r="BY153" s="12"/>
      <c r="BZ153" s="12"/>
    </row>
    <row r="154" spans="16:78">
      <c r="AN154"/>
      <c r="AP154"/>
      <c r="AT154"/>
      <c r="BA154"/>
      <c r="BB154"/>
      <c r="BD154"/>
      <c r="BF154"/>
      <c r="BH154"/>
      <c r="BJ154" s="101"/>
      <c r="BK154" s="52"/>
      <c r="BL154" s="1"/>
      <c r="BM154" s="1"/>
      <c r="BN154" s="1"/>
      <c r="BP154" s="1"/>
      <c r="BQ154" s="1"/>
      <c r="BR154" s="1"/>
      <c r="BS154" s="1"/>
      <c r="BT154" s="1"/>
      <c r="BU154" s="1"/>
      <c r="BV154" s="1"/>
      <c r="BW154" s="1"/>
      <c r="BY154" s="12"/>
      <c r="BZ154" s="12"/>
    </row>
    <row r="155" spans="16:78">
      <c r="AN155"/>
      <c r="AP155"/>
      <c r="AT155"/>
      <c r="BA155"/>
      <c r="BB155"/>
      <c r="BD155"/>
      <c r="BF155"/>
      <c r="BH155"/>
      <c r="BJ155" s="101"/>
      <c r="BK155" s="52"/>
      <c r="BL155" s="1"/>
      <c r="BM155" s="1"/>
      <c r="BN155" s="1"/>
      <c r="BP155" s="1"/>
      <c r="BQ155" s="1"/>
      <c r="BR155" s="1"/>
      <c r="BS155" s="1"/>
      <c r="BT155" s="1"/>
      <c r="BU155" s="1"/>
      <c r="BV155" s="1"/>
      <c r="BW155" s="1"/>
      <c r="BY155" s="12"/>
      <c r="BZ155" s="12"/>
    </row>
    <row r="156" spans="16:78">
      <c r="P156" s="1">
        <f>+År!L35</f>
        <v>60.587031494476946</v>
      </c>
      <c r="Q156" s="3" t="s">
        <v>357</v>
      </c>
      <c r="AN156"/>
      <c r="AP156"/>
      <c r="AT156"/>
      <c r="BA156"/>
      <c r="BB156"/>
      <c r="BD156"/>
      <c r="BF156"/>
      <c r="BH156"/>
      <c r="BJ156" s="101"/>
      <c r="BK156" s="52"/>
      <c r="BL156" s="1"/>
      <c r="BM156" s="1"/>
      <c r="BN156" s="1"/>
      <c r="BP156" s="1"/>
      <c r="BQ156" s="1"/>
      <c r="BR156" s="1"/>
      <c r="BS156" s="1"/>
      <c r="BT156" s="1"/>
      <c r="BU156" s="1"/>
      <c r="BV156" s="1"/>
      <c r="BW156" s="1"/>
      <c r="BY156" s="12"/>
      <c r="BZ156" s="12"/>
    </row>
    <row r="157" spans="16:78">
      <c r="AN157"/>
      <c r="AP157"/>
      <c r="AT157"/>
      <c r="BA157"/>
      <c r="BB157"/>
      <c r="BD157"/>
      <c r="BF157"/>
      <c r="BH157"/>
      <c r="BJ157" s="101"/>
      <c r="BK157" s="52"/>
      <c r="BL157" s="1"/>
      <c r="BM157" s="1"/>
      <c r="BN157" s="1"/>
      <c r="BP157" s="1"/>
      <c r="BQ157" s="1"/>
      <c r="BR157" s="1"/>
      <c r="BS157" s="1"/>
      <c r="BT157" s="1"/>
      <c r="BU157" s="1"/>
      <c r="BV157" s="1"/>
      <c r="BW157" s="1"/>
      <c r="BY157" s="12"/>
      <c r="BZ157" s="12"/>
    </row>
    <row r="158" spans="16:78">
      <c r="AN158"/>
      <c r="AP158"/>
      <c r="AT158"/>
      <c r="BA158"/>
      <c r="BB158"/>
      <c r="BD158"/>
      <c r="BF158"/>
      <c r="BH158"/>
      <c r="BJ158" s="101"/>
      <c r="BK158" s="52"/>
      <c r="BL158" s="1"/>
      <c r="BM158" s="1"/>
      <c r="BN158" s="1"/>
      <c r="BP158" s="1"/>
      <c r="BQ158" s="1"/>
      <c r="BR158" s="1"/>
      <c r="BS158" s="1"/>
      <c r="BT158" s="1"/>
      <c r="BU158" s="1"/>
      <c r="BV158" s="1"/>
      <c r="BW158" s="1"/>
      <c r="BY158" s="12"/>
      <c r="BZ158" s="12"/>
    </row>
    <row r="159" spans="16:78">
      <c r="AN159"/>
      <c r="AP159"/>
      <c r="AT159"/>
      <c r="BA159"/>
      <c r="BB159"/>
      <c r="BD159"/>
      <c r="BF159"/>
      <c r="BH159"/>
      <c r="BJ159" s="101"/>
      <c r="BK159" s="52"/>
      <c r="BL159" s="1"/>
      <c r="BM159" s="1"/>
      <c r="BN159" s="1"/>
      <c r="BP159" s="1"/>
      <c r="BQ159" s="1"/>
      <c r="BR159" s="1"/>
      <c r="BS159" s="1"/>
      <c r="BT159" s="1"/>
      <c r="BU159" s="1"/>
      <c r="BV159" s="1"/>
      <c r="BW159" s="1"/>
      <c r="BY159" s="12"/>
      <c r="BZ159" s="12"/>
    </row>
    <row r="160" spans="16:78">
      <c r="AN160"/>
      <c r="AP160"/>
      <c r="AT160"/>
      <c r="BA160"/>
      <c r="BB160"/>
      <c r="BD160"/>
      <c r="BF160"/>
      <c r="BH160"/>
      <c r="BJ160" s="101"/>
      <c r="BK160" s="52"/>
      <c r="BL160" s="1"/>
      <c r="BM160" s="1"/>
      <c r="BN160" s="1"/>
      <c r="BP160" s="1"/>
      <c r="BQ160" s="1"/>
      <c r="BR160" s="1"/>
      <c r="BS160" s="1"/>
      <c r="BT160" s="1"/>
      <c r="BU160" s="1"/>
      <c r="BV160" s="1"/>
      <c r="BW160" s="1"/>
      <c r="BY160" s="12"/>
      <c r="BZ160" s="12"/>
    </row>
    <row r="161" spans="36:78">
      <c r="AN161"/>
      <c r="AP161"/>
      <c r="AT161"/>
      <c r="BA161"/>
      <c r="BB161"/>
      <c r="BD161"/>
      <c r="BF161"/>
      <c r="BH161"/>
      <c r="BJ161" s="101"/>
      <c r="BK161" s="52"/>
      <c r="BL161" s="1"/>
      <c r="BM161" s="1"/>
      <c r="BN161" s="1"/>
      <c r="BP161" s="1"/>
      <c r="BQ161" s="1"/>
      <c r="BR161" s="1"/>
      <c r="BS161" s="1"/>
      <c r="BT161" s="1"/>
      <c r="BU161" s="1"/>
      <c r="BV161" s="1"/>
      <c r="BW161" s="1"/>
      <c r="BY161" s="12"/>
      <c r="BZ161" s="12"/>
    </row>
    <row r="162" spans="36:78">
      <c r="AN162"/>
      <c r="AP162"/>
      <c r="AT162"/>
      <c r="BA162"/>
      <c r="BB162"/>
      <c r="BD162"/>
      <c r="BF162"/>
      <c r="BH162"/>
      <c r="BJ162" s="101"/>
      <c r="BK162" s="52"/>
      <c r="BL162" s="1"/>
      <c r="BM162" s="1"/>
      <c r="BN162" s="1"/>
      <c r="BP162" s="1"/>
      <c r="BQ162" s="1"/>
      <c r="BR162" s="1"/>
      <c r="BS162" s="1"/>
      <c r="BT162" s="1"/>
      <c r="BU162" s="1"/>
      <c r="BV162" s="1"/>
      <c r="BW162" s="1"/>
      <c r="BY162" s="12"/>
      <c r="BZ162" s="12"/>
    </row>
    <row r="163" spans="36:78">
      <c r="AN163"/>
      <c r="AP163"/>
      <c r="AT163"/>
      <c r="BA163"/>
      <c r="BB163"/>
      <c r="BD163"/>
      <c r="BF163"/>
      <c r="BH163"/>
      <c r="BJ163" s="101"/>
      <c r="BK163" s="52"/>
      <c r="BL163" s="1"/>
      <c r="BM163" s="1"/>
      <c r="BN163" s="1"/>
      <c r="BP163" s="1"/>
      <c r="BQ163" s="1"/>
      <c r="BR163" s="1"/>
      <c r="BS163" s="1"/>
      <c r="BT163" s="1"/>
      <c r="BU163" s="1"/>
      <c r="BV163" s="1"/>
      <c r="BW163" s="1"/>
      <c r="BY163" s="12"/>
      <c r="BZ163" s="12"/>
    </row>
    <row r="164" spans="36:78">
      <c r="AN164"/>
      <c r="AP164"/>
      <c r="AT164"/>
      <c r="BA164"/>
      <c r="BB164"/>
      <c r="BD164"/>
      <c r="BF164"/>
      <c r="BH164"/>
      <c r="BJ164" s="101"/>
      <c r="BK164" s="52"/>
      <c r="BL164" s="1"/>
      <c r="BM164" s="1"/>
      <c r="BN164" s="1"/>
      <c r="BP164" s="1"/>
      <c r="BQ164" s="1"/>
      <c r="BR164" s="1"/>
      <c r="BS164" s="1"/>
      <c r="BT164" s="1"/>
      <c r="BU164" s="1"/>
      <c r="BV164" s="1"/>
      <c r="BY164" s="12"/>
      <c r="BZ164" s="12"/>
    </row>
    <row r="165" spans="36:78">
      <c r="AN165"/>
      <c r="AP165"/>
      <c r="AT165"/>
      <c r="BA165"/>
      <c r="BB165"/>
      <c r="BD165"/>
      <c r="BF165"/>
      <c r="BH165"/>
      <c r="BJ165" s="101"/>
      <c r="BK165" s="52"/>
      <c r="BL165" s="1"/>
      <c r="BM165" s="1"/>
      <c r="BN165" s="1"/>
      <c r="BP165" s="1"/>
      <c r="BQ165" s="1"/>
      <c r="BR165" s="1"/>
      <c r="BS165" s="1"/>
      <c r="BT165" s="1"/>
      <c r="BU165" s="1"/>
      <c r="BV165" s="1"/>
      <c r="BY165" s="12"/>
      <c r="BZ165" s="12"/>
    </row>
    <row r="166" spans="36:78">
      <c r="AN166"/>
      <c r="AP166"/>
      <c r="AT166"/>
      <c r="BA166"/>
      <c r="BB166"/>
      <c r="BD166"/>
      <c r="BF166"/>
      <c r="BH166"/>
      <c r="BJ166" s="101"/>
      <c r="BK166" s="52"/>
      <c r="BL166" s="1"/>
      <c r="BM166" s="1"/>
      <c r="BN166" s="1"/>
      <c r="BP166" s="1"/>
      <c r="BQ166" s="1"/>
      <c r="BR166" s="1"/>
      <c r="BS166" s="1"/>
      <c r="BT166" s="1"/>
      <c r="BU166" s="1"/>
      <c r="BV166" s="1"/>
      <c r="BW166" s="1"/>
      <c r="BY166" s="12"/>
      <c r="BZ166" s="12"/>
    </row>
    <row r="167" spans="36:78">
      <c r="AN167"/>
      <c r="AP167"/>
      <c r="AT167"/>
      <c r="BA167"/>
      <c r="BB167"/>
      <c r="BD167"/>
      <c r="BF167"/>
      <c r="BH167"/>
      <c r="BJ167" s="101"/>
      <c r="BK167" s="52"/>
      <c r="BL167" s="1"/>
      <c r="BM167" s="1"/>
      <c r="BN167" s="1"/>
      <c r="BP167" s="1"/>
      <c r="BQ167" s="1"/>
      <c r="BR167" s="1"/>
      <c r="BS167" s="1"/>
      <c r="BT167" s="1"/>
      <c r="BU167" s="1"/>
      <c r="BV167" s="1"/>
      <c r="BW167" s="1"/>
      <c r="BY167" s="12"/>
      <c r="BZ167" s="12"/>
    </row>
    <row r="168" spans="36:78">
      <c r="AN168"/>
      <c r="AP168"/>
      <c r="AT168"/>
      <c r="BA168"/>
      <c r="BB168"/>
      <c r="BD168"/>
      <c r="BF168"/>
      <c r="BH168"/>
      <c r="BJ168" s="101"/>
      <c r="BK168" s="52"/>
      <c r="BL168" s="1"/>
      <c r="BM168" s="1"/>
      <c r="BN168" s="1"/>
      <c r="BP168" s="1"/>
      <c r="BQ168" s="1"/>
      <c r="BR168" s="1"/>
      <c r="BS168" s="1"/>
      <c r="BT168" s="1"/>
      <c r="BU168" s="1"/>
      <c r="BV168" s="1"/>
      <c r="BW168" s="1"/>
      <c r="BY168" s="12"/>
      <c r="BZ168" s="12"/>
    </row>
    <row r="169" spans="36:78">
      <c r="AN169"/>
      <c r="AP169"/>
      <c r="AT169"/>
      <c r="BA169"/>
      <c r="BB169"/>
      <c r="BD169"/>
      <c r="BF169"/>
      <c r="BH169"/>
      <c r="BJ169" s="101"/>
      <c r="BK169" s="52"/>
      <c r="BL169" s="1"/>
      <c r="BM169" s="1"/>
      <c r="BN169" s="1"/>
      <c r="BP169" s="1"/>
      <c r="BQ169" s="1"/>
      <c r="BR169" s="1"/>
      <c r="BS169" s="1"/>
      <c r="BT169" s="1"/>
      <c r="BU169" s="1"/>
      <c r="BV169" s="1"/>
      <c r="BW169" s="1"/>
      <c r="BY169" s="12"/>
      <c r="BZ169" s="12"/>
    </row>
    <row r="170" spans="36:78">
      <c r="AN170"/>
      <c r="AP170"/>
      <c r="AT170"/>
      <c r="BA170"/>
      <c r="BB170"/>
      <c r="BD170"/>
      <c r="BF170"/>
      <c r="BH170"/>
      <c r="BJ170" s="101"/>
      <c r="BK170" s="52"/>
      <c r="BL170" s="1"/>
      <c r="BM170" s="1"/>
      <c r="BN170" s="1"/>
      <c r="BP170" s="1"/>
      <c r="BQ170" s="1"/>
      <c r="BR170" s="1"/>
      <c r="BS170" s="1"/>
      <c r="BT170" s="1"/>
      <c r="BU170" s="1"/>
      <c r="BV170" s="1"/>
      <c r="BW170" s="1"/>
    </row>
    <row r="171" spans="36:78">
      <c r="AN171"/>
      <c r="AP171"/>
      <c r="AT171"/>
      <c r="BA171"/>
      <c r="BB171"/>
      <c r="BD171"/>
      <c r="BF171"/>
      <c r="BH171"/>
      <c r="BJ171" s="101"/>
      <c r="BK171" s="52"/>
      <c r="BL171" s="1"/>
      <c r="BM171" s="1"/>
      <c r="BN171" s="1"/>
      <c r="BP171" s="1"/>
      <c r="BQ171" s="1"/>
      <c r="BR171" s="1"/>
      <c r="BS171" s="1"/>
      <c r="BT171" s="1"/>
      <c r="BU171" s="1"/>
      <c r="BV171" s="1"/>
      <c r="BW171" s="1"/>
    </row>
    <row r="172" spans="36:78">
      <c r="AN172"/>
      <c r="AP172"/>
      <c r="AT172"/>
      <c r="BA172"/>
      <c r="BB172"/>
      <c r="BD172"/>
      <c r="BF172"/>
      <c r="BH172"/>
      <c r="BJ172" s="101"/>
      <c r="BK172" s="52"/>
      <c r="BL172" s="1"/>
      <c r="BM172" s="1"/>
      <c r="BN172" s="1"/>
      <c r="BP172" s="1"/>
      <c r="BQ172" s="1"/>
      <c r="BR172" s="1"/>
      <c r="BS172" s="1"/>
      <c r="BT172" s="1"/>
      <c r="BU172" s="1"/>
      <c r="BV172" s="1"/>
      <c r="BW172" s="1"/>
    </row>
    <row r="173" spans="36:78">
      <c r="AN173"/>
      <c r="AP173"/>
      <c r="AT173"/>
      <c r="BA173"/>
      <c r="BB173"/>
      <c r="BD173"/>
      <c r="BF173"/>
      <c r="BH173"/>
      <c r="BJ173" s="101"/>
      <c r="BK173" s="52"/>
      <c r="BL173" s="1"/>
      <c r="BM173" s="1"/>
      <c r="BN173" s="1"/>
      <c r="BP173" s="1"/>
      <c r="BQ173" s="1"/>
      <c r="BR173" s="1"/>
      <c r="BS173" s="1"/>
      <c r="BT173" s="1"/>
      <c r="BU173" s="1"/>
      <c r="BV173" s="1"/>
      <c r="BW173" s="1"/>
    </row>
    <row r="174" spans="36:78">
      <c r="AJ174" s="13"/>
      <c r="AL174" s="13"/>
      <c r="AN174" s="116"/>
      <c r="AP174" s="116"/>
      <c r="AR174" s="13"/>
      <c r="AV174" s="3"/>
      <c r="AZ174" s="3"/>
      <c r="BA174" s="51"/>
      <c r="BC174" s="1"/>
      <c r="BD174" s="51"/>
      <c r="BE174" s="13"/>
      <c r="BG174" s="52"/>
      <c r="BH174" s="120"/>
      <c r="BI174" s="1"/>
      <c r="BJ174" s="101"/>
      <c r="BK174" s="52"/>
      <c r="BL174" s="1"/>
      <c r="BM174" s="1"/>
      <c r="BN174" s="1"/>
      <c r="BP174" s="1"/>
      <c r="BQ174" s="1"/>
      <c r="BR174" s="1"/>
      <c r="BS174" s="1"/>
      <c r="BT174" s="1"/>
      <c r="BU174" s="1"/>
      <c r="BV174" s="1"/>
      <c r="BW174" s="1"/>
    </row>
    <row r="175" spans="36:78">
      <c r="AJ175" s="13"/>
      <c r="AL175" s="13"/>
      <c r="AN175" s="116"/>
      <c r="AP175" s="116"/>
      <c r="AR175" s="13"/>
      <c r="AV175" s="3"/>
      <c r="AZ175" s="3"/>
      <c r="BA175" s="51"/>
      <c r="BC175" s="1"/>
      <c r="BD175" s="51"/>
      <c r="BE175" s="13"/>
      <c r="BG175" s="52"/>
      <c r="BH175" s="120"/>
      <c r="BI175" s="1"/>
      <c r="BJ175" s="101"/>
      <c r="BK175" s="52"/>
      <c r="BL175" s="1"/>
      <c r="BM175" s="1"/>
      <c r="BN175" s="1"/>
      <c r="BP175" s="1"/>
      <c r="BQ175" s="1"/>
      <c r="BR175" s="1"/>
      <c r="BS175" s="1"/>
      <c r="BT175" s="1"/>
      <c r="BU175" s="1"/>
      <c r="BV175" s="1"/>
      <c r="BW175" s="1"/>
    </row>
    <row r="176" spans="36:78">
      <c r="AJ176" s="13"/>
      <c r="AL176" s="13"/>
      <c r="AN176" s="116"/>
      <c r="AP176" s="116"/>
      <c r="AR176" s="13"/>
      <c r="AV176" s="3"/>
      <c r="AZ176" s="3"/>
      <c r="BA176" s="51"/>
      <c r="BC176" s="1"/>
      <c r="BD176" s="51"/>
      <c r="BE176" s="13"/>
      <c r="BG176" s="52"/>
      <c r="BH176" s="120"/>
      <c r="BI176" s="1"/>
      <c r="BJ176" s="101"/>
      <c r="BK176" s="52"/>
      <c r="BL176" s="1"/>
      <c r="BM176" s="1"/>
      <c r="BN176" s="1"/>
      <c r="BP176" s="1"/>
      <c r="BQ176" s="1"/>
      <c r="BR176" s="1"/>
      <c r="BS176" s="1"/>
      <c r="BT176" s="1"/>
      <c r="BU176" s="1"/>
      <c r="BV176" s="1"/>
      <c r="BW176" s="1"/>
    </row>
    <row r="177" spans="36:76">
      <c r="AJ177" s="13"/>
      <c r="AL177" s="13"/>
      <c r="AN177" s="116"/>
      <c r="AP177" s="116"/>
      <c r="AR177" s="13"/>
      <c r="AV177" s="3"/>
      <c r="AZ177" s="3"/>
      <c r="BA177" s="51"/>
      <c r="BC177" s="1"/>
      <c r="BD177" s="51"/>
      <c r="BE177" s="13"/>
      <c r="BG177" s="52"/>
      <c r="BH177" s="120"/>
      <c r="BI177" s="1"/>
      <c r="BJ177" s="101"/>
      <c r="BK177" s="52"/>
      <c r="BL177" s="1"/>
      <c r="BM177" s="1"/>
      <c r="BN177" s="1"/>
      <c r="BP177" s="1"/>
      <c r="BQ177" s="1"/>
      <c r="BR177" s="1"/>
      <c r="BS177" s="1"/>
      <c r="BT177" s="1"/>
      <c r="BU177" s="1"/>
      <c r="BV177" s="1"/>
      <c r="BW177" s="1"/>
    </row>
    <row r="178" spans="36:76">
      <c r="AJ178" s="13"/>
      <c r="AL178" s="13"/>
      <c r="AN178" s="116"/>
      <c r="AP178" s="116"/>
      <c r="AR178" s="13"/>
      <c r="AV178" s="3"/>
      <c r="AZ178" s="3"/>
      <c r="BA178" s="51"/>
      <c r="BC178" s="1"/>
      <c r="BD178" s="51"/>
      <c r="BE178" s="13"/>
      <c r="BG178" s="52"/>
      <c r="BI178" s="13"/>
      <c r="BJ178" s="101"/>
      <c r="BK178" s="52"/>
      <c r="BL178" s="1"/>
      <c r="BM178" s="1"/>
      <c r="BN178" s="1"/>
      <c r="BP178" s="1"/>
      <c r="BQ178" s="1"/>
      <c r="BR178" s="1"/>
      <c r="BS178" s="1"/>
      <c r="BT178" s="1"/>
      <c r="BU178" s="1"/>
      <c r="BV178" s="1"/>
      <c r="BW178" s="1"/>
    </row>
    <row r="179" spans="36:76">
      <c r="AJ179" s="13"/>
      <c r="AL179" s="13"/>
      <c r="AN179" s="116"/>
      <c r="AP179" s="116"/>
      <c r="AR179" s="13"/>
      <c r="AV179" s="3"/>
      <c r="AZ179" s="3"/>
      <c r="BA179" s="51"/>
      <c r="BC179" s="1"/>
      <c r="BD179" s="51"/>
      <c r="BE179" s="13"/>
      <c r="BG179" s="52"/>
      <c r="BI179" s="13"/>
      <c r="BJ179" s="101"/>
      <c r="BK179" s="52"/>
      <c r="BL179" s="1"/>
      <c r="BM179" s="1"/>
      <c r="BN179" s="1"/>
      <c r="BP179" s="1"/>
      <c r="BQ179" s="1"/>
      <c r="BR179" s="1"/>
      <c r="BS179" s="1"/>
      <c r="BT179" s="1"/>
      <c r="BU179" s="1"/>
      <c r="BV179" s="1"/>
      <c r="BW179" s="1"/>
    </row>
    <row r="180" spans="36:76">
      <c r="AJ180" s="13"/>
      <c r="AK180" s="13"/>
      <c r="AL180" s="13"/>
      <c r="AM180" s="13"/>
      <c r="AN180" s="116"/>
      <c r="AO180" s="13"/>
      <c r="AP180" s="116"/>
      <c r="AQ180" s="13"/>
      <c r="AR180" s="13"/>
      <c r="AS180" s="13"/>
      <c r="AT180" s="116"/>
      <c r="AU180" s="13"/>
      <c r="AV180" s="3"/>
      <c r="AW180" s="13"/>
      <c r="AX180" s="13"/>
      <c r="AY180" s="13"/>
      <c r="AZ180" s="3"/>
      <c r="BA180" s="51"/>
      <c r="BC180" s="1"/>
      <c r="BD180" s="51"/>
      <c r="BE180" s="13"/>
      <c r="BG180" s="52"/>
      <c r="BI180" s="13"/>
      <c r="BJ180" s="101"/>
      <c r="BK180" s="52"/>
      <c r="BL180" s="1"/>
      <c r="BM180" s="1"/>
      <c r="BN180" s="1"/>
      <c r="BP180" s="1"/>
      <c r="BQ180" s="1"/>
      <c r="BR180" s="1"/>
      <c r="BS180" s="1"/>
      <c r="BT180" s="1"/>
      <c r="BU180" s="1"/>
      <c r="BV180" s="1"/>
      <c r="BW180" s="1"/>
    </row>
    <row r="181" spans="36:76">
      <c r="AJ181" s="13"/>
      <c r="AK181" s="13"/>
      <c r="AL181" s="13"/>
      <c r="AM181" s="13"/>
      <c r="AN181" s="116"/>
      <c r="AO181" s="13"/>
      <c r="AP181" s="116"/>
      <c r="AQ181" s="13"/>
      <c r="AR181" s="13"/>
      <c r="AS181" s="13"/>
      <c r="AT181" s="116"/>
      <c r="AU181" s="13"/>
      <c r="AV181" s="13"/>
      <c r="AW181" s="13"/>
      <c r="AX181" s="13"/>
      <c r="AY181" s="13"/>
      <c r="AZ181" s="13"/>
      <c r="BA181" s="116"/>
      <c r="BB181" s="66"/>
      <c r="BC181" s="13"/>
      <c r="BD181" s="116"/>
      <c r="BE181" s="13"/>
      <c r="BF181" s="66"/>
      <c r="BG181" s="13"/>
      <c r="BI181" s="13"/>
      <c r="BJ181" s="116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"/>
      <c r="BV181" s="1"/>
      <c r="BW181" s="1"/>
    </row>
    <row r="182" spans="36:76">
      <c r="AJ182" s="13"/>
      <c r="AK182" s="13"/>
      <c r="AL182" s="13"/>
      <c r="AM182" s="13"/>
      <c r="AN182" s="116"/>
      <c r="AO182" s="13"/>
      <c r="AP182" s="116"/>
      <c r="AQ182" s="13"/>
      <c r="AR182" s="13"/>
      <c r="AS182" s="13"/>
      <c r="AT182" s="116"/>
      <c r="AU182" s="13"/>
      <c r="AV182" s="13"/>
      <c r="AW182" s="13"/>
      <c r="AX182" s="13"/>
      <c r="AY182" s="13"/>
      <c r="AZ182" s="13"/>
      <c r="BA182" s="116"/>
      <c r="BB182" s="66"/>
      <c r="BC182" s="13"/>
      <c r="BD182" s="116"/>
      <c r="BE182" s="13"/>
      <c r="BF182" s="66"/>
      <c r="BG182" s="13"/>
      <c r="BI182" s="13"/>
      <c r="BJ182" s="116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"/>
    </row>
    <row r="183" spans="36:76">
      <c r="AJ183" s="13"/>
      <c r="AK183" s="13"/>
      <c r="AL183" s="13"/>
      <c r="AM183" s="13"/>
      <c r="AN183" s="116"/>
      <c r="AO183" s="13"/>
      <c r="AP183" s="116"/>
      <c r="AQ183" s="13"/>
      <c r="AR183" s="13"/>
      <c r="AS183" s="13"/>
      <c r="AT183" s="116"/>
      <c r="AU183" s="13"/>
      <c r="AV183" s="13"/>
      <c r="AW183" s="13"/>
      <c r="AX183" s="13"/>
      <c r="AY183" s="13"/>
      <c r="AZ183" s="13"/>
      <c r="BA183" s="116"/>
      <c r="BB183" s="66"/>
      <c r="BC183" s="13"/>
      <c r="BD183" s="116"/>
      <c r="BE183" s="13"/>
      <c r="BF183" s="66"/>
      <c r="BG183" s="13"/>
      <c r="BI183" s="13"/>
      <c r="BJ183" s="116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"/>
    </row>
    <row r="184" spans="36:76">
      <c r="AJ184" s="13"/>
      <c r="AK184" s="13"/>
      <c r="AL184" s="13"/>
      <c r="AM184" s="13"/>
      <c r="AN184" s="116"/>
      <c r="AO184" s="13"/>
      <c r="AP184" s="116"/>
      <c r="AQ184" s="13"/>
      <c r="AR184" s="13"/>
      <c r="AS184" s="13"/>
      <c r="AT184" s="116"/>
      <c r="AU184" s="13"/>
      <c r="AV184" s="13"/>
      <c r="AW184" s="13"/>
      <c r="AX184" s="13"/>
      <c r="AY184" s="13"/>
      <c r="AZ184" s="13"/>
      <c r="BA184" s="116"/>
      <c r="BB184" s="66"/>
      <c r="BC184" s="13"/>
      <c r="BD184" s="116"/>
      <c r="BE184" s="13"/>
      <c r="BF184" s="66"/>
      <c r="BG184" s="13"/>
      <c r="BI184" s="13"/>
      <c r="BJ184" s="116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"/>
    </row>
    <row r="185" spans="36:76">
      <c r="AJ185" s="13"/>
      <c r="AK185" s="13"/>
      <c r="AL185" s="13"/>
      <c r="AM185" s="13"/>
      <c r="AN185" s="116"/>
      <c r="AO185" s="13"/>
      <c r="AP185" s="116"/>
      <c r="AQ185" s="13"/>
      <c r="AR185" s="13"/>
      <c r="AS185" s="13"/>
      <c r="AT185" s="116"/>
      <c r="AU185" s="13"/>
      <c r="AV185" s="13"/>
      <c r="AW185" s="13"/>
      <c r="AX185" s="13"/>
      <c r="AY185" s="13"/>
      <c r="AZ185" s="13"/>
      <c r="BA185" s="116"/>
      <c r="BB185" s="66"/>
      <c r="BC185" s="13"/>
      <c r="BD185" s="116"/>
      <c r="BE185" s="13"/>
      <c r="BF185" s="66"/>
      <c r="BG185" s="13"/>
      <c r="BI185" s="13"/>
      <c r="BJ185" s="116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"/>
    </row>
    <row r="186" spans="36:76">
      <c r="AJ186" s="13"/>
      <c r="AK186" s="13"/>
      <c r="AL186" s="13"/>
      <c r="AM186" s="13"/>
      <c r="AN186" s="116"/>
      <c r="AO186" s="13"/>
      <c r="AP186" s="116"/>
      <c r="AQ186" s="13"/>
      <c r="AR186" s="13"/>
      <c r="AS186" s="13"/>
      <c r="AT186" s="116"/>
      <c r="AU186" s="13"/>
      <c r="AV186" s="13"/>
      <c r="AW186" s="13"/>
      <c r="AX186" s="13"/>
      <c r="AY186" s="13"/>
      <c r="AZ186" s="13"/>
      <c r="BA186" s="116"/>
      <c r="BB186" s="66"/>
      <c r="BC186" s="13"/>
      <c r="BD186" s="116"/>
      <c r="BE186" s="13"/>
      <c r="BF186" s="66"/>
      <c r="BG186" s="13"/>
      <c r="BI186" s="13"/>
      <c r="BJ186" s="116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"/>
    </row>
    <row r="187" spans="36:76">
      <c r="AJ187" s="13"/>
      <c r="AK187" s="13"/>
      <c r="AL187" s="13"/>
      <c r="AM187" s="13"/>
      <c r="AN187" s="116"/>
      <c r="AO187" s="13"/>
      <c r="AP187" s="116"/>
      <c r="AQ187" s="13"/>
      <c r="AR187" s="13"/>
      <c r="AS187" s="13"/>
      <c r="AT187" s="116"/>
      <c r="AU187" s="13"/>
      <c r="AV187" s="13"/>
      <c r="AW187" s="13"/>
      <c r="AX187" s="13"/>
      <c r="AY187" s="13"/>
      <c r="AZ187" s="13"/>
      <c r="BA187" s="116"/>
      <c r="BB187" s="66"/>
      <c r="BC187" s="13"/>
      <c r="BD187" s="116"/>
      <c r="BE187" s="13"/>
      <c r="BF187" s="66"/>
      <c r="BG187" s="13"/>
      <c r="BI187" s="13"/>
      <c r="BJ187" s="116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"/>
    </row>
    <row r="188" spans="36:76">
      <c r="AJ188" s="13"/>
      <c r="AK188" s="13"/>
      <c r="AL188" s="13"/>
      <c r="AM188" s="13"/>
      <c r="AN188" s="116"/>
      <c r="AO188" s="13"/>
      <c r="AP188" s="116"/>
      <c r="AQ188" s="13"/>
      <c r="AR188" s="13"/>
      <c r="AS188" s="13"/>
      <c r="AT188" s="116"/>
      <c r="AU188" s="13"/>
      <c r="AV188" s="13"/>
      <c r="AW188" s="13"/>
      <c r="AX188" s="13"/>
      <c r="AY188" s="13"/>
      <c r="AZ188" s="13"/>
      <c r="BA188" s="116"/>
      <c r="BB188" s="66"/>
      <c r="BC188" s="13"/>
      <c r="BD188" s="116"/>
      <c r="BE188" s="13"/>
      <c r="BF188" s="66"/>
      <c r="BG188" s="13"/>
      <c r="BI188" s="13"/>
      <c r="BJ188" s="116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"/>
    </row>
    <row r="189" spans="36:76">
      <c r="AJ189" s="13"/>
      <c r="AK189" s="13"/>
      <c r="AL189" s="13"/>
      <c r="AM189" s="13"/>
      <c r="AN189" s="116"/>
      <c r="AO189" s="13"/>
      <c r="AP189" s="116"/>
      <c r="AQ189" s="13"/>
      <c r="AR189" s="13"/>
      <c r="AS189" s="13"/>
      <c r="AT189" s="116"/>
      <c r="AU189" s="13"/>
      <c r="AV189" s="13"/>
      <c r="AW189" s="13"/>
      <c r="AX189" s="13"/>
      <c r="AY189" s="13"/>
      <c r="AZ189" s="13"/>
      <c r="BA189" s="116"/>
      <c r="BB189" s="66"/>
      <c r="BC189" s="13"/>
      <c r="BD189" s="116"/>
      <c r="BE189" s="13"/>
      <c r="BF189" s="66"/>
      <c r="BG189" s="13"/>
      <c r="BI189" s="13"/>
      <c r="BJ189" s="116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"/>
    </row>
    <row r="190" spans="36:76">
      <c r="AJ190" s="13"/>
      <c r="AK190" s="13"/>
      <c r="AL190" s="13"/>
      <c r="AM190" s="13"/>
      <c r="AN190" s="116"/>
      <c r="AO190" s="13"/>
      <c r="AP190" s="116"/>
      <c r="AQ190" s="13"/>
      <c r="AR190" s="13"/>
      <c r="AS190" s="13"/>
      <c r="AT190" s="116"/>
      <c r="AU190" s="13"/>
      <c r="AV190" s="13"/>
      <c r="AW190" s="13"/>
      <c r="AX190" s="13"/>
      <c r="AY190" s="13"/>
      <c r="AZ190" s="13"/>
      <c r="BA190" s="116"/>
      <c r="BB190" s="66"/>
      <c r="BC190" s="13"/>
      <c r="BD190" s="116"/>
      <c r="BE190" s="13"/>
      <c r="BF190" s="66"/>
      <c r="BG190" s="13"/>
      <c r="BI190" s="13"/>
      <c r="BJ190" s="116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"/>
    </row>
    <row r="191" spans="36:76">
      <c r="AJ191" s="13"/>
      <c r="AK191" s="13"/>
      <c r="AL191" s="13"/>
      <c r="AM191" s="13"/>
      <c r="AN191" s="116"/>
      <c r="AO191" s="13"/>
      <c r="AP191" s="116"/>
      <c r="AQ191" s="13"/>
      <c r="AR191" s="13"/>
      <c r="AS191" s="13"/>
      <c r="AT191" s="116"/>
      <c r="AU191" s="13"/>
      <c r="AV191" s="13"/>
      <c r="AW191" s="13"/>
      <c r="AX191" s="13"/>
      <c r="AY191" s="13"/>
      <c r="AZ191" s="13"/>
      <c r="BA191" s="116"/>
      <c r="BB191" s="66"/>
      <c r="BC191" s="13"/>
      <c r="BD191" s="116"/>
      <c r="BE191" s="13"/>
      <c r="BF191" s="66"/>
      <c r="BG191" s="13"/>
      <c r="BI191" s="13"/>
      <c r="BJ191" s="116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"/>
      <c r="BX191" s="13"/>
    </row>
    <row r="192" spans="36:76">
      <c r="AJ192" s="13"/>
      <c r="AK192" s="13"/>
      <c r="AL192" s="13"/>
      <c r="AM192" s="13"/>
      <c r="AN192" s="116"/>
      <c r="AO192" s="13"/>
      <c r="AP192" s="116"/>
      <c r="AQ192" s="13"/>
      <c r="AR192" s="13"/>
      <c r="AS192" s="13"/>
      <c r="AT192" s="116"/>
      <c r="AU192" s="13"/>
      <c r="AV192" s="13"/>
      <c r="AW192" s="13"/>
      <c r="AX192" s="13"/>
      <c r="AY192" s="13"/>
      <c r="AZ192" s="13"/>
      <c r="BA192" s="116"/>
      <c r="BB192" s="66"/>
      <c r="BC192" s="13"/>
      <c r="BD192" s="116"/>
      <c r="BE192" s="13"/>
      <c r="BF192" s="66"/>
      <c r="BG192" s="13"/>
      <c r="BI192" s="13"/>
      <c r="BJ192" s="116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"/>
      <c r="BX192" s="13"/>
    </row>
    <row r="193" spans="36:76">
      <c r="AJ193" s="13"/>
      <c r="AK193" s="13"/>
      <c r="AL193" s="13"/>
      <c r="AM193" s="13"/>
      <c r="AN193" s="116"/>
      <c r="AO193" s="13"/>
      <c r="AP193" s="116"/>
      <c r="AQ193" s="13"/>
      <c r="AR193" s="13"/>
      <c r="AS193" s="13"/>
      <c r="AT193" s="116"/>
      <c r="AU193" s="13"/>
      <c r="AV193" s="13"/>
      <c r="AW193" s="13"/>
      <c r="AX193" s="13"/>
      <c r="AY193" s="13"/>
      <c r="AZ193" s="13"/>
      <c r="BA193" s="116"/>
      <c r="BB193" s="66"/>
      <c r="BC193" s="13"/>
      <c r="BD193" s="116"/>
      <c r="BE193" s="13"/>
      <c r="BF193" s="66"/>
      <c r="BG193" s="13"/>
      <c r="BI193" s="13"/>
      <c r="BJ193" s="116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"/>
      <c r="BX193" s="13"/>
    </row>
    <row r="194" spans="36:76">
      <c r="AJ194" s="13"/>
      <c r="AK194" s="13"/>
      <c r="AL194" s="13"/>
      <c r="AM194" s="13"/>
      <c r="AN194" s="116"/>
      <c r="AO194" s="13"/>
      <c r="AP194" s="116"/>
      <c r="AQ194" s="13"/>
      <c r="AR194" s="13"/>
      <c r="AS194" s="13"/>
      <c r="AT194" s="116"/>
      <c r="AU194" s="13"/>
      <c r="AV194" s="13"/>
      <c r="AW194" s="13"/>
      <c r="AX194" s="13"/>
      <c r="AY194" s="13"/>
      <c r="AZ194" s="13"/>
      <c r="BA194" s="116"/>
      <c r="BB194" s="66"/>
      <c r="BC194" s="13"/>
      <c r="BD194" s="116"/>
      <c r="BE194" s="13"/>
      <c r="BF194" s="66"/>
      <c r="BG194" s="13"/>
      <c r="BI194" s="13"/>
      <c r="BJ194" s="116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"/>
      <c r="BX194" s="13"/>
    </row>
    <row r="195" spans="36:76">
      <c r="AJ195" s="13"/>
      <c r="AK195" s="13"/>
      <c r="AL195" s="13"/>
      <c r="AM195" s="13"/>
      <c r="AN195" s="116"/>
      <c r="AO195" s="13"/>
      <c r="AP195" s="116"/>
      <c r="AQ195" s="13"/>
      <c r="AR195" s="13"/>
      <c r="AS195" s="13"/>
      <c r="AT195" s="116"/>
      <c r="AU195" s="13"/>
      <c r="AV195" s="13"/>
      <c r="AW195" s="13"/>
      <c r="AX195" s="13"/>
      <c r="AY195" s="13"/>
      <c r="AZ195" s="13"/>
      <c r="BA195" s="116"/>
      <c r="BB195" s="66"/>
      <c r="BC195" s="13"/>
      <c r="BD195" s="116"/>
      <c r="BE195" s="13"/>
      <c r="BF195" s="66"/>
      <c r="BG195" s="13"/>
      <c r="BI195" s="13"/>
      <c r="BJ195" s="116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"/>
      <c r="BX195" s="13"/>
    </row>
    <row r="196" spans="36:76">
      <c r="AJ196" s="13"/>
      <c r="AK196" s="13"/>
      <c r="AL196" s="13"/>
      <c r="AM196" s="13"/>
      <c r="AN196" s="116"/>
      <c r="AO196" s="13"/>
      <c r="AP196" s="116"/>
      <c r="AQ196" s="13"/>
      <c r="AR196" s="13"/>
      <c r="AS196" s="13"/>
      <c r="AT196" s="116"/>
      <c r="AU196" s="13"/>
      <c r="AV196" s="13"/>
      <c r="AW196" s="13"/>
      <c r="AX196" s="13"/>
      <c r="AY196" s="13"/>
      <c r="AZ196" s="13"/>
      <c r="BA196" s="116"/>
      <c r="BB196" s="66"/>
      <c r="BC196" s="13"/>
      <c r="BD196" s="116"/>
      <c r="BE196" s="13"/>
      <c r="BF196" s="66"/>
      <c r="BG196" s="13"/>
      <c r="BI196" s="13"/>
      <c r="BJ196" s="116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"/>
      <c r="BX196" s="13"/>
    </row>
    <row r="197" spans="36:76">
      <c r="AJ197" s="13"/>
      <c r="AK197" s="13"/>
      <c r="AL197" s="13"/>
      <c r="AM197" s="13"/>
      <c r="AN197" s="116"/>
      <c r="AO197" s="13"/>
      <c r="AP197" s="116"/>
      <c r="AQ197" s="13"/>
      <c r="AR197" s="13"/>
      <c r="AS197" s="13"/>
      <c r="AT197" s="116"/>
      <c r="AU197" s="13"/>
      <c r="AV197" s="13"/>
      <c r="AW197" s="13"/>
      <c r="AX197" s="13"/>
      <c r="AY197" s="13"/>
      <c r="AZ197" s="13"/>
      <c r="BA197" s="116"/>
      <c r="BB197" s="66"/>
      <c r="BC197" s="13"/>
      <c r="BD197" s="116"/>
      <c r="BE197" s="13"/>
      <c r="BF197" s="66"/>
      <c r="BG197" s="13"/>
      <c r="BI197" s="13"/>
      <c r="BJ197" s="116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"/>
      <c r="BX197" s="13"/>
    </row>
    <row r="198" spans="36:76">
      <c r="AJ198" s="13"/>
      <c r="AK198" s="13"/>
      <c r="AL198" s="13"/>
      <c r="AM198" s="13"/>
      <c r="AN198" s="116"/>
      <c r="AO198" s="13"/>
      <c r="AP198" s="116"/>
      <c r="AQ198" s="13"/>
      <c r="AR198" s="13"/>
      <c r="AS198" s="13"/>
      <c r="AT198" s="116"/>
      <c r="AU198" s="13"/>
      <c r="AV198" s="13"/>
      <c r="AW198" s="13"/>
      <c r="AX198" s="13"/>
      <c r="AY198" s="13"/>
      <c r="AZ198" s="13"/>
      <c r="BA198" s="116"/>
      <c r="BB198" s="66"/>
      <c r="BC198" s="13"/>
      <c r="BD198" s="116"/>
      <c r="BE198" s="13"/>
      <c r="BF198" s="66"/>
      <c r="BG198" s="13"/>
      <c r="BI198" s="13"/>
      <c r="BJ198" s="116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"/>
      <c r="BX198" s="13"/>
    </row>
    <row r="199" spans="36:76">
      <c r="AJ199" s="13"/>
      <c r="AK199" s="13"/>
      <c r="AL199" s="13"/>
      <c r="AM199" s="13"/>
      <c r="AN199" s="116"/>
      <c r="AO199" s="13"/>
      <c r="AP199" s="116"/>
      <c r="AQ199" s="13"/>
      <c r="AR199" s="13"/>
      <c r="AS199" s="13"/>
      <c r="AT199" s="116"/>
      <c r="AU199" s="13"/>
      <c r="AV199" s="13"/>
      <c r="AW199" s="13"/>
      <c r="AX199" s="13"/>
      <c r="AY199" s="13"/>
      <c r="AZ199" s="13"/>
      <c r="BA199" s="116"/>
      <c r="BB199" s="66"/>
      <c r="BC199" s="13"/>
      <c r="BD199" s="116"/>
      <c r="BE199" s="13"/>
      <c r="BF199" s="66"/>
      <c r="BG199" s="13"/>
      <c r="BI199" s="13"/>
      <c r="BJ199" s="116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"/>
      <c r="BX199" s="13"/>
    </row>
    <row r="200" spans="36:76">
      <c r="AJ200" s="13"/>
      <c r="AK200" s="13"/>
      <c r="AL200" s="13"/>
      <c r="AM200" s="13"/>
      <c r="AN200" s="116"/>
      <c r="AO200" s="13"/>
      <c r="AP200" s="116"/>
      <c r="AQ200" s="13"/>
      <c r="AR200" s="13"/>
      <c r="AS200" s="13"/>
      <c r="AT200" s="116"/>
      <c r="AU200" s="13"/>
      <c r="AV200" s="13"/>
      <c r="AW200" s="13"/>
      <c r="AX200" s="13"/>
      <c r="AY200" s="13"/>
      <c r="AZ200" s="13"/>
      <c r="BA200" s="116"/>
      <c r="BB200" s="66"/>
      <c r="BC200" s="13"/>
      <c r="BD200" s="116"/>
      <c r="BE200" s="13"/>
      <c r="BF200" s="66"/>
      <c r="BG200" s="13"/>
      <c r="BI200" s="13"/>
      <c r="BJ200" s="116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"/>
      <c r="BX200" s="13"/>
    </row>
    <row r="201" spans="36:76">
      <c r="AJ201" s="13"/>
      <c r="AK201" s="13"/>
      <c r="AL201" s="13"/>
      <c r="AM201" s="13"/>
      <c r="AN201" s="116"/>
      <c r="AO201" s="13"/>
      <c r="AP201" s="116"/>
      <c r="AQ201" s="13"/>
      <c r="AR201" s="13"/>
      <c r="AS201" s="13"/>
      <c r="AT201" s="116"/>
      <c r="AU201" s="13"/>
      <c r="AV201" s="13"/>
      <c r="AW201" s="13"/>
      <c r="AX201" s="13"/>
      <c r="AY201" s="13"/>
      <c r="AZ201" s="13"/>
      <c r="BA201" s="116"/>
      <c r="BB201" s="66"/>
      <c r="BC201" s="13"/>
      <c r="BD201" s="116"/>
      <c r="BE201" s="13"/>
      <c r="BF201" s="66"/>
      <c r="BG201" s="13"/>
      <c r="BI201" s="13"/>
      <c r="BJ201" s="116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"/>
      <c r="BX201" s="13"/>
    </row>
    <row r="202" spans="36:76">
      <c r="AJ202" s="13"/>
      <c r="AK202" s="13"/>
      <c r="AL202" s="13"/>
      <c r="AM202" s="13"/>
      <c r="AN202" s="116"/>
      <c r="AO202" s="13"/>
      <c r="AP202" s="116"/>
      <c r="AQ202" s="13"/>
      <c r="AR202" s="13"/>
      <c r="AS202" s="13"/>
      <c r="AT202" s="116"/>
      <c r="AU202" s="13"/>
      <c r="AV202" s="13"/>
      <c r="AW202" s="13"/>
      <c r="AX202" s="13"/>
      <c r="AY202" s="13"/>
      <c r="AZ202" s="13"/>
      <c r="BA202" s="116"/>
      <c r="BB202" s="66"/>
      <c r="BC202" s="13"/>
      <c r="BD202" s="116"/>
      <c r="BE202" s="13"/>
      <c r="BF202" s="66"/>
      <c r="BG202" s="13"/>
      <c r="BI202" s="13"/>
      <c r="BJ202" s="116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"/>
      <c r="BX202" s="13"/>
    </row>
    <row r="203" spans="36:76">
      <c r="AJ203" s="13"/>
      <c r="AK203" s="13"/>
      <c r="AL203" s="13"/>
      <c r="AM203" s="13"/>
      <c r="AN203" s="116"/>
      <c r="AO203" s="13"/>
      <c r="AP203" s="116"/>
      <c r="AQ203" s="13"/>
      <c r="AR203" s="13"/>
      <c r="AS203" s="13"/>
      <c r="AT203" s="116"/>
      <c r="AU203" s="13"/>
      <c r="AV203" s="13"/>
      <c r="AW203" s="13"/>
      <c r="AX203" s="13"/>
      <c r="AY203" s="13"/>
      <c r="AZ203" s="13"/>
      <c r="BA203" s="116"/>
      <c r="BB203" s="66"/>
      <c r="BC203" s="13"/>
      <c r="BD203" s="116"/>
      <c r="BE203" s="13"/>
      <c r="BF203" s="66"/>
      <c r="BG203" s="13"/>
      <c r="BI203" s="13"/>
      <c r="BJ203" s="116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"/>
      <c r="BX203" s="13"/>
    </row>
    <row r="204" spans="36:76">
      <c r="AJ204" s="13"/>
      <c r="AK204" s="13"/>
      <c r="AL204" s="13"/>
      <c r="AM204" s="13"/>
      <c r="AN204" s="116"/>
      <c r="AO204" s="13"/>
      <c r="AP204" s="116"/>
      <c r="AQ204" s="13"/>
      <c r="AR204" s="13"/>
      <c r="AS204" s="13"/>
      <c r="AT204" s="116"/>
      <c r="AU204" s="13"/>
      <c r="AV204" s="13"/>
      <c r="AW204" s="13"/>
      <c r="AX204" s="13"/>
      <c r="AY204" s="13"/>
      <c r="AZ204" s="13"/>
      <c r="BA204" s="116"/>
      <c r="BB204" s="66"/>
      <c r="BC204" s="13"/>
      <c r="BD204" s="116"/>
      <c r="BE204" s="13"/>
      <c r="BF204" s="66"/>
      <c r="BG204" s="13"/>
      <c r="BI204" s="13"/>
      <c r="BJ204" s="116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"/>
      <c r="BX204" s="13"/>
    </row>
    <row r="205" spans="36:76">
      <c r="AJ205" s="13"/>
      <c r="AK205" s="13"/>
      <c r="AL205" s="13"/>
      <c r="AM205" s="13"/>
      <c r="AN205" s="116"/>
      <c r="AO205" s="13"/>
      <c r="AP205" s="116"/>
      <c r="AQ205" s="13"/>
      <c r="AR205" s="13"/>
      <c r="AS205" s="13"/>
      <c r="AT205" s="116"/>
      <c r="AU205" s="13"/>
      <c r="AV205" s="13"/>
      <c r="AW205" s="13"/>
      <c r="AX205" s="13"/>
      <c r="AY205" s="13"/>
      <c r="AZ205" s="13"/>
      <c r="BA205" s="116"/>
      <c r="BB205" s="66"/>
      <c r="BC205" s="13"/>
      <c r="BD205" s="116"/>
      <c r="BE205" s="13"/>
      <c r="BF205" s="66"/>
      <c r="BG205" s="13"/>
      <c r="BI205" s="13"/>
      <c r="BJ205" s="116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"/>
      <c r="BX205" s="13"/>
    </row>
    <row r="206" spans="36:76">
      <c r="AJ206" s="13"/>
      <c r="AK206" s="13"/>
      <c r="AL206" s="13"/>
      <c r="AM206" s="13"/>
      <c r="AN206" s="116"/>
      <c r="AO206" s="13"/>
      <c r="AP206" s="116"/>
      <c r="AQ206" s="13"/>
      <c r="AR206" s="13"/>
      <c r="AS206" s="13"/>
      <c r="AT206" s="116"/>
      <c r="AU206" s="13"/>
      <c r="AV206" s="13"/>
      <c r="AW206" s="13"/>
      <c r="AX206" s="13"/>
      <c r="AY206" s="13"/>
      <c r="AZ206" s="13"/>
      <c r="BA206" s="116"/>
      <c r="BB206" s="66"/>
      <c r="BC206" s="13"/>
      <c r="BD206" s="116"/>
      <c r="BE206" s="13"/>
      <c r="BF206" s="66"/>
      <c r="BG206" s="13"/>
      <c r="BI206" s="13"/>
      <c r="BJ206" s="116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"/>
      <c r="BX206" s="13"/>
    </row>
    <row r="207" spans="36:76">
      <c r="AJ207" s="13"/>
      <c r="AK207" s="13"/>
      <c r="AL207" s="13"/>
      <c r="AM207" s="13"/>
      <c r="AN207" s="116"/>
      <c r="AO207" s="13"/>
      <c r="AP207" s="116"/>
      <c r="AQ207" s="13"/>
      <c r="AR207" s="13"/>
      <c r="AS207" s="13"/>
      <c r="AT207" s="116"/>
      <c r="AU207" s="13"/>
      <c r="AV207" s="13"/>
      <c r="AW207" s="13"/>
      <c r="AX207" s="13"/>
      <c r="AY207" s="13"/>
      <c r="AZ207" s="13"/>
      <c r="BA207" s="116"/>
      <c r="BB207" s="66"/>
      <c r="BC207" s="13"/>
      <c r="BD207" s="116"/>
      <c r="BE207" s="13"/>
      <c r="BF207" s="66"/>
      <c r="BG207" s="13"/>
      <c r="BI207" s="13"/>
      <c r="BJ207" s="116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"/>
      <c r="BX207" s="13"/>
    </row>
    <row r="208" spans="36:76">
      <c r="AJ208" s="13"/>
      <c r="AK208" s="13"/>
      <c r="AL208" s="13"/>
      <c r="AM208" s="13"/>
      <c r="AN208" s="116"/>
      <c r="AO208" s="13"/>
      <c r="AP208" s="116"/>
      <c r="AQ208" s="13"/>
      <c r="AR208" s="13"/>
      <c r="AS208" s="13"/>
      <c r="AT208" s="116"/>
      <c r="AU208" s="13"/>
      <c r="AV208" s="13"/>
      <c r="AW208" s="13"/>
      <c r="AX208" s="13"/>
      <c r="AY208" s="13"/>
      <c r="AZ208" s="13"/>
      <c r="BA208" s="116"/>
      <c r="BB208" s="66"/>
      <c r="BC208" s="13"/>
      <c r="BD208" s="116"/>
      <c r="BE208" s="13"/>
      <c r="BF208" s="66"/>
      <c r="BG208" s="13"/>
      <c r="BI208" s="13"/>
      <c r="BJ208" s="116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"/>
      <c r="BX208" s="13"/>
    </row>
    <row r="209" spans="36:76">
      <c r="AJ209" s="13"/>
      <c r="AK209" s="13"/>
      <c r="AL209" s="13"/>
      <c r="AM209" s="13"/>
      <c r="AN209" s="116"/>
      <c r="AO209" s="13"/>
      <c r="AP209" s="116"/>
      <c r="AQ209" s="13"/>
      <c r="AR209" s="13"/>
      <c r="AS209" s="13"/>
      <c r="AT209" s="116"/>
      <c r="AU209" s="13"/>
      <c r="AV209" s="13"/>
      <c r="AW209" s="13"/>
      <c r="AX209" s="13"/>
      <c r="AY209" s="13"/>
      <c r="AZ209" s="13"/>
      <c r="BA209" s="116"/>
      <c r="BB209" s="66"/>
      <c r="BC209" s="13"/>
      <c r="BD209" s="116"/>
      <c r="BE209" s="13"/>
      <c r="BF209" s="66"/>
      <c r="BG209" s="13"/>
      <c r="BI209" s="13"/>
      <c r="BJ209" s="116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"/>
      <c r="BX209" s="13"/>
    </row>
    <row r="210" spans="36:76">
      <c r="AJ210" s="13"/>
      <c r="AK210" s="13"/>
      <c r="AL210" s="13"/>
      <c r="AM210" s="13"/>
      <c r="AN210" s="116"/>
      <c r="AO210" s="13"/>
      <c r="AP210" s="116"/>
      <c r="AQ210" s="13"/>
      <c r="AR210" s="13"/>
      <c r="AS210" s="13"/>
      <c r="AT210" s="116"/>
      <c r="AU210" s="13"/>
      <c r="AV210" s="13"/>
      <c r="AW210" s="13"/>
      <c r="AX210" s="13"/>
      <c r="AY210" s="13"/>
      <c r="AZ210" s="13"/>
      <c r="BA210" s="116"/>
      <c r="BB210" s="66"/>
      <c r="BC210" s="13"/>
      <c r="BD210" s="116"/>
      <c r="BE210" s="13"/>
      <c r="BF210" s="66"/>
      <c r="BG210" s="13"/>
      <c r="BI210" s="13"/>
      <c r="BJ210" s="116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"/>
      <c r="BX210" s="13"/>
    </row>
    <row r="211" spans="36:76">
      <c r="AJ211" s="13"/>
      <c r="AK211" s="13"/>
      <c r="AL211" s="13"/>
      <c r="AM211" s="13"/>
      <c r="AN211" s="116"/>
      <c r="AO211" s="13"/>
      <c r="AP211" s="116"/>
      <c r="AQ211" s="13"/>
      <c r="AR211" s="13"/>
      <c r="AS211" s="13"/>
      <c r="AT211" s="116"/>
      <c r="AU211" s="13"/>
      <c r="AV211" s="13"/>
      <c r="AW211" s="13"/>
      <c r="AX211" s="13"/>
      <c r="AY211" s="13"/>
      <c r="AZ211" s="13"/>
      <c r="BA211" s="116"/>
      <c r="BB211" s="66"/>
      <c r="BC211" s="13"/>
      <c r="BD211" s="116"/>
      <c r="BE211" s="13"/>
      <c r="BF211" s="66"/>
      <c r="BG211" s="13"/>
      <c r="BI211" s="13"/>
      <c r="BJ211" s="116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"/>
      <c r="BX211" s="13"/>
    </row>
    <row r="212" spans="36:76">
      <c r="AJ212" s="13"/>
      <c r="AK212" s="13"/>
      <c r="AL212" s="13"/>
      <c r="AM212" s="13"/>
      <c r="AN212" s="116"/>
      <c r="AO212" s="13"/>
      <c r="AP212" s="116"/>
      <c r="AQ212" s="13"/>
      <c r="AR212" s="13"/>
      <c r="AS212" s="13"/>
      <c r="AT212" s="116"/>
      <c r="AU212" s="13"/>
      <c r="AV212" s="13"/>
      <c r="AW212" s="13"/>
      <c r="AX212" s="13"/>
      <c r="AY212" s="13"/>
      <c r="AZ212" s="13"/>
      <c r="BA212" s="116"/>
      <c r="BB212" s="66"/>
      <c r="BC212" s="13"/>
      <c r="BD212" s="116"/>
      <c r="BE212" s="13"/>
      <c r="BF212" s="66"/>
      <c r="BG212" s="13"/>
      <c r="BI212" s="13"/>
      <c r="BJ212" s="116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"/>
      <c r="BX212" s="13"/>
    </row>
    <row r="213" spans="36:76">
      <c r="AJ213" s="13"/>
      <c r="AK213" s="13"/>
      <c r="AL213" s="13"/>
      <c r="AM213" s="13"/>
      <c r="AN213" s="116"/>
      <c r="AO213" s="13"/>
      <c r="AP213" s="116"/>
      <c r="AQ213" s="13"/>
      <c r="AR213" s="13"/>
      <c r="AS213" s="13"/>
      <c r="AT213" s="116"/>
      <c r="AU213" s="13"/>
      <c r="AV213" s="13"/>
      <c r="AW213" s="13"/>
      <c r="AX213" s="13"/>
      <c r="AY213" s="13"/>
      <c r="AZ213" s="13"/>
      <c r="BA213" s="116"/>
      <c r="BB213" s="66"/>
      <c r="BC213" s="13"/>
      <c r="BD213" s="116"/>
      <c r="BE213" s="13"/>
      <c r="BF213" s="66"/>
      <c r="BG213" s="13"/>
      <c r="BI213" s="13"/>
      <c r="BJ213" s="116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"/>
      <c r="BX213" s="13"/>
    </row>
    <row r="214" spans="36:76">
      <c r="AJ214" s="13"/>
      <c r="AK214" s="13"/>
      <c r="AL214" s="13"/>
      <c r="AM214" s="13"/>
      <c r="AN214" s="116"/>
      <c r="AO214" s="13"/>
      <c r="AP214" s="116"/>
      <c r="AQ214" s="13"/>
      <c r="AR214" s="13"/>
      <c r="AS214" s="13"/>
      <c r="AT214" s="116"/>
      <c r="AU214" s="13"/>
      <c r="AV214" s="13"/>
      <c r="AW214" s="13"/>
      <c r="AX214" s="13"/>
      <c r="AY214" s="13"/>
      <c r="AZ214" s="13"/>
      <c r="BA214" s="116"/>
      <c r="BB214" s="66"/>
      <c r="BC214" s="13"/>
      <c r="BD214" s="116"/>
      <c r="BE214" s="13"/>
      <c r="BF214" s="66"/>
      <c r="BG214" s="13"/>
      <c r="BI214" s="13"/>
      <c r="BJ214" s="116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"/>
      <c r="BX214" s="13"/>
    </row>
    <row r="215" spans="36:76">
      <c r="AJ215" s="13"/>
      <c r="AK215" s="13"/>
      <c r="AL215" s="13"/>
      <c r="AM215" s="13"/>
      <c r="AN215" s="116"/>
      <c r="AO215" s="13"/>
      <c r="AP215" s="116"/>
      <c r="AQ215" s="13"/>
      <c r="AR215" s="13"/>
      <c r="AS215" s="13"/>
      <c r="AT215" s="116"/>
      <c r="AU215" s="13"/>
      <c r="AV215" s="13"/>
      <c r="AW215" s="13"/>
      <c r="AX215" s="13"/>
      <c r="AY215" s="13"/>
      <c r="AZ215" s="13"/>
      <c r="BA215" s="116"/>
      <c r="BB215" s="66"/>
      <c r="BC215" s="13"/>
      <c r="BD215" s="116"/>
      <c r="BE215" s="13"/>
      <c r="BF215" s="66"/>
      <c r="BG215" s="13"/>
      <c r="BI215" s="13"/>
      <c r="BJ215" s="116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"/>
      <c r="BX215" s="13"/>
    </row>
    <row r="216" spans="36:76">
      <c r="AJ216" s="13"/>
      <c r="AK216" s="13"/>
      <c r="AL216" s="13"/>
      <c r="AM216" s="13"/>
      <c r="AN216" s="116"/>
      <c r="AO216" s="13"/>
      <c r="AP216" s="116"/>
      <c r="AQ216" s="13"/>
      <c r="AR216" s="13"/>
      <c r="AS216" s="13"/>
      <c r="AT216" s="116"/>
      <c r="AU216" s="13"/>
      <c r="AV216" s="13"/>
      <c r="AW216" s="13"/>
      <c r="AX216" s="13"/>
      <c r="AY216" s="13"/>
      <c r="AZ216" s="13"/>
      <c r="BA216" s="116"/>
      <c r="BB216" s="66"/>
      <c r="BC216" s="13"/>
      <c r="BD216" s="116"/>
      <c r="BE216" s="13"/>
      <c r="BF216" s="66"/>
      <c r="BG216" s="13"/>
      <c r="BI216" s="13"/>
      <c r="BJ216" s="116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"/>
      <c r="BX216" s="13"/>
    </row>
    <row r="217" spans="36:76">
      <c r="AJ217" s="13"/>
      <c r="AK217" s="13"/>
      <c r="AL217" s="13"/>
      <c r="AM217" s="13"/>
      <c r="AN217" s="116"/>
      <c r="AO217" s="13"/>
      <c r="AP217" s="116"/>
      <c r="AQ217" s="13"/>
      <c r="AR217" s="13"/>
      <c r="AS217" s="13"/>
      <c r="AT217" s="116"/>
      <c r="AU217" s="13"/>
      <c r="AV217" s="13"/>
      <c r="AW217" s="13"/>
      <c r="AX217" s="13"/>
      <c r="AY217" s="13"/>
      <c r="AZ217" s="13"/>
      <c r="BA217" s="116"/>
      <c r="BB217" s="66"/>
      <c r="BC217" s="13"/>
      <c r="BD217" s="116"/>
      <c r="BE217" s="13"/>
      <c r="BF217" s="66"/>
      <c r="BG217" s="13"/>
      <c r="BI217" s="13"/>
      <c r="BJ217" s="116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"/>
      <c r="BX217" s="13"/>
    </row>
    <row r="218" spans="36:76">
      <c r="AJ218" s="13"/>
      <c r="AK218" s="13"/>
      <c r="AL218" s="13"/>
      <c r="AM218" s="13"/>
      <c r="AN218" s="116"/>
      <c r="AO218" s="13"/>
      <c r="AP218" s="116"/>
      <c r="AQ218" s="13"/>
      <c r="AR218" s="13"/>
      <c r="AS218" s="13"/>
      <c r="AT218" s="116"/>
      <c r="AU218" s="13"/>
      <c r="AV218" s="13"/>
      <c r="AW218" s="13"/>
      <c r="AX218" s="13"/>
      <c r="AY218" s="13"/>
      <c r="AZ218" s="13"/>
      <c r="BA218" s="116"/>
      <c r="BB218" s="66"/>
      <c r="BC218" s="13"/>
      <c r="BD218" s="116"/>
      <c r="BE218" s="13"/>
      <c r="BF218" s="66"/>
      <c r="BG218" s="13"/>
      <c r="BI218" s="13"/>
      <c r="BJ218" s="116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"/>
      <c r="BX218" s="13"/>
    </row>
    <row r="219" spans="36:76">
      <c r="AJ219" s="13"/>
      <c r="AK219" s="13"/>
      <c r="AL219" s="13"/>
      <c r="AM219" s="13"/>
      <c r="AN219" s="116"/>
      <c r="AO219" s="13"/>
      <c r="AP219" s="116"/>
      <c r="AQ219" s="13"/>
      <c r="AR219" s="13"/>
      <c r="AS219" s="13"/>
      <c r="AT219" s="116"/>
      <c r="AU219" s="13"/>
      <c r="AV219" s="13"/>
      <c r="AW219" s="13"/>
      <c r="AX219" s="13"/>
      <c r="AY219" s="13"/>
      <c r="AZ219" s="13"/>
      <c r="BA219" s="116"/>
      <c r="BB219" s="66"/>
      <c r="BC219" s="13"/>
      <c r="BD219" s="116"/>
      <c r="BE219" s="13"/>
      <c r="BF219" s="66"/>
      <c r="BG219" s="13"/>
      <c r="BI219" s="13"/>
      <c r="BJ219" s="116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"/>
      <c r="BX219" s="13"/>
    </row>
    <row r="220" spans="36:76">
      <c r="AJ220" s="13"/>
      <c r="AK220" s="13"/>
      <c r="AL220" s="13"/>
      <c r="AM220" s="13"/>
      <c r="AN220" s="116"/>
      <c r="AO220" s="13"/>
      <c r="AP220" s="116"/>
      <c r="AQ220" s="13"/>
      <c r="AR220" s="13"/>
      <c r="AS220" s="13"/>
      <c r="AT220" s="116"/>
      <c r="AU220" s="13"/>
      <c r="AV220" s="13"/>
      <c r="AW220" s="13"/>
      <c r="AX220" s="13"/>
      <c r="AY220" s="13"/>
      <c r="AZ220" s="13"/>
      <c r="BA220" s="116"/>
      <c r="BB220" s="66"/>
      <c r="BC220" s="13"/>
      <c r="BD220" s="116"/>
      <c r="BE220" s="13"/>
      <c r="BF220" s="66"/>
      <c r="BG220" s="13"/>
      <c r="BI220" s="13"/>
      <c r="BJ220" s="116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"/>
      <c r="BX220" s="13"/>
    </row>
    <row r="221" spans="36:76">
      <c r="AJ221" s="13"/>
      <c r="AK221" s="13"/>
      <c r="AL221" s="13"/>
      <c r="AM221" s="13"/>
      <c r="AN221" s="116"/>
      <c r="AO221" s="13"/>
      <c r="AP221" s="116"/>
      <c r="AQ221" s="13"/>
      <c r="AR221" s="13"/>
      <c r="AS221" s="13"/>
      <c r="AT221" s="116"/>
      <c r="AU221" s="13"/>
      <c r="AV221" s="13"/>
      <c r="AW221" s="13"/>
      <c r="AX221" s="13"/>
      <c r="AY221" s="13"/>
      <c r="AZ221" s="13"/>
      <c r="BA221" s="116"/>
      <c r="BB221" s="66"/>
      <c r="BC221" s="13"/>
      <c r="BD221" s="116"/>
      <c r="BE221" s="13"/>
      <c r="BF221" s="66"/>
      <c r="BG221" s="13"/>
      <c r="BI221" s="13"/>
      <c r="BJ221" s="116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"/>
      <c r="BX221" s="13"/>
    </row>
    <row r="222" spans="36:76">
      <c r="AJ222" s="13"/>
      <c r="AK222" s="13"/>
      <c r="AL222" s="13"/>
      <c r="AM222" s="13"/>
      <c r="AN222" s="116"/>
      <c r="AO222" s="13"/>
      <c r="AP222" s="116"/>
      <c r="AQ222" s="13"/>
      <c r="AR222" s="13"/>
      <c r="AS222" s="13"/>
      <c r="AT222" s="116"/>
      <c r="AU222" s="13"/>
      <c r="AV222" s="13"/>
      <c r="AW222" s="13"/>
      <c r="AX222" s="13"/>
      <c r="AY222" s="13"/>
      <c r="AZ222" s="13"/>
      <c r="BA222" s="116"/>
      <c r="BB222" s="66"/>
      <c r="BC222" s="13"/>
      <c r="BD222" s="116"/>
      <c r="BE222" s="13"/>
      <c r="BF222" s="66"/>
      <c r="BG222" s="13"/>
      <c r="BI222" s="13"/>
      <c r="BJ222" s="116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"/>
      <c r="BX222" s="13"/>
    </row>
    <row r="223" spans="36:76">
      <c r="AJ223" s="13"/>
      <c r="AK223" s="13"/>
      <c r="AL223" s="13"/>
      <c r="AM223" s="13"/>
      <c r="AN223" s="116"/>
      <c r="AO223" s="13"/>
      <c r="AP223" s="116"/>
      <c r="AQ223" s="13"/>
      <c r="AR223" s="13"/>
      <c r="AS223" s="13"/>
      <c r="AT223" s="116"/>
      <c r="AU223" s="13"/>
      <c r="AV223" s="13"/>
      <c r="AW223" s="13"/>
      <c r="AX223" s="13"/>
      <c r="AY223" s="13"/>
      <c r="AZ223" s="13"/>
      <c r="BA223" s="116"/>
      <c r="BB223" s="66"/>
      <c r="BC223" s="13"/>
      <c r="BD223" s="116"/>
      <c r="BE223" s="13"/>
      <c r="BF223" s="66"/>
      <c r="BG223" s="13"/>
      <c r="BI223" s="13"/>
      <c r="BJ223" s="116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"/>
      <c r="BX223" s="13"/>
    </row>
    <row r="224" spans="36:76">
      <c r="AJ224" s="13"/>
      <c r="AK224" s="13"/>
      <c r="AL224" s="13"/>
      <c r="AM224" s="13"/>
      <c r="AN224" s="116"/>
      <c r="AO224" s="13"/>
      <c r="AP224" s="116"/>
      <c r="AQ224" s="13"/>
      <c r="AR224" s="13"/>
      <c r="AS224" s="13"/>
      <c r="AT224" s="116"/>
      <c r="AU224" s="13"/>
      <c r="AV224" s="13"/>
      <c r="AW224" s="13"/>
      <c r="AX224" s="13"/>
      <c r="AY224" s="13"/>
      <c r="AZ224" s="13"/>
      <c r="BA224" s="116"/>
      <c r="BB224" s="66"/>
      <c r="BC224" s="13"/>
      <c r="BD224" s="116"/>
      <c r="BE224" s="13"/>
      <c r="BF224" s="66"/>
      <c r="BG224" s="13"/>
      <c r="BI224" s="13"/>
      <c r="BJ224" s="116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"/>
      <c r="BX224" s="13"/>
    </row>
    <row r="225" spans="36:76">
      <c r="AJ225" s="13"/>
      <c r="AK225" s="13"/>
      <c r="AL225" s="13"/>
      <c r="AM225" s="13"/>
      <c r="AN225" s="116"/>
      <c r="AO225" s="13"/>
      <c r="AP225" s="116"/>
      <c r="AQ225" s="13"/>
      <c r="AR225" s="13"/>
      <c r="AS225" s="13"/>
      <c r="AT225" s="116"/>
      <c r="AU225" s="13"/>
      <c r="AV225" s="13"/>
      <c r="AW225" s="13"/>
      <c r="AX225" s="13"/>
      <c r="AY225" s="13"/>
      <c r="AZ225" s="13"/>
      <c r="BA225" s="116"/>
      <c r="BB225" s="66"/>
      <c r="BC225" s="13"/>
      <c r="BD225" s="116"/>
      <c r="BE225" s="13"/>
      <c r="BF225" s="66"/>
      <c r="BG225" s="13"/>
      <c r="BI225" s="13"/>
      <c r="BJ225" s="116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"/>
      <c r="BX225" s="13"/>
    </row>
    <row r="226" spans="36:76">
      <c r="AJ226" s="13"/>
      <c r="AK226" s="13"/>
      <c r="AL226" s="13"/>
      <c r="AM226" s="13"/>
      <c r="AN226" s="116"/>
      <c r="AO226" s="13"/>
      <c r="AP226" s="116"/>
      <c r="AQ226" s="13"/>
      <c r="AR226" s="13"/>
      <c r="AS226" s="13"/>
      <c r="AT226" s="116"/>
      <c r="AU226" s="13"/>
      <c r="AV226" s="13"/>
      <c r="AW226" s="13"/>
      <c r="AX226" s="13"/>
      <c r="AY226" s="13"/>
      <c r="AZ226" s="13"/>
      <c r="BA226" s="116"/>
      <c r="BB226" s="66"/>
      <c r="BC226" s="13"/>
      <c r="BD226" s="116"/>
      <c r="BE226" s="13"/>
      <c r="BF226" s="66"/>
      <c r="BG226" s="13"/>
      <c r="BI226" s="13"/>
      <c r="BJ226" s="116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"/>
      <c r="BX226" s="13"/>
    </row>
    <row r="227" spans="36:76">
      <c r="AJ227" s="13"/>
      <c r="AK227" s="13"/>
      <c r="AL227" s="13"/>
      <c r="AM227" s="13"/>
      <c r="AN227" s="116"/>
      <c r="AO227" s="13"/>
      <c r="AP227" s="116"/>
      <c r="AQ227" s="13"/>
      <c r="AR227" s="13"/>
      <c r="AS227" s="13"/>
      <c r="AT227" s="116"/>
      <c r="AU227" s="13"/>
      <c r="AV227" s="13"/>
      <c r="AW227" s="13"/>
      <c r="AX227" s="13"/>
      <c r="AY227" s="13"/>
      <c r="AZ227" s="13"/>
      <c r="BA227" s="116"/>
      <c r="BB227" s="66"/>
      <c r="BC227" s="13"/>
      <c r="BD227" s="116"/>
      <c r="BE227" s="13"/>
      <c r="BF227" s="66"/>
      <c r="BG227" s="13"/>
      <c r="BI227" s="13"/>
      <c r="BJ227" s="116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</row>
    <row r="228" spans="36:76">
      <c r="AJ228" s="13"/>
      <c r="AK228" s="13"/>
      <c r="AL228" s="13"/>
      <c r="AM228" s="13"/>
      <c r="AN228" s="116"/>
      <c r="AO228" s="13"/>
      <c r="AP228" s="116"/>
      <c r="AQ228" s="13"/>
      <c r="AR228" s="13"/>
      <c r="AS228" s="13"/>
      <c r="AT228" s="116"/>
      <c r="AU228" s="13"/>
      <c r="AV228" s="13"/>
      <c r="AW228" s="13"/>
      <c r="AX228" s="13"/>
      <c r="AY228" s="13"/>
      <c r="AZ228" s="13"/>
      <c r="BA228" s="116"/>
      <c r="BB228" s="66"/>
      <c r="BC228" s="13"/>
      <c r="BD228" s="116"/>
      <c r="BE228" s="13"/>
      <c r="BF228" s="66"/>
      <c r="BG228" s="13"/>
      <c r="BI228" s="13"/>
      <c r="BJ228" s="116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</row>
    <row r="229" spans="36:76">
      <c r="AJ229" s="13"/>
      <c r="AK229" s="13"/>
      <c r="AL229" s="13"/>
      <c r="AM229" s="13"/>
      <c r="AN229" s="116"/>
      <c r="AO229" s="13"/>
      <c r="AP229" s="116"/>
      <c r="AQ229" s="13"/>
      <c r="AR229" s="13"/>
      <c r="AS229" s="13"/>
      <c r="AT229" s="116"/>
      <c r="AU229" s="13"/>
      <c r="AV229" s="13"/>
      <c r="AW229" s="13"/>
      <c r="AX229" s="13"/>
      <c r="AY229" s="13"/>
      <c r="AZ229" s="13"/>
      <c r="BA229" s="116"/>
      <c r="BB229" s="66"/>
      <c r="BC229" s="13"/>
      <c r="BD229" s="116"/>
      <c r="BE229" s="13"/>
      <c r="BF229" s="66"/>
      <c r="BG229" s="13"/>
      <c r="BI229" s="13"/>
      <c r="BJ229" s="116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</row>
    <row r="230" spans="36:76">
      <c r="AJ230" s="13"/>
      <c r="AK230" s="13"/>
      <c r="AL230" s="13"/>
      <c r="AM230" s="13"/>
      <c r="AN230" s="116"/>
      <c r="AO230" s="13"/>
      <c r="AP230" s="116"/>
      <c r="AQ230" s="13"/>
      <c r="AR230" s="13"/>
      <c r="AS230" s="13"/>
      <c r="AT230" s="116"/>
      <c r="AU230" s="13"/>
      <c r="AV230" s="13"/>
      <c r="AW230" s="13"/>
      <c r="AX230" s="13"/>
      <c r="AY230" s="13"/>
      <c r="AZ230" s="13"/>
      <c r="BA230" s="116"/>
      <c r="BB230" s="66"/>
      <c r="BC230" s="13"/>
      <c r="BD230" s="116"/>
      <c r="BE230" s="13"/>
      <c r="BF230" s="66"/>
      <c r="BG230" s="13"/>
      <c r="BI230" s="13"/>
      <c r="BJ230" s="116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</row>
    <row r="231" spans="36:76">
      <c r="AJ231" s="13"/>
      <c r="AK231" s="13"/>
      <c r="AL231" s="13"/>
      <c r="AM231" s="13"/>
      <c r="AN231" s="116"/>
      <c r="AO231" s="13"/>
      <c r="AP231" s="116"/>
      <c r="AQ231" s="13"/>
      <c r="AR231" s="13"/>
      <c r="AS231" s="13"/>
      <c r="AT231" s="116"/>
      <c r="AU231" s="13"/>
      <c r="AV231" s="13"/>
      <c r="AW231" s="13"/>
      <c r="AX231" s="13"/>
      <c r="AY231" s="13"/>
      <c r="AZ231" s="13"/>
      <c r="BA231" s="116"/>
      <c r="BB231" s="66"/>
      <c r="BC231" s="13"/>
      <c r="BD231" s="116"/>
      <c r="BE231" s="13"/>
      <c r="BF231" s="66"/>
      <c r="BG231" s="13"/>
      <c r="BI231" s="13"/>
      <c r="BJ231" s="116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</row>
    <row r="232" spans="36:76">
      <c r="AJ232" s="13"/>
      <c r="AK232" s="13"/>
      <c r="AL232" s="13"/>
      <c r="AM232" s="13"/>
      <c r="AN232" s="116"/>
      <c r="AO232" s="13"/>
      <c r="AP232" s="116"/>
      <c r="AQ232" s="13"/>
      <c r="AR232" s="13"/>
      <c r="AS232" s="13"/>
      <c r="AT232" s="116"/>
      <c r="AU232" s="13"/>
      <c r="AV232" s="13"/>
      <c r="AW232" s="13"/>
      <c r="AX232" s="13"/>
      <c r="AY232" s="13"/>
      <c r="AZ232" s="13"/>
      <c r="BA232" s="116"/>
      <c r="BB232" s="66"/>
      <c r="BC232" s="13"/>
      <c r="BD232" s="116"/>
      <c r="BE232" s="13"/>
      <c r="BF232" s="66"/>
      <c r="BG232" s="13"/>
      <c r="BI232" s="13"/>
      <c r="BJ232" s="116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</row>
    <row r="233" spans="36:76">
      <c r="AJ233" s="13"/>
      <c r="AK233" s="13"/>
      <c r="AL233" s="13"/>
      <c r="AM233" s="13"/>
      <c r="AN233" s="116"/>
      <c r="AO233" s="13"/>
      <c r="AP233" s="116"/>
      <c r="AQ233" s="13"/>
      <c r="AR233" s="13"/>
      <c r="AS233" s="13"/>
      <c r="AT233" s="116"/>
      <c r="AU233" s="13"/>
      <c r="AV233" s="13"/>
      <c r="AW233" s="13"/>
      <c r="AX233" s="13"/>
      <c r="AY233" s="13"/>
      <c r="AZ233" s="13"/>
      <c r="BA233" s="116"/>
      <c r="BB233" s="66"/>
      <c r="BC233" s="13"/>
      <c r="BD233" s="116"/>
      <c r="BE233" s="13"/>
      <c r="BF233" s="66"/>
      <c r="BG233" s="13"/>
      <c r="BI233" s="13"/>
      <c r="BJ233" s="116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</row>
    <row r="234" spans="36:76">
      <c r="AJ234" s="13"/>
      <c r="AK234" s="13"/>
      <c r="AL234" s="13"/>
      <c r="AM234" s="13"/>
      <c r="AN234" s="116"/>
      <c r="AO234" s="13"/>
      <c r="AP234" s="116"/>
      <c r="AQ234" s="13"/>
      <c r="AR234" s="13"/>
      <c r="AS234" s="13"/>
      <c r="AT234" s="116"/>
      <c r="AU234" s="13"/>
      <c r="AV234" s="13"/>
      <c r="AW234" s="13"/>
      <c r="AX234" s="13"/>
      <c r="AY234" s="13"/>
      <c r="AZ234" s="13"/>
      <c r="BA234" s="116"/>
      <c r="BB234" s="66"/>
      <c r="BC234" s="13"/>
      <c r="BD234" s="116"/>
      <c r="BE234" s="13"/>
      <c r="BF234" s="66"/>
      <c r="BG234" s="13"/>
      <c r="BI234" s="13"/>
      <c r="BJ234" s="116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</row>
    <row r="235" spans="36:76">
      <c r="AJ235" s="13"/>
      <c r="AK235" s="13"/>
      <c r="AL235" s="13"/>
      <c r="AM235" s="13"/>
      <c r="AN235" s="116"/>
      <c r="AO235" s="13"/>
      <c r="AP235" s="116"/>
      <c r="AQ235" s="13"/>
      <c r="AR235" s="13"/>
      <c r="AS235" s="13"/>
      <c r="AT235" s="116"/>
      <c r="AU235" s="13"/>
      <c r="AV235" s="13"/>
      <c r="AW235" s="13"/>
      <c r="AX235" s="13"/>
      <c r="AY235" s="13"/>
      <c r="AZ235" s="13"/>
      <c r="BA235" s="116"/>
      <c r="BB235" s="66"/>
      <c r="BC235" s="13"/>
      <c r="BD235" s="116"/>
      <c r="BE235" s="13"/>
      <c r="BF235" s="66"/>
      <c r="BG235" s="13"/>
      <c r="BI235" s="13"/>
      <c r="BJ235" s="116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</row>
    <row r="236" spans="36:76">
      <c r="AJ236" s="13"/>
      <c r="AK236" s="13"/>
      <c r="AL236" s="13"/>
      <c r="AM236" s="13"/>
      <c r="AN236" s="116"/>
      <c r="AO236" s="13"/>
      <c r="AP236" s="116"/>
      <c r="AQ236" s="13"/>
      <c r="AR236" s="13"/>
      <c r="AS236" s="13"/>
      <c r="AT236" s="116"/>
      <c r="AU236" s="13"/>
      <c r="AV236" s="13"/>
      <c r="AW236" s="13"/>
      <c r="AX236" s="13"/>
      <c r="AY236" s="13"/>
      <c r="AZ236" s="13"/>
      <c r="BA236" s="116"/>
      <c r="BB236" s="66"/>
      <c r="BC236" s="13"/>
      <c r="BD236" s="116"/>
      <c r="BE236" s="13"/>
      <c r="BF236" s="66"/>
      <c r="BG236" s="13"/>
      <c r="BI236" s="13"/>
      <c r="BJ236" s="116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</row>
    <row r="237" spans="36:76">
      <c r="AJ237" s="13"/>
      <c r="AK237" s="13"/>
      <c r="AL237" s="13"/>
      <c r="AM237" s="13"/>
      <c r="AN237" s="116"/>
      <c r="AO237" s="13"/>
      <c r="AP237" s="116"/>
      <c r="AQ237" s="13"/>
      <c r="AR237" s="13"/>
      <c r="AS237" s="13"/>
      <c r="AT237" s="116"/>
      <c r="AU237" s="13"/>
      <c r="AV237" s="13"/>
      <c r="AW237" s="13"/>
      <c r="AX237" s="13"/>
      <c r="AY237" s="13"/>
      <c r="AZ237" s="13"/>
      <c r="BA237" s="116"/>
      <c r="BB237" s="66"/>
      <c r="BC237" s="13"/>
      <c r="BD237" s="116"/>
      <c r="BE237" s="13"/>
      <c r="BF237" s="66"/>
      <c r="BG237" s="13"/>
      <c r="BI237" s="13"/>
      <c r="BJ237" s="116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</row>
    <row r="238" spans="36:76">
      <c r="AJ238" s="13"/>
      <c r="AK238" s="13"/>
      <c r="AL238" s="13"/>
      <c r="AM238" s="13"/>
      <c r="AN238" s="116"/>
      <c r="AO238" s="13"/>
      <c r="AP238" s="116"/>
      <c r="AQ238" s="13"/>
      <c r="AR238" s="13"/>
      <c r="AS238" s="13"/>
      <c r="AT238" s="116"/>
      <c r="AU238" s="13"/>
      <c r="AV238" s="13"/>
      <c r="AW238" s="13"/>
      <c r="AX238" s="13"/>
      <c r="AY238" s="13"/>
      <c r="AZ238" s="13"/>
      <c r="BA238" s="116"/>
      <c r="BB238" s="66"/>
      <c r="BC238" s="13"/>
      <c r="BD238" s="116"/>
      <c r="BE238" s="13"/>
      <c r="BF238" s="66"/>
      <c r="BG238" s="13"/>
      <c r="BI238" s="13"/>
      <c r="BJ238" s="116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</row>
    <row r="239" spans="36:76">
      <c r="AJ239" s="13"/>
      <c r="AK239" s="13"/>
      <c r="AL239" s="13"/>
      <c r="AM239" s="13"/>
      <c r="AN239" s="116"/>
      <c r="AO239" s="13"/>
      <c r="AP239" s="116"/>
      <c r="AQ239" s="13"/>
      <c r="AR239" s="13"/>
      <c r="AS239" s="13"/>
      <c r="AT239" s="116"/>
      <c r="AU239" s="13"/>
      <c r="AV239" s="13"/>
      <c r="AW239" s="13"/>
      <c r="AX239" s="13"/>
      <c r="AY239" s="13"/>
      <c r="AZ239" s="13"/>
      <c r="BA239" s="116"/>
      <c r="BB239" s="66"/>
      <c r="BC239" s="13"/>
      <c r="BD239" s="116"/>
      <c r="BE239" s="13"/>
      <c r="BF239" s="66"/>
      <c r="BG239" s="13"/>
      <c r="BI239" s="13"/>
      <c r="BJ239" s="116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</row>
    <row r="240" spans="36:76">
      <c r="AJ240" s="13"/>
      <c r="AK240" s="13"/>
      <c r="AL240" s="13"/>
      <c r="AM240" s="13"/>
      <c r="AN240" s="116"/>
      <c r="AO240" s="13"/>
      <c r="AP240" s="116"/>
      <c r="AQ240" s="13"/>
      <c r="AR240" s="13"/>
      <c r="AS240" s="13"/>
      <c r="AT240" s="116"/>
      <c r="AU240" s="13"/>
      <c r="AV240" s="13"/>
      <c r="AW240" s="13"/>
      <c r="AX240" s="13"/>
      <c r="AY240" s="13"/>
      <c r="AZ240" s="13"/>
      <c r="BA240" s="116"/>
      <c r="BB240" s="66"/>
      <c r="BC240" s="13"/>
      <c r="BD240" s="116"/>
      <c r="BE240" s="13"/>
      <c r="BF240" s="66"/>
      <c r="BG240" s="13"/>
      <c r="BI240" s="13"/>
      <c r="BJ240" s="116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</row>
    <row r="241" spans="36:76">
      <c r="AJ241" s="13"/>
      <c r="AK241" s="13"/>
      <c r="AL241" s="13"/>
      <c r="AM241" s="13"/>
      <c r="AN241" s="116"/>
      <c r="AO241" s="13"/>
      <c r="AP241" s="116"/>
      <c r="AQ241" s="13"/>
      <c r="AR241" s="13"/>
      <c r="AS241" s="13"/>
      <c r="AT241" s="116"/>
      <c r="AU241" s="13"/>
      <c r="AV241" s="13"/>
      <c r="AW241" s="13"/>
      <c r="AX241" s="13"/>
      <c r="AY241" s="13"/>
      <c r="AZ241" s="13"/>
      <c r="BA241" s="116"/>
      <c r="BB241" s="66"/>
      <c r="BC241" s="13"/>
      <c r="BD241" s="116"/>
      <c r="BE241" s="13"/>
      <c r="BF241" s="66"/>
      <c r="BG241" s="13"/>
      <c r="BI241" s="13"/>
      <c r="BJ241" s="116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</row>
    <row r="242" spans="36:76">
      <c r="AJ242" s="13"/>
      <c r="AK242" s="13"/>
      <c r="AL242" s="13"/>
      <c r="AM242" s="13"/>
      <c r="AN242" s="116"/>
      <c r="AO242" s="13"/>
      <c r="AP242" s="116"/>
      <c r="AQ242" s="13"/>
      <c r="AR242" s="13"/>
      <c r="AS242" s="13"/>
      <c r="AT242" s="116"/>
      <c r="AU242" s="13"/>
      <c r="AV242" s="13"/>
      <c r="AW242" s="13"/>
      <c r="AX242" s="13"/>
      <c r="AY242" s="13"/>
      <c r="AZ242" s="13"/>
      <c r="BA242" s="116"/>
      <c r="BB242" s="66"/>
      <c r="BC242" s="13"/>
      <c r="BD242" s="116"/>
      <c r="BE242" s="13"/>
      <c r="BF242" s="66"/>
      <c r="BG242" s="13"/>
      <c r="BI242" s="13"/>
      <c r="BJ242" s="116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</row>
    <row r="243" spans="36:76">
      <c r="AJ243" s="13"/>
      <c r="AK243" s="13"/>
      <c r="AL243" s="13"/>
      <c r="AM243" s="13"/>
      <c r="AN243" s="116"/>
      <c r="AO243" s="13"/>
      <c r="AP243" s="116"/>
      <c r="AQ243" s="13"/>
      <c r="AR243" s="13"/>
      <c r="AS243" s="13"/>
      <c r="AT243" s="116"/>
      <c r="AU243" s="13"/>
      <c r="AV243" s="13"/>
      <c r="AW243" s="13"/>
      <c r="AX243" s="13"/>
      <c r="AY243" s="13"/>
      <c r="AZ243" s="13"/>
      <c r="BA243" s="116"/>
      <c r="BB243" s="66"/>
      <c r="BC243" s="13"/>
      <c r="BD243" s="116"/>
      <c r="BE243" s="13"/>
      <c r="BF243" s="66"/>
      <c r="BG243" s="13"/>
      <c r="BI243" s="13"/>
      <c r="BJ243" s="116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</row>
    <row r="244" spans="36:76">
      <c r="AJ244" s="13"/>
      <c r="AK244" s="13"/>
      <c r="AL244" s="13"/>
      <c r="AM244" s="13"/>
      <c r="AN244" s="116"/>
      <c r="AO244" s="13"/>
      <c r="AP244" s="116"/>
      <c r="AQ244" s="13"/>
      <c r="AR244" s="13"/>
      <c r="AS244" s="13"/>
      <c r="AT244" s="116"/>
      <c r="AU244" s="13"/>
      <c r="AV244" s="13"/>
      <c r="AW244" s="13"/>
      <c r="AX244" s="13"/>
      <c r="AY244" s="13"/>
      <c r="AZ244" s="13"/>
      <c r="BA244" s="116"/>
      <c r="BB244" s="66"/>
      <c r="BC244" s="13"/>
      <c r="BD244" s="116"/>
      <c r="BE244" s="13"/>
      <c r="BF244" s="66"/>
      <c r="BG244" s="13"/>
      <c r="BI244" s="13"/>
      <c r="BJ244" s="116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</row>
    <row r="245" spans="36:76">
      <c r="AJ245" s="13"/>
      <c r="AK245" s="13"/>
      <c r="AL245" s="13"/>
      <c r="AM245" s="13"/>
      <c r="AN245" s="116"/>
      <c r="AO245" s="13"/>
      <c r="AP245" s="116"/>
      <c r="AQ245" s="13"/>
      <c r="AR245" s="13"/>
      <c r="AS245" s="13"/>
      <c r="AT245" s="116"/>
      <c r="AU245" s="13"/>
      <c r="AV245" s="13"/>
      <c r="AW245" s="13"/>
      <c r="AX245" s="13"/>
      <c r="AY245" s="13"/>
      <c r="AZ245" s="13"/>
      <c r="BA245" s="116"/>
      <c r="BB245" s="66"/>
      <c r="BC245" s="13"/>
      <c r="BD245" s="116"/>
      <c r="BE245" s="13"/>
      <c r="BF245" s="66"/>
      <c r="BG245" s="13"/>
      <c r="BI245" s="13"/>
      <c r="BJ245" s="116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</row>
    <row r="246" spans="36:76">
      <c r="AJ246" s="13"/>
      <c r="AK246" s="13"/>
      <c r="AL246" s="13"/>
      <c r="AM246" s="13"/>
      <c r="AN246" s="116"/>
      <c r="AO246" s="13"/>
      <c r="AP246" s="116"/>
      <c r="AQ246" s="13"/>
      <c r="AR246" s="13"/>
      <c r="AS246" s="13"/>
      <c r="AT246" s="116"/>
      <c r="AU246" s="13"/>
      <c r="AV246" s="13"/>
      <c r="AW246" s="13"/>
      <c r="AX246" s="13"/>
      <c r="AY246" s="13"/>
      <c r="AZ246" s="13"/>
      <c r="BA246" s="116"/>
      <c r="BB246" s="66"/>
      <c r="BC246" s="13"/>
      <c r="BD246" s="116"/>
      <c r="BE246" s="13"/>
      <c r="BF246" s="66"/>
      <c r="BG246" s="13"/>
      <c r="BI246" s="13"/>
      <c r="BJ246" s="116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</row>
    <row r="247" spans="36:76">
      <c r="AJ247" s="13"/>
      <c r="AK247" s="13"/>
      <c r="AL247" s="13"/>
      <c r="AM247" s="13"/>
      <c r="AN247" s="116"/>
      <c r="AO247" s="13"/>
      <c r="AP247" s="116"/>
      <c r="AQ247" s="13"/>
      <c r="AR247" s="13"/>
      <c r="AS247" s="13"/>
      <c r="AT247" s="116"/>
      <c r="AU247" s="13"/>
      <c r="AV247" s="13"/>
      <c r="AW247" s="13"/>
      <c r="AX247" s="13"/>
      <c r="AY247" s="13"/>
      <c r="AZ247" s="13"/>
      <c r="BA247" s="116"/>
      <c r="BB247" s="66"/>
      <c r="BC247" s="13"/>
      <c r="BD247" s="116"/>
      <c r="BE247" s="13"/>
      <c r="BF247" s="66"/>
      <c r="BG247" s="13"/>
      <c r="BI247" s="13"/>
      <c r="BJ247" s="116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</row>
    <row r="248" spans="36:76">
      <c r="AJ248" s="13"/>
      <c r="AK248" s="13"/>
      <c r="AL248" s="13"/>
      <c r="AM248" s="13"/>
      <c r="AN248" s="116"/>
      <c r="AO248" s="13"/>
      <c r="AP248" s="116"/>
      <c r="AQ248" s="13"/>
      <c r="AR248" s="13"/>
      <c r="AS248" s="13"/>
      <c r="AT248" s="116"/>
      <c r="AU248" s="13"/>
      <c r="AV248" s="13"/>
      <c r="AW248" s="13"/>
      <c r="AX248" s="13"/>
      <c r="AY248" s="13"/>
      <c r="AZ248" s="13"/>
      <c r="BA248" s="116"/>
      <c r="BB248" s="66"/>
      <c r="BC248" s="13"/>
      <c r="BD248" s="116"/>
      <c r="BE248" s="13"/>
      <c r="BF248" s="66"/>
      <c r="BG248" s="13"/>
      <c r="BH248" s="122"/>
      <c r="BI248" s="30"/>
      <c r="BJ248" s="116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</row>
    <row r="249" spans="36:76">
      <c r="AJ249" s="13"/>
      <c r="AK249" s="13"/>
      <c r="AL249" s="13"/>
      <c r="AM249" s="13"/>
      <c r="AN249" s="116"/>
      <c r="AO249" s="13"/>
      <c r="AP249" s="116"/>
      <c r="AQ249" s="13"/>
      <c r="AR249" s="13"/>
      <c r="AS249" s="13"/>
      <c r="AT249" s="116"/>
      <c r="AU249" s="13"/>
      <c r="AV249" s="13"/>
      <c r="AW249" s="13"/>
      <c r="AX249" s="13"/>
      <c r="AY249" s="13"/>
      <c r="AZ249" s="13"/>
      <c r="BA249" s="116"/>
      <c r="BB249" s="66"/>
      <c r="BC249" s="13"/>
      <c r="BD249" s="116"/>
      <c r="BE249" s="13"/>
      <c r="BF249" s="66"/>
      <c r="BG249" s="13"/>
      <c r="BH249" s="123"/>
      <c r="BI249" s="32"/>
      <c r="BJ249" s="116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</row>
    <row r="250" spans="36:76">
      <c r="AJ250" s="13"/>
      <c r="AK250" s="30"/>
      <c r="AL250" s="13"/>
      <c r="AM250" s="30"/>
      <c r="AN250" s="116"/>
      <c r="AO250" s="30"/>
      <c r="AP250" s="116"/>
      <c r="AQ250" s="30"/>
      <c r="AR250" s="13"/>
      <c r="AS250" s="30"/>
      <c r="AT250" s="117"/>
      <c r="AU250" s="30"/>
      <c r="AV250" s="13"/>
      <c r="AW250" s="30"/>
      <c r="AX250" s="30"/>
      <c r="AY250" s="30"/>
      <c r="AZ250" s="13"/>
      <c r="BA250" s="116"/>
      <c r="BB250" s="66"/>
      <c r="BC250" s="13"/>
      <c r="BD250" s="116"/>
      <c r="BE250" s="13"/>
      <c r="BF250" s="66"/>
      <c r="BG250" s="13"/>
      <c r="BH250" s="123"/>
      <c r="BI250" s="32"/>
      <c r="BJ250" s="116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</row>
    <row r="251" spans="36:76">
      <c r="AJ251" s="13"/>
      <c r="AK251" s="32"/>
      <c r="AL251" s="13"/>
      <c r="AM251" s="32"/>
      <c r="AN251" s="116"/>
      <c r="AO251" s="32"/>
      <c r="AP251" s="116"/>
      <c r="AQ251" s="32"/>
      <c r="AR251" s="30"/>
      <c r="AS251" s="32"/>
      <c r="AT251" s="118"/>
      <c r="AU251" s="32"/>
      <c r="AV251" s="30"/>
      <c r="AW251" s="32"/>
      <c r="AX251" s="32"/>
      <c r="AY251" s="32"/>
      <c r="AZ251" s="30"/>
      <c r="BA251" s="117"/>
      <c r="BD251" s="117"/>
      <c r="BE251" s="13"/>
      <c r="BF251" s="67"/>
      <c r="BG251" s="30"/>
      <c r="BH251" s="123"/>
      <c r="BI251" s="32"/>
      <c r="BJ251" s="117"/>
      <c r="BK251" s="30"/>
      <c r="BL251" s="30"/>
      <c r="BO251" s="30"/>
      <c r="BU251" s="13"/>
      <c r="BV251" s="13"/>
      <c r="BW251" s="13"/>
      <c r="BX251" s="13"/>
    </row>
    <row r="252" spans="36:76">
      <c r="AJ252" s="13"/>
      <c r="AK252" s="32"/>
      <c r="AL252" s="13"/>
      <c r="AM252" s="32"/>
      <c r="AN252" s="116"/>
      <c r="AO252" s="32"/>
      <c r="AP252" s="116"/>
      <c r="AQ252" s="32"/>
      <c r="AR252" s="32"/>
      <c r="AS252" s="32"/>
      <c r="AT252" s="118"/>
      <c r="AU252" s="32"/>
      <c r="AV252" s="32"/>
      <c r="AW252" s="32"/>
      <c r="AX252" s="32"/>
      <c r="AY252" s="32"/>
      <c r="AZ252" s="32"/>
      <c r="BA252" s="118"/>
      <c r="BD252" s="118"/>
      <c r="BE252" s="13"/>
      <c r="BF252" s="68"/>
      <c r="BG252" s="32"/>
      <c r="BH252" s="123"/>
      <c r="BI252" s="32"/>
      <c r="BJ252" s="118"/>
      <c r="BK252" s="32"/>
      <c r="BL252" s="32"/>
      <c r="BO252" s="32"/>
      <c r="BW252" s="13"/>
      <c r="BX252" s="13"/>
    </row>
    <row r="253" spans="36:76">
      <c r="AJ253" s="13"/>
      <c r="AK253" s="32"/>
      <c r="AL253" s="13"/>
      <c r="AM253" s="32"/>
      <c r="AN253" s="116"/>
      <c r="AO253" s="32"/>
      <c r="AP253" s="116"/>
      <c r="AQ253" s="32"/>
      <c r="AR253" s="32"/>
      <c r="AS253" s="32"/>
      <c r="AT253" s="118"/>
      <c r="AU253" s="32"/>
      <c r="AV253" s="32"/>
      <c r="AW253" s="32"/>
      <c r="AX253" s="32"/>
      <c r="AY253" s="32"/>
      <c r="AZ253" s="32"/>
      <c r="BA253" s="118"/>
      <c r="BD253" s="118"/>
      <c r="BE253" s="13"/>
      <c r="BF253" s="68"/>
      <c r="BG253" s="32"/>
      <c r="BH253" s="123"/>
      <c r="BI253" s="32"/>
      <c r="BJ253" s="118"/>
      <c r="BK253" s="32"/>
      <c r="BL253" s="32"/>
      <c r="BO253" s="32"/>
      <c r="BW253" s="13"/>
      <c r="BX253" s="13"/>
    </row>
    <row r="254" spans="36:76">
      <c r="AJ254" s="13"/>
      <c r="AK254" s="32"/>
      <c r="AL254" s="13"/>
      <c r="AM254" s="32"/>
      <c r="AN254" s="116"/>
      <c r="AO254" s="32"/>
      <c r="AP254" s="116"/>
      <c r="AQ254" s="32"/>
      <c r="AR254" s="32"/>
      <c r="AS254" s="32"/>
      <c r="AT254" s="118"/>
      <c r="AU254" s="32"/>
      <c r="AV254" s="32"/>
      <c r="AW254" s="32"/>
      <c r="AX254" s="32"/>
      <c r="AY254" s="32"/>
      <c r="AZ254" s="32"/>
      <c r="BA254" s="118"/>
      <c r="BD254" s="118"/>
      <c r="BE254" s="13"/>
      <c r="BF254" s="68"/>
      <c r="BG254" s="32"/>
      <c r="BH254" s="123"/>
      <c r="BI254" s="32"/>
      <c r="BJ254" s="118"/>
      <c r="BK254" s="32"/>
      <c r="BL254" s="32"/>
      <c r="BO254" s="32"/>
      <c r="BW254" s="13"/>
      <c r="BX254" s="13"/>
    </row>
    <row r="255" spans="36:76">
      <c r="AJ255" s="13"/>
      <c r="AK255" s="32"/>
      <c r="AL255" s="13"/>
      <c r="AM255" s="32"/>
      <c r="AN255" s="116"/>
      <c r="AO255" s="32"/>
      <c r="AP255" s="116"/>
      <c r="AQ255" s="32"/>
      <c r="AR255" s="32"/>
      <c r="AS255" s="32"/>
      <c r="AT255" s="118"/>
      <c r="AU255" s="32"/>
      <c r="AV255" s="32"/>
      <c r="AW255" s="32"/>
      <c r="AX255" s="32"/>
      <c r="AY255" s="32"/>
      <c r="AZ255" s="32"/>
      <c r="BA255" s="118"/>
      <c r="BD255" s="118"/>
      <c r="BE255" s="13"/>
      <c r="BF255" s="68"/>
      <c r="BG255" s="32"/>
      <c r="BH255" s="123"/>
      <c r="BI255" s="32"/>
      <c r="BJ255" s="118"/>
      <c r="BK255" s="32"/>
      <c r="BL255" s="32"/>
      <c r="BO255" s="32"/>
      <c r="BW255" s="13"/>
      <c r="BX255" s="13"/>
    </row>
    <row r="256" spans="36:76">
      <c r="AJ256" s="13"/>
      <c r="AK256" s="32"/>
      <c r="AL256" s="13"/>
      <c r="AM256" s="32"/>
      <c r="AN256" s="116"/>
      <c r="AO256" s="32"/>
      <c r="AP256" s="116"/>
      <c r="AQ256" s="32"/>
      <c r="AR256" s="32"/>
      <c r="AS256" s="32"/>
      <c r="AT256" s="118"/>
      <c r="AU256" s="32"/>
      <c r="AV256" s="32"/>
      <c r="AW256" s="32"/>
      <c r="AX256" s="32"/>
      <c r="AY256" s="32"/>
      <c r="AZ256" s="32"/>
      <c r="BA256" s="118"/>
      <c r="BD256" s="118"/>
      <c r="BE256" s="13"/>
      <c r="BF256" s="68"/>
      <c r="BG256" s="32"/>
      <c r="BH256" s="123"/>
      <c r="BI256" s="32"/>
      <c r="BJ256" s="118"/>
      <c r="BK256" s="32"/>
      <c r="BL256" s="32"/>
      <c r="BO256" s="32"/>
      <c r="BW256" s="13"/>
      <c r="BX256" s="13"/>
    </row>
    <row r="257" spans="36:76">
      <c r="AJ257" s="13"/>
      <c r="AK257" s="32"/>
      <c r="AL257" s="13"/>
      <c r="AM257" s="32"/>
      <c r="AN257" s="116"/>
      <c r="AO257" s="32"/>
      <c r="AP257" s="116"/>
      <c r="AQ257" s="32"/>
      <c r="AR257" s="32"/>
      <c r="AS257" s="32"/>
      <c r="AT257" s="118"/>
      <c r="AU257" s="32"/>
      <c r="AV257" s="32"/>
      <c r="AW257" s="32"/>
      <c r="AX257" s="32"/>
      <c r="AY257" s="32"/>
      <c r="AZ257" s="32"/>
      <c r="BA257" s="118"/>
      <c r="BD257" s="118"/>
      <c r="BE257" s="13"/>
      <c r="BF257" s="68"/>
      <c r="BG257" s="32"/>
      <c r="BH257" s="123"/>
      <c r="BI257" s="32"/>
      <c r="BJ257" s="118"/>
      <c r="BK257" s="32"/>
      <c r="BL257" s="32"/>
      <c r="BO257" s="32"/>
      <c r="BW257" s="13"/>
      <c r="BX257" s="13"/>
    </row>
    <row r="258" spans="36:76">
      <c r="AJ258" s="13"/>
      <c r="AK258" s="32"/>
      <c r="AL258" s="13"/>
      <c r="AM258" s="32"/>
      <c r="AN258" s="116"/>
      <c r="AO258" s="32"/>
      <c r="AP258" s="116"/>
      <c r="AQ258" s="32"/>
      <c r="AR258" s="32"/>
      <c r="AS258" s="32"/>
      <c r="AT258" s="118"/>
      <c r="AU258" s="32"/>
      <c r="AV258" s="32"/>
      <c r="AW258" s="32"/>
      <c r="AX258" s="32"/>
      <c r="AY258" s="32"/>
      <c r="AZ258" s="32"/>
      <c r="BA258" s="118"/>
      <c r="BD258" s="118"/>
      <c r="BE258" s="13"/>
      <c r="BF258" s="68"/>
      <c r="BG258" s="32"/>
      <c r="BH258" s="123"/>
      <c r="BI258" s="32"/>
      <c r="BJ258" s="118"/>
      <c r="BK258" s="32"/>
      <c r="BL258" s="32"/>
      <c r="BO258" s="32"/>
      <c r="BW258" s="13"/>
      <c r="BX258" s="13"/>
    </row>
    <row r="259" spans="36:76">
      <c r="AJ259" s="13"/>
      <c r="AK259" s="32"/>
      <c r="AL259" s="13"/>
      <c r="AM259" s="32"/>
      <c r="AN259" s="116"/>
      <c r="AO259" s="32"/>
      <c r="AP259" s="116"/>
      <c r="AQ259" s="32"/>
      <c r="AR259" s="32"/>
      <c r="AS259" s="32"/>
      <c r="AT259" s="118"/>
      <c r="AU259" s="32"/>
      <c r="AV259" s="32"/>
      <c r="AW259" s="32"/>
      <c r="AX259" s="32"/>
      <c r="AY259" s="32"/>
      <c r="AZ259" s="32"/>
      <c r="BA259" s="118"/>
      <c r="BD259" s="118"/>
      <c r="BE259" s="13"/>
      <c r="BF259" s="68"/>
      <c r="BG259" s="32"/>
      <c r="BH259" s="123"/>
      <c r="BI259" s="32"/>
      <c r="BJ259" s="118"/>
      <c r="BK259" s="32"/>
      <c r="BL259" s="32"/>
      <c r="BO259" s="32"/>
      <c r="BW259" s="13"/>
      <c r="BX259" s="13"/>
    </row>
    <row r="260" spans="36:76">
      <c r="AJ260" s="13"/>
      <c r="AK260" s="32"/>
      <c r="AL260" s="13"/>
      <c r="AM260" s="32"/>
      <c r="AN260" s="116"/>
      <c r="AO260" s="32"/>
      <c r="AP260" s="116"/>
      <c r="AQ260" s="32"/>
      <c r="AR260" s="32"/>
      <c r="AS260" s="32"/>
      <c r="AT260" s="118"/>
      <c r="AU260" s="32"/>
      <c r="AV260" s="32"/>
      <c r="AW260" s="32"/>
      <c r="AX260" s="32"/>
      <c r="AY260" s="32"/>
      <c r="AZ260" s="32"/>
      <c r="BA260" s="118"/>
      <c r="BD260" s="118"/>
      <c r="BE260" s="13"/>
      <c r="BF260" s="68"/>
      <c r="BG260" s="32"/>
      <c r="BH260" s="123"/>
      <c r="BI260" s="32"/>
      <c r="BJ260" s="118"/>
      <c r="BK260" s="32"/>
      <c r="BL260" s="32"/>
      <c r="BO260" s="32"/>
      <c r="BW260" s="13"/>
      <c r="BX260" s="13"/>
    </row>
    <row r="261" spans="36:76">
      <c r="AJ261" s="13"/>
      <c r="AK261" s="32"/>
      <c r="AL261" s="13"/>
      <c r="AM261" s="32"/>
      <c r="AN261" s="116"/>
      <c r="AO261" s="32"/>
      <c r="AP261" s="116"/>
      <c r="AQ261" s="32"/>
      <c r="AR261" s="32"/>
      <c r="AS261" s="32"/>
      <c r="AT261" s="118"/>
      <c r="AU261" s="32"/>
      <c r="AV261" s="32"/>
      <c r="AW261" s="32"/>
      <c r="AX261" s="32"/>
      <c r="AY261" s="32"/>
      <c r="AZ261" s="32"/>
      <c r="BA261" s="118"/>
      <c r="BD261" s="118"/>
      <c r="BE261" s="13"/>
      <c r="BF261" s="68"/>
      <c r="BG261" s="32"/>
      <c r="BH261" s="123"/>
      <c r="BI261" s="32"/>
      <c r="BJ261" s="118"/>
      <c r="BK261" s="32"/>
      <c r="BL261" s="32"/>
      <c r="BO261" s="32"/>
      <c r="BW261" s="13"/>
      <c r="BX261" s="13"/>
    </row>
    <row r="262" spans="36:76">
      <c r="AJ262" s="13"/>
      <c r="AK262" s="32"/>
      <c r="AL262" s="13"/>
      <c r="AM262" s="32"/>
      <c r="AN262" s="116"/>
      <c r="AO262" s="32"/>
      <c r="AP262" s="116"/>
      <c r="AQ262" s="32"/>
      <c r="AR262" s="32"/>
      <c r="AS262" s="32"/>
      <c r="AT262" s="118"/>
      <c r="AU262" s="32"/>
      <c r="AV262" s="32"/>
      <c r="AW262" s="32"/>
      <c r="AX262" s="32"/>
      <c r="AY262" s="32"/>
      <c r="AZ262" s="32"/>
      <c r="BA262" s="118"/>
      <c r="BD262" s="118"/>
      <c r="BE262" s="13"/>
      <c r="BF262" s="68"/>
      <c r="BG262" s="32"/>
      <c r="BH262" s="123"/>
      <c r="BI262" s="32"/>
      <c r="BJ262" s="118"/>
      <c r="BK262" s="32"/>
      <c r="BL262" s="32"/>
      <c r="BO262" s="32"/>
      <c r="BW262" s="13"/>
      <c r="BX262" s="13"/>
    </row>
    <row r="263" spans="36:76">
      <c r="AJ263" s="13"/>
      <c r="AK263" s="32"/>
      <c r="AL263" s="13"/>
      <c r="AM263" s="32"/>
      <c r="AN263" s="116"/>
      <c r="AO263" s="32"/>
      <c r="AP263" s="116"/>
      <c r="AQ263" s="32"/>
      <c r="AR263" s="32"/>
      <c r="AS263" s="32"/>
      <c r="AT263" s="118"/>
      <c r="AU263" s="32"/>
      <c r="AV263" s="32"/>
      <c r="AW263" s="32"/>
      <c r="AX263" s="32"/>
      <c r="AY263" s="32"/>
      <c r="AZ263" s="32"/>
      <c r="BA263" s="118"/>
      <c r="BD263" s="118"/>
      <c r="BE263" s="13"/>
      <c r="BF263" s="68"/>
      <c r="BG263" s="32"/>
      <c r="BH263" s="123"/>
      <c r="BI263" s="32"/>
      <c r="BJ263" s="118"/>
      <c r="BK263" s="32"/>
      <c r="BL263" s="32"/>
      <c r="BO263" s="32"/>
      <c r="BW263" s="13"/>
      <c r="BX263" s="13"/>
    </row>
    <row r="264" spans="36:76">
      <c r="AJ264" s="13"/>
      <c r="AK264" s="32"/>
      <c r="AL264" s="13"/>
      <c r="AM264" s="32"/>
      <c r="AN264" s="116"/>
      <c r="AO264" s="32"/>
      <c r="AP264" s="116"/>
      <c r="AQ264" s="32"/>
      <c r="AR264" s="32"/>
      <c r="AS264" s="32"/>
      <c r="AT264" s="118"/>
      <c r="AU264" s="32"/>
      <c r="AV264" s="32"/>
      <c r="AW264" s="32"/>
      <c r="AX264" s="32"/>
      <c r="AY264" s="32"/>
      <c r="AZ264" s="32"/>
      <c r="BA264" s="118"/>
      <c r="BD264" s="118"/>
      <c r="BE264" s="13"/>
      <c r="BF264" s="68"/>
      <c r="BG264" s="32"/>
      <c r="BH264" s="123"/>
      <c r="BI264" s="32"/>
      <c r="BJ264" s="118"/>
      <c r="BK264" s="32"/>
      <c r="BL264" s="32"/>
      <c r="BO264" s="32"/>
      <c r="BW264" s="13"/>
      <c r="BX264" s="13"/>
    </row>
    <row r="265" spans="36:76">
      <c r="AJ265" s="13"/>
      <c r="AK265" s="32"/>
      <c r="AL265" s="13"/>
      <c r="AM265" s="32"/>
      <c r="AN265" s="116"/>
      <c r="AO265" s="32"/>
      <c r="AP265" s="116"/>
      <c r="AQ265" s="32"/>
      <c r="AR265" s="32"/>
      <c r="AS265" s="32"/>
      <c r="AT265" s="118"/>
      <c r="AU265" s="32"/>
      <c r="AV265" s="32"/>
      <c r="AW265" s="32"/>
      <c r="AX265" s="32"/>
      <c r="AY265" s="32"/>
      <c r="AZ265" s="32"/>
      <c r="BA265" s="118"/>
      <c r="BD265" s="118"/>
      <c r="BE265" s="13"/>
      <c r="BF265" s="68"/>
      <c r="BG265" s="32"/>
      <c r="BH265" s="123"/>
      <c r="BI265" s="32"/>
      <c r="BJ265" s="118"/>
      <c r="BK265" s="32"/>
      <c r="BL265" s="32"/>
      <c r="BO265" s="32"/>
      <c r="BW265" s="13"/>
      <c r="BX265" s="13"/>
    </row>
    <row r="266" spans="36:76">
      <c r="AJ266" s="13"/>
      <c r="AK266" s="32"/>
      <c r="AL266" s="13"/>
      <c r="AM266" s="32"/>
      <c r="AN266" s="116"/>
      <c r="AO266" s="32"/>
      <c r="AP266" s="116"/>
      <c r="AQ266" s="32"/>
      <c r="AR266" s="32"/>
      <c r="AS266" s="32"/>
      <c r="AT266" s="118"/>
      <c r="AU266" s="32"/>
      <c r="AV266" s="32"/>
      <c r="AW266" s="32"/>
      <c r="AX266" s="32"/>
      <c r="AY266" s="32"/>
      <c r="AZ266" s="32"/>
      <c r="BA266" s="118"/>
      <c r="BD266" s="118"/>
      <c r="BE266" s="13"/>
      <c r="BF266" s="68"/>
      <c r="BG266" s="32"/>
      <c r="BH266" s="123"/>
      <c r="BI266" s="32"/>
      <c r="BJ266" s="118"/>
      <c r="BK266" s="32"/>
      <c r="BL266" s="32"/>
      <c r="BO266" s="32"/>
      <c r="BW266" s="13"/>
      <c r="BX266" s="13"/>
    </row>
    <row r="267" spans="36:76">
      <c r="AJ267" s="13"/>
      <c r="AK267" s="32"/>
      <c r="AL267" s="13"/>
      <c r="AM267" s="32"/>
      <c r="AN267" s="116"/>
      <c r="AO267" s="32"/>
      <c r="AP267" s="116"/>
      <c r="AQ267" s="32"/>
      <c r="AR267" s="32"/>
      <c r="AS267" s="32"/>
      <c r="AT267" s="118"/>
      <c r="AU267" s="32"/>
      <c r="AV267" s="32"/>
      <c r="AW267" s="32"/>
      <c r="AX267" s="32"/>
      <c r="AY267" s="32"/>
      <c r="AZ267" s="32"/>
      <c r="BA267" s="118"/>
      <c r="BD267" s="118"/>
      <c r="BE267" s="13"/>
      <c r="BF267" s="68"/>
      <c r="BG267" s="32"/>
      <c r="BH267" s="123"/>
      <c r="BI267" s="32"/>
      <c r="BJ267" s="118"/>
      <c r="BK267" s="32"/>
      <c r="BL267" s="32"/>
      <c r="BO267" s="32"/>
      <c r="BW267" s="13"/>
      <c r="BX267" s="13"/>
    </row>
    <row r="268" spans="36:76">
      <c r="AJ268" s="13"/>
      <c r="AK268" s="32"/>
      <c r="AL268" s="13"/>
      <c r="AM268" s="32"/>
      <c r="AN268" s="116"/>
      <c r="AO268" s="32"/>
      <c r="AP268" s="116"/>
      <c r="AQ268" s="32"/>
      <c r="AR268" s="32"/>
      <c r="AS268" s="32"/>
      <c r="AT268" s="118"/>
      <c r="AU268" s="32"/>
      <c r="AV268" s="32"/>
      <c r="AW268" s="32"/>
      <c r="AX268" s="32"/>
      <c r="AY268" s="32"/>
      <c r="AZ268" s="32"/>
      <c r="BA268" s="118"/>
      <c r="BD268" s="118"/>
      <c r="BE268" s="13"/>
      <c r="BF268" s="68"/>
      <c r="BG268" s="32"/>
      <c r="BH268" s="123"/>
      <c r="BI268" s="32"/>
      <c r="BJ268" s="118"/>
      <c r="BK268" s="32"/>
      <c r="BL268" s="32"/>
      <c r="BO268" s="32"/>
      <c r="BW268" s="13"/>
      <c r="BX268" s="13"/>
    </row>
    <row r="269" spans="36:76">
      <c r="AJ269" s="13"/>
      <c r="AK269" s="32"/>
      <c r="AL269" s="13"/>
      <c r="AM269" s="32"/>
      <c r="AN269" s="116"/>
      <c r="AO269" s="32"/>
      <c r="AP269" s="116"/>
      <c r="AQ269" s="32"/>
      <c r="AR269" s="32"/>
      <c r="AS269" s="32"/>
      <c r="AT269" s="118"/>
      <c r="AU269" s="32"/>
      <c r="AV269" s="32"/>
      <c r="AW269" s="32"/>
      <c r="AX269" s="32"/>
      <c r="AY269" s="32"/>
      <c r="AZ269" s="32"/>
      <c r="BA269" s="118"/>
      <c r="BD269" s="118"/>
      <c r="BE269" s="13"/>
      <c r="BF269" s="68"/>
      <c r="BG269" s="32"/>
      <c r="BH269" s="123"/>
      <c r="BI269" s="32"/>
      <c r="BJ269" s="118"/>
      <c r="BK269" s="32"/>
      <c r="BL269" s="32"/>
      <c r="BO269" s="32"/>
      <c r="BW269" s="13"/>
      <c r="BX269" s="13"/>
    </row>
    <row r="270" spans="36:76">
      <c r="AJ270" s="13"/>
      <c r="AK270" s="32"/>
      <c r="AL270" s="13"/>
      <c r="AM270" s="32"/>
      <c r="AN270" s="116"/>
      <c r="AO270" s="32"/>
      <c r="AP270" s="116"/>
      <c r="AQ270" s="32"/>
      <c r="AR270" s="32"/>
      <c r="AS270" s="32"/>
      <c r="AT270" s="118"/>
      <c r="AU270" s="32"/>
      <c r="AV270" s="32"/>
      <c r="AW270" s="32"/>
      <c r="AX270" s="32"/>
      <c r="AY270" s="32"/>
      <c r="AZ270" s="32"/>
      <c r="BA270" s="118"/>
      <c r="BD270" s="118"/>
      <c r="BE270" s="13"/>
      <c r="BF270" s="68"/>
      <c r="BG270" s="32"/>
      <c r="BH270" s="123"/>
      <c r="BI270" s="32"/>
      <c r="BJ270" s="118"/>
      <c r="BK270" s="32"/>
      <c r="BL270" s="32"/>
      <c r="BO270" s="32"/>
      <c r="BW270" s="13"/>
      <c r="BX270" s="13"/>
    </row>
    <row r="271" spans="36:76">
      <c r="AJ271" s="13"/>
      <c r="AK271" s="32"/>
      <c r="AL271" s="13"/>
      <c r="AM271" s="32"/>
      <c r="AN271" s="116"/>
      <c r="AO271" s="32"/>
      <c r="AP271" s="116"/>
      <c r="AQ271" s="32"/>
      <c r="AR271" s="32"/>
      <c r="AS271" s="32"/>
      <c r="AT271" s="118"/>
      <c r="AU271" s="32"/>
      <c r="AV271" s="32"/>
      <c r="AW271" s="32"/>
      <c r="AX271" s="32"/>
      <c r="AY271" s="32"/>
      <c r="AZ271" s="32"/>
      <c r="BA271" s="118"/>
      <c r="BD271" s="118"/>
      <c r="BE271" s="13"/>
      <c r="BF271" s="68"/>
      <c r="BG271" s="32"/>
      <c r="BH271" s="123"/>
      <c r="BI271" s="32"/>
      <c r="BJ271" s="118"/>
      <c r="BK271" s="32"/>
      <c r="BL271" s="32"/>
      <c r="BO271" s="32"/>
      <c r="BW271" s="13"/>
      <c r="BX271" s="13"/>
    </row>
    <row r="272" spans="36:76">
      <c r="AJ272" s="13"/>
      <c r="AK272" s="32"/>
      <c r="AL272" s="13"/>
      <c r="AM272" s="32"/>
      <c r="AN272" s="116"/>
      <c r="AO272" s="32"/>
      <c r="AP272" s="116"/>
      <c r="AQ272" s="32"/>
      <c r="AR272" s="32"/>
      <c r="AS272" s="32"/>
      <c r="AT272" s="118"/>
      <c r="AU272" s="32"/>
      <c r="AV272" s="32"/>
      <c r="AW272" s="32"/>
      <c r="AX272" s="32"/>
      <c r="AY272" s="32"/>
      <c r="AZ272" s="32"/>
      <c r="BA272" s="118"/>
      <c r="BD272" s="118"/>
      <c r="BE272" s="13"/>
      <c r="BF272" s="68"/>
      <c r="BG272" s="32"/>
      <c r="BH272" s="123"/>
      <c r="BI272" s="32"/>
      <c r="BJ272" s="118"/>
      <c r="BK272" s="32"/>
      <c r="BL272" s="32"/>
      <c r="BO272" s="32"/>
      <c r="BW272" s="13"/>
      <c r="BX272" s="13"/>
    </row>
    <row r="273" spans="30:76">
      <c r="AJ273" s="13"/>
      <c r="AK273" s="32"/>
      <c r="AL273" s="13"/>
      <c r="AM273" s="32"/>
      <c r="AN273" s="116"/>
      <c r="AO273" s="32"/>
      <c r="AP273" s="116"/>
      <c r="AQ273" s="32"/>
      <c r="AR273" s="32"/>
      <c r="AS273" s="32"/>
      <c r="AT273" s="118"/>
      <c r="AU273" s="32"/>
      <c r="AV273" s="32"/>
      <c r="AW273" s="32"/>
      <c r="AX273" s="32"/>
      <c r="AY273" s="32"/>
      <c r="AZ273" s="32"/>
      <c r="BA273" s="118"/>
      <c r="BD273" s="118"/>
      <c r="BE273" s="13"/>
      <c r="BF273" s="68"/>
      <c r="BG273" s="32"/>
      <c r="BH273" s="123"/>
      <c r="BI273" s="32"/>
      <c r="BJ273" s="118"/>
      <c r="BK273" s="32"/>
      <c r="BL273" s="32"/>
      <c r="BO273" s="32"/>
      <c r="BW273" s="13"/>
      <c r="BX273" s="13"/>
    </row>
    <row r="274" spans="30:76">
      <c r="AF274" s="30"/>
      <c r="AG274" s="30"/>
      <c r="AH274" s="30"/>
      <c r="AI274" s="30"/>
      <c r="AJ274" s="30"/>
      <c r="AK274" s="32"/>
      <c r="AL274" s="30"/>
      <c r="AM274" s="32"/>
      <c r="AN274" s="117"/>
      <c r="AO274" s="32"/>
      <c r="AP274" s="117"/>
      <c r="AQ274" s="32"/>
      <c r="AR274" s="32"/>
      <c r="AS274" s="32"/>
      <c r="AT274" s="118"/>
      <c r="AU274" s="32"/>
      <c r="AV274" s="32"/>
      <c r="AW274" s="32"/>
      <c r="AX274" s="32"/>
      <c r="AY274" s="32"/>
      <c r="AZ274" s="32"/>
      <c r="BA274" s="118"/>
      <c r="BD274" s="118"/>
      <c r="BE274" s="30"/>
      <c r="BF274" s="68"/>
      <c r="BG274" s="32"/>
      <c r="BH274" s="123"/>
      <c r="BI274" s="32"/>
      <c r="BJ274" s="118"/>
      <c r="BK274" s="32"/>
      <c r="BL274" s="32"/>
      <c r="BO274" s="32"/>
      <c r="BW274" s="13"/>
      <c r="BX274" s="13"/>
    </row>
    <row r="275" spans="30:76">
      <c r="AD275" s="30"/>
      <c r="AE275" s="30"/>
      <c r="AF275" s="32"/>
      <c r="AG275" s="32"/>
      <c r="AH275" s="32"/>
      <c r="AI275" s="32"/>
      <c r="AJ275" s="32"/>
      <c r="AK275" s="32"/>
      <c r="AL275" s="32"/>
      <c r="AM275" s="32"/>
      <c r="AN275" s="118"/>
      <c r="AO275" s="32"/>
      <c r="AP275" s="118"/>
      <c r="AQ275" s="32"/>
      <c r="AR275" s="32"/>
      <c r="AS275" s="32"/>
      <c r="AT275" s="118"/>
      <c r="AU275" s="32"/>
      <c r="AV275" s="32"/>
      <c r="AW275" s="32"/>
      <c r="AX275" s="32"/>
      <c r="AY275" s="32"/>
      <c r="AZ275" s="32"/>
      <c r="BA275" s="118"/>
      <c r="BD275" s="118"/>
      <c r="BE275" s="32"/>
      <c r="BF275" s="68"/>
      <c r="BG275" s="32"/>
      <c r="BH275" s="123"/>
      <c r="BI275" s="32"/>
      <c r="BJ275" s="118"/>
      <c r="BK275" s="32"/>
      <c r="BL275" s="32"/>
      <c r="BO275" s="32"/>
      <c r="BW275" s="13"/>
      <c r="BX275" s="13"/>
    </row>
    <row r="276" spans="30:76"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118"/>
      <c r="AO276" s="32"/>
      <c r="AP276" s="118"/>
      <c r="AQ276" s="32"/>
      <c r="AR276" s="32"/>
      <c r="AS276" s="32"/>
      <c r="AT276" s="118"/>
      <c r="AU276" s="32"/>
      <c r="AV276" s="32"/>
      <c r="AW276" s="32"/>
      <c r="AX276" s="32"/>
      <c r="AY276" s="32"/>
      <c r="AZ276" s="32"/>
      <c r="BA276" s="118"/>
      <c r="BD276" s="118"/>
      <c r="BE276" s="32"/>
      <c r="BF276" s="68"/>
      <c r="BG276" s="32"/>
      <c r="BH276" s="123"/>
      <c r="BI276" s="32"/>
      <c r="BJ276" s="118"/>
      <c r="BK276" s="32"/>
      <c r="BL276" s="32"/>
      <c r="BO276" s="32"/>
      <c r="BW276" s="13"/>
      <c r="BX276" s="13"/>
    </row>
    <row r="277" spans="30:76"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118"/>
      <c r="AO277" s="32"/>
      <c r="AP277" s="118"/>
      <c r="AQ277" s="32"/>
      <c r="AR277" s="32"/>
      <c r="AS277" s="32"/>
      <c r="AT277" s="118"/>
      <c r="AU277" s="32"/>
      <c r="AV277" s="32"/>
      <c r="AW277" s="32"/>
      <c r="AX277" s="32"/>
      <c r="AY277" s="32"/>
      <c r="AZ277" s="32"/>
      <c r="BA277" s="118"/>
      <c r="BD277" s="118"/>
      <c r="BE277" s="32"/>
      <c r="BF277" s="68"/>
      <c r="BG277" s="32"/>
      <c r="BH277" s="123"/>
      <c r="BI277" s="32"/>
      <c r="BJ277" s="118"/>
      <c r="BK277" s="32"/>
      <c r="BL277" s="32"/>
      <c r="BO277" s="32"/>
      <c r="BW277" s="13"/>
      <c r="BX277" s="13"/>
    </row>
    <row r="278" spans="30:76"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118"/>
      <c r="AO278" s="32"/>
      <c r="AP278" s="118"/>
      <c r="AQ278" s="32"/>
      <c r="AR278" s="32"/>
      <c r="AS278" s="32"/>
      <c r="AT278" s="118"/>
      <c r="AU278" s="32"/>
      <c r="AV278" s="32"/>
      <c r="AW278" s="32"/>
      <c r="AX278" s="32"/>
      <c r="AY278" s="32"/>
      <c r="AZ278" s="32"/>
      <c r="BA278" s="118"/>
      <c r="BD278" s="118"/>
      <c r="BE278" s="32"/>
      <c r="BF278" s="68"/>
      <c r="BG278" s="32"/>
      <c r="BH278" s="123"/>
      <c r="BI278" s="32"/>
      <c r="BJ278" s="118"/>
      <c r="BK278" s="32"/>
      <c r="BL278" s="32"/>
      <c r="BO278" s="32"/>
      <c r="BW278" s="13"/>
      <c r="BX278" s="13"/>
    </row>
    <row r="279" spans="30:76"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118"/>
      <c r="AO279" s="32"/>
      <c r="AP279" s="118"/>
      <c r="AQ279" s="32"/>
      <c r="AR279" s="32"/>
      <c r="AS279" s="32"/>
      <c r="AT279" s="118"/>
      <c r="AU279" s="32"/>
      <c r="AV279" s="32"/>
      <c r="AW279" s="32"/>
      <c r="AX279" s="32"/>
      <c r="AY279" s="32"/>
      <c r="AZ279" s="32"/>
      <c r="BA279" s="118"/>
      <c r="BD279" s="118"/>
      <c r="BE279" s="32"/>
      <c r="BF279" s="68"/>
      <c r="BG279" s="32"/>
      <c r="BH279" s="123"/>
      <c r="BI279" s="32"/>
      <c r="BJ279" s="118"/>
      <c r="BK279" s="32"/>
      <c r="BL279" s="32"/>
      <c r="BO279" s="32"/>
      <c r="BW279" s="13"/>
      <c r="BX279" s="13"/>
    </row>
    <row r="280" spans="30:76"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118"/>
      <c r="AO280" s="32"/>
      <c r="AP280" s="118"/>
      <c r="AQ280" s="32"/>
      <c r="AR280" s="32"/>
      <c r="AS280" s="32"/>
      <c r="AT280" s="118"/>
      <c r="AU280" s="32"/>
      <c r="AV280" s="32"/>
      <c r="AW280" s="32"/>
      <c r="AX280" s="32"/>
      <c r="AY280" s="32"/>
      <c r="AZ280" s="32"/>
      <c r="BA280" s="118"/>
      <c r="BD280" s="118"/>
      <c r="BE280" s="32"/>
      <c r="BF280" s="68"/>
      <c r="BG280" s="32"/>
      <c r="BH280" s="123"/>
      <c r="BI280" s="32"/>
      <c r="BJ280" s="118"/>
      <c r="BK280" s="32"/>
      <c r="BL280" s="32"/>
      <c r="BO280" s="32"/>
      <c r="BW280" s="13"/>
      <c r="BX280" s="13"/>
    </row>
    <row r="281" spans="30:76"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118"/>
      <c r="AO281" s="32"/>
      <c r="AP281" s="118"/>
      <c r="AQ281" s="32"/>
      <c r="AR281" s="32"/>
      <c r="AS281" s="32"/>
      <c r="AT281" s="118"/>
      <c r="AU281" s="32"/>
      <c r="AV281" s="32"/>
      <c r="AW281" s="32"/>
      <c r="AX281" s="32"/>
      <c r="AY281" s="32"/>
      <c r="AZ281" s="32"/>
      <c r="BA281" s="118"/>
      <c r="BD281" s="118"/>
      <c r="BE281" s="32"/>
      <c r="BF281" s="68"/>
      <c r="BG281" s="32"/>
      <c r="BH281" s="123"/>
      <c r="BI281" s="32"/>
      <c r="BJ281" s="118"/>
      <c r="BK281" s="32"/>
      <c r="BL281" s="32"/>
      <c r="BO281" s="32"/>
      <c r="BW281" s="13"/>
      <c r="BX281" s="13"/>
    </row>
    <row r="282" spans="30:76"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118"/>
      <c r="AO282" s="32"/>
      <c r="AP282" s="118"/>
      <c r="AQ282" s="32"/>
      <c r="AR282" s="32"/>
      <c r="AS282" s="32"/>
      <c r="AT282" s="118"/>
      <c r="AU282" s="32"/>
      <c r="AV282" s="32"/>
      <c r="AW282" s="32"/>
      <c r="AX282" s="32"/>
      <c r="AY282" s="32"/>
      <c r="AZ282" s="32"/>
      <c r="BA282" s="118"/>
      <c r="BD282" s="118"/>
      <c r="BE282" s="32"/>
      <c r="BF282" s="68"/>
      <c r="BG282" s="32"/>
      <c r="BH282" s="123"/>
      <c r="BI282" s="32"/>
      <c r="BJ282" s="118"/>
      <c r="BK282" s="32"/>
      <c r="BL282" s="32"/>
      <c r="BO282" s="32"/>
      <c r="BW282" s="13"/>
      <c r="BX282" s="13"/>
    </row>
    <row r="283" spans="30:76"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118"/>
      <c r="AO283" s="32"/>
      <c r="AP283" s="118"/>
      <c r="AQ283" s="32"/>
      <c r="AR283" s="32"/>
      <c r="AS283" s="32"/>
      <c r="AT283" s="118"/>
      <c r="AU283" s="32"/>
      <c r="AV283" s="32"/>
      <c r="AW283" s="32"/>
      <c r="AX283" s="32"/>
      <c r="AY283" s="32"/>
      <c r="AZ283" s="32"/>
      <c r="BA283" s="118"/>
      <c r="BD283" s="118"/>
      <c r="BE283" s="32"/>
      <c r="BF283" s="68"/>
      <c r="BG283" s="32"/>
      <c r="BJ283" s="118"/>
      <c r="BK283" s="32"/>
      <c r="BL283" s="32"/>
      <c r="BO283" s="32"/>
      <c r="BW283" s="13"/>
      <c r="BX283" s="13"/>
    </row>
    <row r="284" spans="30:76"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118"/>
      <c r="AO284" s="32"/>
      <c r="AP284" s="118"/>
      <c r="AQ284" s="32"/>
      <c r="AR284" s="32"/>
      <c r="AS284" s="32"/>
      <c r="AT284" s="118"/>
      <c r="AU284" s="32"/>
      <c r="AV284" s="32"/>
      <c r="AW284" s="32"/>
      <c r="AX284" s="32"/>
      <c r="AY284" s="32"/>
      <c r="AZ284" s="32"/>
      <c r="BA284" s="118"/>
      <c r="BD284" s="118"/>
      <c r="BE284" s="32"/>
      <c r="BF284" s="68"/>
      <c r="BG284" s="32"/>
      <c r="BJ284" s="118"/>
      <c r="BK284" s="32"/>
      <c r="BL284" s="32"/>
      <c r="BO284" s="32"/>
      <c r="BW284" s="13"/>
      <c r="BX284" s="13"/>
    </row>
    <row r="285" spans="30:76"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118"/>
      <c r="AO285" s="32"/>
      <c r="AP285" s="118"/>
      <c r="AQ285" s="32"/>
      <c r="AR285" s="32"/>
      <c r="AS285" s="32"/>
      <c r="AT285" s="118"/>
      <c r="AU285" s="32"/>
      <c r="AV285" s="32"/>
      <c r="AW285" s="32"/>
      <c r="AX285" s="32"/>
      <c r="AY285" s="32"/>
      <c r="AZ285" s="32"/>
      <c r="BA285" s="118"/>
      <c r="BD285" s="118"/>
      <c r="BE285" s="32"/>
      <c r="BF285" s="68"/>
      <c r="BG285" s="32"/>
      <c r="BJ285" s="118"/>
      <c r="BK285" s="32"/>
      <c r="BL285" s="32"/>
      <c r="BO285" s="32"/>
      <c r="BW285" s="13"/>
      <c r="BX285" s="13"/>
    </row>
    <row r="286" spans="30:76"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118"/>
      <c r="AO286" s="32"/>
      <c r="AP286" s="118"/>
      <c r="AQ286" s="32"/>
      <c r="AR286" s="32"/>
      <c r="AS286" s="32"/>
      <c r="AT286" s="118"/>
      <c r="AU286" s="32"/>
      <c r="AV286" s="32"/>
      <c r="AW286" s="32"/>
      <c r="AX286" s="32"/>
      <c r="AY286" s="32"/>
      <c r="AZ286" s="32"/>
      <c r="BA286" s="118"/>
      <c r="BD286" s="118"/>
      <c r="BE286" s="32"/>
      <c r="BF286" s="68"/>
      <c r="BO286" s="32"/>
      <c r="BW286" s="13"/>
      <c r="BX286" s="13"/>
    </row>
    <row r="287" spans="30:76"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118"/>
      <c r="AO287" s="32"/>
      <c r="AP287" s="118"/>
      <c r="AQ287" s="32"/>
      <c r="AR287" s="32"/>
      <c r="AS287" s="32"/>
      <c r="AT287" s="118"/>
      <c r="AU287" s="32"/>
      <c r="AV287" s="32"/>
      <c r="AW287" s="32"/>
      <c r="AX287" s="32"/>
      <c r="AY287" s="32"/>
      <c r="AZ287" s="32"/>
      <c r="BA287" s="118"/>
      <c r="BD287" s="118"/>
      <c r="BE287" s="32"/>
      <c r="BF287" s="68"/>
      <c r="BO287" s="32"/>
      <c r="BW287" s="13"/>
      <c r="BX287" s="13"/>
    </row>
    <row r="288" spans="30:76"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118"/>
      <c r="AO288" s="32"/>
      <c r="AP288" s="118"/>
      <c r="AQ288" s="32"/>
      <c r="AR288" s="32"/>
      <c r="AS288" s="32"/>
      <c r="AT288" s="118"/>
      <c r="AU288" s="32"/>
      <c r="AV288" s="32"/>
      <c r="AW288" s="32"/>
      <c r="AX288" s="32"/>
      <c r="AY288" s="32"/>
      <c r="AZ288" s="32"/>
      <c r="BA288" s="118"/>
      <c r="BD288" s="118"/>
      <c r="BE288" s="32"/>
      <c r="BF288" s="68"/>
      <c r="BO288" s="32"/>
      <c r="BW288" s="13"/>
      <c r="BX288" s="13"/>
    </row>
    <row r="289" spans="30:76"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118"/>
      <c r="AO289" s="32"/>
      <c r="AP289" s="118"/>
      <c r="AQ289" s="32"/>
      <c r="AR289" s="32"/>
      <c r="AS289" s="32"/>
      <c r="AT289" s="118"/>
      <c r="AU289" s="32"/>
      <c r="AV289" s="32"/>
      <c r="AW289" s="32"/>
      <c r="AX289" s="32"/>
      <c r="AY289" s="32"/>
      <c r="AZ289" s="32"/>
      <c r="BA289" s="118"/>
      <c r="BD289" s="118"/>
      <c r="BE289" s="32"/>
      <c r="BF289" s="68"/>
      <c r="BO289" s="32"/>
      <c r="BW289" s="13"/>
      <c r="BX289" s="13"/>
    </row>
    <row r="290" spans="30:76"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118"/>
      <c r="AO290" s="32"/>
      <c r="AP290" s="118"/>
      <c r="AQ290" s="32"/>
      <c r="AR290" s="32"/>
      <c r="AS290" s="32"/>
      <c r="AT290" s="118"/>
      <c r="AU290" s="32"/>
      <c r="AV290" s="32"/>
      <c r="AW290" s="32"/>
      <c r="AX290" s="32"/>
      <c r="AY290" s="32"/>
      <c r="AZ290" s="32"/>
      <c r="BA290" s="118"/>
      <c r="BD290" s="118"/>
      <c r="BE290" s="32"/>
      <c r="BF290" s="68"/>
      <c r="BO290" s="32"/>
      <c r="BW290" s="13"/>
      <c r="BX290" s="13"/>
    </row>
    <row r="291" spans="30:76"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118"/>
      <c r="AO291" s="32"/>
      <c r="AP291" s="118"/>
      <c r="AQ291" s="32"/>
      <c r="AR291" s="32"/>
      <c r="AS291" s="32"/>
      <c r="AT291" s="118"/>
      <c r="AU291" s="32"/>
      <c r="AV291" s="32"/>
      <c r="AW291" s="32"/>
      <c r="AX291" s="32"/>
      <c r="AY291" s="32"/>
      <c r="AZ291" s="32"/>
      <c r="BA291" s="118"/>
      <c r="BD291" s="118"/>
      <c r="BE291" s="32"/>
      <c r="BF291" s="68"/>
      <c r="BO291" s="32"/>
      <c r="BW291" s="13"/>
      <c r="BX291" s="13"/>
    </row>
    <row r="292" spans="30:76"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118"/>
      <c r="AO292" s="32"/>
      <c r="AP292" s="118"/>
      <c r="AQ292" s="32"/>
      <c r="AR292" s="32"/>
      <c r="AS292" s="32"/>
      <c r="AT292" s="118"/>
      <c r="AU292" s="32"/>
      <c r="AV292" s="32"/>
      <c r="AW292" s="32"/>
      <c r="AX292" s="32"/>
      <c r="AY292" s="32"/>
      <c r="AZ292" s="32"/>
      <c r="BA292" s="118"/>
      <c r="BD292" s="118"/>
      <c r="BE292" s="32"/>
      <c r="BF292" s="68"/>
      <c r="BO292" s="32"/>
      <c r="BW292" s="13"/>
      <c r="BX292" s="13"/>
    </row>
    <row r="293" spans="30:76"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118"/>
      <c r="AO293" s="32"/>
      <c r="AP293" s="118"/>
      <c r="AQ293" s="32"/>
      <c r="AR293" s="32"/>
      <c r="AS293" s="32"/>
      <c r="AT293" s="118"/>
      <c r="AU293" s="32"/>
      <c r="AV293" s="32"/>
      <c r="AW293" s="32"/>
      <c r="AX293" s="32"/>
      <c r="AY293" s="32"/>
      <c r="AZ293" s="32"/>
      <c r="BA293" s="118"/>
      <c r="BD293" s="118"/>
      <c r="BE293" s="32"/>
      <c r="BF293" s="68"/>
      <c r="BO293" s="32"/>
      <c r="BW293" s="13"/>
      <c r="BX293" s="13"/>
    </row>
    <row r="294" spans="30:76"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118"/>
      <c r="AO294" s="32"/>
      <c r="AP294" s="118"/>
      <c r="AQ294" s="32"/>
      <c r="AR294" s="32"/>
      <c r="AS294" s="32"/>
      <c r="AT294" s="118"/>
      <c r="AU294" s="32"/>
      <c r="AV294" s="32"/>
      <c r="AW294" s="32"/>
      <c r="AX294" s="32"/>
      <c r="AY294" s="32"/>
      <c r="AZ294" s="32"/>
      <c r="BA294" s="118"/>
      <c r="BD294" s="118"/>
      <c r="BE294" s="32"/>
      <c r="BF294" s="68"/>
      <c r="BO294" s="32"/>
      <c r="BW294" s="13"/>
      <c r="BX294" s="13"/>
    </row>
    <row r="295" spans="30:76"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118"/>
      <c r="AO295" s="32"/>
      <c r="AP295" s="118"/>
      <c r="AQ295" s="32"/>
      <c r="AR295" s="32"/>
      <c r="AS295" s="32"/>
      <c r="AT295" s="118"/>
      <c r="AU295" s="32"/>
      <c r="AV295" s="32"/>
      <c r="AW295" s="32"/>
      <c r="AX295" s="32"/>
      <c r="AY295" s="32"/>
      <c r="AZ295" s="32"/>
      <c r="BA295" s="118"/>
      <c r="BD295" s="118"/>
      <c r="BE295" s="32"/>
      <c r="BF295" s="68"/>
      <c r="BO295" s="32"/>
      <c r="BW295" s="13"/>
      <c r="BX295" s="13"/>
    </row>
    <row r="296" spans="30:76"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118"/>
      <c r="AO296" s="32"/>
      <c r="AP296" s="118"/>
      <c r="AQ296" s="32"/>
      <c r="AR296" s="32"/>
      <c r="AS296" s="32"/>
      <c r="AT296" s="118"/>
      <c r="AU296" s="32"/>
      <c r="AV296" s="32"/>
      <c r="AW296" s="32"/>
      <c r="AX296" s="32"/>
      <c r="AY296" s="32"/>
      <c r="AZ296" s="32"/>
      <c r="BA296" s="118"/>
      <c r="BD296" s="118"/>
      <c r="BE296" s="32"/>
      <c r="BF296" s="68"/>
      <c r="BO296" s="32"/>
      <c r="BW296" s="13"/>
      <c r="BX296" s="13"/>
    </row>
    <row r="297" spans="30:76"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118"/>
      <c r="AO297" s="32"/>
      <c r="AP297" s="118"/>
      <c r="AQ297" s="32"/>
      <c r="AR297" s="32"/>
      <c r="AS297" s="32"/>
      <c r="AT297" s="118"/>
      <c r="AU297" s="32"/>
      <c r="AV297" s="32"/>
      <c r="AW297" s="32"/>
      <c r="AX297" s="32"/>
      <c r="AY297" s="32"/>
      <c r="AZ297" s="32"/>
      <c r="BA297" s="118"/>
      <c r="BD297" s="118"/>
      <c r="BE297" s="32"/>
      <c r="BF297" s="68"/>
      <c r="BO297" s="32"/>
    </row>
    <row r="298" spans="30:76"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118"/>
      <c r="AO298" s="32"/>
      <c r="AP298" s="118"/>
      <c r="AQ298" s="32"/>
      <c r="AR298" s="32"/>
      <c r="AS298" s="32"/>
      <c r="AT298" s="118"/>
      <c r="AU298" s="32"/>
      <c r="AV298" s="32"/>
      <c r="AW298" s="32"/>
      <c r="AX298" s="32"/>
      <c r="AY298" s="32"/>
      <c r="AZ298" s="32"/>
      <c r="BA298" s="118"/>
      <c r="BD298" s="118"/>
      <c r="BE298" s="32"/>
      <c r="BF298" s="68"/>
      <c r="BO298" s="32"/>
    </row>
    <row r="299" spans="30:76"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118"/>
      <c r="AO299" s="32"/>
      <c r="AP299" s="118"/>
      <c r="AQ299" s="32"/>
      <c r="AR299" s="32"/>
      <c r="AS299" s="32"/>
      <c r="AT299" s="118"/>
      <c r="AU299" s="32"/>
      <c r="AV299" s="32"/>
      <c r="AW299" s="32"/>
      <c r="AX299" s="32"/>
      <c r="AY299" s="32"/>
      <c r="AZ299" s="32"/>
      <c r="BA299" s="118"/>
      <c r="BD299" s="118"/>
      <c r="BE299" s="32"/>
      <c r="BF299" s="68"/>
      <c r="BO299" s="32"/>
    </row>
    <row r="300" spans="30:76"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118"/>
      <c r="AO300" s="32"/>
      <c r="AP300" s="118"/>
      <c r="AQ300" s="32"/>
      <c r="AR300" s="32"/>
      <c r="AS300" s="32"/>
      <c r="AT300" s="118"/>
      <c r="AU300" s="32"/>
      <c r="AV300" s="32"/>
      <c r="AW300" s="32"/>
      <c r="AX300" s="32"/>
      <c r="AY300" s="32"/>
      <c r="AZ300" s="32"/>
      <c r="BA300" s="118"/>
      <c r="BD300" s="118"/>
      <c r="BE300" s="32"/>
      <c r="BF300" s="68"/>
      <c r="BO300" s="32"/>
    </row>
    <row r="301" spans="30:76"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118"/>
      <c r="AO301" s="32"/>
      <c r="AP301" s="118"/>
      <c r="AQ301" s="32"/>
      <c r="AR301" s="32"/>
      <c r="AS301" s="32"/>
      <c r="AT301" s="118"/>
      <c r="AU301" s="32"/>
      <c r="AV301" s="32"/>
      <c r="AW301" s="32"/>
      <c r="AX301" s="32"/>
      <c r="AY301" s="32"/>
      <c r="AZ301" s="32"/>
      <c r="BA301" s="118"/>
      <c r="BD301" s="118"/>
      <c r="BE301" s="32"/>
      <c r="BF301" s="68"/>
      <c r="BO301" s="32"/>
    </row>
    <row r="302" spans="30:76"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118"/>
      <c r="AO302" s="32"/>
      <c r="AP302" s="118"/>
      <c r="AQ302" s="32"/>
      <c r="AR302" s="32"/>
      <c r="AS302" s="32"/>
      <c r="AT302" s="118"/>
      <c r="AU302" s="32"/>
      <c r="AV302" s="32"/>
      <c r="AW302" s="32"/>
      <c r="AX302" s="32"/>
      <c r="AY302" s="32"/>
      <c r="AZ302" s="32"/>
      <c r="BA302" s="118"/>
      <c r="BD302" s="118"/>
      <c r="BE302" s="32"/>
      <c r="BF302" s="68"/>
      <c r="BO302" s="32"/>
    </row>
    <row r="303" spans="30:76"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118"/>
      <c r="AO303" s="32"/>
      <c r="AP303" s="118"/>
      <c r="AQ303" s="32"/>
      <c r="AR303" s="32"/>
      <c r="AS303" s="32"/>
      <c r="AT303" s="118"/>
      <c r="AU303" s="32"/>
      <c r="AV303" s="32"/>
      <c r="AW303" s="32"/>
      <c r="AX303" s="32"/>
      <c r="AY303" s="32"/>
      <c r="AZ303" s="32"/>
      <c r="BA303" s="118"/>
      <c r="BD303" s="118"/>
      <c r="BE303" s="32"/>
      <c r="BF303" s="68"/>
      <c r="BO303" s="32"/>
    </row>
    <row r="304" spans="30:76"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118"/>
      <c r="AO304" s="32"/>
      <c r="AP304" s="118"/>
      <c r="AQ304" s="32"/>
      <c r="AR304" s="32"/>
      <c r="AS304" s="32"/>
      <c r="AT304" s="118"/>
      <c r="AU304" s="32"/>
      <c r="AV304" s="32"/>
      <c r="AW304" s="32"/>
      <c r="AX304" s="32"/>
      <c r="AY304" s="32"/>
      <c r="AZ304" s="32"/>
      <c r="BA304" s="118"/>
      <c r="BD304" s="118"/>
      <c r="BE304" s="32"/>
      <c r="BF304" s="68"/>
      <c r="BO304" s="32"/>
    </row>
    <row r="305" spans="30:67"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118"/>
      <c r="AO305" s="32"/>
      <c r="AP305" s="118"/>
      <c r="AQ305" s="32"/>
      <c r="AR305" s="32"/>
      <c r="AS305" s="32"/>
      <c r="AT305" s="118"/>
      <c r="AU305" s="32"/>
      <c r="AV305" s="32"/>
      <c r="AW305" s="32"/>
      <c r="AX305" s="32"/>
      <c r="AY305" s="32"/>
      <c r="AZ305" s="32"/>
      <c r="BA305" s="118"/>
      <c r="BD305" s="118"/>
      <c r="BE305" s="32"/>
      <c r="BF305" s="68"/>
      <c r="BO305" s="32"/>
    </row>
    <row r="306" spans="30:67"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118"/>
      <c r="AO306" s="32"/>
      <c r="AP306" s="118"/>
      <c r="AQ306" s="32"/>
      <c r="AR306" s="32"/>
      <c r="AS306" s="32"/>
      <c r="AT306" s="118"/>
      <c r="AU306" s="32"/>
      <c r="AV306" s="32"/>
      <c r="AW306" s="32"/>
      <c r="AX306" s="32"/>
      <c r="AY306" s="32"/>
      <c r="AZ306" s="32"/>
      <c r="BA306" s="118"/>
      <c r="BD306" s="118"/>
      <c r="BE306" s="32"/>
      <c r="BF306" s="68"/>
      <c r="BO306" s="32"/>
    </row>
    <row r="307" spans="30:67"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118"/>
      <c r="AO307" s="32"/>
      <c r="AP307" s="118"/>
      <c r="AQ307" s="32"/>
      <c r="AR307" s="32"/>
      <c r="AS307" s="32"/>
      <c r="AT307" s="118"/>
      <c r="AU307" s="32"/>
      <c r="AV307" s="32"/>
      <c r="AW307" s="32"/>
      <c r="AX307" s="32"/>
      <c r="AY307" s="32"/>
      <c r="AZ307" s="32"/>
      <c r="BA307" s="118"/>
      <c r="BD307" s="118"/>
      <c r="BE307" s="32"/>
      <c r="BF307" s="68"/>
      <c r="BO307" s="32"/>
    </row>
    <row r="308" spans="30:67">
      <c r="AD308" s="32"/>
      <c r="AE308" s="32"/>
      <c r="AF308" s="32"/>
      <c r="AG308" s="32"/>
      <c r="AH308" s="32"/>
      <c r="AI308" s="32"/>
      <c r="AJ308" s="32"/>
      <c r="AL308" s="32"/>
      <c r="AN308" s="118"/>
      <c r="AP308" s="118"/>
      <c r="AR308" s="32"/>
      <c r="AV308" s="32"/>
      <c r="AZ308" s="32"/>
      <c r="BA308" s="118"/>
      <c r="BD308" s="118"/>
      <c r="BE308" s="32"/>
      <c r="BF308" s="68"/>
      <c r="BO308" s="32"/>
    </row>
    <row r="309" spans="30:67">
      <c r="AD309" s="32"/>
      <c r="AE309" s="32"/>
    </row>
  </sheetData>
  <conditionalFormatting sqref="BZ114:CA114">
    <cfRule type="cellIs" dxfId="265" priority="8" stopIfTrue="1" operator="lessThan">
      <formula>0</formula>
    </cfRule>
  </conditionalFormatting>
  <conditionalFormatting sqref="BZ91:CA91">
    <cfRule type="cellIs" dxfId="264" priority="9" stopIfTrue="1" operator="greaterThan">
      <formula>0</formula>
    </cfRule>
  </conditionalFormatting>
  <conditionalFormatting sqref="BZ91:CA91">
    <cfRule type="cellIs" dxfId="263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440"/>
  <sheetViews>
    <sheetView zoomScale="96" zoomScaleNormal="96" workbookViewId="0">
      <pane xSplit="9" ySplit="9" topLeftCell="J40" activePane="bottomRight" state="frozen"/>
      <selection pane="topRight" activeCell="J1" sqref="J1"/>
      <selection pane="bottomLeft" activeCell="A11" sqref="A11"/>
      <selection pane="bottomRight" activeCell="K60" sqref="K60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301" customWidth="1"/>
    <col min="9" max="9" width="7.08984375" style="301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5" style="100" customWidth="1"/>
    <col min="18" max="18" width="7.81640625" style="100" customWidth="1"/>
    <col min="19" max="19" width="1.54296875" style="100" customWidth="1"/>
    <col min="20" max="20" width="6" style="100" customWidth="1"/>
    <col min="21" max="21" width="1.08984375" style="100" customWidth="1"/>
    <col min="22" max="22" width="6.90625" style="100" customWidth="1"/>
    <col min="23" max="23" width="6.90625" customWidth="1"/>
    <col min="24" max="24" width="7.6328125" style="10" customWidth="1"/>
    <col min="25" max="25" width="6.54296875" customWidth="1"/>
    <col min="26" max="26" width="8.08984375" customWidth="1"/>
    <col min="27" max="27" width="6.6328125" style="100" customWidth="1"/>
    <col min="28" max="28" width="8" style="10" customWidth="1"/>
    <col min="29" max="29" width="6.90625" style="10" customWidth="1"/>
    <col min="30" max="31" width="7" style="100" customWidth="1"/>
    <col min="32" max="32" width="7.08984375" style="1" customWidth="1"/>
    <col min="33" max="33" width="8.54296875" style="1" customWidth="1"/>
    <col min="34" max="35" width="9.90625" style="1" customWidth="1"/>
    <col min="36" max="36" width="9.81640625" style="1" customWidth="1"/>
    <col min="37" max="38" width="11.54296875" style="1"/>
    <col min="39" max="39" width="11.54296875" style="10"/>
    <col min="41" max="41" width="14" customWidth="1"/>
    <col min="42" max="42" width="12.54296875" customWidth="1"/>
    <col min="43" max="43" width="10.90625" customWidth="1"/>
  </cols>
  <sheetData>
    <row r="1" spans="1:46" ht="15.6">
      <c r="A1" s="39"/>
      <c r="B1" s="39"/>
      <c r="C1" s="39"/>
      <c r="D1" s="39"/>
      <c r="E1" s="39"/>
      <c r="F1" s="39"/>
      <c r="G1" s="39"/>
      <c r="H1" s="307"/>
      <c r="I1" s="307"/>
      <c r="J1" s="39"/>
      <c r="K1" s="39"/>
      <c r="L1" s="39"/>
      <c r="M1" s="39"/>
      <c r="N1" s="39"/>
      <c r="O1" s="39"/>
      <c r="P1" s="39"/>
      <c r="Q1" s="115"/>
      <c r="R1" s="115"/>
      <c r="S1" s="115"/>
      <c r="T1" s="115"/>
      <c r="U1" s="115"/>
      <c r="V1" s="115"/>
      <c r="W1" s="39"/>
      <c r="X1" s="64"/>
      <c r="Y1" s="39"/>
      <c r="Z1" s="39"/>
      <c r="AA1" s="115"/>
      <c r="AB1" s="39"/>
      <c r="AC1" s="2"/>
      <c r="AD1" s="5"/>
      <c r="AE1" s="5"/>
      <c r="AF1"/>
      <c r="AG1" s="4"/>
      <c r="AH1"/>
      <c r="AI1"/>
      <c r="AJ1"/>
      <c r="AK1"/>
      <c r="AL1"/>
      <c r="AM1"/>
    </row>
    <row r="2" spans="1:46" s="165" customFormat="1" ht="31.8">
      <c r="A2" s="164"/>
      <c r="B2" s="164"/>
      <c r="C2" s="164"/>
      <c r="D2" s="140" t="s">
        <v>502</v>
      </c>
      <c r="E2" s="164"/>
      <c r="F2" s="164"/>
      <c r="G2" s="164"/>
      <c r="H2" s="347"/>
      <c r="I2" s="347"/>
      <c r="J2" s="164"/>
      <c r="K2" s="164"/>
      <c r="L2" s="164"/>
      <c r="M2" s="164"/>
      <c r="N2" s="164"/>
      <c r="O2" s="140" t="s">
        <v>429</v>
      </c>
      <c r="P2" s="140"/>
      <c r="Q2" s="164"/>
      <c r="R2" s="164"/>
      <c r="S2" s="164"/>
      <c r="T2" s="164"/>
      <c r="U2" s="164"/>
      <c r="V2" s="178" t="str">
        <f>+År!B2</f>
        <v>GRIS</v>
      </c>
      <c r="W2" s="166"/>
      <c r="X2" s="166"/>
      <c r="Y2" s="164"/>
      <c r="Z2" s="172"/>
      <c r="AA2" s="164"/>
      <c r="AB2" s="140"/>
      <c r="AC2" s="2"/>
      <c r="AD2" s="2"/>
      <c r="AE2" s="2"/>
      <c r="AF2" s="5"/>
      <c r="AG2" s="5"/>
      <c r="AH2"/>
      <c r="AI2" s="4"/>
      <c r="AJ2"/>
      <c r="AK2"/>
      <c r="AL2"/>
      <c r="AM2"/>
      <c r="AN2"/>
      <c r="AO2"/>
      <c r="AP2"/>
      <c r="AQ2"/>
      <c r="AR2"/>
      <c r="AS2"/>
      <c r="AT2"/>
    </row>
    <row r="3" spans="1:46" ht="15.6">
      <c r="A3" s="39"/>
      <c r="B3" s="39"/>
      <c r="C3" s="39"/>
      <c r="D3" s="39"/>
      <c r="E3" s="39"/>
      <c r="F3" s="39"/>
      <c r="G3" s="39"/>
      <c r="H3" s="307"/>
      <c r="I3" s="307"/>
      <c r="J3" s="39"/>
      <c r="K3" s="39"/>
      <c r="L3" s="39"/>
      <c r="M3" s="39"/>
      <c r="N3" s="39"/>
      <c r="O3" s="39"/>
      <c r="P3" s="39"/>
      <c r="Q3" s="115"/>
      <c r="R3" s="115"/>
      <c r="S3" s="115"/>
      <c r="T3" s="115"/>
      <c r="U3" s="115"/>
      <c r="V3" s="115"/>
      <c r="W3" s="39"/>
      <c r="X3" s="64"/>
      <c r="Y3" s="39"/>
      <c r="Z3" s="39"/>
      <c r="AA3" s="115"/>
      <c r="AB3" s="39"/>
      <c r="AC3" s="2"/>
      <c r="AD3" s="5"/>
      <c r="AE3" s="5"/>
      <c r="AF3"/>
      <c r="AG3" s="4"/>
      <c r="AH3"/>
      <c r="AI3"/>
      <c r="AJ3"/>
      <c r="AK3"/>
      <c r="AL3"/>
      <c r="AM3"/>
    </row>
    <row r="4" spans="1:46" s="191" customFormat="1" ht="21">
      <c r="A4" s="150"/>
      <c r="B4" s="150"/>
      <c r="C4" s="150"/>
      <c r="D4" s="150"/>
      <c r="E4" s="133"/>
      <c r="F4" s="133" t="s">
        <v>5</v>
      </c>
      <c r="G4" s="133"/>
      <c r="H4" s="328">
        <f>+År!O2</f>
        <v>52</v>
      </c>
      <c r="I4" s="321"/>
      <c r="J4" s="133"/>
      <c r="K4" s="133"/>
      <c r="L4" s="133"/>
      <c r="M4" s="133"/>
      <c r="N4" s="133"/>
      <c r="O4" s="133" t="s">
        <v>366</v>
      </c>
      <c r="P4" s="150"/>
      <c r="Q4" s="150"/>
      <c r="R4" s="189"/>
      <c r="S4" s="189">
        <f>SUM(H10:H230)</f>
        <v>1477420</v>
      </c>
      <c r="T4" s="399">
        <f>SUM(H10:H229)</f>
        <v>1477420</v>
      </c>
      <c r="U4" s="398"/>
      <c r="V4" s="398"/>
      <c r="W4" s="39"/>
      <c r="X4" s="64"/>
      <c r="Y4" s="150"/>
      <c r="Z4" s="150"/>
      <c r="AA4" s="190"/>
      <c r="AB4" s="189"/>
      <c r="AC4" s="2"/>
      <c r="AD4" s="5"/>
      <c r="AE4" s="5"/>
      <c r="AF4" s="2"/>
      <c r="AG4" s="149"/>
      <c r="AH4"/>
      <c r="AI4"/>
      <c r="AK4" s="149"/>
    </row>
    <row r="5" spans="1:46" ht="18.75" customHeight="1">
      <c r="A5" s="44"/>
      <c r="B5" s="44"/>
      <c r="C5" s="44"/>
      <c r="D5" s="39"/>
      <c r="E5" s="56"/>
      <c r="F5" s="39"/>
      <c r="G5" s="39"/>
      <c r="H5" s="322"/>
      <c r="I5" s="345"/>
      <c r="J5" s="69"/>
      <c r="K5" s="69"/>
      <c r="L5" s="69"/>
      <c r="M5" s="146"/>
      <c r="N5" s="39"/>
      <c r="O5" s="44"/>
      <c r="P5" s="39"/>
      <c r="Q5" s="115"/>
      <c r="R5" s="115"/>
      <c r="S5" s="115"/>
      <c r="T5" s="115"/>
      <c r="U5" s="115"/>
      <c r="V5" s="115"/>
      <c r="W5" s="39"/>
      <c r="X5" s="64"/>
      <c r="Y5" s="39"/>
      <c r="Z5" s="39"/>
      <c r="AA5" s="115"/>
      <c r="AB5" s="39"/>
      <c r="AC5" s="2"/>
      <c r="AD5" s="5"/>
      <c r="AE5" s="5"/>
      <c r="AF5"/>
      <c r="AG5" s="4"/>
      <c r="AH5"/>
      <c r="AI5"/>
      <c r="AJ5"/>
      <c r="AK5"/>
      <c r="AL5"/>
      <c r="AM5"/>
    </row>
    <row r="6" spans="1:46" ht="18" customHeight="1">
      <c r="A6" s="44"/>
      <c r="B6" s="44"/>
      <c r="C6" s="44"/>
      <c r="D6" s="64"/>
      <c r="E6" s="56"/>
      <c r="F6" s="39"/>
      <c r="G6" s="39"/>
      <c r="H6" s="322"/>
      <c r="I6" s="345"/>
      <c r="J6" s="69"/>
      <c r="K6" s="69"/>
      <c r="L6" s="69"/>
      <c r="M6" s="53"/>
      <c r="N6" s="39"/>
      <c r="O6" s="44"/>
      <c r="P6" s="39"/>
      <c r="Q6" s="115"/>
      <c r="R6" s="125" t="s">
        <v>472</v>
      </c>
      <c r="S6" s="125"/>
      <c r="T6" s="125"/>
      <c r="U6" s="125"/>
      <c r="V6" s="115"/>
      <c r="W6" s="39"/>
      <c r="X6" s="85" t="s">
        <v>455</v>
      </c>
      <c r="Y6" s="44" t="s">
        <v>3</v>
      </c>
      <c r="Z6" s="39"/>
      <c r="AA6" s="115"/>
      <c r="AB6" s="39"/>
      <c r="AC6" s="2"/>
      <c r="AD6" s="5"/>
      <c r="AE6" s="5"/>
      <c r="AF6"/>
      <c r="AG6" s="4"/>
      <c r="AH6"/>
      <c r="AI6"/>
      <c r="AJ6"/>
      <c r="AK6"/>
      <c r="AL6"/>
      <c r="AM6"/>
    </row>
    <row r="7" spans="1:46" ht="16.5" customHeight="1">
      <c r="A7" s="39"/>
      <c r="B7" s="39"/>
      <c r="C7" s="39"/>
      <c r="D7" s="39"/>
      <c r="E7" s="39"/>
      <c r="F7" s="39"/>
      <c r="G7" s="44" t="s">
        <v>3</v>
      </c>
      <c r="H7" s="307"/>
      <c r="I7" s="333" t="s">
        <v>3</v>
      </c>
      <c r="J7" s="85"/>
      <c r="K7" s="85" t="s">
        <v>3</v>
      </c>
      <c r="L7" s="85"/>
      <c r="M7" s="125"/>
      <c r="N7" s="115"/>
      <c r="O7" s="87"/>
      <c r="P7" s="87" t="s">
        <v>14</v>
      </c>
      <c r="Q7" s="115"/>
      <c r="R7" s="98" t="s">
        <v>473</v>
      </c>
      <c r="S7" s="98"/>
      <c r="T7" s="98"/>
      <c r="U7" s="98"/>
      <c r="V7" s="125" t="s">
        <v>388</v>
      </c>
      <c r="W7" s="87" t="s">
        <v>2</v>
      </c>
      <c r="X7" s="85" t="s">
        <v>456</v>
      </c>
      <c r="Y7" s="85" t="s">
        <v>8</v>
      </c>
      <c r="Z7" s="87"/>
      <c r="AA7" s="125" t="s">
        <v>14</v>
      </c>
      <c r="AB7" s="39"/>
      <c r="AC7" s="2"/>
      <c r="AD7" s="5"/>
      <c r="AE7" s="5"/>
      <c r="AF7"/>
      <c r="AG7" s="4"/>
      <c r="AH7"/>
      <c r="AI7"/>
      <c r="AJ7"/>
      <c r="AK7"/>
      <c r="AL7"/>
      <c r="AM7"/>
    </row>
    <row r="8" spans="1:46" ht="15.6">
      <c r="A8" s="39"/>
      <c r="B8" s="39"/>
      <c r="C8" s="39"/>
      <c r="D8" s="39"/>
      <c r="E8" s="44"/>
      <c r="F8" s="44"/>
      <c r="G8" s="44" t="s">
        <v>436</v>
      </c>
      <c r="H8" s="333" t="s">
        <v>3</v>
      </c>
      <c r="I8" s="333" t="s">
        <v>394</v>
      </c>
      <c r="J8" s="85"/>
      <c r="K8" s="85" t="s">
        <v>357</v>
      </c>
      <c r="L8" s="85"/>
      <c r="M8" s="125" t="s">
        <v>3</v>
      </c>
      <c r="N8" s="125" t="s">
        <v>1</v>
      </c>
      <c r="O8" s="87" t="s">
        <v>14</v>
      </c>
      <c r="P8" s="87" t="s">
        <v>392</v>
      </c>
      <c r="Q8" s="114" t="s">
        <v>357</v>
      </c>
      <c r="R8" s="114" t="s">
        <v>470</v>
      </c>
      <c r="S8" s="114"/>
      <c r="T8" s="114" t="s">
        <v>357</v>
      </c>
      <c r="U8" s="114"/>
      <c r="V8" s="125" t="s">
        <v>392</v>
      </c>
      <c r="W8" s="87" t="s">
        <v>388</v>
      </c>
      <c r="X8" s="85" t="s">
        <v>454</v>
      </c>
      <c r="Y8" s="85" t="s">
        <v>482</v>
      </c>
      <c r="Z8" s="87" t="s">
        <v>14</v>
      </c>
      <c r="AA8" s="125" t="s">
        <v>392</v>
      </c>
      <c r="AB8" s="39"/>
      <c r="AC8" s="4"/>
      <c r="AD8" s="4"/>
      <c r="AE8" s="4"/>
      <c r="AF8" s="4"/>
      <c r="AG8" s="5"/>
      <c r="AH8"/>
      <c r="AI8"/>
      <c r="AJ8"/>
      <c r="AK8"/>
      <c r="AL8"/>
      <c r="AM8"/>
    </row>
    <row r="9" spans="1:46" ht="15.6">
      <c r="A9" s="39"/>
      <c r="B9" s="44" t="s">
        <v>58</v>
      </c>
      <c r="C9" s="44" t="s">
        <v>373</v>
      </c>
      <c r="D9" s="44"/>
      <c r="E9" s="44" t="s">
        <v>56</v>
      </c>
      <c r="F9" s="44"/>
      <c r="G9" s="45" t="s">
        <v>432</v>
      </c>
      <c r="H9" s="334" t="s">
        <v>8</v>
      </c>
      <c r="I9" s="334" t="s">
        <v>386</v>
      </c>
      <c r="J9" s="86"/>
      <c r="K9" s="86" t="s">
        <v>56</v>
      </c>
      <c r="L9" s="86"/>
      <c r="M9" s="180" t="s">
        <v>357</v>
      </c>
      <c r="N9" s="180" t="s">
        <v>357</v>
      </c>
      <c r="O9" s="88" t="s">
        <v>386</v>
      </c>
      <c r="P9" s="88" t="s">
        <v>389</v>
      </c>
      <c r="Q9" s="114" t="s">
        <v>469</v>
      </c>
      <c r="R9" s="114" t="s">
        <v>471</v>
      </c>
      <c r="S9" s="114"/>
      <c r="T9" s="114" t="s">
        <v>416</v>
      </c>
      <c r="U9" s="114"/>
      <c r="V9" s="180" t="s">
        <v>389</v>
      </c>
      <c r="W9" s="88" t="s">
        <v>390</v>
      </c>
      <c r="X9" s="86" t="s">
        <v>386</v>
      </c>
      <c r="Y9" s="86" t="s">
        <v>464</v>
      </c>
      <c r="Z9" s="88" t="s">
        <v>26</v>
      </c>
      <c r="AA9" s="180" t="s">
        <v>395</v>
      </c>
      <c r="AB9" s="39"/>
      <c r="AC9" s="4"/>
      <c r="AD9" s="51"/>
      <c r="AE9" s="51"/>
      <c r="AF9" s="4"/>
      <c r="AG9" s="5"/>
      <c r="AH9"/>
      <c r="AI9"/>
      <c r="AJ9"/>
      <c r="AK9"/>
      <c r="AL9"/>
      <c r="AM9"/>
    </row>
    <row r="10" spans="1:46" ht="15.6">
      <c r="A10" s="39"/>
      <c r="B10" s="2">
        <f>+'Ark1'!C4014</f>
        <v>2023</v>
      </c>
      <c r="C10" s="2">
        <f>+'Ark1'!J4014</f>
        <v>103</v>
      </c>
      <c r="D10" s="2" t="s">
        <v>34</v>
      </c>
      <c r="E10" s="2">
        <f>+'Ark1'!D4014</f>
        <v>1</v>
      </c>
      <c r="F10" s="2" t="s">
        <v>490</v>
      </c>
      <c r="G10" s="3">
        <f>+'Ark1'!Q4014</f>
        <v>0</v>
      </c>
      <c r="H10" s="310">
        <f>+'Ark1'!R4014</f>
        <v>0</v>
      </c>
      <c r="I10" s="310" t="str">
        <f>IF(H10=0,"",'Ark1'!S4014)</f>
        <v/>
      </c>
      <c r="J10" s="86"/>
      <c r="K10" s="51">
        <f>100*H10/Måned!H10</f>
        <v>0</v>
      </c>
      <c r="L10" s="86"/>
      <c r="M10" s="51" t="str">
        <f>+IF(H10=0,"",'Ark1'!AD4014)</f>
        <v/>
      </c>
      <c r="N10" s="51" t="str">
        <f>+IF(H10=0,"",'Ark1'!AE4014)</f>
        <v/>
      </c>
      <c r="O10" s="96" t="str">
        <f>IF(H10=0,"",'Ark1'!U4014)</f>
        <v/>
      </c>
      <c r="P10" s="12" t="str">
        <f>IF(H10=0,"",'Ark1'!W4014)</f>
        <v/>
      </c>
      <c r="Q10" s="51" t="str">
        <f>IF(H10=0,"",'Ark1'!X4014)</f>
        <v/>
      </c>
      <c r="R10" s="51" t="str">
        <f>IF(H10=0,"",'Ark1'!Y4014)</f>
        <v/>
      </c>
      <c r="S10" s="114"/>
      <c r="T10" s="272" t="str">
        <f>IF(H10=0,"",'Ark1'!Z4014)</f>
        <v/>
      </c>
      <c r="U10" s="114"/>
      <c r="V10" s="51" t="str">
        <f>IF(H10=0,"",'Ark1'!AA4014)</f>
        <v/>
      </c>
      <c r="W10" s="12" t="str">
        <f>IF(H10=0,"",'Ark1'!AB4014)</f>
        <v/>
      </c>
      <c r="X10" s="15" t="str">
        <f>+IF('Ark1'!AD4014=0,"",'Ark1'!AC4014)</f>
        <v/>
      </c>
      <c r="Y10" s="15" t="str">
        <f>+(IF(H10=0,"",I10/G10))</f>
        <v/>
      </c>
      <c r="Z10" s="12" t="str">
        <f>IF(H10=0,"",'Ark1'!T4014)</f>
        <v/>
      </c>
      <c r="AA10" s="51" t="str">
        <f>IF(H10=0,"",'Ark1'!V4014)</f>
        <v/>
      </c>
      <c r="AB10" s="39"/>
      <c r="AC10" s="4"/>
      <c r="AD10" s="51"/>
      <c r="AE10" s="51"/>
      <c r="AF10" s="4"/>
      <c r="AG10" s="5"/>
      <c r="AH10"/>
      <c r="AI10"/>
      <c r="AJ10"/>
      <c r="AK10"/>
      <c r="AL10"/>
      <c r="AM10"/>
    </row>
    <row r="11" spans="1:46" ht="15.6">
      <c r="A11" s="39"/>
      <c r="B11" s="2">
        <f>+'Ark1'!C4015</f>
        <v>2023</v>
      </c>
      <c r="C11" s="2">
        <f>+'Ark1'!J4015</f>
        <v>103</v>
      </c>
      <c r="D11" s="2" t="s">
        <v>34</v>
      </c>
      <c r="E11" s="2">
        <f>+'Ark1'!D4015</f>
        <v>2</v>
      </c>
      <c r="F11" s="2" t="s">
        <v>491</v>
      </c>
      <c r="G11" s="3">
        <f>+'Ark1'!Q4015</f>
        <v>0</v>
      </c>
      <c r="H11" s="310">
        <f>+'Ark1'!R4015</f>
        <v>0</v>
      </c>
      <c r="I11" s="310" t="str">
        <f>IF(H11=0,"",'Ark1'!S4015)</f>
        <v/>
      </c>
      <c r="J11" s="86"/>
      <c r="K11" s="51">
        <f>100*H11/Måned!H11</f>
        <v>0</v>
      </c>
      <c r="L11" s="86"/>
      <c r="M11" s="51" t="str">
        <f>+IF(H11=0,"",'Ark1'!AD4015)</f>
        <v/>
      </c>
      <c r="N11" s="51" t="str">
        <f>+IF(H11=0,"",'Ark1'!AE4015)</f>
        <v/>
      </c>
      <c r="O11" s="96" t="str">
        <f>IF(H11=0,"",'Ark1'!U4015)</f>
        <v/>
      </c>
      <c r="P11" s="12" t="str">
        <f>IF(H11=0,"",'Ark1'!W4015)</f>
        <v/>
      </c>
      <c r="Q11" s="51" t="str">
        <f>IF(H11=0,"",'Ark1'!X4015)</f>
        <v/>
      </c>
      <c r="R11" s="51" t="str">
        <f>IF(H11=0,"",'Ark1'!Y4015)</f>
        <v/>
      </c>
      <c r="S11" s="114"/>
      <c r="T11" s="272" t="str">
        <f>IF(H11=0,"",'Ark1'!Z4015)</f>
        <v/>
      </c>
      <c r="U11" s="114"/>
      <c r="V11" s="51" t="str">
        <f>IF(H11=0,"",'Ark1'!AA4015)</f>
        <v/>
      </c>
      <c r="W11" s="12" t="str">
        <f>IF(H11=0,"",'Ark1'!AB4015)</f>
        <v/>
      </c>
      <c r="X11" s="15" t="str">
        <f>+IF('Ark1'!AD4015=0,"",'Ark1'!AC4015)</f>
        <v/>
      </c>
      <c r="Y11" s="15" t="str">
        <f t="shared" ref="Y11:Y21" si="0">+(IF(H11=0,"",I11/G11))</f>
        <v/>
      </c>
      <c r="Z11" s="12" t="str">
        <f>IF(H11=0,"",'Ark1'!T4015)</f>
        <v/>
      </c>
      <c r="AA11" s="51" t="str">
        <f>IF(H11=0,"",'Ark1'!V4015)</f>
        <v/>
      </c>
      <c r="AB11" s="39"/>
      <c r="AC11" s="4"/>
      <c r="AD11" s="51"/>
      <c r="AE11" s="51"/>
      <c r="AF11" s="4"/>
      <c r="AG11" s="5"/>
      <c r="AH11"/>
      <c r="AI11"/>
      <c r="AJ11"/>
      <c r="AK11"/>
      <c r="AL11"/>
      <c r="AM11"/>
    </row>
    <row r="12" spans="1:46" ht="15.6">
      <c r="A12" s="39"/>
      <c r="B12" s="2">
        <f>+'Ark1'!C4016</f>
        <v>2023</v>
      </c>
      <c r="C12" s="2">
        <f>+'Ark1'!J4016</f>
        <v>103</v>
      </c>
      <c r="D12" s="2" t="s">
        <v>34</v>
      </c>
      <c r="E12" s="2">
        <f>+'Ark1'!D4016</f>
        <v>3</v>
      </c>
      <c r="F12" s="2" t="s">
        <v>492</v>
      </c>
      <c r="G12" s="3">
        <f>+'Ark1'!Q4016</f>
        <v>0</v>
      </c>
      <c r="H12" s="310">
        <f>+'Ark1'!R4016</f>
        <v>0</v>
      </c>
      <c r="I12" s="310" t="str">
        <f>IF(H12=0,"",'Ark1'!S4016)</f>
        <v/>
      </c>
      <c r="J12" s="86"/>
      <c r="K12" s="51">
        <f>100*H12/Måned!H12</f>
        <v>0</v>
      </c>
      <c r="L12" s="86"/>
      <c r="M12" s="51" t="str">
        <f>+IF(H12=0,"",'Ark1'!AD4016)</f>
        <v/>
      </c>
      <c r="N12" s="51" t="str">
        <f>+IF(H12=0,"",'Ark1'!AE4016)</f>
        <v/>
      </c>
      <c r="O12" s="96" t="str">
        <f>IF(H12=0,"",'Ark1'!U4016)</f>
        <v/>
      </c>
      <c r="P12" s="12" t="str">
        <f>IF(H12=0,"",'Ark1'!W4016)</f>
        <v/>
      </c>
      <c r="Q12" s="51" t="str">
        <f>IF(H12=0,"",'Ark1'!X4016)</f>
        <v/>
      </c>
      <c r="R12" s="51" t="str">
        <f>IF(H12=0,"",'Ark1'!Y4016)</f>
        <v/>
      </c>
      <c r="S12" s="114"/>
      <c r="T12" s="272" t="str">
        <f>IF(H12=0,"",'Ark1'!Z4016)</f>
        <v/>
      </c>
      <c r="U12" s="114"/>
      <c r="V12" s="51" t="str">
        <f>IF(H12=0,"",'Ark1'!AA4016)</f>
        <v/>
      </c>
      <c r="W12" s="12" t="str">
        <f>IF(H12=0,"",'Ark1'!AB4016)</f>
        <v/>
      </c>
      <c r="X12" s="15" t="str">
        <f>+IF('Ark1'!AD4016=0,"",'Ark1'!AC4016)</f>
        <v/>
      </c>
      <c r="Y12" s="15" t="str">
        <f t="shared" si="0"/>
        <v/>
      </c>
      <c r="Z12" s="12" t="str">
        <f>IF(H12=0,"",'Ark1'!T4016)</f>
        <v/>
      </c>
      <c r="AA12" s="51" t="str">
        <f>IF(H12=0,"",'Ark1'!V4016)</f>
        <v/>
      </c>
      <c r="AB12" s="39"/>
      <c r="AC12" s="4"/>
      <c r="AD12" s="51"/>
      <c r="AE12" s="51"/>
      <c r="AF12" s="4"/>
      <c r="AG12" s="5"/>
      <c r="AH12"/>
      <c r="AI12"/>
      <c r="AJ12"/>
      <c r="AK12"/>
      <c r="AL12"/>
      <c r="AM12"/>
    </row>
    <row r="13" spans="1:46" ht="15.6">
      <c r="A13" s="39"/>
      <c r="B13" s="2">
        <f>+'Ark1'!C4017</f>
        <v>2023</v>
      </c>
      <c r="C13" s="2">
        <f>+'Ark1'!J4017</f>
        <v>103</v>
      </c>
      <c r="D13" s="2" t="s">
        <v>34</v>
      </c>
      <c r="E13" s="2">
        <f>+'Ark1'!D4017</f>
        <v>4</v>
      </c>
      <c r="F13" s="2" t="s">
        <v>493</v>
      </c>
      <c r="G13" s="3">
        <f>+'Ark1'!Q4017</f>
        <v>0</v>
      </c>
      <c r="H13" s="310">
        <f>+'Ark1'!R4017</f>
        <v>0</v>
      </c>
      <c r="I13" s="310" t="str">
        <f>IF(H13=0,"",'Ark1'!S4017)</f>
        <v/>
      </c>
      <c r="J13" s="86"/>
      <c r="K13" s="51">
        <f>100*H13/Måned!H13</f>
        <v>0</v>
      </c>
      <c r="L13" s="86"/>
      <c r="M13" s="51" t="str">
        <f>+IF(H13=0,"",'Ark1'!AD4017)</f>
        <v/>
      </c>
      <c r="N13" s="51" t="str">
        <f>+IF(H13=0,"",'Ark1'!AE4017)</f>
        <v/>
      </c>
      <c r="O13" s="96" t="str">
        <f>IF(H13=0,"",'Ark1'!U4017)</f>
        <v/>
      </c>
      <c r="P13" s="12" t="str">
        <f>IF(H13=0,"",'Ark1'!W4017)</f>
        <v/>
      </c>
      <c r="Q13" s="51" t="str">
        <f>IF(H13=0,"",'Ark1'!X4017)</f>
        <v/>
      </c>
      <c r="R13" s="51" t="str">
        <f>IF(H13=0,"",'Ark1'!Y4017)</f>
        <v/>
      </c>
      <c r="S13" s="114"/>
      <c r="T13" s="272" t="str">
        <f>IF(H13=0,"",'Ark1'!Z4017)</f>
        <v/>
      </c>
      <c r="U13" s="114"/>
      <c r="V13" s="51" t="str">
        <f>IF(H13=0,"",'Ark1'!AA4017)</f>
        <v/>
      </c>
      <c r="W13" s="12" t="str">
        <f>IF(H13=0,"",'Ark1'!AB4017)</f>
        <v/>
      </c>
      <c r="X13" s="15" t="str">
        <f>+IF('Ark1'!AD4017=0,"",'Ark1'!AC4017)</f>
        <v/>
      </c>
      <c r="Y13" s="15" t="str">
        <f t="shared" si="0"/>
        <v/>
      </c>
      <c r="Z13" s="12" t="str">
        <f>IF(H13=0,"",'Ark1'!T4017)</f>
        <v/>
      </c>
      <c r="AA13" s="51" t="str">
        <f>IF(H13=0,"",'Ark1'!V4017)</f>
        <v/>
      </c>
      <c r="AB13" s="39"/>
      <c r="AC13" s="4"/>
      <c r="AD13" s="51"/>
      <c r="AE13" s="51"/>
      <c r="AF13" s="4"/>
      <c r="AG13" s="5"/>
      <c r="AH13"/>
      <c r="AI13"/>
      <c r="AJ13"/>
      <c r="AK13"/>
      <c r="AL13"/>
      <c r="AM13"/>
    </row>
    <row r="14" spans="1:46" ht="15.6">
      <c r="A14" s="39"/>
      <c r="B14" s="2">
        <f>+'Ark1'!C4018</f>
        <v>2023</v>
      </c>
      <c r="C14" s="2">
        <f>+'Ark1'!J4018</f>
        <v>103</v>
      </c>
      <c r="D14" s="2" t="s">
        <v>34</v>
      </c>
      <c r="E14" s="2">
        <f>+'Ark1'!D4018</f>
        <v>5</v>
      </c>
      <c r="F14" s="2" t="s">
        <v>377</v>
      </c>
      <c r="G14" s="3">
        <f>+'Ark1'!Q4018</f>
        <v>0</v>
      </c>
      <c r="H14" s="310">
        <f>+'Ark1'!R4018</f>
        <v>0</v>
      </c>
      <c r="I14" s="310" t="str">
        <f>IF(H14=0,"",'Ark1'!S4018)</f>
        <v/>
      </c>
      <c r="J14" s="86"/>
      <c r="K14" s="51">
        <f>100*H14/Måned!H14</f>
        <v>0</v>
      </c>
      <c r="L14" s="86"/>
      <c r="M14" s="51" t="str">
        <f>+IF(H14=0,"",'Ark1'!AD4018)</f>
        <v/>
      </c>
      <c r="N14" s="51" t="str">
        <f>+IF(H14=0,"",'Ark1'!AE4018)</f>
        <v/>
      </c>
      <c r="O14" s="96" t="str">
        <f>IF(H14=0,"",'Ark1'!U4018)</f>
        <v/>
      </c>
      <c r="P14" s="12" t="str">
        <f>IF(H14=0,"",'Ark1'!W4018)</f>
        <v/>
      </c>
      <c r="Q14" s="51" t="str">
        <f>IF(H14=0,"",'Ark1'!X4018)</f>
        <v/>
      </c>
      <c r="R14" s="51" t="str">
        <f>IF(H14=0,"",'Ark1'!Y4018)</f>
        <v/>
      </c>
      <c r="S14" s="114"/>
      <c r="T14" s="272" t="str">
        <f>IF(H14=0,"",'Ark1'!Z4018)</f>
        <v/>
      </c>
      <c r="U14" s="114"/>
      <c r="V14" s="51" t="str">
        <f>IF(H14=0,"",'Ark1'!AA4018)</f>
        <v/>
      </c>
      <c r="W14" s="12" t="str">
        <f>IF(H14=0,"",'Ark1'!AB4018)</f>
        <v/>
      </c>
      <c r="X14" s="15" t="str">
        <f>+IF('Ark1'!AD4018=0,"",'Ark1'!AC4018)</f>
        <v/>
      </c>
      <c r="Y14" s="15" t="str">
        <f t="shared" si="0"/>
        <v/>
      </c>
      <c r="Z14" s="12" t="str">
        <f>IF(H14=0,"",'Ark1'!T4018)</f>
        <v/>
      </c>
      <c r="AA14" s="51" t="str">
        <f>IF(H14=0,"",'Ark1'!V4018)</f>
        <v/>
      </c>
      <c r="AB14" s="39"/>
      <c r="AC14" s="4"/>
      <c r="AD14" s="51"/>
      <c r="AE14" s="51"/>
      <c r="AF14" s="4"/>
      <c r="AG14" s="5"/>
      <c r="AH14"/>
      <c r="AI14"/>
      <c r="AJ14"/>
      <c r="AK14"/>
      <c r="AL14"/>
      <c r="AM14"/>
    </row>
    <row r="15" spans="1:46" ht="15.6">
      <c r="A15" s="39"/>
      <c r="B15" s="2">
        <f>+'Ark1'!C4019</f>
        <v>2023</v>
      </c>
      <c r="C15" s="2">
        <f>+'Ark1'!J4019</f>
        <v>103</v>
      </c>
      <c r="D15" s="2" t="s">
        <v>34</v>
      </c>
      <c r="E15" s="2">
        <f>+'Ark1'!D4019</f>
        <v>6</v>
      </c>
      <c r="F15" s="2" t="s">
        <v>494</v>
      </c>
      <c r="G15" s="3">
        <f>+'Ark1'!Q4019</f>
        <v>0</v>
      </c>
      <c r="H15" s="310">
        <f>+'Ark1'!R4019</f>
        <v>0</v>
      </c>
      <c r="I15" s="310" t="str">
        <f>IF(H15=0,"",'Ark1'!S4019)</f>
        <v/>
      </c>
      <c r="J15" s="86"/>
      <c r="K15" s="51">
        <f>100*H15/Måned!H15</f>
        <v>0</v>
      </c>
      <c r="L15" s="86"/>
      <c r="M15" s="51" t="str">
        <f>+IF(H15=0,"",'Ark1'!AD4019)</f>
        <v/>
      </c>
      <c r="N15" s="51" t="str">
        <f>+IF(H15=0,"",'Ark1'!AE4019)</f>
        <v/>
      </c>
      <c r="O15" s="96" t="str">
        <f>IF(H15=0,"",'Ark1'!U4019)</f>
        <v/>
      </c>
      <c r="P15" s="12" t="str">
        <f>IF(H15=0,"",'Ark1'!W4019)</f>
        <v/>
      </c>
      <c r="Q15" s="51" t="str">
        <f>IF(H15=0,"",'Ark1'!X4019)</f>
        <v/>
      </c>
      <c r="R15" s="51" t="str">
        <f>IF(H15=0,"",'Ark1'!Y4019)</f>
        <v/>
      </c>
      <c r="S15" s="114"/>
      <c r="T15" s="272" t="str">
        <f>IF(H15=0,"",'Ark1'!Z4019)</f>
        <v/>
      </c>
      <c r="U15" s="114"/>
      <c r="V15" s="51" t="str">
        <f>IF(H15=0,"",'Ark1'!AA4019)</f>
        <v/>
      </c>
      <c r="W15" s="12" t="str">
        <f>IF(H15=0,"",'Ark1'!AB4019)</f>
        <v/>
      </c>
      <c r="X15" s="15" t="str">
        <f>+IF('Ark1'!AD4019=0,"",'Ark1'!AC4019)</f>
        <v/>
      </c>
      <c r="Y15" s="15" t="str">
        <f t="shared" si="0"/>
        <v/>
      </c>
      <c r="Z15" s="12" t="str">
        <f>IF(H15=0,"",'Ark1'!T4019)</f>
        <v/>
      </c>
      <c r="AA15" s="51" t="str">
        <f>IF(H15=0,"",'Ark1'!V4019)</f>
        <v/>
      </c>
      <c r="AB15" s="39"/>
      <c r="AC15" s="4"/>
      <c r="AD15" s="51"/>
      <c r="AE15" s="51"/>
      <c r="AF15" s="4"/>
      <c r="AG15" s="5"/>
      <c r="AH15"/>
      <c r="AI15" s="2"/>
      <c r="AJ15" s="2"/>
      <c r="AK15" s="2"/>
      <c r="AL15"/>
      <c r="AM15"/>
    </row>
    <row r="16" spans="1:46" ht="15.6">
      <c r="A16" s="39"/>
      <c r="B16" s="2">
        <f>+'Ark1'!C4020</f>
        <v>2023</v>
      </c>
      <c r="C16" s="2">
        <f>+'Ark1'!J4020</f>
        <v>103</v>
      </c>
      <c r="D16" s="2" t="s">
        <v>34</v>
      </c>
      <c r="E16" s="2">
        <f>+'Ark1'!D4020</f>
        <v>7</v>
      </c>
      <c r="F16" s="2" t="s">
        <v>495</v>
      </c>
      <c r="G16" s="3">
        <f>+'Ark1'!Q4020</f>
        <v>0</v>
      </c>
      <c r="H16" s="310">
        <f>+'Ark1'!R4020</f>
        <v>0</v>
      </c>
      <c r="I16" s="310" t="str">
        <f>IF(H16=0,"",'Ark1'!S4020)</f>
        <v/>
      </c>
      <c r="J16" s="86"/>
      <c r="K16" s="51">
        <f>100*H16/Måned!H16</f>
        <v>0</v>
      </c>
      <c r="L16" s="86"/>
      <c r="M16" s="51" t="str">
        <f>+IF(H16=0,"",'Ark1'!AD4020)</f>
        <v/>
      </c>
      <c r="N16" s="51" t="str">
        <f>+IF(H16=0,"",'Ark1'!AE4020)</f>
        <v/>
      </c>
      <c r="O16" s="96" t="str">
        <f>IF(H16=0,"",'Ark1'!U4020)</f>
        <v/>
      </c>
      <c r="P16" s="12" t="str">
        <f>IF(H16=0,"",'Ark1'!W4020)</f>
        <v/>
      </c>
      <c r="Q16" s="51" t="str">
        <f>IF(H16=0,"",'Ark1'!X4020)</f>
        <v/>
      </c>
      <c r="R16" s="51" t="str">
        <f>IF(H16=0,"",'Ark1'!Y4020)</f>
        <v/>
      </c>
      <c r="S16" s="114"/>
      <c r="T16" s="272" t="str">
        <f>IF(H16=0,"",'Ark1'!Z4020)</f>
        <v/>
      </c>
      <c r="U16" s="114"/>
      <c r="V16" s="51" t="str">
        <f>IF(H16=0,"",'Ark1'!AA4020)</f>
        <v/>
      </c>
      <c r="W16" s="12" t="str">
        <f>IF(H16=0,"",'Ark1'!AB4020)</f>
        <v/>
      </c>
      <c r="X16" s="15" t="str">
        <f>+IF('Ark1'!AD4020=0,"",'Ark1'!AC4020)</f>
        <v/>
      </c>
      <c r="Y16" s="15" t="str">
        <f t="shared" si="0"/>
        <v/>
      </c>
      <c r="Z16" s="12" t="str">
        <f>IF(H16=0,"",'Ark1'!T4020)</f>
        <v/>
      </c>
      <c r="AA16" s="51" t="str">
        <f>IF(H16=0,"",'Ark1'!V4020)</f>
        <v/>
      </c>
      <c r="AB16" s="39"/>
      <c r="AC16" s="4"/>
      <c r="AD16" s="51"/>
      <c r="AE16" s="51"/>
      <c r="AF16" s="4"/>
      <c r="AG16" s="5"/>
      <c r="AH16"/>
      <c r="AI16" s="2"/>
      <c r="AJ16" s="2"/>
      <c r="AK16" s="2"/>
      <c r="AL16"/>
      <c r="AM16"/>
    </row>
    <row r="17" spans="1:39" ht="15.6">
      <c r="A17" s="39"/>
      <c r="B17" s="2">
        <f>+'Ark1'!C4021</f>
        <v>2023</v>
      </c>
      <c r="C17" s="2">
        <f>+'Ark1'!J4021</f>
        <v>103</v>
      </c>
      <c r="D17" s="2" t="s">
        <v>34</v>
      </c>
      <c r="E17" s="2">
        <f>+'Ark1'!D4021</f>
        <v>8</v>
      </c>
      <c r="F17" s="2" t="s">
        <v>496</v>
      </c>
      <c r="G17" s="3">
        <f>+'Ark1'!Q4021</f>
        <v>0</v>
      </c>
      <c r="H17" s="310">
        <f>+'Ark1'!R4021</f>
        <v>0</v>
      </c>
      <c r="I17" s="310" t="str">
        <f>IF(H17=0,"",'Ark1'!S4021)</f>
        <v/>
      </c>
      <c r="J17" s="86"/>
      <c r="K17" s="51">
        <f>100*H17/Måned!H17</f>
        <v>0</v>
      </c>
      <c r="L17" s="86"/>
      <c r="M17" s="51" t="str">
        <f>+IF(H17=0,"",'Ark1'!AD4021)</f>
        <v/>
      </c>
      <c r="N17" s="51" t="str">
        <f>+IF(H17=0,"",'Ark1'!AE4021)</f>
        <v/>
      </c>
      <c r="O17" s="96" t="str">
        <f>IF(H17=0,"",'Ark1'!U4021)</f>
        <v/>
      </c>
      <c r="P17" s="12" t="str">
        <f>IF(H17=0,"",'Ark1'!W4021)</f>
        <v/>
      </c>
      <c r="Q17" s="51" t="str">
        <f>IF(H17=0,"",'Ark1'!X4021)</f>
        <v/>
      </c>
      <c r="R17" s="51" t="str">
        <f>IF(H17=0,"",'Ark1'!Y4021)</f>
        <v/>
      </c>
      <c r="S17" s="114"/>
      <c r="T17" s="272" t="str">
        <f>IF(H17=0,"",'Ark1'!Z4021)</f>
        <v/>
      </c>
      <c r="U17" s="114"/>
      <c r="V17" s="51" t="str">
        <f>IF(H17=0,"",'Ark1'!AA4021)</f>
        <v/>
      </c>
      <c r="W17" s="12" t="str">
        <f>IF(H17=0,"",'Ark1'!AB4021)</f>
        <v/>
      </c>
      <c r="X17" s="15" t="str">
        <f>+IF('Ark1'!AD4021=0,"",'Ark1'!AC4021)</f>
        <v/>
      </c>
      <c r="Y17" s="15" t="str">
        <f t="shared" si="0"/>
        <v/>
      </c>
      <c r="Z17" s="12" t="str">
        <f>IF(H17=0,"",'Ark1'!T4021)</f>
        <v/>
      </c>
      <c r="AA17" s="51" t="str">
        <f>IF(H17=0,"",'Ark1'!V4021)</f>
        <v/>
      </c>
      <c r="AB17" s="39"/>
      <c r="AC17" s="4"/>
      <c r="AD17" s="51"/>
      <c r="AE17" s="51"/>
      <c r="AF17" s="4"/>
      <c r="AG17" s="5"/>
      <c r="AH17"/>
      <c r="AI17" s="2"/>
      <c r="AJ17" s="2"/>
      <c r="AK17" s="2"/>
      <c r="AL17"/>
      <c r="AM17"/>
    </row>
    <row r="18" spans="1:39" ht="15.6">
      <c r="A18" s="39"/>
      <c r="B18" s="2">
        <f>+'Ark1'!C4022</f>
        <v>2023</v>
      </c>
      <c r="C18" s="2">
        <f>+'Ark1'!J4022</f>
        <v>103</v>
      </c>
      <c r="D18" s="2" t="s">
        <v>34</v>
      </c>
      <c r="E18" s="2">
        <f>+'Ark1'!D4022</f>
        <v>9</v>
      </c>
      <c r="F18" s="2" t="s">
        <v>497</v>
      </c>
      <c r="G18" s="3">
        <f>+'Ark1'!Q4022</f>
        <v>0</v>
      </c>
      <c r="H18" s="310">
        <f>+'Ark1'!R4022</f>
        <v>0</v>
      </c>
      <c r="I18" s="310" t="str">
        <f>IF(H18=0,"",'Ark1'!S4022)</f>
        <v/>
      </c>
      <c r="J18" s="86"/>
      <c r="K18" s="51">
        <f>100*H18/Måned!H18</f>
        <v>0</v>
      </c>
      <c r="L18" s="86"/>
      <c r="M18" s="51" t="str">
        <f>+IF(H18=0,"",'Ark1'!AD4022)</f>
        <v/>
      </c>
      <c r="N18" s="51" t="str">
        <f>+IF(H18=0,"",'Ark1'!AE4022)</f>
        <v/>
      </c>
      <c r="O18" s="96" t="str">
        <f>IF(H18=0,"",'Ark1'!U4022)</f>
        <v/>
      </c>
      <c r="P18" s="12" t="str">
        <f>IF(H18=0,"",'Ark1'!W4022)</f>
        <v/>
      </c>
      <c r="Q18" s="51" t="str">
        <f>IF(H18=0,"",'Ark1'!X4022)</f>
        <v/>
      </c>
      <c r="R18" s="51" t="str">
        <f>IF(H18=0,"",'Ark1'!Y4022)</f>
        <v/>
      </c>
      <c r="S18" s="114"/>
      <c r="T18" s="272" t="str">
        <f>IF(H18=0,"",'Ark1'!Z4022)</f>
        <v/>
      </c>
      <c r="U18" s="114"/>
      <c r="V18" s="51" t="str">
        <f>IF(H18=0,"",'Ark1'!AA4022)</f>
        <v/>
      </c>
      <c r="W18" s="12" t="str">
        <f>IF(H18=0,"",'Ark1'!AB4022)</f>
        <v/>
      </c>
      <c r="X18" s="15" t="str">
        <f>+IF('Ark1'!AD4022=0,"",'Ark1'!AC4022)</f>
        <v/>
      </c>
      <c r="Y18" s="15" t="str">
        <f t="shared" si="0"/>
        <v/>
      </c>
      <c r="Z18" s="12" t="str">
        <f>IF(H18=0,"",'Ark1'!T4022)</f>
        <v/>
      </c>
      <c r="AA18" s="51" t="str">
        <f>IF(H18=0,"",'Ark1'!V4022)</f>
        <v/>
      </c>
      <c r="AB18" s="39"/>
      <c r="AC18" s="4"/>
      <c r="AD18" s="51"/>
      <c r="AE18" s="51"/>
      <c r="AF18" s="4"/>
      <c r="AG18" s="5"/>
      <c r="AH18"/>
      <c r="AI18" s="2"/>
      <c r="AJ18" s="2"/>
      <c r="AK18" s="2"/>
      <c r="AL18"/>
      <c r="AM18"/>
    </row>
    <row r="19" spans="1:39" ht="15.6">
      <c r="A19" s="39"/>
      <c r="B19" s="2">
        <f>+'Ark1'!C4023</f>
        <v>2023</v>
      </c>
      <c r="C19" s="2">
        <f>+'Ark1'!J4023</f>
        <v>103</v>
      </c>
      <c r="D19" s="2" t="s">
        <v>34</v>
      </c>
      <c r="E19" s="2">
        <f>+'Ark1'!D4023</f>
        <v>10</v>
      </c>
      <c r="F19" s="2" t="s">
        <v>498</v>
      </c>
      <c r="G19" s="3">
        <f>+'Ark1'!Q4023</f>
        <v>0</v>
      </c>
      <c r="H19" s="310">
        <f>+'Ark1'!R4023</f>
        <v>0</v>
      </c>
      <c r="I19" s="310" t="str">
        <f>IF(H19=0,"",'Ark1'!S4023)</f>
        <v/>
      </c>
      <c r="J19" s="86"/>
      <c r="K19" s="51">
        <f>100*H19/Måned!H19</f>
        <v>0</v>
      </c>
      <c r="L19" s="86"/>
      <c r="M19" s="51" t="str">
        <f>+IF(H19=0,"",'Ark1'!AD4023)</f>
        <v/>
      </c>
      <c r="N19" s="51" t="str">
        <f>+IF(H19=0,"",'Ark1'!AE4023)</f>
        <v/>
      </c>
      <c r="O19" s="96" t="str">
        <f>IF(H19=0,"",'Ark1'!U4023)</f>
        <v/>
      </c>
      <c r="P19" s="12" t="str">
        <f>IF(H19=0,"",'Ark1'!W4023)</f>
        <v/>
      </c>
      <c r="Q19" s="51" t="str">
        <f>IF(H19=0,"",'Ark1'!X4023)</f>
        <v/>
      </c>
      <c r="R19" s="51" t="str">
        <f>IF(H19=0,"",'Ark1'!Y4023)</f>
        <v/>
      </c>
      <c r="S19" s="114"/>
      <c r="T19" s="272" t="str">
        <f>IF(H19=0,"",'Ark1'!Z4023)</f>
        <v/>
      </c>
      <c r="U19" s="114"/>
      <c r="V19" s="51" t="str">
        <f>IF(H19=0,"",'Ark1'!AA4023)</f>
        <v/>
      </c>
      <c r="W19" s="12" t="str">
        <f>IF(H19=0,"",'Ark1'!AB4023)</f>
        <v/>
      </c>
      <c r="X19" s="15" t="str">
        <f>+IF('Ark1'!AD4023=0,"",'Ark1'!AC4023)</f>
        <v/>
      </c>
      <c r="Y19" s="15" t="str">
        <f t="shared" si="0"/>
        <v/>
      </c>
      <c r="Z19" s="12" t="str">
        <f>IF(H19=0,"",'Ark1'!T4023)</f>
        <v/>
      </c>
      <c r="AA19" s="51" t="str">
        <f>IF(H19=0,"",'Ark1'!V4023)</f>
        <v/>
      </c>
      <c r="AB19" s="39"/>
      <c r="AC19" s="4"/>
      <c r="AD19" s="51"/>
      <c r="AE19" s="51"/>
      <c r="AF19" s="4"/>
      <c r="AG19" s="5"/>
      <c r="AH19"/>
      <c r="AK19" s="10"/>
      <c r="AL19" s="10"/>
    </row>
    <row r="20" spans="1:39" ht="15.6">
      <c r="A20" s="39"/>
      <c r="B20" s="2">
        <f>+'Ark1'!C4024</f>
        <v>2023</v>
      </c>
      <c r="C20" s="2">
        <f>+'Ark1'!J4024</f>
        <v>103</v>
      </c>
      <c r="D20" s="2" t="s">
        <v>34</v>
      </c>
      <c r="E20" s="2">
        <f>+'Ark1'!D4024</f>
        <v>11</v>
      </c>
      <c r="F20" s="2" t="s">
        <v>499</v>
      </c>
      <c r="G20" s="3">
        <f>+'Ark1'!Q4024</f>
        <v>0</v>
      </c>
      <c r="H20" s="310">
        <f>+'Ark1'!R4024</f>
        <v>0</v>
      </c>
      <c r="I20" s="310" t="str">
        <f>IF(H20=0,"",'Ark1'!S4024)</f>
        <v/>
      </c>
      <c r="J20" s="86"/>
      <c r="K20" s="51">
        <f>100*H20/Måned!H20</f>
        <v>0</v>
      </c>
      <c r="L20" s="86"/>
      <c r="M20" s="51" t="str">
        <f>+IF(H20=0,"",'Ark1'!AD4024)</f>
        <v/>
      </c>
      <c r="N20" s="51" t="str">
        <f>+IF(H20=0,"",'Ark1'!AE4024)</f>
        <v/>
      </c>
      <c r="O20" s="96" t="str">
        <f>IF(H20=0,"",'Ark1'!U4024)</f>
        <v/>
      </c>
      <c r="P20" s="12" t="str">
        <f>IF(H20=0,"",'Ark1'!W4024)</f>
        <v/>
      </c>
      <c r="Q20" s="51" t="str">
        <f>IF(H20=0,"",'Ark1'!X4024)</f>
        <v/>
      </c>
      <c r="R20" s="51" t="str">
        <f>IF(H20=0,"",'Ark1'!Y4024)</f>
        <v/>
      </c>
      <c r="S20" s="114"/>
      <c r="T20" s="272" t="str">
        <f>IF(H20=0,"",'Ark1'!Z4024)</f>
        <v/>
      </c>
      <c r="U20" s="114"/>
      <c r="V20" s="51" t="str">
        <f>IF(H20=0,"",'Ark1'!AA4024)</f>
        <v/>
      </c>
      <c r="W20" s="12" t="str">
        <f>IF(H20=0,"",'Ark1'!AB4024)</f>
        <v/>
      </c>
      <c r="X20" s="15" t="str">
        <f>+IF('Ark1'!AD4024=0,"",'Ark1'!AC4024)</f>
        <v/>
      </c>
      <c r="Y20" s="15" t="str">
        <f t="shared" si="0"/>
        <v/>
      </c>
      <c r="Z20" s="12" t="str">
        <f>IF(H20=0,"",'Ark1'!T4024)</f>
        <v/>
      </c>
      <c r="AA20" s="51" t="str">
        <f>IF(H20=0,"",'Ark1'!V4024)</f>
        <v/>
      </c>
      <c r="AB20" s="39"/>
      <c r="AC20" s="4"/>
      <c r="AD20" s="51"/>
      <c r="AE20" s="51"/>
      <c r="AF20" s="4"/>
      <c r="AG20" s="5"/>
      <c r="AH20"/>
      <c r="AK20" s="10"/>
      <c r="AL20" s="10"/>
    </row>
    <row r="21" spans="1:39" ht="15.6">
      <c r="A21" s="39"/>
      <c r="B21" s="2">
        <f>+'Ark1'!C4025</f>
        <v>2023</v>
      </c>
      <c r="C21" s="2">
        <f>+'Ark1'!J4025</f>
        <v>103</v>
      </c>
      <c r="D21" s="2" t="s">
        <v>34</v>
      </c>
      <c r="E21" s="2">
        <f>+'Ark1'!D4025</f>
        <v>12</v>
      </c>
      <c r="F21" s="2" t="s">
        <v>500</v>
      </c>
      <c r="G21" s="3">
        <f>+'Ark1'!Q4025</f>
        <v>0</v>
      </c>
      <c r="H21" s="310">
        <f>+'Ark1'!R4025</f>
        <v>0</v>
      </c>
      <c r="I21" s="310" t="str">
        <f>IF(H21=0,"",'Ark1'!S4025)</f>
        <v/>
      </c>
      <c r="J21" s="86"/>
      <c r="K21" s="51">
        <f>100*H21/Måned!H21</f>
        <v>0</v>
      </c>
      <c r="L21" s="86"/>
      <c r="M21" s="51" t="str">
        <f>+IF(H21=0,"",'Ark1'!AD4025)</f>
        <v/>
      </c>
      <c r="N21" s="51" t="str">
        <f>+IF(H21=0,"",'Ark1'!AE4025)</f>
        <v/>
      </c>
      <c r="O21" s="96" t="str">
        <f>IF(H21=0,"",'Ark1'!U4025)</f>
        <v/>
      </c>
      <c r="P21" s="12" t="str">
        <f>IF(H21=0,"",'Ark1'!W4025)</f>
        <v/>
      </c>
      <c r="Q21" s="51" t="str">
        <f>IF(H21=0,"",'Ark1'!X4025)</f>
        <v/>
      </c>
      <c r="R21" s="51" t="str">
        <f>IF(H21=0,"",'Ark1'!Y4025)</f>
        <v/>
      </c>
      <c r="S21" s="114"/>
      <c r="T21" s="272" t="str">
        <f>IF(H21=0,"",'Ark1'!Z4025)</f>
        <v/>
      </c>
      <c r="U21" s="114"/>
      <c r="V21" s="51" t="str">
        <f>IF(H21=0,"",'Ark1'!AA4025)</f>
        <v/>
      </c>
      <c r="W21" s="12" t="str">
        <f>IF(H21=0,"",'Ark1'!AB4025)</f>
        <v/>
      </c>
      <c r="X21" s="15" t="str">
        <f>+IF('Ark1'!AD4025=0,"",'Ark1'!AC4025)</f>
        <v/>
      </c>
      <c r="Y21" s="15" t="str">
        <f t="shared" si="0"/>
        <v/>
      </c>
      <c r="Z21" s="12" t="str">
        <f>IF(H21=0,"",'Ark1'!T4025)</f>
        <v/>
      </c>
      <c r="AA21" s="51" t="str">
        <f>IF(H21=0,"",'Ark1'!V4025)</f>
        <v/>
      </c>
      <c r="AB21" s="39"/>
      <c r="AC21" s="4"/>
      <c r="AD21" s="51"/>
      <c r="AE21" s="51"/>
      <c r="AF21" s="4"/>
      <c r="AG21" s="5"/>
      <c r="AH21"/>
      <c r="AK21" s="10"/>
      <c r="AL21" s="10"/>
    </row>
    <row r="22" spans="1:39" ht="18" customHeight="1">
      <c r="A22" s="44"/>
      <c r="B22" s="44"/>
      <c r="C22" s="44"/>
      <c r="D22" s="64"/>
      <c r="E22" s="56"/>
      <c r="F22" s="39"/>
      <c r="G22" s="39"/>
      <c r="H22" s="322"/>
      <c r="I22" s="345"/>
      <c r="J22" s="86"/>
      <c r="K22" s="69"/>
      <c r="L22" s="86"/>
      <c r="M22" s="53"/>
      <c r="N22" s="39"/>
      <c r="O22" s="44"/>
      <c r="P22" s="39"/>
      <c r="Q22" s="115"/>
      <c r="R22" s="115"/>
      <c r="S22" s="114"/>
      <c r="T22" s="115"/>
      <c r="U22" s="115"/>
      <c r="V22" s="115"/>
      <c r="W22" s="115"/>
      <c r="X22" s="115"/>
      <c r="Y22" s="115"/>
      <c r="Z22" s="39"/>
      <c r="AA22" s="115"/>
      <c r="AB22" s="39"/>
      <c r="AC22" s="2"/>
      <c r="AD22" s="5"/>
      <c r="AE22" s="5"/>
      <c r="AF22"/>
      <c r="AG22" s="4"/>
      <c r="AH22"/>
      <c r="AI22"/>
      <c r="AJ22"/>
      <c r="AK22"/>
      <c r="AL22"/>
      <c r="AM22"/>
    </row>
    <row r="23" spans="1:39" ht="15.6">
      <c r="A23" s="39"/>
      <c r="B23" s="2">
        <f>+'Ark1'!C4026</f>
        <v>2023</v>
      </c>
      <c r="C23" s="2">
        <f>+'Ark1'!J4026</f>
        <v>106</v>
      </c>
      <c r="D23" s="2" t="s">
        <v>35</v>
      </c>
      <c r="E23" s="2">
        <f>+'Ark1'!D4026</f>
        <v>1</v>
      </c>
      <c r="F23" s="2" t="s">
        <v>490</v>
      </c>
      <c r="G23" s="3">
        <f>+'Ark1'!Q4026</f>
        <v>72</v>
      </c>
      <c r="H23" s="310">
        <f>+'Ark1'!R4026</f>
        <v>10688</v>
      </c>
      <c r="I23" s="310">
        <f>IF(H23=0,"",'Ark1'!S4026)</f>
        <v>10687</v>
      </c>
      <c r="J23" s="86"/>
      <c r="K23" s="51">
        <f>100*H23/Måned!H10</f>
        <v>8.1743160664163188</v>
      </c>
      <c r="L23" s="86"/>
      <c r="M23" s="51">
        <f>+IF(H23=0,"",'Ark1'!AD4026)</f>
        <v>9.0897493685311641</v>
      </c>
      <c r="N23" s="51">
        <f>+IF(H23=0,"",'Ark1'!AE4026)</f>
        <v>9.2264763538637773</v>
      </c>
      <c r="O23" s="96">
        <f>IF(H23=0,"",'Ark1'!U4026)</f>
        <v>60.315523533264702</v>
      </c>
      <c r="P23" s="12">
        <f>IF(H23=0,"",'Ark1'!W4026)</f>
        <v>87.707991017123518</v>
      </c>
      <c r="Q23" s="51">
        <f>IF(H23=0,"",'Ark1'!X4026)</f>
        <v>0.39296407185628718</v>
      </c>
      <c r="R23" s="51">
        <f>IF(H23=0,"",'Ark1'!Y4026)</f>
        <v>0.78592814371257436</v>
      </c>
      <c r="S23" s="114"/>
      <c r="T23" s="272">
        <f>IF(G23=0,"",'Ark1'!Z4026)</f>
        <v>0</v>
      </c>
      <c r="U23" s="114"/>
      <c r="V23" s="51">
        <f>IF(H23=0,"",'Ark1'!AA4026)</f>
        <v>7.5466749347086717</v>
      </c>
      <c r="W23" s="12">
        <f>IF(H23=0,"",'Ark1'!AB4026)</f>
        <v>2.4359687073456633</v>
      </c>
      <c r="X23" s="15">
        <f>+IF('Ark1'!AD4026=0,"",'Ark1'!AC4026)</f>
        <v>-32.814775014739496</v>
      </c>
      <c r="Y23" s="15">
        <f>+(IF(H23=0,"",I23/G23))</f>
        <v>148.43055555555554</v>
      </c>
      <c r="Z23" s="12">
        <f>IF(H23=0,"",'Ark1'!T4026)</f>
        <v>4.6612088323353298</v>
      </c>
      <c r="AA23" s="51">
        <f>IF(H23=0,"",'Ark1'!V4026)</f>
        <v>95.028801915146857</v>
      </c>
      <c r="AB23" s="39"/>
      <c r="AC23" s="4"/>
      <c r="AD23" s="51"/>
      <c r="AE23" s="51"/>
      <c r="AF23" s="4"/>
      <c r="AG23" s="5"/>
      <c r="AH23"/>
      <c r="AK23" s="10"/>
      <c r="AL23" s="10"/>
    </row>
    <row r="24" spans="1:39" ht="15.6">
      <c r="A24" s="39"/>
      <c r="B24" s="2">
        <f>+'Ark1'!C4027</f>
        <v>2023</v>
      </c>
      <c r="C24" s="2">
        <f>+'Ark1'!J4027</f>
        <v>106</v>
      </c>
      <c r="D24" s="2" t="s">
        <v>35</v>
      </c>
      <c r="E24" s="2">
        <f>+'Ark1'!D4027</f>
        <v>2</v>
      </c>
      <c r="F24" s="2" t="s">
        <v>491</v>
      </c>
      <c r="G24" s="3">
        <f>+'Ark1'!Q4027</f>
        <v>67</v>
      </c>
      <c r="H24" s="310">
        <f>+'Ark1'!R4027</f>
        <v>8213</v>
      </c>
      <c r="I24" s="310">
        <f>IF(H24=0,"",'Ark1'!S4027)</f>
        <v>8206</v>
      </c>
      <c r="J24" s="86"/>
      <c r="K24" s="51">
        <f>100*H24/Måned!H11</f>
        <v>7.4658885343659946</v>
      </c>
      <c r="L24" s="86"/>
      <c r="M24" s="51">
        <f>+IF(H24=0,"",'Ark1'!AD4027)</f>
        <v>6.9848532525960385</v>
      </c>
      <c r="N24" s="51">
        <f>+IF(H24=0,"",'Ark1'!AE4027)</f>
        <v>7.0443654643976448</v>
      </c>
      <c r="O24" s="96">
        <f>IF(H24=0,"",'Ark1'!U4027)</f>
        <v>60.341457470143794</v>
      </c>
      <c r="P24" s="12">
        <f>IF(H24=0,"",'Ark1'!W4027)</f>
        <v>87.210638557153501</v>
      </c>
      <c r="Q24" s="51">
        <f>IF(H24=0,"",'Ark1'!X4027)</f>
        <v>0.49920857177645189</v>
      </c>
      <c r="R24" s="51">
        <f>IF(H24=0,"",'Ark1'!Y4027)</f>
        <v>0.99841714355290379</v>
      </c>
      <c r="S24" s="114"/>
      <c r="T24" s="272">
        <f>IF(G24=0,"",'Ark1'!Z4027)</f>
        <v>0</v>
      </c>
      <c r="U24" s="114"/>
      <c r="V24" s="51">
        <f>IF(H24=0,"",'Ark1'!AA4027)</f>
        <v>7.187487615127</v>
      </c>
      <c r="W24" s="12">
        <f>IF(H24=0,"",'Ark1'!AB4027)</f>
        <v>2.4252217893118</v>
      </c>
      <c r="X24" s="15">
        <f>+IF('Ark1'!AD4027=0,"",'Ark1'!AC4027)</f>
        <v>-30.257027352522996</v>
      </c>
      <c r="Y24" s="15">
        <f t="shared" ref="Y24:Y34" si="1">+(IF(H24=0,"",I24/G24))</f>
        <v>122.4776119402985</v>
      </c>
      <c r="Z24" s="12">
        <f>IF(H24=0,"",'Ark1'!T4027)</f>
        <v>4.6336296115913793</v>
      </c>
      <c r="AA24" s="51">
        <f>IF(H24=0,"",'Ark1'!V4027)</f>
        <v>94.515455092051383</v>
      </c>
      <c r="AB24" s="39"/>
      <c r="AC24" s="4"/>
      <c r="AD24" s="51"/>
      <c r="AE24" s="51"/>
      <c r="AF24" s="4"/>
      <c r="AG24" s="5"/>
      <c r="AH24"/>
      <c r="AK24" s="10"/>
      <c r="AL24" s="10"/>
    </row>
    <row r="25" spans="1:39" ht="15.6">
      <c r="A25" s="39"/>
      <c r="B25" s="2">
        <f>+'Ark1'!C4028</f>
        <v>2023</v>
      </c>
      <c r="C25" s="2">
        <f>+'Ark1'!J4028</f>
        <v>106</v>
      </c>
      <c r="D25" s="2" t="s">
        <v>35</v>
      </c>
      <c r="E25" s="2">
        <f>+'Ark1'!D4028</f>
        <v>3</v>
      </c>
      <c r="F25" s="2" t="s">
        <v>492</v>
      </c>
      <c r="G25" s="3">
        <f>+'Ark1'!Q4028</f>
        <v>75</v>
      </c>
      <c r="H25" s="310">
        <f>+'Ark1'!R4028</f>
        <v>9270</v>
      </c>
      <c r="I25" s="310">
        <f>IF(H25=0,"",'Ark1'!S4028)</f>
        <v>9264</v>
      </c>
      <c r="J25" s="86"/>
      <c r="K25" s="51">
        <f>100*H25/Måned!H12</f>
        <v>6.9912138466759686</v>
      </c>
      <c r="L25" s="86"/>
      <c r="M25" s="51">
        <f>+IF(H25=0,"",'Ark1'!AD4028)</f>
        <v>7.8837927251388384</v>
      </c>
      <c r="N25" s="51">
        <f>+IF(H25=0,"",'Ark1'!AE4028)</f>
        <v>7.8995241589329677</v>
      </c>
      <c r="O25" s="96">
        <f>IF(H25=0,"",'Ark1'!U4028)</f>
        <v>60.489313471502605</v>
      </c>
      <c r="P25" s="12">
        <f>IF(H25=0,"",'Ark1'!W4028)</f>
        <v>86.6286377374783</v>
      </c>
      <c r="Q25" s="51">
        <f>IF(H25=0,"",'Ark1'!X4028)</f>
        <v>0.33441208198489752</v>
      </c>
      <c r="R25" s="51">
        <f>IF(H25=0,"",'Ark1'!Y4028)</f>
        <v>0.66882416396979505</v>
      </c>
      <c r="S25" s="114"/>
      <c r="T25" s="272">
        <f>IF(G25=0,"",'Ark1'!Z4028)</f>
        <v>0</v>
      </c>
      <c r="U25" s="114"/>
      <c r="V25" s="51">
        <f>IF(H25=0,"",'Ark1'!AA4028)</f>
        <v>7.1885236179459984</v>
      </c>
      <c r="W25" s="12">
        <f>IF(H25=0,"",'Ark1'!AB4028)</f>
        <v>2.4664620453002208</v>
      </c>
      <c r="X25" s="15">
        <f>+IF('Ark1'!AD4028=0,"",'Ark1'!AC4028)</f>
        <v>-29.9247413521582</v>
      </c>
      <c r="Y25" s="15">
        <f t="shared" si="1"/>
        <v>123.52</v>
      </c>
      <c r="Z25" s="12">
        <f>IF(H25=0,"",'Ark1'!T4028)</f>
        <v>4.3980582524271856</v>
      </c>
      <c r="AA25" s="51">
        <f>IF(H25=0,"",'Ark1'!V4028)</f>
        <v>93.879510288781887</v>
      </c>
      <c r="AB25" s="39"/>
      <c r="AC25" s="4"/>
      <c r="AD25" s="51"/>
      <c r="AE25" s="51"/>
      <c r="AF25" s="4"/>
      <c r="AG25" s="18"/>
      <c r="AH25"/>
      <c r="AJ25" s="5"/>
      <c r="AK25"/>
      <c r="AL25"/>
      <c r="AM25"/>
    </row>
    <row r="26" spans="1:39" ht="15.6">
      <c r="A26" s="39"/>
      <c r="B26" s="2">
        <f>+'Ark1'!C4029</f>
        <v>2023</v>
      </c>
      <c r="C26" s="2">
        <f>+'Ark1'!J4029</f>
        <v>106</v>
      </c>
      <c r="D26" s="2" t="s">
        <v>35</v>
      </c>
      <c r="E26" s="2">
        <f>+'Ark1'!D4029</f>
        <v>4</v>
      </c>
      <c r="F26" s="2" t="s">
        <v>493</v>
      </c>
      <c r="G26" s="3">
        <f>+'Ark1'!Q4029</f>
        <v>70</v>
      </c>
      <c r="H26" s="310">
        <f>+'Ark1'!R4029</f>
        <v>9688</v>
      </c>
      <c r="I26" s="310">
        <f>IF(H26=0,"",'Ark1'!S4029)</f>
        <v>9685</v>
      </c>
      <c r="J26" s="86"/>
      <c r="K26" s="51">
        <f>100*H26/Måned!H13</f>
        <v>9.1946168593284359</v>
      </c>
      <c r="L26" s="86"/>
      <c r="M26" s="51">
        <f>+IF(H26=0,"",'Ark1'!AD4029)</f>
        <v>8.2392862913856622</v>
      </c>
      <c r="N26" s="51">
        <f>+IF(H26=0,"",'Ark1'!AE4029)</f>
        <v>8.3473403549952057</v>
      </c>
      <c r="O26" s="96">
        <f>IF(H26=0,"",'Ark1'!U4029)</f>
        <v>60.535570469798643</v>
      </c>
      <c r="P26" s="12">
        <f>IF(H26=0,"",'Ark1'!W4029)</f>
        <v>87.560371708827986</v>
      </c>
      <c r="Q26" s="51">
        <f>IF(H26=0,"",'Ark1'!X4029)</f>
        <v>0.42320396366639129</v>
      </c>
      <c r="R26" s="51">
        <f>IF(H26=0,"",'Ark1'!Y4029)</f>
        <v>0.84640792733278258</v>
      </c>
      <c r="S26" s="114"/>
      <c r="T26" s="272">
        <f>IF(G26=0,"",'Ark1'!Z4029)</f>
        <v>0</v>
      </c>
      <c r="U26" s="114"/>
      <c r="V26" s="51">
        <f>IF(H26=0,"",'Ark1'!AA4029)</f>
        <v>6.776626526465976</v>
      </c>
      <c r="W26" s="12">
        <f>IF(H26=0,"",'Ark1'!AB4029)</f>
        <v>2.4277903164537262</v>
      </c>
      <c r="X26" s="15">
        <f>+IF('Ark1'!AD4029=0,"",'Ark1'!AC4029)</f>
        <v>-29.646352609354803</v>
      </c>
      <c r="Y26" s="15">
        <f t="shared" si="1"/>
        <v>138.35714285714286</v>
      </c>
      <c r="Z26" s="12">
        <f>IF(H26=0,"",'Ark1'!T4029)</f>
        <v>4.271573080099091</v>
      </c>
      <c r="AA26" s="51">
        <f>IF(H26=0,"",'Ark1'!V4029)</f>
        <v>94.881363156101841</v>
      </c>
      <c r="AB26" s="39"/>
      <c r="AC26" s="4"/>
      <c r="AD26" s="15"/>
      <c r="AE26" s="51"/>
      <c r="AF26" s="4"/>
      <c r="AG26" s="18"/>
      <c r="AH26"/>
      <c r="AI26"/>
      <c r="AJ26"/>
      <c r="AK26"/>
      <c r="AL26"/>
      <c r="AM26"/>
    </row>
    <row r="27" spans="1:39" ht="15.6">
      <c r="A27" s="39"/>
      <c r="B27" s="2">
        <f>+'Ark1'!C4030</f>
        <v>2023</v>
      </c>
      <c r="C27" s="2">
        <f>+'Ark1'!J4030</f>
        <v>106</v>
      </c>
      <c r="D27" s="2" t="s">
        <v>35</v>
      </c>
      <c r="E27" s="2">
        <f>+'Ark1'!D4030</f>
        <v>5</v>
      </c>
      <c r="F27" s="2" t="s">
        <v>377</v>
      </c>
      <c r="G27" s="3">
        <f>+'Ark1'!Q4030</f>
        <v>73</v>
      </c>
      <c r="H27" s="310">
        <f>+'Ark1'!R4030</f>
        <v>9330</v>
      </c>
      <c r="I27" s="310">
        <f>IF(H27=0,"",'Ark1'!S4030)</f>
        <v>9325</v>
      </c>
      <c r="J27" s="86"/>
      <c r="K27" s="51">
        <f>100*H27/Måned!H14</f>
        <v>7.4851980809652936</v>
      </c>
      <c r="L27" s="86"/>
      <c r="M27" s="51">
        <f>+IF(H27=0,"",'Ark1'!AD4030)</f>
        <v>7.9348205097675697</v>
      </c>
      <c r="N27" s="51">
        <f>+IF(H27=0,"",'Ark1'!AE4030)</f>
        <v>7.970854646055245</v>
      </c>
      <c r="O27" s="96">
        <f>IF(H27=0,"",'Ark1'!U4030)</f>
        <v>60.484718498659504</v>
      </c>
      <c r="P27" s="12">
        <f>IF(H27=0,"",'Ark1'!W4030)</f>
        <v>86.839067024128553</v>
      </c>
      <c r="Q27" s="51">
        <f>IF(H27=0,"",'Ark1'!X4030)</f>
        <v>0.80385852090032128</v>
      </c>
      <c r="R27" s="51">
        <f>IF(H27=0,"",'Ark1'!Y4030)</f>
        <v>1.6077170418006426</v>
      </c>
      <c r="S27" s="114"/>
      <c r="T27" s="272">
        <f>IF(G27=0,"",'Ark1'!Z4030)</f>
        <v>0</v>
      </c>
      <c r="U27" s="114"/>
      <c r="V27" s="51">
        <f>IF(H27=0,"",'Ark1'!AA4030)</f>
        <v>6.5799870260996691</v>
      </c>
      <c r="W27" s="12">
        <f>IF(H27=0,"",'Ark1'!AB4030)</f>
        <v>2.4539309687880526</v>
      </c>
      <c r="X27" s="15">
        <f>+IF('Ark1'!AD4030=0,"",'Ark1'!AC4030)</f>
        <v>-28.48243559131674</v>
      </c>
      <c r="Y27" s="15">
        <f t="shared" si="1"/>
        <v>127.73972602739725</v>
      </c>
      <c r="Z27" s="12">
        <f>IF(H27=0,"",'Ark1'!T4030)</f>
        <v>4.4103965702036438</v>
      </c>
      <c r="AA27" s="51">
        <f>IF(H27=0,"",'Ark1'!V4030)</f>
        <v>94.112240363193678</v>
      </c>
      <c r="AB27" s="39"/>
      <c r="AC27" s="4"/>
      <c r="AD27" s="15"/>
      <c r="AE27" s="51"/>
      <c r="AF27" s="4"/>
      <c r="AG27" s="18"/>
      <c r="AH27"/>
      <c r="AI27"/>
      <c r="AJ27"/>
      <c r="AK27"/>
      <c r="AL27"/>
      <c r="AM27"/>
    </row>
    <row r="28" spans="1:39" ht="15.6">
      <c r="A28" s="39"/>
      <c r="B28" s="2">
        <f>+'Ark1'!C4031</f>
        <v>2023</v>
      </c>
      <c r="C28" s="2">
        <f>+'Ark1'!J4031</f>
        <v>106</v>
      </c>
      <c r="D28" s="2" t="s">
        <v>35</v>
      </c>
      <c r="E28" s="2">
        <f>+'Ark1'!D4031</f>
        <v>6</v>
      </c>
      <c r="F28" s="2" t="s">
        <v>494</v>
      </c>
      <c r="G28" s="3">
        <f>+'Ark1'!Q4031</f>
        <v>74</v>
      </c>
      <c r="H28" s="310">
        <f>+'Ark1'!R4031</f>
        <v>9241</v>
      </c>
      <c r="I28" s="310">
        <f>IF(H28=0,"",'Ark1'!S4031)</f>
        <v>9241</v>
      </c>
      <c r="J28" s="86"/>
      <c r="K28" s="51">
        <f>100*H28/Måned!H15</f>
        <v>7.1418082894747013</v>
      </c>
      <c r="L28" s="86"/>
      <c r="M28" s="51">
        <f>+IF(H28=0,"",'Ark1'!AD4031)</f>
        <v>7.859129295901619</v>
      </c>
      <c r="N28" s="51">
        <f>+IF(H28=0,"",'Ark1'!AE4031)</f>
        <v>7.9291780967113148</v>
      </c>
      <c r="O28" s="96">
        <f>IF(H28=0,"",'Ark1'!U4031)</f>
        <v>60.169895033005105</v>
      </c>
      <c r="P28" s="12">
        <f>IF(H28=0,"",'Ark1'!W4031)</f>
        <v>87.17025213721449</v>
      </c>
      <c r="Q28" s="51">
        <f>IF(H28=0,"",'Ark1'!X4031)</f>
        <v>0.88734985391191423</v>
      </c>
      <c r="R28" s="51">
        <f>IF(H28=0,"",'Ark1'!Y4031)</f>
        <v>1.7746997078238285</v>
      </c>
      <c r="S28" s="114"/>
      <c r="T28" s="272">
        <f>IF(G28=0,"",'Ark1'!Z4031)</f>
        <v>0</v>
      </c>
      <c r="U28" s="114"/>
      <c r="V28" s="51">
        <f>IF(H28=0,"",'Ark1'!AA4031)</f>
        <v>6.8309263849632256</v>
      </c>
      <c r="W28" s="12">
        <f>IF(H28=0,"",'Ark1'!AB4031)</f>
        <v>2.5343706956313379</v>
      </c>
      <c r="X28" s="15">
        <f>+IF('Ark1'!AD4031=0,"",'Ark1'!AC4031)</f>
        <v>-28.807460467621823</v>
      </c>
      <c r="Y28" s="15">
        <f t="shared" si="1"/>
        <v>124.87837837837837</v>
      </c>
      <c r="Z28" s="12">
        <f>IF(H28=0,"",'Ark1'!T4031)</f>
        <v>5.0617898495833789</v>
      </c>
      <c r="AA28" s="51">
        <f>IF(H28=0,"",'Ark1'!V4031)</f>
        <v>94.442310007816417</v>
      </c>
      <c r="AB28" s="39"/>
      <c r="AC28" s="4"/>
      <c r="AD28" s="15"/>
      <c r="AE28" s="51"/>
      <c r="AF28" s="4"/>
      <c r="AG28" s="18"/>
      <c r="AH28"/>
      <c r="AI28"/>
      <c r="AJ28"/>
      <c r="AK28"/>
      <c r="AL28"/>
      <c r="AM28"/>
    </row>
    <row r="29" spans="1:39" ht="15.6">
      <c r="A29" s="39"/>
      <c r="B29" s="2">
        <f>+'Ark1'!C4032</f>
        <v>2023</v>
      </c>
      <c r="C29" s="2">
        <f>+'Ark1'!J4032</f>
        <v>106</v>
      </c>
      <c r="D29" s="2" t="s">
        <v>35</v>
      </c>
      <c r="E29" s="2">
        <f>+'Ark1'!D4032</f>
        <v>7</v>
      </c>
      <c r="F29" s="2" t="s">
        <v>495</v>
      </c>
      <c r="G29" s="3">
        <f>+'Ark1'!Q4032</f>
        <v>71</v>
      </c>
      <c r="H29" s="310">
        <f>+'Ark1'!R4032</f>
        <v>10172</v>
      </c>
      <c r="I29" s="310">
        <f>IF(H29=0,"",'Ark1'!S4032)</f>
        <v>10168</v>
      </c>
      <c r="J29" s="86"/>
      <c r="K29" s="51">
        <f>100*H29/Måned!H16</f>
        <v>8.3789817049563826</v>
      </c>
      <c r="L29" s="86"/>
      <c r="M29" s="51">
        <f>+IF(H29=0,"",'Ark1'!AD4032)</f>
        <v>8.6509104207240881</v>
      </c>
      <c r="N29" s="51">
        <f>+IF(H29=0,"",'Ark1'!AE4032)</f>
        <v>8.5876144225035755</v>
      </c>
      <c r="O29" s="96">
        <f>IF(H29=0,"",'Ark1'!U4032)</f>
        <v>60.156569630212402</v>
      </c>
      <c r="P29" s="12">
        <f>IF(H29=0,"",'Ark1'!W4032)</f>
        <v>85.801740755310689</v>
      </c>
      <c r="Q29" s="51">
        <f>IF(H29=0,"",'Ark1'!X4032)</f>
        <v>8.8478175383405439E-2</v>
      </c>
      <c r="R29" s="51">
        <f>IF(H29=0,"",'Ark1'!Y4032)</f>
        <v>0.17695635076681088</v>
      </c>
      <c r="S29" s="114"/>
      <c r="T29" s="272">
        <f>IF(G29=0,"",'Ark1'!Z4032)</f>
        <v>0</v>
      </c>
      <c r="U29" s="114"/>
      <c r="V29" s="51">
        <f>IF(H29=0,"",'Ark1'!AA4032)</f>
        <v>7.1327577556734196</v>
      </c>
      <c r="W29" s="12">
        <f>IF(H29=0,"",'Ark1'!AB4032)</f>
        <v>2.4793946501725705</v>
      </c>
      <c r="X29" s="15">
        <f>+IF('Ark1'!AD4032=0,"",'Ark1'!AC4032)</f>
        <v>-27.188463397867579</v>
      </c>
      <c r="Y29" s="15">
        <f t="shared" si="1"/>
        <v>143.21126760563379</v>
      </c>
      <c r="Z29" s="12">
        <f>IF(H29=0,"",'Ark1'!T4032)</f>
        <v>4.9863350373574518</v>
      </c>
      <c r="AA29" s="51">
        <f>IF(H29=0,"",'Ark1'!V4032)</f>
        <v>92.978502863699205</v>
      </c>
      <c r="AB29" s="39"/>
      <c r="AC29" s="4"/>
      <c r="AD29" s="15"/>
      <c r="AE29" s="51"/>
      <c r="AF29" s="4"/>
      <c r="AG29" s="18"/>
      <c r="AH29"/>
      <c r="AI29"/>
      <c r="AJ29"/>
      <c r="AK29"/>
      <c r="AL29"/>
      <c r="AM29"/>
    </row>
    <row r="30" spans="1:39" ht="15.6">
      <c r="A30" s="39"/>
      <c r="B30" s="2">
        <f>+'Ark1'!C4033</f>
        <v>2023</v>
      </c>
      <c r="C30" s="2">
        <f>+'Ark1'!J4033</f>
        <v>106</v>
      </c>
      <c r="D30" s="2" t="s">
        <v>35</v>
      </c>
      <c r="E30" s="2">
        <f>+'Ark1'!D4033</f>
        <v>8</v>
      </c>
      <c r="F30" s="2" t="s">
        <v>496</v>
      </c>
      <c r="G30" s="3">
        <f>+'Ark1'!Q4033</f>
        <v>73</v>
      </c>
      <c r="H30" s="310">
        <f>+'Ark1'!R4033</f>
        <v>10032</v>
      </c>
      <c r="I30" s="310">
        <f>IF(H30=0,"",'Ark1'!S4033)</f>
        <v>10032</v>
      </c>
      <c r="J30" s="86"/>
      <c r="K30" s="51">
        <f>100*H30/Måned!H17</f>
        <v>7.750368899636122</v>
      </c>
      <c r="L30" s="86"/>
      <c r="M30" s="51">
        <f>+IF(H30=0,"",'Ark1'!AD4033)</f>
        <v>8.5318455899237122</v>
      </c>
      <c r="N30" s="51">
        <f>+IF(H30=0,"",'Ark1'!AE4033)</f>
        <v>8.4647886902484135</v>
      </c>
      <c r="O30" s="96">
        <f>IF(H30=0,"",'Ark1'!U4033)</f>
        <v>60.30631977671451</v>
      </c>
      <c r="P30" s="12">
        <f>IF(H30=0,"",'Ark1'!W4033)</f>
        <v>85.721092503987549</v>
      </c>
      <c r="Q30" s="51">
        <f>IF(H30=0,"",'Ark1'!X4033)</f>
        <v>0.259170653907496</v>
      </c>
      <c r="R30" s="51">
        <f>IF(H30=0,"",'Ark1'!Y4033)</f>
        <v>0.51834130781499199</v>
      </c>
      <c r="S30" s="114"/>
      <c r="T30" s="272">
        <f>IF(G30=0,"",'Ark1'!Z4033)</f>
        <v>0</v>
      </c>
      <c r="U30" s="114"/>
      <c r="V30" s="51">
        <f>IF(H30=0,"",'Ark1'!AA4033)</f>
        <v>7.0374455334108736</v>
      </c>
      <c r="W30" s="12">
        <f>IF(H30=0,"",'Ark1'!AB4033)</f>
        <v>2.5161297708463821</v>
      </c>
      <c r="X30" s="15">
        <f>+IF('Ark1'!AD4033=0,"",'Ark1'!AC4033)</f>
        <v>-29.146494142110239</v>
      </c>
      <c r="Y30" s="15">
        <f t="shared" si="1"/>
        <v>137.42465753424656</v>
      </c>
      <c r="Z30" s="12">
        <f>IF(H30=0,"",'Ark1'!T4033)</f>
        <v>4.6945773524720895</v>
      </c>
      <c r="AA30" s="51">
        <f>IF(H30=0,"",'Ark1'!V4033)</f>
        <v>92.872256234005818</v>
      </c>
      <c r="AB30" s="39"/>
      <c r="AC30" s="4"/>
      <c r="AD30" s="15"/>
      <c r="AE30" s="51"/>
      <c r="AF30" s="4"/>
      <c r="AG30" s="18"/>
      <c r="AH30"/>
      <c r="AI30"/>
      <c r="AJ30"/>
      <c r="AK30"/>
      <c r="AL30"/>
      <c r="AM30"/>
    </row>
    <row r="31" spans="1:39" ht="15.6">
      <c r="A31" s="39"/>
      <c r="B31" s="2">
        <f>+'Ark1'!C4034</f>
        <v>2023</v>
      </c>
      <c r="C31" s="2">
        <f>+'Ark1'!J4034</f>
        <v>106</v>
      </c>
      <c r="D31" s="2" t="s">
        <v>35</v>
      </c>
      <c r="E31" s="2">
        <f>+'Ark1'!D4034</f>
        <v>9</v>
      </c>
      <c r="F31" s="2" t="s">
        <v>497</v>
      </c>
      <c r="G31" s="3">
        <f>+'Ark1'!Q4034</f>
        <v>76</v>
      </c>
      <c r="H31" s="310">
        <f>+'Ark1'!R4034</f>
        <v>9186</v>
      </c>
      <c r="I31" s="310">
        <f>IF(H31=0,"",'Ark1'!S4034)</f>
        <v>9183</v>
      </c>
      <c r="J31" s="86"/>
      <c r="K31" s="51">
        <f>100*H31/Måned!H18</f>
        <v>7.6468433670751201</v>
      </c>
      <c r="L31" s="86"/>
      <c r="M31" s="51">
        <f>+IF(H31=0,"",'Ark1'!AD4034)</f>
        <v>7.8123538266586108</v>
      </c>
      <c r="N31" s="51">
        <f>+IF(H31=0,"",'Ark1'!AE4034)</f>
        <v>7.6773155073459485</v>
      </c>
      <c r="O31" s="96">
        <f>IF(H31=0,"",'Ark1'!U4034)</f>
        <v>60.370793858216295</v>
      </c>
      <c r="P31" s="12">
        <f>IF(H31=0,"",'Ark1'!W4034)</f>
        <v>84.934454971142486</v>
      </c>
      <c r="Q31" s="51">
        <f>IF(H31=0,"",'Ark1'!X4034)</f>
        <v>4.354452427607227E-2</v>
      </c>
      <c r="R31" s="51">
        <f>IF(H31=0,"",'Ark1'!Y4034)</f>
        <v>8.7089048552144541E-2</v>
      </c>
      <c r="S31" s="114"/>
      <c r="T31" s="272">
        <f>IF(G31=0,"",'Ark1'!Z4034)</f>
        <v>0</v>
      </c>
      <c r="U31" s="114"/>
      <c r="V31" s="51">
        <f>IF(H31=0,"",'Ark1'!AA4034)</f>
        <v>7.572523927817552</v>
      </c>
      <c r="W31" s="12">
        <f>IF(H31=0,"",'Ark1'!AB4034)</f>
        <v>2.3980110572481097</v>
      </c>
      <c r="X31" s="15">
        <f>+IF('Ark1'!AD4034=0,"",'Ark1'!AC4034)</f>
        <v>-29.962640066062686</v>
      </c>
      <c r="Y31" s="15">
        <f t="shared" si="1"/>
        <v>120.82894736842105</v>
      </c>
      <c r="Z31" s="12">
        <f>IF(H31=0,"",'Ark1'!T4034)</f>
        <v>4.5840409318528188</v>
      </c>
      <c r="AA31" s="51">
        <f>IF(H31=0,"",'Ark1'!V4034)</f>
        <v>92.036854100250565</v>
      </c>
      <c r="AB31" s="39"/>
      <c r="AC31" s="4"/>
      <c r="AD31" s="15"/>
      <c r="AE31" s="51"/>
      <c r="AF31" s="4"/>
      <c r="AG31" s="18"/>
      <c r="AH31"/>
      <c r="AI31"/>
      <c r="AJ31"/>
      <c r="AK31"/>
      <c r="AL31"/>
      <c r="AM31"/>
    </row>
    <row r="32" spans="1:39" ht="15.6">
      <c r="A32" s="39"/>
      <c r="B32" s="2">
        <f>+'Ark1'!C4035</f>
        <v>2023</v>
      </c>
      <c r="C32" s="2">
        <f>+'Ark1'!J4035</f>
        <v>106</v>
      </c>
      <c r="D32" s="2" t="s">
        <v>35</v>
      </c>
      <c r="E32" s="2">
        <f>+'Ark1'!D4035</f>
        <v>10</v>
      </c>
      <c r="F32" s="2" t="s">
        <v>498</v>
      </c>
      <c r="G32" s="3">
        <f>+'Ark1'!Q4035</f>
        <v>73</v>
      </c>
      <c r="H32" s="310">
        <f>+'Ark1'!R4035</f>
        <v>11129</v>
      </c>
      <c r="I32" s="310">
        <f>IF(H32=0,"",'Ark1'!S4035)</f>
        <v>11126</v>
      </c>
      <c r="J32" s="86"/>
      <c r="K32" s="51">
        <f>100*H32/Måned!H19</f>
        <v>8.8514367976075903</v>
      </c>
      <c r="L32" s="86"/>
      <c r="M32" s="51">
        <f>+IF(H32=0,"",'Ark1'!AD4035)</f>
        <v>9.4648035855523354</v>
      </c>
      <c r="N32" s="51">
        <f>+IF(H32=0,"",'Ark1'!AE4035)</f>
        <v>9.3675436971828088</v>
      </c>
      <c r="O32" s="96">
        <f>IF(H32=0,"",'Ark1'!U4035)</f>
        <v>59.973395649829207</v>
      </c>
      <c r="P32" s="12">
        <f>IF(H32=0,"",'Ark1'!W4035)</f>
        <v>85.535376595362308</v>
      </c>
      <c r="Q32" s="51">
        <f>IF(H32=0,"",'Ark1'!X4035)</f>
        <v>0.25159493215922368</v>
      </c>
      <c r="R32" s="51">
        <f>IF(H32=0,"",'Ark1'!Y4035)</f>
        <v>0.50318986431844737</v>
      </c>
      <c r="S32" s="114"/>
      <c r="T32" s="272">
        <f>IF(G32=0,"",'Ark1'!Z4035)</f>
        <v>0</v>
      </c>
      <c r="U32" s="114"/>
      <c r="V32" s="51">
        <f>IF(H32=0,"",'Ark1'!AA4035)</f>
        <v>7.2779991478094193</v>
      </c>
      <c r="W32" s="12">
        <f>IF(H32=0,"",'Ark1'!AB4035)</f>
        <v>2.4796878429957672</v>
      </c>
      <c r="X32" s="15">
        <f>+IF('Ark1'!AD4035=0,"",'Ark1'!AC4035)</f>
        <v>-28.191019431535551</v>
      </c>
      <c r="Y32" s="15">
        <f t="shared" si="1"/>
        <v>152.41095890410958</v>
      </c>
      <c r="Z32" s="12">
        <f>IF(H32=0,"",'Ark1'!T4035)</f>
        <v>5.4307664659897554</v>
      </c>
      <c r="AA32" s="51">
        <f>IF(H32=0,"",'Ark1'!V4035)</f>
        <v>92.68189510130081</v>
      </c>
      <c r="AB32" s="39"/>
      <c r="AC32" s="4"/>
      <c r="AD32" s="15"/>
      <c r="AE32" s="51"/>
      <c r="AF32" s="4"/>
      <c r="AG32" s="18"/>
      <c r="AH32"/>
      <c r="AI32"/>
      <c r="AJ32"/>
      <c r="AK32"/>
      <c r="AL32"/>
      <c r="AM32"/>
    </row>
    <row r="33" spans="1:39" ht="15.6">
      <c r="A33" s="39"/>
      <c r="B33" s="2">
        <f>+'Ark1'!C4036</f>
        <v>2023</v>
      </c>
      <c r="C33" s="2">
        <f>+'Ark1'!J4036</f>
        <v>106</v>
      </c>
      <c r="D33" s="2" t="s">
        <v>35</v>
      </c>
      <c r="E33" s="2">
        <f>+'Ark1'!D4036</f>
        <v>11</v>
      </c>
      <c r="F33" s="2" t="s">
        <v>499</v>
      </c>
      <c r="G33" s="3">
        <f>+'Ark1'!Q4036</f>
        <v>84</v>
      </c>
      <c r="H33" s="310">
        <f>+'Ark1'!R4036</f>
        <v>11093</v>
      </c>
      <c r="I33" s="310">
        <f>IF(H33=0,"",'Ark1'!S4036)</f>
        <v>11091</v>
      </c>
      <c r="J33" s="86"/>
      <c r="K33" s="51">
        <f>100*H33/Måned!H20</f>
        <v>7.9600740538756298</v>
      </c>
      <c r="L33" s="86"/>
      <c r="M33" s="51">
        <f>+IF(H33=0,"",'Ark1'!AD4036)</f>
        <v>9.434186914775097</v>
      </c>
      <c r="N33" s="51">
        <f>+IF(H33=0,"",'Ark1'!AE4036)</f>
        <v>9.4359733626017981</v>
      </c>
      <c r="O33" s="96">
        <f>IF(H33=0,"",'Ark1'!U4036)</f>
        <v>60.460102786042739</v>
      </c>
      <c r="P33" s="12">
        <f>IF(H33=0,"",'Ark1'!W4036)</f>
        <v>86.432107113876086</v>
      </c>
      <c r="Q33" s="51">
        <f>IF(H33=0,"",'Ark1'!X4036)</f>
        <v>0.50482286126386011</v>
      </c>
      <c r="R33" s="51">
        <f>IF(H33=0,"",'Ark1'!Y4036)</f>
        <v>1.0096457225277202</v>
      </c>
      <c r="S33" s="114"/>
      <c r="T33" s="272">
        <f>IF(G33=0,"",'Ark1'!Z4036)</f>
        <v>0</v>
      </c>
      <c r="U33" s="114"/>
      <c r="V33" s="51">
        <f>IF(H33=0,"",'Ark1'!AA4036)</f>
        <v>7.8979326335624611</v>
      </c>
      <c r="W33" s="12">
        <f>IF(H33=0,"",'Ark1'!AB4036)</f>
        <v>2.4607109382077876</v>
      </c>
      <c r="X33" s="15">
        <f>+IF('Ark1'!AD4036=0,"",'Ark1'!AC4036)</f>
        <v>-33.791740002232103</v>
      </c>
      <c r="Y33" s="15">
        <f t="shared" si="1"/>
        <v>132.03571428571428</v>
      </c>
      <c r="Z33" s="12">
        <f>IF(H33=0,"",'Ark1'!T4036)</f>
        <v>4.4263048769494286</v>
      </c>
      <c r="AA33" s="51">
        <f>IF(H33=0,"",'Ark1'!V4036)</f>
        <v>93.649267905136099</v>
      </c>
      <c r="AB33" s="39"/>
      <c r="AC33" s="4"/>
      <c r="AD33" s="15"/>
      <c r="AE33" s="51"/>
      <c r="AF33" s="4"/>
      <c r="AG33" s="18"/>
      <c r="AH33"/>
      <c r="AI33"/>
      <c r="AJ33"/>
      <c r="AK33"/>
      <c r="AL33"/>
      <c r="AM33"/>
    </row>
    <row r="34" spans="1:39" ht="15.6">
      <c r="A34" s="39"/>
      <c r="B34" s="2">
        <f>+'Ark1'!C4037</f>
        <v>2023</v>
      </c>
      <c r="C34" s="2">
        <f>+'Ark1'!J4037</f>
        <v>106</v>
      </c>
      <c r="D34" s="2" t="s">
        <v>35</v>
      </c>
      <c r="E34" s="2">
        <f>+'Ark1'!D4037</f>
        <v>12</v>
      </c>
      <c r="F34" s="2" t="s">
        <v>500</v>
      </c>
      <c r="G34" s="3">
        <f>+'Ark1'!Q4037</f>
        <v>83</v>
      </c>
      <c r="H34" s="310">
        <f>+'Ark1'!R4037</f>
        <v>9541</v>
      </c>
      <c r="I34" s="310">
        <f>IF(H34=0,"",'Ark1'!S4037)</f>
        <v>9541</v>
      </c>
      <c r="J34" s="86"/>
      <c r="K34" s="51">
        <f>100*H34/Måned!H21</f>
        <v>8.6392364946848001</v>
      </c>
      <c r="L34" s="86"/>
      <c r="M34" s="51">
        <f>+IF(H34=0,"",'Ark1'!AD4037)</f>
        <v>8.1142682190452682</v>
      </c>
      <c r="N34" s="51">
        <f>+IF(H34=0,"",'Ark1'!AE4037)</f>
        <v>8.0490252451612854</v>
      </c>
      <c r="O34" s="96">
        <f>IF(H34=0,"",'Ark1'!U4037)</f>
        <v>60.500157216224721</v>
      </c>
      <c r="P34" s="12">
        <f>IF(H34=0,"",'Ark1'!W4037)</f>
        <v>85.705460643538629</v>
      </c>
      <c r="Q34" s="51">
        <f>IF(H34=0,"",'Ark1'!X4037)</f>
        <v>8.3848653181008301E-2</v>
      </c>
      <c r="R34" s="51">
        <f>IF(H34=0,"",'Ark1'!Y4037)</f>
        <v>0.1676973063620166</v>
      </c>
      <c r="S34" s="114"/>
      <c r="T34" s="272">
        <f>IF(G34=0,"",'Ark1'!Z4037)</f>
        <v>0</v>
      </c>
      <c r="U34" s="114"/>
      <c r="V34" s="51">
        <f>IF(H34=0,"",'Ark1'!AA4037)</f>
        <v>7.09816716475836</v>
      </c>
      <c r="W34" s="12">
        <f>IF(H34=0,"",'Ark1'!AB4037)</f>
        <v>2.4616809610904022</v>
      </c>
      <c r="X34" s="15">
        <f>+IF('Ark1'!AD4037=0,"",'Ark1'!AC4037)</f>
        <v>-31.341507364807796</v>
      </c>
      <c r="Y34" s="15">
        <f t="shared" si="1"/>
        <v>114.95180722891567</v>
      </c>
      <c r="Z34" s="12">
        <f>IF(H34=0,"",'Ark1'!T4037)</f>
        <v>4.316109422492401</v>
      </c>
      <c r="AA34" s="51">
        <f>IF(H34=0,"",'Ark1'!V4037)</f>
        <v>92.855320307192159</v>
      </c>
      <c r="AB34" s="39"/>
      <c r="AC34" s="4"/>
      <c r="AD34" s="15"/>
      <c r="AE34" s="51"/>
      <c r="AF34" s="4"/>
      <c r="AG34" s="18"/>
      <c r="AH34"/>
      <c r="AI34"/>
      <c r="AJ34"/>
      <c r="AK34"/>
      <c r="AL34"/>
      <c r="AM34"/>
    </row>
    <row r="35" spans="1:39" ht="18" customHeight="1">
      <c r="A35" s="44"/>
      <c r="B35" s="44"/>
      <c r="C35" s="44"/>
      <c r="D35" s="64"/>
      <c r="E35" s="56"/>
      <c r="F35" s="39"/>
      <c r="G35" s="39"/>
      <c r="H35" s="322"/>
      <c r="I35" s="345"/>
      <c r="J35" s="86"/>
      <c r="K35" s="69"/>
      <c r="L35" s="86"/>
      <c r="M35" s="146"/>
      <c r="N35" s="39"/>
      <c r="O35" s="44"/>
      <c r="P35" s="39"/>
      <c r="Q35" s="115"/>
      <c r="R35" s="115"/>
      <c r="S35" s="114"/>
      <c r="T35" s="115"/>
      <c r="U35" s="114"/>
      <c r="V35" s="115"/>
      <c r="W35" s="115"/>
      <c r="X35" s="115"/>
      <c r="Y35" s="115"/>
      <c r="Z35" s="39"/>
      <c r="AA35" s="115"/>
      <c r="AB35" s="39"/>
      <c r="AC35" s="2"/>
      <c r="AD35" s="5"/>
      <c r="AE35" s="5"/>
      <c r="AF35"/>
      <c r="AG35" s="4"/>
      <c r="AH35"/>
      <c r="AI35"/>
      <c r="AJ35"/>
      <c r="AK35"/>
      <c r="AL35"/>
      <c r="AM35"/>
    </row>
    <row r="36" spans="1:39" ht="15.6">
      <c r="A36" s="39"/>
      <c r="B36" s="2">
        <f>+'Ark1'!C4038</f>
        <v>2023</v>
      </c>
      <c r="C36" s="2">
        <f>+'Ark1'!J4038</f>
        <v>109</v>
      </c>
      <c r="D36" s="2" t="s">
        <v>57</v>
      </c>
      <c r="E36" s="2">
        <f>+'Ark1'!D4038</f>
        <v>1</v>
      </c>
      <c r="F36" s="2" t="s">
        <v>490</v>
      </c>
      <c r="G36" s="3">
        <f>+'Ark1'!Q4038</f>
        <v>258</v>
      </c>
      <c r="H36" s="310">
        <f>+'Ark1'!R4038</f>
        <v>31260</v>
      </c>
      <c r="I36" s="310">
        <f>IF(H36=0,"",'Ark1'!S4038)</f>
        <v>31226</v>
      </c>
      <c r="J36" s="86"/>
      <c r="K36" s="51">
        <f>100*H36/Måned!H10</f>
        <v>23.908038944252816</v>
      </c>
      <c r="L36" s="86"/>
      <c r="M36" s="51">
        <f>+IF(H36=0,"",'Ark1'!AD4038)</f>
        <v>8.6505573327724932</v>
      </c>
      <c r="N36" s="51">
        <f>+IF(H36=0,"",'Ark1'!AE4038)</f>
        <v>8.839926970879219</v>
      </c>
      <c r="O36" s="96">
        <f>IF(H36=0,"",'Ark1'!U4038)</f>
        <v>60.442291680010243</v>
      </c>
      <c r="P36" s="12">
        <f>IF(H36=0,"",'Ark1'!W4038)</f>
        <v>85.824700570037948</v>
      </c>
      <c r="Q36" s="51">
        <f>IF(H36=0,"",'Ark1'!X4038)</f>
        <v>3.957133717210493</v>
      </c>
      <c r="R36" s="51">
        <f>IF(H36=0,"",'Ark1'!Y4038)</f>
        <v>7.914267434420986</v>
      </c>
      <c r="S36" s="114"/>
      <c r="T36" s="272">
        <f>IF(H36=0,"",'Ark1'!Z4038)</f>
        <v>89.792066538707616</v>
      </c>
      <c r="U36" s="114"/>
      <c r="V36" s="51">
        <f>IF(H36=0,"",'Ark1'!AA4038)</f>
        <v>9.9033213612838438</v>
      </c>
      <c r="W36" s="12">
        <f>IF(H36=0,"",'Ark1'!AB4038)</f>
        <v>2.7117462727074795</v>
      </c>
      <c r="X36" s="15">
        <f>+IF('Ark1'!AD4038=0,"",'Ark1'!AC4038)</f>
        <v>-22.622345211920564</v>
      </c>
      <c r="Y36" s="15">
        <f>+(IF(H36=0,"",I36/G36))</f>
        <v>121.03100775193798</v>
      </c>
      <c r="Z36" s="12">
        <f>IF(H36=0,"",'Ark1'!T4038)</f>
        <v>4.4727767114523349</v>
      </c>
      <c r="AA36" s="51">
        <f>IF(H36=0,"",'Ark1'!V4038)</f>
        <v>93.019110182578714</v>
      </c>
      <c r="AB36" s="39"/>
      <c r="AC36" s="5"/>
      <c r="AD36" s="18"/>
      <c r="AE36" s="51"/>
      <c r="AF36" s="4"/>
      <c r="AG36"/>
      <c r="AH36"/>
      <c r="AI36"/>
      <c r="AJ36"/>
      <c r="AK36"/>
      <c r="AL36"/>
      <c r="AM36"/>
    </row>
    <row r="37" spans="1:39" ht="15.6">
      <c r="A37" s="39"/>
      <c r="B37" s="2">
        <f>+'Ark1'!C4039</f>
        <v>2023</v>
      </c>
      <c r="C37" s="2">
        <f>+'Ark1'!J4039</f>
        <v>109</v>
      </c>
      <c r="D37" s="2" t="s">
        <v>57</v>
      </c>
      <c r="E37" s="2">
        <f>+'Ark1'!D4039</f>
        <v>2</v>
      </c>
      <c r="F37" s="2" t="s">
        <v>491</v>
      </c>
      <c r="G37" s="3">
        <f>+'Ark1'!Q4039</f>
        <v>234</v>
      </c>
      <c r="H37" s="310">
        <f>+'Ark1'!R4039</f>
        <v>26303</v>
      </c>
      <c r="I37" s="310">
        <f>IF(H37=0,"",'Ark1'!S4039)</f>
        <v>26265</v>
      </c>
      <c r="J37" s="86"/>
      <c r="K37" s="51">
        <f>100*H37/Måned!H11</f>
        <v>23.91029661748798</v>
      </c>
      <c r="L37" s="86"/>
      <c r="M37" s="51">
        <f>+IF(H37=0,"",'Ark1'!AD4039)</f>
        <v>7.2788102854739245</v>
      </c>
      <c r="N37" s="51">
        <f>+IF(H37=0,"",'Ark1'!AE4039)</f>
        <v>7.3642950260741555</v>
      </c>
      <c r="O37" s="96">
        <f>IF(H37=0,"",'Ark1'!U4039)</f>
        <v>60.424900057110221</v>
      </c>
      <c r="P37" s="12">
        <f>IF(H37=0,"",'Ark1'!W4039)</f>
        <v>85.002901199314593</v>
      </c>
      <c r="Q37" s="51">
        <f>IF(H37=0,"",'Ark1'!X4039)</f>
        <v>3.5395202068205154</v>
      </c>
      <c r="R37" s="51">
        <f>IF(H37=0,"",'Ark1'!Y4039)</f>
        <v>7.0790404136410308</v>
      </c>
      <c r="S37" s="114"/>
      <c r="T37" s="272">
        <f>IF(H37=0,"",'Ark1'!Z4039)</f>
        <v>83.112192525567437</v>
      </c>
      <c r="U37" s="114"/>
      <c r="V37" s="51">
        <f>IF(H37=0,"",'Ark1'!AA4039)</f>
        <v>8.5960890946064605</v>
      </c>
      <c r="W37" s="12">
        <f>IF(H37=0,"",'Ark1'!AB4039)</f>
        <v>2.6902543928723355</v>
      </c>
      <c r="X37" s="15">
        <f>+IF('Ark1'!AD4039=0,"",'Ark1'!AC4039)</f>
        <v>-20.798450185943725</v>
      </c>
      <c r="Y37" s="15">
        <f t="shared" ref="Y37:Y47" si="2">+(IF(H37=0,"",I37/G37))</f>
        <v>112.24358974358974</v>
      </c>
      <c r="Z37" s="12">
        <f>IF(H37=0,"",'Ark1'!T4039)</f>
        <v>4.535376192829716</v>
      </c>
      <c r="AA37" s="51">
        <f>IF(H37=0,"",'Ark1'!V4039)</f>
        <v>92.143167841561578</v>
      </c>
      <c r="AB37" s="39"/>
      <c r="AC37" s="12"/>
      <c r="AD37" s="12"/>
      <c r="AE37" s="51"/>
      <c r="AF37" s="4"/>
      <c r="AG37" s="5"/>
      <c r="AH37"/>
      <c r="AI37"/>
      <c r="AJ37"/>
      <c r="AK37"/>
      <c r="AL37"/>
      <c r="AM37"/>
    </row>
    <row r="38" spans="1:39" ht="15.6">
      <c r="A38" s="39"/>
      <c r="B38" s="2">
        <f>+'Ark1'!C4040</f>
        <v>2023</v>
      </c>
      <c r="C38" s="2">
        <f>+'Ark1'!J4040</f>
        <v>109</v>
      </c>
      <c r="D38" s="2" t="s">
        <v>57</v>
      </c>
      <c r="E38" s="2">
        <f>+'Ark1'!D4040</f>
        <v>3</v>
      </c>
      <c r="F38" s="2" t="s">
        <v>492</v>
      </c>
      <c r="G38" s="3">
        <f>+'Ark1'!Q4040</f>
        <v>257</v>
      </c>
      <c r="H38" s="310">
        <f>+'Ark1'!R4040</f>
        <v>33278</v>
      </c>
      <c r="I38" s="310">
        <f>IF(H38=0,"",'Ark1'!S4040)</f>
        <v>33258</v>
      </c>
      <c r="J38" s="86"/>
      <c r="K38" s="51">
        <f>100*H38/Måned!H12</f>
        <v>25.09747728044044</v>
      </c>
      <c r="L38" s="86"/>
      <c r="M38" s="51">
        <f>+IF(H38=0,"",'Ark1'!AD4040)</f>
        <v>9.2089970223929356</v>
      </c>
      <c r="N38" s="51">
        <f>+IF(H38=0,"",'Ark1'!AE4040)</f>
        <v>9.2433546179135639</v>
      </c>
      <c r="O38" s="96">
        <f>IF(H38=0,"",'Ark1'!U4040)</f>
        <v>60.514011666366002</v>
      </c>
      <c r="P38" s="12">
        <f>IF(H38=0,"",'Ark1'!W4040)</f>
        <v>84.258449094954969</v>
      </c>
      <c r="Q38" s="51">
        <f>IF(H38=0,"",'Ark1'!X4040)</f>
        <v>3.1973075305006295</v>
      </c>
      <c r="R38" s="51">
        <f>IF(H38=0,"",'Ark1'!Y4040)</f>
        <v>6.3946150610012591</v>
      </c>
      <c r="S38" s="114"/>
      <c r="T38" s="272">
        <f>IF(H38=0,"",'Ark1'!Z4040)</f>
        <v>90.897890498227056</v>
      </c>
      <c r="U38" s="114"/>
      <c r="V38" s="51">
        <f>IF(H38=0,"",'Ark1'!AA4040)</f>
        <v>8.9588066959519512</v>
      </c>
      <c r="W38" s="12">
        <f>IF(H38=0,"",'Ark1'!AB4040)</f>
        <v>2.6510984755702873</v>
      </c>
      <c r="X38" s="15">
        <f>+IF('Ark1'!AD4040=0,"",'Ark1'!AC4040)</f>
        <v>-21.631645920225782</v>
      </c>
      <c r="Y38" s="15">
        <f t="shared" si="2"/>
        <v>129.40856031128405</v>
      </c>
      <c r="Z38" s="12">
        <f>IF(H38=0,"",'Ark1'!T4040)</f>
        <v>4.3438908588256515</v>
      </c>
      <c r="AA38" s="51">
        <f>IF(H38=0,"",'Ark1'!V4040)</f>
        <v>91.308061527828443</v>
      </c>
      <c r="AB38" s="39"/>
      <c r="AC38" s="4"/>
      <c r="AD38" s="12"/>
      <c r="AE38" s="51"/>
      <c r="AF38" s="4"/>
      <c r="AG38" s="5"/>
      <c r="AH38"/>
      <c r="AI38"/>
      <c r="AJ38"/>
      <c r="AK38"/>
      <c r="AL38"/>
      <c r="AM38"/>
    </row>
    <row r="39" spans="1:39" ht="15.6">
      <c r="A39" s="39"/>
      <c r="B39" s="2">
        <f>+'Ark1'!C4041</f>
        <v>2023</v>
      </c>
      <c r="C39" s="2">
        <f>+'Ark1'!J4041</f>
        <v>109</v>
      </c>
      <c r="D39" s="2" t="s">
        <v>57</v>
      </c>
      <c r="E39" s="2">
        <f>+'Ark1'!D4041</f>
        <v>4</v>
      </c>
      <c r="F39" s="2" t="s">
        <v>493</v>
      </c>
      <c r="G39" s="3">
        <f>+'Ark1'!Q4041</f>
        <v>222</v>
      </c>
      <c r="H39" s="310">
        <f>+'Ark1'!R4041</f>
        <v>25131</v>
      </c>
      <c r="I39" s="310">
        <f>IF(H39=0,"",'Ark1'!S4041)</f>
        <v>25119</v>
      </c>
      <c r="J39" s="86"/>
      <c r="K39" s="51">
        <f>100*H39/Måned!H13</f>
        <v>23.851147428961905</v>
      </c>
      <c r="L39" s="86"/>
      <c r="M39" s="51">
        <f>+IF(H39=0,"",'Ark1'!AD4041)</f>
        <v>6.9544835678152754</v>
      </c>
      <c r="N39" s="51">
        <f>+IF(H39=0,"",'Ark1'!AE4041)</f>
        <v>7.1170071061945324</v>
      </c>
      <c r="O39" s="96">
        <f>IF(H39=0,"",'Ark1'!U4041)</f>
        <v>60.34471913690831</v>
      </c>
      <c r="P39" s="12">
        <f>IF(H39=0,"",'Ark1'!W4041)</f>
        <v>85.896413073768812</v>
      </c>
      <c r="Q39" s="51">
        <f>IF(H39=0,"",'Ark1'!X4041)</f>
        <v>3.6289841231944591</v>
      </c>
      <c r="R39" s="51">
        <f>IF(H39=0,"",'Ark1'!Y4041)</f>
        <v>7.2579682463889181</v>
      </c>
      <c r="S39" s="114"/>
      <c r="T39" s="272">
        <f>IF(H39=0,"",'Ark1'!Z4041)</f>
        <v>85.527834149058947</v>
      </c>
      <c r="U39" s="114"/>
      <c r="V39" s="51">
        <f>IF(H39=0,"",'Ark1'!AA4041)</f>
        <v>9.2973316646541306</v>
      </c>
      <c r="W39" s="12">
        <f>IF(H39=0,"",'Ark1'!AB4041)</f>
        <v>2.7740535509911255</v>
      </c>
      <c r="X39" s="15">
        <f>+IF('Ark1'!AD4041=0,"",'Ark1'!AC4041)</f>
        <v>-22.082719121940922</v>
      </c>
      <c r="Y39" s="15">
        <f t="shared" si="2"/>
        <v>113.14864864864865</v>
      </c>
      <c r="Z39" s="12">
        <f>IF(H39=0,"",'Ark1'!T4041)</f>
        <v>4.7151327046277514</v>
      </c>
      <c r="AA39" s="51">
        <f>IF(H39=0,"",'Ark1'!V4041)</f>
        <v>93.077177984904452</v>
      </c>
      <c r="AB39" s="39"/>
      <c r="AC39" s="4"/>
      <c r="AD39" s="12"/>
      <c r="AE39" s="51"/>
      <c r="AF39" s="4"/>
      <c r="AG39" s="5"/>
      <c r="AH39"/>
      <c r="AI39"/>
      <c r="AJ39"/>
      <c r="AK39"/>
      <c r="AL39"/>
      <c r="AM39"/>
    </row>
    <row r="40" spans="1:39" ht="15.6">
      <c r="A40" s="39"/>
      <c r="B40" s="2">
        <f>+'Ark1'!C4042</f>
        <v>2023</v>
      </c>
      <c r="C40" s="2">
        <f>+'Ark1'!J4042</f>
        <v>109</v>
      </c>
      <c r="D40" s="2" t="s">
        <v>57</v>
      </c>
      <c r="E40" s="2">
        <f>+'Ark1'!D4042</f>
        <v>5</v>
      </c>
      <c r="F40" s="2" t="s">
        <v>377</v>
      </c>
      <c r="G40" s="3">
        <f>+'Ark1'!Q4042</f>
        <v>245</v>
      </c>
      <c r="H40" s="310">
        <f>+'Ark1'!R4042</f>
        <v>29945</v>
      </c>
      <c r="I40" s="310">
        <f>IF(H40=0,"",'Ark1'!S4042)</f>
        <v>29924</v>
      </c>
      <c r="J40" s="86"/>
      <c r="K40" s="51">
        <f>100*H40/Måned!H14</f>
        <v>24.024036070150668</v>
      </c>
      <c r="L40" s="86"/>
      <c r="M40" s="51">
        <f>+IF(H40=0,"",'Ark1'!AD4042)</f>
        <v>8.28665832789099</v>
      </c>
      <c r="N40" s="51">
        <f>+IF(H40=0,"",'Ark1'!AE4042)</f>
        <v>8.4238445255460999</v>
      </c>
      <c r="O40" s="96">
        <f>IF(H40=0,"",'Ark1'!U4042)</f>
        <v>60.466180991846002</v>
      </c>
      <c r="P40" s="12">
        <f>IF(H40=0,"",'Ark1'!W4042)</f>
        <v>85.343543643897505</v>
      </c>
      <c r="Q40" s="51">
        <f>IF(H40=0,"",'Ark1'!X4042)</f>
        <v>2.6348305226248123</v>
      </c>
      <c r="R40" s="51">
        <f>IF(H40=0,"",'Ark1'!Y4042)</f>
        <v>5.2696610452496246</v>
      </c>
      <c r="S40" s="114"/>
      <c r="T40" s="272">
        <f>IF(H40=0,"",'Ark1'!Z4042)</f>
        <v>87.463683419602589</v>
      </c>
      <c r="U40" s="114"/>
      <c r="V40" s="51">
        <f>IF(H40=0,"",'Ark1'!AA4042)</f>
        <v>9.223054125246156</v>
      </c>
      <c r="W40" s="12">
        <f>IF(H40=0,"",'Ark1'!AB4042)</f>
        <v>2.7602161960365126</v>
      </c>
      <c r="X40" s="15">
        <f>+IF('Ark1'!AD4042=0,"",'Ark1'!AC4042)</f>
        <v>-19.196167052727159</v>
      </c>
      <c r="Y40" s="15">
        <f t="shared" si="2"/>
        <v>122.13877551020408</v>
      </c>
      <c r="Z40" s="12">
        <f>IF(H40=0,"",'Ark1'!T4042)</f>
        <v>4.5223910502588076</v>
      </c>
      <c r="AA40" s="51">
        <f>IF(H40=0,"",'Ark1'!V4042)</f>
        <v>92.486150903342974</v>
      </c>
      <c r="AB40" s="39"/>
      <c r="AC40" s="4"/>
      <c r="AD40" s="12"/>
      <c r="AE40" s="51"/>
      <c r="AF40" s="4"/>
      <c r="AG40" s="5"/>
      <c r="AH40"/>
      <c r="AI40"/>
      <c r="AJ40"/>
      <c r="AK40"/>
      <c r="AL40"/>
      <c r="AM40"/>
    </row>
    <row r="41" spans="1:39" ht="15.6">
      <c r="A41" s="39"/>
      <c r="B41" s="2">
        <f>+'Ark1'!C4043</f>
        <v>2023</v>
      </c>
      <c r="C41" s="2">
        <f>+'Ark1'!J4043</f>
        <v>109</v>
      </c>
      <c r="D41" s="2" t="s">
        <v>57</v>
      </c>
      <c r="E41" s="2">
        <f>+'Ark1'!D4043</f>
        <v>6</v>
      </c>
      <c r="F41" s="2" t="s">
        <v>494</v>
      </c>
      <c r="G41" s="3">
        <f>+'Ark1'!Q4043</f>
        <v>244</v>
      </c>
      <c r="H41" s="310">
        <f>+'Ark1'!R4043</f>
        <v>33074</v>
      </c>
      <c r="I41" s="310">
        <f>IF(H41=0,"",'Ark1'!S4043)</f>
        <v>33049</v>
      </c>
      <c r="J41" s="86"/>
      <c r="K41" s="51">
        <f>100*H41/Måned!H15</f>
        <v>25.560888146963126</v>
      </c>
      <c r="L41" s="86"/>
      <c r="M41" s="51">
        <f>+IF(H41=0,"",'Ark1'!AD4043)</f>
        <v>9.1525442490120792</v>
      </c>
      <c r="N41" s="51">
        <f>+IF(H41=0,"",'Ark1'!AE4043)</f>
        <v>9.1870194075227118</v>
      </c>
      <c r="O41" s="96">
        <f>IF(H41=0,"",'Ark1'!U4043)</f>
        <v>60.40760688674392</v>
      </c>
      <c r="P41" s="12">
        <f>IF(H41=0,"",'Ark1'!W4043)</f>
        <v>84.27451965263711</v>
      </c>
      <c r="Q41" s="51">
        <f>IF(H41=0,"",'Ark1'!X4043)</f>
        <v>2.8511821974965232</v>
      </c>
      <c r="R41" s="51">
        <f>IF(H41=0,"",'Ark1'!Y4043)</f>
        <v>5.7023643949930465</v>
      </c>
      <c r="S41" s="114"/>
      <c r="T41" s="272">
        <f>IF(H41=0,"",'Ark1'!Z4043)</f>
        <v>85.846888794823741</v>
      </c>
      <c r="U41" s="114"/>
      <c r="V41" s="51">
        <f>IF(H41=0,"",'Ark1'!AA4043)</f>
        <v>9.1697688821089756</v>
      </c>
      <c r="W41" s="12">
        <f>IF(H41=0,"",'Ark1'!AB4043)</f>
        <v>2.8307162219637032</v>
      </c>
      <c r="X41" s="15">
        <f>+IF('Ark1'!AD4043=0,"",'Ark1'!AC4043)</f>
        <v>-25.780776727351391</v>
      </c>
      <c r="Y41" s="15">
        <f t="shared" si="2"/>
        <v>135.44672131147541</v>
      </c>
      <c r="Z41" s="12">
        <f>IF(H41=0,"",'Ark1'!T4043)</f>
        <v>4.5058656346374786</v>
      </c>
      <c r="AA41" s="51">
        <f>IF(H41=0,"",'Ark1'!V4043)</f>
        <v>91.329893394774089</v>
      </c>
      <c r="AB41" s="39"/>
      <c r="AC41" s="4"/>
      <c r="AD41" s="12"/>
      <c r="AE41" s="51"/>
      <c r="AF41" s="4"/>
      <c r="AG41" s="5"/>
      <c r="AH41"/>
      <c r="AI41"/>
      <c r="AJ41"/>
      <c r="AK41"/>
      <c r="AL41"/>
      <c r="AM41"/>
    </row>
    <row r="42" spans="1:39" ht="15.6">
      <c r="A42" s="39"/>
      <c r="B42" s="2">
        <f>+'Ark1'!C4044</f>
        <v>2023</v>
      </c>
      <c r="C42" s="2">
        <f>+'Ark1'!J4044</f>
        <v>109</v>
      </c>
      <c r="D42" s="2" t="s">
        <v>57</v>
      </c>
      <c r="E42" s="2">
        <f>+'Ark1'!D4044</f>
        <v>7</v>
      </c>
      <c r="F42" s="2" t="s">
        <v>495</v>
      </c>
      <c r="G42" s="3">
        <f>+'Ark1'!Q4044</f>
        <v>240</v>
      </c>
      <c r="H42" s="310">
        <f>+'Ark1'!R4044</f>
        <v>29093</v>
      </c>
      <c r="I42" s="310">
        <f>IF(H42=0,"",'Ark1'!S4044)</f>
        <v>29071</v>
      </c>
      <c r="J42" s="86"/>
      <c r="K42" s="51">
        <f>100*H42/Måned!H16</f>
        <v>23.964777304590648</v>
      </c>
      <c r="L42" s="86"/>
      <c r="M42" s="51">
        <f>+IF(H42=0,"",'Ark1'!AD4044)</f>
        <v>8.0508849802415288</v>
      </c>
      <c r="N42" s="51">
        <f>+IF(H42=0,"",'Ark1'!AE4044)</f>
        <v>8.0048412346784392</v>
      </c>
      <c r="O42" s="96">
        <f>IF(H42=0,"",'Ark1'!U4044)</f>
        <v>60.164528224003313</v>
      </c>
      <c r="P42" s="12">
        <f>IF(H42=0,"",'Ark1'!W4044)</f>
        <v>83.478132847167117</v>
      </c>
      <c r="Q42" s="51">
        <f>IF(H42=0,"",'Ark1'!X4044)</f>
        <v>3.5644313064998454</v>
      </c>
      <c r="R42" s="51">
        <f>IF(H42=0,"",'Ark1'!Y4044)</f>
        <v>7.1288626129996908</v>
      </c>
      <c r="S42" s="114"/>
      <c r="T42" s="272">
        <f>IF(H42=0,"",'Ark1'!Z4044)</f>
        <v>86.147870621799058</v>
      </c>
      <c r="U42" s="114"/>
      <c r="V42" s="51">
        <f>IF(H42=0,"",'Ark1'!AA4044)</f>
        <v>8.7209085212135857</v>
      </c>
      <c r="W42" s="12">
        <f>IF(H42=0,"",'Ark1'!AB4044)</f>
        <v>2.7380698752639958</v>
      </c>
      <c r="X42" s="15">
        <f>+IF('Ark1'!AD4044=0,"",'Ark1'!AC4044)</f>
        <v>-21.39943768428158</v>
      </c>
      <c r="Y42" s="15">
        <f t="shared" si="2"/>
        <v>121.12916666666666</v>
      </c>
      <c r="Z42" s="12">
        <f>IF(H42=0,"",'Ark1'!T4044)</f>
        <v>4.9952565909325264</v>
      </c>
      <c r="AA42" s="51">
        <f>IF(H42=0,"",'Ark1'!V4044)</f>
        <v>90.467791467917152</v>
      </c>
      <c r="AB42" s="39"/>
      <c r="AC42" s="4"/>
      <c r="AD42" s="12"/>
      <c r="AE42" s="51"/>
      <c r="AF42" s="4"/>
      <c r="AG42" s="5"/>
      <c r="AH42"/>
      <c r="AI42"/>
      <c r="AJ42"/>
      <c r="AK42"/>
      <c r="AL42"/>
      <c r="AM42"/>
    </row>
    <row r="43" spans="1:39" ht="15.6">
      <c r="A43" s="39"/>
      <c r="B43" s="2">
        <f>+'Ark1'!C4045</f>
        <v>2023</v>
      </c>
      <c r="C43" s="2">
        <f>+'Ark1'!J4045</f>
        <v>109</v>
      </c>
      <c r="D43" s="2" t="s">
        <v>57</v>
      </c>
      <c r="E43" s="2">
        <f>+'Ark1'!D4045</f>
        <v>8</v>
      </c>
      <c r="F43" s="2" t="s">
        <v>496</v>
      </c>
      <c r="G43" s="3">
        <f>+'Ark1'!Q4045</f>
        <v>262</v>
      </c>
      <c r="H43" s="310">
        <f>+'Ark1'!R4045</f>
        <v>30859</v>
      </c>
      <c r="I43" s="310">
        <f>IF(H43=0,"",'Ark1'!S4045)</f>
        <v>30831</v>
      </c>
      <c r="J43" s="86"/>
      <c r="K43" s="51">
        <f>100*H43/Måned!H17</f>
        <v>23.840573552020643</v>
      </c>
      <c r="L43" s="86"/>
      <c r="M43" s="51">
        <f>+IF(H43=0,"",'Ark1'!AD4045)</f>
        <v>8.5395888909797346</v>
      </c>
      <c r="N43" s="51">
        <f>+IF(H43=0,"",'Ark1'!AE4045)</f>
        <v>8.5205025775381351</v>
      </c>
      <c r="O43" s="96">
        <f>IF(H43=0,"",'Ark1'!U4045)</f>
        <v>60.312866919658802</v>
      </c>
      <c r="P43" s="12">
        <f>IF(H43=0,"",'Ark1'!W4045)</f>
        <v>83.78332198112264</v>
      </c>
      <c r="Q43" s="51">
        <f>IF(H43=0,"",'Ark1'!X4045)</f>
        <v>2.7479827602968339</v>
      </c>
      <c r="R43" s="51">
        <f>IF(H43=0,"",'Ark1'!Y4045)</f>
        <v>5.4959655205936677</v>
      </c>
      <c r="S43" s="114"/>
      <c r="T43" s="272">
        <f>IF(H43=0,"",'Ark1'!Z4045)</f>
        <v>85.304125214686138</v>
      </c>
      <c r="U43" s="114"/>
      <c r="V43" s="51">
        <f>IF(H43=0,"",'Ark1'!AA4045)</f>
        <v>11.525885431070719</v>
      </c>
      <c r="W43" s="12">
        <f>IF(H43=0,"",'Ark1'!AB4045)</f>
        <v>2.8181685668751122</v>
      </c>
      <c r="X43" s="15">
        <f>+IF('Ark1'!AD4045=0,"",'Ark1'!AC4045)</f>
        <v>-15.45381841278809</v>
      </c>
      <c r="Y43" s="15">
        <f t="shared" si="2"/>
        <v>117.67557251908397</v>
      </c>
      <c r="Z43" s="12">
        <f>IF(H43=0,"",'Ark1'!T4045)</f>
        <v>4.7367056612333513</v>
      </c>
      <c r="AA43" s="51">
        <f>IF(H43=0,"",'Ark1'!V4045)</f>
        <v>90.802109132114325</v>
      </c>
      <c r="AB43" s="39"/>
      <c r="AC43" s="4"/>
      <c r="AD43" s="12"/>
      <c r="AE43" s="51"/>
      <c r="AF43" s="4"/>
      <c r="AG43" s="5"/>
      <c r="AH43"/>
      <c r="AI43"/>
      <c r="AJ43"/>
      <c r="AK43"/>
      <c r="AL43"/>
      <c r="AM43"/>
    </row>
    <row r="44" spans="1:39" ht="15.6">
      <c r="A44" s="39"/>
      <c r="B44" s="2">
        <f>+'Ark1'!C4046</f>
        <v>2023</v>
      </c>
      <c r="C44" s="2">
        <f>+'Ark1'!J4046</f>
        <v>109</v>
      </c>
      <c r="D44" s="2" t="s">
        <v>57</v>
      </c>
      <c r="E44" s="2">
        <f>+'Ark1'!D4046</f>
        <v>9</v>
      </c>
      <c r="F44" s="2" t="s">
        <v>497</v>
      </c>
      <c r="G44" s="3">
        <f>+'Ark1'!Q4046</f>
        <v>262</v>
      </c>
      <c r="H44" s="310">
        <f>+'Ark1'!R4046</f>
        <v>29367</v>
      </c>
      <c r="I44" s="310">
        <f>IF(H44=0,"",'Ark1'!S4046)</f>
        <v>29344</v>
      </c>
      <c r="J44" s="86"/>
      <c r="K44" s="51">
        <f>100*H44/Måned!H18</f>
        <v>24.446423814597761</v>
      </c>
      <c r="L44" s="86"/>
      <c r="M44" s="51">
        <f>+IF(H44=0,"",'Ark1'!AD4046)</f>
        <v>8.1267088033118942</v>
      </c>
      <c r="N44" s="51">
        <f>+IF(H44=0,"",'Ark1'!AE4046)</f>
        <v>8.0391858261984321</v>
      </c>
      <c r="O44" s="96">
        <f>IF(H44=0,"",'Ark1'!U4046)</f>
        <v>60.344158942202853</v>
      </c>
      <c r="P44" s="12">
        <f>IF(H44=0,"",'Ark1'!W4046)</f>
        <v>83.056328380589008</v>
      </c>
      <c r="Q44" s="51">
        <f>IF(H44=0,"",'Ark1'!X4046)</f>
        <v>3.4085878707392649</v>
      </c>
      <c r="R44" s="51">
        <f>IF(H44=0,"",'Ark1'!Y4046)</f>
        <v>6.8171757414785299</v>
      </c>
      <c r="S44" s="114"/>
      <c r="T44" s="272">
        <f>IF(H44=0,"",'Ark1'!Z4046)</f>
        <v>78.772091122688749</v>
      </c>
      <c r="U44" s="114"/>
      <c r="V44" s="51">
        <f>IF(H44=0,"",'Ark1'!AA4046)</f>
        <v>9.5762377172603106</v>
      </c>
      <c r="W44" s="12">
        <f>IF(H44=0,"",'Ark1'!AB4046)</f>
        <v>2.8589342903972503</v>
      </c>
      <c r="X44" s="15">
        <f>+IF('Ark1'!AD4046=0,"",'Ark1'!AC4046)</f>
        <v>-20.940323543896699</v>
      </c>
      <c r="Y44" s="15">
        <f t="shared" si="2"/>
        <v>112</v>
      </c>
      <c r="Z44" s="12">
        <f>IF(H44=0,"",'Ark1'!T4046)</f>
        <v>4.6515817073586003</v>
      </c>
      <c r="AA44" s="51">
        <f>IF(H44=0,"",'Ark1'!V4046)</f>
        <v>90.01102548940095</v>
      </c>
      <c r="AB44" s="39"/>
      <c r="AC44" s="4"/>
      <c r="AD44" s="12"/>
      <c r="AE44" s="51"/>
      <c r="AF44" s="4"/>
      <c r="AG44" s="5"/>
      <c r="AH44"/>
      <c r="AI44"/>
      <c r="AJ44"/>
      <c r="AK44"/>
      <c r="AL44"/>
      <c r="AM44"/>
    </row>
    <row r="45" spans="1:39" ht="15.6">
      <c r="A45" s="39"/>
      <c r="B45" s="2">
        <f>+'Ark1'!C4047</f>
        <v>2023</v>
      </c>
      <c r="C45" s="2">
        <f>+'Ark1'!J4047</f>
        <v>109</v>
      </c>
      <c r="D45" s="2" t="s">
        <v>57</v>
      </c>
      <c r="E45" s="2">
        <f>+'Ark1'!D4047</f>
        <v>10</v>
      </c>
      <c r="F45" s="2" t="s">
        <v>498</v>
      </c>
      <c r="G45" s="3">
        <f>+'Ark1'!Q4047</f>
        <v>287</v>
      </c>
      <c r="H45" s="310">
        <f>+'Ark1'!R4047</f>
        <v>31270</v>
      </c>
      <c r="I45" s="310">
        <f>IF(H45=0,"",'Ark1'!S4047)</f>
        <v>31255</v>
      </c>
      <c r="J45" s="86"/>
      <c r="K45" s="51">
        <f>100*H45/Måned!H19</f>
        <v>24.870556982764793</v>
      </c>
      <c r="L45" s="86"/>
      <c r="M45" s="51">
        <f>+IF(H45=0,"",'Ark1'!AD4047)</f>
        <v>8.6533246255852845</v>
      </c>
      <c r="N45" s="51">
        <f>+IF(H45=0,"",'Ark1'!AE4047)</f>
        <v>8.666736828531981</v>
      </c>
      <c r="O45" s="96">
        <f>IF(H45=0,"",'Ark1'!U4047)</f>
        <v>60.496272596384578</v>
      </c>
      <c r="P45" s="12">
        <f>IF(H45=0,"",'Ark1'!W4047)</f>
        <v>84.065167173252092</v>
      </c>
      <c r="Q45" s="51">
        <f>IF(H45=0,"",'Ark1'!X4047)</f>
        <v>3.2043492165014391</v>
      </c>
      <c r="R45" s="51">
        <f>IF(H45=0,"",'Ark1'!Y4047)</f>
        <v>6.4086984330028782</v>
      </c>
      <c r="S45" s="114"/>
      <c r="T45" s="272">
        <f>IF(H45=0,"",'Ark1'!Z4047)</f>
        <v>89.037416053725622</v>
      </c>
      <c r="U45" s="114"/>
      <c r="V45" s="51">
        <f>IF(H45=0,"",'Ark1'!AA4047)</f>
        <v>8.8188526177880853</v>
      </c>
      <c r="W45" s="12">
        <f>IF(H45=0,"",'Ark1'!AB4047)</f>
        <v>2.6540721633729638</v>
      </c>
      <c r="X45" s="15">
        <f>+IF('Ark1'!AD4047=0,"",'Ark1'!AC4047)</f>
        <v>-20.156107727010411</v>
      </c>
      <c r="Y45" s="15">
        <f t="shared" si="2"/>
        <v>108.90243902439025</v>
      </c>
      <c r="Z45" s="12">
        <f>IF(H45=0,"",'Ark1'!T4047)</f>
        <v>4.3898624880076751</v>
      </c>
      <c r="AA45" s="51">
        <f>IF(H45=0,"",'Ark1'!V4047)</f>
        <v>91.094018673154565</v>
      </c>
      <c r="AB45" s="39"/>
      <c r="AC45" s="4"/>
      <c r="AD45" s="12"/>
      <c r="AE45" s="51"/>
      <c r="AF45" s="4"/>
      <c r="AG45" s="5"/>
      <c r="AH45"/>
      <c r="AI45"/>
      <c r="AJ45"/>
      <c r="AK45"/>
      <c r="AL45"/>
      <c r="AM45"/>
    </row>
    <row r="46" spans="1:39" ht="15.6">
      <c r="A46" s="39"/>
      <c r="B46" s="2">
        <f>+'Ark1'!C4048</f>
        <v>2023</v>
      </c>
      <c r="C46" s="2">
        <f>+'Ark1'!J4048</f>
        <v>109</v>
      </c>
      <c r="D46" s="2" t="s">
        <v>57</v>
      </c>
      <c r="E46" s="2">
        <f>+'Ark1'!D4048</f>
        <v>11</v>
      </c>
      <c r="F46" s="2" t="s">
        <v>499</v>
      </c>
      <c r="G46" s="3">
        <f>+'Ark1'!Q4048</f>
        <v>279</v>
      </c>
      <c r="H46" s="310">
        <f>+'Ark1'!R4048</f>
        <v>35435</v>
      </c>
      <c r="I46" s="310">
        <f>IF(H46=0,"",'Ark1'!S4048)</f>
        <v>35402</v>
      </c>
      <c r="J46" s="86"/>
      <c r="K46" s="51">
        <f>100*H46/Måned!H20</f>
        <v>25.427316695130529</v>
      </c>
      <c r="L46" s="86"/>
      <c r="M46" s="51">
        <f>+IF(H46=0,"",'Ark1'!AD4048)</f>
        <v>9.8059020821111123</v>
      </c>
      <c r="N46" s="51">
        <f>+IF(H46=0,"",'Ark1'!AE4048)</f>
        <v>9.7218946693424186</v>
      </c>
      <c r="O46" s="96">
        <f>IF(H46=0,"",'Ark1'!U4048)</f>
        <v>60.544319529970075</v>
      </c>
      <c r="P46" s="12">
        <f>IF(H46=0,"",'Ark1'!W4048)</f>
        <v>83.253612790237625</v>
      </c>
      <c r="Q46" s="51">
        <f>IF(H46=0,"",'Ark1'!X4048)</f>
        <v>3.5558064060956678</v>
      </c>
      <c r="R46" s="51">
        <f>IF(H46=0,"",'Ark1'!Y4048)</f>
        <v>7.1116128121913356</v>
      </c>
      <c r="S46" s="114"/>
      <c r="T46" s="272">
        <f>IF(H46=0,"",'Ark1'!Z4048)</f>
        <v>85.099477917313408</v>
      </c>
      <c r="U46" s="114"/>
      <c r="V46" s="51">
        <f>IF(H46=0,"",'Ark1'!AA4048)</f>
        <v>8.7052131621954008</v>
      </c>
      <c r="W46" s="12">
        <f>IF(H46=0,"",'Ark1'!AB4048)</f>
        <v>2.6093234913414154</v>
      </c>
      <c r="X46" s="15">
        <f>+IF('Ark1'!AD4048=0,"",'Ark1'!AC4048)</f>
        <v>-22.05021553525928</v>
      </c>
      <c r="Y46" s="15">
        <f t="shared" si="2"/>
        <v>126.88888888888889</v>
      </c>
      <c r="Z46" s="12">
        <f>IF(H46=0,"",'Ark1'!T4048)</f>
        <v>4.278509947791731</v>
      </c>
      <c r="AA46" s="51">
        <f>IF(H46=0,"",'Ark1'!V4048)</f>
        <v>90.234626306989568</v>
      </c>
      <c r="AB46" s="39"/>
      <c r="AC46" s="4"/>
      <c r="AD46" s="12"/>
      <c r="AE46" s="51"/>
      <c r="AF46" s="4"/>
      <c r="AG46" s="5"/>
      <c r="AH46"/>
      <c r="AI46"/>
      <c r="AJ46"/>
      <c r="AK46"/>
      <c r="AL46"/>
      <c r="AM46"/>
    </row>
    <row r="47" spans="1:39" ht="15.6">
      <c r="A47" s="39"/>
      <c r="B47" s="2">
        <f>+'Ark1'!C4049</f>
        <v>2023</v>
      </c>
      <c r="C47" s="2">
        <f>+'Ark1'!J4049</f>
        <v>109</v>
      </c>
      <c r="D47" s="2" t="s">
        <v>57</v>
      </c>
      <c r="E47" s="2">
        <f>+'Ark1'!D4049</f>
        <v>12</v>
      </c>
      <c r="F47" s="2" t="s">
        <v>500</v>
      </c>
      <c r="G47" s="3">
        <f>+'Ark1'!Q4049</f>
        <v>236</v>
      </c>
      <c r="H47" s="310">
        <f>+'Ark1'!R4049</f>
        <v>26349</v>
      </c>
      <c r="I47" s="310">
        <f>IF(H47=0,"",'Ark1'!S4049)</f>
        <v>26321</v>
      </c>
      <c r="J47" s="86"/>
      <c r="K47" s="51">
        <f>100*H47/Måned!H21</f>
        <v>23.858635614552963</v>
      </c>
      <c r="L47" s="86"/>
      <c r="M47" s="51">
        <f>+IF(H47=0,"",'Ark1'!AD4049)</f>
        <v>7.2915398324127487</v>
      </c>
      <c r="N47" s="51">
        <f>+IF(H47=0,"",'Ark1'!AE4049)</f>
        <v>6.8713912095803122</v>
      </c>
      <c r="O47" s="96">
        <f>IF(H47=0,"",'Ark1'!U4049)</f>
        <v>60.644048478401267</v>
      </c>
      <c r="P47" s="12">
        <f>IF(H47=0,"",'Ark1'!W4049)</f>
        <v>79.144777933969337</v>
      </c>
      <c r="Q47" s="51">
        <f>IF(H47=0,"",'Ark1'!X4049)</f>
        <v>3.7572583399749511</v>
      </c>
      <c r="R47" s="51">
        <f>IF(H47=0,"",'Ark1'!Y4049)</f>
        <v>7.5145166799499021</v>
      </c>
      <c r="S47" s="114"/>
      <c r="T47" s="272">
        <f>IF(H47=0,"",'Ark1'!Z4049)</f>
        <v>80.655812364795622</v>
      </c>
      <c r="U47" s="114"/>
      <c r="V47" s="51">
        <f>IF(H47=0,"",'Ark1'!AA4049)</f>
        <v>8.6830494424935889</v>
      </c>
      <c r="W47" s="12">
        <f>IF(H47=0,"",'Ark1'!AB4049)</f>
        <v>2.5215012491777409</v>
      </c>
      <c r="X47" s="15">
        <f>+IF('Ark1'!AD4049=0,"",'Ark1'!AC4049)</f>
        <v>-17.940151365608564</v>
      </c>
      <c r="Y47" s="15">
        <f t="shared" si="2"/>
        <v>111.52966101694915</v>
      </c>
      <c r="Z47" s="12">
        <f>IF(H47=0,"",'Ark1'!T4049)</f>
        <v>4.087669361266081</v>
      </c>
      <c r="AA47" s="51">
        <f>IF(H47=0,"",'Ark1'!V4049)</f>
        <v>85.789874926540747</v>
      </c>
      <c r="AB47" s="39"/>
      <c r="AC47" s="4"/>
      <c r="AD47" s="12"/>
      <c r="AE47" s="51"/>
      <c r="AF47" s="4"/>
      <c r="AG47" s="5"/>
      <c r="AH47"/>
      <c r="AI47"/>
      <c r="AJ47"/>
      <c r="AK47"/>
      <c r="AL47"/>
      <c r="AM47"/>
    </row>
    <row r="48" spans="1:39" ht="18" customHeight="1">
      <c r="A48" s="44"/>
      <c r="B48" s="44"/>
      <c r="C48" s="44"/>
      <c r="D48" s="64"/>
      <c r="E48" s="56"/>
      <c r="F48" s="39"/>
      <c r="G48" s="39"/>
      <c r="H48" s="322"/>
      <c r="I48" s="345"/>
      <c r="J48" s="86"/>
      <c r="K48" s="69"/>
      <c r="L48" s="86"/>
      <c r="M48" s="53"/>
      <c r="N48" s="39"/>
      <c r="O48" s="44"/>
      <c r="P48" s="39"/>
      <c r="Q48" s="115"/>
      <c r="R48" s="125"/>
      <c r="S48" s="125"/>
      <c r="T48" s="125"/>
      <c r="U48" s="125"/>
      <c r="V48" s="115"/>
      <c r="W48" s="39"/>
      <c r="X48" s="85"/>
      <c r="Y48" s="44"/>
      <c r="Z48" s="39"/>
      <c r="AA48" s="115"/>
      <c r="AB48" s="39"/>
      <c r="AC48" s="2"/>
      <c r="AD48" s="5"/>
      <c r="AE48" s="5"/>
      <c r="AF48"/>
      <c r="AG48" s="4"/>
      <c r="AH48"/>
      <c r="AI48"/>
      <c r="AJ48"/>
      <c r="AK48"/>
      <c r="AL48"/>
      <c r="AM48"/>
    </row>
    <row r="49" spans="1:39" ht="15.6">
      <c r="A49" s="39"/>
      <c r="B49" s="2">
        <f>+'Ark1'!C4050</f>
        <v>2023</v>
      </c>
      <c r="C49" s="2">
        <f>+'Ark1'!J4050</f>
        <v>111</v>
      </c>
      <c r="D49" s="2" t="s">
        <v>36</v>
      </c>
      <c r="E49" s="2">
        <f>+'Ark1'!D4050</f>
        <v>1</v>
      </c>
      <c r="F49" s="2" t="s">
        <v>490</v>
      </c>
      <c r="G49" s="3">
        <f>+'Ark1'!Q4050</f>
        <v>146</v>
      </c>
      <c r="H49" s="310">
        <f>+'Ark1'!R4050</f>
        <v>16178</v>
      </c>
      <c r="I49" s="310">
        <f>IF(H49=0,"",'Ark1'!S4050)</f>
        <v>16130</v>
      </c>
      <c r="J49" s="86"/>
      <c r="K49" s="51">
        <f>100*H49/Måned!H10</f>
        <v>12.373136725531737</v>
      </c>
      <c r="L49" s="86"/>
      <c r="M49" s="51">
        <f>+IF(H49=0,"",'Ark1'!AD4050)</f>
        <v>9.1020079779004295</v>
      </c>
      <c r="N49" s="51">
        <f>+IF(H49=0,"",'Ark1'!AE4050)</f>
        <v>9.3209794795411387</v>
      </c>
      <c r="O49" s="96">
        <f>IF(H49=0,"",'Ark1'!U4050)</f>
        <v>60.682269063856154</v>
      </c>
      <c r="P49" s="12">
        <f>IF(H49=0,"",'Ark1'!W4050)</f>
        <v>85.7779045257289</v>
      </c>
      <c r="Q49" s="51">
        <f>IF(H49=0,"",'Ark1'!X4050)</f>
        <v>2.6702929904808994</v>
      </c>
      <c r="R49" s="51">
        <f>IF(H49=0,"",'Ark1'!Y4050)</f>
        <v>5.3405859809617988</v>
      </c>
      <c r="S49" s="114"/>
      <c r="T49" s="272">
        <f>IF(H49=0,"",'Ark1'!Z4050)</f>
        <v>83.292125108171589</v>
      </c>
      <c r="U49" s="114"/>
      <c r="V49" s="51">
        <f>IF(H49=0,"",'Ark1'!AA4050)</f>
        <v>9.3349098639524666</v>
      </c>
      <c r="W49" s="12">
        <f>IF(H49=0,"",'Ark1'!AB4050)</f>
        <v>2.3205412946823278</v>
      </c>
      <c r="X49" s="15">
        <f>+IF('Ark1'!AD4050=0,"",'Ark1'!AC4050)</f>
        <v>-37.15002358989593</v>
      </c>
      <c r="Y49" s="15">
        <f>+(IF(H49=0,"",I49/G49))</f>
        <v>110.47945205479452</v>
      </c>
      <c r="Z49" s="12">
        <f>IF(H49=0,"",'Ark1'!T4050)</f>
        <v>3.8187044134009152</v>
      </c>
      <c r="AA49" s="51">
        <f>IF(H49=0,"",'Ark1'!V4050)</f>
        <v>93.02581476747288</v>
      </c>
      <c r="AB49" s="39"/>
      <c r="AC49" s="4"/>
      <c r="AD49" s="12"/>
      <c r="AE49" s="51"/>
      <c r="AF49" s="4"/>
      <c r="AG49" s="5"/>
      <c r="AH49"/>
      <c r="AI49"/>
      <c r="AJ49"/>
      <c r="AK49"/>
      <c r="AL49"/>
      <c r="AM49"/>
    </row>
    <row r="50" spans="1:39" ht="15.6">
      <c r="A50" s="39"/>
      <c r="B50" s="2">
        <f>+'Ark1'!C4051</f>
        <v>2023</v>
      </c>
      <c r="C50" s="2">
        <f>+'Ark1'!J4051</f>
        <v>111</v>
      </c>
      <c r="D50" s="2" t="s">
        <v>36</v>
      </c>
      <c r="E50" s="2">
        <f>+'Ark1'!D4051</f>
        <v>2</v>
      </c>
      <c r="F50" s="2" t="s">
        <v>491</v>
      </c>
      <c r="G50" s="3">
        <f>+'Ark1'!Q4051</f>
        <v>138</v>
      </c>
      <c r="H50" s="310">
        <f>+'Ark1'!R4051</f>
        <v>13125</v>
      </c>
      <c r="I50" s="310">
        <f>IF(H50=0,"",'Ark1'!S4051)</f>
        <v>13093</v>
      </c>
      <c r="J50" s="86"/>
      <c r="K50" s="51">
        <f>100*H50/Måned!H11</f>
        <v>11.931058932613379</v>
      </c>
      <c r="L50" s="86"/>
      <c r="M50" s="51">
        <f>+IF(H50=0,"",'Ark1'!AD4051)</f>
        <v>7.3843401353655027</v>
      </c>
      <c r="N50" s="51">
        <f>+IF(H50=0,"",'Ark1'!AE4051)</f>
        <v>7.4345436179548452</v>
      </c>
      <c r="O50" s="96">
        <f>IF(H50=0,"",'Ark1'!U4051)</f>
        <v>60.648285343313219</v>
      </c>
      <c r="P50" s="12">
        <f>IF(H50=0,"",'Ark1'!W4051)</f>
        <v>84.287542961888192</v>
      </c>
      <c r="Q50" s="51">
        <f>IF(H50=0,"",'Ark1'!X4051)</f>
        <v>1.63047619047619</v>
      </c>
      <c r="R50" s="51">
        <f>IF(H50=0,"",'Ark1'!Y4051)</f>
        <v>3.2609523809523799</v>
      </c>
      <c r="S50" s="114"/>
      <c r="T50" s="272">
        <f>IF(H50=0,"",'Ark1'!Z4051)</f>
        <v>78.224761904761905</v>
      </c>
      <c r="U50" s="114"/>
      <c r="V50" s="51">
        <f>IF(H50=0,"",'Ark1'!AA4051)</f>
        <v>9.8804764888267762</v>
      </c>
      <c r="W50" s="12">
        <f>IF(H50=0,"",'Ark1'!AB4051)</f>
        <v>2.4179399319559005</v>
      </c>
      <c r="X50" s="15">
        <f>+IF('Ark1'!AD4051=0,"",'Ark1'!AC4051)</f>
        <v>-31.755633203324809</v>
      </c>
      <c r="Y50" s="15">
        <f t="shared" ref="Y50:Y60" si="3">+(IF(H50=0,"",I50/G50))</f>
        <v>94.876811594202906</v>
      </c>
      <c r="Z50" s="12">
        <f>IF(H50=0,"",'Ark1'!T4051)</f>
        <v>3.982095238095237</v>
      </c>
      <c r="AA50" s="51">
        <f>IF(H50=0,"",'Ark1'!V4051)</f>
        <v>91.401871386122579</v>
      </c>
      <c r="AB50" s="39"/>
      <c r="AC50" s="4"/>
      <c r="AD50" s="12"/>
      <c r="AE50" s="51"/>
      <c r="AF50" s="4"/>
      <c r="AG50" s="5"/>
      <c r="AH50"/>
      <c r="AI50"/>
      <c r="AJ50"/>
      <c r="AK50"/>
      <c r="AL50"/>
      <c r="AM50"/>
    </row>
    <row r="51" spans="1:39" ht="15.6">
      <c r="A51" s="39"/>
      <c r="B51" s="2">
        <f>+'Ark1'!C4052</f>
        <v>2023</v>
      </c>
      <c r="C51" s="2">
        <f>+'Ark1'!J4052</f>
        <v>111</v>
      </c>
      <c r="D51" s="2" t="s">
        <v>36</v>
      </c>
      <c r="E51" s="2">
        <f>+'Ark1'!D4052</f>
        <v>3</v>
      </c>
      <c r="F51" s="2" t="s">
        <v>492</v>
      </c>
      <c r="G51" s="3">
        <f>+'Ark1'!Q4052</f>
        <v>151</v>
      </c>
      <c r="H51" s="310">
        <f>+'Ark1'!R4052</f>
        <v>17103</v>
      </c>
      <c r="I51" s="310">
        <f>IF(H51=0,"",'Ark1'!S4052)</f>
        <v>17032</v>
      </c>
      <c r="J51" s="86"/>
      <c r="K51" s="51">
        <f>100*H51/Måned!H12</f>
        <v>12.898676420679513</v>
      </c>
      <c r="L51" s="86"/>
      <c r="M51" s="51">
        <f>+IF(H51=0,"",'Ark1'!AD4052)</f>
        <v>9.6224281398214249</v>
      </c>
      <c r="N51" s="51">
        <f>+IF(H51=0,"",'Ark1'!AE4052)</f>
        <v>9.6777622129934908</v>
      </c>
      <c r="O51" s="96">
        <f>IF(H51=0,"",'Ark1'!U4052)</f>
        <v>60.721876467825282</v>
      </c>
      <c r="P51" s="12">
        <f>IF(H51=0,"",'Ark1'!W4052)</f>
        <v>84.344651244715493</v>
      </c>
      <c r="Q51" s="51">
        <f>IF(H51=0,"",'Ark1'!X4052)</f>
        <v>0.93550839034087518</v>
      </c>
      <c r="R51" s="51">
        <f>IF(H51=0,"",'Ark1'!Y4052)</f>
        <v>1.8710167806817504</v>
      </c>
      <c r="S51" s="114"/>
      <c r="T51" s="272">
        <f>IF(H51=0,"",'Ark1'!Z4052)</f>
        <v>77.284686897035598</v>
      </c>
      <c r="U51" s="114"/>
      <c r="V51" s="51">
        <f>IF(H51=0,"",'Ark1'!AA4052)</f>
        <v>10.742146499170717</v>
      </c>
      <c r="W51" s="12">
        <f>IF(H51=0,"",'Ark1'!AB4052)</f>
        <v>2.4557560859620295</v>
      </c>
      <c r="X51" s="15">
        <f>+IF('Ark1'!AD4052=0,"",'Ark1'!AC4052)</f>
        <v>-37.465956751863487</v>
      </c>
      <c r="Y51" s="15">
        <f t="shared" si="3"/>
        <v>112.79470198675497</v>
      </c>
      <c r="Z51" s="12">
        <f>IF(H51=0,"",'Ark1'!T4052)</f>
        <v>3.8991989709407697</v>
      </c>
      <c r="AA51" s="51">
        <f>IF(H51=0,"",'Ark1'!V4052)</f>
        <v>91.520435435533997</v>
      </c>
      <c r="AB51" s="39"/>
      <c r="AC51" s="4"/>
      <c r="AD51" s="12"/>
      <c r="AE51" s="51"/>
      <c r="AF51" s="4"/>
      <c r="AG51" s="5"/>
      <c r="AH51"/>
      <c r="AI51"/>
      <c r="AJ51"/>
      <c r="AK51"/>
      <c r="AL51"/>
      <c r="AM51"/>
    </row>
    <row r="52" spans="1:39" ht="15.6">
      <c r="A52" s="39"/>
      <c r="B52" s="2">
        <f>+'Ark1'!C4053</f>
        <v>2023</v>
      </c>
      <c r="C52" s="2">
        <f>+'Ark1'!J4053</f>
        <v>111</v>
      </c>
      <c r="D52" s="2" t="s">
        <v>36</v>
      </c>
      <c r="E52" s="2">
        <f>+'Ark1'!D4053</f>
        <v>4</v>
      </c>
      <c r="F52" s="2" t="s">
        <v>493</v>
      </c>
      <c r="G52" s="3">
        <f>+'Ark1'!Q4053</f>
        <v>114</v>
      </c>
      <c r="H52" s="310">
        <f>+'Ark1'!R4053</f>
        <v>12492</v>
      </c>
      <c r="I52" s="310">
        <f>IF(H52=0,"",'Ark1'!S4053)</f>
        <v>12457</v>
      </c>
      <c r="J52" s="86"/>
      <c r="K52" s="51">
        <f>100*H52/Måned!H13</f>
        <v>11.855816866921018</v>
      </c>
      <c r="L52" s="86"/>
      <c r="M52" s="51">
        <f>+IF(H52=0,"",'Ark1'!AD4053)</f>
        <v>7.0282039596941592</v>
      </c>
      <c r="N52" s="51">
        <f>+IF(H52=0,"",'Ark1'!AE4053)</f>
        <v>7.19307351127578</v>
      </c>
      <c r="O52" s="96">
        <f>IF(H52=0,"",'Ark1'!U4053)</f>
        <v>60.753231115035724</v>
      </c>
      <c r="P52" s="12">
        <f>IF(H52=0,"",'Ark1'!W4053)</f>
        <v>85.713510476037584</v>
      </c>
      <c r="Q52" s="51">
        <f>IF(H52=0,"",'Ark1'!X4053)</f>
        <v>0.52833813640730076</v>
      </c>
      <c r="R52" s="51">
        <f>IF(H52=0,"",'Ark1'!Y4053)</f>
        <v>1.0566762728146013</v>
      </c>
      <c r="S52" s="114"/>
      <c r="T52" s="272">
        <f>IF(H52=0,"",'Ark1'!Z4053)</f>
        <v>79.835094460454684</v>
      </c>
      <c r="U52" s="114"/>
      <c r="V52" s="51">
        <f>IF(H52=0,"",'Ark1'!AA4053)</f>
        <v>9.3471329449889495</v>
      </c>
      <c r="W52" s="12">
        <f>IF(H52=0,"",'Ark1'!AB4053)</f>
        <v>2.3959009516511323</v>
      </c>
      <c r="X52" s="15">
        <f>+IF('Ark1'!AD4053=0,"",'Ark1'!AC4053)</f>
        <v>-33.571125827372903</v>
      </c>
      <c r="Y52" s="15">
        <f t="shared" si="3"/>
        <v>109.2719298245614</v>
      </c>
      <c r="Z52" s="12">
        <f>IF(H52=0,"",'Ark1'!T4053)</f>
        <v>3.7600864553314119</v>
      </c>
      <c r="AA52" s="51">
        <f>IF(H52=0,"",'Ark1'!V4053)</f>
        <v>92.952162807337587</v>
      </c>
      <c r="AB52" s="39"/>
      <c r="AC52" s="4"/>
      <c r="AD52" s="12"/>
      <c r="AE52" s="51"/>
      <c r="AF52" s="4"/>
      <c r="AG52" s="5"/>
      <c r="AH52"/>
      <c r="AI52"/>
      <c r="AJ52"/>
      <c r="AK52"/>
      <c r="AL52"/>
      <c r="AM52"/>
    </row>
    <row r="53" spans="1:39" ht="15.6">
      <c r="A53" s="39"/>
      <c r="B53" s="2">
        <f>+'Ark1'!C4054</f>
        <v>2023</v>
      </c>
      <c r="C53" s="2">
        <f>+'Ark1'!J4054</f>
        <v>111</v>
      </c>
      <c r="D53" s="2" t="s">
        <v>36</v>
      </c>
      <c r="E53" s="2">
        <f>+'Ark1'!D4054</f>
        <v>5</v>
      </c>
      <c r="F53" s="2" t="s">
        <v>377</v>
      </c>
      <c r="G53" s="3">
        <f>+'Ark1'!Q4054</f>
        <v>118</v>
      </c>
      <c r="H53" s="310">
        <f>+'Ark1'!R4054</f>
        <v>12858</v>
      </c>
      <c r="I53" s="310">
        <f>IF(H53=0,"",'Ark1'!S4054)</f>
        <v>12820</v>
      </c>
      <c r="J53" s="86"/>
      <c r="K53" s="51">
        <f>100*H53/Måned!H14</f>
        <v>10.315613818333521</v>
      </c>
      <c r="L53" s="86"/>
      <c r="M53" s="51">
        <f>+IF(H53=0,"",'Ark1'!AD4054)</f>
        <v>7.2341215588974972</v>
      </c>
      <c r="N53" s="51">
        <f>+IF(H53=0,"",'Ark1'!AE4054)</f>
        <v>7.3599588108462894</v>
      </c>
      <c r="O53" s="96">
        <f>IF(H53=0,"",'Ark1'!U4054)</f>
        <v>60.665990639625562</v>
      </c>
      <c r="P53" s="12">
        <f>IF(H53=0,"",'Ark1'!W4054)</f>
        <v>85.218837753510186</v>
      </c>
      <c r="Q53" s="51">
        <f>IF(H53=0,"",'Ark1'!X4054)</f>
        <v>1.0110437081972312</v>
      </c>
      <c r="R53" s="51">
        <f>IF(H53=0,"",'Ark1'!Y4054)</f>
        <v>2.0220874163944624</v>
      </c>
      <c r="S53" s="114"/>
      <c r="T53" s="272">
        <f>IF(H53=0,"",'Ark1'!Z4054)</f>
        <v>81.754549696686894</v>
      </c>
      <c r="U53" s="114"/>
      <c r="V53" s="51">
        <f>IF(H53=0,"",'Ark1'!AA4054)</f>
        <v>9.3597895253915375</v>
      </c>
      <c r="W53" s="12">
        <f>IF(H53=0,"",'Ark1'!AB4054)</f>
        <v>2.4215261223498969</v>
      </c>
      <c r="X53" s="15">
        <f>+IF('Ark1'!AD4054=0,"",'Ark1'!AC4054)</f>
        <v>-36.65116067873533</v>
      </c>
      <c r="Y53" s="15">
        <f t="shared" si="3"/>
        <v>108.64406779661017</v>
      </c>
      <c r="Z53" s="12">
        <f>IF(H53=0,"",'Ark1'!T4054)</f>
        <v>3.9000622180743503</v>
      </c>
      <c r="AA53" s="51">
        <f>IF(H53=0,"",'Ark1'!V4054)</f>
        <v>92.419947502125567</v>
      </c>
      <c r="AB53" s="39"/>
      <c r="AC53" s="4"/>
      <c r="AD53" s="12"/>
      <c r="AE53" s="51"/>
      <c r="AF53" s="4"/>
      <c r="AG53" s="5"/>
      <c r="AH53"/>
      <c r="AI53"/>
      <c r="AJ53"/>
      <c r="AK53"/>
      <c r="AL53"/>
      <c r="AM53"/>
    </row>
    <row r="54" spans="1:39" ht="15.6">
      <c r="A54" s="39"/>
      <c r="B54" s="2">
        <f>+'Ark1'!C4055</f>
        <v>2023</v>
      </c>
      <c r="C54" s="2">
        <f>+'Ark1'!J4055</f>
        <v>111</v>
      </c>
      <c r="D54" s="2" t="s">
        <v>36</v>
      </c>
      <c r="E54" s="2">
        <f>+'Ark1'!D4055</f>
        <v>6</v>
      </c>
      <c r="F54" s="2" t="s">
        <v>494</v>
      </c>
      <c r="G54" s="3">
        <f>+'Ark1'!Q4055</f>
        <v>143</v>
      </c>
      <c r="H54" s="310">
        <f>+'Ark1'!R4055</f>
        <v>16797</v>
      </c>
      <c r="I54" s="310">
        <f>IF(H54=0,"",'Ark1'!S4055)</f>
        <v>16702</v>
      </c>
      <c r="J54" s="86"/>
      <c r="K54" s="51">
        <f>100*H54/Måned!H15</f>
        <v>12.981382300433562</v>
      </c>
      <c r="L54" s="86"/>
      <c r="M54" s="51">
        <f>+IF(H54=0,"",'Ark1'!AD4055)</f>
        <v>9.4502675240940448</v>
      </c>
      <c r="N54" s="51">
        <f>+IF(H54=0,"",'Ark1'!AE4055)</f>
        <v>9.5563844717494018</v>
      </c>
      <c r="O54" s="96">
        <f>IF(H54=0,"",'Ark1'!U4055)</f>
        <v>60.518919889833555</v>
      </c>
      <c r="P54" s="12">
        <f>IF(H54=0,"",'Ark1'!W4055)</f>
        <v>84.932397317686423</v>
      </c>
      <c r="Q54" s="51">
        <f>IF(H54=0,"",'Ark1'!X4055)</f>
        <v>1.1609215931416319</v>
      </c>
      <c r="R54" s="51">
        <f>IF(H54=0,"",'Ark1'!Y4055)</f>
        <v>2.3218431862832638</v>
      </c>
      <c r="S54" s="114"/>
      <c r="T54" s="272">
        <f>IF(H54=0,"",'Ark1'!Z4055)</f>
        <v>75.120557242364725</v>
      </c>
      <c r="U54" s="114"/>
      <c r="V54" s="51">
        <f>IF(H54=0,"",'Ark1'!AA4055)</f>
        <v>9.4763738248157221</v>
      </c>
      <c r="W54" s="12">
        <f>IF(H54=0,"",'Ark1'!AB4055)</f>
        <v>2.3608378473678191</v>
      </c>
      <c r="X54" s="15">
        <f>+IF('Ark1'!AD4055=0,"",'Ark1'!AC4055)</f>
        <v>-34.191276782839942</v>
      </c>
      <c r="Y54" s="15">
        <f t="shared" si="3"/>
        <v>116.7972027972028</v>
      </c>
      <c r="Z54" s="12">
        <f>IF(H54=0,"",'Ark1'!T4055)</f>
        <v>4.1220456033815562</v>
      </c>
      <c r="AA54" s="51">
        <f>IF(H54=0,"",'Ark1'!V4055)</f>
        <v>92.179967418152486</v>
      </c>
      <c r="AB54" s="39"/>
      <c r="AC54" s="4"/>
      <c r="AD54" s="12"/>
      <c r="AE54" s="51"/>
      <c r="AF54" s="4"/>
      <c r="AG54" s="5"/>
      <c r="AH54"/>
      <c r="AI54"/>
      <c r="AJ54"/>
      <c r="AK54"/>
      <c r="AL54"/>
      <c r="AM54"/>
    </row>
    <row r="55" spans="1:39" ht="15.6">
      <c r="A55" s="39"/>
      <c r="B55" s="2">
        <f>+'Ark1'!C4056</f>
        <v>2023</v>
      </c>
      <c r="C55" s="2">
        <f>+'Ark1'!J4056</f>
        <v>111</v>
      </c>
      <c r="D55" s="2" t="s">
        <v>36</v>
      </c>
      <c r="E55" s="2">
        <f>+'Ark1'!D4056</f>
        <v>7</v>
      </c>
      <c r="F55" s="2" t="s">
        <v>495</v>
      </c>
      <c r="G55" s="3">
        <f>+'Ark1'!Q4056</f>
        <v>155</v>
      </c>
      <c r="H55" s="310">
        <f>+'Ark1'!R4056</f>
        <v>17452</v>
      </c>
      <c r="I55" s="310">
        <f>IF(H55=0,"",'Ark1'!S4056)</f>
        <v>17366</v>
      </c>
      <c r="J55" s="86"/>
      <c r="K55" s="51">
        <f>100*H55/Måned!H16</f>
        <v>14.375736208700236</v>
      </c>
      <c r="L55" s="86"/>
      <c r="M55" s="51">
        <f>+IF(H55=0,"",'Ark1'!AD4056)</f>
        <v>9.818781260373239</v>
      </c>
      <c r="N55" s="51">
        <f>+IF(H55=0,"",'Ark1'!AE4056)</f>
        <v>9.8363592638321151</v>
      </c>
      <c r="O55" s="96">
        <f>IF(H55=0,"",'Ark1'!U4056)</f>
        <v>60.322987446734999</v>
      </c>
      <c r="P55" s="12">
        <f>IF(H55=0,"",'Ark1'!W4056)</f>
        <v>84.078089370033339</v>
      </c>
      <c r="Q55" s="51">
        <f>IF(H55=0,"",'Ark1'!X4056)</f>
        <v>1.1230804492321798</v>
      </c>
      <c r="R55" s="51">
        <f>IF(H55=0,"",'Ark1'!Y4056)</f>
        <v>2.2461608984643595</v>
      </c>
      <c r="S55" s="114"/>
      <c r="T55" s="272">
        <f>IF(H55=0,"",'Ark1'!Z4056)</f>
        <v>74.965619986248001</v>
      </c>
      <c r="U55" s="114"/>
      <c r="V55" s="51">
        <f>IF(H55=0,"",'Ark1'!AA4056)</f>
        <v>9.2705257915235304</v>
      </c>
      <c r="W55" s="12">
        <f>IF(H55=0,"",'Ark1'!AB4056)</f>
        <v>2.4059334335079634</v>
      </c>
      <c r="X55" s="15">
        <f>+IF('Ark1'!AD4056=0,"",'Ark1'!AC4056)</f>
        <v>-34.071253767321593</v>
      </c>
      <c r="Y55" s="15">
        <f t="shared" si="3"/>
        <v>112.03870967741935</v>
      </c>
      <c r="Z55" s="12">
        <f>IF(H55=0,"",'Ark1'!T4056)</f>
        <v>4.5080220032088008</v>
      </c>
      <c r="AA55" s="51">
        <f>IF(H55=0,"",'Ark1'!V4056)</f>
        <v>91.262075594095123</v>
      </c>
      <c r="AB55" s="39"/>
      <c r="AC55" s="4"/>
      <c r="AD55" s="12"/>
      <c r="AE55" s="51"/>
      <c r="AF55" s="4"/>
      <c r="AG55" s="5"/>
      <c r="AH55"/>
      <c r="AI55"/>
      <c r="AJ55"/>
      <c r="AK55"/>
      <c r="AL55"/>
      <c r="AM55"/>
    </row>
    <row r="56" spans="1:39" ht="15.6">
      <c r="A56" s="39"/>
      <c r="B56" s="2">
        <f>+'Ark1'!C4057</f>
        <v>2023</v>
      </c>
      <c r="C56" s="2">
        <f>+'Ark1'!J4057</f>
        <v>111</v>
      </c>
      <c r="D56" s="2" t="s">
        <v>36</v>
      </c>
      <c r="E56" s="2">
        <f>+'Ark1'!D4057</f>
        <v>8</v>
      </c>
      <c r="F56" s="2" t="s">
        <v>496</v>
      </c>
      <c r="G56" s="3">
        <f>+'Ark1'!Q4057</f>
        <v>148</v>
      </c>
      <c r="H56" s="310">
        <f>+'Ark1'!R4057</f>
        <v>14645</v>
      </c>
      <c r="I56" s="310">
        <f>IF(H56=0,"",'Ark1'!S4057)</f>
        <v>14603</v>
      </c>
      <c r="J56" s="86"/>
      <c r="K56" s="51">
        <f>100*H56/Måned!H17</f>
        <v>11.314209782214016</v>
      </c>
      <c r="L56" s="86"/>
      <c r="M56" s="51">
        <f>+IF(H56=0,"",'Ark1'!AD4057)</f>
        <v>8.2395170500897379</v>
      </c>
      <c r="N56" s="51">
        <f>+IF(H56=0,"",'Ark1'!AE4057)</f>
        <v>8.1624260695017057</v>
      </c>
      <c r="O56" s="96">
        <f>IF(H56=0,"",'Ark1'!U4057)</f>
        <v>60.34513456139149</v>
      </c>
      <c r="P56" s="12">
        <f>IF(H56=0,"",'Ark1'!W4057)</f>
        <v>82.970827912072707</v>
      </c>
      <c r="Q56" s="51">
        <f>IF(H56=0,"",'Ark1'!X4057)</f>
        <v>4.0013656538067588</v>
      </c>
      <c r="R56" s="51">
        <f>IF(H56=0,"",'Ark1'!Y4057)</f>
        <v>8.0027313076135176</v>
      </c>
      <c r="S56" s="114"/>
      <c r="T56" s="272">
        <f>IF(H56=0,"",'Ark1'!Z4057)</f>
        <v>82.833731649026973</v>
      </c>
      <c r="U56" s="114"/>
      <c r="V56" s="51">
        <f>IF(H56=0,"",'Ark1'!AA4057)</f>
        <v>9.7822526444957205</v>
      </c>
      <c r="W56" s="12">
        <f>IF(H56=0,"",'Ark1'!AB4057)</f>
        <v>2.4296514800472746</v>
      </c>
      <c r="X56" s="15">
        <f>+IF('Ark1'!AD4057=0,"",'Ark1'!AC4057)</f>
        <v>-32.516215396622805</v>
      </c>
      <c r="Y56" s="15">
        <f t="shared" si="3"/>
        <v>98.668918918918919</v>
      </c>
      <c r="Z56" s="12">
        <f>IF(H56=0,"",'Ark1'!T4057)</f>
        <v>4.5668828951860707</v>
      </c>
      <c r="AA56" s="51">
        <f>IF(H56=0,"",'Ark1'!V4057)</f>
        <v>89.985131210887261</v>
      </c>
      <c r="AB56" s="39"/>
      <c r="AC56" s="4"/>
      <c r="AD56" s="12"/>
      <c r="AE56" s="51"/>
      <c r="AF56" s="4"/>
      <c r="AG56" s="5"/>
      <c r="AH56"/>
      <c r="AI56"/>
      <c r="AJ56"/>
      <c r="AK56"/>
      <c r="AL56"/>
      <c r="AM56"/>
    </row>
    <row r="57" spans="1:39" ht="15.6">
      <c r="A57" s="39"/>
      <c r="B57" s="2">
        <f>+'Ark1'!C4058</f>
        <v>2023</v>
      </c>
      <c r="C57" s="2">
        <f>+'Ark1'!J4058</f>
        <v>111</v>
      </c>
      <c r="D57" s="2" t="s">
        <v>36</v>
      </c>
      <c r="E57" s="2">
        <f>+'Ark1'!D4058</f>
        <v>9</v>
      </c>
      <c r="F57" s="2" t="s">
        <v>497</v>
      </c>
      <c r="G57" s="3">
        <f>+'Ark1'!Q4058</f>
        <v>135</v>
      </c>
      <c r="H57" s="310">
        <f>+'Ark1'!R4058</f>
        <v>14054</v>
      </c>
      <c r="I57" s="310">
        <f>IF(H57=0,"",'Ark1'!S4058)</f>
        <v>14035</v>
      </c>
      <c r="J57" s="86"/>
      <c r="K57" s="51">
        <f>100*H57/Måned!H18</f>
        <v>11.699187533297815</v>
      </c>
      <c r="L57" s="86"/>
      <c r="M57" s="51">
        <f>+IF(H57=0,"",'Ark1'!AD4058)</f>
        <v>7.9070107628515647</v>
      </c>
      <c r="N57" s="51">
        <f>+IF(H57=0,"",'Ark1'!AE4058)</f>
        <v>7.9331023600133213</v>
      </c>
      <c r="O57" s="96">
        <f>IF(H57=0,"",'Ark1'!U4058)</f>
        <v>60.172711079444248</v>
      </c>
      <c r="P57" s="12">
        <f>IF(H57=0,"",'Ark1'!W4058)</f>
        <v>83.903270395440131</v>
      </c>
      <c r="Q57" s="51">
        <f>IF(H57=0,"",'Ark1'!X4058)</f>
        <v>0.6759641383236088</v>
      </c>
      <c r="R57" s="51">
        <f>IF(H57=0,"",'Ark1'!Y4058)</f>
        <v>1.3519282766472178</v>
      </c>
      <c r="S57" s="114"/>
      <c r="T57" s="272">
        <f>IF(H57=0,"",'Ark1'!Z4058)</f>
        <v>79.052227123950502</v>
      </c>
      <c r="U57" s="114"/>
      <c r="V57" s="51">
        <f>IF(H57=0,"",'Ark1'!AA4058)</f>
        <v>9.2392045821153683</v>
      </c>
      <c r="W57" s="12">
        <f>IF(H57=0,"",'Ark1'!AB4058)</f>
        <v>2.3481355434359643</v>
      </c>
      <c r="X57" s="15">
        <f>+IF('Ark1'!AD4058=0,"",'Ark1'!AC4058)</f>
        <v>-36.676004367511183</v>
      </c>
      <c r="Y57" s="15">
        <f t="shared" si="3"/>
        <v>103.96296296296296</v>
      </c>
      <c r="Z57" s="12">
        <f>IF(H57=0,"",'Ark1'!T4058)</f>
        <v>4.893695744983634</v>
      </c>
      <c r="AA57" s="51">
        <f>IF(H57=0,"",'Ark1'!V4058)</f>
        <v>90.954767546386805</v>
      </c>
      <c r="AB57" s="39"/>
      <c r="AC57" s="4"/>
      <c r="AD57" s="12"/>
      <c r="AE57" s="51"/>
      <c r="AF57" s="4"/>
      <c r="AG57" s="5"/>
      <c r="AH57"/>
      <c r="AI57"/>
      <c r="AJ57"/>
      <c r="AK57"/>
      <c r="AL57"/>
      <c r="AM57"/>
    </row>
    <row r="58" spans="1:39" ht="15.6">
      <c r="A58" s="39"/>
      <c r="B58" s="2">
        <f>+'Ark1'!C4059</f>
        <v>2023</v>
      </c>
      <c r="C58" s="2">
        <f>+'Ark1'!J4059</f>
        <v>111</v>
      </c>
      <c r="D58" s="2" t="s">
        <v>36</v>
      </c>
      <c r="E58" s="2">
        <f>+'Ark1'!D4059</f>
        <v>10</v>
      </c>
      <c r="F58" s="2" t="s">
        <v>498</v>
      </c>
      <c r="G58" s="3">
        <f>+'Ark1'!Q4059</f>
        <v>130</v>
      </c>
      <c r="H58" s="310">
        <f>+'Ark1'!R4059</f>
        <v>14185</v>
      </c>
      <c r="I58" s="310">
        <f>IF(H58=0,"",'Ark1'!S4059)</f>
        <v>14162</v>
      </c>
      <c r="J58" s="86"/>
      <c r="K58" s="51">
        <f>100*H58/Måned!H19</f>
        <v>11.282022731068711</v>
      </c>
      <c r="L58" s="86"/>
      <c r="M58" s="51">
        <f>+IF(H58=0,"",'Ark1'!AD4059)</f>
        <v>7.9807135101074014</v>
      </c>
      <c r="N58" s="51">
        <f>+IF(H58=0,"",'Ark1'!AE4059)</f>
        <v>7.9836726013617891</v>
      </c>
      <c r="O58" s="96">
        <f>IF(H58=0,"",'Ark1'!U4059)</f>
        <v>60.641011156616294</v>
      </c>
      <c r="P58" s="12">
        <f>IF(H58=0,"",'Ark1'!W4059)</f>
        <v>83.680906651603294</v>
      </c>
      <c r="Q58" s="51">
        <f>IF(H58=0,"",'Ark1'!X4059)</f>
        <v>0.78956644342615445</v>
      </c>
      <c r="R58" s="51">
        <f>IF(H58=0,"",'Ark1'!Y4059)</f>
        <v>1.5791328868523089</v>
      </c>
      <c r="S58" s="114"/>
      <c r="T58" s="272">
        <f>IF(H58=0,"",'Ark1'!Z4059)</f>
        <v>68.389143461402895</v>
      </c>
      <c r="U58" s="114"/>
      <c r="V58" s="51">
        <f>IF(H58=0,"",'Ark1'!AA4059)</f>
        <v>9.0037198967062739</v>
      </c>
      <c r="W58" s="12">
        <f>IF(H58=0,"",'Ark1'!AB4059)</f>
        <v>2.2825869998676604</v>
      </c>
      <c r="X58" s="15">
        <f>+IF('Ark1'!AD4059=0,"",'Ark1'!AC4059)</f>
        <v>-29.494356632317352</v>
      </c>
      <c r="Y58" s="15">
        <f t="shared" si="3"/>
        <v>108.93846153846154</v>
      </c>
      <c r="Z58" s="12">
        <f>IF(H58=0,"",'Ark1'!T4059)</f>
        <v>3.8399013041945729</v>
      </c>
      <c r="AA58" s="51">
        <f>IF(H58=0,"",'Ark1'!V4059)</f>
        <v>90.717755524488354</v>
      </c>
      <c r="AB58" s="39"/>
      <c r="AC58" s="4"/>
      <c r="AD58" s="12"/>
      <c r="AE58" s="51"/>
      <c r="AF58" s="4"/>
      <c r="AG58" s="5"/>
      <c r="AH58"/>
      <c r="AI58"/>
      <c r="AJ58"/>
      <c r="AK58"/>
      <c r="AL58"/>
      <c r="AM58"/>
    </row>
    <row r="59" spans="1:39" ht="15.6">
      <c r="A59" s="39"/>
      <c r="B59" s="2">
        <f>+'Ark1'!C4060</f>
        <v>2023</v>
      </c>
      <c r="C59" s="2">
        <f>+'Ark1'!J4060</f>
        <v>111</v>
      </c>
      <c r="D59" s="2" t="s">
        <v>36</v>
      </c>
      <c r="E59" s="2">
        <f>+'Ark1'!D4060</f>
        <v>11</v>
      </c>
      <c r="F59" s="2" t="s">
        <v>499</v>
      </c>
      <c r="G59" s="3">
        <f>+'Ark1'!Q4060</f>
        <v>139</v>
      </c>
      <c r="H59" s="310">
        <f>+'Ark1'!R4060</f>
        <v>16814</v>
      </c>
      <c r="I59" s="310">
        <f>IF(H59=0,"",'Ark1'!S4060)</f>
        <v>16728</v>
      </c>
      <c r="J59" s="86"/>
      <c r="K59" s="51">
        <f>100*H59/Måned!H20</f>
        <v>12.065328147648502</v>
      </c>
      <c r="L59" s="86"/>
      <c r="M59" s="51">
        <f>+IF(H59=0,"",'Ark1'!AD4060)</f>
        <v>9.4598320027455678</v>
      </c>
      <c r="N59" s="51">
        <f>+IF(H59=0,"",'Ark1'!AE4060)</f>
        <v>9.273559352073022</v>
      </c>
      <c r="O59" s="96">
        <f>IF(H59=0,"",'Ark1'!U4060)</f>
        <v>60.873027259684378</v>
      </c>
      <c r="P59" s="12">
        <f>IF(H59=0,"",'Ark1'!W4060)</f>
        <v>82.290686274509653</v>
      </c>
      <c r="Q59" s="51">
        <f>IF(H59=0,"",'Ark1'!X4060)</f>
        <v>2.0102295705959321</v>
      </c>
      <c r="R59" s="51">
        <f>IF(H59=0,"",'Ark1'!Y4060)</f>
        <v>4.0204591411918642</v>
      </c>
      <c r="S59" s="114"/>
      <c r="T59" s="272">
        <f>IF(H59=0,"",'Ark1'!Z4060)</f>
        <v>71.660520994409453</v>
      </c>
      <c r="U59" s="114"/>
      <c r="V59" s="51">
        <f>IF(H59=0,"",'Ark1'!AA4060)</f>
        <v>9.9595315445513783</v>
      </c>
      <c r="W59" s="12">
        <f>IF(H59=0,"",'Ark1'!AB4060)</f>
        <v>2.3249359110840198</v>
      </c>
      <c r="X59" s="15">
        <f>+IF('Ark1'!AD4060=0,"",'Ark1'!AC4060)</f>
        <v>-36.20330351043475</v>
      </c>
      <c r="Y59" s="15">
        <f t="shared" si="3"/>
        <v>120.34532374100719</v>
      </c>
      <c r="Z59" s="12">
        <f>IF(H59=0,"",'Ark1'!T4060)</f>
        <v>3.4439157844653261</v>
      </c>
      <c r="AA59" s="51">
        <f>IF(H59=0,"",'Ark1'!V4060)</f>
        <v>89.324320088207187</v>
      </c>
      <c r="AB59" s="39"/>
      <c r="AC59" s="4"/>
      <c r="AD59" s="5"/>
      <c r="AE59" s="51"/>
      <c r="AF59" s="4"/>
      <c r="AG59" s="5"/>
      <c r="AH59"/>
      <c r="AI59"/>
      <c r="AJ59"/>
      <c r="AK59"/>
      <c r="AL59"/>
      <c r="AM59"/>
    </row>
    <row r="60" spans="1:39" ht="15.6">
      <c r="A60" s="39"/>
      <c r="B60" s="2">
        <f>+'Ark1'!C4061</f>
        <v>2023</v>
      </c>
      <c r="C60" s="2">
        <f>+'Ark1'!J4061</f>
        <v>111</v>
      </c>
      <c r="D60" s="2" t="s">
        <v>36</v>
      </c>
      <c r="E60" s="2">
        <f>+'Ark1'!D4061</f>
        <v>12</v>
      </c>
      <c r="F60" s="2" t="s">
        <v>500</v>
      </c>
      <c r="G60" s="3">
        <f>+'Ark1'!Q4061</f>
        <v>109</v>
      </c>
      <c r="H60" s="310">
        <f>+'Ark1'!R4061</f>
        <v>12038</v>
      </c>
      <c r="I60" s="310">
        <f>IF(H60=0,"",'Ark1'!S4061)</f>
        <v>11984</v>
      </c>
      <c r="J60" s="86"/>
      <c r="K60" s="51">
        <f>100*H60/Måned!H21</f>
        <v>10.900233615241131</v>
      </c>
      <c r="L60" s="86"/>
      <c r="M60" s="51">
        <f>+IF(H60=0,"",'Ark1'!AD4061)</f>
        <v>6.7727761180594239</v>
      </c>
      <c r="N60" s="51">
        <f>+IF(H60=0,"",'Ark1'!AE4061)</f>
        <v>6.2681782488570814</v>
      </c>
      <c r="O60" s="96">
        <f>IF(H60=0,"",'Ark1'!U4061)</f>
        <v>61.268024032042739</v>
      </c>
      <c r="P60" s="12">
        <f>IF(H60=0,"",'Ark1'!W4061)</f>
        <v>77.64040387182915</v>
      </c>
      <c r="Q60" s="51">
        <f>IF(H60=0,"",'Ark1'!X4061)</f>
        <v>0.54826383120119637</v>
      </c>
      <c r="R60" s="51">
        <f>IF(H60=0,"",'Ark1'!Y4061)</f>
        <v>1.0965276624023927</v>
      </c>
      <c r="S60" s="114"/>
      <c r="T60" s="272">
        <f>IF(H60=0,"",'Ark1'!Z4061)</f>
        <v>80.013291244392775</v>
      </c>
      <c r="U60" s="114"/>
      <c r="V60" s="51">
        <f>IF(H60=0,"",'Ark1'!AA4061)</f>
        <v>9.843328935705248</v>
      </c>
      <c r="W60" s="12">
        <f>IF(H60=0,"",'Ark1'!AB4061)</f>
        <v>2.2237023264829565</v>
      </c>
      <c r="X60" s="15">
        <f>+IF('Ark1'!AD4061=0,"",'Ark1'!AC4061)</f>
        <v>-36.023086599716123</v>
      </c>
      <c r="Y60" s="15">
        <f t="shared" si="3"/>
        <v>109.94495412844037</v>
      </c>
      <c r="Z60" s="12">
        <f>IF(H60=0,"",'Ark1'!T4061)</f>
        <v>2.7586808439940191</v>
      </c>
      <c r="AA60" s="51">
        <f>IF(H60=0,"",'Ark1'!V4061)</f>
        <v>84.257531168318451</v>
      </c>
      <c r="AB60" s="39"/>
      <c r="AC60" s="4"/>
      <c r="AD60" s="5"/>
      <c r="AE60" s="51"/>
      <c r="AF60" s="4"/>
      <c r="AG60"/>
      <c r="AH60"/>
      <c r="AI60"/>
      <c r="AJ60"/>
      <c r="AK60"/>
      <c r="AL60"/>
      <c r="AM60"/>
    </row>
    <row r="61" spans="1:39" ht="18" customHeight="1">
      <c r="A61" s="44"/>
      <c r="B61" s="44"/>
      <c r="C61" s="44"/>
      <c r="D61" s="64"/>
      <c r="E61" s="56"/>
      <c r="F61" s="39"/>
      <c r="G61" s="39"/>
      <c r="H61" s="322"/>
      <c r="I61" s="345"/>
      <c r="J61" s="86"/>
      <c r="K61" s="69"/>
      <c r="L61" s="86"/>
      <c r="M61" s="53"/>
      <c r="N61" s="39"/>
      <c r="O61" s="44"/>
      <c r="P61" s="39"/>
      <c r="Q61" s="115"/>
      <c r="R61" s="125"/>
      <c r="S61" s="125"/>
      <c r="T61" s="125"/>
      <c r="U61" s="125"/>
      <c r="V61" s="115"/>
      <c r="W61" s="39"/>
      <c r="X61" s="85"/>
      <c r="Y61" s="44"/>
      <c r="Z61" s="39"/>
      <c r="AA61" s="115"/>
      <c r="AB61" s="39"/>
      <c r="AC61" s="2"/>
      <c r="AD61" s="5"/>
      <c r="AE61" s="5"/>
      <c r="AF61"/>
      <c r="AG61" s="4"/>
      <c r="AH61"/>
      <c r="AI61"/>
      <c r="AJ61"/>
      <c r="AK61"/>
      <c r="AL61"/>
      <c r="AM61"/>
    </row>
    <row r="62" spans="1:39" ht="15.6">
      <c r="A62" s="39"/>
      <c r="B62" s="2">
        <f>+'Ark1'!C4062</f>
        <v>2023</v>
      </c>
      <c r="C62" s="2">
        <f>+'Ark1'!J4062</f>
        <v>116</v>
      </c>
      <c r="D62" s="2" t="s">
        <v>37</v>
      </c>
      <c r="E62" s="2">
        <f>+'Ark1'!D4062</f>
        <v>1</v>
      </c>
      <c r="F62" s="2" t="s">
        <v>490</v>
      </c>
      <c r="G62" s="3">
        <f>+'Ark1'!Q4062</f>
        <v>36</v>
      </c>
      <c r="H62" s="310">
        <f>+'Ark1'!R4062</f>
        <v>2903</v>
      </c>
      <c r="I62" s="310">
        <f>IF(H62=0,"",'Ark1'!S4062)</f>
        <v>2899</v>
      </c>
      <c r="J62" s="86"/>
      <c r="K62" s="51">
        <f>100*H62/Måned!H10</f>
        <v>2.2202507055395371</v>
      </c>
      <c r="L62" s="86"/>
      <c r="M62" s="51">
        <f>+IF(H62=0,"",'Ark1'!AD4062)</f>
        <v>8.7360818537466116</v>
      </c>
      <c r="N62" s="51">
        <f>+IF(H62=0,"",'Ark1'!AE4062)</f>
        <v>8.8157813571427948</v>
      </c>
      <c r="O62" s="96">
        <f>IF(H62=0,"",'Ark1'!U4062)</f>
        <v>60.257675060365649</v>
      </c>
      <c r="P62" s="12">
        <f>IF(H62=0,"",'Ark1'!W4062)</f>
        <v>83.116177992411181</v>
      </c>
      <c r="Q62" s="51">
        <f>IF(H62=0,"",'Ark1'!X4062)</f>
        <v>3.6858422321736146</v>
      </c>
      <c r="R62" s="51">
        <f>IF(H62=0,"",'Ark1'!Y4062)</f>
        <v>7.3716844643472292</v>
      </c>
      <c r="S62" s="114"/>
      <c r="T62" s="272">
        <f>IF(H62=0,"",'Ark1'!Z4062)</f>
        <v>90.802617981398555</v>
      </c>
      <c r="U62" s="114"/>
      <c r="V62" s="51">
        <f>IF(H62=0,"",'Ark1'!AA4062)</f>
        <v>9.3478984261285785</v>
      </c>
      <c r="W62" s="12">
        <f>IF(H62=0,"",'Ark1'!AB4062)</f>
        <v>2.6934000518347077</v>
      </c>
      <c r="X62" s="51">
        <f>IF(H62=0,"",'Ark1'!AC4062)</f>
        <v>-36.681330894544885</v>
      </c>
      <c r="Y62" s="15">
        <f>+(IF(H62=0,"",I62/G62))</f>
        <v>80.527777777777771</v>
      </c>
      <c r="Z62" s="12">
        <f>IF(H62=0,"",'Ark1'!T4062)</f>
        <v>4.9621081639683089</v>
      </c>
      <c r="AA62" s="51">
        <f>IF(H62=0,"",'Ark1'!V4062)</f>
        <v>90.093868061501382</v>
      </c>
      <c r="AB62" s="39"/>
      <c r="AC62" s="12"/>
      <c r="AD62" s="12"/>
      <c r="AE62" s="51"/>
      <c r="AF62" s="4"/>
      <c r="AG62"/>
      <c r="AH62"/>
      <c r="AI62"/>
      <c r="AJ62"/>
      <c r="AK62"/>
      <c r="AL62"/>
      <c r="AM62"/>
    </row>
    <row r="63" spans="1:39" ht="15.6">
      <c r="A63" s="39"/>
      <c r="B63" s="2">
        <f>+'Ark1'!C4063</f>
        <v>2023</v>
      </c>
      <c r="C63" s="2">
        <f>+'Ark1'!J4063</f>
        <v>116</v>
      </c>
      <c r="D63" s="2" t="s">
        <v>37</v>
      </c>
      <c r="E63" s="2">
        <f>+'Ark1'!D4063</f>
        <v>2</v>
      </c>
      <c r="F63" s="2" t="s">
        <v>491</v>
      </c>
      <c r="G63" s="3">
        <f>+'Ark1'!Q4063</f>
        <v>27</v>
      </c>
      <c r="H63" s="310">
        <f>+'Ark1'!R4063</f>
        <v>2673</v>
      </c>
      <c r="I63" s="310">
        <f>IF(H63=0,"",'Ark1'!S4063)</f>
        <v>2673</v>
      </c>
      <c r="J63" s="86"/>
      <c r="K63" s="51">
        <f>100*H63/Måned!H11</f>
        <v>2.4298453734762333</v>
      </c>
      <c r="L63" s="86"/>
      <c r="M63" s="51">
        <f>+IF(H63=0,"",'Ark1'!AD4063)</f>
        <v>8.0439362022269059</v>
      </c>
      <c r="N63" s="51">
        <f>+IF(H63=0,"",'Ark1'!AE4063)</f>
        <v>8.1751060602812107</v>
      </c>
      <c r="O63" s="96">
        <f>IF(H63=0,"",'Ark1'!U4063)</f>
        <v>60.513280957725399</v>
      </c>
      <c r="P63" s="12">
        <f>IF(H63=0,"",'Ark1'!W4063)</f>
        <v>83.592517770295501</v>
      </c>
      <c r="Q63" s="51">
        <f>IF(H63=0,"",'Ark1'!X4063)</f>
        <v>4.6015712682379348</v>
      </c>
      <c r="R63" s="51">
        <f>IF(H63=0,"",'Ark1'!Y4063)</f>
        <v>9.2031425364758697</v>
      </c>
      <c r="S63" s="114"/>
      <c r="T63" s="272">
        <f>IF(H63=0,"",'Ark1'!Z4063)</f>
        <v>87.13056490834272</v>
      </c>
      <c r="U63" s="114"/>
      <c r="V63" s="51">
        <f>IF(H63=0,"",'Ark1'!AA4063)</f>
        <v>8.9288698993091273</v>
      </c>
      <c r="W63" s="12">
        <f>IF(H63=0,"",'Ark1'!AB4063)</f>
        <v>2.6317707311702367</v>
      </c>
      <c r="X63" s="51">
        <f>IF(H63=0,"",'Ark1'!AC4063)</f>
        <v>-23.024907547999192</v>
      </c>
      <c r="Y63" s="15">
        <f t="shared" ref="Y63:Y73" si="4">+(IF(H63=0,"",I63/G63))</f>
        <v>99</v>
      </c>
      <c r="Z63" s="12">
        <f>IF(H63=0,"",'Ark1'!T4063)</f>
        <v>4.2035166479610915</v>
      </c>
      <c r="AA63" s="51">
        <f>IF(H63=0,"",'Ark1'!V4063)</f>
        <v>90.566108093494705</v>
      </c>
      <c r="AB63" s="39"/>
      <c r="AC63" s="12"/>
      <c r="AD63" s="12"/>
      <c r="AE63" s="51"/>
      <c r="AF63" s="4"/>
      <c r="AG63"/>
      <c r="AH63"/>
      <c r="AI63"/>
      <c r="AJ63"/>
      <c r="AK63"/>
      <c r="AL63"/>
      <c r="AM63"/>
    </row>
    <row r="64" spans="1:39" ht="15.6">
      <c r="A64" s="39"/>
      <c r="B64" s="2">
        <f>+'Ark1'!C4064</f>
        <v>2023</v>
      </c>
      <c r="C64" s="2">
        <f>+'Ark1'!J4064</f>
        <v>116</v>
      </c>
      <c r="D64" s="2" t="s">
        <v>37</v>
      </c>
      <c r="E64" s="2">
        <f>+'Ark1'!D4064</f>
        <v>3</v>
      </c>
      <c r="F64" s="2" t="s">
        <v>492</v>
      </c>
      <c r="G64" s="3">
        <f>+'Ark1'!Q4064</f>
        <v>34</v>
      </c>
      <c r="H64" s="310">
        <f>+'Ark1'!R4064</f>
        <v>3280</v>
      </c>
      <c r="I64" s="310">
        <f>IF(H64=0,"",'Ark1'!S4064)</f>
        <v>3269</v>
      </c>
      <c r="J64" s="86"/>
      <c r="K64" s="51">
        <f>100*H64/Måned!H12</f>
        <v>2.4736981032467287</v>
      </c>
      <c r="L64" s="86"/>
      <c r="M64" s="51">
        <f>+IF(H64=0,"",'Ark1'!AD4064)</f>
        <v>9.8705988564550111</v>
      </c>
      <c r="N64" s="51">
        <f>+IF(H64=0,"",'Ark1'!AE4064)</f>
        <v>9.7293482556662791</v>
      </c>
      <c r="O64" s="96">
        <f>IF(H64=0,"",'Ark1'!U4064)</f>
        <v>60.45763230345672</v>
      </c>
      <c r="P64" s="12">
        <f>IF(H64=0,"",'Ark1'!W4064)</f>
        <v>81.347048026919509</v>
      </c>
      <c r="Q64" s="51">
        <f>IF(H64=0,"",'Ark1'!X4064)</f>
        <v>10.548780487804878</v>
      </c>
      <c r="R64" s="51">
        <f>IF(H64=0,"",'Ark1'!Y4064)</f>
        <v>21.097560975609756</v>
      </c>
      <c r="S64" s="114"/>
      <c r="T64" s="272">
        <f>IF(H64=0,"",'Ark1'!Z4064)</f>
        <v>86.158536585365823</v>
      </c>
      <c r="U64" s="114"/>
      <c r="V64" s="51">
        <f>IF(H64=0,"",'Ark1'!AA4064)</f>
        <v>11.071127475147314</v>
      </c>
      <c r="W64" s="12">
        <f>IF(H64=0,"",'Ark1'!AB4064)</f>
        <v>2.7223614347830072</v>
      </c>
      <c r="X64" s="51">
        <f>IF(H64=0,"",'Ark1'!AC4064)</f>
        <v>-42.254857061970277</v>
      </c>
      <c r="Y64" s="15">
        <f t="shared" si="4"/>
        <v>96.147058823529406</v>
      </c>
      <c r="Z64" s="12">
        <f>IF(H64=0,"",'Ark1'!T4064)</f>
        <v>4.5768292682926841</v>
      </c>
      <c r="AA64" s="51">
        <f>IF(H64=0,"",'Ark1'!V4064)</f>
        <v>88.240628087417747</v>
      </c>
      <c r="AB64" s="39"/>
      <c r="AC64" s="12"/>
      <c r="AD64" s="12"/>
      <c r="AE64" s="51"/>
      <c r="AF64" s="4"/>
      <c r="AG64"/>
      <c r="AH64"/>
      <c r="AI64"/>
      <c r="AJ64"/>
      <c r="AK64"/>
      <c r="AL64"/>
      <c r="AM64"/>
    </row>
    <row r="65" spans="1:42" ht="15.6">
      <c r="A65" s="39"/>
      <c r="B65" s="2">
        <f>+'Ark1'!C4065</f>
        <v>2023</v>
      </c>
      <c r="C65" s="2">
        <f>+'Ark1'!J4065</f>
        <v>116</v>
      </c>
      <c r="D65" s="2" t="s">
        <v>37</v>
      </c>
      <c r="E65" s="2">
        <f>+'Ark1'!D4065</f>
        <v>4</v>
      </c>
      <c r="F65" s="2" t="s">
        <v>493</v>
      </c>
      <c r="G65" s="3">
        <f>+'Ark1'!Q4065</f>
        <v>34</v>
      </c>
      <c r="H65" s="310">
        <f>+'Ark1'!R4065</f>
        <v>3346</v>
      </c>
      <c r="I65" s="310">
        <f>IF(H65=0,"",'Ark1'!S4065)</f>
        <v>3345</v>
      </c>
      <c r="J65" s="86"/>
      <c r="K65" s="51">
        <f>100*H65/Måned!H13</f>
        <v>3.1755974412998502</v>
      </c>
      <c r="L65" s="86"/>
      <c r="M65" s="51">
        <f>+IF(H65=0,"",'Ark1'!AD4065)</f>
        <v>10.06921456515197</v>
      </c>
      <c r="N65" s="51">
        <f>+IF(H65=0,"",'Ark1'!AE4065)</f>
        <v>10.306464582411492</v>
      </c>
      <c r="O65" s="96">
        <f>IF(H65=0,"",'Ark1'!U4065)</f>
        <v>60.40239162929749</v>
      </c>
      <c r="P65" s="12">
        <f>IF(H65=0,"",'Ark1'!W4065)</f>
        <v>84.214439461883373</v>
      </c>
      <c r="Q65" s="51">
        <f>IF(H65=0,"",'Ark1'!X4065)</f>
        <v>0.59772863120143471</v>
      </c>
      <c r="R65" s="51">
        <f>IF(H65=0,"",'Ark1'!Y4065)</f>
        <v>1.1954572624028696</v>
      </c>
      <c r="S65" s="114"/>
      <c r="T65" s="272">
        <f>IF(H65=0,"",'Ark1'!Z4065)</f>
        <v>92.558278541542109</v>
      </c>
      <c r="U65" s="114"/>
      <c r="V65" s="51">
        <f>IF(H65=0,"",'Ark1'!AA4065)</f>
        <v>8.5158291470061318</v>
      </c>
      <c r="W65" s="12">
        <f>IF(H65=0,"",'Ark1'!AB4065)</f>
        <v>2.5519640355135582</v>
      </c>
      <c r="X65" s="51">
        <f>IF(H65=0,"",'Ark1'!AC4065)</f>
        <v>-35.274977192998776</v>
      </c>
      <c r="Y65" s="15">
        <f t="shared" si="4"/>
        <v>98.382352941176464</v>
      </c>
      <c r="Z65" s="12">
        <f>IF(H65=0,"",'Ark1'!T4065)</f>
        <v>4.5397489539748941</v>
      </c>
      <c r="AA65" s="51">
        <f>IF(H65=0,"",'Ark1'!V4065)</f>
        <v>91.252382641254002</v>
      </c>
      <c r="AB65" s="39"/>
      <c r="AC65" s="12"/>
      <c r="AD65" s="12"/>
      <c r="AE65" s="51"/>
      <c r="AF65" s="4"/>
      <c r="AG65"/>
      <c r="AH65"/>
      <c r="AI65"/>
      <c r="AJ65"/>
      <c r="AK65"/>
      <c r="AL65"/>
      <c r="AM65"/>
    </row>
    <row r="66" spans="1:42" ht="15.6">
      <c r="A66" s="39"/>
      <c r="B66" s="2">
        <f>+'Ark1'!C4066</f>
        <v>2023</v>
      </c>
      <c r="C66" s="2">
        <f>+'Ark1'!J4066</f>
        <v>116</v>
      </c>
      <c r="D66" s="2" t="s">
        <v>37</v>
      </c>
      <c r="E66" s="2">
        <f>+'Ark1'!D4066</f>
        <v>5</v>
      </c>
      <c r="F66" s="2" t="s">
        <v>377</v>
      </c>
      <c r="G66" s="3">
        <f>+'Ark1'!Q4066</f>
        <v>40</v>
      </c>
      <c r="H66" s="310">
        <f>+'Ark1'!R4066</f>
        <v>3871</v>
      </c>
      <c r="I66" s="310">
        <f>IF(H66=0,"",'Ark1'!S4066)</f>
        <v>3859</v>
      </c>
      <c r="J66" s="86"/>
      <c r="K66" s="51">
        <f>100*H66/Måned!H14</f>
        <v>3.1055950451679157</v>
      </c>
      <c r="L66" s="86"/>
      <c r="M66" s="51">
        <f>+IF(H66=0,"",'Ark1'!AD4066)</f>
        <v>11.649112247968702</v>
      </c>
      <c r="N66" s="51">
        <f>+IF(H66=0,"",'Ark1'!AE4066)</f>
        <v>11.726973904454756</v>
      </c>
      <c r="O66" s="96">
        <f>IF(H66=0,"",'Ark1'!U4066)</f>
        <v>60.541331951282714</v>
      </c>
      <c r="P66" s="12">
        <f>IF(H66=0,"",'Ark1'!W4066)</f>
        <v>83.05851256802282</v>
      </c>
      <c r="Q66" s="51">
        <f>IF(H66=0,"",'Ark1'!X4066)</f>
        <v>7.2849392921725631</v>
      </c>
      <c r="R66" s="51">
        <f>IF(H66=0,"",'Ark1'!Y4066)</f>
        <v>14.569878584345126</v>
      </c>
      <c r="S66" s="114"/>
      <c r="T66" s="272">
        <f>IF(H66=0,"",'Ark1'!Z4066)</f>
        <v>91.785068457762819</v>
      </c>
      <c r="U66" s="114"/>
      <c r="V66" s="51">
        <f>IF(H66=0,"",'Ark1'!AA4066)</f>
        <v>9.1722231830266221</v>
      </c>
      <c r="W66" s="12">
        <f>IF(H66=0,"",'Ark1'!AB4066)</f>
        <v>2.4431423799525618</v>
      </c>
      <c r="X66" s="51">
        <f>IF(H66=0,"",'Ark1'!AC4066)</f>
        <v>-31.936917642506295</v>
      </c>
      <c r="Y66" s="15">
        <f t="shared" si="4"/>
        <v>96.474999999999994</v>
      </c>
      <c r="Z66" s="12">
        <f>IF(H66=0,"",'Ark1'!T4066)</f>
        <v>4.1348488762593654</v>
      </c>
      <c r="AA66" s="51">
        <f>IF(H66=0,"",'Ark1'!V4066)</f>
        <v>90.08009024506029</v>
      </c>
      <c r="AB66" s="39"/>
      <c r="AC66" s="12"/>
      <c r="AD66" s="12"/>
      <c r="AE66" s="51"/>
      <c r="AF66" s="4"/>
      <c r="AG66"/>
      <c r="AH66"/>
      <c r="AI66"/>
      <c r="AJ66"/>
      <c r="AK66"/>
      <c r="AL66"/>
      <c r="AM66"/>
    </row>
    <row r="67" spans="1:42" ht="15.6">
      <c r="A67" s="39"/>
      <c r="B67" s="2">
        <f>+'Ark1'!C4067</f>
        <v>2023</v>
      </c>
      <c r="C67" s="2">
        <f>+'Ark1'!J4067</f>
        <v>116</v>
      </c>
      <c r="D67" s="2" t="s">
        <v>37</v>
      </c>
      <c r="E67" s="2">
        <f>+'Ark1'!D4067</f>
        <v>6</v>
      </c>
      <c r="F67" s="2" t="s">
        <v>494</v>
      </c>
      <c r="G67" s="3">
        <f>+'Ark1'!Q4067</f>
        <v>36</v>
      </c>
      <c r="H67" s="310">
        <f>+'Ark1'!R4067</f>
        <v>3431</v>
      </c>
      <c r="I67" s="310">
        <f>IF(H67=0,"",'Ark1'!S4067)</f>
        <v>3423</v>
      </c>
      <c r="J67" s="86"/>
      <c r="K67" s="51">
        <f>100*H67/Måned!H15</f>
        <v>2.6516117564319552</v>
      </c>
      <c r="L67" s="86"/>
      <c r="M67" s="51">
        <f>+IF(H67=0,"",'Ark1'!AD4067)</f>
        <v>10.3250075233223</v>
      </c>
      <c r="N67" s="51">
        <f>+IF(H67=0,"",'Ark1'!AE4067)</f>
        <v>10.59543617910342</v>
      </c>
      <c r="O67" s="96">
        <f>IF(H67=0,"",'Ark1'!U4067)</f>
        <v>60.077417470055515</v>
      </c>
      <c r="P67" s="12">
        <f>IF(H67=0,"",'Ark1'!W4067)</f>
        <v>84.602833771545477</v>
      </c>
      <c r="Q67" s="51">
        <f>IF(H67=0,"",'Ark1'!X4067)</f>
        <v>6.8201690469250957</v>
      </c>
      <c r="R67" s="51">
        <f>IF(H67=0,"",'Ark1'!Y4067)</f>
        <v>13.64033809385019</v>
      </c>
      <c r="S67" s="114"/>
      <c r="T67" s="272">
        <f>IF(H67=0,"",'Ark1'!Z4067)</f>
        <v>92.771786651122113</v>
      </c>
      <c r="U67" s="114"/>
      <c r="V67" s="51">
        <f>IF(H67=0,"",'Ark1'!AA4067)</f>
        <v>10.245009366448045</v>
      </c>
      <c r="W67" s="12">
        <f>IF(H67=0,"",'Ark1'!AB4067)</f>
        <v>2.7398917546997033</v>
      </c>
      <c r="X67" s="51">
        <f>IF(H67=0,"",'Ark1'!AC4067)</f>
        <v>-46.61409495213524</v>
      </c>
      <c r="Y67" s="15">
        <f t="shared" si="4"/>
        <v>95.083333333333329</v>
      </c>
      <c r="Z67" s="12">
        <f>IF(H67=0,"",'Ark1'!T4067)</f>
        <v>5.2935004371903238</v>
      </c>
      <c r="AA67" s="51">
        <f>IF(H67=0,"",'Ark1'!V4067)</f>
        <v>91.750313110375231</v>
      </c>
      <c r="AB67" s="39"/>
      <c r="AC67" s="12"/>
      <c r="AD67" s="12"/>
      <c r="AE67" s="51"/>
      <c r="AF67" s="4"/>
      <c r="AG67"/>
      <c r="AH67"/>
      <c r="AI67"/>
      <c r="AJ67"/>
      <c r="AK67"/>
      <c r="AL67"/>
      <c r="AM67"/>
    </row>
    <row r="68" spans="1:42" ht="15.6">
      <c r="A68" s="39"/>
      <c r="B68" s="2">
        <f>+'Ark1'!C4068</f>
        <v>2023</v>
      </c>
      <c r="C68" s="2">
        <f>+'Ark1'!J4068</f>
        <v>116</v>
      </c>
      <c r="D68" s="2" t="s">
        <v>37</v>
      </c>
      <c r="E68" s="2">
        <f>+'Ark1'!D4068</f>
        <v>7</v>
      </c>
      <c r="F68" s="2" t="s">
        <v>495</v>
      </c>
      <c r="G68" s="3">
        <f>+'Ark1'!Q4068</f>
        <v>5</v>
      </c>
      <c r="H68" s="310">
        <f>+'Ark1'!R4068</f>
        <v>260</v>
      </c>
      <c r="I68" s="310">
        <f>IF(H68=0,"",'Ark1'!S4068)</f>
        <v>257</v>
      </c>
      <c r="J68" s="86"/>
      <c r="K68" s="51">
        <f>100*H68/Måned!H16</f>
        <v>0.21416980370513761</v>
      </c>
      <c r="L68" s="86"/>
      <c r="M68" s="51">
        <f>+IF(H68=0,"",'Ark1'!AD4068)</f>
        <v>0.78242551910923852</v>
      </c>
      <c r="N68" s="51">
        <f>+IF(H68=0,"",'Ark1'!AE4068)</f>
        <v>0.74057249465445307</v>
      </c>
      <c r="O68" s="96">
        <f>IF(H68=0,"",'Ark1'!U4068)</f>
        <v>60.852140077821005</v>
      </c>
      <c r="P68" s="12">
        <f>IF(H68=0,"",'Ark1'!W4068)</f>
        <v>78.760311284046637</v>
      </c>
      <c r="Q68" s="51">
        <f>IF(H68=0,"",'Ark1'!X4068)</f>
        <v>1.9230769230769225</v>
      </c>
      <c r="R68" s="51">
        <f>IF(H68=0,"",'Ark1'!Y4068)</f>
        <v>3.8461538461538449</v>
      </c>
      <c r="S68" s="114"/>
      <c r="T68" s="272">
        <f>IF(H68=0,"",'Ark1'!Z4068)</f>
        <v>75</v>
      </c>
      <c r="U68" s="114"/>
      <c r="V68" s="51">
        <f>IF(H68=0,"",'Ark1'!AA4068)</f>
        <v>8.3702305485681432</v>
      </c>
      <c r="W68" s="12">
        <f>IF(H68=0,"",'Ark1'!AB4068)</f>
        <v>2.3641134458920474</v>
      </c>
      <c r="X68" s="51">
        <f>IF(H68=0,"",'Ark1'!AC4068)</f>
        <v>-13.701697595247628</v>
      </c>
      <c r="Y68" s="15">
        <f t="shared" si="4"/>
        <v>51.4</v>
      </c>
      <c r="Z68" s="12">
        <f>IF(H68=0,"",'Ark1'!T4068)</f>
        <v>3.4961538461538444</v>
      </c>
      <c r="AA68" s="51">
        <f>IF(H68=0,"",'Ark1'!V4068)</f>
        <v>85.655808541762369</v>
      </c>
      <c r="AB68" s="39"/>
      <c r="AC68" s="12"/>
      <c r="AD68" s="12"/>
      <c r="AE68" s="51"/>
      <c r="AF68" s="4"/>
      <c r="AG68"/>
      <c r="AH68"/>
      <c r="AI68"/>
      <c r="AJ68"/>
      <c r="AK68"/>
      <c r="AL68"/>
      <c r="AM68"/>
    </row>
    <row r="69" spans="1:42" ht="15.6">
      <c r="A69" s="39"/>
      <c r="B69" s="2">
        <f>+'Ark1'!C4069</f>
        <v>2023</v>
      </c>
      <c r="C69" s="2">
        <f>+'Ark1'!J4069</f>
        <v>116</v>
      </c>
      <c r="D69" s="2" t="s">
        <v>37</v>
      </c>
      <c r="E69" s="2">
        <f>+'Ark1'!D4069</f>
        <v>8</v>
      </c>
      <c r="F69" s="2" t="s">
        <v>496</v>
      </c>
      <c r="G69" s="3">
        <f>+'Ark1'!Q4069</f>
        <v>25</v>
      </c>
      <c r="H69" s="310">
        <f>+'Ark1'!R4069</f>
        <v>1922</v>
      </c>
      <c r="I69" s="310">
        <f>IF(H69=0,"",'Ark1'!S4069)</f>
        <v>1919</v>
      </c>
      <c r="J69" s="86"/>
      <c r="K69" s="51">
        <f>100*H69/Måned!H17</f>
        <v>1.4848693206838743</v>
      </c>
      <c r="L69" s="86"/>
      <c r="M69" s="51">
        <f>+IF(H69=0,"",'Ark1'!AD4069)</f>
        <v>5.783930183569062</v>
      </c>
      <c r="N69" s="51">
        <f>+IF(H69=0,"",'Ark1'!AE4069)</f>
        <v>5.8470593805129774</v>
      </c>
      <c r="O69" s="96">
        <f>IF(H69=0,"",'Ark1'!U4069)</f>
        <v>60.501302761855122</v>
      </c>
      <c r="P69" s="12">
        <f>IF(H69=0,"",'Ark1'!W4069)</f>
        <v>83.278999478895301</v>
      </c>
      <c r="Q69" s="51">
        <f>IF(H69=0,"",'Ark1'!X4069)</f>
        <v>6.0874089490114445</v>
      </c>
      <c r="R69" s="51">
        <f>IF(H69=0,"",'Ark1'!Y4069)</f>
        <v>12.174817898022891</v>
      </c>
      <c r="S69" s="114"/>
      <c r="T69" s="272">
        <f>IF(H69=0,"",'Ark1'!Z4069)</f>
        <v>94.328824141519235</v>
      </c>
      <c r="U69" s="114"/>
      <c r="V69" s="51">
        <f>IF(H69=0,"",'Ark1'!AA4069)</f>
        <v>8.6118967024967201</v>
      </c>
      <c r="W69" s="12">
        <f>IF(H69=0,"",'Ark1'!AB4069)</f>
        <v>2.3654789677340542</v>
      </c>
      <c r="X69" s="51">
        <f>IF(H69=0,"",'Ark1'!AC4069)</f>
        <v>-23.218032495740314</v>
      </c>
      <c r="Y69" s="15">
        <f t="shared" si="4"/>
        <v>76.760000000000005</v>
      </c>
      <c r="Z69" s="12">
        <f>IF(H69=0,"",'Ark1'!T4069)</f>
        <v>4.0613943808532786</v>
      </c>
      <c r="AA69" s="51">
        <f>IF(H69=0,"",'Ark1'!V4069)</f>
        <v>90.270189703580058</v>
      </c>
      <c r="AB69" s="39"/>
      <c r="AC69" s="12"/>
      <c r="AD69" s="12"/>
      <c r="AE69" s="51"/>
      <c r="AF69" s="4"/>
      <c r="AG69"/>
      <c r="AH69"/>
      <c r="AI69"/>
      <c r="AJ69"/>
      <c r="AK69"/>
      <c r="AL69"/>
      <c r="AM69"/>
    </row>
    <row r="70" spans="1:42" ht="15.6">
      <c r="A70" s="39"/>
      <c r="B70" s="2">
        <f>+'Ark1'!C4070</f>
        <v>2023</v>
      </c>
      <c r="C70" s="2">
        <f>+'Ark1'!J4070</f>
        <v>116</v>
      </c>
      <c r="D70" s="2" t="s">
        <v>37</v>
      </c>
      <c r="E70" s="2">
        <f>+'Ark1'!D4070</f>
        <v>9</v>
      </c>
      <c r="F70" s="2" t="s">
        <v>497</v>
      </c>
      <c r="G70" s="3">
        <f>+'Ark1'!Q4070</f>
        <v>40</v>
      </c>
      <c r="H70" s="310">
        <f>+'Ark1'!R4070</f>
        <v>3270</v>
      </c>
      <c r="I70" s="310">
        <f>IF(H70=0,"",'Ark1'!S4070)</f>
        <v>3257</v>
      </c>
      <c r="J70" s="86"/>
      <c r="K70" s="51">
        <f>100*H70/Måned!H18</f>
        <v>2.7220964304741608</v>
      </c>
      <c r="L70" s="86"/>
      <c r="M70" s="51">
        <f>+IF(H70=0,"",'Ark1'!AD4070)</f>
        <v>9.8405055672585</v>
      </c>
      <c r="N70" s="51">
        <f>+IF(H70=0,"",'Ark1'!AE4070)</f>
        <v>9.7259310280535356</v>
      </c>
      <c r="O70" s="96">
        <f>IF(H70=0,"",'Ark1'!U4070)</f>
        <v>60.45901136014735</v>
      </c>
      <c r="P70" s="12">
        <f>IF(H70=0,"",'Ark1'!W4070)</f>
        <v>81.618084126496797</v>
      </c>
      <c r="Q70" s="51">
        <f>IF(H70=0,"",'Ark1'!X4070)</f>
        <v>5.5963302752293558</v>
      </c>
      <c r="R70" s="51">
        <f>IF(H70=0,"",'Ark1'!Y4070)</f>
        <v>11.192660550458712</v>
      </c>
      <c r="S70" s="114"/>
      <c r="T70" s="272">
        <f>IF(H70=0,"",'Ark1'!Z4070)</f>
        <v>91.559633027522949</v>
      </c>
      <c r="U70" s="114"/>
      <c r="V70" s="51">
        <f>IF(H70=0,"",'Ark1'!AA4070)</f>
        <v>10.374724322736752</v>
      </c>
      <c r="W70" s="12">
        <f>IF(H70=0,"",'Ark1'!AB4070)</f>
        <v>2.6064548730791901</v>
      </c>
      <c r="X70" s="51">
        <f>IF(H70=0,"",'Ark1'!AC4070)</f>
        <v>-39.477247417456887</v>
      </c>
      <c r="Y70" s="15">
        <f t="shared" si="4"/>
        <v>81.424999999999997</v>
      </c>
      <c r="Z70" s="12">
        <f>IF(H70=0,"",'Ark1'!T4070)</f>
        <v>4.3715596330275241</v>
      </c>
      <c r="AA70" s="51">
        <f>IF(H70=0,"",'Ark1'!V4070)</f>
        <v>88.562379686588898</v>
      </c>
      <c r="AB70" s="39"/>
      <c r="AC70" s="12"/>
      <c r="AD70" s="12"/>
      <c r="AE70" s="51"/>
      <c r="AF70" s="4"/>
      <c r="AG70"/>
      <c r="AH70"/>
      <c r="AI70"/>
      <c r="AJ70"/>
      <c r="AK70"/>
      <c r="AL70"/>
      <c r="AM70"/>
    </row>
    <row r="71" spans="1:42" ht="15.6">
      <c r="A71" s="39"/>
      <c r="B71" s="2">
        <f>+'Ark1'!C4071</f>
        <v>2023</v>
      </c>
      <c r="C71" s="2">
        <f>+'Ark1'!J4071</f>
        <v>116</v>
      </c>
      <c r="D71" s="2" t="s">
        <v>37</v>
      </c>
      <c r="E71" s="2">
        <f>+'Ark1'!D4071</f>
        <v>10</v>
      </c>
      <c r="F71" s="2" t="s">
        <v>498</v>
      </c>
      <c r="G71" s="3">
        <f>+'Ark1'!Q4071</f>
        <v>51</v>
      </c>
      <c r="H71" s="310">
        <f>+'Ark1'!R4071</f>
        <v>2804</v>
      </c>
      <c r="I71" s="310">
        <f>IF(H71=0,"",'Ark1'!S4071)</f>
        <v>2795</v>
      </c>
      <c r="J71" s="86"/>
      <c r="K71" s="51">
        <f>100*H71/Måned!H19</f>
        <v>2.2301580358066029</v>
      </c>
      <c r="L71" s="86"/>
      <c r="M71" s="51">
        <f>+IF(H71=0,"",'Ark1'!AD4071)</f>
        <v>8.4381582907011747</v>
      </c>
      <c r="N71" s="51">
        <f>+IF(H71=0,"",'Ark1'!AE4071)</f>
        <v>8.2644698551863698</v>
      </c>
      <c r="O71" s="96">
        <f>IF(H71=0,"",'Ark1'!U4071)</f>
        <v>60.511985688729879</v>
      </c>
      <c r="P71" s="12">
        <f>IF(H71=0,"",'Ark1'!W4071)</f>
        <v>80.817638640429195</v>
      </c>
      <c r="Q71" s="51">
        <f>IF(H71=0,"",'Ark1'!X4071)</f>
        <v>9.4507845934379446</v>
      </c>
      <c r="R71" s="51">
        <f>IF(H71=0,"",'Ark1'!Y4071)</f>
        <v>18.901569186875889</v>
      </c>
      <c r="S71" s="114"/>
      <c r="T71" s="272">
        <f>IF(H71=0,"",'Ark1'!Z4071)</f>
        <v>89.764621968616254</v>
      </c>
      <c r="U71" s="114"/>
      <c r="V71" s="51">
        <f>IF(H71=0,"",'Ark1'!AA4071)</f>
        <v>9.4670920557000766</v>
      </c>
      <c r="W71" s="12">
        <f>IF(H71=0,"",'Ark1'!AB4071)</f>
        <v>2.4817291911026702</v>
      </c>
      <c r="X71" s="51">
        <f>IF(H71=0,"",'Ark1'!AC4071)</f>
        <v>-31.995018421758072</v>
      </c>
      <c r="Y71" s="15">
        <f t="shared" si="4"/>
        <v>54.803921568627452</v>
      </c>
      <c r="Z71" s="12">
        <f>IF(H71=0,"",'Ark1'!T4071)</f>
        <v>4.0146219686162627</v>
      </c>
      <c r="AA71" s="51">
        <f>IF(H71=0,"",'Ark1'!V4071)</f>
        <v>87.687694904807813</v>
      </c>
      <c r="AB71" s="39"/>
      <c r="AC71" s="12"/>
      <c r="AD71" s="12"/>
      <c r="AE71" s="51"/>
      <c r="AF71" s="4"/>
      <c r="AG71"/>
      <c r="AH71"/>
      <c r="AI71"/>
      <c r="AJ71"/>
      <c r="AK71"/>
      <c r="AL71"/>
      <c r="AM71"/>
    </row>
    <row r="72" spans="1:42" ht="15.6">
      <c r="A72" s="39"/>
      <c r="B72" s="2">
        <f>+'Ark1'!C4072</f>
        <v>2023</v>
      </c>
      <c r="C72" s="2">
        <f>+'Ark1'!J4072</f>
        <v>116</v>
      </c>
      <c r="D72" s="2" t="s">
        <v>37</v>
      </c>
      <c r="E72" s="2">
        <f>+'Ark1'!D4072</f>
        <v>11</v>
      </c>
      <c r="F72" s="2" t="s">
        <v>499</v>
      </c>
      <c r="G72" s="3">
        <f>+'Ark1'!Q4072</f>
        <v>29</v>
      </c>
      <c r="H72" s="310">
        <f>+'Ark1'!R4072</f>
        <v>2561</v>
      </c>
      <c r="I72" s="310">
        <f>IF(H72=0,"",'Ark1'!S4072)</f>
        <v>2561</v>
      </c>
      <c r="J72" s="86"/>
      <c r="K72" s="51">
        <f>100*H72/Måned!H20</f>
        <v>1.8377129407712509</v>
      </c>
      <c r="L72" s="86"/>
      <c r="M72" s="51">
        <f>+IF(H72=0,"",'Ark1'!AD4072)</f>
        <v>7.7068913632260001</v>
      </c>
      <c r="N72" s="51">
        <f>+IF(H72=0,"",'Ark1'!AE4072)</f>
        <v>7.8253890352654256</v>
      </c>
      <c r="O72" s="96">
        <f>IF(H72=0,"",'Ark1'!U4072)</f>
        <v>60.645841468176499</v>
      </c>
      <c r="P72" s="12">
        <f>IF(H72=0,"",'Ark1'!W4072)</f>
        <v>83.515931276844995</v>
      </c>
      <c r="Q72" s="51">
        <f>IF(H72=0,"",'Ark1'!X4072)</f>
        <v>6.8723155017571242</v>
      </c>
      <c r="R72" s="51">
        <f>IF(H72=0,"",'Ark1'!Y4072)</f>
        <v>13.744631003514248</v>
      </c>
      <c r="S72" s="114"/>
      <c r="T72" s="272">
        <f>IF(H72=0,"",'Ark1'!Z4072)</f>
        <v>97.422881686841109</v>
      </c>
      <c r="U72" s="114"/>
      <c r="V72" s="51">
        <f>IF(H72=0,"",'Ark1'!AA4072)</f>
        <v>9.8939130689357881</v>
      </c>
      <c r="W72" s="12">
        <f>IF(H72=0,"",'Ark1'!AB4072)</f>
        <v>2.4062084714296641</v>
      </c>
      <c r="X72" s="51">
        <f>IF(H72=0,"",'Ark1'!AC4072)</f>
        <v>-29.78837284565326</v>
      </c>
      <c r="Y72" s="15">
        <f t="shared" si="4"/>
        <v>88.310344827586206</v>
      </c>
      <c r="Z72" s="12">
        <f>IF(H72=0,"",'Ark1'!T4072)</f>
        <v>4.0589613432253024</v>
      </c>
      <c r="AA72" s="51">
        <f>IF(H72=0,"",'Ark1'!V4072)</f>
        <v>90.48313247762195</v>
      </c>
      <c r="AB72" s="39"/>
      <c r="AC72" s="12"/>
      <c r="AD72" s="12"/>
      <c r="AE72" s="51"/>
      <c r="AF72" s="4"/>
      <c r="AG72"/>
      <c r="AH72"/>
      <c r="AI72"/>
      <c r="AJ72"/>
      <c r="AK72"/>
      <c r="AL72"/>
      <c r="AM72"/>
    </row>
    <row r="73" spans="1:42" ht="15.6">
      <c r="A73" s="39"/>
      <c r="B73" s="2">
        <f>+'Ark1'!C4073</f>
        <v>2023</v>
      </c>
      <c r="C73" s="2">
        <f>+'Ark1'!J4073</f>
        <v>116</v>
      </c>
      <c r="D73" s="2" t="s">
        <v>37</v>
      </c>
      <c r="E73" s="2">
        <f>+'Ark1'!D4073</f>
        <v>12</v>
      </c>
      <c r="F73" s="2" t="s">
        <v>500</v>
      </c>
      <c r="G73" s="3">
        <f>+'Ark1'!Q4073</f>
        <v>29</v>
      </c>
      <c r="H73" s="310">
        <f>+'Ark1'!R4073</f>
        <v>2909</v>
      </c>
      <c r="I73" s="310">
        <f>IF(H73=0,"",'Ark1'!S4073)</f>
        <v>2904</v>
      </c>
      <c r="J73" s="86"/>
      <c r="K73" s="51">
        <f>100*H73/Måned!H21</f>
        <v>2.6340571180209711</v>
      </c>
      <c r="L73" s="86"/>
      <c r="M73" s="51">
        <f>+IF(H73=0,"",'Ark1'!AD4073)</f>
        <v>8.7541378272645183</v>
      </c>
      <c r="N73" s="51">
        <f>+IF(H73=0,"",'Ark1'!AE4073)</f>
        <v>8.2474678672672752</v>
      </c>
      <c r="O73" s="96">
        <f>IF(H73=0,"",'Ark1'!U4073)</f>
        <v>61.089876033057855</v>
      </c>
      <c r="P73" s="12">
        <f>IF(H73=0,"",'Ark1'!W4073)</f>
        <v>77.624173553719061</v>
      </c>
      <c r="Q73" s="51">
        <f>IF(H73=0,"",'Ark1'!X4073)</f>
        <v>2.7157098659333094</v>
      </c>
      <c r="R73" s="51">
        <f>IF(H73=0,"",'Ark1'!Y4073)</f>
        <v>5.4314197318666189</v>
      </c>
      <c r="S73" s="114"/>
      <c r="T73" s="272">
        <f>IF(H73=0,"",'Ark1'!Z4073)</f>
        <v>81.265039532485375</v>
      </c>
      <c r="U73" s="114"/>
      <c r="V73" s="51">
        <f>IF(H73=0,"",'Ark1'!AA4073)</f>
        <v>9.1834937530644094</v>
      </c>
      <c r="W73" s="12">
        <f>IF(H73=0,"",'Ark1'!AB4073)</f>
        <v>2.2310992450767535</v>
      </c>
      <c r="X73" s="51">
        <f>IF(H73=0,"",'Ark1'!AC4073)</f>
        <v>-27.018100480947297</v>
      </c>
      <c r="Y73" s="15">
        <f t="shared" si="4"/>
        <v>100.13793103448276</v>
      </c>
      <c r="Z73" s="12">
        <f>IF(H73=0,"",'Ark1'!T4073)</f>
        <v>2.9841870058439319</v>
      </c>
      <c r="AA73" s="51">
        <f>IF(H73=0,"",'Ark1'!V4073)</f>
        <v>84.161346549310778</v>
      </c>
      <c r="AB73" s="39"/>
      <c r="AC73" s="12"/>
      <c r="AD73" s="12"/>
      <c r="AE73" s="51"/>
      <c r="AF73" s="4"/>
      <c r="AG73"/>
      <c r="AH73"/>
      <c r="AI73"/>
      <c r="AJ73"/>
      <c r="AK73"/>
      <c r="AL73"/>
      <c r="AM73"/>
    </row>
    <row r="74" spans="1:42" ht="18" customHeight="1">
      <c r="A74" s="44"/>
      <c r="B74" s="44"/>
      <c r="C74" s="44"/>
      <c r="D74" s="64"/>
      <c r="E74" s="56"/>
      <c r="F74" s="39"/>
      <c r="G74" s="39"/>
      <c r="H74" s="322"/>
      <c r="I74" s="345"/>
      <c r="J74" s="86"/>
      <c r="K74" s="69"/>
      <c r="L74" s="86"/>
      <c r="M74" s="53"/>
      <c r="N74" s="39"/>
      <c r="O74" s="44"/>
      <c r="P74" s="39"/>
      <c r="Q74" s="115"/>
      <c r="R74" s="125"/>
      <c r="S74" s="114"/>
      <c r="T74" s="125"/>
      <c r="U74" s="125"/>
      <c r="V74" s="115"/>
      <c r="W74" s="39"/>
      <c r="X74" s="85"/>
      <c r="Y74" s="44"/>
      <c r="Z74" s="39"/>
      <c r="AA74" s="115"/>
      <c r="AB74" s="39"/>
      <c r="AC74" s="2"/>
      <c r="AD74" s="5"/>
      <c r="AE74" s="5"/>
      <c r="AF74"/>
      <c r="AG74" s="4"/>
      <c r="AH74"/>
      <c r="AI74"/>
      <c r="AJ74"/>
      <c r="AK74"/>
      <c r="AL74"/>
      <c r="AM74"/>
    </row>
    <row r="75" spans="1:42" ht="15.6">
      <c r="A75" s="39"/>
      <c r="B75" s="2">
        <f>+'Ark1'!C4074</f>
        <v>2023</v>
      </c>
      <c r="C75" s="2">
        <f>+'Ark1'!J4074</f>
        <v>117</v>
      </c>
      <c r="D75" s="2" t="s">
        <v>38</v>
      </c>
      <c r="E75" s="2">
        <f>+'Ark1'!D4074</f>
        <v>1</v>
      </c>
      <c r="F75" s="2" t="s">
        <v>490</v>
      </c>
      <c r="G75" s="3">
        <f>+'Ark1'!Q4074</f>
        <v>104</v>
      </c>
      <c r="H75" s="310">
        <f>+'Ark1'!R4074</f>
        <v>11864</v>
      </c>
      <c r="I75" s="310">
        <f>IF(H75=0,"",'Ark1'!S4074)</f>
        <v>11584</v>
      </c>
      <c r="J75" s="86"/>
      <c r="K75" s="51">
        <f>IF(H75=0,"",100*H75/Måned!H10)</f>
        <v>9.0737355737241021</v>
      </c>
      <c r="L75" s="86"/>
      <c r="M75" s="51">
        <f>+IF(H75=0,"",'Ark1'!AD4074)</f>
        <v>10.610573010293976</v>
      </c>
      <c r="N75" s="51">
        <f>+IF(H75=0,"",'Ark1'!AE4074)</f>
        <v>10.7138150978942</v>
      </c>
      <c r="O75" s="96">
        <f>IF(H75=0,"",'Ark1'!U4074)</f>
        <v>60.97479281767955</v>
      </c>
      <c r="P75" s="12">
        <f>IF(H75=0,"",'Ark1'!W4074)</f>
        <v>85.972815953038619</v>
      </c>
      <c r="Q75" s="51">
        <f>IF(H75=0,"",'Ark1'!X4074)</f>
        <v>1.2643290627107218</v>
      </c>
      <c r="R75" s="51">
        <f>IF(H75=0,"",'Ark1'!Y4074)</f>
        <v>2.5286581254214435</v>
      </c>
      <c r="S75" s="114"/>
      <c r="T75" s="272">
        <f>IF(H75=0,"",'Ark1'!Z4074)</f>
        <v>17.043155765340526</v>
      </c>
      <c r="U75" s="114"/>
      <c r="V75" s="51">
        <f>IF(H75=0,"",'Ark1'!AA4074)</f>
        <v>9.068080296349347</v>
      </c>
      <c r="W75" s="12">
        <f>IF(H75=0,"",'Ark1'!AB4074)</f>
        <v>2.3907524905116704</v>
      </c>
      <c r="X75" s="15">
        <f>+IF('Ark1'!AD4074=0,"",'Ark1'!AC4074)</f>
        <v>-35.177445391554322</v>
      </c>
      <c r="Y75" s="15">
        <f>+(IF(H75=0,"",I75/G75))</f>
        <v>111.38461538461539</v>
      </c>
      <c r="Z75" s="12">
        <f>IF(H75=0,"",'Ark1'!T4074)</f>
        <v>3.2792481456507079</v>
      </c>
      <c r="AA75" s="51">
        <f>IF(H75=0,"",'Ark1'!V4074)</f>
        <v>93.693397101692128</v>
      </c>
      <c r="AB75" s="39"/>
      <c r="AC75" s="12"/>
      <c r="AD75" s="12"/>
      <c r="AE75" s="51"/>
      <c r="AF75" s="4"/>
      <c r="AG75"/>
      <c r="AH75"/>
      <c r="AI75"/>
      <c r="AJ75"/>
      <c r="AK75"/>
      <c r="AL75"/>
      <c r="AM75"/>
    </row>
    <row r="76" spans="1:42" ht="15.6">
      <c r="A76" s="39"/>
      <c r="B76" s="2">
        <f>+'Ark1'!C4075</f>
        <v>2023</v>
      </c>
      <c r="C76" s="2">
        <f>+'Ark1'!J4075</f>
        <v>117</v>
      </c>
      <c r="D76" s="2" t="s">
        <v>38</v>
      </c>
      <c r="E76" s="2">
        <f>+'Ark1'!D4075</f>
        <v>2</v>
      </c>
      <c r="F76" s="2" t="s">
        <v>491</v>
      </c>
      <c r="G76" s="3">
        <f>+'Ark1'!Q4075</f>
        <v>98</v>
      </c>
      <c r="H76" s="310">
        <f>+'Ark1'!R4075</f>
        <v>8911</v>
      </c>
      <c r="I76" s="310">
        <f>IF(H76=0,"",'Ark1'!S4075)</f>
        <v>8848</v>
      </c>
      <c r="J76" s="86"/>
      <c r="K76" s="51">
        <f>IF(H76=0,"",100*H76/Måned!H11)</f>
        <v>8.1003936113156438</v>
      </c>
      <c r="L76" s="86"/>
      <c r="M76" s="51">
        <f>+IF(H76=0,"",'Ark1'!AD4075)</f>
        <v>7.9695563127722178</v>
      </c>
      <c r="N76" s="51">
        <f>+IF(H76=0,"",'Ark1'!AE4075)</f>
        <v>7.9881363574452351</v>
      </c>
      <c r="O76" s="96">
        <f>IF(H76=0,"",'Ark1'!U4075)</f>
        <v>60.946654611211557</v>
      </c>
      <c r="P76" s="12">
        <f>IF(H76=0,"",'Ark1'!W4075)</f>
        <v>83.922016274864404</v>
      </c>
      <c r="Q76" s="51">
        <f>IF(H76=0,"",'Ark1'!X4075)</f>
        <v>1.3242060374817639</v>
      </c>
      <c r="R76" s="51">
        <f>IF(H76=0,"",'Ark1'!Y4075)</f>
        <v>2.6484120749635278</v>
      </c>
      <c r="S76" s="114"/>
      <c r="T76" s="272">
        <f>IF(H76=0,"",'Ark1'!Z4075)</f>
        <v>16.97901470093143</v>
      </c>
      <c r="U76" s="114"/>
      <c r="V76" s="51">
        <f>IF(H76=0,"",'Ark1'!AA4075)</f>
        <v>9.5364895440800783</v>
      </c>
      <c r="W76" s="12">
        <f>IF(H76=0,"",'Ark1'!AB4075)</f>
        <v>2.4101114269824784</v>
      </c>
      <c r="X76" s="15">
        <f>+IF('Ark1'!AD4075=0,"",'Ark1'!AC4075)</f>
        <v>-30.989598744224075</v>
      </c>
      <c r="Y76" s="15">
        <f t="shared" ref="Y76:Y86" si="5">+(IF(H76=0,"",I76/G76))</f>
        <v>90.285714285714292</v>
      </c>
      <c r="Z76" s="12">
        <f>IF(H76=0,"",'Ark1'!T4075)</f>
        <v>3.4673998428908086</v>
      </c>
      <c r="AA76" s="51">
        <f>IF(H76=0,"",'Ark1'!V4075)</f>
        <v>91.136411947831363</v>
      </c>
      <c r="AB76" s="39"/>
      <c r="AC76" s="12"/>
      <c r="AD76" s="12"/>
      <c r="AE76" s="51"/>
      <c r="AF76" s="4"/>
      <c r="AG76"/>
      <c r="AH76"/>
      <c r="AI76"/>
      <c r="AJ76"/>
      <c r="AK76"/>
      <c r="AL76"/>
      <c r="AM76"/>
    </row>
    <row r="77" spans="1:42" ht="15.6">
      <c r="A77" s="39"/>
      <c r="B77" s="2">
        <f>+'Ark1'!C4076</f>
        <v>2023</v>
      </c>
      <c r="C77" s="2">
        <f>+'Ark1'!J4076</f>
        <v>117</v>
      </c>
      <c r="D77" s="2" t="s">
        <v>38</v>
      </c>
      <c r="E77" s="2">
        <f>+'Ark1'!D4076</f>
        <v>3</v>
      </c>
      <c r="F77" s="2" t="s">
        <v>492</v>
      </c>
      <c r="G77" s="3">
        <f>+'Ark1'!Q4076</f>
        <v>95</v>
      </c>
      <c r="H77" s="310">
        <f>+'Ark1'!R4076</f>
        <v>8716</v>
      </c>
      <c r="I77" s="310">
        <f>IF(H77=0,"",'Ark1'!S4076)</f>
        <v>8656</v>
      </c>
      <c r="J77" s="86"/>
      <c r="K77" s="51">
        <f>IF(H77=0,"",100*H77/Måned!H12)</f>
        <v>6.573400203627588</v>
      </c>
      <c r="L77" s="86"/>
      <c r="M77" s="51">
        <f>+IF(H77=0,"",'Ark1'!AD4076)</f>
        <v>7.795157986996144</v>
      </c>
      <c r="N77" s="51">
        <f>+IF(H77=0,"",'Ark1'!AE4076)</f>
        <v>7.8041958505372051</v>
      </c>
      <c r="O77" s="96">
        <f>IF(H77=0,"",'Ark1'!U4076)</f>
        <v>61.156076709796686</v>
      </c>
      <c r="P77" s="12">
        <f>IF(H77=0,"",'Ark1'!W4076)</f>
        <v>83.808190850277313</v>
      </c>
      <c r="Q77" s="51">
        <f>IF(H77=0,"",'Ark1'!X4076)</f>
        <v>0.17209729233593388</v>
      </c>
      <c r="R77" s="51">
        <f>IF(H77=0,"",'Ark1'!Y4076)</f>
        <v>0.34419458467186775</v>
      </c>
      <c r="S77" s="114"/>
      <c r="T77" s="272">
        <f>IF(H77=0,"",'Ark1'!Z4076)</f>
        <v>14.720055071133547</v>
      </c>
      <c r="U77" s="114"/>
      <c r="V77" s="51">
        <f>IF(H77=0,"",'Ark1'!AA4076)</f>
        <v>8.8472643285073929</v>
      </c>
      <c r="W77" s="12">
        <f>IF(H77=0,"",'Ark1'!AB4076)</f>
        <v>2.4074394757928608</v>
      </c>
      <c r="X77" s="15">
        <f>+IF('Ark1'!AD4076=0,"",'Ark1'!AC4076)</f>
        <v>-28.060960892619043</v>
      </c>
      <c r="Y77" s="15">
        <f t="shared" si="5"/>
        <v>91.115789473684217</v>
      </c>
      <c r="Z77" s="12">
        <f>IF(H77=0,"",'Ark1'!T4076)</f>
        <v>3.0153740247820102</v>
      </c>
      <c r="AA77" s="51">
        <f>IF(H77=0,"",'Ark1'!V4076)</f>
        <v>91.008660379738785</v>
      </c>
      <c r="AB77" s="39"/>
      <c r="AC77" s="79"/>
      <c r="AE77" s="51"/>
      <c r="AF77" s="4"/>
      <c r="AN77" s="13"/>
      <c r="AO77" s="12"/>
      <c r="AP77" s="12"/>
    </row>
    <row r="78" spans="1:42" ht="15.6">
      <c r="A78" s="39"/>
      <c r="B78" s="2">
        <f>+'Ark1'!C4077</f>
        <v>2023</v>
      </c>
      <c r="C78" s="2">
        <f>+'Ark1'!J4077</f>
        <v>117</v>
      </c>
      <c r="D78" s="2" t="s">
        <v>38</v>
      </c>
      <c r="E78" s="2">
        <f>+'Ark1'!D4077</f>
        <v>4</v>
      </c>
      <c r="F78" s="2" t="s">
        <v>493</v>
      </c>
      <c r="G78" s="3">
        <f>+'Ark1'!Q4077</f>
        <v>76</v>
      </c>
      <c r="H78" s="310">
        <f>+'Ark1'!R4077</f>
        <v>7737</v>
      </c>
      <c r="I78" s="310">
        <f>IF(H78=0,"",'Ark1'!S4077)</f>
        <v>7691</v>
      </c>
      <c r="J78" s="86"/>
      <c r="K78" s="51">
        <f>IF(H78=0,"",100*H78/Måned!H13)</f>
        <v>7.3429759125334551</v>
      </c>
      <c r="L78" s="86"/>
      <c r="M78" s="51">
        <f>+IF(H78=0,"",'Ark1'!AD4077)</f>
        <v>6.9195889565614017</v>
      </c>
      <c r="N78" s="51">
        <f>+IF(H78=0,"",'Ark1'!AE4077)</f>
        <v>7.0145941397247116</v>
      </c>
      <c r="O78" s="96">
        <f>IF(H78=0,"",'Ark1'!U4077)</f>
        <v>61.196983487192817</v>
      </c>
      <c r="P78" s="12">
        <f>IF(H78=0,"",'Ark1'!W4077)</f>
        <v>84.78036666233271</v>
      </c>
      <c r="Q78" s="51">
        <f>IF(H78=0,"",'Ark1'!X4077)</f>
        <v>0.98229287837663182</v>
      </c>
      <c r="R78" s="51">
        <f>IF(H78=0,"",'Ark1'!Y4077)</f>
        <v>1.9645857567532636</v>
      </c>
      <c r="S78" s="114"/>
      <c r="T78" s="272">
        <f>IF(H78=0,"",'Ark1'!Z4077)</f>
        <v>17.603722373012797</v>
      </c>
      <c r="U78" s="114"/>
      <c r="V78" s="51">
        <f>IF(H78=0,"",'Ark1'!AA4077)</f>
        <v>8.7599086706178486</v>
      </c>
      <c r="W78" s="12">
        <f>IF(H78=0,"",'Ark1'!AB4077)</f>
        <v>2.4233019640372455</v>
      </c>
      <c r="X78" s="15">
        <f>+IF('Ark1'!AD4077=0,"",'Ark1'!AC4077)</f>
        <v>-29.059076745356791</v>
      </c>
      <c r="Y78" s="15">
        <f t="shared" si="5"/>
        <v>101.19736842105263</v>
      </c>
      <c r="Z78" s="12">
        <f>IF(H78=0,"",'Ark1'!T4077)</f>
        <v>3.0688897505493089</v>
      </c>
      <c r="AA78" s="51">
        <f>IF(H78=0,"",'Ark1'!V4077)</f>
        <v>92.0324060724124</v>
      </c>
      <c r="AB78" s="39"/>
      <c r="AC78" s="79"/>
      <c r="AE78" s="51"/>
      <c r="AF78" s="4"/>
      <c r="AN78" s="13"/>
      <c r="AO78" s="12"/>
      <c r="AP78" s="12"/>
    </row>
    <row r="79" spans="1:42" ht="15.6">
      <c r="A79" s="39"/>
      <c r="B79" s="2">
        <f>+'Ark1'!C4078</f>
        <v>2023</v>
      </c>
      <c r="C79" s="2">
        <f>+'Ark1'!J4078</f>
        <v>117</v>
      </c>
      <c r="D79" s="2" t="s">
        <v>38</v>
      </c>
      <c r="E79" s="2">
        <f>+'Ark1'!D4078</f>
        <v>5</v>
      </c>
      <c r="F79" s="2" t="s">
        <v>377</v>
      </c>
      <c r="G79" s="3">
        <f>+'Ark1'!Q4078</f>
        <v>96</v>
      </c>
      <c r="H79" s="310">
        <f>+'Ark1'!R4078</f>
        <v>9861</v>
      </c>
      <c r="I79" s="310">
        <f>IF(H79=0,"",'Ark1'!S4078)</f>
        <v>9817</v>
      </c>
      <c r="J79" s="86"/>
      <c r="K79" s="51">
        <f>IF(H79=0,"",100*H79/Måned!H14)</f>
        <v>7.9112045312324506</v>
      </c>
      <c r="L79" s="86"/>
      <c r="M79" s="51">
        <f>+IF(H79=0,"",'Ark1'!AD4078)</f>
        <v>8.8191891819377002</v>
      </c>
      <c r="N79" s="51">
        <f>+IF(H79=0,"",'Ark1'!AE4078)</f>
        <v>8.8842082551692361</v>
      </c>
      <c r="O79" s="96">
        <f>IF(H79=0,"",'Ark1'!U4078)</f>
        <v>60.842314352653553</v>
      </c>
      <c r="P79" s="12">
        <f>IF(H79=0,"",'Ark1'!W4078)</f>
        <v>84.12314352653577</v>
      </c>
      <c r="Q79" s="51">
        <f>IF(H79=0,"",'Ark1'!X4078)</f>
        <v>0.35493357671635745</v>
      </c>
      <c r="R79" s="51">
        <f>IF(H79=0,"",'Ark1'!Y4078)</f>
        <v>0.70986715343271489</v>
      </c>
      <c r="S79" s="114"/>
      <c r="T79" s="272">
        <f>IF(H79=0,"",'Ark1'!Z4078)</f>
        <v>12.91958219247541</v>
      </c>
      <c r="U79" s="114"/>
      <c r="V79" s="51">
        <f>IF(H79=0,"",'Ark1'!AA4078)</f>
        <v>9.0118052225797314</v>
      </c>
      <c r="W79" s="12">
        <f>IF(H79=0,"",'Ark1'!AB4078)</f>
        <v>2.4953435828368642</v>
      </c>
      <c r="X79" s="15">
        <f>+IF('Ark1'!AD4078=0,"",'Ark1'!AC4078)</f>
        <v>-37.156400247088811</v>
      </c>
      <c r="Y79" s="15">
        <f t="shared" si="5"/>
        <v>102.26041666666667</v>
      </c>
      <c r="Z79" s="12">
        <f>IF(H79=0,"",'Ark1'!T4078)</f>
        <v>3.7862285772234054</v>
      </c>
      <c r="AA79" s="51">
        <f>IF(H79=0,"",'Ark1'!V4078)</f>
        <v>91.28086231558656</v>
      </c>
      <c r="AB79" s="39"/>
      <c r="AC79" s="79"/>
      <c r="AE79" s="51"/>
      <c r="AF79" s="4"/>
      <c r="AN79" s="13"/>
      <c r="AO79" s="12"/>
      <c r="AP79" s="12"/>
    </row>
    <row r="80" spans="1:42" ht="15.6">
      <c r="A80" s="39"/>
      <c r="B80" s="2">
        <f>+'Ark1'!C4079</f>
        <v>2023</v>
      </c>
      <c r="C80" s="2">
        <f>+'Ark1'!J4079</f>
        <v>117</v>
      </c>
      <c r="D80" s="2" t="s">
        <v>38</v>
      </c>
      <c r="E80" s="2">
        <f>+'Ark1'!D4079</f>
        <v>6</v>
      </c>
      <c r="F80" s="2" t="s">
        <v>494</v>
      </c>
      <c r="G80" s="3">
        <f>+'Ark1'!Q4079</f>
        <v>95</v>
      </c>
      <c r="H80" s="310">
        <f>+'Ark1'!R4079</f>
        <v>10136</v>
      </c>
      <c r="I80" s="310">
        <f>IF(H80=0,"",'Ark1'!S4079)</f>
        <v>10091</v>
      </c>
      <c r="J80" s="86"/>
      <c r="K80" s="51">
        <f>IF(H80=0,"",100*H80/Måned!H15)</f>
        <v>7.833499493790236</v>
      </c>
      <c r="L80" s="86"/>
      <c r="M80" s="51">
        <f>+IF(H80=0,"",'Ark1'!AD4079)</f>
        <v>9.0651355388013908</v>
      </c>
      <c r="N80" s="51">
        <f>+IF(H80=0,"",'Ark1'!AE4079)</f>
        <v>9.1122407806763821</v>
      </c>
      <c r="O80" s="96">
        <f>IF(H80=0,"",'Ark1'!U4079)</f>
        <v>60.844713110692688</v>
      </c>
      <c r="P80" s="12">
        <f>IF(H80=0,"",'Ark1'!W4079)</f>
        <v>83.939530274502175</v>
      </c>
      <c r="Q80" s="51">
        <f>IF(H80=0,"",'Ark1'!X4079)</f>
        <v>5.9194948697711129E-2</v>
      </c>
      <c r="R80" s="51">
        <f>IF(H80=0,"",'Ark1'!Y4079)</f>
        <v>0.11838989739542229</v>
      </c>
      <c r="S80" s="114"/>
      <c r="T80" s="272">
        <f>IF(H80=0,"",'Ark1'!Z4079)</f>
        <v>10.418310970797158</v>
      </c>
      <c r="U80" s="114"/>
      <c r="V80" s="51">
        <f>IF(H80=0,"",'Ark1'!AA4079)</f>
        <v>9.1184968376197286</v>
      </c>
      <c r="W80" s="12">
        <f>IF(H80=0,"",'Ark1'!AB4079)</f>
        <v>2.4176387760493379</v>
      </c>
      <c r="X80" s="15">
        <f>+IF('Ark1'!AD4079=0,"",'Ark1'!AC4079)</f>
        <v>-31.08268615491593</v>
      </c>
      <c r="Y80" s="15">
        <f t="shared" si="5"/>
        <v>106.22105263157894</v>
      </c>
      <c r="Z80" s="12">
        <f>IF(H80=0,"",'Ark1'!T4079)</f>
        <v>3.5442975532754528</v>
      </c>
      <c r="AA80" s="51">
        <f>IF(H80=0,"",'Ark1'!V4079)</f>
        <v>91.087657033884241</v>
      </c>
      <c r="AB80" s="39"/>
      <c r="AC80" s="79"/>
      <c r="AE80" s="51"/>
      <c r="AF80" s="4"/>
      <c r="AN80" s="13"/>
      <c r="AO80" s="12"/>
      <c r="AP80" s="12"/>
    </row>
    <row r="81" spans="1:42" ht="15.6">
      <c r="A81" s="39"/>
      <c r="B81" s="2">
        <f>+'Ark1'!C4080</f>
        <v>2023</v>
      </c>
      <c r="C81" s="2">
        <f>+'Ark1'!J4080</f>
        <v>117</v>
      </c>
      <c r="D81" s="2" t="s">
        <v>38</v>
      </c>
      <c r="E81" s="2">
        <f>+'Ark1'!D4080</f>
        <v>7</v>
      </c>
      <c r="F81" s="2" t="s">
        <v>495</v>
      </c>
      <c r="G81" s="3">
        <f>+'Ark1'!Q4080</f>
        <v>84</v>
      </c>
      <c r="H81" s="310">
        <f>+'Ark1'!R4080</f>
        <v>8701</v>
      </c>
      <c r="I81" s="310">
        <f>IF(H81=0,"",'Ark1'!S4080)</f>
        <v>8679</v>
      </c>
      <c r="J81" s="86"/>
      <c r="K81" s="51">
        <f>IF(H81=0,"",100*H81/Måned!H16)</f>
        <v>7.1672748539938551</v>
      </c>
      <c r="L81" s="86"/>
      <c r="M81" s="51">
        <f>+IF(H81=0,"",'Ark1'!AD4080)</f>
        <v>7.7817427311672143</v>
      </c>
      <c r="N81" s="51">
        <f>+IF(H81=0,"",'Ark1'!AE4080)</f>
        <v>7.7856321489574718</v>
      </c>
      <c r="O81" s="96">
        <f>IF(H81=0,"",'Ark1'!U4080)</f>
        <v>60.971886162000239</v>
      </c>
      <c r="P81" s="12">
        <f>IF(H81=0,"",'Ark1'!W4080)</f>
        <v>83.387268118446741</v>
      </c>
      <c r="Q81" s="51">
        <f>IF(H81=0,"",'Ark1'!X4080)</f>
        <v>0.10343638662222732</v>
      </c>
      <c r="R81" s="51">
        <f>IF(H81=0,"",'Ark1'!Y4080)</f>
        <v>0.20687277324445463</v>
      </c>
      <c r="S81" s="114"/>
      <c r="T81" s="272">
        <f>IF(H81=0,"",'Ark1'!Z4080)</f>
        <v>10.975749913803011</v>
      </c>
      <c r="U81" s="114"/>
      <c r="V81" s="51">
        <f>IF(H81=0,"",'Ark1'!AA4080)</f>
        <v>8.4690555463224424</v>
      </c>
      <c r="W81" s="12">
        <f>IF(H81=0,"",'Ark1'!AB4080)</f>
        <v>2.4172713656815281</v>
      </c>
      <c r="X81" s="15">
        <f>+IF('Ark1'!AD4080=0,"",'Ark1'!AC4080)</f>
        <v>-34.337008219281458</v>
      </c>
      <c r="Y81" s="15">
        <f t="shared" si="5"/>
        <v>103.32142857142857</v>
      </c>
      <c r="Z81" s="12">
        <f>IF(H81=0,"",'Ark1'!T4080)</f>
        <v>3.4054706355591304</v>
      </c>
      <c r="AA81" s="51">
        <f>IF(H81=0,"",'Ark1'!V4080)</f>
        <v>90.429633202620934</v>
      </c>
      <c r="AB81" s="39"/>
      <c r="AC81" s="79"/>
      <c r="AE81" s="51"/>
      <c r="AF81" s="4"/>
      <c r="AN81" s="13"/>
      <c r="AO81" s="12"/>
      <c r="AP81" s="12"/>
    </row>
    <row r="82" spans="1:42" ht="15.6">
      <c r="A82" s="39"/>
      <c r="B82" s="2">
        <f>+'Ark1'!C4081</f>
        <v>2023</v>
      </c>
      <c r="C82" s="2">
        <f>+'Ark1'!J4081</f>
        <v>117</v>
      </c>
      <c r="D82" s="2" t="s">
        <v>38</v>
      </c>
      <c r="E82" s="2">
        <f>+'Ark1'!D4081</f>
        <v>8</v>
      </c>
      <c r="F82" s="2" t="s">
        <v>496</v>
      </c>
      <c r="G82" s="3">
        <f>+'Ark1'!Q4081</f>
        <v>86</v>
      </c>
      <c r="H82" s="310">
        <f>+'Ark1'!R4081</f>
        <v>8751</v>
      </c>
      <c r="I82" s="310">
        <f>IF(H82=0,"",'Ark1'!S4081)</f>
        <v>8730</v>
      </c>
      <c r="J82" s="86"/>
      <c r="K82" s="51">
        <f>IF(H82=0,"",100*H82/Måned!H17)</f>
        <v>6.7607135407411985</v>
      </c>
      <c r="L82" s="86"/>
      <c r="M82" s="51">
        <f>+IF(H82=0,"",'Ark1'!AD4081)</f>
        <v>7.8264602505969778</v>
      </c>
      <c r="N82" s="51">
        <f>+IF(H82=0,"",'Ark1'!AE4081)</f>
        <v>7.8965679087281471</v>
      </c>
      <c r="O82" s="96">
        <f>IF(H82=0,"",'Ark1'!U4081)</f>
        <v>60.685452462772048</v>
      </c>
      <c r="P82" s="12">
        <f>IF(H82=0,"",'Ark1'!W4081)</f>
        <v>84.081351660939546</v>
      </c>
      <c r="Q82" s="51">
        <f>IF(H82=0,"",'Ark1'!X4081)</f>
        <v>0</v>
      </c>
      <c r="R82" s="51">
        <f>IF(H82=0,"",'Ark1'!Y4081)</f>
        <v>0</v>
      </c>
      <c r="S82" s="114"/>
      <c r="T82" s="272">
        <f>IF(H82=0,"",'Ark1'!Z4081)</f>
        <v>14.958290481087872</v>
      </c>
      <c r="U82" s="114"/>
      <c r="V82" s="51">
        <f>IF(H82=0,"",'Ark1'!AA4081)</f>
        <v>8.5522161677720554</v>
      </c>
      <c r="W82" s="12">
        <f>IF(H82=0,"",'Ark1'!AB4081)</f>
        <v>2.4072783028455671</v>
      </c>
      <c r="X82" s="15">
        <f>+IF('Ark1'!AD4081=0,"",'Ark1'!AC4081)</f>
        <v>-32.703105951080317</v>
      </c>
      <c r="Y82" s="15">
        <f t="shared" si="5"/>
        <v>101.51162790697674</v>
      </c>
      <c r="Z82" s="12">
        <f>IF(H82=0,"",'Ark1'!T4081)</f>
        <v>4.0018283624728612</v>
      </c>
      <c r="AA82" s="51">
        <f>IF(H82=0,"",'Ark1'!V4081)</f>
        <v>91.18228447254198</v>
      </c>
      <c r="AB82" s="39"/>
      <c r="AC82" s="79"/>
      <c r="AE82" s="51"/>
      <c r="AF82" s="4"/>
      <c r="AN82" s="13"/>
      <c r="AO82" s="12"/>
      <c r="AP82" s="12"/>
    </row>
    <row r="83" spans="1:42" ht="15.6">
      <c r="A83" s="39"/>
      <c r="B83" s="2">
        <f>+'Ark1'!C4082</f>
        <v>2023</v>
      </c>
      <c r="C83" s="2">
        <f>+'Ark1'!J4082</f>
        <v>117</v>
      </c>
      <c r="D83" s="2" t="s">
        <v>38</v>
      </c>
      <c r="E83" s="2">
        <f>+'Ark1'!D4082</f>
        <v>9</v>
      </c>
      <c r="F83" s="2" t="s">
        <v>497</v>
      </c>
      <c r="G83" s="3">
        <f>+'Ark1'!Q4082</f>
        <v>98</v>
      </c>
      <c r="H83" s="310">
        <f>+'Ark1'!R4082</f>
        <v>10132</v>
      </c>
      <c r="I83" s="310">
        <f>IF(H83=0,"",'Ark1'!S4082)</f>
        <v>10097</v>
      </c>
      <c r="J83" s="86"/>
      <c r="K83" s="51">
        <f>IF(H83=0,"",100*H83/Måned!H18)</f>
        <v>8.4343367075119868</v>
      </c>
      <c r="L83" s="86"/>
      <c r="M83" s="51">
        <f>+IF(H83=0,"",'Ark1'!AD4082)</f>
        <v>9.06155813724701</v>
      </c>
      <c r="N83" s="51">
        <f>+IF(H83=0,"",'Ark1'!AE4082)</f>
        <v>9.0796746950121765</v>
      </c>
      <c r="O83" s="96">
        <f>IF(H83=0,"",'Ark1'!U4082)</f>
        <v>61.254134891551949</v>
      </c>
      <c r="P83" s="12">
        <f>IF(H83=0,"",'Ark1'!W4082)</f>
        <v>83.589838565910625</v>
      </c>
      <c r="Q83" s="51">
        <f>IF(H83=0,"",'Ark1'!X4082)</f>
        <v>1.2731938412949075</v>
      </c>
      <c r="R83" s="51">
        <f>IF(H83=0,"",'Ark1'!Y4082)</f>
        <v>2.5463876825898151</v>
      </c>
      <c r="S83" s="114"/>
      <c r="T83" s="272">
        <f>IF(H83=0,"",'Ark1'!Z4082)</f>
        <v>18.683379392025273</v>
      </c>
      <c r="U83" s="114"/>
      <c r="V83" s="51">
        <f>IF(H83=0,"",'Ark1'!AA4082)</f>
        <v>8.8541549547123495</v>
      </c>
      <c r="W83" s="12">
        <f>IF(H83=0,"",'Ark1'!AB4082)</f>
        <v>2.3526369147062995</v>
      </c>
      <c r="X83" s="15">
        <f>+IF('Ark1'!AD4082=0,"",'Ark1'!AC4082)</f>
        <v>-28.638175466567223</v>
      </c>
      <c r="Y83" s="15">
        <f t="shared" si="5"/>
        <v>103.03061224489795</v>
      </c>
      <c r="Z83" s="12">
        <f>IF(H83=0,"",'Ark1'!T4082)</f>
        <v>2.9468022108172129</v>
      </c>
      <c r="AA83" s="51">
        <f>IF(H83=0,"",'Ark1'!V4082)</f>
        <v>90.675346216456518</v>
      </c>
      <c r="AB83" s="39"/>
      <c r="AC83" s="79"/>
      <c r="AE83" s="51"/>
      <c r="AF83" s="4"/>
      <c r="AN83" s="13"/>
      <c r="AO83" s="12"/>
      <c r="AP83" s="12"/>
    </row>
    <row r="84" spans="1:42" ht="15.6">
      <c r="A84" s="39"/>
      <c r="B84" s="2">
        <f>+'Ark1'!C4083</f>
        <v>2023</v>
      </c>
      <c r="C84" s="2">
        <f>+'Ark1'!J4083</f>
        <v>117</v>
      </c>
      <c r="D84" s="2" t="s">
        <v>38</v>
      </c>
      <c r="E84" s="2">
        <f>+'Ark1'!D4083</f>
        <v>10</v>
      </c>
      <c r="F84" s="2" t="s">
        <v>498</v>
      </c>
      <c r="G84" s="3">
        <f>+'Ark1'!Q4083</f>
        <v>94</v>
      </c>
      <c r="H84" s="310">
        <f>+'Ark1'!R4083</f>
        <v>8366</v>
      </c>
      <c r="I84" s="310">
        <f>IF(H84=0,"",'Ark1'!S4083)</f>
        <v>8306</v>
      </c>
      <c r="J84" s="86"/>
      <c r="K84" s="51">
        <f>IF(H84=0,"",100*H84/Måned!H19)</f>
        <v>6.653888062609858</v>
      </c>
      <c r="L84" s="86"/>
      <c r="M84" s="51">
        <f>+IF(H84=0,"",'Ark1'!AD4083)</f>
        <v>7.4821353509878108</v>
      </c>
      <c r="N84" s="51">
        <f>+IF(H84=0,"",'Ark1'!AE4083)</f>
        <v>7.4056485828250302</v>
      </c>
      <c r="O84" s="96">
        <f>IF(H84=0,"",'Ark1'!U4083)</f>
        <v>60.969660486395377</v>
      </c>
      <c r="P84" s="12">
        <f>IF(H84=0,"",'Ark1'!W4083)</f>
        <v>82.879424512400945</v>
      </c>
      <c r="Q84" s="51">
        <f>IF(H84=0,"",'Ark1'!X4083)</f>
        <v>2.06789385608415</v>
      </c>
      <c r="R84" s="51">
        <f>IF(H84=0,"",'Ark1'!Y4083)</f>
        <v>4.1357877121683</v>
      </c>
      <c r="S84" s="114"/>
      <c r="T84" s="272">
        <f>IF(H84=0,"",'Ark1'!Z4083)</f>
        <v>21.133158020559403</v>
      </c>
      <c r="U84" s="114"/>
      <c r="V84" s="51">
        <f>IF(H84=0,"",'Ark1'!AA4083)</f>
        <v>8.6516491042764407</v>
      </c>
      <c r="W84" s="12">
        <f>IF(H84=0,"",'Ark1'!AB4083)</f>
        <v>2.3998945127555542</v>
      </c>
      <c r="X84" s="15">
        <f>+IF('Ark1'!AD4083=0,"",'Ark1'!AC4083)</f>
        <v>-33.988701485062322</v>
      </c>
      <c r="Y84" s="15">
        <f t="shared" si="5"/>
        <v>88.361702127659569</v>
      </c>
      <c r="Z84" s="12">
        <f>IF(H84=0,"",'Ark1'!T4083)</f>
        <v>3.3901506096103278</v>
      </c>
      <c r="AA84" s="51">
        <f>IF(H84=0,"",'Ark1'!V4083)</f>
        <v>90.011619476998362</v>
      </c>
      <c r="AB84" s="39"/>
      <c r="AC84" s="79"/>
      <c r="AE84" s="51"/>
      <c r="AF84" s="4"/>
      <c r="AN84" s="13"/>
      <c r="AO84" s="12"/>
      <c r="AP84" s="12"/>
    </row>
    <row r="85" spans="1:42" ht="15.6">
      <c r="A85" s="39"/>
      <c r="B85" s="2">
        <f>+'Ark1'!C4084</f>
        <v>2023</v>
      </c>
      <c r="C85" s="2">
        <f>+'Ark1'!J4084</f>
        <v>117</v>
      </c>
      <c r="D85" s="2" t="s">
        <v>38</v>
      </c>
      <c r="E85" s="2">
        <f>+'Ark1'!D4084</f>
        <v>11</v>
      </c>
      <c r="F85" s="2" t="s">
        <v>499</v>
      </c>
      <c r="G85" s="3">
        <f>+'Ark1'!Q4084</f>
        <v>93</v>
      </c>
      <c r="H85" s="310">
        <f>+'Ark1'!R4084</f>
        <v>10284</v>
      </c>
      <c r="I85" s="310">
        <f>IF(H85=0,"",'Ark1'!S4084)</f>
        <v>10259</v>
      </c>
      <c r="J85" s="86"/>
      <c r="K85" s="51">
        <f>IF(H85=0,"",100*H85/Måned!H20)</f>
        <v>7.3795548156546449</v>
      </c>
      <c r="L85" s="86"/>
      <c r="M85" s="51">
        <f>+IF(H85=0,"",'Ark1'!AD4084)</f>
        <v>9.1974993963134875</v>
      </c>
      <c r="N85" s="51">
        <f>+IF(H85=0,"",'Ark1'!AE4084)</f>
        <v>9.1657706385173938</v>
      </c>
      <c r="O85" s="96">
        <f>IF(H85=0,"",'Ark1'!U4084)</f>
        <v>60.939272833609515</v>
      </c>
      <c r="P85" s="12">
        <f>IF(H85=0,"",'Ark1'!W4084)</f>
        <v>83.049975631152847</v>
      </c>
      <c r="Q85" s="51">
        <f>IF(H85=0,"",'Ark1'!X4084)</f>
        <v>0.94321275768183599</v>
      </c>
      <c r="R85" s="51">
        <f>IF(H85=0,"",'Ark1'!Y4084)</f>
        <v>1.886425515363672</v>
      </c>
      <c r="S85" s="114"/>
      <c r="T85" s="272">
        <f>IF(H85=0,"",'Ark1'!Z4084)</f>
        <v>11.950602878257484</v>
      </c>
      <c r="U85" s="114"/>
      <c r="V85" s="51">
        <f>IF(H85=0,"",'Ark1'!AA4084)</f>
        <v>8.9623293866776947</v>
      </c>
      <c r="W85" s="12">
        <f>IF(H85=0,"",'Ark1'!AB4084)</f>
        <v>2.5212841310517833</v>
      </c>
      <c r="X85" s="15">
        <f>+IF('Ark1'!AD4084=0,"",'Ark1'!AC4084)</f>
        <v>-30.772576800452278</v>
      </c>
      <c r="Y85" s="15">
        <f t="shared" si="5"/>
        <v>110.31182795698925</v>
      </c>
      <c r="Z85" s="12">
        <f>IF(H85=0,"",'Ark1'!T4084)</f>
        <v>3.5446324387397898</v>
      </c>
      <c r="AA85" s="51">
        <f>IF(H85=0,"",'Ark1'!V4084)</f>
        <v>90.055356093009152</v>
      </c>
      <c r="AB85" s="39"/>
      <c r="AC85" s="79"/>
      <c r="AE85" s="51"/>
      <c r="AF85" s="4"/>
      <c r="AN85" s="13"/>
      <c r="AO85" s="12"/>
      <c r="AP85" s="12"/>
    </row>
    <row r="86" spans="1:42" ht="15.6">
      <c r="A86" s="39"/>
      <c r="B86" s="2">
        <f>+'Ark1'!C4085</f>
        <v>2023</v>
      </c>
      <c r="C86" s="2">
        <f>+'Ark1'!J4085</f>
        <v>117</v>
      </c>
      <c r="D86" s="2" t="s">
        <v>38</v>
      </c>
      <c r="E86" s="2">
        <f>+'Ark1'!D4085</f>
        <v>12</v>
      </c>
      <c r="F86" s="2" t="s">
        <v>500</v>
      </c>
      <c r="G86" s="3">
        <f>+'Ark1'!Q4085</f>
        <v>86</v>
      </c>
      <c r="H86" s="310">
        <f>+'Ark1'!R4085</f>
        <v>8354</v>
      </c>
      <c r="I86" s="310">
        <f>IF(H86=0,"",'Ark1'!S4085)</f>
        <v>8269</v>
      </c>
      <c r="J86" s="86"/>
      <c r="K86" s="51">
        <f>IF(H86=0,"",100*H86/Måned!H21)</f>
        <v>7.5644252883971097</v>
      </c>
      <c r="L86" s="86"/>
      <c r="M86" s="51">
        <f>+IF(H86=0,"",'Ark1'!AD4085)</f>
        <v>7.471403146324664</v>
      </c>
      <c r="N86" s="51">
        <f>+IF(H86=0,"",'Ark1'!AE4085)</f>
        <v>7.1495155445128109</v>
      </c>
      <c r="O86" s="96">
        <f>IF(H86=0,"",'Ark1'!U4085)</f>
        <v>60.741806748095314</v>
      </c>
      <c r="P86" s="12">
        <f>IF(H86=0,"",'Ark1'!W4085)</f>
        <v>80.370963840851346</v>
      </c>
      <c r="Q86" s="51">
        <f>IF(H86=0,"",'Ark1'!X4085)</f>
        <v>0.10773282259995212</v>
      </c>
      <c r="R86" s="51">
        <f>IF(H86=0,"",'Ark1'!Y4085)</f>
        <v>0.21546564519990424</v>
      </c>
      <c r="S86" s="114"/>
      <c r="T86" s="272">
        <f>IF(H86=0,"",'Ark1'!Z4085)</f>
        <v>13.358870002394063</v>
      </c>
      <c r="U86" s="114"/>
      <c r="V86" s="51">
        <f>IF(H86=0,"",'Ark1'!AA4085)</f>
        <v>8.4024950254717012</v>
      </c>
      <c r="W86" s="12">
        <f>IF(H86=0,"",'Ark1'!AB4085)</f>
        <v>2.3836261048178344</v>
      </c>
      <c r="X86" s="15">
        <f>+IF('Ark1'!AD4085=0,"",'Ark1'!AC4085)</f>
        <v>-35.125761371703348</v>
      </c>
      <c r="Y86" s="15">
        <f t="shared" si="5"/>
        <v>96.151162790697668</v>
      </c>
      <c r="Z86" s="12">
        <f>IF(H86=0,"",'Ark1'!T4085)</f>
        <v>3.901125209480488</v>
      </c>
      <c r="AA86" s="51">
        <f>IF(H86=0,"",'Ark1'!V4085)</f>
        <v>87.399215988601952</v>
      </c>
      <c r="AB86" s="39"/>
      <c r="AC86" s="79"/>
      <c r="AE86" s="51"/>
      <c r="AF86" s="4"/>
      <c r="AN86" s="13"/>
      <c r="AO86" s="12"/>
      <c r="AP86" s="12"/>
    </row>
    <row r="87" spans="1:42" ht="15.6">
      <c r="A87" s="39"/>
      <c r="B87" s="39"/>
      <c r="C87" s="44"/>
      <c r="D87" s="44"/>
      <c r="E87" s="44"/>
      <c r="F87" s="44"/>
      <c r="G87" s="44"/>
      <c r="H87" s="333"/>
      <c r="I87" s="333"/>
      <c r="J87" s="86"/>
      <c r="K87" s="44"/>
      <c r="L87" s="86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39"/>
      <c r="AC87" s="79"/>
      <c r="AE87" s="51"/>
      <c r="AF87" s="4"/>
      <c r="AN87" s="13"/>
      <c r="AO87" s="12"/>
      <c r="AP87" s="12"/>
    </row>
    <row r="88" spans="1:42" ht="15.6">
      <c r="A88" s="39"/>
      <c r="B88" s="2">
        <f>+'Ark1'!C4091</f>
        <v>2023</v>
      </c>
      <c r="C88" s="2">
        <f>+'Ark1'!J4086</f>
        <v>121</v>
      </c>
      <c r="D88" s="2" t="s">
        <v>276</v>
      </c>
      <c r="E88" s="2">
        <f>+'Ark1'!D4086</f>
        <v>1</v>
      </c>
      <c r="F88" s="2" t="s">
        <v>490</v>
      </c>
      <c r="G88" s="3">
        <f>+'Ark1'!Q4086</f>
        <v>155</v>
      </c>
      <c r="H88" s="310">
        <f>+'Ark1'!R4086</f>
        <v>17701</v>
      </c>
      <c r="I88" s="310">
        <f>IF(H88=0,"",'Ark1'!S4086)</f>
        <v>17694</v>
      </c>
      <c r="J88" s="86"/>
      <c r="K88" s="51">
        <f>IF(H88=0,"",100*H88/Måned!H10)</f>
        <v>13.537946172495813</v>
      </c>
      <c r="L88" s="86"/>
      <c r="M88" s="51">
        <f>+IF(H88=0,"",'Ark1'!AD4086)</f>
        <v>9.1531488672971832</v>
      </c>
      <c r="N88" s="51">
        <f>+IF(H88=0,"",'Ark1'!AE4086)</f>
        <v>9.3621471576600008</v>
      </c>
      <c r="O88" s="96">
        <f>IF(H88=0,"",'Ark1'!U4086)</f>
        <v>60.597264609472113</v>
      </c>
      <c r="P88" s="12">
        <f>IF(H88=0,"",'Ark1'!W4086)</f>
        <v>84.841788176782899</v>
      </c>
      <c r="Q88" s="51">
        <f>IF(H88=0,"",'Ark1'!X4086)</f>
        <v>3.3839896051070553</v>
      </c>
      <c r="R88" s="51">
        <f>IF(H88=0,"",'Ark1'!Y4086)</f>
        <v>6.7679792102141105</v>
      </c>
      <c r="S88" s="114"/>
      <c r="T88" s="272">
        <f>IF(H88=0,"",'Ark1'!Z4086)</f>
        <v>90.729337325574818</v>
      </c>
      <c r="U88" s="114"/>
      <c r="V88" s="51">
        <f>IF(H88=0,"",'Ark1'!AA4086)</f>
        <v>10.383488856832647</v>
      </c>
      <c r="W88" s="12">
        <f>IF(H88=0,"",'Ark1'!AB4086)</f>
        <v>2.483062411195986</v>
      </c>
      <c r="X88" s="15">
        <f>+IF('Ark1'!AD4086=0,"",'Ark1'!AC4086)</f>
        <v>-39.888319607850498</v>
      </c>
      <c r="Y88" s="15">
        <f>+(IF(H88=0,"",I88/G88))</f>
        <v>114.15483870967742</v>
      </c>
      <c r="Z88" s="12">
        <f>IF(H88=0,"",'Ark1'!T4086)</f>
        <v>4.1395966329585905</v>
      </c>
      <c r="AA88" s="51">
        <f>IF(H88=0,"",'Ark1'!V4086)</f>
        <v>91.935247834836389</v>
      </c>
      <c r="AB88" s="39"/>
      <c r="AC88" s="12"/>
      <c r="AD88" s="12"/>
      <c r="AE88" s="51"/>
      <c r="AF88" s="4"/>
      <c r="AG88"/>
      <c r="AH88"/>
      <c r="AI88"/>
      <c r="AJ88"/>
      <c r="AK88"/>
      <c r="AL88"/>
      <c r="AM88"/>
    </row>
    <row r="89" spans="1:42" ht="15.6">
      <c r="A89" s="39"/>
      <c r="B89" s="2">
        <f>+'Ark1'!C4092</f>
        <v>2023</v>
      </c>
      <c r="C89" s="2">
        <f>+'Ark1'!J4087</f>
        <v>121</v>
      </c>
      <c r="D89" s="2" t="s">
        <v>276</v>
      </c>
      <c r="E89" s="2">
        <f>+'Ark1'!D4087</f>
        <v>2</v>
      </c>
      <c r="F89" s="2" t="s">
        <v>491</v>
      </c>
      <c r="G89" s="3">
        <f>+'Ark1'!Q4087</f>
        <v>154</v>
      </c>
      <c r="H89" s="310">
        <f>+'Ark1'!R4087</f>
        <v>15209</v>
      </c>
      <c r="I89" s="310">
        <f>IF(H89=0,"",'Ark1'!S4087)</f>
        <v>15197</v>
      </c>
      <c r="J89" s="86"/>
      <c r="K89" s="51">
        <f>IF(H89=0,"",100*H89/Måned!H11)</f>
        <v>13.825483832847</v>
      </c>
      <c r="L89" s="86"/>
      <c r="M89" s="51">
        <f>+IF(H89=0,"",'Ark1'!AD4087)</f>
        <v>7.8645410498120354</v>
      </c>
      <c r="N89" s="51">
        <f>+IF(H89=0,"",'Ark1'!AE4087)</f>
        <v>7.8736730607480636</v>
      </c>
      <c r="O89" s="96">
        <f>IF(H89=0,"",'Ark1'!U4087)</f>
        <v>60.71389089951964</v>
      </c>
      <c r="P89" s="12">
        <f>IF(H89=0,"",'Ark1'!W4087)</f>
        <v>83.076824373231744</v>
      </c>
      <c r="Q89" s="51">
        <f>IF(H89=0,"",'Ark1'!X4087)</f>
        <v>2.3012689854691311</v>
      </c>
      <c r="R89" s="51">
        <f>IF(H89=0,"",'Ark1'!Y4087)</f>
        <v>4.6025379709382621</v>
      </c>
      <c r="S89" s="114"/>
      <c r="T89" s="272">
        <f>IF(H89=0,"",'Ark1'!Z4087)</f>
        <v>90.604247485041782</v>
      </c>
      <c r="U89" s="114"/>
      <c r="V89" s="51">
        <f>IF(H89=0,"",'Ark1'!AA4087)</f>
        <v>9.9297680394532239</v>
      </c>
      <c r="W89" s="12">
        <f>IF(H89=0,"",'Ark1'!AB4087)</f>
        <v>2.4030589292850237</v>
      </c>
      <c r="X89" s="15">
        <f>+IF('Ark1'!AD4087=0,"",'Ark1'!AC4087)</f>
        <v>-34.932341716105803</v>
      </c>
      <c r="Y89" s="15">
        <f t="shared" ref="Y89:Y99" si="6">+(IF(H89=0,"",I89/G89))</f>
        <v>98.681818181818187</v>
      </c>
      <c r="Z89" s="12">
        <f>IF(H89=0,"",'Ark1'!T4087)</f>
        <v>3.8475902426195008</v>
      </c>
      <c r="AA89" s="51">
        <f>IF(H89=0,"",'Ark1'!V4087)</f>
        <v>90.035717975071705</v>
      </c>
      <c r="AB89" s="39"/>
      <c r="AC89" s="12"/>
      <c r="AD89" s="12"/>
      <c r="AE89" s="51"/>
      <c r="AF89" s="4"/>
      <c r="AG89"/>
      <c r="AH89"/>
      <c r="AI89"/>
      <c r="AJ89"/>
      <c r="AK89"/>
      <c r="AL89"/>
      <c r="AM89"/>
    </row>
    <row r="90" spans="1:42" ht="15.6">
      <c r="A90" s="39"/>
      <c r="B90" s="2">
        <f>+'Ark1'!C4093</f>
        <v>2023</v>
      </c>
      <c r="C90" s="2">
        <f>+'Ark1'!J4088</f>
        <v>121</v>
      </c>
      <c r="D90" s="2" t="s">
        <v>276</v>
      </c>
      <c r="E90" s="2">
        <f>+'Ark1'!D4088</f>
        <v>3</v>
      </c>
      <c r="F90" s="2" t="s">
        <v>492</v>
      </c>
      <c r="G90" s="3">
        <f>+'Ark1'!Q4088</f>
        <v>156</v>
      </c>
      <c r="H90" s="310">
        <f>+'Ark1'!R4088</f>
        <v>17165</v>
      </c>
      <c r="I90" s="310">
        <f>IF(H90=0,"",'Ark1'!S4088)</f>
        <v>17151</v>
      </c>
      <c r="J90" s="86"/>
      <c r="K90" s="51">
        <f>IF(H90=0,"",100*H90/Måned!H12)</f>
        <v>12.945435348240883</v>
      </c>
      <c r="L90" s="86"/>
      <c r="M90" s="51">
        <f>+IF(H90=0,"",'Ark1'!AD4088)</f>
        <v>8.8759844250130584</v>
      </c>
      <c r="N90" s="51">
        <f>+IF(H90=0,"",'Ark1'!AE4088)</f>
        <v>9.040432031496124</v>
      </c>
      <c r="O90" s="96">
        <f>IF(H90=0,"",'Ark1'!U4088)</f>
        <v>60.397411229665906</v>
      </c>
      <c r="P90" s="12">
        <f>IF(H90=0,"",'Ark1'!W4088)</f>
        <v>84.520121275727277</v>
      </c>
      <c r="Q90" s="51">
        <f>IF(H90=0,"",'Ark1'!X4088)</f>
        <v>3.3381881736090873</v>
      </c>
      <c r="R90" s="51">
        <f>IF(H90=0,"",'Ark1'!Y4088)</f>
        <v>6.6763763472181745</v>
      </c>
      <c r="S90" s="114"/>
      <c r="T90" s="272">
        <f>IF(H90=0,"",'Ark1'!Z4088)</f>
        <v>90.719487328866876</v>
      </c>
      <c r="U90" s="114"/>
      <c r="V90" s="51">
        <f>IF(H90=0,"",'Ark1'!AA4088)</f>
        <v>10.003522107706718</v>
      </c>
      <c r="W90" s="12">
        <f>IF(H90=0,"",'Ark1'!AB4088)</f>
        <v>2.5716171341738661</v>
      </c>
      <c r="X90" s="15">
        <f>+IF('Ark1'!AD4088=0,"",'Ark1'!AC4088)</f>
        <v>-36.871080204248287</v>
      </c>
      <c r="Y90" s="15">
        <f t="shared" si="6"/>
        <v>109.94230769230769</v>
      </c>
      <c r="Z90" s="12">
        <f>IF(H90=0,"",'Ark1'!T4088)</f>
        <v>4.5764637343431405</v>
      </c>
      <c r="AA90" s="51">
        <f>IF(H90=0,"",'Ark1'!V4088)</f>
        <v>91.601916139310021</v>
      </c>
      <c r="AB90" s="39"/>
      <c r="AC90" s="79"/>
      <c r="AE90" s="51"/>
      <c r="AF90" s="4"/>
      <c r="AN90" s="13"/>
      <c r="AO90" s="12"/>
      <c r="AP90" s="12"/>
    </row>
    <row r="91" spans="1:42" ht="15.6">
      <c r="A91" s="39"/>
      <c r="B91" s="2">
        <f>+'Ark1'!C4094</f>
        <v>2023</v>
      </c>
      <c r="C91" s="2">
        <f>+'Ark1'!J4089</f>
        <v>121</v>
      </c>
      <c r="D91" s="2" t="s">
        <v>276</v>
      </c>
      <c r="E91" s="2">
        <f>+'Ark1'!D4089</f>
        <v>4</v>
      </c>
      <c r="F91" s="2" t="s">
        <v>493</v>
      </c>
      <c r="G91" s="3">
        <f>+'Ark1'!Q4089</f>
        <v>148</v>
      </c>
      <c r="H91" s="310">
        <f>+'Ark1'!R4089</f>
        <v>14085</v>
      </c>
      <c r="I91" s="310">
        <f>IF(H91=0,"",'Ark1'!S4089)</f>
        <v>14041</v>
      </c>
      <c r="J91" s="86"/>
      <c r="K91" s="51">
        <f>IF(H91=0,"",100*H91/Måned!H13)</f>
        <v>13.367689767097545</v>
      </c>
      <c r="L91" s="86"/>
      <c r="M91" s="51">
        <f>+IF(H91=0,"",'Ark1'!AD4089)</f>
        <v>7.2833230775595021</v>
      </c>
      <c r="N91" s="51">
        <f>+IF(H91=0,"",'Ark1'!AE4089)</f>
        <v>7.4239005214372398</v>
      </c>
      <c r="O91" s="96">
        <f>IF(H91=0,"",'Ark1'!U4089)</f>
        <v>60.558151128836975</v>
      </c>
      <c r="P91" s="12">
        <f>IF(H91=0,"",'Ark1'!W4089)</f>
        <v>84.780207962396346</v>
      </c>
      <c r="Q91" s="51">
        <f>IF(H91=0,"",'Ark1'!X4089)</f>
        <v>2.243521476748314</v>
      </c>
      <c r="R91" s="51">
        <f>IF(H91=0,"",'Ark1'!Y4089)</f>
        <v>4.4870429534966281</v>
      </c>
      <c r="S91" s="114"/>
      <c r="T91" s="272">
        <f>IF(H91=0,"",'Ark1'!Z4089)</f>
        <v>87.916222932197357</v>
      </c>
      <c r="U91" s="114"/>
      <c r="V91" s="51">
        <f>IF(H91=0,"",'Ark1'!AA4089)</f>
        <v>10.723316516523701</v>
      </c>
      <c r="W91" s="12">
        <f>IF(H91=0,"",'Ark1'!AB4089)</f>
        <v>2.5340466299419258</v>
      </c>
      <c r="X91" s="15">
        <f>+IF('Ark1'!AD4089=0,"",'Ark1'!AC4089)</f>
        <v>-43.045067412670129</v>
      </c>
      <c r="Y91" s="15">
        <f t="shared" si="6"/>
        <v>94.871621621621628</v>
      </c>
      <c r="Z91" s="12">
        <f>IF(H91=0,"",'Ark1'!T4089)</f>
        <v>4.2588569400070995</v>
      </c>
      <c r="AA91" s="51">
        <f>IF(H91=0,"",'Ark1'!V4089)</f>
        <v>91.958606288671646</v>
      </c>
      <c r="AB91" s="39"/>
      <c r="AC91" s="79"/>
      <c r="AE91" s="51"/>
      <c r="AF91" s="4"/>
      <c r="AN91" s="13"/>
      <c r="AO91" s="12"/>
      <c r="AP91" s="12"/>
    </row>
    <row r="92" spans="1:42" ht="15.6">
      <c r="A92" s="39"/>
      <c r="B92" s="2">
        <f>+'Ark1'!C4095</f>
        <v>2023</v>
      </c>
      <c r="C92" s="2">
        <f>+'Ark1'!J4090</f>
        <v>121</v>
      </c>
      <c r="D92" s="2" t="s">
        <v>276</v>
      </c>
      <c r="E92" s="2">
        <f>+'Ark1'!D4090</f>
        <v>5</v>
      </c>
      <c r="F92" s="2" t="s">
        <v>377</v>
      </c>
      <c r="G92" s="3">
        <f>+'Ark1'!Q4090</f>
        <v>149</v>
      </c>
      <c r="H92" s="310">
        <f>+'Ark1'!R4090</f>
        <v>15672</v>
      </c>
      <c r="I92" s="310">
        <f>IF(H92=0,"",'Ark1'!S4090)</f>
        <v>15621</v>
      </c>
      <c r="J92" s="86"/>
      <c r="K92" s="51">
        <f>IF(H92=0,"",100*H92/Måned!H14)</f>
        <v>12.57320732313913</v>
      </c>
      <c r="L92" s="86"/>
      <c r="M92" s="51">
        <f>+IF(H92=0,"",'Ark1'!AD4090)</f>
        <v>8.10395734977015</v>
      </c>
      <c r="N92" s="51">
        <f>+IF(H92=0,"",'Ark1'!AE4090)</f>
        <v>8.0715185709816453</v>
      </c>
      <c r="O92" s="96">
        <f>IF(H92=0,"",'Ark1'!U4090)</f>
        <v>60.491965943281485</v>
      </c>
      <c r="P92" s="12">
        <f>IF(H92=0,"",'Ark1'!W4090)</f>
        <v>82.852723897317645</v>
      </c>
      <c r="Q92" s="51">
        <f>IF(H92=0,"",'Ark1'!X4090)</f>
        <v>3.9752424706482894</v>
      </c>
      <c r="R92" s="51">
        <f>IF(H92=0,"",'Ark1'!Y4090)</f>
        <v>7.9504849412965788</v>
      </c>
      <c r="S92" s="114"/>
      <c r="T92" s="272">
        <f>IF(H92=0,"",'Ark1'!Z4090)</f>
        <v>88.648545176110247</v>
      </c>
      <c r="U92" s="114"/>
      <c r="V92" s="51">
        <f>IF(H92=0,"",'Ark1'!AA4090)</f>
        <v>10.076083068806064</v>
      </c>
      <c r="W92" s="12">
        <f>IF(H92=0,"",'Ark1'!AB4090)</f>
        <v>2.6065446003461208</v>
      </c>
      <c r="X92" s="15">
        <f>+IF('Ark1'!AD4090=0,"",'Ark1'!AC4090)</f>
        <v>-36.642547078137362</v>
      </c>
      <c r="Y92" s="15">
        <f t="shared" si="6"/>
        <v>104.83892617449665</v>
      </c>
      <c r="Z92" s="12">
        <f>IF(H92=0,"",'Ark1'!T4090)</f>
        <v>4.4428279734558451</v>
      </c>
      <c r="AA92" s="51">
        <f>IF(H92=0,"",'Ark1'!V4090)</f>
        <v>89.861357703671445</v>
      </c>
      <c r="AB92" s="39"/>
      <c r="AC92" s="79"/>
      <c r="AE92" s="51"/>
      <c r="AF92" s="4"/>
      <c r="AN92" s="13"/>
      <c r="AO92" s="12"/>
      <c r="AP92" s="12"/>
    </row>
    <row r="93" spans="1:42" ht="15.6">
      <c r="A93" s="39"/>
      <c r="B93" s="2">
        <f>+'Ark1'!C4096</f>
        <v>2023</v>
      </c>
      <c r="C93" s="2">
        <f>+'Ark1'!J4091</f>
        <v>121</v>
      </c>
      <c r="D93" s="2" t="s">
        <v>276</v>
      </c>
      <c r="E93" s="2">
        <f>+'Ark1'!D4091</f>
        <v>6</v>
      </c>
      <c r="F93" s="2" t="s">
        <v>494</v>
      </c>
      <c r="G93" s="3">
        <f>+'Ark1'!Q4091</f>
        <v>156</v>
      </c>
      <c r="H93" s="310">
        <f>+'Ark1'!R4091</f>
        <v>16625</v>
      </c>
      <c r="I93" s="310">
        <f>IF(H93=0,"",'Ark1'!S4091)</f>
        <v>16596</v>
      </c>
      <c r="J93" s="86"/>
      <c r="K93" s="51">
        <f>IF(H93=0,"",100*H93/Måned!H15)</f>
        <v>12.848453934911472</v>
      </c>
      <c r="L93" s="86"/>
      <c r="M93" s="51">
        <f>+IF(H93=0,"",'Ark1'!AD4091)</f>
        <v>8.5967515913686015</v>
      </c>
      <c r="N93" s="51">
        <f>+IF(H93=0,"",'Ark1'!AE4091)</f>
        <v>8.66500458618364</v>
      </c>
      <c r="O93" s="96">
        <f>IF(H93=0,"",'Ark1'!U4091)</f>
        <v>60.351771511207509</v>
      </c>
      <c r="P93" s="12">
        <f>IF(H93=0,"",'Ark1'!W4091)</f>
        <v>83.71932995902614</v>
      </c>
      <c r="Q93" s="51">
        <f>IF(H93=0,"",'Ark1'!X4091)</f>
        <v>2.8030075187969921</v>
      </c>
      <c r="R93" s="51">
        <f>IF(H93=0,"",'Ark1'!Y4091)</f>
        <v>5.6060150375939841</v>
      </c>
      <c r="S93" s="114"/>
      <c r="T93" s="272">
        <f>IF(H93=0,"",'Ark1'!Z4091)</f>
        <v>89.551879699248119</v>
      </c>
      <c r="U93" s="114"/>
      <c r="V93" s="51">
        <f>IF(H93=0,"",'Ark1'!AA4091)</f>
        <v>10.071843812189268</v>
      </c>
      <c r="W93" s="12">
        <f>IF(H93=0,"",'Ark1'!AB4091)</f>
        <v>2.6097546530459113</v>
      </c>
      <c r="X93" s="15">
        <f>+IF('Ark1'!AD4091=0,"",'Ark1'!AC4091)</f>
        <v>-39.653787790820701</v>
      </c>
      <c r="Y93" s="15">
        <f t="shared" si="6"/>
        <v>106.38461538461539</v>
      </c>
      <c r="Z93" s="12">
        <f>IF(H93=0,"",'Ark1'!T4091)</f>
        <v>4.6324210526315799</v>
      </c>
      <c r="AA93" s="51">
        <f>IF(H93=0,"",'Ark1'!V4091)</f>
        <v>90.758525791827182</v>
      </c>
      <c r="AB93" s="39"/>
      <c r="AC93" s="79"/>
      <c r="AE93" s="51"/>
      <c r="AF93" s="4"/>
      <c r="AN93" s="13"/>
      <c r="AO93" s="12"/>
      <c r="AP93" s="12"/>
    </row>
    <row r="94" spans="1:42" ht="15.6">
      <c r="A94" s="39"/>
      <c r="B94" s="2">
        <f>+'Ark1'!C4097</f>
        <v>2023</v>
      </c>
      <c r="C94" s="2">
        <f>+'Ark1'!J4092</f>
        <v>121</v>
      </c>
      <c r="D94" s="2" t="s">
        <v>276</v>
      </c>
      <c r="E94" s="2">
        <f>+'Ark1'!D4092</f>
        <v>7</v>
      </c>
      <c r="F94" s="2" t="s">
        <v>495</v>
      </c>
      <c r="G94" s="3">
        <f>+'Ark1'!Q4092</f>
        <v>155</v>
      </c>
      <c r="H94" s="310">
        <f>+'Ark1'!R4092</f>
        <v>16680</v>
      </c>
      <c r="I94" s="310">
        <f>IF(H94=0,"",'Ark1'!S4092)</f>
        <v>16620</v>
      </c>
      <c r="J94" s="86"/>
      <c r="K94" s="51">
        <f>IF(H94=0,"",100*H94/Måned!H16)</f>
        <v>13.739816637698828</v>
      </c>
      <c r="L94" s="86"/>
      <c r="M94" s="51">
        <f>+IF(H94=0,"",'Ark1'!AD4092)</f>
        <v>8.6251919725731323</v>
      </c>
      <c r="N94" s="51">
        <f>+IF(H94=0,"",'Ark1'!AE4092)</f>
        <v>8.6012060057714308</v>
      </c>
      <c r="O94" s="96">
        <f>IF(H94=0,"",'Ark1'!U4092)</f>
        <v>60.4013838748496</v>
      </c>
      <c r="P94" s="12">
        <f>IF(H94=0,"",'Ark1'!W4092)</f>
        <v>82.982918170878307</v>
      </c>
      <c r="Q94" s="51">
        <f>IF(H94=0,"",'Ark1'!X4092)</f>
        <v>2.0383693045563551</v>
      </c>
      <c r="R94" s="51">
        <f>IF(H94=0,"",'Ark1'!Y4092)</f>
        <v>4.0767386091127102</v>
      </c>
      <c r="S94" s="114"/>
      <c r="T94" s="272">
        <f>IF(H94=0,"",'Ark1'!Z4092)</f>
        <v>87.655875299760197</v>
      </c>
      <c r="U94" s="114"/>
      <c r="V94" s="51">
        <f>IF(H94=0,"",'Ark1'!AA4092)</f>
        <v>10.039394726688144</v>
      </c>
      <c r="W94" s="12">
        <f>IF(H94=0,"",'Ark1'!AB4092)</f>
        <v>2.5911467357504314</v>
      </c>
      <c r="X94" s="15">
        <f>+IF('Ark1'!AD4092=0,"",'Ark1'!AC4092)</f>
        <v>-36.674948164123343</v>
      </c>
      <c r="Y94" s="15">
        <f t="shared" si="6"/>
        <v>107.2258064516129</v>
      </c>
      <c r="Z94" s="12">
        <f>IF(H94=0,"",'Ark1'!T4092)</f>
        <v>4.5372901678657076</v>
      </c>
      <c r="AA94" s="51">
        <f>IF(H94=0,"",'Ark1'!V4092)</f>
        <v>90.032802573097825</v>
      </c>
      <c r="AB94" s="39"/>
      <c r="AC94" s="79"/>
      <c r="AE94" s="51"/>
      <c r="AF94" s="4"/>
      <c r="AN94" s="13"/>
      <c r="AO94" s="12"/>
      <c r="AP94" s="12"/>
    </row>
    <row r="95" spans="1:42" ht="15.6">
      <c r="A95" s="39"/>
      <c r="B95" s="2">
        <f>+'Ark1'!C4098</f>
        <v>2023</v>
      </c>
      <c r="C95" s="2">
        <f>+'Ark1'!J4093</f>
        <v>121</v>
      </c>
      <c r="D95" s="2" t="s">
        <v>276</v>
      </c>
      <c r="E95" s="2">
        <f>+'Ark1'!D4093</f>
        <v>8</v>
      </c>
      <c r="F95" s="2" t="s">
        <v>496</v>
      </c>
      <c r="G95" s="3">
        <f>+'Ark1'!Q4093</f>
        <v>155</v>
      </c>
      <c r="H95" s="310">
        <f>+'Ark1'!R4093</f>
        <v>15857</v>
      </c>
      <c r="I95" s="310">
        <f>IF(H95=0,"",'Ark1'!S4093)</f>
        <v>15840</v>
      </c>
      <c r="J95" s="86"/>
      <c r="K95" s="51">
        <f>IF(H95=0,"",100*H95/Måned!H17)</f>
        <v>12.250558177983452</v>
      </c>
      <c r="L95" s="86"/>
      <c r="M95" s="51">
        <f>+IF(H95=0,"",'Ark1'!AD4093)</f>
        <v>8.19962045018538</v>
      </c>
      <c r="N95" s="51">
        <f>+IF(H95=0,"",'Ark1'!AE4093)</f>
        <v>8.1840147159007071</v>
      </c>
      <c r="O95" s="96">
        <f>IF(H95=0,"",'Ark1'!U4093)</f>
        <v>60.211111111111123</v>
      </c>
      <c r="P95" s="12">
        <f>IF(H95=0,"",'Ark1'!W4093)</f>
        <v>82.846010101010009</v>
      </c>
      <c r="Q95" s="51">
        <f>IF(H95=0,"",'Ark1'!X4093)</f>
        <v>3.3549851800466666</v>
      </c>
      <c r="R95" s="51">
        <f>IF(H95=0,"",'Ark1'!Y4093)</f>
        <v>6.7099703600933331</v>
      </c>
      <c r="S95" s="114"/>
      <c r="T95" s="272">
        <f>IF(H95=0,"",'Ark1'!Z4093)</f>
        <v>88.213407327993934</v>
      </c>
      <c r="U95" s="114"/>
      <c r="V95" s="51">
        <f>IF(H95=0,"",'Ark1'!AA4093)</f>
        <v>9.3192162169840813</v>
      </c>
      <c r="W95" s="12">
        <f>IF(H95=0,"",'Ark1'!AB4093)</f>
        <v>2.4274061847236079</v>
      </c>
      <c r="X95" s="15">
        <f>+IF('Ark1'!AD4093=0,"",'Ark1'!AC4093)</f>
        <v>-37.015554402039669</v>
      </c>
      <c r="Y95" s="15">
        <f t="shared" si="6"/>
        <v>102.19354838709677</v>
      </c>
      <c r="Z95" s="12">
        <f>IF(H95=0,"",'Ark1'!T4093)</f>
        <v>4.9043955350949107</v>
      </c>
      <c r="AA95" s="51">
        <f>IF(H95=0,"",'Ark1'!V4093)</f>
        <v>89.792938868642949</v>
      </c>
      <c r="AB95" s="39"/>
      <c r="AC95" s="79"/>
      <c r="AE95" s="51"/>
      <c r="AF95" s="4"/>
      <c r="AN95" s="13"/>
      <c r="AO95" s="12"/>
      <c r="AP95" s="12"/>
    </row>
    <row r="96" spans="1:42" ht="15.6">
      <c r="A96" s="39"/>
      <c r="B96" s="2">
        <f>+'Ark1'!C4099</f>
        <v>2023</v>
      </c>
      <c r="C96" s="2">
        <f>+'Ark1'!J4094</f>
        <v>121</v>
      </c>
      <c r="D96" s="2" t="s">
        <v>276</v>
      </c>
      <c r="E96" s="2">
        <f>+'Ark1'!D4094</f>
        <v>9</v>
      </c>
      <c r="F96" s="2" t="s">
        <v>497</v>
      </c>
      <c r="G96" s="3">
        <f>+'Ark1'!Q4094</f>
        <v>162</v>
      </c>
      <c r="H96" s="310">
        <f>+'Ark1'!R4094</f>
        <v>16194</v>
      </c>
      <c r="I96" s="310">
        <f>IF(H96=0,"",'Ark1'!S4094)</f>
        <v>16180</v>
      </c>
      <c r="J96" s="86"/>
      <c r="K96" s="51">
        <f>IF(H96=0,"",100*H96/Måned!H18)</f>
        <v>13.480620671283964</v>
      </c>
      <c r="L96" s="86"/>
      <c r="M96" s="51">
        <f>+IF(H96=0,"",'Ark1'!AD4094)</f>
        <v>8.3738824222931214</v>
      </c>
      <c r="N96" s="51">
        <f>+IF(H96=0,"",'Ark1'!AE4094)</f>
        <v>8.285545255687861</v>
      </c>
      <c r="O96" s="96">
        <f>IF(H96=0,"",'Ark1'!U4094)</f>
        <v>60.475463535228656</v>
      </c>
      <c r="P96" s="12">
        <f>IF(H96=0,"",'Ark1'!W4094)</f>
        <v>82.111304079109814</v>
      </c>
      <c r="Q96" s="51">
        <f>IF(H96=0,"",'Ark1'!X4094)</f>
        <v>2.3341978510559471</v>
      </c>
      <c r="R96" s="51">
        <f>IF(H96=0,"",'Ark1'!Y4094)</f>
        <v>4.6683957021118943</v>
      </c>
      <c r="S96" s="114"/>
      <c r="T96" s="272">
        <f>IF(H96=0,"",'Ark1'!Z4094)</f>
        <v>86.661726565394574</v>
      </c>
      <c r="U96" s="114"/>
      <c r="V96" s="51">
        <f>IF(H96=0,"",'Ark1'!AA4094)</f>
        <v>9.739891220855398</v>
      </c>
      <c r="W96" s="12">
        <f>IF(H96=0,"",'Ark1'!AB4094)</f>
        <v>2.50563344301831</v>
      </c>
      <c r="X96" s="15">
        <f>+IF('Ark1'!AD4094=0,"",'Ark1'!AC4094)</f>
        <v>-37.822101090973007</v>
      </c>
      <c r="Y96" s="15">
        <f t="shared" si="6"/>
        <v>99.876543209876544</v>
      </c>
      <c r="Z96" s="12">
        <f>IF(H96=0,"",'Ark1'!T4094)</f>
        <v>4.3072125478572323</v>
      </c>
      <c r="AA96" s="51">
        <f>IF(H96=0,"",'Ark1'!V4094)</f>
        <v>88.989784480391492</v>
      </c>
      <c r="AB96" s="39"/>
      <c r="AC96" s="79"/>
      <c r="AE96" s="51"/>
      <c r="AF96" s="4"/>
      <c r="AN96" s="13"/>
      <c r="AO96" s="12"/>
      <c r="AP96" s="12"/>
    </row>
    <row r="97" spans="1:42" ht="15.6">
      <c r="A97" s="39"/>
      <c r="B97" s="2">
        <f>+'Ark1'!C4100</f>
        <v>2023</v>
      </c>
      <c r="C97" s="2">
        <f>+'Ark1'!J4095</f>
        <v>121</v>
      </c>
      <c r="D97" s="2" t="s">
        <v>276</v>
      </c>
      <c r="E97" s="2">
        <f>+'Ark1'!D4095</f>
        <v>10</v>
      </c>
      <c r="F97" s="2" t="s">
        <v>498</v>
      </c>
      <c r="G97" s="3">
        <f>+'Ark1'!Q4095</f>
        <v>173</v>
      </c>
      <c r="H97" s="310">
        <f>+'Ark1'!R4095</f>
        <v>15630</v>
      </c>
      <c r="I97" s="310">
        <f>IF(H97=0,"",'Ark1'!S4095)</f>
        <v>15603</v>
      </c>
      <c r="J97" s="86"/>
      <c r="K97" s="51">
        <f>IF(H97=0,"",100*H97/Måned!H19)</f>
        <v>12.431301747381314</v>
      </c>
      <c r="L97" s="86"/>
      <c r="M97" s="51">
        <f>+IF(H97=0,"",'Ark1'!AD4095)</f>
        <v>8.082239240486695</v>
      </c>
      <c r="N97" s="51">
        <f>+IF(H97=0,"",'Ark1'!AE4095)</f>
        <v>8.078317582933412</v>
      </c>
      <c r="O97" s="96">
        <f>IF(H97=0,"",'Ark1'!U4095)</f>
        <v>60.542908415048402</v>
      </c>
      <c r="P97" s="12">
        <f>IF(H97=0,"",'Ark1'!W4095)</f>
        <v>83.018175991796397</v>
      </c>
      <c r="Q97" s="51">
        <f>IF(H97=0,"",'Ark1'!X4095)</f>
        <v>3.8707613563659624</v>
      </c>
      <c r="R97" s="51">
        <f>IF(H97=0,"",'Ark1'!Y4095)</f>
        <v>7.7415227127319248</v>
      </c>
      <c r="S97" s="114"/>
      <c r="T97" s="272">
        <f>IF(H97=0,"",'Ark1'!Z4095)</f>
        <v>87.88227767114526</v>
      </c>
      <c r="U97" s="114"/>
      <c r="V97" s="51">
        <f>IF(H97=0,"",'Ark1'!AA4095)</f>
        <v>9.8455058188535851</v>
      </c>
      <c r="W97" s="12">
        <f>IF(H97=0,"",'Ark1'!AB4095)</f>
        <v>2.4534377339736539</v>
      </c>
      <c r="X97" s="15">
        <f>+IF('Ark1'!AD4095=0,"",'Ark1'!AC4095)</f>
        <v>-37.042521041965195</v>
      </c>
      <c r="Y97" s="15">
        <f t="shared" si="6"/>
        <v>90.190751445086704</v>
      </c>
      <c r="Z97" s="12">
        <f>IF(H97=0,"",'Ark1'!T4095)</f>
        <v>4.2822776711452333</v>
      </c>
      <c r="AA97" s="51">
        <f>IF(H97=0,"",'Ark1'!V4095)</f>
        <v>90.003589192260193</v>
      </c>
      <c r="AB97" s="39"/>
      <c r="AC97" s="79"/>
      <c r="AE97" s="51"/>
      <c r="AF97" s="4"/>
      <c r="AN97" s="13"/>
      <c r="AO97" s="12"/>
      <c r="AP97" s="12"/>
    </row>
    <row r="98" spans="1:42" ht="15.6">
      <c r="A98" s="39"/>
      <c r="B98" s="2">
        <f>+'Ark1'!C4101</f>
        <v>2023</v>
      </c>
      <c r="C98" s="2">
        <f>+'Ark1'!J4096</f>
        <v>121</v>
      </c>
      <c r="D98" s="2" t="s">
        <v>276</v>
      </c>
      <c r="E98" s="2">
        <f>+'Ark1'!D4096</f>
        <v>11</v>
      </c>
      <c r="F98" s="2" t="s">
        <v>499</v>
      </c>
      <c r="G98" s="3">
        <f>+'Ark1'!Q4096</f>
        <v>166</v>
      </c>
      <c r="H98" s="310">
        <f>+'Ark1'!R4096</f>
        <v>18192</v>
      </c>
      <c r="I98" s="310">
        <f>IF(H98=0,"",'Ark1'!S4096)</f>
        <v>18178</v>
      </c>
      <c r="J98" s="86"/>
      <c r="K98" s="51">
        <f>IF(H98=0,"",100*H98/Måned!H20)</f>
        <v>13.054148308672627</v>
      </c>
      <c r="L98" s="86"/>
      <c r="M98" s="51">
        <f>+IF(H98=0,"",'Ark1'!AD4096)</f>
        <v>9.4070439067776022</v>
      </c>
      <c r="N98" s="51">
        <f>+IF(H98=0,"",'Ark1'!AE4096)</f>
        <v>9.3429537627024057</v>
      </c>
      <c r="O98" s="96">
        <f>IF(H98=0,"",'Ark1'!U4096)</f>
        <v>60.85031356584885</v>
      </c>
      <c r="P98" s="12">
        <f>IF(H98=0,"",'Ark1'!W4096)</f>
        <v>82.413521839586011</v>
      </c>
      <c r="Q98" s="51">
        <f>IF(H98=0,"",'Ark1'!X4096)</f>
        <v>3.3641160949868074</v>
      </c>
      <c r="R98" s="51">
        <f>IF(H98=0,"",'Ark1'!Y4096)</f>
        <v>6.7282321899736148</v>
      </c>
      <c r="S98" s="114"/>
      <c r="T98" s="272">
        <f>IF(H98=0,"",'Ark1'!Z4096)</f>
        <v>89.253518029903248</v>
      </c>
      <c r="U98" s="114"/>
      <c r="V98" s="51">
        <f>IF(H98=0,"",'Ark1'!AA4096)</f>
        <v>9.8205192604046747</v>
      </c>
      <c r="W98" s="12">
        <f>IF(H98=0,"",'Ark1'!AB4096)</f>
        <v>2.3675812170376247</v>
      </c>
      <c r="X98" s="15">
        <f>+IF('Ark1'!AD4096=0,"",'Ark1'!AC4096)</f>
        <v>-35.704157442516532</v>
      </c>
      <c r="Y98" s="15">
        <f t="shared" si="6"/>
        <v>109.50602409638554</v>
      </c>
      <c r="Z98" s="12">
        <f>IF(H98=0,"",'Ark1'!T4096)</f>
        <v>3.6644129287598943</v>
      </c>
      <c r="AA98" s="51">
        <f>IF(H98=0,"",'Ark1'!V4096)</f>
        <v>89.320559050878273</v>
      </c>
      <c r="AB98" s="39"/>
      <c r="AC98" s="79"/>
      <c r="AE98" s="51"/>
      <c r="AF98" s="4"/>
      <c r="AN98" s="13"/>
      <c r="AO98" s="12"/>
      <c r="AP98" s="12"/>
    </row>
    <row r="99" spans="1:42" ht="16.5" customHeight="1">
      <c r="A99" s="39"/>
      <c r="B99" s="2">
        <f>+'Ark1'!C4102</f>
        <v>2023</v>
      </c>
      <c r="C99" s="2">
        <f>+'Ark1'!J4097</f>
        <v>121</v>
      </c>
      <c r="D99" s="2" t="s">
        <v>276</v>
      </c>
      <c r="E99" s="2">
        <f>+'Ark1'!D4097</f>
        <v>12</v>
      </c>
      <c r="F99" s="2" t="s">
        <v>500</v>
      </c>
      <c r="G99" s="3">
        <f>+'Ark1'!Q4097</f>
        <v>144</v>
      </c>
      <c r="H99" s="310">
        <f>+'Ark1'!R4097</f>
        <v>14377</v>
      </c>
      <c r="I99" s="310">
        <f>IF(H99=0,"",'Ark1'!S4097)</f>
        <v>14359</v>
      </c>
      <c r="J99" s="86"/>
      <c r="K99" s="51">
        <f>IF(H99=0,"",100*H99/Måned!H21)</f>
        <v>13.018164037740632</v>
      </c>
      <c r="L99" s="86"/>
      <c r="M99" s="51">
        <f>+IF(H99=0,"",'Ark1'!AD4097)</f>
        <v>7.4343156468635438</v>
      </c>
      <c r="N99" s="51">
        <f>+IF(H99=0,"",'Ark1'!AE4097)</f>
        <v>7.071286748497462</v>
      </c>
      <c r="O99" s="96">
        <f>IF(H99=0,"",'Ark1'!U4097)</f>
        <v>60.790862873459155</v>
      </c>
      <c r="P99" s="12">
        <f>IF(H99=0,"",'Ark1'!W4097)</f>
        <v>78.96499756250445</v>
      </c>
      <c r="Q99" s="51">
        <f>IF(H99=0,"",'Ark1'!X4097)</f>
        <v>1.3215552618766084</v>
      </c>
      <c r="R99" s="51">
        <f>IF(H99=0,"",'Ark1'!Y4097)</f>
        <v>2.6431105237532169</v>
      </c>
      <c r="S99" s="114"/>
      <c r="T99" s="272">
        <f>IF(H99=0,"",'Ark1'!Z4097)</f>
        <v>87.382625026083346</v>
      </c>
      <c r="U99" s="114"/>
      <c r="V99" s="51">
        <f>IF(H99=0,"",'Ark1'!AA4097)</f>
        <v>9.4690874107351117</v>
      </c>
      <c r="W99" s="12">
        <f>IF(H99=0,"",'Ark1'!AB4097)</f>
        <v>2.3866892007195815</v>
      </c>
      <c r="X99" s="15">
        <f>+IF('Ark1'!AD4097=0,"",'Ark1'!AC4097)</f>
        <v>-40.668971834070845</v>
      </c>
      <c r="Y99" s="15">
        <f t="shared" si="6"/>
        <v>99.715277777777771</v>
      </c>
      <c r="Z99" s="12">
        <f>IF(H99=0,"",'Ark1'!T4097)</f>
        <v>3.7896640467413238</v>
      </c>
      <c r="AA99" s="51">
        <f>IF(H99=0,"",'Ark1'!V4097)</f>
        <v>85.599505091426892</v>
      </c>
      <c r="AB99" s="39"/>
      <c r="AC99" s="79"/>
      <c r="AE99" s="51"/>
      <c r="AF99" s="4"/>
      <c r="AN99" s="13"/>
      <c r="AO99" s="12"/>
      <c r="AP99" s="12"/>
    </row>
    <row r="100" spans="1:42" ht="18" customHeight="1">
      <c r="A100" s="44"/>
      <c r="B100" s="39"/>
      <c r="C100" s="44"/>
      <c r="D100" s="64"/>
      <c r="E100" s="56"/>
      <c r="F100" s="39"/>
      <c r="G100" s="39"/>
      <c r="H100" s="322"/>
      <c r="I100" s="345"/>
      <c r="J100" s="86"/>
      <c r="K100" s="69"/>
      <c r="L100" s="86"/>
      <c r="M100" s="53"/>
      <c r="N100" s="39"/>
      <c r="O100" s="44"/>
      <c r="P100" s="39"/>
      <c r="Q100" s="115"/>
      <c r="R100" s="125"/>
      <c r="S100" s="125"/>
      <c r="T100" s="125"/>
      <c r="U100" s="125"/>
      <c r="V100" s="115"/>
      <c r="W100" s="39"/>
      <c r="X100" s="85"/>
      <c r="Y100" s="44"/>
      <c r="Z100" s="39"/>
      <c r="AA100" s="115"/>
      <c r="AB100" s="39"/>
      <c r="AC100" s="2"/>
      <c r="AD100" s="5"/>
      <c r="AE100" s="5"/>
      <c r="AF100"/>
      <c r="AG100" s="4"/>
      <c r="AH100"/>
      <c r="AI100"/>
      <c r="AJ100"/>
      <c r="AK100"/>
      <c r="AL100"/>
      <c r="AM100"/>
    </row>
    <row r="101" spans="1:42" ht="15.6">
      <c r="A101" s="39"/>
      <c r="B101" s="2">
        <f>+'Ark1'!C4098</f>
        <v>2023</v>
      </c>
      <c r="C101" s="2">
        <f>+'Ark1'!J4098</f>
        <v>134</v>
      </c>
      <c r="D101" s="2" t="s">
        <v>31</v>
      </c>
      <c r="E101" s="2">
        <f>+'Ark1'!D4098</f>
        <v>1</v>
      </c>
      <c r="F101" s="2" t="s">
        <v>490</v>
      </c>
      <c r="G101" s="3">
        <f>+'Ark1'!Q4098</f>
        <v>31</v>
      </c>
      <c r="H101" s="310">
        <f>+'Ark1'!R4098</f>
        <v>2561</v>
      </c>
      <c r="I101" s="310">
        <f>IF(H101=0,"",'Ark1'!S4098)</f>
        <v>2556</v>
      </c>
      <c r="J101" s="86"/>
      <c r="K101" s="51">
        <f>IF(H101=0,"",100*H101/Måned!H10)</f>
        <v>1.9586848284143141</v>
      </c>
      <c r="L101" s="86"/>
      <c r="M101" s="51">
        <f>+IF(H101=0,"",'Ark1'!AE4098)</f>
        <v>7.2057580369059089</v>
      </c>
      <c r="N101" s="51">
        <f>+IF(H101=0,"",'Ark1'!AF4098)</f>
        <v>65</v>
      </c>
      <c r="O101" s="96">
        <f>IF(H101=0,"",'Ark1'!U4098)</f>
        <v>61.156103286384962</v>
      </c>
      <c r="P101" s="12">
        <f>IF(H101=0,"",'Ark1'!W4098)</f>
        <v>83.902738654146972</v>
      </c>
      <c r="Q101" s="51">
        <f>IF(H101=0,"",'Ark1'!X4098)</f>
        <v>0</v>
      </c>
      <c r="R101" s="51">
        <f>IF(H101=0,"",'Ark1'!Y4098)</f>
        <v>0</v>
      </c>
      <c r="S101" s="114"/>
      <c r="T101" s="272">
        <f>IF(H101=0,"",'Ark1'!Z4098)</f>
        <v>91.487700117141742</v>
      </c>
      <c r="U101" s="114"/>
      <c r="V101" s="51">
        <f>IF(H101=0,"",'Ark1'!AA4098)</f>
        <v>9.5456780285956739</v>
      </c>
      <c r="W101" s="12">
        <f>IF(H101=0,"",'Ark1'!AB4098)</f>
        <v>2.3052225856304807</v>
      </c>
      <c r="X101" s="15">
        <f>+IF(H101=0,"",'Ark1'!AC4098)</f>
        <v>-38.166524960823445</v>
      </c>
      <c r="Y101" s="15">
        <f>+(IF(H101=0,"",I101/G101))</f>
        <v>82.451612903225808</v>
      </c>
      <c r="Z101" s="12">
        <f>IF(H101=0,"",'Ark1'!T4098)</f>
        <v>2.968371729793049</v>
      </c>
      <c r="AA101" s="51">
        <f>IF(H101=0,"",'Ark1'!V4098)</f>
        <v>90.990883303916476</v>
      </c>
      <c r="AB101" s="39"/>
      <c r="AC101" s="79"/>
      <c r="AE101" s="51"/>
      <c r="AF101" s="4"/>
      <c r="AN101" s="13"/>
      <c r="AO101" s="12"/>
      <c r="AP101" s="12"/>
    </row>
    <row r="102" spans="1:42" ht="15.6">
      <c r="A102" s="39"/>
      <c r="B102" s="2">
        <f>+'Ark1'!C4099</f>
        <v>2023</v>
      </c>
      <c r="C102" s="2">
        <f>+'Ark1'!J4099</f>
        <v>134</v>
      </c>
      <c r="D102" s="2" t="s">
        <v>31</v>
      </c>
      <c r="E102" s="2">
        <f>+'Ark1'!D4099</f>
        <v>2</v>
      </c>
      <c r="F102" s="2" t="s">
        <v>491</v>
      </c>
      <c r="G102" s="3">
        <f>+'Ark1'!Q4099</f>
        <v>40</v>
      </c>
      <c r="H102" s="310">
        <f>+'Ark1'!R4099</f>
        <v>3731</v>
      </c>
      <c r="I102" s="310">
        <f>IF(H102=0,"",'Ark1'!S4099)</f>
        <v>3731</v>
      </c>
      <c r="J102" s="86"/>
      <c r="K102" s="51">
        <f>IF(H102=0,"",100*H102/Måned!H11)</f>
        <v>3.3916023525775634</v>
      </c>
      <c r="L102" s="86"/>
      <c r="M102" s="51">
        <f>+IF(H102=0,"",'Ark1'!AE4099)</f>
        <v>10.66453560352844</v>
      </c>
      <c r="N102" s="51">
        <f>+IF(H102=0,"",'Ark1'!AF4099)</f>
        <v>52</v>
      </c>
      <c r="O102" s="96">
        <f>IF(H102=0,"",'Ark1'!U4099)</f>
        <v>60.082015545430195</v>
      </c>
      <c r="P102" s="12">
        <f>IF(H102=0,"",'Ark1'!W4099)</f>
        <v>85.069525596354907</v>
      </c>
      <c r="Q102" s="51">
        <f>IF(H102=0,"",'Ark1'!X4099)</f>
        <v>3.8595550790672744</v>
      </c>
      <c r="R102" s="51">
        <f>IF(H102=0,"",'Ark1'!Y4099)</f>
        <v>7.7191101581345487</v>
      </c>
      <c r="S102" s="114"/>
      <c r="T102" s="272">
        <f>IF(H102=0,"",'Ark1'!Z4099)</f>
        <v>87.188421334762793</v>
      </c>
      <c r="U102" s="114"/>
      <c r="V102" s="51">
        <f>IF(H102=0,"",'Ark1'!AA4099)</f>
        <v>10.692365274824844</v>
      </c>
      <c r="W102" s="12">
        <f>IF(H102=0,"",'Ark1'!AB4099)</f>
        <v>2.5064325308934237</v>
      </c>
      <c r="X102" s="15">
        <f>+IF(H102=0,"",'Ark1'!AC4099)</f>
        <v>-31.460530545057846</v>
      </c>
      <c r="Y102" s="15">
        <f t="shared" ref="Y102:Y112" si="7">+(IF(H102=0,"",I102/G102))</f>
        <v>93.275000000000006</v>
      </c>
      <c r="Z102" s="12">
        <f>IF(H102=0,"",'Ark1'!T4099)</f>
        <v>5.0270704904851247</v>
      </c>
      <c r="AA102" s="51">
        <f>IF(H102=0,"",'Ark1'!V4099)</f>
        <v>92.16633325715577</v>
      </c>
      <c r="AB102" s="39"/>
      <c r="AC102" s="79"/>
      <c r="AE102" s="51"/>
      <c r="AF102" s="4"/>
      <c r="AN102" s="13"/>
      <c r="AO102" s="12"/>
      <c r="AP102" s="12"/>
    </row>
    <row r="103" spans="1:42" ht="15.6">
      <c r="A103" s="39"/>
      <c r="B103" s="2">
        <f>+'Ark1'!C4100</f>
        <v>2023</v>
      </c>
      <c r="C103" s="2">
        <f>+'Ark1'!J4100</f>
        <v>134</v>
      </c>
      <c r="D103" s="2" t="s">
        <v>31</v>
      </c>
      <c r="E103" s="2">
        <f>+'Ark1'!D4100</f>
        <v>3</v>
      </c>
      <c r="F103" s="2" t="s">
        <v>492</v>
      </c>
      <c r="G103" s="3">
        <f>+'Ark1'!Q4100</f>
        <v>34</v>
      </c>
      <c r="H103" s="310">
        <f>+'Ark1'!R4100</f>
        <v>3015</v>
      </c>
      <c r="I103" s="310">
        <f>IF(H103=0,"",'Ark1'!S4100)</f>
        <v>3015</v>
      </c>
      <c r="J103" s="86"/>
      <c r="K103" s="51">
        <f>IF(H103=0,"",100*H103/Måned!H12)</f>
        <v>2.2738413967344169</v>
      </c>
      <c r="L103" s="86"/>
      <c r="M103" s="51">
        <f>+IF(H103=0,"",'Ark1'!AE4100)</f>
        <v>8.5228279016994648</v>
      </c>
      <c r="N103" s="51">
        <f>+IF(H103=0,"",'Ark1'!AF4100)</f>
        <v>55</v>
      </c>
      <c r="O103" s="96">
        <f>IF(H103=0,"",'Ark1'!U4100)</f>
        <v>59.79469320066336</v>
      </c>
      <c r="P103" s="12">
        <f>IF(H103=0,"",'Ark1'!W4100)</f>
        <v>84.130547263681606</v>
      </c>
      <c r="Q103" s="51">
        <f>IF(H103=0,"",'Ark1'!X4100)</f>
        <v>5.3399668325041469</v>
      </c>
      <c r="R103" s="51">
        <f>IF(H103=0,"",'Ark1'!Y4100)</f>
        <v>10.679933665008294</v>
      </c>
      <c r="S103" s="114"/>
      <c r="T103" s="272">
        <f>IF(H103=0,"",'Ark1'!Z4100)</f>
        <v>83.747927031509107</v>
      </c>
      <c r="U103" s="114"/>
      <c r="V103" s="51">
        <f>IF(H103=0,"",'Ark1'!AA4100)</f>
        <v>10.159534021858168</v>
      </c>
      <c r="W103" s="12">
        <f>IF(H103=0,"",'Ark1'!AB4100)</f>
        <v>2.5831393020510345</v>
      </c>
      <c r="X103" s="15">
        <f>+IF(H103=0,"",'Ark1'!AC4100)</f>
        <v>-31.735820816273687</v>
      </c>
      <c r="Y103" s="15">
        <f t="shared" si="7"/>
        <v>88.67647058823529</v>
      </c>
      <c r="Z103" s="12">
        <f>IF(H103=0,"",'Ark1'!T4100)</f>
        <v>5.6006633499170819</v>
      </c>
      <c r="AA103" s="51">
        <f>IF(H103=0,"",'Ark1'!V4100)</f>
        <v>91.149021954151323</v>
      </c>
      <c r="AB103" s="39"/>
      <c r="AC103" s="79"/>
      <c r="AE103" s="51"/>
      <c r="AF103" s="4"/>
      <c r="AO103" s="12"/>
      <c r="AP103" s="12"/>
    </row>
    <row r="104" spans="1:42" ht="15.6">
      <c r="A104" s="39"/>
      <c r="B104" s="2">
        <f>+'Ark1'!C4101</f>
        <v>2023</v>
      </c>
      <c r="C104" s="2">
        <f>+'Ark1'!J4101</f>
        <v>134</v>
      </c>
      <c r="D104" s="2" t="s">
        <v>31</v>
      </c>
      <c r="E104" s="2">
        <f>+'Ark1'!D4101</f>
        <v>4</v>
      </c>
      <c r="F104" s="2" t="s">
        <v>493</v>
      </c>
      <c r="G104" s="3">
        <f>+'Ark1'!Q4101</f>
        <v>34</v>
      </c>
      <c r="H104" s="310">
        <f>+'Ark1'!R4101</f>
        <v>2896</v>
      </c>
      <c r="I104" s="310">
        <f>IF(H104=0,"",'Ark1'!S4101)</f>
        <v>2892</v>
      </c>
      <c r="J104" s="86"/>
      <c r="K104" s="51">
        <f>IF(H104=0,"",100*H104/Måned!H13)</f>
        <v>2.748514701136989</v>
      </c>
      <c r="L104" s="86"/>
      <c r="M104" s="51">
        <f>+IF(H104=0,"",'Ark1'!AE4101)</f>
        <v>8.0857993491024232</v>
      </c>
      <c r="N104" s="51">
        <f>+IF(H104=0,"",'Ark1'!AF4101)</f>
        <v>64</v>
      </c>
      <c r="O104" s="96">
        <f>IF(H104=0,"",'Ark1'!U4101)</f>
        <v>59.967842323651439</v>
      </c>
      <c r="P104" s="12">
        <f>IF(H104=0,"",'Ark1'!W4101)</f>
        <v>83.211237897648928</v>
      </c>
      <c r="Q104" s="51">
        <f>IF(H104=0,"",'Ark1'!X4101)</f>
        <v>0.17265193370165749</v>
      </c>
      <c r="R104" s="51">
        <f>IF(H104=0,"",'Ark1'!Y4101)</f>
        <v>0.34530386740331498</v>
      </c>
      <c r="S104" s="114"/>
      <c r="T104" s="272">
        <f>IF(H104=0,"",'Ark1'!Z4101)</f>
        <v>91.850828729281787</v>
      </c>
      <c r="U104" s="114"/>
      <c r="V104" s="51">
        <f>IF(H104=0,"",'Ark1'!AA4101)</f>
        <v>10.299809394901983</v>
      </c>
      <c r="W104" s="12">
        <f>IF(H104=0,"",'Ark1'!AB4101)</f>
        <v>2.5830606648653243</v>
      </c>
      <c r="X104" s="15">
        <f>+IF(H104=0,"",'Ark1'!AC4101)</f>
        <v>-31.611905904097849</v>
      </c>
      <c r="Y104" s="15">
        <f t="shared" si="7"/>
        <v>85.058823529411768</v>
      </c>
      <c r="Z104" s="12">
        <f>IF(H104=0,"",'Ark1'!T4101)</f>
        <v>5.3007596685082889</v>
      </c>
      <c r="AA104" s="51">
        <f>IF(H104=0,"",'Ark1'!V4101)</f>
        <v>90.203370451456323</v>
      </c>
      <c r="AB104" s="39"/>
      <c r="AC104" s="79"/>
      <c r="AE104" s="51"/>
      <c r="AF104" s="4"/>
      <c r="AO104" s="12"/>
      <c r="AP104" s="12"/>
    </row>
    <row r="105" spans="1:42" ht="15.6">
      <c r="A105" s="39"/>
      <c r="B105" s="2">
        <f>+'Ark1'!C4102</f>
        <v>2023</v>
      </c>
      <c r="C105" s="2">
        <f>+'Ark1'!J4102</f>
        <v>134</v>
      </c>
      <c r="D105" s="2" t="s">
        <v>31</v>
      </c>
      <c r="E105" s="2">
        <f>+'Ark1'!D4102</f>
        <v>5</v>
      </c>
      <c r="F105" s="2" t="s">
        <v>377</v>
      </c>
      <c r="G105" s="3">
        <f>+'Ark1'!Q4102</f>
        <v>29</v>
      </c>
      <c r="H105" s="310">
        <f>+'Ark1'!R4102</f>
        <v>2630</v>
      </c>
      <c r="I105" s="310">
        <f>IF(H105=0,"",'Ark1'!S4102)</f>
        <v>2628</v>
      </c>
      <c r="J105" s="86"/>
      <c r="K105" s="51">
        <f>IF(H105=0,"",100*H105/Måned!H14)</f>
        <v>2.1099754504757473</v>
      </c>
      <c r="L105" s="86"/>
      <c r="M105" s="51">
        <f>+IF(H105=0,"",'Ark1'!AE4102)</f>
        <v>7.5756868624748943</v>
      </c>
      <c r="N105" s="51">
        <f>+IF(H105=0,"",'Ark1'!AF4102)</f>
        <v>58</v>
      </c>
      <c r="O105" s="96">
        <f>IF(H105=0,"",'Ark1'!U4102)</f>
        <v>60.222602739726014</v>
      </c>
      <c r="P105" s="12">
        <f>IF(H105=0,"",'Ark1'!W4102)</f>
        <v>85.793417047184249</v>
      </c>
      <c r="Q105" s="51">
        <f>IF(H105=0,"",'Ark1'!X4102)</f>
        <v>4.6387832699619764</v>
      </c>
      <c r="R105" s="51">
        <f>IF(H105=0,"",'Ark1'!Y4102)</f>
        <v>9.2775665399239529</v>
      </c>
      <c r="S105" s="114"/>
      <c r="T105" s="272">
        <f>IF(H105=0,"",'Ark1'!Z4102)</f>
        <v>87.37642585551329</v>
      </c>
      <c r="U105" s="114"/>
      <c r="V105" s="51">
        <f>IF(H105=0,"",'Ark1'!AA4102)</f>
        <v>10.121093607529064</v>
      </c>
      <c r="W105" s="12">
        <f>IF(H105=0,"",'Ark1'!AB4102)</f>
        <v>2.6167399138499019</v>
      </c>
      <c r="X105" s="15">
        <f>+IF(H105=0,"",'Ark1'!AC4102)</f>
        <v>-34.420145993203562</v>
      </c>
      <c r="Y105" s="15">
        <f t="shared" si="7"/>
        <v>90.620689655172413</v>
      </c>
      <c r="Z105" s="12">
        <f>IF(H105=0,"",'Ark1'!T4102)</f>
        <v>4.4346007604562736</v>
      </c>
      <c r="AA105" s="51">
        <f>IF(H105=0,"",'Ark1'!V4102)</f>
        <v>92.978648144575189</v>
      </c>
      <c r="AB105" s="39"/>
      <c r="AC105" s="79"/>
      <c r="AE105" s="51"/>
      <c r="AF105" s="4"/>
      <c r="AO105" s="12"/>
      <c r="AP105" s="12"/>
    </row>
    <row r="106" spans="1:42" ht="15.6">
      <c r="A106" s="39"/>
      <c r="B106" s="2">
        <f>+'Ark1'!C4103</f>
        <v>2023</v>
      </c>
      <c r="C106" s="2">
        <f>+'Ark1'!J4103</f>
        <v>134</v>
      </c>
      <c r="D106" s="2" t="s">
        <v>31</v>
      </c>
      <c r="E106" s="2">
        <f>+'Ark1'!D4103</f>
        <v>6</v>
      </c>
      <c r="F106" s="2" t="s">
        <v>494</v>
      </c>
      <c r="G106" s="3">
        <f>+'Ark1'!Q4103</f>
        <v>40</v>
      </c>
      <c r="H106" s="310">
        <f>+'Ark1'!R4103</f>
        <v>3616</v>
      </c>
      <c r="I106" s="310">
        <f>IF(H106=0,"",'Ark1'!S4103)</f>
        <v>3612</v>
      </c>
      <c r="J106" s="86"/>
      <c r="K106" s="51">
        <f>IF(H106=0,"",100*H106/Måned!H15)</f>
        <v>2.7945870333016467</v>
      </c>
      <c r="L106" s="86"/>
      <c r="M106" s="51">
        <f>+IF(H106=0,"",'Ark1'!AE4103)</f>
        <v>10.209826592061994</v>
      </c>
      <c r="N106" s="51">
        <f>+IF(H106=0,"",'Ark1'!AF4103)</f>
        <v>72</v>
      </c>
      <c r="O106" s="96">
        <f>IF(H106=0,"",'Ark1'!U4103)</f>
        <v>59.875415282392041</v>
      </c>
      <c r="P106" s="12">
        <f>IF(H106=0,"",'Ark1'!W4103)</f>
        <v>84.125553709856149</v>
      </c>
      <c r="Q106" s="51">
        <f>IF(H106=0,"",'Ark1'!X4103)</f>
        <v>0.58075221238938068</v>
      </c>
      <c r="R106" s="51">
        <f>IF(H106=0,"",'Ark1'!Y4103)</f>
        <v>1.1615044247787611</v>
      </c>
      <c r="S106" s="114"/>
      <c r="T106" s="272">
        <f>IF(H106=0,"",'Ark1'!Z4103)</f>
        <v>90.320796460176993</v>
      </c>
      <c r="U106" s="114"/>
      <c r="V106" s="51">
        <f>IF(H106=0,"",'Ark1'!AA4103)</f>
        <v>10.596023400441064</v>
      </c>
      <c r="W106" s="12">
        <f>IF(H106=0,"",'Ark1'!AB4103)</f>
        <v>2.5524366182573033</v>
      </c>
      <c r="X106" s="15">
        <f>+IF(H106=0,"",'Ark1'!AC4103)</f>
        <v>-44.397123039319624</v>
      </c>
      <c r="Y106" s="15">
        <f t="shared" si="7"/>
        <v>90.3</v>
      </c>
      <c r="Z106" s="12">
        <f>IF(H106=0,"",'Ark1'!T4103)</f>
        <v>5.3824668141592928</v>
      </c>
      <c r="AA106" s="51">
        <f>IF(H106=0,"",'Ark1'!V4103)</f>
        <v>91.185574988391764</v>
      </c>
      <c r="AB106" s="39"/>
      <c r="AC106" s="79"/>
      <c r="AE106" s="51"/>
      <c r="AF106" s="4"/>
      <c r="AO106" s="12"/>
      <c r="AP106" s="12"/>
    </row>
    <row r="107" spans="1:42" ht="15.6">
      <c r="A107" s="39"/>
      <c r="B107" s="2">
        <f>+'Ark1'!C4104</f>
        <v>2023</v>
      </c>
      <c r="C107" s="2">
        <f>+'Ark1'!J4104</f>
        <v>134</v>
      </c>
      <c r="D107" s="2" t="s">
        <v>31</v>
      </c>
      <c r="E107" s="2">
        <f>+'Ark1'!D4104</f>
        <v>7</v>
      </c>
      <c r="F107" s="2" t="s">
        <v>495</v>
      </c>
      <c r="G107" s="3">
        <f>+'Ark1'!Q4104</f>
        <v>28</v>
      </c>
      <c r="H107" s="310">
        <f>+'Ark1'!R4104</f>
        <v>2014</v>
      </c>
      <c r="I107" s="310">
        <f>IF(H107=0,"",'Ark1'!S4104)</f>
        <v>2013</v>
      </c>
      <c r="J107" s="86"/>
      <c r="K107" s="51">
        <f>IF(H107=0,"",100*H107/Måned!H16)</f>
        <v>1.6589922487005659</v>
      </c>
      <c r="L107" s="86"/>
      <c r="M107" s="51">
        <f>+IF(H107=0,"",'Ark1'!AE4104)</f>
        <v>5.5745156244755245</v>
      </c>
      <c r="N107" s="51">
        <f>+IF(H107=0,"",'Ark1'!AF4104)</f>
        <v>42</v>
      </c>
      <c r="O107" s="96">
        <f>IF(H107=0,"",'Ark1'!U4104)</f>
        <v>59.809239940387478</v>
      </c>
      <c r="P107" s="12">
        <f>IF(H107=0,"",'Ark1'!W4104)</f>
        <v>82.417734724292174</v>
      </c>
      <c r="Q107" s="51">
        <f>IF(H107=0,"",'Ark1'!X4104)</f>
        <v>5.8589870903674282</v>
      </c>
      <c r="R107" s="51">
        <f>IF(H107=0,"",'Ark1'!Y4104)</f>
        <v>11.717974180734856</v>
      </c>
      <c r="S107" s="114"/>
      <c r="T107" s="272">
        <f>IF(H107=0,"",'Ark1'!Z4104)</f>
        <v>74.627606752730898</v>
      </c>
      <c r="U107" s="114"/>
      <c r="V107" s="51">
        <f>IF(H107=0,"",'Ark1'!AA4104)</f>
        <v>10.583132378649841</v>
      </c>
      <c r="W107" s="12">
        <f>IF(H107=0,"",'Ark1'!AB4104)</f>
        <v>2.5389903506219502</v>
      </c>
      <c r="X107" s="15">
        <f>+IF(H107=0,"",'Ark1'!AC4104)</f>
        <v>-37.978354305066055</v>
      </c>
      <c r="Y107" s="15">
        <f t="shared" si="7"/>
        <v>71.892857142857139</v>
      </c>
      <c r="Z107" s="12">
        <f>IF(H107=0,"",'Ark1'!T4104)</f>
        <v>5.6782522343594843</v>
      </c>
      <c r="AA107" s="51">
        <f>IF(H107=0,"",'Ark1'!V4104)</f>
        <v>89.314418360827773</v>
      </c>
      <c r="AB107" s="39"/>
      <c r="AC107" s="79"/>
      <c r="AE107" s="51"/>
      <c r="AF107" s="4"/>
      <c r="AO107" s="12"/>
      <c r="AP107" s="12"/>
    </row>
    <row r="108" spans="1:42" ht="15.6">
      <c r="A108" s="39"/>
      <c r="B108" s="2">
        <f>+'Ark1'!C4105</f>
        <v>2023</v>
      </c>
      <c r="C108" s="2">
        <f>+'Ark1'!J4105</f>
        <v>134</v>
      </c>
      <c r="D108" s="2" t="s">
        <v>31</v>
      </c>
      <c r="E108" s="2">
        <f>+'Ark1'!D4105</f>
        <v>8</v>
      </c>
      <c r="F108" s="2" t="s">
        <v>496</v>
      </c>
      <c r="G108" s="3">
        <f>+'Ark1'!Q4105</f>
        <v>36</v>
      </c>
      <c r="H108" s="310">
        <f>+'Ark1'!R4105</f>
        <v>3614</v>
      </c>
      <c r="I108" s="310">
        <f>IF(H108=0,"",'Ark1'!S4105)</f>
        <v>3608</v>
      </c>
      <c r="J108" s="86"/>
      <c r="K108" s="51">
        <f>IF(H108=0,"",100*H108/Måned!H17)</f>
        <v>2.7920487642827894</v>
      </c>
      <c r="L108" s="86"/>
      <c r="M108" s="51">
        <f>+IF(H108=0,"",'Ark1'!AE4105)</f>
        <v>9.9740737003644639</v>
      </c>
      <c r="N108" s="51">
        <f>+IF(H108=0,"",'Ark1'!AF4105)</f>
        <v>76</v>
      </c>
      <c r="O108" s="96">
        <f>IF(H108=0,"",'Ark1'!U4105)</f>
        <v>60.142461197339244</v>
      </c>
      <c r="P108" s="12">
        <f>IF(H108=0,"",'Ark1'!W4105)</f>
        <v>82.274140798226114</v>
      </c>
      <c r="Q108" s="51">
        <f>IF(H108=0,"",'Ark1'!X4105)</f>
        <v>3.6524626452684008</v>
      </c>
      <c r="R108" s="51">
        <f>IF(H108=0,"",'Ark1'!Y4105)</f>
        <v>7.3049252905368016</v>
      </c>
      <c r="S108" s="114"/>
      <c r="T108" s="272">
        <f>IF(H108=0,"",'Ark1'!Z4105)</f>
        <v>95.849474266740444</v>
      </c>
      <c r="U108" s="114"/>
      <c r="V108" s="51">
        <f>IF(H108=0,"",'Ark1'!AA4105)</f>
        <v>10.105935520422364</v>
      </c>
      <c r="W108" s="12">
        <f>IF(H108=0,"",'Ark1'!AB4105)</f>
        <v>2.437055431319473</v>
      </c>
      <c r="X108" s="15">
        <f>+IF(H108=0,"",'Ark1'!AC4105)</f>
        <v>-34.306501721936115</v>
      </c>
      <c r="Y108" s="15">
        <f t="shared" si="7"/>
        <v>100.22222222222223</v>
      </c>
      <c r="Z108" s="12">
        <f>IF(H108=0,"",'Ark1'!T4105)</f>
        <v>4.9120088544548972</v>
      </c>
      <c r="AA108" s="51">
        <f>IF(H108=0,"",'Ark1'!V4105)</f>
        <v>89.189456198216078</v>
      </c>
      <c r="AB108" s="39"/>
      <c r="AC108" s="79"/>
      <c r="AE108" s="51"/>
      <c r="AF108" s="4"/>
      <c r="AO108" s="12"/>
      <c r="AP108" s="12"/>
    </row>
    <row r="109" spans="1:42" ht="15.6">
      <c r="A109" s="39"/>
      <c r="B109" s="2">
        <f>+'Ark1'!C4106</f>
        <v>2023</v>
      </c>
      <c r="C109" s="2">
        <f>+'Ark1'!J4106</f>
        <v>134</v>
      </c>
      <c r="D109" s="2" t="s">
        <v>31</v>
      </c>
      <c r="E109" s="2">
        <f>+'Ark1'!D4106</f>
        <v>9</v>
      </c>
      <c r="F109" s="2" t="s">
        <v>497</v>
      </c>
      <c r="G109" s="3">
        <f>+'Ark1'!Q4106</f>
        <v>40</v>
      </c>
      <c r="H109" s="310">
        <f>+'Ark1'!R4106</f>
        <v>3084</v>
      </c>
      <c r="I109" s="310">
        <f>IF(H109=0,"",'Ark1'!S4106)</f>
        <v>3082</v>
      </c>
      <c r="J109" s="86"/>
      <c r="K109" s="51">
        <f>IF(H109=0,"",100*H109/Måned!H18)</f>
        <v>2.5672615876398508</v>
      </c>
      <c r="L109" s="86"/>
      <c r="M109" s="51">
        <f>+IF(H109=0,"",'Ark1'!AE4106)</f>
        <v>8.5216418123834377</v>
      </c>
      <c r="N109" s="51">
        <f>+IF(H109=0,"",'Ark1'!AF4106)</f>
        <v>42</v>
      </c>
      <c r="O109" s="96">
        <f>IF(H109=0,"",'Ark1'!U4106)</f>
        <v>59.750486696950041</v>
      </c>
      <c r="P109" s="12">
        <f>IF(H109=0,"",'Ark1'!W4106)</f>
        <v>82.290168721609248</v>
      </c>
      <c r="Q109" s="51">
        <f>IF(H109=0,"",'Ark1'!X4106)</f>
        <v>0.32425421530479887</v>
      </c>
      <c r="R109" s="51">
        <f>IF(H109=0,"",'Ark1'!Y4106)</f>
        <v>0.64850843060959773</v>
      </c>
      <c r="S109" s="114"/>
      <c r="T109" s="272">
        <f>IF(H109=0,"",'Ark1'!Z4106)</f>
        <v>85.440985732814511</v>
      </c>
      <c r="U109" s="114"/>
      <c r="V109" s="51">
        <f>IF(H109=0,"",'Ark1'!AA4106)</f>
        <v>9.3583328956305465</v>
      </c>
      <c r="W109" s="12">
        <f>IF(H109=0,"",'Ark1'!AB4106)</f>
        <v>2.5384214533842844</v>
      </c>
      <c r="X109" s="15">
        <f>+IF(H109=0,"",'Ark1'!AC4106)</f>
        <v>-38.995565045086579</v>
      </c>
      <c r="Y109" s="15">
        <f t="shared" si="7"/>
        <v>77.05</v>
      </c>
      <c r="Z109" s="12">
        <f>IF(H109=0,"",'Ark1'!T4106)</f>
        <v>5.7782101167315183</v>
      </c>
      <c r="AA109" s="51">
        <f>IF(H109=0,"",'Ark1'!V4106)</f>
        <v>89.179789966274043</v>
      </c>
      <c r="AB109" s="39"/>
      <c r="AC109" s="79"/>
      <c r="AE109" s="51"/>
      <c r="AF109" s="4"/>
      <c r="AO109" s="12"/>
      <c r="AP109" s="12"/>
    </row>
    <row r="110" spans="1:42" ht="15.6">
      <c r="A110" s="39"/>
      <c r="B110" s="2">
        <f>+'Ark1'!C4107</f>
        <v>2023</v>
      </c>
      <c r="C110" s="2">
        <f>+'Ark1'!J4107</f>
        <v>134</v>
      </c>
      <c r="D110" s="2" t="s">
        <v>31</v>
      </c>
      <c r="E110" s="2">
        <f>+'Ark1'!D4107</f>
        <v>10</v>
      </c>
      <c r="F110" s="2" t="s">
        <v>498</v>
      </c>
      <c r="G110" s="3">
        <f>+'Ark1'!Q4107</f>
        <v>39</v>
      </c>
      <c r="H110" s="310">
        <f>+'Ark1'!R4107</f>
        <v>2487</v>
      </c>
      <c r="I110" s="310">
        <f>IF(H110=0,"",'Ark1'!S4107)</f>
        <v>2487</v>
      </c>
      <c r="J110" s="86"/>
      <c r="K110" s="51">
        <f>IF(H110=0,"",100*H110/Måned!H19)</f>
        <v>1.9780324661380249</v>
      </c>
      <c r="L110" s="86"/>
      <c r="M110" s="51">
        <f>+IF(H110=0,"",'Ark1'!AE4107)</f>
        <v>6.8872241750135528</v>
      </c>
      <c r="N110" s="51">
        <f>+IF(H110=0,"",'Ark1'!AF4107)</f>
        <v>60</v>
      </c>
      <c r="O110" s="96">
        <f>IF(H110=0,"",'Ark1'!U4107)</f>
        <v>60.186570164857237</v>
      </c>
      <c r="P110" s="12">
        <f>IF(H110=0,"",'Ark1'!W4107)</f>
        <v>82.418697225572942</v>
      </c>
      <c r="Q110" s="51">
        <f>IF(H110=0,"",'Ark1'!X4107)</f>
        <v>4.5436268596702876</v>
      </c>
      <c r="R110" s="51">
        <f>IF(H110=0,"",'Ark1'!Y4107)</f>
        <v>9.0872537193405751</v>
      </c>
      <c r="S110" s="114"/>
      <c r="T110" s="272">
        <f>IF(H110=0,"",'Ark1'!Z4107)</f>
        <v>77.523120225170899</v>
      </c>
      <c r="U110" s="114"/>
      <c r="V110" s="51">
        <f>IF(H110=0,"",'Ark1'!AA4107)</f>
        <v>10.017779943159086</v>
      </c>
      <c r="W110" s="12">
        <f>IF(H110=0,"",'Ark1'!AB4107)</f>
        <v>2.3509386471194538</v>
      </c>
      <c r="X110" s="15">
        <f>+IF(H110=0,"",'Ark1'!AC4107)</f>
        <v>-43.243293982250307</v>
      </c>
      <c r="Y110" s="15">
        <f t="shared" si="7"/>
        <v>63.769230769230766</v>
      </c>
      <c r="Z110" s="12">
        <f>IF(H110=0,"",'Ark1'!T4107)</f>
        <v>4.9907519099316442</v>
      </c>
      <c r="AA110" s="51">
        <f>IF(H110=0,"",'Ark1'!V4107)</f>
        <v>89.294363191303447</v>
      </c>
      <c r="AB110" s="39"/>
      <c r="AC110" s="79"/>
      <c r="AE110" s="51"/>
      <c r="AF110" s="4"/>
      <c r="AO110" s="12"/>
      <c r="AP110" s="12"/>
    </row>
    <row r="111" spans="1:42" ht="15.6">
      <c r="A111" s="39"/>
      <c r="B111" s="2">
        <f>+'Ark1'!C4108</f>
        <v>2023</v>
      </c>
      <c r="C111" s="2">
        <f>+'Ark1'!J4108</f>
        <v>134</v>
      </c>
      <c r="D111" s="2" t="s">
        <v>31</v>
      </c>
      <c r="E111" s="2">
        <f>+'Ark1'!D4108</f>
        <v>11</v>
      </c>
      <c r="F111" s="2" t="s">
        <v>499</v>
      </c>
      <c r="G111" s="3">
        <f>+'Ark1'!Q4108</f>
        <v>36</v>
      </c>
      <c r="H111" s="310">
        <f>+'Ark1'!R4108</f>
        <v>3754</v>
      </c>
      <c r="I111" s="310">
        <f>IF(H111=0,"",'Ark1'!S4108)</f>
        <v>3750</v>
      </c>
      <c r="J111" s="86"/>
      <c r="K111" s="51">
        <f>IF(H111=0,"",100*H111/Måned!H20)</f>
        <v>2.6937814836607874</v>
      </c>
      <c r="L111" s="86"/>
      <c r="M111" s="51">
        <f>+IF(H111=0,"",'Ark1'!AE4108)</f>
        <v>10.348736803118362</v>
      </c>
      <c r="N111" s="51">
        <f>+IF(H111=0,"",'Ark1'!AF4108)</f>
        <v>108</v>
      </c>
      <c r="O111" s="96">
        <f>IF(H111=0,"",'Ark1'!U4108)</f>
        <v>60.029600000000002</v>
      </c>
      <c r="P111" s="12">
        <f>IF(H111=0,"",'Ark1'!W4108)</f>
        <v>82.132186666666811</v>
      </c>
      <c r="Q111" s="51">
        <f>IF(H111=0,"",'Ark1'!X4108)</f>
        <v>0.42621204049014377</v>
      </c>
      <c r="R111" s="51">
        <f>IF(H111=0,"",'Ark1'!Y4108)</f>
        <v>0.85242408098028755</v>
      </c>
      <c r="S111" s="114"/>
      <c r="T111" s="272">
        <f>IF(H111=0,"",'Ark1'!Z4108)</f>
        <v>89.770911028236554</v>
      </c>
      <c r="U111" s="114"/>
      <c r="V111" s="51">
        <f>IF(H111=0,"",'Ark1'!AA4108)</f>
        <v>9.4028628983479692</v>
      </c>
      <c r="W111" s="12">
        <f>IF(H111=0,"",'Ark1'!AB4108)</f>
        <v>2.4194607884126582</v>
      </c>
      <c r="X111" s="15">
        <f>+IF(H111=0,"",'Ark1'!AC4108)</f>
        <v>-34.036224303651487</v>
      </c>
      <c r="Y111" s="15">
        <f t="shared" si="7"/>
        <v>104.16666666666667</v>
      </c>
      <c r="Z111" s="12">
        <f>IF(H111=0,"",'Ark1'!T4108)</f>
        <v>5.110015982951519</v>
      </c>
      <c r="AA111" s="51">
        <f>IF(H111=0,"",'Ark1'!V4108)</f>
        <v>89.024629830263393</v>
      </c>
      <c r="AB111" s="39"/>
      <c r="AC111" s="79"/>
      <c r="AE111" s="51"/>
      <c r="AF111" s="4"/>
      <c r="AO111" s="12"/>
      <c r="AP111" s="12"/>
    </row>
    <row r="112" spans="1:42" ht="15.6">
      <c r="A112" s="39"/>
      <c r="B112" s="2">
        <f>+'Ark1'!C4109</f>
        <v>2023</v>
      </c>
      <c r="C112" s="2">
        <f>+'Ark1'!J4109</f>
        <v>134</v>
      </c>
      <c r="D112" s="2" t="s">
        <v>31</v>
      </c>
      <c r="E112" s="2">
        <f>+'Ark1'!D4109</f>
        <v>12</v>
      </c>
      <c r="F112" s="2" t="s">
        <v>500</v>
      </c>
      <c r="G112" s="3">
        <f>+'Ark1'!Q4109</f>
        <v>31</v>
      </c>
      <c r="H112" s="310">
        <f>+'Ark1'!R4109</f>
        <v>2433</v>
      </c>
      <c r="I112" s="310">
        <f>IF(H112=0,"",'Ark1'!S4109)</f>
        <v>2432</v>
      </c>
      <c r="J112" s="86"/>
      <c r="K112" s="51">
        <f>IF(H112=0,"",100*H112/Måned!H21)</f>
        <v>2.2030460529890075</v>
      </c>
      <c r="L112" s="86"/>
      <c r="M112" s="51">
        <f>+IF(H112=0,"",'Ark1'!AE4109)</f>
        <v>6.4293735388715181</v>
      </c>
      <c r="N112" s="51">
        <f>+IF(H112=0,"",'Ark1'!AF4109)</f>
        <v>65</v>
      </c>
      <c r="O112" s="96">
        <f>IF(H112=0,"",'Ark1'!U4109)</f>
        <v>61.020148026315802</v>
      </c>
      <c r="P112" s="12">
        <f>IF(H112=0,"",'Ark1'!W4109)</f>
        <v>78.679646381578905</v>
      </c>
      <c r="Q112" s="51">
        <f>IF(H112=0,"",'Ark1'!X4109)</f>
        <v>4.6033703247020119</v>
      </c>
      <c r="R112" s="51">
        <f>IF(H112=0,"",'Ark1'!Y4109)</f>
        <v>9.2067406494040238</v>
      </c>
      <c r="S112" s="114"/>
      <c r="T112" s="272">
        <f>IF(H112=0,"",'Ark1'!Z4109)</f>
        <v>88.820386354295138</v>
      </c>
      <c r="U112" s="114"/>
      <c r="V112" s="51">
        <f>IF(H112=0,"",'Ark1'!AA4109)</f>
        <v>10.633532226180144</v>
      </c>
      <c r="W112" s="12">
        <f>IF(H112=0,"",'Ark1'!AB4109)</f>
        <v>2.1186061652301702</v>
      </c>
      <c r="X112" s="15">
        <f>+IF(H112=0,"",'Ark1'!AC4109)</f>
        <v>-33.213395584994913</v>
      </c>
      <c r="Y112" s="15">
        <f t="shared" si="7"/>
        <v>78.451612903225808</v>
      </c>
      <c r="Z112" s="12">
        <f>IF(H112=0,"",'Ark1'!T4109)</f>
        <v>3.1360460337032472</v>
      </c>
      <c r="AA112" s="51">
        <f>IF(H112=0,"",'Ark1'!V4109)</f>
        <v>85.260226592347607</v>
      </c>
      <c r="AB112" s="39"/>
      <c r="AC112" s="79"/>
      <c r="AE112" s="51"/>
      <c r="AF112" s="4"/>
      <c r="AO112" s="12"/>
      <c r="AP112" s="12"/>
    </row>
    <row r="113" spans="1:42" ht="15.6">
      <c r="A113" s="39"/>
      <c r="B113" s="39"/>
      <c r="C113" s="44"/>
      <c r="D113" s="44"/>
      <c r="E113" s="44"/>
      <c r="F113" s="44"/>
      <c r="G113" s="44"/>
      <c r="H113" s="333"/>
      <c r="I113" s="333"/>
      <c r="J113" s="86"/>
      <c r="K113" s="44"/>
      <c r="L113" s="86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39"/>
      <c r="AC113" s="79"/>
      <c r="AE113" s="51"/>
      <c r="AF113" s="4"/>
      <c r="AN113" s="13"/>
      <c r="AO113" s="12"/>
      <c r="AP113" s="12"/>
    </row>
    <row r="114" spans="1:42" ht="15.6">
      <c r="A114" s="39"/>
      <c r="B114" s="2">
        <f>+'Ark1'!C4110</f>
        <v>2023</v>
      </c>
      <c r="C114" s="2">
        <f>+'Ark1'!J4110</f>
        <v>141</v>
      </c>
      <c r="D114" s="2" t="s">
        <v>30</v>
      </c>
      <c r="E114" s="2">
        <f>+'Ark1'!D4110</f>
        <v>1</v>
      </c>
      <c r="F114" s="2" t="s">
        <v>490</v>
      </c>
      <c r="G114" s="3">
        <f>+'Ark1'!Q4110</f>
        <v>40</v>
      </c>
      <c r="H114" s="310">
        <f>+'Ark1'!R4110</f>
        <v>4516</v>
      </c>
      <c r="I114" s="310">
        <f>IF(H114=0,"",'Ark1'!S4110)</f>
        <v>4499</v>
      </c>
      <c r="J114" s="86"/>
      <c r="K114" s="51">
        <f>100*H114/Måned!H10</f>
        <v>3.4538932780628828</v>
      </c>
      <c r="L114" s="86"/>
      <c r="M114" s="51">
        <f>+IF(H114=0,"",'Ark1'!AD4110)</f>
        <v>8.8015747724570694</v>
      </c>
      <c r="N114" s="51">
        <f>+IF(H114=0,"",'Ark1'!AE4110)</f>
        <v>9.1581912719267322</v>
      </c>
      <c r="O114" s="12">
        <f>IF(H114=0,"",'Ark1'!U4110)</f>
        <v>60.688375194487683</v>
      </c>
      <c r="P114" s="12">
        <f>IF(H114=0,"",'Ark1'!W4110)</f>
        <v>84.79995554567671</v>
      </c>
      <c r="Q114" s="51">
        <f>IF(H114=0,"",'Ark1'!X4110)</f>
        <v>0</v>
      </c>
      <c r="R114" s="51">
        <f>IF(H114=0,"",'Ark1'!Y4110)</f>
        <v>0</v>
      </c>
      <c r="S114" s="114"/>
      <c r="T114" s="272">
        <f>IF(H114=0,"",'Ark1'!Z4110)</f>
        <v>13.551815766164751</v>
      </c>
      <c r="U114" s="114"/>
      <c r="V114" s="51">
        <f>IF(H114=0,"",'Ark1'!AA4110)</f>
        <v>8.1021147342922983</v>
      </c>
      <c r="W114" s="12">
        <f>IF(H114=0,"",'Ark1'!AB4110)</f>
        <v>2.5601934220779539</v>
      </c>
      <c r="X114" s="15">
        <f>+IF('Ark1'!AD4110=0,"",'Ark1'!AC4110)</f>
        <v>-29.171220756680373</v>
      </c>
      <c r="Y114" s="15">
        <f>+(IF(H114=0,"",I114/G114))</f>
        <v>112.47499999999999</v>
      </c>
      <c r="Z114" s="12">
        <f>IF(H114=0,"",'Ark1'!T4110)</f>
        <v>4.1474756421612033</v>
      </c>
      <c r="AA114" s="51">
        <f>IF(H114=0,"",'Ark1'!V4110)</f>
        <v>91.975922421185516</v>
      </c>
      <c r="AB114" s="39"/>
      <c r="AC114" s="79"/>
      <c r="AE114" s="51"/>
      <c r="AF114" s="4"/>
      <c r="AO114" s="12"/>
      <c r="AP114" s="12"/>
    </row>
    <row r="115" spans="1:42" ht="15.6">
      <c r="A115" s="39"/>
      <c r="B115" s="2">
        <f>+'Ark1'!C4111</f>
        <v>2023</v>
      </c>
      <c r="C115" s="2">
        <f>+'Ark1'!J4111</f>
        <v>141</v>
      </c>
      <c r="D115" s="2" t="s">
        <v>30</v>
      </c>
      <c r="E115" s="2">
        <f>+'Ark1'!D4111</f>
        <v>2</v>
      </c>
      <c r="F115" s="2" t="s">
        <v>491</v>
      </c>
      <c r="G115" s="3">
        <f>+'Ark1'!Q4111</f>
        <v>40</v>
      </c>
      <c r="H115" s="310">
        <f>+'Ark1'!R4111</f>
        <v>3597</v>
      </c>
      <c r="I115" s="310">
        <f>IF(H115=0,"",'Ark1'!S4111)</f>
        <v>3595</v>
      </c>
      <c r="J115" s="86"/>
      <c r="K115" s="51">
        <f>100*H115/Måned!H11</f>
        <v>3.2697919223322152</v>
      </c>
      <c r="L115" s="86"/>
      <c r="M115" s="51">
        <f>+IF(H115=0,"",'Ark1'!AD4111)</f>
        <v>7.0104660001169394</v>
      </c>
      <c r="N115" s="51">
        <f>+IF(H115=0,"",'Ark1'!AE4111)</f>
        <v>7.2496272354620013</v>
      </c>
      <c r="O115" s="12">
        <f>IF(H115=0,"",'Ark1'!U4111)</f>
        <v>60.70904033379697</v>
      </c>
      <c r="P115" s="12">
        <f>IF(H115=0,"",'Ark1'!W4111)</f>
        <v>84.007621696801053</v>
      </c>
      <c r="Q115" s="51">
        <f>IF(H115=0,"",'Ark1'!X4111)</f>
        <v>0</v>
      </c>
      <c r="R115" s="51">
        <f>IF(H115=0,"",'Ark1'!Y4111)</f>
        <v>0</v>
      </c>
      <c r="S115" s="114"/>
      <c r="T115" s="272">
        <f>IF(H115=0,"",'Ark1'!Z4111)</f>
        <v>0.86182930219627452</v>
      </c>
      <c r="U115" s="114"/>
      <c r="V115" s="51">
        <f>IF(H115=0,"",'Ark1'!AA4111)</f>
        <v>8.125999605407479</v>
      </c>
      <c r="W115" s="12">
        <f>IF(H115=0,"",'Ark1'!AB4111)</f>
        <v>2.3664117063939538</v>
      </c>
      <c r="X115" s="15">
        <f>+IF('Ark1'!AD4111=0,"",'Ark1'!AC4111)</f>
        <v>-32.546588640352759</v>
      </c>
      <c r="Y115" s="15">
        <f t="shared" ref="Y115:Y125" si="8">+(IF(H115=0,"",I115/G115))</f>
        <v>89.875</v>
      </c>
      <c r="Z115" s="12">
        <f>IF(H115=0,"",'Ark1'!T4111)</f>
        <v>3.9001946066166249</v>
      </c>
      <c r="AA115" s="51">
        <f>IF(H115=0,"",'Ark1'!V4111)</f>
        <v>91.038142840136956</v>
      </c>
      <c r="AB115" s="39"/>
      <c r="AC115" s="79"/>
      <c r="AE115" s="51"/>
      <c r="AF115" s="4"/>
      <c r="AO115" s="12"/>
      <c r="AP115" s="12"/>
    </row>
    <row r="116" spans="1:42" ht="15.6">
      <c r="A116" s="39"/>
      <c r="B116" s="2">
        <f>+'Ark1'!C4112</f>
        <v>2023</v>
      </c>
      <c r="C116" s="2">
        <f>+'Ark1'!J4112</f>
        <v>141</v>
      </c>
      <c r="D116" s="2" t="s">
        <v>30</v>
      </c>
      <c r="E116" s="2">
        <f>+'Ark1'!D4112</f>
        <v>3</v>
      </c>
      <c r="F116" s="2" t="s">
        <v>492</v>
      </c>
      <c r="G116" s="3">
        <f>+'Ark1'!Q4112</f>
        <v>48</v>
      </c>
      <c r="H116" s="310">
        <f>+'Ark1'!R4112</f>
        <v>5248</v>
      </c>
      <c r="I116" s="310">
        <f>IF(H116=0,"",'Ark1'!S4112)</f>
        <v>5234</v>
      </c>
      <c r="J116" s="86"/>
      <c r="K116" s="51">
        <f>100*H116/Måned!H12</f>
        <v>3.9579169651947659</v>
      </c>
      <c r="L116" s="86"/>
      <c r="M116" s="51">
        <f>+IF(H116=0,"",'Ark1'!AD4112)</f>
        <v>10.22822506772691</v>
      </c>
      <c r="N116" s="51">
        <f>+IF(H116=0,"",'Ark1'!AE4112)</f>
        <v>10.484511682956111</v>
      </c>
      <c r="O116" s="12">
        <f>IF(H116=0,"",'Ark1'!U4112)</f>
        <v>61.148643484906394</v>
      </c>
      <c r="P116" s="12">
        <f>IF(H116=0,"",'Ark1'!W4112)</f>
        <v>83.448089415360926</v>
      </c>
      <c r="Q116" s="51">
        <f>IF(H116=0,"",'Ark1'!X4112)</f>
        <v>0</v>
      </c>
      <c r="R116" s="51">
        <f>IF(H116=0,"",'Ark1'!Y4112)</f>
        <v>0</v>
      </c>
      <c r="S116" s="114"/>
      <c r="T116" s="272">
        <f>IF(H116=0,"",'Ark1'!Z4112)</f>
        <v>0</v>
      </c>
      <c r="U116" s="114"/>
      <c r="V116" s="51">
        <f>IF(H116=0,"",'Ark1'!AA4112)</f>
        <v>8.3480445781864994</v>
      </c>
      <c r="W116" s="12">
        <f>IF(H116=0,"",'Ark1'!AB4112)</f>
        <v>2.3801158271276392</v>
      </c>
      <c r="X116" s="15">
        <f>+IF('Ark1'!AD4112=0,"",'Ark1'!AC4112)</f>
        <v>-35.624850119391112</v>
      </c>
      <c r="Y116" s="15">
        <f t="shared" si="8"/>
        <v>109.04166666666667</v>
      </c>
      <c r="Z116" s="12">
        <f>IF(H116=0,"",'Ark1'!T4112)</f>
        <v>3.2120807926829258</v>
      </c>
      <c r="AA116" s="51">
        <f>IF(H116=0,"",'Ark1'!V4112)</f>
        <v>90.488766052119516</v>
      </c>
      <c r="AB116" s="39"/>
      <c r="AC116" s="79"/>
      <c r="AE116" s="51"/>
      <c r="AF116" s="4"/>
      <c r="AO116" s="12"/>
      <c r="AP116" s="12"/>
    </row>
    <row r="117" spans="1:42" ht="15.6">
      <c r="A117" s="39"/>
      <c r="B117" s="2">
        <f>+'Ark1'!C4113</f>
        <v>2023</v>
      </c>
      <c r="C117" s="2">
        <f>+'Ark1'!J4113</f>
        <v>141</v>
      </c>
      <c r="D117" s="2" t="s">
        <v>30</v>
      </c>
      <c r="E117" s="2">
        <f>+'Ark1'!D4113</f>
        <v>4</v>
      </c>
      <c r="F117" s="2" t="s">
        <v>493</v>
      </c>
      <c r="G117" s="3">
        <f>+'Ark1'!Q4113</f>
        <v>37</v>
      </c>
      <c r="H117" s="310">
        <f>+'Ark1'!R4113</f>
        <v>3370</v>
      </c>
      <c r="I117" s="310">
        <f>IF(H117=0,"",'Ark1'!S4113)</f>
        <v>3343</v>
      </c>
      <c r="J117" s="86"/>
      <c r="K117" s="51">
        <f>100*H117/Måned!H13</f>
        <v>3.1983751874418691</v>
      </c>
      <c r="L117" s="86"/>
      <c r="M117" s="51">
        <f>+IF(H117=0,"",'Ark1'!AD4113)</f>
        <v>6.568048490518235</v>
      </c>
      <c r="N117" s="51">
        <f>+IF(H117=0,"",'Ark1'!AE4113)</f>
        <v>6.7635252345058996</v>
      </c>
      <c r="O117" s="12">
        <f>IF(H117=0,"",'Ark1'!U4113)</f>
        <v>60.708345797188173</v>
      </c>
      <c r="P117" s="12">
        <f>IF(H117=0,"",'Ark1'!W4113)</f>
        <v>84.282740053843867</v>
      </c>
      <c r="Q117" s="51">
        <f>IF(H117=0,"",'Ark1'!X4113)</f>
        <v>0</v>
      </c>
      <c r="R117" s="51">
        <f>IF(H117=0,"",'Ark1'!Y4113)</f>
        <v>0</v>
      </c>
      <c r="S117" s="114"/>
      <c r="T117" s="272">
        <f>IF(H117=0,"",'Ark1'!Z4113)</f>
        <v>0</v>
      </c>
      <c r="U117" s="114"/>
      <c r="V117" s="51">
        <f>IF(H117=0,"",'Ark1'!AA4113)</f>
        <v>8.2272984481561604</v>
      </c>
      <c r="W117" s="12">
        <f>IF(H117=0,"",'Ark1'!AB4113)</f>
        <v>2.4790258158379146</v>
      </c>
      <c r="X117" s="15">
        <f>+IF('Ark1'!AD4113=0,"",'Ark1'!AC4113)</f>
        <v>-36.627180634450198</v>
      </c>
      <c r="Y117" s="15">
        <f t="shared" si="8"/>
        <v>90.351351351351354</v>
      </c>
      <c r="Z117" s="12">
        <f>IF(H117=0,"",'Ark1'!T4113)</f>
        <v>3.8679525222551945</v>
      </c>
      <c r="AA117" s="51">
        <f>IF(H117=0,"",'Ark1'!V4113)</f>
        <v>91.543689065523552</v>
      </c>
      <c r="AB117" s="39"/>
      <c r="AC117" s="79"/>
      <c r="AE117" s="51"/>
      <c r="AF117" s="4"/>
      <c r="AO117" s="12"/>
      <c r="AP117" s="12"/>
    </row>
    <row r="118" spans="1:42" ht="15.6">
      <c r="A118" s="39"/>
      <c r="B118" s="2">
        <f>+'Ark1'!C4114</f>
        <v>2023</v>
      </c>
      <c r="C118" s="2">
        <f>+'Ark1'!J4114</f>
        <v>141</v>
      </c>
      <c r="D118" s="2" t="s">
        <v>30</v>
      </c>
      <c r="E118" s="2">
        <f>+'Ark1'!D4114</f>
        <v>5</v>
      </c>
      <c r="F118" s="2" t="s">
        <v>377</v>
      </c>
      <c r="G118" s="3">
        <f>+'Ark1'!Q4114</f>
        <v>41</v>
      </c>
      <c r="H118" s="310">
        <f>+'Ark1'!R4114</f>
        <v>4915</v>
      </c>
      <c r="I118" s="310">
        <f>IF(H118=0,"",'Ark1'!S4114)</f>
        <v>4890</v>
      </c>
      <c r="J118" s="86"/>
      <c r="K118" s="51">
        <f>100*H118/Måned!H14</f>
        <v>3.9431670490830029</v>
      </c>
      <c r="L118" s="86"/>
      <c r="M118" s="51">
        <f>+IF(H118=0,"",'Ark1'!AD4114)</f>
        <v>9.5792161219279279</v>
      </c>
      <c r="N118" s="51">
        <f>+IF(H118=0,"",'Ark1'!AE4114)</f>
        <v>9.7885285141617118</v>
      </c>
      <c r="O118" s="12">
        <f>IF(H118=0,"",'Ark1'!U4114)</f>
        <v>60.572392638036803</v>
      </c>
      <c r="P118" s="12">
        <f>IF(H118=0,"",'Ark1'!W4114)</f>
        <v>83.389325153374358</v>
      </c>
      <c r="Q118" s="51">
        <f>IF(H118=0,"",'Ark1'!X4114)</f>
        <v>0</v>
      </c>
      <c r="R118" s="51">
        <f>IF(H118=0,"",'Ark1'!Y4114)</f>
        <v>0</v>
      </c>
      <c r="S118" s="114"/>
      <c r="T118" s="272">
        <f>IF(H118=0,"",'Ark1'!Z4114)</f>
        <v>1.4852492370295021</v>
      </c>
      <c r="U118" s="114"/>
      <c r="V118" s="51">
        <f>IF(H118=0,"",'Ark1'!AA4114)</f>
        <v>8.6727535975485512</v>
      </c>
      <c r="W118" s="12">
        <f>IF(H118=0,"",'Ark1'!AB4114)</f>
        <v>2.4773358358911359</v>
      </c>
      <c r="X118" s="15">
        <f>+IF('Ark1'!AD4114=0,"",'Ark1'!AC4114)</f>
        <v>-35.065094424393259</v>
      </c>
      <c r="Y118" s="15">
        <f t="shared" si="8"/>
        <v>119.26829268292683</v>
      </c>
      <c r="Z118" s="12">
        <f>IF(H118=0,"",'Ark1'!T4114)</f>
        <v>4.2435401831129198</v>
      </c>
      <c r="AA118" s="51">
        <f>IF(H118=0,"",'Ark1'!V4114)</f>
        <v>90.479453724074844</v>
      </c>
      <c r="AB118" s="39"/>
      <c r="AC118" s="79"/>
      <c r="AE118" s="51"/>
      <c r="AF118" s="4"/>
      <c r="AO118" s="12"/>
      <c r="AP118" s="12"/>
    </row>
    <row r="119" spans="1:42" ht="15.6">
      <c r="A119" s="39"/>
      <c r="B119" s="2">
        <f>+'Ark1'!C4115</f>
        <v>2023</v>
      </c>
      <c r="C119" s="2">
        <f>+'Ark1'!J4115</f>
        <v>141</v>
      </c>
      <c r="D119" s="2" t="s">
        <v>30</v>
      </c>
      <c r="E119" s="2">
        <f>+'Ark1'!D4115</f>
        <v>6</v>
      </c>
      <c r="F119" s="2" t="s">
        <v>494</v>
      </c>
      <c r="G119" s="3">
        <f>+'Ark1'!Q4115</f>
        <v>37</v>
      </c>
      <c r="H119" s="310">
        <f>+'Ark1'!R4115</f>
        <v>3157</v>
      </c>
      <c r="I119" s="310">
        <f>IF(H119=0,"",'Ark1'!S4115)</f>
        <v>3104</v>
      </c>
      <c r="J119" s="86"/>
      <c r="K119" s="51">
        <f>100*H119/Måned!H15</f>
        <v>2.4398537787979255</v>
      </c>
      <c r="L119" s="86"/>
      <c r="M119" s="51">
        <f>+IF(H119=0,"",'Ark1'!AD4115)</f>
        <v>6.1529166423044712</v>
      </c>
      <c r="N119" s="51">
        <f>+IF(H119=0,"",'Ark1'!AE4115)</f>
        <v>6.1784322393105775</v>
      </c>
      <c r="O119" s="12">
        <f>IF(H119=0,"",'Ark1'!U4115)</f>
        <v>60.448453608247426</v>
      </c>
      <c r="P119" s="12">
        <f>IF(H119=0,"",'Ark1'!W4115)</f>
        <v>82.919845360824766</v>
      </c>
      <c r="Q119" s="51">
        <f>IF(H119=0,"",'Ark1'!X4115)</f>
        <v>0</v>
      </c>
      <c r="R119" s="51">
        <f>IF(H119=0,"",'Ark1'!Y4115)</f>
        <v>0</v>
      </c>
      <c r="S119" s="114"/>
      <c r="T119" s="272">
        <f>IF(H119=0,"",'Ark1'!Z4115)</f>
        <v>0</v>
      </c>
      <c r="U119" s="114"/>
      <c r="V119" s="51">
        <f>IF(H119=0,"",'Ark1'!AA4115)</f>
        <v>7.6066336504089724</v>
      </c>
      <c r="W119" s="12">
        <f>IF(H119=0,"",'Ark1'!AB4115)</f>
        <v>2.4765493287526819</v>
      </c>
      <c r="X119" s="15">
        <f>+IF('Ark1'!AD4115=0,"",'Ark1'!AC4115)</f>
        <v>-28.998507903685375</v>
      </c>
      <c r="Y119" s="15">
        <f t="shared" si="8"/>
        <v>83.891891891891888</v>
      </c>
      <c r="Z119" s="12">
        <f>IF(H119=0,"",'Ark1'!T4115)</f>
        <v>4.3785239151092812</v>
      </c>
      <c r="AA119" s="51">
        <f>IF(H119=0,"",'Ark1'!V4115)</f>
        <v>90.242032089443839</v>
      </c>
      <c r="AB119" s="39"/>
      <c r="AC119" s="79"/>
      <c r="AE119" s="51"/>
      <c r="AF119" s="4"/>
      <c r="AO119" s="12"/>
      <c r="AP119" s="12"/>
    </row>
    <row r="120" spans="1:42" ht="15.6">
      <c r="A120" s="39"/>
      <c r="B120" s="2">
        <f>+'Ark1'!C4116</f>
        <v>2023</v>
      </c>
      <c r="C120" s="2">
        <f>+'Ark1'!J4116</f>
        <v>141</v>
      </c>
      <c r="D120" s="2" t="s">
        <v>30</v>
      </c>
      <c r="E120" s="2">
        <f>+'Ark1'!D4116</f>
        <v>7</v>
      </c>
      <c r="F120" s="2" t="s">
        <v>495</v>
      </c>
      <c r="G120" s="3">
        <f>+'Ark1'!Q4116</f>
        <v>30</v>
      </c>
      <c r="H120" s="310">
        <f>+'Ark1'!R4116</f>
        <v>3670</v>
      </c>
      <c r="I120" s="310">
        <f>IF(H120=0,"",'Ark1'!S4116)</f>
        <v>3637</v>
      </c>
      <c r="J120" s="86"/>
      <c r="K120" s="51">
        <f>100*H120/Måned!H16</f>
        <v>3.0230891522994425</v>
      </c>
      <c r="L120" s="86"/>
      <c r="M120" s="51">
        <f>+IF(H120=0,"",'Ark1'!AD4116)</f>
        <v>7.1527412344812786</v>
      </c>
      <c r="N120" s="51">
        <f>+IF(H120=0,"",'Ark1'!AE4116)</f>
        <v>7.4387058436204851</v>
      </c>
      <c r="O120" s="12">
        <f>IF(H120=0,"",'Ark1'!U4116)</f>
        <v>59.909540830354686</v>
      </c>
      <c r="P120" s="12">
        <f>IF(H120=0,"",'Ark1'!W4116)</f>
        <v>85.203216937035904</v>
      </c>
      <c r="Q120" s="51">
        <f>IF(H120=0,"",'Ark1'!X4116)</f>
        <v>0</v>
      </c>
      <c r="R120" s="51">
        <f>IF(H120=0,"",'Ark1'!Y4116)</f>
        <v>0</v>
      </c>
      <c r="S120" s="114"/>
      <c r="T120" s="272">
        <f>IF(H120=0,"",'Ark1'!Z4116)</f>
        <v>0</v>
      </c>
      <c r="U120" s="114"/>
      <c r="V120" s="51">
        <f>IF(H120=0,"",'Ark1'!AA4116)</f>
        <v>7.3888425193397103</v>
      </c>
      <c r="W120" s="12">
        <f>IF(H120=0,"",'Ark1'!AB4116)</f>
        <v>2.5963553341073609</v>
      </c>
      <c r="X120" s="15">
        <f>+IF('Ark1'!AD4116=0,"",'Ark1'!AC4116)</f>
        <v>-26.246530274330368</v>
      </c>
      <c r="Y120" s="15">
        <f t="shared" si="8"/>
        <v>121.23333333333333</v>
      </c>
      <c r="Z120" s="12">
        <f>IF(H120=0,"",'Ark1'!T4116)</f>
        <v>5.6250681198910089</v>
      </c>
      <c r="AA120" s="51">
        <f>IF(H120=0,"",'Ark1'!V4116)</f>
        <v>92.564711251370639</v>
      </c>
      <c r="AB120" s="39"/>
      <c r="AC120" s="79"/>
      <c r="AE120" s="51"/>
      <c r="AF120" s="4"/>
      <c r="AO120" s="12"/>
      <c r="AP120" s="12"/>
    </row>
    <row r="121" spans="1:42" ht="15.6">
      <c r="A121" s="39"/>
      <c r="B121" s="2">
        <f>+'Ark1'!C4117</f>
        <v>2023</v>
      </c>
      <c r="C121" s="2">
        <f>+'Ark1'!J4117</f>
        <v>141</v>
      </c>
      <c r="D121" s="2" t="s">
        <v>30</v>
      </c>
      <c r="E121" s="2">
        <f>+'Ark1'!D4117</f>
        <v>8</v>
      </c>
      <c r="F121" s="2" t="s">
        <v>496</v>
      </c>
      <c r="G121" s="3">
        <f>+'Ark1'!Q4117</f>
        <v>47</v>
      </c>
      <c r="H121" s="310">
        <f>+'Ark1'!R4117</f>
        <v>6372</v>
      </c>
      <c r="I121" s="310">
        <f>IF(H121=0,"",'Ark1'!S4117)</f>
        <v>6288</v>
      </c>
      <c r="J121" s="86"/>
      <c r="K121" s="51">
        <f>100*H121/Måned!H17</f>
        <v>4.9227821599363404</v>
      </c>
      <c r="L121" s="86"/>
      <c r="M121" s="51">
        <f>+IF(H121=0,"",'Ark1'!AD4117)</f>
        <v>12.418873881775127</v>
      </c>
      <c r="N121" s="51">
        <f>+IF(H121=0,"",'Ark1'!AE4117)</f>
        <v>12.528647628379764</v>
      </c>
      <c r="O121" s="12">
        <f>IF(H121=0,"",'Ark1'!U4117)</f>
        <v>60.737754452926211</v>
      </c>
      <c r="P121" s="12">
        <f>IF(H121=0,"",'Ark1'!W4117)</f>
        <v>83.002958015267055</v>
      </c>
      <c r="Q121" s="51">
        <f>IF(H121=0,"",'Ark1'!X4117)</f>
        <v>0</v>
      </c>
      <c r="R121" s="51">
        <f>IF(H121=0,"",'Ark1'!Y4117)</f>
        <v>0</v>
      </c>
      <c r="S121" s="114"/>
      <c r="T121" s="272">
        <f>IF(H121=0,"",'Ark1'!Z4117)</f>
        <v>0</v>
      </c>
      <c r="U121" s="114"/>
      <c r="V121" s="51">
        <f>IF(H121=0,"",'Ark1'!AA4117)</f>
        <v>9.6616283234683369</v>
      </c>
      <c r="W121" s="12">
        <f>IF(H121=0,"",'Ark1'!AB4117)</f>
        <v>2.3571313582320941</v>
      </c>
      <c r="X121" s="15">
        <f>+IF('Ark1'!AD4117=0,"",'Ark1'!AC4117)</f>
        <v>-33.654971880507659</v>
      </c>
      <c r="Y121" s="15">
        <f t="shared" si="8"/>
        <v>133.78723404255319</v>
      </c>
      <c r="Z121" s="12">
        <f>IF(H121=0,"",'Ark1'!T4117)</f>
        <v>3.6804770872567474</v>
      </c>
      <c r="AA121" s="51">
        <f>IF(H121=0,"",'Ark1'!V4117)</f>
        <v>90.204837362401122</v>
      </c>
      <c r="AB121" s="39"/>
      <c r="AC121" s="79"/>
      <c r="AE121" s="51"/>
      <c r="AF121" s="4"/>
      <c r="AO121" s="12"/>
      <c r="AP121" s="12"/>
    </row>
    <row r="122" spans="1:42" ht="15.6">
      <c r="A122" s="39"/>
      <c r="B122" s="2">
        <f>+'Ark1'!C4118</f>
        <v>2023</v>
      </c>
      <c r="C122" s="2">
        <f>+'Ark1'!J4118</f>
        <v>141</v>
      </c>
      <c r="D122" s="2" t="s">
        <v>30</v>
      </c>
      <c r="E122" s="2">
        <f>+'Ark1'!D4118</f>
        <v>9</v>
      </c>
      <c r="F122" s="2" t="s">
        <v>497</v>
      </c>
      <c r="G122" s="3">
        <f>+'Ark1'!Q4118</f>
        <v>46</v>
      </c>
      <c r="H122" s="310">
        <f>+'Ark1'!R4118</f>
        <v>3061</v>
      </c>
      <c r="I122" s="310">
        <f>IF(H122=0,"",'Ark1'!S4118)</f>
        <v>3030</v>
      </c>
      <c r="J122" s="86"/>
      <c r="K122" s="51">
        <f>100*H122/Måned!H18</f>
        <v>2.5481153436334578</v>
      </c>
      <c r="L122" s="86"/>
      <c r="M122" s="51">
        <f>+IF(H122=0,"",'Ark1'!AD4118)</f>
        <v>5.9658149642362917</v>
      </c>
      <c r="N122" s="51">
        <f>+IF(H122=0,"",'Ark1'!AE4118)</f>
        <v>6.0128615317918994</v>
      </c>
      <c r="O122" s="12">
        <f>IF(H122=0,"",'Ark1'!U4118)</f>
        <v>60.972277227722778</v>
      </c>
      <c r="P122" s="12">
        <f>IF(H122=0,"",'Ark1'!W4118)</f>
        <v>82.668580858085761</v>
      </c>
      <c r="Q122" s="51">
        <f>IF(H122=0,"",'Ark1'!X4118)</f>
        <v>0</v>
      </c>
      <c r="R122" s="51">
        <f>IF(H122=0,"",'Ark1'!Y4118)</f>
        <v>0</v>
      </c>
      <c r="S122" s="114"/>
      <c r="T122" s="272">
        <f>IF(H122=0,"",'Ark1'!Z4118)</f>
        <v>0</v>
      </c>
      <c r="U122" s="114"/>
      <c r="V122" s="51">
        <f>IF(H122=0,"",'Ark1'!AA4118)</f>
        <v>9.745017325407721</v>
      </c>
      <c r="W122" s="12">
        <f>IF(H122=0,"",'Ark1'!AB4118)</f>
        <v>2.4069256020570839</v>
      </c>
      <c r="X122" s="15">
        <f>+IF('Ark1'!AD4118=0,"",'Ark1'!AC4118)</f>
        <v>-36.73553301988153</v>
      </c>
      <c r="Y122" s="15">
        <f t="shared" si="8"/>
        <v>65.869565217391298</v>
      </c>
      <c r="Z122" s="12">
        <f>IF(H122=0,"",'Ark1'!T4118)</f>
        <v>3.2809539366220193</v>
      </c>
      <c r="AA122" s="51">
        <f>IF(H122=0,"",'Ark1'!V4118)</f>
        <v>89.830406659300806</v>
      </c>
      <c r="AB122" s="39"/>
      <c r="AC122" s="79"/>
      <c r="AE122" s="51"/>
      <c r="AF122" s="4"/>
      <c r="AO122" s="12"/>
      <c r="AP122" s="12"/>
    </row>
    <row r="123" spans="1:42" ht="15.6">
      <c r="A123" s="39"/>
      <c r="B123" s="2">
        <f>+'Ark1'!C4119</f>
        <v>2023</v>
      </c>
      <c r="C123" s="2">
        <f>+'Ark1'!J4119</f>
        <v>141</v>
      </c>
      <c r="D123" s="2" t="s">
        <v>30</v>
      </c>
      <c r="E123" s="2">
        <f>+'Ark1'!D4119</f>
        <v>10</v>
      </c>
      <c r="F123" s="2" t="s">
        <v>498</v>
      </c>
      <c r="G123" s="3">
        <f>+'Ark1'!Q4119</f>
        <v>48</v>
      </c>
      <c r="H123" s="310">
        <f>+'Ark1'!R4119</f>
        <v>4444</v>
      </c>
      <c r="I123" s="310">
        <f>IF(H123=0,"",'Ark1'!S4119)</f>
        <v>3893</v>
      </c>
      <c r="J123" s="86"/>
      <c r="K123" s="51">
        <f>100*H123/Måned!H19</f>
        <v>3.5345300681613923</v>
      </c>
      <c r="L123" s="86"/>
      <c r="M123" s="51">
        <f>+IF(H123=0,"",'Ark1'!AD4119)</f>
        <v>8.6612485139059441</v>
      </c>
      <c r="N123" s="51">
        <f>+IF(H123=0,"",'Ark1'!AE4119)</f>
        <v>7.8175255924174563</v>
      </c>
      <c r="O123" s="12">
        <f>IF(H123=0,"",'Ark1'!U4119)</f>
        <v>60.48831235550989</v>
      </c>
      <c r="P123" s="12">
        <f>IF(H123=0,"",'Ark1'!W4119)</f>
        <v>83.654020035961906</v>
      </c>
      <c r="Q123" s="51">
        <f>IF(H123=0,"",'Ark1'!X4119)</f>
        <v>0</v>
      </c>
      <c r="R123" s="51">
        <f>IF(H123=0,"",'Ark1'!Y4119)</f>
        <v>0</v>
      </c>
      <c r="S123" s="114"/>
      <c r="T123" s="272">
        <f>IF(H123=0,"",'Ark1'!Z4119)</f>
        <v>0</v>
      </c>
      <c r="U123" s="114"/>
      <c r="V123" s="51">
        <f>IF(H123=0,"",'Ark1'!AA4119)</f>
        <v>8.2098630887430719</v>
      </c>
      <c r="W123" s="12">
        <f>IF(H123=0,"",'Ark1'!AB4119)</f>
        <v>2.4733212092869841</v>
      </c>
      <c r="X123" s="15">
        <f>+IF('Ark1'!AD4119=0,"",'Ark1'!AC4119)</f>
        <v>-37.013360862564845</v>
      </c>
      <c r="Y123" s="15">
        <f t="shared" si="8"/>
        <v>81.104166666666671</v>
      </c>
      <c r="Z123" s="12">
        <f>IF(H123=0,"",'Ark1'!T4119)</f>
        <v>3.7745274527452746</v>
      </c>
      <c r="AA123" s="51">
        <f>IF(H123=0,"",'Ark1'!V4119)</f>
        <v>93.638858979322094</v>
      </c>
      <c r="AB123" s="39"/>
      <c r="AC123" s="79"/>
      <c r="AE123" s="51"/>
      <c r="AF123" s="4"/>
      <c r="AO123" s="12"/>
      <c r="AP123" s="12"/>
    </row>
    <row r="124" spans="1:42" ht="15.6">
      <c r="A124" s="39"/>
      <c r="B124" s="2">
        <f>+'Ark1'!C4120</f>
        <v>2023</v>
      </c>
      <c r="C124" s="2">
        <f>+'Ark1'!J4120</f>
        <v>141</v>
      </c>
      <c r="D124" s="2" t="s">
        <v>30</v>
      </c>
      <c r="E124" s="2">
        <f>+'Ark1'!D4120</f>
        <v>11</v>
      </c>
      <c r="F124" s="2" t="s">
        <v>499</v>
      </c>
      <c r="G124" s="3">
        <f>+'Ark1'!Q4120</f>
        <v>47</v>
      </c>
      <c r="H124" s="310">
        <f>+'Ark1'!R4120</f>
        <v>5039</v>
      </c>
      <c r="I124" s="310">
        <f>IF(H124=0,"",'Ark1'!S4120)</f>
        <v>4889</v>
      </c>
      <c r="J124" s="86"/>
      <c r="K124" s="51">
        <f>100*H124/Måned!H20</f>
        <v>3.6158670474604975</v>
      </c>
      <c r="L124" s="86"/>
      <c r="M124" s="51">
        <f>+IF(H124=0,"",'Ark1'!AD4120)</f>
        <v>9.8208891227659869</v>
      </c>
      <c r="N124" s="51">
        <f>+IF(H124=0,"",'Ark1'!AE4120)</f>
        <v>9.7012686656823934</v>
      </c>
      <c r="O124" s="12">
        <f>IF(H124=0,"",'Ark1'!U4120)</f>
        <v>61.216813254244236</v>
      </c>
      <c r="P124" s="12">
        <f>IF(H124=0,"",'Ark1'!W4120)</f>
        <v>82.662855389650204</v>
      </c>
      <c r="Q124" s="51">
        <f>IF(H124=0,"",'Ark1'!X4120)</f>
        <v>0</v>
      </c>
      <c r="R124" s="51">
        <f>IF(H124=0,"",'Ark1'!Y4120)</f>
        <v>0</v>
      </c>
      <c r="S124" s="114"/>
      <c r="T124" s="272">
        <f>IF(H124=0,"",'Ark1'!Z4120)</f>
        <v>0</v>
      </c>
      <c r="U124" s="114"/>
      <c r="V124" s="51">
        <f>IF(H124=0,"",'Ark1'!AA4120)</f>
        <v>9.5246376596869382</v>
      </c>
      <c r="W124" s="12">
        <f>IF(H124=0,"",'Ark1'!AB4120)</f>
        <v>2.3430560446236406</v>
      </c>
      <c r="X124" s="15">
        <f>+IF('Ark1'!AD4120=0,"",'Ark1'!AC4120)</f>
        <v>-40.114082120498203</v>
      </c>
      <c r="Y124" s="15">
        <f t="shared" si="8"/>
        <v>104.02127659574468</v>
      </c>
      <c r="Z124" s="12">
        <f>IF(H124=0,"",'Ark1'!T4120)</f>
        <v>3.0192498511609447</v>
      </c>
      <c r="AA124" s="51">
        <f>IF(H124=0,"",'Ark1'!V4120)</f>
        <v>90.145432280262156</v>
      </c>
      <c r="AB124" s="39"/>
      <c r="AC124" s="79"/>
      <c r="AE124" s="51"/>
      <c r="AF124" s="4"/>
      <c r="AO124" s="12"/>
      <c r="AP124" s="12"/>
    </row>
    <row r="125" spans="1:42" ht="15.6">
      <c r="A125" s="39"/>
      <c r="B125" s="2">
        <f>+'Ark1'!C4121</f>
        <v>2023</v>
      </c>
      <c r="C125" s="2">
        <f>+'Ark1'!J4121</f>
        <v>141</v>
      </c>
      <c r="D125" s="2" t="s">
        <v>30</v>
      </c>
      <c r="E125" s="2">
        <f>+'Ark1'!D4121</f>
        <v>12</v>
      </c>
      <c r="F125" s="2" t="s">
        <v>500</v>
      </c>
      <c r="G125" s="3">
        <f>+'Ark1'!Q4121</f>
        <v>41</v>
      </c>
      <c r="H125" s="310">
        <f>+'Ark1'!R4121</f>
        <v>3920</v>
      </c>
      <c r="I125" s="310">
        <f>IF(H125=0,"",'Ark1'!S4121)</f>
        <v>3558</v>
      </c>
      <c r="J125" s="86"/>
      <c r="K125" s="51">
        <f>100*H125/Måned!H21</f>
        <v>3.549502888498524</v>
      </c>
      <c r="L125" s="86"/>
      <c r="M125" s="51">
        <f>+IF(H125=0,"",'Ark1'!AD4121)</f>
        <v>7.6399851877838207</v>
      </c>
      <c r="N125" s="51">
        <f>+IF(H125=0,"",'Ark1'!AE4121)</f>
        <v>6.8781745597849682</v>
      </c>
      <c r="O125" s="12">
        <f>IF(H125=0,"",'Ark1'!U4121)</f>
        <v>61.228499156829677</v>
      </c>
      <c r="P125" s="12">
        <f>IF(H125=0,"",'Ark1'!W4121)</f>
        <v>80.532124789207273</v>
      </c>
      <c r="Q125" s="51">
        <f>IF(H125=0,"",'Ark1'!X4121)</f>
        <v>0</v>
      </c>
      <c r="R125" s="51">
        <f>IF(H125=0,"",'Ark1'!Y4121)</f>
        <v>0</v>
      </c>
      <c r="S125" s="114"/>
      <c r="T125" s="272">
        <f>IF(H125=0,"",'Ark1'!Z4121)</f>
        <v>0</v>
      </c>
      <c r="U125" s="114"/>
      <c r="V125" s="51">
        <f>IF(H125=0,"",'Ark1'!AA4121)</f>
        <v>9.9651579375192068</v>
      </c>
      <c r="W125" s="12">
        <f>IF(H125=0,"",'Ark1'!AB4121)</f>
        <v>2.3884459437631498</v>
      </c>
      <c r="X125" s="15">
        <f>+IF('Ark1'!AD4121=0,"",'Ark1'!AC4121)</f>
        <v>-32.663609448424843</v>
      </c>
      <c r="Y125" s="15">
        <f t="shared" si="8"/>
        <v>86.780487804878049</v>
      </c>
      <c r="Z125" s="12">
        <f>IF(H125=0,"",'Ark1'!T4121)</f>
        <v>2.7265306122448969</v>
      </c>
      <c r="AA125" s="51">
        <f>IF(H125=0,"",'Ark1'!V4121)</f>
        <v>89.49535845243976</v>
      </c>
      <c r="AB125" s="39"/>
      <c r="AC125" s="79"/>
      <c r="AE125" s="51"/>
      <c r="AF125" s="4"/>
      <c r="AO125" s="12"/>
      <c r="AP125" s="12"/>
    </row>
    <row r="126" spans="1:42" ht="15.6">
      <c r="A126" s="39"/>
      <c r="B126" s="39"/>
      <c r="C126" s="44"/>
      <c r="D126" s="44"/>
      <c r="E126" s="44"/>
      <c r="F126" s="44"/>
      <c r="G126" s="44"/>
      <c r="H126" s="333"/>
      <c r="I126" s="333"/>
      <c r="J126" s="86"/>
      <c r="K126" s="44"/>
      <c r="L126" s="86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39"/>
      <c r="AC126" s="79"/>
      <c r="AE126" s="51"/>
      <c r="AF126" s="4"/>
      <c r="AN126" s="13"/>
      <c r="AO126" s="12"/>
      <c r="AP126" s="12"/>
    </row>
    <row r="127" spans="1:42" ht="15.6">
      <c r="A127" s="39"/>
      <c r="B127" s="2">
        <f>+'Ark1'!C4122</f>
        <v>2023</v>
      </c>
      <c r="C127" s="2">
        <f>+'Ark1'!J4122</f>
        <v>143</v>
      </c>
      <c r="D127" s="2" t="s">
        <v>39</v>
      </c>
      <c r="E127" s="2">
        <f>+'Ark1'!D4122</f>
        <v>1</v>
      </c>
      <c r="F127" s="2" t="s">
        <v>490</v>
      </c>
      <c r="G127" s="3">
        <f>+'Ark1'!Q4122</f>
        <v>15</v>
      </c>
      <c r="H127" s="310">
        <f>+'Ark1'!R4122</f>
        <v>853</v>
      </c>
      <c r="I127" s="310">
        <f>IF(H127=0,"",'Ark1'!S4122)</f>
        <v>851</v>
      </c>
      <c r="J127" s="86"/>
      <c r="K127" s="51">
        <f>100*H127/Måned!H10</f>
        <v>0.65238506780062866</v>
      </c>
      <c r="L127" s="86"/>
      <c r="M127" s="51">
        <f>+IF(H127=0,"",'Ark1'!AD4122)</f>
        <v>8.9011791714494386</v>
      </c>
      <c r="N127" s="51">
        <f>+IF(H127=0,"",'Ark1'!AE4122)</f>
        <v>9.1960397516165244</v>
      </c>
      <c r="O127" s="12">
        <f>IF(H127=0,"",'Ark1'!U4122)</f>
        <v>61.150411280846058</v>
      </c>
      <c r="P127" s="12">
        <f>IF(H127=0,"",'Ark1'!W4122)</f>
        <v>82.488484136310277</v>
      </c>
      <c r="Q127" s="51">
        <f>IF(H127=0,"",'Ark1'!X4122)</f>
        <v>0</v>
      </c>
      <c r="R127" s="51">
        <f>IF(H127=0,"",'Ark1'!Y4122)</f>
        <v>0</v>
      </c>
      <c r="S127" s="114"/>
      <c r="T127" s="272">
        <f>IF(H127=0,"",'Ark1'!Z4122)</f>
        <v>0</v>
      </c>
      <c r="U127" s="114"/>
      <c r="V127" s="51">
        <f>IF(H127=0,"",'Ark1'!AA4122)</f>
        <v>11.403854830174664</v>
      </c>
      <c r="W127" s="12">
        <f>IF(H127=0,"",'Ark1'!AB4122)</f>
        <v>2.5131259078083898</v>
      </c>
      <c r="X127" s="15">
        <f>+IF('Ark1'!AD4122=0,"",'Ark1'!AC4122)</f>
        <v>-40.297233028006161</v>
      </c>
      <c r="Y127" s="15">
        <f>+(IF(H127=0,"",I127/G127))</f>
        <v>56.733333333333334</v>
      </c>
      <c r="Z127" s="12">
        <f>IF(H127=0,"",'Ark1'!T4122)</f>
        <v>3.0691676436107849</v>
      </c>
      <c r="AA127" s="51">
        <f>IF(H127=0,"",'Ark1'!V4122)</f>
        <v>89.460490685230482</v>
      </c>
      <c r="AB127" s="39"/>
      <c r="AC127" s="79"/>
      <c r="AE127" s="51"/>
      <c r="AF127" s="4"/>
      <c r="AO127" s="12"/>
      <c r="AP127" s="12"/>
    </row>
    <row r="128" spans="1:42" ht="15.6">
      <c r="A128" s="39"/>
      <c r="B128" s="2">
        <f>+'Ark1'!C4123</f>
        <v>2023</v>
      </c>
      <c r="C128" s="2">
        <f>+'Ark1'!J4123</f>
        <v>143</v>
      </c>
      <c r="D128" s="2" t="s">
        <v>39</v>
      </c>
      <c r="E128" s="2">
        <f>+'Ark1'!D4123</f>
        <v>2</v>
      </c>
      <c r="F128" s="2" t="s">
        <v>491</v>
      </c>
      <c r="G128" s="3">
        <f>+'Ark1'!Q4123</f>
        <v>14</v>
      </c>
      <c r="H128" s="310">
        <f>+'Ark1'!R4123</f>
        <v>855</v>
      </c>
      <c r="I128" s="310">
        <f>IF(H128=0,"",'Ark1'!S4123)</f>
        <v>855</v>
      </c>
      <c r="J128" s="86"/>
      <c r="K128" s="51">
        <f>100*H128/Måned!H11</f>
        <v>0.77722326761024296</v>
      </c>
      <c r="L128" s="86"/>
      <c r="M128" s="51">
        <f>+IF(H128=0,"",'Ark1'!AD4123)</f>
        <v>8.9220494625900013</v>
      </c>
      <c r="N128" s="51">
        <f>+IF(H128=0,"",'Ark1'!AE4123)</f>
        <v>8.9365771719016411</v>
      </c>
      <c r="O128" s="12">
        <f>IF(H128=0,"",'Ark1'!U4123)</f>
        <v>62.012865497076014</v>
      </c>
      <c r="P128" s="12">
        <f>IF(H128=0,"",'Ark1'!W4123)</f>
        <v>79.786081871345019</v>
      </c>
      <c r="Q128" s="51">
        <f>IF(H128=0,"",'Ark1'!X4123)</f>
        <v>0</v>
      </c>
      <c r="R128" s="51">
        <f>IF(H128=0,"",'Ark1'!Y4123)</f>
        <v>0</v>
      </c>
      <c r="S128" s="114"/>
      <c r="T128" s="272">
        <f>IF(H128=0,"",'Ark1'!Z4123)</f>
        <v>0</v>
      </c>
      <c r="U128" s="114"/>
      <c r="V128" s="51">
        <f>IF(H128=0,"",'Ark1'!AA4123)</f>
        <v>10.436999208801565</v>
      </c>
      <c r="W128" s="12">
        <f>IF(H128=0,"",'Ark1'!AB4123)</f>
        <v>2.5839944778271913</v>
      </c>
      <c r="X128" s="15">
        <f>+IF('Ark1'!AD4123=0,"",'Ark1'!AC4123)</f>
        <v>-37.17978884292296</v>
      </c>
      <c r="Y128" s="15">
        <f t="shared" ref="Y128:Y138" si="9">+(IF(H128=0,"",I128/G128))</f>
        <v>61.071428571428569</v>
      </c>
      <c r="Z128" s="12">
        <f>IF(H128=0,"",'Ark1'!T4123)</f>
        <v>1.8631578947368423</v>
      </c>
      <c r="AA128" s="51">
        <f>IF(H128=0,"",'Ark1'!V4123)</f>
        <v>86.442125537751849</v>
      </c>
      <c r="AB128" s="39"/>
      <c r="AC128" s="79"/>
      <c r="AE128" s="51"/>
      <c r="AF128" s="4"/>
      <c r="AO128" s="12"/>
      <c r="AP128" s="12"/>
    </row>
    <row r="129" spans="1:42" ht="15.6">
      <c r="A129" s="39"/>
      <c r="B129" s="2">
        <f>+'Ark1'!C4124</f>
        <v>2023</v>
      </c>
      <c r="C129" s="2">
        <f>+'Ark1'!J4124</f>
        <v>143</v>
      </c>
      <c r="D129" s="2" t="s">
        <v>39</v>
      </c>
      <c r="E129" s="2">
        <f>+'Ark1'!D4124</f>
        <v>3</v>
      </c>
      <c r="F129" s="2" t="s">
        <v>492</v>
      </c>
      <c r="G129" s="3">
        <f>+'Ark1'!Q4124</f>
        <v>14</v>
      </c>
      <c r="H129" s="310">
        <f>+'Ark1'!R4124</f>
        <v>723</v>
      </c>
      <c r="I129" s="310">
        <f>IF(H129=0,"",'Ark1'!S4124)</f>
        <v>722</v>
      </c>
      <c r="J129" s="86"/>
      <c r="K129" s="51">
        <f>100*H129/Måned!H12</f>
        <v>0.54526942946566614</v>
      </c>
      <c r="L129" s="86"/>
      <c r="M129" s="51">
        <f>+IF(H129=0,"",'Ark1'!AD4124)</f>
        <v>7.5446102473129502</v>
      </c>
      <c r="N129" s="51">
        <f>+IF(H129=0,"",'Ark1'!AE4124)</f>
        <v>7.7060228972910014</v>
      </c>
      <c r="O129" s="12">
        <f>IF(H129=0,"",'Ark1'!U4124)</f>
        <v>62.344875346260373</v>
      </c>
      <c r="P129" s="12">
        <f>IF(H129=0,"",'Ark1'!W4124)</f>
        <v>81.473268698060892</v>
      </c>
      <c r="Q129" s="51">
        <f>IF(H129=0,"",'Ark1'!X4124)</f>
        <v>0</v>
      </c>
      <c r="R129" s="51">
        <f>IF(H129=0,"",'Ark1'!Y4124)</f>
        <v>0</v>
      </c>
      <c r="S129" s="114"/>
      <c r="T129" s="272">
        <f>IF(H129=0,"",'Ark1'!Z4124)</f>
        <v>0</v>
      </c>
      <c r="U129" s="114"/>
      <c r="V129" s="51">
        <f>IF(H129=0,"",'Ark1'!AA4124)</f>
        <v>10.843691381546437</v>
      </c>
      <c r="W129" s="12">
        <f>IF(H129=0,"",'Ark1'!AB4124)</f>
        <v>2.4672722157633511</v>
      </c>
      <c r="X129" s="15">
        <f>+IF('Ark1'!AD4124=0,"",'Ark1'!AC4124)</f>
        <v>-28.989752451049483</v>
      </c>
      <c r="Y129" s="15">
        <f t="shared" si="9"/>
        <v>51.571428571428569</v>
      </c>
      <c r="Z129" s="12">
        <f>IF(H129=0,"",'Ark1'!T4124)</f>
        <v>1.7219917012448132</v>
      </c>
      <c r="AA129" s="51">
        <f>IF(H129=0,"",'Ark1'!V4124)</f>
        <v>88.321683778357269</v>
      </c>
      <c r="AB129" s="39"/>
      <c r="AC129" s="79"/>
      <c r="AE129" s="51"/>
      <c r="AF129" s="4"/>
      <c r="AO129" s="12"/>
      <c r="AP129" s="12"/>
    </row>
    <row r="130" spans="1:42" ht="15.6">
      <c r="A130" s="39"/>
      <c r="B130" s="2">
        <f>+'Ark1'!C4125</f>
        <v>2023</v>
      </c>
      <c r="C130" s="2">
        <f>+'Ark1'!J4125</f>
        <v>143</v>
      </c>
      <c r="D130" s="2" t="s">
        <v>39</v>
      </c>
      <c r="E130" s="2">
        <f>+'Ark1'!D4125</f>
        <v>4</v>
      </c>
      <c r="F130" s="2" t="s">
        <v>493</v>
      </c>
      <c r="G130" s="3">
        <f>+'Ark1'!Q4125</f>
        <v>10</v>
      </c>
      <c r="H130" s="310">
        <f>+'Ark1'!R4125</f>
        <v>717</v>
      </c>
      <c r="I130" s="310">
        <f>IF(H130=0,"",'Ark1'!S4125)</f>
        <v>715</v>
      </c>
      <c r="J130" s="86"/>
      <c r="K130" s="51">
        <f>100*H130/Måned!H13</f>
        <v>0.68048516599282505</v>
      </c>
      <c r="L130" s="86"/>
      <c r="M130" s="51">
        <f>+IF(H130=0,"",'Ark1'!AD4125)</f>
        <v>7.4819993738912656</v>
      </c>
      <c r="N130" s="51">
        <f>+IF(H130=0,"",'Ark1'!AE4125)</f>
        <v>7.6744121124353084</v>
      </c>
      <c r="O130" s="12">
        <f>IF(H130=0,"",'Ark1'!U4125)</f>
        <v>61.653146853146843</v>
      </c>
      <c r="P130" s="12">
        <f>IF(H130=0,"",'Ark1'!W4125)</f>
        <v>81.933426573426573</v>
      </c>
      <c r="Q130" s="51">
        <f>IF(H130=0,"",'Ark1'!X4125)</f>
        <v>0</v>
      </c>
      <c r="R130" s="51">
        <f>IF(H130=0,"",'Ark1'!Y4125)</f>
        <v>0</v>
      </c>
      <c r="S130" s="114"/>
      <c r="T130" s="272">
        <f>IF(H130=0,"",'Ark1'!Z4125)</f>
        <v>0</v>
      </c>
      <c r="U130" s="114"/>
      <c r="V130" s="51">
        <f>IF(H130=0,"",'Ark1'!AA4125)</f>
        <v>9.824573949721783</v>
      </c>
      <c r="W130" s="12">
        <f>IF(H130=0,"",'Ark1'!AB4125)</f>
        <v>2.3300951148329405</v>
      </c>
      <c r="X130" s="15">
        <f>+IF('Ark1'!AD4125=0,"",'Ark1'!AC4125)</f>
        <v>-32.654797633025971</v>
      </c>
      <c r="Y130" s="15">
        <f t="shared" si="9"/>
        <v>71.5</v>
      </c>
      <c r="Z130" s="12">
        <f>IF(H130=0,"",'Ark1'!T4125)</f>
        <v>2.4783821478382144</v>
      </c>
      <c r="AA130" s="51">
        <f>IF(H130=0,"",'Ark1'!V4125)</f>
        <v>88.870133117153614</v>
      </c>
      <c r="AB130" s="39"/>
      <c r="AC130" s="79"/>
      <c r="AE130" s="51"/>
      <c r="AF130" s="4"/>
    </row>
    <row r="131" spans="1:42" ht="15.6">
      <c r="A131" s="39"/>
      <c r="B131" s="2">
        <f>+'Ark1'!C4126</f>
        <v>2023</v>
      </c>
      <c r="C131" s="2">
        <f>+'Ark1'!J4126</f>
        <v>143</v>
      </c>
      <c r="D131" s="2" t="s">
        <v>39</v>
      </c>
      <c r="E131" s="2">
        <f>+'Ark1'!D4126</f>
        <v>5</v>
      </c>
      <c r="F131" s="2" t="s">
        <v>377</v>
      </c>
      <c r="G131" s="3">
        <f>+'Ark1'!Q4126</f>
        <v>13</v>
      </c>
      <c r="H131" s="310">
        <f>+'Ark1'!R4126</f>
        <v>844</v>
      </c>
      <c r="I131" s="310">
        <f>IF(H131=0,"",'Ark1'!S4126)</f>
        <v>843</v>
      </c>
      <c r="J131" s="86"/>
      <c r="K131" s="51">
        <f>100*H131/Måned!H14</f>
        <v>0.67711759703480257</v>
      </c>
      <c r="L131" s="86"/>
      <c r="M131" s="51">
        <f>+IF(H131=0,"",'Ark1'!AD4126)</f>
        <v>8.8072628613169179</v>
      </c>
      <c r="N131" s="51">
        <f>+IF(H131=0,"",'Ark1'!AE4126)</f>
        <v>8.7894488152027606</v>
      </c>
      <c r="O131" s="12">
        <f>IF(H131=0,"",'Ark1'!U4126)</f>
        <v>62.107947805456718</v>
      </c>
      <c r="P131" s="12">
        <f>IF(H131=0,"",'Ark1'!W4126)</f>
        <v>79.589561091340443</v>
      </c>
      <c r="Q131" s="51">
        <f>IF(H131=0,"",'Ark1'!X4126)</f>
        <v>0</v>
      </c>
      <c r="R131" s="51">
        <f>IF(H131=0,"",'Ark1'!Y4126)</f>
        <v>0</v>
      </c>
      <c r="S131" s="114"/>
      <c r="T131" s="272">
        <f>IF(H131=0,"",'Ark1'!Z4126)</f>
        <v>0</v>
      </c>
      <c r="U131" s="114"/>
      <c r="V131" s="51">
        <f>IF(H131=0,"",'Ark1'!AA4126)</f>
        <v>10.070843257232925</v>
      </c>
      <c r="W131" s="12">
        <f>IF(H131=0,"",'Ark1'!AB4126)</f>
        <v>2.221211437202359</v>
      </c>
      <c r="X131" s="15">
        <f>+IF('Ark1'!AD4126=0,"",'Ark1'!AC4126)</f>
        <v>-31.627528048705919</v>
      </c>
      <c r="Y131" s="15">
        <f t="shared" si="9"/>
        <v>64.84615384615384</v>
      </c>
      <c r="Z131" s="12">
        <f>IF(H131=0,"",'Ark1'!T4126)</f>
        <v>1.7014218009478668</v>
      </c>
      <c r="AA131" s="51">
        <f>IF(H131=0,"",'Ark1'!V4126)</f>
        <v>86.268151843812191</v>
      </c>
      <c r="AB131" s="39"/>
      <c r="AC131" s="79"/>
      <c r="AE131" s="51"/>
      <c r="AF131" s="4"/>
    </row>
    <row r="132" spans="1:42" ht="15.6">
      <c r="A132" s="39"/>
      <c r="B132" s="2">
        <f>+'Ark1'!C4127</f>
        <v>2023</v>
      </c>
      <c r="C132" s="2">
        <f>+'Ark1'!J4127</f>
        <v>143</v>
      </c>
      <c r="D132" s="2" t="s">
        <v>39</v>
      </c>
      <c r="E132" s="2">
        <f>+'Ark1'!D4127</f>
        <v>6</v>
      </c>
      <c r="F132" s="2" t="s">
        <v>494</v>
      </c>
      <c r="G132" s="3">
        <f>+'Ark1'!Q4127</f>
        <v>14</v>
      </c>
      <c r="H132" s="310">
        <f>+'Ark1'!R4127</f>
        <v>928</v>
      </c>
      <c r="I132" s="310">
        <f>IF(H132=0,"",'Ark1'!S4127)</f>
        <v>928</v>
      </c>
      <c r="J132" s="86"/>
      <c r="K132" s="51">
        <f>100*H132/Måned!H15</f>
        <v>0.7171949023517501</v>
      </c>
      <c r="L132" s="86"/>
      <c r="M132" s="51">
        <f>+IF(H132=0,"",'Ark1'!AD4127)</f>
        <v>9.6838150892204968</v>
      </c>
      <c r="N132" s="51">
        <f>+IF(H132=0,"",'Ark1'!AE4127)</f>
        <v>9.7069344878732569</v>
      </c>
      <c r="O132" s="12">
        <f>IF(H132=0,"",'Ark1'!U4127)</f>
        <v>61.67025862068968</v>
      </c>
      <c r="P132" s="12">
        <f>IF(H132=0,"",'Ark1'!W4127)</f>
        <v>79.846551724137953</v>
      </c>
      <c r="Q132" s="51">
        <f>IF(H132=0,"",'Ark1'!X4127)</f>
        <v>0</v>
      </c>
      <c r="R132" s="51">
        <f>IF(H132=0,"",'Ark1'!Y4127)</f>
        <v>0</v>
      </c>
      <c r="S132" s="114"/>
      <c r="T132" s="272">
        <f>IF(H132=0,"",'Ark1'!Z4127)</f>
        <v>0</v>
      </c>
      <c r="U132" s="114"/>
      <c r="V132" s="51">
        <f>IF(H132=0,"",'Ark1'!AA4127)</f>
        <v>10.417071375412092</v>
      </c>
      <c r="W132" s="12">
        <f>IF(H132=0,"",'Ark1'!AB4127)</f>
        <v>2.2764487472008206</v>
      </c>
      <c r="X132" s="15">
        <f>+IF('Ark1'!AD4127=0,"",'Ark1'!AC4127)</f>
        <v>-35.710112105941157</v>
      </c>
      <c r="Y132" s="15">
        <f t="shared" si="9"/>
        <v>66.285714285714292</v>
      </c>
      <c r="Z132" s="12">
        <f>IF(H132=0,"",'Ark1'!T4127)</f>
        <v>2.3739224137931032</v>
      </c>
      <c r="AA132" s="51">
        <f>IF(H132=0,"",'Ark1'!V4127)</f>
        <v>86.507640004483179</v>
      </c>
      <c r="AB132" s="39"/>
      <c r="AC132" s="79"/>
      <c r="AE132" s="51"/>
      <c r="AF132" s="4"/>
    </row>
    <row r="133" spans="1:42" ht="15.6">
      <c r="A133" s="39"/>
      <c r="B133" s="2">
        <f>+'Ark1'!C4128</f>
        <v>2023</v>
      </c>
      <c r="C133" s="2">
        <f>+'Ark1'!J4128</f>
        <v>143</v>
      </c>
      <c r="D133" s="2" t="s">
        <v>39</v>
      </c>
      <c r="E133" s="2">
        <f>+'Ark1'!D4128</f>
        <v>7</v>
      </c>
      <c r="F133" s="2" t="s">
        <v>495</v>
      </c>
      <c r="G133" s="3">
        <f>+'Ark1'!Q4128</f>
        <v>11</v>
      </c>
      <c r="H133" s="310">
        <f>+'Ark1'!R4128</f>
        <v>609</v>
      </c>
      <c r="I133" s="310">
        <f>IF(H133=0,"",'Ark1'!S4128)</f>
        <v>607</v>
      </c>
      <c r="J133" s="86"/>
      <c r="K133" s="51">
        <f>100*H133/Måned!H16</f>
        <v>0.50165157867857235</v>
      </c>
      <c r="L133" s="86"/>
      <c r="M133" s="51">
        <f>+IF(H133=0,"",'Ark1'!AD4128)</f>
        <v>6.3550036523009492</v>
      </c>
      <c r="N133" s="51">
        <f>+IF(H133=0,"",'Ark1'!AE4128)</f>
        <v>6.301982661700662</v>
      </c>
      <c r="O133" s="12">
        <f>IF(H133=0,"",'Ark1'!U4128)</f>
        <v>61.410214168039531</v>
      </c>
      <c r="P133" s="12">
        <f>IF(H133=0,"",'Ark1'!W4128)</f>
        <v>79.252059308072518</v>
      </c>
      <c r="Q133" s="51">
        <f>IF(H133=0,"",'Ark1'!X4128)</f>
        <v>0</v>
      </c>
      <c r="R133" s="51">
        <f>IF(H133=0,"",'Ark1'!Y4128)</f>
        <v>0</v>
      </c>
      <c r="S133" s="114"/>
      <c r="T133" s="272">
        <f>IF(H133=0,"",'Ark1'!Z4128)</f>
        <v>0</v>
      </c>
      <c r="U133" s="114"/>
      <c r="V133" s="51">
        <f>IF(H133=0,"",'Ark1'!AA4128)</f>
        <v>10.378044792561592</v>
      </c>
      <c r="W133" s="12">
        <f>IF(H133=0,"",'Ark1'!AB4128)</f>
        <v>2.24043148356539</v>
      </c>
      <c r="X133" s="15">
        <f>+IF('Ark1'!AD4128=0,"",'Ark1'!AC4128)</f>
        <v>-27.753230623736272</v>
      </c>
      <c r="Y133" s="15">
        <f t="shared" si="9"/>
        <v>55.18181818181818</v>
      </c>
      <c r="Z133" s="12">
        <f>IF(H133=0,"",'Ark1'!T4128)</f>
        <v>2.5090311986863711</v>
      </c>
      <c r="AA133" s="51">
        <f>IF(H133=0,"",'Ark1'!V4128)</f>
        <v>85.996348130603423</v>
      </c>
      <c r="AB133" s="39"/>
      <c r="AC133" s="79"/>
      <c r="AE133" s="51"/>
      <c r="AF133" s="4"/>
    </row>
    <row r="134" spans="1:42" ht="15.6">
      <c r="A134" s="39"/>
      <c r="B134" s="2">
        <f>+'Ark1'!C4129</f>
        <v>2023</v>
      </c>
      <c r="C134" s="2">
        <f>+'Ark1'!J4129</f>
        <v>143</v>
      </c>
      <c r="D134" s="2" t="s">
        <v>39</v>
      </c>
      <c r="E134" s="2">
        <f>+'Ark1'!D4129</f>
        <v>8</v>
      </c>
      <c r="F134" s="2" t="s">
        <v>496</v>
      </c>
      <c r="G134" s="3">
        <f>+'Ark1'!Q4129</f>
        <v>10</v>
      </c>
      <c r="H134" s="310">
        <f>+'Ark1'!R4129</f>
        <v>942</v>
      </c>
      <c r="I134" s="310">
        <f>IF(H134=0,"",'Ark1'!S4129)</f>
        <v>939</v>
      </c>
      <c r="J134" s="86"/>
      <c r="K134" s="51">
        <f>100*H134/Måned!H17</f>
        <v>0.72775593136535355</v>
      </c>
      <c r="L134" s="86"/>
      <c r="M134" s="51">
        <f>+IF(H134=0,"",'Ark1'!AD4129)</f>
        <v>9.8299071272044234</v>
      </c>
      <c r="N134" s="51">
        <f>+IF(H134=0,"",'Ark1'!AE4129)</f>
        <v>9.8791366291613603</v>
      </c>
      <c r="O134" s="12">
        <f>IF(H134=0,"",'Ark1'!U4129)</f>
        <v>60.911608093716723</v>
      </c>
      <c r="P134" s="12">
        <f>IF(H134=0,"",'Ark1'!W4129)</f>
        <v>80.311075612353591</v>
      </c>
      <c r="Q134" s="51">
        <f>IF(H134=0,"",'Ark1'!X4129)</f>
        <v>0</v>
      </c>
      <c r="R134" s="51">
        <f>IF(H134=0,"",'Ark1'!Y4129)</f>
        <v>0</v>
      </c>
      <c r="S134" s="114"/>
      <c r="T134" s="272">
        <f>IF(H134=0,"",'Ark1'!Z4129)</f>
        <v>0</v>
      </c>
      <c r="U134" s="114"/>
      <c r="V134" s="51">
        <f>IF(H134=0,"",'Ark1'!AA4129)</f>
        <v>12.553923087706451</v>
      </c>
      <c r="W134" s="12">
        <f>IF(H134=0,"",'Ark1'!AB4129)</f>
        <v>2.2328898527570016</v>
      </c>
      <c r="X134" s="15">
        <f>+IF('Ark1'!AD4129=0,"",'Ark1'!AC4129)</f>
        <v>-37.140899973945011</v>
      </c>
      <c r="Y134" s="15">
        <f t="shared" si="9"/>
        <v>93.9</v>
      </c>
      <c r="Z134" s="12">
        <f>IF(H134=0,"",'Ark1'!T4129)</f>
        <v>3.2802547770700641</v>
      </c>
      <c r="AA134" s="51">
        <f>IF(H134=0,"",'Ark1'!V4129)</f>
        <v>87.138296313475109</v>
      </c>
      <c r="AB134" s="39"/>
      <c r="AC134" s="79"/>
      <c r="AE134" s="51"/>
      <c r="AF134" s="4"/>
    </row>
    <row r="135" spans="1:42" ht="15.6">
      <c r="A135" s="39"/>
      <c r="B135" s="2">
        <f>+'Ark1'!C4130</f>
        <v>2023</v>
      </c>
      <c r="C135" s="2">
        <f>+'Ark1'!J4130</f>
        <v>143</v>
      </c>
      <c r="D135" s="2" t="s">
        <v>39</v>
      </c>
      <c r="E135" s="2">
        <f>+'Ark1'!D4130</f>
        <v>9</v>
      </c>
      <c r="F135" s="2" t="s">
        <v>497</v>
      </c>
      <c r="G135" s="3">
        <f>+'Ark1'!Q4130</f>
        <v>14</v>
      </c>
      <c r="H135" s="310">
        <f>+'Ark1'!R4130</f>
        <v>898</v>
      </c>
      <c r="I135" s="310">
        <f>IF(H135=0,"",'Ark1'!S4130)</f>
        <v>896</v>
      </c>
      <c r="J135" s="86"/>
      <c r="K135" s="51">
        <f>100*H135/Måned!H18</f>
        <v>0.7475359616409164</v>
      </c>
      <c r="L135" s="86"/>
      <c r="M135" s="51">
        <f>+IF(H135=0,"",'Ark1'!AD4130)</f>
        <v>9.3707607221120774</v>
      </c>
      <c r="N135" s="51">
        <f>+IF(H135=0,"",'Ark1'!AE4130)</f>
        <v>9.0320252359126716</v>
      </c>
      <c r="O135" s="12">
        <f>IF(H135=0,"",'Ark1'!U4130)</f>
        <v>61.433035714285694</v>
      </c>
      <c r="P135" s="12">
        <f>IF(H135=0,"",'Ark1'!W4130)</f>
        <v>76.948325892857113</v>
      </c>
      <c r="Q135" s="51">
        <f>IF(H135=0,"",'Ark1'!X4130)</f>
        <v>0</v>
      </c>
      <c r="R135" s="51">
        <f>IF(H135=0,"",'Ark1'!Y4130)</f>
        <v>0</v>
      </c>
      <c r="S135" s="114"/>
      <c r="T135" s="272">
        <f>IF(H135=0,"",'Ark1'!Z4130)</f>
        <v>0</v>
      </c>
      <c r="U135" s="114"/>
      <c r="V135" s="51">
        <f>IF(H135=0,"",'Ark1'!AA4130)</f>
        <v>12.253945132262857</v>
      </c>
      <c r="W135" s="12">
        <f>IF(H135=0,"",'Ark1'!AB4130)</f>
        <v>2.2285640953976502</v>
      </c>
      <c r="X135" s="15">
        <f>+IF('Ark1'!AD4130=0,"",'Ark1'!AC4130)</f>
        <v>-44.285540323193793</v>
      </c>
      <c r="Y135" s="15">
        <f t="shared" si="9"/>
        <v>64</v>
      </c>
      <c r="Z135" s="12">
        <f>IF(H135=0,"",'Ark1'!T4130)</f>
        <v>2.4031180400890859</v>
      </c>
      <c r="AA135" s="51">
        <f>IF(H135=0,"",'Ark1'!V4130)</f>
        <v>83.45227615694165</v>
      </c>
      <c r="AB135" s="39"/>
      <c r="AC135" s="79"/>
      <c r="AE135" s="51"/>
      <c r="AF135" s="4"/>
    </row>
    <row r="136" spans="1:42" ht="15.6">
      <c r="A136" s="39"/>
      <c r="B136" s="2">
        <f>+'Ark1'!C4131</f>
        <v>2023</v>
      </c>
      <c r="C136" s="2">
        <f>+'Ark1'!J4131</f>
        <v>143</v>
      </c>
      <c r="D136" s="2" t="s">
        <v>39</v>
      </c>
      <c r="E136" s="2">
        <f>+'Ark1'!D4131</f>
        <v>10</v>
      </c>
      <c r="F136" s="2" t="s">
        <v>498</v>
      </c>
      <c r="G136" s="3">
        <f>+'Ark1'!Q4131</f>
        <v>19</v>
      </c>
      <c r="H136" s="310">
        <f>+'Ark1'!R4131</f>
        <v>1229</v>
      </c>
      <c r="I136" s="310">
        <f>IF(H136=0,"",'Ark1'!S4131)</f>
        <v>1226</v>
      </c>
      <c r="J136" s="86"/>
      <c r="K136" s="51">
        <f>100*H136/Måned!H19</f>
        <v>0.97748367546587556</v>
      </c>
      <c r="L136" s="86"/>
      <c r="M136" s="51">
        <f>+IF(H136=0,"",'Ark1'!AD4131)</f>
        <v>12.824793905874984</v>
      </c>
      <c r="N136" s="51">
        <f>+IF(H136=0,"",'Ark1'!AE4131)</f>
        <v>12.792185080372423</v>
      </c>
      <c r="O136" s="12">
        <f>IF(H136=0,"",'Ark1'!U4131)</f>
        <v>61.71370309951061</v>
      </c>
      <c r="P136" s="12">
        <f>IF(H136=0,"",'Ark1'!W4131)</f>
        <v>79.648262642740619</v>
      </c>
      <c r="Q136" s="51">
        <f>IF(H136=0,"",'Ark1'!X4131)</f>
        <v>0</v>
      </c>
      <c r="R136" s="51">
        <f>IF(H136=0,"",'Ark1'!Y4131)</f>
        <v>0</v>
      </c>
      <c r="S136" s="114"/>
      <c r="T136" s="272">
        <f>IF(H136=0,"",'Ark1'!Z4131)</f>
        <v>0</v>
      </c>
      <c r="U136" s="114"/>
      <c r="V136" s="51">
        <f>IF(H136=0,"",'Ark1'!AA4131)</f>
        <v>10.301518141473723</v>
      </c>
      <c r="W136" s="12">
        <f>IF(H136=0,"",'Ark1'!AB4131)</f>
        <v>2.2178479987265569</v>
      </c>
      <c r="X136" s="15">
        <f>+IF('Ark1'!AD4131=0,"",'Ark1'!AC4131)</f>
        <v>-39.78612523902197</v>
      </c>
      <c r="Y136" s="15">
        <f t="shared" si="9"/>
        <v>64.526315789473685</v>
      </c>
      <c r="Z136" s="12">
        <f>IF(H136=0,"",'Ark1'!T4131)</f>
        <v>2.0968266883645237</v>
      </c>
      <c r="AA136" s="51">
        <f>IF(H136=0,"",'Ark1'!V4131)</f>
        <v>86.384184136062444</v>
      </c>
      <c r="AB136" s="39"/>
      <c r="AC136" s="79"/>
      <c r="AE136" s="51"/>
      <c r="AF136" s="4"/>
    </row>
    <row r="137" spans="1:42" ht="15.6">
      <c r="A137" s="39"/>
      <c r="B137" s="2">
        <f>+'Ark1'!C4132</f>
        <v>2023</v>
      </c>
      <c r="C137" s="2">
        <f>+'Ark1'!J4132</f>
        <v>143</v>
      </c>
      <c r="D137" s="2" t="s">
        <v>39</v>
      </c>
      <c r="E137" s="2">
        <f>+'Ark1'!D4132</f>
        <v>11</v>
      </c>
      <c r="F137" s="2" t="s">
        <v>499</v>
      </c>
      <c r="G137" s="3">
        <f>+'Ark1'!Q4132</f>
        <v>13</v>
      </c>
      <c r="H137" s="310">
        <f>+'Ark1'!R4132</f>
        <v>438</v>
      </c>
      <c r="I137" s="310">
        <f>IF(H137=0,"",'Ark1'!S4132)</f>
        <v>438</v>
      </c>
      <c r="J137" s="86"/>
      <c r="K137" s="51">
        <f>100*H137/Måned!H20</f>
        <v>0.31429842563756655</v>
      </c>
      <c r="L137" s="86"/>
      <c r="M137" s="51">
        <f>+IF(H137=0,"",'Ark1'!AD4132)</f>
        <v>4.5705937597829491</v>
      </c>
      <c r="N137" s="51">
        <f>+IF(H137=0,"",'Ark1'!AE4132)</f>
        <v>4.5171981861409369</v>
      </c>
      <c r="O137" s="12">
        <f>IF(H137=0,"",'Ark1'!U4132)</f>
        <v>61.582191780821915</v>
      </c>
      <c r="P137" s="12">
        <f>IF(H137=0,"",'Ark1'!W4132)</f>
        <v>78.725799086757945</v>
      </c>
      <c r="Q137" s="51">
        <f>IF(H137=0,"",'Ark1'!X4132)</f>
        <v>0</v>
      </c>
      <c r="R137" s="51">
        <f>IF(H137=0,"",'Ark1'!Y4132)</f>
        <v>0</v>
      </c>
      <c r="S137" s="114"/>
      <c r="T137" s="272">
        <f>IF(H137=0,"",'Ark1'!Z4132)</f>
        <v>0</v>
      </c>
      <c r="U137" s="114"/>
      <c r="V137" s="51">
        <f>IF(H137=0,"",'Ark1'!AA4132)</f>
        <v>9.6902764508966079</v>
      </c>
      <c r="W137" s="12">
        <f>IF(H137=0,"",'Ark1'!AB4132)</f>
        <v>2.8877560357697449</v>
      </c>
      <c r="X137" s="15">
        <f>+IF('Ark1'!AD4132=0,"",'Ark1'!AC4132)</f>
        <v>-26.799218232140017</v>
      </c>
      <c r="Y137" s="15">
        <f t="shared" si="9"/>
        <v>33.692307692307693</v>
      </c>
      <c r="Z137" s="12">
        <f>IF(H137=0,"",'Ark1'!T4132)</f>
        <v>2.134703196347032</v>
      </c>
      <c r="AA137" s="51">
        <f>IF(H137=0,"",'Ark1'!V4132)</f>
        <v>85.293390126498309</v>
      </c>
      <c r="AB137" s="39"/>
      <c r="AC137" s="79"/>
      <c r="AE137" s="51"/>
      <c r="AF137" s="4"/>
    </row>
    <row r="138" spans="1:42" ht="15.6">
      <c r="A138" s="39"/>
      <c r="B138" s="2">
        <f>+'Ark1'!C4133</f>
        <v>2023</v>
      </c>
      <c r="C138" s="2">
        <f>+'Ark1'!J4133</f>
        <v>143</v>
      </c>
      <c r="D138" s="2" t="s">
        <v>39</v>
      </c>
      <c r="E138" s="2">
        <f>+'Ark1'!D4133</f>
        <v>12</v>
      </c>
      <c r="F138" s="2" t="s">
        <v>500</v>
      </c>
      <c r="G138" s="3">
        <f>+'Ark1'!Q4133</f>
        <v>11</v>
      </c>
      <c r="H138" s="310">
        <f>+'Ark1'!R4133</f>
        <v>547</v>
      </c>
      <c r="I138" s="310">
        <f>IF(H138=0,"",'Ark1'!S4133)</f>
        <v>547</v>
      </c>
      <c r="J138" s="86"/>
      <c r="K138" s="51">
        <f>100*H138/Måned!H21</f>
        <v>0.49530053061446239</v>
      </c>
      <c r="L138" s="86"/>
      <c r="M138" s="51">
        <f>+IF(H138=0,"",'Ark1'!AD4133)</f>
        <v>5.7080246269435451</v>
      </c>
      <c r="N138" s="51">
        <f>+IF(H138=0,"",'Ark1'!AE4133)</f>
        <v>5.4680369703914637</v>
      </c>
      <c r="O138" s="12">
        <f>IF(H138=0,"",'Ark1'!U4133)</f>
        <v>61.493601462522854</v>
      </c>
      <c r="P138" s="12">
        <f>IF(H138=0,"",'Ark1'!W4133)</f>
        <v>76.307312614259615</v>
      </c>
      <c r="Q138" s="51">
        <f>IF(H138=0,"",'Ark1'!X4133)</f>
        <v>0</v>
      </c>
      <c r="R138" s="51">
        <f>IF(H138=0,"",'Ark1'!Y4133)</f>
        <v>0</v>
      </c>
      <c r="S138" s="114"/>
      <c r="T138" s="272">
        <f>IF(H138=0,"",'Ark1'!Z4133)</f>
        <v>0</v>
      </c>
      <c r="U138" s="114"/>
      <c r="V138" s="51">
        <f>IF(H138=0,"",'Ark1'!AA4133)</f>
        <v>9.6202094134281424</v>
      </c>
      <c r="W138" s="12">
        <f>IF(H138=0,"",'Ark1'!AB4133)</f>
        <v>2.3272990854472657</v>
      </c>
      <c r="X138" s="15">
        <f>+IF('Ark1'!AD4133=0,"",'Ark1'!AC4133)</f>
        <v>-26.729951175111005</v>
      </c>
      <c r="Y138" s="15">
        <f t="shared" si="9"/>
        <v>49.727272727272727</v>
      </c>
      <c r="Z138" s="12">
        <f>IF(H138=0,"",'Ark1'!T4133)</f>
        <v>2.210237659963437</v>
      </c>
      <c r="AA138" s="51">
        <f>IF(H138=0,"",'Ark1'!V4133)</f>
        <v>82.67314476084465</v>
      </c>
      <c r="AB138" s="39"/>
      <c r="AC138" s="79"/>
      <c r="AE138" s="51"/>
      <c r="AF138" s="4"/>
    </row>
    <row r="139" spans="1:42" ht="15.6">
      <c r="A139" s="39"/>
      <c r="B139" s="39"/>
      <c r="C139" s="44"/>
      <c r="D139" s="44"/>
      <c r="E139" s="44"/>
      <c r="F139" s="44"/>
      <c r="G139" s="44"/>
      <c r="H139" s="333"/>
      <c r="I139" s="333"/>
      <c r="J139" s="86"/>
      <c r="K139" s="44"/>
      <c r="L139" s="86"/>
      <c r="M139" s="44"/>
      <c r="N139" s="44"/>
      <c r="O139" s="44"/>
      <c r="P139" s="44"/>
      <c r="Q139" s="44"/>
      <c r="R139" s="44"/>
      <c r="S139" s="114"/>
      <c r="T139" s="44"/>
      <c r="U139" s="44"/>
      <c r="V139" s="44"/>
      <c r="W139" s="44"/>
      <c r="X139" s="44"/>
      <c r="Y139" s="44"/>
      <c r="Z139" s="44"/>
      <c r="AA139" s="44"/>
      <c r="AB139" s="39"/>
      <c r="AC139" s="79"/>
      <c r="AE139" s="51"/>
      <c r="AF139" s="4"/>
      <c r="AN139" s="13"/>
      <c r="AO139" s="12"/>
      <c r="AP139" s="12"/>
    </row>
    <row r="140" spans="1:42" ht="15.6">
      <c r="A140" s="39"/>
      <c r="B140" s="2">
        <f>+'Ark1'!C4134</f>
        <v>2023</v>
      </c>
      <c r="C140" s="2">
        <f>+'Ark1'!J4134</f>
        <v>147</v>
      </c>
      <c r="D140" s="2" t="s">
        <v>4</v>
      </c>
      <c r="E140" s="2">
        <f>+'Ark1'!D4134</f>
        <v>1</v>
      </c>
      <c r="F140" s="2" t="s">
        <v>490</v>
      </c>
      <c r="G140" s="3">
        <f>+'Ark1'!Q4134</f>
        <v>41</v>
      </c>
      <c r="H140" s="310">
        <f>+'Ark1'!R4134</f>
        <v>6023</v>
      </c>
      <c r="I140" s="310">
        <f>IF(H140=0,"",'Ark1'!S4134)</f>
        <v>6023</v>
      </c>
      <c r="J140" s="86"/>
      <c r="K140" s="51">
        <f>100*H140/Måned!H10</f>
        <v>4.606465724927534</v>
      </c>
      <c r="L140" s="86"/>
      <c r="M140" s="51">
        <f>+IF(H140=0,"",'Ark1'!AD4134)</f>
        <v>8.0017536634294757</v>
      </c>
      <c r="N140" s="51">
        <f>+IF(H140=0,"",'Ark1'!AE4134)</f>
        <v>8.0733785379154188</v>
      </c>
      <c r="O140" s="12">
        <f>IF(H140=0,"",'Ark1'!U4134)</f>
        <v>60.717582600033197</v>
      </c>
      <c r="P140" s="12">
        <f>IF(H140=0,"",'Ark1'!W4134)</f>
        <v>83.398588743151066</v>
      </c>
      <c r="Q140" s="51">
        <f>IF(H140=0,"",'Ark1'!X4134)</f>
        <v>0.14942719574962643</v>
      </c>
      <c r="R140" s="51">
        <f>IF(H140=0,"",'Ark1'!Y4134)</f>
        <v>0.29885439149925286</v>
      </c>
      <c r="S140" s="114"/>
      <c r="T140" s="272">
        <f>IF(H140=0,"",'Ark1'!Z4134)</f>
        <v>64.071060933089839</v>
      </c>
      <c r="U140" s="114"/>
      <c r="V140" s="51">
        <f>IF(H140=0,"",'Ark1'!AA4134)</f>
        <v>9.5921869841063607</v>
      </c>
      <c r="W140" s="12">
        <f>IF(H140=0,"",'Ark1'!AB4134)</f>
        <v>2.4372111127431806</v>
      </c>
      <c r="X140" s="15">
        <f>+IF('Ark1'!AD4134=0,"",'Ark1'!AC4134)</f>
        <v>-36.035616316553721</v>
      </c>
      <c r="Y140" s="15">
        <f>+(IF(H140=0,"",I140/G140))</f>
        <v>146.90243902439025</v>
      </c>
      <c r="Z140" s="12">
        <f>IF(H140=0,"",'Ark1'!T4134)</f>
        <v>4.0743815374398142</v>
      </c>
      <c r="AA140" s="51">
        <f>IF(H140=0,"",'Ark1'!V4134)</f>
        <v>90.356000805147588</v>
      </c>
      <c r="AB140" s="39"/>
      <c r="AC140" s="79"/>
      <c r="AE140" s="51"/>
      <c r="AF140" s="4"/>
      <c r="AO140" s="12"/>
      <c r="AP140" s="12"/>
    </row>
    <row r="141" spans="1:42" ht="15.6">
      <c r="A141" s="39"/>
      <c r="B141" s="2">
        <f>+'Ark1'!C4135</f>
        <v>2023</v>
      </c>
      <c r="C141" s="2">
        <f>+'Ark1'!J4135</f>
        <v>147</v>
      </c>
      <c r="D141" s="2" t="s">
        <v>4</v>
      </c>
      <c r="E141" s="2">
        <f>+'Ark1'!D4135</f>
        <v>2</v>
      </c>
      <c r="F141" s="2" t="s">
        <v>491</v>
      </c>
      <c r="G141" s="3">
        <f>+'Ark1'!Q4135</f>
        <v>41</v>
      </c>
      <c r="H141" s="310">
        <f>+'Ark1'!R4135</f>
        <v>5114</v>
      </c>
      <c r="I141" s="310">
        <f>IF(H141=0,"",'Ark1'!S4135)</f>
        <v>5114</v>
      </c>
      <c r="J141" s="86"/>
      <c r="K141" s="51">
        <f>100*H141/Måned!H11</f>
        <v>4.6487950766769384</v>
      </c>
      <c r="L141" s="86"/>
      <c r="M141" s="51">
        <f>+IF(H141=0,"",'Ark1'!AD4135)</f>
        <v>6.7941172563138492</v>
      </c>
      <c r="N141" s="51">
        <f>+IF(H141=0,"",'Ark1'!AE4135)</f>
        <v>6.8853965142483027</v>
      </c>
      <c r="O141" s="12">
        <f>IF(H141=0,"",'Ark1'!U4135)</f>
        <v>61.071372702385638</v>
      </c>
      <c r="P141" s="12">
        <f>IF(H141=0,"",'Ark1'!W4135)</f>
        <v>83.769221744231459</v>
      </c>
      <c r="Q141" s="51">
        <f>IF(H141=0,"",'Ark1'!X4135)</f>
        <v>3.9108330074305843E-2</v>
      </c>
      <c r="R141" s="51">
        <f>IF(H141=0,"",'Ark1'!Y4135)</f>
        <v>7.8216660148611686E-2</v>
      </c>
      <c r="S141" s="114"/>
      <c r="T141" s="272">
        <f>IF(H141=0,"",'Ark1'!Z4135)</f>
        <v>59.366445052796252</v>
      </c>
      <c r="U141" s="114"/>
      <c r="V141" s="51">
        <f>IF(H141=0,"",'Ark1'!AA4135)</f>
        <v>9.2506774002045624</v>
      </c>
      <c r="W141" s="12">
        <f>IF(H141=0,"",'Ark1'!AB4135)</f>
        <v>2.499939340821669</v>
      </c>
      <c r="X141" s="15">
        <f>+IF('Ark1'!AD4135=0,"",'Ark1'!AC4135)</f>
        <v>-32.987268168661096</v>
      </c>
      <c r="Y141" s="15">
        <f t="shared" ref="Y141:Y151" si="10">+(IF(H141=0,"",I141/G141))</f>
        <v>124.73170731707317</v>
      </c>
      <c r="Z141" s="12">
        <f>IF(H141=0,"",'Ark1'!T4135)</f>
        <v>3.2852952678920606</v>
      </c>
      <c r="AA141" s="51">
        <f>IF(H141=0,"",'Ark1'!V4135)</f>
        <v>90.757553352363615</v>
      </c>
      <c r="AB141" s="39"/>
      <c r="AC141" s="79"/>
      <c r="AE141" s="51"/>
      <c r="AF141" s="4"/>
      <c r="AO141" s="12"/>
      <c r="AP141" s="12"/>
    </row>
    <row r="142" spans="1:42" ht="15.6">
      <c r="A142" s="39"/>
      <c r="B142" s="2">
        <f>+'Ark1'!C4136</f>
        <v>2023</v>
      </c>
      <c r="C142" s="2">
        <f>+'Ark1'!J4136</f>
        <v>147</v>
      </c>
      <c r="D142" s="2" t="s">
        <v>4</v>
      </c>
      <c r="E142" s="2">
        <f>+'Ark1'!D4136</f>
        <v>3</v>
      </c>
      <c r="F142" s="2" t="s">
        <v>492</v>
      </c>
      <c r="G142" s="3">
        <f>+'Ark1'!Q4136</f>
        <v>46</v>
      </c>
      <c r="H142" s="310">
        <f>+'Ark1'!R4136</f>
        <v>7133</v>
      </c>
      <c r="I142" s="310">
        <f>IF(H142=0,"",'Ark1'!S4136)</f>
        <v>7126</v>
      </c>
      <c r="J142" s="86"/>
      <c r="K142" s="51">
        <f>100*H142/Måned!H12</f>
        <v>5.3795391983106455</v>
      </c>
      <c r="L142" s="86"/>
      <c r="M142" s="51">
        <f>+IF(H142=0,"",'Ark1'!AD4136)</f>
        <v>9.4764251836696776</v>
      </c>
      <c r="N142" s="51">
        <f>+IF(H142=0,"",'Ark1'!AE4136)</f>
        <v>9.3891948907606952</v>
      </c>
      <c r="O142" s="12">
        <f>IF(H142=0,"",'Ark1'!U4136)</f>
        <v>61.26396295256805</v>
      </c>
      <c r="P142" s="12">
        <f>IF(H142=0,"",'Ark1'!W4136)</f>
        <v>81.978276733090141</v>
      </c>
      <c r="Q142" s="51">
        <f>IF(H142=0,"",'Ark1'!X4136)</f>
        <v>0.21029020047665767</v>
      </c>
      <c r="R142" s="51">
        <f>IF(H142=0,"",'Ark1'!Y4136)</f>
        <v>0.42058040095331534</v>
      </c>
      <c r="S142" s="114"/>
      <c r="T142" s="272">
        <f>IF(H142=0,"",'Ark1'!Z4136)</f>
        <v>46.684424505818029</v>
      </c>
      <c r="U142" s="114"/>
      <c r="V142" s="51">
        <f>IF(H142=0,"",'Ark1'!AA4136)</f>
        <v>9.065824842689393</v>
      </c>
      <c r="W142" s="12">
        <f>IF(H142=0,"",'Ark1'!AB4136)</f>
        <v>2.5512563613564527</v>
      </c>
      <c r="X142" s="15">
        <f>+IF('Ark1'!AD4136=0,"",'Ark1'!AC4136)</f>
        <v>-37.778316309612471</v>
      </c>
      <c r="Y142" s="15">
        <f t="shared" si="10"/>
        <v>154.91304347826087</v>
      </c>
      <c r="Z142" s="12">
        <f>IF(H142=0,"",'Ark1'!T4136)</f>
        <v>3.116921351465022</v>
      </c>
      <c r="AA142" s="51">
        <f>IF(H142=0,"",'Ark1'!V4136)</f>
        <v>88.857704181869295</v>
      </c>
      <c r="AB142" s="39"/>
      <c r="AC142" s="79"/>
      <c r="AE142" s="51"/>
      <c r="AF142" s="4"/>
      <c r="AO142" s="12"/>
      <c r="AP142" s="12"/>
    </row>
    <row r="143" spans="1:42" ht="15.6">
      <c r="A143" s="39"/>
      <c r="B143" s="2">
        <f>+'Ark1'!C4137</f>
        <v>2023</v>
      </c>
      <c r="C143" s="2">
        <f>+'Ark1'!J4137</f>
        <v>147</v>
      </c>
      <c r="D143" s="2" t="s">
        <v>4</v>
      </c>
      <c r="E143" s="2">
        <f>+'Ark1'!D4137</f>
        <v>4</v>
      </c>
      <c r="F143" s="2" t="s">
        <v>493</v>
      </c>
      <c r="G143" s="3">
        <f>+'Ark1'!Q4137</f>
        <v>34</v>
      </c>
      <c r="H143" s="310">
        <f>+'Ark1'!R4137</f>
        <v>4182</v>
      </c>
      <c r="I143" s="310">
        <f>IF(H143=0,"",'Ark1'!S4137)</f>
        <v>4181</v>
      </c>
      <c r="J143" s="86"/>
      <c r="K143" s="51">
        <f>100*H143/Måned!H13</f>
        <v>3.9690222652468536</v>
      </c>
      <c r="L143" s="86"/>
      <c r="M143" s="51">
        <f>+IF(H143=0,"",'Ark1'!AD4137)</f>
        <v>5.5559245924725316</v>
      </c>
      <c r="N143" s="51">
        <f>+IF(H143=0,"",'Ark1'!AE4137)</f>
        <v>5.6586797373474989</v>
      </c>
      <c r="O143" s="12">
        <f>IF(H143=0,"",'Ark1'!U4137)</f>
        <v>60.782348720401842</v>
      </c>
      <c r="P143" s="12">
        <f>IF(H143=0,"",'Ark1'!W4137)</f>
        <v>84.207581918201157</v>
      </c>
      <c r="Q143" s="51">
        <f>IF(H143=0,"",'Ark1'!X4137)</f>
        <v>0.21520803443328551</v>
      </c>
      <c r="R143" s="51">
        <f>IF(H143=0,"",'Ark1'!Y4137)</f>
        <v>0.43041606886657102</v>
      </c>
      <c r="S143" s="114"/>
      <c r="T143" s="272">
        <f>IF(H143=0,"",'Ark1'!Z4137)</f>
        <v>52.271640363462467</v>
      </c>
      <c r="U143" s="114"/>
      <c r="V143" s="51">
        <f>IF(H143=0,"",'Ark1'!AA4137)</f>
        <v>8.7888637334009019</v>
      </c>
      <c r="W143" s="12">
        <f>IF(H143=0,"",'Ark1'!AB4137)</f>
        <v>2.7436926138740274</v>
      </c>
      <c r="X143" s="15">
        <f>+IF('Ark1'!AD4137=0,"",'Ark1'!AC4137)</f>
        <v>-37.086547878093242</v>
      </c>
      <c r="Y143" s="15">
        <f t="shared" si="10"/>
        <v>122.97058823529412</v>
      </c>
      <c r="Z143" s="12">
        <f>IF(H143=0,"",'Ark1'!T4137)</f>
        <v>3.9713055954088952</v>
      </c>
      <c r="AA143" s="51">
        <f>IF(H143=0,"",'Ark1'!V4137)</f>
        <v>91.242200503075438</v>
      </c>
      <c r="AB143" s="39"/>
      <c r="AC143" s="79"/>
      <c r="AE143" s="51"/>
      <c r="AF143" s="4"/>
    </row>
    <row r="144" spans="1:42" ht="15.6">
      <c r="A144" s="39"/>
      <c r="B144" s="2">
        <f>+'Ark1'!C4138</f>
        <v>2023</v>
      </c>
      <c r="C144" s="2">
        <f>+'Ark1'!J4138</f>
        <v>147</v>
      </c>
      <c r="D144" s="2" t="s">
        <v>4</v>
      </c>
      <c r="E144" s="2">
        <f>+'Ark1'!D4138</f>
        <v>5</v>
      </c>
      <c r="F144" s="2" t="s">
        <v>377</v>
      </c>
      <c r="G144" s="3">
        <f>+'Ark1'!Q4138</f>
        <v>45</v>
      </c>
      <c r="H144" s="310">
        <f>+'Ark1'!R4138</f>
        <v>6852</v>
      </c>
      <c r="I144" s="310">
        <f>IF(H144=0,"",'Ark1'!S4138)</f>
        <v>6825</v>
      </c>
      <c r="J144" s="86"/>
      <c r="K144" s="51">
        <f>100*H144/Måned!H14</f>
        <v>5.4971679797185633</v>
      </c>
      <c r="L144" s="86"/>
      <c r="M144" s="51">
        <f>+IF(H144=0,"",'Ark1'!AD4138)</f>
        <v>9.1031074384557122</v>
      </c>
      <c r="N144" s="51">
        <f>+IF(H144=0,"",'Ark1'!AE4138)</f>
        <v>9.2304595505588978</v>
      </c>
      <c r="O144" s="12">
        <f>IF(H144=0,"",'Ark1'!U4138)</f>
        <v>60.992967032967023</v>
      </c>
      <c r="P144" s="12">
        <f>IF(H144=0,"",'Ark1'!W4138)</f>
        <v>84.146666666666704</v>
      </c>
      <c r="Q144" s="51">
        <f>IF(H144=0,"",'Ark1'!X4138)</f>
        <v>4.3782837127845871E-2</v>
      </c>
      <c r="R144" s="51">
        <f>IF(H144=0,"",'Ark1'!Y4138)</f>
        <v>8.7565674255691742E-2</v>
      </c>
      <c r="S144" s="114"/>
      <c r="T144" s="272">
        <f>IF(H144=0,"",'Ark1'!Z4138)</f>
        <v>53.429655575014579</v>
      </c>
      <c r="U144" s="114"/>
      <c r="V144" s="51">
        <f>IF(H144=0,"",'Ark1'!AA4138)</f>
        <v>9.2798945827867421</v>
      </c>
      <c r="W144" s="12">
        <f>IF(H144=0,"",'Ark1'!AB4138)</f>
        <v>2.546898204505883</v>
      </c>
      <c r="X144" s="15">
        <f>+IF('Ark1'!AD4138=0,"",'Ark1'!AC4138)</f>
        <v>-36.868519316024589</v>
      </c>
      <c r="Y144" s="15">
        <f t="shared" si="10"/>
        <v>151.66666666666666</v>
      </c>
      <c r="Z144" s="12">
        <f>IF(H144=0,"",'Ark1'!T4138)</f>
        <v>3.5396964389959122</v>
      </c>
      <c r="AA144" s="51">
        <f>IF(H144=0,"",'Ark1'!V4138)</f>
        <v>91.315038157941842</v>
      </c>
      <c r="AB144" s="39"/>
      <c r="AC144" s="79"/>
      <c r="AE144" s="51"/>
      <c r="AF144" s="4"/>
    </row>
    <row r="145" spans="1:42" ht="15.6">
      <c r="A145" s="39"/>
      <c r="B145" s="2">
        <f>+'Ark1'!C4139</f>
        <v>2023</v>
      </c>
      <c r="C145" s="2">
        <f>+'Ark1'!J4139</f>
        <v>147</v>
      </c>
      <c r="D145" s="2" t="s">
        <v>4</v>
      </c>
      <c r="E145" s="2">
        <f>+'Ark1'!D4139</f>
        <v>6</v>
      </c>
      <c r="F145" s="2" t="s">
        <v>494</v>
      </c>
      <c r="G145" s="3">
        <f>+'Ark1'!Q4139</f>
        <v>42</v>
      </c>
      <c r="H145" s="310">
        <f>+'Ark1'!R4139</f>
        <v>6345</v>
      </c>
      <c r="I145" s="310">
        <f>IF(H145=0,"",'Ark1'!S4139)</f>
        <v>6296</v>
      </c>
      <c r="J145" s="86"/>
      <c r="K145" s="51">
        <f>100*H145/Måned!H15</f>
        <v>4.9036655769632054</v>
      </c>
      <c r="L145" s="86"/>
      <c r="M145" s="51">
        <f>+IF(H145=0,"",'Ark1'!AD4139)</f>
        <v>8.4295412575892446</v>
      </c>
      <c r="N145" s="51">
        <f>+IF(H145=0,"",'Ark1'!AE4139)</f>
        <v>8.4632832068659862</v>
      </c>
      <c r="O145" s="12">
        <f>IF(H145=0,"",'Ark1'!U4139)</f>
        <v>60.857528589580689</v>
      </c>
      <c r="P145" s="12">
        <f>IF(H145=0,"",'Ark1'!W4139)</f>
        <v>83.635451080050913</v>
      </c>
      <c r="Q145" s="51">
        <f>IF(H145=0,"",'Ark1'!X4139)</f>
        <v>3.1520882584712362E-2</v>
      </c>
      <c r="R145" s="51">
        <f>IF(H145=0,"",'Ark1'!Y4139)</f>
        <v>6.3041765169424724E-2</v>
      </c>
      <c r="S145" s="114"/>
      <c r="T145" s="272">
        <f>IF(H145=0,"",'Ark1'!Z4139)</f>
        <v>52.450748620961377</v>
      </c>
      <c r="U145" s="114"/>
      <c r="V145" s="51">
        <f>IF(H145=0,"",'Ark1'!AA4139)</f>
        <v>10.627594886950744</v>
      </c>
      <c r="W145" s="12">
        <f>IF(H145=0,"",'Ark1'!AB4139)</f>
        <v>2.4989579513419153</v>
      </c>
      <c r="X145" s="15">
        <f>+IF('Ark1'!AD4139=0,"",'Ark1'!AC4139)</f>
        <v>-40.183215986822603</v>
      </c>
      <c r="Y145" s="15">
        <f t="shared" si="10"/>
        <v>149.9047619047619</v>
      </c>
      <c r="Z145" s="12">
        <f>IF(H145=0,"",'Ark1'!T4139)</f>
        <v>3.6964539007092192</v>
      </c>
      <c r="AA145" s="51">
        <f>IF(H145=0,"",'Ark1'!V4139)</f>
        <v>90.902493939297685</v>
      </c>
      <c r="AB145" s="39"/>
      <c r="AC145" s="79"/>
      <c r="AE145" s="51"/>
      <c r="AF145" s="4"/>
    </row>
    <row r="146" spans="1:42" ht="15.6">
      <c r="A146" s="39"/>
      <c r="B146" s="2">
        <f>+'Ark1'!C4140</f>
        <v>2023</v>
      </c>
      <c r="C146" s="2">
        <f>+'Ark1'!J4140</f>
        <v>147</v>
      </c>
      <c r="D146" s="2" t="s">
        <v>4</v>
      </c>
      <c r="E146" s="2">
        <f>+'Ark1'!D4140</f>
        <v>7</v>
      </c>
      <c r="F146" s="2" t="s">
        <v>495</v>
      </c>
      <c r="G146" s="3">
        <f>+'Ark1'!Q4140</f>
        <v>40</v>
      </c>
      <c r="H146" s="310">
        <f>+'Ark1'!R4140</f>
        <v>6311</v>
      </c>
      <c r="I146" s="310">
        <f>IF(H146=0,"",'Ark1'!S4140)</f>
        <v>6271</v>
      </c>
      <c r="J146" s="86"/>
      <c r="K146" s="51">
        <f>100*H146/Måned!H16</f>
        <v>5.1985601199350899</v>
      </c>
      <c r="L146" s="86"/>
      <c r="M146" s="51">
        <f>+IF(H146=0,"",'Ark1'!AD4140)</f>
        <v>8.3843711389512539</v>
      </c>
      <c r="N146" s="51">
        <f>+IF(H146=0,"",'Ark1'!AE4140)</f>
        <v>8.2770461918682852</v>
      </c>
      <c r="O146" s="12">
        <f>IF(H146=0,"",'Ark1'!U4140)</f>
        <v>60.833678839100607</v>
      </c>
      <c r="P146" s="12">
        <f>IF(H146=0,"",'Ark1'!W4140)</f>
        <v>82.121113060118091</v>
      </c>
      <c r="Q146" s="51">
        <f>IF(H146=0,"",'Ark1'!X4140)</f>
        <v>6.3381397559816213E-2</v>
      </c>
      <c r="R146" s="51">
        <f>IF(H146=0,"",'Ark1'!Y4140)</f>
        <v>0.12676279511963243</v>
      </c>
      <c r="S146" s="114"/>
      <c r="T146" s="272">
        <f>IF(H146=0,"",'Ark1'!Z4140)</f>
        <v>46.252574869275854</v>
      </c>
      <c r="U146" s="114"/>
      <c r="V146" s="51">
        <f>IF(H146=0,"",'Ark1'!AA4140)</f>
        <v>11.005008243852387</v>
      </c>
      <c r="W146" s="12">
        <f>IF(H146=0,"",'Ark1'!AB4140)</f>
        <v>2.615823658506736</v>
      </c>
      <c r="X146" s="15">
        <f>+IF('Ark1'!AD4140=0,"",'Ark1'!AC4140)</f>
        <v>-44.379280360794688</v>
      </c>
      <c r="Y146" s="15">
        <f t="shared" si="10"/>
        <v>156.77500000000001</v>
      </c>
      <c r="Z146" s="12">
        <f>IF(H146=0,"",'Ark1'!T4140)</f>
        <v>3.9166534622088434</v>
      </c>
      <c r="AA146" s="51">
        <f>IF(H146=0,"",'Ark1'!V4140)</f>
        <v>89.228996638466867</v>
      </c>
      <c r="AB146" s="39"/>
      <c r="AC146" s="79"/>
      <c r="AE146" s="51"/>
      <c r="AF146" s="4"/>
    </row>
    <row r="147" spans="1:42" ht="15.6">
      <c r="A147" s="39"/>
      <c r="B147" s="2">
        <f>+'Ark1'!C4141</f>
        <v>2023</v>
      </c>
      <c r="C147" s="2">
        <f>+'Ark1'!J4141</f>
        <v>147</v>
      </c>
      <c r="D147" s="2" t="s">
        <v>4</v>
      </c>
      <c r="E147" s="2">
        <f>+'Ark1'!D4141</f>
        <v>8</v>
      </c>
      <c r="F147" s="2" t="s">
        <v>496</v>
      </c>
      <c r="G147" s="3">
        <f>+'Ark1'!Q4141</f>
        <v>48</v>
      </c>
      <c r="H147" s="310">
        <f>+'Ark1'!R4141</f>
        <v>7398</v>
      </c>
      <c r="I147" s="310">
        <f>IF(H147=0,"",'Ark1'!S4141)</f>
        <v>7353</v>
      </c>
      <c r="J147" s="86"/>
      <c r="K147" s="51">
        <f>100*H147/Måned!H17</f>
        <v>5.7154335246718535</v>
      </c>
      <c r="L147" s="86"/>
      <c r="M147" s="51">
        <f>+IF(H147=0,"",'Ark1'!AD4141)</f>
        <v>9.8284864024657601</v>
      </c>
      <c r="N147" s="51">
        <f>+IF(H147=0,"",'Ark1'!AE4141)</f>
        <v>9.6740689101546504</v>
      </c>
      <c r="O147" s="12">
        <f>IF(H147=0,"",'Ark1'!U4141)</f>
        <v>60.925880592955266</v>
      </c>
      <c r="P147" s="12">
        <f>IF(H147=0,"",'Ark1'!W4141)</f>
        <v>81.857949136406944</v>
      </c>
      <c r="Q147" s="51">
        <f>IF(H147=0,"",'Ark1'!X4141)</f>
        <v>0.25682616923492835</v>
      </c>
      <c r="R147" s="51">
        <f>IF(H147=0,"",'Ark1'!Y4141)</f>
        <v>0.5136523384698567</v>
      </c>
      <c r="S147" s="114"/>
      <c r="T147" s="272">
        <f>IF(H147=0,"",'Ark1'!Z4141)</f>
        <v>57.718302243849685</v>
      </c>
      <c r="U147" s="114"/>
      <c r="V147" s="51">
        <f>IF(H147=0,"",'Ark1'!AA4141)</f>
        <v>9.6989237814173279</v>
      </c>
      <c r="W147" s="12">
        <f>IF(H147=0,"",'Ark1'!AB4141)</f>
        <v>2.3730261733752225</v>
      </c>
      <c r="X147" s="15">
        <f>+IF('Ark1'!AD4141=0,"",'Ark1'!AC4141)</f>
        <v>-34.318702911551362</v>
      </c>
      <c r="Y147" s="15">
        <f t="shared" si="10"/>
        <v>153.1875</v>
      </c>
      <c r="Z147" s="12">
        <f>IF(H147=0,"",'Ark1'!T4141)</f>
        <v>3.4774263314409302</v>
      </c>
      <c r="AA147" s="51">
        <f>IF(H147=0,"",'Ark1'!V4141)</f>
        <v>88.926815346040613</v>
      </c>
      <c r="AB147" s="39"/>
      <c r="AC147" s="79"/>
      <c r="AE147" s="51"/>
      <c r="AF147" s="4"/>
    </row>
    <row r="148" spans="1:42" ht="15.6">
      <c r="A148" s="39"/>
      <c r="B148" s="2">
        <f>+'Ark1'!C4142</f>
        <v>2023</v>
      </c>
      <c r="C148" s="2">
        <f>+'Ark1'!J4142</f>
        <v>147</v>
      </c>
      <c r="D148" s="2" t="s">
        <v>4</v>
      </c>
      <c r="E148" s="2">
        <f>+'Ark1'!D4142</f>
        <v>9</v>
      </c>
      <c r="F148" s="2" t="s">
        <v>497</v>
      </c>
      <c r="G148" s="3">
        <f>+'Ark1'!Q4142</f>
        <v>49</v>
      </c>
      <c r="H148" s="310">
        <f>+'Ark1'!R4142</f>
        <v>5783</v>
      </c>
      <c r="I148" s="310">
        <f>IF(H148=0,"",'Ark1'!S4142)</f>
        <v>5783</v>
      </c>
      <c r="J148" s="86"/>
      <c r="K148" s="51">
        <f>100*H148/Måned!H18</f>
        <v>4.8140316995205117</v>
      </c>
      <c r="L148" s="86"/>
      <c r="M148" s="51">
        <f>+IF(H148=0,"",'Ark1'!AD4142)</f>
        <v>7.6829057671613219</v>
      </c>
      <c r="N148" s="51">
        <f>+IF(H148=0,"",'Ark1'!AE4142)</f>
        <v>7.7181647782510012</v>
      </c>
      <c r="O148" s="12">
        <f>IF(H148=0,"",'Ark1'!U4142)</f>
        <v>60.974753588103056</v>
      </c>
      <c r="P148" s="12">
        <f>IF(H148=0,"",'Ark1'!W4142)</f>
        <v>83.038042538474755</v>
      </c>
      <c r="Q148" s="51">
        <f>IF(H148=0,"",'Ark1'!X4142)</f>
        <v>0</v>
      </c>
      <c r="R148" s="51">
        <f>IF(H148=0,"",'Ark1'!Y4142)</f>
        <v>0</v>
      </c>
      <c r="S148" s="114"/>
      <c r="T148" s="272">
        <f>IF(H148=0,"",'Ark1'!Z4142)</f>
        <v>47.46671277883452</v>
      </c>
      <c r="U148" s="114"/>
      <c r="V148" s="51">
        <f>IF(H148=0,"",'Ark1'!AA4142)</f>
        <v>10.367134974244982</v>
      </c>
      <c r="W148" s="12">
        <f>IF(H148=0,"",'Ark1'!AB4142)</f>
        <v>2.4109351585849081</v>
      </c>
      <c r="X148" s="15">
        <f>+IF('Ark1'!AD4142=0,"",'Ark1'!AC4142)</f>
        <v>-44.506261032843405</v>
      </c>
      <c r="Y148" s="15">
        <f t="shared" si="10"/>
        <v>118.0204081632653</v>
      </c>
      <c r="Z148" s="12">
        <f>IF(H148=0,"",'Ark1'!T4142)</f>
        <v>3.4461352239322145</v>
      </c>
      <c r="AA148" s="51">
        <f>IF(H148=0,"",'Ark1'!V4142)</f>
        <v>89.96537653139201</v>
      </c>
      <c r="AB148" s="39"/>
      <c r="AC148" s="79"/>
      <c r="AE148" s="51"/>
      <c r="AF148" s="4"/>
    </row>
    <row r="149" spans="1:42" ht="15.6">
      <c r="A149" s="39"/>
      <c r="B149" s="2">
        <f>+'Ark1'!C4143</f>
        <v>2023</v>
      </c>
      <c r="C149" s="2">
        <f>+'Ark1'!J4143</f>
        <v>147</v>
      </c>
      <c r="D149" s="2" t="s">
        <v>4</v>
      </c>
      <c r="E149" s="2">
        <f>+'Ark1'!D4143</f>
        <v>10</v>
      </c>
      <c r="F149" s="2" t="s">
        <v>498</v>
      </c>
      <c r="G149" s="3">
        <f>+'Ark1'!Q4143</f>
        <v>56</v>
      </c>
      <c r="H149" s="310">
        <f>+'Ark1'!R4143</f>
        <v>7232</v>
      </c>
      <c r="I149" s="310">
        <f>IF(H149=0,"",'Ark1'!S4143)</f>
        <v>7207</v>
      </c>
      <c r="J149" s="86"/>
      <c r="K149" s="51">
        <f>100*H149/Måned!H19</f>
        <v>5.7519625231645337</v>
      </c>
      <c r="L149" s="86"/>
      <c r="M149" s="51">
        <f>+IF(H149=0,"",'Ark1'!AD4143)</f>
        <v>9.6079499408802853</v>
      </c>
      <c r="N149" s="51">
        <f>+IF(H149=0,"",'Ark1'!AE4143)</f>
        <v>9.5329490427927333</v>
      </c>
      <c r="O149" s="12">
        <f>IF(H149=0,"",'Ark1'!U4143)</f>
        <v>61.023726932149295</v>
      </c>
      <c r="P149" s="12">
        <f>IF(H149=0,"",'Ark1'!W4143)</f>
        <v>82.297946440960217</v>
      </c>
      <c r="Q149" s="51">
        <f>IF(H149=0,"",'Ark1'!X4143)</f>
        <v>4.1482300884955754E-2</v>
      </c>
      <c r="R149" s="51">
        <f>IF(H149=0,"",'Ark1'!Y4143)</f>
        <v>8.2964601769911508E-2</v>
      </c>
      <c r="S149" s="114"/>
      <c r="T149" s="272">
        <f>IF(H149=0,"",'Ark1'!Z4143)</f>
        <v>37.928650442477874</v>
      </c>
      <c r="U149" s="114"/>
      <c r="V149" s="51">
        <f>IF(H149=0,"",'Ark1'!AA4143)</f>
        <v>10.39858868015757</v>
      </c>
      <c r="W149" s="12">
        <f>IF(H149=0,"",'Ark1'!AB4143)</f>
        <v>2.4840532806979003</v>
      </c>
      <c r="X149" s="15">
        <f>+IF('Ark1'!AD4143=0,"",'Ark1'!AC4143)</f>
        <v>-48.166166086385559</v>
      </c>
      <c r="Y149" s="15">
        <f t="shared" si="10"/>
        <v>128.69642857142858</v>
      </c>
      <c r="Z149" s="12">
        <f>IF(H149=0,"",'Ark1'!T4143)</f>
        <v>3.4307245575221241</v>
      </c>
      <c r="AA149" s="51">
        <f>IF(H149=0,"",'Ark1'!V4143)</f>
        <v>89.293528727412394</v>
      </c>
      <c r="AB149" s="39"/>
      <c r="AC149" s="79"/>
      <c r="AE149" s="51"/>
      <c r="AF149" s="4"/>
    </row>
    <row r="150" spans="1:42" ht="15.6">
      <c r="A150" s="39"/>
      <c r="B150" s="2">
        <f>+'Ark1'!C4144</f>
        <v>2023</v>
      </c>
      <c r="C150" s="2">
        <f>+'Ark1'!J4144</f>
        <v>147</v>
      </c>
      <c r="D150" s="2" t="s">
        <v>4</v>
      </c>
      <c r="E150" s="2">
        <f>+'Ark1'!D4144</f>
        <v>11</v>
      </c>
      <c r="F150" s="2" t="s">
        <v>499</v>
      </c>
      <c r="G150" s="3">
        <f>+'Ark1'!Q4144</f>
        <v>45</v>
      </c>
      <c r="H150" s="310">
        <f>+'Ark1'!R4144</f>
        <v>6618</v>
      </c>
      <c r="I150" s="310">
        <f>IF(H150=0,"",'Ark1'!S4144)</f>
        <v>6615</v>
      </c>
      <c r="J150" s="86"/>
      <c r="K150" s="51">
        <f>100*H150/Måned!H20</f>
        <v>4.7489200476470677</v>
      </c>
      <c r="L150" s="86"/>
      <c r="M150" s="51">
        <f>+IF(H150=0,"",'Ark1'!AD4144)</f>
        <v>8.7922307395942685</v>
      </c>
      <c r="N150" s="51">
        <f>+IF(H150=0,"",'Ark1'!AE4144)</f>
        <v>8.8919001275337646</v>
      </c>
      <c r="O150" s="12">
        <f>IF(H150=0,"",'Ark1'!U4144)</f>
        <v>60.863492063492046</v>
      </c>
      <c r="P150" s="12">
        <f>IF(H150=0,"",'Ark1'!W4144)</f>
        <v>83.633635676492688</v>
      </c>
      <c r="Q150" s="51">
        <f>IF(H150=0,"",'Ark1'!X4144)</f>
        <v>3.0220610456331225E-2</v>
      </c>
      <c r="R150" s="51">
        <f>IF(H150=0,"",'Ark1'!Y4144)</f>
        <v>6.0441220912662449E-2</v>
      </c>
      <c r="S150" s="114"/>
      <c r="T150" s="272">
        <f>IF(H150=0,"",'Ark1'!Z4144)</f>
        <v>56.01390148080992</v>
      </c>
      <c r="U150" s="114"/>
      <c r="V150" s="51">
        <f>IF(H150=0,"",'Ark1'!AA4144)</f>
        <v>9.9186563568226376</v>
      </c>
      <c r="W150" s="12">
        <f>IF(H150=0,"",'Ark1'!AB4144)</f>
        <v>2.4610567245723578</v>
      </c>
      <c r="X150" s="15">
        <f>+IF('Ark1'!AD4144=0,"",'Ark1'!AC4144)</f>
        <v>-42.408039035146722</v>
      </c>
      <c r="Y150" s="15">
        <f t="shared" si="10"/>
        <v>147</v>
      </c>
      <c r="Z150" s="12">
        <f>IF(H150=0,"",'Ark1'!T4144)</f>
        <v>3.710637654880629</v>
      </c>
      <c r="AA150" s="51">
        <f>IF(H150=0,"",'Ark1'!V4144)</f>
        <v>90.626625033063618</v>
      </c>
      <c r="AB150" s="39"/>
      <c r="AC150" s="79"/>
      <c r="AE150" s="51"/>
      <c r="AF150" s="4"/>
    </row>
    <row r="151" spans="1:42" ht="15.6">
      <c r="A151" s="39"/>
      <c r="B151" s="2">
        <f>+'Ark1'!C4145</f>
        <v>2023</v>
      </c>
      <c r="C151" s="2">
        <f>+'Ark1'!J4145</f>
        <v>147</v>
      </c>
      <c r="D151" s="2" t="s">
        <v>4</v>
      </c>
      <c r="E151" s="2">
        <f>+'Ark1'!D4145</f>
        <v>12</v>
      </c>
      <c r="F151" s="2" t="s">
        <v>500</v>
      </c>
      <c r="G151" s="3">
        <f>+'Ark1'!Q4145</f>
        <v>46</v>
      </c>
      <c r="H151" s="310">
        <f>+'Ark1'!R4145</f>
        <v>6280</v>
      </c>
      <c r="I151" s="310">
        <f>IF(H151=0,"",'Ark1'!S4145)</f>
        <v>6276</v>
      </c>
      <c r="J151" s="86"/>
      <c r="K151" s="51">
        <f>100*H151/Måned!H21</f>
        <v>5.686448505043554</v>
      </c>
      <c r="L151" s="86"/>
      <c r="M151" s="51">
        <f>+IF(H151=0,"",'Ark1'!AD4145)</f>
        <v>8.3431866190166204</v>
      </c>
      <c r="N151" s="51">
        <f>+IF(H151=0,"",'Ark1'!AE4145)</f>
        <v>8.2054785117027738</v>
      </c>
      <c r="O151" s="12">
        <f>IF(H151=0,"",'Ark1'!U4145)</f>
        <v>61.202039515615041</v>
      </c>
      <c r="P151" s="12">
        <f>IF(H151=0,"",'Ark1'!W4145)</f>
        <v>81.346191841937511</v>
      </c>
      <c r="Q151" s="51">
        <f>IF(H151=0,"",'Ark1'!X4145)</f>
        <v>1.5923566878980892E-2</v>
      </c>
      <c r="R151" s="51">
        <f>IF(H151=0,"",'Ark1'!Y4145)</f>
        <v>3.1847133757961783E-2</v>
      </c>
      <c r="S151" s="114"/>
      <c r="T151" s="272">
        <f>IF(H151=0,"",'Ark1'!Z4145)</f>
        <v>47.707006369426757</v>
      </c>
      <c r="U151" s="114"/>
      <c r="V151" s="51">
        <f>IF(H151=0,"",'Ark1'!AA4145)</f>
        <v>9.4615906893277959</v>
      </c>
      <c r="W151" s="12">
        <f>IF(H151=0,"",'Ark1'!AB4145)</f>
        <v>2.4134414169942877</v>
      </c>
      <c r="X151" s="15">
        <f>+IF('Ark1'!AD4145=0,"",'Ark1'!AC4145)</f>
        <v>-39.417496580511163</v>
      </c>
      <c r="Y151" s="15">
        <f t="shared" si="10"/>
        <v>136.43478260869566</v>
      </c>
      <c r="Z151" s="12">
        <f>IF(H151=0,"",'Ark1'!T4145)</f>
        <v>3.0673566878980876</v>
      </c>
      <c r="AA151" s="51">
        <f>IF(H151=0,"",'Ark1'!V4145)</f>
        <v>88.156225680799508</v>
      </c>
      <c r="AB151" s="39"/>
      <c r="AC151" s="79"/>
      <c r="AE151" s="51"/>
      <c r="AF151" s="4"/>
    </row>
    <row r="152" spans="1:42" ht="15.6">
      <c r="A152" s="39"/>
      <c r="B152" s="39"/>
      <c r="C152" s="44"/>
      <c r="D152" s="44"/>
      <c r="E152" s="44"/>
      <c r="F152" s="44"/>
      <c r="G152" s="44"/>
      <c r="H152" s="333"/>
      <c r="I152" s="333"/>
      <c r="J152" s="86"/>
      <c r="K152" s="44"/>
      <c r="L152" s="86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39"/>
      <c r="AC152" s="79"/>
      <c r="AE152" s="51"/>
      <c r="AF152" s="4"/>
      <c r="AN152" s="13"/>
      <c r="AO152" s="12"/>
      <c r="AP152" s="12"/>
    </row>
    <row r="153" spans="1:42" ht="15.6">
      <c r="A153" s="39"/>
      <c r="B153" s="2">
        <f>+'Ark1'!C4146</f>
        <v>2023</v>
      </c>
      <c r="C153" s="2">
        <f>+'Ark1'!J4146</f>
        <v>155</v>
      </c>
      <c r="D153" s="2" t="s">
        <v>33</v>
      </c>
      <c r="E153" s="2">
        <f>+'Ark1'!D4146</f>
        <v>1</v>
      </c>
      <c r="F153" s="2" t="s">
        <v>490</v>
      </c>
      <c r="G153" s="3">
        <f>+'Ark1'!Q4146</f>
        <v>8</v>
      </c>
      <c r="H153" s="310">
        <f>+'Ark1'!R4146</f>
        <v>661</v>
      </c>
      <c r="I153" s="310">
        <f>IF(H153=0,"",'Ark1'!S4146)</f>
        <v>661</v>
      </c>
      <c r="J153" s="86"/>
      <c r="K153" s="51">
        <f>100*H153/Måned!H10</f>
        <v>0.50554106660752118</v>
      </c>
      <c r="L153" s="86"/>
      <c r="M153" s="51">
        <f>+IF(H153=0,"",'Ark1'!AD4146)</f>
        <v>6.0927274403170797</v>
      </c>
      <c r="N153" s="51">
        <f>+IF(H153=0,"",'Ark1'!AE4146)</f>
        <v>6.3158583706587885</v>
      </c>
      <c r="O153" s="12">
        <f>IF(H153=0,"",'Ark1'!U4146)</f>
        <v>60.393343419062013</v>
      </c>
      <c r="P153" s="12">
        <f>IF(H153=0,"",'Ark1'!W4146)</f>
        <v>84.37912254160365</v>
      </c>
      <c r="Q153" s="51">
        <f>IF(H153=0,"",'Ark1'!X4146)</f>
        <v>0</v>
      </c>
      <c r="R153" s="51">
        <f>IF(H153=0,"",'Ark1'!Y4146)</f>
        <v>0</v>
      </c>
      <c r="S153" s="114"/>
      <c r="T153" s="272">
        <f>IF(H153=0,"",'Ark1'!Z4146)</f>
        <v>99.697428139183046</v>
      </c>
      <c r="U153" s="114"/>
      <c r="V153" s="51">
        <f>IF(H153=0,"",'Ark1'!AA4146)</f>
        <v>9.9013218979530091</v>
      </c>
      <c r="W153" s="12">
        <f>IF(H153=0,"",'Ark1'!AB4146)</f>
        <v>2.4270695774540632</v>
      </c>
      <c r="X153" s="15">
        <f>+IF('Ark1'!AD4146=0,"",'Ark1'!AC4146)</f>
        <v>-41.139613777182703</v>
      </c>
      <c r="Y153" s="15">
        <f>+(IF(H153=0,"",I153/G153))</f>
        <v>82.625</v>
      </c>
      <c r="Z153" s="12">
        <f>IF(H153=0,"",'Ark1'!T4146)</f>
        <v>4.334341906202722</v>
      </c>
      <c r="AA153" s="51">
        <f>IF(H153=0,"",'Ark1'!V4146)</f>
        <v>91.418334281260641</v>
      </c>
      <c r="AB153" s="39"/>
      <c r="AC153" s="79"/>
      <c r="AE153" s="51"/>
      <c r="AF153" s="4"/>
      <c r="AO153" s="12"/>
      <c r="AP153" s="12"/>
    </row>
    <row r="154" spans="1:42" ht="15.6">
      <c r="A154" s="39"/>
      <c r="B154" s="2">
        <f>+'Ark1'!C4147</f>
        <v>2023</v>
      </c>
      <c r="C154" s="2">
        <f>+'Ark1'!J4147</f>
        <v>155</v>
      </c>
      <c r="D154" s="2" t="s">
        <v>33</v>
      </c>
      <c r="E154" s="2">
        <f>+'Ark1'!D4147</f>
        <v>2</v>
      </c>
      <c r="F154" s="2" t="s">
        <v>491</v>
      </c>
      <c r="G154" s="3">
        <f>+'Ark1'!Q4147</f>
        <v>12</v>
      </c>
      <c r="H154" s="310">
        <f>+'Ark1'!R4147</f>
        <v>1024</v>
      </c>
      <c r="I154" s="310">
        <f>IF(H154=0,"",'Ark1'!S4147)</f>
        <v>1024</v>
      </c>
      <c r="J154" s="86"/>
      <c r="K154" s="51">
        <f>100*H154/Måned!H11</f>
        <v>0.93084985500922668</v>
      </c>
      <c r="L154" s="86"/>
      <c r="M154" s="51">
        <f>+IF(H154=0,"",'Ark1'!AD4147)</f>
        <v>9.4386579408240383</v>
      </c>
      <c r="N154" s="51">
        <f>+IF(H154=0,"",'Ark1'!AE4147)</f>
        <v>9.3346621549240485</v>
      </c>
      <c r="O154" s="12">
        <f>IF(H154=0,"",'Ark1'!U4147)</f>
        <v>60.995117187500007</v>
      </c>
      <c r="P154" s="12">
        <f>IF(H154=0,"",'Ark1'!W4147)</f>
        <v>80.501269531249946</v>
      </c>
      <c r="Q154" s="51">
        <f>IF(H154=0,"",'Ark1'!X4147)</f>
        <v>0</v>
      </c>
      <c r="R154" s="51">
        <f>IF(H154=0,"",'Ark1'!Y4147)</f>
        <v>0</v>
      </c>
      <c r="S154" s="114"/>
      <c r="T154" s="272">
        <f>IF(H154=0,"",'Ark1'!Z4147)</f>
        <v>93.75</v>
      </c>
      <c r="U154" s="114"/>
      <c r="V154" s="51">
        <f>IF(H154=0,"",'Ark1'!AA4147)</f>
        <v>10.133144310758881</v>
      </c>
      <c r="W154" s="12">
        <f>IF(H154=0,"",'Ark1'!AB4147)</f>
        <v>2.4212147458749058</v>
      </c>
      <c r="X154" s="15">
        <f>+IF('Ark1'!AD4147=0,"",'Ark1'!AC4147)</f>
        <v>-45.656710118711935</v>
      </c>
      <c r="Y154" s="15">
        <f t="shared" ref="Y154:Y164" si="11">+(IF(H154=0,"",I154/G154))</f>
        <v>85.333333333333329</v>
      </c>
      <c r="Z154" s="12">
        <f>IF(H154=0,"",'Ark1'!T4147)</f>
        <v>3.328125</v>
      </c>
      <c r="AA154" s="51">
        <f>IF(H154=0,"",'Ark1'!V4147)</f>
        <v>87.216976740249152</v>
      </c>
      <c r="AB154" s="39"/>
      <c r="AC154" s="79"/>
      <c r="AE154" s="51"/>
      <c r="AF154" s="4"/>
      <c r="AO154" s="12"/>
      <c r="AP154" s="12"/>
    </row>
    <row r="155" spans="1:42" ht="15.6">
      <c r="A155" s="39"/>
      <c r="B155" s="2">
        <f>+'Ark1'!C4148</f>
        <v>2023</v>
      </c>
      <c r="C155" s="2">
        <f>+'Ark1'!J4148</f>
        <v>155</v>
      </c>
      <c r="D155" s="2" t="s">
        <v>33</v>
      </c>
      <c r="E155" s="2">
        <f>+'Ark1'!D4148</f>
        <v>3</v>
      </c>
      <c r="F155" s="2" t="s">
        <v>492</v>
      </c>
      <c r="G155" s="3">
        <f>+'Ark1'!Q4148</f>
        <v>8</v>
      </c>
      <c r="H155" s="310">
        <f>+'Ark1'!R4148</f>
        <v>918</v>
      </c>
      <c r="I155" s="310">
        <f>IF(H155=0,"",'Ark1'!S4148)</f>
        <v>918</v>
      </c>
      <c r="J155" s="86"/>
      <c r="K155" s="51">
        <f>100*H155/Måned!H12</f>
        <v>0.69233379840868814</v>
      </c>
      <c r="L155" s="86"/>
      <c r="M155" s="51">
        <f>+IF(H155=0,"",'Ark1'!AD4148)</f>
        <v>8.4616093649184236</v>
      </c>
      <c r="N155" s="51">
        <f>+IF(H155=0,"",'Ark1'!AE4148)</f>
        <v>8.616670452622964</v>
      </c>
      <c r="O155" s="12">
        <f>IF(H155=0,"",'Ark1'!U4148)</f>
        <v>60.188453159041394</v>
      </c>
      <c r="P155" s="12">
        <f>IF(H155=0,"",'Ark1'!W4148)</f>
        <v>82.889760348583877</v>
      </c>
      <c r="Q155" s="51">
        <f>IF(H155=0,"",'Ark1'!X4148)</f>
        <v>0</v>
      </c>
      <c r="R155" s="51">
        <f>IF(H155=0,"",'Ark1'!Y4148)</f>
        <v>0</v>
      </c>
      <c r="S155" s="114"/>
      <c r="T155" s="272">
        <f>IF(H155=0,"",'Ark1'!Z4148)</f>
        <v>92.047930283224403</v>
      </c>
      <c r="U155" s="114"/>
      <c r="V155" s="51">
        <f>IF(H155=0,"",'Ark1'!AA4148)</f>
        <v>9.0898135274794534</v>
      </c>
      <c r="W155" s="12">
        <f>IF(H155=0,"",'Ark1'!AB4148)</f>
        <v>2.5262020378075936</v>
      </c>
      <c r="X155" s="15">
        <f>+IF('Ark1'!AD4148=0,"",'Ark1'!AC4148)</f>
        <v>-40.566529582239554</v>
      </c>
      <c r="Y155" s="15">
        <f t="shared" si="11"/>
        <v>114.75</v>
      </c>
      <c r="Z155" s="12">
        <f>IF(H155=0,"",'Ark1'!T4148)</f>
        <v>5.1078431372549007</v>
      </c>
      <c r="AA155" s="51">
        <f>IF(H155=0,"",'Ark1'!V4148)</f>
        <v>89.80472410464121</v>
      </c>
      <c r="AB155" s="39"/>
      <c r="AC155" s="79"/>
      <c r="AE155" s="51"/>
      <c r="AF155" s="4"/>
      <c r="AO155" s="12"/>
      <c r="AP155" s="12"/>
    </row>
    <row r="156" spans="1:42" ht="15.6">
      <c r="A156" s="39"/>
      <c r="B156" s="2">
        <f>+'Ark1'!C4149</f>
        <v>2023</v>
      </c>
      <c r="C156" s="2">
        <f>+'Ark1'!J4149</f>
        <v>155</v>
      </c>
      <c r="D156" s="2" t="s">
        <v>33</v>
      </c>
      <c r="E156" s="2">
        <f>+'Ark1'!D4149</f>
        <v>4</v>
      </c>
      <c r="F156" s="2" t="s">
        <v>493</v>
      </c>
      <c r="G156" s="3">
        <f>+'Ark1'!Q4149</f>
        <v>8</v>
      </c>
      <c r="H156" s="310">
        <f>+'Ark1'!R4149</f>
        <v>618</v>
      </c>
      <c r="I156" s="310">
        <f>IF(H156=0,"",'Ark1'!S4149)</f>
        <v>615</v>
      </c>
      <c r="J156" s="86"/>
      <c r="K156" s="51">
        <f>100*H156/Måned!H13</f>
        <v>0.5865269631569956</v>
      </c>
      <c r="L156" s="86"/>
      <c r="M156" s="51">
        <f>+IF(H156=0,"",'Ark1'!AD4149)</f>
        <v>5.6963775463176356</v>
      </c>
      <c r="N156" s="51">
        <f>+IF(H156=0,"",'Ark1'!AE4149)</f>
        <v>5.5820358600647078</v>
      </c>
      <c r="O156" s="12">
        <f>IF(H156=0,"",'Ark1'!U4149)</f>
        <v>60.58048780487804</v>
      </c>
      <c r="P156" s="12">
        <f>IF(H156=0,"",'Ark1'!W4149)</f>
        <v>80.153333333333279</v>
      </c>
      <c r="Q156" s="51">
        <f>IF(H156=0,"",'Ark1'!X4149)</f>
        <v>0</v>
      </c>
      <c r="R156" s="51">
        <f>IF(H156=0,"",'Ark1'!Y4149)</f>
        <v>0</v>
      </c>
      <c r="S156" s="114"/>
      <c r="T156" s="272">
        <f>IF(H156=0,"",'Ark1'!Z4149)</f>
        <v>100</v>
      </c>
      <c r="U156" s="114"/>
      <c r="V156" s="51">
        <f>IF(H156=0,"",'Ark1'!AA4149)</f>
        <v>9.6024548577643269</v>
      </c>
      <c r="W156" s="12">
        <f>IF(H156=0,"",'Ark1'!AB4149)</f>
        <v>2.677751105229722</v>
      </c>
      <c r="X156" s="15">
        <f>+IF('Ark1'!AD4149=0,"",'Ark1'!AC4149)</f>
        <v>-39.980686796115513</v>
      </c>
      <c r="Y156" s="15">
        <f t="shared" si="11"/>
        <v>76.875</v>
      </c>
      <c r="Z156" s="12">
        <f>IF(H156=0,"",'Ark1'!T4149)</f>
        <v>4.4951456310679614</v>
      </c>
      <c r="AA156" s="51">
        <f>IF(H156=0,"",'Ark1'!V4149)</f>
        <v>87.033621365466061</v>
      </c>
      <c r="AB156" s="39"/>
      <c r="AC156" s="79"/>
      <c r="AE156" s="51"/>
      <c r="AF156" s="4"/>
    </row>
    <row r="157" spans="1:42" ht="15.6">
      <c r="A157" s="39"/>
      <c r="B157" s="2">
        <f>+'Ark1'!C4150</f>
        <v>2023</v>
      </c>
      <c r="C157" s="2">
        <f>+'Ark1'!J4150</f>
        <v>155</v>
      </c>
      <c r="D157" s="2" t="s">
        <v>33</v>
      </c>
      <c r="E157" s="2">
        <f>+'Ark1'!D4150</f>
        <v>5</v>
      </c>
      <c r="F157" s="2" t="s">
        <v>377</v>
      </c>
      <c r="G157" s="3">
        <f>+'Ark1'!Q4150</f>
        <v>10</v>
      </c>
      <c r="H157" s="310">
        <f>+'Ark1'!R4150</f>
        <v>913</v>
      </c>
      <c r="I157" s="310">
        <f>IF(H157=0,"",'Ark1'!S4150)</f>
        <v>913</v>
      </c>
      <c r="J157" s="86"/>
      <c r="K157" s="51">
        <f>100*H157/Måned!H14</f>
        <v>0.73247436740850091</v>
      </c>
      <c r="L157" s="86"/>
      <c r="M157" s="51">
        <f>+IF(H157=0,"",'Ark1'!AD4150)</f>
        <v>8.4155221679417433</v>
      </c>
      <c r="N157" s="51">
        <f>+IF(H157=0,"",'Ark1'!AE4150)</f>
        <v>8.3964659475689984</v>
      </c>
      <c r="O157" s="12">
        <f>IF(H157=0,"",'Ark1'!U4150)</f>
        <v>59.917853231106257</v>
      </c>
      <c r="P157" s="12">
        <f>IF(H157=0,"",'Ark1'!W4150)</f>
        <v>81.213800657174176</v>
      </c>
      <c r="Q157" s="51">
        <f>IF(H157=0,"",'Ark1'!X4150)</f>
        <v>0</v>
      </c>
      <c r="R157" s="51">
        <f>IF(H157=0,"",'Ark1'!Y4150)</f>
        <v>0</v>
      </c>
      <c r="S157" s="114"/>
      <c r="T157" s="272">
        <f>IF(H157=0,"",'Ark1'!Z4150)</f>
        <v>90.580503833515863</v>
      </c>
      <c r="U157" s="114"/>
      <c r="V157" s="51">
        <f>IF(H157=0,"",'Ark1'!AA4150)</f>
        <v>11.243869748141304</v>
      </c>
      <c r="W157" s="12">
        <f>IF(H157=0,"",'Ark1'!AB4150)</f>
        <v>2.4865110339473642</v>
      </c>
      <c r="X157" s="15">
        <f>+IF('Ark1'!AD4150=0,"",'Ark1'!AC4150)</f>
        <v>-33.639737687587406</v>
      </c>
      <c r="Y157" s="15">
        <f t="shared" si="11"/>
        <v>91.3</v>
      </c>
      <c r="Z157" s="12">
        <f>IF(H157=0,"",'Ark1'!T4150)</f>
        <v>5.3614457831325311</v>
      </c>
      <c r="AA157" s="51">
        <f>IF(H157=0,"",'Ark1'!V4150)</f>
        <v>87.988949791087876</v>
      </c>
      <c r="AB157" s="39"/>
      <c r="AC157" s="79"/>
      <c r="AE157" s="51"/>
      <c r="AF157" s="4"/>
    </row>
    <row r="158" spans="1:42" ht="15.6">
      <c r="A158" s="39"/>
      <c r="B158" s="2">
        <f>+'Ark1'!C4151</f>
        <v>2023</v>
      </c>
      <c r="C158" s="2">
        <f>+'Ark1'!J4151</f>
        <v>155</v>
      </c>
      <c r="D158" s="2" t="s">
        <v>33</v>
      </c>
      <c r="E158" s="2">
        <f>+'Ark1'!D4151</f>
        <v>6</v>
      </c>
      <c r="F158" s="2" t="s">
        <v>494</v>
      </c>
      <c r="G158" s="3">
        <f>+'Ark1'!Q4151</f>
        <v>12</v>
      </c>
      <c r="H158" s="310">
        <f>+'Ark1'!R4151</f>
        <v>851</v>
      </c>
      <c r="I158" s="310">
        <f>IF(H158=0,"",'Ark1'!S4151)</f>
        <v>848</v>
      </c>
      <c r="J158" s="86"/>
      <c r="K158" s="51">
        <f>100*H158/Måned!H15</f>
        <v>0.65768627360058118</v>
      </c>
      <c r="L158" s="86"/>
      <c r="M158" s="51">
        <f>+IF(H158=0,"",'Ark1'!AD4151)</f>
        <v>7.8440409254309182</v>
      </c>
      <c r="N158" s="51">
        <f>+IF(H158=0,"",'Ark1'!AE4151)</f>
        <v>7.7589531827058735</v>
      </c>
      <c r="O158" s="12">
        <f>IF(H158=0,"",'Ark1'!U4151)</f>
        <v>60.674528301886802</v>
      </c>
      <c r="P158" s="12">
        <f>IF(H158=0,"",'Ark1'!W4151)</f>
        <v>80.800000000000011</v>
      </c>
      <c r="Q158" s="51">
        <f>IF(H158=0,"",'Ark1'!X4151)</f>
        <v>0</v>
      </c>
      <c r="R158" s="51">
        <f>IF(H158=0,"",'Ark1'!Y4151)</f>
        <v>0</v>
      </c>
      <c r="S158" s="114"/>
      <c r="T158" s="272">
        <f>IF(H158=0,"",'Ark1'!Z4151)</f>
        <v>99.059929494712094</v>
      </c>
      <c r="U158" s="114"/>
      <c r="V158" s="51">
        <f>IF(H158=0,"",'Ark1'!AA4151)</f>
        <v>9.6193692179342793</v>
      </c>
      <c r="W158" s="12">
        <f>IF(H158=0,"",'Ark1'!AB4151)</f>
        <v>2.5730299780738299</v>
      </c>
      <c r="X158" s="15">
        <f>+IF('Ark1'!AD4151=0,"",'Ark1'!AC4151)</f>
        <v>-47.035596083680623</v>
      </c>
      <c r="Y158" s="15">
        <f t="shared" si="11"/>
        <v>70.666666666666671</v>
      </c>
      <c r="Z158" s="12">
        <f>IF(H158=0,"",'Ark1'!T4151)</f>
        <v>4.2773207990599289</v>
      </c>
      <c r="AA158" s="51">
        <f>IF(H158=0,"",'Ark1'!V4151)</f>
        <v>87.654208998548583</v>
      </c>
      <c r="AB158" s="39"/>
      <c r="AC158" s="79"/>
      <c r="AE158" s="51"/>
      <c r="AF158" s="4"/>
    </row>
    <row r="159" spans="1:42" ht="15.6">
      <c r="A159" s="39"/>
      <c r="B159" s="2">
        <f>+'Ark1'!C4152</f>
        <v>2023</v>
      </c>
      <c r="C159" s="2">
        <f>+'Ark1'!J4152</f>
        <v>155</v>
      </c>
      <c r="D159" s="2" t="s">
        <v>33</v>
      </c>
      <c r="E159" s="2">
        <f>+'Ark1'!D4152</f>
        <v>7</v>
      </c>
      <c r="F159" s="2" t="s">
        <v>495</v>
      </c>
      <c r="G159" s="3">
        <f>+'Ark1'!Q4152</f>
        <v>11</v>
      </c>
      <c r="H159" s="310">
        <f>+'Ark1'!R4152</f>
        <v>986</v>
      </c>
      <c r="I159" s="310">
        <f>IF(H159=0,"",'Ark1'!S4152)</f>
        <v>983</v>
      </c>
      <c r="J159" s="86"/>
      <c r="K159" s="51">
        <f>100*H159/Måned!H16</f>
        <v>0.81219779405102188</v>
      </c>
      <c r="L159" s="86"/>
      <c r="M159" s="51">
        <f>+IF(H159=0,"",'Ark1'!AD4152)</f>
        <v>9.0883952438012727</v>
      </c>
      <c r="N159" s="51">
        <f>+IF(H159=0,"",'Ark1'!AE4152)</f>
        <v>9.0383270889589511</v>
      </c>
      <c r="O159" s="12">
        <f>IF(H159=0,"",'Ark1'!U4152)</f>
        <v>59.930824008138352</v>
      </c>
      <c r="P159" s="12">
        <f>IF(H159=0,"",'Ark1'!W4152)</f>
        <v>81.19674465920653</v>
      </c>
      <c r="Q159" s="51">
        <f>IF(H159=0,"",'Ark1'!X4152)</f>
        <v>0</v>
      </c>
      <c r="R159" s="51">
        <f>IF(H159=0,"",'Ark1'!Y4152)</f>
        <v>0</v>
      </c>
      <c r="S159" s="114"/>
      <c r="T159" s="272">
        <f>IF(H159=0,"",'Ark1'!Z4152)</f>
        <v>79.614604462474631</v>
      </c>
      <c r="U159" s="114"/>
      <c r="V159" s="51">
        <f>IF(H159=0,"",'Ark1'!AA4152)</f>
        <v>11.134637496110509</v>
      </c>
      <c r="W159" s="12">
        <f>IF(H159=0,"",'Ark1'!AB4152)</f>
        <v>2.62186130380532</v>
      </c>
      <c r="X159" s="15">
        <f>+IF('Ark1'!AD4152=0,"",'Ark1'!AC4152)</f>
        <v>-52.118773278106808</v>
      </c>
      <c r="Y159" s="15">
        <f t="shared" si="11"/>
        <v>89.36363636363636</v>
      </c>
      <c r="Z159" s="12">
        <f>IF(H159=0,"",'Ark1'!T4152)</f>
        <v>5.4279918864097354</v>
      </c>
      <c r="AA159" s="51">
        <f>IF(H159=0,"",'Ark1'!V4152)</f>
        <v>88.057651803299706</v>
      </c>
      <c r="AB159" s="39"/>
      <c r="AC159" s="79"/>
      <c r="AE159" s="51"/>
      <c r="AF159" s="4"/>
    </row>
    <row r="160" spans="1:42" ht="15.6">
      <c r="A160" s="39"/>
      <c r="B160" s="2">
        <f>+'Ark1'!C4153</f>
        <v>2023</v>
      </c>
      <c r="C160" s="2">
        <f>+'Ark1'!J4153</f>
        <v>155</v>
      </c>
      <c r="D160" s="2" t="s">
        <v>33</v>
      </c>
      <c r="E160" s="2">
        <f>+'Ark1'!D4153</f>
        <v>8</v>
      </c>
      <c r="F160" s="2" t="s">
        <v>496</v>
      </c>
      <c r="G160" s="3">
        <f>+'Ark1'!Q4153</f>
        <v>21</v>
      </c>
      <c r="H160" s="310">
        <f>+'Ark1'!R4153</f>
        <v>1367</v>
      </c>
      <c r="I160" s="310">
        <f>IF(H160=0,"",'Ark1'!S4153)</f>
        <v>1367</v>
      </c>
      <c r="J160" s="86"/>
      <c r="K160" s="51">
        <f>100*H160/Måned!H17</f>
        <v>1.0560959216310386</v>
      </c>
      <c r="L160" s="86"/>
      <c r="M160" s="51">
        <f>+IF(H160=0,"",'Ark1'!AD4153)</f>
        <v>12.600239653424278</v>
      </c>
      <c r="N160" s="51">
        <f>+IF(H160=0,"",'Ark1'!AE4153)</f>
        <v>12.577769695031597</v>
      </c>
      <c r="O160" s="12">
        <f>IF(H160=0,"",'Ark1'!U4153)</f>
        <v>59.836137527432335</v>
      </c>
      <c r="P160" s="12">
        <f>IF(H160=0,"",'Ark1'!W4153)</f>
        <v>81.252962692026301</v>
      </c>
      <c r="Q160" s="51">
        <f>IF(H160=0,"",'Ark1'!X4153)</f>
        <v>0</v>
      </c>
      <c r="R160" s="51">
        <f>IF(H160=0,"",'Ark1'!Y4153)</f>
        <v>0</v>
      </c>
      <c r="S160" s="114"/>
      <c r="T160" s="272">
        <f>IF(H160=0,"",'Ark1'!Z4153)</f>
        <v>82.150694952450635</v>
      </c>
      <c r="U160" s="114"/>
      <c r="V160" s="51">
        <f>IF(H160=0,"",'Ark1'!AA4153)</f>
        <v>10.875219830656937</v>
      </c>
      <c r="W160" s="12">
        <f>IF(H160=0,"",'Ark1'!AB4153)</f>
        <v>2.5139398931755967</v>
      </c>
      <c r="X160" s="15">
        <f>+IF('Ark1'!AD4153=0,"",'Ark1'!AC4153)</f>
        <v>-36.239337443853181</v>
      </c>
      <c r="Y160" s="15">
        <f t="shared" si="11"/>
        <v>65.095238095238102</v>
      </c>
      <c r="Z160" s="12">
        <f>IF(H160=0,"",'Ark1'!T4153)</f>
        <v>5.8119970738844184</v>
      </c>
      <c r="AA160" s="51">
        <f>IF(H160=0,"",'Ark1'!V4153)</f>
        <v>88.031378864600612</v>
      </c>
      <c r="AB160" s="39"/>
      <c r="AC160" s="79"/>
      <c r="AE160" s="51"/>
      <c r="AF160" s="4"/>
    </row>
    <row r="161" spans="1:42" ht="15.6">
      <c r="A161" s="39"/>
      <c r="B161" s="2">
        <f>+'Ark1'!C4154</f>
        <v>2023</v>
      </c>
      <c r="C161" s="2">
        <f>+'Ark1'!J4154</f>
        <v>155</v>
      </c>
      <c r="D161" s="2" t="s">
        <v>33</v>
      </c>
      <c r="E161" s="2">
        <f>+'Ark1'!D4154</f>
        <v>9</v>
      </c>
      <c r="F161" s="2" t="s">
        <v>497</v>
      </c>
      <c r="G161" s="3">
        <f>+'Ark1'!Q4154</f>
        <v>18</v>
      </c>
      <c r="H161" s="310">
        <f>+'Ark1'!R4154</f>
        <v>394</v>
      </c>
      <c r="I161" s="310">
        <f>IF(H161=0,"",'Ark1'!S4154)</f>
        <v>394</v>
      </c>
      <c r="J161" s="86"/>
      <c r="K161" s="51">
        <f>100*H161/Måned!H18</f>
        <v>0.32798348428343099</v>
      </c>
      <c r="L161" s="86"/>
      <c r="M161" s="51">
        <f>+IF(H161=0,"",'Ark1'!AD4154)</f>
        <v>3.6316711217623743</v>
      </c>
      <c r="N161" s="51">
        <f>+IF(H161=0,"",'Ark1'!AE4154)</f>
        <v>3.7002759180793041</v>
      </c>
      <c r="O161" s="12">
        <f>IF(H161=0,"",'Ark1'!U4154)</f>
        <v>59.345177664974607</v>
      </c>
      <c r="P161" s="12">
        <f>IF(H161=0,"",'Ark1'!W4154)</f>
        <v>82.935786802030478</v>
      </c>
      <c r="Q161" s="51">
        <f>IF(H161=0,"",'Ark1'!X4154)</f>
        <v>0</v>
      </c>
      <c r="R161" s="51">
        <f>IF(H161=0,"",'Ark1'!Y4154)</f>
        <v>0</v>
      </c>
      <c r="S161" s="114"/>
      <c r="T161" s="272">
        <f>IF(H161=0,"",'Ark1'!Z4154)</f>
        <v>64.213197969543145</v>
      </c>
      <c r="U161" s="114"/>
      <c r="V161" s="51">
        <f>IF(H161=0,"",'Ark1'!AA4154)</f>
        <v>11.487829071096462</v>
      </c>
      <c r="W161" s="12">
        <f>IF(H161=0,"",'Ark1'!AB4154)</f>
        <v>2.8253097568660159</v>
      </c>
      <c r="X161" s="15">
        <f>+IF('Ark1'!AD4154=0,"",'Ark1'!AC4154)</f>
        <v>-32.234825730969014</v>
      </c>
      <c r="Y161" s="15">
        <f t="shared" si="11"/>
        <v>21.888888888888889</v>
      </c>
      <c r="Z161" s="12">
        <f>IF(H161=0,"",'Ark1'!T4154)</f>
        <v>6.6192893401015249</v>
      </c>
      <c r="AA161" s="51">
        <f>IF(H161=0,"",'Ark1'!V4154)</f>
        <v>89.854590251387194</v>
      </c>
      <c r="AB161" s="39"/>
      <c r="AC161" s="79"/>
      <c r="AE161" s="51"/>
      <c r="AF161" s="4"/>
    </row>
    <row r="162" spans="1:42" ht="15.6">
      <c r="A162" s="39"/>
      <c r="B162" s="2">
        <f>+'Ark1'!C4155</f>
        <v>2023</v>
      </c>
      <c r="C162" s="2">
        <f>+'Ark1'!J4155</f>
        <v>155</v>
      </c>
      <c r="D162" s="2" t="s">
        <v>33</v>
      </c>
      <c r="E162" s="2">
        <f>+'Ark1'!D4155</f>
        <v>10</v>
      </c>
      <c r="F162" s="2" t="s">
        <v>498</v>
      </c>
      <c r="G162" s="3">
        <f>+'Ark1'!Q4155</f>
        <v>22</v>
      </c>
      <c r="H162" s="310">
        <f>+'Ark1'!R4155</f>
        <v>1435</v>
      </c>
      <c r="I162" s="310">
        <f>IF(H162=0,"",'Ark1'!S4155)</f>
        <v>1435</v>
      </c>
      <c r="J162" s="86"/>
      <c r="K162" s="51">
        <f>100*H162/Måned!H19</f>
        <v>1.1413255283104407</v>
      </c>
      <c r="L162" s="86"/>
      <c r="M162" s="51">
        <f>+IF(H162=0,"",'Ark1'!AD4155)</f>
        <v>13.227025532307128</v>
      </c>
      <c r="N162" s="51">
        <f>+IF(H162=0,"",'Ark1'!AE4155)</f>
        <v>13.412578720902392</v>
      </c>
      <c r="O162" s="12">
        <f>IF(H162=0,"",'Ark1'!U4155)</f>
        <v>59.370731707317077</v>
      </c>
      <c r="P162" s="12">
        <f>IF(H162=0,"",'Ark1'!W4155)</f>
        <v>82.539999999999978</v>
      </c>
      <c r="Q162" s="51">
        <f>IF(H162=0,"",'Ark1'!X4155)</f>
        <v>0</v>
      </c>
      <c r="R162" s="51">
        <f>IF(H162=0,"",'Ark1'!Y4155)</f>
        <v>0</v>
      </c>
      <c r="S162" s="114"/>
      <c r="T162" s="272">
        <f>IF(H162=0,"",'Ark1'!Z4155)</f>
        <v>81.811846689895461</v>
      </c>
      <c r="U162" s="114"/>
      <c r="V162" s="51">
        <f>IF(H162=0,"",'Ark1'!AA4155)</f>
        <v>11.846237409682123</v>
      </c>
      <c r="W162" s="12">
        <f>IF(H162=0,"",'Ark1'!AB4155)</f>
        <v>2.6787030420061466</v>
      </c>
      <c r="X162" s="15">
        <f>+IF('Ark1'!AD4155=0,"",'Ark1'!AC4155)</f>
        <v>-37.712578846641939</v>
      </c>
      <c r="Y162" s="15">
        <f t="shared" si="11"/>
        <v>65.227272727272734</v>
      </c>
      <c r="Z162" s="12">
        <f>IF(H162=0,"",'Ark1'!T4155)</f>
        <v>6.3853658536585369</v>
      </c>
      <c r="AA162" s="51">
        <f>IF(H162=0,"",'Ark1'!V4155)</f>
        <v>89.425785482123388</v>
      </c>
      <c r="AB162" s="39"/>
      <c r="AC162" s="79"/>
      <c r="AE162" s="51"/>
      <c r="AF162" s="4"/>
    </row>
    <row r="163" spans="1:42" ht="15.6">
      <c r="A163" s="39"/>
      <c r="B163" s="2">
        <f>+'Ark1'!C4156</f>
        <v>2023</v>
      </c>
      <c r="C163" s="2">
        <f>+'Ark1'!J4156</f>
        <v>155</v>
      </c>
      <c r="D163" s="2" t="s">
        <v>33</v>
      </c>
      <c r="E163" s="2">
        <f>+'Ark1'!D4156</f>
        <v>11</v>
      </c>
      <c r="F163" s="2" t="s">
        <v>499</v>
      </c>
      <c r="G163" s="3">
        <f>+'Ark1'!Q4156</f>
        <v>13</v>
      </c>
      <c r="H163" s="310">
        <f>+'Ark1'!R4156</f>
        <v>896</v>
      </c>
      <c r="I163" s="310">
        <f>IF(H163=0,"",'Ark1'!S4156)</f>
        <v>895</v>
      </c>
      <c r="J163" s="86"/>
      <c r="K163" s="51">
        <f>100*H163/Måned!H20</f>
        <v>0.64294837755995349</v>
      </c>
      <c r="L163" s="86"/>
      <c r="M163" s="51">
        <f>+IF(H163=0,"",'Ark1'!AD4156)</f>
        <v>8.2588256982210329</v>
      </c>
      <c r="N163" s="51">
        <f>+IF(H163=0,"",'Ark1'!AE4156)</f>
        <v>8.2743150684155857</v>
      </c>
      <c r="O163" s="12">
        <f>IF(H163=0,"",'Ark1'!U4156)</f>
        <v>60.138547486033509</v>
      </c>
      <c r="P163" s="12">
        <f>IF(H163=0,"",'Ark1'!W4156)</f>
        <v>81.641899441340726</v>
      </c>
      <c r="Q163" s="51">
        <f>IF(H163=0,"",'Ark1'!X4156)</f>
        <v>0</v>
      </c>
      <c r="R163" s="51">
        <f>IF(H163=0,"",'Ark1'!Y4156)</f>
        <v>0</v>
      </c>
      <c r="S163" s="114"/>
      <c r="T163" s="272">
        <f>IF(H163=0,"",'Ark1'!Z4156)</f>
        <v>90.066964285714306</v>
      </c>
      <c r="U163" s="114"/>
      <c r="V163" s="51">
        <f>IF(H163=0,"",'Ark1'!AA4156)</f>
        <v>10.330868144332818</v>
      </c>
      <c r="W163" s="12">
        <f>IF(H163=0,"",'Ark1'!AB4156)</f>
        <v>2.3015224768470977</v>
      </c>
      <c r="X163" s="15">
        <f>+IF('Ark1'!AD4156=0,"",'Ark1'!AC4156)</f>
        <v>-28.469207670675846</v>
      </c>
      <c r="Y163" s="15">
        <f t="shared" si="11"/>
        <v>68.84615384615384</v>
      </c>
      <c r="Z163" s="12">
        <f>IF(H163=0,"",'Ark1'!T4156)</f>
        <v>4.8928571428571441</v>
      </c>
      <c r="AA163" s="51">
        <f>IF(H163=0,"",'Ark1'!V4156)</f>
        <v>88.494767487607177</v>
      </c>
      <c r="AB163" s="39"/>
      <c r="AC163" s="79"/>
      <c r="AE163" s="51"/>
      <c r="AF163" s="4"/>
    </row>
    <row r="164" spans="1:42" ht="17.25" customHeight="1">
      <c r="A164" s="39"/>
      <c r="B164" s="2">
        <f>+'Ark1'!C4157</f>
        <v>2023</v>
      </c>
      <c r="C164" s="2">
        <f>+'Ark1'!J4157</f>
        <v>155</v>
      </c>
      <c r="D164" s="2" t="s">
        <v>33</v>
      </c>
      <c r="E164" s="2">
        <f>+'Ark1'!D4157</f>
        <v>12</v>
      </c>
      <c r="F164" s="2" t="s">
        <v>500</v>
      </c>
      <c r="G164" s="3">
        <f>+'Ark1'!Q4157</f>
        <v>9</v>
      </c>
      <c r="H164" s="310">
        <f>+'Ark1'!R4157</f>
        <v>786</v>
      </c>
      <c r="I164" s="310">
        <f>IF(H164=0,"",'Ark1'!S4157)</f>
        <v>784</v>
      </c>
      <c r="J164" s="86"/>
      <c r="K164" s="51">
        <f>100*H164/Måned!H21</f>
        <v>0.71171154856118368</v>
      </c>
      <c r="L164" s="86"/>
      <c r="M164" s="51">
        <f>+IF(H164=0,"",'Ark1'!AD4157)</f>
        <v>7.2449073647340771</v>
      </c>
      <c r="N164" s="51">
        <f>+IF(H164=0,"",'Ark1'!AE4157)</f>
        <v>6.9920875400667821</v>
      </c>
      <c r="O164" s="12">
        <f>IF(H164=0,"",'Ark1'!U4157)</f>
        <v>60.766581632653057</v>
      </c>
      <c r="P164" s="12">
        <f>IF(H164=0,"",'Ark1'!W4157)</f>
        <v>78.758035714285739</v>
      </c>
      <c r="Q164" s="51">
        <f>IF(H164=0,"",'Ark1'!X4157)</f>
        <v>0</v>
      </c>
      <c r="R164" s="51">
        <f>IF(H164=0,"",'Ark1'!Y4157)</f>
        <v>0</v>
      </c>
      <c r="S164" s="114"/>
      <c r="T164" s="272">
        <f>IF(H164=0,"",'Ark1'!Z4157)</f>
        <v>88.676844783715012</v>
      </c>
      <c r="U164" s="114"/>
      <c r="V164" s="51">
        <f>IF(H164=0,"",'Ark1'!AA4157)</f>
        <v>12.314116327918043</v>
      </c>
      <c r="W164" s="12">
        <f>IF(H164=0,"",'Ark1'!AB4157)</f>
        <v>2.6640761212979736</v>
      </c>
      <c r="X164" s="15">
        <f>+IF('Ark1'!AD4157=0,"",'Ark1'!AC4157)</f>
        <v>-59.733503268342169</v>
      </c>
      <c r="Y164" s="15">
        <f t="shared" si="11"/>
        <v>87.111111111111114</v>
      </c>
      <c r="Z164" s="12">
        <f>IF(H164=0,"",'Ark1'!T4157)</f>
        <v>4.0712468193384224</v>
      </c>
      <c r="AA164" s="51">
        <f>IF(H164=0,"",'Ark1'!V4157)</f>
        <v>85.426846795056022</v>
      </c>
      <c r="AB164" s="39"/>
      <c r="AC164" s="79"/>
      <c r="AE164" s="51"/>
      <c r="AF164" s="4"/>
    </row>
    <row r="165" spans="1:42" ht="15.6">
      <c r="A165" s="39"/>
      <c r="B165" s="39"/>
      <c r="C165" s="44"/>
      <c r="D165" s="44"/>
      <c r="E165" s="44"/>
      <c r="F165" s="44"/>
      <c r="G165" s="44"/>
      <c r="H165" s="333"/>
      <c r="I165" s="333"/>
      <c r="J165" s="86"/>
      <c r="K165" s="44"/>
      <c r="L165" s="86"/>
      <c r="M165" s="44"/>
      <c r="N165" s="44"/>
      <c r="O165" s="44"/>
      <c r="P165" s="44"/>
      <c r="Q165" s="44"/>
      <c r="R165" s="44"/>
      <c r="S165" s="114"/>
      <c r="T165" s="44"/>
      <c r="U165" s="44"/>
      <c r="V165" s="44"/>
      <c r="W165" s="44"/>
      <c r="X165" s="44"/>
      <c r="Y165" s="44"/>
      <c r="Z165" s="44"/>
      <c r="AA165" s="44"/>
      <c r="AB165" s="39"/>
      <c r="AC165" s="79"/>
      <c r="AE165" s="51"/>
      <c r="AF165" s="4"/>
      <c r="AN165" s="13"/>
      <c r="AO165" s="12"/>
      <c r="AP165" s="12"/>
    </row>
    <row r="166" spans="1:42" ht="15.6">
      <c r="A166" s="39"/>
      <c r="B166" s="2">
        <f>+'Ark1'!C4158</f>
        <v>2023</v>
      </c>
      <c r="C166" s="2">
        <f>+'Ark1'!J4158</f>
        <v>160</v>
      </c>
      <c r="D166" s="2" t="s">
        <v>28</v>
      </c>
      <c r="E166" s="2">
        <f>+'Ark1'!D4158</f>
        <v>1</v>
      </c>
      <c r="F166" s="2" t="s">
        <v>490</v>
      </c>
      <c r="G166" s="3">
        <f>+'Ark1'!Q4158</f>
        <v>73</v>
      </c>
      <c r="H166" s="310">
        <f>+'Ark1'!R4158</f>
        <v>11892</v>
      </c>
      <c r="I166" s="310">
        <f>IF(H166=0,"",'Ark1'!S4158)</f>
        <v>11879</v>
      </c>
      <c r="J166" s="86"/>
      <c r="K166" s="51">
        <f>100*H166/Måned!H10</f>
        <v>9.0951503238980962</v>
      </c>
      <c r="L166" s="86"/>
      <c r="M166" s="51">
        <f>+IF(H166=0,"",'Ark1'!AD4158)</f>
        <v>9.102251069659923</v>
      </c>
      <c r="N166" s="51">
        <f>+IF(H166=0,"",'Ark1'!AE4158)</f>
        <v>9.3876022259896725</v>
      </c>
      <c r="O166" s="12">
        <f>IF(H166=0,"",'Ark1'!U4158)</f>
        <v>60.51864635070293</v>
      </c>
      <c r="P166" s="12">
        <f>IF(H166=0,"",'Ark1'!W4158)</f>
        <v>87.852032999410866</v>
      </c>
      <c r="Q166" s="51">
        <f>IF(H166=0,"",'Ark1'!X4158)</f>
        <v>1.2277161116717119</v>
      </c>
      <c r="R166" s="51">
        <f>IF(H166=0,"",'Ark1'!Y4158)</f>
        <v>2.4554322233434238</v>
      </c>
      <c r="S166" s="114"/>
      <c r="T166" s="272">
        <f>IF(H166=0,"",'Ark1'!Z4158)</f>
        <v>35.284224688866473</v>
      </c>
      <c r="U166" s="114"/>
      <c r="V166" s="51">
        <f>IF(H166=0,"",'Ark1'!AA4158)</f>
        <v>9.5142569322943444</v>
      </c>
      <c r="W166" s="12">
        <f>IF(H166=0,"",'Ark1'!AB4158)</f>
        <v>2.7441574027880478</v>
      </c>
      <c r="X166" s="15">
        <f>+IF('Ark1'!AD4158=0,"",'Ark1'!AC4158)</f>
        <v>-32.954106141327699</v>
      </c>
      <c r="Y166" s="15">
        <f>+(IF(H166=0,"",I166/G166))</f>
        <v>162.72602739726028</v>
      </c>
      <c r="Z166" s="12">
        <f>IF(H166=0,"",'Ark1'!T4158)</f>
        <v>4.4888160107635375</v>
      </c>
      <c r="AA166" s="51">
        <f>IF(H166=0,"",'Ark1'!V4158)</f>
        <v>95.219392142711428</v>
      </c>
      <c r="AB166" s="39"/>
      <c r="AC166" s="79"/>
      <c r="AE166" s="51"/>
      <c r="AF166" s="4"/>
    </row>
    <row r="167" spans="1:42" ht="15.6">
      <c r="A167" s="39"/>
      <c r="B167" s="2">
        <f>+'Ark1'!C4159</f>
        <v>2023</v>
      </c>
      <c r="C167" s="2">
        <f>+'Ark1'!J4159</f>
        <v>160</v>
      </c>
      <c r="D167" s="2" t="s">
        <v>28</v>
      </c>
      <c r="E167" s="2">
        <f>+'Ark1'!D4159</f>
        <v>2</v>
      </c>
      <c r="F167" s="2" t="s">
        <v>491</v>
      </c>
      <c r="G167" s="3">
        <f>+'Ark1'!Q4159</f>
        <v>71</v>
      </c>
      <c r="H167" s="310">
        <f>+'Ark1'!R4159</f>
        <v>9135</v>
      </c>
      <c r="I167" s="310">
        <f>IF(H167=0,"",'Ark1'!S4159)</f>
        <v>9088</v>
      </c>
      <c r="J167" s="86"/>
      <c r="K167" s="51">
        <f>100*H167/Måned!H11</f>
        <v>8.3040170170989125</v>
      </c>
      <c r="L167" s="86"/>
      <c r="M167" s="51">
        <f>+IF(H167=0,"",'Ark1'!AD4159)</f>
        <v>6.992016777778626</v>
      </c>
      <c r="N167" s="51">
        <f>+IF(H167=0,"",'Ark1'!AE4159)</f>
        <v>7.0554755746448015</v>
      </c>
      <c r="O167" s="12">
        <f>IF(H167=0,"",'Ark1'!U4159)</f>
        <v>60.769696302816911</v>
      </c>
      <c r="P167" s="12">
        <f>IF(H167=0,"",'Ark1'!W4159)</f>
        <v>86.304808538732814</v>
      </c>
      <c r="Q167" s="51">
        <f>IF(H167=0,"",'Ark1'!X4159)</f>
        <v>0.30651340996168575</v>
      </c>
      <c r="R167" s="51">
        <f>IF(H167=0,"",'Ark1'!Y4159)</f>
        <v>0.61302681992337149</v>
      </c>
      <c r="S167" s="114"/>
      <c r="T167" s="272">
        <f>IF(H167=0,"",'Ark1'!Z4159)</f>
        <v>35.938697318007655</v>
      </c>
      <c r="U167" s="114"/>
      <c r="V167" s="51">
        <f>IF(H167=0,"",'Ark1'!AA4159)</f>
        <v>9.0727087950417609</v>
      </c>
      <c r="W167" s="12">
        <f>IF(H167=0,"",'Ark1'!AB4159)</f>
        <v>2.7100364121079119</v>
      </c>
      <c r="X167" s="15">
        <f>+IF('Ark1'!AD4159=0,"",'Ark1'!AC4159)</f>
        <v>-27.206904333894457</v>
      </c>
      <c r="Y167" s="15">
        <f t="shared" ref="Y167:Y177" si="12">+(IF(H167=0,"",I167/G167))</f>
        <v>128</v>
      </c>
      <c r="Z167" s="12">
        <f>IF(H167=0,"",'Ark1'!T4159)</f>
        <v>3.9129720853858783</v>
      </c>
      <c r="AA167" s="51">
        <f>IF(H167=0,"",'Ark1'!V4159)</f>
        <v>93.677195554148327</v>
      </c>
      <c r="AB167" s="39"/>
      <c r="AC167" s="79"/>
      <c r="AE167" s="51"/>
      <c r="AF167" s="4"/>
    </row>
    <row r="168" spans="1:42" ht="15.6">
      <c r="A168" s="39"/>
      <c r="B168" s="2">
        <f>+'Ark1'!C4160</f>
        <v>2023</v>
      </c>
      <c r="C168" s="2">
        <f>+'Ark1'!J4160</f>
        <v>160</v>
      </c>
      <c r="D168" s="2" t="s">
        <v>28</v>
      </c>
      <c r="E168" s="2">
        <f>+'Ark1'!D4160</f>
        <v>3</v>
      </c>
      <c r="F168" s="2" t="s">
        <v>492</v>
      </c>
      <c r="G168" s="3">
        <f>+'Ark1'!Q4160</f>
        <v>74</v>
      </c>
      <c r="H168" s="310">
        <f>+'Ark1'!R4160</f>
        <v>11372</v>
      </c>
      <c r="I168" s="310">
        <f>IF(H168=0,"",'Ark1'!S4160)</f>
        <v>11353</v>
      </c>
      <c r="J168" s="86"/>
      <c r="K168" s="51">
        <f>100*H168/Måned!H12</f>
        <v>8.5764923262566466</v>
      </c>
      <c r="L168" s="86"/>
      <c r="M168" s="51">
        <f>+IF(H168=0,"",'Ark1'!AD4160)</f>
        <v>8.7042380730047686</v>
      </c>
      <c r="N168" s="51">
        <f>+IF(H168=0,"",'Ark1'!AE4160)</f>
        <v>8.7033838742462688</v>
      </c>
      <c r="O168" s="12">
        <f>IF(H168=0,"",'Ark1'!U4160)</f>
        <v>60.824011274552973</v>
      </c>
      <c r="P168" s="12">
        <f>IF(H168=0,"",'Ark1'!W4160)</f>
        <v>85.222549105963026</v>
      </c>
      <c r="Q168" s="51">
        <f>IF(H168=0,"",'Ark1'!X4160)</f>
        <v>1.679563841013014</v>
      </c>
      <c r="R168" s="51">
        <f>IF(H168=0,"",'Ark1'!Y4160)</f>
        <v>3.3591276820260281</v>
      </c>
      <c r="S168" s="114"/>
      <c r="T168" s="272">
        <f>IF(H168=0,"",'Ark1'!Z4160)</f>
        <v>37.530777347871968</v>
      </c>
      <c r="U168" s="114"/>
      <c r="V168" s="51">
        <f>IF(H168=0,"",'Ark1'!AA4160)</f>
        <v>9.5712799066418821</v>
      </c>
      <c r="W168" s="12">
        <f>IF(H168=0,"",'Ark1'!AB4160)</f>
        <v>2.8476135432048526</v>
      </c>
      <c r="X168" s="15">
        <f>+IF('Ark1'!AD4160=0,"",'Ark1'!AC4160)</f>
        <v>-27.616581165073441</v>
      </c>
      <c r="Y168" s="15">
        <f t="shared" si="12"/>
        <v>153.41891891891891</v>
      </c>
      <c r="Z168" s="12">
        <f>IF(H168=0,"",'Ark1'!T4160)</f>
        <v>3.7774358072458658</v>
      </c>
      <c r="AA168" s="51">
        <f>IF(H168=0,"",'Ark1'!V4160)</f>
        <v>92.39551709023695</v>
      </c>
      <c r="AB168" s="39"/>
      <c r="AC168" s="79"/>
      <c r="AE168" s="51"/>
      <c r="AF168" s="4"/>
    </row>
    <row r="169" spans="1:42" ht="15.6">
      <c r="A169" s="39"/>
      <c r="B169" s="2">
        <f>+'Ark1'!C4161</f>
        <v>2023</v>
      </c>
      <c r="C169" s="2">
        <f>+'Ark1'!J4161</f>
        <v>160</v>
      </c>
      <c r="D169" s="2" t="s">
        <v>28</v>
      </c>
      <c r="E169" s="2">
        <f>+'Ark1'!D4161</f>
        <v>4</v>
      </c>
      <c r="F169" s="2" t="s">
        <v>493</v>
      </c>
      <c r="G169" s="3">
        <f>+'Ark1'!Q4161</f>
        <v>74</v>
      </c>
      <c r="H169" s="310">
        <f>+'Ark1'!R4161</f>
        <v>9853</v>
      </c>
      <c r="I169" s="310">
        <f>IF(H169=0,"",'Ark1'!S4161)</f>
        <v>9823</v>
      </c>
      <c r="J169" s="86"/>
      <c r="K169" s="51">
        <f>100*H169/Måned!H13</f>
        <v>9.3512138640548184</v>
      </c>
      <c r="L169" s="86"/>
      <c r="M169" s="51">
        <f>+IF(H169=0,"",'Ark1'!AD4161)</f>
        <v>7.5415808770063295</v>
      </c>
      <c r="N169" s="51">
        <f>+IF(H169=0,"",'Ark1'!AE4161)</f>
        <v>7.7372012866939519</v>
      </c>
      <c r="O169" s="12">
        <f>IF(H169=0,"",'Ark1'!U4161)</f>
        <v>60.377074213580393</v>
      </c>
      <c r="P169" s="12">
        <f>IF(H169=0,"",'Ark1'!W4161)</f>
        <v>87.562221317316613</v>
      </c>
      <c r="Q169" s="51">
        <f>IF(H169=0,"",'Ark1'!X4161)</f>
        <v>0.11164112453059984</v>
      </c>
      <c r="R169" s="51">
        <f>IF(H169=0,"",'Ark1'!Y4161)</f>
        <v>0.22328224906119967</v>
      </c>
      <c r="S169" s="114"/>
      <c r="T169" s="272">
        <f>IF(H169=0,"",'Ark1'!Z4161)</f>
        <v>39.723941946615227</v>
      </c>
      <c r="U169" s="114"/>
      <c r="V169" s="51">
        <f>IF(H169=0,"",'Ark1'!AA4161)</f>
        <v>8.8507714339581938</v>
      </c>
      <c r="W169" s="12">
        <f>IF(H169=0,"",'Ark1'!AB4161)</f>
        <v>2.8857105486075945</v>
      </c>
      <c r="X169" s="15">
        <f>+IF('Ark1'!AD4161=0,"",'Ark1'!AC4161)</f>
        <v>-32.400040884055862</v>
      </c>
      <c r="Y169" s="15">
        <f t="shared" si="12"/>
        <v>132.74324324324326</v>
      </c>
      <c r="Z169" s="12">
        <f>IF(H169=0,"",'Ark1'!T4161)</f>
        <v>4.6356439663046789</v>
      </c>
      <c r="AA169" s="51">
        <f>IF(H169=0,"",'Ark1'!V4161)</f>
        <v>94.967247474226596</v>
      </c>
      <c r="AB169" s="39"/>
      <c r="AC169" s="79"/>
      <c r="AE169" s="51"/>
      <c r="AF169" s="4"/>
    </row>
    <row r="170" spans="1:42" ht="15.6">
      <c r="A170" s="39"/>
      <c r="B170" s="2">
        <f>+'Ark1'!C4162</f>
        <v>2023</v>
      </c>
      <c r="C170" s="2">
        <f>+'Ark1'!J4162</f>
        <v>160</v>
      </c>
      <c r="D170" s="2" t="s">
        <v>28</v>
      </c>
      <c r="E170" s="2">
        <f>+'Ark1'!D4162</f>
        <v>5</v>
      </c>
      <c r="F170" s="2" t="s">
        <v>377</v>
      </c>
      <c r="G170" s="3">
        <f>+'Ark1'!Q4162</f>
        <v>79</v>
      </c>
      <c r="H170" s="310">
        <f>+'Ark1'!R4162</f>
        <v>11883</v>
      </c>
      <c r="I170" s="310">
        <f>IF(H170=0,"",'Ark1'!S4162)</f>
        <v>11866</v>
      </c>
      <c r="J170" s="86"/>
      <c r="K170" s="51">
        <f>100*H170/Måned!H14</f>
        <v>9.5333985847921312</v>
      </c>
      <c r="L170" s="86"/>
      <c r="M170" s="51">
        <f>+IF(H170=0,"",'Ark1'!AD4162)</f>
        <v>9.09536238317936</v>
      </c>
      <c r="N170" s="51">
        <f>+IF(H170=0,"",'Ark1'!AE4162)</f>
        <v>9.2534269664633992</v>
      </c>
      <c r="O170" s="12">
        <f>IF(H170=0,"",'Ark1'!U4162)</f>
        <v>60.578712287207146</v>
      </c>
      <c r="P170" s="12">
        <f>IF(H170=0,"",'Ark1'!W4162)</f>
        <v>86.691252317546002</v>
      </c>
      <c r="Q170" s="51">
        <f>IF(H170=0,"",'Ark1'!X4162)</f>
        <v>0.8667844820331565</v>
      </c>
      <c r="R170" s="51">
        <f>IF(H170=0,"",'Ark1'!Y4162)</f>
        <v>1.733568964066313</v>
      </c>
      <c r="S170" s="114"/>
      <c r="T170" s="272">
        <f>IF(H170=0,"",'Ark1'!Z4162)</f>
        <v>32.954641083901365</v>
      </c>
      <c r="U170" s="114"/>
      <c r="V170" s="51">
        <f>IF(H170=0,"",'Ark1'!AA4162)</f>
        <v>8.3099017776122857</v>
      </c>
      <c r="W170" s="12">
        <f>IF(H170=0,"",'Ark1'!AB4162)</f>
        <v>2.909486027379252</v>
      </c>
      <c r="X170" s="15">
        <f>+IF('Ark1'!AD4162=0,"",'Ark1'!AC4162)</f>
        <v>-28.140097323663351</v>
      </c>
      <c r="Y170" s="15">
        <f t="shared" si="12"/>
        <v>150.20253164556962</v>
      </c>
      <c r="Z170" s="12">
        <f>IF(H170=0,"",'Ark1'!T4162)</f>
        <v>4.4679794664646995</v>
      </c>
      <c r="AA170" s="51">
        <f>IF(H170=0,"",'Ark1'!V4162)</f>
        <v>93.975823200166246</v>
      </c>
      <c r="AB170" s="39"/>
      <c r="AC170" s="79"/>
      <c r="AE170" s="51"/>
      <c r="AF170" s="4"/>
    </row>
    <row r="171" spans="1:42" ht="15.6">
      <c r="A171" s="39"/>
      <c r="B171" s="2">
        <f>+'Ark1'!C4163</f>
        <v>2023</v>
      </c>
      <c r="C171" s="2">
        <f>+'Ark1'!J4163</f>
        <v>160</v>
      </c>
      <c r="D171" s="2" t="s">
        <v>28</v>
      </c>
      <c r="E171" s="2">
        <f>+'Ark1'!D4163</f>
        <v>6</v>
      </c>
      <c r="F171" s="2" t="s">
        <v>494</v>
      </c>
      <c r="G171" s="3">
        <f>+'Ark1'!Q4163</f>
        <v>72</v>
      </c>
      <c r="H171" s="310">
        <f>+'Ark1'!R4163</f>
        <v>10855</v>
      </c>
      <c r="I171" s="310">
        <f>IF(H171=0,"",'Ark1'!S4163)</f>
        <v>10835</v>
      </c>
      <c r="J171" s="86"/>
      <c r="K171" s="51">
        <f>100*H171/Måned!H15</f>
        <v>8.3891709752459569</v>
      </c>
      <c r="L171" s="86"/>
      <c r="M171" s="51">
        <f>+IF(H171=0,"",'Ark1'!AD4163)</f>
        <v>8.3085213051764661</v>
      </c>
      <c r="N171" s="51">
        <f>+IF(H171=0,"",'Ark1'!AE4163)</f>
        <v>8.2623962423997366</v>
      </c>
      <c r="O171" s="12">
        <f>IF(H171=0,"",'Ark1'!U4163)</f>
        <v>60.863959390862952</v>
      </c>
      <c r="P171" s="12">
        <f>IF(H171=0,"",'Ark1'!W4163)</f>
        <v>84.772330410706275</v>
      </c>
      <c r="Q171" s="51">
        <f>IF(H171=0,"",'Ark1'!X4163)</f>
        <v>0.73698756333486859</v>
      </c>
      <c r="R171" s="51">
        <f>IF(H171=0,"",'Ark1'!Y4163)</f>
        <v>1.4739751266697372</v>
      </c>
      <c r="S171" s="114"/>
      <c r="T171" s="272">
        <f>IF(H171=0,"",'Ark1'!Z4163)</f>
        <v>30.99953938277292</v>
      </c>
      <c r="U171" s="114"/>
      <c r="V171" s="51">
        <f>IF(H171=0,"",'Ark1'!AA4163)</f>
        <v>9.222750429643936</v>
      </c>
      <c r="W171" s="12">
        <f>IF(H171=0,"",'Ark1'!AB4163)</f>
        <v>2.9322684179580807</v>
      </c>
      <c r="X171" s="15">
        <f>+IF('Ark1'!AD4163=0,"",'Ark1'!AC4163)</f>
        <v>-32.26315352332049</v>
      </c>
      <c r="Y171" s="15">
        <f t="shared" si="12"/>
        <v>150.48611111111111</v>
      </c>
      <c r="Z171" s="12">
        <f>IF(H171=0,"",'Ark1'!T4163)</f>
        <v>4.0245969599263001</v>
      </c>
      <c r="AA171" s="51">
        <f>IF(H171=0,"",'Ark1'!V4163)</f>
        <v>91.910540306908516</v>
      </c>
      <c r="AB171" s="39"/>
      <c r="AC171" s="79"/>
      <c r="AE171" s="51"/>
      <c r="AF171" s="4"/>
    </row>
    <row r="172" spans="1:42" ht="15.6">
      <c r="A172" s="39"/>
      <c r="B172" s="2">
        <f>+'Ark1'!C4164</f>
        <v>2023</v>
      </c>
      <c r="C172" s="2">
        <f>+'Ark1'!J4164</f>
        <v>160</v>
      </c>
      <c r="D172" s="2" t="s">
        <v>28</v>
      </c>
      <c r="E172" s="2">
        <f>+'Ark1'!D4164</f>
        <v>7</v>
      </c>
      <c r="F172" s="2" t="s">
        <v>495</v>
      </c>
      <c r="G172" s="3">
        <f>+'Ark1'!Q4164</f>
        <v>66</v>
      </c>
      <c r="H172" s="310">
        <f>+'Ark1'!R4164</f>
        <v>11027</v>
      </c>
      <c r="I172" s="310">
        <f>IF(H172=0,"",'Ark1'!S4164)</f>
        <v>10995</v>
      </c>
      <c r="J172" s="86"/>
      <c r="K172" s="51">
        <f>100*H172/Måned!H16</f>
        <v>9.0832708671405857</v>
      </c>
      <c r="L172" s="86"/>
      <c r="M172" s="51">
        <f>+IF(H172=0,"",'Ark1'!AD4164)</f>
        <v>8.4401717579162501</v>
      </c>
      <c r="N172" s="51">
        <f>+IF(H172=0,"",'Ark1'!AE4164)</f>
        <v>8.2849255313456549</v>
      </c>
      <c r="O172" s="12">
        <f>IF(H172=0,"",'Ark1'!U4164)</f>
        <v>60.94079126875851</v>
      </c>
      <c r="P172" s="12">
        <f>IF(H172=0,"",'Ark1'!W4164)</f>
        <v>83.766504774897726</v>
      </c>
      <c r="Q172" s="51">
        <f>IF(H172=0,"",'Ark1'!X4164)</f>
        <v>0.38995193615670631</v>
      </c>
      <c r="R172" s="51">
        <f>IF(H172=0,"",'Ark1'!Y4164)</f>
        <v>0.77990387231341263</v>
      </c>
      <c r="S172" s="114"/>
      <c r="T172" s="272">
        <f>IF(H172=0,"",'Ark1'!Z4164)</f>
        <v>41.26235603518635</v>
      </c>
      <c r="U172" s="114"/>
      <c r="V172" s="51">
        <f>IF(H172=0,"",'Ark1'!AA4164)</f>
        <v>9.2554706646429441</v>
      </c>
      <c r="W172" s="12">
        <f>IF(H172=0,"",'Ark1'!AB4164)</f>
        <v>2.762156645262265</v>
      </c>
      <c r="X172" s="15">
        <f>+IF('Ark1'!AD4164=0,"",'Ark1'!AC4164)</f>
        <v>-30.776823250337689</v>
      </c>
      <c r="Y172" s="15">
        <f t="shared" si="12"/>
        <v>166.59090909090909</v>
      </c>
      <c r="Z172" s="12">
        <f>IF(H172=0,"",'Ark1'!T4164)</f>
        <v>3.7104380157794496</v>
      </c>
      <c r="AA172" s="51">
        <f>IF(H172=0,"",'Ark1'!V4164)</f>
        <v>90.857571919078694</v>
      </c>
      <c r="AB172" s="39"/>
      <c r="AC172" s="79"/>
      <c r="AE172" s="51"/>
      <c r="AF172" s="4"/>
    </row>
    <row r="173" spans="1:42" ht="15.6">
      <c r="A173" s="39"/>
      <c r="B173" s="2">
        <f>+'Ark1'!C4165</f>
        <v>2023</v>
      </c>
      <c r="C173" s="2">
        <f>+'Ark1'!J4165</f>
        <v>160</v>
      </c>
      <c r="D173" s="2" t="s">
        <v>28</v>
      </c>
      <c r="E173" s="2">
        <f>+'Ark1'!D4165</f>
        <v>8</v>
      </c>
      <c r="F173" s="2" t="s">
        <v>496</v>
      </c>
      <c r="G173" s="3">
        <f>+'Ark1'!Q4165</f>
        <v>84</v>
      </c>
      <c r="H173" s="310">
        <f>+'Ark1'!R4165</f>
        <v>11757</v>
      </c>
      <c r="I173" s="310">
        <f>IF(H173=0,"",'Ark1'!S4165)</f>
        <v>11714</v>
      </c>
      <c r="J173" s="86"/>
      <c r="K173" s="51">
        <f>100*H173/Måned!H17</f>
        <v>9.0830429777733137</v>
      </c>
      <c r="L173" s="86"/>
      <c r="M173" s="51">
        <f>+IF(H173=0,"",'Ark1'!AD4165)</f>
        <v>8.9989207724513776</v>
      </c>
      <c r="N173" s="51">
        <f>+IF(H173=0,"",'Ark1'!AE4165)</f>
        <v>9.0032355659625853</v>
      </c>
      <c r="O173" s="12">
        <f>IF(H173=0,"",'Ark1'!U4165)</f>
        <v>60.484377667747992</v>
      </c>
      <c r="P173" s="12">
        <f>IF(H173=0,"",'Ark1'!W4165)</f>
        <v>85.44180467816301</v>
      </c>
      <c r="Q173" s="51">
        <f>IF(H173=0,"",'Ark1'!X4165)</f>
        <v>1.9562813642936123</v>
      </c>
      <c r="R173" s="51">
        <f>IF(H173=0,"",'Ark1'!Y4165)</f>
        <v>3.9125627285872246</v>
      </c>
      <c r="S173" s="114"/>
      <c r="T173" s="272">
        <f>IF(H173=0,"",'Ark1'!Z4165)</f>
        <v>34.022284596410643</v>
      </c>
      <c r="U173" s="114"/>
      <c r="V173" s="51">
        <f>IF(H173=0,"",'Ark1'!AA4165)</f>
        <v>8.551703161554018</v>
      </c>
      <c r="W173" s="12">
        <f>IF(H173=0,"",'Ark1'!AB4165)</f>
        <v>2.8471631162589839</v>
      </c>
      <c r="X173" s="15">
        <f>+IF('Ark1'!AD4165=0,"",'Ark1'!AC4165)</f>
        <v>-28.424173312724392</v>
      </c>
      <c r="Y173" s="15">
        <f t="shared" si="12"/>
        <v>139.45238095238096</v>
      </c>
      <c r="Z173" s="12">
        <f>IF(H173=0,"",'Ark1'!T4165)</f>
        <v>4.4939185166283906</v>
      </c>
      <c r="AA173" s="51">
        <f>IF(H173=0,"",'Ark1'!V4165)</f>
        <v>92.695630844998163</v>
      </c>
      <c r="AB173" s="39"/>
      <c r="AC173" s="79"/>
      <c r="AE173" s="51"/>
      <c r="AF173" s="4"/>
    </row>
    <row r="174" spans="1:42" ht="15.6">
      <c r="A174" s="39"/>
      <c r="B174" s="2">
        <f>+'Ark1'!C4166</f>
        <v>2023</v>
      </c>
      <c r="C174" s="2">
        <f>+'Ark1'!J4166</f>
        <v>160</v>
      </c>
      <c r="D174" s="2" t="s">
        <v>28</v>
      </c>
      <c r="E174" s="2">
        <f>+'Ark1'!D4166</f>
        <v>9</v>
      </c>
      <c r="F174" s="2" t="s">
        <v>497</v>
      </c>
      <c r="G174" s="3">
        <f>+'Ark1'!Q4166</f>
        <v>86</v>
      </c>
      <c r="H174" s="310">
        <f>+'Ark1'!R4166</f>
        <v>9140</v>
      </c>
      <c r="I174" s="310">
        <f>IF(H174=0,"",'Ark1'!S4166)</f>
        <v>9104</v>
      </c>
      <c r="J174" s="86"/>
      <c r="K174" s="51">
        <f>100*H174/Måned!H18</f>
        <v>7.6085508790623333</v>
      </c>
      <c r="L174" s="86"/>
      <c r="M174" s="51">
        <f>+IF(H174=0,"",'Ark1'!AD4166)</f>
        <v>6.9958438258233882</v>
      </c>
      <c r="N174" s="51">
        <f>+IF(H174=0,"",'Ark1'!AE4166)</f>
        <v>6.8801146390452335</v>
      </c>
      <c r="O174" s="12">
        <f>IF(H174=0,"",'Ark1'!U4166)</f>
        <v>60.560742530755711</v>
      </c>
      <c r="P174" s="12">
        <f>IF(H174=0,"",'Ark1'!W4166)</f>
        <v>84.011829964850563</v>
      </c>
      <c r="Q174" s="51">
        <f>IF(H174=0,"",'Ark1'!X4166)</f>
        <v>0.39387308533916848</v>
      </c>
      <c r="R174" s="51">
        <f>IF(H174=0,"",'Ark1'!Y4166)</f>
        <v>0.78774617067833697</v>
      </c>
      <c r="S174" s="114"/>
      <c r="T174" s="272">
        <f>IF(H174=0,"",'Ark1'!Z4166)</f>
        <v>28.369803063457326</v>
      </c>
      <c r="U174" s="114"/>
      <c r="V174" s="51">
        <f>IF(H174=0,"",'Ark1'!AA4166)</f>
        <v>10.231851329297617</v>
      </c>
      <c r="W174" s="12">
        <f>IF(H174=0,"",'Ark1'!AB4166)</f>
        <v>3.0620847586301561</v>
      </c>
      <c r="X174" s="15">
        <f>+IF('Ark1'!AD4166=0,"",'Ark1'!AC4166)</f>
        <v>-35.889525664163941</v>
      </c>
      <c r="Y174" s="15">
        <f t="shared" si="12"/>
        <v>105.86046511627907</v>
      </c>
      <c r="Z174" s="12">
        <f>IF(H174=0,"",'Ark1'!T4166)</f>
        <v>4.2481400437636756</v>
      </c>
      <c r="AA174" s="51">
        <f>IF(H174=0,"",'Ark1'!V4166)</f>
        <v>91.158315990304345</v>
      </c>
      <c r="AB174" s="39"/>
      <c r="AC174" s="79"/>
      <c r="AE174" s="51"/>
      <c r="AF174" s="4"/>
    </row>
    <row r="175" spans="1:42" ht="15.6">
      <c r="A175" s="39"/>
      <c r="B175" s="2">
        <f>+'Ark1'!C4167</f>
        <v>2023</v>
      </c>
      <c r="C175" s="2">
        <f>+'Ark1'!J4167</f>
        <v>160</v>
      </c>
      <c r="D175" s="2" t="s">
        <v>28</v>
      </c>
      <c r="E175" s="2">
        <f>+'Ark1'!D4167</f>
        <v>10</v>
      </c>
      <c r="F175" s="2" t="s">
        <v>498</v>
      </c>
      <c r="G175" s="3">
        <f>+'Ark1'!Q4167</f>
        <v>87</v>
      </c>
      <c r="H175" s="310">
        <f>+'Ark1'!R4167</f>
        <v>11653</v>
      </c>
      <c r="I175" s="310">
        <f>IF(H175=0,"",'Ark1'!S4167)</f>
        <v>11345</v>
      </c>
      <c r="J175" s="86"/>
      <c r="K175" s="51">
        <f>100*H175/Måned!H19</f>
        <v>9.2681995689209504</v>
      </c>
      <c r="L175" s="86"/>
      <c r="M175" s="51">
        <f>+IF(H175=0,"",'Ark1'!AD4167)</f>
        <v>8.9193181731203488</v>
      </c>
      <c r="N175" s="51">
        <f>+IF(H175=0,"",'Ark1'!AE4167)</f>
        <v>8.6528366314831988</v>
      </c>
      <c r="O175" s="12">
        <f>IF(H175=0,"",'Ark1'!U4167)</f>
        <v>60.853591890700763</v>
      </c>
      <c r="P175" s="12">
        <f>IF(H175=0,"",'Ark1'!W4167)</f>
        <v>84.787342441604309</v>
      </c>
      <c r="Q175" s="51">
        <f>IF(H175=0,"",'Ark1'!X4167)</f>
        <v>0.93538144683772395</v>
      </c>
      <c r="R175" s="51">
        <f>IF(H175=0,"",'Ark1'!Y4167)</f>
        <v>1.8707628936754479</v>
      </c>
      <c r="S175" s="114"/>
      <c r="T175" s="272">
        <f>IF(H175=0,"",'Ark1'!Z4167)</f>
        <v>29.065476701278644</v>
      </c>
      <c r="U175" s="114"/>
      <c r="V175" s="51">
        <f>IF(H175=0,"",'Ark1'!AA4167)</f>
        <v>9.4808823081542233</v>
      </c>
      <c r="W175" s="12">
        <f>IF(H175=0,"",'Ark1'!AB4167)</f>
        <v>2.8516395372280523</v>
      </c>
      <c r="X175" s="15">
        <f>+IF('Ark1'!AD4167=0,"",'Ark1'!AC4167)</f>
        <v>-33.755230977689678</v>
      </c>
      <c r="Y175" s="15">
        <f t="shared" si="12"/>
        <v>130.40229885057471</v>
      </c>
      <c r="Z175" s="12">
        <f>IF(H175=0,"",'Ark1'!T4167)</f>
        <v>3.8337767098601216</v>
      </c>
      <c r="AA175" s="51">
        <f>IF(H175=0,"",'Ark1'!V4167)</f>
        <v>92.364112464050976</v>
      </c>
      <c r="AB175" s="39"/>
      <c r="AC175" s="79"/>
      <c r="AE175" s="51"/>
      <c r="AF175" s="4"/>
    </row>
    <row r="176" spans="1:42" ht="15.6">
      <c r="A176" s="39"/>
      <c r="B176" s="2">
        <f>+'Ark1'!C4168</f>
        <v>2023</v>
      </c>
      <c r="C176" s="2">
        <f>+'Ark1'!J4168</f>
        <v>160</v>
      </c>
      <c r="D176" s="2" t="s">
        <v>28</v>
      </c>
      <c r="E176" s="2">
        <f>+'Ark1'!D4168</f>
        <v>11</v>
      </c>
      <c r="F176" s="2" t="s">
        <v>499</v>
      </c>
      <c r="G176" s="3">
        <f>+'Ark1'!Q4168</f>
        <v>90</v>
      </c>
      <c r="H176" s="310">
        <f>+'Ark1'!R4168</f>
        <v>12906</v>
      </c>
      <c r="I176" s="310">
        <f>IF(H176=0,"",'Ark1'!S4168)</f>
        <v>12871</v>
      </c>
      <c r="J176" s="86"/>
      <c r="K176" s="51">
        <f>100*H176/Måned!H20</f>
        <v>9.2610399115945974</v>
      </c>
      <c r="L176" s="86"/>
      <c r="M176" s="51">
        <f>+IF(H176=0,"",'Ark1'!AD4168)</f>
        <v>9.878376413137488</v>
      </c>
      <c r="N176" s="51">
        <f>+IF(H176=0,"",'Ark1'!AE4168)</f>
        <v>9.9955824145793564</v>
      </c>
      <c r="O176" s="12">
        <f>IF(H176=0,"",'Ark1'!U4168)</f>
        <v>60.472302074430871</v>
      </c>
      <c r="P176" s="12">
        <f>IF(H176=0,"",'Ark1'!W4168)</f>
        <v>86.33220495688002</v>
      </c>
      <c r="Q176" s="51">
        <f>IF(H176=0,"",'Ark1'!X4168)</f>
        <v>0.75933674260034079</v>
      </c>
      <c r="R176" s="51">
        <f>IF(H176=0,"",'Ark1'!Y4168)</f>
        <v>1.5186734852006816</v>
      </c>
      <c r="S176" s="114"/>
      <c r="T176" s="272">
        <f>IF(H176=0,"",'Ark1'!Z4168)</f>
        <v>39.593987292732059</v>
      </c>
      <c r="U176" s="114"/>
      <c r="V176" s="51">
        <f>IF(H176=0,"",'Ark1'!AA4168)</f>
        <v>9.1532175864984726</v>
      </c>
      <c r="W176" s="12">
        <f>IF(H176=0,"",'Ark1'!AB4168)</f>
        <v>2.8576117323928432</v>
      </c>
      <c r="X176" s="15">
        <f>+IF('Ark1'!AD4168=0,"",'Ark1'!AC4168)</f>
        <v>-31.28796794765454</v>
      </c>
      <c r="Y176" s="15">
        <f t="shared" si="12"/>
        <v>143.01111111111112</v>
      </c>
      <c r="Z176" s="12">
        <f>IF(H176=0,"",'Ark1'!T4168)</f>
        <v>4.6507825817449246</v>
      </c>
      <c r="AA176" s="51">
        <f>IF(H176=0,"",'Ark1'!V4168)</f>
        <v>93.613601187818176</v>
      </c>
      <c r="AB176" s="39"/>
      <c r="AC176" s="79"/>
      <c r="AE176" s="51"/>
      <c r="AF176" s="4"/>
    </row>
    <row r="177" spans="1:44" ht="15.6">
      <c r="A177" s="39"/>
      <c r="B177" s="2">
        <f>+'Ark1'!C4169</f>
        <v>2023</v>
      </c>
      <c r="C177" s="2">
        <f>+'Ark1'!J4169</f>
        <v>160</v>
      </c>
      <c r="D177" s="2" t="s">
        <v>28</v>
      </c>
      <c r="E177" s="2">
        <f>+'Ark1'!D4169</f>
        <v>12</v>
      </c>
      <c r="F177" s="2" t="s">
        <v>500</v>
      </c>
      <c r="G177" s="3">
        <f>+'Ark1'!Q4169</f>
        <v>76</v>
      </c>
      <c r="H177" s="310">
        <f>+'Ark1'!R4169</f>
        <v>9176</v>
      </c>
      <c r="I177" s="310">
        <f>IF(H177=0,"",'Ark1'!S4169)</f>
        <v>9119</v>
      </c>
      <c r="J177" s="86"/>
      <c r="K177" s="51">
        <f>100*H177/Måned!H21</f>
        <v>8.308734312464912</v>
      </c>
      <c r="L177" s="86"/>
      <c r="M177" s="51">
        <f>+IF(H177=0,"",'Ark1'!AD4169)</f>
        <v>7.0233985717456688</v>
      </c>
      <c r="N177" s="51">
        <f>+IF(H177=0,"",'Ark1'!AE4169)</f>
        <v>6.7838190471461379</v>
      </c>
      <c r="O177" s="12">
        <f>IF(H177=0,"",'Ark1'!U4169)</f>
        <v>60.498848557955917</v>
      </c>
      <c r="P177" s="12">
        <f>IF(H177=0,"",'Ark1'!W4169)</f>
        <v>82.699723653909558</v>
      </c>
      <c r="Q177" s="51">
        <f>IF(H177=0,"",'Ark1'!X4169)</f>
        <v>1.438535309503052</v>
      </c>
      <c r="R177" s="51">
        <f>IF(H177=0,"",'Ark1'!Y4169)</f>
        <v>2.8770706190061039</v>
      </c>
      <c r="S177" s="114"/>
      <c r="T177" s="272">
        <f>IF(H177=0,"",'Ark1'!Z4169)</f>
        <v>26.71098517872711</v>
      </c>
      <c r="U177" s="114"/>
      <c r="V177" s="51">
        <f>IF(H177=0,"",'Ark1'!AA4169)</f>
        <v>9.9284139202689516</v>
      </c>
      <c r="W177" s="12">
        <f>IF(H177=0,"",'Ark1'!AB4169)</f>
        <v>2.8198017145894529</v>
      </c>
      <c r="X177" s="15">
        <f>+IF('Ark1'!AD4169=0,"",'Ark1'!AC4169)</f>
        <v>-37.198256922196407</v>
      </c>
      <c r="Y177" s="15">
        <f t="shared" si="12"/>
        <v>119.98684210526316</v>
      </c>
      <c r="Z177" s="12">
        <f>IF(H177=0,"",'Ark1'!T4169)</f>
        <v>4.3185483870967749</v>
      </c>
      <c r="AA177" s="51">
        <f>IF(H177=0,"",'Ark1'!V4169)</f>
        <v>89.818857131247739</v>
      </c>
      <c r="AB177" s="39"/>
      <c r="AC177" s="79"/>
      <c r="AE177" s="51"/>
      <c r="AF177" s="4"/>
    </row>
    <row r="178" spans="1:44" ht="15.6">
      <c r="A178" s="39"/>
      <c r="B178" s="39"/>
      <c r="C178" s="44"/>
      <c r="D178" s="44"/>
      <c r="E178" s="44"/>
      <c r="F178" s="44"/>
      <c r="G178" s="44"/>
      <c r="H178" s="333"/>
      <c r="I178" s="333"/>
      <c r="J178" s="86"/>
      <c r="K178" s="44"/>
      <c r="L178" s="86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39"/>
      <c r="AC178" s="79"/>
      <c r="AE178" s="51"/>
      <c r="AF178" s="4"/>
      <c r="AN178" s="13"/>
      <c r="AO178" s="12"/>
      <c r="AP178" s="12"/>
    </row>
    <row r="179" spans="1:44" ht="15.6">
      <c r="A179" s="39"/>
      <c r="B179" s="2">
        <f>+'Ark1'!C4170</f>
        <v>2023</v>
      </c>
      <c r="C179" s="2">
        <f>+'Ark1'!J4170</f>
        <v>171</v>
      </c>
      <c r="D179" s="2" t="s">
        <v>503</v>
      </c>
      <c r="E179" s="2">
        <f>+'Ark1'!D4170</f>
        <v>1</v>
      </c>
      <c r="F179" s="2" t="s">
        <v>490</v>
      </c>
      <c r="G179" s="3">
        <f>+'Ark1'!Q4170</f>
        <v>57</v>
      </c>
      <c r="H179" s="310">
        <f>+'Ark1'!R4170</f>
        <v>6693</v>
      </c>
      <c r="I179" s="310">
        <f>IF(H179=0,"",'Ark1'!S4170)</f>
        <v>6681</v>
      </c>
      <c r="J179" s="86"/>
      <c r="K179" s="51">
        <f>100*H179/Måned!H10</f>
        <v>5.1188901040909824</v>
      </c>
      <c r="L179" s="86"/>
      <c r="M179" s="51">
        <f>+IF(H179=0,"",'Ark1'!AD4170)</f>
        <v>7.9352658723101568</v>
      </c>
      <c r="N179" s="51">
        <f>+IF(H179=0,"",'Ark1'!AE4170)</f>
        <v>7.9972738323759698</v>
      </c>
      <c r="O179" s="12">
        <f>IF(H179=0,"",'Ark1'!U4170)</f>
        <v>60.815297111210896</v>
      </c>
      <c r="P179" s="12">
        <f>IF(H179=0,"",'Ark1'!W4170)</f>
        <v>86.308172429276993</v>
      </c>
      <c r="Q179" s="51">
        <f>IF(H179=0,"",'Ark1'!X4170)</f>
        <v>5.9763932466756327E-2</v>
      </c>
      <c r="R179" s="51">
        <f>IF(H179=0,"",'Ark1'!Y4170)</f>
        <v>0.11952786493351264</v>
      </c>
      <c r="S179" s="114"/>
      <c r="T179" s="272">
        <f>IF(H179=0,"",'Ark1'!Z4170)</f>
        <v>8.7703570894964855</v>
      </c>
      <c r="U179" s="114"/>
      <c r="V179" s="51">
        <f>IF(H179=0,"",'Ark1'!AA4170)</f>
        <v>9.040745745678052</v>
      </c>
      <c r="W179" s="12">
        <f>IF(H179=0,"",'Ark1'!AB4170)</f>
        <v>2.3206535318168435</v>
      </c>
      <c r="X179" s="15">
        <f>+IF('Ark1'!AD4170=0,"",'Ark1'!AC4170)</f>
        <v>-32.824793816000707</v>
      </c>
      <c r="Y179" s="15">
        <f>+(IF(H179=0,"",I179/G179))</f>
        <v>117.21052631578948</v>
      </c>
      <c r="Z179" s="12">
        <f>IF(H179=0,"",'Ark1'!T4170)</f>
        <v>3.6544150605109809</v>
      </c>
      <c r="AA179" s="51">
        <f>IF(H179=0,"",'Ark1'!V4170)</f>
        <v>93.569351355042002</v>
      </c>
      <c r="AB179" s="39"/>
      <c r="AC179" s="79"/>
      <c r="AE179" s="51"/>
      <c r="AF179" s="4"/>
    </row>
    <row r="180" spans="1:44" ht="15.6">
      <c r="A180" s="39"/>
      <c r="B180" s="2">
        <f>+'Ark1'!C4171</f>
        <v>2023</v>
      </c>
      <c r="C180" s="2">
        <f>+'Ark1'!J4171</f>
        <v>171</v>
      </c>
      <c r="D180" s="2" t="s">
        <v>503</v>
      </c>
      <c r="E180" s="2">
        <f>+'Ark1'!D4171</f>
        <v>2</v>
      </c>
      <c r="F180" s="2" t="s">
        <v>491</v>
      </c>
      <c r="G180" s="3">
        <f>+'Ark1'!Q4171</f>
        <v>55</v>
      </c>
      <c r="H180" s="310">
        <f>+'Ark1'!R4171</f>
        <v>5966</v>
      </c>
      <c r="I180" s="310">
        <f>IF(H180=0,"",'Ark1'!S4171)</f>
        <v>5965</v>
      </c>
      <c r="J180" s="86"/>
      <c r="K180" s="51">
        <f>100*H180/Måned!H11</f>
        <v>5.4232912451025843</v>
      </c>
      <c r="L180" s="86"/>
      <c r="M180" s="51">
        <f>+IF(H180=0,"",'Ark1'!AD4171)</f>
        <v>7.0733297765131278</v>
      </c>
      <c r="N180" s="51">
        <f>+IF(H180=0,"",'Ark1'!AE4171)</f>
        <v>7.1489350819303024</v>
      </c>
      <c r="O180" s="12">
        <f>IF(H180=0,"",'Ark1'!U4171)</f>
        <v>60.966638725901078</v>
      </c>
      <c r="P180" s="12">
        <f>IF(H180=0,"",'Ark1'!W4171)</f>
        <v>86.413646269907716</v>
      </c>
      <c r="Q180" s="51">
        <f>IF(H180=0,"",'Ark1'!X4171)</f>
        <v>8.3808246731478395E-2</v>
      </c>
      <c r="R180" s="51">
        <f>IF(H180=0,"",'Ark1'!Y4171)</f>
        <v>0.16761649346295679</v>
      </c>
      <c r="S180" s="114"/>
      <c r="T180" s="272">
        <f>IF(H180=0,"",'Ark1'!Z4171)</f>
        <v>13.44284277572913</v>
      </c>
      <c r="U180" s="114"/>
      <c r="V180" s="51">
        <f>IF(H180=0,"",'Ark1'!AA4171)</f>
        <v>8.3180167738520314</v>
      </c>
      <c r="W180" s="12">
        <f>IF(H180=0,"",'Ark1'!AB4171)</f>
        <v>2.3721053249167023</v>
      </c>
      <c r="X180" s="15">
        <f>+IF('Ark1'!AD4171=0,"",'Ark1'!AC4171)</f>
        <v>-33.752595885916207</v>
      </c>
      <c r="Y180" s="15">
        <f t="shared" ref="Y180:Y190" si="13">+(IF(H180=0,"",I180/G180))</f>
        <v>108.45454545454545</v>
      </c>
      <c r="Z180" s="12">
        <f>IF(H180=0,"",'Ark1'!T4171)</f>
        <v>3.4341267180690571</v>
      </c>
      <c r="AA180" s="51">
        <f>IF(H180=0,"",'Ark1'!V4171)</f>
        <v>93.629578100494143</v>
      </c>
      <c r="AB180" s="39"/>
      <c r="AC180" s="79"/>
      <c r="AE180" s="51"/>
      <c r="AF180" s="4"/>
    </row>
    <row r="181" spans="1:44" s="58" customFormat="1" ht="15.6">
      <c r="A181" s="39"/>
      <c r="B181" s="2">
        <f>+'Ark1'!C4172</f>
        <v>2023</v>
      </c>
      <c r="C181" s="2">
        <f>+'Ark1'!J4172</f>
        <v>171</v>
      </c>
      <c r="D181" s="2" t="s">
        <v>503</v>
      </c>
      <c r="E181" s="2">
        <f>+'Ark1'!D4172</f>
        <v>3</v>
      </c>
      <c r="F181" s="2" t="s">
        <v>492</v>
      </c>
      <c r="G181" s="3">
        <f>+'Ark1'!Q4172</f>
        <v>63</v>
      </c>
      <c r="H181" s="310">
        <f>+'Ark1'!R4172</f>
        <v>7633</v>
      </c>
      <c r="I181" s="310">
        <f>IF(H181=0,"",'Ark1'!S4172)</f>
        <v>7600</v>
      </c>
      <c r="J181" s="86"/>
      <c r="K181" s="51">
        <f>100*H181/Måned!H12</f>
        <v>5.7566273238055734</v>
      </c>
      <c r="L181" s="86"/>
      <c r="M181" s="51">
        <f>+IF(H181=0,"",'Ark1'!AD4172)</f>
        <v>9.0497362025016326</v>
      </c>
      <c r="N181" s="51">
        <f>+IF(H181=0,"",'Ark1'!AE4172)</f>
        <v>9.1424878045106759</v>
      </c>
      <c r="O181" s="12">
        <f>IF(H181=0,"",'Ark1'!U4172)</f>
        <v>60.765657894736847</v>
      </c>
      <c r="P181" s="12">
        <f>IF(H181=0,"",'Ark1'!W4172)</f>
        <v>86.736565789473516</v>
      </c>
      <c r="Q181" s="51">
        <f>IF(H181=0,"",'Ark1'!X4172)</f>
        <v>0.1048080702214071</v>
      </c>
      <c r="R181" s="51">
        <f>IF(H181=0,"",'Ark1'!Y4172)</f>
        <v>0.20961614044281421</v>
      </c>
      <c r="S181" s="114"/>
      <c r="T181" s="272">
        <f>IF(H181=0,"",'Ark1'!Z4172)</f>
        <v>21.931088693829423</v>
      </c>
      <c r="U181" s="114"/>
      <c r="V181" s="51">
        <f>IF(H181=0,"",'Ark1'!AA4172)</f>
        <v>8.354672253857375</v>
      </c>
      <c r="W181" s="12">
        <f>IF(H181=0,"",'Ark1'!AB4172)</f>
        <v>2.3524241894638762</v>
      </c>
      <c r="X181" s="15">
        <f>+IF('Ark1'!AD4172=0,"",'Ark1'!AC4172)</f>
        <v>-29.729236419855756</v>
      </c>
      <c r="Y181" s="15">
        <f t="shared" si="13"/>
        <v>120.63492063492063</v>
      </c>
      <c r="Z181" s="12">
        <f>IF(H181=0,"",'Ark1'!T4172)</f>
        <v>3.6820385169658065</v>
      </c>
      <c r="AA181" s="51">
        <f>IF(H181=0,"",'Ark1'!V4172)</f>
        <v>94.132861949022157</v>
      </c>
      <c r="AB181" s="39"/>
      <c r="AC181" s="79"/>
      <c r="AD181" s="100"/>
      <c r="AE181" s="51"/>
      <c r="AF181" s="4"/>
      <c r="AG181" s="1"/>
      <c r="AH181" s="1"/>
      <c r="AI181" s="1"/>
      <c r="AJ181" s="1"/>
      <c r="AK181" s="1"/>
      <c r="AL181" s="1"/>
      <c r="AM181" s="10"/>
      <c r="AN181"/>
      <c r="AO181"/>
      <c r="AP181"/>
      <c r="AQ181"/>
      <c r="AR181"/>
    </row>
    <row r="182" spans="1:44" s="58" customFormat="1" ht="15.6">
      <c r="A182" s="39"/>
      <c r="B182" s="2">
        <f>+'Ark1'!C4173</f>
        <v>2023</v>
      </c>
      <c r="C182" s="2">
        <f>+'Ark1'!J4173</f>
        <v>171</v>
      </c>
      <c r="D182" s="2" t="s">
        <v>503</v>
      </c>
      <c r="E182" s="2">
        <f>+'Ark1'!D4173</f>
        <v>4</v>
      </c>
      <c r="F182" s="2" t="s">
        <v>493</v>
      </c>
      <c r="G182" s="3">
        <f>+'Ark1'!Q4173</f>
        <v>55</v>
      </c>
      <c r="H182" s="310">
        <f>+'Ark1'!R4173</f>
        <v>5372</v>
      </c>
      <c r="I182" s="310">
        <f>IF(H182=0,"",'Ark1'!S4173)</f>
        <v>5364</v>
      </c>
      <c r="J182" s="86"/>
      <c r="K182" s="51">
        <f>100*H182/Måned!H13</f>
        <v>5.0984188447886414</v>
      </c>
      <c r="L182" s="86"/>
      <c r="M182" s="51">
        <f>+IF(H182=0,"",'Ark1'!AD4173)</f>
        <v>6.3690793763708591</v>
      </c>
      <c r="N182" s="51">
        <f>+IF(H182=0,"",'Ark1'!AE4173)</f>
        <v>6.5560722615551077</v>
      </c>
      <c r="O182" s="12">
        <f>IF(H182=0,"",'Ark1'!U4173)</f>
        <v>60.737509321401937</v>
      </c>
      <c r="P182" s="12">
        <f>IF(H182=0,"",'Ark1'!W4173)</f>
        <v>88.126472781506493</v>
      </c>
      <c r="Q182" s="51">
        <f>IF(H182=0,"",'Ark1'!X4173)</f>
        <v>0.78183172002978396</v>
      </c>
      <c r="R182" s="51">
        <f>IF(H182=0,"",'Ark1'!Y4173)</f>
        <v>1.5636634400595679</v>
      </c>
      <c r="S182" s="114"/>
      <c r="T182" s="272">
        <f>IF(H182=0,"",'Ark1'!Z4173)</f>
        <v>18.261355174981379</v>
      </c>
      <c r="U182" s="114"/>
      <c r="V182" s="51">
        <f>IF(H182=0,"",'Ark1'!AA4173)</f>
        <v>8.7125264555138884</v>
      </c>
      <c r="W182" s="12">
        <f>IF(H182=0,"",'Ark1'!AB4173)</f>
        <v>2.4214125706980485</v>
      </c>
      <c r="X182" s="15">
        <f>+IF('Ark1'!AD4173=0,"",'Ark1'!AC4173)</f>
        <v>-29.995973639313995</v>
      </c>
      <c r="Y182" s="15">
        <f t="shared" si="13"/>
        <v>97.527272727272731</v>
      </c>
      <c r="Z182" s="12">
        <f>IF(H182=0,"",'Ark1'!T4173)</f>
        <v>3.7952345495160098</v>
      </c>
      <c r="AA182" s="51">
        <f>IF(H182=0,"",'Ark1'!V4173)</f>
        <v>95.536553226315803</v>
      </c>
      <c r="AB182" s="39"/>
      <c r="AC182" s="79"/>
      <c r="AD182" s="100"/>
      <c r="AE182" s="51"/>
      <c r="AF182" s="4"/>
      <c r="AG182" s="1"/>
      <c r="AH182" s="1"/>
      <c r="AI182" s="1"/>
      <c r="AJ182" s="1"/>
      <c r="AK182" s="1"/>
      <c r="AL182" s="1"/>
      <c r="AM182" s="10"/>
      <c r="AN182"/>
    </row>
    <row r="183" spans="1:44" s="58" customFormat="1" ht="15.6">
      <c r="A183" s="39"/>
      <c r="B183" s="2">
        <f>+'Ark1'!C4174</f>
        <v>2023</v>
      </c>
      <c r="C183" s="2">
        <f>+'Ark1'!J4174</f>
        <v>171</v>
      </c>
      <c r="D183" s="2" t="s">
        <v>503</v>
      </c>
      <c r="E183" s="2">
        <f>+'Ark1'!D4174</f>
        <v>5</v>
      </c>
      <c r="F183" s="2" t="s">
        <v>377</v>
      </c>
      <c r="G183" s="3">
        <f>+'Ark1'!Q4174</f>
        <v>60</v>
      </c>
      <c r="H183" s="310">
        <f>+'Ark1'!R4174</f>
        <v>7552</v>
      </c>
      <c r="I183" s="310">
        <f>IF(H183=0,"",'Ark1'!S4174)</f>
        <v>7539</v>
      </c>
      <c r="J183" s="86"/>
      <c r="K183" s="51">
        <f>100*H183/Måned!H14</f>
        <v>6.0587584037995601</v>
      </c>
      <c r="L183" s="86"/>
      <c r="M183" s="51">
        <f>+IF(H183=0,"",'Ark1'!AD4174)</f>
        <v>8.9537020570276855</v>
      </c>
      <c r="N183" s="51">
        <f>+IF(H183=0,"",'Ark1'!AE4174)</f>
        <v>9.0571622695371978</v>
      </c>
      <c r="O183" s="12">
        <f>IF(H183=0,"",'Ark1'!U4174)</f>
        <v>60.683247115002011</v>
      </c>
      <c r="P183" s="12">
        <f>IF(H183=0,"",'Ark1'!W4174)</f>
        <v>86.622323915638788</v>
      </c>
      <c r="Q183" s="51">
        <f>IF(H183=0,"",'Ark1'!X4174)</f>
        <v>0.13241525423728812</v>
      </c>
      <c r="R183" s="51">
        <f>IF(H183=0,"",'Ark1'!Y4174)</f>
        <v>0.26483050847457623</v>
      </c>
      <c r="S183" s="114"/>
      <c r="T183" s="272">
        <f>IF(H183=0,"",'Ark1'!Z4174)</f>
        <v>14.31408898305085</v>
      </c>
      <c r="U183" s="114"/>
      <c r="V183" s="51">
        <f>IF(H183=0,"",'Ark1'!AA4174)</f>
        <v>8.6397462116693404</v>
      </c>
      <c r="W183" s="12">
        <f>IF(H183=0,"",'Ark1'!AB4174)</f>
        <v>2.3445600185699842</v>
      </c>
      <c r="X183" s="15">
        <f>+IF('Ark1'!AD4174=0,"",'Ark1'!AC4174)</f>
        <v>-33.272859381009205</v>
      </c>
      <c r="Y183" s="15">
        <f t="shared" si="13"/>
        <v>125.65</v>
      </c>
      <c r="Z183" s="12">
        <f>IF(H183=0,"",'Ark1'!T4174)</f>
        <v>3.8840042372881354</v>
      </c>
      <c r="AA183" s="51">
        <f>IF(H183=0,"",'Ark1'!V4174)</f>
        <v>93.918931056520023</v>
      </c>
      <c r="AB183" s="39"/>
      <c r="AC183" s="79"/>
      <c r="AD183" s="100"/>
      <c r="AE183" s="51"/>
      <c r="AF183" s="4"/>
      <c r="AG183" s="1"/>
      <c r="AH183" s="1"/>
      <c r="AI183" s="1"/>
      <c r="AJ183" s="1"/>
      <c r="AK183" s="1"/>
      <c r="AL183" s="1"/>
      <c r="AM183" s="10"/>
      <c r="AN183"/>
    </row>
    <row r="184" spans="1:44" s="58" customFormat="1" ht="15.6">
      <c r="A184" s="39"/>
      <c r="B184" s="2">
        <f>+'Ark1'!C4175</f>
        <v>2023</v>
      </c>
      <c r="C184" s="2">
        <f>+'Ark1'!J4175</f>
        <v>171</v>
      </c>
      <c r="D184" s="2" t="s">
        <v>503</v>
      </c>
      <c r="E184" s="2">
        <f>+'Ark1'!D4175</f>
        <v>6</v>
      </c>
      <c r="F184" s="2" t="s">
        <v>494</v>
      </c>
      <c r="G184" s="3">
        <f>+'Ark1'!Q4175</f>
        <v>58</v>
      </c>
      <c r="H184" s="310">
        <f>+'Ark1'!R4175</f>
        <v>6210</v>
      </c>
      <c r="I184" s="310">
        <f>IF(H184=0,"",'Ark1'!S4175)</f>
        <v>6197</v>
      </c>
      <c r="J184" s="86"/>
      <c r="K184" s="51">
        <f>100*H184/Måned!H15</f>
        <v>4.7993322668150515</v>
      </c>
      <c r="L184" s="86"/>
      <c r="M184" s="51">
        <f>+IF(H184=0,"",'Ark1'!AD4175)</f>
        <v>7.3626178196692145</v>
      </c>
      <c r="N184" s="51">
        <f>+IF(H184=0,"",'Ark1'!AE4175)</f>
        <v>7.3825144620485181</v>
      </c>
      <c r="O184" s="12">
        <f>IF(H184=0,"",'Ark1'!U4175)</f>
        <v>60.645796353074068</v>
      </c>
      <c r="P184" s="12">
        <f>IF(H184=0,"",'Ark1'!W4175)</f>
        <v>85.896256253025612</v>
      </c>
      <c r="Q184" s="51">
        <f>IF(H184=0,"",'Ark1'!X4175)</f>
        <v>0.86956521739130432</v>
      </c>
      <c r="R184" s="51">
        <f>IF(H184=0,"",'Ark1'!Y4175)</f>
        <v>1.7391304347826086</v>
      </c>
      <c r="S184" s="114"/>
      <c r="T184" s="272">
        <f>IF(H184=0,"",'Ark1'!Z4175)</f>
        <v>8.4541062801932352</v>
      </c>
      <c r="U184" s="114"/>
      <c r="V184" s="51">
        <f>IF(H184=0,"",'Ark1'!AA4175)</f>
        <v>8.8592886750480169</v>
      </c>
      <c r="W184" s="12">
        <f>IF(H184=0,"",'Ark1'!AB4175)</f>
        <v>2.3309911900714839</v>
      </c>
      <c r="X184" s="15">
        <f>+IF('Ark1'!AD4175=0,"",'Ark1'!AC4175)</f>
        <v>-32.344374844824245</v>
      </c>
      <c r="Y184" s="15">
        <f t="shared" si="13"/>
        <v>106.84482758620689</v>
      </c>
      <c r="Z184" s="12">
        <f>IF(H184=0,"",'Ark1'!T4175)</f>
        <v>4.0351046698872803</v>
      </c>
      <c r="AA184" s="51">
        <f>IF(H184=0,"",'Ark1'!V4175)</f>
        <v>93.143346368100637</v>
      </c>
      <c r="AB184" s="39"/>
      <c r="AC184" s="10"/>
      <c r="AD184" s="100"/>
      <c r="AE184" s="51"/>
      <c r="AF184" s="4"/>
      <c r="AG184" s="1"/>
      <c r="AH184" s="1"/>
      <c r="AI184" s="1"/>
      <c r="AJ184" s="1"/>
      <c r="AK184" s="1"/>
      <c r="AL184" s="1"/>
      <c r="AM184" s="10"/>
      <c r="AN184"/>
    </row>
    <row r="185" spans="1:44" s="58" customFormat="1" ht="15.6">
      <c r="A185" s="39"/>
      <c r="B185" s="2">
        <f>+'Ark1'!C4176</f>
        <v>2023</v>
      </c>
      <c r="C185" s="2">
        <f>+'Ark1'!J4176</f>
        <v>171</v>
      </c>
      <c r="D185" s="2" t="s">
        <v>503</v>
      </c>
      <c r="E185" s="2">
        <f>+'Ark1'!D4176</f>
        <v>7</v>
      </c>
      <c r="F185" s="2" t="s">
        <v>495</v>
      </c>
      <c r="G185" s="3">
        <f>+'Ark1'!Q4176</f>
        <v>59</v>
      </c>
      <c r="H185" s="310">
        <f>+'Ark1'!R4176</f>
        <v>7710</v>
      </c>
      <c r="I185" s="310">
        <f>IF(H185=0,"",'Ark1'!S4176)</f>
        <v>7694</v>
      </c>
      <c r="J185" s="86"/>
      <c r="K185" s="51">
        <f>100*H185/Måned!H16</f>
        <v>6.3509584098715806</v>
      </c>
      <c r="L185" s="86"/>
      <c r="M185" s="51">
        <f>+IF(H185=0,"",'Ark1'!AD4176)</f>
        <v>9.1410279210385923</v>
      </c>
      <c r="N185" s="51">
        <f>+IF(H185=0,"",'Ark1'!AE4176)</f>
        <v>9.2888679329727779</v>
      </c>
      <c r="O185" s="12">
        <f>IF(H185=0,"",'Ark1'!U4176)</f>
        <v>60.430465297634512</v>
      </c>
      <c r="P185" s="12">
        <f>IF(H185=0,"",'Ark1'!W4176)</f>
        <v>87.048648297374726</v>
      </c>
      <c r="Q185" s="51">
        <f>IF(H185=0,"",'Ark1'!X4176)</f>
        <v>3.8910505836575869E-2</v>
      </c>
      <c r="R185" s="51">
        <f>IF(H185=0,"",'Ark1'!Y4176)</f>
        <v>7.7821011673151738E-2</v>
      </c>
      <c r="S185" s="114"/>
      <c r="T185" s="272">
        <f>IF(H185=0,"",'Ark1'!Z4176)</f>
        <v>15.29182879377432</v>
      </c>
      <c r="U185" s="114"/>
      <c r="V185" s="51">
        <f>IF(H185=0,"",'Ark1'!AA4176)</f>
        <v>8.5417365590681609</v>
      </c>
      <c r="W185" s="12">
        <f>IF(H185=0,"",'Ark1'!AB4176)</f>
        <v>2.5028784815284526</v>
      </c>
      <c r="X185" s="15">
        <f>+IF('Ark1'!AD4176=0,"",'Ark1'!AC4176)</f>
        <v>-36.297229645194925</v>
      </c>
      <c r="Y185" s="15">
        <f t="shared" si="13"/>
        <v>130.40677966101694</v>
      </c>
      <c r="Z185" s="12">
        <f>IF(H185=0,"",'Ark1'!T4176)</f>
        <v>4.4284046692606998</v>
      </c>
      <c r="AA185" s="51">
        <f>IF(H185=0,"",'Ark1'!V4176)</f>
        <v>94.387291133978437</v>
      </c>
      <c r="AB185" s="39"/>
      <c r="AC185" s="10"/>
      <c r="AD185" s="100"/>
      <c r="AE185" s="51"/>
      <c r="AF185" s="4"/>
      <c r="AG185" s="1"/>
      <c r="AH185" s="1"/>
      <c r="AI185" s="1"/>
      <c r="AJ185" s="1"/>
      <c r="AK185" s="1"/>
      <c r="AL185" s="1"/>
      <c r="AM185" s="10"/>
      <c r="AN185"/>
    </row>
    <row r="186" spans="1:44" s="58" customFormat="1" ht="15.6">
      <c r="A186" s="39"/>
      <c r="B186" s="2">
        <f>+'Ark1'!C4177</f>
        <v>2023</v>
      </c>
      <c r="C186" s="2">
        <f>+'Ark1'!J4177</f>
        <v>171</v>
      </c>
      <c r="D186" s="2" t="s">
        <v>503</v>
      </c>
      <c r="E186" s="2">
        <f>+'Ark1'!D4177</f>
        <v>8</v>
      </c>
      <c r="F186" s="2" t="s">
        <v>496</v>
      </c>
      <c r="G186" s="3">
        <f>+'Ark1'!Q4177</f>
        <v>66</v>
      </c>
      <c r="H186" s="310">
        <f>+'Ark1'!R4177</f>
        <v>7986</v>
      </c>
      <c r="I186" s="310">
        <f>IF(H186=0,"",'Ark1'!S4177)</f>
        <v>7965</v>
      </c>
      <c r="J186" s="86"/>
      <c r="K186" s="51">
        <f>100*H186/Måned!H17</f>
        <v>6.1697015582629655</v>
      </c>
      <c r="L186" s="86"/>
      <c r="M186" s="51">
        <f>+IF(H186=0,"",'Ark1'!AD4177)</f>
        <v>9.4682553796905609</v>
      </c>
      <c r="N186" s="51">
        <f>+IF(H186=0,"",'Ark1'!AE4177)</f>
        <v>9.5850649552111804</v>
      </c>
      <c r="O186" s="12">
        <f>IF(H186=0,"",'Ark1'!U4177)</f>
        <v>60.203766478342757</v>
      </c>
      <c r="P186" s="12">
        <f>IF(H186=0,"",'Ark1'!W4177)</f>
        <v>86.768223477715068</v>
      </c>
      <c r="Q186" s="51">
        <f>IF(H186=0,"",'Ark1'!X4177)</f>
        <v>0.12521913348359631</v>
      </c>
      <c r="R186" s="51">
        <f>IF(H186=0,"",'Ark1'!Y4177)</f>
        <v>0.25043826696719262</v>
      </c>
      <c r="S186" s="114"/>
      <c r="T186" s="272">
        <f>IF(H186=0,"",'Ark1'!Z4177)</f>
        <v>17.668419734535437</v>
      </c>
      <c r="U186" s="114"/>
      <c r="V186" s="51">
        <f>IF(H186=0,"",'Ark1'!AA4177)</f>
        <v>8.3976048610696488</v>
      </c>
      <c r="W186" s="12">
        <f>IF(H186=0,"",'Ark1'!AB4177)</f>
        <v>2.4344845973936375</v>
      </c>
      <c r="X186" s="15">
        <f>+IF('Ark1'!AD4177=0,"",'Ark1'!AC4177)</f>
        <v>-29.148876669946183</v>
      </c>
      <c r="Y186" s="15">
        <f t="shared" si="13"/>
        <v>120.68181818181819</v>
      </c>
      <c r="Z186" s="12">
        <f>IF(H186=0,"",'Ark1'!T4177)</f>
        <v>4.9320060105184069</v>
      </c>
      <c r="AA186" s="51">
        <f>IF(H186=0,"",'Ark1'!V4177)</f>
        <v>94.100244909507268</v>
      </c>
      <c r="AB186" s="39"/>
      <c r="AC186" s="10"/>
      <c r="AD186" s="100"/>
      <c r="AE186" s="51"/>
      <c r="AF186" s="4"/>
      <c r="AG186" s="1"/>
      <c r="AH186" s="1"/>
      <c r="AI186" s="1"/>
      <c r="AJ186" s="1"/>
      <c r="AK186" s="1"/>
      <c r="AL186" s="1"/>
      <c r="AM186" s="10"/>
      <c r="AN186"/>
    </row>
    <row r="187" spans="1:44" s="58" customFormat="1" ht="15.6">
      <c r="A187" s="39"/>
      <c r="B187" s="2">
        <f>+'Ark1'!C4178</f>
        <v>2023</v>
      </c>
      <c r="C187" s="2">
        <f>+'Ark1'!J4178</f>
        <v>171</v>
      </c>
      <c r="D187" s="2" t="s">
        <v>503</v>
      </c>
      <c r="E187" s="2">
        <f>+'Ark1'!D4178</f>
        <v>9</v>
      </c>
      <c r="F187" s="2" t="s">
        <v>497</v>
      </c>
      <c r="G187" s="3">
        <f>+'Ark1'!Q4178</f>
        <v>61</v>
      </c>
      <c r="H187" s="310">
        <f>+'Ark1'!R4178</f>
        <v>8476</v>
      </c>
      <c r="I187" s="310">
        <f>IF(H187=0,"",'Ark1'!S4178)</f>
        <v>8454</v>
      </c>
      <c r="J187" s="86"/>
      <c r="K187" s="51">
        <f>100*H187/Måned!H18</f>
        <v>7.0558071390516783</v>
      </c>
      <c r="L187" s="86"/>
      <c r="M187" s="51">
        <f>+IF(H187=0,"",'Ark1'!AD4178)</f>
        <v>10.049202679471222</v>
      </c>
      <c r="N187" s="51">
        <f>+IF(H187=0,"",'Ark1'!AE4178)</f>
        <v>9.9510055679897178</v>
      </c>
      <c r="O187" s="12">
        <f>IF(H187=0,"",'Ark1'!U4178)</f>
        <v>60.709959782351554</v>
      </c>
      <c r="P187" s="12">
        <f>IF(H187=0,"",'Ark1'!W4178)</f>
        <v>84.870380884787934</v>
      </c>
      <c r="Q187" s="51">
        <f>IF(H187=0,"",'Ark1'!X4178)</f>
        <v>3.539405379896178E-2</v>
      </c>
      <c r="R187" s="51">
        <f>IF(H187=0,"",'Ark1'!Y4178)</f>
        <v>7.0788107597923561E-2</v>
      </c>
      <c r="S187" s="114"/>
      <c r="T187" s="272">
        <f>IF(H187=0,"",'Ark1'!Z4178)</f>
        <v>14.405379896177443</v>
      </c>
      <c r="U187" s="114"/>
      <c r="V187" s="51">
        <f>IF(H187=0,"",'Ark1'!AA4178)</f>
        <v>8.3916153316784516</v>
      </c>
      <c r="W187" s="12">
        <f>IF(H187=0,"",'Ark1'!AB4178)</f>
        <v>2.3855595601927639</v>
      </c>
      <c r="X187" s="15">
        <f>+IF('Ark1'!AD4178=0,"",'Ark1'!AC4178)</f>
        <v>-30.25697748446402</v>
      </c>
      <c r="Y187" s="15">
        <f t="shared" si="13"/>
        <v>138.59016393442624</v>
      </c>
      <c r="Z187" s="12">
        <f>IF(H187=0,"",'Ark1'!T4178)</f>
        <v>3.7592024539877298</v>
      </c>
      <c r="AA187" s="51">
        <f>IF(H187=0,"",'Ark1'!V4178)</f>
        <v>92.04547405998872</v>
      </c>
      <c r="AB187" s="39"/>
      <c r="AC187" s="10"/>
      <c r="AD187" s="100"/>
      <c r="AE187" s="51"/>
      <c r="AF187" s="4"/>
      <c r="AG187" s="1"/>
      <c r="AH187" s="1"/>
      <c r="AI187" s="1"/>
      <c r="AJ187" s="1"/>
      <c r="AK187" s="1"/>
      <c r="AL187" s="1"/>
      <c r="AM187" s="10"/>
      <c r="AN187"/>
    </row>
    <row r="188" spans="1:44" s="58" customFormat="1" ht="15.6">
      <c r="A188" s="39"/>
      <c r="B188" s="2">
        <f>+'Ark1'!C4179</f>
        <v>2023</v>
      </c>
      <c r="C188" s="2">
        <f>+'Ark1'!J4179</f>
        <v>171</v>
      </c>
      <c r="D188" s="2" t="s">
        <v>503</v>
      </c>
      <c r="E188" s="2">
        <f>+'Ark1'!D4179</f>
        <v>10</v>
      </c>
      <c r="F188" s="2" t="s">
        <v>498</v>
      </c>
      <c r="G188" s="3">
        <f>+'Ark1'!Q4179</f>
        <v>54</v>
      </c>
      <c r="H188" s="310">
        <f>+'Ark1'!R4179</f>
        <v>6570</v>
      </c>
      <c r="I188" s="310">
        <f>IF(H188=0,"",'Ark1'!S4179)</f>
        <v>6520</v>
      </c>
      <c r="J188" s="86"/>
      <c r="K188" s="51">
        <f>100*H188/Måned!H19</f>
        <v>5.2254416174213203</v>
      </c>
      <c r="L188" s="86"/>
      <c r="M188" s="51">
        <f>+IF(H188=0,"",'Ark1'!AD4179)</f>
        <v>7.7894362439978657</v>
      </c>
      <c r="N188" s="51">
        <f>+IF(H188=0,"",'Ark1'!AE4179)</f>
        <v>7.5797221027128669</v>
      </c>
      <c r="O188" s="12">
        <f>IF(H188=0,"",'Ark1'!U4179)</f>
        <v>60.903067484662579</v>
      </c>
      <c r="P188" s="12">
        <f>IF(H188=0,"",'Ark1'!W4179)</f>
        <v>83.82182515337405</v>
      </c>
      <c r="Q188" s="51">
        <f>IF(H188=0,"",'Ark1'!X4179)</f>
        <v>0.18264840182648404</v>
      </c>
      <c r="R188" s="51">
        <f>IF(H188=0,"",'Ark1'!Y4179)</f>
        <v>0.36529680365296807</v>
      </c>
      <c r="S188" s="114"/>
      <c r="T188" s="272">
        <f>IF(H188=0,"",'Ark1'!Z4179)</f>
        <v>13.211567732115675</v>
      </c>
      <c r="U188" s="114"/>
      <c r="V188" s="51">
        <f>IF(H188=0,"",'Ark1'!AA4179)</f>
        <v>7.9024150253749124</v>
      </c>
      <c r="W188" s="12">
        <f>IF(H188=0,"",'Ark1'!AB4179)</f>
        <v>2.2332793382842322</v>
      </c>
      <c r="X188" s="15">
        <f>+IF('Ark1'!AD4179=0,"",'Ark1'!AC4179)</f>
        <v>-27.732824736313059</v>
      </c>
      <c r="Y188" s="15">
        <f t="shared" si="13"/>
        <v>120.74074074074075</v>
      </c>
      <c r="Z188" s="12">
        <f>IF(H188=0,"",'Ark1'!T4179)</f>
        <v>3.3561643835616439</v>
      </c>
      <c r="AA188" s="51">
        <f>IF(H188=0,"",'Ark1'!V4179)</f>
        <v>91.085085311301583</v>
      </c>
      <c r="AB188" s="39"/>
      <c r="AC188" s="10"/>
      <c r="AD188" s="100"/>
      <c r="AE188" s="51"/>
      <c r="AF188" s="4"/>
      <c r="AG188" s="1"/>
      <c r="AH188" s="1"/>
      <c r="AI188" s="1"/>
      <c r="AJ188" s="1"/>
      <c r="AK188" s="1"/>
      <c r="AL188" s="1"/>
      <c r="AM188" s="10"/>
      <c r="AN188"/>
    </row>
    <row r="189" spans="1:44" s="58" customFormat="1" ht="15.6">
      <c r="A189" s="39"/>
      <c r="B189" s="2">
        <f>+'Ark1'!C4180</f>
        <v>2023</v>
      </c>
      <c r="C189" s="2">
        <f>+'Ark1'!J4180</f>
        <v>171</v>
      </c>
      <c r="D189" s="2" t="s">
        <v>503</v>
      </c>
      <c r="E189" s="2">
        <f>+'Ark1'!D4180</f>
        <v>11</v>
      </c>
      <c r="F189" s="2" t="s">
        <v>499</v>
      </c>
      <c r="G189" s="3">
        <f>+'Ark1'!Q4180</f>
        <v>60</v>
      </c>
      <c r="H189" s="310">
        <f>+'Ark1'!R4180</f>
        <v>7533</v>
      </c>
      <c r="I189" s="310">
        <f>IF(H189=0,"",'Ark1'!S4180)</f>
        <v>7512</v>
      </c>
      <c r="J189" s="86"/>
      <c r="K189" s="51">
        <f>100*H189/Måned!H20</f>
        <v>5.4055023751776003</v>
      </c>
      <c r="L189" s="86"/>
      <c r="M189" s="51">
        <f>+IF(H189=0,"",'Ark1'!AD4180)</f>
        <v>8.9311755290770076</v>
      </c>
      <c r="N189" s="51">
        <f>+IF(H189=0,"",'Ark1'!AE4180)</f>
        <v>8.7770825393557192</v>
      </c>
      <c r="O189" s="12">
        <f>IF(H189=0,"",'Ark1'!U4180)</f>
        <v>60.890441959531408</v>
      </c>
      <c r="P189" s="12">
        <f>IF(H189=0,"",'Ark1'!W4180)</f>
        <v>84.24536741214061</v>
      </c>
      <c r="Q189" s="51">
        <f>IF(H189=0,"",'Ark1'!X4180)</f>
        <v>7.9649542015133426E-2</v>
      </c>
      <c r="R189" s="51">
        <f>IF(H189=0,"",'Ark1'!Y4180)</f>
        <v>0.15929908403026685</v>
      </c>
      <c r="S189" s="114"/>
      <c r="T189" s="272">
        <f>IF(H189=0,"",'Ark1'!Z4180)</f>
        <v>19.753086419753089</v>
      </c>
      <c r="U189" s="114"/>
      <c r="V189" s="51">
        <f>IF(H189=0,"",'Ark1'!AA4180)</f>
        <v>8.4025591560476283</v>
      </c>
      <c r="W189" s="12">
        <f>IF(H189=0,"",'Ark1'!AB4180)</f>
        <v>2.2754545746711123</v>
      </c>
      <c r="X189" s="15">
        <f>+IF('Ark1'!AD4180=0,"",'Ark1'!AC4180)</f>
        <v>-30.5306380326058</v>
      </c>
      <c r="Y189" s="15">
        <f t="shared" si="13"/>
        <v>125.2</v>
      </c>
      <c r="Z189" s="12">
        <f>IF(H189=0,"",'Ark1'!T4180)</f>
        <v>3.3832470463294841</v>
      </c>
      <c r="AA189" s="51">
        <f>IF(H189=0,"",'Ark1'!V4180)</f>
        <v>91.374104790947612</v>
      </c>
      <c r="AB189" s="39"/>
      <c r="AC189" s="10"/>
      <c r="AD189" s="100"/>
      <c r="AE189" s="51"/>
      <c r="AF189" s="4"/>
      <c r="AG189" s="1"/>
      <c r="AH189" s="1"/>
      <c r="AI189" s="1"/>
      <c r="AJ189" s="1"/>
      <c r="AK189" s="1"/>
      <c r="AL189" s="1"/>
      <c r="AM189" s="10"/>
      <c r="AN189"/>
    </row>
    <row r="190" spans="1:44" s="58" customFormat="1" ht="15.6">
      <c r="A190" s="39"/>
      <c r="B190" s="2">
        <f>+'Ark1'!C4181</f>
        <v>2023</v>
      </c>
      <c r="C190" s="2">
        <f>+'Ark1'!J4181</f>
        <v>171</v>
      </c>
      <c r="D190" s="2" t="s">
        <v>503</v>
      </c>
      <c r="E190" s="2">
        <f>+'Ark1'!D4181</f>
        <v>12</v>
      </c>
      <c r="F190" s="2" t="s">
        <v>500</v>
      </c>
      <c r="G190" s="3">
        <f>+'Ark1'!Q4181</f>
        <v>57</v>
      </c>
      <c r="H190" s="310">
        <f>+'Ark1'!R4181</f>
        <v>6644</v>
      </c>
      <c r="I190" s="310">
        <f>IF(H190=0,"",'Ark1'!S4181)</f>
        <v>6630</v>
      </c>
      <c r="J190" s="86"/>
      <c r="K190" s="51">
        <f>100*H190/Måned!H21</f>
        <v>6.0160452018327026</v>
      </c>
      <c r="L190" s="86"/>
      <c r="M190" s="51">
        <f>+IF(H190=0,"",'Ark1'!AD4181)</f>
        <v>7.8771711423320898</v>
      </c>
      <c r="N190" s="51">
        <f>+IF(H190=0,"",'Ark1'!AE4181)</f>
        <v>7.5338111897999696</v>
      </c>
      <c r="O190" s="12">
        <f>IF(H190=0,"",'Ark1'!U4181)</f>
        <v>61.223529411764709</v>
      </c>
      <c r="P190" s="12">
        <f>IF(H190=0,"",'Ark1'!W4181)</f>
        <v>81.93182503770737</v>
      </c>
      <c r="Q190" s="51">
        <f>IF(H190=0,"",'Ark1'!X4181)</f>
        <v>3.0102347983142687E-2</v>
      </c>
      <c r="R190" s="51">
        <f>IF(H190=0,"",'Ark1'!Y4181)</f>
        <v>6.0204695966285374E-2</v>
      </c>
      <c r="S190" s="114"/>
      <c r="T190" s="272">
        <f>IF(H190=0,"",'Ark1'!Z4181)</f>
        <v>19.416014449127033</v>
      </c>
      <c r="U190" s="114"/>
      <c r="V190" s="51">
        <f>IF(H190=0,"",'Ark1'!AA4181)</f>
        <v>8.4681308776290116</v>
      </c>
      <c r="W190" s="12">
        <f>IF(H190=0,"",'Ark1'!AB4181)</f>
        <v>2.2345406366807712</v>
      </c>
      <c r="X190" s="15">
        <f>+IF('Ark1'!AD4181=0,"",'Ark1'!AC4181)</f>
        <v>-31.576373631846323</v>
      </c>
      <c r="Y190" s="15">
        <f t="shared" si="13"/>
        <v>116.31578947368421</v>
      </c>
      <c r="Z190" s="12">
        <f>IF(H190=0,"",'Ark1'!T4181)</f>
        <v>2.8509933774834444</v>
      </c>
      <c r="AA190" s="51">
        <f>IF(H190=0,"",'Ark1'!V4181)</f>
        <v>88.849953182373156</v>
      </c>
      <c r="AB190" s="39"/>
      <c r="AC190" s="10"/>
      <c r="AD190" s="100"/>
      <c r="AE190" s="51"/>
      <c r="AF190" s="4"/>
      <c r="AG190" s="1"/>
      <c r="AH190" s="1"/>
      <c r="AI190" s="1"/>
      <c r="AJ190" s="1"/>
      <c r="AK190" s="1"/>
      <c r="AL190" s="1"/>
      <c r="AM190" s="10"/>
      <c r="AN190"/>
    </row>
    <row r="191" spans="1:44" ht="15.6">
      <c r="A191" s="39"/>
      <c r="B191" s="39"/>
      <c r="C191" s="44"/>
      <c r="D191" s="44"/>
      <c r="E191" s="44"/>
      <c r="F191" s="44"/>
      <c r="G191" s="44"/>
      <c r="H191" s="333"/>
      <c r="I191" s="333"/>
      <c r="J191" s="86"/>
      <c r="K191" s="44"/>
      <c r="L191" s="86"/>
      <c r="M191" s="44"/>
      <c r="N191" s="44"/>
      <c r="O191" s="44"/>
      <c r="P191" s="44"/>
      <c r="Q191" s="44"/>
      <c r="R191" s="44"/>
      <c r="S191" s="114"/>
      <c r="T191" s="44"/>
      <c r="U191" s="114"/>
      <c r="V191" s="44"/>
      <c r="W191" s="44"/>
      <c r="X191" s="44"/>
      <c r="Y191" s="44"/>
      <c r="Z191" s="44"/>
      <c r="AA191" s="44"/>
      <c r="AB191" s="39"/>
      <c r="AC191" s="79"/>
      <c r="AE191" s="51"/>
      <c r="AF191" s="4"/>
      <c r="AN191" s="13"/>
      <c r="AO191" s="12"/>
      <c r="AP191" s="12"/>
    </row>
    <row r="192" spans="1:44" ht="15.6">
      <c r="A192" s="39"/>
      <c r="B192" s="2">
        <f>+'Ark1'!C4182</f>
        <v>2023</v>
      </c>
      <c r="C192" s="2">
        <f>+'Ark1'!J4182</f>
        <v>181</v>
      </c>
      <c r="D192" s="2" t="s">
        <v>40</v>
      </c>
      <c r="E192" s="2">
        <f>+'Ark1'!D4182</f>
        <v>1</v>
      </c>
      <c r="F192" s="2" t="s">
        <v>490</v>
      </c>
      <c r="G192" s="3">
        <f>+'Ark1'!Q4182</f>
        <v>12</v>
      </c>
      <c r="H192" s="310">
        <f>+'Ark1'!R4182</f>
        <v>728</v>
      </c>
      <c r="I192" s="310">
        <f>IF(H192=0,"",'Ark1'!S4182)</f>
        <v>728</v>
      </c>
      <c r="J192" s="86"/>
      <c r="K192" s="51">
        <f>100*H192/Måned!H10</f>
        <v>0.55678350452386594</v>
      </c>
      <c r="L192" s="86"/>
      <c r="M192" s="51">
        <f>+IF(H192=0,"",'Ark1'!AE4182)</f>
        <v>8.7574465039068947</v>
      </c>
      <c r="N192" s="51">
        <f>+IF(H192=0,"",'Ark1'!AF4182)</f>
        <v>8</v>
      </c>
      <c r="O192" s="12">
        <f>IF(H192=0,"",'Ark1'!U4182)</f>
        <v>61.75</v>
      </c>
      <c r="P192" s="12">
        <f>IF(H192=0,"",'Ark1'!W4182)</f>
        <v>84.69807692307694</v>
      </c>
      <c r="Q192" s="51">
        <f>IF(H192=0,"",'Ark1'!X4182)</f>
        <v>0</v>
      </c>
      <c r="R192" s="51">
        <f>IF(H192=0,"",'Ark1'!Y4182)</f>
        <v>0</v>
      </c>
      <c r="S192" s="114"/>
      <c r="T192" s="272">
        <f>IF(H192=0,"",'Ark1'!Z4182)</f>
        <v>0</v>
      </c>
      <c r="U192" s="114"/>
      <c r="V192" s="51">
        <f>IF(H192=0,"",'Ark1'!AA4182)</f>
        <v>9.139198069673478</v>
      </c>
      <c r="W192" s="12">
        <f>IF(H192=0,"",'Ark1'!AB4182)</f>
        <v>2.5012359582177206</v>
      </c>
      <c r="X192" s="15">
        <f>+IF('Ark1'!AD4182=0,"",'Ark1'!AC4182)</f>
        <v>-46.298233290539848</v>
      </c>
      <c r="Y192" s="15">
        <f>+(IF(H192=0,"",I192/G192))</f>
        <v>60.666666666666664</v>
      </c>
      <c r="Z192" s="12">
        <f>IF(H192=0,"",'Ark1'!T4182)</f>
        <v>2.5219780219780219</v>
      </c>
      <c r="AA192" s="51">
        <f>IF(H192=0,"",'Ark1'!V4182)</f>
        <v>91.763896991415962</v>
      </c>
      <c r="AB192" s="39"/>
      <c r="AE192" s="51"/>
      <c r="AF192" s="4"/>
      <c r="AO192" s="58"/>
      <c r="AP192" s="58"/>
      <c r="AQ192" s="58"/>
      <c r="AR192" s="58"/>
    </row>
    <row r="193" spans="1:49" ht="15.6">
      <c r="A193" s="39"/>
      <c r="B193" s="2">
        <f>+'Ark1'!C4183</f>
        <v>2023</v>
      </c>
      <c r="C193" s="2">
        <f>+'Ark1'!J4183</f>
        <v>181</v>
      </c>
      <c r="D193" s="2" t="s">
        <v>40</v>
      </c>
      <c r="E193" s="2">
        <f>+'Ark1'!D4183</f>
        <v>2</v>
      </c>
      <c r="F193" s="2" t="s">
        <v>491</v>
      </c>
      <c r="G193" s="3">
        <f>+'Ark1'!Q4183</f>
        <v>11</v>
      </c>
      <c r="H193" s="310">
        <f>+'Ark1'!R4183</f>
        <v>637</v>
      </c>
      <c r="I193" s="310">
        <f>IF(H193=0,"",'Ark1'!S4183)</f>
        <v>637</v>
      </c>
      <c r="J193" s="86"/>
      <c r="K193" s="51">
        <f>100*H193/Måned!H11</f>
        <v>0.57905406019616934</v>
      </c>
      <c r="L193" s="86"/>
      <c r="M193" s="51">
        <f>+IF(H193=0,"",'Ark1'!AE4183)</f>
        <v>7.4838855553447248</v>
      </c>
      <c r="N193" s="51">
        <f>+IF(H193=0,"",'Ark1'!AF4183)</f>
        <v>9</v>
      </c>
      <c r="O193" s="12">
        <f>IF(H193=0,"",'Ark1'!U4183)</f>
        <v>61.646781789638915</v>
      </c>
      <c r="P193" s="12">
        <f>IF(H193=0,"",'Ark1'!W4183)</f>
        <v>82.720879120879104</v>
      </c>
      <c r="Q193" s="51">
        <f>IF(H193=0,"",'Ark1'!X4183)</f>
        <v>0</v>
      </c>
      <c r="R193" s="51">
        <f>IF(H193=0,"",'Ark1'!Y4183)</f>
        <v>0</v>
      </c>
      <c r="S193" s="114"/>
      <c r="T193" s="272">
        <f>IF(H193=0,"",'Ark1'!Z4183)</f>
        <v>0</v>
      </c>
      <c r="U193" s="114"/>
      <c r="V193" s="51">
        <f>IF(H193=0,"",'Ark1'!AA4183)</f>
        <v>9.6648168602120226</v>
      </c>
      <c r="W193" s="12">
        <f>IF(H193=0,"",'Ark1'!AB4183)</f>
        <v>2.2044360523141644</v>
      </c>
      <c r="X193" s="15">
        <f>+IF('Ark1'!AD4183=0,"",'Ark1'!AC4183)</f>
        <v>-40.09039664147987</v>
      </c>
      <c r="Y193" s="15">
        <f t="shared" ref="Y193:Y203" si="14">+(IF(H193=0,"",I193/G193))</f>
        <v>57.909090909090907</v>
      </c>
      <c r="Z193" s="12">
        <f>IF(H193=0,"",'Ark1'!T4183)</f>
        <v>2.2103610675039236</v>
      </c>
      <c r="AA193" s="51">
        <f>IF(H193=0,"",'Ark1'!V4183)</f>
        <v>89.621754193801891</v>
      </c>
      <c r="AB193" s="39"/>
      <c r="AE193" s="51"/>
      <c r="AF193" s="4"/>
    </row>
    <row r="194" spans="1:49" ht="15.6">
      <c r="A194" s="39"/>
      <c r="B194" s="2">
        <f>+'Ark1'!C4184</f>
        <v>2023</v>
      </c>
      <c r="C194" s="2">
        <f>+'Ark1'!J4184</f>
        <v>181</v>
      </c>
      <c r="D194" s="2" t="s">
        <v>40</v>
      </c>
      <c r="E194" s="2">
        <f>+'Ark1'!D4184</f>
        <v>3</v>
      </c>
      <c r="F194" s="2" t="s">
        <v>492</v>
      </c>
      <c r="G194" s="3">
        <f>+'Ark1'!Q4184</f>
        <v>11</v>
      </c>
      <c r="H194" s="310">
        <f>+'Ark1'!R4184</f>
        <v>843</v>
      </c>
      <c r="I194" s="310">
        <f>IF(H194=0,"",'Ark1'!S4184)</f>
        <v>843</v>
      </c>
      <c r="J194" s="86"/>
      <c r="K194" s="51">
        <f>100*H194/Måned!H12</f>
        <v>0.63577057958444894</v>
      </c>
      <c r="L194" s="86"/>
      <c r="M194" s="51">
        <f>+IF(H194=0,"",'Ark1'!AE4184)</f>
        <v>9.9275119842838055</v>
      </c>
      <c r="N194" s="51">
        <f>+IF(H194=0,"",'Ark1'!AF4184)</f>
        <v>7</v>
      </c>
      <c r="O194" s="12">
        <f>IF(H194=0,"",'Ark1'!U4184)</f>
        <v>61.172004744958485</v>
      </c>
      <c r="P194" s="12">
        <f>IF(H194=0,"",'Ark1'!W4184)</f>
        <v>82.916370106761619</v>
      </c>
      <c r="Q194" s="51">
        <f>IF(H194=0,"",'Ark1'!X4184)</f>
        <v>0</v>
      </c>
      <c r="R194" s="51">
        <f>IF(H194=0,"",'Ark1'!Y4184)</f>
        <v>0</v>
      </c>
      <c r="S194" s="114"/>
      <c r="T194" s="272">
        <f>IF(H194=0,"",'Ark1'!Z4184)</f>
        <v>0</v>
      </c>
      <c r="U194" s="114"/>
      <c r="V194" s="51">
        <f>IF(H194=0,"",'Ark1'!AA4184)</f>
        <v>9.1977158243205253</v>
      </c>
      <c r="W194" s="12">
        <f>IF(H194=0,"",'Ark1'!AB4184)</f>
        <v>2.6016828462061912</v>
      </c>
      <c r="X194" s="15">
        <f>+IF('Ark1'!AD4184=0,"",'Ark1'!AC4184)</f>
        <v>-49.222077405450527</v>
      </c>
      <c r="Y194" s="15">
        <f t="shared" si="14"/>
        <v>76.63636363636364</v>
      </c>
      <c r="Z194" s="12">
        <f>IF(H194=0,"",'Ark1'!T4184)</f>
        <v>3.4519572953736648</v>
      </c>
      <c r="AA194" s="51">
        <f>IF(H194=0,"",'Ark1'!V4184)</f>
        <v>89.83355374513711</v>
      </c>
      <c r="AB194" s="39"/>
      <c r="AE194" s="51"/>
      <c r="AF194" s="4"/>
    </row>
    <row r="195" spans="1:49" ht="15.6">
      <c r="A195" s="39"/>
      <c r="B195" s="2">
        <f>+'Ark1'!C4185</f>
        <v>2023</v>
      </c>
      <c r="C195" s="2">
        <f>+'Ark1'!J4185</f>
        <v>181</v>
      </c>
      <c r="D195" s="2" t="s">
        <v>40</v>
      </c>
      <c r="E195" s="2">
        <f>+'Ark1'!D4185</f>
        <v>4</v>
      </c>
      <c r="F195" s="2" t="s">
        <v>493</v>
      </c>
      <c r="G195" s="3">
        <f>+'Ark1'!Q4185</f>
        <v>10</v>
      </c>
      <c r="H195" s="310">
        <f>+'Ark1'!R4185</f>
        <v>617</v>
      </c>
      <c r="I195" s="310">
        <f>IF(H195=0,"",'Ark1'!S4185)</f>
        <v>613</v>
      </c>
      <c r="J195" s="86"/>
      <c r="K195" s="51">
        <f>100*H195/Måned!H13</f>
        <v>0.5855778904010781</v>
      </c>
      <c r="L195" s="86"/>
      <c r="M195" s="51">
        <f>+IF(H195=0,"",'Ark1'!AE4185)</f>
        <v>7.3628638887594882</v>
      </c>
      <c r="N195" s="51">
        <f>+IF(H195=0,"",'Ark1'!AF4185)</f>
        <v>15</v>
      </c>
      <c r="O195" s="12">
        <f>IF(H195=0,"",'Ark1'!U4185)</f>
        <v>61.381729200652543</v>
      </c>
      <c r="P195" s="12">
        <f>IF(H195=0,"",'Ark1'!W4185)</f>
        <v>84.569494290375189</v>
      </c>
      <c r="Q195" s="51">
        <f>IF(H195=0,"",'Ark1'!X4185)</f>
        <v>0</v>
      </c>
      <c r="R195" s="51">
        <f>IF(H195=0,"",'Ark1'!Y4185)</f>
        <v>0</v>
      </c>
      <c r="S195" s="114"/>
      <c r="T195" s="272">
        <f>IF(H195=0,"",'Ark1'!Z4185)</f>
        <v>0</v>
      </c>
      <c r="U195" s="114"/>
      <c r="V195" s="51">
        <f>IF(H195=0,"",'Ark1'!AA4185)</f>
        <v>8.8419436001617928</v>
      </c>
      <c r="W195" s="12">
        <f>IF(H195=0,"",'Ark1'!AB4185)</f>
        <v>2.4900046080026672</v>
      </c>
      <c r="X195" s="15">
        <f>+IF('Ark1'!AD4185=0,"",'Ark1'!AC4185)</f>
        <v>-31.063499154998134</v>
      </c>
      <c r="Y195" s="15">
        <f t="shared" si="14"/>
        <v>61.3</v>
      </c>
      <c r="Z195" s="12">
        <f>IF(H195=0,"",'Ark1'!T4185)</f>
        <v>2.7471636952998382</v>
      </c>
      <c r="AA195" s="51">
        <f>IF(H195=0,"",'Ark1'!V4185)</f>
        <v>91.860890528261834</v>
      </c>
      <c r="AB195" s="39"/>
      <c r="AE195" s="51"/>
      <c r="AF195" s="4"/>
    </row>
    <row r="196" spans="1:49" ht="15.6">
      <c r="A196" s="39"/>
      <c r="B196" s="2">
        <f>+'Ark1'!C4186</f>
        <v>2023</v>
      </c>
      <c r="C196" s="2">
        <f>+'Ark1'!J4186</f>
        <v>181</v>
      </c>
      <c r="D196" s="2" t="s">
        <v>40</v>
      </c>
      <c r="E196" s="2">
        <f>+'Ark1'!D4186</f>
        <v>5</v>
      </c>
      <c r="F196" s="2" t="s">
        <v>377</v>
      </c>
      <c r="G196" s="3">
        <f>+'Ark1'!Q4186</f>
        <v>11</v>
      </c>
      <c r="H196" s="310">
        <f>+'Ark1'!R4186</f>
        <v>748</v>
      </c>
      <c r="I196" s="310">
        <f>IF(H196=0,"",'Ark1'!S4186)</f>
        <v>748</v>
      </c>
      <c r="J196" s="86"/>
      <c r="K196" s="51">
        <f>100*H196/Måned!H14</f>
        <v>0.60009948173226579</v>
      </c>
      <c r="L196" s="86"/>
      <c r="M196" s="51">
        <f>+IF(H196=0,"",'Ark1'!AE4186)</f>
        <v>8.5898682098053563</v>
      </c>
      <c r="N196" s="51">
        <f>+IF(H196=0,"",'Ark1'!AF4186)</f>
        <v>11</v>
      </c>
      <c r="O196" s="12">
        <f>IF(H196=0,"",'Ark1'!U4186)</f>
        <v>61.582887700534762</v>
      </c>
      <c r="P196" s="12">
        <f>IF(H196=0,"",'Ark1'!W4186)</f>
        <v>80.856016042780766</v>
      </c>
      <c r="Q196" s="51">
        <f>IF(H196=0,"",'Ark1'!X4186)</f>
        <v>0</v>
      </c>
      <c r="R196" s="51">
        <f>IF(H196=0,"",'Ark1'!Y4186)</f>
        <v>0</v>
      </c>
      <c r="S196" s="114"/>
      <c r="T196" s="272">
        <f>IF(H196=0,"",'Ark1'!Z4186)</f>
        <v>0</v>
      </c>
      <c r="U196" s="114"/>
      <c r="V196" s="51">
        <f>IF(H196=0,"",'Ark1'!AA4186)</f>
        <v>11.149946819362228</v>
      </c>
      <c r="W196" s="12">
        <f>IF(H196=0,"",'Ark1'!AB4186)</f>
        <v>2.5225880529161193</v>
      </c>
      <c r="X196" s="15">
        <f>+IF('Ark1'!AD4186=0,"",'Ark1'!AC4186)</f>
        <v>-51.777330133698065</v>
      </c>
      <c r="Y196" s="15">
        <f t="shared" si="14"/>
        <v>68</v>
      </c>
      <c r="Z196" s="12">
        <f>IF(H196=0,"",'Ark1'!T4186)</f>
        <v>2.667112299465241</v>
      </c>
      <c r="AA196" s="51">
        <f>IF(H196=0,"",'Ark1'!V4186)</f>
        <v>87.601317489469977</v>
      </c>
      <c r="AB196" s="39"/>
      <c r="AE196" s="51"/>
      <c r="AF196" s="4"/>
    </row>
    <row r="197" spans="1:49" ht="15.6">
      <c r="A197" s="39"/>
      <c r="B197" s="2">
        <f>+'Ark1'!C4187</f>
        <v>2023</v>
      </c>
      <c r="C197" s="2">
        <f>+'Ark1'!J4187</f>
        <v>181</v>
      </c>
      <c r="D197" s="2" t="s">
        <v>40</v>
      </c>
      <c r="E197" s="2">
        <f>+'Ark1'!D4187</f>
        <v>6</v>
      </c>
      <c r="F197" s="2" t="s">
        <v>494</v>
      </c>
      <c r="G197" s="3">
        <f>+'Ark1'!Q4187</f>
        <v>9</v>
      </c>
      <c r="H197" s="310">
        <f>+'Ark1'!R4187</f>
        <v>772</v>
      </c>
      <c r="I197" s="310">
        <f>IF(H197=0,"",'Ark1'!S4187)</f>
        <v>767</v>
      </c>
      <c r="J197" s="86"/>
      <c r="K197" s="51">
        <f>100*H197/Måned!H15</f>
        <v>0.5966319661805507</v>
      </c>
      <c r="L197" s="86"/>
      <c r="M197" s="51">
        <f>+IF(H197=0,"",'Ark1'!AE4187)</f>
        <v>8.9999585279584018</v>
      </c>
      <c r="N197" s="51">
        <f>+IF(H197=0,"",'Ark1'!AF4187)</f>
        <v>4</v>
      </c>
      <c r="O197" s="12">
        <f>IF(H197=0,"",'Ark1'!U4187)</f>
        <v>62.186440677966104</v>
      </c>
      <c r="P197" s="12">
        <f>IF(H197=0,"",'Ark1'!W4187)</f>
        <v>82.617601043024749</v>
      </c>
      <c r="Q197" s="51">
        <f>IF(H197=0,"",'Ark1'!X4187)</f>
        <v>0</v>
      </c>
      <c r="R197" s="51">
        <f>IF(H197=0,"",'Ark1'!Y4187)</f>
        <v>0</v>
      </c>
      <c r="S197" s="114"/>
      <c r="T197" s="272">
        <f>IF(H197=0,"",'Ark1'!Z4187)</f>
        <v>0</v>
      </c>
      <c r="U197" s="114"/>
      <c r="V197" s="51">
        <f>IF(H197=0,"",'Ark1'!AA4187)</f>
        <v>10.114898739660783</v>
      </c>
      <c r="W197" s="12">
        <f>IF(H197=0,"",'Ark1'!AB4187)</f>
        <v>2.4828850882014724</v>
      </c>
      <c r="X197" s="15">
        <f>+IF('Ark1'!AD4187=0,"",'Ark1'!AC4187)</f>
        <v>-43.630370294831927</v>
      </c>
      <c r="Y197" s="15">
        <f t="shared" si="14"/>
        <v>85.222222222222229</v>
      </c>
      <c r="Z197" s="12">
        <f>IF(H197=0,"",'Ark1'!T4187)</f>
        <v>1.9896373056994825</v>
      </c>
      <c r="AA197" s="51">
        <f>IF(H197=0,"",'Ark1'!V4187)</f>
        <v>89.65408134293672</v>
      </c>
      <c r="AB197" s="39"/>
      <c r="AE197" s="51"/>
      <c r="AF197" s="4"/>
    </row>
    <row r="198" spans="1:49" s="1" customFormat="1" ht="15.6">
      <c r="A198" s="39"/>
      <c r="B198" s="2">
        <f>+'Ark1'!C4188</f>
        <v>2023</v>
      </c>
      <c r="C198" s="2">
        <f>+'Ark1'!J4188</f>
        <v>181</v>
      </c>
      <c r="D198" s="2" t="s">
        <v>40</v>
      </c>
      <c r="E198" s="2">
        <f>+'Ark1'!D4188</f>
        <v>7</v>
      </c>
      <c r="F198" s="2" t="s">
        <v>495</v>
      </c>
      <c r="G198" s="3">
        <f>+'Ark1'!Q4188</f>
        <v>9</v>
      </c>
      <c r="H198" s="310">
        <f>+'Ark1'!R4188</f>
        <v>616</v>
      </c>
      <c r="I198" s="310">
        <f>IF(H198=0,"",'Ark1'!S4188)</f>
        <v>611</v>
      </c>
      <c r="J198" s="86"/>
      <c r="K198" s="51">
        <f>100*H198/Måned!H16</f>
        <v>0.50741768877832605</v>
      </c>
      <c r="L198" s="86"/>
      <c r="M198" s="51">
        <f>+IF(H198=0,"",'Ark1'!AE4188)</f>
        <v>6.8770160809261593</v>
      </c>
      <c r="N198" s="51">
        <f>+IF(H198=0,"",'Ark1'!AF4188)</f>
        <v>1</v>
      </c>
      <c r="O198" s="12">
        <f>IF(H198=0,"",'Ark1'!U4188)</f>
        <v>61.767594108019608</v>
      </c>
      <c r="P198" s="12">
        <f>IF(H198=0,"",'Ark1'!W4188)</f>
        <v>79.247626841243886</v>
      </c>
      <c r="Q198" s="51">
        <f>IF(H198=0,"",'Ark1'!X4188)</f>
        <v>0</v>
      </c>
      <c r="R198" s="51">
        <f>IF(H198=0,"",'Ark1'!Y4188)</f>
        <v>0</v>
      </c>
      <c r="S198" s="114"/>
      <c r="T198" s="272">
        <f>IF(H198=0,"",'Ark1'!Z4188)</f>
        <v>0</v>
      </c>
      <c r="U198" s="114"/>
      <c r="V198" s="51">
        <f>IF(H198=0,"",'Ark1'!AA4188)</f>
        <v>11.877281953811618</v>
      </c>
      <c r="W198" s="12">
        <f>IF(H198=0,"",'Ark1'!AB4188)</f>
        <v>2.6691540932261755</v>
      </c>
      <c r="X198" s="15">
        <f>+IF('Ark1'!AD4188=0,"",'Ark1'!AC4188)</f>
        <v>-54.960663626052487</v>
      </c>
      <c r="Y198" s="15">
        <f t="shared" si="14"/>
        <v>67.888888888888886</v>
      </c>
      <c r="Z198" s="12">
        <f>IF(H198=0,"",'Ark1'!T4188)</f>
        <v>2.3198051948051943</v>
      </c>
      <c r="AA198" s="51">
        <f>IF(H198=0,"",'Ark1'!V4188)</f>
        <v>86.105047761072257</v>
      </c>
      <c r="AB198" s="39"/>
      <c r="AC198" s="10"/>
      <c r="AD198" s="100"/>
      <c r="AE198" s="51"/>
      <c r="AF198" s="4"/>
      <c r="AM198" s="10"/>
      <c r="AN198"/>
      <c r="AO198"/>
      <c r="AP198"/>
      <c r="AQ198"/>
      <c r="AR198"/>
      <c r="AS198"/>
      <c r="AT198"/>
      <c r="AU198"/>
      <c r="AV198"/>
      <c r="AW198"/>
    </row>
    <row r="199" spans="1:49" s="1" customFormat="1" ht="15.6">
      <c r="A199" s="39"/>
      <c r="B199" s="2">
        <f>+'Ark1'!C4189</f>
        <v>2023</v>
      </c>
      <c r="C199" s="2">
        <f>+'Ark1'!J4189</f>
        <v>181</v>
      </c>
      <c r="D199" s="2" t="s">
        <v>40</v>
      </c>
      <c r="E199" s="2">
        <f>+'Ark1'!D4189</f>
        <v>8</v>
      </c>
      <c r="F199" s="2" t="s">
        <v>496</v>
      </c>
      <c r="G199" s="3">
        <f>+'Ark1'!Q4189</f>
        <v>11</v>
      </c>
      <c r="H199" s="310">
        <f>+'Ark1'!R4189</f>
        <v>766</v>
      </c>
      <c r="I199" s="310">
        <f>IF(H199=0,"",'Ark1'!S4189)</f>
        <v>761</v>
      </c>
      <c r="J199" s="86"/>
      <c r="K199" s="51">
        <f>100*H199/Måned!H17</f>
        <v>0.59178454716121109</v>
      </c>
      <c r="L199" s="86"/>
      <c r="M199" s="51">
        <f>+IF(H199=0,"",'Ark1'!AE4189)</f>
        <v>8.9381907509393681</v>
      </c>
      <c r="N199" s="51">
        <f>+IF(H199=0,"",'Ark1'!AF4189)</f>
        <v>1</v>
      </c>
      <c r="O199" s="12">
        <f>IF(H199=0,"",'Ark1'!U4189)</f>
        <v>61.960578186596585</v>
      </c>
      <c r="P199" s="12">
        <f>IF(H199=0,"",'Ark1'!W4189)</f>
        <v>82.6975032851511</v>
      </c>
      <c r="Q199" s="51">
        <f>IF(H199=0,"",'Ark1'!X4189)</f>
        <v>0</v>
      </c>
      <c r="R199" s="51">
        <f>IF(H199=0,"",'Ark1'!Y4189)</f>
        <v>0</v>
      </c>
      <c r="S199" s="114"/>
      <c r="T199" s="272">
        <f>IF(H199=0,"",'Ark1'!Z4189)</f>
        <v>0</v>
      </c>
      <c r="U199" s="114"/>
      <c r="V199" s="51">
        <f>IF(H199=0,"",'Ark1'!AA4189)</f>
        <v>11.091964468199501</v>
      </c>
      <c r="W199" s="12">
        <f>IF(H199=0,"",'Ark1'!AB4189)</f>
        <v>2.4529253488198046</v>
      </c>
      <c r="X199" s="15">
        <f>+IF('Ark1'!AD4189=0,"",'Ark1'!AC4189)</f>
        <v>-44.243071786827699</v>
      </c>
      <c r="Y199" s="15">
        <f t="shared" si="14"/>
        <v>69.181818181818187</v>
      </c>
      <c r="Z199" s="12">
        <f>IF(H199=0,"",'Ark1'!T4189)</f>
        <v>1.7297650130548303</v>
      </c>
      <c r="AA199" s="51">
        <f>IF(H199=0,"",'Ark1'!V4189)</f>
        <v>89.750186146699235</v>
      </c>
      <c r="AB199" s="39"/>
      <c r="AC199" s="10"/>
      <c r="AD199" s="100"/>
      <c r="AE199" s="51"/>
      <c r="AF199" s="4"/>
      <c r="AM199" s="10"/>
      <c r="AN199"/>
      <c r="AO199"/>
      <c r="AP199"/>
      <c r="AQ199"/>
      <c r="AR199"/>
      <c r="AS199"/>
      <c r="AT199"/>
      <c r="AU199"/>
      <c r="AV199"/>
      <c r="AW199"/>
    </row>
    <row r="200" spans="1:49" s="1" customFormat="1" ht="15.6">
      <c r="A200" s="39"/>
      <c r="B200" s="2">
        <f>+'Ark1'!C4190</f>
        <v>2023</v>
      </c>
      <c r="C200" s="2">
        <f>+'Ark1'!J4190</f>
        <v>181</v>
      </c>
      <c r="D200" s="2" t="s">
        <v>40</v>
      </c>
      <c r="E200" s="2">
        <f>+'Ark1'!D4190</f>
        <v>9</v>
      </c>
      <c r="F200" s="2" t="s">
        <v>497</v>
      </c>
      <c r="G200" s="3">
        <f>+'Ark1'!Q4190</f>
        <v>12</v>
      </c>
      <c r="H200" s="310">
        <f>+'Ark1'!R4190</f>
        <v>676</v>
      </c>
      <c r="I200" s="310">
        <f>IF(H200=0,"",'Ark1'!S4190)</f>
        <v>674</v>
      </c>
      <c r="J200" s="86"/>
      <c r="K200" s="51">
        <f>100*H200/Måned!H18</f>
        <v>0.56273308470964301</v>
      </c>
      <c r="L200" s="86"/>
      <c r="M200" s="51">
        <f>+IF(H200=0,"",'Ark1'!AE4190)</f>
        <v>7.6634509737976257</v>
      </c>
      <c r="N200" s="51">
        <f>+IF(H200=0,"",'Ark1'!AF4190)</f>
        <v>11</v>
      </c>
      <c r="O200" s="12">
        <f>IF(H200=0,"",'Ark1'!U4190)</f>
        <v>62.234421364985167</v>
      </c>
      <c r="P200" s="12">
        <f>IF(H200=0,"",'Ark1'!W4190)</f>
        <v>80.055637982195904</v>
      </c>
      <c r="Q200" s="51">
        <f>IF(H200=0,"",'Ark1'!X4190)</f>
        <v>0</v>
      </c>
      <c r="R200" s="51">
        <f>IF(H200=0,"",'Ark1'!Y4190)</f>
        <v>0</v>
      </c>
      <c r="S200" s="114"/>
      <c r="T200" s="272">
        <f>IF(H200=0,"",'Ark1'!Z4190)</f>
        <v>0</v>
      </c>
      <c r="U200" s="114"/>
      <c r="V200" s="51">
        <f>IF(H200=0,"",'Ark1'!AA4190)</f>
        <v>10.035038287704737</v>
      </c>
      <c r="W200" s="12">
        <f>IF(H200=0,"",'Ark1'!AB4190)</f>
        <v>2.4033117063258302</v>
      </c>
      <c r="X200" s="15">
        <f>+IF('Ark1'!AD4190=0,"",'Ark1'!AC4190)</f>
        <v>-24.530125514212639</v>
      </c>
      <c r="Y200" s="15">
        <f t="shared" si="14"/>
        <v>56.166666666666664</v>
      </c>
      <c r="Z200" s="12">
        <f>IF(H200=0,"",'Ark1'!T4190)</f>
        <v>1.6434911242603552</v>
      </c>
      <c r="AA200" s="51">
        <f>IF(H200=0,"",'Ark1'!V4190)</f>
        <v>86.844601046130634</v>
      </c>
      <c r="AB200" s="39"/>
      <c r="AC200" s="10"/>
      <c r="AD200" s="100"/>
      <c r="AE200" s="51"/>
      <c r="AF200" s="4"/>
      <c r="AM200" s="10"/>
      <c r="AN200"/>
      <c r="AO200"/>
      <c r="AP200"/>
      <c r="AQ200"/>
      <c r="AR200"/>
      <c r="AS200"/>
      <c r="AT200"/>
      <c r="AU200"/>
      <c r="AV200"/>
      <c r="AW200"/>
    </row>
    <row r="201" spans="1:49" s="1" customFormat="1" ht="15.6">
      <c r="A201" s="39"/>
      <c r="B201" s="2">
        <f>+'Ark1'!C4191</f>
        <v>2023</v>
      </c>
      <c r="C201" s="2">
        <f>+'Ark1'!J4191</f>
        <v>181</v>
      </c>
      <c r="D201" s="2" t="s">
        <v>40</v>
      </c>
      <c r="E201" s="2">
        <f>+'Ark1'!D4191</f>
        <v>10</v>
      </c>
      <c r="F201" s="2" t="s">
        <v>498</v>
      </c>
      <c r="G201" s="3">
        <f>+'Ark1'!Q4191</f>
        <v>15</v>
      </c>
      <c r="H201" s="310">
        <f>+'Ark1'!R4191</f>
        <v>602</v>
      </c>
      <c r="I201" s="310">
        <f>IF(H201=0,"",'Ark1'!S4191)</f>
        <v>602</v>
      </c>
      <c r="J201" s="86"/>
      <c r="K201" s="51">
        <f>100*H201/Måned!H19</f>
        <v>0.47879997773023358</v>
      </c>
      <c r="L201" s="86"/>
      <c r="M201" s="51">
        <f>+IF(H201=0,"",'Ark1'!AE4191)</f>
        <v>6.8661367713845145</v>
      </c>
      <c r="N201" s="51">
        <f>+IF(H201=0,"",'Ark1'!AF4191)</f>
        <v>3</v>
      </c>
      <c r="O201" s="12">
        <f>IF(H201=0,"",'Ark1'!U4191)</f>
        <v>61.817275747508305</v>
      </c>
      <c r="P201" s="12">
        <f>IF(H201=0,"",'Ark1'!W4191)</f>
        <v>80.305149501661091</v>
      </c>
      <c r="Q201" s="51">
        <f>IF(H201=0,"",'Ark1'!X4191)</f>
        <v>0</v>
      </c>
      <c r="R201" s="51">
        <f>IF(H201=0,"",'Ark1'!Y4191)</f>
        <v>0</v>
      </c>
      <c r="S201" s="114"/>
      <c r="T201" s="272">
        <f>IF(H201=0,"",'Ark1'!Z4191)</f>
        <v>0</v>
      </c>
      <c r="U201" s="114"/>
      <c r="V201" s="51">
        <f>IF(H201=0,"",'Ark1'!AA4191)</f>
        <v>9.8910958679684384</v>
      </c>
      <c r="W201" s="12">
        <f>IF(H201=0,"",'Ark1'!AB4191)</f>
        <v>2.534774863444238</v>
      </c>
      <c r="X201" s="15">
        <f>+IF('Ark1'!AD4191=0,"",'Ark1'!AC4191)</f>
        <v>-46.82738161255449</v>
      </c>
      <c r="Y201" s="15">
        <f t="shared" si="14"/>
        <v>40.133333333333333</v>
      </c>
      <c r="Z201" s="12">
        <f>IF(H201=0,"",'Ark1'!T4191)</f>
        <v>2.2358803986710969</v>
      </c>
      <c r="AA201" s="51">
        <f>IF(H201=0,"",'Ark1'!V4191)</f>
        <v>87.004495668105221</v>
      </c>
      <c r="AB201" s="39"/>
      <c r="AC201" s="10"/>
      <c r="AD201" s="100"/>
      <c r="AE201" s="51"/>
      <c r="AF201" s="4"/>
      <c r="AM201" s="10"/>
      <c r="AN201"/>
      <c r="AO201"/>
      <c r="AP201"/>
      <c r="AQ201"/>
      <c r="AR201"/>
      <c r="AS201"/>
      <c r="AT201"/>
      <c r="AU201"/>
      <c r="AV201"/>
      <c r="AW201"/>
    </row>
    <row r="202" spans="1:49" s="1" customFormat="1" ht="15.6">
      <c r="A202" s="39"/>
      <c r="B202" s="2">
        <f>+'Ark1'!C4192</f>
        <v>2023</v>
      </c>
      <c r="C202" s="2">
        <f>+'Ark1'!J4192</f>
        <v>181</v>
      </c>
      <c r="D202" s="2" t="s">
        <v>40</v>
      </c>
      <c r="E202" s="2">
        <f>+'Ark1'!D4192</f>
        <v>11</v>
      </c>
      <c r="F202" s="2" t="s">
        <v>499</v>
      </c>
      <c r="G202" s="3">
        <f>+'Ark1'!Q4192</f>
        <v>13</v>
      </c>
      <c r="H202" s="310">
        <f>+'Ark1'!R4192</f>
        <v>863</v>
      </c>
      <c r="I202" s="310">
        <f>IF(H202=0,"",'Ark1'!S4192)</f>
        <v>862</v>
      </c>
      <c r="J202" s="86"/>
      <c r="K202" s="51">
        <f>100*H202/Måned!H20</f>
        <v>0.6192683591899999</v>
      </c>
      <c r="L202" s="86"/>
      <c r="M202" s="51">
        <f>+IF(H202=0,"",'Ark1'!AE4192)</f>
        <v>9.955335179312609</v>
      </c>
      <c r="N202" s="51">
        <f>+IF(H202=0,"",'Ark1'!AF4192)</f>
        <v>2</v>
      </c>
      <c r="O202" s="12">
        <f>IF(H202=0,"",'Ark1'!U4192)</f>
        <v>61.889791183294683</v>
      </c>
      <c r="P202" s="12">
        <f>IF(H202=0,"",'Ark1'!W4192)</f>
        <v>81.316009280742435</v>
      </c>
      <c r="Q202" s="51">
        <f>IF(H202=0,"",'Ark1'!X4192)</f>
        <v>0</v>
      </c>
      <c r="R202" s="51">
        <f>IF(H202=0,"",'Ark1'!Y4192)</f>
        <v>0</v>
      </c>
      <c r="S202" s="114"/>
      <c r="T202" s="272">
        <f>IF(H202=0,"",'Ark1'!Z4192)</f>
        <v>0</v>
      </c>
      <c r="U202" s="114"/>
      <c r="V202" s="51">
        <f>IF(H202=0,"",'Ark1'!AA4192)</f>
        <v>10.076255604022405</v>
      </c>
      <c r="W202" s="12">
        <f>IF(H202=0,"",'Ark1'!AB4192)</f>
        <v>2.8781378845729142</v>
      </c>
      <c r="X202" s="15">
        <f>+IF('Ark1'!AD4192=0,"",'Ark1'!AC4192)</f>
        <v>-25.552409142975581</v>
      </c>
      <c r="Y202" s="15">
        <f t="shared" si="14"/>
        <v>66.307692307692307</v>
      </c>
      <c r="Z202" s="12">
        <f>IF(H202=0,"",'Ark1'!T4192)</f>
        <v>2.543453070683662</v>
      </c>
      <c r="AA202" s="51">
        <f>IF(H202=0,"",'Ark1'!V4192)</f>
        <v>88.150085592979551</v>
      </c>
      <c r="AB202" s="39"/>
      <c r="AC202" s="10"/>
      <c r="AD202" s="100"/>
      <c r="AE202" s="51"/>
      <c r="AF202" s="4"/>
      <c r="AM202" s="10"/>
      <c r="AN202"/>
      <c r="AO202"/>
      <c r="AP202"/>
      <c r="AQ202"/>
      <c r="AR202"/>
      <c r="AS202"/>
      <c r="AT202"/>
      <c r="AU202"/>
      <c r="AV202"/>
      <c r="AW202"/>
    </row>
    <row r="203" spans="1:49" s="1" customFormat="1" ht="15.6">
      <c r="A203" s="39"/>
      <c r="B203" s="2">
        <f>+'Ark1'!C4193</f>
        <v>2023</v>
      </c>
      <c r="C203" s="2">
        <f>+'Ark1'!J4193</f>
        <v>181</v>
      </c>
      <c r="D203" s="2" t="s">
        <v>40</v>
      </c>
      <c r="E203" s="2">
        <f>+'Ark1'!D4193</f>
        <v>12</v>
      </c>
      <c r="F203" s="2" t="s">
        <v>500</v>
      </c>
      <c r="G203" s="3">
        <f>+'Ark1'!Q4193</f>
        <v>8</v>
      </c>
      <c r="H203" s="310">
        <f>+'Ark1'!R4193</f>
        <v>765</v>
      </c>
      <c r="I203" s="310">
        <f>IF(H203=0,"",'Ark1'!S4193)</f>
        <v>764</v>
      </c>
      <c r="J203" s="86"/>
      <c r="K203" s="51">
        <f>100*H203/Måned!H21</f>
        <v>0.69269635451565581</v>
      </c>
      <c r="L203" s="86"/>
      <c r="M203" s="51">
        <f>+IF(H203=0,"",'Ark1'!AE4193)</f>
        <v>8.5783355735810556</v>
      </c>
      <c r="N203" s="51">
        <f>+IF(H203=0,"",'Ark1'!AF4193)</f>
        <v>1</v>
      </c>
      <c r="O203" s="12">
        <f>IF(H203=0,"",'Ark1'!U4193)</f>
        <v>62.353403141361241</v>
      </c>
      <c r="P203" s="12">
        <f>IF(H203=0,"",'Ark1'!W4193)</f>
        <v>79.056413612565407</v>
      </c>
      <c r="Q203" s="51">
        <f>IF(H203=0,"",'Ark1'!X4193)</f>
        <v>0</v>
      </c>
      <c r="R203" s="51">
        <f>IF(H203=0,"",'Ark1'!Y4193)</f>
        <v>0</v>
      </c>
      <c r="S203" s="114"/>
      <c r="T203" s="272">
        <f>IF(H203=0,"",'Ark1'!Z4193)</f>
        <v>0</v>
      </c>
      <c r="U203" s="114"/>
      <c r="V203" s="51">
        <f>IF(H203=0,"",'Ark1'!AA4193)</f>
        <v>9.7466183270517739</v>
      </c>
      <c r="W203" s="12">
        <f>IF(H203=0,"",'Ark1'!AB4193)</f>
        <v>2.4059756410075095</v>
      </c>
      <c r="X203" s="15">
        <f>+IF('Ark1'!AD4193=0,"",'Ark1'!AC4193)</f>
        <v>-52.00092380545545</v>
      </c>
      <c r="Y203" s="15">
        <f t="shared" si="14"/>
        <v>95.5</v>
      </c>
      <c r="Z203" s="12">
        <f>IF(H203=0,"",'Ark1'!T4193)</f>
        <v>1.7084967320261439</v>
      </c>
      <c r="AA203" s="51">
        <f>IF(H203=0,"",'Ark1'!V4193)</f>
        <v>85.707742224591982</v>
      </c>
      <c r="AB203" s="39"/>
      <c r="AC203" s="10"/>
      <c r="AD203" s="100"/>
      <c r="AE203" s="51"/>
      <c r="AF203" s="4"/>
      <c r="AM203" s="10"/>
      <c r="AN203"/>
      <c r="AO203"/>
      <c r="AP203"/>
      <c r="AQ203"/>
      <c r="AR203"/>
      <c r="AS203"/>
      <c r="AT203"/>
      <c r="AU203"/>
      <c r="AV203"/>
      <c r="AW203"/>
    </row>
    <row r="204" spans="1:49" ht="15.6">
      <c r="A204" s="39"/>
      <c r="B204" s="39"/>
      <c r="C204" s="44"/>
      <c r="D204" s="44"/>
      <c r="E204" s="44"/>
      <c r="F204" s="44"/>
      <c r="G204" s="44"/>
      <c r="H204" s="333"/>
      <c r="I204" s="333"/>
      <c r="J204" s="86"/>
      <c r="K204" s="44"/>
      <c r="L204" s="86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39"/>
      <c r="AC204" s="79"/>
      <c r="AE204" s="51"/>
      <c r="AF204" s="4"/>
      <c r="AN204" s="13"/>
      <c r="AO204" s="12"/>
      <c r="AP204" s="12"/>
    </row>
    <row r="205" spans="1:49" s="1" customFormat="1" ht="15.6">
      <c r="A205" s="39"/>
      <c r="B205" s="2">
        <f>+'Ark1'!C4194</f>
        <v>2023</v>
      </c>
      <c r="C205" s="2">
        <f>+'Ark1'!J4194</f>
        <v>470</v>
      </c>
      <c r="D205" s="2" t="s">
        <v>41</v>
      </c>
      <c r="E205" s="2">
        <f>+'Ark1'!D4194</f>
        <v>1</v>
      </c>
      <c r="F205" s="2" t="s">
        <v>490</v>
      </c>
      <c r="G205" s="3">
        <f>+'Ark1'!Q4194</f>
        <v>8</v>
      </c>
      <c r="H205" s="310">
        <f>+'Ark1'!R4194</f>
        <v>744</v>
      </c>
      <c r="I205" s="310">
        <f>IF(H205=0,"",'Ark1'!S4194)</f>
        <v>728</v>
      </c>
      <c r="J205" s="86"/>
      <c r="K205" s="51">
        <f>100*H205/Måned!H10</f>
        <v>0.56902050462329157</v>
      </c>
      <c r="L205" s="86"/>
      <c r="M205" s="51">
        <f>+IF(H205=0,"",'Ark1'!AD4194)</f>
        <v>8.9985486211901318</v>
      </c>
      <c r="N205" s="51">
        <f>+IF(H205=0,"",'Ark1'!AE4194)</f>
        <v>8.8909532462018745</v>
      </c>
      <c r="O205" s="12">
        <f>IF(H205=0,"",'Ark1'!U4194)</f>
        <v>60.035714285714306</v>
      </c>
      <c r="P205" s="12">
        <f>IF(H205=0,"",'Ark1'!W4194)</f>
        <v>87.794230769230779</v>
      </c>
      <c r="Q205" s="51">
        <f>IF(H205=0,"",'Ark1'!X4194)</f>
        <v>0</v>
      </c>
      <c r="R205" s="51">
        <f>IF(H205=0,"",'Ark1'!Y4194)</f>
        <v>0</v>
      </c>
      <c r="S205" s="114"/>
      <c r="T205" s="272">
        <f>IF(H205=0,"",'Ark1'!Z4194)</f>
        <v>0</v>
      </c>
      <c r="U205" s="114"/>
      <c r="V205" s="51">
        <f>IF(H205=0,"",'Ark1'!AA4194)</f>
        <v>10.253163259495444</v>
      </c>
      <c r="W205" s="12">
        <f>IF(H205=0,"",'Ark1'!AB4194)</f>
        <v>2.499195317907188</v>
      </c>
      <c r="X205" s="15">
        <f>+IF('Ark1'!AD4194=0,"",'Ark1'!AC4194)</f>
        <v>-40.711613386128754</v>
      </c>
      <c r="Y205" s="15">
        <f>+(IF(H205=0,"",I205/G205))</f>
        <v>91</v>
      </c>
      <c r="Z205" s="12">
        <f>IF(H205=0,"",'Ark1'!T4194)</f>
        <v>5.2755376344086011</v>
      </c>
      <c r="AA205" s="51">
        <f>IF(H205=0,"",'Ark1'!V4194)</f>
        <v>95.889389591989826</v>
      </c>
      <c r="AB205" s="39"/>
      <c r="AC205" s="10"/>
      <c r="AD205" s="100"/>
      <c r="AE205" s="51"/>
      <c r="AF205" s="4"/>
      <c r="AM205" s="10"/>
      <c r="AN205"/>
      <c r="AO205"/>
      <c r="AP205"/>
      <c r="AQ205"/>
      <c r="AR205"/>
      <c r="AS205"/>
      <c r="AT205"/>
      <c r="AU205"/>
      <c r="AV205"/>
      <c r="AW205"/>
    </row>
    <row r="206" spans="1:49" s="1" customFormat="1" ht="15.6">
      <c r="A206" s="39"/>
      <c r="B206" s="2">
        <f>+'Ark1'!C4195</f>
        <v>2023</v>
      </c>
      <c r="C206" s="2">
        <f>+'Ark1'!J4195</f>
        <v>470</v>
      </c>
      <c r="D206" s="2" t="s">
        <v>41</v>
      </c>
      <c r="E206" s="2">
        <f>+'Ark1'!D4195</f>
        <v>2</v>
      </c>
      <c r="F206" s="2" t="s">
        <v>491</v>
      </c>
      <c r="G206" s="3">
        <f>+'Ark1'!Q4195</f>
        <v>7</v>
      </c>
      <c r="H206" s="310">
        <f>+'Ark1'!R4195</f>
        <v>475</v>
      </c>
      <c r="I206" s="310">
        <f>IF(H206=0,"",'Ark1'!S4195)</f>
        <v>469</v>
      </c>
      <c r="J206" s="86"/>
      <c r="K206" s="51">
        <f>100*H206/Måned!H11</f>
        <v>0.43179070422791277</v>
      </c>
      <c r="L206" s="86"/>
      <c r="M206" s="51">
        <f>+IF(H206=0,"",'Ark1'!AD4195)</f>
        <v>5.7450411223996145</v>
      </c>
      <c r="N206" s="51">
        <f>+IF(H206=0,"",'Ark1'!AE4195)</f>
        <v>5.6690117431883884</v>
      </c>
      <c r="O206" s="12">
        <f>IF(H206=0,"",'Ark1'!U4195)</f>
        <v>60.69722814498936</v>
      </c>
      <c r="P206" s="12">
        <f>IF(H206=0,"",'Ark1'!W4195)</f>
        <v>86.892750533049082</v>
      </c>
      <c r="Q206" s="51">
        <f>IF(H206=0,"",'Ark1'!X4195)</f>
        <v>0</v>
      </c>
      <c r="R206" s="51">
        <f>IF(H206=0,"",'Ark1'!Y4195)</f>
        <v>0</v>
      </c>
      <c r="S206" s="114"/>
      <c r="T206" s="272">
        <f>IF(H206=0,"",'Ark1'!Z4195)</f>
        <v>0</v>
      </c>
      <c r="U206" s="114"/>
      <c r="V206" s="51">
        <f>IF(H206=0,"",'Ark1'!AA4195)</f>
        <v>11.069165701242133</v>
      </c>
      <c r="W206" s="12">
        <f>IF(H206=0,"",'Ark1'!AB4195)</f>
        <v>2.2767043085823158</v>
      </c>
      <c r="X206" s="15">
        <f>+IF('Ark1'!AD4195=0,"",'Ark1'!AC4195)</f>
        <v>-16.661880255962828</v>
      </c>
      <c r="Y206" s="15">
        <f t="shared" ref="Y206:Y216" si="15">+(IF(H206=0,"",I206/G206))</f>
        <v>67</v>
      </c>
      <c r="Z206" s="12">
        <f>IF(H206=0,"",'Ark1'!T4195)</f>
        <v>3.7831578947368425</v>
      </c>
      <c r="AA206" s="51">
        <f>IF(H206=0,"",'Ark1'!V4195)</f>
        <v>94.65333909311201</v>
      </c>
      <c r="AB206" s="39"/>
      <c r="AC206" s="10"/>
      <c r="AD206" s="100"/>
      <c r="AE206" s="51"/>
      <c r="AF206" s="4"/>
      <c r="AM206" s="10"/>
      <c r="AN206"/>
      <c r="AO206"/>
      <c r="AP206"/>
      <c r="AQ206"/>
      <c r="AR206"/>
      <c r="AS206"/>
      <c r="AT206"/>
      <c r="AU206"/>
      <c r="AV206"/>
      <c r="AW206"/>
    </row>
    <row r="207" spans="1:49" s="1" customFormat="1" ht="15.6">
      <c r="A207" s="39"/>
      <c r="B207" s="2">
        <f>+'Ark1'!C4196</f>
        <v>2023</v>
      </c>
      <c r="C207" s="2">
        <f>+'Ark1'!J4196</f>
        <v>470</v>
      </c>
      <c r="D207" s="2" t="s">
        <v>41</v>
      </c>
      <c r="E207" s="2">
        <f>+'Ark1'!D4196</f>
        <v>3</v>
      </c>
      <c r="F207" s="2" t="s">
        <v>492</v>
      </c>
      <c r="G207" s="3">
        <f>+'Ark1'!Q4196</f>
        <v>11</v>
      </c>
      <c r="H207" s="310">
        <f>+'Ark1'!R4196</f>
        <v>737</v>
      </c>
      <c r="I207" s="310">
        <f>IF(H207=0,"",'Ark1'!S4196)</f>
        <v>737</v>
      </c>
      <c r="J207" s="86"/>
      <c r="K207" s="51">
        <f>100*H207/Måned!H12</f>
        <v>0.55582789697952406</v>
      </c>
      <c r="L207" s="86"/>
      <c r="M207" s="51">
        <f>+IF(H207=0,"",'Ark1'!AD4196)</f>
        <v>8.9138848572810812</v>
      </c>
      <c r="N207" s="51">
        <f>+IF(H207=0,"",'Ark1'!AE4196)</f>
        <v>9.4418751264140663</v>
      </c>
      <c r="O207" s="12">
        <f>IF(H207=0,"",'Ark1'!U4196)</f>
        <v>60</v>
      </c>
      <c r="P207" s="12">
        <f>IF(H207=0,"",'Ark1'!W4196)</f>
        <v>92.095793758480383</v>
      </c>
      <c r="Q207" s="51">
        <f>IF(H207=0,"",'Ark1'!X4196)</f>
        <v>0</v>
      </c>
      <c r="R207" s="51">
        <f>IF(H207=0,"",'Ark1'!Y4196)</f>
        <v>0</v>
      </c>
      <c r="S207" s="114"/>
      <c r="T207" s="272">
        <f>IF(H207=0,"",'Ark1'!Z4196)</f>
        <v>0</v>
      </c>
      <c r="U207" s="114"/>
      <c r="V207" s="51">
        <f>IF(H207=0,"",'Ark1'!AA4196)</f>
        <v>11.10870287018875</v>
      </c>
      <c r="W207" s="12">
        <f>IF(H207=0,"",'Ark1'!AB4196)</f>
        <v>2.7824805660430152</v>
      </c>
      <c r="X207" s="15">
        <f>+IF('Ark1'!AD4196=0,"",'Ark1'!AC4196)</f>
        <v>-27.536726386061499</v>
      </c>
      <c r="Y207" s="15">
        <f t="shared" si="15"/>
        <v>67</v>
      </c>
      <c r="Z207" s="12">
        <f>IF(H207=0,"",'Ark1'!T4196)</f>
        <v>5.3188602442333792</v>
      </c>
      <c r="AA207" s="51">
        <f>IF(H207=0,"",'Ark1'!V4196)</f>
        <v>99.778758134864887</v>
      </c>
      <c r="AB207" s="39"/>
      <c r="AC207" s="10"/>
      <c r="AD207" s="100"/>
      <c r="AE207" s="51"/>
      <c r="AF207" s="4"/>
      <c r="AM207" s="10"/>
      <c r="AN207"/>
      <c r="AO207"/>
      <c r="AP207"/>
      <c r="AQ207"/>
      <c r="AR207"/>
      <c r="AS207"/>
      <c r="AT207"/>
      <c r="AU207"/>
      <c r="AV207"/>
      <c r="AW207"/>
    </row>
    <row r="208" spans="1:49" s="1" customFormat="1" ht="15.6">
      <c r="A208" s="39"/>
      <c r="B208" s="2">
        <f>+'Ark1'!C4197</f>
        <v>2023</v>
      </c>
      <c r="C208" s="2">
        <f>+'Ark1'!J4197</f>
        <v>470</v>
      </c>
      <c r="D208" s="2" t="s">
        <v>41</v>
      </c>
      <c r="E208" s="2">
        <f>+'Ark1'!D4197</f>
        <v>4</v>
      </c>
      <c r="F208" s="2" t="s">
        <v>493</v>
      </c>
      <c r="G208" s="3">
        <f>+'Ark1'!Q4197</f>
        <v>11</v>
      </c>
      <c r="H208" s="310">
        <f>+'Ark1'!R4197</f>
        <v>470</v>
      </c>
      <c r="I208" s="310">
        <f>IF(H208=0,"",'Ark1'!S4197)</f>
        <v>469</v>
      </c>
      <c r="J208" s="86"/>
      <c r="K208" s="51">
        <f>100*H208/Måned!H13</f>
        <v>0.44606419528121027</v>
      </c>
      <c r="L208" s="86"/>
      <c r="M208" s="51">
        <f>+IF(H208=0,"",'Ark1'!AD4197)</f>
        <v>5.6845670053217212</v>
      </c>
      <c r="N208" s="51">
        <f>+IF(H208=0,"",'Ark1'!AE4197)</f>
        <v>5.7295096539308092</v>
      </c>
      <c r="O208" s="12">
        <f>IF(H208=0,"",'Ark1'!U4197)</f>
        <v>59.381663113006397</v>
      </c>
      <c r="P208" s="12">
        <f>IF(H208=0,"",'Ark1'!W4197)</f>
        <v>87.820042643923315</v>
      </c>
      <c r="Q208" s="51">
        <f>IF(H208=0,"",'Ark1'!X4197)</f>
        <v>0</v>
      </c>
      <c r="R208" s="51">
        <f>IF(H208=0,"",'Ark1'!Y4197)</f>
        <v>0</v>
      </c>
      <c r="S208" s="114"/>
      <c r="T208" s="272">
        <f>IF(H208=0,"",'Ark1'!Z4197)</f>
        <v>0</v>
      </c>
      <c r="U208" s="114"/>
      <c r="V208" s="51">
        <f>IF(H208=0,"",'Ark1'!AA4197)</f>
        <v>7.947929099485874</v>
      </c>
      <c r="W208" s="12">
        <f>IF(H208=0,"",'Ark1'!AB4197)</f>
        <v>3.2053667359747573</v>
      </c>
      <c r="X208" s="15">
        <f>+IF('Ark1'!AD4197=0,"",'Ark1'!AC4197)</f>
        <v>-3.8389502017167847</v>
      </c>
      <c r="Y208" s="15">
        <f t="shared" si="15"/>
        <v>42.636363636363633</v>
      </c>
      <c r="Z208" s="12">
        <f>IF(H208=0,"",'Ark1'!T4197)</f>
        <v>6.244680851063829</v>
      </c>
      <c r="AA208" s="51">
        <f>IF(H208=0,"",'Ark1'!V4197)</f>
        <v>95.21491751889063</v>
      </c>
      <c r="AB208" s="39"/>
      <c r="AC208" s="10"/>
      <c r="AD208" s="100"/>
      <c r="AE208" s="51"/>
      <c r="AF208" s="4"/>
      <c r="AM208" s="10"/>
      <c r="AN208"/>
      <c r="AO208"/>
      <c r="AP208"/>
      <c r="AQ208"/>
      <c r="AR208"/>
      <c r="AS208"/>
      <c r="AT208"/>
      <c r="AU208"/>
      <c r="AV208"/>
      <c r="AW208"/>
    </row>
    <row r="209" spans="1:49" s="1" customFormat="1" ht="15.6">
      <c r="A209" s="39"/>
      <c r="B209" s="2">
        <f>+'Ark1'!C4198</f>
        <v>2023</v>
      </c>
      <c r="C209" s="2">
        <f>+'Ark1'!J4198</f>
        <v>470</v>
      </c>
      <c r="D209" s="2" t="s">
        <v>41</v>
      </c>
      <c r="E209" s="2">
        <f>+'Ark1'!D4198</f>
        <v>5</v>
      </c>
      <c r="F209" s="2" t="s">
        <v>377</v>
      </c>
      <c r="G209" s="3">
        <f>+'Ark1'!Q4198</f>
        <v>12</v>
      </c>
      <c r="H209" s="310">
        <f>+'Ark1'!R4198</f>
        <v>550</v>
      </c>
      <c r="I209" s="310">
        <f>IF(H209=0,"",'Ark1'!S4198)</f>
        <v>546</v>
      </c>
      <c r="J209" s="86"/>
      <c r="K209" s="51">
        <f>100*H209/Måned!H14</f>
        <v>0.44124961892078368</v>
      </c>
      <c r="L209" s="86"/>
      <c r="M209" s="51">
        <f>+IF(H209=0,"",'Ark1'!AD4198)</f>
        <v>6.6521528785679696</v>
      </c>
      <c r="N209" s="51">
        <f>+IF(H209=0,"",'Ark1'!AE4198)</f>
        <v>6.5683147861122704</v>
      </c>
      <c r="O209" s="12">
        <f>IF(H209=0,"",'Ark1'!U4198)</f>
        <v>60.159340659340657</v>
      </c>
      <c r="P209" s="12">
        <f>IF(H209=0,"",'Ark1'!W4198)</f>
        <v>86.478937728937694</v>
      </c>
      <c r="Q209" s="51">
        <f>IF(H209=0,"",'Ark1'!X4198)</f>
        <v>0</v>
      </c>
      <c r="R209" s="51">
        <f>IF(H209=0,"",'Ark1'!Y4198)</f>
        <v>0</v>
      </c>
      <c r="S209" s="114"/>
      <c r="T209" s="272">
        <f>IF(H209=0,"",'Ark1'!Z4198)</f>
        <v>0</v>
      </c>
      <c r="U209" s="114"/>
      <c r="V209" s="51">
        <f>IF(H209=0,"",'Ark1'!AA4198)</f>
        <v>10.938694280910591</v>
      </c>
      <c r="W209" s="12">
        <f>IF(H209=0,"",'Ark1'!AB4198)</f>
        <v>2.6218081458315434</v>
      </c>
      <c r="X209" s="15">
        <f>+IF('Ark1'!AD4198=0,"",'Ark1'!AC4198)</f>
        <v>-16.760953625513341</v>
      </c>
      <c r="Y209" s="15">
        <f t="shared" si="15"/>
        <v>45.5</v>
      </c>
      <c r="Z209" s="12">
        <f>IF(H209=0,"",'Ark1'!T4198)</f>
        <v>4.492727272727274</v>
      </c>
      <c r="AA209" s="51">
        <f>IF(H209=0,"",'Ark1'!V4198)</f>
        <v>93.975490020993817</v>
      </c>
      <c r="AB209" s="39"/>
      <c r="AC209" s="10"/>
      <c r="AD209" s="100"/>
      <c r="AE209" s="51"/>
      <c r="AF209" s="4"/>
      <c r="AM209" s="10"/>
      <c r="AN209"/>
      <c r="AO209"/>
      <c r="AP209"/>
      <c r="AQ209"/>
      <c r="AR209"/>
      <c r="AS209"/>
      <c r="AT209"/>
      <c r="AU209"/>
      <c r="AV209"/>
      <c r="AW209"/>
    </row>
    <row r="210" spans="1:49" s="1" customFormat="1" ht="15.6">
      <c r="A210" s="39"/>
      <c r="B210" s="2">
        <f>+'Ark1'!C4199</f>
        <v>2023</v>
      </c>
      <c r="C210" s="2">
        <f>+'Ark1'!J4199</f>
        <v>470</v>
      </c>
      <c r="D210" s="2" t="s">
        <v>41</v>
      </c>
      <c r="E210" s="2">
        <f>+'Ark1'!D4199</f>
        <v>6</v>
      </c>
      <c r="F210" s="2" t="s">
        <v>494</v>
      </c>
      <c r="G210" s="3">
        <f>+'Ark1'!Q4199</f>
        <v>15</v>
      </c>
      <c r="H210" s="310">
        <f>+'Ark1'!R4199</f>
        <v>847</v>
      </c>
      <c r="I210" s="310">
        <f>IF(H210=0,"",'Ark1'!S4199)</f>
        <v>846</v>
      </c>
      <c r="J210" s="86"/>
      <c r="K210" s="51">
        <f>100*H210/Måned!H15</f>
        <v>0.65459491626285815</v>
      </c>
      <c r="L210" s="86"/>
      <c r="M210" s="51">
        <f>+IF(H210=0,"",'Ark1'!AD4199)</f>
        <v>10.244315432994679</v>
      </c>
      <c r="N210" s="51">
        <f>+IF(H210=0,"",'Ark1'!AE4199)</f>
        <v>10.076289409540951</v>
      </c>
      <c r="O210" s="12">
        <f>IF(H210=0,"",'Ark1'!U4199)</f>
        <v>59.761229314420781</v>
      </c>
      <c r="P210" s="12">
        <f>IF(H210=0,"",'Ark1'!W4199)</f>
        <v>85.620803782505931</v>
      </c>
      <c r="Q210" s="51">
        <f>IF(H210=0,"",'Ark1'!X4199)</f>
        <v>0</v>
      </c>
      <c r="R210" s="51">
        <f>IF(H210=0,"",'Ark1'!Y4199)</f>
        <v>0</v>
      </c>
      <c r="S210" s="114"/>
      <c r="T210" s="272">
        <f>IF(H210=0,"",'Ark1'!Z4199)</f>
        <v>0</v>
      </c>
      <c r="U210" s="114"/>
      <c r="V210" s="51">
        <f>IF(H210=0,"",'Ark1'!AA4199)</f>
        <v>10.247859365552868</v>
      </c>
      <c r="W210" s="12">
        <f>IF(H210=0,"",'Ark1'!AB4199)</f>
        <v>2.8363080590872745</v>
      </c>
      <c r="X210" s="15">
        <f>+IF('Ark1'!AD4199=0,"",'Ark1'!AC4199)</f>
        <v>-43.782991239080438</v>
      </c>
      <c r="Y210" s="15">
        <f t="shared" si="15"/>
        <v>56.4</v>
      </c>
      <c r="Z210" s="12">
        <f>IF(H210=0,"",'Ark1'!T4199)</f>
        <v>5.3907910271546635</v>
      </c>
      <c r="AA210" s="51">
        <f>IF(H210=0,"",'Ark1'!V4199)</f>
        <v>92.813418060646114</v>
      </c>
      <c r="AB210" s="39"/>
      <c r="AC210" s="10"/>
      <c r="AD210" s="100"/>
      <c r="AE210" s="51"/>
      <c r="AF210" s="4"/>
      <c r="AM210" s="10"/>
      <c r="AN210"/>
      <c r="AO210"/>
      <c r="AP210"/>
      <c r="AQ210"/>
      <c r="AR210"/>
      <c r="AS210"/>
      <c r="AT210"/>
      <c r="AU210"/>
      <c r="AV210"/>
      <c r="AW210"/>
    </row>
    <row r="211" spans="1:49" s="1" customFormat="1" ht="15.6">
      <c r="A211" s="39"/>
      <c r="B211" s="2">
        <f>+'Ark1'!C4200</f>
        <v>2023</v>
      </c>
      <c r="C211" s="2">
        <f>+'Ark1'!J4200</f>
        <v>470</v>
      </c>
      <c r="D211" s="2" t="s">
        <v>41</v>
      </c>
      <c r="E211" s="2">
        <f>+'Ark1'!D4200</f>
        <v>7</v>
      </c>
      <c r="F211" s="2" t="s">
        <v>495</v>
      </c>
      <c r="G211" s="3">
        <f>+'Ark1'!Q4200</f>
        <v>17</v>
      </c>
      <c r="H211" s="310">
        <f>+'Ark1'!R4200</f>
        <v>585</v>
      </c>
      <c r="I211" s="310">
        <f>IF(H211=0,"",'Ark1'!S4200)</f>
        <v>584</v>
      </c>
      <c r="J211" s="86"/>
      <c r="K211" s="51">
        <f>100*H211/Måned!H16</f>
        <v>0.48188205833655962</v>
      </c>
      <c r="L211" s="86"/>
      <c r="M211" s="51">
        <f>+IF(H211=0,"",'Ark1'!AD4200)</f>
        <v>7.0754716981132049</v>
      </c>
      <c r="N211" s="51">
        <f>+IF(H211=0,"",'Ark1'!AE4200)</f>
        <v>6.9542410996848085</v>
      </c>
      <c r="O211" s="12">
        <f>IF(H211=0,"",'Ark1'!U4200)</f>
        <v>59.263698630136986</v>
      </c>
      <c r="P211" s="12">
        <f>IF(H211=0,"",'Ark1'!W4200)</f>
        <v>85.602397260273932</v>
      </c>
      <c r="Q211" s="51">
        <f>IF(H211=0,"",'Ark1'!X4200)</f>
        <v>0</v>
      </c>
      <c r="R211" s="51">
        <f>IF(H211=0,"",'Ark1'!Y4200)</f>
        <v>0</v>
      </c>
      <c r="S211" s="114"/>
      <c r="T211" s="272">
        <f>IF(H211=0,"",'Ark1'!Z4200)</f>
        <v>0</v>
      </c>
      <c r="U211" s="114"/>
      <c r="V211" s="51">
        <f>IF(H211=0,"",'Ark1'!AA4200)</f>
        <v>10.908184422892303</v>
      </c>
      <c r="W211" s="12">
        <f>IF(H211=0,"",'Ark1'!AB4200)</f>
        <v>2.88459251738754</v>
      </c>
      <c r="X211" s="15">
        <f>+IF('Ark1'!AD4200=0,"",'Ark1'!AC4200)</f>
        <v>-19.926421507376038</v>
      </c>
      <c r="Y211" s="15">
        <f t="shared" si="15"/>
        <v>34.352941176470587</v>
      </c>
      <c r="Z211" s="12">
        <f>IF(H211=0,"",'Ark1'!T4200)</f>
        <v>6.941880341880343</v>
      </c>
      <c r="AA211" s="51">
        <f>IF(H211=0,"",'Ark1'!V4200)</f>
        <v>92.770188040784348</v>
      </c>
      <c r="AB211" s="39"/>
      <c r="AC211" s="10"/>
      <c r="AD211" s="100"/>
      <c r="AE211" s="51"/>
      <c r="AF211" s="4"/>
      <c r="AM211" s="10"/>
      <c r="AN211"/>
      <c r="AO211"/>
      <c r="AP211"/>
      <c r="AQ211"/>
      <c r="AR211"/>
      <c r="AS211"/>
      <c r="AT211"/>
      <c r="AU211"/>
      <c r="AV211"/>
      <c r="AW211"/>
    </row>
    <row r="212" spans="1:49" s="1" customFormat="1" ht="15.6">
      <c r="A212" s="39"/>
      <c r="B212" s="2">
        <f>+'Ark1'!C4201</f>
        <v>2023</v>
      </c>
      <c r="C212" s="2">
        <f>+'Ark1'!J4201</f>
        <v>470</v>
      </c>
      <c r="D212" s="2" t="s">
        <v>41</v>
      </c>
      <c r="E212" s="2">
        <f>+'Ark1'!D4201</f>
        <v>8</v>
      </c>
      <c r="F212" s="2" t="s">
        <v>496</v>
      </c>
      <c r="G212" s="3">
        <f>+'Ark1'!Q4201</f>
        <v>20</v>
      </c>
      <c r="H212" s="310">
        <f>+'Ark1'!R4201</f>
        <v>789</v>
      </c>
      <c r="I212" s="310">
        <f>IF(H212=0,"",'Ark1'!S4201)</f>
        <v>789</v>
      </c>
      <c r="J212" s="86"/>
      <c r="K212" s="51">
        <f>100*H212/Måned!H17</f>
        <v>0.60955353486970698</v>
      </c>
      <c r="L212" s="86"/>
      <c r="M212" s="51">
        <f>+IF(H212=0,"",'Ark1'!AD4201)</f>
        <v>9.5428156748911448</v>
      </c>
      <c r="N212" s="51">
        <f>+IF(H212=0,"",'Ark1'!AE4201)</f>
        <v>9.3696921742773771</v>
      </c>
      <c r="O212" s="12">
        <f>IF(H212=0,"",'Ark1'!U4201)</f>
        <v>59.143219264892274</v>
      </c>
      <c r="P212" s="12">
        <f>IF(H212=0,"",'Ark1'!W4201)</f>
        <v>85.368441064638716</v>
      </c>
      <c r="Q212" s="51">
        <f>IF(H212=0,"",'Ark1'!X4201)</f>
        <v>0</v>
      </c>
      <c r="R212" s="51">
        <f>IF(H212=0,"",'Ark1'!Y4201)</f>
        <v>0</v>
      </c>
      <c r="S212" s="114"/>
      <c r="T212" s="272">
        <f>IF(H212=0,"",'Ark1'!Z4201)</f>
        <v>0</v>
      </c>
      <c r="U212" s="114"/>
      <c r="V212" s="51">
        <f>IF(H212=0,"",'Ark1'!AA4201)</f>
        <v>11.682314918441348</v>
      </c>
      <c r="W212" s="12">
        <f>IF(H212=0,"",'Ark1'!AB4201)</f>
        <v>3.3051053612183692</v>
      </c>
      <c r="X212" s="15">
        <f>+IF('Ark1'!AD4201=0,"",'Ark1'!AC4201)</f>
        <v>-41.479480334254994</v>
      </c>
      <c r="Y212" s="15">
        <f t="shared" si="15"/>
        <v>39.450000000000003</v>
      </c>
      <c r="Z212" s="12">
        <f>IF(H212=0,"",'Ark1'!T4201)</f>
        <v>6.6197718631178715</v>
      </c>
      <c r="AA212" s="51">
        <f>IF(H212=0,"",'Ark1'!V4201)</f>
        <v>92.490185335469988</v>
      </c>
      <c r="AB212" s="39"/>
      <c r="AC212" s="10"/>
      <c r="AD212" s="100"/>
      <c r="AE212" s="51"/>
      <c r="AF212" s="4"/>
      <c r="AM212" s="10"/>
      <c r="AN212"/>
      <c r="AO212"/>
      <c r="AP212"/>
      <c r="AQ212"/>
      <c r="AR212"/>
      <c r="AS212"/>
      <c r="AT212"/>
      <c r="AU212"/>
      <c r="AV212"/>
      <c r="AW212"/>
    </row>
    <row r="213" spans="1:49" s="1" customFormat="1" ht="15.6">
      <c r="A213" s="39"/>
      <c r="B213" s="2">
        <f>+'Ark1'!C4202</f>
        <v>2023</v>
      </c>
      <c r="C213" s="2">
        <f>+'Ark1'!J4202</f>
        <v>470</v>
      </c>
      <c r="D213" s="2" t="s">
        <v>41</v>
      </c>
      <c r="E213" s="2">
        <f>+'Ark1'!D4202</f>
        <v>9</v>
      </c>
      <c r="F213" s="2" t="s">
        <v>497</v>
      </c>
      <c r="G213" s="3">
        <f>+'Ark1'!Q4202</f>
        <v>24</v>
      </c>
      <c r="H213" s="310">
        <f>+'Ark1'!R4202</f>
        <v>820</v>
      </c>
      <c r="I213" s="310">
        <f>IF(H213=0,"",'Ark1'!S4202)</f>
        <v>816</v>
      </c>
      <c r="J213" s="86"/>
      <c r="K213" s="51">
        <f>100*H213/Måned!H18</f>
        <v>0.682605221097496</v>
      </c>
      <c r="L213" s="86"/>
      <c r="M213" s="51">
        <f>+IF(H213=0,"",'Ark1'!AD4202)</f>
        <v>9.9177552007740708</v>
      </c>
      <c r="N213" s="51">
        <f>+IF(H213=0,"",'Ark1'!AE4202)</f>
        <v>9.9169277021449513</v>
      </c>
      <c r="O213" s="12">
        <f>IF(H213=0,"",'Ark1'!U4202)</f>
        <v>58.63602941176471</v>
      </c>
      <c r="P213" s="12">
        <f>IF(H213=0,"",'Ark1'!W4202)</f>
        <v>87.364705882352894</v>
      </c>
      <c r="Q213" s="51">
        <f>IF(H213=0,"",'Ark1'!X4202)</f>
        <v>0</v>
      </c>
      <c r="R213" s="51">
        <f>IF(H213=0,"",'Ark1'!Y4202)</f>
        <v>0</v>
      </c>
      <c r="S213" s="114"/>
      <c r="T213" s="272">
        <f>IF(H213=0,"",'Ark1'!Z4202)</f>
        <v>0</v>
      </c>
      <c r="U213" s="114"/>
      <c r="V213" s="51">
        <f>IF(H213=0,"",'Ark1'!AA4202)</f>
        <v>12.010673537944138</v>
      </c>
      <c r="W213" s="12">
        <f>IF(H213=0,"",'Ark1'!AB4202)</f>
        <v>3.2082347964167575</v>
      </c>
      <c r="X213" s="15">
        <f>+IF('Ark1'!AD4202=0,"",'Ark1'!AC4202)</f>
        <v>-26.306294717450697</v>
      </c>
      <c r="Y213" s="15">
        <f t="shared" si="15"/>
        <v>34</v>
      </c>
      <c r="Z213" s="12">
        <f>IF(H213=0,"",'Ark1'!T4202)</f>
        <v>7.204878048780488</v>
      </c>
      <c r="AA213" s="51">
        <f>IF(H213=0,"",'Ark1'!V4202)</f>
        <v>94.767568457502165</v>
      </c>
      <c r="AB213" s="39"/>
      <c r="AC213" s="10"/>
      <c r="AD213" s="100"/>
      <c r="AE213" s="51"/>
      <c r="AF213" s="4"/>
      <c r="AM213" s="10"/>
      <c r="AN213"/>
      <c r="AO213"/>
      <c r="AP213"/>
      <c r="AQ213"/>
      <c r="AR213"/>
      <c r="AS213"/>
      <c r="AT213"/>
      <c r="AU213"/>
      <c r="AV213"/>
      <c r="AW213"/>
    </row>
    <row r="214" spans="1:49" s="1" customFormat="1" ht="15.6">
      <c r="A214" s="39"/>
      <c r="B214" s="2">
        <f>+'Ark1'!C4203</f>
        <v>2023</v>
      </c>
      <c r="C214" s="2">
        <f>+'Ark1'!J4203</f>
        <v>470</v>
      </c>
      <c r="D214" s="2" t="s">
        <v>41</v>
      </c>
      <c r="E214" s="2">
        <f>+'Ark1'!D4203</f>
        <v>10</v>
      </c>
      <c r="F214" s="2" t="s">
        <v>498</v>
      </c>
      <c r="G214" s="3">
        <f>+'Ark1'!Q4203</f>
        <v>39</v>
      </c>
      <c r="H214" s="310">
        <f>+'Ark1'!R4203</f>
        <v>652</v>
      </c>
      <c r="I214" s="310">
        <f>IF(H214=0,"",'Ark1'!S4203)</f>
        <v>650</v>
      </c>
      <c r="J214" s="86"/>
      <c r="K214" s="51">
        <f>100*H214/Måned!H19</f>
        <v>0.51856741774105031</v>
      </c>
      <c r="L214" s="86"/>
      <c r="M214" s="51">
        <f>+IF(H214=0,"",'Ark1'!AD4203)</f>
        <v>7.885824866956944</v>
      </c>
      <c r="N214" s="51">
        <f>+IF(H214=0,"",'Ark1'!AE4203)</f>
        <v>8.1582037754368848</v>
      </c>
      <c r="O214" s="12">
        <f>IF(H214=0,"",'Ark1'!U4203)</f>
        <v>58.44</v>
      </c>
      <c r="P214" s="12">
        <f>IF(H214=0,"",'Ark1'!W4203)</f>
        <v>90.225692307692384</v>
      </c>
      <c r="Q214" s="51">
        <f>IF(H214=0,"",'Ark1'!X4203)</f>
        <v>0</v>
      </c>
      <c r="R214" s="51">
        <f>IF(H214=0,"",'Ark1'!Y4203)</f>
        <v>0</v>
      </c>
      <c r="S214" s="114"/>
      <c r="T214" s="272">
        <f>IF(H214=0,"",'Ark1'!Z4203)</f>
        <v>0</v>
      </c>
      <c r="U214" s="114"/>
      <c r="V214" s="51">
        <f>IF(H214=0,"",'Ark1'!AA4203)</f>
        <v>13.321183877768144</v>
      </c>
      <c r="W214" s="12">
        <f>IF(H214=0,"",'Ark1'!AB4203)</f>
        <v>3.6021702859846871</v>
      </c>
      <c r="X214" s="15">
        <f>+IF('Ark1'!AD4203=0,"",'Ark1'!AC4203)</f>
        <v>-28.902351050124874</v>
      </c>
      <c r="Y214" s="15">
        <f t="shared" si="15"/>
        <v>16.666666666666668</v>
      </c>
      <c r="Z214" s="12">
        <f>IF(H214=0,"",'Ark1'!T4203)</f>
        <v>7.3266871165644147</v>
      </c>
      <c r="AA214" s="51">
        <f>IF(H214=0,"",'Ark1'!V4203)</f>
        <v>97.869989165763897</v>
      </c>
      <c r="AB214" s="39"/>
      <c r="AC214" s="10"/>
      <c r="AD214" s="100"/>
      <c r="AE214" s="51"/>
      <c r="AF214" s="4"/>
      <c r="AM214" s="10"/>
      <c r="AN214"/>
      <c r="AO214"/>
      <c r="AP214"/>
      <c r="AQ214"/>
      <c r="AR214"/>
      <c r="AS214"/>
      <c r="AT214"/>
      <c r="AU214"/>
      <c r="AV214"/>
      <c r="AW214"/>
    </row>
    <row r="215" spans="1:49" s="1" customFormat="1" ht="15.6">
      <c r="A215" s="39"/>
      <c r="B215" s="2">
        <f>+'Ark1'!C4204</f>
        <v>2023</v>
      </c>
      <c r="C215" s="2">
        <f>+'Ark1'!J4204</f>
        <v>470</v>
      </c>
      <c r="D215" s="2" t="s">
        <v>41</v>
      </c>
      <c r="E215" s="2">
        <f>+'Ark1'!D4204</f>
        <v>11</v>
      </c>
      <c r="F215" s="2" t="s">
        <v>499</v>
      </c>
      <c r="G215" s="3">
        <f>+'Ark1'!Q4204</f>
        <v>33</v>
      </c>
      <c r="H215" s="310">
        <f>+'Ark1'!R4204</f>
        <v>962</v>
      </c>
      <c r="I215" s="310">
        <f>IF(H215=0,"",'Ark1'!S4204)</f>
        <v>951</v>
      </c>
      <c r="J215" s="86"/>
      <c r="K215" s="51">
        <f>100*H215/Måned!H20</f>
        <v>0.69030841429986078</v>
      </c>
      <c r="L215" s="86"/>
      <c r="M215" s="51">
        <f>+IF(H215=0,"",'Ark1'!AD4204)</f>
        <v>11.635220125786162</v>
      </c>
      <c r="N215" s="51">
        <f>+IF(H215=0,"",'Ark1'!AE4204)</f>
        <v>11.621246632551903</v>
      </c>
      <c r="O215" s="12">
        <f>IF(H215=0,"",'Ark1'!U4204)</f>
        <v>58.957939011566786</v>
      </c>
      <c r="P215" s="12">
        <f>IF(H215=0,"",'Ark1'!W4204)</f>
        <v>87.845846477392186</v>
      </c>
      <c r="Q215" s="51">
        <f>IF(H215=0,"",'Ark1'!X4204)</f>
        <v>0</v>
      </c>
      <c r="R215" s="51">
        <f>IF(H215=0,"",'Ark1'!Y4204)</f>
        <v>0</v>
      </c>
      <c r="S215" s="114"/>
      <c r="T215" s="272">
        <f>IF(H215=0,"",'Ark1'!Z4204)</f>
        <v>0</v>
      </c>
      <c r="U215" s="114"/>
      <c r="V215" s="51">
        <f>IF(H215=0,"",'Ark1'!AA4204)</f>
        <v>11.234094544047538</v>
      </c>
      <c r="W215" s="12">
        <f>IF(H215=0,"",'Ark1'!AB4204)</f>
        <v>3.1911282052524648</v>
      </c>
      <c r="X215" s="15">
        <f>+IF('Ark1'!AD4204=0,"",'Ark1'!AC4204)</f>
        <v>-35.115512266268638</v>
      </c>
      <c r="Y215" s="15">
        <f t="shared" si="15"/>
        <v>28.818181818181817</v>
      </c>
      <c r="Z215" s="12">
        <f>IF(H215=0,"",'Ark1'!T4204)</f>
        <v>6.8066528066528047</v>
      </c>
      <c r="AA215" s="51">
        <f>IF(H215=0,"",'Ark1'!V4204)</f>
        <v>95.425582696209631</v>
      </c>
      <c r="AB215" s="39"/>
      <c r="AC215" s="10"/>
      <c r="AD215" s="100"/>
      <c r="AE215" s="51"/>
      <c r="AF215" s="4"/>
      <c r="AM215" s="10"/>
      <c r="AN215"/>
      <c r="AO215"/>
      <c r="AP215"/>
      <c r="AQ215"/>
      <c r="AR215"/>
      <c r="AS215"/>
      <c r="AT215"/>
      <c r="AU215"/>
      <c r="AV215"/>
      <c r="AW215"/>
    </row>
    <row r="216" spans="1:49" s="1" customFormat="1" ht="15.6">
      <c r="A216" s="39"/>
      <c r="B216" s="2">
        <f>+'Ark1'!C4205</f>
        <v>2023</v>
      </c>
      <c r="C216" s="2">
        <f>+'Ark1'!J4205</f>
        <v>470</v>
      </c>
      <c r="D216" s="2" t="s">
        <v>41</v>
      </c>
      <c r="E216" s="2">
        <f>+'Ark1'!D4205</f>
        <v>12</v>
      </c>
      <c r="F216" s="2" t="s">
        <v>500</v>
      </c>
      <c r="G216" s="3">
        <f>+'Ark1'!Q4205</f>
        <v>18</v>
      </c>
      <c r="H216" s="310">
        <f>+'Ark1'!R4205</f>
        <v>637</v>
      </c>
      <c r="I216" s="310">
        <f>IF(H216=0,"",'Ark1'!S4205)</f>
        <v>637</v>
      </c>
      <c r="J216" s="86"/>
      <c r="K216" s="51">
        <f>100*H216/Måned!H21</f>
        <v>0.57679421938101016</v>
      </c>
      <c r="L216" s="86"/>
      <c r="M216" s="51">
        <f>+IF(H216=0,"",'Ark1'!AD4205)</f>
        <v>7.7044025157232685</v>
      </c>
      <c r="N216" s="51">
        <f>+IF(H216=0,"",'Ark1'!AE4205)</f>
        <v>7.6037346505157117</v>
      </c>
      <c r="O216" s="12">
        <f>IF(H216=0,"",'Ark1'!U4205)</f>
        <v>59.279434850863424</v>
      </c>
      <c r="P216" s="12">
        <f>IF(H216=0,"",'Ark1'!W4205)</f>
        <v>85.809733124018848</v>
      </c>
      <c r="Q216" s="51">
        <f>IF(H216=0,"",'Ark1'!X4205)</f>
        <v>0</v>
      </c>
      <c r="R216" s="51">
        <f>IF(H216=0,"",'Ark1'!Y4205)</f>
        <v>0</v>
      </c>
      <c r="S216" s="114"/>
      <c r="T216" s="272">
        <f>IF(H216=0,"",'Ark1'!Z4205)</f>
        <v>0</v>
      </c>
      <c r="U216" s="114"/>
      <c r="V216" s="51">
        <f>IF(H216=0,"",'Ark1'!AA4205)</f>
        <v>10.738761761366586</v>
      </c>
      <c r="W216" s="12">
        <f>IF(H216=0,"",'Ark1'!AB4205)</f>
        <v>2.6252788134940368</v>
      </c>
      <c r="X216" s="15">
        <f>+IF('Ark1'!AD4205=0,"",'Ark1'!AC4205)</f>
        <v>-36.82349582760493</v>
      </c>
      <c r="Y216" s="15">
        <f t="shared" si="15"/>
        <v>35.388888888888886</v>
      </c>
      <c r="Z216" s="12">
        <f>IF(H216=0,"",'Ark1'!T4205)</f>
        <v>6.6467817896389354</v>
      </c>
      <c r="AA216" s="51">
        <f>IF(H216=0,"",'Ark1'!V4205)</f>
        <v>92.968291575318418</v>
      </c>
      <c r="AB216" s="39"/>
      <c r="AC216" s="10"/>
      <c r="AD216" s="100"/>
      <c r="AE216" s="51"/>
      <c r="AF216" s="4"/>
      <c r="AM216" s="10"/>
      <c r="AN216"/>
      <c r="AO216"/>
      <c r="AP216"/>
      <c r="AQ216"/>
      <c r="AR216"/>
      <c r="AS216"/>
      <c r="AT216"/>
      <c r="AU216"/>
      <c r="AV216"/>
      <c r="AW216"/>
    </row>
    <row r="217" spans="1:49" ht="15.6">
      <c r="A217" s="39"/>
      <c r="B217" s="39"/>
      <c r="C217" s="44"/>
      <c r="D217" s="44"/>
      <c r="E217" s="44"/>
      <c r="F217" s="44"/>
      <c r="G217" s="44"/>
      <c r="H217" s="333"/>
      <c r="I217" s="333"/>
      <c r="J217" s="86"/>
      <c r="K217" s="44"/>
      <c r="L217" s="86"/>
      <c r="M217" s="44"/>
      <c r="N217" s="44"/>
      <c r="O217" s="44"/>
      <c r="P217" s="44"/>
      <c r="Q217" s="44"/>
      <c r="R217" s="44"/>
      <c r="S217" s="114"/>
      <c r="T217" s="44"/>
      <c r="U217" s="44"/>
      <c r="V217" s="44"/>
      <c r="W217" s="44"/>
      <c r="X217" s="44"/>
      <c r="Y217" s="44"/>
      <c r="Z217" s="44"/>
      <c r="AA217" s="44"/>
      <c r="AB217" s="39"/>
      <c r="AC217" s="79"/>
      <c r="AE217" s="51"/>
      <c r="AF217" s="4"/>
      <c r="AN217" s="13"/>
      <c r="AO217" s="12"/>
      <c r="AP217" s="12"/>
    </row>
    <row r="218" spans="1:49" s="1" customFormat="1" ht="15.6">
      <c r="A218" s="39"/>
      <c r="B218" s="2">
        <f>+'Ark1'!C4206</f>
        <v>2023</v>
      </c>
      <c r="C218" s="2">
        <f>+'Ark1'!J4206</f>
        <v>643</v>
      </c>
      <c r="D218" s="2" t="s">
        <v>51</v>
      </c>
      <c r="E218" s="2">
        <f>+'Ark1'!D4206</f>
        <v>1</v>
      </c>
      <c r="F218" s="2" t="s">
        <v>490</v>
      </c>
      <c r="G218" s="3">
        <f>+'Ark1'!Q4206</f>
        <v>52</v>
      </c>
      <c r="H218" s="310">
        <f>+'Ark1'!R4206</f>
        <v>5429</v>
      </c>
      <c r="I218" s="310">
        <f>IF(H218=0,"",'Ark1'!S4206)</f>
        <v>5427</v>
      </c>
      <c r="J218" s="86"/>
      <c r="K218" s="51">
        <f>100*H218/Måned!H10</f>
        <v>4.1521670962363579</v>
      </c>
      <c r="L218" s="86"/>
      <c r="M218" s="51">
        <f>+IF(H218=0,"",'Ark1'!AD4206)</f>
        <v>8.0358200118413272</v>
      </c>
      <c r="N218" s="51">
        <f>+IF(H218=0,"",'Ark1'!AE4206)</f>
        <v>7.9816164253427244</v>
      </c>
      <c r="O218" s="12">
        <f>IF(H218=0,"",'Ark1'!U4206)</f>
        <v>60.871015293900861</v>
      </c>
      <c r="P218" s="12">
        <f>IF(H218=0,"",'Ark1'!W4206)</f>
        <v>80.523014556845311</v>
      </c>
      <c r="Q218" s="51">
        <f>IF(H218=0,"",'Ark1'!X4206)</f>
        <v>2.4129673973107391</v>
      </c>
      <c r="R218" s="51">
        <f>IF(H218=0,"",'Ark1'!Y4206)</f>
        <v>4.8259347946214781</v>
      </c>
      <c r="S218" s="114"/>
      <c r="T218" s="272">
        <f>IF(H218=0,"",'Ark1'!Z4206)</f>
        <v>91.048075151961683</v>
      </c>
      <c r="U218" s="114"/>
      <c r="V218" s="51">
        <f>IF(H218=0,"",'Ark1'!AA4206)</f>
        <v>10.458711150597596</v>
      </c>
      <c r="W218" s="12">
        <f>IF(H218=0,"",'Ark1'!AB4206)</f>
        <v>2.4559397546452257</v>
      </c>
      <c r="X218" s="15">
        <f>+IF('Ark1'!AD4206=0,"",'Ark1'!AC4206)</f>
        <v>-42.420554550075529</v>
      </c>
      <c r="Y218" s="15">
        <f>+(IF(H218=0,"",I218/G218))</f>
        <v>104.36538461538461</v>
      </c>
      <c r="Z218" s="12">
        <f>IF(H218=0,"",'Ark1'!T4206)</f>
        <v>3.6430281819856321</v>
      </c>
      <c r="AA218" s="51">
        <f>IF(H218=0,"",'Ark1'!V4206)</f>
        <v>87.255748064380882</v>
      </c>
      <c r="AB218" s="39"/>
      <c r="AC218" s="10"/>
      <c r="AD218" s="100"/>
      <c r="AE218" s="51"/>
      <c r="AF218" s="4"/>
      <c r="AM218" s="10"/>
      <c r="AN218"/>
      <c r="AO218"/>
      <c r="AP218"/>
      <c r="AQ218"/>
      <c r="AR218"/>
      <c r="AS218"/>
      <c r="AT218"/>
      <c r="AU218"/>
      <c r="AV218"/>
      <c r="AW218"/>
    </row>
    <row r="219" spans="1:49" s="1" customFormat="1" ht="15.6">
      <c r="A219" s="39"/>
      <c r="B219" s="2">
        <f>+'Ark1'!C4207</f>
        <v>2023</v>
      </c>
      <c r="C219" s="2">
        <f>+'Ark1'!J4207</f>
        <v>643</v>
      </c>
      <c r="D219" s="2" t="s">
        <v>51</v>
      </c>
      <c r="E219" s="2">
        <f>+'Ark1'!D4207</f>
        <v>2</v>
      </c>
      <c r="F219" s="2" t="s">
        <v>491</v>
      </c>
      <c r="G219" s="3">
        <f>+'Ark1'!Q4207</f>
        <v>42</v>
      </c>
      <c r="H219" s="310">
        <f>+'Ark1'!R4207</f>
        <v>4937</v>
      </c>
      <c r="I219" s="310">
        <f>IF(H219=0,"",'Ark1'!S4207)</f>
        <v>4931</v>
      </c>
      <c r="J219" s="86"/>
      <c r="K219" s="51">
        <f>100*H219/Måned!H11</f>
        <v>4.4878962247856951</v>
      </c>
      <c r="L219" s="86"/>
      <c r="M219" s="51">
        <f>+IF(H219=0,"",'Ark1'!AD4207)</f>
        <v>7.3075784487862609</v>
      </c>
      <c r="N219" s="51">
        <f>+IF(H219=0,"",'Ark1'!AE4207)</f>
        <v>7.4051772277841508</v>
      </c>
      <c r="O219" s="12">
        <f>IF(H219=0,"",'Ark1'!U4207)</f>
        <v>60.524031636584859</v>
      </c>
      <c r="P219" s="12">
        <f>IF(H219=0,"",'Ark1'!W4207)</f>
        <v>82.222267288582515</v>
      </c>
      <c r="Q219" s="51">
        <f>IF(H219=0,"",'Ark1'!X4207)</f>
        <v>4.6789548308689488</v>
      </c>
      <c r="R219" s="51">
        <f>IF(H219=0,"",'Ark1'!Y4207)</f>
        <v>9.3579096617378976</v>
      </c>
      <c r="S219" s="114"/>
      <c r="T219" s="272">
        <f>IF(H219=0,"",'Ark1'!Z4207)</f>
        <v>95.80717034636416</v>
      </c>
      <c r="U219" s="114"/>
      <c r="V219" s="51">
        <f>IF(H219=0,"",'Ark1'!AA4207)</f>
        <v>9.8921375612483047</v>
      </c>
      <c r="W219" s="12">
        <f>IF(H219=0,"",'Ark1'!AB4207)</f>
        <v>2.4431853769747791</v>
      </c>
      <c r="X219" s="15">
        <f>+IF('Ark1'!AD4207=0,"",'Ark1'!AC4207)</f>
        <v>-37.916603537462763</v>
      </c>
      <c r="Y219" s="15">
        <f t="shared" ref="Y219:Y229" si="16">+(IF(H219=0,"",I219/G219))</f>
        <v>117.4047619047619</v>
      </c>
      <c r="Z219" s="12">
        <f>IF(H219=0,"",'Ark1'!T4207)</f>
        <v>4.2949159408547724</v>
      </c>
      <c r="AA219" s="51">
        <f>IF(H219=0,"",'Ark1'!V4207)</f>
        <v>89.129312793912518</v>
      </c>
      <c r="AB219" s="39"/>
      <c r="AC219" s="10"/>
      <c r="AD219" s="100"/>
      <c r="AE219" s="51"/>
      <c r="AF219" s="4"/>
      <c r="AM219" s="10"/>
      <c r="AN219"/>
      <c r="AO219"/>
      <c r="AP219"/>
      <c r="AQ219"/>
      <c r="AR219"/>
      <c r="AS219"/>
      <c r="AT219"/>
      <c r="AU219"/>
      <c r="AV219"/>
      <c r="AW219"/>
    </row>
    <row r="220" spans="1:49" s="1" customFormat="1" ht="15.6">
      <c r="A220" s="39"/>
      <c r="B220" s="2">
        <f>+'Ark1'!C4208</f>
        <v>2023</v>
      </c>
      <c r="C220" s="2">
        <f>+'Ark1'!J4208</f>
        <v>643</v>
      </c>
      <c r="D220" s="2" t="s">
        <v>51</v>
      </c>
      <c r="E220" s="2">
        <f>+'Ark1'!D4208</f>
        <v>3</v>
      </c>
      <c r="F220" s="2" t="s">
        <v>492</v>
      </c>
      <c r="G220" s="3">
        <f>+'Ark1'!Q4208</f>
        <v>53</v>
      </c>
      <c r="H220" s="310">
        <f>+'Ark1'!R4208</f>
        <v>6161</v>
      </c>
      <c r="I220" s="310">
        <f>IF(H220=0,"",'Ark1'!S4208)</f>
        <v>6157</v>
      </c>
      <c r="J220" s="86"/>
      <c r="K220" s="51">
        <f>100*H220/Måned!H12</f>
        <v>4.6464798823485047</v>
      </c>
      <c r="L220" s="86"/>
      <c r="M220" s="51">
        <f>+IF(H220=0,"",'Ark1'!AD4208)</f>
        <v>9.119301361752516</v>
      </c>
      <c r="N220" s="51">
        <f>+IF(H220=0,"",'Ark1'!AE4208)</f>
        <v>9.057812575398696</v>
      </c>
      <c r="O220" s="12">
        <f>IF(H220=0,"",'Ark1'!U4208)</f>
        <v>60.909696280656142</v>
      </c>
      <c r="P220" s="12">
        <f>IF(H220=0,"",'Ark1'!W4208)</f>
        <v>80.545850251746018</v>
      </c>
      <c r="Q220" s="51">
        <f>IF(H220=0,"",'Ark1'!X4208)</f>
        <v>4.4960233728290868</v>
      </c>
      <c r="R220" s="51">
        <f>IF(H220=0,"",'Ark1'!Y4208)</f>
        <v>8.9920467456581736</v>
      </c>
      <c r="S220" s="114"/>
      <c r="T220" s="272">
        <f>IF(H220=0,"",'Ark1'!Z4208)</f>
        <v>93.312773900340858</v>
      </c>
      <c r="U220" s="114"/>
      <c r="V220" s="51">
        <f>IF(H220=0,"",'Ark1'!AA4208)</f>
        <v>10.128757132291749</v>
      </c>
      <c r="W220" s="12">
        <f>IF(H220=0,"",'Ark1'!AB4208)</f>
        <v>2.4075496791416735</v>
      </c>
      <c r="X220" s="15">
        <f>+IF('Ark1'!AD4208=0,"",'Ark1'!AC4208)</f>
        <v>-44.772654712941907</v>
      </c>
      <c r="Y220" s="15">
        <f t="shared" si="16"/>
        <v>116.16981132075472</v>
      </c>
      <c r="Z220" s="12">
        <f>IF(H220=0,"",'Ark1'!T4208)</f>
        <v>3.5874046421035541</v>
      </c>
      <c r="AA220" s="51">
        <f>IF(H220=0,"",'Ark1'!V4208)</f>
        <v>87.286163728412973</v>
      </c>
      <c r="AB220" s="39"/>
      <c r="AC220" s="10"/>
      <c r="AD220" s="100"/>
      <c r="AE220" s="51"/>
      <c r="AF220" s="4"/>
      <c r="AM220" s="10"/>
      <c r="AN220"/>
      <c r="AO220"/>
      <c r="AP220"/>
      <c r="AQ220"/>
      <c r="AR220"/>
      <c r="AS220"/>
      <c r="AT220"/>
      <c r="AU220"/>
      <c r="AV220"/>
      <c r="AW220"/>
    </row>
    <row r="221" spans="1:49" s="1" customFormat="1" ht="15.6">
      <c r="A221" s="39"/>
      <c r="B221" s="2">
        <f>+'Ark1'!C4209</f>
        <v>2023</v>
      </c>
      <c r="C221" s="2">
        <f>+'Ark1'!J4209</f>
        <v>643</v>
      </c>
      <c r="D221" s="2" t="s">
        <v>51</v>
      </c>
      <c r="E221" s="2">
        <f>+'Ark1'!D4209</f>
        <v>4</v>
      </c>
      <c r="F221" s="2" t="s">
        <v>493</v>
      </c>
      <c r="G221" s="3">
        <f>+'Ark1'!Q4209</f>
        <v>48</v>
      </c>
      <c r="H221" s="310">
        <f>+'Ark1'!R4209</f>
        <v>4722</v>
      </c>
      <c r="I221" s="310">
        <f>IF(H221=0,"",'Ark1'!S4209)</f>
        <v>4722</v>
      </c>
      <c r="J221" s="86"/>
      <c r="K221" s="51">
        <f>100*H221/Måned!H13</f>
        <v>4.4815215534422865</v>
      </c>
      <c r="L221" s="86"/>
      <c r="M221" s="51">
        <f>+IF(H221=0,"",'Ark1'!AD4209)</f>
        <v>6.9893428063943146</v>
      </c>
      <c r="N221" s="51">
        <f>+IF(H221=0,"",'Ark1'!AE4209)</f>
        <v>7.2136633938023005</v>
      </c>
      <c r="O221" s="12">
        <f>IF(H221=0,"",'Ark1'!U4209)</f>
        <v>60.560991105463792</v>
      </c>
      <c r="P221" s="12">
        <f>IF(H221=0,"",'Ark1'!W4209)</f>
        <v>83.640936044049184</v>
      </c>
      <c r="Q221" s="51">
        <f>IF(H221=0,"",'Ark1'!X4209)</f>
        <v>5.6755612028801359</v>
      </c>
      <c r="R221" s="51">
        <f>IF(H221=0,"",'Ark1'!Y4209)</f>
        <v>11.351122405760272</v>
      </c>
      <c r="S221" s="114"/>
      <c r="T221" s="272">
        <f>IF(H221=0,"",'Ark1'!Z4209)</f>
        <v>91.952562473528147</v>
      </c>
      <c r="U221" s="114"/>
      <c r="V221" s="51">
        <f>IF(H221=0,"",'Ark1'!AA4209)</f>
        <v>10.804373801219464</v>
      </c>
      <c r="W221" s="12">
        <f>IF(H221=0,"",'Ark1'!AB4209)</f>
        <v>2.3441210612270957</v>
      </c>
      <c r="X221" s="15">
        <f>+IF('Ark1'!AD4209=0,"",'Ark1'!AC4209)</f>
        <v>-34.572887096820118</v>
      </c>
      <c r="Y221" s="15">
        <f t="shared" si="16"/>
        <v>98.375</v>
      </c>
      <c r="Z221" s="12">
        <f>IF(H221=0,"",'Ark1'!T4209)</f>
        <v>4.0338839474798815</v>
      </c>
      <c r="AA221" s="51">
        <f>IF(H221=0,"",'Ark1'!V4209)</f>
        <v>90.618565594852669</v>
      </c>
      <c r="AB221" s="39"/>
      <c r="AC221" s="10"/>
      <c r="AD221" s="100"/>
      <c r="AE221" s="51"/>
      <c r="AF221" s="4"/>
      <c r="AM221" s="10"/>
      <c r="AN221"/>
      <c r="AO221"/>
      <c r="AP221"/>
      <c r="AQ221"/>
      <c r="AR221"/>
      <c r="AS221"/>
      <c r="AT221"/>
      <c r="AU221"/>
      <c r="AV221"/>
      <c r="AW221"/>
    </row>
    <row r="222" spans="1:49" s="1" customFormat="1" ht="15.6">
      <c r="A222" s="39"/>
      <c r="B222" s="2">
        <f>+'Ark1'!C4210</f>
        <v>2023</v>
      </c>
      <c r="C222" s="2">
        <f>+'Ark1'!J4210</f>
        <v>643</v>
      </c>
      <c r="D222" s="2" t="s">
        <v>51</v>
      </c>
      <c r="E222" s="2">
        <f>+'Ark1'!D4210</f>
        <v>5</v>
      </c>
      <c r="F222" s="2" t="s">
        <v>377</v>
      </c>
      <c r="G222" s="3">
        <f>+'Ark1'!Q4210</f>
        <v>53</v>
      </c>
      <c r="H222" s="310">
        <f>+'Ark1'!R4210</f>
        <v>6128</v>
      </c>
      <c r="I222" s="310">
        <f>IF(H222=0,"",'Ark1'!S4210)</f>
        <v>6126</v>
      </c>
      <c r="J222" s="86"/>
      <c r="K222" s="51">
        <f>100*H222/Måned!H14</f>
        <v>4.9163230268119316</v>
      </c>
      <c r="L222" s="86"/>
      <c r="M222" s="51">
        <f>+IF(H222=0,"",'Ark1'!AD4210)</f>
        <v>9.0704558910597992</v>
      </c>
      <c r="N222" s="51">
        <f>+IF(H222=0,"",'Ark1'!AE4210)</f>
        <v>9.1686569944220242</v>
      </c>
      <c r="O222" s="12">
        <f>IF(H222=0,"",'Ark1'!U4210)</f>
        <v>60.71988246816845</v>
      </c>
      <c r="P222" s="12">
        <f>IF(H222=0,"",'Ark1'!W4210)</f>
        <v>81.944107084557757</v>
      </c>
      <c r="Q222" s="51">
        <f>IF(H222=0,"",'Ark1'!X4210)</f>
        <v>1.5502610966057444</v>
      </c>
      <c r="R222" s="51">
        <f>IF(H222=0,"",'Ark1'!Y4210)</f>
        <v>3.1005221932114888</v>
      </c>
      <c r="S222" s="114"/>
      <c r="T222" s="272">
        <f>IF(H222=0,"",'Ark1'!Z4210)</f>
        <v>96.42624020887726</v>
      </c>
      <c r="U222" s="114"/>
      <c r="V222" s="51">
        <f>IF(H222=0,"",'Ark1'!AA4210)</f>
        <v>10.205242632586327</v>
      </c>
      <c r="W222" s="12">
        <f>IF(H222=0,"",'Ark1'!AB4210)</f>
        <v>2.3834681434871094</v>
      </c>
      <c r="X222" s="15">
        <f>+IF('Ark1'!AD4210=0,"",'Ark1'!AC4210)</f>
        <v>-44.764507897759529</v>
      </c>
      <c r="Y222" s="15">
        <f t="shared" si="16"/>
        <v>115.58490566037736</v>
      </c>
      <c r="Z222" s="12">
        <f>IF(H222=0,"",'Ark1'!T4210)</f>
        <v>3.8002610966057433</v>
      </c>
      <c r="AA222" s="51">
        <f>IF(H222=0,"",'Ark1'!V4210)</f>
        <v>88.792278015767749</v>
      </c>
      <c r="AB222" s="39"/>
      <c r="AC222" s="10"/>
      <c r="AD222" s="100"/>
      <c r="AE222" s="51"/>
      <c r="AF222" s="4"/>
      <c r="AM222" s="10"/>
      <c r="AN222"/>
      <c r="AO222"/>
      <c r="AP222"/>
      <c r="AQ222"/>
      <c r="AR222"/>
      <c r="AS222"/>
      <c r="AT222"/>
      <c r="AU222"/>
      <c r="AV222"/>
      <c r="AW222"/>
    </row>
    <row r="223" spans="1:49" s="1" customFormat="1" ht="15.6">
      <c r="A223" s="39"/>
      <c r="B223" s="2">
        <f>+'Ark1'!C4211</f>
        <v>2023</v>
      </c>
      <c r="C223" s="2">
        <f>+'Ark1'!J4211</f>
        <v>643</v>
      </c>
      <c r="D223" s="2" t="s">
        <v>51</v>
      </c>
      <c r="E223" s="2">
        <f>+'Ark1'!D4211</f>
        <v>6</v>
      </c>
      <c r="F223" s="2" t="s">
        <v>494</v>
      </c>
      <c r="G223" s="3">
        <f>+'Ark1'!Q4211</f>
        <v>51</v>
      </c>
      <c r="H223" s="310">
        <f>+'Ark1'!R4211</f>
        <v>6155</v>
      </c>
      <c r="I223" s="310">
        <f>IF(H223=0,"",'Ark1'!S4211)</f>
        <v>6141</v>
      </c>
      <c r="J223" s="86"/>
      <c r="K223" s="51">
        <f>100*H223/Måned!H15</f>
        <v>4.7568261034213597</v>
      </c>
      <c r="L223" s="86"/>
      <c r="M223" s="51">
        <f>+IF(H223=0,"",'Ark1'!AD4211)</f>
        <v>9.1104203670811117</v>
      </c>
      <c r="N223" s="51">
        <f>+IF(H223=0,"",'Ark1'!AE4211)</f>
        <v>9.1032915174248394</v>
      </c>
      <c r="O223" s="12">
        <f>IF(H223=0,"",'Ark1'!U4211)</f>
        <v>60.596808337404312</v>
      </c>
      <c r="P223" s="12">
        <f>IF(H223=0,"",'Ark1'!W4211)</f>
        <v>81.161178961081603</v>
      </c>
      <c r="Q223" s="51">
        <f>IF(H223=0,"",'Ark1'!X4211)</f>
        <v>4.7116165718927689</v>
      </c>
      <c r="R223" s="51">
        <f>IF(H223=0,"",'Ark1'!Y4211)</f>
        <v>9.4232331437855379</v>
      </c>
      <c r="S223" s="114"/>
      <c r="T223" s="272">
        <f>IF(H223=0,"",'Ark1'!Z4211)</f>
        <v>91.681559707554854</v>
      </c>
      <c r="U223" s="114"/>
      <c r="V223" s="51">
        <f>IF(H223=0,"",'Ark1'!AA4211)</f>
        <v>10.882497200954028</v>
      </c>
      <c r="W223" s="12">
        <f>IF(H223=0,"",'Ark1'!AB4211)</f>
        <v>2.5351364901799904</v>
      </c>
      <c r="X223" s="15">
        <f>+IF('Ark1'!AD4211=0,"",'Ark1'!AC4211)</f>
        <v>-44.811925305268403</v>
      </c>
      <c r="Y223" s="15">
        <f t="shared" si="16"/>
        <v>120.41176470588235</v>
      </c>
      <c r="Z223" s="12">
        <f>IF(H223=0,"",'Ark1'!T4211)</f>
        <v>4.0193338748984564</v>
      </c>
      <c r="AA223" s="51">
        <f>IF(H223=0,"",'Ark1'!V4211)</f>
        <v>88.011082289208346</v>
      </c>
      <c r="AB223" s="39"/>
      <c r="AC223" s="10"/>
      <c r="AD223" s="100"/>
      <c r="AE223" s="51"/>
      <c r="AF223" s="4"/>
      <c r="AM223" s="10"/>
      <c r="AN223"/>
      <c r="AO223"/>
      <c r="AP223"/>
      <c r="AQ223"/>
      <c r="AR223"/>
      <c r="AS223"/>
      <c r="AT223"/>
      <c r="AU223"/>
      <c r="AV223"/>
      <c r="AW223"/>
    </row>
    <row r="224" spans="1:49" s="1" customFormat="1" ht="15.6">
      <c r="A224" s="39"/>
      <c r="B224" s="2">
        <f>+'Ark1'!C4212</f>
        <v>2023</v>
      </c>
      <c r="C224" s="2">
        <f>+'Ark1'!J4212</f>
        <v>643</v>
      </c>
      <c r="D224" s="2" t="s">
        <v>51</v>
      </c>
      <c r="E224" s="2">
        <f>+'Ark1'!D4212</f>
        <v>7</v>
      </c>
      <c r="F224" s="2" t="s">
        <v>495</v>
      </c>
      <c r="G224" s="3">
        <f>+'Ark1'!Q4212</f>
        <v>51</v>
      </c>
      <c r="H224" s="310">
        <f>+'Ark1'!R4212</f>
        <v>5513</v>
      </c>
      <c r="I224" s="310">
        <f>IF(H224=0,"",'Ark1'!S4212)</f>
        <v>5500</v>
      </c>
      <c r="J224" s="86"/>
      <c r="K224" s="51">
        <f>100*H224/Måned!H16</f>
        <v>4.5412235685631677</v>
      </c>
      <c r="L224" s="86"/>
      <c r="M224" s="51">
        <f>+IF(H224=0,"",'Ark1'!AD4212)</f>
        <v>8.1601539372409704</v>
      </c>
      <c r="N224" s="51">
        <f>+IF(H224=0,"",'Ark1'!AE4212)</f>
        <v>8.0291665770177527</v>
      </c>
      <c r="O224" s="12">
        <f>IF(H224=0,"",'Ark1'!U4212)</f>
        <v>60.475454545454546</v>
      </c>
      <c r="P224" s="12">
        <f>IF(H224=0,"",'Ark1'!W4212)</f>
        <v>79.927600000000098</v>
      </c>
      <c r="Q224" s="51">
        <f>IF(H224=0,"",'Ark1'!X4212)</f>
        <v>2.8840921458371125</v>
      </c>
      <c r="R224" s="51">
        <f>IF(H224=0,"",'Ark1'!Y4212)</f>
        <v>5.768184291674225</v>
      </c>
      <c r="S224" s="114"/>
      <c r="T224" s="272">
        <f>IF(H224=0,"",'Ark1'!Z4212)</f>
        <v>92.472338109922006</v>
      </c>
      <c r="U224" s="114"/>
      <c r="V224" s="51">
        <f>IF(H224=0,"",'Ark1'!AA4212)</f>
        <v>9.9110424212764769</v>
      </c>
      <c r="W224" s="12">
        <f>IF(H224=0,"",'Ark1'!AB4212)</f>
        <v>2.4675230997770634</v>
      </c>
      <c r="X224" s="15">
        <f>+IF('Ark1'!AD4212=0,"",'Ark1'!AC4212)</f>
        <v>-43.592448521190249</v>
      </c>
      <c r="Y224" s="15">
        <f t="shared" si="16"/>
        <v>107.84313725490196</v>
      </c>
      <c r="Z224" s="12">
        <f>IF(H224=0,"",'Ark1'!T4212)</f>
        <v>4.3163431888264094</v>
      </c>
      <c r="AA224" s="51">
        <f>IF(H224=0,"",'Ark1'!V4212)</f>
        <v>86.684782822811101</v>
      </c>
      <c r="AB224" s="39"/>
      <c r="AC224" s="10"/>
      <c r="AD224" s="100"/>
      <c r="AE224" s="51"/>
      <c r="AF224" s="4"/>
      <c r="AM224" s="10"/>
      <c r="AN224"/>
      <c r="AO224"/>
      <c r="AP224"/>
      <c r="AQ224"/>
      <c r="AR224"/>
      <c r="AS224"/>
      <c r="AT224"/>
      <c r="AU224"/>
      <c r="AV224"/>
      <c r="AW224"/>
    </row>
    <row r="225" spans="1:49" s="1" customFormat="1" ht="15.6">
      <c r="A225" s="39"/>
      <c r="B225" s="2">
        <f>+'Ark1'!C4213</f>
        <v>2023</v>
      </c>
      <c r="C225" s="2">
        <f>+'Ark1'!J4213</f>
        <v>643</v>
      </c>
      <c r="D225" s="2" t="s">
        <v>51</v>
      </c>
      <c r="E225" s="2">
        <f>+'Ark1'!D4213</f>
        <v>8</v>
      </c>
      <c r="F225" s="2" t="s">
        <v>496</v>
      </c>
      <c r="G225" s="3">
        <f>+'Ark1'!Q4213</f>
        <v>55</v>
      </c>
      <c r="H225" s="310">
        <f>+'Ark1'!R4213</f>
        <v>6275</v>
      </c>
      <c r="I225" s="310">
        <f>IF(H225=0,"",'Ark1'!S4213)</f>
        <v>6271</v>
      </c>
      <c r="J225" s="86"/>
      <c r="K225" s="51">
        <f>100*H225/Måned!H17</f>
        <v>4.847843385687467</v>
      </c>
      <c r="L225" s="86"/>
      <c r="M225" s="51">
        <f>+IF(H225=0,"",'Ark1'!AD4213)</f>
        <v>9.2880402605091774</v>
      </c>
      <c r="N225" s="51">
        <f>+IF(H225=0,"",'Ark1'!AE4213)</f>
        <v>9.2999249286957735</v>
      </c>
      <c r="O225" s="12">
        <f>IF(H225=0,"",'Ark1'!U4213)</f>
        <v>60.485409025673754</v>
      </c>
      <c r="P225" s="12">
        <f>IF(H225=0,"",'Ark1'!W4213)</f>
        <v>81.195439323871824</v>
      </c>
      <c r="Q225" s="51">
        <f>IF(H225=0,"",'Ark1'!X4213)</f>
        <v>2.1832669322709162</v>
      </c>
      <c r="R225" s="51">
        <f>IF(H225=0,"",'Ark1'!Y4213)</f>
        <v>4.3665338645418323</v>
      </c>
      <c r="S225" s="114"/>
      <c r="T225" s="272">
        <f>IF(H225=0,"",'Ark1'!Z4213)</f>
        <v>93.450199203187239</v>
      </c>
      <c r="U225" s="114"/>
      <c r="V225" s="51">
        <f>IF(H225=0,"",'Ark1'!AA4213)</f>
        <v>9.3786372910221694</v>
      </c>
      <c r="W225" s="12">
        <f>IF(H225=0,"",'Ark1'!AB4213)</f>
        <v>2.3547051640913845</v>
      </c>
      <c r="X225" s="15">
        <f>+IF('Ark1'!AD4213=0,"",'Ark1'!AC4213)</f>
        <v>-41.866871218454094</v>
      </c>
      <c r="Y225" s="15">
        <f t="shared" si="16"/>
        <v>114.01818181818182</v>
      </c>
      <c r="Z225" s="12">
        <f>IF(H225=0,"",'Ark1'!T4213)</f>
        <v>4.3201593625498012</v>
      </c>
      <c r="AA225" s="51">
        <f>IF(H225=0,"",'Ark1'!V4213)</f>
        <v>87.986195203185503</v>
      </c>
      <c r="AB225" s="39"/>
      <c r="AC225" s="10"/>
      <c r="AD225" s="100"/>
      <c r="AE225" s="51"/>
      <c r="AF225" s="4"/>
      <c r="AM225" s="10"/>
      <c r="AN225"/>
      <c r="AO225"/>
      <c r="AP225"/>
      <c r="AQ225"/>
      <c r="AR225"/>
      <c r="AS225"/>
      <c r="AT225"/>
      <c r="AU225"/>
      <c r="AV225"/>
      <c r="AW225"/>
    </row>
    <row r="226" spans="1:49" s="1" customFormat="1" ht="15.6">
      <c r="A226" s="39"/>
      <c r="B226" s="2">
        <f>+'Ark1'!C4214</f>
        <v>2023</v>
      </c>
      <c r="C226" s="2">
        <f>+'Ark1'!J4214</f>
        <v>643</v>
      </c>
      <c r="D226" s="2" t="s">
        <v>51</v>
      </c>
      <c r="E226" s="2">
        <f>+'Ark1'!D4214</f>
        <v>9</v>
      </c>
      <c r="F226" s="2" t="s">
        <v>497</v>
      </c>
      <c r="G226" s="3">
        <f>+'Ark1'!Q4214</f>
        <v>54</v>
      </c>
      <c r="H226" s="310">
        <f>+'Ark1'!R4214</f>
        <v>5417</v>
      </c>
      <c r="I226" s="310">
        <f>IF(H226=0,"",'Ark1'!S4214)</f>
        <v>5413</v>
      </c>
      <c r="J226" s="86"/>
      <c r="K226" s="51">
        <f>100*H226/Måned!H18</f>
        <v>4.509356686201385</v>
      </c>
      <c r="L226" s="86"/>
      <c r="M226" s="51">
        <f>+IF(H226=0,"",'Ark1'!AD4214)</f>
        <v>8.0180580224985203</v>
      </c>
      <c r="N226" s="51">
        <f>+IF(H226=0,"",'Ark1'!AE4214)</f>
        <v>8.0957229082398818</v>
      </c>
      <c r="O226" s="12">
        <f>IF(H226=0,"",'Ark1'!U4214)</f>
        <v>60.468317014594483</v>
      </c>
      <c r="P226" s="12">
        <f>IF(H226=0,"",'Ark1'!W4214)</f>
        <v>81.885423979308982</v>
      </c>
      <c r="Q226" s="51">
        <f>IF(H226=0,"",'Ark1'!X4214)</f>
        <v>4.8181650359977848</v>
      </c>
      <c r="R226" s="51">
        <f>IF(H226=0,"",'Ark1'!Y4214)</f>
        <v>9.6363300719955696</v>
      </c>
      <c r="S226" s="114"/>
      <c r="T226" s="272">
        <f>IF(H226=0,"",'Ark1'!Z4214)</f>
        <v>89.366808196418717</v>
      </c>
      <c r="U226" s="114"/>
      <c r="V226" s="51">
        <f>IF(H226=0,"",'Ark1'!AA4214)</f>
        <v>11.05181805959217</v>
      </c>
      <c r="W226" s="12">
        <f>IF(H226=0,"",'Ark1'!AB4214)</f>
        <v>2.5309397624768244</v>
      </c>
      <c r="X226" s="15">
        <f>+IF('Ark1'!AD4214=0,"",'Ark1'!AC4214)</f>
        <v>-46.410151947398681</v>
      </c>
      <c r="Y226" s="15">
        <f t="shared" si="16"/>
        <v>100.24074074074075</v>
      </c>
      <c r="Z226" s="12">
        <f>IF(H226=0,"",'Ark1'!T4214)</f>
        <v>4.3625623038582271</v>
      </c>
      <c r="AA226" s="51">
        <f>IF(H226=0,"",'Ark1'!V4214)</f>
        <v>88.743642917345724</v>
      </c>
      <c r="AB226" s="39"/>
      <c r="AC226" s="10"/>
      <c r="AD226" s="100"/>
      <c r="AE226" s="51"/>
      <c r="AF226" s="4"/>
      <c r="AM226" s="10"/>
      <c r="AN226"/>
      <c r="AO226"/>
      <c r="AP226"/>
      <c r="AQ226"/>
      <c r="AR226"/>
      <c r="AS226"/>
      <c r="AT226"/>
      <c r="AU226"/>
      <c r="AV226"/>
      <c r="AW226"/>
    </row>
    <row r="227" spans="1:49" s="1" customFormat="1" ht="15.6">
      <c r="A227" s="39"/>
      <c r="B227" s="2">
        <f>+'Ark1'!C4215</f>
        <v>2023</v>
      </c>
      <c r="C227" s="2">
        <f>+'Ark1'!J4215</f>
        <v>643</v>
      </c>
      <c r="D227" s="2" t="s">
        <v>51</v>
      </c>
      <c r="E227" s="2">
        <f>+'Ark1'!D4215</f>
        <v>10</v>
      </c>
      <c r="F227" s="2" t="s">
        <v>498</v>
      </c>
      <c r="G227" s="3">
        <f>+'Ark1'!Q4215</f>
        <v>55</v>
      </c>
      <c r="H227" s="310">
        <f>+'Ark1'!R4215</f>
        <v>5722</v>
      </c>
      <c r="I227" s="310">
        <f>IF(H227=0,"",'Ark1'!S4215)</f>
        <v>5674</v>
      </c>
      <c r="J227" s="86"/>
      <c r="K227" s="51">
        <f>100*H227/Måned!H19</f>
        <v>4.550985834837868</v>
      </c>
      <c r="L227" s="86"/>
      <c r="M227" s="51">
        <f>+IF(H227=0,"",'Ark1'!AD4215)</f>
        <v>8.469508584961515</v>
      </c>
      <c r="N227" s="51">
        <f>+IF(H227=0,"",'Ark1'!AE4215)</f>
        <v>8.4053486596515619</v>
      </c>
      <c r="O227" s="12">
        <f>IF(H227=0,"",'Ark1'!U4215)</f>
        <v>60.318470215015857</v>
      </c>
      <c r="P227" s="12">
        <f>IF(H227=0,"",'Ark1'!W4215)</f>
        <v>81.106450475854814</v>
      </c>
      <c r="Q227" s="51">
        <f>IF(H227=0,"",'Ark1'!X4215)</f>
        <v>3.1807060468367698</v>
      </c>
      <c r="R227" s="51">
        <f>IF(H227=0,"",'Ark1'!Y4215)</f>
        <v>6.3614120936735397</v>
      </c>
      <c r="S227" s="114"/>
      <c r="T227" s="272">
        <f>IF(H227=0,"",'Ark1'!Z4215)</f>
        <v>92.642432715833621</v>
      </c>
      <c r="U227" s="114"/>
      <c r="V227" s="51">
        <f>IF(H227=0,"",'Ark1'!AA4215)</f>
        <v>10.39437807220909</v>
      </c>
      <c r="W227" s="12">
        <f>IF(H227=0,"",'Ark1'!AB4215)</f>
        <v>2.4653225660156401</v>
      </c>
      <c r="X227" s="15">
        <f>+IF('Ark1'!AD4215=0,"",'Ark1'!AC4215)</f>
        <v>-40.361304242601392</v>
      </c>
      <c r="Y227" s="15">
        <f t="shared" si="16"/>
        <v>103.16363636363636</v>
      </c>
      <c r="Z227" s="12">
        <f>IF(H227=0,"",'Ark1'!T4215)</f>
        <v>4.5961202376791324</v>
      </c>
      <c r="AA227" s="51">
        <f>IF(H227=0,"",'Ark1'!V4215)</f>
        <v>88.121560359145136</v>
      </c>
      <c r="AB227" s="39"/>
      <c r="AC227" s="10"/>
      <c r="AD227" s="100"/>
      <c r="AE227" s="51"/>
      <c r="AF227" s="4"/>
      <c r="AM227" s="10"/>
      <c r="AN227"/>
      <c r="AO227"/>
      <c r="AP227"/>
      <c r="AQ227"/>
      <c r="AR227"/>
      <c r="AS227"/>
      <c r="AT227"/>
      <c r="AU227"/>
      <c r="AV227"/>
      <c r="AW227"/>
    </row>
    <row r="228" spans="1:49" s="1" customFormat="1" ht="15.6">
      <c r="A228" s="39"/>
      <c r="B228" s="2">
        <f>+'Ark1'!C4216</f>
        <v>2023</v>
      </c>
      <c r="C228" s="2">
        <f>+'Ark1'!J4216</f>
        <v>643</v>
      </c>
      <c r="D228" s="2" t="s">
        <v>51</v>
      </c>
      <c r="E228" s="2">
        <f>+'Ark1'!D4216</f>
        <v>11</v>
      </c>
      <c r="F228" s="2" t="s">
        <v>499</v>
      </c>
      <c r="G228" s="3">
        <f>+'Ark1'!Q4216</f>
        <v>47</v>
      </c>
      <c r="H228" s="310">
        <f>+'Ark1'!R4216</f>
        <v>5503</v>
      </c>
      <c r="I228" s="310">
        <f>IF(H228=0,"",'Ark1'!S4216)</f>
        <v>5488</v>
      </c>
      <c r="J228" s="86"/>
      <c r="K228" s="51">
        <f>100*H228/Måned!H20</f>
        <v>3.9488224572683306</v>
      </c>
      <c r="L228" s="86"/>
      <c r="M228" s="51">
        <f>+IF(H228=0,"",'Ark1'!AD4216)</f>
        <v>8.1453522794552988</v>
      </c>
      <c r="N228" s="51">
        <f>+IF(H228=0,"",'Ark1'!AE4216)</f>
        <v>8.1565861526228858</v>
      </c>
      <c r="O228" s="12">
        <f>IF(H228=0,"",'Ark1'!U4216)</f>
        <v>60.629737609329446</v>
      </c>
      <c r="P228" s="12">
        <f>IF(H228=0,"",'Ark1'!W4216)</f>
        <v>81.373560495627004</v>
      </c>
      <c r="Q228" s="51">
        <f>IF(H228=0,"",'Ark1'!X4216)</f>
        <v>4.5248046520079956</v>
      </c>
      <c r="R228" s="51">
        <f>IF(H228=0,"",'Ark1'!Y4216)</f>
        <v>9.0496093040159913</v>
      </c>
      <c r="S228" s="114"/>
      <c r="T228" s="272">
        <f>IF(H228=0,"",'Ark1'!Z4216)</f>
        <v>91.041250227148822</v>
      </c>
      <c r="U228" s="114"/>
      <c r="V228" s="51">
        <f>IF(H228=0,"",'Ark1'!AA4216)</f>
        <v>10.415517179190863</v>
      </c>
      <c r="W228" s="12">
        <f>IF(H228=0,"",'Ark1'!AB4216)</f>
        <v>2.36723361223246</v>
      </c>
      <c r="X228" s="15">
        <f>+IF('Ark1'!AD4216=0,"",'Ark1'!AC4216)</f>
        <v>-42.960091371758409</v>
      </c>
      <c r="Y228" s="15">
        <f t="shared" si="16"/>
        <v>116.76595744680851</v>
      </c>
      <c r="Z228" s="12">
        <f>IF(H228=0,"",'Ark1'!T4216)</f>
        <v>4.012902053425405</v>
      </c>
      <c r="AA228" s="51">
        <f>IF(H228=0,"",'Ark1'!V4216)</f>
        <v>88.272650028901722</v>
      </c>
      <c r="AB228" s="39"/>
      <c r="AC228" s="10"/>
      <c r="AD228" s="100"/>
      <c r="AE228" s="51"/>
      <c r="AF228" s="4"/>
      <c r="AM228" s="10"/>
      <c r="AN228"/>
      <c r="AO228"/>
      <c r="AP228"/>
      <c r="AQ228"/>
      <c r="AR228"/>
      <c r="AS228"/>
      <c r="AT228"/>
      <c r="AU228"/>
      <c r="AV228"/>
      <c r="AW228"/>
    </row>
    <row r="229" spans="1:49" s="1" customFormat="1" ht="15.6">
      <c r="A229" s="39"/>
      <c r="B229" s="2">
        <f>+'Ark1'!C4217</f>
        <v>2023</v>
      </c>
      <c r="C229" s="2">
        <f>+'Ark1'!J4217</f>
        <v>643</v>
      </c>
      <c r="D229" s="2" t="s">
        <v>51</v>
      </c>
      <c r="E229" s="2">
        <f>+'Ark1'!D4217</f>
        <v>12</v>
      </c>
      <c r="F229" s="2" t="s">
        <v>500</v>
      </c>
      <c r="G229" s="3">
        <f>+'Ark1'!Q4217</f>
        <v>49</v>
      </c>
      <c r="H229" s="310">
        <f>+'Ark1'!R4217</f>
        <v>5598</v>
      </c>
      <c r="I229" s="310">
        <f>IF(H229=0,"",'Ark1'!S4217)</f>
        <v>5589</v>
      </c>
      <c r="J229" s="86"/>
      <c r="K229" s="51">
        <f>100*H229/Måned!H21</f>
        <v>5.0689074412792694</v>
      </c>
      <c r="L229" s="86"/>
      <c r="M229" s="51">
        <f>+IF(H229=0,"",'Ark1'!AD4217)</f>
        <v>8.2859680284191857</v>
      </c>
      <c r="N229" s="51">
        <f>+IF(H229=0,"",'Ark1'!AE4217)</f>
        <v>8.0830326395974232</v>
      </c>
      <c r="O229" s="12">
        <f>IF(H229=0,"",'Ark1'!U4217)</f>
        <v>61.183932724995522</v>
      </c>
      <c r="P229" s="12">
        <f>IF(H229=0,"",'Ark1'!W4217)</f>
        <v>79.182501341921594</v>
      </c>
      <c r="Q229" s="51">
        <f>IF(H229=0,"",'Ark1'!X4217)</f>
        <v>4.876741693461951</v>
      </c>
      <c r="R229" s="51">
        <f>IF(H229=0,"",'Ark1'!Y4217)</f>
        <v>9.7534833869239019</v>
      </c>
      <c r="S229" s="114"/>
      <c r="T229" s="272">
        <f>IF(H229=0,"",'Ark1'!Z4217)</f>
        <v>97.963558413719184</v>
      </c>
      <c r="U229" s="114"/>
      <c r="V229" s="51">
        <f>IF(H229=0,"",'Ark1'!AA4217)</f>
        <v>9.6352060711489678</v>
      </c>
      <c r="W229" s="12">
        <f>IF(H229=0,"",'Ark1'!AB4217)</f>
        <v>2.269107537663547</v>
      </c>
      <c r="X229" s="15">
        <f>+IF('Ark1'!AD4217=0,"",'Ark1'!AC4217)</f>
        <v>-37.395026223602024</v>
      </c>
      <c r="Y229" s="15">
        <f t="shared" si="16"/>
        <v>114.06122448979592</v>
      </c>
      <c r="Z229" s="12">
        <f>IF(H229=0,"",'Ark1'!T4217)</f>
        <v>2.7195426938192222</v>
      </c>
      <c r="AA229" s="51">
        <f>IF(H229=0,"",'Ark1'!V4217)</f>
        <v>85.847238626717498</v>
      </c>
      <c r="AB229" s="39"/>
      <c r="AC229" s="10"/>
      <c r="AD229" s="100"/>
      <c r="AE229" s="51"/>
      <c r="AF229" s="4"/>
      <c r="AM229" s="10"/>
      <c r="AN229"/>
      <c r="AO229"/>
      <c r="AP229"/>
      <c r="AQ229"/>
      <c r="AR229"/>
      <c r="AS229"/>
      <c r="AT229"/>
      <c r="AU229"/>
      <c r="AV229"/>
      <c r="AW229"/>
    </row>
    <row r="230" spans="1:49" ht="15.6">
      <c r="A230" s="39"/>
      <c r="B230" s="39"/>
      <c r="C230" s="44"/>
      <c r="D230" s="44"/>
      <c r="E230" s="44"/>
      <c r="F230" s="44"/>
      <c r="G230" s="44"/>
      <c r="H230" s="333"/>
      <c r="I230" s="333"/>
      <c r="J230" s="86"/>
      <c r="K230" s="44"/>
      <c r="L230" s="86"/>
      <c r="M230" s="44"/>
      <c r="N230" s="44"/>
      <c r="O230" s="44"/>
      <c r="P230" s="44"/>
      <c r="Q230" s="44"/>
      <c r="R230" s="44"/>
      <c r="S230" s="44"/>
      <c r="T230" s="44"/>
      <c r="U230" s="114"/>
      <c r="V230" s="44"/>
      <c r="W230" s="44"/>
      <c r="X230" s="44"/>
      <c r="Y230" s="44"/>
      <c r="Z230" s="44"/>
      <c r="AA230" s="44"/>
      <c r="AB230" s="39"/>
      <c r="AC230" s="79"/>
      <c r="AE230" s="51"/>
      <c r="AF230" s="4"/>
      <c r="AN230" s="13"/>
      <c r="AO230" s="12"/>
      <c r="AP230" s="12"/>
    </row>
    <row r="231" spans="1:49" ht="15.6">
      <c r="A231" s="259"/>
      <c r="B231" s="259"/>
      <c r="C231" s="256"/>
      <c r="D231" s="256"/>
      <c r="E231" s="256"/>
      <c r="F231" s="256"/>
      <c r="G231" s="256"/>
      <c r="H231" s="365"/>
      <c r="I231" s="365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9"/>
      <c r="AC231" s="79"/>
      <c r="AE231" s="51"/>
      <c r="AF231" s="4"/>
      <c r="AN231" s="13"/>
      <c r="AO231" s="12"/>
      <c r="AP231" s="12"/>
    </row>
    <row r="232" spans="1:49" s="1" customFormat="1" ht="15.6">
      <c r="A232" s="259"/>
      <c r="B232" s="2">
        <f>+'Ark1'!C4230</f>
        <v>2022</v>
      </c>
      <c r="C232" s="2">
        <f>+'Ark1'!J4230</f>
        <v>106</v>
      </c>
      <c r="D232" s="2" t="s">
        <v>35</v>
      </c>
      <c r="E232" s="2">
        <f>+'Ark1'!D4230</f>
        <v>1</v>
      </c>
      <c r="F232" s="2" t="s">
        <v>490</v>
      </c>
      <c r="G232" s="3">
        <f>+'Ark1'!Q4230</f>
        <v>76</v>
      </c>
      <c r="H232" s="310">
        <f>+'Ark1'!R4230</f>
        <v>10393</v>
      </c>
      <c r="I232" s="310">
        <f>IF(H232=0,"",'Ark1'!S4230)</f>
        <v>10390</v>
      </c>
      <c r="J232" s="256"/>
      <c r="K232" s="51">
        <f>100*H232/Måned!H23</f>
        <v>7.8880658186344457</v>
      </c>
      <c r="L232" s="256"/>
      <c r="M232" s="51">
        <f>+IF(H232=0,"",'Ark1'!AD4230)</f>
        <v>8.6796392183063329</v>
      </c>
      <c r="N232" s="51">
        <f>+IF(H232=0,"",'Ark1'!AE4230)</f>
        <v>8.7008341604014117</v>
      </c>
      <c r="O232" s="12">
        <f>IF(H232=0,"",'Ark1'!U4230)</f>
        <v>60.765736284889293</v>
      </c>
      <c r="P232" s="12">
        <f>IF(H232=0,"",'Ark1'!W4230)</f>
        <v>87.092001924927743</v>
      </c>
      <c r="Q232" s="51">
        <f>IF(H232=0,"",'Ark1'!X4230)</f>
        <v>0.91407678244972612</v>
      </c>
      <c r="R232" s="51">
        <f>IF(H232=0,"",'Ark1'!Y4230)</f>
        <v>1.828153564899452</v>
      </c>
      <c r="S232" s="264"/>
      <c r="T232" s="51">
        <f>IF(H232=0,"",'Ark1'!Z4230)</f>
        <v>0</v>
      </c>
      <c r="U232" s="264"/>
      <c r="V232" s="51">
        <f>IF(H232=0,"",'Ark1'!AA4230)</f>
        <v>8.148151212214346</v>
      </c>
      <c r="W232" s="12">
        <f>IF(H232=0,"",'Ark1'!AB4230)</f>
        <v>2.5022377303205374</v>
      </c>
      <c r="X232" s="15">
        <f>+IF('Ark1'!AC4230=0,"",'Ark1'!AC4230)</f>
        <v>-30.340574736536329</v>
      </c>
      <c r="Y232" s="15">
        <f t="shared" ref="Y232:Y300" si="17">+(IF(H232=0,"",I232/G232))</f>
        <v>136.71052631578948</v>
      </c>
      <c r="Z232" s="12">
        <f>IF(H232=0,"",'Ark1'!T4230)</f>
        <v>16.117001828153565</v>
      </c>
      <c r="AA232" s="51">
        <f>IF(H232=0,"",'Ark1'!V4230)</f>
        <v>94.367959440957478</v>
      </c>
      <c r="AB232" s="259"/>
      <c r="AC232" s="10"/>
      <c r="AD232" s="100"/>
      <c r="AE232" s="51"/>
      <c r="AF232" s="4"/>
      <c r="AM232" s="10"/>
      <c r="AN232"/>
      <c r="AO232"/>
      <c r="AP232"/>
      <c r="AQ232"/>
      <c r="AR232"/>
      <c r="AS232"/>
      <c r="AT232"/>
      <c r="AU232"/>
      <c r="AV232"/>
      <c r="AW232"/>
    </row>
    <row r="233" spans="1:49" s="1" customFormat="1" ht="15.6">
      <c r="A233" s="259"/>
      <c r="B233" s="2">
        <f>+'Ark1'!C4231</f>
        <v>2022</v>
      </c>
      <c r="C233" s="2">
        <f>+'Ark1'!J4231</f>
        <v>106</v>
      </c>
      <c r="D233" s="2"/>
      <c r="E233" s="2">
        <f>+'Ark1'!D4231</f>
        <v>2</v>
      </c>
      <c r="F233" s="2" t="s">
        <v>491</v>
      </c>
      <c r="G233" s="3">
        <f>+'Ark1'!Q4231</f>
        <v>70</v>
      </c>
      <c r="H233" s="310">
        <f>+'Ark1'!R4231</f>
        <v>9184</v>
      </c>
      <c r="I233" s="310">
        <f>IF(H233=0,"",'Ark1'!S4231)</f>
        <v>9181</v>
      </c>
      <c r="J233" s="256"/>
      <c r="K233" s="51">
        <f>100*H233/Måned!H24</f>
        <v>8.2361087184286603</v>
      </c>
      <c r="L233" s="256"/>
      <c r="M233" s="51">
        <f>+IF(H233=0,"",'Ark1'!AD4231)</f>
        <v>7.6699515617170544</v>
      </c>
      <c r="N233" s="51">
        <f>+IF(H233=0,"",'Ark1'!AE4231)</f>
        <v>7.64927355412315</v>
      </c>
      <c r="O233" s="12">
        <f>IF(H233=0,"",'Ark1'!U4231)</f>
        <v>60.688487092909291</v>
      </c>
      <c r="P233" s="12">
        <f>IF(H233=0,"",'Ark1'!W4231)</f>
        <v>86.648916240060942</v>
      </c>
      <c r="Q233" s="51">
        <f>IF(H233=0,"",'Ark1'!X4231)</f>
        <v>2.1885888501742166</v>
      </c>
      <c r="R233" s="51">
        <f>IF(H233=0,"",'Ark1'!Y4231)</f>
        <v>4.3771777003484331</v>
      </c>
      <c r="S233" s="264"/>
      <c r="T233" s="51">
        <f>IF(H233=0,"",'Ark1'!Z4231)</f>
        <v>0</v>
      </c>
      <c r="U233" s="264"/>
      <c r="V233" s="51">
        <f>IF(H233=0,"",'Ark1'!AA4231)</f>
        <v>7.9157373573490499</v>
      </c>
      <c r="W233" s="12">
        <f>IF(H233=0,"",'Ark1'!AB4231)</f>
        <v>2.4610476613664014</v>
      </c>
      <c r="X233" s="15">
        <f>+IF('Ark1'!AC4231=0,"",'Ark1'!AC4231)</f>
        <v>-27.470948737843127</v>
      </c>
      <c r="Y233" s="15">
        <f t="shared" si="17"/>
        <v>131.15714285714284</v>
      </c>
      <c r="Z233" s="12">
        <f>IF(H233=0,"",'Ark1'!T4231)</f>
        <v>16.090592334494779</v>
      </c>
      <c r="AA233" s="51">
        <f>IF(H233=0,"",'Ark1'!V4231)</f>
        <v>93.888468849004383</v>
      </c>
      <c r="AB233" s="259"/>
      <c r="AC233" s="10"/>
      <c r="AD233" s="100"/>
      <c r="AE233" s="51"/>
      <c r="AF233" s="4"/>
      <c r="AM233" s="10"/>
      <c r="AN233"/>
      <c r="AO233"/>
      <c r="AP233"/>
      <c r="AQ233"/>
      <c r="AR233"/>
      <c r="AS233"/>
      <c r="AT233"/>
      <c r="AU233"/>
      <c r="AV233"/>
      <c r="AW233"/>
    </row>
    <row r="234" spans="1:49" s="1" customFormat="1" ht="15.6">
      <c r="A234" s="259"/>
      <c r="B234" s="2">
        <f>+'Ark1'!C4232</f>
        <v>2022</v>
      </c>
      <c r="C234" s="2">
        <f>+'Ark1'!J4232</f>
        <v>106</v>
      </c>
      <c r="D234" s="2"/>
      <c r="E234" s="2">
        <f>+'Ark1'!D4232</f>
        <v>3</v>
      </c>
      <c r="F234" s="2" t="s">
        <v>492</v>
      </c>
      <c r="G234" s="3">
        <f>+'Ark1'!Q4232</f>
        <v>85</v>
      </c>
      <c r="H234" s="310">
        <f>+'Ark1'!R4232</f>
        <v>11945</v>
      </c>
      <c r="I234" s="310">
        <f>IF(H234=0,"",'Ark1'!S4232)</f>
        <v>11943</v>
      </c>
      <c r="J234" s="256"/>
      <c r="K234" s="51">
        <f>100*H234/Måned!H25</f>
        <v>8.6193833298456521</v>
      </c>
      <c r="L234" s="256"/>
      <c r="M234" s="51">
        <f>+IF(H234=0,"",'Ark1'!AD4232)</f>
        <v>9.9757808585268091</v>
      </c>
      <c r="N234" s="51">
        <f>+IF(H234=0,"",'Ark1'!AE4232)</f>
        <v>10.007195006779924</v>
      </c>
      <c r="O234" s="12">
        <f>IF(H234=0,"",'Ark1'!U4232)</f>
        <v>60.753998157916783</v>
      </c>
      <c r="P234" s="12">
        <f>IF(H234=0,"",'Ark1'!W4232)</f>
        <v>87.142870300594623</v>
      </c>
      <c r="Q234" s="51">
        <f>IF(H234=0,"",'Ark1'!X4232)</f>
        <v>0.92925910422771019</v>
      </c>
      <c r="R234" s="51">
        <f>IF(H234=0,"",'Ark1'!Y4232)</f>
        <v>1.8585182084554204</v>
      </c>
      <c r="S234" s="264"/>
      <c r="T234" s="51">
        <f>IF(H234=0,"",'Ark1'!Z4232)</f>
        <v>0</v>
      </c>
      <c r="U234" s="264"/>
      <c r="V234" s="51">
        <f>IF(H234=0,"",'Ark1'!AA4232)</f>
        <v>7.7040295651251904</v>
      </c>
      <c r="W234" s="12">
        <f>IF(H234=0,"",'Ark1'!AB4232)</f>
        <v>2.571480764190746</v>
      </c>
      <c r="X234" s="15">
        <f>+IF('Ark1'!AC4232=0,"",'Ark1'!AC4232)</f>
        <v>-34.140559292578409</v>
      </c>
      <c r="Y234" s="15">
        <f t="shared" si="17"/>
        <v>140.50588235294117</v>
      </c>
      <c r="Z234" s="12">
        <f>IF(H234=0,"",'Ark1'!T4232)</f>
        <v>16.101799916282964</v>
      </c>
      <c r="AA234" s="51">
        <f>IF(H234=0,"",'Ark1'!V4232)</f>
        <v>94.419420379703396</v>
      </c>
      <c r="AB234" s="259"/>
      <c r="AC234" s="10"/>
      <c r="AD234" s="100"/>
      <c r="AE234" s="51"/>
      <c r="AF234" s="4"/>
      <c r="AM234" s="10"/>
      <c r="AN234"/>
      <c r="AO234"/>
      <c r="AP234"/>
      <c r="AQ234"/>
      <c r="AR234"/>
      <c r="AS234"/>
      <c r="AT234"/>
      <c r="AU234"/>
      <c r="AV234"/>
      <c r="AW234"/>
    </row>
    <row r="235" spans="1:49" s="1" customFormat="1" ht="15.6">
      <c r="A235" s="259"/>
      <c r="B235" s="2">
        <f>+'Ark1'!C4233</f>
        <v>2022</v>
      </c>
      <c r="C235" s="2">
        <f>+'Ark1'!J4233</f>
        <v>106</v>
      </c>
      <c r="D235" s="2"/>
      <c r="E235" s="2">
        <f>+'Ark1'!D4233</f>
        <v>4</v>
      </c>
      <c r="F235" s="2" t="s">
        <v>493</v>
      </c>
      <c r="G235" s="3">
        <f>+'Ark1'!Q4233</f>
        <v>73</v>
      </c>
      <c r="H235" s="310">
        <f>+'Ark1'!R4233</f>
        <v>10089</v>
      </c>
      <c r="I235" s="310">
        <f>IF(H235=0,"",'Ark1'!S4233)</f>
        <v>10087</v>
      </c>
      <c r="J235" s="256"/>
      <c r="K235" s="51">
        <f>100*H235/Måned!H26</f>
        <v>8.8929827499581311</v>
      </c>
      <c r="L235" s="256"/>
      <c r="M235" s="51">
        <f>+IF(H235=0,"",'Ark1'!AD4233)</f>
        <v>8.4257558042425256</v>
      </c>
      <c r="N235" s="51">
        <f>+IF(H235=0,"",'Ark1'!AE4233)</f>
        <v>8.4676810560840678</v>
      </c>
      <c r="O235" s="12">
        <f>IF(H235=0,"",'Ark1'!U4233)</f>
        <v>60.717854664419534</v>
      </c>
      <c r="P235" s="12">
        <f>IF(H235=0,"",'Ark1'!W4233)</f>
        <v>87.304252998909419</v>
      </c>
      <c r="Q235" s="51">
        <f>IF(H235=0,"",'Ark1'!X4233)</f>
        <v>1.585885617999802</v>
      </c>
      <c r="R235" s="51">
        <f>IF(H235=0,"",'Ark1'!Y4233)</f>
        <v>3.171771235999604</v>
      </c>
      <c r="S235" s="264"/>
      <c r="T235" s="51">
        <f>IF(H235=0,"",'Ark1'!Z4233)</f>
        <v>0</v>
      </c>
      <c r="U235" s="264"/>
      <c r="V235" s="51">
        <f>IF(H235=0,"",'Ark1'!AA4233)</f>
        <v>7.2429298265370257</v>
      </c>
      <c r="W235" s="12">
        <f>IF(H235=0,"",'Ark1'!AB4233)</f>
        <v>2.5102351082904129</v>
      </c>
      <c r="X235" s="15">
        <f>+IF('Ark1'!AC4233=0,"",'Ark1'!AC4233)</f>
        <v>-31.311798014501399</v>
      </c>
      <c r="Y235" s="15">
        <f t="shared" si="17"/>
        <v>138.17808219178082</v>
      </c>
      <c r="Z235" s="12">
        <f>IF(H235=0,"",'Ark1'!T4233)</f>
        <v>16.097928436911488</v>
      </c>
      <c r="AA235" s="51">
        <f>IF(H235=0,"",'Ark1'!V4233)</f>
        <v>94.599111242482877</v>
      </c>
      <c r="AB235" s="259"/>
      <c r="AC235" s="10"/>
      <c r="AD235" s="100"/>
      <c r="AE235" s="51"/>
      <c r="AF235" s="4"/>
      <c r="AM235" s="10"/>
      <c r="AN235"/>
      <c r="AO235"/>
      <c r="AP235"/>
      <c r="AQ235"/>
      <c r="AR235"/>
      <c r="AS235"/>
      <c r="AT235"/>
      <c r="AU235"/>
      <c r="AV235"/>
      <c r="AW235"/>
    </row>
    <row r="236" spans="1:49" s="1" customFormat="1" ht="15.6">
      <c r="A236" s="259"/>
      <c r="B236" s="2">
        <f>+'Ark1'!C4234</f>
        <v>2022</v>
      </c>
      <c r="C236" s="2">
        <f>+'Ark1'!J4234</f>
        <v>106</v>
      </c>
      <c r="D236" s="2"/>
      <c r="E236" s="2">
        <f>+'Ark1'!D4234</f>
        <v>5</v>
      </c>
      <c r="F236" s="2" t="s">
        <v>377</v>
      </c>
      <c r="G236" s="3">
        <f>+'Ark1'!Q4234</f>
        <v>73</v>
      </c>
      <c r="H236" s="310">
        <f>+'Ark1'!R4234</f>
        <v>9596</v>
      </c>
      <c r="I236" s="310">
        <f>IF(H236=0,"",'Ark1'!S4234)</f>
        <v>9593</v>
      </c>
      <c r="J236" s="256"/>
      <c r="K236" s="51">
        <f>100*H236/Måned!H27</f>
        <v>8.0278414509679248</v>
      </c>
      <c r="L236" s="256"/>
      <c r="M236" s="51">
        <f>+IF(H236=0,"",'Ark1'!AD4234)</f>
        <v>8.0140303991982638</v>
      </c>
      <c r="N236" s="51">
        <f>+IF(H236=0,"",'Ark1'!AE4234)</f>
        <v>7.9667219301802898</v>
      </c>
      <c r="O236" s="12">
        <f>IF(H236=0,"",'Ark1'!U4234)</f>
        <v>60.913999791514648</v>
      </c>
      <c r="P236" s="12">
        <f>IF(H236=0,"",'Ark1'!W4234)</f>
        <v>86.369050349213097</v>
      </c>
      <c r="Q236" s="51">
        <f>IF(H236=0,"",'Ark1'!X4234)</f>
        <v>0.96915381408920387</v>
      </c>
      <c r="R236" s="51">
        <f>IF(H236=0,"",'Ark1'!Y4234)</f>
        <v>1.9383076281784075</v>
      </c>
      <c r="S236" s="264"/>
      <c r="T236" s="51">
        <f>IF(H236=0,"",'Ark1'!Z4234)</f>
        <v>0</v>
      </c>
      <c r="U236" s="264"/>
      <c r="V236" s="51">
        <f>IF(H236=0,"",'Ark1'!AA4234)</f>
        <v>8.2629336343249999</v>
      </c>
      <c r="W236" s="12">
        <f>IF(H236=0,"",'Ark1'!AB4234)</f>
        <v>2.5982627732708594</v>
      </c>
      <c r="X236" s="15">
        <f>+IF('Ark1'!AC4234=0,"",'Ark1'!AC4234)</f>
        <v>-34.383930827237315</v>
      </c>
      <c r="Y236" s="15">
        <f t="shared" si="17"/>
        <v>131.41095890410958</v>
      </c>
      <c r="Z236" s="12">
        <f>IF(H236=0,"",'Ark1'!T4234)</f>
        <v>16.146206752813669</v>
      </c>
      <c r="AA236" s="51">
        <f>IF(H236=0,"",'Ark1'!V4234)</f>
        <v>93.586918232970007</v>
      </c>
      <c r="AB236" s="259"/>
      <c r="AC236" s="10"/>
      <c r="AD236" s="100"/>
      <c r="AE236" s="51"/>
      <c r="AF236" s="4"/>
      <c r="AM236" s="10"/>
      <c r="AN236"/>
      <c r="AO236"/>
      <c r="AP236"/>
      <c r="AQ236"/>
      <c r="AR236"/>
      <c r="AS236"/>
      <c r="AT236"/>
      <c r="AU236"/>
      <c r="AV236"/>
      <c r="AW236"/>
    </row>
    <row r="237" spans="1:49" s="1" customFormat="1" ht="15.6">
      <c r="A237" s="259"/>
      <c r="B237" s="2">
        <f>+'Ark1'!C4235</f>
        <v>2022</v>
      </c>
      <c r="C237" s="2">
        <f>+'Ark1'!J4235</f>
        <v>106</v>
      </c>
      <c r="D237" s="2"/>
      <c r="E237" s="2">
        <f>+'Ark1'!D4235</f>
        <v>6</v>
      </c>
      <c r="F237" s="2" t="s">
        <v>494</v>
      </c>
      <c r="G237" s="3">
        <f>+'Ark1'!Q4235</f>
        <v>76</v>
      </c>
      <c r="H237" s="310">
        <f>+'Ark1'!R4235</f>
        <v>10833</v>
      </c>
      <c r="I237" s="310">
        <f>IF(H237=0,"",'Ark1'!S4235)</f>
        <v>10826</v>
      </c>
      <c r="J237" s="256"/>
      <c r="K237" s="51">
        <f>100*H237/Måned!H28</f>
        <v>8.7603813713518619</v>
      </c>
      <c r="L237" s="256"/>
      <c r="M237" s="51">
        <f>+IF(H237=0,"",'Ark1'!AD4235)</f>
        <v>9.0471020544513117</v>
      </c>
      <c r="N237" s="51">
        <f>+IF(H237=0,"",'Ark1'!AE4235)</f>
        <v>8.996705593049489</v>
      </c>
      <c r="O237" s="12">
        <f>IF(H237=0,"",'Ark1'!U4235)</f>
        <v>60.763994088305935</v>
      </c>
      <c r="P237" s="12">
        <f>IF(H237=0,"",'Ark1'!W4235)</f>
        <v>86.42679660077583</v>
      </c>
      <c r="Q237" s="51">
        <f>IF(H237=0,"",'Ark1'!X4235)</f>
        <v>0.70156004800147698</v>
      </c>
      <c r="R237" s="51">
        <f>IF(H237=0,"",'Ark1'!Y4235)</f>
        <v>1.403120096002954</v>
      </c>
      <c r="S237" s="264"/>
      <c r="T237" s="51">
        <f>IF(H237=0,"",'Ark1'!Z4235)</f>
        <v>0</v>
      </c>
      <c r="U237" s="264"/>
      <c r="V237" s="51">
        <f>IF(H237=0,"",'Ark1'!AA4235)</f>
        <v>7.3605701801995922</v>
      </c>
      <c r="W237" s="12">
        <f>IF(H237=0,"",'Ark1'!AB4235)</f>
        <v>2.4942573040784763</v>
      </c>
      <c r="X237" s="15">
        <f>+IF('Ark1'!AC4235=0,"",'Ark1'!AC4235)</f>
        <v>-30.136533105241845</v>
      </c>
      <c r="Y237" s="15">
        <f t="shared" si="17"/>
        <v>142.44736842105263</v>
      </c>
      <c r="Z237" s="12">
        <f>IF(H237=0,"",'Ark1'!T4235)</f>
        <v>16.108649496907596</v>
      </c>
      <c r="AA237" s="51">
        <f>IF(H237=0,"",'Ark1'!V4235)</f>
        <v>93.660500712641834</v>
      </c>
      <c r="AB237" s="259"/>
      <c r="AC237" s="10"/>
      <c r="AD237" s="100"/>
      <c r="AE237" s="51"/>
      <c r="AF237" s="4"/>
      <c r="AM237" s="10"/>
      <c r="AN237"/>
      <c r="AO237"/>
      <c r="AP237"/>
      <c r="AQ237"/>
      <c r="AR237"/>
      <c r="AS237"/>
      <c r="AT237"/>
      <c r="AU237"/>
      <c r="AV237"/>
      <c r="AW237"/>
    </row>
    <row r="238" spans="1:49" s="1" customFormat="1" ht="15.6">
      <c r="A238" s="259"/>
      <c r="B238" s="2">
        <f>+'Ark1'!C4236</f>
        <v>2022</v>
      </c>
      <c r="C238" s="2">
        <f>+'Ark1'!J4236</f>
        <v>106</v>
      </c>
      <c r="D238" s="2"/>
      <c r="E238" s="2">
        <f>+'Ark1'!D4236</f>
        <v>7</v>
      </c>
      <c r="F238" s="2" t="s">
        <v>495</v>
      </c>
      <c r="G238" s="3">
        <f>+'Ark1'!Q4236</f>
        <v>69</v>
      </c>
      <c r="H238" s="310">
        <f>+'Ark1'!R4236</f>
        <v>8631</v>
      </c>
      <c r="I238" s="310">
        <f>IF(H238=0,"",'Ark1'!S4236)</f>
        <v>8626</v>
      </c>
      <c r="J238" s="256"/>
      <c r="K238" s="51">
        <f>100*H238/Måned!H29</f>
        <v>7.4574894587682312</v>
      </c>
      <c r="L238" s="256"/>
      <c r="M238" s="51">
        <f>+IF(H238=0,"",'Ark1'!AD4236)</f>
        <v>7.2081175881075676</v>
      </c>
      <c r="N238" s="51">
        <f>+IF(H238=0,"",'Ark1'!AE4236)</f>
        <v>7.1911846609240175</v>
      </c>
      <c r="O238" s="12">
        <f>IF(H238=0,"",'Ark1'!U4236)</f>
        <v>60.152098307442607</v>
      </c>
      <c r="P238" s="12">
        <f>IF(H238=0,"",'Ark1'!W4236)</f>
        <v>86.700962207280455</v>
      </c>
      <c r="Q238" s="51">
        <f>IF(H238=0,"",'Ark1'!X4236)</f>
        <v>0.83420229405630852</v>
      </c>
      <c r="R238" s="51">
        <f>IF(H238=0,"",'Ark1'!Y4236)</f>
        <v>1.668404588112617</v>
      </c>
      <c r="S238" s="264"/>
      <c r="T238" s="51">
        <f>IF(H238=0,"",'Ark1'!Z4236)</f>
        <v>0</v>
      </c>
      <c r="U238" s="264"/>
      <c r="V238" s="51">
        <f>IF(H238=0,"",'Ark1'!AA4236)</f>
        <v>7.6041992835522478</v>
      </c>
      <c r="W238" s="12">
        <f>IF(H238=0,"",'Ark1'!AB4236)</f>
        <v>2.6213300230613421</v>
      </c>
      <c r="X238" s="15">
        <f>+IF('Ark1'!AC4236=0,"",'Ark1'!AC4236)</f>
        <v>-30.725208188454488</v>
      </c>
      <c r="Y238" s="15">
        <f t="shared" si="17"/>
        <v>125.01449275362319</v>
      </c>
      <c r="Z238" s="12">
        <f>IF(H238=0,"",'Ark1'!T4236)</f>
        <v>15.82087822963735</v>
      </c>
      <c r="AA238" s="51">
        <f>IF(H238=0,"",'Ark1'!V4236)</f>
        <v>93.954493696022169</v>
      </c>
      <c r="AB238" s="259"/>
      <c r="AC238" s="10"/>
      <c r="AD238" s="100"/>
      <c r="AE238" s="51"/>
      <c r="AF238" s="4"/>
      <c r="AM238" s="10"/>
      <c r="AN238"/>
      <c r="AO238"/>
      <c r="AP238"/>
      <c r="AQ238"/>
      <c r="AR238"/>
      <c r="AS238"/>
      <c r="AT238"/>
      <c r="AU238"/>
      <c r="AV238"/>
      <c r="AW238"/>
    </row>
    <row r="239" spans="1:49" s="1" customFormat="1" ht="15.6">
      <c r="A239" s="259"/>
      <c r="B239" s="2">
        <f>+'Ark1'!C4237</f>
        <v>2022</v>
      </c>
      <c r="C239" s="2">
        <f>+'Ark1'!J4237</f>
        <v>106</v>
      </c>
      <c r="D239" s="2"/>
      <c r="E239" s="2">
        <f>+'Ark1'!D4237</f>
        <v>8</v>
      </c>
      <c r="F239" s="2" t="s">
        <v>496</v>
      </c>
      <c r="G239" s="3">
        <f>+'Ark1'!Q4237</f>
        <v>75</v>
      </c>
      <c r="H239" s="310">
        <f>+'Ark1'!R4237</f>
        <v>11124</v>
      </c>
      <c r="I239" s="310">
        <f>IF(H239=0,"",'Ark1'!S4237)</f>
        <v>11120</v>
      </c>
      <c r="J239" s="256"/>
      <c r="K239" s="51">
        <f>100*H239/Måned!H30</f>
        <v>8.409505735155907</v>
      </c>
      <c r="L239" s="256"/>
      <c r="M239" s="51">
        <f>+IF(H239=0,"",'Ark1'!AD4237)</f>
        <v>9.2901286119926532</v>
      </c>
      <c r="N239" s="51">
        <f>+IF(H239=0,"",'Ark1'!AE4237)</f>
        <v>9.2198134955935025</v>
      </c>
      <c r="O239" s="12">
        <f>IF(H239=0,"",'Ark1'!U4237)</f>
        <v>60.256115107913679</v>
      </c>
      <c r="P239" s="12">
        <f>IF(H239=0,"",'Ark1'!W4237)</f>
        <v>86.228390287769926</v>
      </c>
      <c r="Q239" s="51">
        <f>IF(H239=0,"",'Ark1'!X4237)</f>
        <v>1.2495505213951816</v>
      </c>
      <c r="R239" s="51">
        <f>IF(H239=0,"",'Ark1'!Y4237)</f>
        <v>2.4991010427903633</v>
      </c>
      <c r="S239" s="264"/>
      <c r="T239" s="51">
        <f>IF(H239=0,"",'Ark1'!Z4237)</f>
        <v>0</v>
      </c>
      <c r="U239" s="264"/>
      <c r="V239" s="51">
        <f>IF(H239=0,"",'Ark1'!AA4237)</f>
        <v>7.9030292388296628</v>
      </c>
      <c r="W239" s="12">
        <f>IF(H239=0,"",'Ark1'!AB4237)</f>
        <v>2.5637305638494969</v>
      </c>
      <c r="X239" s="15">
        <f>+IF('Ark1'!AC4237=0,"",'Ark1'!AC4237)</f>
        <v>-36.352086853865778</v>
      </c>
      <c r="Y239" s="15">
        <f t="shared" si="17"/>
        <v>148.26666666666668</v>
      </c>
      <c r="Z239" s="12">
        <f>IF(H239=0,"",'Ark1'!T4237)</f>
        <v>15.871718806184825</v>
      </c>
      <c r="AA239" s="51">
        <f>IF(H239=0,"",'Ark1'!V4237)</f>
        <v>93.435787664559555</v>
      </c>
      <c r="AB239" s="259"/>
      <c r="AC239" s="10"/>
      <c r="AD239" s="100"/>
      <c r="AE239" s="51"/>
      <c r="AF239" s="4"/>
      <c r="AM239" s="10"/>
      <c r="AN239"/>
      <c r="AO239"/>
      <c r="AP239"/>
      <c r="AQ239"/>
      <c r="AR239"/>
      <c r="AS239"/>
      <c r="AT239"/>
      <c r="AU239"/>
      <c r="AV239"/>
      <c r="AW239"/>
    </row>
    <row r="240" spans="1:49" s="1" customFormat="1" ht="15.6">
      <c r="A240" s="259"/>
      <c r="B240" s="2">
        <f>+'Ark1'!C4238</f>
        <v>2022</v>
      </c>
      <c r="C240" s="2">
        <f>+'Ark1'!J4238</f>
        <v>106</v>
      </c>
      <c r="D240" s="2"/>
      <c r="E240" s="2">
        <f>+'Ark1'!D4238</f>
        <v>9</v>
      </c>
      <c r="F240" s="2" t="s">
        <v>497</v>
      </c>
      <c r="G240" s="3">
        <f>+'Ark1'!Q4238</f>
        <v>75</v>
      </c>
      <c r="H240" s="310">
        <f>+'Ark1'!R4238</f>
        <v>9582</v>
      </c>
      <c r="I240" s="310">
        <f>IF(H240=0,"",'Ark1'!S4238)</f>
        <v>9575</v>
      </c>
      <c r="J240" s="256"/>
      <c r="K240" s="51">
        <f>100*H240/Måned!H31</f>
        <v>8.0406142485524885</v>
      </c>
      <c r="L240" s="256"/>
      <c r="M240" s="51">
        <f>+IF(H240=0,"",'Ark1'!AD4238)</f>
        <v>8.0023383998663764</v>
      </c>
      <c r="N240" s="51">
        <f>+IF(H240=0,"",'Ark1'!AE4238)</f>
        <v>8.073708569456139</v>
      </c>
      <c r="O240" s="12">
        <f>IF(H240=0,"",'Ark1'!U4238)</f>
        <v>60.281775456919057</v>
      </c>
      <c r="P240" s="12">
        <f>IF(H240=0,"",'Ark1'!W4238)</f>
        <v>87.693462140992054</v>
      </c>
      <c r="Q240" s="51">
        <f>IF(H240=0,"",'Ark1'!X4238)</f>
        <v>2.0872469213107904E-2</v>
      </c>
      <c r="R240" s="51">
        <f>IF(H240=0,"",'Ark1'!Y4238)</f>
        <v>4.1744938426215808E-2</v>
      </c>
      <c r="S240" s="264"/>
      <c r="T240" s="51">
        <f>IF(H240=0,"",'Ark1'!Z4238)</f>
        <v>0</v>
      </c>
      <c r="U240" s="264"/>
      <c r="V240" s="51">
        <f>IF(H240=0,"",'Ark1'!AA4238)</f>
        <v>7.5811999899594307</v>
      </c>
      <c r="W240" s="12">
        <f>IF(H240=0,"",'Ark1'!AB4238)</f>
        <v>2.5219613946196744</v>
      </c>
      <c r="X240" s="15">
        <f>+IF('Ark1'!AC4238=0,"",'Ark1'!AC4238)</f>
        <v>-29.31780707956495</v>
      </c>
      <c r="Y240" s="15">
        <f t="shared" si="17"/>
        <v>127.66666666666667</v>
      </c>
      <c r="Z240" s="12">
        <f>IF(H240=0,"",'Ark1'!T4238)</f>
        <v>15.90075140889167</v>
      </c>
      <c r="AA240" s="51">
        <f>IF(H240=0,"",'Ark1'!V4238)</f>
        <v>95.039605780899521</v>
      </c>
      <c r="AB240" s="259"/>
      <c r="AC240" s="10"/>
      <c r="AD240" s="100"/>
      <c r="AE240" s="51"/>
      <c r="AF240" s="4"/>
      <c r="AM240" s="10"/>
      <c r="AN240"/>
      <c r="AO240"/>
      <c r="AP240"/>
      <c r="AQ240"/>
      <c r="AR240"/>
      <c r="AS240"/>
      <c r="AT240"/>
      <c r="AU240"/>
      <c r="AV240"/>
      <c r="AW240"/>
    </row>
    <row r="241" spans="1:49" s="1" customFormat="1" ht="15.6">
      <c r="A241" s="259"/>
      <c r="B241" s="2">
        <f>+'Ark1'!C4239</f>
        <v>2022</v>
      </c>
      <c r="C241" s="2">
        <f>+'Ark1'!J4239</f>
        <v>106</v>
      </c>
      <c r="D241" s="2"/>
      <c r="E241" s="2">
        <f>+'Ark1'!D4239</f>
        <v>10</v>
      </c>
      <c r="F241" s="2" t="s">
        <v>498</v>
      </c>
      <c r="G241" s="3">
        <f>+'Ark1'!Q4239</f>
        <v>80</v>
      </c>
      <c r="H241" s="310">
        <f>+'Ark1'!R4239</f>
        <v>9331</v>
      </c>
      <c r="I241" s="310">
        <f>IF(H241=0,"",'Ark1'!S4239)</f>
        <v>9330</v>
      </c>
      <c r="J241" s="256"/>
      <c r="K241" s="51">
        <f>100*H241/Måned!H32</f>
        <v>7.9618758319396568</v>
      </c>
      <c r="L241" s="256"/>
      <c r="M241" s="51">
        <f>+IF(H241=0,"",'Ark1'!AD4239)</f>
        <v>7.792717554701853</v>
      </c>
      <c r="N241" s="51">
        <f>+IF(H241=0,"",'Ark1'!AE4239)</f>
        <v>7.9008257142395948</v>
      </c>
      <c r="O241" s="12">
        <f>IF(H241=0,"",'Ark1'!U4239)</f>
        <v>60.254126473740627</v>
      </c>
      <c r="P241" s="12">
        <f>IF(H241=0,"",'Ark1'!W4239)</f>
        <v>88.069142550910811</v>
      </c>
      <c r="Q241" s="51">
        <f>IF(H241=0,"",'Ark1'!X4239)</f>
        <v>0.53584824777622997</v>
      </c>
      <c r="R241" s="51">
        <f>IF(H241=0,"",'Ark1'!Y4239)</f>
        <v>1.0716964955524597</v>
      </c>
      <c r="S241" s="264"/>
      <c r="T241" s="51">
        <f>IF(H241=0,"",'Ark1'!Z4239)</f>
        <v>0</v>
      </c>
      <c r="U241" s="264"/>
      <c r="V241" s="51">
        <f>IF(H241=0,"",'Ark1'!AA4239)</f>
        <v>7.3768136080284092</v>
      </c>
      <c r="W241" s="12">
        <f>IF(H241=0,"",'Ark1'!AB4239)</f>
        <v>2.6186008334300688</v>
      </c>
      <c r="X241" s="15">
        <f>+IF('Ark1'!AC4239=0,"",'Ark1'!AC4239)</f>
        <v>-31.12649583171001</v>
      </c>
      <c r="Y241" s="15">
        <f t="shared" si="17"/>
        <v>116.625</v>
      </c>
      <c r="Z241" s="12">
        <f>IF(H241=0,"",'Ark1'!T4239)</f>
        <v>15.868288500696602</v>
      </c>
      <c r="AA241" s="51">
        <f>IF(H241=0,"",'Ark1'!V4239)</f>
        <v>95.425176999834079</v>
      </c>
      <c r="AB241" s="259"/>
      <c r="AC241" s="10"/>
      <c r="AD241" s="100"/>
      <c r="AE241" s="51"/>
      <c r="AF241" s="4"/>
      <c r="AM241" s="10"/>
      <c r="AN241"/>
      <c r="AO241"/>
      <c r="AP241"/>
      <c r="AQ241"/>
      <c r="AR241"/>
      <c r="AS241"/>
      <c r="AT241"/>
      <c r="AU241"/>
      <c r="AV241"/>
      <c r="AW241"/>
    </row>
    <row r="242" spans="1:49" s="1" customFormat="1" ht="15.6">
      <c r="A242" s="259"/>
      <c r="B242" s="2">
        <f>+'Ark1'!C4240</f>
        <v>2022</v>
      </c>
      <c r="C242" s="2">
        <f>+'Ark1'!J4240</f>
        <v>106</v>
      </c>
      <c r="D242" s="2"/>
      <c r="E242" s="2">
        <f>+'Ark1'!D4240</f>
        <v>11</v>
      </c>
      <c r="F242" s="2" t="s">
        <v>499</v>
      </c>
      <c r="G242" s="3">
        <f>+'Ark1'!Q4240</f>
        <v>88</v>
      </c>
      <c r="H242" s="310">
        <f>+'Ark1'!R4240</f>
        <v>11231</v>
      </c>
      <c r="I242" s="310">
        <f>IF(H242=0,"",'Ark1'!S4240)</f>
        <v>11229</v>
      </c>
      <c r="J242" s="256"/>
      <c r="K242" s="51">
        <f>100*H242/Måned!H33</f>
        <v>8.1621825898632245</v>
      </c>
      <c r="L242" s="256"/>
      <c r="M242" s="51">
        <f>+IF(H242=0,"",'Ark1'!AD4240)</f>
        <v>9.379488892600639</v>
      </c>
      <c r="N242" s="51">
        <f>+IF(H242=0,"",'Ark1'!AE4240)</f>
        <v>9.3920896194690755</v>
      </c>
      <c r="O242" s="12">
        <f>IF(H242=0,"",'Ark1'!U4240)</f>
        <v>60.268679312494442</v>
      </c>
      <c r="P242" s="12">
        <f>IF(H242=0,"",'Ark1'!W4240)</f>
        <v>86.986944518657197</v>
      </c>
      <c r="Q242" s="51">
        <f>IF(H242=0,"",'Ark1'!X4240)</f>
        <v>0.46300418484551681</v>
      </c>
      <c r="R242" s="51">
        <f>IF(H242=0,"",'Ark1'!Y4240)</f>
        <v>0.92600836969103362</v>
      </c>
      <c r="S242" s="264"/>
      <c r="T242" s="51">
        <f>IF(H242=0,"",'Ark1'!Z4240)</f>
        <v>0</v>
      </c>
      <c r="U242" s="264"/>
      <c r="V242" s="51">
        <f>IF(H242=0,"",'Ark1'!AA4240)</f>
        <v>7.562975997384112</v>
      </c>
      <c r="W242" s="12">
        <f>IF(H242=0,"",'Ark1'!AB4240)</f>
        <v>2.5277935756401391</v>
      </c>
      <c r="X242" s="15">
        <f>+IF('Ark1'!AC4240=0,"",'Ark1'!AC4240)</f>
        <v>-34.225707306178847</v>
      </c>
      <c r="Y242" s="15">
        <f t="shared" si="17"/>
        <v>127.60227272727273</v>
      </c>
      <c r="Z242" s="12">
        <f>IF(H242=0,"",'Ark1'!T4240)</f>
        <v>15.88807764224023</v>
      </c>
      <c r="AA242" s="51">
        <f>IF(H242=0,"",'Ark1'!V4240)</f>
        <v>94.254236655263298</v>
      </c>
      <c r="AB242" s="259"/>
      <c r="AC242" s="10"/>
      <c r="AD242" s="100"/>
      <c r="AE242" s="51"/>
      <c r="AF242" s="4"/>
      <c r="AM242" s="10"/>
      <c r="AN242"/>
      <c r="AO242"/>
      <c r="AP242"/>
      <c r="AQ242"/>
      <c r="AR242"/>
      <c r="AS242"/>
      <c r="AT242"/>
      <c r="AU242"/>
      <c r="AV242"/>
      <c r="AW242"/>
    </row>
    <row r="243" spans="1:49" s="1" customFormat="1" ht="15.6">
      <c r="A243" s="259"/>
      <c r="B243" s="2">
        <f>+'Ark1'!C4241</f>
        <v>2022</v>
      </c>
      <c r="C243" s="2">
        <f>+'Ark1'!J4241</f>
        <v>106</v>
      </c>
      <c r="D243" s="2"/>
      <c r="E243" s="2">
        <f>+'Ark1'!D4241</f>
        <v>12</v>
      </c>
      <c r="F243" s="2" t="s">
        <v>500</v>
      </c>
      <c r="G243" s="3">
        <f>+'Ark1'!Q4241</f>
        <v>67</v>
      </c>
      <c r="H243" s="310">
        <f>+'Ark1'!R4241</f>
        <v>7801</v>
      </c>
      <c r="I243" s="310">
        <f>IF(H243=0,"",'Ark1'!S4241)</f>
        <v>7798</v>
      </c>
      <c r="J243" s="256"/>
      <c r="K243" s="51">
        <f>100*H243/Måned!H34</f>
        <v>7.0203383729301656</v>
      </c>
      <c r="L243" s="256"/>
      <c r="M243" s="51">
        <f>+IF(H243=0,"",'Ark1'!AD4241)</f>
        <v>6.514949056288625</v>
      </c>
      <c r="N243" s="51">
        <f>+IF(H243=0,"",'Ark1'!AE4241)</f>
        <v>6.4339666396993449</v>
      </c>
      <c r="O243" s="12">
        <f>IF(H243=0,"",'Ark1'!U4241)</f>
        <v>60.180302641702994</v>
      </c>
      <c r="P243" s="12">
        <f>IF(H243=0,"",'Ark1'!W4241)</f>
        <v>85.808143113619053</v>
      </c>
      <c r="Q243" s="51">
        <f>IF(H243=0,"",'Ark1'!X4241)</f>
        <v>0.1410075631329317</v>
      </c>
      <c r="R243" s="51">
        <f>IF(H243=0,"",'Ark1'!Y4241)</f>
        <v>0.28201512626586339</v>
      </c>
      <c r="S243" s="264"/>
      <c r="T243" s="51">
        <f>IF(H243=0,"",'Ark1'!Z4241)</f>
        <v>0</v>
      </c>
      <c r="U243" s="264"/>
      <c r="V243" s="51">
        <f>IF(H243=0,"",'Ark1'!AA4241)</f>
        <v>8.8161154936303525</v>
      </c>
      <c r="W243" s="12">
        <f>IF(H243=0,"",'Ark1'!AB4241)</f>
        <v>2.6112707377997921</v>
      </c>
      <c r="X243" s="15">
        <f>+IF('Ark1'!AC4241=0,"",'Ark1'!AC4241)</f>
        <v>-40.375847787684641</v>
      </c>
      <c r="Y243" s="15">
        <f t="shared" si="17"/>
        <v>116.38805970149254</v>
      </c>
      <c r="Z243" s="12">
        <f>IF(H243=0,"",'Ark1'!T4241)</f>
        <v>15.823612357390076</v>
      </c>
      <c r="AA243" s="51">
        <f>IF(H243=0,"",'Ark1'!V4241)</f>
        <v>92.98114331618774</v>
      </c>
      <c r="AB243" s="259"/>
      <c r="AC243" s="10"/>
      <c r="AD243" s="100"/>
      <c r="AE243" s="51"/>
      <c r="AF243" s="4"/>
      <c r="AM243" s="10"/>
      <c r="AN243"/>
      <c r="AO243"/>
      <c r="AP243"/>
      <c r="AQ243"/>
      <c r="AR243"/>
      <c r="AS243"/>
      <c r="AT243"/>
      <c r="AU243"/>
      <c r="AV243"/>
      <c r="AW243"/>
    </row>
    <row r="244" spans="1:49" ht="15.6">
      <c r="A244" s="259"/>
      <c r="B244" s="259"/>
      <c r="C244" s="256"/>
      <c r="D244" s="256"/>
      <c r="E244" s="256"/>
      <c r="F244" s="256"/>
      <c r="G244" s="256"/>
      <c r="H244" s="365"/>
      <c r="I244" s="365"/>
      <c r="J244" s="256"/>
      <c r="K244" s="256"/>
      <c r="L244" s="256"/>
      <c r="M244" s="256"/>
      <c r="N244" s="256"/>
      <c r="O244" s="256"/>
      <c r="P244" s="256"/>
      <c r="Q244" s="256"/>
      <c r="R244" s="256"/>
      <c r="S244" s="264"/>
      <c r="T244" s="256"/>
      <c r="U244" s="256"/>
      <c r="V244" s="256"/>
      <c r="W244" s="256"/>
      <c r="X244" s="256"/>
      <c r="Y244" s="256"/>
      <c r="Z244" s="256"/>
      <c r="AA244" s="256"/>
      <c r="AB244" s="259"/>
      <c r="AC244" s="79"/>
      <c r="AE244" s="51"/>
      <c r="AF244" s="4"/>
      <c r="AN244" s="13"/>
      <c r="AO244" s="12"/>
      <c r="AP244" s="12"/>
    </row>
    <row r="245" spans="1:49" s="1" customFormat="1" ht="15.6">
      <c r="A245" s="259"/>
      <c r="B245" s="2">
        <f>+'Ark1'!C4242</f>
        <v>2022</v>
      </c>
      <c r="C245" s="2">
        <f>+'Ark1'!J4242</f>
        <v>109</v>
      </c>
      <c r="D245" s="2" t="s">
        <v>57</v>
      </c>
      <c r="E245" s="2">
        <f>+'Ark1'!D4242</f>
        <v>1</v>
      </c>
      <c r="F245" s="2" t="s">
        <v>490</v>
      </c>
      <c r="G245" s="3">
        <f>+'Ark1'!Q4242</f>
        <v>151</v>
      </c>
      <c r="H245" s="310">
        <f>+'Ark1'!R4242</f>
        <v>15707</v>
      </c>
      <c r="I245" s="310">
        <f>IF(H245=0,"",'Ark1'!S4242)</f>
        <v>15672</v>
      </c>
      <c r="J245" s="256"/>
      <c r="K245" s="51">
        <f>100*H245/Måned!H23</f>
        <v>11.921278727344486</v>
      </c>
      <c r="L245" s="256"/>
      <c r="M245" s="51">
        <f>+IF(H245=0,"",'Ark1'!AD4242)</f>
        <v>8.4223903566391982</v>
      </c>
      <c r="N245" s="51">
        <f>+IF(H245=0,"",'Ark1'!AE4242)</f>
        <v>8.4220578700024475</v>
      </c>
      <c r="O245" s="12">
        <f>IF(H245=0,"",'Ark1'!U4242)</f>
        <v>60.296643695763137</v>
      </c>
      <c r="P245" s="12">
        <f>IF(H245=0,"",'Ark1'!W4242)</f>
        <v>86.080508550280783</v>
      </c>
      <c r="Q245" s="51">
        <f>IF(H245=0,"",'Ark1'!X4242)</f>
        <v>5.1378366333481891</v>
      </c>
      <c r="R245" s="51">
        <f>IF(H245=0,"",'Ark1'!Y4242)</f>
        <v>10.275673266696378</v>
      </c>
      <c r="S245" s="264"/>
      <c r="T245" s="51">
        <f>IF(H245=0,"",'Ark1'!Z4242)</f>
        <v>94.040873495893564</v>
      </c>
      <c r="U245" s="264"/>
      <c r="V245" s="51">
        <f>IF(H245=0,"",'Ark1'!AA4242)</f>
        <v>9.4061529870211178</v>
      </c>
      <c r="W245" s="12">
        <f>IF(H245=0,"",'Ark1'!AB4242)</f>
        <v>2.4134838944097861</v>
      </c>
      <c r="X245" s="15">
        <f>+IF('Ark1'!AC4242=0,"",'Ark1'!AC4242)</f>
        <v>-33.465056065477775</v>
      </c>
      <c r="Y245" s="15">
        <f t="shared" si="17"/>
        <v>103.78807947019868</v>
      </c>
      <c r="Z245" s="12">
        <f>IF(H245=0,"",'Ark1'!T4242)</f>
        <v>15.908002801298789</v>
      </c>
      <c r="AA245" s="51">
        <f>IF(H245=0,"",'Ark1'!V4242)</f>
        <v>93.344786293446688</v>
      </c>
      <c r="AB245" s="259"/>
      <c r="AC245" s="10"/>
      <c r="AD245" s="100"/>
      <c r="AE245" s="51"/>
      <c r="AF245" s="4"/>
      <c r="AM245" s="10"/>
      <c r="AN245"/>
      <c r="AO245"/>
      <c r="AP245"/>
      <c r="AQ245"/>
      <c r="AR245"/>
      <c r="AS245"/>
      <c r="AT245"/>
      <c r="AU245"/>
      <c r="AV245"/>
      <c r="AW245"/>
    </row>
    <row r="246" spans="1:49" s="1" customFormat="1" ht="15.6">
      <c r="A246" s="259"/>
      <c r="B246" s="2">
        <f>+'Ark1'!C4243</f>
        <v>2022</v>
      </c>
      <c r="C246" s="2">
        <f>+'Ark1'!J4243</f>
        <v>109</v>
      </c>
      <c r="D246" s="2"/>
      <c r="E246" s="2">
        <f>+'Ark1'!D4243</f>
        <v>2</v>
      </c>
      <c r="F246" s="2" t="s">
        <v>491</v>
      </c>
      <c r="G246" s="3">
        <f>+'Ark1'!Q4243</f>
        <v>132</v>
      </c>
      <c r="H246" s="310">
        <f>+'Ark1'!R4243</f>
        <v>14378</v>
      </c>
      <c r="I246" s="310">
        <f>IF(H246=0,"",'Ark1'!S4243)</f>
        <v>14354</v>
      </c>
      <c r="J246" s="256"/>
      <c r="K246" s="51">
        <f>100*H246/Måned!H24</f>
        <v>12.894029960100967</v>
      </c>
      <c r="L246" s="256"/>
      <c r="M246" s="51">
        <f>+IF(H246=0,"",'Ark1'!AD4243)</f>
        <v>7.70975543055697</v>
      </c>
      <c r="N246" s="51">
        <f>+IF(H246=0,"",'Ark1'!AE4243)</f>
        <v>7.6924093897565484</v>
      </c>
      <c r="O246" s="12">
        <f>IF(H246=0,"",'Ark1'!U4243)</f>
        <v>60.539361850355277</v>
      </c>
      <c r="P246" s="12">
        <f>IF(H246=0,"",'Ark1'!W4243)</f>
        <v>85.842127629929053</v>
      </c>
      <c r="Q246" s="51">
        <f>IF(H246=0,"",'Ark1'!X4243)</f>
        <v>2.9767700653776599</v>
      </c>
      <c r="R246" s="51">
        <f>IF(H246=0,"",'Ark1'!Y4243)</f>
        <v>5.9535401307553197</v>
      </c>
      <c r="S246" s="264"/>
      <c r="T246" s="51">
        <f>IF(H246=0,"",'Ark1'!Z4243)</f>
        <v>90.90276811795799</v>
      </c>
      <c r="U246" s="264"/>
      <c r="V246" s="51">
        <f>IF(H246=0,"",'Ark1'!AA4243)</f>
        <v>9.5824236750233567</v>
      </c>
      <c r="W246" s="12">
        <f>IF(H246=0,"",'Ark1'!AB4243)</f>
        <v>2.4247093822367778</v>
      </c>
      <c r="X246" s="15">
        <f>+IF('Ark1'!AC4243=0,"",'Ark1'!AC4243)</f>
        <v>-35.86054033260141</v>
      </c>
      <c r="Y246" s="15">
        <f t="shared" si="17"/>
        <v>108.74242424242425</v>
      </c>
      <c r="Z246" s="12">
        <f>IF(H246=0,"",'Ark1'!T4243)</f>
        <v>16.032897482264573</v>
      </c>
      <c r="AA246" s="51">
        <f>IF(H246=0,"",'Ark1'!V4243)</f>
        <v>93.065515201367489</v>
      </c>
      <c r="AB246" s="259"/>
      <c r="AC246" s="10"/>
      <c r="AD246" s="100"/>
      <c r="AE246" s="51"/>
      <c r="AF246" s="4"/>
      <c r="AM246" s="10"/>
      <c r="AN246"/>
      <c r="AO246"/>
      <c r="AP246"/>
      <c r="AQ246"/>
      <c r="AR246"/>
      <c r="AS246"/>
      <c r="AT246"/>
      <c r="AU246"/>
      <c r="AV246"/>
      <c r="AW246"/>
    </row>
    <row r="247" spans="1:49" s="1" customFormat="1" ht="15.6">
      <c r="A247" s="259"/>
      <c r="B247" s="2">
        <f>+'Ark1'!C4244</f>
        <v>2022</v>
      </c>
      <c r="C247" s="2">
        <f>+'Ark1'!J4244</f>
        <v>109</v>
      </c>
      <c r="D247" s="2"/>
      <c r="E247" s="2">
        <f>+'Ark1'!D4244</f>
        <v>3</v>
      </c>
      <c r="F247" s="2" t="s">
        <v>492</v>
      </c>
      <c r="G247" s="3">
        <f>+'Ark1'!Q4244</f>
        <v>159</v>
      </c>
      <c r="H247" s="310">
        <f>+'Ark1'!R4244</f>
        <v>17385</v>
      </c>
      <c r="I247" s="310">
        <f>IF(H247=0,"",'Ark1'!S4244)</f>
        <v>17359</v>
      </c>
      <c r="J247" s="256"/>
      <c r="K247" s="51">
        <f>100*H247/Måned!H25</f>
        <v>12.544828730796707</v>
      </c>
      <c r="L247" s="256"/>
      <c r="M247" s="51">
        <f>+IF(H247=0,"",'Ark1'!AD4244)</f>
        <v>9.3221656809175784</v>
      </c>
      <c r="N247" s="51">
        <f>+IF(H247=0,"",'Ark1'!AE4244)</f>
        <v>9.1858642071872616</v>
      </c>
      <c r="O247" s="12">
        <f>IF(H247=0,"",'Ark1'!U4244)</f>
        <v>60.673656316608103</v>
      </c>
      <c r="P247" s="12">
        <f>IF(H247=0,"",'Ark1'!W4244)</f>
        <v>84.763004781381511</v>
      </c>
      <c r="Q247" s="51">
        <f>IF(H247=0,"",'Ark1'!X4244)</f>
        <v>2.1800402645959167</v>
      </c>
      <c r="R247" s="51">
        <f>IF(H247=0,"",'Ark1'!Y4244)</f>
        <v>4.3600805291918334</v>
      </c>
      <c r="S247" s="264"/>
      <c r="T247" s="51">
        <f>IF(H247=0,"",'Ark1'!Z4244)</f>
        <v>85.930399769916548</v>
      </c>
      <c r="U247" s="264"/>
      <c r="V247" s="51">
        <f>IF(H247=0,"",'Ark1'!AA4244)</f>
        <v>9.1990375422027419</v>
      </c>
      <c r="W247" s="12">
        <f>IF(H247=0,"",'Ark1'!AB4244)</f>
        <v>2.4091567241520022</v>
      </c>
      <c r="X247" s="15">
        <f>+IF('Ark1'!AC4244=0,"",'Ark1'!AC4244)</f>
        <v>-35.026588816704347</v>
      </c>
      <c r="Y247" s="15">
        <f t="shared" si="17"/>
        <v>109.17610062893081</v>
      </c>
      <c r="Z247" s="12">
        <f>IF(H247=0,"",'Ark1'!T4244)</f>
        <v>16.080184066724186</v>
      </c>
      <c r="AA247" s="51">
        <f>IF(H247=0,"",'Ark1'!V4244)</f>
        <v>91.888515528644561</v>
      </c>
      <c r="AB247" s="259"/>
      <c r="AC247" s="10"/>
      <c r="AD247" s="100"/>
      <c r="AE247" s="51"/>
      <c r="AF247" s="4"/>
      <c r="AM247" s="10"/>
      <c r="AN247"/>
      <c r="AO247"/>
      <c r="AP247"/>
      <c r="AQ247"/>
      <c r="AR247"/>
      <c r="AS247"/>
      <c r="AT247"/>
      <c r="AU247"/>
      <c r="AV247"/>
      <c r="AW247"/>
    </row>
    <row r="248" spans="1:49" s="1" customFormat="1" ht="15.6">
      <c r="A248" s="259"/>
      <c r="B248" s="2">
        <f>+'Ark1'!C4245</f>
        <v>2022</v>
      </c>
      <c r="C248" s="2">
        <f>+'Ark1'!J4245</f>
        <v>109</v>
      </c>
      <c r="D248" s="2"/>
      <c r="E248" s="2">
        <f>+'Ark1'!D4245</f>
        <v>4</v>
      </c>
      <c r="F248" s="2" t="s">
        <v>493</v>
      </c>
      <c r="G248" s="3">
        <f>+'Ark1'!Q4245</f>
        <v>140</v>
      </c>
      <c r="H248" s="310">
        <f>+'Ark1'!R4245</f>
        <v>13387</v>
      </c>
      <c r="I248" s="310">
        <f>IF(H248=0,"",'Ark1'!S4245)</f>
        <v>13379</v>
      </c>
      <c r="J248" s="256"/>
      <c r="K248" s="51">
        <f>100*H248/Måned!H26</f>
        <v>11.800015866160125</v>
      </c>
      <c r="L248" s="256"/>
      <c r="M248" s="51">
        <f>+IF(H248=0,"",'Ark1'!AD4245)</f>
        <v>7.1783624947048397</v>
      </c>
      <c r="N248" s="51">
        <f>+IF(H248=0,"",'Ark1'!AE4245)</f>
        <v>7.090724455810987</v>
      </c>
      <c r="O248" s="12">
        <f>IF(H248=0,"",'Ark1'!U4245)</f>
        <v>60.344046640257126</v>
      </c>
      <c r="P248" s="12">
        <f>IF(H248=0,"",'Ark1'!W4245)</f>
        <v>84.894192391060443</v>
      </c>
      <c r="Q248" s="51">
        <f>IF(H248=0,"",'Ark1'!X4245)</f>
        <v>4.1159333681930228</v>
      </c>
      <c r="R248" s="51">
        <f>IF(H248=0,"",'Ark1'!Y4245)</f>
        <v>8.2318667363860456</v>
      </c>
      <c r="S248" s="264"/>
      <c r="T248" s="51">
        <f>IF(H248=0,"",'Ark1'!Z4245)</f>
        <v>92.358258011503679</v>
      </c>
      <c r="U248" s="264"/>
      <c r="V248" s="51">
        <f>IF(H248=0,"",'Ark1'!AA4245)</f>
        <v>9.3681607088104482</v>
      </c>
      <c r="W248" s="12">
        <f>IF(H248=0,"",'Ark1'!AB4245)</f>
        <v>2.5204649080347541</v>
      </c>
      <c r="X248" s="15">
        <f>+IF('Ark1'!AC4245=0,"",'Ark1'!AC4245)</f>
        <v>-34.140876448722601</v>
      </c>
      <c r="Y248" s="15">
        <f t="shared" si="17"/>
        <v>95.564285714285717</v>
      </c>
      <c r="Z248" s="12">
        <f>IF(H248=0,"",'Ark1'!T4245)</f>
        <v>15.940165832524089</v>
      </c>
      <c r="AA248" s="51">
        <f>IF(H248=0,"",'Ark1'!V4245)</f>
        <v>91.997808373060977</v>
      </c>
      <c r="AB248" s="259"/>
      <c r="AC248" s="10"/>
      <c r="AD248" s="100"/>
      <c r="AE248" s="51"/>
      <c r="AF248" s="4"/>
      <c r="AM248" s="10"/>
      <c r="AN248"/>
      <c r="AO248"/>
      <c r="AP248"/>
      <c r="AQ248"/>
      <c r="AR248"/>
      <c r="AS248"/>
      <c r="AT248"/>
      <c r="AU248"/>
      <c r="AV248"/>
      <c r="AW248"/>
    </row>
    <row r="249" spans="1:49" s="1" customFormat="1" ht="15.6">
      <c r="A249" s="259"/>
      <c r="B249" s="2">
        <f>+'Ark1'!C4246</f>
        <v>2022</v>
      </c>
      <c r="C249" s="2">
        <f>+'Ark1'!J4246</f>
        <v>109</v>
      </c>
      <c r="D249" s="2"/>
      <c r="E249" s="2">
        <f>+'Ark1'!D4246</f>
        <v>5</v>
      </c>
      <c r="F249" s="2" t="s">
        <v>377</v>
      </c>
      <c r="G249" s="3">
        <f>+'Ark1'!Q4246</f>
        <v>0</v>
      </c>
      <c r="H249" s="310">
        <f>+'Ark1'!R4246</f>
        <v>0</v>
      </c>
      <c r="I249" s="310" t="str">
        <f>IF(H249=0,"",'Ark1'!S4246)</f>
        <v/>
      </c>
      <c r="J249" s="256"/>
      <c r="K249" s="51">
        <f>100*H249/Måned!H27</f>
        <v>0</v>
      </c>
      <c r="L249" s="256"/>
      <c r="M249" s="51" t="str">
        <f>+IF(H249=0,"",'Ark1'!AD4246)</f>
        <v/>
      </c>
      <c r="N249" s="51" t="str">
        <f>+IF(H249=0,"",'Ark1'!AE4246)</f>
        <v/>
      </c>
      <c r="O249" s="12" t="str">
        <f>IF(H249=0,"",'Ark1'!U4246)</f>
        <v/>
      </c>
      <c r="P249" s="12" t="str">
        <f>IF(H249=0,"",'Ark1'!W4246)</f>
        <v/>
      </c>
      <c r="Q249" s="51" t="str">
        <f>IF(H249=0,"",'Ark1'!X4246)</f>
        <v/>
      </c>
      <c r="R249" s="51" t="str">
        <f>IF(H249=0,"",'Ark1'!Y4246)</f>
        <v/>
      </c>
      <c r="S249" s="264"/>
      <c r="T249" s="51" t="str">
        <f>IF(H249=0,"",'Ark1'!Z4246)</f>
        <v/>
      </c>
      <c r="U249" s="264"/>
      <c r="V249" s="51" t="str">
        <f>IF(H249=0,"",'Ark1'!AA4246)</f>
        <v/>
      </c>
      <c r="W249" s="12" t="str">
        <f>IF(H249=0,"",'Ark1'!AB4246)</f>
        <v/>
      </c>
      <c r="X249" s="15" t="str">
        <f>+IF('Ark1'!AC4246=0,"",'Ark1'!AC4246)</f>
        <v/>
      </c>
      <c r="Y249" s="15" t="str">
        <f t="shared" si="17"/>
        <v/>
      </c>
      <c r="Z249" s="12" t="str">
        <f>IF(H249=0,"",'Ark1'!T4246)</f>
        <v/>
      </c>
      <c r="AA249" s="51" t="str">
        <f>IF(H249=0,"",'Ark1'!V4246)</f>
        <v/>
      </c>
      <c r="AB249" s="259"/>
      <c r="AC249" s="10"/>
      <c r="AD249" s="100"/>
      <c r="AE249" s="51"/>
      <c r="AF249" s="4"/>
      <c r="AM249" s="10"/>
      <c r="AN249"/>
      <c r="AO249"/>
      <c r="AP249"/>
      <c r="AQ249"/>
      <c r="AR249"/>
      <c r="AS249"/>
      <c r="AT249"/>
      <c r="AU249"/>
      <c r="AV249"/>
      <c r="AW249"/>
    </row>
    <row r="250" spans="1:49" s="1" customFormat="1" ht="15.6">
      <c r="A250" s="259"/>
      <c r="B250" s="2">
        <f>+'Ark1'!C4247</f>
        <v>2022</v>
      </c>
      <c r="C250" s="2">
        <f>+'Ark1'!J4247</f>
        <v>109</v>
      </c>
      <c r="D250" s="2"/>
      <c r="E250" s="2">
        <f>+'Ark1'!D4247</f>
        <v>6</v>
      </c>
      <c r="F250" s="2" t="s">
        <v>494</v>
      </c>
      <c r="G250" s="3">
        <f>+'Ark1'!Q4247</f>
        <v>0</v>
      </c>
      <c r="H250" s="310">
        <f>+'Ark1'!R4247</f>
        <v>0</v>
      </c>
      <c r="I250" s="310" t="str">
        <f>IF(H250=0,"",'Ark1'!S4247)</f>
        <v/>
      </c>
      <c r="J250" s="256"/>
      <c r="K250" s="51">
        <f>100*H250/Måned!H28</f>
        <v>0</v>
      </c>
      <c r="L250" s="256"/>
      <c r="M250" s="51" t="str">
        <f>+IF(H250=0,"",'Ark1'!AD4247)</f>
        <v/>
      </c>
      <c r="N250" s="51" t="str">
        <f>+IF(H250=0,"",'Ark1'!AE4247)</f>
        <v/>
      </c>
      <c r="O250" s="12" t="str">
        <f>IF(H250=0,"",'Ark1'!U4247)</f>
        <v/>
      </c>
      <c r="P250" s="12" t="str">
        <f>IF(H250=0,"",'Ark1'!W4247)</f>
        <v/>
      </c>
      <c r="Q250" s="51" t="str">
        <f>IF(H250=0,"",'Ark1'!X4247)</f>
        <v/>
      </c>
      <c r="R250" s="51" t="str">
        <f>IF(H250=0,"",'Ark1'!Y4247)</f>
        <v/>
      </c>
      <c r="S250" s="264"/>
      <c r="T250" s="51" t="str">
        <f>IF(H250=0,"",'Ark1'!Z4247)</f>
        <v/>
      </c>
      <c r="U250" s="264"/>
      <c r="V250" s="51" t="str">
        <f>IF(H250=0,"",'Ark1'!AA4247)</f>
        <v/>
      </c>
      <c r="W250" s="12" t="str">
        <f>IF(H250=0,"",'Ark1'!AB4247)</f>
        <v/>
      </c>
      <c r="X250" s="15" t="str">
        <f>+IF('Ark1'!AC4247=0,"",'Ark1'!AC4247)</f>
        <v/>
      </c>
      <c r="Y250" s="15" t="str">
        <f t="shared" si="17"/>
        <v/>
      </c>
      <c r="Z250" s="12" t="str">
        <f>IF(H250=0,"",'Ark1'!T4247)</f>
        <v/>
      </c>
      <c r="AA250" s="51" t="str">
        <f>IF(H250=0,"",'Ark1'!V4247)</f>
        <v/>
      </c>
      <c r="AB250" s="259"/>
      <c r="AC250" s="10"/>
      <c r="AD250" s="100"/>
      <c r="AE250" s="51"/>
      <c r="AF250" s="4"/>
      <c r="AM250" s="10"/>
      <c r="AN250"/>
      <c r="AO250"/>
      <c r="AP250"/>
      <c r="AQ250"/>
      <c r="AR250"/>
      <c r="AS250"/>
      <c r="AT250"/>
      <c r="AU250"/>
      <c r="AV250"/>
      <c r="AW250"/>
    </row>
    <row r="251" spans="1:49" s="1" customFormat="1" ht="15.6">
      <c r="A251" s="259"/>
      <c r="B251" s="2">
        <f>+'Ark1'!C4248</f>
        <v>2022</v>
      </c>
      <c r="C251" s="2">
        <f>+'Ark1'!J4248</f>
        <v>109</v>
      </c>
      <c r="D251" s="2"/>
      <c r="E251" s="2">
        <f>+'Ark1'!D4248</f>
        <v>7</v>
      </c>
      <c r="F251" s="2" t="s">
        <v>495</v>
      </c>
      <c r="G251" s="3">
        <f>+'Ark1'!Q4248</f>
        <v>0</v>
      </c>
      <c r="H251" s="310">
        <f>+'Ark1'!R4248</f>
        <v>0</v>
      </c>
      <c r="I251" s="310" t="str">
        <f>IF(H251=0,"",'Ark1'!S4248)</f>
        <v/>
      </c>
      <c r="J251" s="256"/>
      <c r="K251" s="51">
        <f>100*H251/Måned!H29</f>
        <v>0</v>
      </c>
      <c r="L251" s="256"/>
      <c r="M251" s="51" t="str">
        <f>+IF(H251=0,"",'Ark1'!AD4248)</f>
        <v/>
      </c>
      <c r="N251" s="51" t="str">
        <f>+IF(H251=0,"",'Ark1'!AE4248)</f>
        <v/>
      </c>
      <c r="O251" s="12" t="str">
        <f>IF(H251=0,"",'Ark1'!U4248)</f>
        <v/>
      </c>
      <c r="P251" s="12" t="str">
        <f>IF(H251=0,"",'Ark1'!W4248)</f>
        <v/>
      </c>
      <c r="Q251" s="51" t="str">
        <f>IF(H251=0,"",'Ark1'!X4248)</f>
        <v/>
      </c>
      <c r="R251" s="51" t="str">
        <f>IF(H251=0,"",'Ark1'!Y4248)</f>
        <v/>
      </c>
      <c r="S251" s="264"/>
      <c r="T251" s="51" t="str">
        <f>IF(H251=0,"",'Ark1'!Z4248)</f>
        <v/>
      </c>
      <c r="U251" s="264"/>
      <c r="V251" s="51" t="str">
        <f>IF(H251=0,"",'Ark1'!AA4248)</f>
        <v/>
      </c>
      <c r="W251" s="12" t="str">
        <f>IF(H251=0,"",'Ark1'!AB4248)</f>
        <v/>
      </c>
      <c r="X251" s="15" t="str">
        <f>+IF('Ark1'!AC4248=0,"",'Ark1'!AC4248)</f>
        <v/>
      </c>
      <c r="Y251" s="15" t="str">
        <f t="shared" si="17"/>
        <v/>
      </c>
      <c r="Z251" s="12" t="str">
        <f>IF(H251=0,"",'Ark1'!T4248)</f>
        <v/>
      </c>
      <c r="AA251" s="51" t="str">
        <f>IF(H251=0,"",'Ark1'!V4248)</f>
        <v/>
      </c>
      <c r="AB251" s="259"/>
      <c r="AC251" s="10"/>
      <c r="AD251" s="100"/>
      <c r="AE251" s="51"/>
      <c r="AF251" s="4"/>
      <c r="AM251" s="10"/>
      <c r="AN251"/>
      <c r="AO251"/>
      <c r="AP251"/>
      <c r="AQ251"/>
      <c r="AR251"/>
      <c r="AS251"/>
      <c r="AT251"/>
      <c r="AU251"/>
      <c r="AV251"/>
      <c r="AW251"/>
    </row>
    <row r="252" spans="1:49" s="1" customFormat="1" ht="15.6">
      <c r="A252" s="259"/>
      <c r="B252" s="2">
        <f>+'Ark1'!C4249</f>
        <v>2022</v>
      </c>
      <c r="C252" s="2">
        <f>+'Ark1'!J4249</f>
        <v>109</v>
      </c>
      <c r="D252" s="2"/>
      <c r="E252" s="2">
        <f>+'Ark1'!D4249</f>
        <v>8</v>
      </c>
      <c r="F252" s="2" t="s">
        <v>496</v>
      </c>
      <c r="G252" s="3">
        <f>+'Ark1'!Q4249</f>
        <v>93</v>
      </c>
      <c r="H252" s="310">
        <f>+'Ark1'!R4249</f>
        <v>6456</v>
      </c>
      <c r="I252" s="310">
        <f>IF(H252=0,"",'Ark1'!S4249)</f>
        <v>6428</v>
      </c>
      <c r="J252" s="256"/>
      <c r="K252" s="51">
        <f>100*H252/Måned!H30</f>
        <v>4.8805977190009466</v>
      </c>
      <c r="L252" s="256"/>
      <c r="M252" s="51">
        <f>+IF(H252=0,"",'Ark1'!AD4249)</f>
        <v>3.4618292571759497</v>
      </c>
      <c r="N252" s="51">
        <f>+IF(H252=0,"",'Ark1'!AE4249)</f>
        <v>3.5379930646997129</v>
      </c>
      <c r="O252" s="12">
        <f>IF(H252=0,"",'Ark1'!U4249)</f>
        <v>60.54169259489732</v>
      </c>
      <c r="P252" s="12">
        <f>IF(H252=0,"",'Ark1'!W4249)</f>
        <v>88.164172370877509</v>
      </c>
      <c r="Q252" s="51">
        <f>IF(H252=0,"",'Ark1'!X4249)</f>
        <v>1.0687732342007437</v>
      </c>
      <c r="R252" s="51">
        <f>IF(H252=0,"",'Ark1'!Y4249)</f>
        <v>2.1375464684014873</v>
      </c>
      <c r="S252" s="264"/>
      <c r="T252" s="51">
        <f>IF(H252=0,"",'Ark1'!Z4249)</f>
        <v>86.586121437422563</v>
      </c>
      <c r="U252" s="264"/>
      <c r="V252" s="51">
        <f>IF(H252=0,"",'Ark1'!AA4249)</f>
        <v>10.288779895535988</v>
      </c>
      <c r="W252" s="12">
        <f>IF(H252=0,"",'Ark1'!AB4249)</f>
        <v>2.9737972678890729</v>
      </c>
      <c r="X252" s="15">
        <f>+IF('Ark1'!AC4249=0,"",'Ark1'!AC4249)</f>
        <v>-21.404581039703046</v>
      </c>
      <c r="Y252" s="15">
        <f t="shared" si="17"/>
        <v>69.118279569892479</v>
      </c>
      <c r="Z252" s="12">
        <f>IF(H252=0,"",'Ark1'!T4249)</f>
        <v>15.92069392812887</v>
      </c>
      <c r="AA252" s="51">
        <f>IF(H252=0,"",'Ark1'!V4249)</f>
        <v>95.904985703797252</v>
      </c>
      <c r="AB252" s="259"/>
      <c r="AC252" s="10"/>
      <c r="AD252" s="100"/>
      <c r="AE252" s="51"/>
      <c r="AF252" s="4"/>
      <c r="AM252" s="10"/>
      <c r="AN252"/>
      <c r="AO252"/>
      <c r="AP252"/>
      <c r="AQ252"/>
      <c r="AR252"/>
      <c r="AS252"/>
      <c r="AT252"/>
      <c r="AU252"/>
      <c r="AV252"/>
      <c r="AW252"/>
    </row>
    <row r="253" spans="1:49" s="1" customFormat="1" ht="15.6">
      <c r="A253" s="259"/>
      <c r="B253" s="2">
        <f>+'Ark1'!C4250</f>
        <v>2022</v>
      </c>
      <c r="C253" s="2">
        <f>+'Ark1'!J4250</f>
        <v>109</v>
      </c>
      <c r="D253" s="2"/>
      <c r="E253" s="2">
        <f>+'Ark1'!D4250</f>
        <v>9</v>
      </c>
      <c r="F253" s="2" t="s">
        <v>497</v>
      </c>
      <c r="G253" s="3">
        <f>+'Ark1'!Q4250</f>
        <v>276</v>
      </c>
      <c r="H253" s="310">
        <f>+'Ark1'!R4250</f>
        <v>28099</v>
      </c>
      <c r="I253" s="310">
        <f>IF(H253=0,"",'Ark1'!S4250)</f>
        <v>28061</v>
      </c>
      <c r="J253" s="256"/>
      <c r="K253" s="51">
        <f>100*H253/Måned!H31</f>
        <v>23.578920869346312</v>
      </c>
      <c r="L253" s="256"/>
      <c r="M253" s="51">
        <f>+IF(H253=0,"",'Ark1'!AD4250)</f>
        <v>15.067215039867875</v>
      </c>
      <c r="N253" s="51">
        <f>+IF(H253=0,"",'Ark1'!AE4250)</f>
        <v>15.446279873078597</v>
      </c>
      <c r="O253" s="12">
        <f>IF(H253=0,"",'Ark1'!U4250)</f>
        <v>60.492641032037355</v>
      </c>
      <c r="P253" s="12">
        <f>IF(H253=0,"",'Ark1'!W4250)</f>
        <v>88.17222123231555</v>
      </c>
      <c r="Q253" s="51">
        <f>IF(H253=0,"",'Ark1'!X4250)</f>
        <v>4.4129684330403212</v>
      </c>
      <c r="R253" s="51">
        <f>IF(H253=0,"",'Ark1'!Y4250)</f>
        <v>8.8259368660806423</v>
      </c>
      <c r="S253" s="264"/>
      <c r="T253" s="51">
        <f>IF(H253=0,"",'Ark1'!Z4250)</f>
        <v>86.177444037154302</v>
      </c>
      <c r="U253" s="264"/>
      <c r="V253" s="51">
        <f>IF(H253=0,"",'Ark1'!AA4250)</f>
        <v>9.6742139604822821</v>
      </c>
      <c r="W253" s="12">
        <f>IF(H253=0,"",'Ark1'!AB4250)</f>
        <v>2.8504517235768301</v>
      </c>
      <c r="X253" s="15">
        <f>+IF('Ark1'!AC4250=0,"",'Ark1'!AC4250)</f>
        <v>-25.970008984867818</v>
      </c>
      <c r="Y253" s="15">
        <f t="shared" si="17"/>
        <v>101.67028985507247</v>
      </c>
      <c r="Z253" s="12">
        <f>IF(H253=0,"",'Ark1'!T4250)</f>
        <v>15.908715612655252</v>
      </c>
      <c r="AA253" s="51">
        <f>IF(H253=0,"",'Ark1'!V4250)</f>
        <v>95.595148056761744</v>
      </c>
      <c r="AB253" s="259"/>
      <c r="AC253" s="10"/>
      <c r="AD253" s="100"/>
      <c r="AE253" s="51"/>
      <c r="AF253" s="4"/>
      <c r="AM253" s="10"/>
      <c r="AN253"/>
      <c r="AO253"/>
      <c r="AP253"/>
      <c r="AQ253"/>
      <c r="AR253"/>
      <c r="AS253"/>
      <c r="AT253"/>
      <c r="AU253"/>
      <c r="AV253"/>
      <c r="AW253"/>
    </row>
    <row r="254" spans="1:49" s="1" customFormat="1" ht="15.6">
      <c r="A254" s="259"/>
      <c r="B254" s="2">
        <f>+'Ark1'!C4251</f>
        <v>2022</v>
      </c>
      <c r="C254" s="2">
        <f>+'Ark1'!J4251</f>
        <v>109</v>
      </c>
      <c r="D254" s="2"/>
      <c r="E254" s="2">
        <f>+'Ark1'!D4251</f>
        <v>10</v>
      </c>
      <c r="F254" s="2" t="s">
        <v>498</v>
      </c>
      <c r="G254" s="3">
        <f>+'Ark1'!Q4251</f>
        <v>313</v>
      </c>
      <c r="H254" s="310">
        <f>+'Ark1'!R4251</f>
        <v>29796</v>
      </c>
      <c r="I254" s="310">
        <f>IF(H254=0,"",'Ark1'!S4251)</f>
        <v>29784</v>
      </c>
      <c r="J254" s="256"/>
      <c r="K254" s="51">
        <f>100*H254/Måned!H32</f>
        <v>25.424075907027543</v>
      </c>
      <c r="L254" s="256"/>
      <c r="M254" s="51">
        <f>+IF(H254=0,"",'Ark1'!AD4251)</f>
        <v>15.977178523360378</v>
      </c>
      <c r="N254" s="51">
        <f>+IF(H254=0,"",'Ark1'!AE4251)</f>
        <v>16.438174609504102</v>
      </c>
      <c r="O254" s="12">
        <f>IF(H254=0,"",'Ark1'!U4251)</f>
        <v>60.37949905989796</v>
      </c>
      <c r="P254" s="12">
        <f>IF(H254=0,"",'Ark1'!W4251)</f>
        <v>88.405969648133308</v>
      </c>
      <c r="Q254" s="51">
        <f>IF(H254=0,"",'Ark1'!X4251)</f>
        <v>2.9601288763592435</v>
      </c>
      <c r="R254" s="51">
        <f>IF(H254=0,"",'Ark1'!Y4251)</f>
        <v>5.920257752718487</v>
      </c>
      <c r="S254" s="264"/>
      <c r="T254" s="51">
        <f>IF(H254=0,"",'Ark1'!Z4251)</f>
        <v>86.632433883742806</v>
      </c>
      <c r="U254" s="264"/>
      <c r="V254" s="51">
        <f>IF(H254=0,"",'Ark1'!AA4251)</f>
        <v>9.8425287042110821</v>
      </c>
      <c r="W254" s="12">
        <f>IF(H254=0,"",'Ark1'!AB4251)</f>
        <v>2.8762384907071539</v>
      </c>
      <c r="X254" s="15">
        <f>+IF('Ark1'!AC4251=0,"",'Ark1'!AC4251)</f>
        <v>-25.601710541817695</v>
      </c>
      <c r="Y254" s="15">
        <f t="shared" si="17"/>
        <v>95.156549520766774</v>
      </c>
      <c r="Z254" s="12">
        <f>IF(H254=0,"",'Ark1'!T4251)</f>
        <v>15.876459927507046</v>
      </c>
      <c r="AA254" s="51">
        <f>IF(H254=0,"",'Ark1'!V4251)</f>
        <v>95.793617985937374</v>
      </c>
      <c r="AB254" s="259"/>
      <c r="AC254" s="10"/>
      <c r="AD254" s="100"/>
      <c r="AE254" s="51"/>
      <c r="AF254" s="4"/>
      <c r="AM254" s="10"/>
      <c r="AN254"/>
      <c r="AO254"/>
      <c r="AP254"/>
      <c r="AQ254"/>
      <c r="AR254"/>
      <c r="AS254"/>
      <c r="AT254"/>
      <c r="AU254"/>
      <c r="AV254"/>
      <c r="AW254"/>
    </row>
    <row r="255" spans="1:49" s="1" customFormat="1" ht="15.6">
      <c r="A255" s="259"/>
      <c r="B255" s="2">
        <f>+'Ark1'!C4252</f>
        <v>2022</v>
      </c>
      <c r="C255" s="2">
        <f>+'Ark1'!J4252</f>
        <v>109</v>
      </c>
      <c r="D255" s="2"/>
      <c r="E255" s="2">
        <f>+'Ark1'!D4252</f>
        <v>11</v>
      </c>
      <c r="F255" s="2" t="s">
        <v>499</v>
      </c>
      <c r="G255" s="3">
        <f>+'Ark1'!Q4252</f>
        <v>312</v>
      </c>
      <c r="H255" s="310">
        <f>+'Ark1'!R4252</f>
        <v>33754</v>
      </c>
      <c r="I255" s="310">
        <f>IF(H255=0,"",'Ark1'!S4252)</f>
        <v>33706</v>
      </c>
      <c r="J255" s="256"/>
      <c r="K255" s="51">
        <f>100*H255/Måned!H33</f>
        <v>24.530879809299552</v>
      </c>
      <c r="L255" s="256"/>
      <c r="M255" s="51">
        <f>+IF(H255=0,"",'Ark1'!AD4252)</f>
        <v>18.099532953332872</v>
      </c>
      <c r="N255" s="51">
        <f>+IF(H255=0,"",'Ark1'!AE4252)</f>
        <v>18.133726417966823</v>
      </c>
      <c r="O255" s="12">
        <f>IF(H255=0,"",'Ark1'!U4252)</f>
        <v>60.431199193022017</v>
      </c>
      <c r="P255" s="12">
        <f>IF(H255=0,"",'Ark1'!W4252)</f>
        <v>86.176900255147501</v>
      </c>
      <c r="Q255" s="51">
        <f>IF(H255=0,"",'Ark1'!X4252)</f>
        <v>3.0366771345618293</v>
      </c>
      <c r="R255" s="51">
        <f>IF(H255=0,"",'Ark1'!Y4252)</f>
        <v>6.0733542691236586</v>
      </c>
      <c r="S255" s="264"/>
      <c r="T255" s="51">
        <f>IF(H255=0,"",'Ark1'!Z4252)</f>
        <v>84.019671742608281</v>
      </c>
      <c r="U255" s="264"/>
      <c r="V255" s="51">
        <f>IF(H255=0,"",'Ark1'!AA4252)</f>
        <v>9.420905306244812</v>
      </c>
      <c r="W255" s="12">
        <f>IF(H255=0,"",'Ark1'!AB4252)</f>
        <v>2.7328105412267423</v>
      </c>
      <c r="X255" s="15">
        <f>+IF('Ark1'!AC4252=0,"",'Ark1'!AC4252)</f>
        <v>-17.738281539074201</v>
      </c>
      <c r="Y255" s="15">
        <f t="shared" si="17"/>
        <v>108.03205128205128</v>
      </c>
      <c r="Z255" s="12">
        <f>IF(H255=0,"",'Ark1'!T4252)</f>
        <v>15.908929312081529</v>
      </c>
      <c r="AA255" s="51">
        <f>IF(H255=0,"",'Ark1'!V4252)</f>
        <v>93.409215844432637</v>
      </c>
      <c r="AB255" s="259"/>
      <c r="AC255" s="10"/>
      <c r="AD255" s="100"/>
      <c r="AE255" s="51"/>
      <c r="AF255" s="4"/>
      <c r="AM255" s="10"/>
      <c r="AN255"/>
      <c r="AO255"/>
      <c r="AP255"/>
      <c r="AQ255"/>
      <c r="AR255"/>
      <c r="AS255"/>
      <c r="AT255"/>
      <c r="AU255"/>
      <c r="AV255"/>
      <c r="AW255"/>
    </row>
    <row r="256" spans="1:49" s="1" customFormat="1" ht="15.6">
      <c r="A256" s="259"/>
      <c r="B256" s="2">
        <f>+'Ark1'!C4253</f>
        <v>2022</v>
      </c>
      <c r="C256" s="2">
        <f>+'Ark1'!J4253</f>
        <v>109</v>
      </c>
      <c r="D256" s="2"/>
      <c r="E256" s="2">
        <f>+'Ark1'!D4253</f>
        <v>12</v>
      </c>
      <c r="F256" s="2" t="s">
        <v>500</v>
      </c>
      <c r="G256" s="3">
        <f>+'Ark1'!Q4253</f>
        <v>260</v>
      </c>
      <c r="H256" s="310">
        <f>+'Ark1'!R4253</f>
        <v>27529</v>
      </c>
      <c r="I256" s="310">
        <f>IF(H256=0,"",'Ark1'!S4253)</f>
        <v>27502</v>
      </c>
      <c r="J256" s="256"/>
      <c r="K256" s="51">
        <f>100*H256/Måned!H34</f>
        <v>24.774118070554355</v>
      </c>
      <c r="L256" s="256"/>
      <c r="M256" s="51">
        <f>+IF(H256=0,"",'Ark1'!AD4253)</f>
        <v>14.761570263444348</v>
      </c>
      <c r="N256" s="51">
        <f>+IF(H256=0,"",'Ark1'!AE4253)</f>
        <v>14.052770111993532</v>
      </c>
      <c r="O256" s="12">
        <f>IF(H256=0,"",'Ark1'!U4253)</f>
        <v>60.602465275252712</v>
      </c>
      <c r="P256" s="12">
        <f>IF(H256=0,"",'Ark1'!W4253)</f>
        <v>81.848116500618119</v>
      </c>
      <c r="Q256" s="51">
        <f>IF(H256=0,"",'Ark1'!X4253)</f>
        <v>3.1893639434777876</v>
      </c>
      <c r="R256" s="51">
        <f>IF(H256=0,"",'Ark1'!Y4253)</f>
        <v>6.3787278869555752</v>
      </c>
      <c r="S256" s="264"/>
      <c r="T256" s="51">
        <f>IF(H256=0,"",'Ark1'!Z4253)</f>
        <v>87.576737258890617</v>
      </c>
      <c r="U256" s="264"/>
      <c r="V256" s="51">
        <f>IF(H256=0,"",'Ark1'!AA4253)</f>
        <v>9.3663778957514268</v>
      </c>
      <c r="W256" s="12">
        <f>IF(H256=0,"",'Ark1'!AB4253)</f>
        <v>2.5805385942083001</v>
      </c>
      <c r="X256" s="15">
        <f>+IF('Ark1'!AC4253=0,"",'Ark1'!AC4253)</f>
        <v>-22.095195491751557</v>
      </c>
      <c r="Y256" s="15">
        <f t="shared" si="17"/>
        <v>105.77692307692308</v>
      </c>
      <c r="Z256" s="12">
        <f>IF(H256=0,"",'Ark1'!T4253)</f>
        <v>16.025863634712486</v>
      </c>
      <c r="AA256" s="51">
        <f>IF(H256=0,"",'Ark1'!V4253)</f>
        <v>88.706023783318756</v>
      </c>
      <c r="AB256" s="259"/>
      <c r="AC256" s="10"/>
      <c r="AD256" s="100"/>
      <c r="AE256" s="51"/>
      <c r="AF256" s="4"/>
      <c r="AM256" s="10"/>
      <c r="AN256"/>
      <c r="AO256"/>
      <c r="AP256"/>
      <c r="AQ256"/>
      <c r="AR256"/>
      <c r="AS256"/>
      <c r="AT256"/>
      <c r="AU256"/>
      <c r="AV256"/>
      <c r="AW256"/>
    </row>
    <row r="257" spans="1:49" ht="15.6">
      <c r="A257" s="259"/>
      <c r="B257" s="259"/>
      <c r="C257" s="256"/>
      <c r="D257" s="256"/>
      <c r="E257" s="256"/>
      <c r="F257" s="256"/>
      <c r="G257" s="256"/>
      <c r="H257" s="365"/>
      <c r="I257" s="365"/>
      <c r="J257" s="256"/>
      <c r="K257" s="256"/>
      <c r="L257" s="256"/>
      <c r="M257" s="256"/>
      <c r="N257" s="256"/>
      <c r="O257" s="256"/>
      <c r="P257" s="256"/>
      <c r="Q257" s="256"/>
      <c r="R257" s="256"/>
      <c r="S257" s="264"/>
      <c r="T257" s="256"/>
      <c r="U257" s="264"/>
      <c r="V257" s="256"/>
      <c r="W257" s="256"/>
      <c r="X257" s="256"/>
      <c r="Y257" s="256"/>
      <c r="Z257" s="256"/>
      <c r="AA257" s="256"/>
      <c r="AB257" s="259"/>
      <c r="AC257" s="79"/>
      <c r="AE257" s="51"/>
      <c r="AF257" s="4"/>
      <c r="AN257" s="13"/>
      <c r="AO257" s="12"/>
      <c r="AP257" s="12"/>
    </row>
    <row r="258" spans="1:49" s="1" customFormat="1" ht="15.6">
      <c r="A258" s="259"/>
      <c r="B258" s="2">
        <f>+'Ark1'!C4254</f>
        <v>2022</v>
      </c>
      <c r="C258" s="2">
        <f>+'Ark1'!J4254</f>
        <v>111</v>
      </c>
      <c r="D258" s="2" t="s">
        <v>36</v>
      </c>
      <c r="E258" s="2">
        <f>+'Ark1'!D4254</f>
        <v>1</v>
      </c>
      <c r="F258" s="2" t="s">
        <v>490</v>
      </c>
      <c r="G258" s="3">
        <f>+'Ark1'!Q4254</f>
        <v>140</v>
      </c>
      <c r="H258" s="310">
        <f>+'Ark1'!R4254</f>
        <v>13867</v>
      </c>
      <c r="I258" s="310">
        <f>IF(H258=0,"",'Ark1'!S4254)</f>
        <v>13839</v>
      </c>
      <c r="J258" s="256"/>
      <c r="K258" s="51">
        <f>100*H258/Måned!H23</f>
        <v>10.524757885788883</v>
      </c>
      <c r="L258" s="256"/>
      <c r="M258" s="51">
        <f>+IF(H258=0,"",'Ark1'!AD4254)</f>
        <v>7.7254342666770652</v>
      </c>
      <c r="N258" s="51">
        <f>+IF(H258=0,"",'Ark1'!AE4254)</f>
        <v>7.8110530103861615</v>
      </c>
      <c r="O258" s="12">
        <f>IF(H258=0,"",'Ark1'!U4254)</f>
        <v>60.329648095960707</v>
      </c>
      <c r="P258" s="12">
        <f>IF(H258=0,"",'Ark1'!W4254)</f>
        <v>85.617196329214494</v>
      </c>
      <c r="Q258" s="51">
        <f>IF(H258=0,"",'Ark1'!X4254)</f>
        <v>1.4783298478401956</v>
      </c>
      <c r="R258" s="51">
        <f>IF(H258=0,"",'Ark1'!Y4254)</f>
        <v>2.9566596956803912</v>
      </c>
      <c r="S258" s="264"/>
      <c r="T258" s="51">
        <f>IF(H258=0,"",'Ark1'!Z4254)</f>
        <v>83.305689767072948</v>
      </c>
      <c r="U258" s="264"/>
      <c r="V258" s="51">
        <f>IF(H258=0,"",'Ark1'!AA4254)</f>
        <v>9.6516424169831527</v>
      </c>
      <c r="W258" s="12">
        <f>IF(H258=0,"",'Ark1'!AB4254)</f>
        <v>2.3782462062265375</v>
      </c>
      <c r="X258" s="15">
        <f>+IF('Ark1'!AC4254=0,"",'Ark1'!AC4254)</f>
        <v>-36.144791013361591</v>
      </c>
      <c r="Y258" s="15">
        <f t="shared" si="17"/>
        <v>98.85</v>
      </c>
      <c r="Z258" s="12">
        <f>IF(H258=0,"",'Ark1'!T4254)</f>
        <v>15.942164851806448</v>
      </c>
      <c r="AA258" s="51">
        <f>IF(H258=0,"",'Ark1'!V4254)</f>
        <v>92.827582983602326</v>
      </c>
      <c r="AB258" s="259"/>
      <c r="AC258" s="10"/>
      <c r="AD258" s="100"/>
      <c r="AE258" s="51"/>
      <c r="AF258" s="4"/>
      <c r="AM258" s="10"/>
      <c r="AN258"/>
      <c r="AO258"/>
      <c r="AP258"/>
      <c r="AQ258"/>
      <c r="AR258"/>
      <c r="AS258"/>
      <c r="AT258"/>
      <c r="AU258"/>
      <c r="AV258"/>
      <c r="AW258"/>
    </row>
    <row r="259" spans="1:49" s="1" customFormat="1" ht="15.6">
      <c r="A259" s="259"/>
      <c r="B259" s="2">
        <f>+'Ark1'!C4255</f>
        <v>2022</v>
      </c>
      <c r="C259" s="2">
        <f>+'Ark1'!J4255</f>
        <v>111</v>
      </c>
      <c r="D259" s="2"/>
      <c r="E259" s="2">
        <f>+'Ark1'!D4255</f>
        <v>2</v>
      </c>
      <c r="F259" s="2" t="s">
        <v>491</v>
      </c>
      <c r="G259" s="3">
        <f>+'Ark1'!Q4255</f>
        <v>128</v>
      </c>
      <c r="H259" s="310">
        <f>+'Ark1'!R4255</f>
        <v>11959</v>
      </c>
      <c r="I259" s="310">
        <f>IF(H259=0,"",'Ark1'!S4255)</f>
        <v>11939</v>
      </c>
      <c r="J259" s="256"/>
      <c r="K259" s="51">
        <f>100*H259/Måned!H24</f>
        <v>10.724697753014848</v>
      </c>
      <c r="L259" s="256"/>
      <c r="M259" s="51">
        <f>+IF(H259=0,"",'Ark1'!AD4255)</f>
        <v>6.6624697768220251</v>
      </c>
      <c r="N259" s="51">
        <f>+IF(H259=0,"",'Ark1'!AE4255)</f>
        <v>6.7051554646041449</v>
      </c>
      <c r="O259" s="12">
        <f>IF(H259=0,"",'Ark1'!U4255)</f>
        <v>60.555490409582042</v>
      </c>
      <c r="P259" s="12">
        <f>IF(H259=0,"",'Ark1'!W4255)</f>
        <v>85.191649216852198</v>
      </c>
      <c r="Q259" s="51">
        <f>IF(H259=0,"",'Ark1'!X4255)</f>
        <v>1.4633330546032275</v>
      </c>
      <c r="R259" s="51">
        <f>IF(H259=0,"",'Ark1'!Y4255)</f>
        <v>2.926666109206455</v>
      </c>
      <c r="S259" s="264"/>
      <c r="T259" s="51">
        <f>IF(H259=0,"",'Ark1'!Z4255)</f>
        <v>78.836023078852747</v>
      </c>
      <c r="U259" s="264"/>
      <c r="V259" s="51">
        <f>IF(H259=0,"",'Ark1'!AA4255)</f>
        <v>9.2419244960977114</v>
      </c>
      <c r="W259" s="12">
        <f>IF(H259=0,"",'Ark1'!AB4255)</f>
        <v>2.3078649636581288</v>
      </c>
      <c r="X259" s="15">
        <f>+IF('Ark1'!AC4255=0,"",'Ark1'!AC4255)</f>
        <v>-29.398162427335048</v>
      </c>
      <c r="Y259" s="15">
        <f t="shared" si="17"/>
        <v>93.2734375</v>
      </c>
      <c r="Z259" s="12">
        <f>IF(H259=0,"",'Ark1'!T4255)</f>
        <v>16.059954845722885</v>
      </c>
      <c r="AA259" s="51">
        <f>IF(H259=0,"",'Ark1'!V4255)</f>
        <v>92.353537488372012</v>
      </c>
      <c r="AB259" s="259"/>
      <c r="AC259" s="10"/>
      <c r="AD259" s="100"/>
      <c r="AE259" s="51"/>
      <c r="AF259" s="4"/>
      <c r="AM259" s="10"/>
      <c r="AN259"/>
      <c r="AO259"/>
      <c r="AP259"/>
      <c r="AQ259"/>
      <c r="AR259"/>
      <c r="AS259"/>
      <c r="AT259"/>
      <c r="AU259"/>
      <c r="AV259"/>
      <c r="AW259"/>
    </row>
    <row r="260" spans="1:49" s="1" customFormat="1" ht="15.6">
      <c r="A260" s="259"/>
      <c r="B260" s="2">
        <f>+'Ark1'!C4256</f>
        <v>2022</v>
      </c>
      <c r="C260" s="2">
        <f>+'Ark1'!J4256</f>
        <v>111</v>
      </c>
      <c r="D260" s="2"/>
      <c r="E260" s="2">
        <f>+'Ark1'!D4256</f>
        <v>3</v>
      </c>
      <c r="F260" s="2" t="s">
        <v>492</v>
      </c>
      <c r="G260" s="3">
        <f>+'Ark1'!Q4256</f>
        <v>149</v>
      </c>
      <c r="H260" s="310">
        <f>+'Ark1'!R4256</f>
        <v>15562</v>
      </c>
      <c r="I260" s="310">
        <f>IF(H260=0,"",'Ark1'!S4256)</f>
        <v>15537</v>
      </c>
      <c r="J260" s="256"/>
      <c r="K260" s="51">
        <f>100*H260/Måned!H25</f>
        <v>11.229371567941234</v>
      </c>
      <c r="L260" s="256"/>
      <c r="M260" s="51">
        <f>+IF(H260=0,"",'Ark1'!AD4256)</f>
        <v>8.6697344817212443</v>
      </c>
      <c r="N260" s="51">
        <f>+IF(H260=0,"",'Ark1'!AE4256)</f>
        <v>8.7046938406801093</v>
      </c>
      <c r="O260" s="12">
        <f>IF(H260=0,"",'Ark1'!U4256)</f>
        <v>60.687906288215245</v>
      </c>
      <c r="P260" s="12">
        <f>IF(H260=0,"",'Ark1'!W4256)</f>
        <v>84.985035721181774</v>
      </c>
      <c r="Q260" s="51">
        <f>IF(H260=0,"",'Ark1'!X4256)</f>
        <v>0.98316411772265788</v>
      </c>
      <c r="R260" s="51">
        <f>IF(H260=0,"",'Ark1'!Y4256)</f>
        <v>1.966328235445316</v>
      </c>
      <c r="S260" s="264"/>
      <c r="T260" s="51">
        <f>IF(H260=0,"",'Ark1'!Z4256)</f>
        <v>81.821102686030102</v>
      </c>
      <c r="U260" s="264"/>
      <c r="V260" s="51">
        <f>IF(H260=0,"",'Ark1'!AA4256)</f>
        <v>9.2865603316632122</v>
      </c>
      <c r="W260" s="12">
        <f>IF(H260=0,"",'Ark1'!AB4256)</f>
        <v>2.422880910776271</v>
      </c>
      <c r="X260" s="15">
        <f>+IF('Ark1'!AC4256=0,"",'Ark1'!AC4256)</f>
        <v>-33.032512390795681</v>
      </c>
      <c r="Y260" s="15">
        <f t="shared" si="17"/>
        <v>104.2751677852349</v>
      </c>
      <c r="Z260" s="12">
        <f>IF(H260=0,"",'Ark1'!T4256)</f>
        <v>16.073769438375528</v>
      </c>
      <c r="AA260" s="51">
        <f>IF(H260=0,"",'Ark1'!V4256)</f>
        <v>92.133069830651124</v>
      </c>
      <c r="AB260" s="259"/>
      <c r="AC260" s="10"/>
      <c r="AD260" s="100"/>
      <c r="AE260" s="51"/>
      <c r="AF260" s="4"/>
      <c r="AM260" s="10"/>
      <c r="AN260"/>
      <c r="AO260"/>
      <c r="AP260"/>
      <c r="AQ260"/>
      <c r="AR260"/>
      <c r="AS260"/>
      <c r="AT260"/>
      <c r="AU260"/>
      <c r="AV260"/>
      <c r="AW260"/>
    </row>
    <row r="261" spans="1:49" s="1" customFormat="1" ht="15.6">
      <c r="A261" s="259"/>
      <c r="B261" s="2">
        <f>+'Ark1'!C4257</f>
        <v>2022</v>
      </c>
      <c r="C261" s="2">
        <f>+'Ark1'!J4257</f>
        <v>111</v>
      </c>
      <c r="D261" s="2"/>
      <c r="E261" s="2">
        <f>+'Ark1'!D4257</f>
        <v>4</v>
      </c>
      <c r="F261" s="2" t="s">
        <v>493</v>
      </c>
      <c r="G261" s="3">
        <f>+'Ark1'!Q4257</f>
        <v>136</v>
      </c>
      <c r="H261" s="310">
        <f>+'Ark1'!R4257</f>
        <v>13230</v>
      </c>
      <c r="I261" s="310">
        <f>IF(H261=0,"",'Ark1'!S4257)</f>
        <v>13207</v>
      </c>
      <c r="J261" s="256"/>
      <c r="K261" s="51">
        <f>100*H261/Måned!H26</f>
        <v>11.661627691738138</v>
      </c>
      <c r="L261" s="256"/>
      <c r="M261" s="51">
        <f>+IF(H261=0,"",'Ark1'!AD4257)</f>
        <v>7.3705556607873053</v>
      </c>
      <c r="N261" s="51">
        <f>+IF(H261=0,"",'Ark1'!AE4257)</f>
        <v>7.3548283977951341</v>
      </c>
      <c r="O261" s="12">
        <f>IF(H261=0,"",'Ark1'!U4257)</f>
        <v>60.880669342015601</v>
      </c>
      <c r="P261" s="12">
        <f>IF(H261=0,"",'Ark1'!W4257)</f>
        <v>84.474278791549921</v>
      </c>
      <c r="Q261" s="51">
        <f>IF(H261=0,"",'Ark1'!X4257)</f>
        <v>2.6379440665154941</v>
      </c>
      <c r="R261" s="51">
        <f>IF(H261=0,"",'Ark1'!Y4257)</f>
        <v>5.2758881330309881</v>
      </c>
      <c r="S261" s="264"/>
      <c r="T261" s="51">
        <f>IF(H261=0,"",'Ark1'!Z4257)</f>
        <v>81.390778533635697</v>
      </c>
      <c r="U261" s="264"/>
      <c r="V261" s="51">
        <f>IF(H261=0,"",'Ark1'!AA4257)</f>
        <v>10.007088320320008</v>
      </c>
      <c r="W261" s="12">
        <f>IF(H261=0,"",'Ark1'!AB4257)</f>
        <v>2.384675318545058</v>
      </c>
      <c r="X261" s="15">
        <f>+IF('Ark1'!AC4257=0,"",'Ark1'!AC4257)</f>
        <v>-34.496609440776446</v>
      </c>
      <c r="Y261" s="15">
        <f t="shared" si="17"/>
        <v>97.110294117647058</v>
      </c>
      <c r="Z261" s="12">
        <f>IF(H261=0,"",'Ark1'!T4257)</f>
        <v>16.169538926681785</v>
      </c>
      <c r="AA261" s="51">
        <f>IF(H261=0,"",'Ark1'!V4257)</f>
        <v>91.581715628822181</v>
      </c>
      <c r="AB261" s="259"/>
      <c r="AC261" s="10"/>
      <c r="AD261" s="100"/>
      <c r="AE261" s="51"/>
      <c r="AF261" s="4"/>
      <c r="AM261" s="10"/>
      <c r="AN261"/>
      <c r="AO261"/>
      <c r="AP261"/>
      <c r="AQ261"/>
      <c r="AR261"/>
      <c r="AS261"/>
      <c r="AT261"/>
      <c r="AU261"/>
      <c r="AV261"/>
      <c r="AW261"/>
    </row>
    <row r="262" spans="1:49" s="1" customFormat="1" ht="15.6">
      <c r="A262" s="259"/>
      <c r="B262" s="2">
        <f>+'Ark1'!C4258</f>
        <v>2022</v>
      </c>
      <c r="C262" s="2">
        <f>+'Ark1'!J4258</f>
        <v>111</v>
      </c>
      <c r="D262" s="2"/>
      <c r="E262" s="2">
        <f>+'Ark1'!D4258</f>
        <v>5</v>
      </c>
      <c r="F262" s="2" t="s">
        <v>377</v>
      </c>
      <c r="G262" s="3">
        <f>+'Ark1'!Q4258</f>
        <v>158</v>
      </c>
      <c r="H262" s="310">
        <f>+'Ark1'!R4258</f>
        <v>16023</v>
      </c>
      <c r="I262" s="310">
        <f>IF(H262=0,"",'Ark1'!S4258)</f>
        <v>15977</v>
      </c>
      <c r="J262" s="256"/>
      <c r="K262" s="51">
        <f>100*H262/Måned!H27</f>
        <v>13.40455435273646</v>
      </c>
      <c r="L262" s="256"/>
      <c r="M262" s="51">
        <f>+IF(H262=0,"",'Ark1'!AD4258)</f>
        <v>8.9265618558424062</v>
      </c>
      <c r="N262" s="51">
        <f>+IF(H262=0,"",'Ark1'!AE4258)</f>
        <v>8.978797466473937</v>
      </c>
      <c r="O262" s="12">
        <f>IF(H262=0,"",'Ark1'!U4258)</f>
        <v>60.668085372723283</v>
      </c>
      <c r="P262" s="12">
        <f>IF(H262=0,"",'Ark1'!W4258)</f>
        <v>85.246992551793355</v>
      </c>
      <c r="Q262" s="51">
        <f>IF(H262=0,"",'Ark1'!X4258)</f>
        <v>0.74268239405854097</v>
      </c>
      <c r="R262" s="51">
        <f>IF(H262=0,"",'Ark1'!Y4258)</f>
        <v>1.4853647881170819</v>
      </c>
      <c r="S262" s="264"/>
      <c r="T262" s="51">
        <f>IF(H262=0,"",'Ark1'!Z4258)</f>
        <v>84.740685264931642</v>
      </c>
      <c r="U262" s="264"/>
      <c r="V262" s="51">
        <f>IF(H262=0,"",'Ark1'!AA4258)</f>
        <v>9.4871610649865623</v>
      </c>
      <c r="W262" s="12">
        <f>IF(H262=0,"",'Ark1'!AB4258)</f>
        <v>2.4037177909122742</v>
      </c>
      <c r="X262" s="15">
        <f>+IF('Ark1'!AC4258=0,"",'Ark1'!AC4258)</f>
        <v>-34.713462712247946</v>
      </c>
      <c r="Y262" s="15">
        <f t="shared" si="17"/>
        <v>101.12025316455696</v>
      </c>
      <c r="Z262" s="12">
        <f>IF(H262=0,"",'Ark1'!T4258)</f>
        <v>16.062597516070653</v>
      </c>
      <c r="AA262" s="51">
        <f>IF(H262=0,"",'Ark1'!V4258)</f>
        <v>92.45800996028207</v>
      </c>
      <c r="AB262" s="259"/>
      <c r="AC262" s="10"/>
      <c r="AD262" s="100"/>
      <c r="AE262" s="51"/>
      <c r="AF262" s="4"/>
      <c r="AM262" s="10"/>
      <c r="AN262"/>
      <c r="AO262"/>
      <c r="AP262"/>
      <c r="AQ262"/>
      <c r="AR262"/>
      <c r="AS262"/>
      <c r="AT262"/>
      <c r="AU262"/>
      <c r="AV262"/>
      <c r="AW262"/>
    </row>
    <row r="263" spans="1:49" s="1" customFormat="1" ht="15.6">
      <c r="A263" s="259"/>
      <c r="B263" s="2">
        <f>+'Ark1'!C4259</f>
        <v>2022</v>
      </c>
      <c r="C263" s="2">
        <f>+'Ark1'!J4259</f>
        <v>111</v>
      </c>
      <c r="D263" s="2"/>
      <c r="E263" s="2">
        <f>+'Ark1'!D4259</f>
        <v>6</v>
      </c>
      <c r="F263" s="2" t="s">
        <v>494</v>
      </c>
      <c r="G263" s="3">
        <f>+'Ark1'!Q4259</f>
        <v>154</v>
      </c>
      <c r="H263" s="310">
        <f>+'Ark1'!R4259</f>
        <v>16390</v>
      </c>
      <c r="I263" s="310">
        <f>IF(H263=0,"",'Ark1'!S4259)</f>
        <v>16354</v>
      </c>
      <c r="J263" s="256"/>
      <c r="K263" s="51">
        <f>100*H263/Måned!H28</f>
        <v>13.254190960625591</v>
      </c>
      <c r="L263" s="256"/>
      <c r="M263" s="51">
        <f>+IF(H263=0,"",'Ark1'!AD4259)</f>
        <v>9.1310209584507938</v>
      </c>
      <c r="N263" s="51">
        <f>+IF(H263=0,"",'Ark1'!AE4259)</f>
        <v>9.1225890245247427</v>
      </c>
      <c r="O263" s="12">
        <f>IF(H263=0,"",'Ark1'!U4259)</f>
        <v>60.754005136358067</v>
      </c>
      <c r="P263" s="12">
        <f>IF(H263=0,"",'Ark1'!W4259)</f>
        <v>84.615561942032642</v>
      </c>
      <c r="Q263" s="51">
        <f>IF(H263=0,"",'Ark1'!X4259)</f>
        <v>1.4276998169615622</v>
      </c>
      <c r="R263" s="51">
        <f>IF(H263=0,"",'Ark1'!Y4259)</f>
        <v>2.8553996339231245</v>
      </c>
      <c r="S263" s="264"/>
      <c r="T263" s="51">
        <f>IF(H263=0,"",'Ark1'!Z4259)</f>
        <v>78.28553996339231</v>
      </c>
      <c r="U263" s="264"/>
      <c r="V263" s="51">
        <f>IF(H263=0,"",'Ark1'!AA4259)</f>
        <v>9.6442263156848416</v>
      </c>
      <c r="W263" s="12">
        <f>IF(H263=0,"",'Ark1'!AB4259)</f>
        <v>2.3316413672139986</v>
      </c>
      <c r="X263" s="15">
        <f>+IF('Ark1'!AC4259=0,"",'Ark1'!AC4259)</f>
        <v>-31.35838829484339</v>
      </c>
      <c r="Y263" s="15">
        <f t="shared" si="17"/>
        <v>106.1948051948052</v>
      </c>
      <c r="Z263" s="12">
        <f>IF(H263=0,"",'Ark1'!T4259)</f>
        <v>16.129286150091517</v>
      </c>
      <c r="AA263" s="51">
        <f>IF(H263=0,"",'Ark1'!V4259)</f>
        <v>91.751359513133309</v>
      </c>
      <c r="AB263" s="259"/>
      <c r="AC263" s="10"/>
      <c r="AD263" s="100"/>
      <c r="AE263" s="51"/>
      <c r="AF263" s="4"/>
      <c r="AM263" s="10"/>
      <c r="AN263"/>
      <c r="AO263"/>
      <c r="AP263"/>
      <c r="AQ263"/>
      <c r="AR263"/>
      <c r="AS263"/>
      <c r="AT263"/>
      <c r="AU263"/>
      <c r="AV263"/>
      <c r="AW263"/>
    </row>
    <row r="264" spans="1:49" s="1" customFormat="1" ht="15.6">
      <c r="A264" s="259"/>
      <c r="B264" s="2">
        <f>+'Ark1'!C4260</f>
        <v>2022</v>
      </c>
      <c r="C264" s="2">
        <f>+'Ark1'!J4260</f>
        <v>111</v>
      </c>
      <c r="D264" s="2"/>
      <c r="E264" s="2">
        <f>+'Ark1'!D4260</f>
        <v>7</v>
      </c>
      <c r="F264" s="2" t="s">
        <v>495</v>
      </c>
      <c r="G264" s="3">
        <f>+'Ark1'!Q4260</f>
        <v>161</v>
      </c>
      <c r="H264" s="310">
        <f>+'Ark1'!R4260</f>
        <v>16188</v>
      </c>
      <c r="I264" s="310">
        <f>IF(H264=0,"",'Ark1'!S4260)</f>
        <v>16146</v>
      </c>
      <c r="J264" s="256"/>
      <c r="K264" s="51">
        <f>100*H264/Måned!H29</f>
        <v>13.987004907721021</v>
      </c>
      <c r="L264" s="256"/>
      <c r="M264" s="51">
        <f>+IF(H264=0,"",'Ark1'!AD4260)</f>
        <v>9.0184848856254707</v>
      </c>
      <c r="N264" s="51">
        <f>+IF(H264=0,"",'Ark1'!AE4260)</f>
        <v>8.958491540887719</v>
      </c>
      <c r="O264" s="12">
        <f>IF(H264=0,"",'Ark1'!U4260)</f>
        <v>60.676947850860891</v>
      </c>
      <c r="P264" s="12">
        <f>IF(H264=0,"",'Ark1'!W4260)</f>
        <v>84.163941533506502</v>
      </c>
      <c r="Q264" s="51">
        <f>IF(H264=0,"",'Ark1'!X4260)</f>
        <v>1.6061279960464538</v>
      </c>
      <c r="R264" s="51">
        <f>IF(H264=0,"",'Ark1'!Y4260)</f>
        <v>3.2122559920929077</v>
      </c>
      <c r="S264" s="264"/>
      <c r="T264" s="51">
        <f>IF(H264=0,"",'Ark1'!Z4260)</f>
        <v>80.757351124289571</v>
      </c>
      <c r="U264" s="264"/>
      <c r="V264" s="51">
        <f>IF(H264=0,"",'Ark1'!AA4260)</f>
        <v>9.7109931652103878</v>
      </c>
      <c r="W264" s="12">
        <f>IF(H264=0,"",'Ark1'!AB4260)</f>
        <v>2.337244690993606</v>
      </c>
      <c r="X264" s="15">
        <f>+IF('Ark1'!AC4260=0,"",'Ark1'!AC4260)</f>
        <v>-31.928644387307763</v>
      </c>
      <c r="Y264" s="15">
        <f t="shared" si="17"/>
        <v>100.28571428571429</v>
      </c>
      <c r="Z264" s="12">
        <f>IF(H264=0,"",'Ark1'!T4260)</f>
        <v>16.091919940696812</v>
      </c>
      <c r="AA264" s="51">
        <f>IF(H264=0,"",'Ark1'!V4260)</f>
        <v>91.278285536139677</v>
      </c>
      <c r="AB264" s="259"/>
      <c r="AC264" s="10"/>
      <c r="AD264" s="100"/>
      <c r="AE264" s="51"/>
      <c r="AF264" s="4"/>
      <c r="AM264" s="10"/>
      <c r="AN264"/>
      <c r="AO264"/>
      <c r="AP264"/>
      <c r="AQ264"/>
      <c r="AR264"/>
      <c r="AS264"/>
      <c r="AT264"/>
      <c r="AU264"/>
      <c r="AV264"/>
      <c r="AW264"/>
    </row>
    <row r="265" spans="1:49" s="1" customFormat="1" ht="15.6">
      <c r="A265" s="259"/>
      <c r="B265" s="2">
        <f>+'Ark1'!C4261</f>
        <v>2022</v>
      </c>
      <c r="C265" s="2">
        <f>+'Ark1'!J4261</f>
        <v>111</v>
      </c>
      <c r="D265" s="2"/>
      <c r="E265" s="2">
        <f>+'Ark1'!D4261</f>
        <v>8</v>
      </c>
      <c r="F265" s="2" t="s">
        <v>496</v>
      </c>
      <c r="G265" s="3">
        <f>+'Ark1'!Q4261</f>
        <v>147</v>
      </c>
      <c r="H265" s="310">
        <f>+'Ark1'!R4261</f>
        <v>16132</v>
      </c>
      <c r="I265" s="310">
        <f>IF(H265=0,"",'Ark1'!S4261)</f>
        <v>16091</v>
      </c>
      <c r="J265" s="256"/>
      <c r="K265" s="51">
        <f>100*H265/Måned!H30</f>
        <v>12.195446468854287</v>
      </c>
      <c r="L265" s="256"/>
      <c r="M265" s="51">
        <f>+IF(H265=0,"",'Ark1'!AD4261)</f>
        <v>8.9872867664263705</v>
      </c>
      <c r="N265" s="51">
        <f>+IF(H265=0,"",'Ark1'!AE4261)</f>
        <v>8.9754570949089096</v>
      </c>
      <c r="O265" s="12">
        <f>IF(H265=0,"",'Ark1'!U4261)</f>
        <v>60.558075943073767</v>
      </c>
      <c r="P265" s="12">
        <f>IF(H265=0,"",'Ark1'!W4261)</f>
        <v>84.61155304207314</v>
      </c>
      <c r="Q265" s="51">
        <f>IF(H265=0,"",'Ark1'!X4261)</f>
        <v>2.9816513761467895</v>
      </c>
      <c r="R265" s="51">
        <f>IF(H265=0,"",'Ark1'!Y4261)</f>
        <v>5.9633027522935791</v>
      </c>
      <c r="S265" s="264"/>
      <c r="T265" s="51">
        <f>IF(H265=0,"",'Ark1'!Z4261)</f>
        <v>79.419786759236302</v>
      </c>
      <c r="U265" s="264"/>
      <c r="V265" s="51">
        <f>IF(H265=0,"",'Ark1'!AA4261)</f>
        <v>9.608564123927648</v>
      </c>
      <c r="W265" s="12">
        <f>IF(H265=0,"",'Ark1'!AB4261)</f>
        <v>2.3550711145753822</v>
      </c>
      <c r="X265" s="15">
        <f>+IF('Ark1'!AC4261=0,"",'Ark1'!AC4261)</f>
        <v>-31.486893665613128</v>
      </c>
      <c r="Y265" s="15">
        <f t="shared" si="17"/>
        <v>109.4625850340136</v>
      </c>
      <c r="Z265" s="12">
        <f>IF(H265=0,"",'Ark1'!T4261)</f>
        <v>16.032729977684102</v>
      </c>
      <c r="AA265" s="51">
        <f>IF(H265=0,"",'Ark1'!V4261)</f>
        <v>91.762371555116601</v>
      </c>
      <c r="AB265" s="259"/>
      <c r="AC265" s="10"/>
      <c r="AD265" s="100"/>
      <c r="AE265" s="51"/>
      <c r="AF265" s="4"/>
      <c r="AM265" s="10"/>
      <c r="AN265"/>
      <c r="AO265"/>
      <c r="AP265"/>
      <c r="AQ265"/>
      <c r="AR265"/>
      <c r="AS265"/>
      <c r="AT265"/>
      <c r="AU265"/>
      <c r="AV265"/>
      <c r="AW265"/>
    </row>
    <row r="266" spans="1:49" s="1" customFormat="1" ht="15.6">
      <c r="A266" s="259"/>
      <c r="B266" s="2">
        <f>+'Ark1'!C4262</f>
        <v>2022</v>
      </c>
      <c r="C266" s="2">
        <f>+'Ark1'!J4262</f>
        <v>111</v>
      </c>
      <c r="D266" s="2"/>
      <c r="E266" s="2">
        <f>+'Ark1'!D4262</f>
        <v>9</v>
      </c>
      <c r="F266" s="2" t="s">
        <v>497</v>
      </c>
      <c r="G266" s="3">
        <f>+'Ark1'!Q4262</f>
        <v>135</v>
      </c>
      <c r="H266" s="310">
        <f>+'Ark1'!R4262</f>
        <v>14431</v>
      </c>
      <c r="I266" s="310">
        <f>IF(H266=0,"",'Ark1'!S4262)</f>
        <v>14408</v>
      </c>
      <c r="J266" s="256"/>
      <c r="K266" s="51">
        <f>100*H266/Måned!H31</f>
        <v>12.109591340102375</v>
      </c>
      <c r="L266" s="256"/>
      <c r="M266" s="51">
        <f>+IF(H266=0,"",'Ark1'!AD4262)</f>
        <v>8.0396438957537146</v>
      </c>
      <c r="N266" s="51">
        <f>+IF(H266=0,"",'Ark1'!AE4262)</f>
        <v>7.9884244331460348</v>
      </c>
      <c r="O266" s="12">
        <f>IF(H266=0,"",'Ark1'!U4262)</f>
        <v>60.865283176013328</v>
      </c>
      <c r="P266" s="12">
        <f>IF(H266=0,"",'Ark1'!W4262)</f>
        <v>84.103400888395399</v>
      </c>
      <c r="Q266" s="51">
        <f>IF(H266=0,"",'Ark1'!X4262)</f>
        <v>2.5500658305037764</v>
      </c>
      <c r="R266" s="51">
        <f>IF(H266=0,"",'Ark1'!Y4262)</f>
        <v>5.1001316610075529</v>
      </c>
      <c r="S266" s="264"/>
      <c r="T266" s="51">
        <f>IF(H266=0,"",'Ark1'!Z4262)</f>
        <v>75.351673480701265</v>
      </c>
      <c r="U266" s="264"/>
      <c r="V266" s="51">
        <f>IF(H266=0,"",'Ark1'!AA4262)</f>
        <v>9.2090682883422481</v>
      </c>
      <c r="W266" s="12">
        <f>IF(H266=0,"",'Ark1'!AB4262)</f>
        <v>2.3887448155401554</v>
      </c>
      <c r="X266" s="15">
        <f>+IF('Ark1'!AC4262=0,"",'Ark1'!AC4262)</f>
        <v>-33.658713749057952</v>
      </c>
      <c r="Y266" s="15">
        <f t="shared" si="17"/>
        <v>106.72592592592592</v>
      </c>
      <c r="Z266" s="12">
        <f>IF(H266=0,"",'Ark1'!T4262)</f>
        <v>16.173376758367404</v>
      </c>
      <c r="AA266" s="51">
        <f>IF(H266=0,"",'Ark1'!V4262)</f>
        <v>91.173165503936346</v>
      </c>
      <c r="AB266" s="259"/>
      <c r="AC266" s="10"/>
      <c r="AD266" s="100"/>
      <c r="AE266" s="51"/>
      <c r="AM266" s="10"/>
      <c r="AN266"/>
      <c r="AO266"/>
      <c r="AP266"/>
      <c r="AQ266"/>
      <c r="AR266"/>
      <c r="AS266"/>
      <c r="AT266"/>
      <c r="AU266"/>
      <c r="AV266"/>
      <c r="AW266"/>
    </row>
    <row r="267" spans="1:49" s="1" customFormat="1" ht="15.6">
      <c r="A267" s="259"/>
      <c r="B267" s="2">
        <f>+'Ark1'!C4263</f>
        <v>2022</v>
      </c>
      <c r="C267" s="2">
        <f>+'Ark1'!J4263</f>
        <v>111</v>
      </c>
      <c r="D267" s="2"/>
      <c r="E267" s="2">
        <f>+'Ark1'!D4263</f>
        <v>10</v>
      </c>
      <c r="F267" s="2" t="s">
        <v>498</v>
      </c>
      <c r="G267" s="3">
        <f>+'Ark1'!Q4263</f>
        <v>140</v>
      </c>
      <c r="H267" s="310">
        <f>+'Ark1'!R4263</f>
        <v>14802</v>
      </c>
      <c r="I267" s="310">
        <f>IF(H267=0,"",'Ark1'!S4263)</f>
        <v>14772</v>
      </c>
      <c r="J267" s="256"/>
      <c r="K267" s="51">
        <f>100*H267/Måned!H32</f>
        <v>12.630123895013481</v>
      </c>
      <c r="L267" s="256"/>
      <c r="M267" s="51">
        <f>+IF(H267=0,"",'Ark1'!AD4263)</f>
        <v>8.2463314354477468</v>
      </c>
      <c r="N267" s="51">
        <f>+IF(H267=0,"",'Ark1'!AE4263)</f>
        <v>8.360924316819764</v>
      </c>
      <c r="O267" s="12">
        <f>IF(H267=0,"",'Ark1'!U4263)</f>
        <v>60.626523151909019</v>
      </c>
      <c r="P267" s="12">
        <f>IF(H267=0,"",'Ark1'!W4263)</f>
        <v>85.856092607636242</v>
      </c>
      <c r="Q267" s="51">
        <f>IF(H267=0,"",'Ark1'!X4263)</f>
        <v>1.3579246047831377</v>
      </c>
      <c r="R267" s="51">
        <f>IF(H267=0,"",'Ark1'!Y4263)</f>
        <v>2.7158492095662754</v>
      </c>
      <c r="S267" s="264"/>
      <c r="T267" s="51">
        <f>IF(H267=0,"",'Ark1'!Z4263)</f>
        <v>80.272936089717618</v>
      </c>
      <c r="U267" s="264"/>
      <c r="V267" s="51">
        <f>IF(H267=0,"",'Ark1'!AA4263)</f>
        <v>9.6768101176260455</v>
      </c>
      <c r="W267" s="12">
        <f>IF(H267=0,"",'Ark1'!AB4263)</f>
        <v>2.4076010183917882</v>
      </c>
      <c r="X267" s="15">
        <f>+IF('Ark1'!AC4263=0,"",'Ark1'!AC4263)</f>
        <v>-33.327634721370714</v>
      </c>
      <c r="Y267" s="15">
        <f t="shared" si="17"/>
        <v>105.51428571428572</v>
      </c>
      <c r="Z267" s="12">
        <f>IF(H267=0,"",'Ark1'!T4263)</f>
        <v>16.065666801783546</v>
      </c>
      <c r="AA267" s="51">
        <f>IF(H267=0,"",'Ark1'!V4263)</f>
        <v>93.088935202583443</v>
      </c>
      <c r="AB267" s="259"/>
      <c r="AC267" s="10"/>
      <c r="AD267" s="100"/>
      <c r="AE267" s="51"/>
      <c r="AM267" s="10"/>
      <c r="AN267"/>
      <c r="AO267"/>
      <c r="AP267"/>
      <c r="AQ267"/>
      <c r="AR267"/>
      <c r="AS267"/>
      <c r="AT267"/>
      <c r="AU267"/>
      <c r="AV267"/>
      <c r="AW267"/>
    </row>
    <row r="268" spans="1:49" s="1" customFormat="1" ht="15.6">
      <c r="A268" s="259"/>
      <c r="B268" s="2">
        <f>+'Ark1'!C4264</f>
        <v>2022</v>
      </c>
      <c r="C268" s="2">
        <f>+'Ark1'!J4264</f>
        <v>111</v>
      </c>
      <c r="D268" s="2"/>
      <c r="E268" s="2">
        <f>+'Ark1'!D4264</f>
        <v>11</v>
      </c>
      <c r="F268" s="2" t="s">
        <v>499</v>
      </c>
      <c r="G268" s="3">
        <f>+'Ark1'!Q4264</f>
        <v>163</v>
      </c>
      <c r="H268" s="310">
        <f>+'Ark1'!R4264</f>
        <v>17115</v>
      </c>
      <c r="I268" s="310">
        <f>IF(H268=0,"",'Ark1'!S4264)</f>
        <v>17085</v>
      </c>
      <c r="J268" s="256"/>
      <c r="K268" s="51">
        <f>100*H268/Måned!H33</f>
        <v>12.438407534993241</v>
      </c>
      <c r="L268" s="256"/>
      <c r="M268" s="51">
        <f>+IF(H268=0,"",'Ark1'!AD4264)</f>
        <v>9.5349251802248514</v>
      </c>
      <c r="N268" s="51">
        <f>+IF(H268=0,"",'Ark1'!AE4264)</f>
        <v>9.6191988414075507</v>
      </c>
      <c r="O268" s="12">
        <f>IF(H268=0,"",'Ark1'!U4264)</f>
        <v>60.511442786069651</v>
      </c>
      <c r="P268" s="12">
        <f>IF(H268=0,"",'Ark1'!W4264)</f>
        <v>85.404360550190546</v>
      </c>
      <c r="Q268" s="51">
        <f>IF(H268=0,"",'Ark1'!X4264)</f>
        <v>1.5892491966111599</v>
      </c>
      <c r="R268" s="51">
        <f>IF(H268=0,"",'Ark1'!Y4264)</f>
        <v>3.1784983932223199</v>
      </c>
      <c r="S268" s="264"/>
      <c r="T268" s="51">
        <f>IF(H268=0,"",'Ark1'!Z4264)</f>
        <v>84.253578732106348</v>
      </c>
      <c r="U268" s="264"/>
      <c r="V268" s="51">
        <f>IF(H268=0,"",'Ark1'!AA4264)</f>
        <v>9.2488636486126481</v>
      </c>
      <c r="W268" s="12">
        <f>IF(H268=0,"",'Ark1'!AB4264)</f>
        <v>2.371879607612295</v>
      </c>
      <c r="X268" s="15">
        <f>+IF('Ark1'!AC4264=0,"",'Ark1'!AC4264)</f>
        <v>-31.801917098353432</v>
      </c>
      <c r="Y268" s="15">
        <f t="shared" si="17"/>
        <v>104.8159509202454</v>
      </c>
      <c r="Z268" s="12">
        <f>IF(H268=0,"",'Ark1'!T4264)</f>
        <v>16.015600350569677</v>
      </c>
      <c r="AA268" s="51">
        <f>IF(H268=0,"",'Ark1'!V4264)</f>
        <v>92.58964878621336</v>
      </c>
      <c r="AB268" s="259"/>
      <c r="AC268" s="10"/>
      <c r="AD268" s="100"/>
      <c r="AE268" s="51"/>
      <c r="AM268" s="10"/>
      <c r="AN268"/>
      <c r="AO268"/>
      <c r="AP268"/>
      <c r="AQ268"/>
      <c r="AR268"/>
      <c r="AS268"/>
      <c r="AT268"/>
      <c r="AU268"/>
      <c r="AV268"/>
      <c r="AW268"/>
    </row>
    <row r="269" spans="1:49" s="1" customFormat="1" ht="15.6">
      <c r="A269" s="259"/>
      <c r="B269" s="2">
        <f>+'Ark1'!C4265</f>
        <v>2022</v>
      </c>
      <c r="C269" s="2">
        <f>+'Ark1'!J4265</f>
        <v>111</v>
      </c>
      <c r="D269" s="2"/>
      <c r="E269" s="2">
        <f>+'Ark1'!D4265</f>
        <v>12</v>
      </c>
      <c r="F269" s="2" t="s">
        <v>500</v>
      </c>
      <c r="G269" s="3">
        <f>+'Ark1'!Q4265</f>
        <v>133</v>
      </c>
      <c r="H269" s="310">
        <f>+'Ark1'!R4265</f>
        <v>13799</v>
      </c>
      <c r="I269" s="310">
        <f>IF(H269=0,"",'Ark1'!S4265)</f>
        <v>13784</v>
      </c>
      <c r="J269" s="256"/>
      <c r="K269" s="51">
        <f>100*H269/Måned!H34</f>
        <v>12.418106551475882</v>
      </c>
      <c r="L269" s="256"/>
      <c r="M269" s="51">
        <f>+IF(H269=0,"",'Ark1'!AD4265)</f>
        <v>7.6875508362210176</v>
      </c>
      <c r="N269" s="51">
        <f>+IF(H269=0,"",'Ark1'!AE4265)</f>
        <v>7.4203865683657986</v>
      </c>
      <c r="O269" s="12">
        <f>IF(H269=0,"",'Ark1'!U4265)</f>
        <v>60.610055136390002</v>
      </c>
      <c r="P269" s="12">
        <f>IF(H269=0,"",'Ark1'!W4265)</f>
        <v>81.659627103888511</v>
      </c>
      <c r="Q269" s="51">
        <f>IF(H269=0,"",'Ark1'!X4265)</f>
        <v>1.3986520762374084</v>
      </c>
      <c r="R269" s="51">
        <f>IF(H269=0,"",'Ark1'!Y4265)</f>
        <v>2.7973041524748168</v>
      </c>
      <c r="S269" s="264"/>
      <c r="T269" s="51">
        <f>IF(H269=0,"",'Ark1'!Z4265)</f>
        <v>73.78070874701065</v>
      </c>
      <c r="U269" s="264"/>
      <c r="V269" s="51">
        <f>IF(H269=0,"",'Ark1'!AA4265)</f>
        <v>9.4221156840833498</v>
      </c>
      <c r="W269" s="12">
        <f>IF(H269=0,"",'Ark1'!AB4265)</f>
        <v>2.3212511879659998</v>
      </c>
      <c r="X269" s="15">
        <f>+IF('Ark1'!AC4265=0,"",'Ark1'!AC4265)</f>
        <v>-30.639312493520077</v>
      </c>
      <c r="Y269" s="15">
        <f t="shared" si="17"/>
        <v>103.6390977443609</v>
      </c>
      <c r="Z269" s="12">
        <f>IF(H269=0,"",'Ark1'!T4265)</f>
        <v>16.085803319081094</v>
      </c>
      <c r="AA269" s="51">
        <f>IF(H269=0,"",'Ark1'!V4265)</f>
        <v>88.508085433894195</v>
      </c>
      <c r="AB269" s="259"/>
      <c r="AC269" s="10"/>
      <c r="AD269" s="100"/>
      <c r="AE269" s="51"/>
      <c r="AM269" s="10"/>
      <c r="AN269"/>
      <c r="AO269"/>
      <c r="AP269"/>
      <c r="AQ269"/>
      <c r="AR269"/>
      <c r="AS269"/>
      <c r="AT269"/>
      <c r="AU269"/>
      <c r="AV269"/>
      <c r="AW269"/>
    </row>
    <row r="270" spans="1:49" ht="15.6">
      <c r="A270" s="259"/>
      <c r="B270" s="259"/>
      <c r="C270" s="256"/>
      <c r="D270" s="256"/>
      <c r="E270" s="256"/>
      <c r="F270" s="256"/>
      <c r="G270" s="256"/>
      <c r="H270" s="365"/>
      <c r="I270" s="365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  <c r="AA270" s="256"/>
      <c r="AB270" s="259"/>
      <c r="AC270" s="79"/>
      <c r="AE270" s="51"/>
      <c r="AF270" s="4"/>
      <c r="AN270" s="13"/>
      <c r="AO270" s="12"/>
      <c r="AP270" s="12"/>
    </row>
    <row r="271" spans="1:49" s="1" customFormat="1" ht="15.6">
      <c r="A271" s="259"/>
      <c r="B271" s="2">
        <f>+'Ark1'!C4266</f>
        <v>2022</v>
      </c>
      <c r="C271" s="2">
        <f>+'Ark1'!J4266</f>
        <v>116</v>
      </c>
      <c r="D271" s="2" t="s">
        <v>37</v>
      </c>
      <c r="E271" s="2">
        <f>+'Ark1'!D4266</f>
        <v>1</v>
      </c>
      <c r="F271" s="2" t="s">
        <v>490</v>
      </c>
      <c r="G271" s="3">
        <f>+'Ark1'!Q4266</f>
        <v>35</v>
      </c>
      <c r="H271" s="310">
        <f>+'Ark1'!R4266</f>
        <v>3575</v>
      </c>
      <c r="I271" s="310">
        <f>IF(H271=0,"",'Ark1'!S4266)</f>
        <v>3567</v>
      </c>
      <c r="J271" s="256"/>
      <c r="K271" s="51">
        <f>100*H271/Måned!H23</f>
        <v>2.7133489176963477</v>
      </c>
      <c r="L271" s="256"/>
      <c r="M271" s="51">
        <f>+IF(H271=0,"",'Ark1'!AD4266)</f>
        <v>8.7710689663632575</v>
      </c>
      <c r="N271" s="51">
        <f>+IF(H271=0,"",'Ark1'!AE4266)</f>
        <v>8.6099060791693418</v>
      </c>
      <c r="O271" s="12">
        <f>IF(H271=0,"",'Ark1'!U4266)</f>
        <v>60.820577516120018</v>
      </c>
      <c r="P271" s="12">
        <f>IF(H271=0,"",'Ark1'!W4266)</f>
        <v>82.394788337538586</v>
      </c>
      <c r="Q271" s="51">
        <f>IF(H271=0,"",'Ark1'!X4266)</f>
        <v>6.825174825174825</v>
      </c>
      <c r="R271" s="51">
        <f>IF(H271=0,"",'Ark1'!Y4266)</f>
        <v>13.650349650349652</v>
      </c>
      <c r="S271" s="264"/>
      <c r="T271" s="51">
        <f>IF(H271=0,"",'Ark1'!Z4266)</f>
        <v>90.517482517482534</v>
      </c>
      <c r="U271" s="264"/>
      <c r="V271" s="51">
        <f>IF(H271=0,"",'Ark1'!AA4266)</f>
        <v>9.3726505874391215</v>
      </c>
      <c r="W271" s="12">
        <f>IF(H271=0,"",'Ark1'!AB4266)</f>
        <v>2.46507250463964</v>
      </c>
      <c r="X271" s="15">
        <f>+IF('Ark1'!AC4266=0,"",'Ark1'!AC4266)</f>
        <v>-34.350390587396753</v>
      </c>
      <c r="Y271" s="15">
        <f t="shared" si="17"/>
        <v>101.91428571428571</v>
      </c>
      <c r="Z271" s="12">
        <f>IF(H271=0,"",'Ark1'!T4266)</f>
        <v>16.11104895104895</v>
      </c>
      <c r="AA271" s="51">
        <f>IF(H271=0,"",'Ark1'!V4266)</f>
        <v>89.341720678386864</v>
      </c>
      <c r="AB271" s="259"/>
      <c r="AC271" s="10"/>
      <c r="AD271" s="100"/>
      <c r="AE271" s="51"/>
      <c r="AM271" s="10"/>
      <c r="AN271"/>
      <c r="AO271"/>
      <c r="AP271"/>
      <c r="AQ271"/>
      <c r="AR271"/>
      <c r="AS271"/>
      <c r="AT271"/>
      <c r="AU271"/>
      <c r="AV271"/>
      <c r="AW271"/>
    </row>
    <row r="272" spans="1:49" s="1" customFormat="1" ht="15.6">
      <c r="A272" s="259"/>
      <c r="B272" s="2">
        <f>+'Ark1'!C4267</f>
        <v>2022</v>
      </c>
      <c r="C272" s="2">
        <f>+'Ark1'!J4267</f>
        <v>116</v>
      </c>
      <c r="D272" s="2"/>
      <c r="E272" s="2">
        <f>+'Ark1'!D4267</f>
        <v>2</v>
      </c>
      <c r="F272" s="2" t="s">
        <v>491</v>
      </c>
      <c r="G272" s="3">
        <f>+'Ark1'!Q4267</f>
        <v>39</v>
      </c>
      <c r="H272" s="310">
        <f>+'Ark1'!R4267</f>
        <v>3089</v>
      </c>
      <c r="I272" s="310">
        <f>IF(H272=0,"",'Ark1'!S4267)</f>
        <v>3084</v>
      </c>
      <c r="J272" s="256"/>
      <c r="K272" s="51">
        <f>100*H272/Måned!H24</f>
        <v>2.7701807307519744</v>
      </c>
      <c r="L272" s="256"/>
      <c r="M272" s="51">
        <f>+IF(H272=0,"",'Ark1'!AD4267)</f>
        <v>7.5786942761107996</v>
      </c>
      <c r="N272" s="51">
        <f>+IF(H272=0,"",'Ark1'!AE4267)</f>
        <v>7.49944131972891</v>
      </c>
      <c r="O272" s="12">
        <f>IF(H272=0,"",'Ark1'!U4267)</f>
        <v>60.809662775616083</v>
      </c>
      <c r="P272" s="12">
        <f>IF(H272=0,"",'Ark1'!W4267)</f>
        <v>83.00781452658893</v>
      </c>
      <c r="Q272" s="51">
        <f>IF(H272=0,"",'Ark1'!X4267)</f>
        <v>3.1725477500809318</v>
      </c>
      <c r="R272" s="51">
        <f>IF(H272=0,"",'Ark1'!Y4267)</f>
        <v>6.3450955001618636</v>
      </c>
      <c r="S272" s="264"/>
      <c r="T272" s="51">
        <f>IF(H272=0,"",'Ark1'!Z4267)</f>
        <v>87.342181935901579</v>
      </c>
      <c r="U272" s="264"/>
      <c r="V272" s="51">
        <f>IF(H272=0,"",'Ark1'!AA4267)</f>
        <v>9.4905236658457124</v>
      </c>
      <c r="W272" s="12">
        <f>IF(H272=0,"",'Ark1'!AB4267)</f>
        <v>2.3563304398560621</v>
      </c>
      <c r="X272" s="15">
        <f>+IF('Ark1'!AC4267=0,"",'Ark1'!AC4267)</f>
        <v>-34.469594833591287</v>
      </c>
      <c r="Y272" s="15">
        <f t="shared" si="17"/>
        <v>79.07692307692308</v>
      </c>
      <c r="Z272" s="12">
        <f>IF(H272=0,"",'Ark1'!T4267)</f>
        <v>16.152152800258978</v>
      </c>
      <c r="AA272" s="51">
        <f>IF(H272=0,"",'Ark1'!V4267)</f>
        <v>89.980544747081638</v>
      </c>
      <c r="AB272" s="259"/>
      <c r="AC272" s="10"/>
      <c r="AD272" s="100"/>
      <c r="AE272" s="51"/>
      <c r="AM272" s="10"/>
      <c r="AN272"/>
      <c r="AO272"/>
      <c r="AP272"/>
      <c r="AQ272"/>
      <c r="AR272"/>
      <c r="AS272"/>
      <c r="AT272"/>
      <c r="AU272"/>
      <c r="AV272"/>
      <c r="AW272"/>
    </row>
    <row r="273" spans="1:49" s="1" customFormat="1" ht="15.6">
      <c r="A273" s="259"/>
      <c r="B273" s="2">
        <f>+'Ark1'!C4268</f>
        <v>2022</v>
      </c>
      <c r="C273" s="2">
        <f>+'Ark1'!J4268</f>
        <v>116</v>
      </c>
      <c r="D273" s="2"/>
      <c r="E273" s="2">
        <f>+'Ark1'!D4268</f>
        <v>3</v>
      </c>
      <c r="F273" s="2" t="s">
        <v>492</v>
      </c>
      <c r="G273" s="3">
        <f>+'Ark1'!Q4268</f>
        <v>34</v>
      </c>
      <c r="H273" s="310">
        <f>+'Ark1'!R4268</f>
        <v>3670</v>
      </c>
      <c r="I273" s="310">
        <f>IF(H273=0,"",'Ark1'!S4268)</f>
        <v>3667</v>
      </c>
      <c r="J273" s="256"/>
      <c r="K273" s="51">
        <f>100*H273/Måned!H25</f>
        <v>2.6482324671857298</v>
      </c>
      <c r="L273" s="256"/>
      <c r="M273" s="51">
        <f>+IF(H273=0,"",'Ark1'!AD4268)</f>
        <v>9.0041463235113728</v>
      </c>
      <c r="N273" s="51">
        <f>+IF(H273=0,"",'Ark1'!AE4268)</f>
        <v>9.0293887398467643</v>
      </c>
      <c r="O273" s="12">
        <f>IF(H273=0,"",'Ark1'!U4268)</f>
        <v>60.431688028361044</v>
      </c>
      <c r="P273" s="12">
        <f>IF(H273=0,"",'Ark1'!W4268)</f>
        <v>84.052740659939857</v>
      </c>
      <c r="Q273" s="51">
        <f>IF(H273=0,"",'Ark1'!X4268)</f>
        <v>6.6757493188010892</v>
      </c>
      <c r="R273" s="51">
        <f>IF(H273=0,"",'Ark1'!Y4268)</f>
        <v>13.35149863760218</v>
      </c>
      <c r="S273" s="264"/>
      <c r="T273" s="51">
        <f>IF(H273=0,"",'Ark1'!Z4268)</f>
        <v>66.866485013623986</v>
      </c>
      <c r="U273" s="264"/>
      <c r="V273" s="51">
        <f>IF(H273=0,"",'Ark1'!AA4268)</f>
        <v>11.011923527000336</v>
      </c>
      <c r="W273" s="12">
        <f>IF(H273=0,"",'Ark1'!AB4268)</f>
        <v>2.4615747768622782</v>
      </c>
      <c r="X273" s="15">
        <f>+IF('Ark1'!AC4268=0,"",'Ark1'!AC4268)</f>
        <v>-33.697314859450593</v>
      </c>
      <c r="Y273" s="15">
        <f t="shared" si="17"/>
        <v>107.85294117647059</v>
      </c>
      <c r="Z273" s="12">
        <f>IF(H273=0,"",'Ark1'!T4268)</f>
        <v>15.980653950953675</v>
      </c>
      <c r="AA273" s="51">
        <f>IF(H273=0,"",'Ark1'!V4268)</f>
        <v>91.094712851377722</v>
      </c>
      <c r="AB273" s="259"/>
      <c r="AC273" s="10"/>
      <c r="AD273" s="100"/>
      <c r="AE273" s="51"/>
      <c r="AM273" s="10"/>
      <c r="AN273"/>
      <c r="AO273"/>
      <c r="AP273"/>
      <c r="AQ273"/>
      <c r="AR273"/>
      <c r="AS273"/>
      <c r="AT273"/>
      <c r="AU273"/>
      <c r="AV273"/>
      <c r="AW273"/>
    </row>
    <row r="274" spans="1:49" s="1" customFormat="1" ht="15.6">
      <c r="A274" s="259"/>
      <c r="B274" s="2">
        <f>+'Ark1'!C4269</f>
        <v>2022</v>
      </c>
      <c r="C274" s="2">
        <f>+'Ark1'!J4269</f>
        <v>116</v>
      </c>
      <c r="D274" s="2"/>
      <c r="E274" s="2">
        <f>+'Ark1'!D4269</f>
        <v>4</v>
      </c>
      <c r="F274" s="2" t="s">
        <v>493</v>
      </c>
      <c r="G274" s="3">
        <f>+'Ark1'!Q4269</f>
        <v>36</v>
      </c>
      <c r="H274" s="310">
        <f>+'Ark1'!R4269</f>
        <v>3022</v>
      </c>
      <c r="I274" s="310">
        <f>IF(H274=0,"",'Ark1'!S4269)</f>
        <v>3019</v>
      </c>
      <c r="J274" s="256"/>
      <c r="K274" s="51">
        <f>100*H274/Måned!H26</f>
        <v>2.6637519942881824</v>
      </c>
      <c r="L274" s="256"/>
      <c r="M274" s="51">
        <f>+IF(H274=0,"",'Ark1'!AD4269)</f>
        <v>7.4143134031747584</v>
      </c>
      <c r="N274" s="51">
        <f>+IF(H274=0,"",'Ark1'!AE4269)</f>
        <v>7.4688308290417984</v>
      </c>
      <c r="O274" s="12">
        <f>IF(H274=0,"",'Ark1'!U4269)</f>
        <v>60.551175886054992</v>
      </c>
      <c r="P274" s="12">
        <f>IF(H274=0,"",'Ark1'!W4269)</f>
        <v>84.448890361046693</v>
      </c>
      <c r="Q274" s="51">
        <f>IF(H274=0,"",'Ark1'!X4269)</f>
        <v>4.3017868960953036</v>
      </c>
      <c r="R274" s="51">
        <f>IF(H274=0,"",'Ark1'!Y4269)</f>
        <v>8.6035737921906073</v>
      </c>
      <c r="S274" s="264"/>
      <c r="T274" s="51">
        <f>IF(H274=0,"",'Ark1'!Z4269)</f>
        <v>86.796823295830563</v>
      </c>
      <c r="U274" s="264"/>
      <c r="V274" s="51">
        <f>IF(H274=0,"",'Ark1'!AA4269)</f>
        <v>9.6134629393493469</v>
      </c>
      <c r="W274" s="12">
        <f>IF(H274=0,"",'Ark1'!AB4269)</f>
        <v>2.4222144135047716</v>
      </c>
      <c r="X274" s="15">
        <f>+IF('Ark1'!AC4269=0,"",'Ark1'!AC4269)</f>
        <v>-28.180004463281687</v>
      </c>
      <c r="Y274" s="15">
        <f t="shared" si="17"/>
        <v>83.861111111111114</v>
      </c>
      <c r="Z274" s="12">
        <f>IF(H274=0,"",'Ark1'!T4269)</f>
        <v>16.042025148908003</v>
      </c>
      <c r="AA274" s="51">
        <f>IF(H274=0,"",'Ark1'!V4269)</f>
        <v>91.532572508457633</v>
      </c>
      <c r="AB274" s="259"/>
      <c r="AC274" s="10"/>
      <c r="AD274" s="100"/>
      <c r="AE274" s="51"/>
      <c r="AM274" s="10"/>
      <c r="AN274"/>
      <c r="AO274"/>
      <c r="AP274"/>
      <c r="AQ274"/>
      <c r="AR274"/>
      <c r="AS274"/>
      <c r="AT274"/>
      <c r="AU274"/>
      <c r="AV274"/>
      <c r="AW274"/>
    </row>
    <row r="275" spans="1:49" s="1" customFormat="1" ht="15.6">
      <c r="A275" s="259"/>
      <c r="B275" s="2">
        <f>+'Ark1'!C4270</f>
        <v>2022</v>
      </c>
      <c r="C275" s="2">
        <f>+'Ark1'!J4270</f>
        <v>116</v>
      </c>
      <c r="D275" s="2"/>
      <c r="E275" s="2">
        <f>+'Ark1'!D4270</f>
        <v>5</v>
      </c>
      <c r="F275" s="2" t="s">
        <v>377</v>
      </c>
      <c r="G275" s="3">
        <f>+'Ark1'!Q4270</f>
        <v>49</v>
      </c>
      <c r="H275" s="310">
        <f>+'Ark1'!R4270</f>
        <v>3994</v>
      </c>
      <c r="I275" s="310">
        <f>IF(H275=0,"",'Ark1'!S4270)</f>
        <v>3977</v>
      </c>
      <c r="J275" s="256"/>
      <c r="K275" s="51">
        <f>100*H275/Måned!H27</f>
        <v>3.3413087489751869</v>
      </c>
      <c r="L275" s="256"/>
      <c r="M275" s="51">
        <f>+IF(H275=0,"",'Ark1'!AD4270)</f>
        <v>9.7990627836796786</v>
      </c>
      <c r="N275" s="51">
        <f>+IF(H275=0,"",'Ark1'!AE4270)</f>
        <v>9.6814692376975273</v>
      </c>
      <c r="O275" s="12">
        <f>IF(H275=0,"",'Ark1'!U4270)</f>
        <v>60.817953231078718</v>
      </c>
      <c r="P275" s="12">
        <f>IF(H275=0,"",'Ark1'!W4270)</f>
        <v>83.097912999748658</v>
      </c>
      <c r="Q275" s="51">
        <f>IF(H275=0,"",'Ark1'!X4270)</f>
        <v>8.3375062593890856</v>
      </c>
      <c r="R275" s="51">
        <f>IF(H275=0,"",'Ark1'!Y4270)</f>
        <v>16.675012518778171</v>
      </c>
      <c r="S275" s="264"/>
      <c r="T275" s="51">
        <f>IF(H275=0,"",'Ark1'!Z4270)</f>
        <v>89.959939909864815</v>
      </c>
      <c r="U275" s="264"/>
      <c r="V275" s="51">
        <f>IF(H275=0,"",'Ark1'!AA4270)</f>
        <v>10.134146410994024</v>
      </c>
      <c r="W275" s="12">
        <f>IF(H275=0,"",'Ark1'!AB4270)</f>
        <v>2.453295092623637</v>
      </c>
      <c r="X275" s="15">
        <f>+IF('Ark1'!AC4270=0,"",'Ark1'!AC4270)</f>
        <v>-36.360666915958255</v>
      </c>
      <c r="Y275" s="15">
        <f t="shared" si="17"/>
        <v>81.163265306122454</v>
      </c>
      <c r="Z275" s="12">
        <f>IF(H275=0,"",'Ark1'!T4270)</f>
        <v>16.093139709564348</v>
      </c>
      <c r="AA275" s="51">
        <f>IF(H275=0,"",'Ark1'!V4270)</f>
        <v>90.195384021503685</v>
      </c>
      <c r="AB275" s="259"/>
      <c r="AC275" s="10"/>
      <c r="AD275" s="100"/>
      <c r="AE275" s="100"/>
      <c r="AM275" s="10"/>
      <c r="AN275"/>
      <c r="AO275"/>
      <c r="AP275"/>
      <c r="AQ275"/>
      <c r="AR275"/>
      <c r="AS275"/>
      <c r="AT275"/>
      <c r="AU275"/>
      <c r="AV275"/>
      <c r="AW275"/>
    </row>
    <row r="276" spans="1:49" s="1" customFormat="1" ht="15.6">
      <c r="A276" s="259"/>
      <c r="B276" s="2">
        <f>+'Ark1'!C4271</f>
        <v>2022</v>
      </c>
      <c r="C276" s="2">
        <f>+'Ark1'!J4271</f>
        <v>116</v>
      </c>
      <c r="D276" s="2"/>
      <c r="E276" s="2">
        <f>+'Ark1'!D4271</f>
        <v>6</v>
      </c>
      <c r="F276" s="2" t="s">
        <v>494</v>
      </c>
      <c r="G276" s="3">
        <f>+'Ark1'!Q4271</f>
        <v>48</v>
      </c>
      <c r="H276" s="310">
        <f>+'Ark1'!R4271</f>
        <v>4938</v>
      </c>
      <c r="I276" s="310">
        <f>IF(H276=0,"",'Ark1'!S4271)</f>
        <v>4924</v>
      </c>
      <c r="J276" s="256"/>
      <c r="K276" s="51">
        <f>100*H276/Måned!H28</f>
        <v>3.9932394730670633</v>
      </c>
      <c r="L276" s="256"/>
      <c r="M276" s="51">
        <f>+IF(H276=0,"",'Ark1'!AD4271)</f>
        <v>12.115115679972522</v>
      </c>
      <c r="N276" s="51">
        <f>+IF(H276=0,"",'Ark1'!AE4271)</f>
        <v>12.084373714794795</v>
      </c>
      <c r="O276" s="12">
        <f>IF(H276=0,"",'Ark1'!U4271)</f>
        <v>60.368602761982103</v>
      </c>
      <c r="P276" s="12">
        <f>IF(H276=0,"",'Ark1'!W4271)</f>
        <v>83.77424857839155</v>
      </c>
      <c r="Q276" s="51">
        <f>IF(H276=0,"",'Ark1'!X4271)</f>
        <v>0</v>
      </c>
      <c r="R276" s="51">
        <f>IF(H276=0,"",'Ark1'!Y4271)</f>
        <v>0</v>
      </c>
      <c r="S276" s="264"/>
      <c r="T276" s="51">
        <f>IF(H276=0,"",'Ark1'!Z4271)</f>
        <v>77.399756986634259</v>
      </c>
      <c r="U276" s="264"/>
      <c r="V276" s="51">
        <f>IF(H276=0,"",'Ark1'!AA4271)</f>
        <v>9.3100737121867017</v>
      </c>
      <c r="W276" s="12">
        <f>IF(H276=0,"",'Ark1'!AB4271)</f>
        <v>2.6101247121152098</v>
      </c>
      <c r="X276" s="15">
        <f>+IF('Ark1'!AC4271=0,"",'Ark1'!AC4271)</f>
        <v>-33.86328576649975</v>
      </c>
      <c r="Y276" s="15">
        <f t="shared" si="17"/>
        <v>102.58333333333333</v>
      </c>
      <c r="Z276" s="12">
        <f>IF(H276=0,"",'Ark1'!T4271)</f>
        <v>15.880720939651679</v>
      </c>
      <c r="AA276" s="51">
        <f>IF(H276=0,"",'Ark1'!V4271)</f>
        <v>90.869163616328976</v>
      </c>
      <c r="AB276" s="259"/>
      <c r="AC276" s="10"/>
      <c r="AD276" s="100"/>
      <c r="AE276" s="100"/>
      <c r="AM276" s="10"/>
      <c r="AN276"/>
      <c r="AO276"/>
      <c r="AP276"/>
      <c r="AQ276"/>
      <c r="AR276"/>
      <c r="AS276"/>
      <c r="AT276"/>
      <c r="AU276"/>
      <c r="AV276"/>
      <c r="AW276"/>
    </row>
    <row r="277" spans="1:49" s="1" customFormat="1" ht="15.6">
      <c r="A277" s="259"/>
      <c r="B277" s="2">
        <f>+'Ark1'!C4272</f>
        <v>2022</v>
      </c>
      <c r="C277" s="2">
        <f>+'Ark1'!J4272</f>
        <v>116</v>
      </c>
      <c r="D277" s="2"/>
      <c r="E277" s="2">
        <f>+'Ark1'!D4272</f>
        <v>7</v>
      </c>
      <c r="F277" s="2" t="s">
        <v>495</v>
      </c>
      <c r="G277" s="3">
        <f>+'Ark1'!Q4272</f>
        <v>11</v>
      </c>
      <c r="H277" s="310">
        <f>+'Ark1'!R4272</f>
        <v>923</v>
      </c>
      <c r="I277" s="310">
        <f>IF(H277=0,"",'Ark1'!S4272)</f>
        <v>919</v>
      </c>
      <c r="J277" s="256"/>
      <c r="K277" s="51">
        <f>100*H277/Måned!H29</f>
        <v>0.79750466579111079</v>
      </c>
      <c r="L277" s="256"/>
      <c r="M277" s="51">
        <f>+IF(H277=0,"",'Ark1'!AD4272)</f>
        <v>2.264530533133787</v>
      </c>
      <c r="N277" s="51">
        <f>+IF(H277=0,"",'Ark1'!AE4272)</f>
        <v>2.3383877925913903</v>
      </c>
      <c r="O277" s="12">
        <f>IF(H277=0,"",'Ark1'!U4272)</f>
        <v>59.819368879216555</v>
      </c>
      <c r="P277" s="12">
        <f>IF(H277=0,"",'Ark1'!W4272)</f>
        <v>86.857127312295987</v>
      </c>
      <c r="Q277" s="51">
        <f>IF(H277=0,"",'Ark1'!X4272)</f>
        <v>0</v>
      </c>
      <c r="R277" s="51">
        <f>IF(H277=0,"",'Ark1'!Y4272)</f>
        <v>0</v>
      </c>
      <c r="S277" s="264"/>
      <c r="T277" s="51">
        <f>IF(H277=0,"",'Ark1'!Z4272)</f>
        <v>41.603466955579641</v>
      </c>
      <c r="U277" s="264"/>
      <c r="V277" s="51">
        <f>IF(H277=0,"",'Ark1'!AA4272)</f>
        <v>9.2675132456638067</v>
      </c>
      <c r="W277" s="12">
        <f>IF(H277=0,"",'Ark1'!AB4272)</f>
        <v>2.5594169361915529</v>
      </c>
      <c r="X277" s="15">
        <f>+IF('Ark1'!AC4272=0,"",'Ark1'!AC4272)</f>
        <v>-22.720806076074783</v>
      </c>
      <c r="Y277" s="15">
        <f t="shared" si="17"/>
        <v>83.545454545454547</v>
      </c>
      <c r="Z277" s="12">
        <f>IF(H277=0,"",'Ark1'!T4272)</f>
        <v>15.629469122426871</v>
      </c>
      <c r="AA277" s="51">
        <f>IF(H277=0,"",'Ark1'!V4272)</f>
        <v>94.240171084260723</v>
      </c>
      <c r="AB277" s="259"/>
      <c r="AC277" s="10"/>
      <c r="AD277" s="100"/>
      <c r="AE277" s="100"/>
      <c r="AM277" s="10"/>
      <c r="AN277"/>
      <c r="AO277"/>
      <c r="AP277"/>
      <c r="AQ277"/>
      <c r="AR277"/>
      <c r="AS277"/>
      <c r="AT277"/>
      <c r="AU277"/>
      <c r="AV277"/>
      <c r="AW277"/>
    </row>
    <row r="278" spans="1:49" s="1" customFormat="1" ht="15.6">
      <c r="A278" s="259"/>
      <c r="B278" s="2">
        <f>+'Ark1'!C4273</f>
        <v>2022</v>
      </c>
      <c r="C278" s="2">
        <f>+'Ark1'!J4273</f>
        <v>116</v>
      </c>
      <c r="D278" s="2"/>
      <c r="E278" s="2">
        <f>+'Ark1'!D4273</f>
        <v>8</v>
      </c>
      <c r="F278" s="2" t="s">
        <v>496</v>
      </c>
      <c r="G278" s="3">
        <f>+'Ark1'!Q4273</f>
        <v>47</v>
      </c>
      <c r="H278" s="310">
        <f>+'Ark1'!R4273</f>
        <v>4220</v>
      </c>
      <c r="I278" s="310">
        <f>IF(H278=0,"",'Ark1'!S4273)</f>
        <v>4213</v>
      </c>
      <c r="J278" s="256"/>
      <c r="K278" s="51">
        <f>100*H278/Måned!H30</f>
        <v>3.1902296118624531</v>
      </c>
      <c r="L278" s="256"/>
      <c r="M278" s="51">
        <f>+IF(H278=0,"",'Ark1'!AD4273)</f>
        <v>10.353541549105721</v>
      </c>
      <c r="N278" s="51">
        <f>+IF(H278=0,"",'Ark1'!AE4273)</f>
        <v>10.378207245361065</v>
      </c>
      <c r="O278" s="12">
        <f>IF(H278=0,"",'Ark1'!U4273)</f>
        <v>60.723474958461907</v>
      </c>
      <c r="P278" s="12">
        <f>IF(H278=0,"",'Ark1'!W4273)</f>
        <v>84.088250652741493</v>
      </c>
      <c r="Q278" s="51">
        <f>IF(H278=0,"",'Ark1'!X4273)</f>
        <v>3.6255924170616112</v>
      </c>
      <c r="R278" s="51">
        <f>IF(H278=0,"",'Ark1'!Y4273)</f>
        <v>7.2511848341232223</v>
      </c>
      <c r="S278" s="264"/>
      <c r="T278" s="51">
        <f>IF(H278=0,"",'Ark1'!Z4273)</f>
        <v>81.919431279620852</v>
      </c>
      <c r="U278" s="264"/>
      <c r="V278" s="51">
        <f>IF(H278=0,"",'Ark1'!AA4273)</f>
        <v>9.2651647352419335</v>
      </c>
      <c r="W278" s="12">
        <f>IF(H278=0,"",'Ark1'!AB4273)</f>
        <v>2.5570559415477727</v>
      </c>
      <c r="X278" s="15">
        <f>+IF('Ark1'!AC4273=0,"",'Ark1'!AC4273)</f>
        <v>-35.961724447787162</v>
      </c>
      <c r="Y278" s="15">
        <f t="shared" si="17"/>
        <v>89.638297872340431</v>
      </c>
      <c r="Z278" s="12">
        <f>IF(H278=0,"",'Ark1'!T4273)</f>
        <v>16.057582938388627</v>
      </c>
      <c r="AA278" s="51">
        <f>IF(H278=0,"",'Ark1'!V4273)</f>
        <v>91.169107434322939</v>
      </c>
      <c r="AB278" s="259"/>
      <c r="AC278" s="10"/>
      <c r="AD278" s="100"/>
      <c r="AE278" s="100"/>
      <c r="AM278" s="10"/>
      <c r="AN278"/>
      <c r="AO278"/>
      <c r="AP278"/>
      <c r="AQ278"/>
      <c r="AR278"/>
      <c r="AS278"/>
      <c r="AT278"/>
      <c r="AU278"/>
      <c r="AV278"/>
      <c r="AW278"/>
    </row>
    <row r="279" spans="1:49" s="1" customFormat="1" ht="15.6">
      <c r="A279" s="259"/>
      <c r="B279" s="2">
        <f>+'Ark1'!C4274</f>
        <v>2022</v>
      </c>
      <c r="C279" s="2">
        <f>+'Ark1'!J4274</f>
        <v>116</v>
      </c>
      <c r="D279" s="2"/>
      <c r="E279" s="2">
        <f>+'Ark1'!D4274</f>
        <v>9</v>
      </c>
      <c r="F279" s="2" t="s">
        <v>497</v>
      </c>
      <c r="G279" s="3">
        <f>+'Ark1'!Q4274</f>
        <v>40</v>
      </c>
      <c r="H279" s="310">
        <f>+'Ark1'!R4274</f>
        <v>2658</v>
      </c>
      <c r="I279" s="310">
        <f>IF(H279=0,"",'Ark1'!S4274)</f>
        <v>2653</v>
      </c>
      <c r="J279" s="256"/>
      <c r="K279" s="51">
        <f>100*H279/Måned!H31</f>
        <v>2.2304271209196944</v>
      </c>
      <c r="L279" s="256"/>
      <c r="M279" s="51">
        <f>+IF(H279=0,"",'Ark1'!AD4274)</f>
        <v>6.521259108417774</v>
      </c>
      <c r="N279" s="51">
        <f>+IF(H279=0,"",'Ark1'!AE4274)</f>
        <v>6.5816099689084648</v>
      </c>
      <c r="O279" s="12">
        <f>IF(H279=0,"",'Ark1'!U4274)</f>
        <v>60.526950621937409</v>
      </c>
      <c r="P279" s="12">
        <f>IF(H279=0,"",'Ark1'!W4274)</f>
        <v>84.683603467772443</v>
      </c>
      <c r="Q279" s="51">
        <f>IF(H279=0,"",'Ark1'!X4274)</f>
        <v>2.6711813393528963</v>
      </c>
      <c r="R279" s="51">
        <f>IF(H279=0,"",'Ark1'!Y4274)</f>
        <v>5.3423626787057925</v>
      </c>
      <c r="S279" s="264"/>
      <c r="T279" s="51">
        <f>IF(H279=0,"",'Ark1'!Z4274)</f>
        <v>85.440180586907445</v>
      </c>
      <c r="U279" s="264"/>
      <c r="V279" s="51">
        <f>IF(H279=0,"",'Ark1'!AA4274)</f>
        <v>9.6013355952848514</v>
      </c>
      <c r="W279" s="12">
        <f>IF(H279=0,"",'Ark1'!AB4274)</f>
        <v>2.4888233414156882</v>
      </c>
      <c r="X279" s="15">
        <f>+IF('Ark1'!AC4274=0,"",'Ark1'!AC4274)</f>
        <v>-33.758317148964849</v>
      </c>
      <c r="Y279" s="15">
        <f t="shared" si="17"/>
        <v>66.325000000000003</v>
      </c>
      <c r="Z279" s="12">
        <f>IF(H279=0,"",'Ark1'!T4274)</f>
        <v>15.997366440933035</v>
      </c>
      <c r="AA279" s="51">
        <f>IF(H279=0,"",'Ark1'!V4274)</f>
        <v>91.802530220903108</v>
      </c>
      <c r="AB279" s="259"/>
      <c r="AC279" s="10"/>
      <c r="AD279" s="100"/>
      <c r="AE279" s="100"/>
      <c r="AM279" s="10"/>
      <c r="AN279"/>
      <c r="AO279"/>
      <c r="AP279"/>
      <c r="AQ279"/>
      <c r="AR279"/>
      <c r="AS279"/>
      <c r="AT279"/>
      <c r="AU279"/>
      <c r="AV279"/>
      <c r="AW279"/>
    </row>
    <row r="280" spans="1:49" s="1" customFormat="1" ht="15.6">
      <c r="A280" s="259"/>
      <c r="B280" s="2">
        <f>+'Ark1'!C4275</f>
        <v>2022</v>
      </c>
      <c r="C280" s="2">
        <f>+'Ark1'!J4275</f>
        <v>116</v>
      </c>
      <c r="D280" s="2"/>
      <c r="E280" s="2">
        <f>+'Ark1'!D4275</f>
        <v>10</v>
      </c>
      <c r="F280" s="2" t="s">
        <v>498</v>
      </c>
      <c r="G280" s="3">
        <f>+'Ark1'!Q4275</f>
        <v>37</v>
      </c>
      <c r="H280" s="310">
        <f>+'Ark1'!R4275</f>
        <v>3000</v>
      </c>
      <c r="I280" s="310">
        <f>IF(H280=0,"",'Ark1'!S4275)</f>
        <v>2995</v>
      </c>
      <c r="J280" s="256"/>
      <c r="K280" s="51">
        <f>100*H280/Måned!H32</f>
        <v>2.559814328134066</v>
      </c>
      <c r="L280" s="256"/>
      <c r="M280" s="51">
        <f>+IF(H280=0,"",'Ark1'!AD4275)</f>
        <v>7.3603375941509857</v>
      </c>
      <c r="N280" s="51">
        <f>+IF(H280=0,"",'Ark1'!AE4275)</f>
        <v>7.4390816154397772</v>
      </c>
      <c r="O280" s="12">
        <f>IF(H280=0,"",'Ark1'!U4275)</f>
        <v>60.69415692821368</v>
      </c>
      <c r="P280" s="12">
        <f>IF(H280=0,"",'Ark1'!W4275)</f>
        <v>84.786544240400659</v>
      </c>
      <c r="Q280" s="51">
        <f>IF(H280=0,"",'Ark1'!X4275)</f>
        <v>4.7333333333333343</v>
      </c>
      <c r="R280" s="51">
        <f>IF(H280=0,"",'Ark1'!Y4275)</f>
        <v>9.4666666666666686</v>
      </c>
      <c r="S280" s="264"/>
      <c r="T280" s="51">
        <f>IF(H280=0,"",'Ark1'!Z4275)</f>
        <v>83.86666666666666</v>
      </c>
      <c r="U280" s="264"/>
      <c r="V280" s="51">
        <f>IF(H280=0,"",'Ark1'!AA4275)</f>
        <v>9.6329919270570752</v>
      </c>
      <c r="W280" s="12">
        <f>IF(H280=0,"",'Ark1'!AB4275)</f>
        <v>2.5311315572978623</v>
      </c>
      <c r="X280" s="15">
        <f>+IF('Ark1'!AC4275=0,"",'Ark1'!AC4275)</f>
        <v>-31.746063274512377</v>
      </c>
      <c r="Y280" s="15">
        <f t="shared" si="17"/>
        <v>80.945945945945951</v>
      </c>
      <c r="Z280" s="12">
        <f>IF(H280=0,"",'Ark1'!T4275)</f>
        <v>16.060666666666663</v>
      </c>
      <c r="AA280" s="51">
        <f>IF(H280=0,"",'Ark1'!V4275)</f>
        <v>91.907386272172559</v>
      </c>
      <c r="AB280" s="259"/>
      <c r="AC280" s="10"/>
      <c r="AD280" s="100"/>
      <c r="AE280" s="100"/>
      <c r="AM280" s="10"/>
      <c r="AN280"/>
      <c r="AO280"/>
      <c r="AP280"/>
      <c r="AQ280"/>
      <c r="AR280"/>
      <c r="AS280"/>
      <c r="AT280"/>
      <c r="AU280"/>
      <c r="AV280"/>
      <c r="AW280"/>
    </row>
    <row r="281" spans="1:49" s="1" customFormat="1" ht="15.6">
      <c r="A281" s="259"/>
      <c r="B281" s="2">
        <f>+'Ark1'!C4276</f>
        <v>2022</v>
      </c>
      <c r="C281" s="2">
        <f>+'Ark1'!J4276</f>
        <v>116</v>
      </c>
      <c r="D281" s="2"/>
      <c r="E281" s="2">
        <f>+'Ark1'!D4276</f>
        <v>11</v>
      </c>
      <c r="F281" s="2" t="s">
        <v>499</v>
      </c>
      <c r="G281" s="3">
        <f>+'Ark1'!Q4276</f>
        <v>55</v>
      </c>
      <c r="H281" s="310">
        <f>+'Ark1'!R4276</f>
        <v>4852</v>
      </c>
      <c r="I281" s="310">
        <f>IF(H281=0,"",'Ark1'!S4276)</f>
        <v>4842</v>
      </c>
      <c r="J281" s="256"/>
      <c r="K281" s="51">
        <f>100*H281/Måned!H33</f>
        <v>3.5262140438087761</v>
      </c>
      <c r="L281" s="256"/>
      <c r="M281" s="51">
        <f>+IF(H281=0,"",'Ark1'!AD4276)</f>
        <v>11.904119335606858</v>
      </c>
      <c r="N281" s="51">
        <f>+IF(H281=0,"",'Ark1'!AE4276)</f>
        <v>12.138549215251915</v>
      </c>
      <c r="O281" s="12">
        <f>IF(H281=0,"",'Ark1'!U4276)</f>
        <v>60.509706732755085</v>
      </c>
      <c r="P281" s="12">
        <f>IF(H281=0,"",'Ark1'!W4276)</f>
        <v>85.574907063196889</v>
      </c>
      <c r="Q281" s="51">
        <f>IF(H281=0,"",'Ark1'!X4276)</f>
        <v>9.5218466611706525</v>
      </c>
      <c r="R281" s="51">
        <f>IF(H281=0,"",'Ark1'!Y4276)</f>
        <v>19.043693322341305</v>
      </c>
      <c r="S281" s="264"/>
      <c r="T281" s="51">
        <f>IF(H281=0,"",'Ark1'!Z4276)</f>
        <v>85.799670239076676</v>
      </c>
      <c r="U281" s="264"/>
      <c r="V281" s="51">
        <f>IF(H281=0,"",'Ark1'!AA4276)</f>
        <v>10.042895413551868</v>
      </c>
      <c r="W281" s="12">
        <f>IF(H281=0,"",'Ark1'!AB4276)</f>
        <v>2.5710090475180754</v>
      </c>
      <c r="X281" s="15">
        <f>+IF('Ark1'!AC4276=0,"",'Ark1'!AC4276)</f>
        <v>-33.698536653058049</v>
      </c>
      <c r="Y281" s="15">
        <f t="shared" si="17"/>
        <v>88.036363636363632</v>
      </c>
      <c r="Z281" s="12">
        <f>IF(H281=0,"",'Ark1'!T4276)</f>
        <v>15.99361088211047</v>
      </c>
      <c r="AA281" s="51">
        <f>IF(H281=0,"",'Ark1'!V4276)</f>
        <v>92.788274143319029</v>
      </c>
      <c r="AB281" s="259"/>
      <c r="AC281" s="10"/>
      <c r="AD281" s="100"/>
      <c r="AE281" s="100"/>
      <c r="AM281" s="10"/>
      <c r="AN281"/>
      <c r="AO281"/>
      <c r="AP281"/>
      <c r="AQ281"/>
      <c r="AR281"/>
      <c r="AS281"/>
      <c r="AT281"/>
      <c r="AU281"/>
      <c r="AV281"/>
      <c r="AW281"/>
    </row>
    <row r="282" spans="1:49" s="1" customFormat="1" ht="15.6">
      <c r="A282" s="259"/>
      <c r="B282" s="2">
        <f>+'Ark1'!C4277</f>
        <v>2022</v>
      </c>
      <c r="C282" s="2">
        <f>+'Ark1'!J4277</f>
        <v>116</v>
      </c>
      <c r="D282" s="2"/>
      <c r="E282" s="2">
        <f>+'Ark1'!D4277</f>
        <v>12</v>
      </c>
      <c r="F282" s="2" t="s">
        <v>500</v>
      </c>
      <c r="G282" s="3">
        <f>+'Ark1'!Q4277</f>
        <v>40</v>
      </c>
      <c r="H282" s="310">
        <f>+'Ark1'!R4277</f>
        <v>2818</v>
      </c>
      <c r="I282" s="310">
        <f>IF(H282=0,"",'Ark1'!S4277)</f>
        <v>2803</v>
      </c>
      <c r="J282" s="256"/>
      <c r="K282" s="51">
        <f>100*H282/Måned!H34</f>
        <v>2.5359971202303817</v>
      </c>
      <c r="L282" s="256"/>
      <c r="M282" s="51">
        <f>+IF(H282=0,"",'Ark1'!AD4277)</f>
        <v>6.9138104467724908</v>
      </c>
      <c r="N282" s="51">
        <f>+IF(H282=0,"",'Ark1'!AE4277)</f>
        <v>6.7507542421682736</v>
      </c>
      <c r="O282" s="12">
        <f>IF(H282=0,"",'Ark1'!U4277)</f>
        <v>60.364609347128081</v>
      </c>
      <c r="P282" s="12">
        <f>IF(H282=0,"",'Ark1'!W4277)</f>
        <v>82.211701748126885</v>
      </c>
      <c r="Q282" s="51">
        <f>IF(H282=0,"",'Ark1'!X4277)</f>
        <v>4.0099361249112846</v>
      </c>
      <c r="R282" s="51">
        <f>IF(H282=0,"",'Ark1'!Y4277)</f>
        <v>8.0198722498225692</v>
      </c>
      <c r="S282" s="264"/>
      <c r="T282" s="51">
        <f>IF(H282=0,"",'Ark1'!Z4277)</f>
        <v>87.473385379701909</v>
      </c>
      <c r="U282" s="264"/>
      <c r="V282" s="51">
        <f>IF(H282=0,"",'Ark1'!AA4277)</f>
        <v>9.95170349694809</v>
      </c>
      <c r="W282" s="12">
        <f>IF(H282=0,"",'Ark1'!AB4277)</f>
        <v>2.5493606710971406</v>
      </c>
      <c r="X282" s="15">
        <f>+IF('Ark1'!AC4277=0,"",'Ark1'!AC4277)</f>
        <v>-37.068593361354047</v>
      </c>
      <c r="Y282" s="15">
        <f t="shared" si="17"/>
        <v>70.075000000000003</v>
      </c>
      <c r="Z282" s="12">
        <f>IF(H282=0,"",'Ark1'!T4277)</f>
        <v>15.860894251242016</v>
      </c>
      <c r="AA282" s="51">
        <f>IF(H282=0,"",'Ark1'!V4277)</f>
        <v>89.270163642189573</v>
      </c>
      <c r="AB282" s="259"/>
      <c r="AC282" s="10"/>
      <c r="AD282" s="100"/>
      <c r="AE282" s="100"/>
      <c r="AM282" s="10"/>
      <c r="AN282"/>
      <c r="AO282"/>
      <c r="AP282"/>
      <c r="AQ282"/>
      <c r="AR282"/>
      <c r="AS282"/>
      <c r="AT282"/>
      <c r="AU282"/>
      <c r="AV282"/>
      <c r="AW282"/>
    </row>
    <row r="283" spans="1:49" ht="15.6">
      <c r="A283" s="259"/>
      <c r="B283" s="259"/>
      <c r="C283" s="256"/>
      <c r="D283" s="256"/>
      <c r="E283" s="256"/>
      <c r="F283" s="256"/>
      <c r="G283" s="256"/>
      <c r="H283" s="365"/>
      <c r="I283" s="365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  <c r="AA283" s="256"/>
      <c r="AB283" s="259"/>
      <c r="AC283" s="79"/>
      <c r="AE283" s="51"/>
      <c r="AF283" s="4"/>
      <c r="AN283" s="13"/>
      <c r="AO283" s="12"/>
      <c r="AP283" s="12"/>
    </row>
    <row r="284" spans="1:49" s="1" customFormat="1" ht="15.6">
      <c r="A284" s="259"/>
      <c r="B284" s="2">
        <f>+'Ark1'!C4278</f>
        <v>2022</v>
      </c>
      <c r="C284" s="2">
        <f>+'Ark1'!J4278</f>
        <v>117</v>
      </c>
      <c r="D284" s="2" t="s">
        <v>38</v>
      </c>
      <c r="E284" s="2">
        <f>+'Ark1'!D4278</f>
        <v>1</v>
      </c>
      <c r="F284" s="2" t="s">
        <v>490</v>
      </c>
      <c r="G284" s="3">
        <f>+'Ark1'!Q4278</f>
        <v>99</v>
      </c>
      <c r="H284" s="310">
        <f>+'Ark1'!R4278</f>
        <v>12199</v>
      </c>
      <c r="I284" s="310">
        <f>IF(H284=0,"",'Ark1'!S4278)</f>
        <v>12174</v>
      </c>
      <c r="J284" s="256"/>
      <c r="K284" s="51">
        <f>100*H284/Måned!H23</f>
        <v>9.2587813837699997</v>
      </c>
      <c r="L284" s="256"/>
      <c r="M284" s="51">
        <f>+IF(H284=0,"",'Ark1'!AD4278)</f>
        <v>10.557608592174615</v>
      </c>
      <c r="N284" s="51">
        <f>+IF(H284=0,"",'Ark1'!AE4278)</f>
        <v>10.815224338310852</v>
      </c>
      <c r="O284" s="12">
        <f>IF(H284=0,"",'Ark1'!U4278)</f>
        <v>61.214227041235432</v>
      </c>
      <c r="P284" s="12">
        <f>IF(H284=0,"",'Ark1'!W4278)</f>
        <v>86.027476589452817</v>
      </c>
      <c r="Q284" s="51">
        <f>IF(H284=0,"",'Ark1'!X4278)</f>
        <v>1.5984916796458724</v>
      </c>
      <c r="R284" s="51">
        <f>IF(H284=0,"",'Ark1'!Y4278)</f>
        <v>3.1969833592917447</v>
      </c>
      <c r="S284" s="264"/>
      <c r="T284" s="51">
        <f>IF(H284=0,"",'Ark1'!Z4278)</f>
        <v>18.05885728338388</v>
      </c>
      <c r="U284" s="264"/>
      <c r="V284" s="51">
        <f>IF(H284=0,"",'Ark1'!AA4278)</f>
        <v>8.7872754526169441</v>
      </c>
      <c r="W284" s="12">
        <f>IF(H284=0,"",'Ark1'!AB4278)</f>
        <v>2.3507405772254728</v>
      </c>
      <c r="X284" s="15">
        <f>+IF('Ark1'!AC4278=0,"",'Ark1'!AC4278)</f>
        <v>-26.32025108104888</v>
      </c>
      <c r="Y284" s="15">
        <f t="shared" si="17"/>
        <v>122.96969696969697</v>
      </c>
      <c r="Z284" s="12">
        <f>IF(H284=0,"",'Ark1'!T4278)</f>
        <v>16.291827198950731</v>
      </c>
      <c r="AA284" s="51">
        <f>IF(H284=0,"",'Ark1'!V4278)</f>
        <v>93.265294970845787</v>
      </c>
      <c r="AB284" s="259"/>
      <c r="AC284" s="10"/>
      <c r="AD284" s="100"/>
      <c r="AE284" s="100"/>
      <c r="AM284" s="10"/>
      <c r="AN284"/>
      <c r="AO284"/>
      <c r="AP284"/>
      <c r="AQ284"/>
      <c r="AR284"/>
      <c r="AS284"/>
      <c r="AT284"/>
      <c r="AU284"/>
      <c r="AV284"/>
      <c r="AW284"/>
    </row>
    <row r="285" spans="1:49" s="1" customFormat="1" ht="15.6">
      <c r="A285" s="259"/>
      <c r="B285" s="2">
        <f>+'Ark1'!C4279</f>
        <v>2022</v>
      </c>
      <c r="C285" s="2">
        <f>+'Ark1'!J4279</f>
        <v>117</v>
      </c>
      <c r="D285" s="2"/>
      <c r="E285" s="2">
        <f>+'Ark1'!D4279</f>
        <v>2</v>
      </c>
      <c r="F285" s="2" t="s">
        <v>491</v>
      </c>
      <c r="G285" s="3">
        <f>+'Ark1'!Q4279</f>
        <v>91</v>
      </c>
      <c r="H285" s="310">
        <f>+'Ark1'!R4279</f>
        <v>8068</v>
      </c>
      <c r="I285" s="310">
        <f>IF(H285=0,"",'Ark1'!S4279)</f>
        <v>7987</v>
      </c>
      <c r="J285" s="256"/>
      <c r="K285" s="51">
        <f>100*H285/Måned!H24</f>
        <v>7.2352923715464321</v>
      </c>
      <c r="L285" s="256"/>
      <c r="M285" s="51">
        <f>+IF(H285=0,"",'Ark1'!AD4279)</f>
        <v>6.9824400460418703</v>
      </c>
      <c r="N285" s="51">
        <f>+IF(H285=0,"",'Ark1'!AE4279)</f>
        <v>6.9793201420246245</v>
      </c>
      <c r="O285" s="12">
        <f>IF(H285=0,"",'Ark1'!U4279)</f>
        <v>60.993489420308009</v>
      </c>
      <c r="P285" s="12">
        <f>IF(H285=0,"",'Ark1'!W4279)</f>
        <v>84.618317265556101</v>
      </c>
      <c r="Q285" s="51">
        <f>IF(H285=0,"",'Ark1'!X4279)</f>
        <v>0</v>
      </c>
      <c r="R285" s="51">
        <f>IF(H285=0,"",'Ark1'!Y4279)</f>
        <v>0</v>
      </c>
      <c r="S285" s="264"/>
      <c r="T285" s="51">
        <f>IF(H285=0,"",'Ark1'!Z4279)</f>
        <v>13.770451165096677</v>
      </c>
      <c r="U285" s="264"/>
      <c r="V285" s="51">
        <f>IF(H285=0,"",'Ark1'!AA4279)</f>
        <v>8.5927806661984292</v>
      </c>
      <c r="W285" s="12">
        <f>IF(H285=0,"",'Ark1'!AB4279)</f>
        <v>2.3584415047909042</v>
      </c>
      <c r="X285" s="15">
        <f>+IF('Ark1'!AC4279=0,"",'Ark1'!AC4279)</f>
        <v>-28.850010293438675</v>
      </c>
      <c r="Y285" s="15">
        <f t="shared" si="17"/>
        <v>87.769230769230774</v>
      </c>
      <c r="Z285" s="12">
        <f>IF(H285=0,"",'Ark1'!T4279)</f>
        <v>16.091224590976697</v>
      </c>
      <c r="AA285" s="51">
        <f>IF(H285=0,"",'Ark1'!V4279)</f>
        <v>91.965926211892807</v>
      </c>
      <c r="AB285" s="259"/>
      <c r="AC285" s="10"/>
      <c r="AD285" s="100"/>
      <c r="AE285" s="100"/>
      <c r="AM285" s="10"/>
      <c r="AN285"/>
      <c r="AO285"/>
      <c r="AP285"/>
      <c r="AQ285"/>
      <c r="AR285"/>
      <c r="AS285"/>
      <c r="AT285"/>
      <c r="AU285"/>
      <c r="AV285"/>
      <c r="AW285"/>
    </row>
    <row r="286" spans="1:49" s="1" customFormat="1" ht="15.6">
      <c r="A286" s="259"/>
      <c r="B286" s="2">
        <f>+'Ark1'!C4280</f>
        <v>2022</v>
      </c>
      <c r="C286" s="2">
        <f>+'Ark1'!J4280</f>
        <v>117</v>
      </c>
      <c r="D286" s="2"/>
      <c r="E286" s="2">
        <f>+'Ark1'!D4280</f>
        <v>3</v>
      </c>
      <c r="F286" s="2" t="s">
        <v>492</v>
      </c>
      <c r="G286" s="3">
        <f>+'Ark1'!Q4280</f>
        <v>107</v>
      </c>
      <c r="H286" s="310">
        <f>+'Ark1'!R4280</f>
        <v>11113</v>
      </c>
      <c r="I286" s="310">
        <f>IF(H286=0,"",'Ark1'!S4280)</f>
        <v>11026</v>
      </c>
      <c r="J286" s="256"/>
      <c r="K286" s="51">
        <f>100*H286/Måned!H25</f>
        <v>8.0190210920531371</v>
      </c>
      <c r="L286" s="256"/>
      <c r="M286" s="51">
        <f>+IF(H286=0,"",'Ark1'!AD4280)</f>
        <v>9.6177313127991209</v>
      </c>
      <c r="N286" s="51">
        <f>+IF(H286=0,"",'Ark1'!AE4280)</f>
        <v>9.7319303448573748</v>
      </c>
      <c r="O286" s="12">
        <f>IF(H286=0,"",'Ark1'!U4280)</f>
        <v>60.804462180301101</v>
      </c>
      <c r="P286" s="12">
        <f>IF(H286=0,"",'Ark1'!W4280)</f>
        <v>85.470442590241504</v>
      </c>
      <c r="Q286" s="51">
        <f>IF(H286=0,"",'Ark1'!X4280)</f>
        <v>2.0516512192927205</v>
      </c>
      <c r="R286" s="51">
        <f>IF(H286=0,"",'Ark1'!Y4280)</f>
        <v>4.1033024385854411</v>
      </c>
      <c r="S286" s="264"/>
      <c r="T286" s="51">
        <f>IF(H286=0,"",'Ark1'!Z4280)</f>
        <v>20.363538198506252</v>
      </c>
      <c r="U286" s="264"/>
      <c r="V286" s="51">
        <f>IF(H286=0,"",'Ark1'!AA4280)</f>
        <v>9.2746280023448104</v>
      </c>
      <c r="W286" s="12">
        <f>IF(H286=0,"",'Ark1'!AB4280)</f>
        <v>2.4518290455262943</v>
      </c>
      <c r="X286" s="15">
        <f>+IF('Ark1'!AC4280=0,"",'Ark1'!AC4280)</f>
        <v>-36.557559632766115</v>
      </c>
      <c r="Y286" s="15">
        <f t="shared" si="17"/>
        <v>103.04672897196262</v>
      </c>
      <c r="Z286" s="12">
        <f>IF(H286=0,"",'Ark1'!T4280)</f>
        <v>16.0160172770629</v>
      </c>
      <c r="AA286" s="51">
        <f>IF(H286=0,"",'Ark1'!V4280)</f>
        <v>92.849531856054242</v>
      </c>
      <c r="AB286" s="259"/>
      <c r="AC286" s="10"/>
      <c r="AD286" s="100"/>
      <c r="AE286" s="100"/>
      <c r="AM286" s="10"/>
      <c r="AN286"/>
      <c r="AO286"/>
      <c r="AP286"/>
      <c r="AQ286"/>
      <c r="AR286"/>
      <c r="AS286"/>
      <c r="AT286"/>
      <c r="AU286"/>
      <c r="AV286"/>
      <c r="AW286"/>
    </row>
    <row r="287" spans="1:49" s="1" customFormat="1" ht="15.6">
      <c r="A287" s="259"/>
      <c r="B287" s="2">
        <f>+'Ark1'!C4281</f>
        <v>2022</v>
      </c>
      <c r="C287" s="2">
        <f>+'Ark1'!J4281</f>
        <v>117</v>
      </c>
      <c r="D287" s="2"/>
      <c r="E287" s="2">
        <f>+'Ark1'!D4281</f>
        <v>4</v>
      </c>
      <c r="F287" s="2" t="s">
        <v>493</v>
      </c>
      <c r="G287" s="3">
        <f>+'Ark1'!Q4281</f>
        <v>84</v>
      </c>
      <c r="H287" s="310">
        <f>+'Ark1'!R4281</f>
        <v>9403</v>
      </c>
      <c r="I287" s="310">
        <f>IF(H287=0,"",'Ark1'!S4281)</f>
        <v>9331</v>
      </c>
      <c r="J287" s="256"/>
      <c r="K287" s="51">
        <f>100*H287/Måned!H26</f>
        <v>8.2883057585346727</v>
      </c>
      <c r="L287" s="256"/>
      <c r="M287" s="51">
        <f>+IF(H287=0,"",'Ark1'!AD4281)</f>
        <v>8.1378140496940627</v>
      </c>
      <c r="N287" s="51">
        <f>+IF(H287=0,"",'Ark1'!AE4281)</f>
        <v>8.2032989982256019</v>
      </c>
      <c r="O287" s="12">
        <f>IF(H287=0,"",'Ark1'!U4281)</f>
        <v>61.031079198371025</v>
      </c>
      <c r="P287" s="12">
        <f>IF(H287=0,"",'Ark1'!W4281)</f>
        <v>85.132483120779852</v>
      </c>
      <c r="Q287" s="51">
        <f>IF(H287=0,"",'Ark1'!X4281)</f>
        <v>3.1904711262363078E-2</v>
      </c>
      <c r="R287" s="51">
        <f>IF(H287=0,"",'Ark1'!Y4281)</f>
        <v>6.3809422524726156E-2</v>
      </c>
      <c r="S287" s="264"/>
      <c r="T287" s="51">
        <f>IF(H287=0,"",'Ark1'!Z4281)</f>
        <v>19.068382431139003</v>
      </c>
      <c r="U287" s="264"/>
      <c r="V287" s="51">
        <f>IF(H287=0,"",'Ark1'!AA4281)</f>
        <v>9.0288728471382793</v>
      </c>
      <c r="W287" s="12">
        <f>IF(H287=0,"",'Ark1'!AB4281)</f>
        <v>2.439735255354933</v>
      </c>
      <c r="X287" s="15">
        <f>+IF('Ark1'!AC4281=0,"",'Ark1'!AC4281)</f>
        <v>-31.945071069767945</v>
      </c>
      <c r="Y287" s="15">
        <f t="shared" si="17"/>
        <v>111.08333333333333</v>
      </c>
      <c r="Z287" s="12">
        <f>IF(H287=0,"",'Ark1'!T4281)</f>
        <v>16.115282356694671</v>
      </c>
      <c r="AA287" s="51">
        <f>IF(H287=0,"",'Ark1'!V4281)</f>
        <v>92.453108633914553</v>
      </c>
      <c r="AB287" s="259"/>
      <c r="AC287" s="10"/>
      <c r="AD287" s="100"/>
      <c r="AE287" s="100"/>
      <c r="AM287" s="10"/>
      <c r="AN287"/>
      <c r="AO287"/>
      <c r="AP287"/>
      <c r="AQ287"/>
      <c r="AR287"/>
      <c r="AS287"/>
      <c r="AT287"/>
      <c r="AU287"/>
      <c r="AV287"/>
      <c r="AW287"/>
    </row>
    <row r="288" spans="1:49" s="1" customFormat="1" ht="15.6">
      <c r="A288" s="259"/>
      <c r="B288" s="2">
        <f>+'Ark1'!C4282</f>
        <v>2022</v>
      </c>
      <c r="C288" s="2">
        <f>+'Ark1'!J4282</f>
        <v>117</v>
      </c>
      <c r="D288" s="2"/>
      <c r="E288" s="2">
        <f>+'Ark1'!D4282</f>
        <v>5</v>
      </c>
      <c r="F288" s="2" t="s">
        <v>377</v>
      </c>
      <c r="G288" s="3">
        <f>+'Ark1'!Q4282</f>
        <v>98</v>
      </c>
      <c r="H288" s="310">
        <f>+'Ark1'!R4282</f>
        <v>8830</v>
      </c>
      <c r="I288" s="310">
        <f>IF(H288=0,"",'Ark1'!S4282)</f>
        <v>8725</v>
      </c>
      <c r="J288" s="256"/>
      <c r="K288" s="51">
        <f>100*H288/Måned!H27</f>
        <v>7.3870195927518534</v>
      </c>
      <c r="L288" s="256"/>
      <c r="M288" s="51">
        <f>+IF(H288=0,"",'Ark1'!AD4282)</f>
        <v>7.6419119492500878</v>
      </c>
      <c r="N288" s="51">
        <f>+IF(H288=0,"",'Ark1'!AE4282)</f>
        <v>7.4839260008341295</v>
      </c>
      <c r="O288" s="12">
        <f>IF(H288=0,"",'Ark1'!U4282)</f>
        <v>60.965616045845273</v>
      </c>
      <c r="P288" s="12">
        <f>IF(H288=0,"",'Ark1'!W4282)</f>
        <v>83.061352435530182</v>
      </c>
      <c r="Q288" s="51">
        <f>IF(H288=0,"",'Ark1'!X4282)</f>
        <v>1.177802944507361</v>
      </c>
      <c r="R288" s="51">
        <f>IF(H288=0,"",'Ark1'!Y4282)</f>
        <v>2.355605889014722</v>
      </c>
      <c r="S288" s="264"/>
      <c r="T288" s="51">
        <f>IF(H288=0,"",'Ark1'!Z4282)</f>
        <v>9.8640996602491491</v>
      </c>
      <c r="U288" s="264"/>
      <c r="V288" s="51">
        <f>IF(H288=0,"",'Ark1'!AA4282)</f>
        <v>11.069645778214221</v>
      </c>
      <c r="W288" s="12">
        <f>IF(H288=0,"",'Ark1'!AB4282)</f>
        <v>2.4207243892916619</v>
      </c>
      <c r="X288" s="15">
        <f>+IF('Ark1'!AC4282=0,"",'Ark1'!AC4282)</f>
        <v>-31.08113537607905</v>
      </c>
      <c r="Y288" s="15">
        <f t="shared" si="17"/>
        <v>89.030612244897952</v>
      </c>
      <c r="Z288" s="12">
        <f>IF(H288=0,"",'Ark1'!T4282)</f>
        <v>16.027633069082675</v>
      </c>
      <c r="AA288" s="51">
        <f>IF(H288=0,"",'Ark1'!V4282)</f>
        <v>90.37969496502906</v>
      </c>
      <c r="AB288" s="259"/>
      <c r="AC288" s="10"/>
      <c r="AD288" s="100"/>
      <c r="AE288" s="100"/>
      <c r="AM288" s="10"/>
      <c r="AN288"/>
      <c r="AO288"/>
      <c r="AP288"/>
      <c r="AQ288"/>
      <c r="AR288"/>
      <c r="AS288"/>
      <c r="AT288"/>
      <c r="AU288"/>
      <c r="AV288"/>
      <c r="AW288"/>
    </row>
    <row r="289" spans="1:49" s="1" customFormat="1" ht="15.6">
      <c r="A289" s="259"/>
      <c r="B289" s="2">
        <f>+'Ark1'!C4283</f>
        <v>2022</v>
      </c>
      <c r="C289" s="2">
        <f>+'Ark1'!J4283</f>
        <v>117</v>
      </c>
      <c r="D289" s="2"/>
      <c r="E289" s="2">
        <f>+'Ark1'!D4283</f>
        <v>6</v>
      </c>
      <c r="F289" s="2" t="s">
        <v>494</v>
      </c>
      <c r="G289" s="3">
        <f>+'Ark1'!Q4283</f>
        <v>105</v>
      </c>
      <c r="H289" s="310">
        <f>+'Ark1'!R4283</f>
        <v>10679</v>
      </c>
      <c r="I289" s="310">
        <f>IF(H289=0,"",'Ark1'!S4283)</f>
        <v>10622</v>
      </c>
      <c r="J289" s="256"/>
      <c r="K289" s="51">
        <f>100*H289/Måned!H28</f>
        <v>8.6358453489030325</v>
      </c>
      <c r="L289" s="256"/>
      <c r="M289" s="51">
        <f>+IF(H289=0,"",'Ark1'!AD4283)</f>
        <v>9.2421265805256727</v>
      </c>
      <c r="N289" s="51">
        <f>+IF(H289=0,"",'Ark1'!AE4283)</f>
        <v>9.2622971693317027</v>
      </c>
      <c r="O289" s="12">
        <f>IF(H289=0,"",'Ark1'!U4283)</f>
        <v>60.873752588966298</v>
      </c>
      <c r="P289" s="12">
        <f>IF(H289=0,"",'Ark1'!W4283)</f>
        <v>84.439832423272406</v>
      </c>
      <c r="Q289" s="51">
        <f>IF(H289=0,"",'Ark1'!X4283)</f>
        <v>1.348440865249555</v>
      </c>
      <c r="R289" s="51">
        <f>IF(H289=0,"",'Ark1'!Y4283)</f>
        <v>2.69688173049911</v>
      </c>
      <c r="S289" s="264"/>
      <c r="T289" s="51">
        <f>IF(H289=0,"",'Ark1'!Z4283)</f>
        <v>15.413428223616444</v>
      </c>
      <c r="U289" s="264"/>
      <c r="V289" s="51">
        <f>IF(H289=0,"",'Ark1'!AA4283)</f>
        <v>8.9150648022099848</v>
      </c>
      <c r="W289" s="12">
        <f>IF(H289=0,"",'Ark1'!AB4283)</f>
        <v>2.4270509619394458</v>
      </c>
      <c r="X289" s="15">
        <f>+IF('Ark1'!AC4283=0,"",'Ark1'!AC4283)</f>
        <v>-33.838337510724486</v>
      </c>
      <c r="Y289" s="15">
        <f t="shared" si="17"/>
        <v>101.16190476190476</v>
      </c>
      <c r="Z289" s="12">
        <f>IF(H289=0,"",'Ark1'!T4283)</f>
        <v>16.084464837531605</v>
      </c>
      <c r="AA289" s="51">
        <f>IF(H289=0,"",'Ark1'!V4283)</f>
        <v>91.651120459122382</v>
      </c>
      <c r="AB289" s="259"/>
      <c r="AC289" s="10"/>
      <c r="AD289" s="100"/>
      <c r="AE289" s="100"/>
      <c r="AM289" s="10"/>
      <c r="AN289"/>
      <c r="AO289"/>
      <c r="AP289"/>
      <c r="AQ289"/>
      <c r="AR289"/>
      <c r="AS289"/>
      <c r="AT289"/>
      <c r="AU289"/>
      <c r="AV289"/>
      <c r="AW289"/>
    </row>
    <row r="290" spans="1:49" s="100" customFormat="1" ht="15.6">
      <c r="A290" s="259"/>
      <c r="B290" s="2">
        <f>+'Ark1'!C4284</f>
        <v>2022</v>
      </c>
      <c r="C290" s="2">
        <f>+'Ark1'!J4284</f>
        <v>117</v>
      </c>
      <c r="D290" s="2"/>
      <c r="E290" s="2">
        <f>+'Ark1'!D4284</f>
        <v>7</v>
      </c>
      <c r="F290" s="2" t="s">
        <v>495</v>
      </c>
      <c r="G290" s="3">
        <f>+'Ark1'!Q4284</f>
        <v>81</v>
      </c>
      <c r="H290" s="310">
        <f>+'Ark1'!R4284</f>
        <v>7539</v>
      </c>
      <c r="I290" s="310">
        <f>IF(H290=0,"",'Ark1'!S4284)</f>
        <v>7353</v>
      </c>
      <c r="J290" s="256"/>
      <c r="K290" s="51">
        <f>100*H290/Måned!H29</f>
        <v>6.5139628119167758</v>
      </c>
      <c r="L290" s="256"/>
      <c r="M290" s="51">
        <f>+IF(H290=0,"",'Ark1'!AD4284)</f>
        <v>6.5246176880403661</v>
      </c>
      <c r="N290" s="51">
        <f>+IF(H290=0,"",'Ark1'!AE4284)</f>
        <v>6.4332667069948188</v>
      </c>
      <c r="O290" s="12">
        <f>IF(H290=0,"",'Ark1'!U4284)</f>
        <v>60.924520603835184</v>
      </c>
      <c r="P290" s="12">
        <f>IF(H290=0,"",'Ark1'!W4284)</f>
        <v>84.723119815041429</v>
      </c>
      <c r="Q290" s="51">
        <f>IF(H290=0,"",'Ark1'!X4284)</f>
        <v>0.35813768404297652</v>
      </c>
      <c r="R290" s="51">
        <f>IF(H290=0,"",'Ark1'!Y4284)</f>
        <v>0.71627536808595305</v>
      </c>
      <c r="S290" s="264"/>
      <c r="T290" s="51">
        <f>IF(H290=0,"",'Ark1'!Z4284)</f>
        <v>7.2688685502055987</v>
      </c>
      <c r="U290" s="264"/>
      <c r="V290" s="51">
        <f>IF(H290=0,"",'Ark1'!AA4284)</f>
        <v>8.4345752906358999</v>
      </c>
      <c r="W290" s="12">
        <f>IF(H290=0,"",'Ark1'!AB4284)</f>
        <v>2.3408432196116209</v>
      </c>
      <c r="X290" s="15">
        <f>+IF('Ark1'!AC4284=0,"",'Ark1'!AC4284)</f>
        <v>-29.111873900626637</v>
      </c>
      <c r="Y290" s="15">
        <f t="shared" si="17"/>
        <v>90.777777777777771</v>
      </c>
      <c r="Z290" s="12">
        <f>IF(H290=0,"",'Ark1'!T4284)</f>
        <v>15.839633903700756</v>
      </c>
      <c r="AA290" s="51">
        <f>IF(H290=0,"",'Ark1'!V4284)</f>
        <v>92.548379439616937</v>
      </c>
      <c r="AB290" s="259"/>
      <c r="AC290" s="10"/>
      <c r="AF290" s="1"/>
      <c r="AG290" s="1"/>
      <c r="AH290" s="1"/>
      <c r="AI290" s="1"/>
      <c r="AJ290" s="1"/>
      <c r="AK290" s="1"/>
      <c r="AL290" s="1"/>
      <c r="AM290" s="10"/>
      <c r="AN290"/>
      <c r="AO290"/>
      <c r="AP290"/>
      <c r="AQ290"/>
      <c r="AR290"/>
      <c r="AS290"/>
      <c r="AT290"/>
      <c r="AU290"/>
      <c r="AV290"/>
      <c r="AW290"/>
    </row>
    <row r="291" spans="1:49" s="100" customFormat="1" ht="15.6">
      <c r="A291" s="259"/>
      <c r="B291" s="2">
        <f>+'Ark1'!C4285</f>
        <v>2022</v>
      </c>
      <c r="C291" s="2">
        <f>+'Ark1'!J4285</f>
        <v>117</v>
      </c>
      <c r="D291" s="2"/>
      <c r="E291" s="2">
        <f>+'Ark1'!D4285</f>
        <v>8</v>
      </c>
      <c r="F291" s="2" t="s">
        <v>496</v>
      </c>
      <c r="G291" s="3">
        <f>+'Ark1'!Q4285</f>
        <v>103</v>
      </c>
      <c r="H291" s="310">
        <f>+'Ark1'!R4285</f>
        <v>11388</v>
      </c>
      <c r="I291" s="310">
        <f>IF(H291=0,"",'Ark1'!S4285)</f>
        <v>11238</v>
      </c>
      <c r="J291" s="256"/>
      <c r="K291" s="51">
        <f>100*H291/Måned!H30</f>
        <v>8.6090840805425621</v>
      </c>
      <c r="L291" s="256"/>
      <c r="M291" s="51">
        <f>+IF(H291=0,"",'Ark1'!AD4285)</f>
        <v>9.8557297030645525</v>
      </c>
      <c r="N291" s="51">
        <f>+IF(H291=0,"",'Ark1'!AE4285)</f>
        <v>9.8484061302344941</v>
      </c>
      <c r="O291" s="12">
        <f>IF(H291=0,"",'Ark1'!U4285)</f>
        <v>60.989410927211267</v>
      </c>
      <c r="P291" s="12">
        <f>IF(H291=0,"",'Ark1'!W4285)</f>
        <v>84.861728065492144</v>
      </c>
      <c r="Q291" s="51">
        <f>IF(H291=0,"",'Ark1'!X4285)</f>
        <v>0.83421145064980706</v>
      </c>
      <c r="R291" s="51">
        <f>IF(H291=0,"",'Ark1'!Y4285)</f>
        <v>1.6684229012996139</v>
      </c>
      <c r="S291" s="264"/>
      <c r="T291" s="51">
        <f>IF(H291=0,"",'Ark1'!Z4285)</f>
        <v>11.195995785036883</v>
      </c>
      <c r="U291" s="264"/>
      <c r="V291" s="51">
        <f>IF(H291=0,"",'Ark1'!AA4285)</f>
        <v>8.971040241909801</v>
      </c>
      <c r="W291" s="12">
        <f>IF(H291=0,"",'Ark1'!AB4285)</f>
        <v>2.4161639767881073</v>
      </c>
      <c r="X291" s="15">
        <f>+IF('Ark1'!AC4285=0,"",'Ark1'!AC4285)</f>
        <v>-28.767499017419809</v>
      </c>
      <c r="Y291" s="15">
        <f t="shared" si="17"/>
        <v>109.10679611650485</v>
      </c>
      <c r="Z291" s="12">
        <f>IF(H291=0,"",'Ark1'!T4285)</f>
        <v>16.017123287671236</v>
      </c>
      <c r="AA291" s="51">
        <f>IF(H291=0,"",'Ark1'!V4285)</f>
        <v>92.302958716335183</v>
      </c>
      <c r="AB291" s="259"/>
      <c r="AC291" s="10"/>
      <c r="AF291" s="1"/>
      <c r="AG291" s="1"/>
      <c r="AH291" s="1"/>
      <c r="AI291" s="1"/>
      <c r="AJ291" s="1"/>
      <c r="AK291" s="1"/>
      <c r="AL291" s="1"/>
      <c r="AM291" s="10"/>
      <c r="AN291"/>
      <c r="AO291"/>
      <c r="AP291"/>
      <c r="AQ291"/>
      <c r="AR291"/>
      <c r="AS291"/>
      <c r="AT291"/>
      <c r="AU291"/>
      <c r="AV291"/>
      <c r="AW291"/>
    </row>
    <row r="292" spans="1:49" s="100" customFormat="1" ht="15.6">
      <c r="A292" s="259"/>
      <c r="B292" s="2">
        <f>+'Ark1'!C4286</f>
        <v>2022</v>
      </c>
      <c r="C292" s="2">
        <f>+'Ark1'!J4286</f>
        <v>117</v>
      </c>
      <c r="D292" s="2"/>
      <c r="E292" s="2">
        <f>+'Ark1'!D4286</f>
        <v>9</v>
      </c>
      <c r="F292" s="2" t="s">
        <v>497</v>
      </c>
      <c r="G292" s="3">
        <f>+'Ark1'!Q4286</f>
        <v>104</v>
      </c>
      <c r="H292" s="310">
        <f>+'Ark1'!R4286</f>
        <v>9244</v>
      </c>
      <c r="I292" s="310">
        <f>IF(H292=0,"",'Ark1'!S4286)</f>
        <v>9200</v>
      </c>
      <c r="J292" s="256"/>
      <c r="K292" s="51">
        <f>100*H292/Måned!H31</f>
        <v>7.7569858185785012</v>
      </c>
      <c r="L292" s="256"/>
      <c r="M292" s="51">
        <f>+IF(H292=0,"",'Ark1'!AD4286)</f>
        <v>8.0002077076860498</v>
      </c>
      <c r="N292" s="51">
        <f>+IF(H292=0,"",'Ark1'!AE4286)</f>
        <v>8.0759542737484455</v>
      </c>
      <c r="O292" s="12">
        <f>IF(H292=0,"",'Ark1'!U4286)</f>
        <v>60.896195652173915</v>
      </c>
      <c r="P292" s="12">
        <f>IF(H292=0,"",'Ark1'!W4286)</f>
        <v>85.00431521739138</v>
      </c>
      <c r="Q292" s="51">
        <f>IF(H292=0,"",'Ark1'!X4286)</f>
        <v>1.5144958892254439</v>
      </c>
      <c r="R292" s="51">
        <f>IF(H292=0,"",'Ark1'!Y4286)</f>
        <v>3.0289917784508877</v>
      </c>
      <c r="S292" s="264"/>
      <c r="T292" s="51">
        <f>IF(H292=0,"",'Ark1'!Z4286)</f>
        <v>21.538295110341839</v>
      </c>
      <c r="U292" s="264"/>
      <c r="V292" s="51">
        <f>IF(H292=0,"",'Ark1'!AA4286)</f>
        <v>8.8789555709589099</v>
      </c>
      <c r="W292" s="12">
        <f>IF(H292=0,"",'Ark1'!AB4286)</f>
        <v>2.3772898994586802</v>
      </c>
      <c r="X292" s="15">
        <f>+IF('Ark1'!AC4286=0,"",'Ark1'!AC4286)</f>
        <v>-33.337728300305479</v>
      </c>
      <c r="Y292" s="15">
        <f t="shared" si="17"/>
        <v>88.461538461538467</v>
      </c>
      <c r="Z292" s="12">
        <f>IF(H292=0,"",'Ark1'!T4286)</f>
        <v>16.13241021202942</v>
      </c>
      <c r="AA292" s="51">
        <f>IF(H292=0,"",'Ark1'!V4286)</f>
        <v>92.243734985161737</v>
      </c>
      <c r="AB292" s="259"/>
      <c r="AC292" s="10"/>
      <c r="AF292" s="1"/>
      <c r="AG292" s="1"/>
      <c r="AH292" s="1"/>
      <c r="AI292" s="1"/>
      <c r="AJ292" s="1"/>
      <c r="AK292" s="1"/>
      <c r="AL292" s="1"/>
      <c r="AM292" s="10"/>
      <c r="AN292"/>
      <c r="AO292"/>
      <c r="AP292"/>
      <c r="AQ292"/>
      <c r="AR292"/>
      <c r="AS292"/>
      <c r="AT292"/>
      <c r="AU292"/>
      <c r="AV292"/>
      <c r="AW292"/>
    </row>
    <row r="293" spans="1:49" s="100" customFormat="1" ht="15.6">
      <c r="A293" s="259"/>
      <c r="B293" s="2">
        <f>+'Ark1'!C4287</f>
        <v>2022</v>
      </c>
      <c r="C293" s="2">
        <f>+'Ark1'!J4287</f>
        <v>117</v>
      </c>
      <c r="D293" s="2"/>
      <c r="E293" s="2">
        <f>+'Ark1'!D4287</f>
        <v>10</v>
      </c>
      <c r="F293" s="2" t="s">
        <v>498</v>
      </c>
      <c r="G293" s="3">
        <f>+'Ark1'!Q4287</f>
        <v>84</v>
      </c>
      <c r="H293" s="310">
        <f>+'Ark1'!R4287</f>
        <v>8307</v>
      </c>
      <c r="I293" s="310">
        <f>IF(H293=0,"",'Ark1'!S4287)</f>
        <v>8237</v>
      </c>
      <c r="J293" s="256"/>
      <c r="K293" s="51">
        <f>100*H293/Måned!H32</f>
        <v>7.0881258746032287</v>
      </c>
      <c r="L293" s="256"/>
      <c r="M293" s="51">
        <f>+IF(H293=0,"",'Ark1'!AD4287)</f>
        <v>7.1892822833998258</v>
      </c>
      <c r="N293" s="51">
        <f>+IF(H293=0,"",'Ark1'!AE4287)</f>
        <v>7.2163487267045854</v>
      </c>
      <c r="O293" s="12">
        <f>IF(H293=0,"",'Ark1'!U4287)</f>
        <v>60.966735461940047</v>
      </c>
      <c r="P293" s="12">
        <f>IF(H293=0,"",'Ark1'!W4287)</f>
        <v>84.836627412893307</v>
      </c>
      <c r="Q293" s="51">
        <f>IF(H293=0,"",'Ark1'!X4287)</f>
        <v>0.46948356807511754</v>
      </c>
      <c r="R293" s="51">
        <f>IF(H293=0,"",'Ark1'!Y4287)</f>
        <v>0.93896713615023508</v>
      </c>
      <c r="S293" s="264"/>
      <c r="T293" s="51">
        <f>IF(H293=0,"",'Ark1'!Z4287)</f>
        <v>17.84037558685446</v>
      </c>
      <c r="U293" s="264"/>
      <c r="V293" s="51">
        <f>IF(H293=0,"",'Ark1'!AA4287)</f>
        <v>8.6292065099172817</v>
      </c>
      <c r="W293" s="12">
        <f>IF(H293=0,"",'Ark1'!AB4287)</f>
        <v>2.2997137740564608</v>
      </c>
      <c r="X293" s="15">
        <f>+IF('Ark1'!AC4287=0,"",'Ark1'!AC4287)</f>
        <v>-26.118589150807662</v>
      </c>
      <c r="Y293" s="15">
        <f t="shared" si="17"/>
        <v>98.05952380952381</v>
      </c>
      <c r="Z293" s="12">
        <f>IF(H293=0,"",'Ark1'!T4287)</f>
        <v>16.118935837245701</v>
      </c>
      <c r="AA293" s="51">
        <f>IF(H293=0,"",'Ark1'!V4287)</f>
        <v>92.174740432772353</v>
      </c>
      <c r="AB293" s="259"/>
      <c r="AC293" s="10"/>
      <c r="AF293" s="1"/>
      <c r="AG293" s="1"/>
      <c r="AH293" s="1"/>
      <c r="AI293" s="1"/>
      <c r="AJ293" s="1"/>
      <c r="AK293" s="1"/>
      <c r="AL293" s="1"/>
      <c r="AM293" s="10"/>
      <c r="AN293"/>
      <c r="AO293"/>
      <c r="AP293"/>
      <c r="AQ293"/>
      <c r="AR293"/>
      <c r="AS293"/>
      <c r="AT293"/>
      <c r="AU293"/>
      <c r="AV293"/>
      <c r="AW293"/>
    </row>
    <row r="294" spans="1:49" s="100" customFormat="1" ht="15.6">
      <c r="A294" s="259"/>
      <c r="B294" s="2">
        <f>+'Ark1'!C4288</f>
        <v>2022</v>
      </c>
      <c r="C294" s="2">
        <f>+'Ark1'!J4288</f>
        <v>117</v>
      </c>
      <c r="D294" s="2"/>
      <c r="E294" s="2">
        <f>+'Ark1'!D4288</f>
        <v>11</v>
      </c>
      <c r="F294" s="2" t="s">
        <v>499</v>
      </c>
      <c r="G294" s="3">
        <f>+'Ark1'!Q4288</f>
        <v>105</v>
      </c>
      <c r="H294" s="310">
        <f>+'Ark1'!R4288</f>
        <v>11353</v>
      </c>
      <c r="I294" s="310">
        <f>IF(H294=0,"",'Ark1'!S4288)</f>
        <v>11276</v>
      </c>
      <c r="J294" s="256"/>
      <c r="K294" s="51">
        <f>100*H294/Måned!H33</f>
        <v>8.2508466692829838</v>
      </c>
      <c r="L294" s="256"/>
      <c r="M294" s="51">
        <f>+IF(H294=0,"",'Ark1'!AD4288)</f>
        <v>9.8254389988489521</v>
      </c>
      <c r="N294" s="51">
        <f>+IF(H294=0,"",'Ark1'!AE4288)</f>
        <v>9.8602199699783917</v>
      </c>
      <c r="O294" s="12">
        <f>IF(H294=0,"",'Ark1'!U4288)</f>
        <v>61.093472862717284</v>
      </c>
      <c r="P294" s="12">
        <f>IF(H294=0,"",'Ark1'!W4288)</f>
        <v>84.677199361475701</v>
      </c>
      <c r="Q294" s="51">
        <f>IF(H294=0,"",'Ark1'!X4288)</f>
        <v>0.83678322910243996</v>
      </c>
      <c r="R294" s="51">
        <f>IF(H294=0,"",'Ark1'!Y4288)</f>
        <v>1.6735664582048799</v>
      </c>
      <c r="S294" s="264"/>
      <c r="T294" s="51">
        <f>IF(H294=0,"",'Ark1'!Z4288)</f>
        <v>17.783845679556059</v>
      </c>
      <c r="U294" s="264"/>
      <c r="V294" s="51">
        <f>IF(H294=0,"",'Ark1'!AA4288)</f>
        <v>9.2457470734413914</v>
      </c>
      <c r="W294" s="12">
        <f>IF(H294=0,"",'Ark1'!AB4288)</f>
        <v>2.408147302499037</v>
      </c>
      <c r="X294" s="15">
        <f>+IF('Ark1'!AC4288=0,"",'Ark1'!AC4288)</f>
        <v>-32.472707746597237</v>
      </c>
      <c r="Y294" s="15">
        <f t="shared" si="17"/>
        <v>107.39047619047619</v>
      </c>
      <c r="Z294" s="12">
        <f>IF(H294=0,"",'Ark1'!T4288)</f>
        <v>16.166475821368802</v>
      </c>
      <c r="AA294" s="51">
        <f>IF(H294=0,"",'Ark1'!V4288)</f>
        <v>91.940177644577759</v>
      </c>
      <c r="AB294" s="259"/>
      <c r="AC294" s="10"/>
      <c r="AF294" s="1"/>
      <c r="AG294" s="1"/>
      <c r="AH294" s="1"/>
      <c r="AI294" s="1"/>
      <c r="AJ294" s="1"/>
      <c r="AK294" s="1"/>
      <c r="AL294" s="1"/>
      <c r="AM294" s="10"/>
      <c r="AN294"/>
      <c r="AO294"/>
      <c r="AP294"/>
      <c r="AQ294"/>
      <c r="AR294"/>
      <c r="AS294"/>
      <c r="AT294"/>
      <c r="AU294"/>
      <c r="AV294"/>
      <c r="AW294"/>
    </row>
    <row r="295" spans="1:49" s="100" customFormat="1" ht="15.6">
      <c r="A295" s="259"/>
      <c r="B295" s="2">
        <f>+'Ark1'!C4289</f>
        <v>2022</v>
      </c>
      <c r="C295" s="2">
        <f>+'Ark1'!J4289</f>
        <v>117</v>
      </c>
      <c r="D295" s="2"/>
      <c r="E295" s="2">
        <f>+'Ark1'!D4289</f>
        <v>12</v>
      </c>
      <c r="F295" s="2" t="s">
        <v>500</v>
      </c>
      <c r="G295" s="3">
        <f>+'Ark1'!Q4289</f>
        <v>91</v>
      </c>
      <c r="H295" s="310">
        <f>+'Ark1'!R4289</f>
        <v>7424</v>
      </c>
      <c r="I295" s="310">
        <f>IF(H295=0,"",'Ark1'!S4289)</f>
        <v>7335</v>
      </c>
      <c r="J295" s="256"/>
      <c r="K295" s="51">
        <f>100*H295/Måned!H34</f>
        <v>6.6810655147588189</v>
      </c>
      <c r="L295" s="256"/>
      <c r="M295" s="51">
        <f>+IF(H295=0,"",'Ark1'!AD4289)</f>
        <v>6.4250910884748196</v>
      </c>
      <c r="N295" s="51">
        <f>+IF(H295=0,"",'Ark1'!AE4289)</f>
        <v>6.0898071987549951</v>
      </c>
      <c r="O295" s="12">
        <f>IF(H295=0,"",'Ark1'!U4289)</f>
        <v>61.33933197000681</v>
      </c>
      <c r="P295" s="12">
        <f>IF(H295=0,"",'Ark1'!W4289)</f>
        <v>80.396728016359987</v>
      </c>
      <c r="Q295" s="51">
        <f>IF(H295=0,"",'Ark1'!X4289)</f>
        <v>0.28286637931034497</v>
      </c>
      <c r="R295" s="51">
        <f>IF(H295=0,"",'Ark1'!Y4289)</f>
        <v>0.56573275862068995</v>
      </c>
      <c r="S295" s="264"/>
      <c r="T295" s="51">
        <f>IF(H295=0,"",'Ark1'!Z4289)</f>
        <v>17.914870689655174</v>
      </c>
      <c r="U295" s="264"/>
      <c r="V295" s="51">
        <f>IF(H295=0,"",'Ark1'!AA4289)</f>
        <v>9.41418994138896</v>
      </c>
      <c r="W295" s="12">
        <f>IF(H295=0,"",'Ark1'!AB4289)</f>
        <v>2.1883499782610598</v>
      </c>
      <c r="X295" s="15">
        <f>+IF('Ark1'!AC4289=0,"",'Ark1'!AC4289)</f>
        <v>-32.910922340919988</v>
      </c>
      <c r="Y295" s="15">
        <f t="shared" si="17"/>
        <v>80.604395604395606</v>
      </c>
      <c r="Z295" s="12">
        <f>IF(H295=0,"",'Ark1'!T4289)</f>
        <v>16.230872844827591</v>
      </c>
      <c r="AA295" s="51">
        <f>IF(H295=0,"",'Ark1'!V4289)</f>
        <v>87.465357400551525</v>
      </c>
      <c r="AB295" s="259"/>
      <c r="AC295" s="10"/>
      <c r="AF295" s="1"/>
      <c r="AG295" s="1"/>
      <c r="AH295" s="1"/>
      <c r="AI295" s="1"/>
      <c r="AJ295" s="1"/>
      <c r="AK295" s="1"/>
      <c r="AL295" s="1"/>
      <c r="AM295" s="10"/>
      <c r="AN295"/>
      <c r="AO295"/>
      <c r="AP295"/>
      <c r="AQ295"/>
      <c r="AR295"/>
      <c r="AS295"/>
      <c r="AT295"/>
      <c r="AU295"/>
      <c r="AV295"/>
      <c r="AW295"/>
    </row>
    <row r="296" spans="1:49" ht="15.6">
      <c r="A296" s="259"/>
      <c r="B296" s="259"/>
      <c r="C296" s="256"/>
      <c r="D296" s="256"/>
      <c r="E296" s="256"/>
      <c r="F296" s="256"/>
      <c r="G296" s="256"/>
      <c r="H296" s="365"/>
      <c r="I296" s="365"/>
      <c r="J296" s="256"/>
      <c r="K296" s="256"/>
      <c r="L296" s="256"/>
      <c r="M296" s="256"/>
      <c r="N296" s="256"/>
      <c r="O296" s="256"/>
      <c r="P296" s="256"/>
      <c r="Q296" s="256"/>
      <c r="R296" s="256"/>
      <c r="S296" s="264"/>
      <c r="T296" s="256"/>
      <c r="U296" s="264"/>
      <c r="V296" s="256"/>
      <c r="W296" s="256"/>
      <c r="X296" s="256"/>
      <c r="Y296" s="256"/>
      <c r="Z296" s="256"/>
      <c r="AA296" s="256"/>
      <c r="AB296" s="259"/>
      <c r="AC296" s="79"/>
      <c r="AE296" s="51"/>
      <c r="AF296" s="4"/>
      <c r="AN296" s="13"/>
      <c r="AO296" s="12"/>
      <c r="AP296" s="12"/>
    </row>
    <row r="297" spans="1:49" s="100" customFormat="1" ht="15.6">
      <c r="A297" s="259"/>
      <c r="B297" s="2">
        <f>+'Ark1'!C4290</f>
        <v>2022</v>
      </c>
      <c r="C297" s="2">
        <f>+'Ark1'!J4290</f>
        <v>121</v>
      </c>
      <c r="D297" s="2" t="s">
        <v>276</v>
      </c>
      <c r="E297" s="2">
        <f>+'Ark1'!D4290</f>
        <v>1</v>
      </c>
      <c r="F297" s="2" t="s">
        <v>490</v>
      </c>
      <c r="G297" s="3">
        <f>+'Ark1'!Q4290</f>
        <v>156</v>
      </c>
      <c r="H297" s="310">
        <f>+'Ark1'!R4290</f>
        <v>17287</v>
      </c>
      <c r="I297" s="310">
        <f>IF(H297=0,"",'Ark1'!S4290)</f>
        <v>17276</v>
      </c>
      <c r="J297" s="256"/>
      <c r="K297" s="51">
        <f>100*H297/Måned!H23</f>
        <v>13.120465102158535</v>
      </c>
      <c r="L297" s="256"/>
      <c r="M297" s="51">
        <f>+IF(H297=0,"",'Ark1'!AD4290)</f>
        <v>8.9381921967260567</v>
      </c>
      <c r="N297" s="51">
        <f>+IF(H297=0,"",'Ark1'!AE4290)</f>
        <v>9.1303956399789143</v>
      </c>
      <c r="O297" s="12">
        <f>IF(H297=0,"",'Ark1'!U4290)</f>
        <v>60.882669599444313</v>
      </c>
      <c r="P297" s="12">
        <f>IF(H297=0,"",'Ark1'!W4290)</f>
        <v>85.202569460523108</v>
      </c>
      <c r="Q297" s="51">
        <f>IF(H297=0,"",'Ark1'!X4290)</f>
        <v>3.8757447793139352</v>
      </c>
      <c r="R297" s="51">
        <f>IF(H297=0,"",'Ark1'!Y4290)</f>
        <v>7.7514895586278705</v>
      </c>
      <c r="S297" s="264"/>
      <c r="T297" s="51">
        <f>IF(H297=0,"",'Ark1'!Z4290)</f>
        <v>94.92103893098863</v>
      </c>
      <c r="U297" s="264"/>
      <c r="V297" s="51">
        <f>IF(H297=0,"",'Ark1'!AA4290)</f>
        <v>10.716419132698045</v>
      </c>
      <c r="W297" s="12">
        <f>IF(H297=0,"",'Ark1'!AB4290)</f>
        <v>2.4592437438178831</v>
      </c>
      <c r="X297" s="15">
        <f>+IF('Ark1'!AC4290=0,"",'Ark1'!AC4290)</f>
        <v>-41.345063430204341</v>
      </c>
      <c r="Y297" s="15">
        <f t="shared" si="17"/>
        <v>110.74358974358974</v>
      </c>
      <c r="Z297" s="12">
        <f>IF(H297=0,"",'Ark1'!T4290)</f>
        <v>16.15531902585758</v>
      </c>
      <c r="AA297" s="51">
        <f>IF(H297=0,"",'Ark1'!V4290)</f>
        <v>92.333039503696895</v>
      </c>
      <c r="AB297" s="259"/>
      <c r="AC297" s="10"/>
      <c r="AF297" s="1"/>
      <c r="AG297" s="1"/>
      <c r="AH297" s="1"/>
      <c r="AI297" s="1"/>
      <c r="AJ297" s="1"/>
      <c r="AK297" s="1"/>
      <c r="AL297" s="1"/>
      <c r="AM297" s="10"/>
      <c r="AN297"/>
      <c r="AO297"/>
      <c r="AP297"/>
      <c r="AQ297"/>
      <c r="AR297"/>
      <c r="AS297"/>
      <c r="AT297"/>
      <c r="AU297"/>
      <c r="AV297"/>
      <c r="AW297"/>
    </row>
    <row r="298" spans="1:49" s="100" customFormat="1" ht="15.6">
      <c r="A298" s="259"/>
      <c r="B298" s="2">
        <f>+'Ark1'!C4291</f>
        <v>2022</v>
      </c>
      <c r="C298" s="2">
        <f>+'Ark1'!J4291</f>
        <v>121</v>
      </c>
      <c r="D298" s="2"/>
      <c r="E298" s="2">
        <f>+'Ark1'!D4291</f>
        <v>2</v>
      </c>
      <c r="F298" s="2" t="s">
        <v>491</v>
      </c>
      <c r="G298" s="3">
        <f>+'Ark1'!Q4291</f>
        <v>146</v>
      </c>
      <c r="H298" s="310">
        <f>+'Ark1'!R4291</f>
        <v>14734</v>
      </c>
      <c r="I298" s="310">
        <f>IF(H298=0,"",'Ark1'!S4291)</f>
        <v>14730</v>
      </c>
      <c r="J298" s="256"/>
      <c r="K298" s="51">
        <f>100*H298/Måned!H24</f>
        <v>13.213286787601033</v>
      </c>
      <c r="L298" s="256"/>
      <c r="M298" s="51">
        <f>+IF(H298=0,"",'Ark1'!AD4291)</f>
        <v>7.6181711012067872</v>
      </c>
      <c r="N298" s="51">
        <f>+IF(H298=0,"",'Ark1'!AE4291)</f>
        <v>7.673018013911018</v>
      </c>
      <c r="O298" s="12">
        <f>IF(H298=0,"",'Ark1'!U4291)</f>
        <v>60.79938900203669</v>
      </c>
      <c r="P298" s="12">
        <f>IF(H298=0,"",'Ark1'!W4291)</f>
        <v>83.978818737271013</v>
      </c>
      <c r="Q298" s="51">
        <f>IF(H298=0,"",'Ark1'!X4291)</f>
        <v>2.8709108185150001</v>
      </c>
      <c r="R298" s="51">
        <f>IF(H298=0,"",'Ark1'!Y4291)</f>
        <v>5.7418216370300001</v>
      </c>
      <c r="S298" s="264"/>
      <c r="T298" s="51">
        <f>IF(H298=0,"",'Ark1'!Z4291)</f>
        <v>94.271752409393244</v>
      </c>
      <c r="U298" s="264"/>
      <c r="V298" s="51">
        <f>IF(H298=0,"",'Ark1'!AA4291)</f>
        <v>9.7761761053468632</v>
      </c>
      <c r="W298" s="12">
        <f>IF(H298=0,"",'Ark1'!AB4291)</f>
        <v>2.4098433932464776</v>
      </c>
      <c r="X298" s="15">
        <f>+IF('Ark1'!AC4291=0,"",'Ark1'!AC4291)</f>
        <v>-39.001987342342851</v>
      </c>
      <c r="Y298" s="15">
        <f t="shared" si="17"/>
        <v>100.89041095890411</v>
      </c>
      <c r="Z298" s="12">
        <f>IF(H298=0,"",'Ark1'!T4291)</f>
        <v>16.135944074928741</v>
      </c>
      <c r="AA298" s="51">
        <f>IF(H298=0,"",'Ark1'!V4291)</f>
        <v>90.994168047608625</v>
      </c>
      <c r="AB298" s="259"/>
      <c r="AC298" s="10"/>
      <c r="AF298" s="1"/>
      <c r="AG298" s="1"/>
      <c r="AH298" s="1"/>
      <c r="AI298" s="1"/>
      <c r="AJ298" s="1"/>
      <c r="AK298" s="1"/>
      <c r="AL298" s="1"/>
      <c r="AM298" s="10"/>
      <c r="AN298"/>
      <c r="AO298"/>
      <c r="AP298"/>
      <c r="AQ298"/>
      <c r="AR298"/>
      <c r="AS298"/>
      <c r="AT298"/>
      <c r="AU298"/>
      <c r="AV298"/>
      <c r="AW298"/>
    </row>
    <row r="299" spans="1:49" s="100" customFormat="1" ht="15.6">
      <c r="A299" s="259"/>
      <c r="B299" s="2">
        <f>+'Ark1'!C4292</f>
        <v>2022</v>
      </c>
      <c r="C299" s="2">
        <f>+'Ark1'!J4292</f>
        <v>121</v>
      </c>
      <c r="D299" s="2"/>
      <c r="E299" s="2">
        <f>+'Ark1'!D4292</f>
        <v>3</v>
      </c>
      <c r="F299" s="2" t="s">
        <v>492</v>
      </c>
      <c r="G299" s="3">
        <f>+'Ark1'!Q4292</f>
        <v>160</v>
      </c>
      <c r="H299" s="310">
        <f>+'Ark1'!R4292</f>
        <v>17933</v>
      </c>
      <c r="I299" s="310">
        <f>IF(H299=0,"",'Ark1'!S4292)</f>
        <v>17825</v>
      </c>
      <c r="J299" s="256"/>
      <c r="K299" s="51">
        <f>100*H299/Måned!H25</f>
        <v>12.940259627804275</v>
      </c>
      <c r="L299" s="256"/>
      <c r="M299" s="51">
        <f>+IF(H299=0,"",'Ark1'!AD4292)</f>
        <v>9.2722045851731583</v>
      </c>
      <c r="N299" s="51">
        <f>+IF(H299=0,"",'Ark1'!AE4292)</f>
        <v>9.132702554832818</v>
      </c>
      <c r="O299" s="12">
        <f>IF(H299=0,"",'Ark1'!U4292)</f>
        <v>61.087741935483884</v>
      </c>
      <c r="P299" s="12">
        <f>IF(H299=0,"",'Ark1'!W4292)</f>
        <v>82.599242636746354</v>
      </c>
      <c r="Q299" s="51">
        <f>IF(H299=0,"",'Ark1'!X4292)</f>
        <v>2.1970668599788095</v>
      </c>
      <c r="R299" s="51">
        <f>IF(H299=0,"",'Ark1'!Y4292)</f>
        <v>4.3941337199576189</v>
      </c>
      <c r="S299" s="264"/>
      <c r="T299" s="51">
        <f>IF(H299=0,"",'Ark1'!Z4292)</f>
        <v>95.115150839234914</v>
      </c>
      <c r="U299" s="264"/>
      <c r="V299" s="51">
        <f>IF(H299=0,"",'Ark1'!AA4292)</f>
        <v>10.220894803805637</v>
      </c>
      <c r="W299" s="12">
        <f>IF(H299=0,"",'Ark1'!AB4292)</f>
        <v>2.448398985866536</v>
      </c>
      <c r="X299" s="15">
        <f>+IF('Ark1'!AC4292=0,"",'Ark1'!AC4292)</f>
        <v>-38.039689015689447</v>
      </c>
      <c r="Y299" s="15">
        <f t="shared" si="17"/>
        <v>111.40625</v>
      </c>
      <c r="Z299" s="12">
        <f>IF(H299=0,"",'Ark1'!T4292)</f>
        <v>16.152846707187862</v>
      </c>
      <c r="AA299" s="51">
        <f>IF(H299=0,"",'Ark1'!V4292)</f>
        <v>89.704600675581744</v>
      </c>
      <c r="AB299" s="259"/>
      <c r="AC299" s="10"/>
      <c r="AF299" s="1"/>
      <c r="AG299" s="1"/>
      <c r="AH299" s="1"/>
      <c r="AI299" s="1"/>
      <c r="AJ299" s="1"/>
      <c r="AK299" s="1"/>
      <c r="AL299" s="1"/>
      <c r="AM299" s="10"/>
      <c r="AN299"/>
      <c r="AO299"/>
      <c r="AP299"/>
      <c r="AQ299"/>
      <c r="AR299"/>
      <c r="AS299"/>
      <c r="AT299"/>
      <c r="AU299"/>
      <c r="AV299"/>
      <c r="AW299"/>
    </row>
    <row r="300" spans="1:49" s="100" customFormat="1" ht="15.6">
      <c r="A300" s="259"/>
      <c r="B300" s="2">
        <f>+'Ark1'!C4293</f>
        <v>2022</v>
      </c>
      <c r="C300" s="2">
        <f>+'Ark1'!J4293</f>
        <v>121</v>
      </c>
      <c r="D300" s="2"/>
      <c r="E300" s="2">
        <f>+'Ark1'!D4293</f>
        <v>4</v>
      </c>
      <c r="F300" s="2" t="s">
        <v>493</v>
      </c>
      <c r="G300" s="3">
        <f>+'Ark1'!Q4293</f>
        <v>147</v>
      </c>
      <c r="H300" s="310">
        <f>+'Ark1'!R4293</f>
        <v>15197</v>
      </c>
      <c r="I300" s="310">
        <f>IF(H300=0,"",'Ark1'!S4293)</f>
        <v>15189</v>
      </c>
      <c r="J300" s="256"/>
      <c r="K300" s="51">
        <f>100*H300/Måned!H26</f>
        <v>13.395446412044178</v>
      </c>
      <c r="L300" s="256"/>
      <c r="M300" s="51">
        <f>+IF(H300=0,"",'Ark1'!AD4293)</f>
        <v>7.8575638811619068</v>
      </c>
      <c r="N300" s="51">
        <f>+IF(H300=0,"",'Ark1'!AE4293)</f>
        <v>7.9237162836533459</v>
      </c>
      <c r="O300" s="12">
        <f>IF(H300=0,"",'Ark1'!U4293)</f>
        <v>61.034432813220114</v>
      </c>
      <c r="P300" s="12">
        <f>IF(H300=0,"",'Ark1'!W4293)</f>
        <v>84.10194219500957</v>
      </c>
      <c r="Q300" s="51">
        <f>IF(H300=0,"",'Ark1'!X4293)</f>
        <v>2.6649996709876955</v>
      </c>
      <c r="R300" s="51">
        <f>IF(H300=0,"",'Ark1'!Y4293)</f>
        <v>5.329999341975391</v>
      </c>
      <c r="S300" s="264"/>
      <c r="T300" s="51">
        <f>IF(H300=0,"",'Ark1'!Z4293)</f>
        <v>97.716654602882159</v>
      </c>
      <c r="U300" s="264"/>
      <c r="V300" s="51">
        <f>IF(H300=0,"",'Ark1'!AA4293)</f>
        <v>10.571656345232665</v>
      </c>
      <c r="W300" s="12">
        <f>IF(H300=0,"",'Ark1'!AB4293)</f>
        <v>2.5605960810692379</v>
      </c>
      <c r="X300" s="15">
        <f>+IF('Ark1'!AC4293=0,"",'Ark1'!AC4293)</f>
        <v>-41.493374347547437</v>
      </c>
      <c r="Y300" s="15">
        <f t="shared" si="17"/>
        <v>103.32653061224489</v>
      </c>
      <c r="Z300" s="12">
        <f>IF(H300=0,"",'Ark1'!T4293)</f>
        <v>16.194314667368555</v>
      </c>
      <c r="AA300" s="51">
        <f>IF(H300=0,"",'Ark1'!V4293)</f>
        <v>91.139522122377372</v>
      </c>
      <c r="AB300" s="259"/>
      <c r="AC300" s="10"/>
      <c r="AF300" s="1"/>
      <c r="AG300" s="1"/>
      <c r="AH300" s="1"/>
      <c r="AI300" s="1"/>
      <c r="AJ300" s="1"/>
      <c r="AK300" s="1"/>
      <c r="AL300" s="1"/>
      <c r="AM300" s="10"/>
      <c r="AN300"/>
      <c r="AO300"/>
      <c r="AP300"/>
      <c r="AQ300"/>
      <c r="AR300"/>
      <c r="AS300"/>
      <c r="AT300"/>
      <c r="AU300"/>
      <c r="AV300"/>
      <c r="AW300"/>
    </row>
    <row r="301" spans="1:49" s="100" customFormat="1" ht="15.6">
      <c r="A301" s="259"/>
      <c r="B301" s="2">
        <f>+'Ark1'!C4294</f>
        <v>2022</v>
      </c>
      <c r="C301" s="2">
        <f>+'Ark1'!J4294</f>
        <v>121</v>
      </c>
      <c r="D301" s="2"/>
      <c r="E301" s="2">
        <f>+'Ark1'!D4294</f>
        <v>5</v>
      </c>
      <c r="F301" s="2" t="s">
        <v>377</v>
      </c>
      <c r="G301" s="3">
        <f>+'Ark1'!Q4294</f>
        <v>157</v>
      </c>
      <c r="H301" s="310">
        <f>+'Ark1'!R4294</f>
        <v>15815</v>
      </c>
      <c r="I301" s="310">
        <f>IF(H301=0,"",'Ark1'!S4294)</f>
        <v>15781</v>
      </c>
      <c r="J301" s="256"/>
      <c r="K301" s="51">
        <f>100*H301/Måned!H27</f>
        <v>13.230545284186926</v>
      </c>
      <c r="L301" s="256"/>
      <c r="M301" s="51">
        <f>+IF(H301=0,"",'Ark1'!AD4294)</f>
        <v>8.1770989524626945</v>
      </c>
      <c r="N301" s="51">
        <f>+IF(H301=0,"",'Ark1'!AE4294)</f>
        <v>8.153133076231482</v>
      </c>
      <c r="O301" s="12">
        <f>IF(H301=0,"",'Ark1'!U4294)</f>
        <v>60.77821430834549</v>
      </c>
      <c r="P301" s="12">
        <f>IF(H301=0,"",'Ark1'!W4294)</f>
        <v>83.29065965401422</v>
      </c>
      <c r="Q301" s="51">
        <f>IF(H301=0,"",'Ark1'!X4294)</f>
        <v>2.655706607650965</v>
      </c>
      <c r="R301" s="51">
        <f>IF(H301=0,"",'Ark1'!Y4294)</f>
        <v>5.31141321530193</v>
      </c>
      <c r="S301" s="264"/>
      <c r="T301" s="51">
        <f>IF(H301=0,"",'Ark1'!Z4294)</f>
        <v>92.311097059753408</v>
      </c>
      <c r="U301" s="264"/>
      <c r="V301" s="51">
        <f>IF(H301=0,"",'Ark1'!AA4294)</f>
        <v>10.970597728742131</v>
      </c>
      <c r="W301" s="12">
        <f>IF(H301=0,"",'Ark1'!AB4294)</f>
        <v>2.595880175149563</v>
      </c>
      <c r="X301" s="15">
        <f>+IF('Ark1'!AC4294=0,"",'Ark1'!AC4294)</f>
        <v>-43.536183796468123</v>
      </c>
      <c r="Y301" s="15">
        <f t="shared" ref="Y301:Y369" si="18">+(IF(H301=0,"",I301/G301))</f>
        <v>100.51592356687898</v>
      </c>
      <c r="Z301" s="12">
        <f>IF(H301=0,"",'Ark1'!T4294)</f>
        <v>16.062598798608917</v>
      </c>
      <c r="AA301" s="51">
        <f>IF(H301=0,"",'Ark1'!V4294)</f>
        <v>90.314696767366016</v>
      </c>
      <c r="AB301" s="259"/>
      <c r="AC301" s="10"/>
      <c r="AF301" s="1"/>
      <c r="AG301" s="1"/>
      <c r="AH301" s="1"/>
      <c r="AI301" s="1"/>
      <c r="AJ301" s="1"/>
      <c r="AK301" s="1"/>
      <c r="AL301" s="1"/>
      <c r="AM301" s="10"/>
      <c r="AN301"/>
      <c r="AO301"/>
      <c r="AP301"/>
      <c r="AQ301"/>
      <c r="AR301"/>
      <c r="AS301"/>
      <c r="AT301"/>
      <c r="AU301"/>
      <c r="AV301"/>
      <c r="AW301"/>
    </row>
    <row r="302" spans="1:49" s="100" customFormat="1" ht="15.6">
      <c r="A302" s="259"/>
      <c r="B302" s="2">
        <f>+'Ark1'!C4295</f>
        <v>2022</v>
      </c>
      <c r="C302" s="2">
        <f>+'Ark1'!J4295</f>
        <v>121</v>
      </c>
      <c r="D302" s="2"/>
      <c r="E302" s="2">
        <f>+'Ark1'!D4295</f>
        <v>6</v>
      </c>
      <c r="F302" s="2" t="s">
        <v>494</v>
      </c>
      <c r="G302" s="3">
        <f>+'Ark1'!Q4295</f>
        <v>162</v>
      </c>
      <c r="H302" s="310">
        <f>+'Ark1'!R4295</f>
        <v>17416</v>
      </c>
      <c r="I302" s="310">
        <f>IF(H302=0,"",'Ark1'!S4295)</f>
        <v>17349</v>
      </c>
      <c r="J302" s="256"/>
      <c r="K302" s="51">
        <f>100*H302/Måned!H28</f>
        <v>14.083891993304167</v>
      </c>
      <c r="L302" s="256"/>
      <c r="M302" s="51">
        <f>+IF(H302=0,"",'Ark1'!AD4295)</f>
        <v>9.0048912650072879</v>
      </c>
      <c r="N302" s="51">
        <f>+IF(H302=0,"",'Ark1'!AE4295)</f>
        <v>9.0523869832715125</v>
      </c>
      <c r="O302" s="12">
        <f>IF(H302=0,"",'Ark1'!U4295)</f>
        <v>60.585221050204609</v>
      </c>
      <c r="P302" s="12">
        <f>IF(H302=0,"",'Ark1'!W4295)</f>
        <v>84.119165369762214</v>
      </c>
      <c r="Q302" s="51">
        <f>IF(H302=0,"",'Ark1'!X4295)</f>
        <v>2.9398254478640329</v>
      </c>
      <c r="R302" s="51">
        <f>IF(H302=0,"",'Ark1'!Y4295)</f>
        <v>5.8796508957280658</v>
      </c>
      <c r="S302" s="264"/>
      <c r="T302" s="51">
        <f>IF(H302=0,"",'Ark1'!Z4295)</f>
        <v>95.314653192466722</v>
      </c>
      <c r="U302" s="264"/>
      <c r="V302" s="51">
        <f>IF(H302=0,"",'Ark1'!AA4295)</f>
        <v>10.002471184413038</v>
      </c>
      <c r="W302" s="12">
        <f>IF(H302=0,"",'Ark1'!AB4295)</f>
        <v>2.4702419437506009</v>
      </c>
      <c r="X302" s="15">
        <f>+IF('Ark1'!AC4295=0,"",'Ark1'!AC4295)</f>
        <v>-32.680355665355819</v>
      </c>
      <c r="Y302" s="15">
        <f t="shared" si="18"/>
        <v>107.0925925925926</v>
      </c>
      <c r="Z302" s="12">
        <f>IF(H302=0,"",'Ark1'!T4295)</f>
        <v>15.984267340376663</v>
      </c>
      <c r="AA302" s="51">
        <f>IF(H302=0,"",'Ark1'!V4295)</f>
        <v>91.253682057227024</v>
      </c>
      <c r="AB302" s="259"/>
      <c r="AC302" s="10"/>
      <c r="AF302" s="1"/>
      <c r="AG302" s="1"/>
      <c r="AH302" s="1"/>
      <c r="AI302" s="1"/>
      <c r="AJ302" s="1"/>
      <c r="AK302" s="1"/>
      <c r="AL302" s="1"/>
      <c r="AM302" s="10"/>
      <c r="AN302"/>
      <c r="AO302"/>
      <c r="AP302"/>
      <c r="AQ302"/>
      <c r="AR302"/>
      <c r="AS302"/>
      <c r="AT302"/>
      <c r="AU302"/>
      <c r="AV302"/>
      <c r="AW302"/>
    </row>
    <row r="303" spans="1:49" s="100" customFormat="1" ht="15.6">
      <c r="A303" s="259"/>
      <c r="B303" s="2">
        <f>+'Ark1'!C4296</f>
        <v>2022</v>
      </c>
      <c r="C303" s="2">
        <f>+'Ark1'!J4296</f>
        <v>121</v>
      </c>
      <c r="D303" s="2"/>
      <c r="E303" s="2">
        <f>+'Ark1'!D4296</f>
        <v>7</v>
      </c>
      <c r="F303" s="2" t="s">
        <v>495</v>
      </c>
      <c r="G303" s="3">
        <f>+'Ark1'!Q4296</f>
        <v>153</v>
      </c>
      <c r="H303" s="310">
        <f>+'Ark1'!R4296</f>
        <v>15864</v>
      </c>
      <c r="I303" s="310">
        <f>IF(H303=0,"",'Ark1'!S4296)</f>
        <v>15777</v>
      </c>
      <c r="J303" s="256"/>
      <c r="K303" s="51">
        <f>100*H303/Måned!H29</f>
        <v>13.707057441072786</v>
      </c>
      <c r="L303" s="256"/>
      <c r="M303" s="51">
        <f>+IF(H303=0,"",'Ark1'!AD4296)</f>
        <v>8.2024342574687488</v>
      </c>
      <c r="N303" s="51">
        <f>+IF(H303=0,"",'Ark1'!AE4296)</f>
        <v>8.1454259919747312</v>
      </c>
      <c r="O303" s="12">
        <f>IF(H303=0,"",'Ark1'!U4296)</f>
        <v>60.606896114597198</v>
      </c>
      <c r="P303" s="12">
        <f>IF(H303=0,"",'Ark1'!W4296)</f>
        <v>83.233022754642818</v>
      </c>
      <c r="Q303" s="51">
        <f>IF(H303=0,"",'Ark1'!X4296)</f>
        <v>3.0131114473020681</v>
      </c>
      <c r="R303" s="51">
        <f>IF(H303=0,"",'Ark1'!Y4296)</f>
        <v>6.0262228946041363</v>
      </c>
      <c r="S303" s="264"/>
      <c r="T303" s="51">
        <f>IF(H303=0,"",'Ark1'!Z4296)</f>
        <v>97.409228441754891</v>
      </c>
      <c r="U303" s="264"/>
      <c r="V303" s="51">
        <f>IF(H303=0,"",'Ark1'!AA4296)</f>
        <v>10.621220437475937</v>
      </c>
      <c r="W303" s="12">
        <f>IF(H303=0,"",'Ark1'!AB4296)</f>
        <v>2.5638820447074395</v>
      </c>
      <c r="X303" s="15">
        <f>+IF('Ark1'!AC4296=0,"",'Ark1'!AC4296)</f>
        <v>-37.60953403196114</v>
      </c>
      <c r="Y303" s="15">
        <f t="shared" si="18"/>
        <v>103.11764705882354</v>
      </c>
      <c r="Z303" s="12">
        <f>IF(H303=0,"",'Ark1'!T4296)</f>
        <v>15.956505295007561</v>
      </c>
      <c r="AA303" s="51">
        <f>IF(H303=0,"",'Ark1'!V4296)</f>
        <v>90.356197575210118</v>
      </c>
      <c r="AB303" s="259"/>
      <c r="AC303" s="10"/>
      <c r="AF303" s="1"/>
      <c r="AG303" s="1"/>
      <c r="AH303" s="1"/>
      <c r="AI303" s="1"/>
      <c r="AJ303" s="1"/>
      <c r="AK303" s="1"/>
      <c r="AL303" s="1"/>
      <c r="AM303" s="10"/>
      <c r="AN303"/>
      <c r="AO303"/>
      <c r="AP303"/>
      <c r="AQ303"/>
      <c r="AR303"/>
      <c r="AS303"/>
      <c r="AT303"/>
      <c r="AU303"/>
      <c r="AV303"/>
      <c r="AW303"/>
    </row>
    <row r="304" spans="1:49" s="100" customFormat="1" ht="15.6">
      <c r="A304" s="259"/>
      <c r="B304" s="2">
        <f>+'Ark1'!C4297</f>
        <v>2022</v>
      </c>
      <c r="C304" s="2">
        <f>+'Ark1'!J4297</f>
        <v>121</v>
      </c>
      <c r="D304" s="2"/>
      <c r="E304" s="2">
        <f>+'Ark1'!D4297</f>
        <v>8</v>
      </c>
      <c r="F304" s="2" t="s">
        <v>496</v>
      </c>
      <c r="G304" s="3">
        <f>+'Ark1'!Q4297</f>
        <v>161</v>
      </c>
      <c r="H304" s="310">
        <f>+'Ark1'!R4297</f>
        <v>17290</v>
      </c>
      <c r="I304" s="310">
        <f>IF(H304=0,"",'Ark1'!S4297)</f>
        <v>17271</v>
      </c>
      <c r="J304" s="256"/>
      <c r="K304" s="51">
        <f>100*H304/Måned!H30</f>
        <v>13.070869665663936</v>
      </c>
      <c r="L304" s="256"/>
      <c r="M304" s="51">
        <f>+IF(H304=0,"",'Ark1'!AD4297)</f>
        <v>8.939743337848876</v>
      </c>
      <c r="N304" s="51">
        <f>+IF(H304=0,"",'Ark1'!AE4297)</f>
        <v>8.9712104513119062</v>
      </c>
      <c r="O304" s="12">
        <f>IF(H304=0,"",'Ark1'!U4297)</f>
        <v>60.851427247987985</v>
      </c>
      <c r="P304" s="12">
        <f>IF(H304=0,"",'Ark1'!W4297)</f>
        <v>83.741329396097484</v>
      </c>
      <c r="Q304" s="51">
        <f>IF(H304=0,"",'Ark1'!X4297)</f>
        <v>3.9039907460960088</v>
      </c>
      <c r="R304" s="51">
        <f>IF(H304=0,"",'Ark1'!Y4297)</f>
        <v>7.8079814921920176</v>
      </c>
      <c r="S304" s="264"/>
      <c r="T304" s="51">
        <f>IF(H304=0,"",'Ark1'!Z4297)</f>
        <v>93.516483516483518</v>
      </c>
      <c r="U304" s="264"/>
      <c r="V304" s="51">
        <f>IF(H304=0,"",'Ark1'!AA4297)</f>
        <v>10.221998796654894</v>
      </c>
      <c r="W304" s="12">
        <f>IF(H304=0,"",'Ark1'!AB4297)</f>
        <v>2.589096317125279</v>
      </c>
      <c r="X304" s="15">
        <f>+IF('Ark1'!AC4297=0,"",'Ark1'!AC4297)</f>
        <v>-38.933849384687989</v>
      </c>
      <c r="Y304" s="15">
        <f t="shared" si="18"/>
        <v>107.27329192546584</v>
      </c>
      <c r="Z304" s="12">
        <f>IF(H304=0,"",'Ark1'!T4297)</f>
        <v>16.108386350491621</v>
      </c>
      <c r="AA304" s="51">
        <f>IF(H304=0,"",'Ark1'!V4297)</f>
        <v>90.766459322558646</v>
      </c>
      <c r="AB304" s="259"/>
      <c r="AC304" s="10"/>
      <c r="AF304" s="1"/>
      <c r="AG304" s="1"/>
      <c r="AH304" s="1"/>
      <c r="AI304" s="1"/>
      <c r="AJ304" s="1"/>
      <c r="AK304" s="1"/>
      <c r="AL304" s="1"/>
      <c r="AM304" s="10"/>
      <c r="AN304"/>
      <c r="AO304"/>
      <c r="AP304"/>
      <c r="AQ304"/>
      <c r="AR304"/>
      <c r="AS304"/>
      <c r="AT304"/>
      <c r="AU304"/>
      <c r="AV304"/>
      <c r="AW304"/>
    </row>
    <row r="305" spans="1:49" s="100" customFormat="1" ht="15.6">
      <c r="A305" s="259"/>
      <c r="B305" s="2">
        <f>+'Ark1'!C4298</f>
        <v>2022</v>
      </c>
      <c r="C305" s="2">
        <f>+'Ark1'!J4298</f>
        <v>121</v>
      </c>
      <c r="D305" s="2"/>
      <c r="E305" s="2">
        <f>+'Ark1'!D4298</f>
        <v>9</v>
      </c>
      <c r="F305" s="2" t="s">
        <v>497</v>
      </c>
      <c r="G305" s="3">
        <f>+'Ark1'!Q4298</f>
        <v>172</v>
      </c>
      <c r="H305" s="310">
        <f>+'Ark1'!R4298</f>
        <v>16733</v>
      </c>
      <c r="I305" s="310">
        <f>IF(H305=0,"",'Ark1'!S4298)</f>
        <v>16707</v>
      </c>
      <c r="J305" s="256"/>
      <c r="K305" s="51">
        <f>100*H305/Måned!H31</f>
        <v>14.041285558445917</v>
      </c>
      <c r="L305" s="256"/>
      <c r="M305" s="51">
        <f>+IF(H305=0,"",'Ark1'!AD4298)</f>
        <v>8.6517481360454216</v>
      </c>
      <c r="N305" s="51">
        <f>+IF(H305=0,"",'Ark1'!AE4298)</f>
        <v>8.6380659191090814</v>
      </c>
      <c r="O305" s="12">
        <f>IF(H305=0,"",'Ark1'!U4298)</f>
        <v>60.728975878374321</v>
      </c>
      <c r="P305" s="12">
        <f>IF(H305=0,"",'Ark1'!W4298)</f>
        <v>83.353594301789499</v>
      </c>
      <c r="Q305" s="51">
        <f>IF(H305=0,"",'Ark1'!X4298)</f>
        <v>2.922368971493456</v>
      </c>
      <c r="R305" s="51">
        <f>IF(H305=0,"",'Ark1'!Y4298)</f>
        <v>5.844737942986912</v>
      </c>
      <c r="S305" s="264"/>
      <c r="T305" s="51">
        <f>IF(H305=0,"",'Ark1'!Z4298)</f>
        <v>91.328512520169767</v>
      </c>
      <c r="U305" s="264"/>
      <c r="V305" s="51">
        <f>IF(H305=0,"",'Ark1'!AA4298)</f>
        <v>9.8753084076747104</v>
      </c>
      <c r="W305" s="12">
        <f>IF(H305=0,"",'Ark1'!AB4298)</f>
        <v>2.4121458338230282</v>
      </c>
      <c r="X305" s="15">
        <f>+IF('Ark1'!AC4298=0,"",'Ark1'!AC4298)</f>
        <v>-34.008012578532885</v>
      </c>
      <c r="Y305" s="15">
        <f t="shared" si="18"/>
        <v>97.133720930232556</v>
      </c>
      <c r="Z305" s="12">
        <f>IF(H305=0,"",'Ark1'!T4298)</f>
        <v>16.09346799737046</v>
      </c>
      <c r="AA305" s="51">
        <f>IF(H305=0,"",'Ark1'!V4298)</f>
        <v>90.360460945616381</v>
      </c>
      <c r="AB305" s="259"/>
      <c r="AC305" s="10"/>
      <c r="AF305" s="1"/>
      <c r="AG305" s="1"/>
      <c r="AH305" s="1"/>
      <c r="AI305" s="1"/>
      <c r="AJ305" s="1"/>
      <c r="AK305" s="1"/>
      <c r="AL305" s="1"/>
      <c r="AM305" s="10"/>
      <c r="AN305"/>
      <c r="AO305"/>
      <c r="AP305"/>
      <c r="AQ305"/>
      <c r="AR305"/>
      <c r="AS305"/>
      <c r="AT305"/>
      <c r="AU305"/>
      <c r="AV305"/>
      <c r="AW305"/>
    </row>
    <row r="306" spans="1:49" s="100" customFormat="1" ht="15.6">
      <c r="A306" s="259"/>
      <c r="B306" s="2">
        <f>+'Ark1'!C4299</f>
        <v>2022</v>
      </c>
      <c r="C306" s="2">
        <f>+'Ark1'!J4299</f>
        <v>121</v>
      </c>
      <c r="D306" s="2"/>
      <c r="E306" s="2">
        <f>+'Ark1'!D4299</f>
        <v>10</v>
      </c>
      <c r="F306" s="2" t="s">
        <v>498</v>
      </c>
      <c r="G306" s="3">
        <f>+'Ark1'!Q4299</f>
        <v>163</v>
      </c>
      <c r="H306" s="310">
        <f>+'Ark1'!R4299</f>
        <v>13922</v>
      </c>
      <c r="I306" s="310">
        <f>IF(H306=0,"",'Ark1'!S4299)</f>
        <v>13892</v>
      </c>
      <c r="J306" s="256"/>
      <c r="K306" s="51">
        <f>100*H306/Måned!H32</f>
        <v>11.879245025427489</v>
      </c>
      <c r="L306" s="256"/>
      <c r="M306" s="51">
        <f>+IF(H306=0,"",'Ark1'!AD4299)</f>
        <v>7.1983289039636844</v>
      </c>
      <c r="N306" s="51">
        <f>+IF(H306=0,"",'Ark1'!AE4299)</f>
        <v>7.2203978583724222</v>
      </c>
      <c r="O306" s="12">
        <f>IF(H306=0,"",'Ark1'!U4299)</f>
        <v>60.646991073999409</v>
      </c>
      <c r="P306" s="12">
        <f>IF(H306=0,"",'Ark1'!W4299)</f>
        <v>83.792016988194689</v>
      </c>
      <c r="Q306" s="51">
        <f>IF(H306=0,"",'Ark1'!X4299)</f>
        <v>2.7869558971412154</v>
      </c>
      <c r="R306" s="51">
        <f>IF(H306=0,"",'Ark1'!Y4299)</f>
        <v>5.5739117942824308</v>
      </c>
      <c r="S306" s="264"/>
      <c r="T306" s="51">
        <f>IF(H306=0,"",'Ark1'!Z4299)</f>
        <v>94.210601925010749</v>
      </c>
      <c r="U306" s="264"/>
      <c r="V306" s="51">
        <f>IF(H306=0,"",'Ark1'!AA4299)</f>
        <v>10.329105374796297</v>
      </c>
      <c r="W306" s="12">
        <f>IF(H306=0,"",'Ark1'!AB4299)</f>
        <v>2.5177864866995807</v>
      </c>
      <c r="X306" s="15">
        <f>+IF('Ark1'!AC4299=0,"",'Ark1'!AC4299)</f>
        <v>-37.239145926429103</v>
      </c>
      <c r="Y306" s="15">
        <f t="shared" si="18"/>
        <v>85.226993865030678</v>
      </c>
      <c r="Z306" s="12">
        <f>IF(H306=0,"",'Ark1'!T4299)</f>
        <v>16.0234161758368</v>
      </c>
      <c r="AA306" s="51">
        <f>IF(H306=0,"",'Ark1'!V4299)</f>
        <v>90.859061654696347</v>
      </c>
      <c r="AB306" s="259"/>
      <c r="AC306" s="10"/>
      <c r="AF306" s="1"/>
      <c r="AG306" s="1"/>
      <c r="AH306" s="1"/>
      <c r="AI306" s="1"/>
      <c r="AJ306" s="1"/>
      <c r="AK306" s="1"/>
      <c r="AL306" s="1"/>
      <c r="AM306" s="10"/>
      <c r="AN306"/>
      <c r="AO306"/>
      <c r="AP306"/>
      <c r="AQ306"/>
      <c r="AR306"/>
      <c r="AS306"/>
      <c r="AT306"/>
      <c r="AU306"/>
      <c r="AV306"/>
      <c r="AW306"/>
    </row>
    <row r="307" spans="1:49" s="100" customFormat="1" ht="15.6">
      <c r="A307" s="259"/>
      <c r="B307" s="2">
        <f>+'Ark1'!C4300</f>
        <v>2022</v>
      </c>
      <c r="C307" s="2">
        <f>+'Ark1'!J4300</f>
        <v>121</v>
      </c>
      <c r="D307" s="2"/>
      <c r="E307" s="2">
        <f>+'Ark1'!D4300</f>
        <v>11</v>
      </c>
      <c r="F307" s="2" t="s">
        <v>499</v>
      </c>
      <c r="G307" s="3">
        <f>+'Ark1'!Q4300</f>
        <v>169</v>
      </c>
      <c r="H307" s="310">
        <f>+'Ark1'!R4300</f>
        <v>17022</v>
      </c>
      <c r="I307" s="310">
        <f>IF(H307=0,"",'Ark1'!S4300)</f>
        <v>17013</v>
      </c>
      <c r="J307" s="256"/>
      <c r="K307" s="51">
        <f>100*H307/Måned!H33</f>
        <v>12.370819343304408</v>
      </c>
      <c r="L307" s="256"/>
      <c r="M307" s="51">
        <f>+IF(H307=0,"",'Ark1'!AD4300)</f>
        <v>8.8011747308770136</v>
      </c>
      <c r="N307" s="51">
        <f>+IF(H307=0,"",'Ark1'!AE4300)</f>
        <v>8.8246716419703297</v>
      </c>
      <c r="O307" s="12">
        <f>IF(H307=0,"",'Ark1'!U4300)</f>
        <v>60.842532181273135</v>
      </c>
      <c r="P307" s="12">
        <f>IF(H307=0,"",'Ark1'!W4300)</f>
        <v>83.622653265150433</v>
      </c>
      <c r="Q307" s="51">
        <f>IF(H307=0,"",'Ark1'!X4300)</f>
        <v>2.68476089766185</v>
      </c>
      <c r="R307" s="51">
        <f>IF(H307=0,"",'Ark1'!Y4300)</f>
        <v>5.3695217953237</v>
      </c>
      <c r="S307" s="264"/>
      <c r="T307" s="51">
        <f>IF(H307=0,"",'Ark1'!Z4300)</f>
        <v>93.103043120667365</v>
      </c>
      <c r="U307" s="264"/>
      <c r="V307" s="51">
        <f>IF(H307=0,"",'Ark1'!AA4300)</f>
        <v>10.374257454930586</v>
      </c>
      <c r="W307" s="12">
        <f>IF(H307=0,"",'Ark1'!AB4300)</f>
        <v>2.4630239589761391</v>
      </c>
      <c r="X307" s="15">
        <f>+IF('Ark1'!AC4300=0,"",'Ark1'!AC4300)</f>
        <v>-35.131438248105098</v>
      </c>
      <c r="Y307" s="15">
        <f t="shared" si="18"/>
        <v>100.66863905325444</v>
      </c>
      <c r="Z307" s="12">
        <f>IF(H307=0,"",'Ark1'!T4300)</f>
        <v>16.155093408530139</v>
      </c>
      <c r="AA307" s="51">
        <f>IF(H307=0,"",'Ark1'!V4300)</f>
        <v>90.619110400503715</v>
      </c>
      <c r="AB307" s="259"/>
      <c r="AC307" s="10"/>
      <c r="AF307" s="1"/>
      <c r="AG307" s="1"/>
      <c r="AH307" s="1"/>
      <c r="AI307" s="1"/>
      <c r="AJ307" s="1"/>
      <c r="AK307" s="1"/>
      <c r="AL307" s="1"/>
      <c r="AM307" s="10"/>
      <c r="AN307"/>
      <c r="AO307"/>
      <c r="AP307"/>
      <c r="AQ307"/>
      <c r="AR307"/>
      <c r="AS307"/>
      <c r="AT307"/>
      <c r="AU307"/>
      <c r="AV307"/>
      <c r="AW307"/>
    </row>
    <row r="308" spans="1:49" s="100" customFormat="1" ht="16.2" customHeight="1">
      <c r="A308" s="259"/>
      <c r="B308" s="2">
        <f>+'Ark1'!C4301</f>
        <v>2022</v>
      </c>
      <c r="C308" s="2">
        <f>+'Ark1'!J4301</f>
        <v>121</v>
      </c>
      <c r="D308" s="2"/>
      <c r="E308" s="2">
        <f>+'Ark1'!D4301</f>
        <v>12</v>
      </c>
      <c r="F308" s="2" t="s">
        <v>500</v>
      </c>
      <c r="G308" s="3">
        <f>+'Ark1'!Q4301</f>
        <v>145</v>
      </c>
      <c r="H308" s="310">
        <f>+'Ark1'!R4301</f>
        <v>14193</v>
      </c>
      <c r="I308" s="310">
        <f>IF(H308=0,"",'Ark1'!S4301)</f>
        <v>14186</v>
      </c>
      <c r="J308" s="256"/>
      <c r="K308" s="51">
        <f>100*H308/Måned!H34</f>
        <v>12.772678185745141</v>
      </c>
      <c r="L308" s="256"/>
      <c r="M308" s="51">
        <f>+IF(H308=0,"",'Ark1'!AD4301)</f>
        <v>7.3384486520583616</v>
      </c>
      <c r="N308" s="51">
        <f>+IF(H308=0,"",'Ark1'!AE4301)</f>
        <v>7.1348755853824359</v>
      </c>
      <c r="O308" s="12">
        <f>IF(H308=0,"",'Ark1'!U4301)</f>
        <v>60.7590582264204</v>
      </c>
      <c r="P308" s="12">
        <f>IF(H308=0,"",'Ark1'!W4301)</f>
        <v>81.083547159171104</v>
      </c>
      <c r="Q308" s="51">
        <f>IF(H308=0,"",'Ark1'!X4301)</f>
        <v>3.3678573944902421</v>
      </c>
      <c r="R308" s="51">
        <f>IF(H308=0,"",'Ark1'!Y4301)</f>
        <v>6.7357147889804843</v>
      </c>
      <c r="S308" s="264"/>
      <c r="T308" s="51">
        <f>IF(H308=0,"",'Ark1'!Z4301)</f>
        <v>90.150073980131054</v>
      </c>
      <c r="U308" s="264"/>
      <c r="V308" s="51">
        <f>IF(H308=0,"",'Ark1'!AA4301)</f>
        <v>10.254171299336075</v>
      </c>
      <c r="W308" s="12">
        <f>IF(H308=0,"",'Ark1'!AB4301)</f>
        <v>2.476200846918672</v>
      </c>
      <c r="X308" s="15">
        <f>+IF('Ark1'!AC4301=0,"",'Ark1'!AC4301)</f>
        <v>-39.441881764433319</v>
      </c>
      <c r="Y308" s="15">
        <f t="shared" si="18"/>
        <v>97.834482758620695</v>
      </c>
      <c r="Z308" s="12">
        <f>IF(H308=0,"",'Ark1'!T4301)</f>
        <v>16.109349679419434</v>
      </c>
      <c r="AA308" s="51">
        <f>IF(H308=0,"",'Ark1'!V4301)</f>
        <v>87.86686979777528</v>
      </c>
      <c r="AB308" s="259"/>
      <c r="AC308" s="10"/>
      <c r="AF308" s="1"/>
      <c r="AG308" s="1"/>
      <c r="AH308" s="1"/>
      <c r="AI308" s="1"/>
      <c r="AJ308" s="1"/>
      <c r="AK308" s="1"/>
      <c r="AL308" s="1"/>
      <c r="AM308" s="10"/>
      <c r="AN308"/>
      <c r="AO308"/>
      <c r="AP308"/>
      <c r="AQ308"/>
      <c r="AR308"/>
      <c r="AS308"/>
      <c r="AT308"/>
      <c r="AU308"/>
      <c r="AV308"/>
      <c r="AW308"/>
    </row>
    <row r="309" spans="1:49" ht="15.6">
      <c r="A309" s="259"/>
      <c r="B309" s="259"/>
      <c r="C309" s="256"/>
      <c r="D309" s="256"/>
      <c r="E309" s="256"/>
      <c r="F309" s="256"/>
      <c r="G309" s="256"/>
      <c r="H309" s="365"/>
      <c r="I309" s="365"/>
      <c r="J309" s="256"/>
      <c r="K309" s="256"/>
      <c r="L309" s="256"/>
      <c r="M309" s="256"/>
      <c r="N309" s="256"/>
      <c r="O309" s="256"/>
      <c r="P309" s="256"/>
      <c r="Q309" s="256"/>
      <c r="R309" s="256"/>
      <c r="S309" s="264"/>
      <c r="T309" s="256"/>
      <c r="U309" s="256"/>
      <c r="V309" s="256"/>
      <c r="W309" s="256"/>
      <c r="X309" s="256"/>
      <c r="Y309" s="256"/>
      <c r="Z309" s="256"/>
      <c r="AA309" s="256"/>
      <c r="AB309" s="259"/>
      <c r="AC309" s="79"/>
      <c r="AE309" s="51"/>
      <c r="AF309" s="4"/>
      <c r="AN309" s="13"/>
      <c r="AO309" s="12"/>
      <c r="AP309" s="12"/>
    </row>
    <row r="310" spans="1:49" s="100" customFormat="1" ht="15.6">
      <c r="A310" s="259"/>
      <c r="B310" s="2">
        <f>+'Ark1'!C4302</f>
        <v>2022</v>
      </c>
      <c r="C310" s="2">
        <f>+'Ark1'!J4302</f>
        <v>134</v>
      </c>
      <c r="D310" s="2" t="s">
        <v>31</v>
      </c>
      <c r="E310" s="2">
        <f>+'Ark1'!D4302</f>
        <v>1</v>
      </c>
      <c r="F310" s="2" t="s">
        <v>490</v>
      </c>
      <c r="G310" s="3">
        <f>+'Ark1'!Q4302</f>
        <v>30</v>
      </c>
      <c r="H310" s="310">
        <f>+'Ark1'!R4302</f>
        <v>3002</v>
      </c>
      <c r="I310" s="310">
        <f>IF(H310=0,"",'Ark1'!S4302)</f>
        <v>3001</v>
      </c>
      <c r="J310" s="256"/>
      <c r="K310" s="51">
        <f>100*H310/Måned!H23</f>
        <v>2.2784541121466955</v>
      </c>
      <c r="L310" s="256"/>
      <c r="M310" s="51">
        <f>+IF(H310=0,"",'Ark1'!AD4302)</f>
        <v>8.4091991372307362</v>
      </c>
      <c r="N310" s="51">
        <f>+IF(H310=0,"",'Ark1'!AE4302)</f>
        <v>8.575598966732068</v>
      </c>
      <c r="O310" s="12">
        <f>IF(H310=0,"",'Ark1'!U4302)</f>
        <v>60.337554148617109</v>
      </c>
      <c r="P310" s="12">
        <f>IF(H310=0,"",'Ark1'!W4302)</f>
        <v>85.168773742085918</v>
      </c>
      <c r="Q310" s="51">
        <f>IF(H310=0,"",'Ark1'!X4302)</f>
        <v>0</v>
      </c>
      <c r="R310" s="51">
        <f>IF(H310=0,"",'Ark1'!Y4302)</f>
        <v>0</v>
      </c>
      <c r="S310" s="264"/>
      <c r="T310" s="51">
        <f>IF(H310=0,"",'Ark1'!Z4302)</f>
        <v>85.876082611592281</v>
      </c>
      <c r="U310" s="264"/>
      <c r="V310" s="51">
        <f>IF(H310=0,"",'Ark1'!AA4302)</f>
        <v>8.8290533411857783</v>
      </c>
      <c r="W310" s="12">
        <f>IF(H310=0,"",'Ark1'!AB4302)</f>
        <v>2.319890497094736</v>
      </c>
      <c r="X310" s="15">
        <f>+IF('Ark1'!AC4302=0,"",'Ark1'!AC4302)</f>
        <v>-31.433807482963129</v>
      </c>
      <c r="Y310" s="15">
        <f t="shared" si="18"/>
        <v>100.03333333333333</v>
      </c>
      <c r="Z310" s="12">
        <f>IF(H310=0,"",'Ark1'!T4302)</f>
        <v>15.953031312458362</v>
      </c>
      <c r="AA310" s="51">
        <f>IF(H310=0,"",'Ark1'!V4302)</f>
        <v>92.282778257734918</v>
      </c>
      <c r="AB310" s="259"/>
      <c r="AC310" s="10"/>
      <c r="AF310" s="1"/>
      <c r="AG310" s="1"/>
      <c r="AH310" s="1"/>
      <c r="AI310" s="1"/>
      <c r="AJ310" s="1"/>
      <c r="AK310" s="1"/>
      <c r="AL310" s="1"/>
      <c r="AM310" s="10"/>
      <c r="AN310"/>
      <c r="AO310"/>
      <c r="AP310"/>
      <c r="AQ310"/>
      <c r="AR310"/>
      <c r="AS310"/>
      <c r="AT310"/>
      <c r="AU310"/>
      <c r="AV310"/>
      <c r="AW310"/>
    </row>
    <row r="311" spans="1:49" s="100" customFormat="1" ht="15.6">
      <c r="A311" s="259"/>
      <c r="B311" s="2">
        <f>+'Ark1'!C4303</f>
        <v>2022</v>
      </c>
      <c r="C311" s="2">
        <f>+'Ark1'!J4303</f>
        <v>134</v>
      </c>
      <c r="D311" s="2"/>
      <c r="E311" s="2">
        <f>+'Ark1'!D4303</f>
        <v>2</v>
      </c>
      <c r="F311" s="2" t="s">
        <v>491</v>
      </c>
      <c r="G311" s="3">
        <f>+'Ark1'!Q4303</f>
        <v>22</v>
      </c>
      <c r="H311" s="310">
        <f>+'Ark1'!R4303</f>
        <v>2635</v>
      </c>
      <c r="I311" s="310">
        <f>IF(H311=0,"",'Ark1'!S4303)</f>
        <v>2634</v>
      </c>
      <c r="J311" s="256"/>
      <c r="K311" s="51">
        <f>100*H311/Måned!H24</f>
        <v>2.3630385968052616</v>
      </c>
      <c r="L311" s="256"/>
      <c r="M311" s="51">
        <f>+IF(H311=0,"",'Ark1'!AD4303)</f>
        <v>7.3811591361102558</v>
      </c>
      <c r="N311" s="51">
        <f>+IF(H311=0,"",'Ark1'!AE4303)</f>
        <v>7.4574864869677313</v>
      </c>
      <c r="O311" s="12">
        <f>IF(H311=0,"",'Ark1'!U4303)</f>
        <v>60.847760060744115</v>
      </c>
      <c r="P311" s="12">
        <f>IF(H311=0,"",'Ark1'!W4303)</f>
        <v>84.383712984054711</v>
      </c>
      <c r="Q311" s="51">
        <f>IF(H311=0,"",'Ark1'!X4303)</f>
        <v>5.1233396584440243</v>
      </c>
      <c r="R311" s="51">
        <f>IF(H311=0,"",'Ark1'!Y4303)</f>
        <v>10.246679316888049</v>
      </c>
      <c r="S311" s="264"/>
      <c r="T311" s="51">
        <f>IF(H311=0,"",'Ark1'!Z4303)</f>
        <v>90.512333965844405</v>
      </c>
      <c r="U311" s="264"/>
      <c r="V311" s="51">
        <f>IF(H311=0,"",'Ark1'!AA4303)</f>
        <v>10.311453394339722</v>
      </c>
      <c r="W311" s="12">
        <f>IF(H311=0,"",'Ark1'!AB4303)</f>
        <v>2.2660841448836297</v>
      </c>
      <c r="X311" s="15">
        <f>+IF('Ark1'!AC4303=0,"",'Ark1'!AC4303)</f>
        <v>-32.986834185132942</v>
      </c>
      <c r="Y311" s="15">
        <f t="shared" si="18"/>
        <v>119.72727272727273</v>
      </c>
      <c r="Z311" s="12">
        <f>IF(H311=0,"",'Ark1'!T4303)</f>
        <v>16.187476280834911</v>
      </c>
      <c r="AA311" s="51">
        <f>IF(H311=0,"",'Ark1'!V4303)</f>
        <v>91.436716790433579</v>
      </c>
      <c r="AB311" s="259"/>
      <c r="AC311" s="10"/>
      <c r="AF311" s="1"/>
      <c r="AG311" s="1"/>
      <c r="AH311" s="1"/>
      <c r="AI311" s="1"/>
      <c r="AJ311" s="1"/>
      <c r="AK311" s="1"/>
      <c r="AL311" s="1"/>
      <c r="AM311" s="10"/>
      <c r="AN311"/>
      <c r="AO311"/>
      <c r="AP311"/>
      <c r="AQ311"/>
      <c r="AR311"/>
      <c r="AS311"/>
      <c r="AT311"/>
      <c r="AU311"/>
      <c r="AV311"/>
      <c r="AW311"/>
    </row>
    <row r="312" spans="1:49" s="100" customFormat="1" ht="15.6">
      <c r="A312" s="259"/>
      <c r="B312" s="2">
        <f>+'Ark1'!C4304</f>
        <v>2022</v>
      </c>
      <c r="C312" s="2">
        <f>+'Ark1'!J4304</f>
        <v>134</v>
      </c>
      <c r="D312" s="2"/>
      <c r="E312" s="2">
        <f>+'Ark1'!D4304</f>
        <v>3</v>
      </c>
      <c r="F312" s="2" t="s">
        <v>492</v>
      </c>
      <c r="G312" s="3">
        <f>+'Ark1'!Q4304</f>
        <v>26</v>
      </c>
      <c r="H312" s="310">
        <f>+'Ark1'!R4304</f>
        <v>2118</v>
      </c>
      <c r="I312" s="310">
        <f>IF(H312=0,"",'Ark1'!S4304)</f>
        <v>2118</v>
      </c>
      <c r="J312" s="256"/>
      <c r="K312" s="51">
        <f>100*H312/Måned!H25</f>
        <v>1.5283259851496938</v>
      </c>
      <c r="L312" s="256"/>
      <c r="M312" s="51">
        <f>+IF(H312=0,"",'Ark1'!AD4304)</f>
        <v>5.9329392980195506</v>
      </c>
      <c r="N312" s="51">
        <f>+IF(H312=0,"",'Ark1'!AE4304)</f>
        <v>6.1566429121712067</v>
      </c>
      <c r="O312" s="12">
        <f>IF(H312=0,"",'Ark1'!U4304)</f>
        <v>60.12275731822475</v>
      </c>
      <c r="P312" s="12">
        <f>IF(H312=0,"",'Ark1'!W4304)</f>
        <v>86.636307837582621</v>
      </c>
      <c r="Q312" s="51">
        <f>IF(H312=0,"",'Ark1'!X4304)</f>
        <v>0</v>
      </c>
      <c r="R312" s="51">
        <f>IF(H312=0,"",'Ark1'!Y4304)</f>
        <v>0</v>
      </c>
      <c r="S312" s="264"/>
      <c r="T312" s="51">
        <f>IF(H312=0,"",'Ark1'!Z4304)</f>
        <v>90.509915014164307</v>
      </c>
      <c r="U312" s="264"/>
      <c r="V312" s="51">
        <f>IF(H312=0,"",'Ark1'!AA4304)</f>
        <v>8.9873129002394521</v>
      </c>
      <c r="W312" s="12">
        <f>IF(H312=0,"",'Ark1'!AB4304)</f>
        <v>2.6952624383441472</v>
      </c>
      <c r="X312" s="15">
        <f>+IF('Ark1'!AC4304=0,"",'Ark1'!AC4304)</f>
        <v>-31.120053651380363</v>
      </c>
      <c r="Y312" s="15">
        <f t="shared" si="18"/>
        <v>81.461538461538467</v>
      </c>
      <c r="Z312" s="12">
        <f>IF(H312=0,"",'Ark1'!T4304)</f>
        <v>15.790368271954677</v>
      </c>
      <c r="AA312" s="51">
        <f>IF(H312=0,"",'Ark1'!V4304)</f>
        <v>93.863822142559769</v>
      </c>
      <c r="AB312" s="259"/>
      <c r="AC312" s="10"/>
      <c r="AF312" s="1"/>
      <c r="AG312" s="1"/>
      <c r="AH312" s="1"/>
      <c r="AI312" s="1"/>
      <c r="AJ312" s="1"/>
      <c r="AK312" s="1"/>
      <c r="AL312" s="1"/>
      <c r="AM312" s="10"/>
      <c r="AN312"/>
      <c r="AO312"/>
      <c r="AP312"/>
      <c r="AQ312"/>
      <c r="AR312"/>
      <c r="AS312"/>
      <c r="AT312"/>
      <c r="AU312"/>
      <c r="AV312"/>
      <c r="AW312"/>
    </row>
    <row r="313" spans="1:49" s="100" customFormat="1" ht="15.6">
      <c r="A313" s="259"/>
      <c r="B313" s="2">
        <f>+'Ark1'!C4305</f>
        <v>2022</v>
      </c>
      <c r="C313" s="2">
        <f>+'Ark1'!J4305</f>
        <v>134</v>
      </c>
      <c r="D313" s="2"/>
      <c r="E313" s="2">
        <f>+'Ark1'!D4305</f>
        <v>4</v>
      </c>
      <c r="F313" s="2" t="s">
        <v>493</v>
      </c>
      <c r="G313" s="3">
        <f>+'Ark1'!Q4305</f>
        <v>23</v>
      </c>
      <c r="H313" s="310">
        <f>+'Ark1'!R4305</f>
        <v>2297</v>
      </c>
      <c r="I313" s="310">
        <f>IF(H313=0,"",'Ark1'!S4305)</f>
        <v>2297</v>
      </c>
      <c r="J313" s="256"/>
      <c r="K313" s="51">
        <f>100*H313/Måned!H26</f>
        <v>2.0246983225942934</v>
      </c>
      <c r="L313" s="256"/>
      <c r="M313" s="51">
        <f>+IF(H313=0,"",'Ark1'!AD4305)</f>
        <v>6.4343539034706838</v>
      </c>
      <c r="N313" s="51">
        <f>+IF(H313=0,"",'Ark1'!AE4305)</f>
        <v>6.3207254846657257</v>
      </c>
      <c r="O313" s="12">
        <f>IF(H313=0,"",'Ark1'!U4305)</f>
        <v>60.856769699608193</v>
      </c>
      <c r="P313" s="12">
        <f>IF(H313=0,"",'Ark1'!W4305)</f>
        <v>82.013974749673466</v>
      </c>
      <c r="Q313" s="51">
        <f>IF(H313=0,"",'Ark1'!X4305)</f>
        <v>5.5289508053983445</v>
      </c>
      <c r="R313" s="51">
        <f>IF(H313=0,"",'Ark1'!Y4305)</f>
        <v>11.057901610796691</v>
      </c>
      <c r="S313" s="264"/>
      <c r="T313" s="51">
        <f>IF(H313=0,"",'Ark1'!Z4305)</f>
        <v>84.93687418371789</v>
      </c>
      <c r="U313" s="264"/>
      <c r="V313" s="51">
        <f>IF(H313=0,"",'Ark1'!AA4305)</f>
        <v>10.765733167190476</v>
      </c>
      <c r="W313" s="12">
        <f>IF(H313=0,"",'Ark1'!AB4305)</f>
        <v>2.1994455737820213</v>
      </c>
      <c r="X313" s="15">
        <f>+IF('Ark1'!AC4305=0,"",'Ark1'!AC4305)</f>
        <v>-33.976199213315915</v>
      </c>
      <c r="Y313" s="15">
        <f t="shared" si="18"/>
        <v>99.869565217391298</v>
      </c>
      <c r="Z313" s="12">
        <f>IF(H313=0,"",'Ark1'!T4305)</f>
        <v>16.22551153678711</v>
      </c>
      <c r="AA313" s="51">
        <f>IF(H313=0,"",'Ark1'!V4305)</f>
        <v>88.855877301921311</v>
      </c>
      <c r="AB313" s="259"/>
      <c r="AC313" s="10"/>
      <c r="AF313" s="1"/>
      <c r="AG313" s="1"/>
      <c r="AH313" s="1"/>
      <c r="AI313" s="1"/>
      <c r="AJ313" s="1"/>
      <c r="AK313" s="1"/>
      <c r="AL313" s="1"/>
      <c r="AM313" s="10"/>
      <c r="AN313"/>
      <c r="AO313"/>
      <c r="AP313"/>
      <c r="AQ313"/>
      <c r="AR313"/>
      <c r="AS313"/>
      <c r="AT313"/>
      <c r="AU313"/>
      <c r="AV313"/>
      <c r="AW313"/>
    </row>
    <row r="314" spans="1:49" s="100" customFormat="1" ht="15.6">
      <c r="A314" s="259"/>
      <c r="B314" s="2">
        <f>+'Ark1'!C4306</f>
        <v>2022</v>
      </c>
      <c r="C314" s="2">
        <f>+'Ark1'!J4306</f>
        <v>134</v>
      </c>
      <c r="D314" s="2"/>
      <c r="E314" s="2">
        <f>+'Ark1'!D4306</f>
        <v>5</v>
      </c>
      <c r="F314" s="2" t="s">
        <v>377</v>
      </c>
      <c r="G314" s="3">
        <f>+'Ark1'!Q4306</f>
        <v>40</v>
      </c>
      <c r="H314" s="310">
        <f>+'Ark1'!R4306</f>
        <v>4186</v>
      </c>
      <c r="I314" s="310">
        <f>IF(H314=0,"",'Ark1'!S4306)</f>
        <v>4179</v>
      </c>
      <c r="J314" s="256"/>
      <c r="K314" s="51">
        <f>100*H314/Måned!H27</f>
        <v>3.5019325045593721</v>
      </c>
      <c r="L314" s="256"/>
      <c r="M314" s="51">
        <f>+IF(H314=0,"",'Ark1'!AD4306)</f>
        <v>11.725818650382362</v>
      </c>
      <c r="N314" s="51">
        <f>+IF(H314=0,"",'Ark1'!AE4306)</f>
        <v>11.902314408104324</v>
      </c>
      <c r="O314" s="12">
        <f>IF(H314=0,"",'Ark1'!U4306)</f>
        <v>60.229241445321854</v>
      </c>
      <c r="P314" s="12">
        <f>IF(H314=0,"",'Ark1'!W4306)</f>
        <v>84.886958602536609</v>
      </c>
      <c r="Q314" s="51">
        <f>IF(H314=0,"",'Ark1'!X4306)</f>
        <v>3.2250358337314848</v>
      </c>
      <c r="R314" s="51">
        <f>IF(H314=0,"",'Ark1'!Y4306)</f>
        <v>6.4500716674629697</v>
      </c>
      <c r="S314" s="264"/>
      <c r="T314" s="51">
        <f>IF(H314=0,"",'Ark1'!Z4306)</f>
        <v>95.891065456282817</v>
      </c>
      <c r="U314" s="264"/>
      <c r="V314" s="51">
        <f>IF(H314=0,"",'Ark1'!AA4306)</f>
        <v>10.620875695389403</v>
      </c>
      <c r="W314" s="12">
        <f>IF(H314=0,"",'Ark1'!AB4306)</f>
        <v>2.3237790252035353</v>
      </c>
      <c r="X314" s="15">
        <f>+IF('Ark1'!AC4306=0,"",'Ark1'!AC4306)</f>
        <v>-33.199607335997001</v>
      </c>
      <c r="Y314" s="15">
        <f t="shared" si="18"/>
        <v>104.47499999999999</v>
      </c>
      <c r="Z314" s="12">
        <f>IF(H314=0,"",'Ark1'!T4306)</f>
        <v>15.882226469182989</v>
      </c>
      <c r="AA314" s="51">
        <f>IF(H314=0,"",'Ark1'!V4306)</f>
        <v>92.033375358451394</v>
      </c>
      <c r="AB314" s="259"/>
      <c r="AC314" s="10"/>
      <c r="AF314" s="1"/>
      <c r="AG314" s="1"/>
      <c r="AH314" s="1"/>
      <c r="AI314" s="1"/>
      <c r="AJ314" s="1"/>
      <c r="AK314" s="1"/>
      <c r="AL314" s="1"/>
      <c r="AM314" s="10"/>
      <c r="AN314"/>
      <c r="AO314"/>
      <c r="AP314"/>
      <c r="AQ314"/>
      <c r="AR314"/>
      <c r="AS314"/>
      <c r="AT314"/>
      <c r="AU314"/>
      <c r="AV314"/>
      <c r="AW314"/>
    </row>
    <row r="315" spans="1:49" s="100" customFormat="1" ht="15.6">
      <c r="A315" s="259"/>
      <c r="B315" s="2">
        <f>+'Ark1'!C4307</f>
        <v>2022</v>
      </c>
      <c r="C315" s="2">
        <f>+'Ark1'!J4307</f>
        <v>134</v>
      </c>
      <c r="D315" s="2"/>
      <c r="E315" s="2">
        <f>+'Ark1'!D4307</f>
        <v>6</v>
      </c>
      <c r="F315" s="2" t="s">
        <v>494</v>
      </c>
      <c r="G315" s="3">
        <f>+'Ark1'!Q4307</f>
        <v>41</v>
      </c>
      <c r="H315" s="310">
        <f>+'Ark1'!R4307</f>
        <v>2896</v>
      </c>
      <c r="I315" s="310">
        <f>IF(H315=0,"",'Ark1'!S4307)</f>
        <v>2889</v>
      </c>
      <c r="J315" s="256"/>
      <c r="K315" s="51">
        <f>100*H315/Måned!H28</f>
        <v>2.3419241624143816</v>
      </c>
      <c r="L315" s="256"/>
      <c r="M315" s="51">
        <f>+IF(H315=0,"",'Ark1'!AD4307)</f>
        <v>8.1122720524384455</v>
      </c>
      <c r="N315" s="51">
        <f>+IF(H315=0,"",'Ark1'!AE4307)</f>
        <v>8.0744737325103593</v>
      </c>
      <c r="O315" s="12">
        <f>IF(H315=0,"",'Ark1'!U4307)</f>
        <v>60.218414676358606</v>
      </c>
      <c r="P315" s="12">
        <f>IF(H315=0,"",'Ark1'!W4307)</f>
        <v>83.300692281066148</v>
      </c>
      <c r="Q315" s="51">
        <f>IF(H315=0,"",'Ark1'!X4307)</f>
        <v>0</v>
      </c>
      <c r="R315" s="51">
        <f>IF(H315=0,"",'Ark1'!Y4307)</f>
        <v>0</v>
      </c>
      <c r="S315" s="264"/>
      <c r="T315" s="51">
        <f>IF(H315=0,"",'Ark1'!Z4307)</f>
        <v>86.291436464088406</v>
      </c>
      <c r="U315" s="264"/>
      <c r="V315" s="51">
        <f>IF(H315=0,"",'Ark1'!AA4307)</f>
        <v>9.462101238786671</v>
      </c>
      <c r="W315" s="12">
        <f>IF(H315=0,"",'Ark1'!AB4307)</f>
        <v>2.3835408517095842</v>
      </c>
      <c r="X315" s="15">
        <f>+IF('Ark1'!AC4307=0,"",'Ark1'!AC4307)</f>
        <v>-33.500168977996594</v>
      </c>
      <c r="Y315" s="15">
        <f t="shared" si="18"/>
        <v>70.463414634146346</v>
      </c>
      <c r="Z315" s="12">
        <f>IF(H315=0,"",'Ark1'!T4307)</f>
        <v>15.859806629834257</v>
      </c>
      <c r="AA315" s="51">
        <f>IF(H315=0,"",'Ark1'!V4307)</f>
        <v>90.317853013653817</v>
      </c>
      <c r="AB315" s="259"/>
      <c r="AC315" s="10"/>
      <c r="AF315" s="1"/>
      <c r="AG315" s="1"/>
      <c r="AH315" s="1"/>
      <c r="AI315" s="1"/>
      <c r="AJ315" s="1"/>
      <c r="AK315" s="1"/>
      <c r="AL315" s="1"/>
      <c r="AM315" s="10"/>
      <c r="AN315"/>
      <c r="AO315"/>
      <c r="AP315"/>
      <c r="AQ315"/>
      <c r="AR315"/>
      <c r="AS315"/>
      <c r="AT315"/>
      <c r="AU315"/>
      <c r="AV315"/>
      <c r="AW315"/>
    </row>
    <row r="316" spans="1:49" s="100" customFormat="1" ht="15.6">
      <c r="A316" s="259"/>
      <c r="B316" s="2">
        <f>+'Ark1'!C4308</f>
        <v>2022</v>
      </c>
      <c r="C316" s="2">
        <f>+'Ark1'!J4308</f>
        <v>134</v>
      </c>
      <c r="D316" s="2"/>
      <c r="E316" s="2">
        <f>+'Ark1'!D4308</f>
        <v>7</v>
      </c>
      <c r="F316" s="2" t="s">
        <v>495</v>
      </c>
      <c r="G316" s="3">
        <f>+'Ark1'!Q4308</f>
        <v>40</v>
      </c>
      <c r="H316" s="310">
        <f>+'Ark1'!R4308</f>
        <v>4456</v>
      </c>
      <c r="I316" s="310">
        <f>IF(H316=0,"",'Ark1'!S4308)</f>
        <v>4455</v>
      </c>
      <c r="J316" s="256"/>
      <c r="K316" s="51">
        <f>100*H316/Måned!H29</f>
        <v>3.8501417018041058</v>
      </c>
      <c r="L316" s="256"/>
      <c r="M316" s="51">
        <f>+IF(H316=0,"",'Ark1'!AD4308)</f>
        <v>12.482142356928764</v>
      </c>
      <c r="N316" s="51">
        <f>+IF(H316=0,"",'Ark1'!AE4308)</f>
        <v>12.435012385157492</v>
      </c>
      <c r="O316" s="12">
        <f>IF(H316=0,"",'Ark1'!U4308)</f>
        <v>60.543434343434342</v>
      </c>
      <c r="P316" s="12">
        <f>IF(H316=0,"",'Ark1'!W4308)</f>
        <v>83.191784511784448</v>
      </c>
      <c r="Q316" s="51">
        <f>IF(H316=0,"",'Ark1'!X4308)</f>
        <v>8.4156193895870715</v>
      </c>
      <c r="R316" s="51">
        <f>IF(H316=0,"",'Ark1'!Y4308)</f>
        <v>16.831238779174143</v>
      </c>
      <c r="S316" s="264"/>
      <c r="T316" s="51">
        <f>IF(H316=0,"",'Ark1'!Z4308)</f>
        <v>95.242369838420132</v>
      </c>
      <c r="U316" s="264"/>
      <c r="V316" s="51">
        <f>IF(H316=0,"",'Ark1'!AA4308)</f>
        <v>9.1354481480067324</v>
      </c>
      <c r="W316" s="12">
        <f>IF(H316=0,"",'Ark1'!AB4308)</f>
        <v>2.4429446939454484</v>
      </c>
      <c r="X316" s="15">
        <f>+IF('Ark1'!AC4308=0,"",'Ark1'!AC4308)</f>
        <v>-38.407037584103747</v>
      </c>
      <c r="Y316" s="15">
        <f t="shared" si="18"/>
        <v>111.375</v>
      </c>
      <c r="Z316" s="12">
        <f>IF(H316=0,"",'Ark1'!T4308)</f>
        <v>16.029398563734286</v>
      </c>
      <c r="AA316" s="51">
        <f>IF(H316=0,"",'Ark1'!V4308)</f>
        <v>90.137586287820938</v>
      </c>
      <c r="AB316" s="259"/>
      <c r="AC316" s="10"/>
      <c r="AF316" s="1"/>
      <c r="AG316" s="1"/>
      <c r="AH316" s="1"/>
      <c r="AI316" s="1"/>
      <c r="AJ316" s="1"/>
      <c r="AK316" s="1"/>
      <c r="AL316" s="1"/>
      <c r="AM316" s="10"/>
      <c r="AN316"/>
      <c r="AO316"/>
      <c r="AP316"/>
      <c r="AQ316"/>
      <c r="AR316"/>
      <c r="AS316"/>
      <c r="AT316"/>
      <c r="AU316"/>
      <c r="AV316"/>
      <c r="AW316"/>
    </row>
    <row r="317" spans="1:49" s="100" customFormat="1" ht="15.6">
      <c r="A317" s="259"/>
      <c r="B317" s="2">
        <f>+'Ark1'!C4309</f>
        <v>2022</v>
      </c>
      <c r="C317" s="2">
        <f>+'Ark1'!J4309</f>
        <v>134</v>
      </c>
      <c r="D317" s="2"/>
      <c r="E317" s="2">
        <f>+'Ark1'!D4309</f>
        <v>8</v>
      </c>
      <c r="F317" s="2" t="s">
        <v>496</v>
      </c>
      <c r="G317" s="3">
        <f>+'Ark1'!Q4309</f>
        <v>30</v>
      </c>
      <c r="H317" s="310">
        <f>+'Ark1'!R4309</f>
        <v>2225</v>
      </c>
      <c r="I317" s="310">
        <f>IF(H317=0,"",'Ark1'!S4309)</f>
        <v>2219</v>
      </c>
      <c r="J317" s="256"/>
      <c r="K317" s="51">
        <f>100*H317/Måned!H30</f>
        <v>1.6820523427473832</v>
      </c>
      <c r="L317" s="256"/>
      <c r="M317" s="51">
        <f>+IF(H317=0,"",'Ark1'!AD4309)</f>
        <v>6.2326675817249777</v>
      </c>
      <c r="N317" s="51">
        <f>+IF(H317=0,"",'Ark1'!AE4309)</f>
        <v>6.0212976052053868</v>
      </c>
      <c r="O317" s="12">
        <f>IF(H317=0,"",'Ark1'!U4309)</f>
        <v>60.801261829653008</v>
      </c>
      <c r="P317" s="12">
        <f>IF(H317=0,"",'Ark1'!W4309)</f>
        <v>80.87507886435327</v>
      </c>
      <c r="Q317" s="51">
        <f>IF(H317=0,"",'Ark1'!X4309)</f>
        <v>0</v>
      </c>
      <c r="R317" s="51">
        <f>IF(H317=0,"",'Ark1'!Y4309)</f>
        <v>0</v>
      </c>
      <c r="S317" s="264"/>
      <c r="T317" s="51">
        <f>IF(H317=0,"",'Ark1'!Z4309)</f>
        <v>79.370786516853926</v>
      </c>
      <c r="U317" s="264"/>
      <c r="V317" s="51">
        <f>IF(H317=0,"",'Ark1'!AA4309)</f>
        <v>9.6838597258210939</v>
      </c>
      <c r="W317" s="12">
        <f>IF(H317=0,"",'Ark1'!AB4309)</f>
        <v>2.3180383296132594</v>
      </c>
      <c r="X317" s="15">
        <f>+IF('Ark1'!AC4309=0,"",'Ark1'!AC4309)</f>
        <v>-27.024863483610204</v>
      </c>
      <c r="Y317" s="15">
        <f t="shared" si="18"/>
        <v>73.966666666666669</v>
      </c>
      <c r="Z317" s="12">
        <f>IF(H317=0,"",'Ark1'!T4309)</f>
        <v>16.155955056179774</v>
      </c>
      <c r="AA317" s="51">
        <f>IF(H317=0,"",'Ark1'!V4309)</f>
        <v>87.723868081090245</v>
      </c>
      <c r="AB317" s="259"/>
      <c r="AC317" s="10"/>
      <c r="AF317" s="1"/>
      <c r="AG317" s="1"/>
      <c r="AH317" s="1"/>
      <c r="AI317" s="1"/>
      <c r="AJ317" s="1"/>
      <c r="AK317" s="1"/>
      <c r="AL317" s="1"/>
      <c r="AM317" s="10"/>
      <c r="AN317"/>
      <c r="AO317"/>
      <c r="AP317"/>
      <c r="AQ317"/>
      <c r="AR317"/>
      <c r="AS317"/>
      <c r="AT317"/>
      <c r="AU317"/>
      <c r="AV317"/>
      <c r="AW317"/>
    </row>
    <row r="318" spans="1:49" s="100" customFormat="1" ht="15.6">
      <c r="A318" s="259"/>
      <c r="B318" s="2">
        <f>+'Ark1'!C4310</f>
        <v>2022</v>
      </c>
      <c r="C318" s="2">
        <f>+'Ark1'!J4310</f>
        <v>134</v>
      </c>
      <c r="D318" s="2"/>
      <c r="E318" s="2">
        <f>+'Ark1'!D4310</f>
        <v>9</v>
      </c>
      <c r="F318" s="2" t="s">
        <v>497</v>
      </c>
      <c r="G318" s="3">
        <f>+'Ark1'!Q4310</f>
        <v>43</v>
      </c>
      <c r="H318" s="310">
        <f>+'Ark1'!R4310</f>
        <v>3598</v>
      </c>
      <c r="I318" s="310">
        <f>IF(H318=0,"",'Ark1'!S4310)</f>
        <v>3584</v>
      </c>
      <c r="J318" s="256"/>
      <c r="K318" s="51">
        <f>100*H318/Måned!H31</f>
        <v>3.0192162456994209</v>
      </c>
      <c r="L318" s="256"/>
      <c r="M318" s="51">
        <f>+IF(H318=0,"",'Ark1'!AD4310)</f>
        <v>10.078713689459088</v>
      </c>
      <c r="N318" s="51">
        <f>+IF(H318=0,"",'Ark1'!AE4310)</f>
        <v>10.123281392831256</v>
      </c>
      <c r="O318" s="12">
        <f>IF(H318=0,"",'Ark1'!U4310)</f>
        <v>60.540457589285694</v>
      </c>
      <c r="P318" s="12">
        <f>IF(H318=0,"",'Ark1'!W4310)</f>
        <v>84.185100446428393</v>
      </c>
      <c r="Q318" s="51">
        <f>IF(H318=0,"",'Ark1'!X4310)</f>
        <v>4.391328515842134</v>
      </c>
      <c r="R318" s="51">
        <f>IF(H318=0,"",'Ark1'!Y4310)</f>
        <v>8.782657031684268</v>
      </c>
      <c r="S318" s="264"/>
      <c r="T318" s="51">
        <f>IF(H318=0,"",'Ark1'!Z4310)</f>
        <v>91.078376876042242</v>
      </c>
      <c r="U318" s="264"/>
      <c r="V318" s="51">
        <f>IF(H318=0,"",'Ark1'!AA4310)</f>
        <v>9.905854605166077</v>
      </c>
      <c r="W318" s="12">
        <f>IF(H318=0,"",'Ark1'!AB4310)</f>
        <v>2.453935753737114</v>
      </c>
      <c r="X318" s="15">
        <f>+IF('Ark1'!AC4310=0,"",'Ark1'!AC4310)</f>
        <v>-41.804290022294438</v>
      </c>
      <c r="Y318" s="15">
        <f t="shared" si="18"/>
        <v>83.348837209302332</v>
      </c>
      <c r="Z318" s="12">
        <f>IF(H318=0,"",'Ark1'!T4310)</f>
        <v>15.951639799888826</v>
      </c>
      <c r="AA318" s="51">
        <f>IF(H318=0,"",'Ark1'!V4310)</f>
        <v>91.344158702213264</v>
      </c>
      <c r="AB318" s="259"/>
      <c r="AC318" s="10"/>
      <c r="AF318" s="1"/>
      <c r="AG318" s="1"/>
      <c r="AH318" s="1"/>
      <c r="AI318" s="1"/>
      <c r="AJ318" s="1"/>
      <c r="AK318" s="1"/>
      <c r="AL318" s="1"/>
      <c r="AM318" s="10"/>
      <c r="AN318"/>
      <c r="AO318"/>
      <c r="AP318"/>
      <c r="AQ318"/>
      <c r="AR318"/>
      <c r="AS318"/>
      <c r="AT318"/>
      <c r="AU318"/>
      <c r="AV318"/>
      <c r="AW318"/>
    </row>
    <row r="319" spans="1:49" s="100" customFormat="1" ht="15.6">
      <c r="A319" s="259"/>
      <c r="B319" s="2">
        <f>+'Ark1'!C4311</f>
        <v>2022</v>
      </c>
      <c r="C319" s="2">
        <f>+'Ark1'!J4311</f>
        <v>134</v>
      </c>
      <c r="D319" s="2"/>
      <c r="E319" s="2">
        <f>+'Ark1'!D4311</f>
        <v>10</v>
      </c>
      <c r="F319" s="2" t="s">
        <v>498</v>
      </c>
      <c r="G319" s="3">
        <f>+'Ark1'!Q4311</f>
        <v>51</v>
      </c>
      <c r="H319" s="310">
        <f>+'Ark1'!R4311</f>
        <v>2627</v>
      </c>
      <c r="I319" s="310">
        <f>IF(H319=0,"",'Ark1'!S4311)</f>
        <v>2625</v>
      </c>
      <c r="J319" s="256"/>
      <c r="K319" s="51">
        <f>100*H319/Måned!H32</f>
        <v>2.2415440800027304</v>
      </c>
      <c r="L319" s="256"/>
      <c r="M319" s="51">
        <f>+IF(H319=0,"",'Ark1'!AD4311)</f>
        <v>7.3587495448051747</v>
      </c>
      <c r="N319" s="51">
        <f>+IF(H319=0,"",'Ark1'!AE4311)</f>
        <v>7.4754233721418641</v>
      </c>
      <c r="O319" s="12">
        <f>IF(H319=0,"",'Ark1'!U4311)</f>
        <v>60.308952380952398</v>
      </c>
      <c r="P319" s="12">
        <f>IF(H319=0,"",'Ark1'!W4311)</f>
        <v>84.876685714285799</v>
      </c>
      <c r="Q319" s="51">
        <f>IF(H319=0,"",'Ark1'!X4311)</f>
        <v>4.6440807004187281</v>
      </c>
      <c r="R319" s="51">
        <f>IF(H319=0,"",'Ark1'!Y4311)</f>
        <v>9.2881614008374562</v>
      </c>
      <c r="S319" s="264"/>
      <c r="T319" s="51">
        <f>IF(H319=0,"",'Ark1'!Z4311)</f>
        <v>78.568709554625002</v>
      </c>
      <c r="U319" s="264"/>
      <c r="V319" s="51">
        <f>IF(H319=0,"",'Ark1'!AA4311)</f>
        <v>11.293106758265409</v>
      </c>
      <c r="W319" s="12">
        <f>IF(H319=0,"",'Ark1'!AB4311)</f>
        <v>2.4884066134622942</v>
      </c>
      <c r="X319" s="15">
        <f>+IF('Ark1'!AC4311=0,"",'Ark1'!AC4311)</f>
        <v>-38.239001689055193</v>
      </c>
      <c r="Y319" s="15">
        <f t="shared" si="18"/>
        <v>51.470588235294116</v>
      </c>
      <c r="Z319" s="12">
        <f>IF(H319=0,"",'Ark1'!T4311)</f>
        <v>15.906737723639139</v>
      </c>
      <c r="AA319" s="51">
        <f>IF(H319=0,"",'Ark1'!V4311)</f>
        <v>91.982252489294865</v>
      </c>
      <c r="AB319" s="259"/>
      <c r="AC319" s="10"/>
      <c r="AF319" s="1"/>
      <c r="AG319" s="1"/>
      <c r="AH319" s="1"/>
      <c r="AI319" s="1"/>
      <c r="AJ319" s="1"/>
      <c r="AK319" s="1"/>
      <c r="AL319" s="1"/>
      <c r="AM319" s="10"/>
      <c r="AN319"/>
      <c r="AO319"/>
      <c r="AP319"/>
      <c r="AQ319"/>
      <c r="AR319"/>
      <c r="AS319"/>
      <c r="AT319"/>
      <c r="AU319"/>
      <c r="AV319"/>
      <c r="AW319"/>
    </row>
    <row r="320" spans="1:49" s="100" customFormat="1" ht="15.6">
      <c r="A320" s="259"/>
      <c r="B320" s="2">
        <f>+'Ark1'!C4312</f>
        <v>2022</v>
      </c>
      <c r="C320" s="2">
        <f>+'Ark1'!J4312</f>
        <v>134</v>
      </c>
      <c r="D320" s="2"/>
      <c r="E320" s="2">
        <f>+'Ark1'!D4312</f>
        <v>11</v>
      </c>
      <c r="F320" s="2" t="s">
        <v>499</v>
      </c>
      <c r="G320" s="3">
        <f>+'Ark1'!Q4312</f>
        <v>44</v>
      </c>
      <c r="H320" s="310">
        <f>+'Ark1'!R4312</f>
        <v>3269</v>
      </c>
      <c r="I320" s="310">
        <f>IF(H320=0,"",'Ark1'!S4312)</f>
        <v>3268</v>
      </c>
      <c r="J320" s="256"/>
      <c r="K320" s="51">
        <f>100*H320/Måned!H33</f>
        <v>2.375761275599936</v>
      </c>
      <c r="L320" s="256"/>
      <c r="M320" s="51">
        <f>+IF(H320=0,"",'Ark1'!AD4312)</f>
        <v>9.1571192470377305</v>
      </c>
      <c r="N320" s="51">
        <f>+IF(H320=0,"",'Ark1'!AE4312)</f>
        <v>9.1040764410055282</v>
      </c>
      <c r="O320" s="12">
        <f>IF(H320=0,"",'Ark1'!U4312)</f>
        <v>60.707772337821297</v>
      </c>
      <c r="P320" s="12">
        <f>IF(H320=0,"",'Ark1'!W4312)</f>
        <v>83.030140758874012</v>
      </c>
      <c r="Q320" s="51">
        <f>IF(H320=0,"",'Ark1'!X4312)</f>
        <v>9.1771183848271654E-2</v>
      </c>
      <c r="R320" s="51">
        <f>IF(H320=0,"",'Ark1'!Y4312)</f>
        <v>0.18354236769654328</v>
      </c>
      <c r="S320" s="264"/>
      <c r="T320" s="51">
        <f>IF(H320=0,"",'Ark1'!Z4312)</f>
        <v>83.328234934230608</v>
      </c>
      <c r="U320" s="264"/>
      <c r="V320" s="51">
        <f>IF(H320=0,"",'Ark1'!AA4312)</f>
        <v>10.748625216454732</v>
      </c>
      <c r="W320" s="12">
        <f>IF(H320=0,"",'Ark1'!AB4312)</f>
        <v>2.3662458700070119</v>
      </c>
      <c r="X320" s="15">
        <f>+IF('Ark1'!AC4312=0,"",'Ark1'!AC4312)</f>
        <v>-41.328033833571695</v>
      </c>
      <c r="Y320" s="15">
        <f t="shared" si="18"/>
        <v>74.272727272727266</v>
      </c>
      <c r="Z320" s="12">
        <f>IF(H320=0,"",'Ark1'!T4312)</f>
        <v>16.133985928418475</v>
      </c>
      <c r="AA320" s="51">
        <f>IF(H320=0,"",'Ark1'!V4312)</f>
        <v>89.969115133319505</v>
      </c>
      <c r="AB320" s="259"/>
      <c r="AC320" s="10"/>
      <c r="AF320" s="1"/>
      <c r="AG320" s="1"/>
      <c r="AH320" s="1"/>
      <c r="AI320" s="1"/>
      <c r="AJ320" s="1"/>
      <c r="AK320" s="1"/>
      <c r="AL320" s="1"/>
      <c r="AM320" s="10"/>
      <c r="AN320"/>
      <c r="AO320"/>
      <c r="AP320"/>
      <c r="AQ320"/>
      <c r="AR320"/>
      <c r="AS320"/>
      <c r="AT320"/>
      <c r="AU320"/>
      <c r="AV320"/>
      <c r="AW320"/>
    </row>
    <row r="321" spans="1:49" s="100" customFormat="1" ht="15.6">
      <c r="A321" s="259"/>
      <c r="B321" s="2">
        <f>+'Ark1'!C4313</f>
        <v>2022</v>
      </c>
      <c r="C321" s="2">
        <f>+'Ark1'!J4313</f>
        <v>134</v>
      </c>
      <c r="D321" s="2"/>
      <c r="E321" s="2">
        <f>+'Ark1'!D4313</f>
        <v>12</v>
      </c>
      <c r="F321" s="2" t="s">
        <v>500</v>
      </c>
      <c r="G321" s="3">
        <f>+'Ark1'!Q4313</f>
        <v>30</v>
      </c>
      <c r="H321" s="310">
        <f>+'Ark1'!R4313</f>
        <v>2390</v>
      </c>
      <c r="I321" s="310">
        <f>IF(H321=0,"",'Ark1'!S4313)</f>
        <v>2390</v>
      </c>
      <c r="J321" s="256"/>
      <c r="K321" s="51">
        <f>100*H321/Måned!H34</f>
        <v>2.1508279337652989</v>
      </c>
      <c r="L321" s="256"/>
      <c r="M321" s="51">
        <f>+IF(H321=0,"",'Ark1'!AD4313)</f>
        <v>6.6948654023922227</v>
      </c>
      <c r="N321" s="51">
        <f>+IF(H321=0,"",'Ark1'!AE4313)</f>
        <v>6.3536668125070399</v>
      </c>
      <c r="O321" s="12">
        <f>IF(H321=0,"",'Ark1'!U4313)</f>
        <v>61.035564853556494</v>
      </c>
      <c r="P321" s="12">
        <f>IF(H321=0,"",'Ark1'!W4313)</f>
        <v>79.233430962343249</v>
      </c>
      <c r="Q321" s="51">
        <f>IF(H321=0,"",'Ark1'!X4313)</f>
        <v>6.7782426778242684</v>
      </c>
      <c r="R321" s="51">
        <f>IF(H321=0,"",'Ark1'!Y4313)</f>
        <v>13.556485355648539</v>
      </c>
      <c r="S321" s="264"/>
      <c r="T321" s="51">
        <f>IF(H321=0,"",'Ark1'!Z4313)</f>
        <v>84.016736401673612</v>
      </c>
      <c r="U321" s="264"/>
      <c r="V321" s="51">
        <f>IF(H321=0,"",'Ark1'!AA4313)</f>
        <v>9.4611113057932474</v>
      </c>
      <c r="W321" s="12">
        <f>IF(H321=0,"",'Ark1'!AB4313)</f>
        <v>2.2116066016446778</v>
      </c>
      <c r="X321" s="15">
        <f>+IF('Ark1'!AC4313=0,"",'Ark1'!AC4313)</f>
        <v>-39.265037252874947</v>
      </c>
      <c r="Y321" s="15">
        <f t="shared" si="18"/>
        <v>79.666666666666671</v>
      </c>
      <c r="Z321" s="12">
        <f>IF(H321=0,"",'Ark1'!T4313)</f>
        <v>16.284518828451876</v>
      </c>
      <c r="AA321" s="51">
        <f>IF(H321=0,"",'Ark1'!V4313)</f>
        <v>85.843370490079252</v>
      </c>
      <c r="AB321" s="259"/>
      <c r="AC321" s="10"/>
      <c r="AF321" s="1"/>
      <c r="AG321" s="1"/>
      <c r="AH321" s="1"/>
      <c r="AI321" s="1"/>
      <c r="AJ321" s="1"/>
      <c r="AK321" s="1"/>
      <c r="AL321" s="1"/>
      <c r="AM321" s="10"/>
      <c r="AN321"/>
      <c r="AO321"/>
      <c r="AP321"/>
      <c r="AQ321"/>
      <c r="AR321"/>
      <c r="AS321"/>
      <c r="AT321"/>
      <c r="AU321"/>
      <c r="AV321"/>
      <c r="AW321"/>
    </row>
    <row r="322" spans="1:49" ht="15.6">
      <c r="A322" s="259"/>
      <c r="B322" s="259"/>
      <c r="C322" s="256"/>
      <c r="D322" s="256"/>
      <c r="E322" s="256"/>
      <c r="F322" s="256"/>
      <c r="G322" s="256"/>
      <c r="H322" s="365"/>
      <c r="I322" s="365"/>
      <c r="J322" s="256"/>
      <c r="K322" s="256"/>
      <c r="L322" s="256"/>
      <c r="M322" s="256"/>
      <c r="N322" s="256"/>
      <c r="O322" s="256"/>
      <c r="P322" s="256"/>
      <c r="Q322" s="256"/>
      <c r="R322" s="256"/>
      <c r="S322" s="264"/>
      <c r="T322" s="256"/>
      <c r="U322" s="264"/>
      <c r="V322" s="256"/>
      <c r="W322" s="256"/>
      <c r="X322" s="256"/>
      <c r="Y322" s="256"/>
      <c r="Z322" s="256"/>
      <c r="AA322" s="256"/>
      <c r="AB322" s="259"/>
      <c r="AC322" s="79"/>
      <c r="AE322" s="51"/>
      <c r="AF322" s="4"/>
      <c r="AN322" s="13"/>
      <c r="AO322" s="12"/>
      <c r="AP322" s="12"/>
    </row>
    <row r="323" spans="1:49" s="100" customFormat="1" ht="15.6">
      <c r="A323" s="259"/>
      <c r="B323" s="2">
        <f>+'Ark1'!C4314</f>
        <v>2022</v>
      </c>
      <c r="C323" s="2">
        <f>+'Ark1'!J4314</f>
        <v>141</v>
      </c>
      <c r="D323" s="2" t="s">
        <v>30</v>
      </c>
      <c r="E323" s="2">
        <f>+'Ark1'!D4314</f>
        <v>1</v>
      </c>
      <c r="F323" s="2" t="s">
        <v>490</v>
      </c>
      <c r="G323" s="3">
        <f>+'Ark1'!Q4314</f>
        <v>47</v>
      </c>
      <c r="H323" s="310">
        <f>+'Ark1'!R4314</f>
        <v>5245</v>
      </c>
      <c r="I323" s="310">
        <f>IF(H323=0,"",'Ark1'!S4314)</f>
        <v>5198</v>
      </c>
      <c r="J323" s="256"/>
      <c r="K323" s="51">
        <f>100*H323/Måned!H23</f>
        <v>3.9808433771517047</v>
      </c>
      <c r="L323" s="256"/>
      <c r="M323" s="51">
        <f>+IF(H323=0,"",'Ark1'!AD4314)</f>
        <v>9.693396662292777</v>
      </c>
      <c r="N323" s="51">
        <f>+IF(H323=0,"",'Ark1'!AE4314)</f>
        <v>9.6458636330367575</v>
      </c>
      <c r="O323" s="12">
        <f>IF(H323=0,"",'Ark1'!U4314)</f>
        <v>60.584263178145427</v>
      </c>
      <c r="P323" s="12">
        <f>IF(H323=0,"",'Ark1'!W4314)</f>
        <v>84.352693343593614</v>
      </c>
      <c r="Q323" s="51">
        <f>IF(H323=0,"",'Ark1'!X4314)</f>
        <v>0</v>
      </c>
      <c r="R323" s="51">
        <f>IF(H323=0,"",'Ark1'!Y4314)</f>
        <v>0</v>
      </c>
      <c r="S323" s="264"/>
      <c r="T323" s="51">
        <f>IF(H323=0,"",'Ark1'!Z4314)</f>
        <v>36.568160152526225</v>
      </c>
      <c r="U323" s="264"/>
      <c r="V323" s="51">
        <f>IF(H323=0,"",'Ark1'!AA4314)</f>
        <v>8.985814536715985</v>
      </c>
      <c r="W323" s="12">
        <f>IF(H323=0,"",'Ark1'!AB4314)</f>
        <v>2.5956349219287</v>
      </c>
      <c r="X323" s="15">
        <f>+IF('Ark1'!AC4314=0,"",'Ark1'!AC4314)</f>
        <v>-40.798093366270848</v>
      </c>
      <c r="Y323" s="15">
        <f t="shared" si="18"/>
        <v>110.59574468085107</v>
      </c>
      <c r="Z323" s="12">
        <f>IF(H323=0,"",'Ark1'!T4314)</f>
        <v>15.859294566253572</v>
      </c>
      <c r="AA323" s="51">
        <f>IF(H323=0,"",'Ark1'!V4314)</f>
        <v>91.657325490219051</v>
      </c>
      <c r="AB323" s="259"/>
      <c r="AC323" s="10"/>
      <c r="AF323" s="1"/>
      <c r="AG323" s="1"/>
      <c r="AH323" s="1"/>
      <c r="AI323" s="1"/>
      <c r="AJ323" s="1"/>
      <c r="AK323" s="1"/>
      <c r="AL323" s="1"/>
      <c r="AM323" s="10"/>
      <c r="AN323"/>
      <c r="AO323"/>
      <c r="AP323"/>
      <c r="AQ323"/>
      <c r="AR323"/>
      <c r="AS323"/>
      <c r="AT323"/>
      <c r="AU323"/>
      <c r="AV323"/>
      <c r="AW323"/>
    </row>
    <row r="324" spans="1:49" s="100" customFormat="1" ht="15.6">
      <c r="A324" s="259"/>
      <c r="B324" s="2">
        <f>+'Ark1'!C4315</f>
        <v>2022</v>
      </c>
      <c r="C324" s="2">
        <f>+'Ark1'!J4315</f>
        <v>141</v>
      </c>
      <c r="D324" s="2"/>
      <c r="E324" s="2">
        <f>+'Ark1'!D4315</f>
        <v>2</v>
      </c>
      <c r="F324" s="2" t="s">
        <v>491</v>
      </c>
      <c r="G324" s="3">
        <f>+'Ark1'!Q4315</f>
        <v>42</v>
      </c>
      <c r="H324" s="310">
        <f>+'Ark1'!R4315</f>
        <v>4494</v>
      </c>
      <c r="I324" s="310">
        <f>IF(H324=0,"",'Ark1'!S4315)</f>
        <v>4483</v>
      </c>
      <c r="J324" s="256"/>
      <c r="K324" s="51">
        <f>100*H324/Måned!H24</f>
        <v>4.0301690527676834</v>
      </c>
      <c r="L324" s="256"/>
      <c r="M324" s="51">
        <f>+IF(H324=0,"",'Ark1'!AD4315)</f>
        <v>8.3054575024487605</v>
      </c>
      <c r="N324" s="51">
        <f>+IF(H324=0,"",'Ark1'!AE4315)</f>
        <v>8.4610092466164648</v>
      </c>
      <c r="O324" s="12">
        <f>IF(H324=0,"",'Ark1'!U4315)</f>
        <v>60.52308721838056</v>
      </c>
      <c r="P324" s="12">
        <f>IF(H324=0,"",'Ark1'!W4315)</f>
        <v>85.792148115101369</v>
      </c>
      <c r="Q324" s="51">
        <f>IF(H324=0,"",'Ark1'!X4315)</f>
        <v>0</v>
      </c>
      <c r="R324" s="51">
        <f>IF(H324=0,"",'Ark1'!Y4315)</f>
        <v>0</v>
      </c>
      <c r="S324" s="264"/>
      <c r="T324" s="51">
        <f>IF(H324=0,"",'Ark1'!Z4315)</f>
        <v>20.493991989319095</v>
      </c>
      <c r="U324" s="264"/>
      <c r="V324" s="51">
        <f>IF(H324=0,"",'Ark1'!AA4315)</f>
        <v>8.6723353695232781</v>
      </c>
      <c r="W324" s="12">
        <f>IF(H324=0,"",'Ark1'!AB4315)</f>
        <v>2.5161694573496529</v>
      </c>
      <c r="X324" s="15">
        <f>+IF('Ark1'!AC4315=0,"",'Ark1'!AC4315)</f>
        <v>-33.634120927062042</v>
      </c>
      <c r="Y324" s="15">
        <f t="shared" si="18"/>
        <v>106.73809523809524</v>
      </c>
      <c r="Z324" s="12">
        <f>IF(H324=0,"",'Ark1'!T4315)</f>
        <v>15.9684023141967</v>
      </c>
      <c r="AA324" s="51">
        <f>IF(H324=0,"",'Ark1'!V4315)</f>
        <v>93.030586960393748</v>
      </c>
      <c r="AB324" s="259"/>
      <c r="AC324" s="10"/>
      <c r="AF324" s="1"/>
      <c r="AG324" s="1"/>
      <c r="AH324" s="1"/>
      <c r="AI324" s="1"/>
      <c r="AJ324" s="1"/>
      <c r="AK324" s="1"/>
      <c r="AL324" s="1"/>
      <c r="AM324" s="10"/>
      <c r="AN324"/>
      <c r="AO324"/>
      <c r="AP324"/>
      <c r="AQ324"/>
      <c r="AR324"/>
      <c r="AS324"/>
      <c r="AT324"/>
      <c r="AU324"/>
      <c r="AV324"/>
      <c r="AW324"/>
    </row>
    <row r="325" spans="1:49" s="100" customFormat="1" ht="15.6">
      <c r="A325" s="259"/>
      <c r="B325" s="2">
        <f>+'Ark1'!C4316</f>
        <v>2022</v>
      </c>
      <c r="C325" s="2">
        <f>+'Ark1'!J4316</f>
        <v>141</v>
      </c>
      <c r="D325" s="2"/>
      <c r="E325" s="2">
        <f>+'Ark1'!D4316</f>
        <v>3</v>
      </c>
      <c r="F325" s="2" t="s">
        <v>492</v>
      </c>
      <c r="G325" s="3">
        <f>+'Ark1'!Q4316</f>
        <v>47</v>
      </c>
      <c r="H325" s="310">
        <f>+'Ark1'!R4316</f>
        <v>5848</v>
      </c>
      <c r="I325" s="310">
        <f>IF(H325=0,"",'Ark1'!S4316)</f>
        <v>5610</v>
      </c>
      <c r="J325" s="256"/>
      <c r="K325" s="51">
        <f>100*H325/Måned!H25</f>
        <v>4.2198538060223836</v>
      </c>
      <c r="L325" s="256"/>
      <c r="M325" s="51">
        <f>+IF(H325=0,"",'Ark1'!AD4316)</f>
        <v>10.807813857214143</v>
      </c>
      <c r="N325" s="51">
        <f>+IF(H325=0,"",'Ark1'!AE4316)</f>
        <v>10.325564751713291</v>
      </c>
      <c r="O325" s="12">
        <f>IF(H325=0,"",'Ark1'!U4316)</f>
        <v>60.583600713012494</v>
      </c>
      <c r="P325" s="12">
        <f>IF(H325=0,"",'Ark1'!W4316)</f>
        <v>83.665240641711023</v>
      </c>
      <c r="Q325" s="51">
        <f>IF(H325=0,"",'Ark1'!X4316)</f>
        <v>0</v>
      </c>
      <c r="R325" s="51">
        <f>IF(H325=0,"",'Ark1'!Y4316)</f>
        <v>0</v>
      </c>
      <c r="S325" s="264"/>
      <c r="T325" s="51">
        <f>IF(H325=0,"",'Ark1'!Z4316)</f>
        <v>2.2400820793433653</v>
      </c>
      <c r="U325" s="264"/>
      <c r="V325" s="51">
        <f>IF(H325=0,"",'Ark1'!AA4316)</f>
        <v>9.0928941515255186</v>
      </c>
      <c r="W325" s="12">
        <f>IF(H325=0,"",'Ark1'!AB4316)</f>
        <v>2.5443408689335318</v>
      </c>
      <c r="X325" s="15">
        <f>+IF('Ark1'!AC4316=0,"",'Ark1'!AC4316)</f>
        <v>-38.552820985131625</v>
      </c>
      <c r="Y325" s="15">
        <f t="shared" si="18"/>
        <v>119.36170212765957</v>
      </c>
      <c r="Z325" s="12">
        <f>IF(H325=0,"",'Ark1'!T4316)</f>
        <v>15.350889192886459</v>
      </c>
      <c r="AA325" s="51">
        <f>IF(H325=0,"",'Ark1'!V4316)</f>
        <v>92.086160180608985</v>
      </c>
      <c r="AB325" s="259"/>
      <c r="AC325" s="10"/>
      <c r="AF325" s="1"/>
      <c r="AG325" s="1"/>
      <c r="AH325" s="1"/>
      <c r="AI325" s="1"/>
      <c r="AJ325" s="1"/>
      <c r="AK325" s="1"/>
      <c r="AL325" s="1"/>
      <c r="AM325" s="10"/>
      <c r="AN325"/>
      <c r="AO325"/>
      <c r="AP325"/>
      <c r="AQ325"/>
      <c r="AR325"/>
      <c r="AS325"/>
      <c r="AT325"/>
      <c r="AU325"/>
      <c r="AV325"/>
      <c r="AW325"/>
    </row>
    <row r="326" spans="1:49" s="100" customFormat="1" ht="15.6">
      <c r="A326" s="259"/>
      <c r="B326" s="2">
        <f>+'Ark1'!C4317</f>
        <v>2022</v>
      </c>
      <c r="C326" s="2">
        <f>+'Ark1'!J4317</f>
        <v>141</v>
      </c>
      <c r="D326" s="2"/>
      <c r="E326" s="2">
        <f>+'Ark1'!D4317</f>
        <v>4</v>
      </c>
      <c r="F326" s="2" t="s">
        <v>493</v>
      </c>
      <c r="G326" s="3">
        <f>+'Ark1'!Q4317</f>
        <v>35</v>
      </c>
      <c r="H326" s="310">
        <f>+'Ark1'!R4317</f>
        <v>3311</v>
      </c>
      <c r="I326" s="310">
        <f>IF(H326=0,"",'Ark1'!S4317)</f>
        <v>3209</v>
      </c>
      <c r="J326" s="256"/>
      <c r="K326" s="51">
        <f>100*H326/Måned!H26</f>
        <v>2.9184920096254703</v>
      </c>
      <c r="L326" s="256"/>
      <c r="M326" s="51">
        <f>+IF(H326=0,"",'Ark1'!AD4317)</f>
        <v>6.1191299044521239</v>
      </c>
      <c r="N326" s="51">
        <f>+IF(H326=0,"",'Ark1'!AE4317)</f>
        <v>5.9328076020612652</v>
      </c>
      <c r="O326" s="12">
        <f>IF(H326=0,"",'Ark1'!U4317)</f>
        <v>60.597070738547856</v>
      </c>
      <c r="P326" s="12">
        <f>IF(H326=0,"",'Ark1'!W4317)</f>
        <v>84.039732003739502</v>
      </c>
      <c r="Q326" s="51">
        <f>IF(H326=0,"",'Ark1'!X4317)</f>
        <v>0</v>
      </c>
      <c r="R326" s="51">
        <f>IF(H326=0,"",'Ark1'!Y4317)</f>
        <v>0</v>
      </c>
      <c r="S326" s="264"/>
      <c r="T326" s="51">
        <f>IF(H326=0,"",'Ark1'!Z4317)</f>
        <v>0</v>
      </c>
      <c r="U326" s="264"/>
      <c r="V326" s="51">
        <f>IF(H326=0,"",'Ark1'!AA4317)</f>
        <v>8.3082995701922169</v>
      </c>
      <c r="W326" s="12">
        <f>IF(H326=0,"",'Ark1'!AB4317)</f>
        <v>2.4668580703933403</v>
      </c>
      <c r="X326" s="15">
        <f>+IF('Ark1'!AC4317=0,"",'Ark1'!AC4317)</f>
        <v>-29.018711026834573</v>
      </c>
      <c r="Y326" s="15">
        <f t="shared" si="18"/>
        <v>91.685714285714283</v>
      </c>
      <c r="Z326" s="12">
        <f>IF(H326=0,"",'Ark1'!T4317)</f>
        <v>15.562065841135604</v>
      </c>
      <c r="AA326" s="51">
        <f>IF(H326=0,"",'Ark1'!V4317)</f>
        <v>91.836880766344237</v>
      </c>
      <c r="AB326" s="259"/>
      <c r="AC326" s="10"/>
      <c r="AF326" s="1"/>
      <c r="AG326" s="1"/>
      <c r="AH326" s="1"/>
      <c r="AI326" s="1"/>
      <c r="AJ326" s="1"/>
      <c r="AK326" s="1"/>
      <c r="AL326" s="1"/>
      <c r="AM326" s="10"/>
      <c r="AN326"/>
      <c r="AO326"/>
      <c r="AP326"/>
      <c r="AQ326"/>
      <c r="AR326"/>
      <c r="AS326"/>
      <c r="AT326"/>
      <c r="AU326"/>
      <c r="AV326"/>
      <c r="AW326"/>
    </row>
    <row r="327" spans="1:49" ht="15.6">
      <c r="A327" s="259"/>
      <c r="B327" s="2">
        <f>+'Ark1'!C4318</f>
        <v>2022</v>
      </c>
      <c r="C327" s="2">
        <f>+'Ark1'!J4318</f>
        <v>141</v>
      </c>
      <c r="D327" s="2"/>
      <c r="E327" s="2">
        <f>+'Ark1'!D4318</f>
        <v>5</v>
      </c>
      <c r="F327" s="2" t="s">
        <v>377</v>
      </c>
      <c r="G327" s="3">
        <f>+'Ark1'!Q4318</f>
        <v>38</v>
      </c>
      <c r="H327" s="310">
        <f>+'Ark1'!R4318</f>
        <v>4346</v>
      </c>
      <c r="I327" s="310">
        <f>IF(H327=0,"",'Ark1'!S4318)</f>
        <v>4343</v>
      </c>
      <c r="J327" s="256"/>
      <c r="K327" s="51">
        <f>100*H327/Måned!H27</f>
        <v>3.6357856342128598</v>
      </c>
      <c r="L327" s="256"/>
      <c r="M327" s="51">
        <f>+IF(H327=0,"",'Ark1'!AD4318)</f>
        <v>8.0319355375261061</v>
      </c>
      <c r="N327" s="51">
        <f>+IF(H327=0,"",'Ark1'!AE4318)</f>
        <v>8.0837964319271851</v>
      </c>
      <c r="O327" s="12">
        <f>IF(H327=0,"",'Ark1'!U4318)</f>
        <v>60.45797835597515</v>
      </c>
      <c r="P327" s="12">
        <f>IF(H327=0,"",'Ark1'!W4318)</f>
        <v>84.609601657840386</v>
      </c>
      <c r="Q327" s="51">
        <f>IF(H327=0,"",'Ark1'!X4318)</f>
        <v>0</v>
      </c>
      <c r="R327" s="51">
        <f>IF(H327=0,"",'Ark1'!Y4318)</f>
        <v>0</v>
      </c>
      <c r="S327" s="264"/>
      <c r="T327" s="51">
        <f>IF(H327=0,"",'Ark1'!Z4318)</f>
        <v>21.375977910722501</v>
      </c>
      <c r="U327" s="264"/>
      <c r="V327" s="51">
        <f>IF(H327=0,"",'Ark1'!AA4318)</f>
        <v>8.3133396601220984</v>
      </c>
      <c r="W327" s="12">
        <f>IF(H327=0,"",'Ark1'!AB4318)</f>
        <v>2.5474579551288641</v>
      </c>
      <c r="X327" s="15">
        <f>+IF('Ark1'!AC4318=0,"",'Ark1'!AC4318)</f>
        <v>-34.11613057501485</v>
      </c>
      <c r="Y327" s="15">
        <f t="shared" si="18"/>
        <v>114.28947368421052</v>
      </c>
      <c r="Z327" s="12">
        <f>IF(H327=0,"",'Ark1'!T4318)</f>
        <v>15.925218591808564</v>
      </c>
      <c r="AA327" s="51">
        <f>IF(H327=0,"",'Ark1'!V4318)</f>
        <v>91.690891732727025</v>
      </c>
      <c r="AB327" s="259"/>
    </row>
    <row r="328" spans="1:49" ht="15.6">
      <c r="A328" s="259"/>
      <c r="B328" s="2">
        <f>+'Ark1'!C4319</f>
        <v>2022</v>
      </c>
      <c r="C328" s="2">
        <f>+'Ark1'!J4319</f>
        <v>141</v>
      </c>
      <c r="D328" s="2"/>
      <c r="E328" s="2">
        <f>+'Ark1'!D4319</f>
        <v>6</v>
      </c>
      <c r="F328" s="2" t="s">
        <v>494</v>
      </c>
      <c r="G328" s="3">
        <f>+'Ark1'!Q4319</f>
        <v>40</v>
      </c>
      <c r="H328" s="310">
        <f>+'Ark1'!R4319</f>
        <v>3616</v>
      </c>
      <c r="I328" s="310">
        <f>IF(H328=0,"",'Ark1'!S4319)</f>
        <v>3587</v>
      </c>
      <c r="J328" s="256"/>
      <c r="K328" s="51">
        <f>100*H328/Måned!H28</f>
        <v>2.9241705011361891</v>
      </c>
      <c r="L328" s="256"/>
      <c r="M328" s="51">
        <f>+IF(H328=0,"",'Ark1'!AD4319)</f>
        <v>6.6828069267589489</v>
      </c>
      <c r="N328" s="51">
        <f>+IF(H328=0,"",'Ark1'!AE4319)</f>
        <v>6.7808374121406247</v>
      </c>
      <c r="O328" s="12">
        <f>IF(H328=0,"",'Ark1'!U4319)</f>
        <v>60.678282687482579</v>
      </c>
      <c r="P328" s="12">
        <f>IF(H328=0,"",'Ark1'!W4319)</f>
        <v>85.930248118204659</v>
      </c>
      <c r="Q328" s="51">
        <f>IF(H328=0,"",'Ark1'!X4319)</f>
        <v>0</v>
      </c>
      <c r="R328" s="51">
        <f>IF(H328=0,"",'Ark1'!Y4319)</f>
        <v>0</v>
      </c>
      <c r="S328" s="264"/>
      <c r="T328" s="51">
        <f>IF(H328=0,"",'Ark1'!Z4319)</f>
        <v>13.689159292035399</v>
      </c>
      <c r="U328" s="264"/>
      <c r="V328" s="51">
        <f>IF(H328=0,"",'Ark1'!AA4319)</f>
        <v>8.0804752873562684</v>
      </c>
      <c r="W328" s="12">
        <f>IF(H328=0,"",'Ark1'!AB4319)</f>
        <v>2.6018553041083594</v>
      </c>
      <c r="X328" s="15">
        <f>+IF('Ark1'!AC4319=0,"",'Ark1'!AC4319)</f>
        <v>-25.173466252925195</v>
      </c>
      <c r="Y328" s="15">
        <f t="shared" si="18"/>
        <v>89.674999999999997</v>
      </c>
      <c r="Z328" s="12">
        <f>IF(H328=0,"",'Ark1'!T4319)</f>
        <v>15.929480088495579</v>
      </c>
      <c r="AA328" s="51">
        <f>IF(H328=0,"",'Ark1'!V4319)</f>
        <v>93.326841450150482</v>
      </c>
      <c r="AB328" s="259"/>
    </row>
    <row r="329" spans="1:49" ht="15.6">
      <c r="A329" s="259"/>
      <c r="B329" s="2">
        <f>+'Ark1'!C4320</f>
        <v>2022</v>
      </c>
      <c r="C329" s="2">
        <f>+'Ark1'!J4320</f>
        <v>141</v>
      </c>
      <c r="D329" s="2"/>
      <c r="E329" s="2">
        <f>+'Ark1'!D4320</f>
        <v>7</v>
      </c>
      <c r="F329" s="2" t="s">
        <v>495</v>
      </c>
      <c r="G329" s="3">
        <f>+'Ark1'!Q4320</f>
        <v>39</v>
      </c>
      <c r="H329" s="310">
        <f>+'Ark1'!R4320</f>
        <v>4275</v>
      </c>
      <c r="I329" s="310">
        <f>IF(H329=0,"",'Ark1'!S4320)</f>
        <v>4275</v>
      </c>
      <c r="J329" s="256"/>
      <c r="K329" s="51">
        <f>100*H329/Måned!H29</f>
        <v>3.6937512960530863</v>
      </c>
      <c r="L329" s="256"/>
      <c r="M329" s="51">
        <f>+IF(H329=0,"",'Ark1'!AD4320)</f>
        <v>7.9007189192186145</v>
      </c>
      <c r="N329" s="51">
        <f>+IF(H329=0,"",'Ark1'!AE4320)</f>
        <v>8.1391814904084896</v>
      </c>
      <c r="O329" s="12">
        <f>IF(H329=0,"",'Ark1'!U4320)</f>
        <v>60.91859649122808</v>
      </c>
      <c r="P329" s="12">
        <f>IF(H329=0,"",'Ark1'!W4320)</f>
        <v>86.544350877192926</v>
      </c>
      <c r="Q329" s="51">
        <f>IF(H329=0,"",'Ark1'!X4320)</f>
        <v>0</v>
      </c>
      <c r="R329" s="51">
        <f>IF(H329=0,"",'Ark1'!Y4320)</f>
        <v>0</v>
      </c>
      <c r="S329" s="264"/>
      <c r="T329" s="51">
        <f>IF(H329=0,"",'Ark1'!Z4320)</f>
        <v>4.0935672514619883</v>
      </c>
      <c r="U329" s="264"/>
      <c r="V329" s="51">
        <f>IF(H329=0,"",'Ark1'!AA4320)</f>
        <v>8.2065951380543183</v>
      </c>
      <c r="W329" s="12">
        <f>IF(H329=0,"",'Ark1'!AB4320)</f>
        <v>2.5101278632396937</v>
      </c>
      <c r="X329" s="15">
        <f>+IF('Ark1'!AC4320=0,"",'Ark1'!AC4320)</f>
        <v>-35.726533873585161</v>
      </c>
      <c r="Y329" s="15">
        <f t="shared" si="18"/>
        <v>109.61538461538461</v>
      </c>
      <c r="Z329" s="12">
        <f>IF(H329=0,"",'Ark1'!T4320)</f>
        <v>16.190877192982459</v>
      </c>
      <c r="AA329" s="51">
        <f>IF(H329=0,"",'Ark1'!V4320)</f>
        <v>93.764193799775555</v>
      </c>
      <c r="AB329" s="259"/>
    </row>
    <row r="330" spans="1:49" ht="15.6">
      <c r="A330" s="259"/>
      <c r="B330" s="2">
        <f>+'Ark1'!C4321</f>
        <v>2022</v>
      </c>
      <c r="C330" s="2">
        <f>+'Ark1'!J4321</f>
        <v>141</v>
      </c>
      <c r="D330" s="2"/>
      <c r="E330" s="2">
        <f>+'Ark1'!D4321</f>
        <v>8</v>
      </c>
      <c r="F330" s="2" t="s">
        <v>496</v>
      </c>
      <c r="G330" s="3">
        <f>+'Ark1'!Q4321</f>
        <v>49</v>
      </c>
      <c r="H330" s="310">
        <f>+'Ark1'!R4321</f>
        <v>4870</v>
      </c>
      <c r="I330" s="310">
        <f>IF(H330=0,"",'Ark1'!S4321)</f>
        <v>4853</v>
      </c>
      <c r="J330" s="256"/>
      <c r="K330" s="51">
        <f>100*H330/Måned!H30</f>
        <v>3.681615689518992</v>
      </c>
      <c r="L330" s="256"/>
      <c r="M330" s="51">
        <f>+IF(H330=0,"",'Ark1'!AD4321)</f>
        <v>9.0003511430630745</v>
      </c>
      <c r="N330" s="51">
        <f>+IF(H330=0,"",'Ark1'!AE4321)</f>
        <v>9.1927647525580767</v>
      </c>
      <c r="O330" s="12">
        <f>IF(H330=0,"",'Ark1'!U4321)</f>
        <v>60.785493509169584</v>
      </c>
      <c r="P330" s="12">
        <f>IF(H330=0,"",'Ark1'!W4321)</f>
        <v>86.105316299196346</v>
      </c>
      <c r="Q330" s="51">
        <f>IF(H330=0,"",'Ark1'!X4321)</f>
        <v>0</v>
      </c>
      <c r="R330" s="51">
        <f>IF(H330=0,"",'Ark1'!Y4321)</f>
        <v>0</v>
      </c>
      <c r="S330" s="264"/>
      <c r="T330" s="51">
        <f>IF(H330=0,"",'Ark1'!Z4321)</f>
        <v>0.63655030800821355</v>
      </c>
      <c r="U330" s="264"/>
      <c r="V330" s="51">
        <f>IF(H330=0,"",'Ark1'!AA4321)</f>
        <v>7.958431086168174</v>
      </c>
      <c r="W330" s="12">
        <f>IF(H330=0,"",'Ark1'!AB4321)</f>
        <v>2.4429066414117182</v>
      </c>
      <c r="X330" s="15">
        <f>+IF('Ark1'!AC4321=0,"",'Ark1'!AC4321)</f>
        <v>-28.670902488225195</v>
      </c>
      <c r="Y330" s="15">
        <f t="shared" si="18"/>
        <v>99.040816326530617</v>
      </c>
      <c r="Z330" s="12">
        <f>IF(H330=0,"",'Ark1'!T4321)</f>
        <v>16.097330595482543</v>
      </c>
      <c r="AA330" s="51">
        <f>IF(H330=0,"",'Ark1'!V4321)</f>
        <v>93.377832657151714</v>
      </c>
      <c r="AB330" s="259"/>
    </row>
    <row r="331" spans="1:49" ht="15.6">
      <c r="A331" s="259"/>
      <c r="B331" s="2">
        <f>+'Ark1'!C4322</f>
        <v>2022</v>
      </c>
      <c r="C331" s="2">
        <f>+'Ark1'!J4322</f>
        <v>141</v>
      </c>
      <c r="D331" s="2"/>
      <c r="E331" s="2">
        <f>+'Ark1'!D4322</f>
        <v>9</v>
      </c>
      <c r="F331" s="2" t="s">
        <v>497</v>
      </c>
      <c r="G331" s="3">
        <f>+'Ark1'!Q4322</f>
        <v>47</v>
      </c>
      <c r="H331" s="310">
        <f>+'Ark1'!R4322</f>
        <v>4200</v>
      </c>
      <c r="I331" s="310">
        <f>IF(H331=0,"",'Ark1'!S4322)</f>
        <v>4175</v>
      </c>
      <c r="J331" s="256"/>
      <c r="K331" s="51">
        <f>100*H331/Måned!H31</f>
        <v>3.5243769405051606</v>
      </c>
      <c r="L331" s="256"/>
      <c r="M331" s="51">
        <f>+IF(H331=0,"",'Ark1'!AD4322)</f>
        <v>7.7621098153726749</v>
      </c>
      <c r="N331" s="51">
        <f>+IF(H331=0,"",'Ark1'!AE4322)</f>
        <v>7.9642046560627744</v>
      </c>
      <c r="O331" s="12">
        <f>IF(H331=0,"",'Ark1'!U4322)</f>
        <v>60.678562874251497</v>
      </c>
      <c r="P331" s="12">
        <f>IF(H331=0,"",'Ark1'!W4322)</f>
        <v>86.712167664670687</v>
      </c>
      <c r="Q331" s="51">
        <f>IF(H331=0,"",'Ark1'!X4322)</f>
        <v>0</v>
      </c>
      <c r="R331" s="51">
        <f>IF(H331=0,"",'Ark1'!Y4322)</f>
        <v>0</v>
      </c>
      <c r="S331" s="264"/>
      <c r="T331" s="51">
        <f>IF(H331=0,"",'Ark1'!Z4322)</f>
        <v>4.1190476190476177</v>
      </c>
      <c r="U331" s="264"/>
      <c r="V331" s="51">
        <f>IF(H331=0,"",'Ark1'!AA4322)</f>
        <v>8.801449008120013</v>
      </c>
      <c r="W331" s="12">
        <f>IF(H331=0,"",'Ark1'!AB4322)</f>
        <v>2.5727559899397967</v>
      </c>
      <c r="X331" s="15">
        <f>+IF('Ark1'!AC4322=0,"",'Ark1'!AC4322)</f>
        <v>-31.457695525651001</v>
      </c>
      <c r="Y331" s="15">
        <f t="shared" si="18"/>
        <v>88.829787234042556</v>
      </c>
      <c r="Z331" s="12">
        <f>IF(H331=0,"",'Ark1'!T4322)</f>
        <v>15.976666666666661</v>
      </c>
      <c r="AA331" s="51">
        <f>IF(H331=0,"",'Ark1'!V4322)</f>
        <v>94.12252418240449</v>
      </c>
      <c r="AB331" s="259"/>
    </row>
    <row r="332" spans="1:49" ht="15.6">
      <c r="A332" s="259"/>
      <c r="B332" s="2">
        <f>+'Ark1'!C4323</f>
        <v>2022</v>
      </c>
      <c r="C332" s="2">
        <f>+'Ark1'!J4323</f>
        <v>141</v>
      </c>
      <c r="D332" s="2"/>
      <c r="E332" s="2">
        <f>+'Ark1'!D4323</f>
        <v>10</v>
      </c>
      <c r="F332" s="2" t="s">
        <v>498</v>
      </c>
      <c r="G332" s="3">
        <f>+'Ark1'!Q4323</f>
        <v>52</v>
      </c>
      <c r="H332" s="310">
        <f>+'Ark1'!R4323</f>
        <v>4826</v>
      </c>
      <c r="I332" s="310">
        <f>IF(H332=0,"",'Ark1'!S4323)</f>
        <v>4820</v>
      </c>
      <c r="J332" s="256"/>
      <c r="K332" s="51">
        <f>100*H332/Måned!H32</f>
        <v>4.1178879825250005</v>
      </c>
      <c r="L332" s="256"/>
      <c r="M332" s="51">
        <f>+IF(H332=0,"",'Ark1'!AD4323)</f>
        <v>8.9190338021401256</v>
      </c>
      <c r="N332" s="51">
        <f>+IF(H332=0,"",'Ark1'!AE4323)</f>
        <v>9.0427811518239842</v>
      </c>
      <c r="O332" s="12">
        <f>IF(H332=0,"",'Ark1'!U4323)</f>
        <v>60.786514522821584</v>
      </c>
      <c r="P332" s="12">
        <f>IF(H332=0,"",'Ark1'!W4323)</f>
        <v>85.280373443983379</v>
      </c>
      <c r="Q332" s="51">
        <f>IF(H332=0,"",'Ark1'!X4323)</f>
        <v>0</v>
      </c>
      <c r="R332" s="51">
        <f>IF(H332=0,"",'Ark1'!Y4323)</f>
        <v>0</v>
      </c>
      <c r="S332" s="264"/>
      <c r="T332" s="51">
        <f>IF(H332=0,"",'Ark1'!Z4323)</f>
        <v>6.3406547865727321</v>
      </c>
      <c r="U332" s="264"/>
      <c r="V332" s="51">
        <f>IF(H332=0,"",'Ark1'!AA4323)</f>
        <v>8.3929856522752093</v>
      </c>
      <c r="W332" s="12">
        <f>IF(H332=0,"",'Ark1'!AB4323)</f>
        <v>2.4057039516326579</v>
      </c>
      <c r="X332" s="15">
        <f>+IF('Ark1'!AC4323=0,"",'Ark1'!AC4323)</f>
        <v>-35.382871215074069</v>
      </c>
      <c r="Y332" s="15">
        <f t="shared" si="18"/>
        <v>92.692307692307693</v>
      </c>
      <c r="Z332" s="12">
        <f>IF(H332=0,"",'Ark1'!T4323)</f>
        <v>16.117903025279738</v>
      </c>
      <c r="AA332" s="51">
        <f>IF(H332=0,"",'Ark1'!V4323)</f>
        <v>92.435612718763821</v>
      </c>
      <c r="AB332" s="259"/>
    </row>
    <row r="333" spans="1:49" ht="15.6">
      <c r="A333" s="259"/>
      <c r="B333" s="2">
        <f>+'Ark1'!C4324</f>
        <v>2022</v>
      </c>
      <c r="C333" s="2">
        <f>+'Ark1'!J4324</f>
        <v>141</v>
      </c>
      <c r="D333" s="2"/>
      <c r="E333" s="2">
        <f>+'Ark1'!D4324</f>
        <v>11</v>
      </c>
      <c r="F333" s="2" t="s">
        <v>499</v>
      </c>
      <c r="G333" s="3">
        <f>+'Ark1'!Q4324</f>
        <v>49</v>
      </c>
      <c r="H333" s="310">
        <f>+'Ark1'!R4324</f>
        <v>3841</v>
      </c>
      <c r="I333" s="310">
        <f>IF(H333=0,"",'Ark1'!S4324)</f>
        <v>3757</v>
      </c>
      <c r="J333" s="256"/>
      <c r="K333" s="51">
        <f>100*H333/Måned!H33</f>
        <v>2.791464992223724</v>
      </c>
      <c r="L333" s="256"/>
      <c r="M333" s="51">
        <f>+IF(H333=0,"",'Ark1'!AD4324)</f>
        <v>7.0986342382967722</v>
      </c>
      <c r="N333" s="51">
        <f>+IF(H333=0,"",'Ark1'!AE4324)</f>
        <v>6.9783985732407698</v>
      </c>
      <c r="O333" s="12">
        <f>IF(H333=0,"",'Ark1'!U4324)</f>
        <v>60.746872504657958</v>
      </c>
      <c r="P333" s="12">
        <f>IF(H333=0,"",'Ark1'!W4324)</f>
        <v>84.432313015704011</v>
      </c>
      <c r="Q333" s="51">
        <f>IF(H333=0,"",'Ark1'!X4324)</f>
        <v>0</v>
      </c>
      <c r="R333" s="51">
        <f>IF(H333=0,"",'Ark1'!Y4324)</f>
        <v>0</v>
      </c>
      <c r="S333" s="264"/>
      <c r="T333" s="51">
        <f>IF(H333=0,"",'Ark1'!Z4324)</f>
        <v>0</v>
      </c>
      <c r="U333" s="264"/>
      <c r="V333" s="51">
        <f>IF(H333=0,"",'Ark1'!AA4324)</f>
        <v>10.257973744328602</v>
      </c>
      <c r="W333" s="12">
        <f>IF(H333=0,"",'Ark1'!AB4324)</f>
        <v>2.4575326100907047</v>
      </c>
      <c r="X333" s="15">
        <f>+IF('Ark1'!AC4324=0,"",'Ark1'!AC4324)</f>
        <v>-28.146328641385505</v>
      </c>
      <c r="Y333" s="15">
        <f t="shared" si="18"/>
        <v>76.673469387755105</v>
      </c>
      <c r="Z333" s="12">
        <f>IF(H333=0,"",'Ark1'!T4324)</f>
        <v>15.778443113772459</v>
      </c>
      <c r="AA333" s="51">
        <f>IF(H333=0,"",'Ark1'!V4324)</f>
        <v>92.070302282975547</v>
      </c>
      <c r="AB333" s="259"/>
    </row>
    <row r="334" spans="1:49" ht="15.6">
      <c r="A334" s="259"/>
      <c r="B334" s="2">
        <f>+'Ark1'!C4325</f>
        <v>2022</v>
      </c>
      <c r="C334" s="2">
        <f>+'Ark1'!J4325</f>
        <v>141</v>
      </c>
      <c r="D334" s="2"/>
      <c r="E334" s="2">
        <f>+'Ark1'!D4325</f>
        <v>12</v>
      </c>
      <c r="F334" s="2" t="s">
        <v>500</v>
      </c>
      <c r="G334" s="3">
        <f>+'Ark1'!Q4325</f>
        <v>45</v>
      </c>
      <c r="H334" s="310">
        <f>+'Ark1'!R4325</f>
        <v>5237</v>
      </c>
      <c r="I334" s="310">
        <f>IF(H334=0,"",'Ark1'!S4325)</f>
        <v>5231</v>
      </c>
      <c r="J334" s="256"/>
      <c r="K334" s="51">
        <f>100*H334/Måned!H34</f>
        <v>4.712922966162707</v>
      </c>
      <c r="L334" s="256"/>
      <c r="M334" s="51">
        <f>+IF(H334=0,"",'Ark1'!AD4325)</f>
        <v>9.6786116912158811</v>
      </c>
      <c r="N334" s="51">
        <f>+IF(H334=0,"",'Ark1'!AE4325)</f>
        <v>9.4527902984103207</v>
      </c>
      <c r="O334" s="12">
        <f>IF(H334=0,"",'Ark1'!U4325)</f>
        <v>61.122156375454018</v>
      </c>
      <c r="P334" s="12">
        <f>IF(H334=0,"",'Ark1'!W4325)</f>
        <v>82.142783406614384</v>
      </c>
      <c r="Q334" s="51">
        <f>IF(H334=0,"",'Ark1'!X4325)</f>
        <v>0</v>
      </c>
      <c r="R334" s="51">
        <f>IF(H334=0,"",'Ark1'!Y4325)</f>
        <v>0</v>
      </c>
      <c r="S334" s="264"/>
      <c r="T334" s="51">
        <f>IF(H334=0,"",'Ark1'!Z4325)</f>
        <v>0</v>
      </c>
      <c r="U334" s="264"/>
      <c r="V334" s="51">
        <f>IF(H334=0,"",'Ark1'!AA4325)</f>
        <v>8.5362372065142686</v>
      </c>
      <c r="W334" s="12">
        <f>IF(H334=0,"",'Ark1'!AB4325)</f>
        <v>2.4653958412008818</v>
      </c>
      <c r="X334" s="15">
        <f>+IF('Ark1'!AC4325=0,"",'Ark1'!AC4325)</f>
        <v>-36.618374497455591</v>
      </c>
      <c r="Y334" s="15">
        <f t="shared" si="18"/>
        <v>116.24444444444444</v>
      </c>
      <c r="Z334" s="12">
        <f>IF(H334=0,"",'Ark1'!T4325)</f>
        <v>16.253007447011644</v>
      </c>
      <c r="AA334" s="51">
        <f>IF(H334=0,"",'Ark1'!V4325)</f>
        <v>89.039609478703554</v>
      </c>
      <c r="AB334" s="259"/>
    </row>
    <row r="335" spans="1:49" ht="15.6">
      <c r="A335" s="259"/>
      <c r="B335" s="259"/>
      <c r="C335" s="256"/>
      <c r="D335" s="256"/>
      <c r="E335" s="256"/>
      <c r="F335" s="256"/>
      <c r="G335" s="256"/>
      <c r="H335" s="365"/>
      <c r="I335" s="365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64"/>
      <c r="V335" s="256"/>
      <c r="W335" s="256"/>
      <c r="X335" s="256"/>
      <c r="Y335" s="256"/>
      <c r="Z335" s="256"/>
      <c r="AA335" s="256"/>
      <c r="AB335" s="259"/>
      <c r="AC335" s="79"/>
      <c r="AE335" s="51"/>
      <c r="AF335" s="4"/>
      <c r="AN335" s="13"/>
      <c r="AO335" s="12"/>
      <c r="AP335" s="12"/>
    </row>
    <row r="336" spans="1:49" ht="15.6">
      <c r="A336" s="259"/>
      <c r="B336" s="2">
        <f>+'Ark1'!C4326</f>
        <v>2022</v>
      </c>
      <c r="C336" s="2">
        <f>+'Ark1'!J4326</f>
        <v>143</v>
      </c>
      <c r="D336" s="2" t="s">
        <v>39</v>
      </c>
      <c r="E336" s="2">
        <f>+'Ark1'!D4326</f>
        <v>1</v>
      </c>
      <c r="F336" s="2" t="s">
        <v>490</v>
      </c>
      <c r="G336" s="3">
        <f>+'Ark1'!Q4326</f>
        <v>12</v>
      </c>
      <c r="H336" s="310">
        <f>+'Ark1'!R4326</f>
        <v>630</v>
      </c>
      <c r="I336" s="310">
        <f>IF(H336=0,"",'Ark1'!S4326)</f>
        <v>630</v>
      </c>
      <c r="J336" s="256"/>
      <c r="K336" s="51">
        <f>100*H336/Måned!H23</f>
        <v>0.4781565924891466</v>
      </c>
      <c r="L336" s="256"/>
      <c r="M336" s="51">
        <f>+IF(H336=0,"",'Ark1'!AD4326)</f>
        <v>6.7727588887085197</v>
      </c>
      <c r="N336" s="51">
        <f>+IF(H336=0,"",'Ark1'!AE4326)</f>
        <v>6.9090414896443368</v>
      </c>
      <c r="O336" s="12">
        <f>IF(H336=0,"",'Ark1'!U4326)</f>
        <v>61.719047619047601</v>
      </c>
      <c r="P336" s="12">
        <f>IF(H336=0,"",'Ark1'!W4326)</f>
        <v>82.66396825396825</v>
      </c>
      <c r="Q336" s="51">
        <f>IF(H336=0,"",'Ark1'!X4326)</f>
        <v>0</v>
      </c>
      <c r="R336" s="51">
        <f>IF(H336=0,"",'Ark1'!Y4326)</f>
        <v>0</v>
      </c>
      <c r="S336" s="264"/>
      <c r="T336" s="51">
        <f>IF(H336=0,"",'Ark1'!Z4326)</f>
        <v>0</v>
      </c>
      <c r="U336" s="264"/>
      <c r="V336" s="51">
        <f>IF(H336=0,"",'Ark1'!AA4326)</f>
        <v>10.277847350380339</v>
      </c>
      <c r="W336" s="12">
        <f>IF(H336=0,"",'Ark1'!AB4326)</f>
        <v>2.305711138645675</v>
      </c>
      <c r="X336" s="15">
        <f>+IF('Ark1'!AC4326=0,"",'Ark1'!AC4326)</f>
        <v>-35.785851808026344</v>
      </c>
      <c r="Y336" s="15">
        <f t="shared" si="18"/>
        <v>52.5</v>
      </c>
      <c r="Z336" s="12">
        <f>IF(H336=0,"",'Ark1'!T4326)</f>
        <v>16.509523809523813</v>
      </c>
      <c r="AA336" s="51">
        <f>IF(H336=0,"",'Ark1'!V4326)</f>
        <v>89.560095616433614</v>
      </c>
      <c r="AB336" s="259"/>
    </row>
    <row r="337" spans="1:42" ht="15.6">
      <c r="A337" s="259"/>
      <c r="B337" s="2">
        <f>+'Ark1'!C4327</f>
        <v>2022</v>
      </c>
      <c r="C337" s="2">
        <f>+'Ark1'!J4327</f>
        <v>143</v>
      </c>
      <c r="D337" s="2"/>
      <c r="E337" s="2">
        <f>+'Ark1'!D4327</f>
        <v>2</v>
      </c>
      <c r="F337" s="2" t="s">
        <v>491</v>
      </c>
      <c r="G337" s="3">
        <f>+'Ark1'!Q4327</f>
        <v>7</v>
      </c>
      <c r="H337" s="310">
        <f>+'Ark1'!R4327</f>
        <v>694.97</v>
      </c>
      <c r="I337" s="310">
        <f>IF(H337=0,"",'Ark1'!S4327)</f>
        <v>693.97</v>
      </c>
      <c r="J337" s="256"/>
      <c r="K337" s="51">
        <f>100*H337/Måned!H24</f>
        <v>0.62324134103292317</v>
      </c>
      <c r="L337" s="256"/>
      <c r="M337" s="51">
        <f>+IF(H337=0,"",'Ark1'!AD4327)</f>
        <v>7.4712130871202556</v>
      </c>
      <c r="N337" s="51">
        <f>+IF(H337=0,"",'Ark1'!AE4327)</f>
        <v>7.6575321504459488</v>
      </c>
      <c r="O337" s="12">
        <f>IF(H337=0,"",'Ark1'!U4327)</f>
        <v>61.733331412020711</v>
      </c>
      <c r="P337" s="12">
        <f>IF(H337=0,"",'Ark1'!W4327)</f>
        <v>83.173912416963276</v>
      </c>
      <c r="Q337" s="51">
        <f>IF(H337=0,"",'Ark1'!X4327)</f>
        <v>0</v>
      </c>
      <c r="R337" s="51">
        <f>IF(H337=0,"",'Ark1'!Y4327)</f>
        <v>0</v>
      </c>
      <c r="S337" s="264"/>
      <c r="T337" s="51">
        <f>IF(H337=0,"",'Ark1'!Z4327)</f>
        <v>0</v>
      </c>
      <c r="U337" s="264"/>
      <c r="V337" s="51">
        <f>IF(H337=0,"",'Ark1'!AA4327)</f>
        <v>10.213924349516107</v>
      </c>
      <c r="W337" s="12">
        <f>IF(H337=0,"",'Ark1'!AB4327)</f>
        <v>2.0831630855877159</v>
      </c>
      <c r="X337" s="15">
        <f>+IF('Ark1'!AC4327=0,"",'Ark1'!AC4327)</f>
        <v>-29.13516033345627</v>
      </c>
      <c r="Y337" s="15">
        <f t="shared" si="18"/>
        <v>99.138571428571439</v>
      </c>
      <c r="Z337" s="12">
        <f>IF(H337=0,"",'Ark1'!T4327)</f>
        <v>16.56976560139287</v>
      </c>
      <c r="AA337" s="51">
        <f>IF(H337=0,"",'Ark1'!V4327)</f>
        <v>90.155826313191582</v>
      </c>
      <c r="AB337" s="259"/>
    </row>
    <row r="338" spans="1:42" ht="15.6">
      <c r="A338" s="259"/>
      <c r="B338" s="2">
        <f>+'Ark1'!C4328</f>
        <v>2022</v>
      </c>
      <c r="C338" s="2">
        <f>+'Ark1'!J4328</f>
        <v>143</v>
      </c>
      <c r="D338" s="2"/>
      <c r="E338" s="2">
        <f>+'Ark1'!D4328</f>
        <v>3</v>
      </c>
      <c r="F338" s="2" t="s">
        <v>492</v>
      </c>
      <c r="G338" s="3">
        <f>+'Ark1'!Q4328</f>
        <v>14</v>
      </c>
      <c r="H338" s="310">
        <f>+'Ark1'!R4328</f>
        <v>927</v>
      </c>
      <c r="I338" s="310">
        <f>IF(H338=0,"",'Ark1'!S4328)</f>
        <v>926</v>
      </c>
      <c r="J338" s="256"/>
      <c r="K338" s="51">
        <f>100*H338/Måned!H25</f>
        <v>0.66891321446353447</v>
      </c>
      <c r="L338" s="256"/>
      <c r="M338" s="51">
        <f>+IF(H338=0,"",'Ark1'!AD4328)</f>
        <v>9.9656309362425368</v>
      </c>
      <c r="N338" s="51">
        <f>+IF(H338=0,"",'Ark1'!AE4328)</f>
        <v>10.135647962550296</v>
      </c>
      <c r="O338" s="12">
        <f>IF(H338=0,"",'Ark1'!U4328)</f>
        <v>62.010799136069117</v>
      </c>
      <c r="P338" s="12">
        <f>IF(H338=0,"",'Ark1'!W4328)</f>
        <v>82.504859611231154</v>
      </c>
      <c r="Q338" s="51">
        <f>IF(H338=0,"",'Ark1'!X4328)</f>
        <v>0</v>
      </c>
      <c r="R338" s="51">
        <f>IF(H338=0,"",'Ark1'!Y4328)</f>
        <v>0</v>
      </c>
      <c r="S338" s="264"/>
      <c r="T338" s="51">
        <f>IF(H338=0,"",'Ark1'!Z4328)</f>
        <v>0</v>
      </c>
      <c r="U338" s="264"/>
      <c r="V338" s="51">
        <f>IF(H338=0,"",'Ark1'!AA4328)</f>
        <v>9.687931311752525</v>
      </c>
      <c r="W338" s="12">
        <f>IF(H338=0,"",'Ark1'!AB4328)</f>
        <v>2.234109234080659</v>
      </c>
      <c r="X338" s="15">
        <f>+IF('Ark1'!AC4328=0,"",'Ark1'!AC4328)</f>
        <v>-34.416540723971039</v>
      </c>
      <c r="Y338" s="15">
        <f t="shared" si="18"/>
        <v>66.142857142857139</v>
      </c>
      <c r="Z338" s="12">
        <f>IF(H338=0,"",'Ark1'!T4328)</f>
        <v>16.577130528586839</v>
      </c>
      <c r="AA338" s="51">
        <f>IF(H338=0,"",'Ark1'!V4328)</f>
        <v>89.434396710885025</v>
      </c>
      <c r="AB338" s="259"/>
    </row>
    <row r="339" spans="1:42" ht="15.6">
      <c r="A339" s="259"/>
      <c r="B339" s="2">
        <f>+'Ark1'!C4329</f>
        <v>2022</v>
      </c>
      <c r="C339" s="2">
        <f>+'Ark1'!J4329</f>
        <v>143</v>
      </c>
      <c r="D339" s="2"/>
      <c r="E339" s="2">
        <f>+'Ark1'!D4329</f>
        <v>4</v>
      </c>
      <c r="F339" s="2" t="s">
        <v>493</v>
      </c>
      <c r="G339" s="3">
        <f>+'Ark1'!Q4329</f>
        <v>12</v>
      </c>
      <c r="H339" s="310">
        <f>+'Ark1'!R4329</f>
        <v>863</v>
      </c>
      <c r="I339" s="310">
        <f>IF(H339=0,"",'Ark1'!S4329)</f>
        <v>862</v>
      </c>
      <c r="J339" s="256"/>
      <c r="K339" s="51">
        <f>100*H339/Måned!H26</f>
        <v>0.76069423265079461</v>
      </c>
      <c r="L339" s="256"/>
      <c r="M339" s="51">
        <f>+IF(H339=0,"",'Ark1'!AD4329)</f>
        <v>9.2776046364372249</v>
      </c>
      <c r="N339" s="51">
        <f>+IF(H339=0,"",'Ark1'!AE4329)</f>
        <v>9.3804178477405031</v>
      </c>
      <c r="O339" s="12">
        <f>IF(H339=0,"",'Ark1'!U4329)</f>
        <v>61.989559164733201</v>
      </c>
      <c r="P339" s="12">
        <f>IF(H339=0,"",'Ark1'!W4329)</f>
        <v>82.026450116009286</v>
      </c>
      <c r="Q339" s="51">
        <f>IF(H339=0,"",'Ark1'!X4329)</f>
        <v>0</v>
      </c>
      <c r="R339" s="51">
        <f>IF(H339=0,"",'Ark1'!Y4329)</f>
        <v>0</v>
      </c>
      <c r="S339" s="264"/>
      <c r="T339" s="51">
        <f>IF(H339=0,"",'Ark1'!Z4329)</f>
        <v>0</v>
      </c>
      <c r="U339" s="264"/>
      <c r="V339" s="51">
        <f>IF(H339=0,"",'Ark1'!AA4329)</f>
        <v>10.673644109750862</v>
      </c>
      <c r="W339" s="12">
        <f>IF(H339=0,"",'Ark1'!AB4329)</f>
        <v>2.045567340700245</v>
      </c>
      <c r="X339" s="15">
        <f>+IF('Ark1'!AC4329=0,"",'Ark1'!AC4329)</f>
        <v>-33.514115304676395</v>
      </c>
      <c r="Y339" s="15">
        <f t="shared" si="18"/>
        <v>71.833333333333329</v>
      </c>
      <c r="Z339" s="12">
        <f>IF(H339=0,"",'Ark1'!T4329)</f>
        <v>16.632676709154111</v>
      </c>
      <c r="AA339" s="51">
        <f>IF(H339=0,"",'Ark1'!V4329)</f>
        <v>88.913509613813517</v>
      </c>
      <c r="AB339" s="259"/>
    </row>
    <row r="340" spans="1:42" ht="15.6">
      <c r="A340" s="259"/>
      <c r="B340" s="2">
        <f>+'Ark1'!C4330</f>
        <v>2022</v>
      </c>
      <c r="C340" s="2">
        <f>+'Ark1'!J4330</f>
        <v>143</v>
      </c>
      <c r="D340" s="2"/>
      <c r="E340" s="2">
        <f>+'Ark1'!D4330</f>
        <v>5</v>
      </c>
      <c r="F340" s="2" t="s">
        <v>377</v>
      </c>
      <c r="G340" s="3">
        <f>+'Ark1'!Q4330</f>
        <v>12</v>
      </c>
      <c r="H340" s="310">
        <f>+'Ark1'!R4330</f>
        <v>515</v>
      </c>
      <c r="I340" s="310">
        <f>IF(H340=0,"",'Ark1'!S4330)</f>
        <v>515</v>
      </c>
      <c r="J340" s="256"/>
      <c r="K340" s="51">
        <f>100*H340/Måned!H27</f>
        <v>0.4308397610721636</v>
      </c>
      <c r="L340" s="256"/>
      <c r="M340" s="51">
        <f>+IF(H340=0,"",'Ark1'!AD4330)</f>
        <v>5.536461631245853</v>
      </c>
      <c r="N340" s="51">
        <f>+IF(H340=0,"",'Ark1'!AE4330)</f>
        <v>5.5605271558471969</v>
      </c>
      <c r="O340" s="12">
        <f>IF(H340=0,"",'Ark1'!U4330)</f>
        <v>62.03689320388348</v>
      </c>
      <c r="P340" s="12">
        <f>IF(H340=0,"",'Ark1'!W4330)</f>
        <v>81.385631067961214</v>
      </c>
      <c r="Q340" s="51">
        <f>IF(H340=0,"",'Ark1'!X4330)</f>
        <v>0</v>
      </c>
      <c r="R340" s="51">
        <f>IF(H340=0,"",'Ark1'!Y4330)</f>
        <v>0</v>
      </c>
      <c r="S340" s="264"/>
      <c r="T340" s="51">
        <f>IF(H340=0,"",'Ark1'!Z4330)</f>
        <v>0</v>
      </c>
      <c r="U340" s="264"/>
      <c r="V340" s="51">
        <f>IF(H340=0,"",'Ark1'!AA4330)</f>
        <v>10.00836869920443</v>
      </c>
      <c r="W340" s="12">
        <f>IF(H340=0,"",'Ark1'!AB4330)</f>
        <v>2.172332212397988</v>
      </c>
      <c r="X340" s="15">
        <f>+IF('Ark1'!AC4330=0,"",'Ark1'!AC4330)</f>
        <v>-34.258018808742378</v>
      </c>
      <c r="Y340" s="15">
        <f t="shared" si="18"/>
        <v>42.916666666666664</v>
      </c>
      <c r="Z340" s="12">
        <f>IF(H340=0,"",'Ark1'!T4330)</f>
        <v>16.603883495145627</v>
      </c>
      <c r="AA340" s="51">
        <f>IF(H340=0,"",'Ark1'!V4330)</f>
        <v>88.175114916534369</v>
      </c>
      <c r="AB340" s="259"/>
    </row>
    <row r="341" spans="1:42" ht="15.6">
      <c r="A341" s="259"/>
      <c r="B341" s="2">
        <f>+'Ark1'!C4331</f>
        <v>2022</v>
      </c>
      <c r="C341" s="2">
        <f>+'Ark1'!J4331</f>
        <v>143</v>
      </c>
      <c r="D341" s="2"/>
      <c r="E341" s="2">
        <f>+'Ark1'!D4331</f>
        <v>6</v>
      </c>
      <c r="F341" s="2" t="s">
        <v>494</v>
      </c>
      <c r="G341" s="3">
        <f>+'Ark1'!Q4331</f>
        <v>11</v>
      </c>
      <c r="H341" s="310">
        <f>+'Ark1'!R4331</f>
        <v>822</v>
      </c>
      <c r="I341" s="310">
        <f>IF(H341=0,"",'Ark1'!S4331)</f>
        <v>822</v>
      </c>
      <c r="J341" s="256"/>
      <c r="K341" s="51">
        <f>100*H341/Måned!H28</f>
        <v>0.66473123670739698</v>
      </c>
      <c r="L341" s="256"/>
      <c r="M341" s="51">
        <f>+IF(H341=0,"",'Ark1'!AD4331)</f>
        <v>8.836837788124452</v>
      </c>
      <c r="N341" s="51">
        <f>+IF(H341=0,"",'Ark1'!AE4331)</f>
        <v>8.8637750181335075</v>
      </c>
      <c r="O341" s="12">
        <f>IF(H341=0,"",'Ark1'!U4331)</f>
        <v>61.378345498783446</v>
      </c>
      <c r="P341" s="12">
        <f>IF(H341=0,"",'Ark1'!W4331)</f>
        <v>81.280413625304135</v>
      </c>
      <c r="Q341" s="51">
        <f>IF(H341=0,"",'Ark1'!X4331)</f>
        <v>0</v>
      </c>
      <c r="R341" s="51">
        <f>IF(H341=0,"",'Ark1'!Y4331)</f>
        <v>0</v>
      </c>
      <c r="S341" s="264"/>
      <c r="T341" s="51">
        <f>IF(H341=0,"",'Ark1'!Z4331)</f>
        <v>0</v>
      </c>
      <c r="U341" s="264"/>
      <c r="V341" s="51">
        <f>IF(H341=0,"",'Ark1'!AA4331)</f>
        <v>10.544577754635869</v>
      </c>
      <c r="W341" s="12">
        <f>IF(H341=0,"",'Ark1'!AB4331)</f>
        <v>2.2309846794083028</v>
      </c>
      <c r="X341" s="15">
        <f>+IF('Ark1'!AC4331=0,"",'Ark1'!AC4331)</f>
        <v>-28.027628584215563</v>
      </c>
      <c r="Y341" s="15">
        <f t="shared" si="18"/>
        <v>74.727272727272734</v>
      </c>
      <c r="Z341" s="12">
        <f>IF(H341=0,"",'Ark1'!T4331)</f>
        <v>16.445255474452555</v>
      </c>
      <c r="AA341" s="51">
        <f>IF(H341=0,"",'Ark1'!V4331)</f>
        <v>88.061119854067357</v>
      </c>
      <c r="AB341" s="259"/>
    </row>
    <row r="342" spans="1:42" ht="15.6">
      <c r="A342" s="259"/>
      <c r="B342" s="2">
        <f>+'Ark1'!C4332</f>
        <v>2022</v>
      </c>
      <c r="C342" s="2">
        <f>+'Ark1'!J4332</f>
        <v>143</v>
      </c>
      <c r="D342" s="2"/>
      <c r="E342" s="2">
        <f>+'Ark1'!D4332</f>
        <v>7</v>
      </c>
      <c r="F342" s="2" t="s">
        <v>495</v>
      </c>
      <c r="G342" s="3">
        <f>+'Ark1'!Q4332</f>
        <v>11</v>
      </c>
      <c r="H342" s="310">
        <f>+'Ark1'!R4332</f>
        <v>754</v>
      </c>
      <c r="I342" s="310">
        <f>IF(H342=0,"",'Ark1'!S4332)</f>
        <v>751</v>
      </c>
      <c r="J342" s="256"/>
      <c r="K342" s="51">
        <f>100*H342/Måned!H29</f>
        <v>0.65148268473076654</v>
      </c>
      <c r="L342" s="256"/>
      <c r="M342" s="51">
        <f>+IF(H342=0,"",'Ark1'!AD4332)</f>
        <v>8.1058098445813105</v>
      </c>
      <c r="N342" s="51">
        <f>+IF(H342=0,"",'Ark1'!AE4332)</f>
        <v>7.865614119612518</v>
      </c>
      <c r="O342" s="12">
        <f>IF(H342=0,"",'Ark1'!U4332)</f>
        <v>61.00932090545939</v>
      </c>
      <c r="P342" s="12">
        <f>IF(H342=0,"",'Ark1'!W4332)</f>
        <v>78.946284953395391</v>
      </c>
      <c r="Q342" s="51">
        <f>IF(H342=0,"",'Ark1'!X4332)</f>
        <v>0</v>
      </c>
      <c r="R342" s="51">
        <f>IF(H342=0,"",'Ark1'!Y4332)</f>
        <v>0</v>
      </c>
      <c r="S342" s="264"/>
      <c r="T342" s="51">
        <f>IF(H342=0,"",'Ark1'!Z4332)</f>
        <v>0</v>
      </c>
      <c r="U342" s="264"/>
      <c r="V342" s="51">
        <f>IF(H342=0,"",'Ark1'!AA4332)</f>
        <v>10.653171463484036</v>
      </c>
      <c r="W342" s="12">
        <f>IF(H342=0,"",'Ark1'!AB4332)</f>
        <v>2.3903196788976944</v>
      </c>
      <c r="X342" s="15">
        <f>+IF('Ark1'!AC4332=0,"",'Ark1'!AC4332)</f>
        <v>-27.460421884856025</v>
      </c>
      <c r="Y342" s="15">
        <f t="shared" si="18"/>
        <v>68.272727272727266</v>
      </c>
      <c r="Z342" s="12">
        <f>IF(H342=0,"",'Ark1'!T4332)</f>
        <v>16.176392572944298</v>
      </c>
      <c r="AA342" s="51">
        <f>IF(H342=0,"",'Ark1'!V4332)</f>
        <v>85.674081362084223</v>
      </c>
      <c r="AB342" s="259"/>
    </row>
    <row r="343" spans="1:42" ht="15.6">
      <c r="A343" s="259"/>
      <c r="B343" s="2">
        <f>+'Ark1'!C4333</f>
        <v>2022</v>
      </c>
      <c r="C343" s="2">
        <f>+'Ark1'!J4333</f>
        <v>143</v>
      </c>
      <c r="D343" s="2"/>
      <c r="E343" s="2">
        <f>+'Ark1'!D4333</f>
        <v>8</v>
      </c>
      <c r="F343" s="2" t="s">
        <v>496</v>
      </c>
      <c r="G343" s="3">
        <f>+'Ark1'!Q4333</f>
        <v>15</v>
      </c>
      <c r="H343" s="310">
        <f>+'Ark1'!R4333</f>
        <v>850</v>
      </c>
      <c r="I343" s="310">
        <f>IF(H343=0,"",'Ark1'!S4333)</f>
        <v>847</v>
      </c>
      <c r="J343" s="256"/>
      <c r="K343" s="51">
        <f>100*H343/Måned!H30</f>
        <v>0.64258179385855096</v>
      </c>
      <c r="L343" s="256"/>
      <c r="M343" s="51">
        <f>+IF(H343=0,"",'Ark1'!AD4333)</f>
        <v>9.1378492942892766</v>
      </c>
      <c r="N343" s="51">
        <f>+IF(H343=0,"",'Ark1'!AE4333)</f>
        <v>9.1007968396099912</v>
      </c>
      <c r="O343" s="12">
        <f>IF(H343=0,"",'Ark1'!U4333)</f>
        <v>61.532467532467535</v>
      </c>
      <c r="P343" s="12">
        <f>IF(H343=0,"",'Ark1'!W4333)</f>
        <v>80.990672963400257</v>
      </c>
      <c r="Q343" s="51">
        <f>IF(H343=0,"",'Ark1'!X4333)</f>
        <v>0</v>
      </c>
      <c r="R343" s="51">
        <f>IF(H343=0,"",'Ark1'!Y4333)</f>
        <v>0</v>
      </c>
      <c r="S343" s="264"/>
      <c r="T343" s="51">
        <f>IF(H343=0,"",'Ark1'!Z4333)</f>
        <v>0</v>
      </c>
      <c r="U343" s="264"/>
      <c r="V343" s="51">
        <f>IF(H343=0,"",'Ark1'!AA4333)</f>
        <v>10.327206209567352</v>
      </c>
      <c r="W343" s="12">
        <f>IF(H343=0,"",'Ark1'!AB4333)</f>
        <v>2.5307686609366797</v>
      </c>
      <c r="X343" s="15">
        <f>+IF('Ark1'!AC4333=0,"",'Ark1'!AC4333)</f>
        <v>-26.711814137029645</v>
      </c>
      <c r="Y343" s="15">
        <f t="shared" si="18"/>
        <v>56.466666666666669</v>
      </c>
      <c r="Z343" s="12">
        <f>IF(H343=0,"",'Ark1'!T4333)</f>
        <v>16.378823529411765</v>
      </c>
      <c r="AA343" s="51">
        <f>IF(H343=0,"",'Ark1'!V4333)</f>
        <v>87.874225646312567</v>
      </c>
      <c r="AB343" s="259"/>
    </row>
    <row r="344" spans="1:42" ht="15.6">
      <c r="A344" s="259"/>
      <c r="B344" s="2">
        <f>+'Ark1'!C4334</f>
        <v>2022</v>
      </c>
      <c r="C344" s="2">
        <f>+'Ark1'!J4334</f>
        <v>143</v>
      </c>
      <c r="D344" s="2"/>
      <c r="E344" s="2">
        <f>+'Ark1'!D4334</f>
        <v>9</v>
      </c>
      <c r="F344" s="2" t="s">
        <v>497</v>
      </c>
      <c r="G344" s="3">
        <f>+'Ark1'!Q4334</f>
        <v>14</v>
      </c>
      <c r="H344" s="310">
        <f>+'Ark1'!R4334</f>
        <v>867</v>
      </c>
      <c r="I344" s="310">
        <f>IF(H344=0,"",'Ark1'!S4334)</f>
        <v>865</v>
      </c>
      <c r="J344" s="256"/>
      <c r="K344" s="51">
        <f>100*H344/Måned!H31</f>
        <v>0.72753209700427957</v>
      </c>
      <c r="L344" s="256"/>
      <c r="M344" s="51">
        <f>+IF(H344=0,"",'Ark1'!AD4334)</f>
        <v>9.3206062801750598</v>
      </c>
      <c r="N344" s="51">
        <f>+IF(H344=0,"",'Ark1'!AE4334)</f>
        <v>9.3858306375738376</v>
      </c>
      <c r="O344" s="12">
        <f>IF(H344=0,"",'Ark1'!U4334)</f>
        <v>61.721387283236993</v>
      </c>
      <c r="P344" s="12">
        <f>IF(H344=0,"",'Ark1'!W4334)</f>
        <v>81.78913294797681</v>
      </c>
      <c r="Q344" s="51">
        <f>IF(H344=0,"",'Ark1'!X4334)</f>
        <v>0</v>
      </c>
      <c r="R344" s="51">
        <f>IF(H344=0,"",'Ark1'!Y4334)</f>
        <v>0</v>
      </c>
      <c r="S344" s="264"/>
      <c r="T344" s="51">
        <f>IF(H344=0,"",'Ark1'!Z4334)</f>
        <v>0</v>
      </c>
      <c r="U344" s="264"/>
      <c r="V344" s="51">
        <f>IF(H344=0,"",'Ark1'!AA4334)</f>
        <v>11.908347383181139</v>
      </c>
      <c r="W344" s="12">
        <f>IF(H344=0,"",'Ark1'!AB4334)</f>
        <v>2.6027673878865465</v>
      </c>
      <c r="X344" s="15">
        <f>+IF('Ark1'!AC4334=0,"",'Ark1'!AC4334)</f>
        <v>-36.861540931942777</v>
      </c>
      <c r="Y344" s="15">
        <f t="shared" si="18"/>
        <v>61.785714285714285</v>
      </c>
      <c r="Z344" s="12">
        <f>IF(H344=0,"",'Ark1'!T4334)</f>
        <v>16.445213379469436</v>
      </c>
      <c r="AA344" s="51">
        <f>IF(H344=0,"",'Ark1'!V4334)</f>
        <v>88.667388949079097</v>
      </c>
      <c r="AB344" s="259"/>
    </row>
    <row r="345" spans="1:42" ht="15.6">
      <c r="A345" s="259"/>
      <c r="B345" s="2">
        <f>+'Ark1'!C4335</f>
        <v>2022</v>
      </c>
      <c r="C345" s="2">
        <f>+'Ark1'!J4335</f>
        <v>143</v>
      </c>
      <c r="D345" s="2"/>
      <c r="E345" s="2">
        <f>+'Ark1'!D4335</f>
        <v>10</v>
      </c>
      <c r="F345" s="2" t="s">
        <v>498</v>
      </c>
      <c r="G345" s="3">
        <f>+'Ark1'!Q4335</f>
        <v>13</v>
      </c>
      <c r="H345" s="310">
        <f>+'Ark1'!R4335</f>
        <v>542</v>
      </c>
      <c r="I345" s="310">
        <f>IF(H345=0,"",'Ark1'!S4335)</f>
        <v>542</v>
      </c>
      <c r="J345" s="256"/>
      <c r="K345" s="51">
        <f>100*H345/Måned!H32</f>
        <v>0.46247312194955459</v>
      </c>
      <c r="L345" s="256"/>
      <c r="M345" s="51">
        <f>+IF(H345=0,"",'Ark1'!AD4335)</f>
        <v>5.8267227264762198</v>
      </c>
      <c r="N345" s="51">
        <f>+IF(H345=0,"",'Ark1'!AE4335)</f>
        <v>5.8837423487628646</v>
      </c>
      <c r="O345" s="12">
        <f>IF(H345=0,"",'Ark1'!U4335)</f>
        <v>61.774907749077485</v>
      </c>
      <c r="P345" s="12">
        <f>IF(H345=0,"",'Ark1'!W4335)</f>
        <v>81.826383763837555</v>
      </c>
      <c r="Q345" s="51">
        <f>IF(H345=0,"",'Ark1'!X4335)</f>
        <v>0</v>
      </c>
      <c r="R345" s="51">
        <f>IF(H345=0,"",'Ark1'!Y4335)</f>
        <v>0</v>
      </c>
      <c r="S345" s="264"/>
      <c r="T345" s="51">
        <f>IF(H345=0,"",'Ark1'!Z4335)</f>
        <v>0</v>
      </c>
      <c r="U345" s="264"/>
      <c r="V345" s="51">
        <f>IF(H345=0,"",'Ark1'!AA4335)</f>
        <v>12.652044502620139</v>
      </c>
      <c r="W345" s="12">
        <f>IF(H345=0,"",'Ark1'!AB4335)</f>
        <v>2.4579634661815946</v>
      </c>
      <c r="X345" s="15">
        <f>+IF('Ark1'!AC4335=0,"",'Ark1'!AC4335)</f>
        <v>-53.125741799309395</v>
      </c>
      <c r="Y345" s="15">
        <f t="shared" si="18"/>
        <v>41.692307692307693</v>
      </c>
      <c r="Z345" s="12">
        <f>IF(H345=0,"",'Ark1'!T4335)</f>
        <v>16.496309963099627</v>
      </c>
      <c r="AA345" s="51">
        <f>IF(H345=0,"",'Ark1'!V4335)</f>
        <v>88.652636797223821</v>
      </c>
      <c r="AB345" s="259"/>
    </row>
    <row r="346" spans="1:42" ht="15.6">
      <c r="A346" s="259"/>
      <c r="B346" s="2">
        <f>+'Ark1'!C4336</f>
        <v>2022</v>
      </c>
      <c r="C346" s="2">
        <f>+'Ark1'!J4336</f>
        <v>143</v>
      </c>
      <c r="D346" s="2"/>
      <c r="E346" s="2">
        <f>+'Ark1'!D4336</f>
        <v>11</v>
      </c>
      <c r="F346" s="2" t="s">
        <v>499</v>
      </c>
      <c r="G346" s="3">
        <f>+'Ark1'!Q4336</f>
        <v>16</v>
      </c>
      <c r="H346" s="310">
        <f>+'Ark1'!R4336</f>
        <v>1127</v>
      </c>
      <c r="I346" s="310">
        <f>IF(H346=0,"",'Ark1'!S4336)</f>
        <v>1124</v>
      </c>
      <c r="J346" s="256"/>
      <c r="K346" s="51">
        <f>100*H346/Måned!H33</f>
        <v>0.81905260250875744</v>
      </c>
      <c r="L346" s="256"/>
      <c r="M346" s="51">
        <f>+IF(H346=0,"",'Ark1'!AD4336)</f>
        <v>12.115713123134132</v>
      </c>
      <c r="N346" s="51">
        <f>+IF(H346=0,"",'Ark1'!AE4336)</f>
        <v>11.898996917177399</v>
      </c>
      <c r="O346" s="12">
        <f>IF(H346=0,"",'Ark1'!U4336)</f>
        <v>61.911032028469741</v>
      </c>
      <c r="P346" s="12">
        <f>IF(H346=0,"",'Ark1'!W4336)</f>
        <v>79.796352313167333</v>
      </c>
      <c r="Q346" s="51">
        <f>IF(H346=0,"",'Ark1'!X4336)</f>
        <v>0</v>
      </c>
      <c r="R346" s="51">
        <f>IF(H346=0,"",'Ark1'!Y4336)</f>
        <v>0</v>
      </c>
      <c r="S346" s="264"/>
      <c r="T346" s="51">
        <f>IF(H346=0,"",'Ark1'!Z4336)</f>
        <v>0</v>
      </c>
      <c r="U346" s="264"/>
      <c r="V346" s="51">
        <f>IF(H346=0,"",'Ark1'!AA4336)</f>
        <v>12.772137819800641</v>
      </c>
      <c r="W346" s="12">
        <f>IF(H346=0,"",'Ark1'!AB4336)</f>
        <v>2.6243289606367575</v>
      </c>
      <c r="X346" s="15">
        <f>+IF('Ark1'!AC4336=0,"",'Ark1'!AC4336)</f>
        <v>-42.271933833451904</v>
      </c>
      <c r="Y346" s="15">
        <f t="shared" si="18"/>
        <v>70.25</v>
      </c>
      <c r="Z346" s="12">
        <f>IF(H346=0,"",'Ark1'!T4336)</f>
        <v>16.414374445430347</v>
      </c>
      <c r="AA346" s="51">
        <f>IF(H346=0,"",'Ark1'!V4336)</f>
        <v>86.548196928629139</v>
      </c>
      <c r="AB346" s="259"/>
    </row>
    <row r="347" spans="1:42" ht="15.6">
      <c r="A347" s="259"/>
      <c r="B347" s="2">
        <f>+'Ark1'!C4337</f>
        <v>2022</v>
      </c>
      <c r="C347" s="2">
        <f>+'Ark1'!J4337</f>
        <v>143</v>
      </c>
      <c r="D347" s="2"/>
      <c r="E347" s="2">
        <f>+'Ark1'!D4337</f>
        <v>12</v>
      </c>
      <c r="F347" s="2" t="s">
        <v>500</v>
      </c>
      <c r="G347" s="3">
        <f>+'Ark1'!Q4337</f>
        <v>10</v>
      </c>
      <c r="H347" s="310">
        <f>+'Ark1'!R4337</f>
        <v>710</v>
      </c>
      <c r="I347" s="310">
        <f>IF(H347=0,"",'Ark1'!S4337)</f>
        <v>707</v>
      </c>
      <c r="J347" s="256"/>
      <c r="K347" s="51">
        <f>100*H347/Måned!H34</f>
        <v>0.63894888408927286</v>
      </c>
      <c r="L347" s="256"/>
      <c r="M347" s="51">
        <f>+IF(H347=0,"",'Ark1'!AD4337)</f>
        <v>7.6327917634651588</v>
      </c>
      <c r="N347" s="51">
        <f>+IF(H347=0,"",'Ark1'!AE4337)</f>
        <v>7.3580775129016018</v>
      </c>
      <c r="O347" s="12">
        <f>IF(H347=0,"",'Ark1'!U4337)</f>
        <v>62.019801980198018</v>
      </c>
      <c r="P347" s="12">
        <f>IF(H347=0,"",'Ark1'!W4337)</f>
        <v>78.448373408769356</v>
      </c>
      <c r="Q347" s="51">
        <f>IF(H347=0,"",'Ark1'!X4337)</f>
        <v>0</v>
      </c>
      <c r="R347" s="51">
        <f>IF(H347=0,"",'Ark1'!Y4337)</f>
        <v>0</v>
      </c>
      <c r="S347" s="264"/>
      <c r="T347" s="51">
        <f>IF(H347=0,"",'Ark1'!Z4337)</f>
        <v>0</v>
      </c>
      <c r="U347" s="264"/>
      <c r="V347" s="51">
        <f>IF(H347=0,"",'Ark1'!AA4337)</f>
        <v>8.9235798143780887</v>
      </c>
      <c r="W347" s="12">
        <f>IF(H347=0,"",'Ark1'!AB4337)</f>
        <v>2.8468009222983301</v>
      </c>
      <c r="X347" s="15">
        <f>+IF('Ark1'!AC4337=0,"",'Ark1'!AC4337)</f>
        <v>-13.171083611775313</v>
      </c>
      <c r="Y347" s="15">
        <f t="shared" si="18"/>
        <v>70.7</v>
      </c>
      <c r="Z347" s="12">
        <f>IF(H347=0,"",'Ark1'!T4337)</f>
        <v>16.429577464788728</v>
      </c>
      <c r="AA347" s="51">
        <f>IF(H347=0,"",'Ark1'!V4337)</f>
        <v>85.171194723558443</v>
      </c>
      <c r="AB347" s="259"/>
    </row>
    <row r="348" spans="1:42" ht="15.6">
      <c r="A348" s="259"/>
      <c r="B348" s="259"/>
      <c r="C348" s="256"/>
      <c r="D348" s="256"/>
      <c r="E348" s="256"/>
      <c r="F348" s="256"/>
      <c r="G348" s="256"/>
      <c r="H348" s="365"/>
      <c r="I348" s="365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9"/>
      <c r="AC348" s="79"/>
      <c r="AE348" s="51"/>
      <c r="AF348" s="4"/>
      <c r="AN348" s="13"/>
      <c r="AO348" s="12"/>
      <c r="AP348" s="12"/>
    </row>
    <row r="349" spans="1:42" ht="15.6">
      <c r="A349" s="259"/>
      <c r="B349" s="2">
        <f>+'Ark1'!C4338</f>
        <v>2022</v>
      </c>
      <c r="C349" s="2">
        <f>+'Ark1'!J4338</f>
        <v>147</v>
      </c>
      <c r="D349" s="2" t="s">
        <v>4</v>
      </c>
      <c r="E349" s="2">
        <f>+'Ark1'!D4338</f>
        <v>1</v>
      </c>
      <c r="F349" s="2" t="s">
        <v>490</v>
      </c>
      <c r="G349" s="3">
        <f>+'Ark1'!Q4338</f>
        <v>51</v>
      </c>
      <c r="H349" s="310">
        <f>+'Ark1'!R4338</f>
        <v>6719</v>
      </c>
      <c r="I349" s="310">
        <f>IF(H349=0,"",'Ark1'!S4338)</f>
        <v>6719</v>
      </c>
      <c r="J349" s="256"/>
      <c r="K349" s="51">
        <f>100*H349/Måned!H23</f>
        <v>5.09957800783266</v>
      </c>
      <c r="L349" s="256"/>
      <c r="M349" s="51">
        <f>+IF(H349=0,"",'Ark1'!AD4338)</f>
        <v>8.8680938679618819</v>
      </c>
      <c r="N349" s="51">
        <f>+IF(H349=0,"",'Ark1'!AE4338)</f>
        <v>9.0858800308866403</v>
      </c>
      <c r="O349" s="12">
        <f>IF(H349=0,"",'Ark1'!U4338)</f>
        <v>61.450364637594895</v>
      </c>
      <c r="P349" s="12">
        <f>IF(H349=0,"",'Ark1'!W4338)</f>
        <v>85.834752195267313</v>
      </c>
      <c r="Q349" s="51">
        <f>IF(H349=0,"",'Ark1'!X4338)</f>
        <v>2.9766334275933913E-2</v>
      </c>
      <c r="R349" s="51">
        <f>IF(H349=0,"",'Ark1'!Y4338)</f>
        <v>5.9532668551867826E-2</v>
      </c>
      <c r="S349" s="264"/>
      <c r="T349" s="51">
        <f>IF(H349=0,"",'Ark1'!Z4338)</f>
        <v>54.799821401994336</v>
      </c>
      <c r="U349" s="264"/>
      <c r="V349" s="51">
        <f>IF(H349=0,"",'Ark1'!AA4338)</f>
        <v>9.973059374387315</v>
      </c>
      <c r="W349" s="12">
        <f>IF(H349=0,"",'Ark1'!AB4338)</f>
        <v>2.4801998046705687</v>
      </c>
      <c r="X349" s="15">
        <f>+IF('Ark1'!AC4338=0,"",'Ark1'!AC4338)</f>
        <v>-37.501253014768366</v>
      </c>
      <c r="Y349" s="15">
        <f t="shared" si="18"/>
        <v>131.74509803921569</v>
      </c>
      <c r="Z349" s="12">
        <f>IF(H349=0,"",'Ark1'!T4338)</f>
        <v>16.344991814258069</v>
      </c>
      <c r="AA349" s="51">
        <f>IF(H349=0,"",'Ark1'!V4338)</f>
        <v>92.99539782802519</v>
      </c>
      <c r="AB349" s="259"/>
    </row>
    <row r="350" spans="1:42" ht="15.6">
      <c r="A350" s="259"/>
      <c r="B350" s="2">
        <f>+'Ark1'!C4339</f>
        <v>2022</v>
      </c>
      <c r="C350" s="2">
        <f>+'Ark1'!J4339</f>
        <v>147</v>
      </c>
      <c r="D350" s="2"/>
      <c r="E350" s="2">
        <f>+'Ark1'!D4339</f>
        <v>2</v>
      </c>
      <c r="F350" s="2" t="s">
        <v>491</v>
      </c>
      <c r="G350" s="3">
        <f>+'Ark1'!Q4339</f>
        <v>48</v>
      </c>
      <c r="H350" s="310">
        <f>+'Ark1'!R4339</f>
        <v>6065</v>
      </c>
      <c r="I350" s="310">
        <f>IF(H350=0,"",'Ark1'!S4339)</f>
        <v>6064</v>
      </c>
      <c r="J350" s="256"/>
      <c r="K350" s="51">
        <f>100*H350/Måned!H24</f>
        <v>5.4390243224379171</v>
      </c>
      <c r="L350" s="256"/>
      <c r="M350" s="51">
        <f>+IF(H350=0,"",'Ark1'!AD4339)</f>
        <v>8.0049098540242305</v>
      </c>
      <c r="N350" s="51">
        <f>+IF(H350=0,"",'Ark1'!AE4339)</f>
        <v>8.1050029349479153</v>
      </c>
      <c r="O350" s="12">
        <f>IF(H350=0,"",'Ark1'!U4339)</f>
        <v>61.896437994722959</v>
      </c>
      <c r="P350" s="12">
        <f>IF(H350=0,"",'Ark1'!W4339)</f>
        <v>84.838852242744068</v>
      </c>
      <c r="Q350" s="51">
        <f>IF(H350=0,"",'Ark1'!X4339)</f>
        <v>0</v>
      </c>
      <c r="R350" s="51">
        <f>IF(H350=0,"",'Ark1'!Y4339)</f>
        <v>0</v>
      </c>
      <c r="S350" s="264"/>
      <c r="T350" s="51">
        <f>IF(H350=0,"",'Ark1'!Z4339)</f>
        <v>46.001648804616643</v>
      </c>
      <c r="U350" s="264"/>
      <c r="V350" s="51">
        <f>IF(H350=0,"",'Ark1'!AA4339)</f>
        <v>9.1516731317339293</v>
      </c>
      <c r="W350" s="12">
        <f>IF(H350=0,"",'Ark1'!AB4339)</f>
        <v>2.4374416663302059</v>
      </c>
      <c r="X350" s="15">
        <f>+IF('Ark1'!AC4339=0,"",'Ark1'!AC4339)</f>
        <v>-38.201819396620579</v>
      </c>
      <c r="Y350" s="15">
        <f t="shared" si="18"/>
        <v>126.33333333333333</v>
      </c>
      <c r="Z350" s="12">
        <f>IF(H350=0,"",'Ark1'!T4339)</f>
        <v>16.516900247320699</v>
      </c>
      <c r="AA350" s="51">
        <f>IF(H350=0,"",'Ark1'!V4339)</f>
        <v>91.923062629889245</v>
      </c>
      <c r="AB350" s="259"/>
    </row>
    <row r="351" spans="1:42" ht="15.6">
      <c r="A351" s="259"/>
      <c r="B351" s="2">
        <f>+'Ark1'!C4340</f>
        <v>2022</v>
      </c>
      <c r="C351" s="2">
        <f>+'Ark1'!J4340</f>
        <v>147</v>
      </c>
      <c r="D351" s="2"/>
      <c r="E351" s="2">
        <f>+'Ark1'!D4340</f>
        <v>3</v>
      </c>
      <c r="F351" s="2" t="s">
        <v>492</v>
      </c>
      <c r="G351" s="3">
        <f>+'Ark1'!Q4340</f>
        <v>49</v>
      </c>
      <c r="H351" s="310">
        <f>+'Ark1'!R4340</f>
        <v>7274</v>
      </c>
      <c r="I351" s="310">
        <f>IF(H351=0,"",'Ark1'!S4340)</f>
        <v>7272</v>
      </c>
      <c r="J351" s="256"/>
      <c r="K351" s="51">
        <f>100*H351/Måned!H25</f>
        <v>5.2488400453158039</v>
      </c>
      <c r="L351" s="256"/>
      <c r="M351" s="51">
        <f>+IF(H351=0,"",'Ark1'!AD4340)</f>
        <v>9.600612411899796</v>
      </c>
      <c r="N351" s="51">
        <f>+IF(H351=0,"",'Ark1'!AE4340)</f>
        <v>9.5620160346982797</v>
      </c>
      <c r="O351" s="12">
        <f>IF(H351=0,"",'Ark1'!U4340)</f>
        <v>61.53864136413641</v>
      </c>
      <c r="P351" s="12">
        <f>IF(H351=0,"",'Ark1'!W4340)</f>
        <v>83.463462596259603</v>
      </c>
      <c r="Q351" s="51">
        <f>IF(H351=0,"",'Ark1'!X4340)</f>
        <v>0</v>
      </c>
      <c r="R351" s="51">
        <f>IF(H351=0,"",'Ark1'!Y4340)</f>
        <v>0</v>
      </c>
      <c r="S351" s="264"/>
      <c r="T351" s="51">
        <f>IF(H351=0,"",'Ark1'!Z4340)</f>
        <v>53.464393731097047</v>
      </c>
      <c r="U351" s="264"/>
      <c r="V351" s="51">
        <f>IF(H351=0,"",'Ark1'!AA4340)</f>
        <v>9.9576987729655606</v>
      </c>
      <c r="W351" s="12">
        <f>IF(H351=0,"",'Ark1'!AB4340)</f>
        <v>2.466305994968728</v>
      </c>
      <c r="X351" s="15">
        <f>+IF('Ark1'!AC4340=0,"",'Ark1'!AC4340)</f>
        <v>-37.907590486519439</v>
      </c>
      <c r="Y351" s="15">
        <f t="shared" si="18"/>
        <v>148.40816326530611</v>
      </c>
      <c r="Z351" s="12">
        <f>IF(H351=0,"",'Ark1'!T4340)</f>
        <v>16.407616167170747</v>
      </c>
      <c r="AA351" s="51">
        <f>IF(H351=0,"",'Ark1'!V4340)</f>
        <v>90.437415897602875</v>
      </c>
      <c r="AB351" s="259"/>
    </row>
    <row r="352" spans="1:42" ht="15.6">
      <c r="A352" s="259"/>
      <c r="B352" s="2">
        <f>+'Ark1'!C4341</f>
        <v>2022</v>
      </c>
      <c r="C352" s="2">
        <f>+'Ark1'!J4341</f>
        <v>147</v>
      </c>
      <c r="D352" s="2"/>
      <c r="E352" s="2">
        <f>+'Ark1'!D4341</f>
        <v>4</v>
      </c>
      <c r="F352" s="2" t="s">
        <v>493</v>
      </c>
      <c r="G352" s="3">
        <f>+'Ark1'!Q4341</f>
        <v>40</v>
      </c>
      <c r="H352" s="310">
        <f>+'Ark1'!R4341</f>
        <v>5831</v>
      </c>
      <c r="I352" s="310">
        <f>IF(H352=0,"",'Ark1'!S4341)</f>
        <v>5830</v>
      </c>
      <c r="J352" s="256"/>
      <c r="K352" s="51">
        <f>100*H352/Måned!H26</f>
        <v>5.1397544270994011</v>
      </c>
      <c r="L352" s="256"/>
      <c r="M352" s="51">
        <f>+IF(H352=0,"",'Ark1'!AD4341)</f>
        <v>7.6960641976612196</v>
      </c>
      <c r="N352" s="51">
        <f>+IF(H352=0,"",'Ark1'!AE4341)</f>
        <v>7.4877209779307314</v>
      </c>
      <c r="O352" s="12">
        <f>IF(H352=0,"",'Ark1'!U4341)</f>
        <v>62.194168096054895</v>
      </c>
      <c r="P352" s="12">
        <f>IF(H352=0,"",'Ark1'!W4341)</f>
        <v>81.523327615780516</v>
      </c>
      <c r="Q352" s="51">
        <f>IF(H352=0,"",'Ark1'!X4341)</f>
        <v>6.8598868118676076E-2</v>
      </c>
      <c r="R352" s="51">
        <f>IF(H352=0,"",'Ark1'!Y4341)</f>
        <v>0.13719773623735215</v>
      </c>
      <c r="S352" s="264"/>
      <c r="T352" s="51">
        <f>IF(H352=0,"",'Ark1'!Z4341)</f>
        <v>56.09672440404735</v>
      </c>
      <c r="U352" s="264"/>
      <c r="V352" s="51">
        <f>IF(H352=0,"",'Ark1'!AA4341)</f>
        <v>9.1466426410336616</v>
      </c>
      <c r="W352" s="12">
        <f>IF(H352=0,"",'Ark1'!AB4341)</f>
        <v>2.2694254535920217</v>
      </c>
      <c r="X352" s="15">
        <f>+IF('Ark1'!AC4341=0,"",'Ark1'!AC4341)</f>
        <v>-31.43816482177229</v>
      </c>
      <c r="Y352" s="15">
        <f t="shared" si="18"/>
        <v>145.75</v>
      </c>
      <c r="Z352" s="12">
        <f>IF(H352=0,"",'Ark1'!T4341)</f>
        <v>16.638483965014576</v>
      </c>
      <c r="AA352" s="51">
        <f>IF(H352=0,"",'Ark1'!V4341)</f>
        <v>88.331267456965094</v>
      </c>
      <c r="AB352" s="259"/>
    </row>
    <row r="353" spans="1:42" ht="15.6">
      <c r="A353" s="259"/>
      <c r="B353" s="2">
        <f>+'Ark1'!C4342</f>
        <v>2022</v>
      </c>
      <c r="C353" s="2">
        <f>+'Ark1'!J4342</f>
        <v>147</v>
      </c>
      <c r="D353" s="2"/>
      <c r="E353" s="2">
        <f>+'Ark1'!D4342</f>
        <v>5</v>
      </c>
      <c r="F353" s="2" t="s">
        <v>377</v>
      </c>
      <c r="G353" s="3">
        <f>+'Ark1'!Q4342</f>
        <v>44</v>
      </c>
      <c r="H353" s="310">
        <f>+'Ark1'!R4342</f>
        <v>6204</v>
      </c>
      <c r="I353" s="310">
        <f>IF(H353=0,"",'Ark1'!S4342)</f>
        <v>6203</v>
      </c>
      <c r="J353" s="256"/>
      <c r="K353" s="51">
        <f>100*H353/Måned!H27</f>
        <v>5.1901551023139856</v>
      </c>
      <c r="L353" s="256"/>
      <c r="M353" s="51">
        <f>+IF(H353=0,"",'Ark1'!AD4342)</f>
        <v>8.1883694533167954</v>
      </c>
      <c r="N353" s="51">
        <f>+IF(H353=0,"",'Ark1'!AE4342)</f>
        <v>8.0980111751889368</v>
      </c>
      <c r="O353" s="12">
        <f>IF(H353=0,"",'Ark1'!U4342)</f>
        <v>61.810575527970322</v>
      </c>
      <c r="P353" s="12">
        <f>IF(H353=0,"",'Ark1'!W4342)</f>
        <v>82.866193777204614</v>
      </c>
      <c r="Q353" s="51">
        <f>IF(H353=0,"",'Ark1'!X4342)</f>
        <v>0</v>
      </c>
      <c r="R353" s="51">
        <f>IF(H353=0,"",'Ark1'!Y4342)</f>
        <v>0</v>
      </c>
      <c r="S353" s="264"/>
      <c r="T353" s="51">
        <f>IF(H353=0,"",'Ark1'!Z4342)</f>
        <v>48.081882656350722</v>
      </c>
      <c r="U353" s="264"/>
      <c r="V353" s="51">
        <f>IF(H353=0,"",'Ark1'!AA4342)</f>
        <v>9.3377725710122483</v>
      </c>
      <c r="W353" s="12">
        <f>IF(H353=0,"",'Ark1'!AB4342)</f>
        <v>2.4258278375231326</v>
      </c>
      <c r="X353" s="15">
        <f>+IF('Ark1'!AC4342=0,"",'Ark1'!AC4342)</f>
        <v>-34.539226018532297</v>
      </c>
      <c r="Y353" s="15">
        <f t="shared" si="18"/>
        <v>140.97727272727272</v>
      </c>
      <c r="Z353" s="12">
        <f>IF(H353=0,"",'Ark1'!T4342)</f>
        <v>16.502578981302381</v>
      </c>
      <c r="AA353" s="51">
        <f>IF(H353=0,"",'Ark1'!V4342)</f>
        <v>89.78291180882826</v>
      </c>
      <c r="AB353" s="259"/>
    </row>
    <row r="354" spans="1:42" ht="15.6">
      <c r="A354" s="259"/>
      <c r="B354" s="2">
        <f>+'Ark1'!C4343</f>
        <v>2022</v>
      </c>
      <c r="C354" s="2">
        <f>+'Ark1'!J4343</f>
        <v>147</v>
      </c>
      <c r="D354" s="2"/>
      <c r="E354" s="2">
        <f>+'Ark1'!D4343</f>
        <v>6</v>
      </c>
      <c r="F354" s="2" t="s">
        <v>494</v>
      </c>
      <c r="G354" s="3">
        <f>+'Ark1'!Q4343</f>
        <v>42</v>
      </c>
      <c r="H354" s="310">
        <f>+'Ark1'!R4343</f>
        <v>6072</v>
      </c>
      <c r="I354" s="310">
        <f>IF(H354=0,"",'Ark1'!S4343)</f>
        <v>6070</v>
      </c>
      <c r="J354" s="256"/>
      <c r="K354" s="51">
        <f>100*H354/Måned!H28</f>
        <v>4.91027745655391</v>
      </c>
      <c r="L354" s="256"/>
      <c r="M354" s="51">
        <f>+IF(H354=0,"",'Ark1'!AD4343)</f>
        <v>8.0141488266504766</v>
      </c>
      <c r="N354" s="51">
        <f>+IF(H354=0,"",'Ark1'!AE4343)</f>
        <v>8.0841410866540286</v>
      </c>
      <c r="O354" s="12">
        <f>IF(H354=0,"",'Ark1'!U4343)</f>
        <v>61.316639209225706</v>
      </c>
      <c r="P354" s="12">
        <f>IF(H354=0,"",'Ark1'!W4343)</f>
        <v>84.536836902800886</v>
      </c>
      <c r="Q354" s="51">
        <f>IF(H354=0,"",'Ark1'!X4343)</f>
        <v>0.11528326745718048</v>
      </c>
      <c r="R354" s="51">
        <f>IF(H354=0,"",'Ark1'!Y4343)</f>
        <v>0.23056653491436097</v>
      </c>
      <c r="S354" s="264"/>
      <c r="T354" s="51">
        <f>IF(H354=0,"",'Ark1'!Z4343)</f>
        <v>56.357048748353115</v>
      </c>
      <c r="U354" s="264"/>
      <c r="V354" s="51">
        <f>IF(H354=0,"",'Ark1'!AA4343)</f>
        <v>8.7177962171865246</v>
      </c>
      <c r="W354" s="12">
        <f>IF(H354=0,"",'Ark1'!AB4343)</f>
        <v>2.4471824042994497</v>
      </c>
      <c r="X354" s="15">
        <f>+IF('Ark1'!AC4343=0,"",'Ark1'!AC4343)</f>
        <v>-31.510312246149368</v>
      </c>
      <c r="Y354" s="15">
        <f t="shared" si="18"/>
        <v>144.52380952380952</v>
      </c>
      <c r="Z354" s="12">
        <f>IF(H354=0,"",'Ark1'!T4343)</f>
        <v>16.326910408432148</v>
      </c>
      <c r="AA354" s="51">
        <f>IF(H354=0,"",'Ark1'!V4343)</f>
        <v>91.601271550223899</v>
      </c>
      <c r="AB354" s="259"/>
    </row>
    <row r="355" spans="1:42" ht="15.6">
      <c r="A355" s="259"/>
      <c r="B355" s="2">
        <f>+'Ark1'!C4344</f>
        <v>2022</v>
      </c>
      <c r="C355" s="2">
        <f>+'Ark1'!J4344</f>
        <v>147</v>
      </c>
      <c r="D355" s="2"/>
      <c r="E355" s="2">
        <f>+'Ark1'!D4344</f>
        <v>7</v>
      </c>
      <c r="F355" s="2" t="s">
        <v>495</v>
      </c>
      <c r="G355" s="3">
        <f>+'Ark1'!Q4344</f>
        <v>46</v>
      </c>
      <c r="H355" s="310">
        <f>+'Ark1'!R4344</f>
        <v>6926</v>
      </c>
      <c r="I355" s="310">
        <f>IF(H355=0,"",'Ark1'!S4344)</f>
        <v>6921</v>
      </c>
      <c r="J355" s="256"/>
      <c r="K355" s="51">
        <f>100*H355/Måned!H29</f>
        <v>5.9843091173014447</v>
      </c>
      <c r="L355" s="256"/>
      <c r="M355" s="51">
        <f>+IF(H355=0,"",'Ark1'!AD4344)</f>
        <v>9.1413034870522392</v>
      </c>
      <c r="N355" s="51">
        <f>+IF(H355=0,"",'Ark1'!AE4344)</f>
        <v>9.0310424523173367</v>
      </c>
      <c r="O355" s="12">
        <f>IF(H355=0,"",'Ark1'!U4344)</f>
        <v>61.261089437942488</v>
      </c>
      <c r="P355" s="12">
        <f>IF(H355=0,"",'Ark1'!W4344)</f>
        <v>82.826600202282705</v>
      </c>
      <c r="Q355" s="51">
        <f>IF(H355=0,"",'Ark1'!X4344)</f>
        <v>2.8876696505919723E-2</v>
      </c>
      <c r="R355" s="51">
        <f>IF(H355=0,"",'Ark1'!Y4344)</f>
        <v>5.7753393011839446E-2</v>
      </c>
      <c r="S355" s="264"/>
      <c r="T355" s="51">
        <f>IF(H355=0,"",'Ark1'!Z4344)</f>
        <v>55.905284435460594</v>
      </c>
      <c r="U355" s="264"/>
      <c r="V355" s="51">
        <f>IF(H355=0,"",'Ark1'!AA4344)</f>
        <v>9.6725050968189414</v>
      </c>
      <c r="W355" s="12">
        <f>IF(H355=0,"",'Ark1'!AB4344)</f>
        <v>2.4017528211747221</v>
      </c>
      <c r="X355" s="15">
        <f>+IF('Ark1'!AC4344=0,"",'Ark1'!AC4344)</f>
        <v>-32.230549290985429</v>
      </c>
      <c r="Y355" s="15">
        <f t="shared" si="18"/>
        <v>150.45652173913044</v>
      </c>
      <c r="Z355" s="12">
        <f>IF(H355=0,"",'Ark1'!T4344)</f>
        <v>16.293387236500148</v>
      </c>
      <c r="AA355" s="51">
        <f>IF(H355=0,"",'Ark1'!V4344)</f>
        <v>89.765349010023584</v>
      </c>
      <c r="AB355" s="259"/>
    </row>
    <row r="356" spans="1:42" ht="15.6">
      <c r="A356" s="259"/>
      <c r="B356" s="2">
        <f>+'Ark1'!C4345</f>
        <v>2022</v>
      </c>
      <c r="C356" s="2">
        <f>+'Ark1'!J4345</f>
        <v>147</v>
      </c>
      <c r="D356" s="2"/>
      <c r="E356" s="2">
        <f>+'Ark1'!D4345</f>
        <v>8</v>
      </c>
      <c r="F356" s="2" t="s">
        <v>496</v>
      </c>
      <c r="G356" s="3">
        <f>+'Ark1'!Q4345</f>
        <v>48</v>
      </c>
      <c r="H356" s="310">
        <f>+'Ark1'!R4345</f>
        <v>6748</v>
      </c>
      <c r="I356" s="310">
        <f>IF(H356=0,"",'Ark1'!S4345)</f>
        <v>6747</v>
      </c>
      <c r="J356" s="256"/>
      <c r="K356" s="51">
        <f>100*H356/Måned!H30</f>
        <v>5.1013434646558844</v>
      </c>
      <c r="L356" s="256"/>
      <c r="M356" s="51">
        <f>+IF(H356=0,"",'Ark1'!AD4345)</f>
        <v>8.90636961169918</v>
      </c>
      <c r="N356" s="51">
        <f>+IF(H356=0,"",'Ark1'!AE4345)</f>
        <v>8.8850173914116226</v>
      </c>
      <c r="O356" s="12">
        <f>IF(H356=0,"",'Ark1'!U4345)</f>
        <v>61.216540684748786</v>
      </c>
      <c r="P356" s="12">
        <f>IF(H356=0,"",'Ark1'!W4345)</f>
        <v>83.588854305617318</v>
      </c>
      <c r="Q356" s="51">
        <f>IF(H356=0,"",'Ark1'!X4345)</f>
        <v>0</v>
      </c>
      <c r="R356" s="51">
        <f>IF(H356=0,"",'Ark1'!Y4345)</f>
        <v>0</v>
      </c>
      <c r="S356" s="264"/>
      <c r="T356" s="51">
        <f>IF(H356=0,"",'Ark1'!Z4345)</f>
        <v>44.235328986366326</v>
      </c>
      <c r="U356" s="264"/>
      <c r="V356" s="51">
        <f>IF(H356=0,"",'Ark1'!AA4345)</f>
        <v>9.1632135337589862</v>
      </c>
      <c r="W356" s="12">
        <f>IF(H356=0,"",'Ark1'!AB4345)</f>
        <v>2.585620933129638</v>
      </c>
      <c r="X356" s="15">
        <f>+IF('Ark1'!AC4345=0,"",'Ark1'!AC4345)</f>
        <v>-36.981830036559849</v>
      </c>
      <c r="Y356" s="15">
        <f t="shared" si="18"/>
        <v>140.5625</v>
      </c>
      <c r="Z356" s="12">
        <f>IF(H356=0,"",'Ark1'!T4345)</f>
        <v>16.260818020154119</v>
      </c>
      <c r="AA356" s="51">
        <f>IF(H356=0,"",'Ark1'!V4345)</f>
        <v>90.566827903609564</v>
      </c>
      <c r="AB356" s="259"/>
    </row>
    <row r="357" spans="1:42" ht="15.6">
      <c r="A357" s="259"/>
      <c r="B357" s="2">
        <f>+'Ark1'!C4346</f>
        <v>2022</v>
      </c>
      <c r="C357" s="2">
        <f>+'Ark1'!J4346</f>
        <v>147</v>
      </c>
      <c r="D357" s="2"/>
      <c r="E357" s="2">
        <f>+'Ark1'!D4346</f>
        <v>9</v>
      </c>
      <c r="F357" s="2" t="s">
        <v>497</v>
      </c>
      <c r="G357" s="3">
        <f>+'Ark1'!Q4346</f>
        <v>47</v>
      </c>
      <c r="H357" s="310">
        <f>+'Ark1'!R4346</f>
        <v>5362</v>
      </c>
      <c r="I357" s="310">
        <f>IF(H357=0,"",'Ark1'!S4346)</f>
        <v>5358</v>
      </c>
      <c r="J357" s="256"/>
      <c r="K357" s="51">
        <f>100*H357/Måned!H31</f>
        <v>4.4994545607115883</v>
      </c>
      <c r="L357" s="256"/>
      <c r="M357" s="51">
        <f>+IF(H357=0,"",'Ark1'!AD4346)</f>
        <v>7.0770530317028753</v>
      </c>
      <c r="N357" s="51">
        <f>+IF(H357=0,"",'Ark1'!AE4346)</f>
        <v>7.1303771465179011</v>
      </c>
      <c r="O357" s="12">
        <f>IF(H357=0,"",'Ark1'!U4346)</f>
        <v>61.019970138111248</v>
      </c>
      <c r="P357" s="12">
        <f>IF(H357=0,"",'Ark1'!W4346)</f>
        <v>84.47157521463231</v>
      </c>
      <c r="Q357" s="51">
        <f>IF(H357=0,"",'Ark1'!X4346)</f>
        <v>1.8649757553151809E-2</v>
      </c>
      <c r="R357" s="51">
        <f>IF(H357=0,"",'Ark1'!Y4346)</f>
        <v>3.7299515106303617E-2</v>
      </c>
      <c r="S357" s="264"/>
      <c r="T357" s="51">
        <f>IF(H357=0,"",'Ark1'!Z4346)</f>
        <v>49.421857515852302</v>
      </c>
      <c r="U357" s="264"/>
      <c r="V357" s="51">
        <f>IF(H357=0,"",'Ark1'!AA4346)</f>
        <v>9.6843975149099499</v>
      </c>
      <c r="W357" s="12">
        <f>IF(H357=0,"",'Ark1'!AB4346)</f>
        <v>2.6387889299169203</v>
      </c>
      <c r="X357" s="15">
        <f>+IF('Ark1'!AC4346=0,"",'Ark1'!AC4346)</f>
        <v>-38.472445250763904</v>
      </c>
      <c r="Y357" s="15">
        <f t="shared" si="18"/>
        <v>114</v>
      </c>
      <c r="Z357" s="12">
        <f>IF(H357=0,"",'Ark1'!T4346)</f>
        <v>16.177732189481539</v>
      </c>
      <c r="AA357" s="51">
        <f>IF(H357=0,"",'Ark1'!V4346)</f>
        <v>91.546828852634647</v>
      </c>
      <c r="AB357" s="259"/>
    </row>
    <row r="358" spans="1:42" ht="15.6">
      <c r="A358" s="259"/>
      <c r="B358" s="2">
        <f>+'Ark1'!C4347</f>
        <v>2022</v>
      </c>
      <c r="C358" s="2">
        <f>+'Ark1'!J4347</f>
        <v>147</v>
      </c>
      <c r="D358" s="2"/>
      <c r="E358" s="2">
        <f>+'Ark1'!D4347</f>
        <v>10</v>
      </c>
      <c r="F358" s="2" t="s">
        <v>498</v>
      </c>
      <c r="G358" s="3">
        <f>+'Ark1'!Q4347</f>
        <v>50</v>
      </c>
      <c r="H358" s="310">
        <f>+'Ark1'!R4347</f>
        <v>6094</v>
      </c>
      <c r="I358" s="310">
        <f>IF(H358=0,"",'Ark1'!S4347)</f>
        <v>6091</v>
      </c>
      <c r="J358" s="256"/>
      <c r="K358" s="51">
        <f>100*H358/Måned!H32</f>
        <v>5.1998361718829997</v>
      </c>
      <c r="L358" s="256"/>
      <c r="M358" s="51">
        <f>+IF(H358=0,"",'Ark1'!AD4347)</f>
        <v>8.0431855977615285</v>
      </c>
      <c r="N358" s="51">
        <f>+IF(H358=0,"",'Ark1'!AE4347)</f>
        <v>8.1360751471440125</v>
      </c>
      <c r="O358" s="12">
        <f>IF(H358=0,"",'Ark1'!U4347)</f>
        <v>61.038253160400615</v>
      </c>
      <c r="P358" s="12">
        <f>IF(H358=0,"",'Ark1'!W4347)</f>
        <v>84.786586767361683</v>
      </c>
      <c r="Q358" s="51">
        <f>IF(H358=0,"",'Ark1'!X4347)</f>
        <v>0</v>
      </c>
      <c r="R358" s="51">
        <f>IF(H358=0,"",'Ark1'!Y4347)</f>
        <v>0</v>
      </c>
      <c r="S358" s="264"/>
      <c r="T358" s="51">
        <f>IF(H358=0,"",'Ark1'!Z4347)</f>
        <v>56.005907449950783</v>
      </c>
      <c r="U358" s="264"/>
      <c r="V358" s="51">
        <f>IF(H358=0,"",'Ark1'!AA4347)</f>
        <v>8.7048162528309252</v>
      </c>
      <c r="W358" s="12">
        <f>IF(H358=0,"",'Ark1'!AB4347)</f>
        <v>2.5237043020086798</v>
      </c>
      <c r="X358" s="15">
        <f>+IF('Ark1'!AC4347=0,"",'Ark1'!AC4347)</f>
        <v>-34.258706181344309</v>
      </c>
      <c r="Y358" s="15">
        <f t="shared" si="18"/>
        <v>121.82</v>
      </c>
      <c r="Z358" s="12">
        <f>IF(H358=0,"",'Ark1'!T4347)</f>
        <v>16.21726288152281</v>
      </c>
      <c r="AA358" s="51">
        <f>IF(H358=0,"",'Ark1'!V4347)</f>
        <v>91.878929767433107</v>
      </c>
      <c r="AB358" s="259"/>
    </row>
    <row r="359" spans="1:42" ht="15.6">
      <c r="A359" s="259"/>
      <c r="B359" s="2">
        <f>+'Ark1'!C4348</f>
        <v>2022</v>
      </c>
      <c r="C359" s="2">
        <f>+'Ark1'!J4348</f>
        <v>147</v>
      </c>
      <c r="D359" s="2"/>
      <c r="E359" s="2">
        <f>+'Ark1'!D4348</f>
        <v>11</v>
      </c>
      <c r="F359" s="2" t="s">
        <v>499</v>
      </c>
      <c r="G359" s="3">
        <f>+'Ark1'!Q4348</f>
        <v>45</v>
      </c>
      <c r="H359" s="310">
        <f>+'Ark1'!R4348</f>
        <v>5622</v>
      </c>
      <c r="I359" s="310">
        <f>IF(H359=0,"",'Ark1'!S4348)</f>
        <v>5615</v>
      </c>
      <c r="J359" s="256"/>
      <c r="K359" s="51">
        <f>100*H359/Måned!H33</f>
        <v>4.0858152008023376</v>
      </c>
      <c r="L359" s="256"/>
      <c r="M359" s="51">
        <f>+IF(H359=0,"",'Ark1'!AD4348)</f>
        <v>7.4202148721062207</v>
      </c>
      <c r="N359" s="51">
        <f>+IF(H359=0,"",'Ark1'!AE4348)</f>
        <v>7.4910530130569555</v>
      </c>
      <c r="O359" s="12">
        <f>IF(H359=0,"",'Ark1'!U4348)</f>
        <v>61.158860195903827</v>
      </c>
      <c r="P359" s="12">
        <f>IF(H359=0,"",'Ark1'!W4348)</f>
        <v>84.682546749777316</v>
      </c>
      <c r="Q359" s="51">
        <f>IF(H359=0,"",'Ark1'!X4348)</f>
        <v>0.12451085023123444</v>
      </c>
      <c r="R359" s="51">
        <f>IF(H359=0,"",'Ark1'!Y4348)</f>
        <v>0.24902170046246888</v>
      </c>
      <c r="S359" s="264"/>
      <c r="T359" s="51">
        <f>IF(H359=0,"",'Ark1'!Z4348)</f>
        <v>51.387406616862322</v>
      </c>
      <c r="U359" s="264"/>
      <c r="V359" s="51">
        <f>IF(H359=0,"",'Ark1'!AA4348)</f>
        <v>10.042876642291404</v>
      </c>
      <c r="W359" s="12">
        <f>IF(H359=0,"",'Ark1'!AB4348)</f>
        <v>2.384959427372785</v>
      </c>
      <c r="X359" s="15">
        <f>+IF('Ark1'!AC4348=0,"",'Ark1'!AC4348)</f>
        <v>-35.361627774845495</v>
      </c>
      <c r="Y359" s="15">
        <f t="shared" si="18"/>
        <v>124.77777777777777</v>
      </c>
      <c r="Z359" s="12">
        <f>IF(H359=0,"",'Ark1'!T4348)</f>
        <v>16.256314478833158</v>
      </c>
      <c r="AA359" s="51">
        <f>IF(H359=0,"",'Ark1'!V4348)</f>
        <v>91.790967739445762</v>
      </c>
      <c r="AB359" s="259"/>
    </row>
    <row r="360" spans="1:42" ht="15.6">
      <c r="A360" s="259"/>
      <c r="B360" s="2">
        <f>+'Ark1'!C4349</f>
        <v>2022</v>
      </c>
      <c r="C360" s="2">
        <f>+'Ark1'!J4349</f>
        <v>147</v>
      </c>
      <c r="D360" s="2"/>
      <c r="E360" s="2">
        <f>+'Ark1'!D4349</f>
        <v>12</v>
      </c>
      <c r="F360" s="2" t="s">
        <v>500</v>
      </c>
      <c r="G360" s="3">
        <f>+'Ark1'!Q4349</f>
        <v>47</v>
      </c>
      <c r="H360" s="310">
        <f>+'Ark1'!R4349</f>
        <v>6849</v>
      </c>
      <c r="I360" s="310">
        <f>IF(H360=0,"",'Ark1'!S4349)</f>
        <v>6846</v>
      </c>
      <c r="J360" s="256"/>
      <c r="K360" s="51">
        <f>100*H360/Måned!H34</f>
        <v>6.1636069114470846</v>
      </c>
      <c r="L360" s="256"/>
      <c r="M360" s="51">
        <f>+IF(H360=0,"",'Ark1'!AD4349)</f>
        <v>9.0396747881635555</v>
      </c>
      <c r="N360" s="51">
        <f>+IF(H360=0,"",'Ark1'!AE4349)</f>
        <v>8.9036626092456448</v>
      </c>
      <c r="O360" s="12">
        <f>IF(H360=0,"",'Ark1'!U4349)</f>
        <v>61.174262342973996</v>
      </c>
      <c r="P360" s="12">
        <f>IF(H360=0,"",'Ark1'!W4349)</f>
        <v>82.5529506281039</v>
      </c>
      <c r="Q360" s="51">
        <f>IF(H360=0,"",'Ark1'!X4349)</f>
        <v>0.21901007446342527</v>
      </c>
      <c r="R360" s="51">
        <f>IF(H360=0,"",'Ark1'!Y4349)</f>
        <v>0.43802014892685054</v>
      </c>
      <c r="S360" s="264"/>
      <c r="T360" s="51">
        <f>IF(H360=0,"",'Ark1'!Z4349)</f>
        <v>51.233756752810635</v>
      </c>
      <c r="U360" s="264"/>
      <c r="V360" s="51">
        <f>IF(H360=0,"",'Ark1'!AA4349)</f>
        <v>9.7205759177415647</v>
      </c>
      <c r="W360" s="12">
        <f>IF(H360=0,"",'Ark1'!AB4349)</f>
        <v>2.3977514367028379</v>
      </c>
      <c r="X360" s="15">
        <f>+IF('Ark1'!AC4349=0,"",'Ark1'!AC4349)</f>
        <v>-27.868667696152496</v>
      </c>
      <c r="Y360" s="15">
        <f t="shared" si="18"/>
        <v>145.65957446808511</v>
      </c>
      <c r="Z360" s="12">
        <f>IF(H360=0,"",'Ark1'!T4349)</f>
        <v>16.302233902759525</v>
      </c>
      <c r="AA360" s="51">
        <f>IF(H360=0,"",'Ark1'!V4349)</f>
        <v>89.456908194487156</v>
      </c>
      <c r="AB360" s="259"/>
    </row>
    <row r="361" spans="1:42" ht="15.6">
      <c r="A361" s="259"/>
      <c r="B361" s="259"/>
      <c r="C361" s="256"/>
      <c r="D361" s="256"/>
      <c r="E361" s="256"/>
      <c r="F361" s="256"/>
      <c r="G361" s="256"/>
      <c r="H361" s="365"/>
      <c r="I361" s="365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  <c r="AA361" s="256"/>
      <c r="AB361" s="259"/>
      <c r="AC361" s="79"/>
      <c r="AE361" s="51"/>
      <c r="AF361" s="4"/>
      <c r="AN361" s="13"/>
      <c r="AO361" s="12"/>
      <c r="AP361" s="12"/>
    </row>
    <row r="362" spans="1:42" ht="15.6">
      <c r="A362" s="259"/>
      <c r="B362" s="2">
        <f>+'Ark1'!C4350</f>
        <v>2022</v>
      </c>
      <c r="C362" s="2">
        <f>+'Ark1'!J4350</f>
        <v>155</v>
      </c>
      <c r="D362" s="2" t="s">
        <v>33</v>
      </c>
      <c r="E362" s="2">
        <f>+'Ark1'!D4350</f>
        <v>1</v>
      </c>
      <c r="F362" s="2" t="s">
        <v>490</v>
      </c>
      <c r="G362" s="3">
        <f>+'Ark1'!Q4350</f>
        <v>9</v>
      </c>
      <c r="H362" s="310">
        <f>+'Ark1'!R4350</f>
        <v>951</v>
      </c>
      <c r="I362" s="310">
        <f>IF(H362=0,"",'Ark1'!S4350)</f>
        <v>951</v>
      </c>
      <c r="J362" s="256"/>
      <c r="K362" s="51">
        <f>100*H362/Måned!H23</f>
        <v>0.72178876104314038</v>
      </c>
      <c r="L362" s="256"/>
      <c r="M362" s="51">
        <f>+IF(H362=0,"",'Ark1'!AD4350)</f>
        <v>8.9861097987338194</v>
      </c>
      <c r="N362" s="51">
        <f>+IF(H362=0,"",'Ark1'!AE4350)</f>
        <v>8.4725029033826722</v>
      </c>
      <c r="O362" s="12">
        <f>IF(H362=0,"",'Ark1'!U4350)</f>
        <v>60.314405888538381</v>
      </c>
      <c r="P362" s="12">
        <f>IF(H362=0,"",'Ark1'!W4350)</f>
        <v>77.677686645636228</v>
      </c>
      <c r="Q362" s="51">
        <f>IF(H362=0,"",'Ark1'!X4350)</f>
        <v>0</v>
      </c>
      <c r="R362" s="51">
        <f>IF(H362=0,"",'Ark1'!Y4350)</f>
        <v>0</v>
      </c>
      <c r="S362" s="264"/>
      <c r="T362" s="51">
        <f>IF(H362=0,"",'Ark1'!Z4350)</f>
        <v>87.486855941114598</v>
      </c>
      <c r="U362" s="264"/>
      <c r="V362" s="51">
        <f>IF(H362=0,"",'Ark1'!AA4350)</f>
        <v>8.8958744032938313</v>
      </c>
      <c r="W362" s="12">
        <f>IF(H362=0,"",'Ark1'!AB4350)</f>
        <v>2.2904255155766995</v>
      </c>
      <c r="X362" s="15">
        <f>+IF('Ark1'!AC4350=0,"",'Ark1'!AC4350)</f>
        <v>-35.074506828509101</v>
      </c>
      <c r="Y362" s="15">
        <f t="shared" si="18"/>
        <v>105.66666666666667</v>
      </c>
      <c r="Z362" s="12">
        <f>IF(H362=0,"",'Ark1'!T4350)</f>
        <v>16.031545741324923</v>
      </c>
      <c r="AA362" s="51">
        <f>IF(H362=0,"",'Ark1'!V4350)</f>
        <v>84.157840352801998</v>
      </c>
      <c r="AB362" s="259"/>
    </row>
    <row r="363" spans="1:42" ht="15.6">
      <c r="A363" s="259"/>
      <c r="B363" s="2">
        <f>+'Ark1'!C4351</f>
        <v>2022</v>
      </c>
      <c r="C363" s="2">
        <f>+'Ark1'!J4351</f>
        <v>155</v>
      </c>
      <c r="D363" s="2"/>
      <c r="E363" s="2">
        <f>+'Ark1'!D4351</f>
        <v>2</v>
      </c>
      <c r="F363" s="2" t="s">
        <v>491</v>
      </c>
      <c r="G363" s="3">
        <f>+'Ark1'!Q4351</f>
        <v>12</v>
      </c>
      <c r="H363" s="310">
        <f>+'Ark1'!R4351</f>
        <v>1201</v>
      </c>
      <c r="I363" s="310">
        <f>IF(H363=0,"",'Ark1'!S4351)</f>
        <v>1201</v>
      </c>
      <c r="J363" s="256"/>
      <c r="K363" s="51">
        <f>100*H363/Måned!H24</f>
        <v>1.0770433983920755</v>
      </c>
      <c r="L363" s="256"/>
      <c r="M363" s="51">
        <f>+IF(H363=0,"",'Ark1'!AD4351)</f>
        <v>11.348388925635453</v>
      </c>
      <c r="N363" s="51">
        <f>+IF(H363=0,"",'Ark1'!AE4351)</f>
        <v>11.538647957846564</v>
      </c>
      <c r="O363" s="12">
        <f>IF(H363=0,"",'Ark1'!U4351)</f>
        <v>60.570358034970859</v>
      </c>
      <c r="P363" s="12">
        <f>IF(H363=0,"",'Ark1'!W4351)</f>
        <v>83.767776852622802</v>
      </c>
      <c r="Q363" s="51">
        <f>IF(H363=0,"",'Ark1'!X4351)</f>
        <v>0</v>
      </c>
      <c r="R363" s="51">
        <f>IF(H363=0,"",'Ark1'!Y4351)</f>
        <v>0</v>
      </c>
      <c r="S363" s="264"/>
      <c r="T363" s="51">
        <f>IF(H363=0,"",'Ark1'!Z4351)</f>
        <v>89.175686927560349</v>
      </c>
      <c r="U363" s="264"/>
      <c r="V363" s="51">
        <f>IF(H363=0,"",'Ark1'!AA4351)</f>
        <v>10.693725854893312</v>
      </c>
      <c r="W363" s="12">
        <f>IF(H363=0,"",'Ark1'!AB4351)</f>
        <v>2.7384310808168379</v>
      </c>
      <c r="X363" s="15">
        <f>+IF('Ark1'!AC4351=0,"",'Ark1'!AC4351)</f>
        <v>-52.024065732333995</v>
      </c>
      <c r="Y363" s="15">
        <f t="shared" si="18"/>
        <v>100.08333333333333</v>
      </c>
      <c r="Z363" s="12">
        <f>IF(H363=0,"",'Ark1'!T4351)</f>
        <v>15.975853455453787</v>
      </c>
      <c r="AA363" s="51">
        <f>IF(H363=0,"",'Ark1'!V4351)</f>
        <v>90.755987922668282</v>
      </c>
      <c r="AB363" s="259"/>
    </row>
    <row r="364" spans="1:42" ht="15.6">
      <c r="A364" s="259"/>
      <c r="B364" s="2">
        <f>+'Ark1'!C4352</f>
        <v>2022</v>
      </c>
      <c r="C364" s="2">
        <f>+'Ark1'!J4352</f>
        <v>155</v>
      </c>
      <c r="D364" s="2"/>
      <c r="E364" s="2">
        <f>+'Ark1'!D4352</f>
        <v>3</v>
      </c>
      <c r="F364" s="2" t="s">
        <v>492</v>
      </c>
      <c r="G364" s="3">
        <f>+'Ark1'!Q4352</f>
        <v>10</v>
      </c>
      <c r="H364" s="310">
        <f>+'Ark1'!R4352</f>
        <v>724</v>
      </c>
      <c r="I364" s="310">
        <f>IF(H364=0,"",'Ark1'!S4352)</f>
        <v>724</v>
      </c>
      <c r="J364" s="256"/>
      <c r="K364" s="51">
        <f>100*H364/Måned!H25</f>
        <v>0.52243060115598594</v>
      </c>
      <c r="L364" s="256"/>
      <c r="M364" s="51">
        <f>+IF(H364=0,"",'Ark1'!AD4352)</f>
        <v>6.841160351507134</v>
      </c>
      <c r="N364" s="51">
        <f>+IF(H364=0,"",'Ark1'!AE4352)</f>
        <v>7.1182049783461805</v>
      </c>
      <c r="O364" s="12">
        <f>IF(H364=0,"",'Ark1'!U4352)</f>
        <v>59.823204419889514</v>
      </c>
      <c r="P364" s="12">
        <f>IF(H364=0,"",'Ark1'!W4352)</f>
        <v>85.722928176795619</v>
      </c>
      <c r="Q364" s="51">
        <f>IF(H364=0,"",'Ark1'!X4352)</f>
        <v>0</v>
      </c>
      <c r="R364" s="51">
        <f>IF(H364=0,"",'Ark1'!Y4352)</f>
        <v>0</v>
      </c>
      <c r="S364" s="264"/>
      <c r="T364" s="51">
        <f>IF(H364=0,"",'Ark1'!Z4352)</f>
        <v>99.309392265193367</v>
      </c>
      <c r="U364" s="264"/>
      <c r="V364" s="51">
        <f>IF(H364=0,"",'Ark1'!AA4352)</f>
        <v>9.8447295959840631</v>
      </c>
      <c r="W364" s="12">
        <f>IF(H364=0,"",'Ark1'!AB4352)</f>
        <v>2.6549677625333659</v>
      </c>
      <c r="X364" s="15">
        <f>+IF('Ark1'!AC4352=0,"",'Ark1'!AC4352)</f>
        <v>-33.170729978338997</v>
      </c>
      <c r="Y364" s="15">
        <f t="shared" si="18"/>
        <v>72.400000000000006</v>
      </c>
      <c r="Z364" s="12">
        <f>IF(H364=0,"",'Ark1'!T4352)</f>
        <v>15.64088397790055</v>
      </c>
      <c r="AA364" s="51">
        <f>IF(H364=0,"",'Ark1'!V4352)</f>
        <v>92.874245045282322</v>
      </c>
      <c r="AB364" s="259"/>
    </row>
    <row r="365" spans="1:42" ht="15.6">
      <c r="A365" s="259"/>
      <c r="B365" s="2">
        <f>+'Ark1'!C4353</f>
        <v>2022</v>
      </c>
      <c r="C365" s="2">
        <f>+'Ark1'!J4353</f>
        <v>155</v>
      </c>
      <c r="D365" s="2"/>
      <c r="E365" s="2">
        <f>+'Ark1'!D4353</f>
        <v>4</v>
      </c>
      <c r="F365" s="2" t="s">
        <v>493</v>
      </c>
      <c r="G365" s="3">
        <f>+'Ark1'!Q4353</f>
        <v>13</v>
      </c>
      <c r="H365" s="310">
        <f>+'Ark1'!R4353</f>
        <v>968</v>
      </c>
      <c r="I365" s="310">
        <f>IF(H365=0,"",'Ark1'!S4353)</f>
        <v>966</v>
      </c>
      <c r="J365" s="256"/>
      <c r="K365" s="51">
        <f>100*H365/Måned!H26</f>
        <v>0.85324683337887508</v>
      </c>
      <c r="L365" s="256"/>
      <c r="M365" s="51">
        <f>+IF(H365=0,"",'Ark1'!AD4353)</f>
        <v>9.1467447793631287</v>
      </c>
      <c r="N365" s="51">
        <f>+IF(H365=0,"",'Ark1'!AE4353)</f>
        <v>9.3472647071824184</v>
      </c>
      <c r="O365" s="12">
        <f>IF(H365=0,"",'Ark1'!U4353)</f>
        <v>59.9016563146998</v>
      </c>
      <c r="P365" s="12">
        <f>IF(H365=0,"",'Ark1'!W4353)</f>
        <v>84.366977225672812</v>
      </c>
      <c r="Q365" s="51">
        <f>IF(H365=0,"",'Ark1'!X4353)</f>
        <v>0</v>
      </c>
      <c r="R365" s="51">
        <f>IF(H365=0,"",'Ark1'!Y4353)</f>
        <v>0</v>
      </c>
      <c r="S365" s="264"/>
      <c r="T365" s="51">
        <f>IF(H365=0,"",'Ark1'!Z4353)</f>
        <v>92.768595041322314</v>
      </c>
      <c r="U365" s="264"/>
      <c r="V365" s="51">
        <f>IF(H365=0,"",'Ark1'!AA4353)</f>
        <v>10.386975070312072</v>
      </c>
      <c r="W365" s="12">
        <f>IF(H365=0,"",'Ark1'!AB4353)</f>
        <v>2.7538148487915941</v>
      </c>
      <c r="X365" s="15">
        <f>+IF('Ark1'!AC4353=0,"",'Ark1'!AC4353)</f>
        <v>-33.142287412100721</v>
      </c>
      <c r="Y365" s="15">
        <f t="shared" si="18"/>
        <v>74.307692307692307</v>
      </c>
      <c r="Z365" s="12">
        <f>IF(H365=0,"",'Ark1'!T4353)</f>
        <v>15.657024793388429</v>
      </c>
      <c r="AA365" s="51">
        <f>IF(H365=0,"",'Ark1'!V4353)</f>
        <v>91.474487953361063</v>
      </c>
      <c r="AB365" s="259"/>
    </row>
    <row r="366" spans="1:42" ht="15.6">
      <c r="A366" s="259"/>
      <c r="B366" s="2">
        <f>+'Ark1'!C4354</f>
        <v>2022</v>
      </c>
      <c r="C366" s="2">
        <f>+'Ark1'!J4354</f>
        <v>155</v>
      </c>
      <c r="D366" s="2"/>
      <c r="E366" s="2">
        <f>+'Ark1'!D4354</f>
        <v>5</v>
      </c>
      <c r="F366" s="2" t="s">
        <v>377</v>
      </c>
      <c r="G366" s="3">
        <f>+'Ark1'!Q4354</f>
        <v>10</v>
      </c>
      <c r="H366" s="310">
        <f>+'Ark1'!R4354</f>
        <v>796</v>
      </c>
      <c r="I366" s="310">
        <f>IF(H366=0,"",'Ark1'!S4354)</f>
        <v>796</v>
      </c>
      <c r="J366" s="256"/>
      <c r="K366" s="51">
        <f>100*H366/Måned!H27</f>
        <v>0.66591932002610132</v>
      </c>
      <c r="L366" s="256"/>
      <c r="M366" s="51">
        <f>+IF(H366=0,"",'Ark1'!AD4354)</f>
        <v>7.5214967400548014</v>
      </c>
      <c r="N366" s="51">
        <f>+IF(H366=0,"",'Ark1'!AE4354)</f>
        <v>7.5868154943753758</v>
      </c>
      <c r="O366" s="12">
        <f>IF(H366=0,"",'Ark1'!U4354)</f>
        <v>60.005025125628144</v>
      </c>
      <c r="P366" s="12">
        <f>IF(H366=0,"",'Ark1'!W4354)</f>
        <v>83.102010050251181</v>
      </c>
      <c r="Q366" s="51">
        <f>IF(H366=0,"",'Ark1'!X4354)</f>
        <v>0</v>
      </c>
      <c r="R366" s="51">
        <f>IF(H366=0,"",'Ark1'!Y4354)</f>
        <v>0</v>
      </c>
      <c r="S366" s="264"/>
      <c r="T366" s="51">
        <f>IF(H366=0,"",'Ark1'!Z4354)</f>
        <v>82.035175879396974</v>
      </c>
      <c r="U366" s="264"/>
      <c r="V366" s="51">
        <f>IF(H366=0,"",'Ark1'!AA4354)</f>
        <v>10.455759682230877</v>
      </c>
      <c r="W366" s="12">
        <f>IF(H366=0,"",'Ark1'!AB4354)</f>
        <v>2.5544276024684689</v>
      </c>
      <c r="X366" s="15">
        <f>+IF('Ark1'!AC4354=0,"",'Ark1'!AC4354)</f>
        <v>-40.265417574084424</v>
      </c>
      <c r="Y366" s="15">
        <f t="shared" si="18"/>
        <v>79.599999999999994</v>
      </c>
      <c r="Z366" s="12">
        <f>IF(H366=0,"",'Ark1'!T4354)</f>
        <v>15.75628140703518</v>
      </c>
      <c r="AA366" s="51">
        <f>IF(H366=0,"",'Ark1'!V4354)</f>
        <v>90.034680444475981</v>
      </c>
      <c r="AB366" s="259"/>
    </row>
    <row r="367" spans="1:42" ht="15.6">
      <c r="A367" s="259"/>
      <c r="B367" s="2">
        <f>+'Ark1'!C4355</f>
        <v>2022</v>
      </c>
      <c r="C367" s="2">
        <f>+'Ark1'!J4355</f>
        <v>155</v>
      </c>
      <c r="D367" s="2"/>
      <c r="E367" s="2">
        <f>+'Ark1'!D4355</f>
        <v>6</v>
      </c>
      <c r="F367" s="2" t="s">
        <v>494</v>
      </c>
      <c r="G367" s="3">
        <f>+'Ark1'!Q4355</f>
        <v>14</v>
      </c>
      <c r="H367" s="310">
        <f>+'Ark1'!R4355</f>
        <v>880</v>
      </c>
      <c r="I367" s="310">
        <f>IF(H367=0,"",'Ark1'!S4355)</f>
        <v>873</v>
      </c>
      <c r="J367" s="256"/>
      <c r="K367" s="51">
        <f>100*H367/Måned!H28</f>
        <v>0.71163441399332039</v>
      </c>
      <c r="L367" s="256"/>
      <c r="M367" s="51">
        <f>+IF(H367=0,"",'Ark1'!AD4355)</f>
        <v>8.3152225266937503</v>
      </c>
      <c r="N367" s="51">
        <f>+IF(H367=0,"",'Ark1'!AE4355)</f>
        <v>8.3174983167158842</v>
      </c>
      <c r="O367" s="12">
        <f>IF(H367=0,"",'Ark1'!U4355)</f>
        <v>59.542955326460479</v>
      </c>
      <c r="P367" s="12">
        <f>IF(H367=0,"",'Ark1'!W4355)</f>
        <v>83.069873997709024</v>
      </c>
      <c r="Q367" s="51">
        <f>IF(H367=0,"",'Ark1'!X4355)</f>
        <v>0</v>
      </c>
      <c r="R367" s="51">
        <f>IF(H367=0,"",'Ark1'!Y4355)</f>
        <v>0</v>
      </c>
      <c r="S367" s="264"/>
      <c r="T367" s="51">
        <f>IF(H367=0,"",'Ark1'!Z4355)</f>
        <v>94.659090909090892</v>
      </c>
      <c r="U367" s="264"/>
      <c r="V367" s="51">
        <f>IF(H367=0,"",'Ark1'!AA4355)</f>
        <v>10.794733649079394</v>
      </c>
      <c r="W367" s="12">
        <f>IF(H367=0,"",'Ark1'!AB4355)</f>
        <v>2.3425539892893656</v>
      </c>
      <c r="X367" s="15">
        <f>+IF('Ark1'!AC4355=0,"",'Ark1'!AC4355)</f>
        <v>-35.965774618405398</v>
      </c>
      <c r="Y367" s="15">
        <f t="shared" si="18"/>
        <v>62.357142857142854</v>
      </c>
      <c r="Z367" s="12">
        <f>IF(H367=0,"",'Ark1'!T4355)</f>
        <v>15.432954545454548</v>
      </c>
      <c r="AA367" s="51">
        <f>IF(H367=0,"",'Ark1'!V4355)</f>
        <v>90.240376083268444</v>
      </c>
      <c r="AB367" s="259"/>
    </row>
    <row r="368" spans="1:42" ht="15.6">
      <c r="A368" s="259"/>
      <c r="B368" s="2">
        <f>+'Ark1'!C4356</f>
        <v>2022</v>
      </c>
      <c r="C368" s="2">
        <f>+'Ark1'!J4356</f>
        <v>155</v>
      </c>
      <c r="D368" s="2"/>
      <c r="E368" s="2">
        <f>+'Ark1'!D4356</f>
        <v>7</v>
      </c>
      <c r="F368" s="2" t="s">
        <v>495</v>
      </c>
      <c r="G368" s="3">
        <f>+'Ark1'!Q4356</f>
        <v>11</v>
      </c>
      <c r="H368" s="310">
        <f>+'Ark1'!R4356</f>
        <v>875</v>
      </c>
      <c r="I368" s="310">
        <f>IF(H368=0,"",'Ark1'!S4356)</f>
        <v>875</v>
      </c>
      <c r="J368" s="256"/>
      <c r="K368" s="51">
        <f>100*H368/Måned!H29</f>
        <v>0.75603096702840944</v>
      </c>
      <c r="L368" s="256"/>
      <c r="M368" s="51">
        <f>+IF(H368=0,"",'Ark1'!AD4356)</f>
        <v>8.2679769441557216</v>
      </c>
      <c r="N368" s="51">
        <f>+IF(H368=0,"",'Ark1'!AE4356)</f>
        <v>8.1406998658717278</v>
      </c>
      <c r="O368" s="12">
        <f>IF(H368=0,"",'Ark1'!U4356)</f>
        <v>60.49485714285715</v>
      </c>
      <c r="P368" s="12">
        <f>IF(H368=0,"",'Ark1'!W4356)</f>
        <v>81.118285714285619</v>
      </c>
      <c r="Q368" s="51">
        <f>IF(H368=0,"",'Ark1'!X4356)</f>
        <v>0</v>
      </c>
      <c r="R368" s="51">
        <f>IF(H368=0,"",'Ark1'!Y4356)</f>
        <v>0</v>
      </c>
      <c r="S368" s="264"/>
      <c r="T368" s="51">
        <f>IF(H368=0,"",'Ark1'!Z4356)</f>
        <v>84.685714285714297</v>
      </c>
      <c r="U368" s="264"/>
      <c r="V368" s="51">
        <f>IF(H368=0,"",'Ark1'!AA4356)</f>
        <v>11.699315116881779</v>
      </c>
      <c r="W368" s="12">
        <f>IF(H368=0,"",'Ark1'!AB4356)</f>
        <v>2.4733382547579557</v>
      </c>
      <c r="X368" s="15">
        <f>+IF('Ark1'!AC4356=0,"",'Ark1'!AC4356)</f>
        <v>-39.530755305303003</v>
      </c>
      <c r="Y368" s="15">
        <f t="shared" si="18"/>
        <v>79.545454545454547</v>
      </c>
      <c r="Z368" s="12">
        <f>IF(H368=0,"",'Ark1'!T4356)</f>
        <v>16.009142857142869</v>
      </c>
      <c r="AA368" s="51">
        <f>IF(H368=0,"",'Ark1'!V4356)</f>
        <v>87.885466646030011</v>
      </c>
      <c r="AB368" s="259"/>
    </row>
    <row r="369" spans="1:42" ht="15.6">
      <c r="A369" s="259"/>
      <c r="B369" s="2">
        <f>+'Ark1'!C4357</f>
        <v>2022</v>
      </c>
      <c r="C369" s="2">
        <f>+'Ark1'!J4357</f>
        <v>155</v>
      </c>
      <c r="D369" s="2"/>
      <c r="E369" s="2">
        <f>+'Ark1'!D4357</f>
        <v>8</v>
      </c>
      <c r="F369" s="2" t="s">
        <v>496</v>
      </c>
      <c r="G369" s="3">
        <f>+'Ark1'!Q4357</f>
        <v>15</v>
      </c>
      <c r="H369" s="310">
        <f>+'Ark1'!R4357</f>
        <v>828</v>
      </c>
      <c r="I369" s="310">
        <f>IF(H369=0,"",'Ark1'!S4357)</f>
        <v>826</v>
      </c>
      <c r="J369" s="256"/>
      <c r="K369" s="51">
        <f>100*H369/Måned!H30</f>
        <v>0.62595026507632967</v>
      </c>
      <c r="L369" s="256"/>
      <c r="M369" s="51">
        <f>+IF(H369=0,"",'Ark1'!AD4357)</f>
        <v>7.8238684682982145</v>
      </c>
      <c r="N369" s="51">
        <f>+IF(H369=0,"",'Ark1'!AE4357)</f>
        <v>7.7796823610244319</v>
      </c>
      <c r="O369" s="12">
        <f>IF(H369=0,"",'Ark1'!U4357)</f>
        <v>59.723970944309933</v>
      </c>
      <c r="P369" s="12">
        <f>IF(H369=0,"",'Ark1'!W4357)</f>
        <v>82.119612590799079</v>
      </c>
      <c r="Q369" s="51">
        <f>IF(H369=0,"",'Ark1'!X4357)</f>
        <v>0</v>
      </c>
      <c r="R369" s="51">
        <f>IF(H369=0,"",'Ark1'!Y4357)</f>
        <v>0</v>
      </c>
      <c r="S369" s="264"/>
      <c r="T369" s="51">
        <f>IF(H369=0,"",'Ark1'!Z4357)</f>
        <v>96.859903381642525</v>
      </c>
      <c r="U369" s="264"/>
      <c r="V369" s="51">
        <f>IF(H369=0,"",'Ark1'!AA4357)</f>
        <v>9.6823822356848321</v>
      </c>
      <c r="W369" s="12">
        <f>IF(H369=0,"",'Ark1'!AB4357)</f>
        <v>2.4669891696804682</v>
      </c>
      <c r="X369" s="15">
        <f>+IF('Ark1'!AC4357=0,"",'Ark1'!AC4357)</f>
        <v>-37.468256424658179</v>
      </c>
      <c r="Y369" s="15">
        <f t="shared" si="18"/>
        <v>55.06666666666667</v>
      </c>
      <c r="Z369" s="12">
        <f>IF(H369=0,"",'Ark1'!T4357)</f>
        <v>15.611111111111111</v>
      </c>
      <c r="AA369" s="51">
        <f>IF(H369=0,"",'Ark1'!V4357)</f>
        <v>89.033942901214303</v>
      </c>
      <c r="AB369" s="259"/>
    </row>
    <row r="370" spans="1:42" ht="15.6">
      <c r="A370" s="259"/>
      <c r="B370" s="2">
        <f>+'Ark1'!C4358</f>
        <v>2022</v>
      </c>
      <c r="C370" s="2">
        <f>+'Ark1'!J4358</f>
        <v>155</v>
      </c>
      <c r="D370" s="2"/>
      <c r="E370" s="2">
        <f>+'Ark1'!D4358</f>
        <v>9</v>
      </c>
      <c r="F370" s="2" t="s">
        <v>497</v>
      </c>
      <c r="G370" s="3">
        <f>+'Ark1'!Q4358</f>
        <v>19</v>
      </c>
      <c r="H370" s="310">
        <f>+'Ark1'!R4358</f>
        <v>720</v>
      </c>
      <c r="I370" s="310">
        <f>IF(H370=0,"",'Ark1'!S4358)</f>
        <v>720</v>
      </c>
      <c r="J370" s="256"/>
      <c r="K370" s="51">
        <f>100*H370/Måned!H31</f>
        <v>0.60417890408659902</v>
      </c>
      <c r="L370" s="256"/>
      <c r="M370" s="51">
        <f>+IF(H370=0,"",'Ark1'!AD4358)</f>
        <v>6.803363885476708</v>
      </c>
      <c r="N370" s="51">
        <f>+IF(H370=0,"",'Ark1'!AE4358)</f>
        <v>6.7935449882037648</v>
      </c>
      <c r="O370" s="12">
        <f>IF(H370=0,"",'Ark1'!U4358)</f>
        <v>60.04166666666665</v>
      </c>
      <c r="P370" s="12">
        <f>IF(H370=0,"",'Ark1'!W4358)</f>
        <v>82.267638888888939</v>
      </c>
      <c r="Q370" s="51">
        <f>IF(H370=0,"",'Ark1'!X4358)</f>
        <v>0</v>
      </c>
      <c r="R370" s="51">
        <f>IF(H370=0,"",'Ark1'!Y4358)</f>
        <v>0</v>
      </c>
      <c r="S370" s="264"/>
      <c r="T370" s="51">
        <f>IF(H370=0,"",'Ark1'!Z4358)</f>
        <v>74.8611111111111</v>
      </c>
      <c r="U370" s="264"/>
      <c r="V370" s="51">
        <f>IF(H370=0,"",'Ark1'!AA4358)</f>
        <v>11.704651021549248</v>
      </c>
      <c r="W370" s="12">
        <f>IF(H370=0,"",'Ark1'!AB4358)</f>
        <v>2.797009812083056</v>
      </c>
      <c r="X370" s="15">
        <f>+IF('Ark1'!AC4358=0,"",'Ark1'!AC4358)</f>
        <v>-36.218202820030967</v>
      </c>
      <c r="Y370" s="15">
        <f t="shared" ref="Y370:Y386" si="19">+(IF(H370=0,"",I370/G370))</f>
        <v>37.89473684210526</v>
      </c>
      <c r="Z370" s="12">
        <f>IF(H370=0,"",'Ark1'!T4358)</f>
        <v>15.733333333333333</v>
      </c>
      <c r="AA370" s="51">
        <f>IF(H370=0,"",'Ark1'!V4358)</f>
        <v>89.130703021548015</v>
      </c>
      <c r="AB370" s="259"/>
    </row>
    <row r="371" spans="1:42" ht="15.6">
      <c r="A371" s="259"/>
      <c r="B371" s="2">
        <f>+'Ark1'!C4359</f>
        <v>2022</v>
      </c>
      <c r="C371" s="2">
        <f>+'Ark1'!J4359</f>
        <v>155</v>
      </c>
      <c r="D371" s="2"/>
      <c r="E371" s="2">
        <f>+'Ark1'!D4359</f>
        <v>10</v>
      </c>
      <c r="F371" s="2" t="s">
        <v>498</v>
      </c>
      <c r="G371" s="3">
        <f>+'Ark1'!Q4359</f>
        <v>9</v>
      </c>
      <c r="H371" s="310">
        <f>+'Ark1'!R4359</f>
        <v>673</v>
      </c>
      <c r="I371" s="310">
        <f>IF(H371=0,"",'Ark1'!S4359)</f>
        <v>666</v>
      </c>
      <c r="J371" s="256"/>
      <c r="K371" s="51">
        <f>100*H371/Måned!H32</f>
        <v>0.5742516809447421</v>
      </c>
      <c r="L371" s="256"/>
      <c r="M371" s="51">
        <f>+IF(H371=0,"",'Ark1'!AD4359)</f>
        <v>6.3592554096192018</v>
      </c>
      <c r="N371" s="51">
        <f>+IF(H371=0,"",'Ark1'!AE4359)</f>
        <v>6.2137171787697172</v>
      </c>
      <c r="O371" s="12">
        <f>IF(H371=0,"",'Ark1'!U4359)</f>
        <v>59.328828828828819</v>
      </c>
      <c r="P371" s="12">
        <f>IF(H371=0,"",'Ark1'!W4359)</f>
        <v>81.347147147147183</v>
      </c>
      <c r="Q371" s="51">
        <f>IF(H371=0,"",'Ark1'!X4359)</f>
        <v>0</v>
      </c>
      <c r="R371" s="51">
        <f>IF(H371=0,"",'Ark1'!Y4359)</f>
        <v>0</v>
      </c>
      <c r="S371" s="264"/>
      <c r="T371" s="51">
        <f>IF(H371=0,"",'Ark1'!Z4359)</f>
        <v>86.181277860326901</v>
      </c>
      <c r="U371" s="264"/>
      <c r="V371" s="51">
        <f>IF(H371=0,"",'Ark1'!AA4359)</f>
        <v>9.461705620162391</v>
      </c>
      <c r="W371" s="12">
        <f>IF(H371=0,"",'Ark1'!AB4359)</f>
        <v>2.9385565920320822</v>
      </c>
      <c r="X371" s="15">
        <f>+IF('Ark1'!AC4359=0,"",'Ark1'!AC4359)</f>
        <v>-36.385565586270559</v>
      </c>
      <c r="Y371" s="15">
        <f t="shared" si="19"/>
        <v>74</v>
      </c>
      <c r="Z371" s="12">
        <f>IF(H371=0,"",'Ark1'!T4359)</f>
        <v>15.19167904903418</v>
      </c>
      <c r="AA371" s="51">
        <f>IF(H371=0,"",'Ark1'!V4359)</f>
        <v>88.345062288724307</v>
      </c>
      <c r="AB371" s="259"/>
    </row>
    <row r="372" spans="1:42" ht="15.6">
      <c r="A372" s="259"/>
      <c r="B372" s="2">
        <f>+'Ark1'!C4360</f>
        <v>2022</v>
      </c>
      <c r="C372" s="2">
        <f>+'Ark1'!J4360</f>
        <v>155</v>
      </c>
      <c r="D372" s="2"/>
      <c r="E372" s="2">
        <f>+'Ark1'!D4360</f>
        <v>11</v>
      </c>
      <c r="F372" s="2" t="s">
        <v>499</v>
      </c>
      <c r="G372" s="3">
        <f>+'Ark1'!Q4360</f>
        <v>18</v>
      </c>
      <c r="H372" s="310">
        <f>+'Ark1'!R4360</f>
        <v>1135</v>
      </c>
      <c r="I372" s="310">
        <f>IF(H372=0,"",'Ark1'!S4360)</f>
        <v>1128</v>
      </c>
      <c r="J372" s="256"/>
      <c r="K372" s="51">
        <f>100*H372/Måned!H33</f>
        <v>0.82486664050349567</v>
      </c>
      <c r="L372" s="256"/>
      <c r="M372" s="51">
        <f>+IF(H372=0,"",'Ark1'!AD4360)</f>
        <v>10.724747236133423</v>
      </c>
      <c r="N372" s="51">
        <f>+IF(H372=0,"",'Ark1'!AE4360)</f>
        <v>10.653692286832394</v>
      </c>
      <c r="O372" s="12">
        <f>IF(H372=0,"",'Ark1'!U4360)</f>
        <v>60.201241134751768</v>
      </c>
      <c r="P372" s="12">
        <f>IF(H372=0,"",'Ark1'!W4360)</f>
        <v>82.348581560283705</v>
      </c>
      <c r="Q372" s="51">
        <f>IF(H372=0,"",'Ark1'!X4360)</f>
        <v>0</v>
      </c>
      <c r="R372" s="51">
        <f>IF(H372=0,"",'Ark1'!Y4360)</f>
        <v>0</v>
      </c>
      <c r="S372" s="264"/>
      <c r="T372" s="51">
        <f>IF(H372=0,"",'Ark1'!Z4360)</f>
        <v>90.308370044052879</v>
      </c>
      <c r="U372" s="264"/>
      <c r="V372" s="51">
        <f>IF(H372=0,"",'Ark1'!AA4360)</f>
        <v>11.77647679866309</v>
      </c>
      <c r="W372" s="12">
        <f>IF(H372=0,"",'Ark1'!AB4360)</f>
        <v>2.5009427765626295</v>
      </c>
      <c r="X372" s="15">
        <f>+IF('Ark1'!AC4360=0,"",'Ark1'!AC4360)</f>
        <v>-45.303541967158047</v>
      </c>
      <c r="Y372" s="15">
        <f t="shared" si="19"/>
        <v>62.666666666666664</v>
      </c>
      <c r="Z372" s="12">
        <f>IF(H372=0,"",'Ark1'!T4360)</f>
        <v>15.753303964757713</v>
      </c>
      <c r="AA372" s="51">
        <f>IF(H372=0,"",'Ark1'!V4360)</f>
        <v>89.440749790615058</v>
      </c>
      <c r="AB372" s="259"/>
    </row>
    <row r="373" spans="1:42" ht="15.6">
      <c r="A373" s="259"/>
      <c r="B373" s="2">
        <f>+'Ark1'!C4361</f>
        <v>2022</v>
      </c>
      <c r="C373" s="2">
        <f>+'Ark1'!J4361</f>
        <v>155</v>
      </c>
      <c r="D373" s="2"/>
      <c r="E373" s="2">
        <f>+'Ark1'!D4361</f>
        <v>12</v>
      </c>
      <c r="F373" s="2" t="s">
        <v>500</v>
      </c>
      <c r="G373" s="3">
        <f>+'Ark1'!Q4361</f>
        <v>10</v>
      </c>
      <c r="H373" s="310">
        <f>+'Ark1'!R4361</f>
        <v>832</v>
      </c>
      <c r="I373" s="310">
        <f>IF(H373=0,"",'Ark1'!S4361)</f>
        <v>832</v>
      </c>
      <c r="J373" s="256"/>
      <c r="K373" s="51">
        <f>100*H373/Måned!H34</f>
        <v>0.74874010079193665</v>
      </c>
      <c r="L373" s="256"/>
      <c r="M373" s="51">
        <f>+IF(H373=0,"",'Ark1'!AD4361)</f>
        <v>7.8616649343286413</v>
      </c>
      <c r="N373" s="51">
        <f>+IF(H373=0,"",'Ark1'!AE4361)</f>
        <v>8.0377289614488507</v>
      </c>
      <c r="O373" s="12">
        <f>IF(H373=0,"",'Ark1'!U4361)</f>
        <v>60.379807692307693</v>
      </c>
      <c r="P373" s="12">
        <f>IF(H373=0,"",'Ark1'!W4361)</f>
        <v>84.23161057692306</v>
      </c>
      <c r="Q373" s="51">
        <f>IF(H373=0,"",'Ark1'!X4361)</f>
        <v>0</v>
      </c>
      <c r="R373" s="51">
        <f>IF(H373=0,"",'Ark1'!Y4361)</f>
        <v>0</v>
      </c>
      <c r="S373" s="264"/>
      <c r="T373" s="51">
        <f>IF(H373=0,"",'Ark1'!Z4361)</f>
        <v>82.932692307692292</v>
      </c>
      <c r="U373" s="264"/>
      <c r="V373" s="51">
        <f>IF(H373=0,"",'Ark1'!AA4361)</f>
        <v>12.701727937503348</v>
      </c>
      <c r="W373" s="12">
        <f>IF(H373=0,"",'Ark1'!AB4361)</f>
        <v>2.4064168946194169</v>
      </c>
      <c r="X373" s="15">
        <f>+IF('Ark1'!AC4361=0,"",'Ark1'!AC4361)</f>
        <v>-42.23879581252951</v>
      </c>
      <c r="Y373" s="15">
        <f t="shared" si="19"/>
        <v>83.2</v>
      </c>
      <c r="Z373" s="12">
        <f>IF(H373=0,"",'Ark1'!T4361)</f>
        <v>15.96875</v>
      </c>
      <c r="AA373" s="51">
        <f>IF(H373=0,"",'Ark1'!V4361)</f>
        <v>91.258516334694534</v>
      </c>
      <c r="AB373" s="259"/>
    </row>
    <row r="374" spans="1:42" ht="15.6">
      <c r="A374" s="259"/>
      <c r="B374" s="259"/>
      <c r="C374" s="256"/>
      <c r="D374" s="256"/>
      <c r="E374" s="256"/>
      <c r="F374" s="256"/>
      <c r="G374" s="256"/>
      <c r="H374" s="365"/>
      <c r="I374" s="365"/>
      <c r="J374" s="256"/>
      <c r="K374" s="256"/>
      <c r="L374" s="256"/>
      <c r="M374" s="256"/>
      <c r="N374" s="256"/>
      <c r="O374" s="256"/>
      <c r="P374" s="256"/>
      <c r="Q374" s="256"/>
      <c r="R374" s="256"/>
      <c r="S374" s="264"/>
      <c r="T374" s="256"/>
      <c r="U374" s="264"/>
      <c r="V374" s="256"/>
      <c r="W374" s="256"/>
      <c r="X374" s="256"/>
      <c r="Y374" s="256"/>
      <c r="Z374" s="256"/>
      <c r="AA374" s="256"/>
      <c r="AB374" s="259"/>
      <c r="AC374" s="79"/>
      <c r="AE374" s="51"/>
      <c r="AF374" s="4"/>
      <c r="AN374" s="13"/>
      <c r="AO374" s="12"/>
      <c r="AP374" s="12"/>
    </row>
    <row r="375" spans="1:42" ht="15.6">
      <c r="A375" s="259"/>
      <c r="B375" s="2">
        <f>+'Ark1'!C4362</f>
        <v>2022</v>
      </c>
      <c r="C375" s="2">
        <f>+'Ark1'!J4362</f>
        <v>160</v>
      </c>
      <c r="D375" s="2" t="s">
        <v>28</v>
      </c>
      <c r="E375" s="2">
        <f>+'Ark1'!D4362</f>
        <v>1</v>
      </c>
      <c r="F375" s="2" t="s">
        <v>490</v>
      </c>
      <c r="G375" s="3">
        <f>+'Ark1'!Q4362</f>
        <v>78</v>
      </c>
      <c r="H375" s="310">
        <f>+'Ark1'!R4362</f>
        <v>11628</v>
      </c>
      <c r="I375" s="310">
        <f>IF(H375=0,"",'Ark1'!S4362)</f>
        <v>11613</v>
      </c>
      <c r="J375" s="256"/>
      <c r="K375" s="51">
        <f>100*H375/Måned!H23</f>
        <v>8.8254045356568209</v>
      </c>
      <c r="L375" s="256"/>
      <c r="M375" s="51">
        <f>+IF(H375=0,"",'Ark1'!AD4362)</f>
        <v>9.5480522892990862</v>
      </c>
      <c r="N375" s="51">
        <f>+IF(H375=0,"",'Ark1'!AE4362)</f>
        <v>9.5068087201421836</v>
      </c>
      <c r="O375" s="12">
        <f>IF(H375=0,"",'Ark1'!U4362)</f>
        <v>61.079393782829584</v>
      </c>
      <c r="P375" s="12">
        <f>IF(H375=0,"",'Ark1'!W4362)</f>
        <v>85.992284508740127</v>
      </c>
      <c r="Q375" s="51">
        <f>IF(H375=0,"",'Ark1'!X4362)</f>
        <v>0.40419676642586866</v>
      </c>
      <c r="R375" s="51">
        <f>IF(H375=0,"",'Ark1'!Y4362)</f>
        <v>0.80839353285173732</v>
      </c>
      <c r="S375" s="264"/>
      <c r="T375" s="51">
        <f>IF(H375=0,"",'Ark1'!Z4362)</f>
        <v>38.097695218438254</v>
      </c>
      <c r="U375" s="264"/>
      <c r="V375" s="51">
        <f>IF(H375=0,"",'Ark1'!AA4362)</f>
        <v>9.815574610019409</v>
      </c>
      <c r="W375" s="12">
        <f>IF(H375=0,"",'Ark1'!AB4362)</f>
        <v>2.6596415515688765</v>
      </c>
      <c r="X375" s="15">
        <f>+IF('Ark1'!AC4362=0,"",'Ark1'!AC4362)</f>
        <v>-30.936116869207243</v>
      </c>
      <c r="Y375" s="15">
        <f t="shared" si="19"/>
        <v>148.88461538461539</v>
      </c>
      <c r="Z375" s="12">
        <f>IF(H375=0,"",'Ark1'!T4362)</f>
        <v>16.171310629514963</v>
      </c>
      <c r="AA375" s="51">
        <f>IF(H375=0,"",'Ark1'!V4362)</f>
        <v>93.210480017397586</v>
      </c>
      <c r="AB375" s="259"/>
    </row>
    <row r="376" spans="1:42" ht="15.6">
      <c r="A376" s="259"/>
      <c r="B376" s="2">
        <f>+'Ark1'!C4363</f>
        <v>2022</v>
      </c>
      <c r="C376" s="2">
        <f>+'Ark1'!J4363</f>
        <v>160</v>
      </c>
      <c r="D376" s="2"/>
      <c r="E376" s="2">
        <f>+'Ark1'!D4363</f>
        <v>2</v>
      </c>
      <c r="F376" s="2" t="s">
        <v>491</v>
      </c>
      <c r="G376" s="3">
        <f>+'Ark1'!Q4363</f>
        <v>72</v>
      </c>
      <c r="H376" s="310">
        <f>+'Ark1'!R4363</f>
        <v>9433</v>
      </c>
      <c r="I376" s="310">
        <f>IF(H376=0,"",'Ark1'!S4363)</f>
        <v>9431</v>
      </c>
      <c r="J376" s="256"/>
      <c r="K376" s="51">
        <f>100*H376/Måned!H24</f>
        <v>8.4594091399104485</v>
      </c>
      <c r="L376" s="256"/>
      <c r="M376" s="51">
        <f>+IF(H376=0,"",'Ark1'!AD4363)</f>
        <v>7.7456808776193906</v>
      </c>
      <c r="N376" s="51">
        <f>+IF(H376=0,"",'Ark1'!AE4363)</f>
        <v>7.6999514491585348</v>
      </c>
      <c r="O376" s="12">
        <f>IF(H376=0,"",'Ark1'!U4363)</f>
        <v>60.995228501749551</v>
      </c>
      <c r="P376" s="12">
        <f>IF(H376=0,"",'Ark1'!W4363)</f>
        <v>85.762888346941011</v>
      </c>
      <c r="Q376" s="51">
        <f>IF(H376=0,"",'Ark1'!X4363)</f>
        <v>1.1873211067528888</v>
      </c>
      <c r="R376" s="51">
        <f>IF(H376=0,"",'Ark1'!Y4363)</f>
        <v>2.3746422135057776</v>
      </c>
      <c r="S376" s="264"/>
      <c r="T376" s="51">
        <f>IF(H376=0,"",'Ark1'!Z4363)</f>
        <v>47.047598855083216</v>
      </c>
      <c r="U376" s="264"/>
      <c r="V376" s="51">
        <f>IF(H376=0,"",'Ark1'!AA4363)</f>
        <v>9.0332150841066117</v>
      </c>
      <c r="W376" s="12">
        <f>IF(H376=0,"",'Ark1'!AB4363)</f>
        <v>2.6563860686003045</v>
      </c>
      <c r="X376" s="15">
        <f>+IF('Ark1'!AC4363=0,"",'Ark1'!AC4363)</f>
        <v>-30.988547215699381</v>
      </c>
      <c r="Y376" s="15">
        <f t="shared" si="19"/>
        <v>130.98611111111111</v>
      </c>
      <c r="Z376" s="12">
        <f>IF(H376=0,"",'Ark1'!T4363)</f>
        <v>16.169829322590903</v>
      </c>
      <c r="AA376" s="51">
        <f>IF(H376=0,"",'Ark1'!V4363)</f>
        <v>92.924018011644634</v>
      </c>
      <c r="AB376" s="259"/>
    </row>
    <row r="377" spans="1:42" ht="15.6">
      <c r="A377" s="259"/>
      <c r="B377" s="2">
        <f>+'Ark1'!C4364</f>
        <v>2022</v>
      </c>
      <c r="C377" s="2">
        <f>+'Ark1'!J4364</f>
        <v>160</v>
      </c>
      <c r="D377" s="2"/>
      <c r="E377" s="2">
        <f>+'Ark1'!D4364</f>
        <v>3</v>
      </c>
      <c r="F377" s="2" t="s">
        <v>492</v>
      </c>
      <c r="G377" s="3">
        <f>+'Ark1'!Q4364</f>
        <v>76</v>
      </c>
      <c r="H377" s="310">
        <f>+'Ark1'!R4364</f>
        <v>11383</v>
      </c>
      <c r="I377" s="310">
        <f>IF(H377=0,"",'Ark1'!S4364)</f>
        <v>11374</v>
      </c>
      <c r="J377" s="256"/>
      <c r="K377" s="51">
        <f>100*H377/Måned!H25</f>
        <v>8.2138501836444586</v>
      </c>
      <c r="L377" s="256"/>
      <c r="M377" s="51">
        <f>+IF(H377=0,"",'Ark1'!AD4364)</f>
        <v>9.3468764369703763</v>
      </c>
      <c r="N377" s="51">
        <f>+IF(H377=0,"",'Ark1'!AE4364)</f>
        <v>9.2646966277830245</v>
      </c>
      <c r="O377" s="12">
        <f>IF(H377=0,"",'Ark1'!U4364)</f>
        <v>61.01986987867064</v>
      </c>
      <c r="P377" s="12">
        <f>IF(H377=0,"",'Ark1'!W4364)</f>
        <v>85.563223140495708</v>
      </c>
      <c r="Q377" s="51">
        <f>IF(H377=0,"",'Ark1'!X4364)</f>
        <v>1.0893437582359655</v>
      </c>
      <c r="R377" s="51">
        <f>IF(H377=0,"",'Ark1'!Y4364)</f>
        <v>2.178687516471931</v>
      </c>
      <c r="S377" s="264"/>
      <c r="T377" s="51">
        <f>IF(H377=0,"",'Ark1'!Z4364)</f>
        <v>46.27075463410349</v>
      </c>
      <c r="U377" s="264"/>
      <c r="V377" s="51">
        <f>IF(H377=0,"",'Ark1'!AA4364)</f>
        <v>9.0328810877558272</v>
      </c>
      <c r="W377" s="12">
        <f>IF(H377=0,"",'Ark1'!AB4364)</f>
        <v>2.752933908309132</v>
      </c>
      <c r="X377" s="15">
        <f>+IF('Ark1'!AC4364=0,"",'Ark1'!AC4364)</f>
        <v>-31.472921510202401</v>
      </c>
      <c r="Y377" s="15">
        <f t="shared" si="19"/>
        <v>149.65789473684211</v>
      </c>
      <c r="Z377" s="12">
        <f>IF(H377=0,"",'Ark1'!T4364)</f>
        <v>16.142141790389179</v>
      </c>
      <c r="AA377" s="51">
        <f>IF(H377=0,"",'Ark1'!V4364)</f>
        <v>92.727697561925297</v>
      </c>
      <c r="AB377" s="259"/>
    </row>
    <row r="378" spans="1:42" ht="15.6">
      <c r="A378" s="259"/>
      <c r="B378" s="2">
        <f>+'Ark1'!C4365</f>
        <v>2022</v>
      </c>
      <c r="C378" s="2">
        <f>+'Ark1'!J4365</f>
        <v>160</v>
      </c>
      <c r="D378" s="2"/>
      <c r="E378" s="2">
        <f>+'Ark1'!D4365</f>
        <v>4</v>
      </c>
      <c r="F378" s="2" t="s">
        <v>493</v>
      </c>
      <c r="G378" s="3">
        <f>+'Ark1'!Q4365</f>
        <v>70</v>
      </c>
      <c r="H378" s="310">
        <f>+'Ark1'!R4365</f>
        <v>9605</v>
      </c>
      <c r="I378" s="310">
        <f>IF(H378=0,"",'Ark1'!S4365)</f>
        <v>9563</v>
      </c>
      <c r="J378" s="256"/>
      <c r="K378" s="51">
        <f>100*H378/Måned!H26</f>
        <v>8.4663593332686933</v>
      </c>
      <c r="L378" s="256"/>
      <c r="M378" s="51">
        <f>+IF(H378=0,"",'Ark1'!AD4365)</f>
        <v>7.8869145372134257</v>
      </c>
      <c r="N378" s="51">
        <f>+IF(H378=0,"",'Ark1'!AE4365)</f>
        <v>7.9887516307709197</v>
      </c>
      <c r="O378" s="12">
        <f>IF(H378=0,"",'Ark1'!U4365)</f>
        <v>60.855693819930984</v>
      </c>
      <c r="P378" s="12">
        <f>IF(H378=0,"",'Ark1'!W4365)</f>
        <v>87.75137300010455</v>
      </c>
      <c r="Q378" s="51">
        <f>IF(H378=0,"",'Ark1'!X4365)</f>
        <v>0.18740239458615304</v>
      </c>
      <c r="R378" s="51">
        <f>IF(H378=0,"",'Ark1'!Y4365)</f>
        <v>0.37480478917230609</v>
      </c>
      <c r="S378" s="264"/>
      <c r="T378" s="51">
        <f>IF(H378=0,"",'Ark1'!Z4365)</f>
        <v>29.203539823008843</v>
      </c>
      <c r="U378" s="264"/>
      <c r="V378" s="51">
        <f>IF(H378=0,"",'Ark1'!AA4365)</f>
        <v>8.924935448907874</v>
      </c>
      <c r="W378" s="12">
        <f>IF(H378=0,"",'Ark1'!AB4365)</f>
        <v>2.8868453602878605</v>
      </c>
      <c r="X378" s="15">
        <f>+IF('Ark1'!AC4365=0,"",'Ark1'!AC4365)</f>
        <v>-31.292362358850841</v>
      </c>
      <c r="Y378" s="15">
        <f t="shared" si="19"/>
        <v>136.61428571428573</v>
      </c>
      <c r="Z378" s="12">
        <f>IF(H378=0,"",'Ark1'!T4365)</f>
        <v>15.98677771993753</v>
      </c>
      <c r="AA378" s="51">
        <f>IF(H378=0,"",'Ark1'!V4365)</f>
        <v>95.218942092293318</v>
      </c>
      <c r="AB378" s="259"/>
    </row>
    <row r="379" spans="1:42" ht="15.6">
      <c r="A379" s="259"/>
      <c r="B379" s="2">
        <f>+'Ark1'!C4366</f>
        <v>2022</v>
      </c>
      <c r="C379" s="2">
        <f>+'Ark1'!J4366</f>
        <v>160</v>
      </c>
      <c r="D379" s="2"/>
      <c r="E379" s="2">
        <f>+'Ark1'!D4366</f>
        <v>5</v>
      </c>
      <c r="F379" s="2" t="s">
        <v>377</v>
      </c>
      <c r="G379" s="3">
        <f>+'Ark1'!Q4366</f>
        <v>72</v>
      </c>
      <c r="H379" s="310">
        <f>+'Ark1'!R4366</f>
        <v>10205</v>
      </c>
      <c r="I379" s="310">
        <f>IF(H379=0,"",'Ark1'!S4366)</f>
        <v>10198</v>
      </c>
      <c r="J379" s="256"/>
      <c r="K379" s="51">
        <f>100*H379/Måned!H27</f>
        <v>8.5373199257115129</v>
      </c>
      <c r="L379" s="256"/>
      <c r="M379" s="51">
        <f>+IF(H379=0,"",'Ark1'!AD4366)</f>
        <v>8.3795900939368071</v>
      </c>
      <c r="N379" s="51">
        <f>+IF(H379=0,"",'Ark1'!AE4366)</f>
        <v>8.3721441537928136</v>
      </c>
      <c r="O379" s="12">
        <f>IF(H379=0,"",'Ark1'!U4366)</f>
        <v>61.03461463031968</v>
      </c>
      <c r="P379" s="12">
        <f>IF(H379=0,"",'Ark1'!W4366)</f>
        <v>86.236445381447268</v>
      </c>
      <c r="Q379" s="51">
        <f>IF(H379=0,"",'Ark1'!X4366)</f>
        <v>0.97991180793728561</v>
      </c>
      <c r="R379" s="51">
        <f>IF(H379=0,"",'Ark1'!Y4366)</f>
        <v>1.9598236158745712</v>
      </c>
      <c r="S379" s="264"/>
      <c r="T379" s="51">
        <f>IF(H379=0,"",'Ark1'!Z4366)</f>
        <v>32.307692307692299</v>
      </c>
      <c r="U379" s="264"/>
      <c r="V379" s="51">
        <f>IF(H379=0,"",'Ark1'!AA4366)</f>
        <v>8.0391846371283098</v>
      </c>
      <c r="W379" s="12">
        <f>IF(H379=0,"",'Ark1'!AB4366)</f>
        <v>2.8290299705341155</v>
      </c>
      <c r="X379" s="15">
        <f>+IF('Ark1'!AC4366=0,"",'Ark1'!AC4366)</f>
        <v>-17.492619462220048</v>
      </c>
      <c r="Y379" s="15">
        <f t="shared" si="19"/>
        <v>141.63888888888889</v>
      </c>
      <c r="Z379" s="12">
        <f>IF(H379=0,"",'Ark1'!T4366)</f>
        <v>16.125526702596765</v>
      </c>
      <c r="AA379" s="51">
        <f>IF(H379=0,"",'Ark1'!V4366)</f>
        <v>93.454994149427577</v>
      </c>
      <c r="AB379" s="259"/>
    </row>
    <row r="380" spans="1:42" ht="15.6">
      <c r="A380" s="259"/>
      <c r="B380" s="2">
        <f>+'Ark1'!C4367</f>
        <v>2022</v>
      </c>
      <c r="C380" s="2">
        <f>+'Ark1'!J4367</f>
        <v>160</v>
      </c>
      <c r="D380" s="2"/>
      <c r="E380" s="2">
        <f>+'Ark1'!D4367</f>
        <v>6</v>
      </c>
      <c r="F380" s="2" t="s">
        <v>494</v>
      </c>
      <c r="G380" s="3">
        <f>+'Ark1'!Q4367</f>
        <v>65</v>
      </c>
      <c r="H380" s="310">
        <f>+'Ark1'!R4367</f>
        <v>8990</v>
      </c>
      <c r="I380" s="310">
        <f>IF(H380=0,"",'Ark1'!S4367)</f>
        <v>8981</v>
      </c>
      <c r="J380" s="256"/>
      <c r="K380" s="51">
        <f>100*H380/Måned!H28</f>
        <v>7.269992479318125</v>
      </c>
      <c r="L380" s="256"/>
      <c r="M380" s="51">
        <f>+IF(H380=0,"",'Ark1'!AD4367)</f>
        <v>7.3819220915719619</v>
      </c>
      <c r="N380" s="51">
        <f>+IF(H380=0,"",'Ark1'!AE4367)</f>
        <v>7.3473679738193187</v>
      </c>
      <c r="O380" s="12">
        <f>IF(H380=0,"",'Ark1'!U4367)</f>
        <v>60.714842445161999</v>
      </c>
      <c r="P380" s="12">
        <f>IF(H380=0,"",'Ark1'!W4367)</f>
        <v>85.9362209108115</v>
      </c>
      <c r="Q380" s="51">
        <f>IF(H380=0,"",'Ark1'!X4367)</f>
        <v>0.20022246941045599</v>
      </c>
      <c r="R380" s="51">
        <f>IF(H380=0,"",'Ark1'!Y4367)</f>
        <v>0.40044493882091198</v>
      </c>
      <c r="S380" s="264"/>
      <c r="T380" s="51">
        <f>IF(H380=0,"",'Ark1'!Z4367)</f>
        <v>42.836484983314811</v>
      </c>
      <c r="U380" s="264"/>
      <c r="V380" s="51">
        <f>IF(H380=0,"",'Ark1'!AA4367)</f>
        <v>9.4043112315746598</v>
      </c>
      <c r="W380" s="12">
        <f>IF(H380=0,"",'Ark1'!AB4367)</f>
        <v>2.8509870789923326</v>
      </c>
      <c r="X380" s="15">
        <f>+IF('Ark1'!AC4367=0,"",'Ark1'!AC4367)</f>
        <v>-29.824799187153001</v>
      </c>
      <c r="Y380" s="15">
        <f t="shared" si="19"/>
        <v>138.16923076923078</v>
      </c>
      <c r="Z380" s="12">
        <f>IF(H380=0,"",'Ark1'!T4367)</f>
        <v>15.98353726362625</v>
      </c>
      <c r="AA380" s="51">
        <f>IF(H380=0,"",'Ark1'!V4367)</f>
        <v>93.142040684662106</v>
      </c>
      <c r="AB380" s="259"/>
    </row>
    <row r="381" spans="1:42" ht="15.6">
      <c r="A381" s="259"/>
      <c r="B381" s="2">
        <f>+'Ark1'!C4368</f>
        <v>2022</v>
      </c>
      <c r="C381" s="2">
        <f>+'Ark1'!J4368</f>
        <v>160</v>
      </c>
      <c r="D381" s="2"/>
      <c r="E381" s="2">
        <f>+'Ark1'!D4368</f>
        <v>7</v>
      </c>
      <c r="F381" s="2" t="s">
        <v>495</v>
      </c>
      <c r="G381" s="3">
        <f>+'Ark1'!Q4368</f>
        <v>69</v>
      </c>
      <c r="H381" s="310">
        <f>+'Ark1'!R4368</f>
        <v>10327</v>
      </c>
      <c r="I381" s="310">
        <f>IF(H381=0,"",'Ark1'!S4368)</f>
        <v>10321</v>
      </c>
      <c r="J381" s="256"/>
      <c r="K381" s="51">
        <f>100*H381/Måned!H29</f>
        <v>8.9228934817170114</v>
      </c>
      <c r="L381" s="256"/>
      <c r="M381" s="51">
        <f>+IF(H381=0,"",'Ark1'!AD4368)</f>
        <v>8.4797674571372248</v>
      </c>
      <c r="N381" s="51">
        <f>+IF(H381=0,"",'Ark1'!AE4368)</f>
        <v>8.3369761497888693</v>
      </c>
      <c r="O381" s="12">
        <f>IF(H381=0,"",'Ark1'!U4368)</f>
        <v>60.852630559054354</v>
      </c>
      <c r="P381" s="12">
        <f>IF(H381=0,"",'Ark1'!W4368)</f>
        <v>84.850799341149354</v>
      </c>
      <c r="Q381" s="51">
        <f>IF(H381=0,"",'Ark1'!X4368)</f>
        <v>0.90055195119589404</v>
      </c>
      <c r="R381" s="51">
        <f>IF(H381=0,"",'Ark1'!Y4368)</f>
        <v>1.8011039023917883</v>
      </c>
      <c r="S381" s="264"/>
      <c r="T381" s="51">
        <f>IF(H381=0,"",'Ark1'!Z4368)</f>
        <v>44.243245860366024</v>
      </c>
      <c r="U381" s="264"/>
      <c r="V381" s="51">
        <f>IF(H381=0,"",'Ark1'!AA4368)</f>
        <v>8.7235807970578136</v>
      </c>
      <c r="W381" s="12">
        <f>IF(H381=0,"",'Ark1'!AB4368)</f>
        <v>2.7174690837495112</v>
      </c>
      <c r="X381" s="15">
        <f>+IF('Ark1'!AC4368=0,"",'Ark1'!AC4368)</f>
        <v>-28.686909119118791</v>
      </c>
      <c r="Y381" s="15">
        <f t="shared" si="19"/>
        <v>149.57971014492753</v>
      </c>
      <c r="Z381" s="12">
        <f>IF(H381=0,"",'Ark1'!T4368)</f>
        <v>16.081146509150773</v>
      </c>
      <c r="AA381" s="51">
        <f>IF(H381=0,"",'Ark1'!V4368)</f>
        <v>91.950060689987879</v>
      </c>
      <c r="AB381" s="259"/>
    </row>
    <row r="382" spans="1:42" ht="15.6">
      <c r="A382" s="259"/>
      <c r="B382" s="2">
        <f>+'Ark1'!C4369</f>
        <v>2022</v>
      </c>
      <c r="C382" s="2">
        <f>+'Ark1'!J4369</f>
        <v>160</v>
      </c>
      <c r="D382" s="2"/>
      <c r="E382" s="2">
        <f>+'Ark1'!D4369</f>
        <v>8</v>
      </c>
      <c r="F382" s="2" t="s">
        <v>496</v>
      </c>
      <c r="G382" s="3">
        <f>+'Ark1'!Q4369</f>
        <v>76</v>
      </c>
      <c r="H382" s="310">
        <f>+'Ark1'!R4369</f>
        <v>10880</v>
      </c>
      <c r="I382" s="310">
        <f>IF(H382=0,"",'Ark1'!S4369)</f>
        <v>10870</v>
      </c>
      <c r="J382" s="256"/>
      <c r="K382" s="51">
        <f>100*H382/Måned!H30</f>
        <v>8.2250469613894523</v>
      </c>
      <c r="L382" s="256"/>
      <c r="M382" s="51">
        <f>+IF(H382=0,"",'Ark1'!AD4369)</f>
        <v>8.9338500952506088</v>
      </c>
      <c r="N382" s="51">
        <f>+IF(H382=0,"",'Ark1'!AE4369)</f>
        <v>8.9364078509060931</v>
      </c>
      <c r="O382" s="12">
        <f>IF(H382=0,"",'Ark1'!U4369)</f>
        <v>60.791352345906155</v>
      </c>
      <c r="P382" s="12">
        <f>IF(H382=0,"",'Ark1'!W4369)</f>
        <v>86.358003679853098</v>
      </c>
      <c r="Q382" s="51">
        <f>IF(H382=0,"",'Ark1'!X4369)</f>
        <v>1.09375</v>
      </c>
      <c r="R382" s="51">
        <f>IF(H382=0,"",'Ark1'!Y4369)</f>
        <v>2.1875</v>
      </c>
      <c r="S382" s="264"/>
      <c r="T382" s="51">
        <f>IF(H382=0,"",'Ark1'!Z4369)</f>
        <v>27.022058823529409</v>
      </c>
      <c r="U382" s="264"/>
      <c r="V382" s="51">
        <f>IF(H382=0,"",'Ark1'!AA4369)</f>
        <v>8.9015011638254951</v>
      </c>
      <c r="W382" s="12">
        <f>IF(H382=0,"",'Ark1'!AB4369)</f>
        <v>2.7725289788223524</v>
      </c>
      <c r="X382" s="15">
        <f>+IF('Ark1'!AC4369=0,"",'Ark1'!AC4369)</f>
        <v>-30.138609148275702</v>
      </c>
      <c r="Y382" s="15">
        <f t="shared" si="19"/>
        <v>143.02631578947367</v>
      </c>
      <c r="Z382" s="12">
        <f>IF(H382=0,"",'Ark1'!T4369)</f>
        <v>16.04935661764706</v>
      </c>
      <c r="AA382" s="51">
        <f>IF(H382=0,"",'Ark1'!V4369)</f>
        <v>93.592959640228031</v>
      </c>
      <c r="AB382" s="259"/>
    </row>
    <row r="383" spans="1:42" ht="15.6">
      <c r="A383" s="259"/>
      <c r="B383" s="2">
        <f>+'Ark1'!C4370</f>
        <v>2022</v>
      </c>
      <c r="C383" s="2">
        <f>+'Ark1'!J4370</f>
        <v>160</v>
      </c>
      <c r="D383" s="2"/>
      <c r="E383" s="2">
        <f>+'Ark1'!D4370</f>
        <v>9</v>
      </c>
      <c r="F383" s="2" t="s">
        <v>497</v>
      </c>
      <c r="G383" s="3">
        <f>+'Ark1'!Q4370</f>
        <v>88</v>
      </c>
      <c r="H383" s="310">
        <f>+'Ark1'!R4370</f>
        <v>8530</v>
      </c>
      <c r="I383" s="310">
        <f>IF(H383=0,"",'Ark1'!S4370)</f>
        <v>8513</v>
      </c>
      <c r="J383" s="256"/>
      <c r="K383" s="51">
        <f>100*H383/Måned!H31</f>
        <v>7.1578417386926239</v>
      </c>
      <c r="L383" s="256"/>
      <c r="M383" s="51">
        <f>+IF(H383=0,"",'Ark1'!AD4370)</f>
        <v>7.0042041647507087</v>
      </c>
      <c r="N383" s="51">
        <f>+IF(H383=0,"",'Ark1'!AE4370)</f>
        <v>7.0622337022711426</v>
      </c>
      <c r="O383" s="12">
        <f>IF(H383=0,"",'Ark1'!U4370)</f>
        <v>60.728532832139059</v>
      </c>
      <c r="P383" s="12">
        <f>IF(H383=0,"",'Ark1'!W4370)</f>
        <v>87.142217784564806</v>
      </c>
      <c r="Q383" s="51">
        <f>IF(H383=0,"",'Ark1'!X4370)</f>
        <v>0.9613130128956624</v>
      </c>
      <c r="R383" s="51">
        <f>IF(H383=0,"",'Ark1'!Y4370)</f>
        <v>1.9226260257913248</v>
      </c>
      <c r="S383" s="264"/>
      <c r="T383" s="51">
        <f>IF(H383=0,"",'Ark1'!Z4370)</f>
        <v>48.968347010551</v>
      </c>
      <c r="U383" s="264"/>
      <c r="V383" s="51">
        <f>IF(H383=0,"",'Ark1'!AA4370)</f>
        <v>8.734768904895498</v>
      </c>
      <c r="W383" s="12">
        <f>IF(H383=0,"",'Ark1'!AB4370)</f>
        <v>2.7137103851362423</v>
      </c>
      <c r="X383" s="15">
        <f>+IF('Ark1'!AC4370=0,"",'Ark1'!AC4370)</f>
        <v>-29.495277888147541</v>
      </c>
      <c r="Y383" s="15">
        <f t="shared" si="19"/>
        <v>96.73863636363636</v>
      </c>
      <c r="Z383" s="12">
        <f>IF(H383=0,"",'Ark1'!T4370)</f>
        <v>16.018991793669404</v>
      </c>
      <c r="AA383" s="51">
        <f>IF(H383=0,"",'Ark1'!V4370)</f>
        <v>94.481182880201956</v>
      </c>
      <c r="AB383" s="259"/>
    </row>
    <row r="384" spans="1:42" ht="15.6">
      <c r="A384" s="259"/>
      <c r="B384" s="2">
        <f>+'Ark1'!C4371</f>
        <v>2022</v>
      </c>
      <c r="C384" s="2">
        <f>+'Ark1'!J4371</f>
        <v>160</v>
      </c>
      <c r="D384" s="2"/>
      <c r="E384" s="2">
        <f>+'Ark1'!D4371</f>
        <v>10</v>
      </c>
      <c r="F384" s="2" t="s">
        <v>498</v>
      </c>
      <c r="G384" s="3">
        <f>+'Ark1'!Q4371</f>
        <v>85</v>
      </c>
      <c r="H384" s="310">
        <f>+'Ark1'!R4371</f>
        <v>9861</v>
      </c>
      <c r="I384" s="310">
        <f>IF(H384=0,"",'Ark1'!S4371)</f>
        <v>9835</v>
      </c>
      <c r="J384" s="256"/>
      <c r="K384" s="51">
        <f>100*H384/Måned!H32</f>
        <v>8.4141096965766753</v>
      </c>
      <c r="L384" s="256"/>
      <c r="M384" s="51">
        <f>+IF(H384=0,"",'Ark1'!AD4371)</f>
        <v>8.0971227747487369</v>
      </c>
      <c r="N384" s="51">
        <f>+IF(H384=0,"",'Ark1'!AE4371)</f>
        <v>8.1669142125399805</v>
      </c>
      <c r="O384" s="12">
        <f>IF(H384=0,"",'Ark1'!U4371)</f>
        <v>60.69679715302491</v>
      </c>
      <c r="P384" s="12">
        <f>IF(H384=0,"",'Ark1'!W4371)</f>
        <v>87.2273716319269</v>
      </c>
      <c r="Q384" s="51">
        <f>IF(H384=0,"",'Ark1'!X4371)</f>
        <v>1.5414258188824661</v>
      </c>
      <c r="R384" s="51">
        <f>IF(H384=0,"",'Ark1'!Y4371)</f>
        <v>3.0828516377649322</v>
      </c>
      <c r="S384" s="264"/>
      <c r="T384" s="51">
        <f>IF(H384=0,"",'Ark1'!Z4371)</f>
        <v>33.657844032045432</v>
      </c>
      <c r="U384" s="264"/>
      <c r="V384" s="51">
        <f>IF(H384=0,"",'Ark1'!AA4371)</f>
        <v>9.1436137689705941</v>
      </c>
      <c r="W384" s="12">
        <f>IF(H384=0,"",'Ark1'!AB4371)</f>
        <v>2.7968289311629633</v>
      </c>
      <c r="X384" s="15">
        <f>+IF('Ark1'!AC4371=0,"",'Ark1'!AC4371)</f>
        <v>-35.727160430693722</v>
      </c>
      <c r="Y384" s="15">
        <f t="shared" si="19"/>
        <v>115.70588235294117</v>
      </c>
      <c r="Z384" s="12">
        <f>IF(H384=0,"",'Ark1'!T4371)</f>
        <v>15.974951830443162</v>
      </c>
      <c r="AA384" s="51">
        <f>IF(H384=0,"",'Ark1'!V4371)</f>
        <v>94.596618859061621</v>
      </c>
      <c r="AB384" s="259"/>
    </row>
    <row r="385" spans="1:42" ht="15.6">
      <c r="A385" s="259"/>
      <c r="B385" s="2">
        <f>+'Ark1'!C4372</f>
        <v>2022</v>
      </c>
      <c r="C385" s="2">
        <f>+'Ark1'!J4372</f>
        <v>160</v>
      </c>
      <c r="D385" s="2"/>
      <c r="E385" s="2">
        <f>+'Ark1'!D4372</f>
        <v>11</v>
      </c>
      <c r="F385" s="2" t="s">
        <v>499</v>
      </c>
      <c r="G385" s="3">
        <f>+'Ark1'!Q4372</f>
        <v>100</v>
      </c>
      <c r="H385" s="310">
        <f>+'Ark1'!R4372</f>
        <v>13278</v>
      </c>
      <c r="I385" s="310">
        <f>IF(H385=0,"",'Ark1'!S4372)</f>
        <v>13224</v>
      </c>
      <c r="J385" s="256"/>
      <c r="K385" s="51">
        <f>100*H385/Måned!H33</f>
        <v>9.6498495617668869</v>
      </c>
      <c r="L385" s="256"/>
      <c r="M385" s="51">
        <f>+IF(H385=0,"",'Ark1'!AD4372)</f>
        <v>10.902910070288382</v>
      </c>
      <c r="N385" s="51">
        <f>+IF(H385=0,"",'Ark1'!AE4372)</f>
        <v>11.074020496090968</v>
      </c>
      <c r="O385" s="12">
        <f>IF(H385=0,"",'Ark1'!U4372)</f>
        <v>60.587492437991514</v>
      </c>
      <c r="P385" s="12">
        <f>IF(H385=0,"",'Ark1'!W4372)</f>
        <v>87.965350877192947</v>
      </c>
      <c r="Q385" s="51">
        <f>IF(H385=0,"",'Ark1'!X4372)</f>
        <v>0.42928151830094902</v>
      </c>
      <c r="R385" s="51">
        <f>IF(H385=0,"",'Ark1'!Y4372)</f>
        <v>0.85856303660189803</v>
      </c>
      <c r="S385" s="264"/>
      <c r="T385" s="51">
        <f>IF(H385=0,"",'Ark1'!Z4372)</f>
        <v>38.575086609429128</v>
      </c>
      <c r="U385" s="264"/>
      <c r="V385" s="51">
        <f>IF(H385=0,"",'Ark1'!AA4372)</f>
        <v>9.9474000157285314</v>
      </c>
      <c r="W385" s="12">
        <f>IF(H385=0,"",'Ark1'!AB4372)</f>
        <v>2.8914989410211303</v>
      </c>
      <c r="X385" s="15">
        <f>+IF('Ark1'!AC4372=0,"",'Ark1'!AC4372)</f>
        <v>-31.719486318331992</v>
      </c>
      <c r="Y385" s="15">
        <f t="shared" si="19"/>
        <v>132.24</v>
      </c>
      <c r="Z385" s="12">
        <f>IF(H385=0,"",'Ark1'!T4372)</f>
        <v>15.876638047898778</v>
      </c>
      <c r="AA385" s="51">
        <f>IF(H385=0,"",'Ark1'!V4372)</f>
        <v>95.442009636112601</v>
      </c>
      <c r="AB385" s="259"/>
    </row>
    <row r="386" spans="1:42" ht="15.6">
      <c r="A386" s="259"/>
      <c r="B386" s="2">
        <f>+'Ark1'!C4373</f>
        <v>2022</v>
      </c>
      <c r="C386" s="2">
        <f>+'Ark1'!J4373</f>
        <v>160</v>
      </c>
      <c r="D386" s="2"/>
      <c r="E386" s="2">
        <f>+'Ark1'!D4373</f>
        <v>12</v>
      </c>
      <c r="F386" s="2" t="s">
        <v>500</v>
      </c>
      <c r="G386" s="3">
        <f>+'Ark1'!Q4373</f>
        <v>66</v>
      </c>
      <c r="H386" s="310">
        <f>+'Ark1'!R4373</f>
        <v>7664</v>
      </c>
      <c r="I386" s="310">
        <f>IF(H386=0,"",'Ark1'!S4373)</f>
        <v>7653</v>
      </c>
      <c r="J386" s="256"/>
      <c r="K386" s="51">
        <f>100*H386/Måned!H34</f>
        <v>6.8970482361411083</v>
      </c>
      <c r="L386" s="256"/>
      <c r="M386" s="51">
        <f>+IF(H386=0,"",'Ark1'!AD4373)</f>
        <v>6.2931091112132966</v>
      </c>
      <c r="N386" s="51">
        <f>+IF(H386=0,"",'Ark1'!AE4373)</f>
        <v>6.2437270329361265</v>
      </c>
      <c r="O386" s="12">
        <f>IF(H386=0,"",'Ark1'!U4373)</f>
        <v>60.53312426499415</v>
      </c>
      <c r="P386" s="12">
        <f>IF(H386=0,"",'Ark1'!W4373)</f>
        <v>85.700104534169682</v>
      </c>
      <c r="Q386" s="51">
        <f>IF(H386=0,"",'Ark1'!X4373)</f>
        <v>2.426931106471816</v>
      </c>
      <c r="R386" s="51">
        <f>IF(H386=0,"",'Ark1'!Y4373)</f>
        <v>4.853862212943632</v>
      </c>
      <c r="S386" s="264"/>
      <c r="T386" s="51">
        <f>IF(H386=0,"",'Ark1'!Z4373)</f>
        <v>21.516179540709807</v>
      </c>
      <c r="U386" s="264"/>
      <c r="V386" s="51">
        <f>IF(H386=0,"",'Ark1'!AA4373)</f>
        <v>9.7506303167573058</v>
      </c>
      <c r="W386" s="12">
        <f>IF(H386=0,"",'Ark1'!AB4373)</f>
        <v>2.7552938485152367</v>
      </c>
      <c r="X386" s="15">
        <f>+IF('Ark1'!AC4373=0,"",'Ark1'!AC4373)</f>
        <v>-31.07887667113209</v>
      </c>
      <c r="Y386" s="15">
        <f t="shared" si="19"/>
        <v>115.95454545454545</v>
      </c>
      <c r="Z386" s="12">
        <f>IF(H386=0,"",'Ark1'!T4373)</f>
        <v>15.93162839248434</v>
      </c>
      <c r="AA386" s="51">
        <f>IF(H386=0,"",'Ark1'!V4373)</f>
        <v>92.895272306273782</v>
      </c>
      <c r="AB386" s="259"/>
    </row>
    <row r="387" spans="1:42" ht="15.6">
      <c r="A387" s="259"/>
      <c r="B387" s="259"/>
      <c r="C387" s="256"/>
      <c r="D387" s="256"/>
      <c r="E387" s="256"/>
      <c r="F387" s="256"/>
      <c r="G387" s="256"/>
      <c r="H387" s="365"/>
      <c r="I387" s="365"/>
      <c r="J387" s="256"/>
      <c r="K387" s="256"/>
      <c r="L387" s="256"/>
      <c r="M387" s="256"/>
      <c r="N387" s="256"/>
      <c r="O387" s="256"/>
      <c r="P387" s="256"/>
      <c r="Q387" s="256"/>
      <c r="R387" s="256"/>
      <c r="S387" s="264"/>
      <c r="T387" s="256"/>
      <c r="U387" s="264"/>
      <c r="V387" s="256"/>
      <c r="W387" s="256"/>
      <c r="X387" s="256"/>
      <c r="Y387" s="256"/>
      <c r="Z387" s="256"/>
      <c r="AA387" s="256"/>
      <c r="AB387" s="259"/>
      <c r="AC387" s="79"/>
      <c r="AE387" s="51"/>
      <c r="AF387" s="4"/>
      <c r="AN387" s="13"/>
      <c r="AO387" s="12"/>
      <c r="AP387" s="12"/>
    </row>
    <row r="388" spans="1:42" ht="15.6">
      <c r="A388" s="259"/>
      <c r="B388" s="2">
        <f>+'Ark1'!C4374</f>
        <v>2022</v>
      </c>
      <c r="C388" s="2">
        <f>+'Ark1'!J4374</f>
        <v>171</v>
      </c>
      <c r="D388" s="2" t="s">
        <v>503</v>
      </c>
      <c r="E388" s="2">
        <f>+'Ark1'!D4374</f>
        <v>1</v>
      </c>
      <c r="F388" s="2" t="s">
        <v>490</v>
      </c>
      <c r="G388" s="3">
        <f>+'Ark1'!Q4374</f>
        <v>60</v>
      </c>
      <c r="H388" s="310">
        <f>+'Ark1'!R4374</f>
        <v>6005</v>
      </c>
      <c r="I388" s="310">
        <f>IF(H388=0,"",'Ark1'!S4374)</f>
        <v>5989</v>
      </c>
      <c r="J388" s="256"/>
      <c r="K388" s="51">
        <f>100*H388/Måned!H23</f>
        <v>4.5576672030116274</v>
      </c>
      <c r="L388" s="256"/>
      <c r="M388" s="51">
        <f>+IF(H388=0,"",'Ark1'!AD4374)</f>
        <v>7.3644836889869998</v>
      </c>
      <c r="N388" s="51">
        <f>+IF(H388=0,"",'Ark1'!AE4374)</f>
        <v>7.3892771663158401</v>
      </c>
      <c r="O388" s="12">
        <f>IF(H388=0,"",'Ark1'!U4374)</f>
        <v>60.819168475538483</v>
      </c>
      <c r="P388" s="12">
        <f>IF(H388=0,"",'Ark1'!W4374)</f>
        <v>86.346772416096044</v>
      </c>
      <c r="Q388" s="51">
        <f>IF(H388=0,"",'Ark1'!X4374)</f>
        <v>0.1498751040799334</v>
      </c>
      <c r="R388" s="51">
        <f>IF(H388=0,"",'Ark1'!Y4374)</f>
        <v>0.2997502081598668</v>
      </c>
      <c r="S388" s="264"/>
      <c r="T388" s="51">
        <f>IF(H388=0,"",'Ark1'!Z4374)</f>
        <v>17.385512073272277</v>
      </c>
      <c r="U388" s="264"/>
      <c r="V388" s="51">
        <f>IF(H388=0,"",'Ark1'!AA4374)</f>
        <v>9.1965025740441053</v>
      </c>
      <c r="W388" s="12">
        <f>IF(H388=0,"",'Ark1'!AB4374)</f>
        <v>2.3670231037146903</v>
      </c>
      <c r="X388" s="15">
        <f>+IF('Ark1'!AC4374=0,"",'Ark1'!AC4374)</f>
        <v>-29.813953121880562</v>
      </c>
      <c r="Y388" s="15">
        <f t="shared" ref="Y388:Y421" si="20">+(IF(H388=0,"",I388/G388))</f>
        <v>99.816666666666663</v>
      </c>
      <c r="Z388" s="12">
        <f>IF(H388=0,"",'Ark1'!T4374)</f>
        <v>16.137885095753539</v>
      </c>
      <c r="AA388" s="51">
        <f>IF(H388=0,"",'Ark1'!V4374)</f>
        <v>93.650231274490707</v>
      </c>
      <c r="AB388" s="259"/>
    </row>
    <row r="389" spans="1:42" ht="15.6">
      <c r="A389" s="259"/>
      <c r="B389" s="2">
        <f>+'Ark1'!C4375</f>
        <v>2022</v>
      </c>
      <c r="C389" s="2">
        <f>+'Ark1'!J4375</f>
        <v>171</v>
      </c>
      <c r="D389" s="2"/>
      <c r="E389" s="2">
        <f>+'Ark1'!D4375</f>
        <v>2</v>
      </c>
      <c r="F389" s="2" t="s">
        <v>491</v>
      </c>
      <c r="G389" s="3">
        <f>+'Ark1'!Q4375</f>
        <v>58</v>
      </c>
      <c r="H389" s="310">
        <f>+'Ark1'!R4375</f>
        <v>6306</v>
      </c>
      <c r="I389" s="310">
        <f>IF(H389=0,"",'Ark1'!S4375)</f>
        <v>6296</v>
      </c>
      <c r="J389" s="256"/>
      <c r="K389" s="51">
        <f>100*H389/Måned!H24</f>
        <v>5.6551504331893661</v>
      </c>
      <c r="L389" s="256"/>
      <c r="M389" s="51">
        <f>+IF(H389=0,"",'Ark1'!AD4375)</f>
        <v>7.7336276674025024</v>
      </c>
      <c r="N389" s="51">
        <f>+IF(H389=0,"",'Ark1'!AE4375)</f>
        <v>7.710816309113798</v>
      </c>
      <c r="O389" s="12">
        <f>IF(H389=0,"",'Ark1'!U4375)</f>
        <v>60.985387547649296</v>
      </c>
      <c r="P389" s="12">
        <f>IF(H389=0,"",'Ark1'!W4375)</f>
        <v>85.7105146124524</v>
      </c>
      <c r="Q389" s="51">
        <f>IF(H389=0,"",'Ark1'!X4375)</f>
        <v>0.15857913098636223</v>
      </c>
      <c r="R389" s="51">
        <f>IF(H389=0,"",'Ark1'!Y4375)</f>
        <v>0.31715826197272445</v>
      </c>
      <c r="S389" s="264"/>
      <c r="T389" s="51">
        <f>IF(H389=0,"",'Ark1'!Z4375)</f>
        <v>13.939105613701232</v>
      </c>
      <c r="U389" s="264"/>
      <c r="V389" s="51">
        <f>IF(H389=0,"",'Ark1'!AA4375)</f>
        <v>7.9297930316138494</v>
      </c>
      <c r="W389" s="12">
        <f>IF(H389=0,"",'Ark1'!AB4375)</f>
        <v>2.2530036302824175</v>
      </c>
      <c r="X389" s="15">
        <f>+IF('Ark1'!AC4375=0,"",'Ark1'!AC4375)</f>
        <v>-28.993905367494406</v>
      </c>
      <c r="Y389" s="15">
        <f t="shared" si="20"/>
        <v>108.55172413793103</v>
      </c>
      <c r="Z389" s="12">
        <f>IF(H389=0,"",'Ark1'!T4375)</f>
        <v>16.257056771328891</v>
      </c>
      <c r="AA389" s="51">
        <f>IF(H389=0,"",'Ark1'!V4375)</f>
        <v>92.917892458848186</v>
      </c>
      <c r="AB389" s="259"/>
    </row>
    <row r="390" spans="1:42" ht="15.6">
      <c r="A390" s="259"/>
      <c r="B390" s="2">
        <f>+'Ark1'!C4376</f>
        <v>2022</v>
      </c>
      <c r="C390" s="2">
        <f>+'Ark1'!J4376</f>
        <v>171</v>
      </c>
      <c r="D390" s="2"/>
      <c r="E390" s="2">
        <f>+'Ark1'!D4376</f>
        <v>3</v>
      </c>
      <c r="F390" s="2" t="s">
        <v>492</v>
      </c>
      <c r="G390" s="3">
        <f>+'Ark1'!Q4376</f>
        <v>61</v>
      </c>
      <c r="H390" s="310">
        <f>+'Ark1'!R4376</f>
        <v>6962</v>
      </c>
      <c r="I390" s="310">
        <f>IF(H390=0,"",'Ark1'!S4376)</f>
        <v>6943</v>
      </c>
      <c r="J390" s="256"/>
      <c r="K390" s="51">
        <f>100*H390/Måned!H25</f>
        <v>5.023704206143611</v>
      </c>
      <c r="L390" s="256"/>
      <c r="M390" s="51">
        <f>+IF(H390=0,"",'Ark1'!AD4376)</f>
        <v>8.5381407897964188</v>
      </c>
      <c r="N390" s="51">
        <f>+IF(H390=0,"",'Ark1'!AE4376)</f>
        <v>8.522223756319951</v>
      </c>
      <c r="O390" s="12">
        <f>IF(H390=0,"",'Ark1'!U4376)</f>
        <v>61.142301598732544</v>
      </c>
      <c r="P390" s="12">
        <f>IF(H390=0,"",'Ark1'!W4376)</f>
        <v>85.902189255365116</v>
      </c>
      <c r="Q390" s="51">
        <f>IF(H390=0,"",'Ark1'!X4376)</f>
        <v>8.6182131571387502E-2</v>
      </c>
      <c r="R390" s="51">
        <f>IF(H390=0,"",'Ark1'!Y4376)</f>
        <v>0.172364263142775</v>
      </c>
      <c r="S390" s="264"/>
      <c r="T390" s="51">
        <f>IF(H390=0,"",'Ark1'!Z4376)</f>
        <v>7.483481758115488</v>
      </c>
      <c r="U390" s="264"/>
      <c r="V390" s="51">
        <f>IF(H390=0,"",'Ark1'!AA4376)</f>
        <v>8.2895593888623544</v>
      </c>
      <c r="W390" s="12">
        <f>IF(H390=0,"",'Ark1'!AB4376)</f>
        <v>2.2916855905854496</v>
      </c>
      <c r="X390" s="15">
        <f>+IF('Ark1'!AC4376=0,"",'Ark1'!AC4376)</f>
        <v>-27.15980486586734</v>
      </c>
      <c r="Y390" s="15">
        <f t="shared" si="20"/>
        <v>113.81967213114754</v>
      </c>
      <c r="Z390" s="12">
        <f>IF(H390=0,"",'Ark1'!T4376)</f>
        <v>16.294742889974145</v>
      </c>
      <c r="AA390" s="51">
        <f>IF(H390=0,"",'Ark1'!V4376)</f>
        <v>93.161370197720402</v>
      </c>
      <c r="AB390" s="259"/>
    </row>
    <row r="391" spans="1:42" ht="15.6">
      <c r="A391" s="259"/>
      <c r="B391" s="2">
        <f>+'Ark1'!C4377</f>
        <v>2022</v>
      </c>
      <c r="C391" s="2">
        <f>+'Ark1'!J4377</f>
        <v>171</v>
      </c>
      <c r="D391" s="2"/>
      <c r="E391" s="2">
        <f>+'Ark1'!D4377</f>
        <v>4</v>
      </c>
      <c r="F391" s="2" t="s">
        <v>493</v>
      </c>
      <c r="G391" s="3">
        <f>+'Ark1'!Q4377</f>
        <v>53</v>
      </c>
      <c r="H391" s="310">
        <f>+'Ark1'!R4377</f>
        <v>6762</v>
      </c>
      <c r="I391" s="310">
        <f>IF(H391=0,"",'Ark1'!S4377)</f>
        <v>6754</v>
      </c>
      <c r="J391" s="256"/>
      <c r="K391" s="51">
        <f>100*H391/Måned!H26</f>
        <v>5.9603874868883819</v>
      </c>
      <c r="L391" s="256"/>
      <c r="M391" s="51">
        <f>+IF(H391=0,"",'Ark1'!AD4377)</f>
        <v>8.2928623988226615</v>
      </c>
      <c r="N391" s="51">
        <f>+IF(H391=0,"",'Ark1'!AE4377)</f>
        <v>8.3726566102678497</v>
      </c>
      <c r="O391" s="12">
        <f>IF(H391=0,"",'Ark1'!U4377)</f>
        <v>60.879478827361581</v>
      </c>
      <c r="P391" s="12">
        <f>IF(H391=0,"",'Ark1'!W4377)</f>
        <v>86.756233343203903</v>
      </c>
      <c r="Q391" s="51">
        <f>IF(H391=0,"",'Ark1'!X4377)</f>
        <v>4.4365572315882881E-2</v>
      </c>
      <c r="R391" s="51">
        <f>IF(H391=0,"",'Ark1'!Y4377)</f>
        <v>8.8731144631765763E-2</v>
      </c>
      <c r="S391" s="264"/>
      <c r="T391" s="51">
        <f>IF(H391=0,"",'Ark1'!Z4377)</f>
        <v>9.5681750961254082</v>
      </c>
      <c r="U391" s="264"/>
      <c r="V391" s="51">
        <f>IF(H391=0,"",'Ark1'!AA4377)</f>
        <v>8.4086732950116065</v>
      </c>
      <c r="W391" s="12">
        <f>IF(H391=0,"",'Ark1'!AB4377)</f>
        <v>2.3132625999446561</v>
      </c>
      <c r="X391" s="15">
        <f>+IF('Ark1'!AC4377=0,"",'Ark1'!AC4377)</f>
        <v>-32.305806646535821</v>
      </c>
      <c r="Y391" s="15">
        <f t="shared" si="20"/>
        <v>127.43396226415095</v>
      </c>
      <c r="Z391" s="12">
        <f>IF(H391=0,"",'Ark1'!T4377)</f>
        <v>16.1835255841467</v>
      </c>
      <c r="AA391" s="51">
        <f>IF(H391=0,"",'Ark1'!V4377)</f>
        <v>94.03529901304826</v>
      </c>
      <c r="AB391" s="259"/>
    </row>
    <row r="392" spans="1:42" ht="15.6">
      <c r="A392" s="259"/>
      <c r="B392" s="2">
        <f>+'Ark1'!C4378</f>
        <v>2022</v>
      </c>
      <c r="C392" s="2">
        <f>+'Ark1'!J4378</f>
        <v>171</v>
      </c>
      <c r="D392" s="2"/>
      <c r="E392" s="2">
        <f>+'Ark1'!D4378</f>
        <v>5</v>
      </c>
      <c r="F392" s="2" t="s">
        <v>377</v>
      </c>
      <c r="G392" s="3">
        <f>+'Ark1'!Q4378</f>
        <v>64</v>
      </c>
      <c r="H392" s="310">
        <f>+'Ark1'!R4378</f>
        <v>6176</v>
      </c>
      <c r="I392" s="310">
        <f>IF(H392=0,"",'Ark1'!S4378)</f>
        <v>6162</v>
      </c>
      <c r="J392" s="256"/>
      <c r="K392" s="51">
        <f>100*H392/Måned!H27</f>
        <v>5.1667308046246259</v>
      </c>
      <c r="L392" s="256"/>
      <c r="M392" s="51">
        <f>+IF(H392=0,"",'Ark1'!AD4378)</f>
        <v>7.5741967132695613</v>
      </c>
      <c r="N392" s="51">
        <f>+IF(H392=0,"",'Ark1'!AE4378)</f>
        <v>7.6498023213956188</v>
      </c>
      <c r="O392" s="12">
        <f>IF(H392=0,"",'Ark1'!U4378)</f>
        <v>60.783511846802995</v>
      </c>
      <c r="P392" s="12">
        <f>IF(H392=0,"",'Ark1'!W4378)</f>
        <v>86.881434599156151</v>
      </c>
      <c r="Q392" s="51">
        <f>IF(H392=0,"",'Ark1'!X4378)</f>
        <v>8.0958549222797951E-2</v>
      </c>
      <c r="R392" s="51">
        <f>IF(H392=0,"",'Ark1'!Y4378)</f>
        <v>0.1619170984455959</v>
      </c>
      <c r="S392" s="264"/>
      <c r="T392" s="51">
        <f>IF(H392=0,"",'Ark1'!Z4378)</f>
        <v>10.62176165803109</v>
      </c>
      <c r="U392" s="264"/>
      <c r="V392" s="51">
        <f>IF(H392=0,"",'Ark1'!AA4378)</f>
        <v>8.7692589196042405</v>
      </c>
      <c r="W392" s="12">
        <f>IF(H392=0,"",'Ark1'!AB4378)</f>
        <v>2.3693790931771717</v>
      </c>
      <c r="X392" s="15">
        <f>+IF('Ark1'!AC4378=0,"",'Ark1'!AC4378)</f>
        <v>-28.762508251768221</v>
      </c>
      <c r="Y392" s="15">
        <f t="shared" si="20"/>
        <v>96.28125</v>
      </c>
      <c r="Z392" s="12">
        <f>IF(H392=0,"",'Ark1'!T4378)</f>
        <v>16.148801813471504</v>
      </c>
      <c r="AA392" s="51">
        <f>IF(H392=0,"",'Ark1'!V4378)</f>
        <v>94.212351732545926</v>
      </c>
      <c r="AB392" s="259"/>
    </row>
    <row r="393" spans="1:42" ht="15.6">
      <c r="A393" s="259"/>
      <c r="B393" s="2">
        <f>+'Ark1'!C4379</f>
        <v>2022</v>
      </c>
      <c r="C393" s="2">
        <f>+'Ark1'!J4379</f>
        <v>171</v>
      </c>
      <c r="D393" s="2"/>
      <c r="E393" s="2">
        <f>+'Ark1'!D4379</f>
        <v>6</v>
      </c>
      <c r="F393" s="2" t="s">
        <v>494</v>
      </c>
      <c r="G393" s="3">
        <f>+'Ark1'!Q4379</f>
        <v>59</v>
      </c>
      <c r="H393" s="310">
        <f>+'Ark1'!R4379</f>
        <v>7256</v>
      </c>
      <c r="I393" s="310">
        <f>IF(H393=0,"",'Ark1'!S4379)</f>
        <v>7243</v>
      </c>
      <c r="J393" s="256"/>
      <c r="K393" s="51">
        <f>100*H393/Måned!H28</f>
        <v>5.8677492135631049</v>
      </c>
      <c r="L393" s="256"/>
      <c r="M393" s="51">
        <f>+IF(H393=0,"",'Ark1'!AD4379)</f>
        <v>8.8987000245278391</v>
      </c>
      <c r="N393" s="51">
        <f>+IF(H393=0,"",'Ark1'!AE4379)</f>
        <v>8.9532311380379497</v>
      </c>
      <c r="O393" s="12">
        <f>IF(H393=0,"",'Ark1'!U4379)</f>
        <v>60.777026094159858</v>
      </c>
      <c r="P393" s="12">
        <f>IF(H393=0,"",'Ark1'!W4379)</f>
        <v>86.50869805329279</v>
      </c>
      <c r="Q393" s="51">
        <f>IF(H393=0,"",'Ark1'!X4379)</f>
        <v>9.6471885336273419E-2</v>
      </c>
      <c r="R393" s="51">
        <f>IF(H393=0,"",'Ark1'!Y4379)</f>
        <v>0.19294377067254684</v>
      </c>
      <c r="S393" s="264"/>
      <c r="T393" s="51">
        <f>IF(H393=0,"",'Ark1'!Z4379)</f>
        <v>12.761852260198456</v>
      </c>
      <c r="U393" s="264"/>
      <c r="V393" s="51">
        <f>IF(H393=0,"",'Ark1'!AA4379)</f>
        <v>9.5258336412723832</v>
      </c>
      <c r="W393" s="12">
        <f>IF(H393=0,"",'Ark1'!AB4379)</f>
        <v>2.4287413693613438</v>
      </c>
      <c r="X393" s="15">
        <f>+IF('Ark1'!AC4379=0,"",'Ark1'!AC4379)</f>
        <v>-29.891809645353511</v>
      </c>
      <c r="Y393" s="15">
        <f t="shared" si="20"/>
        <v>122.76271186440678</v>
      </c>
      <c r="Z393" s="12">
        <f>IF(H393=0,"",'Ark1'!T4379)</f>
        <v>16.11742006615215</v>
      </c>
      <c r="AA393" s="51">
        <f>IF(H393=0,"",'Ark1'!V4379)</f>
        <v>93.787239414780771</v>
      </c>
      <c r="AB393" s="259"/>
    </row>
    <row r="394" spans="1:42" ht="15.6">
      <c r="A394" s="259"/>
      <c r="B394" s="2">
        <f>+'Ark1'!C4380</f>
        <v>2022</v>
      </c>
      <c r="C394" s="2">
        <f>+'Ark1'!J4380</f>
        <v>171</v>
      </c>
      <c r="D394" s="2"/>
      <c r="E394" s="2">
        <f>+'Ark1'!D4380</f>
        <v>7</v>
      </c>
      <c r="F394" s="2" t="s">
        <v>495</v>
      </c>
      <c r="G394" s="3">
        <f>+'Ark1'!Q4380</f>
        <v>58</v>
      </c>
      <c r="H394" s="310">
        <f>+'Ark1'!R4380</f>
        <v>6542</v>
      </c>
      <c r="I394" s="310">
        <f>IF(H394=0,"",'Ark1'!S4380)</f>
        <v>6526</v>
      </c>
      <c r="J394" s="256"/>
      <c r="K394" s="51">
        <f>100*H394/Måned!H29</f>
        <v>5.6525195271998339</v>
      </c>
      <c r="L394" s="256"/>
      <c r="M394" s="51">
        <f>+IF(H394=0,"",'Ark1'!AD4380)</f>
        <v>8.0230561687515323</v>
      </c>
      <c r="N394" s="51">
        <f>+IF(H394=0,"",'Ark1'!AE4380)</f>
        <v>7.9711517064050685</v>
      </c>
      <c r="O394" s="12">
        <f>IF(H394=0,"",'Ark1'!U4380)</f>
        <v>60.88568801716211</v>
      </c>
      <c r="P394" s="12">
        <f>IF(H394=0,"",'Ark1'!W4380)</f>
        <v>85.481566043518299</v>
      </c>
      <c r="Q394" s="51">
        <f>IF(H394=0,"",'Ark1'!X4380)</f>
        <v>0.30571690614490998</v>
      </c>
      <c r="R394" s="51">
        <f>IF(H394=0,"",'Ark1'!Y4380)</f>
        <v>0.61143381228981997</v>
      </c>
      <c r="S394" s="264"/>
      <c r="T394" s="51">
        <f>IF(H394=0,"",'Ark1'!Z4380)</f>
        <v>10.394374808926935</v>
      </c>
      <c r="U394" s="264"/>
      <c r="V394" s="51">
        <f>IF(H394=0,"",'Ark1'!AA4380)</f>
        <v>8.5650331874512968</v>
      </c>
      <c r="W394" s="12">
        <f>IF(H394=0,"",'Ark1'!AB4380)</f>
        <v>2.3746129984806061</v>
      </c>
      <c r="X394" s="15">
        <f>+IF('Ark1'!AC4380=0,"",'Ark1'!AC4380)</f>
        <v>-34.220497064726075</v>
      </c>
      <c r="Y394" s="15">
        <f t="shared" si="20"/>
        <v>112.51724137931035</v>
      </c>
      <c r="Z394" s="12">
        <f>IF(H394=0,"",'Ark1'!T4380)</f>
        <v>16.150871293182515</v>
      </c>
      <c r="AA394" s="51">
        <f>IF(H394=0,"",'Ark1'!V4380)</f>
        <v>92.696602538923614</v>
      </c>
      <c r="AB394" s="259"/>
    </row>
    <row r="395" spans="1:42" ht="15.6">
      <c r="A395" s="259"/>
      <c r="B395" s="2">
        <f>+'Ark1'!C4381</f>
        <v>2022</v>
      </c>
      <c r="C395" s="2">
        <f>+'Ark1'!J4381</f>
        <v>171</v>
      </c>
      <c r="D395" s="2"/>
      <c r="E395" s="2">
        <f>+'Ark1'!D4381</f>
        <v>8</v>
      </c>
      <c r="F395" s="2" t="s">
        <v>496</v>
      </c>
      <c r="G395" s="3">
        <f>+'Ark1'!Q4381</f>
        <v>63</v>
      </c>
      <c r="H395" s="310">
        <f>+'Ark1'!R4381</f>
        <v>7504</v>
      </c>
      <c r="I395" s="310">
        <f>IF(H395=0,"",'Ark1'!S4381)</f>
        <v>7483</v>
      </c>
      <c r="J395" s="256"/>
      <c r="K395" s="51">
        <f>100*H395/Måned!H30</f>
        <v>5.67286327189949</v>
      </c>
      <c r="L395" s="256"/>
      <c r="M395" s="51">
        <f>+IF(H395=0,"",'Ark1'!AD4381)</f>
        <v>9.2028452293352974</v>
      </c>
      <c r="N395" s="51">
        <f>+IF(H395=0,"",'Ark1'!AE4381)</f>
        <v>9.1694307027147222</v>
      </c>
      <c r="O395" s="12">
        <f>IF(H395=0,"",'Ark1'!U4381)</f>
        <v>60.687692102098097</v>
      </c>
      <c r="P395" s="12">
        <f>IF(H395=0,"",'Ark1'!W4381)</f>
        <v>85.756113858078251</v>
      </c>
      <c r="Q395" s="51">
        <f>IF(H395=0,"",'Ark1'!X4381)</f>
        <v>6.6631130063965899E-2</v>
      </c>
      <c r="R395" s="51">
        <f>IF(H395=0,"",'Ark1'!Y4381)</f>
        <v>0.1332622601279318</v>
      </c>
      <c r="S395" s="264"/>
      <c r="T395" s="51">
        <f>IF(H395=0,"",'Ark1'!Z4381)</f>
        <v>10.474413646055439</v>
      </c>
      <c r="U395" s="264"/>
      <c r="V395" s="51">
        <f>IF(H395=0,"",'Ark1'!AA4381)</f>
        <v>8.7451705065375975</v>
      </c>
      <c r="W395" s="12">
        <f>IF(H395=0,"",'Ark1'!AB4381)</f>
        <v>2.3975781926165074</v>
      </c>
      <c r="X395" s="15">
        <f>+IF('Ark1'!AC4381=0,"",'Ark1'!AC4381)</f>
        <v>-30.95050869527234</v>
      </c>
      <c r="Y395" s="15">
        <f t="shared" si="20"/>
        <v>118.77777777777777</v>
      </c>
      <c r="Z395" s="12">
        <f>IF(H395=0,"",'Ark1'!T4381)</f>
        <v>16.070495735607675</v>
      </c>
      <c r="AA395" s="51">
        <f>IF(H395=0,"",'Ark1'!V4381)</f>
        <v>93.019222045954976</v>
      </c>
      <c r="AB395" s="259"/>
    </row>
    <row r="396" spans="1:42" ht="15.6">
      <c r="A396" s="259"/>
      <c r="B396" s="2">
        <f>+'Ark1'!C4382</f>
        <v>2022</v>
      </c>
      <c r="C396" s="2">
        <f>+'Ark1'!J4382</f>
        <v>171</v>
      </c>
      <c r="D396" s="2"/>
      <c r="E396" s="2">
        <f>+'Ark1'!D4382</f>
        <v>9</v>
      </c>
      <c r="F396" s="2" t="s">
        <v>497</v>
      </c>
      <c r="G396" s="3">
        <f>+'Ark1'!Q4382</f>
        <v>60</v>
      </c>
      <c r="H396" s="310">
        <f>+'Ark1'!R4382</f>
        <v>7669</v>
      </c>
      <c r="I396" s="310">
        <f>IF(H396=0,"",'Ark1'!S4382)</f>
        <v>7637</v>
      </c>
      <c r="J396" s="256"/>
      <c r="K396" s="51">
        <f>100*H396/Måned!H31</f>
        <v>6.4353444658890657</v>
      </c>
      <c r="L396" s="256"/>
      <c r="M396" s="51">
        <f>+IF(H396=0,"",'Ark1'!AD4382)</f>
        <v>9.4051999018886399</v>
      </c>
      <c r="N396" s="51">
        <f>+IF(H396=0,"",'Ark1'!AE4382)</f>
        <v>9.3642839450842104</v>
      </c>
      <c r="O396" s="12">
        <f>IF(H396=0,"",'Ark1'!U4382)</f>
        <v>60.989655623936088</v>
      </c>
      <c r="P396" s="12">
        <f>IF(H396=0,"",'Ark1'!W4382)</f>
        <v>85.81243943957061</v>
      </c>
      <c r="Q396" s="51">
        <f>IF(H396=0,"",'Ark1'!X4382)</f>
        <v>9.1276568001043168E-2</v>
      </c>
      <c r="R396" s="51">
        <f>IF(H396=0,"",'Ark1'!Y4382)</f>
        <v>0.18255313600208631</v>
      </c>
      <c r="S396" s="264"/>
      <c r="T396" s="51">
        <f>IF(H396=0,"",'Ark1'!Z4382)</f>
        <v>10.992306689268482</v>
      </c>
      <c r="U396" s="264"/>
      <c r="V396" s="51">
        <f>IF(H396=0,"",'Ark1'!AA4382)</f>
        <v>8.8513083248489064</v>
      </c>
      <c r="W396" s="12">
        <f>IF(H396=0,"",'Ark1'!AB4382)</f>
        <v>2.3938559672242286</v>
      </c>
      <c r="X396" s="15">
        <f>+IF('Ark1'!AC4382=0,"",'Ark1'!AC4382)</f>
        <v>-34.586406221560054</v>
      </c>
      <c r="Y396" s="15">
        <f t="shared" si="20"/>
        <v>127.28333333333333</v>
      </c>
      <c r="Z396" s="12">
        <f>IF(H396=0,"",'Ark1'!T4382)</f>
        <v>16.173295084104836</v>
      </c>
      <c r="AA396" s="51">
        <f>IF(H396=0,"",'Ark1'!V4382)</f>
        <v>93.129488345145361</v>
      </c>
      <c r="AB396" s="259"/>
    </row>
    <row r="397" spans="1:42" ht="15.6">
      <c r="A397" s="259"/>
      <c r="B397" s="2">
        <f>+'Ark1'!C4383</f>
        <v>2022</v>
      </c>
      <c r="C397" s="2">
        <f>+'Ark1'!J4383</f>
        <v>171</v>
      </c>
      <c r="D397" s="2"/>
      <c r="E397" s="2">
        <f>+'Ark1'!D4383</f>
        <v>10</v>
      </c>
      <c r="F397" s="2" t="s">
        <v>498</v>
      </c>
      <c r="G397" s="3">
        <f>+'Ark1'!Q4383</f>
        <v>63</v>
      </c>
      <c r="H397" s="310">
        <f>+'Ark1'!R4383</f>
        <v>7005</v>
      </c>
      <c r="I397" s="310">
        <f>IF(H397=0,"",'Ark1'!S4383)</f>
        <v>6995</v>
      </c>
      <c r="J397" s="256"/>
      <c r="K397" s="51">
        <f>100*H397/Måned!H32</f>
        <v>5.9771664561930438</v>
      </c>
      <c r="L397" s="256"/>
      <c r="M397" s="51">
        <f>+IF(H397=0,"",'Ark1'!AD4383)</f>
        <v>8.5908756438557763</v>
      </c>
      <c r="N397" s="51">
        <f>+IF(H397=0,"",'Ark1'!AE4383)</f>
        <v>8.7500702768255607</v>
      </c>
      <c r="O397" s="12">
        <f>IF(H397=0,"",'Ark1'!U4383)</f>
        <v>60.385989992852046</v>
      </c>
      <c r="P397" s="12">
        <f>IF(H397=0,"",'Ark1'!W4383)</f>
        <v>87.543173695496861</v>
      </c>
      <c r="Q397" s="51">
        <f>IF(H397=0,"",'Ark1'!X4383)</f>
        <v>7.1377587437544618E-2</v>
      </c>
      <c r="R397" s="51">
        <f>IF(H397=0,"",'Ark1'!Y4383)</f>
        <v>0.14275517487508924</v>
      </c>
      <c r="S397" s="264"/>
      <c r="T397" s="51">
        <f>IF(H397=0,"",'Ark1'!Z4383)</f>
        <v>17.744468236973589</v>
      </c>
      <c r="U397" s="264"/>
      <c r="V397" s="51">
        <f>IF(H397=0,"",'Ark1'!AA4383)</f>
        <v>8.9733537840377267</v>
      </c>
      <c r="W397" s="12">
        <f>IF(H397=0,"",'Ark1'!AB4383)</f>
        <v>2.4936754028763843</v>
      </c>
      <c r="X397" s="15">
        <f>+IF('Ark1'!AC4383=0,"",'Ark1'!AC4383)</f>
        <v>-34.202476887932285</v>
      </c>
      <c r="Y397" s="15">
        <f t="shared" si="20"/>
        <v>111.03174603174604</v>
      </c>
      <c r="Z397" s="12">
        <f>IF(H397=0,"",'Ark1'!T4383)</f>
        <v>15.941470378301211</v>
      </c>
      <c r="AA397" s="51">
        <f>IF(H397=0,"",'Ark1'!V4383)</f>
        <v>94.894976058583836</v>
      </c>
      <c r="AB397" s="259"/>
    </row>
    <row r="398" spans="1:42" ht="15.6">
      <c r="A398" s="259"/>
      <c r="B398" s="2">
        <f>+'Ark1'!C4384</f>
        <v>2022</v>
      </c>
      <c r="C398" s="2">
        <f>+'Ark1'!J4384</f>
        <v>171</v>
      </c>
      <c r="D398" s="2"/>
      <c r="E398" s="2">
        <f>+'Ark1'!D4384</f>
        <v>11</v>
      </c>
      <c r="F398" s="2" t="s">
        <v>499</v>
      </c>
      <c r="G398" s="3">
        <f>+'Ark1'!Q4384</f>
        <v>58</v>
      </c>
      <c r="H398" s="310">
        <f>+'Ark1'!R4384</f>
        <v>6837</v>
      </c>
      <c r="I398" s="310">
        <f>IF(H398=0,"",'Ark1'!S4384)</f>
        <v>6767</v>
      </c>
      <c r="J398" s="256"/>
      <c r="K398" s="51">
        <f>100*H398/Måned!H33</f>
        <v>4.968822221253216</v>
      </c>
      <c r="L398" s="256"/>
      <c r="M398" s="51">
        <f>+IF(H398=0,"",'Ark1'!AD4384)</f>
        <v>8.384841795437822</v>
      </c>
      <c r="N398" s="51">
        <f>+IF(H398=0,"",'Ark1'!AE4384)</f>
        <v>8.3323230779184101</v>
      </c>
      <c r="O398" s="12">
        <f>IF(H398=0,"",'Ark1'!U4384)</f>
        <v>60.807595684941646</v>
      </c>
      <c r="P398" s="12">
        <f>IF(H398=0,"",'Ark1'!W4384)</f>
        <v>86.172439781291388</v>
      </c>
      <c r="Q398" s="51">
        <f>IF(H398=0,"",'Ark1'!X4384)</f>
        <v>8.77577885037297E-2</v>
      </c>
      <c r="R398" s="51">
        <f>IF(H398=0,"",'Ark1'!Y4384)</f>
        <v>0.1755155770074594</v>
      </c>
      <c r="S398" s="264"/>
      <c r="T398" s="51">
        <f>IF(H398=0,"",'Ark1'!Z4384)</f>
        <v>12.812637121544537</v>
      </c>
      <c r="U398" s="264"/>
      <c r="V398" s="51">
        <f>IF(H398=0,"",'Ark1'!AA4384)</f>
        <v>9.5747894894201639</v>
      </c>
      <c r="W398" s="12">
        <f>IF(H398=0,"",'Ark1'!AB4384)</f>
        <v>2.3704341622577521</v>
      </c>
      <c r="X398" s="15">
        <f>+IF('Ark1'!AC4384=0,"",'Ark1'!AC4384)</f>
        <v>-32.83410499168739</v>
      </c>
      <c r="Y398" s="15">
        <f t="shared" si="20"/>
        <v>116.67241379310344</v>
      </c>
      <c r="Z398" s="12">
        <f>IF(H398=0,"",'Ark1'!T4384)</f>
        <v>16.017697820681587</v>
      </c>
      <c r="AA398" s="51">
        <f>IF(H398=0,"",'Ark1'!V4384)</f>
        <v>93.736508237910158</v>
      </c>
      <c r="AB398" s="259"/>
    </row>
    <row r="399" spans="1:42" ht="15.6">
      <c r="A399" s="259"/>
      <c r="B399" s="2">
        <f>+'Ark1'!C4385</f>
        <v>2022</v>
      </c>
      <c r="C399" s="2">
        <f>+'Ark1'!J4385</f>
        <v>171</v>
      </c>
      <c r="D399" s="2"/>
      <c r="E399" s="2">
        <f>+'Ark1'!D4385</f>
        <v>12</v>
      </c>
      <c r="F399" s="2" t="s">
        <v>500</v>
      </c>
      <c r="G399" s="3">
        <f>+'Ark1'!Q4385</f>
        <v>63</v>
      </c>
      <c r="H399" s="310">
        <f>+'Ark1'!R4385</f>
        <v>6516</v>
      </c>
      <c r="I399" s="310">
        <f>IF(H399=0,"",'Ark1'!S4385)</f>
        <v>6499</v>
      </c>
      <c r="J399" s="256"/>
      <c r="K399" s="51">
        <f>100*H399/Måned!H34</f>
        <v>5.8639308855291574</v>
      </c>
      <c r="L399" s="256"/>
      <c r="M399" s="51">
        <f>+IF(H399=0,"",'Ark1'!AD4385)</f>
        <v>7.9911699779249439</v>
      </c>
      <c r="N399" s="51">
        <f>+IF(H399=0,"",'Ark1'!AE4385)</f>
        <v>7.8147329896010147</v>
      </c>
      <c r="O399" s="12">
        <f>IF(H399=0,"",'Ark1'!U4385)</f>
        <v>60.815817818125851</v>
      </c>
      <c r="P399" s="12">
        <f>IF(H399=0,"",'Ark1'!W4385)</f>
        <v>84.152315740883338</v>
      </c>
      <c r="Q399" s="51">
        <f>IF(H399=0,"",'Ark1'!X4385)</f>
        <v>0.19950890116635972</v>
      </c>
      <c r="R399" s="51">
        <f>IF(H399=0,"",'Ark1'!Y4385)</f>
        <v>0.39901780233271944</v>
      </c>
      <c r="S399" s="264"/>
      <c r="T399" s="51">
        <f>IF(H399=0,"",'Ark1'!Z4385)</f>
        <v>10.773480662983422</v>
      </c>
      <c r="U399" s="264"/>
      <c r="V399" s="51">
        <f>IF(H399=0,"",'Ark1'!AA4385)</f>
        <v>9.3022369870498114</v>
      </c>
      <c r="W399" s="12">
        <f>IF(H399=0,"",'Ark1'!AB4385)</f>
        <v>2.3387703467036518</v>
      </c>
      <c r="X399" s="15">
        <f>+IF('Ark1'!AC4385=0,"",'Ark1'!AC4385)</f>
        <v>-27.853258551747725</v>
      </c>
      <c r="Y399" s="15">
        <f t="shared" si="20"/>
        <v>103.15873015873017</v>
      </c>
      <c r="Z399" s="12">
        <f>IF(H399=0,"",'Ark1'!T4385)</f>
        <v>16.141651319828121</v>
      </c>
      <c r="AA399" s="51">
        <f>IF(H399=0,"",'Ark1'!V4385)</f>
        <v>91.281615623171845</v>
      </c>
      <c r="AB399" s="259"/>
    </row>
    <row r="400" spans="1:42" ht="15.6">
      <c r="A400" s="259"/>
      <c r="B400" s="259"/>
      <c r="C400" s="256"/>
      <c r="D400" s="256"/>
      <c r="E400" s="256"/>
      <c r="F400" s="256"/>
      <c r="G400" s="256"/>
      <c r="H400" s="365"/>
      <c r="I400" s="365"/>
      <c r="J400" s="256"/>
      <c r="K400" s="256"/>
      <c r="L400" s="256"/>
      <c r="M400" s="256"/>
      <c r="N400" s="256"/>
      <c r="O400" s="256"/>
      <c r="P400" s="256"/>
      <c r="Q400" s="256"/>
      <c r="R400" s="256"/>
      <c r="S400" s="264"/>
      <c r="T400" s="256"/>
      <c r="U400" s="264"/>
      <c r="V400" s="256"/>
      <c r="W400" s="256"/>
      <c r="X400" s="256"/>
      <c r="Y400" s="256"/>
      <c r="Z400" s="256"/>
      <c r="AA400" s="256"/>
      <c r="AB400" s="259"/>
      <c r="AC400" s="79"/>
      <c r="AE400" s="51"/>
      <c r="AF400" s="4"/>
      <c r="AN400" s="13"/>
      <c r="AO400" s="12"/>
      <c r="AP400" s="12"/>
    </row>
    <row r="401" spans="1:42" ht="15.6">
      <c r="A401" s="259"/>
      <c r="B401" s="2">
        <f>+'Ark1'!C4386</f>
        <v>2022</v>
      </c>
      <c r="C401" s="2">
        <f>+'Ark1'!J4386</f>
        <v>181</v>
      </c>
      <c r="D401" s="2" t="s">
        <v>40</v>
      </c>
      <c r="E401" s="2">
        <f>+'Ark1'!D4386</f>
        <v>1</v>
      </c>
      <c r="F401" s="2" t="s">
        <v>490</v>
      </c>
      <c r="G401" s="3">
        <f>+'Ark1'!Q4386</f>
        <v>8</v>
      </c>
      <c r="H401" s="310">
        <f>+'Ark1'!R4386</f>
        <v>745</v>
      </c>
      <c r="I401" s="310">
        <f>IF(H401=0,"",'Ark1'!S4386)</f>
        <v>744</v>
      </c>
      <c r="J401" s="256"/>
      <c r="K401" s="51">
        <f>100*H401/Måned!H23</f>
        <v>0.56543914508637183</v>
      </c>
      <c r="L401" s="256"/>
      <c r="M401" s="51">
        <f>+IF(H401=0,"",'Ark1'!AD4386)</f>
        <v>8.3502580173685317</v>
      </c>
      <c r="N401" s="51">
        <f>+IF(H401=0,"",'Ark1'!AE4386)</f>
        <v>9.0029603394555231</v>
      </c>
      <c r="O401" s="12">
        <f>IF(H401=0,"",'Ark1'!U4386)</f>
        <v>61.118279569892493</v>
      </c>
      <c r="P401" s="12">
        <f>IF(H401=0,"",'Ark1'!W4386)</f>
        <v>88.893548387096729</v>
      </c>
      <c r="Q401" s="51">
        <f>IF(H401=0,"",'Ark1'!X4386)</f>
        <v>0</v>
      </c>
      <c r="R401" s="51">
        <f>IF(H401=0,"",'Ark1'!Y4386)</f>
        <v>0</v>
      </c>
      <c r="S401" s="264"/>
      <c r="T401" s="51">
        <f>IF(H401=0,"",'Ark1'!Z4386)</f>
        <v>0</v>
      </c>
      <c r="U401" s="264"/>
      <c r="V401" s="51">
        <f>IF(H401=0,"",'Ark1'!AA4386)</f>
        <v>10.218563715033698</v>
      </c>
      <c r="W401" s="12">
        <f>IF(H401=0,"",'Ark1'!AB4386)</f>
        <v>2.4028408919335646</v>
      </c>
      <c r="X401" s="15">
        <f>+IF('Ark1'!AC4386=0,"",'Ark1'!AC4386)</f>
        <v>-27.893966262130888</v>
      </c>
      <c r="Y401" s="15">
        <f t="shared" si="20"/>
        <v>93</v>
      </c>
      <c r="Z401" s="12">
        <f>IF(H401=0,"",'Ark1'!T4386)</f>
        <v>16.224161073825499</v>
      </c>
      <c r="AA401" s="51">
        <f>IF(H401=0,"",'Ark1'!V4386)</f>
        <v>96.356988082340223</v>
      </c>
      <c r="AB401" s="259"/>
    </row>
    <row r="402" spans="1:42" ht="15.6">
      <c r="A402" s="259"/>
      <c r="B402" s="2">
        <f>+'Ark1'!C4387</f>
        <v>2022</v>
      </c>
      <c r="C402" s="2">
        <f>+'Ark1'!J4387</f>
        <v>181</v>
      </c>
      <c r="D402" s="2"/>
      <c r="E402" s="2">
        <f>+'Ark1'!D4387</f>
        <v>2</v>
      </c>
      <c r="F402" s="2" t="s">
        <v>491</v>
      </c>
      <c r="G402" s="3">
        <f>+'Ark1'!Q4387</f>
        <v>8</v>
      </c>
      <c r="H402" s="310">
        <f>+'Ark1'!R4387</f>
        <v>532</v>
      </c>
      <c r="I402" s="310">
        <f>IF(H402=0,"",'Ark1'!S4387)</f>
        <v>532</v>
      </c>
      <c r="J402" s="256"/>
      <c r="K402" s="51">
        <f>100*H402/Måned!H24</f>
        <v>0.47709166356751387</v>
      </c>
      <c r="L402" s="256"/>
      <c r="M402" s="51">
        <f>+IF(H402=0,"",'Ark1'!AD4387)</f>
        <v>5.9628688124027676</v>
      </c>
      <c r="N402" s="51">
        <f>+IF(H402=0,"",'Ark1'!AE4387)</f>
        <v>5.7567555757688096</v>
      </c>
      <c r="O402" s="12">
        <f>IF(H402=0,"",'Ark1'!U4387)</f>
        <v>60.977443609022565</v>
      </c>
      <c r="P402" s="12">
        <f>IF(H402=0,"",'Ark1'!W4387)</f>
        <v>79.492105263157981</v>
      </c>
      <c r="Q402" s="51">
        <f>IF(H402=0,"",'Ark1'!X4387)</f>
        <v>0</v>
      </c>
      <c r="R402" s="51">
        <f>IF(H402=0,"",'Ark1'!Y4387)</f>
        <v>0</v>
      </c>
      <c r="S402" s="264"/>
      <c r="T402" s="51">
        <f>IF(H402=0,"",'Ark1'!Z4387)</f>
        <v>0</v>
      </c>
      <c r="U402" s="264"/>
      <c r="V402" s="51">
        <f>IF(H402=0,"",'Ark1'!AA4387)</f>
        <v>9.114576324925503</v>
      </c>
      <c r="W402" s="12">
        <f>IF(H402=0,"",'Ark1'!AB4387)</f>
        <v>2.7282045802656296</v>
      </c>
      <c r="X402" s="15">
        <f>+IF('Ark1'!AC4387=0,"",'Ark1'!AC4387)</f>
        <v>-48.668258059747409</v>
      </c>
      <c r="Y402" s="15">
        <f t="shared" si="20"/>
        <v>66.5</v>
      </c>
      <c r="Z402" s="12">
        <f>IF(H402=0,"",'Ark1'!T4387)</f>
        <v>16.159774436090224</v>
      </c>
      <c r="AA402" s="51">
        <f>IF(H402=0,"",'Ark1'!V4387)</f>
        <v>86.123624337115814</v>
      </c>
      <c r="AB402" s="259"/>
    </row>
    <row r="403" spans="1:42" ht="15.6">
      <c r="A403" s="259"/>
      <c r="B403" s="2">
        <f>+'Ark1'!C4388</f>
        <v>2022</v>
      </c>
      <c r="C403" s="2">
        <f>+'Ark1'!J4388</f>
        <v>181</v>
      </c>
      <c r="D403" s="2"/>
      <c r="E403" s="2">
        <f>+'Ark1'!D4388</f>
        <v>3</v>
      </c>
      <c r="F403" s="2" t="s">
        <v>492</v>
      </c>
      <c r="G403" s="3">
        <f>+'Ark1'!Q4388</f>
        <v>11</v>
      </c>
      <c r="H403" s="310">
        <f>+'Ark1'!R4388</f>
        <v>807</v>
      </c>
      <c r="I403" s="310">
        <f>IF(H403=0,"",'Ark1'!S4388)</f>
        <v>806</v>
      </c>
      <c r="J403" s="256"/>
      <c r="K403" s="51">
        <f>100*H403/Måned!H25</f>
        <v>0.58232250708961419</v>
      </c>
      <c r="L403" s="256"/>
      <c r="M403" s="51">
        <f>+IF(H403=0,"",'Ark1'!AD4388)</f>
        <v>9.0451788188139766</v>
      </c>
      <c r="N403" s="51">
        <f>+IF(H403=0,"",'Ark1'!AE4388)</f>
        <v>8.9627350068069944</v>
      </c>
      <c r="O403" s="12">
        <f>IF(H403=0,"",'Ark1'!U4388)</f>
        <v>61.591811414392083</v>
      </c>
      <c r="P403" s="12">
        <f>IF(H403=0,"",'Ark1'!W4388)</f>
        <v>81.688957816377183</v>
      </c>
      <c r="Q403" s="51">
        <f>IF(H403=0,"",'Ark1'!X4388)</f>
        <v>0</v>
      </c>
      <c r="R403" s="51">
        <f>IF(H403=0,"",'Ark1'!Y4388)</f>
        <v>0</v>
      </c>
      <c r="S403" s="264"/>
      <c r="T403" s="51">
        <f>IF(H403=0,"",'Ark1'!Z4388)</f>
        <v>0</v>
      </c>
      <c r="U403" s="264"/>
      <c r="V403" s="51">
        <f>IF(H403=0,"",'Ark1'!AA4388)</f>
        <v>8.6999323836233504</v>
      </c>
      <c r="W403" s="12">
        <f>IF(H403=0,"",'Ark1'!AB4388)</f>
        <v>2.4435832705612555</v>
      </c>
      <c r="X403" s="15">
        <f>+IF('Ark1'!AC4388=0,"",'Ark1'!AC4388)</f>
        <v>-31.482392667650295</v>
      </c>
      <c r="Y403" s="15">
        <f t="shared" si="20"/>
        <v>73.272727272727266</v>
      </c>
      <c r="Z403" s="12">
        <f>IF(H403=0,"",'Ark1'!T4388)</f>
        <v>16.413878562577452</v>
      </c>
      <c r="AA403" s="51">
        <f>IF(H403=0,"",'Ark1'!V4388)</f>
        <v>88.536410292255439</v>
      </c>
      <c r="AB403" s="259"/>
    </row>
    <row r="404" spans="1:42" ht="15.6">
      <c r="A404" s="259"/>
      <c r="B404" s="2">
        <f>+'Ark1'!C4389</f>
        <v>2022</v>
      </c>
      <c r="C404" s="2">
        <f>+'Ark1'!J4389</f>
        <v>181</v>
      </c>
      <c r="D404" s="2"/>
      <c r="E404" s="2">
        <f>+'Ark1'!D4389</f>
        <v>4</v>
      </c>
      <c r="F404" s="2" t="s">
        <v>493</v>
      </c>
      <c r="G404" s="3">
        <f>+'Ark1'!Q4389</f>
        <v>9</v>
      </c>
      <c r="H404" s="310">
        <f>+'Ark1'!R4389</f>
        <v>669</v>
      </c>
      <c r="I404" s="310">
        <f>IF(H404=0,"",'Ark1'!S4389)</f>
        <v>669</v>
      </c>
      <c r="J404" s="256"/>
      <c r="K404" s="51">
        <f>100*H404/Måned!H26</f>
        <v>0.58969228463891266</v>
      </c>
      <c r="L404" s="256"/>
      <c r="M404" s="51">
        <f>+IF(H404=0,"",'Ark1'!AD4389)</f>
        <v>7.4984196155967107</v>
      </c>
      <c r="N404" s="51">
        <f>+IF(H404=0,"",'Ark1'!AE4389)</f>
        <v>7.7259183320929932</v>
      </c>
      <c r="O404" s="12">
        <f>IF(H404=0,"",'Ark1'!U4389)</f>
        <v>61.536621823617317</v>
      </c>
      <c r="P404" s="12">
        <f>IF(H404=0,"",'Ark1'!W4389)</f>
        <v>84.836322869955126</v>
      </c>
      <c r="Q404" s="51">
        <f>IF(H404=0,"",'Ark1'!X4389)</f>
        <v>0</v>
      </c>
      <c r="R404" s="51">
        <f>IF(H404=0,"",'Ark1'!Y4389)</f>
        <v>0</v>
      </c>
      <c r="S404" s="264"/>
      <c r="T404" s="51">
        <f>IF(H404=0,"",'Ark1'!Z4389)</f>
        <v>0</v>
      </c>
      <c r="U404" s="264"/>
      <c r="V404" s="51">
        <f>IF(H404=0,"",'Ark1'!AA4389)</f>
        <v>9.3216182633025468</v>
      </c>
      <c r="W404" s="12">
        <f>IF(H404=0,"",'Ark1'!AB4389)</f>
        <v>2.3192032435913843</v>
      </c>
      <c r="X404" s="15">
        <f>+IF('Ark1'!AC4389=0,"",'Ark1'!AC4389)</f>
        <v>-32.788932662182283</v>
      </c>
      <c r="Y404" s="15">
        <f t="shared" si="20"/>
        <v>74.333333333333329</v>
      </c>
      <c r="Z404" s="12">
        <f>IF(H404=0,"",'Ark1'!T4389)</f>
        <v>16.43497757847534</v>
      </c>
      <c r="AA404" s="51">
        <f>IF(H404=0,"",'Ark1'!V4389)</f>
        <v>91.913675915444358</v>
      </c>
      <c r="AB404" s="259"/>
    </row>
    <row r="405" spans="1:42" ht="15.6">
      <c r="A405" s="259"/>
      <c r="B405" s="2">
        <f>+'Ark1'!C4390</f>
        <v>2022</v>
      </c>
      <c r="C405" s="2">
        <f>+'Ark1'!J4390</f>
        <v>181</v>
      </c>
      <c r="D405" s="2"/>
      <c r="E405" s="2">
        <f>+'Ark1'!D4390</f>
        <v>5</v>
      </c>
      <c r="F405" s="2" t="s">
        <v>377</v>
      </c>
      <c r="G405" s="3">
        <f>+'Ark1'!Q4390</f>
        <v>9</v>
      </c>
      <c r="H405" s="310">
        <f>+'Ark1'!R4390</f>
        <v>675</v>
      </c>
      <c r="I405" s="310">
        <f>IF(H405=0,"",'Ark1'!S4390)</f>
        <v>668</v>
      </c>
      <c r="J405" s="256"/>
      <c r="K405" s="51">
        <f>100*H405/Måned!H27</f>
        <v>0.56469289072565132</v>
      </c>
      <c r="L405" s="256"/>
      <c r="M405" s="51">
        <f>+IF(H405=0,"",'Ark1'!AD4390)</f>
        <v>7.5656700157365906</v>
      </c>
      <c r="N405" s="51">
        <f>+IF(H405=0,"",'Ark1'!AE4390)</f>
        <v>7.501745479959002</v>
      </c>
      <c r="O405" s="12">
        <f>IF(H405=0,"",'Ark1'!U4390)</f>
        <v>61.791916167664681</v>
      </c>
      <c r="P405" s="12">
        <f>IF(H405=0,"",'Ark1'!W4390)</f>
        <v>82.498053892215552</v>
      </c>
      <c r="Q405" s="51">
        <f>IF(H405=0,"",'Ark1'!X4390)</f>
        <v>0</v>
      </c>
      <c r="R405" s="51">
        <f>IF(H405=0,"",'Ark1'!Y4390)</f>
        <v>0</v>
      </c>
      <c r="S405" s="264"/>
      <c r="T405" s="51">
        <f>IF(H405=0,"",'Ark1'!Z4390)</f>
        <v>0</v>
      </c>
      <c r="U405" s="264"/>
      <c r="V405" s="51">
        <f>IF(H405=0,"",'Ark1'!AA4390)</f>
        <v>8.7157170535520194</v>
      </c>
      <c r="W405" s="12">
        <f>IF(H405=0,"",'Ark1'!AB4390)</f>
        <v>2.4919259882059239</v>
      </c>
      <c r="X405" s="15">
        <f>+IF('Ark1'!AC4390=0,"",'Ark1'!AC4390)</f>
        <v>-26.331040608546605</v>
      </c>
      <c r="Y405" s="15">
        <f t="shared" si="20"/>
        <v>74.222222222222229</v>
      </c>
      <c r="Z405" s="12">
        <f>IF(H405=0,"",'Ark1'!T4390)</f>
        <v>16.317037037037036</v>
      </c>
      <c r="AA405" s="51">
        <f>IF(H405=0,"",'Ark1'!V4390)</f>
        <v>89.665793007700685</v>
      </c>
      <c r="AB405" s="259"/>
    </row>
    <row r="406" spans="1:42" ht="15.6">
      <c r="A406" s="259"/>
      <c r="B406" s="2">
        <f>+'Ark1'!C4391</f>
        <v>2022</v>
      </c>
      <c r="C406" s="2">
        <f>+'Ark1'!J4391</f>
        <v>181</v>
      </c>
      <c r="D406" s="2"/>
      <c r="E406" s="2">
        <f>+'Ark1'!D4391</f>
        <v>6</v>
      </c>
      <c r="F406" s="2" t="s">
        <v>494</v>
      </c>
      <c r="G406" s="3">
        <f>+'Ark1'!Q4391</f>
        <v>10</v>
      </c>
      <c r="H406" s="310">
        <f>+'Ark1'!R4391</f>
        <v>1006</v>
      </c>
      <c r="I406" s="310">
        <f>IF(H406=0,"",'Ark1'!S4391)</f>
        <v>1005</v>
      </c>
      <c r="J406" s="256"/>
      <c r="K406" s="51">
        <f>100*H406/Måned!H28</f>
        <v>0.81352752326963662</v>
      </c>
      <c r="L406" s="256"/>
      <c r="M406" s="51">
        <f>+IF(H406=0,"",'Ark1'!AD4391)</f>
        <v>11.275650423453349</v>
      </c>
      <c r="N406" s="51">
        <f>+IF(H406=0,"",'Ark1'!AE4391)</f>
        <v>11.347110316919801</v>
      </c>
      <c r="O406" s="12">
        <f>IF(H406=0,"",'Ark1'!U4391)</f>
        <v>61.688557213930352</v>
      </c>
      <c r="P406" s="12">
        <f>IF(H406=0,"",'Ark1'!W4391)</f>
        <v>82.942487562189001</v>
      </c>
      <c r="Q406" s="51">
        <f>IF(H406=0,"",'Ark1'!X4391)</f>
        <v>0</v>
      </c>
      <c r="R406" s="51">
        <f>IF(H406=0,"",'Ark1'!Y4391)</f>
        <v>0</v>
      </c>
      <c r="S406" s="264"/>
      <c r="T406" s="51">
        <f>IF(H406=0,"",'Ark1'!Z4391)</f>
        <v>0</v>
      </c>
      <c r="U406" s="264"/>
      <c r="V406" s="51">
        <f>IF(H406=0,"",'Ark1'!AA4391)</f>
        <v>9.7562448826403365</v>
      </c>
      <c r="W406" s="12">
        <f>IF(H406=0,"",'Ark1'!AB4391)</f>
        <v>2.5641070925470659</v>
      </c>
      <c r="X406" s="15">
        <f>+IF('Ark1'!AC4391=0,"",'Ark1'!AC4391)</f>
        <v>-22.203854171927777</v>
      </c>
      <c r="Y406" s="15">
        <f t="shared" si="20"/>
        <v>100.5</v>
      </c>
      <c r="Z406" s="12">
        <f>IF(H406=0,"",'Ark1'!T4391)</f>
        <v>16.404572564612327</v>
      </c>
      <c r="AA406" s="51">
        <f>IF(H406=0,"",'Ark1'!V4391)</f>
        <v>89.895808066924189</v>
      </c>
      <c r="AB406" s="259"/>
    </row>
    <row r="407" spans="1:42" ht="15.6">
      <c r="A407" s="259"/>
      <c r="B407" s="2">
        <f>+'Ark1'!C4392</f>
        <v>2022</v>
      </c>
      <c r="C407" s="2">
        <f>+'Ark1'!J4392</f>
        <v>181</v>
      </c>
      <c r="D407" s="2"/>
      <c r="E407" s="2">
        <f>+'Ark1'!D4392</f>
        <v>7</v>
      </c>
      <c r="F407" s="2" t="s">
        <v>495</v>
      </c>
      <c r="G407" s="3">
        <f>+'Ark1'!Q4392</f>
        <v>9</v>
      </c>
      <c r="H407" s="310">
        <f>+'Ark1'!R4392</f>
        <v>600</v>
      </c>
      <c r="I407" s="310">
        <f>IF(H407=0,"",'Ark1'!S4392)</f>
        <v>591</v>
      </c>
      <c r="J407" s="256"/>
      <c r="K407" s="51">
        <f>100*H407/Måned!H29</f>
        <v>0.51842123453376654</v>
      </c>
      <c r="L407" s="256"/>
      <c r="M407" s="51">
        <f>+IF(H407=0,"",'Ark1'!AD4392)</f>
        <v>6.7250400139880844</v>
      </c>
      <c r="N407" s="51">
        <f>+IF(H407=0,"",'Ark1'!AE4392)</f>
        <v>6.6238395059594133</v>
      </c>
      <c r="O407" s="12">
        <f>IF(H407=0,"",'Ark1'!U4392)</f>
        <v>61.319796954314725</v>
      </c>
      <c r="P407" s="12">
        <f>IF(H407=0,"",'Ark1'!W4392)</f>
        <v>82.334179357022052</v>
      </c>
      <c r="Q407" s="51">
        <f>IF(H407=0,"",'Ark1'!X4392)</f>
        <v>0</v>
      </c>
      <c r="R407" s="51">
        <f>IF(H407=0,"",'Ark1'!Y4392)</f>
        <v>0</v>
      </c>
      <c r="S407" s="264"/>
      <c r="T407" s="51">
        <f>IF(H407=0,"",'Ark1'!Z4392)</f>
        <v>0</v>
      </c>
      <c r="U407" s="264"/>
      <c r="V407" s="51">
        <f>IF(H407=0,"",'Ark1'!AA4392)</f>
        <v>9.2281928041974179</v>
      </c>
      <c r="W407" s="12">
        <f>IF(H407=0,"",'Ark1'!AB4392)</f>
        <v>2.5874087853936381</v>
      </c>
      <c r="X407" s="15">
        <f>+IF('Ark1'!AC4392=0,"",'Ark1'!AC4392)</f>
        <v>-36.570933811902819</v>
      </c>
      <c r="Y407" s="15">
        <f t="shared" si="20"/>
        <v>65.666666666666671</v>
      </c>
      <c r="Z407" s="12">
        <f>IF(H407=0,"",'Ark1'!T4392)</f>
        <v>16.059999999999999</v>
      </c>
      <c r="AA407" s="51">
        <f>IF(H407=0,"",'Ark1'!V4392)</f>
        <v>89.651379577739718</v>
      </c>
      <c r="AB407" s="259"/>
    </row>
    <row r="408" spans="1:42" ht="15.6">
      <c r="A408" s="259"/>
      <c r="B408" s="2">
        <f>+'Ark1'!C4393</f>
        <v>2022</v>
      </c>
      <c r="C408" s="2">
        <f>+'Ark1'!J4393</f>
        <v>181</v>
      </c>
      <c r="D408" s="2"/>
      <c r="E408" s="2">
        <f>+'Ark1'!D4393</f>
        <v>8</v>
      </c>
      <c r="F408" s="2" t="s">
        <v>496</v>
      </c>
      <c r="G408" s="3">
        <f>+'Ark1'!Q4393</f>
        <v>9</v>
      </c>
      <c r="H408" s="310">
        <f>+'Ark1'!R4393</f>
        <v>525.88</v>
      </c>
      <c r="I408" s="310">
        <f>IF(H408=0,"",'Ark1'!S4393)</f>
        <v>525.88</v>
      </c>
      <c r="J408" s="256"/>
      <c r="K408" s="51">
        <f>100*H408/Måned!H30</f>
        <v>0.39755401618157032</v>
      </c>
      <c r="L408" s="256"/>
      <c r="M408" s="51">
        <f>+IF(H408=0,"",'Ark1'!AD4393)</f>
        <v>5.8942734042600859</v>
      </c>
      <c r="N408" s="51">
        <f>+IF(H408=0,"",'Ark1'!AE4393)</f>
        <v>5.8240836621578511</v>
      </c>
      <c r="O408" s="12">
        <f>IF(H408=0,"",'Ark1'!U4393)</f>
        <v>61.641172891153893</v>
      </c>
      <c r="P408" s="12">
        <f>IF(H408=0,"",'Ark1'!W4393)</f>
        <v>81.35772419563402</v>
      </c>
      <c r="Q408" s="51">
        <f>IF(H408=0,"",'Ark1'!X4393)</f>
        <v>0</v>
      </c>
      <c r="R408" s="51">
        <f>IF(H408=0,"",'Ark1'!Y4393)</f>
        <v>0</v>
      </c>
      <c r="S408" s="264"/>
      <c r="T408" s="51">
        <f>IF(H408=0,"",'Ark1'!Z4393)</f>
        <v>0</v>
      </c>
      <c r="U408" s="264"/>
      <c r="V408" s="51">
        <f>IF(H408=0,"",'Ark1'!AA4393)</f>
        <v>9.9177302266955962</v>
      </c>
      <c r="W408" s="12">
        <f>IF(H408=0,"",'Ark1'!AB4393)</f>
        <v>2.4731421557326967</v>
      </c>
      <c r="X408" s="15">
        <f>+IF('Ark1'!AC4393=0,"",'Ark1'!AC4393)</f>
        <v>-28.95392193567745</v>
      </c>
      <c r="Y408" s="15">
        <f t="shared" si="20"/>
        <v>58.431111111111107</v>
      </c>
      <c r="Z408" s="12">
        <f>IF(H408=0,"",'Ark1'!T4393)</f>
        <v>16.452688826348211</v>
      </c>
      <c r="AA408" s="51">
        <f>IF(H408=0,"",'Ark1'!V4393)</f>
        <v>88.144879951932893</v>
      </c>
      <c r="AB408" s="259"/>
    </row>
    <row r="409" spans="1:42" ht="15.6">
      <c r="A409" s="259"/>
      <c r="B409" s="2">
        <f>+'Ark1'!C4394</f>
        <v>2022</v>
      </c>
      <c r="C409" s="2">
        <f>+'Ark1'!J4394</f>
        <v>181</v>
      </c>
      <c r="D409" s="2"/>
      <c r="E409" s="2">
        <f>+'Ark1'!D4394</f>
        <v>9</v>
      </c>
      <c r="F409" s="2" t="s">
        <v>497</v>
      </c>
      <c r="G409" s="3">
        <f>+'Ark1'!Q4394</f>
        <v>12</v>
      </c>
      <c r="H409" s="310">
        <f>+'Ark1'!R4394</f>
        <v>1094</v>
      </c>
      <c r="I409" s="310">
        <f>IF(H409=0,"",'Ark1'!S4394)</f>
        <v>1092</v>
      </c>
      <c r="J409" s="256"/>
      <c r="K409" s="51">
        <f>100*H409/Måned!H31</f>
        <v>0.91801627926491569</v>
      </c>
      <c r="L409" s="256"/>
      <c r="M409" s="51">
        <f>+IF(H409=0,"",'Ark1'!AD4394)</f>
        <v>12.261989625504938</v>
      </c>
      <c r="N409" s="51">
        <f>+IF(H409=0,"",'Ark1'!AE4394)</f>
        <v>11.944949964722856</v>
      </c>
      <c r="O409" s="12">
        <f>IF(H409=0,"",'Ark1'!U4394)</f>
        <v>61.75</v>
      </c>
      <c r="P409" s="12">
        <f>IF(H409=0,"",'Ark1'!W4394)</f>
        <v>80.356227106227109</v>
      </c>
      <c r="Q409" s="51">
        <f>IF(H409=0,"",'Ark1'!X4394)</f>
        <v>0</v>
      </c>
      <c r="R409" s="51">
        <f>IF(H409=0,"",'Ark1'!Y4394)</f>
        <v>0</v>
      </c>
      <c r="S409" s="264"/>
      <c r="T409" s="51">
        <f>IF(H409=0,"",'Ark1'!Z4394)</f>
        <v>0</v>
      </c>
      <c r="U409" s="264"/>
      <c r="V409" s="51">
        <f>IF(H409=0,"",'Ark1'!AA4394)</f>
        <v>8.8397820639102562</v>
      </c>
      <c r="W409" s="12">
        <f>IF(H409=0,"",'Ark1'!AB4394)</f>
        <v>2.2280163322015345</v>
      </c>
      <c r="X409" s="15">
        <f>+IF('Ark1'!AC4394=0,"",'Ark1'!AC4394)</f>
        <v>-33.241293704860553</v>
      </c>
      <c r="Y409" s="15">
        <f t="shared" si="20"/>
        <v>91</v>
      </c>
      <c r="Z409" s="12">
        <f>IF(H409=0,"",'Ark1'!T4394)</f>
        <v>16.538391224862892</v>
      </c>
      <c r="AA409" s="51">
        <f>IF(H409=0,"",'Ark1'!V4394)</f>
        <v>87.126506573960555</v>
      </c>
      <c r="AB409" s="259"/>
    </row>
    <row r="410" spans="1:42" ht="15.6">
      <c r="A410" s="259"/>
      <c r="B410" s="2">
        <f>+'Ark1'!C4395</f>
        <v>2022</v>
      </c>
      <c r="C410" s="2">
        <f>+'Ark1'!J4395</f>
        <v>181</v>
      </c>
      <c r="D410" s="2"/>
      <c r="E410" s="2">
        <f>+'Ark1'!D4395</f>
        <v>10</v>
      </c>
      <c r="F410" s="2" t="s">
        <v>498</v>
      </c>
      <c r="G410" s="3">
        <f>+'Ark1'!Q4395</f>
        <v>12</v>
      </c>
      <c r="H410" s="310">
        <f>+'Ark1'!R4395</f>
        <v>678</v>
      </c>
      <c r="I410" s="310">
        <f>IF(H410=0,"",'Ark1'!S4395)</f>
        <v>678</v>
      </c>
      <c r="J410" s="256"/>
      <c r="K410" s="51">
        <f>100*H410/Måned!H32</f>
        <v>0.57851803815829894</v>
      </c>
      <c r="L410" s="256"/>
      <c r="M410" s="51">
        <f>+IF(H410=0,"",'Ark1'!AD4395)</f>
        <v>7.5992952158065314</v>
      </c>
      <c r="N410" s="51">
        <f>+IF(H410=0,"",'Ark1'!AE4395)</f>
        <v>7.6185963278287012</v>
      </c>
      <c r="O410" s="12">
        <f>IF(H410=0,"",'Ark1'!U4395)</f>
        <v>61.411504424778755</v>
      </c>
      <c r="P410" s="12">
        <f>IF(H410=0,"",'Ark1'!W4395)</f>
        <v>82.547345132743345</v>
      </c>
      <c r="Q410" s="51">
        <f>IF(H410=0,"",'Ark1'!X4395)</f>
        <v>0</v>
      </c>
      <c r="R410" s="51">
        <f>IF(H410=0,"",'Ark1'!Y4395)</f>
        <v>0</v>
      </c>
      <c r="S410" s="264"/>
      <c r="T410" s="51">
        <f>IF(H410=0,"",'Ark1'!Z4395)</f>
        <v>0</v>
      </c>
      <c r="U410" s="264"/>
      <c r="V410" s="51">
        <f>IF(H410=0,"",'Ark1'!AA4395)</f>
        <v>9.5451875333113776</v>
      </c>
      <c r="W410" s="12">
        <f>IF(H410=0,"",'Ark1'!AB4395)</f>
        <v>2.3885760144537418</v>
      </c>
      <c r="X410" s="15">
        <f>+IF('Ark1'!AC4395=0,"",'Ark1'!AC4395)</f>
        <v>-37.011969881768607</v>
      </c>
      <c r="Y410" s="15">
        <f t="shared" si="20"/>
        <v>56.5</v>
      </c>
      <c r="Z410" s="12">
        <f>IF(H410=0,"",'Ark1'!T4395)</f>
        <v>16.407079646017699</v>
      </c>
      <c r="AA410" s="51">
        <f>IF(H410=0,"",'Ark1'!V4395)</f>
        <v>89.433743372419556</v>
      </c>
      <c r="AB410" s="259"/>
    </row>
    <row r="411" spans="1:42" ht="15.6">
      <c r="A411" s="259"/>
      <c r="B411" s="2">
        <f>+'Ark1'!C4396</f>
        <v>2022</v>
      </c>
      <c r="C411" s="2">
        <f>+'Ark1'!J4396</f>
        <v>181</v>
      </c>
      <c r="D411" s="2"/>
      <c r="E411" s="2">
        <f>+'Ark1'!D4396</f>
        <v>11</v>
      </c>
      <c r="F411" s="2" t="s">
        <v>499</v>
      </c>
      <c r="G411" s="3">
        <f>+'Ark1'!Q4396</f>
        <v>11</v>
      </c>
      <c r="H411" s="310">
        <f>+'Ark1'!R4396</f>
        <v>900</v>
      </c>
      <c r="I411" s="310">
        <f>IF(H411=0,"",'Ark1'!S4396)</f>
        <v>897</v>
      </c>
      <c r="J411" s="256"/>
      <c r="K411" s="51">
        <f>100*H411/Måned!H33</f>
        <v>0.65407927440805824</v>
      </c>
      <c r="L411" s="256"/>
      <c r="M411" s="51">
        <f>+IF(H411=0,"",'Ark1'!AD4396)</f>
        <v>10.087560020982124</v>
      </c>
      <c r="N411" s="51">
        <f>+IF(H411=0,"",'Ark1'!AE4396)</f>
        <v>10.237667055942628</v>
      </c>
      <c r="O411" s="12">
        <f>IF(H411=0,"",'Ark1'!U4396)</f>
        <v>61.459308807134896</v>
      </c>
      <c r="P411" s="12">
        <f>IF(H411=0,"",'Ark1'!W4396)</f>
        <v>83.842920847268815</v>
      </c>
      <c r="Q411" s="51">
        <f>IF(H411=0,"",'Ark1'!X4396)</f>
        <v>0</v>
      </c>
      <c r="R411" s="51">
        <f>IF(H411=0,"",'Ark1'!Y4396)</f>
        <v>0</v>
      </c>
      <c r="S411" s="264"/>
      <c r="T411" s="51">
        <f>IF(H411=0,"",'Ark1'!Z4396)</f>
        <v>0</v>
      </c>
      <c r="U411" s="264"/>
      <c r="V411" s="51">
        <f>IF(H411=0,"",'Ark1'!AA4396)</f>
        <v>9.1117830501938641</v>
      </c>
      <c r="W411" s="12">
        <f>IF(H411=0,"",'Ark1'!AB4396)</f>
        <v>2.4929699979682578</v>
      </c>
      <c r="X411" s="15">
        <f>+IF('Ark1'!AC4396=0,"",'Ark1'!AC4396)</f>
        <v>-10.649360513689601</v>
      </c>
      <c r="Y411" s="15">
        <f t="shared" si="20"/>
        <v>81.545454545454547</v>
      </c>
      <c r="Z411" s="12">
        <f>IF(H411=0,"",'Ark1'!T4396)</f>
        <v>16.353333333333332</v>
      </c>
      <c r="AA411" s="51">
        <f>IF(H411=0,"",'Ark1'!V4396)</f>
        <v>90.933906327942879</v>
      </c>
      <c r="AB411" s="259"/>
    </row>
    <row r="412" spans="1:42" ht="15.6">
      <c r="A412" s="259"/>
      <c r="B412" s="2">
        <f>+'Ark1'!C4397</f>
        <v>2022</v>
      </c>
      <c r="C412" s="2">
        <f>+'Ark1'!J4397</f>
        <v>181</v>
      </c>
      <c r="D412" s="2"/>
      <c r="E412" s="2">
        <f>+'Ark1'!D4397</f>
        <v>12</v>
      </c>
      <c r="F412" s="2" t="s">
        <v>500</v>
      </c>
      <c r="G412" s="3">
        <f>+'Ark1'!Q4397</f>
        <v>12</v>
      </c>
      <c r="H412" s="310">
        <f>+'Ark1'!R4397</f>
        <v>690</v>
      </c>
      <c r="I412" s="310">
        <f>IF(H412=0,"",'Ark1'!S4397)</f>
        <v>689</v>
      </c>
      <c r="J412" s="256"/>
      <c r="K412" s="51">
        <f>100*H412/Måned!H34</f>
        <v>0.62095032397408212</v>
      </c>
      <c r="L412" s="256"/>
      <c r="M412" s="51">
        <f>+IF(H412=0,"",'Ark1'!AD4397)</f>
        <v>7.733796016086294</v>
      </c>
      <c r="N412" s="51">
        <f>+IF(H412=0,"",'Ark1'!AE4397)</f>
        <v>7.4536384323854366</v>
      </c>
      <c r="O412" s="12">
        <f>IF(H412=0,"",'Ark1'!U4397)</f>
        <v>61.613933236574745</v>
      </c>
      <c r="P412" s="12">
        <f>IF(H412=0,"",'Ark1'!W4397)</f>
        <v>79.470682148040638</v>
      </c>
      <c r="Q412" s="51">
        <f>IF(H412=0,"",'Ark1'!X4397)</f>
        <v>0</v>
      </c>
      <c r="R412" s="51">
        <f>IF(H412=0,"",'Ark1'!Y4397)</f>
        <v>0</v>
      </c>
      <c r="S412" s="264"/>
      <c r="T412" s="51">
        <f>IF(H412=0,"",'Ark1'!Z4397)</f>
        <v>0</v>
      </c>
      <c r="U412" s="264"/>
      <c r="V412" s="51">
        <f>IF(H412=0,"",'Ark1'!AA4397)</f>
        <v>10.032675771402982</v>
      </c>
      <c r="W412" s="12">
        <f>IF(H412=0,"",'Ark1'!AB4397)</f>
        <v>2.5262931537314621</v>
      </c>
      <c r="X412" s="15">
        <f>+IF('Ark1'!AC4397=0,"",'Ark1'!AC4397)</f>
        <v>-39.093996182179751</v>
      </c>
      <c r="Y412" s="15">
        <f t="shared" si="20"/>
        <v>57.416666666666664</v>
      </c>
      <c r="Z412" s="12">
        <f>IF(H412=0,"",'Ark1'!T4397)</f>
        <v>16.431884057971015</v>
      </c>
      <c r="AA412" s="51">
        <f>IF(H412=0,"",'Ark1'!V4397)</f>
        <v>86.146644295829759</v>
      </c>
      <c r="AB412" s="259"/>
    </row>
    <row r="413" spans="1:42" ht="15.6">
      <c r="A413" s="259"/>
      <c r="B413" s="259"/>
      <c r="C413" s="256"/>
      <c r="D413" s="256"/>
      <c r="E413" s="256"/>
      <c r="F413" s="256"/>
      <c r="G413" s="256"/>
      <c r="H413" s="365"/>
      <c r="I413" s="365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  <c r="AA413" s="256"/>
      <c r="AB413" s="259"/>
      <c r="AC413" s="79"/>
      <c r="AE413" s="51"/>
      <c r="AF413" s="4"/>
      <c r="AN413" s="13"/>
      <c r="AO413" s="12"/>
      <c r="AP413" s="12"/>
    </row>
    <row r="414" spans="1:42" ht="15.6">
      <c r="A414" s="259"/>
      <c r="B414" s="2">
        <f>+'Ark1'!C4398</f>
        <v>2022</v>
      </c>
      <c r="C414" s="2">
        <f>+'Ark1'!J4398</f>
        <v>470</v>
      </c>
      <c r="D414" s="2" t="s">
        <v>41</v>
      </c>
      <c r="E414" s="2">
        <f>+'Ark1'!D4398</f>
        <v>1</v>
      </c>
      <c r="F414" s="2" t="s">
        <v>490</v>
      </c>
      <c r="G414" s="3">
        <f>+'Ark1'!Q4398</f>
        <v>10</v>
      </c>
      <c r="H414" s="310">
        <f>+'Ark1'!R4398</f>
        <v>580</v>
      </c>
      <c r="I414" s="310">
        <f>IF(H414=0,"",'Ark1'!S4398)</f>
        <v>567</v>
      </c>
      <c r="J414" s="256"/>
      <c r="K414" s="51">
        <f>100*H414/Måned!H23</f>
        <v>0.44020765657730959</v>
      </c>
      <c r="L414" s="256"/>
      <c r="M414" s="51">
        <f>+IF(H414=0,"",'Ark1'!AD4398)</f>
        <v>7.2654390579982477</v>
      </c>
      <c r="N414" s="51">
        <f>+IF(H414=0,"",'Ark1'!AE4398)</f>
        <v>7.3540009732255553</v>
      </c>
      <c r="O414" s="12">
        <f>IF(H414=0,"",'Ark1'!U4398)</f>
        <v>59.104056437389758</v>
      </c>
      <c r="P414" s="12">
        <f>IF(H414=0,"",'Ark1'!W4398)</f>
        <v>91.768606701940087</v>
      </c>
      <c r="Q414" s="51">
        <f>IF(H414=0,"",'Ark1'!X4398)</f>
        <v>0</v>
      </c>
      <c r="R414" s="51">
        <f>IF(H414=0,"",'Ark1'!Y4398)</f>
        <v>0</v>
      </c>
      <c r="S414" s="264"/>
      <c r="T414" s="51">
        <f>IF(H414=0,"",'Ark1'!Z4398)</f>
        <v>0</v>
      </c>
      <c r="U414" s="264"/>
      <c r="V414" s="51">
        <f>IF(H414=0,"",'Ark1'!AA4398)</f>
        <v>12.574863732158011</v>
      </c>
      <c r="W414" s="12">
        <f>IF(H414=0,"",'Ark1'!AB4398)</f>
        <v>3.6666331576616495</v>
      </c>
      <c r="X414" s="15">
        <f>+IF('Ark1'!AC4398=0,"",'Ark1'!AC4398)</f>
        <v>-15.018790484755188</v>
      </c>
      <c r="Y414" s="15">
        <f t="shared" si="20"/>
        <v>56.7</v>
      </c>
      <c r="Z414" s="12">
        <f>IF(H414=0,"",'Ark1'!T4398)</f>
        <v>14.855172413793104</v>
      </c>
      <c r="AA414" s="51">
        <f>IF(H414=0,"",'Ark1'!V4398)</f>
        <v>100.2434359241871</v>
      </c>
      <c r="AB414" s="259"/>
    </row>
    <row r="415" spans="1:42" ht="15.6">
      <c r="A415" s="259"/>
      <c r="B415" s="2">
        <f>+'Ark1'!C4399</f>
        <v>2022</v>
      </c>
      <c r="C415" s="2">
        <f>+'Ark1'!J4399</f>
        <v>470</v>
      </c>
      <c r="D415" s="2"/>
      <c r="E415" s="2">
        <f>+'Ark1'!D4399</f>
        <v>2</v>
      </c>
      <c r="F415" s="2" t="s">
        <v>491</v>
      </c>
      <c r="G415" s="3">
        <f>+'Ark1'!Q4399</f>
        <v>10</v>
      </c>
      <c r="H415" s="310">
        <f>+'Ark1'!R4399</f>
        <v>377</v>
      </c>
      <c r="I415" s="310">
        <f>IF(H415=0,"",'Ark1'!S4399)</f>
        <v>377</v>
      </c>
      <c r="J415" s="256"/>
      <c r="K415" s="51">
        <f>100*H415/Måned!H24</f>
        <v>0.33808939316720438</v>
      </c>
      <c r="L415" s="256"/>
      <c r="M415" s="51">
        <f>+IF(H415=0,"",'Ark1'!AD4399)</f>
        <v>4.7225353876988594</v>
      </c>
      <c r="N415" s="51">
        <f>+IF(H415=0,"",'Ark1'!AE4399)</f>
        <v>4.5970562117612177</v>
      </c>
      <c r="O415" s="12">
        <f>IF(H415=0,"",'Ark1'!U4399)</f>
        <v>60.413793103448299</v>
      </c>
      <c r="P415" s="12">
        <f>IF(H415=0,"",'Ark1'!W4399)</f>
        <v>86.276392572944303</v>
      </c>
      <c r="Q415" s="51">
        <f>IF(H415=0,"",'Ark1'!X4399)</f>
        <v>0</v>
      </c>
      <c r="R415" s="51">
        <f>IF(H415=0,"",'Ark1'!Y4399)</f>
        <v>0</v>
      </c>
      <c r="S415" s="264"/>
      <c r="T415" s="51">
        <f>IF(H415=0,"",'Ark1'!Z4399)</f>
        <v>0</v>
      </c>
      <c r="U415" s="264"/>
      <c r="V415" s="51">
        <f>IF(H415=0,"",'Ark1'!AA4399)</f>
        <v>11.160485891837851</v>
      </c>
      <c r="W415" s="12">
        <f>IF(H415=0,"",'Ark1'!AB4399)</f>
        <v>2.5091071656796156</v>
      </c>
      <c r="X415" s="15">
        <f>+IF('Ark1'!AC4399=0,"",'Ark1'!AC4399)</f>
        <v>-29.16922384627668</v>
      </c>
      <c r="Y415" s="15">
        <f t="shared" si="20"/>
        <v>37.700000000000003</v>
      </c>
      <c r="Z415" s="12">
        <f>IF(H415=0,"",'Ark1'!T4399)</f>
        <v>15.933687002652515</v>
      </c>
      <c r="AA415" s="51">
        <f>IF(H415=0,"",'Ark1'!V4399)</f>
        <v>93.473881444143359</v>
      </c>
      <c r="AB415" s="259"/>
    </row>
    <row r="416" spans="1:42" ht="15.6">
      <c r="A416" s="259"/>
      <c r="B416" s="2">
        <f>+'Ark1'!C4400</f>
        <v>2022</v>
      </c>
      <c r="C416" s="2">
        <f>+'Ark1'!J4400</f>
        <v>470</v>
      </c>
      <c r="D416" s="2"/>
      <c r="E416" s="2">
        <f>+'Ark1'!D4400</f>
        <v>3</v>
      </c>
      <c r="F416" s="2" t="s">
        <v>492</v>
      </c>
      <c r="G416" s="3">
        <f>+'Ark1'!Q4400</f>
        <v>16</v>
      </c>
      <c r="H416" s="310">
        <f>+'Ark1'!R4400</f>
        <v>858</v>
      </c>
      <c r="I416" s="310">
        <f>IF(H416=0,"",'Ark1'!S4400)</f>
        <v>858</v>
      </c>
      <c r="J416" s="256"/>
      <c r="K416" s="51">
        <f>100*H416/Måned!H25</f>
        <v>0.61912355772353034</v>
      </c>
      <c r="L416" s="256"/>
      <c r="M416" s="51">
        <f>+IF(H416=0,"",'Ark1'!AD4400)</f>
        <v>10.747839158211201</v>
      </c>
      <c r="N416" s="51">
        <f>+IF(H416=0,"",'Ark1'!AE4400)</f>
        <v>10.910966539046832</v>
      </c>
      <c r="O416" s="12">
        <f>IF(H416=0,"",'Ark1'!U4400)</f>
        <v>59.069930069930088</v>
      </c>
      <c r="P416" s="12">
        <f>IF(H416=0,"",'Ark1'!W4400)</f>
        <v>89.976573426573466</v>
      </c>
      <c r="Q416" s="51">
        <f>IF(H416=0,"",'Ark1'!X4400)</f>
        <v>0</v>
      </c>
      <c r="R416" s="51">
        <f>IF(H416=0,"",'Ark1'!Y4400)</f>
        <v>0</v>
      </c>
      <c r="S416" s="264"/>
      <c r="T416" s="51">
        <f>IF(H416=0,"",'Ark1'!Z4400)</f>
        <v>0</v>
      </c>
      <c r="U416" s="264"/>
      <c r="V416" s="51">
        <f>IF(H416=0,"",'Ark1'!AA4400)</f>
        <v>12.52465350291766</v>
      </c>
      <c r="W416" s="12">
        <f>IF(H416=0,"",'Ark1'!AB4400)</f>
        <v>3.0948118469578296</v>
      </c>
      <c r="X416" s="15">
        <f>+IF('Ark1'!AC4400=0,"",'Ark1'!AC4400)</f>
        <v>-34.009036707653394</v>
      </c>
      <c r="Y416" s="15">
        <f t="shared" si="20"/>
        <v>53.625</v>
      </c>
      <c r="Z416" s="12">
        <f>IF(H416=0,"",'Ark1'!T4400)</f>
        <v>15.160839160839162</v>
      </c>
      <c r="AA416" s="51">
        <f>IF(H416=0,"",'Ark1'!V4400)</f>
        <v>97.482744774185733</v>
      </c>
      <c r="AB416" s="259"/>
    </row>
    <row r="417" spans="1:42" ht="15.6">
      <c r="A417" s="259"/>
      <c r="B417" s="2">
        <f>+'Ark1'!C4401</f>
        <v>2022</v>
      </c>
      <c r="C417" s="2">
        <f>+'Ark1'!J4401</f>
        <v>470</v>
      </c>
      <c r="D417" s="2"/>
      <c r="E417" s="2">
        <f>+'Ark1'!D4401</f>
        <v>4</v>
      </c>
      <c r="F417" s="2" t="s">
        <v>493</v>
      </c>
      <c r="G417" s="3">
        <f>+'Ark1'!Q4401</f>
        <v>8</v>
      </c>
      <c r="H417" s="310">
        <f>+'Ark1'!R4401</f>
        <v>267</v>
      </c>
      <c r="I417" s="310">
        <f>IF(H417=0,"",'Ark1'!S4401)</f>
        <v>264</v>
      </c>
      <c r="J417" s="256"/>
      <c r="K417" s="51">
        <f>100*H417/Måned!H26</f>
        <v>0.23534804185140459</v>
      </c>
      <c r="L417" s="256"/>
      <c r="M417" s="51">
        <f>+IF(H417=0,"",'Ark1'!AD4401)</f>
        <v>3.3446072904922968</v>
      </c>
      <c r="N417" s="51">
        <f>+IF(H417=0,"",'Ark1'!AE4401)</f>
        <v>3.188182899129536</v>
      </c>
      <c r="O417" s="12">
        <f>IF(H417=0,"",'Ark1'!U4401)</f>
        <v>59.424242424242415</v>
      </c>
      <c r="P417" s="12">
        <f>IF(H417=0,"",'Ark1'!W4401)</f>
        <v>85.446212121212099</v>
      </c>
      <c r="Q417" s="51">
        <f>IF(H417=0,"",'Ark1'!X4401)</f>
        <v>0</v>
      </c>
      <c r="R417" s="51">
        <f>IF(H417=0,"",'Ark1'!Y4401)</f>
        <v>0</v>
      </c>
      <c r="S417" s="264"/>
      <c r="T417" s="51">
        <f>IF(H417=0,"",'Ark1'!Z4401)</f>
        <v>0</v>
      </c>
      <c r="U417" s="264"/>
      <c r="V417" s="51">
        <f>IF(H417=0,"",'Ark1'!AA4401)</f>
        <v>12.433900417462372</v>
      </c>
      <c r="W417" s="12">
        <f>IF(H417=0,"",'Ark1'!AB4401)</f>
        <v>2.949373873258669</v>
      </c>
      <c r="X417" s="15">
        <f>+IF('Ark1'!AC4401=0,"",'Ark1'!AC4401)</f>
        <v>17.460415403987863</v>
      </c>
      <c r="Y417" s="15">
        <f t="shared" si="20"/>
        <v>33</v>
      </c>
      <c r="Z417" s="12">
        <f>IF(H417=0,"",'Ark1'!T4401)</f>
        <v>15.303370786516853</v>
      </c>
      <c r="AA417" s="51">
        <f>IF(H417=0,"",'Ark1'!V4401)</f>
        <v>92.999606027775101</v>
      </c>
      <c r="AB417" s="259"/>
    </row>
    <row r="418" spans="1:42" ht="15.6">
      <c r="A418" s="259"/>
      <c r="B418" s="2">
        <f>+'Ark1'!C4402</f>
        <v>2022</v>
      </c>
      <c r="C418" s="2">
        <f>+'Ark1'!J4402</f>
        <v>470</v>
      </c>
      <c r="D418" s="2"/>
      <c r="E418" s="2">
        <f>+'Ark1'!D4402</f>
        <v>5</v>
      </c>
      <c r="F418" s="2" t="s">
        <v>377</v>
      </c>
      <c r="G418" s="3">
        <f>+'Ark1'!Q4402</f>
        <v>13</v>
      </c>
      <c r="H418" s="310">
        <f>+'Ark1'!R4402</f>
        <v>485</v>
      </c>
      <c r="I418" s="310">
        <f>IF(H418=0,"",'Ark1'!S4402)</f>
        <v>485</v>
      </c>
      <c r="J418" s="256"/>
      <c r="K418" s="51">
        <f>100*H418/Måned!H27</f>
        <v>0.40574229926213462</v>
      </c>
      <c r="L418" s="256"/>
      <c r="M418" s="51">
        <f>+IF(H418=0,"",'Ark1'!AD4402)</f>
        <v>6.0754102467743953</v>
      </c>
      <c r="N418" s="51">
        <f>+IF(H418=0,"",'Ark1'!AE4402)</f>
        <v>5.9335241435834156</v>
      </c>
      <c r="O418" s="12">
        <f>IF(H418=0,"",'Ark1'!U4402)</f>
        <v>60.183505154639185</v>
      </c>
      <c r="P418" s="12">
        <f>IF(H418=0,"",'Ark1'!W4402)</f>
        <v>86.56144329896911</v>
      </c>
      <c r="Q418" s="51">
        <f>IF(H418=0,"",'Ark1'!X4402)</f>
        <v>0</v>
      </c>
      <c r="R418" s="51">
        <f>IF(H418=0,"",'Ark1'!Y4402)</f>
        <v>0</v>
      </c>
      <c r="S418" s="264"/>
      <c r="T418" s="51">
        <f>IF(H418=0,"",'Ark1'!Z4402)</f>
        <v>0</v>
      </c>
      <c r="U418" s="264"/>
      <c r="V418" s="51">
        <f>IF(H418=0,"",'Ark1'!AA4402)</f>
        <v>11.013943270713636</v>
      </c>
      <c r="W418" s="12">
        <f>IF(H418=0,"",'Ark1'!AB4402)</f>
        <v>3.0698628335779703</v>
      </c>
      <c r="X418" s="15">
        <f>+IF('Ark1'!AC4402=0,"",'Ark1'!AC4402)</f>
        <v>-25.988804703577497</v>
      </c>
      <c r="Y418" s="15">
        <f t="shared" si="20"/>
        <v>37.307692307692307</v>
      </c>
      <c r="Z418" s="12">
        <f>IF(H418=0,"",'Ark1'!T4402)</f>
        <v>15.843298969072171</v>
      </c>
      <c r="AA418" s="51">
        <f>IF(H418=0,"",'Ark1'!V4402)</f>
        <v>93.782712133227619</v>
      </c>
      <c r="AB418" s="259"/>
    </row>
    <row r="419" spans="1:42" ht="15.6">
      <c r="A419" s="259"/>
      <c r="B419" s="2">
        <f>+'Ark1'!C4403</f>
        <v>2022</v>
      </c>
      <c r="C419" s="2">
        <f>+'Ark1'!J4403</f>
        <v>470</v>
      </c>
      <c r="D419" s="2"/>
      <c r="E419" s="2">
        <f>+'Ark1'!D4403</f>
        <v>6</v>
      </c>
      <c r="F419" s="2" t="s">
        <v>494</v>
      </c>
      <c r="G419" s="3">
        <f>+'Ark1'!Q4403</f>
        <v>11</v>
      </c>
      <c r="H419" s="310">
        <f>+'Ark1'!R4403</f>
        <v>671</v>
      </c>
      <c r="I419" s="310">
        <f>IF(H419=0,"",'Ark1'!S4403)</f>
        <v>667</v>
      </c>
      <c r="J419" s="256"/>
      <c r="K419" s="51">
        <f>100*H419/Måned!H28</f>
        <v>0.5426212406699068</v>
      </c>
      <c r="L419" s="256"/>
      <c r="M419" s="51">
        <f>+IF(H419=0,"",'Ark1'!AD4403)</f>
        <v>8.4053613929600406</v>
      </c>
      <c r="N419" s="51">
        <f>+IF(H419=0,"",'Ark1'!AE4403)</f>
        <v>8.5039363624118938</v>
      </c>
      <c r="O419" s="12">
        <f>IF(H419=0,"",'Ark1'!U4403)</f>
        <v>60.239880059970005</v>
      </c>
      <c r="P419" s="12">
        <f>IF(H419=0,"",'Ark1'!W4403)</f>
        <v>90.208545727136453</v>
      </c>
      <c r="Q419" s="51">
        <f>IF(H419=0,"",'Ark1'!X4403)</f>
        <v>0</v>
      </c>
      <c r="R419" s="51">
        <f>IF(H419=0,"",'Ark1'!Y4403)</f>
        <v>0</v>
      </c>
      <c r="S419" s="264"/>
      <c r="T419" s="51">
        <f>IF(H419=0,"",'Ark1'!Z4403)</f>
        <v>0</v>
      </c>
      <c r="U419" s="264"/>
      <c r="V419" s="51">
        <f>IF(H419=0,"",'Ark1'!AA4403)</f>
        <v>12.518853026275329</v>
      </c>
      <c r="W419" s="12">
        <f>IF(H419=0,"",'Ark1'!AB4403)</f>
        <v>3.247792282190098</v>
      </c>
      <c r="X419" s="15">
        <f>+IF('Ark1'!AC4403=0,"",'Ark1'!AC4403)</f>
        <v>-50.286190171694649</v>
      </c>
      <c r="Y419" s="15">
        <f t="shared" si="20"/>
        <v>60.636363636363633</v>
      </c>
      <c r="Z419" s="12">
        <f>IF(H419=0,"",'Ark1'!T4403)</f>
        <v>15.691505216095372</v>
      </c>
      <c r="AA419" s="51">
        <f>IF(H419=0,"",'Ark1'!V4403)</f>
        <v>97.978367262739127</v>
      </c>
      <c r="AB419" s="259"/>
    </row>
    <row r="420" spans="1:42" ht="15.6">
      <c r="A420" s="259"/>
      <c r="B420" s="2">
        <f>+'Ark1'!C4404</f>
        <v>2022</v>
      </c>
      <c r="C420" s="2">
        <f>+'Ark1'!J4404</f>
        <v>470</v>
      </c>
      <c r="D420" s="2"/>
      <c r="E420" s="2">
        <f>+'Ark1'!D4404</f>
        <v>7</v>
      </c>
      <c r="F420" s="2" t="s">
        <v>495</v>
      </c>
      <c r="G420" s="3">
        <f>+'Ark1'!Q4404</f>
        <v>15</v>
      </c>
      <c r="H420" s="310">
        <f>+'Ark1'!R4404</f>
        <v>594</v>
      </c>
      <c r="I420" s="310">
        <f>IF(H420=0,"",'Ark1'!S4404)</f>
        <v>594</v>
      </c>
      <c r="J420" s="256"/>
      <c r="K420" s="51">
        <f>100*H420/Måned!H29</f>
        <v>0.51323702218842882</v>
      </c>
      <c r="L420" s="256"/>
      <c r="M420" s="51">
        <f>+IF(H420=0,"",'Ark1'!AD4404)</f>
        <v>7.4408117249154477</v>
      </c>
      <c r="N420" s="51">
        <f>+IF(H420=0,"",'Ark1'!AE4404)</f>
        <v>6.9010256745833916</v>
      </c>
      <c r="O420" s="12">
        <f>IF(H420=0,"",'Ark1'!U4404)</f>
        <v>59.437710437710443</v>
      </c>
      <c r="P420" s="12">
        <f>IF(H420=0,"",'Ark1'!W4404)</f>
        <v>82.201683501683519</v>
      </c>
      <c r="Q420" s="51">
        <f>IF(H420=0,"",'Ark1'!X4404)</f>
        <v>0</v>
      </c>
      <c r="R420" s="51">
        <f>IF(H420=0,"",'Ark1'!Y4404)</f>
        <v>0</v>
      </c>
      <c r="S420" s="264"/>
      <c r="T420" s="51">
        <f>IF(H420=0,"",'Ark1'!Z4404)</f>
        <v>0</v>
      </c>
      <c r="U420" s="264"/>
      <c r="V420" s="51">
        <f>IF(H420=0,"",'Ark1'!AA4404)</f>
        <v>12.000434778634398</v>
      </c>
      <c r="W420" s="12">
        <f>IF(H420=0,"",'Ark1'!AB4404)</f>
        <v>3.1527325773102297</v>
      </c>
      <c r="X420" s="15">
        <f>+IF('Ark1'!AC4404=0,"",'Ark1'!AC4404)</f>
        <v>-13.092036192540112</v>
      </c>
      <c r="Y420" s="15">
        <f t="shared" si="20"/>
        <v>39.6</v>
      </c>
      <c r="Z420" s="12">
        <f>IF(H420=0,"",'Ark1'!T4404)</f>
        <v>15.378787878787877</v>
      </c>
      <c r="AA420" s="51">
        <f>IF(H420=0,"",'Ark1'!V4404)</f>
        <v>89.0592453972736</v>
      </c>
      <c r="AB420" s="259"/>
    </row>
    <row r="421" spans="1:42" ht="15.6">
      <c r="A421" s="259"/>
      <c r="B421" s="2">
        <f>+'Ark1'!C4405</f>
        <v>2022</v>
      </c>
      <c r="C421" s="2">
        <f>+'Ark1'!J4405</f>
        <v>470</v>
      </c>
      <c r="D421" s="2"/>
      <c r="E421" s="2">
        <f>+'Ark1'!D4405</f>
        <v>8</v>
      </c>
      <c r="F421" s="2" t="s">
        <v>496</v>
      </c>
      <c r="G421" s="3">
        <f>+'Ark1'!Q4405</f>
        <v>13</v>
      </c>
      <c r="H421" s="310">
        <f>+'Ark1'!R4405</f>
        <v>836</v>
      </c>
      <c r="I421" s="310">
        <f>IF(H421=0,"",'Ark1'!S4405)</f>
        <v>831</v>
      </c>
      <c r="J421" s="256"/>
      <c r="K421" s="51">
        <f>100*H421/Måned!H30</f>
        <v>0.63199809372441007</v>
      </c>
      <c r="L421" s="256"/>
      <c r="M421" s="51">
        <f>+IF(H421=0,"",'Ark1'!AD4405)</f>
        <v>10.472253538769884</v>
      </c>
      <c r="N421" s="51">
        <f>+IF(H421=0,"",'Ark1'!AE4405)</f>
        <v>10.302538032611672</v>
      </c>
      <c r="O421" s="12">
        <f>IF(H421=0,"",'Ark1'!U4405)</f>
        <v>59.255114320096254</v>
      </c>
      <c r="P421" s="12">
        <f>IF(H421=0,"",'Ark1'!W4405)</f>
        <v>87.719614921780988</v>
      </c>
      <c r="Q421" s="51">
        <f>IF(H421=0,"",'Ark1'!X4405)</f>
        <v>0</v>
      </c>
      <c r="R421" s="51">
        <f>IF(H421=0,"",'Ark1'!Y4405)</f>
        <v>0</v>
      </c>
      <c r="S421" s="264"/>
      <c r="T421" s="51">
        <f>IF(H421=0,"",'Ark1'!Z4405)</f>
        <v>0</v>
      </c>
      <c r="U421" s="264"/>
      <c r="V421" s="51">
        <f>IF(H421=0,"",'Ark1'!AA4405)</f>
        <v>12.389514135006388</v>
      </c>
      <c r="W421" s="12">
        <f>IF(H421=0,"",'Ark1'!AB4405)</f>
        <v>3.6626576536736031</v>
      </c>
      <c r="X421" s="15">
        <f>+IF('Ark1'!AC4405=0,"",'Ark1'!AC4405)</f>
        <v>-45.246489260523056</v>
      </c>
      <c r="Y421" s="15">
        <f t="shared" si="20"/>
        <v>63.92307692307692</v>
      </c>
      <c r="Z421" s="12">
        <f>IF(H421=0,"",'Ark1'!T4405)</f>
        <v>15.172248803827751</v>
      </c>
      <c r="AA421" s="51">
        <f>IF(H421=0,"",'Ark1'!V4405)</f>
        <v>95.20581789356882</v>
      </c>
      <c r="AB421" s="259"/>
    </row>
    <row r="422" spans="1:42" ht="15.6">
      <c r="A422" s="259"/>
      <c r="B422" s="2">
        <f>+'Ark1'!C4406</f>
        <v>2022</v>
      </c>
      <c r="C422" s="2">
        <f>+'Ark1'!J4406</f>
        <v>470</v>
      </c>
      <c r="D422" s="2"/>
      <c r="E422" s="2">
        <f>+'Ark1'!D4406</f>
        <v>9</v>
      </c>
      <c r="F422" s="2" t="s">
        <v>497</v>
      </c>
      <c r="G422" s="3">
        <f>+'Ark1'!Q4406</f>
        <v>30</v>
      </c>
      <c r="H422" s="310">
        <f>+'Ark1'!R4406</f>
        <v>1021</v>
      </c>
      <c r="I422" s="310">
        <f>IF(H422=0,"",'Ark1'!S4406)</f>
        <v>1021</v>
      </c>
      <c r="J422" s="256"/>
      <c r="K422" s="51">
        <f>100*H422/Måned!H31</f>
        <v>0.85675925148946885</v>
      </c>
      <c r="L422" s="256"/>
      <c r="M422" s="51">
        <f>+IF(H422=0,"",'Ark1'!AD4406)</f>
        <v>12.789678065890017</v>
      </c>
      <c r="N422" s="51">
        <f>+IF(H422=0,"",'Ark1'!AE4406)</f>
        <v>13.060655865832247</v>
      </c>
      <c r="O422" s="12">
        <f>IF(H422=0,"",'Ark1'!U4406)</f>
        <v>59.475024485798251</v>
      </c>
      <c r="P422" s="12">
        <f>IF(H422=0,"",'Ark1'!W4406)</f>
        <v>90.509206660137153</v>
      </c>
      <c r="Q422" s="51">
        <f>IF(H422=0,"",'Ark1'!X4406)</f>
        <v>0</v>
      </c>
      <c r="R422" s="51">
        <f>IF(H422=0,"",'Ark1'!Y4406)</f>
        <v>0</v>
      </c>
      <c r="S422" s="264"/>
      <c r="T422" s="51">
        <f>IF(H422=0,"",'Ark1'!Z4406)</f>
        <v>0</v>
      </c>
      <c r="U422" s="264"/>
      <c r="V422" s="51">
        <f>IF(H422=0,"",'Ark1'!AA4406)</f>
        <v>11.559315726971111</v>
      </c>
      <c r="W422" s="12">
        <f>IF(H422=0,"",'Ark1'!AB4406)</f>
        <v>2.9638060086967353</v>
      </c>
      <c r="X422" s="15">
        <f>+IF('Ark1'!AC4406=0,"",'Ark1'!AC4406)</f>
        <v>-26.555818696690793</v>
      </c>
      <c r="Y422" s="15">
        <f t="shared" ref="Y422:Y438" si="21">+(IF(H422=0,"",I422/G422))</f>
        <v>34.033333333333331</v>
      </c>
      <c r="Z422" s="12">
        <f>IF(H422=0,"",'Ark1'!T4406)</f>
        <v>15.477962781586681</v>
      </c>
      <c r="AA422" s="51">
        <f>IF(H422=0,"",'Ark1'!V4406)</f>
        <v>98.05981219949841</v>
      </c>
      <c r="AB422" s="259"/>
    </row>
    <row r="423" spans="1:42" ht="15.6">
      <c r="A423" s="259"/>
      <c r="B423" s="2">
        <f>+'Ark1'!C4407</f>
        <v>2022</v>
      </c>
      <c r="C423" s="2">
        <f>+'Ark1'!J4407</f>
        <v>470</v>
      </c>
      <c r="D423" s="2"/>
      <c r="E423" s="2">
        <f>+'Ark1'!D4407</f>
        <v>10</v>
      </c>
      <c r="F423" s="2" t="s">
        <v>498</v>
      </c>
      <c r="G423" s="3">
        <f>+'Ark1'!Q4407</f>
        <v>31</v>
      </c>
      <c r="H423" s="310">
        <f>+'Ark1'!R4407</f>
        <v>823</v>
      </c>
      <c r="I423" s="310">
        <f>IF(H423=0,"",'Ark1'!S4407)</f>
        <v>822</v>
      </c>
      <c r="J423" s="256"/>
      <c r="K423" s="51">
        <f>100*H423/Måned!H32</f>
        <v>0.70224239735144545</v>
      </c>
      <c r="L423" s="256"/>
      <c r="M423" s="51">
        <f>+IF(H423=0,"",'Ark1'!AD4407)</f>
        <v>10.309407490918202</v>
      </c>
      <c r="N423" s="51">
        <f>+IF(H423=0,"",'Ark1'!AE4407)</f>
        <v>10.419788674656468</v>
      </c>
      <c r="O423" s="12">
        <f>IF(H423=0,"",'Ark1'!U4407)</f>
        <v>59.495133819951342</v>
      </c>
      <c r="P423" s="12">
        <f>IF(H423=0,"",'Ark1'!W4407)</f>
        <v>89.689294403892987</v>
      </c>
      <c r="Q423" s="51">
        <f>IF(H423=0,"",'Ark1'!X4407)</f>
        <v>0</v>
      </c>
      <c r="R423" s="51">
        <f>IF(H423=0,"",'Ark1'!Y4407)</f>
        <v>0</v>
      </c>
      <c r="S423" s="264"/>
      <c r="T423" s="51">
        <f>IF(H423=0,"",'Ark1'!Z4407)</f>
        <v>0</v>
      </c>
      <c r="U423" s="264"/>
      <c r="V423" s="51">
        <f>IF(H423=0,"",'Ark1'!AA4407)</f>
        <v>11.572379115068879</v>
      </c>
      <c r="W423" s="12">
        <f>IF(H423=0,"",'Ark1'!AB4407)</f>
        <v>3.2205016412832181</v>
      </c>
      <c r="X423" s="15">
        <f>+IF('Ark1'!AC4407=0,"",'Ark1'!AC4407)</f>
        <v>-36.356259139976494</v>
      </c>
      <c r="Y423" s="15">
        <f t="shared" si="21"/>
        <v>26.516129032258064</v>
      </c>
      <c r="Z423" s="12">
        <f>IF(H423=0,"",'Ark1'!T4407)</f>
        <v>15.386391251518829</v>
      </c>
      <c r="AA423" s="51">
        <f>IF(H423=0,"",'Ark1'!V4407)</f>
        <v>97.212095330734158</v>
      </c>
      <c r="AB423" s="259"/>
    </row>
    <row r="424" spans="1:42" ht="15.6">
      <c r="A424" s="259"/>
      <c r="B424" s="2">
        <f>+'Ark1'!C4408</f>
        <v>2022</v>
      </c>
      <c r="C424" s="2">
        <f>+'Ark1'!J4408</f>
        <v>470</v>
      </c>
      <c r="D424" s="2"/>
      <c r="E424" s="2">
        <f>+'Ark1'!D4408</f>
        <v>11</v>
      </c>
      <c r="F424" s="2" t="s">
        <v>499</v>
      </c>
      <c r="G424" s="3">
        <f>+'Ark1'!Q4408</f>
        <v>29</v>
      </c>
      <c r="H424" s="310">
        <f>+'Ark1'!R4408</f>
        <v>726</v>
      </c>
      <c r="I424" s="310">
        <f>IF(H424=0,"",'Ark1'!S4408)</f>
        <v>720</v>
      </c>
      <c r="J424" s="256"/>
      <c r="K424" s="51">
        <f>100*H424/Måned!H33</f>
        <v>0.52762394802250034</v>
      </c>
      <c r="L424" s="256"/>
      <c r="M424" s="51">
        <f>+IF(H424=0,"",'Ark1'!AD4408)</f>
        <v>9.0943254415633223</v>
      </c>
      <c r="N424" s="51">
        <f>+IF(H424=0,"",'Ark1'!AE4408)</f>
        <v>9.3396863884526731</v>
      </c>
      <c r="O424" s="12">
        <f>IF(H424=0,"",'Ark1'!U4408)</f>
        <v>59.418055555555561</v>
      </c>
      <c r="P424" s="12">
        <f>IF(H424=0,"",'Ark1'!W4408)</f>
        <v>91.781111111111116</v>
      </c>
      <c r="Q424" s="51">
        <f>IF(H424=0,"",'Ark1'!X4408)</f>
        <v>0</v>
      </c>
      <c r="R424" s="51">
        <f>IF(H424=0,"",'Ark1'!Y4408)</f>
        <v>0</v>
      </c>
      <c r="S424" s="264"/>
      <c r="T424" s="51">
        <f>IF(H424=0,"",'Ark1'!Z4408)</f>
        <v>0</v>
      </c>
      <c r="U424" s="264"/>
      <c r="V424" s="51">
        <f>IF(H424=0,"",'Ark1'!AA4408)</f>
        <v>12.14116866463881</v>
      </c>
      <c r="W424" s="12">
        <f>IF(H424=0,"",'Ark1'!AB4408)</f>
        <v>3.1935623782196818</v>
      </c>
      <c r="X424" s="15">
        <f>+IF('Ark1'!AC4408=0,"",'Ark1'!AC4408)</f>
        <v>-29.116026351298071</v>
      </c>
      <c r="Y424" s="15">
        <f t="shared" si="21"/>
        <v>24.827586206896552</v>
      </c>
      <c r="Z424" s="12">
        <f>IF(H424=0,"",'Ark1'!T4408)</f>
        <v>15.247933884297524</v>
      </c>
      <c r="AA424" s="51">
        <f>IF(H424=0,"",'Ark1'!V4408)</f>
        <v>99.746298302636234</v>
      </c>
      <c r="AB424" s="259"/>
    </row>
    <row r="425" spans="1:42" ht="15.6">
      <c r="A425" s="259"/>
      <c r="B425" s="2">
        <f>+'Ark1'!C4409</f>
        <v>2022</v>
      </c>
      <c r="C425" s="2">
        <f>+'Ark1'!J4409</f>
        <v>470</v>
      </c>
      <c r="D425" s="2"/>
      <c r="E425" s="2">
        <f>+'Ark1'!D4409</f>
        <v>12</v>
      </c>
      <c r="F425" s="2" t="s">
        <v>500</v>
      </c>
      <c r="G425" s="3">
        <f>+'Ark1'!Q4409</f>
        <v>17</v>
      </c>
      <c r="H425" s="310">
        <f>+'Ark1'!R4409</f>
        <v>745</v>
      </c>
      <c r="I425" s="310">
        <f>IF(H425=0,"",'Ark1'!S4409)</f>
        <v>745</v>
      </c>
      <c r="J425" s="256"/>
      <c r="K425" s="51">
        <f>100*H425/Måned!H34</f>
        <v>0.67044636429085669</v>
      </c>
      <c r="L425" s="256"/>
      <c r="M425" s="51">
        <f>+IF(H425=0,"",'Ark1'!AD4409)</f>
        <v>9.3323312038080939</v>
      </c>
      <c r="N425" s="51">
        <f>+IF(H425=0,"",'Ark1'!AE4409)</f>
        <v>9.488638234705089</v>
      </c>
      <c r="O425" s="12">
        <f>IF(H425=0,"",'Ark1'!U4409)</f>
        <v>60.14630872483221</v>
      </c>
      <c r="P425" s="12">
        <f>IF(H425=0,"",'Ark1'!W4409)</f>
        <v>90.115838926174533</v>
      </c>
      <c r="Q425" s="51">
        <f>IF(H425=0,"",'Ark1'!X4409)</f>
        <v>0</v>
      </c>
      <c r="R425" s="51">
        <f>IF(H425=0,"",'Ark1'!Y4409)</f>
        <v>0</v>
      </c>
      <c r="S425" s="264"/>
      <c r="T425" s="51">
        <f>IF(H425=0,"",'Ark1'!Z4409)</f>
        <v>0</v>
      </c>
      <c r="U425" s="264"/>
      <c r="V425" s="51">
        <f>IF(H425=0,"",'Ark1'!AA4409)</f>
        <v>11.573918439948702</v>
      </c>
      <c r="W425" s="12">
        <f>IF(H425=0,"",'Ark1'!AB4409)</f>
        <v>3.3775914433779897</v>
      </c>
      <c r="X425" s="15">
        <f>+IF('Ark1'!AC4409=0,"",'Ark1'!AC4409)</f>
        <v>-38.172336106024915</v>
      </c>
      <c r="Y425" s="15">
        <f t="shared" si="21"/>
        <v>43.823529411764703</v>
      </c>
      <c r="Z425" s="12">
        <f>IF(H425=0,"",'Ark1'!T4409)</f>
        <v>15.671140939597317</v>
      </c>
      <c r="AA425" s="51">
        <f>IF(H425=0,"",'Ark1'!V4409)</f>
        <v>97.633628305714495</v>
      </c>
      <c r="AB425" s="259"/>
    </row>
    <row r="426" spans="1:42" ht="15.6">
      <c r="A426" s="259"/>
      <c r="B426" s="259"/>
      <c r="C426" s="256"/>
      <c r="D426" s="256"/>
      <c r="E426" s="256"/>
      <c r="F426" s="256"/>
      <c r="G426" s="256"/>
      <c r="H426" s="365"/>
      <c r="I426" s="365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64"/>
      <c r="V426" s="256"/>
      <c r="W426" s="256"/>
      <c r="X426" s="256"/>
      <c r="Y426" s="256"/>
      <c r="Z426" s="256"/>
      <c r="AA426" s="256"/>
      <c r="AB426" s="259"/>
      <c r="AC426" s="79"/>
      <c r="AE426" s="51"/>
      <c r="AF426" s="4"/>
      <c r="AN426" s="13"/>
      <c r="AO426" s="12"/>
      <c r="AP426" s="12"/>
    </row>
    <row r="427" spans="1:42" ht="15.6">
      <c r="A427" s="259"/>
      <c r="B427" s="2">
        <f>+'Ark1'!C4410</f>
        <v>2022</v>
      </c>
      <c r="C427" s="2">
        <f>+'Ark1'!J4410</f>
        <v>643</v>
      </c>
      <c r="D427" s="2" t="s">
        <v>51</v>
      </c>
      <c r="E427" s="2">
        <f>+'Ark1'!D4410</f>
        <v>1</v>
      </c>
      <c r="F427" s="2" t="s">
        <v>490</v>
      </c>
      <c r="G427" s="3">
        <f>+'Ark1'!Q4410</f>
        <v>59</v>
      </c>
      <c r="H427" s="310">
        <f>+'Ark1'!R4410</f>
        <v>6265</v>
      </c>
      <c r="I427" s="310">
        <f>IF(H427=0,"",'Ark1'!S4410)</f>
        <v>6262</v>
      </c>
      <c r="J427" s="256"/>
      <c r="K427" s="51">
        <f>100*H427/Måned!H23</f>
        <v>4.7550016697531801</v>
      </c>
      <c r="L427" s="256"/>
      <c r="M427" s="51">
        <f>+IF(H427=0,"",'Ark1'!AD4410)</f>
        <v>9.5770212635859195</v>
      </c>
      <c r="N427" s="51">
        <f>+IF(H427=0,"",'Ark1'!AE4410)</f>
        <v>9.794746054749476</v>
      </c>
      <c r="O427" s="12">
        <f>IF(H427=0,"",'Ark1'!U4410)</f>
        <v>60.731076333439795</v>
      </c>
      <c r="P427" s="12">
        <f>IF(H427=0,"",'Ark1'!W4410)</f>
        <v>84.547780261896989</v>
      </c>
      <c r="Q427" s="51">
        <f>IF(H427=0,"",'Ark1'!X4410)</f>
        <v>4.2458100558659222</v>
      </c>
      <c r="R427" s="51">
        <f>IF(H427=0,"",'Ark1'!Y4410)</f>
        <v>8.4916201117318444</v>
      </c>
      <c r="S427" s="264"/>
      <c r="T427" s="51">
        <f>IF(H427=0,"",'Ark1'!Z4410)</f>
        <v>93.519553072625698</v>
      </c>
      <c r="U427" s="264"/>
      <c r="V427" s="51">
        <f>IF(H427=0,"",'Ark1'!AA4410)</f>
        <v>10.631209215386267</v>
      </c>
      <c r="W427" s="12">
        <f>IF(H427=0,"",'Ark1'!AB4410)</f>
        <v>2.4084360328155161</v>
      </c>
      <c r="X427" s="15">
        <f>+IF('Ark1'!AC4410=0,"",'Ark1'!AC4410)</f>
        <v>-37.536246275788514</v>
      </c>
      <c r="Y427" s="15">
        <f t="shared" si="21"/>
        <v>106.13559322033899</v>
      </c>
      <c r="Z427" s="12">
        <f>IF(H427=0,"",'Ark1'!T4410)</f>
        <v>16.118435754189939</v>
      </c>
      <c r="AA427" s="51">
        <f>IF(H427=0,"",'Ark1'!V4410)</f>
        <v>91.617706138558432</v>
      </c>
      <c r="AB427" s="259"/>
    </row>
    <row r="428" spans="1:42" ht="15.6">
      <c r="A428" s="259"/>
      <c r="B428" s="2">
        <f>+'Ark1'!C4411</f>
        <v>2022</v>
      </c>
      <c r="C428" s="2">
        <f>+'Ark1'!J4411</f>
        <v>643</v>
      </c>
      <c r="D428" s="2"/>
      <c r="E428" s="2">
        <f>+'Ark1'!D4411</f>
        <v>2</v>
      </c>
      <c r="F428" s="2" t="s">
        <v>491</v>
      </c>
      <c r="G428" s="3">
        <f>+'Ark1'!Q4411</f>
        <v>44</v>
      </c>
      <c r="H428" s="310">
        <f>+'Ark1'!R4411</f>
        <v>5061</v>
      </c>
      <c r="I428" s="310">
        <f>IF(H428=0,"",'Ark1'!S4411)</f>
        <v>5057</v>
      </c>
      <c r="J428" s="256"/>
      <c r="K428" s="51">
        <f>100*H428/Måned!H24</f>
        <v>4.5386483257804278</v>
      </c>
      <c r="L428" s="256"/>
      <c r="M428" s="51">
        <f>+IF(H428=0,"",'Ark1'!AD4411)</f>
        <v>7.736521087790635</v>
      </c>
      <c r="N428" s="51">
        <f>+IF(H428=0,"",'Ark1'!AE4411)</f>
        <v>7.6543803026957695</v>
      </c>
      <c r="O428" s="12">
        <f>IF(H428=0,"",'Ark1'!U4411)</f>
        <v>60.945026695669362</v>
      </c>
      <c r="P428" s="12">
        <f>IF(H428=0,"",'Ark1'!W4411)</f>
        <v>81.816175598180891</v>
      </c>
      <c r="Q428" s="51">
        <f>IF(H428=0,"",'Ark1'!X4411)</f>
        <v>4.8211815846670625</v>
      </c>
      <c r="R428" s="51">
        <f>IF(H428=0,"",'Ark1'!Y4411)</f>
        <v>9.642363169334125</v>
      </c>
      <c r="S428" s="264"/>
      <c r="T428" s="51">
        <f>IF(H428=0,"",'Ark1'!Z4411)</f>
        <v>96.186524402292022</v>
      </c>
      <c r="U428" s="264"/>
      <c r="V428" s="51">
        <f>IF(H428=0,"",'Ark1'!AA4411)</f>
        <v>9.8405839518052574</v>
      </c>
      <c r="W428" s="12">
        <f>IF(H428=0,"",'Ark1'!AB4411)</f>
        <v>2.225684530144258</v>
      </c>
      <c r="X428" s="15">
        <f>+IF('Ark1'!AC4411=0,"",'Ark1'!AC4411)</f>
        <v>-32.882237013406645</v>
      </c>
      <c r="Y428" s="15">
        <f t="shared" si="21"/>
        <v>114.93181818181819</v>
      </c>
      <c r="Z428" s="12">
        <f>IF(H428=0,"",'Ark1'!T4411)</f>
        <v>16.25983007310808</v>
      </c>
      <c r="AA428" s="51">
        <f>IF(H428=0,"",'Ark1'!V4411)</f>
        <v>88.669685627187022</v>
      </c>
      <c r="AB428" s="259"/>
    </row>
    <row r="429" spans="1:42" ht="15.6">
      <c r="A429" s="259"/>
      <c r="B429" s="2">
        <f>+'Ark1'!C4412</f>
        <v>2022</v>
      </c>
      <c r="C429" s="2">
        <f>+'Ark1'!J4412</f>
        <v>643</v>
      </c>
      <c r="D429" s="2"/>
      <c r="E429" s="2">
        <f>+'Ark1'!D4412</f>
        <v>3</v>
      </c>
      <c r="F429" s="2" t="s">
        <v>492</v>
      </c>
      <c r="G429" s="3">
        <f>+'Ark1'!Q4412</f>
        <v>57</v>
      </c>
      <c r="H429" s="310">
        <f>+'Ark1'!R4412</f>
        <v>5973</v>
      </c>
      <c r="I429" s="310">
        <f>IF(H429=0,"",'Ark1'!S4412)</f>
        <v>5930</v>
      </c>
      <c r="J429" s="256"/>
      <c r="K429" s="51">
        <f>100*H429/Måned!H25</f>
        <v>4.3100524595368839</v>
      </c>
      <c r="L429" s="256"/>
      <c r="M429" s="51">
        <f>+IF(H429=0,"",'Ark1'!AD4412)</f>
        <v>9.1306541113166322</v>
      </c>
      <c r="N429" s="51">
        <f>+IF(H429=0,"",'Ark1'!AE4412)</f>
        <v>8.9892556946353999</v>
      </c>
      <c r="O429" s="12">
        <f>IF(H429=0,"",'Ark1'!U4412)</f>
        <v>61.142158516020245</v>
      </c>
      <c r="P429" s="12">
        <f>IF(H429=0,"",'Ark1'!W4412)</f>
        <v>81.939089376054014</v>
      </c>
      <c r="Q429" s="51">
        <f>IF(H429=0,"",'Ark1'!X4412)</f>
        <v>2.1094927172275244</v>
      </c>
      <c r="R429" s="51">
        <f>IF(H429=0,"",'Ark1'!Y4412)</f>
        <v>4.2189854344550488</v>
      </c>
      <c r="S429" s="264"/>
      <c r="T429" s="51">
        <f>IF(H429=0,"",'Ark1'!Z4412)</f>
        <v>93.119035660472122</v>
      </c>
      <c r="U429" s="264"/>
      <c r="V429" s="51">
        <f>IF(H429=0,"",'Ark1'!AA4412)</f>
        <v>10.574834257590044</v>
      </c>
      <c r="W429" s="12">
        <f>IF(H429=0,"",'Ark1'!AB4412)</f>
        <v>2.4316338607781174</v>
      </c>
      <c r="X429" s="15">
        <f>+IF('Ark1'!AC4412=0,"",'Ark1'!AC4412)</f>
        <v>-39.649242143318368</v>
      </c>
      <c r="Y429" s="15">
        <f t="shared" si="21"/>
        <v>104.03508771929825</v>
      </c>
      <c r="Z429" s="12">
        <f>IF(H429=0,"",'Ark1'!T4412)</f>
        <v>16.173447178972037</v>
      </c>
      <c r="AA429" s="51">
        <f>IF(H429=0,"",'Ark1'!V4412)</f>
        <v>89.029924781533936</v>
      </c>
      <c r="AB429" s="259"/>
    </row>
    <row r="430" spans="1:42" ht="15.6">
      <c r="A430" s="259"/>
      <c r="B430" s="2">
        <f>+'Ark1'!C4413</f>
        <v>2022</v>
      </c>
      <c r="C430" s="2">
        <f>+'Ark1'!J4413</f>
        <v>643</v>
      </c>
      <c r="D430" s="2"/>
      <c r="E430" s="2">
        <f>+'Ark1'!D4413</f>
        <v>4</v>
      </c>
      <c r="F430" s="2" t="s">
        <v>493</v>
      </c>
      <c r="G430" s="3">
        <f>+'Ark1'!Q4413</f>
        <v>45</v>
      </c>
      <c r="H430" s="310">
        <f>+'Ark1'!R4413</f>
        <v>4683</v>
      </c>
      <c r="I430" s="310">
        <f>IF(H430=0,"",'Ark1'!S4413)</f>
        <v>4679</v>
      </c>
      <c r="J430" s="256"/>
      <c r="K430" s="51">
        <f>100*H430/Måned!H26</f>
        <v>4.1278459924723885</v>
      </c>
      <c r="L430" s="256"/>
      <c r="M430" s="51">
        <f>+IF(H430=0,"",'Ark1'!AD4413)</f>
        <v>7.1586896372502551</v>
      </c>
      <c r="N430" s="51">
        <f>+IF(H430=0,"",'Ark1'!AE4413)</f>
        <v>7.2762182723954734</v>
      </c>
      <c r="O430" s="12">
        <f>IF(H430=0,"",'Ark1'!U4413)</f>
        <v>61.033340457362669</v>
      </c>
      <c r="P430" s="12">
        <f>IF(H430=0,"",'Ark1'!W4413)</f>
        <v>84.057170335541812</v>
      </c>
      <c r="Q430" s="51">
        <f>IF(H430=0,"",'Ark1'!X4413)</f>
        <v>5.5092889173606636</v>
      </c>
      <c r="R430" s="51">
        <f>IF(H430=0,"",'Ark1'!Y4413)</f>
        <v>11.018577834721327</v>
      </c>
      <c r="S430" s="264"/>
      <c r="T430" s="51">
        <f>IF(H430=0,"",'Ark1'!Z4413)</f>
        <v>98.889600683322683</v>
      </c>
      <c r="U430" s="264"/>
      <c r="V430" s="51">
        <f>IF(H430=0,"",'Ark1'!AA4413)</f>
        <v>9.6648170823869624</v>
      </c>
      <c r="W430" s="12">
        <f>IF(H430=0,"",'Ark1'!AB4413)</f>
        <v>2.3348095249901157</v>
      </c>
      <c r="X430" s="15">
        <f>+IF('Ark1'!AC4413=0,"",'Ark1'!AC4413)</f>
        <v>-31.211752098807796</v>
      </c>
      <c r="Y430" s="15">
        <f t="shared" si="21"/>
        <v>103.97777777777777</v>
      </c>
      <c r="Z430" s="12">
        <f>IF(H430=0,"",'Ark1'!T4413)</f>
        <v>16.277599829169336</v>
      </c>
      <c r="AA430" s="51">
        <f>IF(H430=0,"",'Ark1'!V4413)</f>
        <v>91.096522416263866</v>
      </c>
      <c r="AB430" s="259"/>
    </row>
    <row r="431" spans="1:42" ht="15.6">
      <c r="A431" s="259"/>
      <c r="B431" s="2">
        <f>+'Ark1'!C4414</f>
        <v>2022</v>
      </c>
      <c r="C431" s="2">
        <f>+'Ark1'!J4414</f>
        <v>643</v>
      </c>
      <c r="D431" s="2"/>
      <c r="E431" s="2">
        <f>+'Ark1'!D4414</f>
        <v>5</v>
      </c>
      <c r="F431" s="2" t="s">
        <v>377</v>
      </c>
      <c r="G431" s="3">
        <f>+'Ark1'!Q4414</f>
        <v>50</v>
      </c>
      <c r="H431" s="310">
        <f>+'Ark1'!R4414</f>
        <v>5690</v>
      </c>
      <c r="I431" s="310">
        <f>IF(H431=0,"",'Ark1'!S4414)</f>
        <v>5685</v>
      </c>
      <c r="J431" s="256"/>
      <c r="K431" s="51">
        <f>100*H431/Måned!H27</f>
        <v>4.760151923302157</v>
      </c>
      <c r="L431" s="256"/>
      <c r="M431" s="51">
        <f>+IF(H431=0,"",'Ark1'!AD4414)</f>
        <v>8.6980448507268733</v>
      </c>
      <c r="N431" s="51">
        <f>+IF(H431=0,"",'Ark1'!AE4414)</f>
        <v>8.6479609888649644</v>
      </c>
      <c r="O431" s="12">
        <f>IF(H431=0,"",'Ark1'!U4414)</f>
        <v>60.799120492524175</v>
      </c>
      <c r="P431" s="12">
        <f>IF(H431=0,"",'Ark1'!W4414)</f>
        <v>82.225277044854863</v>
      </c>
      <c r="Q431" s="51">
        <f>IF(H431=0,"",'Ark1'!X4414)</f>
        <v>4.3233743409490346</v>
      </c>
      <c r="R431" s="51">
        <f>IF(H431=0,"",'Ark1'!Y4414)</f>
        <v>8.6467486818980692</v>
      </c>
      <c r="S431" s="264"/>
      <c r="T431" s="51">
        <f>IF(H431=0,"",'Ark1'!Z4414)</f>
        <v>99.507908611599234</v>
      </c>
      <c r="U431" s="264"/>
      <c r="V431" s="51">
        <f>IF(H431=0,"",'Ark1'!AA4414)</f>
        <v>10.813013737353849</v>
      </c>
      <c r="W431" s="12">
        <f>IF(H431=0,"",'Ark1'!AB4414)</f>
        <v>2.2853052659861661</v>
      </c>
      <c r="X431" s="15">
        <f>+IF('Ark1'!AC4414=0,"",'Ark1'!AC4414)</f>
        <v>-41.397852745387027</v>
      </c>
      <c r="Y431" s="15">
        <f t="shared" si="21"/>
        <v>113.7</v>
      </c>
      <c r="Z431" s="12">
        <f>IF(H431=0,"",'Ark1'!T4414)</f>
        <v>16.164147627416515</v>
      </c>
      <c r="AA431" s="51">
        <f>IF(H431=0,"",'Ark1'!V4414)</f>
        <v>89.119206137304218</v>
      </c>
      <c r="AB431" s="259"/>
    </row>
    <row r="432" spans="1:42" ht="15.6">
      <c r="A432" s="259"/>
      <c r="B432" s="2">
        <f>+'Ark1'!C4415</f>
        <v>2022</v>
      </c>
      <c r="C432" s="2">
        <f>+'Ark1'!J4415</f>
        <v>643</v>
      </c>
      <c r="D432" s="2"/>
      <c r="E432" s="2">
        <f>+'Ark1'!D4415</f>
        <v>6</v>
      </c>
      <c r="F432" s="2" t="s">
        <v>494</v>
      </c>
      <c r="G432" s="3">
        <f>+'Ark1'!Q4415</f>
        <v>46</v>
      </c>
      <c r="H432" s="310">
        <f>+'Ark1'!R4415</f>
        <v>5344</v>
      </c>
      <c r="I432" s="310">
        <f>IF(H432=0,"",'Ark1'!S4415)</f>
        <v>5343</v>
      </c>
      <c r="J432" s="256"/>
      <c r="K432" s="51">
        <f>100*H432/Måned!H28</f>
        <v>4.321561714068527</v>
      </c>
      <c r="L432" s="256"/>
      <c r="M432" s="51">
        <f>+IF(H432=0,"",'Ark1'!AD4415)</f>
        <v>8.1691303483803885</v>
      </c>
      <c r="N432" s="51">
        <f>+IF(H432=0,"",'Ark1'!AE4415)</f>
        <v>8.3073600429650138</v>
      </c>
      <c r="O432" s="12">
        <f>IF(H432=0,"",'Ark1'!U4415)</f>
        <v>60.630357477072806</v>
      </c>
      <c r="P432" s="12">
        <f>IF(H432=0,"",'Ark1'!W4415)</f>
        <v>84.042691371888495</v>
      </c>
      <c r="Q432" s="51">
        <f>IF(H432=0,"",'Ark1'!X4415)</f>
        <v>2.7694610778443112</v>
      </c>
      <c r="R432" s="51">
        <f>IF(H432=0,"",'Ark1'!Y4415)</f>
        <v>5.5389221556886223</v>
      </c>
      <c r="S432" s="264"/>
      <c r="T432" s="51">
        <f>IF(H432=0,"",'Ark1'!Z4415)</f>
        <v>97.773203592814369</v>
      </c>
      <c r="U432" s="264"/>
      <c r="V432" s="51">
        <f>IF(H432=0,"",'Ark1'!AA4415)</f>
        <v>10.427810827222048</v>
      </c>
      <c r="W432" s="12">
        <f>IF(H432=0,"",'Ark1'!AB4415)</f>
        <v>2.2895802685110609</v>
      </c>
      <c r="X432" s="15">
        <f>+IF('Ark1'!AC4415=0,"",'Ark1'!AC4415)</f>
        <v>-36.796924865481074</v>
      </c>
      <c r="Y432" s="15">
        <f t="shared" si="21"/>
        <v>116.15217391304348</v>
      </c>
      <c r="Z432" s="12">
        <f>IF(H432=0,"",'Ark1'!T4415)</f>
        <v>16.094685628742521</v>
      </c>
      <c r="AA432" s="51">
        <f>IF(H432=0,"",'Ark1'!V4415)</f>
        <v>91.05864255922387</v>
      </c>
      <c r="AB432" s="259"/>
    </row>
    <row r="433" spans="1:42" ht="15.6">
      <c r="A433" s="259"/>
      <c r="B433" s="2">
        <f>+'Ark1'!C4416</f>
        <v>2022</v>
      </c>
      <c r="C433" s="2">
        <f>+'Ark1'!J4416</f>
        <v>643</v>
      </c>
      <c r="D433" s="2"/>
      <c r="E433" s="2">
        <f>+'Ark1'!D4416</f>
        <v>7</v>
      </c>
      <c r="F433" s="2" t="s">
        <v>495</v>
      </c>
      <c r="G433" s="3">
        <f>+'Ark1'!Q4416</f>
        <v>47</v>
      </c>
      <c r="H433" s="310">
        <f>+'Ark1'!R4416</f>
        <v>5118</v>
      </c>
      <c r="I433" s="310">
        <f>IF(H433=0,"",'Ark1'!S4416)</f>
        <v>5116</v>
      </c>
      <c r="J433" s="256"/>
      <c r="K433" s="51">
        <f>100*H433/Måned!H29</f>
        <v>4.4221331305730285</v>
      </c>
      <c r="L433" s="256"/>
      <c r="M433" s="51">
        <f>+IF(H433=0,"",'Ark1'!AD4416)</f>
        <v>7.8236544017610079</v>
      </c>
      <c r="N433" s="51">
        <f>+IF(H433=0,"",'Ark1'!AE4416)</f>
        <v>7.7320037070827325</v>
      </c>
      <c r="O433" s="12">
        <f>IF(H433=0,"",'Ark1'!U4416)</f>
        <v>60.84910086004691</v>
      </c>
      <c r="P433" s="12">
        <f>IF(H433=0,"",'Ark1'!W4416)</f>
        <v>81.69276778733375</v>
      </c>
      <c r="Q433" s="51">
        <f>IF(H433=0,"",'Ark1'!X4416)</f>
        <v>5.6076592418913629</v>
      </c>
      <c r="R433" s="51">
        <f>IF(H433=0,"",'Ark1'!Y4416)</f>
        <v>11.215318483782726</v>
      </c>
      <c r="S433" s="264"/>
      <c r="T433" s="51">
        <f>IF(H433=0,"",'Ark1'!Z4416)</f>
        <v>88.081281750683829</v>
      </c>
      <c r="U433" s="264"/>
      <c r="V433" s="51">
        <f>IF(H433=0,"",'Ark1'!AA4416)</f>
        <v>10.007313514134324</v>
      </c>
      <c r="W433" s="12">
        <f>IF(H433=0,"",'Ark1'!AB4416)</f>
        <v>2.3660149931069623</v>
      </c>
      <c r="X433" s="15">
        <f>+IF('Ark1'!AC4416=0,"",'Ark1'!AC4416)</f>
        <v>-39.927057369631378</v>
      </c>
      <c r="Y433" s="15">
        <f t="shared" si="21"/>
        <v>108.85106382978724</v>
      </c>
      <c r="Z433" s="12">
        <f>IF(H433=0,"",'Ark1'!T4416)</f>
        <v>16.186791715513873</v>
      </c>
      <c r="AA433" s="51">
        <f>IF(H433=0,"",'Ark1'!V4416)</f>
        <v>88.522062791132939</v>
      </c>
      <c r="AB433" s="259"/>
    </row>
    <row r="434" spans="1:42" ht="15.6">
      <c r="A434" s="259"/>
      <c r="B434" s="2">
        <f>+'Ark1'!C4417</f>
        <v>2022</v>
      </c>
      <c r="C434" s="2">
        <f>+'Ark1'!J4417</f>
        <v>643</v>
      </c>
      <c r="D434" s="2"/>
      <c r="E434" s="2">
        <f>+'Ark1'!D4417</f>
        <v>8</v>
      </c>
      <c r="F434" s="2" t="s">
        <v>496</v>
      </c>
      <c r="G434" s="3">
        <f>+'Ark1'!Q4417</f>
        <v>50</v>
      </c>
      <c r="H434" s="310">
        <f>+'Ark1'!R4417</f>
        <v>5553</v>
      </c>
      <c r="I434" s="310">
        <f>IF(H434=0,"",'Ark1'!S4417)</f>
        <v>5547</v>
      </c>
      <c r="J434" s="256"/>
      <c r="K434" s="51">
        <f>100*H434/Måned!H30</f>
        <v>4.1979490603488632</v>
      </c>
      <c r="L434" s="256"/>
      <c r="M434" s="51">
        <f>+IF(H434=0,"",'Ark1'!AD4417)</f>
        <v>8.4886191662717607</v>
      </c>
      <c r="N434" s="51">
        <f>+IF(H434=0,"",'Ark1'!AE4417)</f>
        <v>8.4978905537378555</v>
      </c>
      <c r="O434" s="12">
        <f>IF(H434=0,"",'Ark1'!U4417)</f>
        <v>61.018388318009755</v>
      </c>
      <c r="P434" s="12">
        <f>IF(H434=0,"",'Ark1'!W4417)</f>
        <v>82.808527131783009</v>
      </c>
      <c r="Q434" s="51">
        <f>IF(H434=0,"",'Ark1'!X4417)</f>
        <v>3.9978390059427342</v>
      </c>
      <c r="R434" s="51">
        <f>IF(H434=0,"",'Ark1'!Y4417)</f>
        <v>7.9956780118854685</v>
      </c>
      <c r="S434" s="264"/>
      <c r="T434" s="51">
        <f>IF(H434=0,"",'Ark1'!Z4417)</f>
        <v>96.398343237889435</v>
      </c>
      <c r="U434" s="264"/>
      <c r="V434" s="51">
        <f>IF(H434=0,"",'Ark1'!AA4417)</f>
        <v>9.7554750120520808</v>
      </c>
      <c r="W434" s="12">
        <f>IF(H434=0,"",'Ark1'!AB4417)</f>
        <v>2.3491105985482821</v>
      </c>
      <c r="X434" s="15">
        <f>+IF('Ark1'!AC4417=0,"",'Ark1'!AC4417)</f>
        <v>-35.123004910887822</v>
      </c>
      <c r="Y434" s="15">
        <f t="shared" si="21"/>
        <v>110.94</v>
      </c>
      <c r="Z434" s="12">
        <f>IF(H434=0,"",'Ark1'!T4417)</f>
        <v>16.248514316585627</v>
      </c>
      <c r="AA434" s="51">
        <f>IF(H434=0,"",'Ark1'!V4417)</f>
        <v>89.754390775879372</v>
      </c>
      <c r="AB434" s="259"/>
    </row>
    <row r="435" spans="1:42" ht="15.6">
      <c r="A435" s="259"/>
      <c r="B435" s="2">
        <f>+'Ark1'!C4418</f>
        <v>2022</v>
      </c>
      <c r="C435" s="2">
        <f>+'Ark1'!J4418</f>
        <v>643</v>
      </c>
      <c r="D435" s="2"/>
      <c r="E435" s="2">
        <f>+'Ark1'!D4418</f>
        <v>9</v>
      </c>
      <c r="F435" s="2" t="s">
        <v>497</v>
      </c>
      <c r="G435" s="3">
        <f>+'Ark1'!Q4418</f>
        <v>52</v>
      </c>
      <c r="H435" s="310">
        <f>+'Ark1'!R4418</f>
        <v>5362</v>
      </c>
      <c r="I435" s="310">
        <f>IF(H435=0,"",'Ark1'!S4418)</f>
        <v>5355</v>
      </c>
      <c r="J435" s="256"/>
      <c r="K435" s="51">
        <f>100*H435/Måned!H31</f>
        <v>4.4994545607115883</v>
      </c>
      <c r="L435" s="256"/>
      <c r="M435" s="51">
        <f>+IF(H435=0,"",'Ark1'!AD4418)</f>
        <v>8.1966461317394543</v>
      </c>
      <c r="N435" s="51">
        <f>+IF(H435=0,"",'Ark1'!AE4418)</f>
        <v>8.2235964012177991</v>
      </c>
      <c r="O435" s="12">
        <f>IF(H435=0,"",'Ark1'!U4418)</f>
        <v>60.724183006535938</v>
      </c>
      <c r="P435" s="12">
        <f>IF(H435=0,"",'Ark1'!W4418)</f>
        <v>83.008851540616263</v>
      </c>
      <c r="Q435" s="51">
        <f>IF(H435=0,"",'Ark1'!X4418)</f>
        <v>1.9209250279746364</v>
      </c>
      <c r="R435" s="51">
        <f>IF(H435=0,"",'Ark1'!Y4418)</f>
        <v>3.8418500559492728</v>
      </c>
      <c r="S435" s="264"/>
      <c r="T435" s="51">
        <f>IF(H435=0,"",'Ark1'!Z4418)</f>
        <v>95.561357702349852</v>
      </c>
      <c r="U435" s="264"/>
      <c r="V435" s="51">
        <f>IF(H435=0,"",'Ark1'!AA4418)</f>
        <v>10.451575236212502</v>
      </c>
      <c r="W435" s="12">
        <f>IF(H435=0,"",'Ark1'!AB4418)</f>
        <v>2.3475604000866297</v>
      </c>
      <c r="X435" s="15">
        <f>+IF('Ark1'!AC4418=0,"",'Ark1'!AC4418)</f>
        <v>-32.773082988249513</v>
      </c>
      <c r="Y435" s="15">
        <f t="shared" si="21"/>
        <v>102.98076923076923</v>
      </c>
      <c r="Z435" s="12">
        <f>IF(H435=0,"",'Ark1'!T4418)</f>
        <v>16.116747482282737</v>
      </c>
      <c r="AA435" s="51">
        <f>IF(H435=0,"",'Ark1'!V4418)</f>
        <v>89.983399643714307</v>
      </c>
      <c r="AB435" s="259"/>
    </row>
    <row r="436" spans="1:42" ht="15.6">
      <c r="A436" s="259"/>
      <c r="B436" s="2">
        <f>+'Ark1'!C4419</f>
        <v>2022</v>
      </c>
      <c r="C436" s="2">
        <f>+'Ark1'!J4419</f>
        <v>643</v>
      </c>
      <c r="D436" s="2"/>
      <c r="E436" s="2">
        <f>+'Ark1'!D4419</f>
        <v>10</v>
      </c>
      <c r="F436" s="2" t="s">
        <v>498</v>
      </c>
      <c r="G436" s="3">
        <f>+'Ark1'!Q4419</f>
        <v>49</v>
      </c>
      <c r="H436" s="310">
        <f>+'Ark1'!R4419</f>
        <v>4909</v>
      </c>
      <c r="I436" s="310">
        <f>IF(H436=0,"",'Ark1'!S4419)</f>
        <v>4907</v>
      </c>
      <c r="J436" s="256"/>
      <c r="K436" s="51">
        <f>100*H436/Måned!H32</f>
        <v>4.1887095122700435</v>
      </c>
      <c r="L436" s="256"/>
      <c r="M436" s="51">
        <f>+IF(H436=0,"",'Ark1'!AD4419)</f>
        <v>7.5041655838696384</v>
      </c>
      <c r="N436" s="51">
        <f>+IF(H436=0,"",'Ark1'!AE4419)</f>
        <v>7.539930274357971</v>
      </c>
      <c r="O436" s="12">
        <f>IF(H436=0,"",'Ark1'!U4419)</f>
        <v>60.332993682494383</v>
      </c>
      <c r="P436" s="12">
        <f>IF(H436=0,"",'Ark1'!W4419)</f>
        <v>83.056449969431398</v>
      </c>
      <c r="Q436" s="51">
        <f>IF(H436=0,"",'Ark1'!X4419)</f>
        <v>5.6223263393766558</v>
      </c>
      <c r="R436" s="51">
        <f>IF(H436=0,"",'Ark1'!Y4419)</f>
        <v>11.244652678753312</v>
      </c>
      <c r="S436" s="264"/>
      <c r="T436" s="51">
        <f>IF(H436=0,"",'Ark1'!Z4419)</f>
        <v>97.474027296801779</v>
      </c>
      <c r="U436" s="264"/>
      <c r="V436" s="51">
        <f>IF(H436=0,"",'Ark1'!AA4419)</f>
        <v>10.254705743390376</v>
      </c>
      <c r="W436" s="12">
        <f>IF(H436=0,"",'Ark1'!AB4419)</f>
        <v>2.3559319580221896</v>
      </c>
      <c r="X436" s="15">
        <f>+IF('Ark1'!AC4419=0,"",'Ark1'!AC4419)</f>
        <v>-36.355204550841655</v>
      </c>
      <c r="Y436" s="15">
        <f t="shared" si="21"/>
        <v>100.14285714285714</v>
      </c>
      <c r="Z436" s="12">
        <f>IF(H436=0,"",'Ark1'!T4419)</f>
        <v>15.957221430026484</v>
      </c>
      <c r="AA436" s="51">
        <f>IF(H436=0,"",'Ark1'!V4419)</f>
        <v>89.99896448812494</v>
      </c>
      <c r="AB436" s="259"/>
    </row>
    <row r="437" spans="1:42" ht="15.6">
      <c r="A437" s="259"/>
      <c r="B437" s="2">
        <f>+'Ark1'!C4420</f>
        <v>2022</v>
      </c>
      <c r="C437" s="2">
        <f>+'Ark1'!J4420</f>
        <v>643</v>
      </c>
      <c r="D437" s="2"/>
      <c r="E437" s="2">
        <f>+'Ark1'!D4420</f>
        <v>11</v>
      </c>
      <c r="F437" s="2" t="s">
        <v>499</v>
      </c>
      <c r="G437" s="3">
        <f>+'Ark1'!Q4420</f>
        <v>49</v>
      </c>
      <c r="H437" s="310">
        <f>+'Ark1'!R4420</f>
        <v>5536</v>
      </c>
      <c r="I437" s="310">
        <f>IF(H437=0,"",'Ark1'!S4420)</f>
        <v>5529</v>
      </c>
      <c r="J437" s="256"/>
      <c r="K437" s="51">
        <f>100*H437/Måned!H33</f>
        <v>4.0233142923589007</v>
      </c>
      <c r="L437" s="256"/>
      <c r="M437" s="51">
        <f>+IF(H437=0,"",'Ark1'!AD4420)</f>
        <v>8.4626320375437576</v>
      </c>
      <c r="N437" s="51">
        <f>+IF(H437=0,"",'Ark1'!AE4420)</f>
        <v>8.4385694597469811</v>
      </c>
      <c r="O437" s="12">
        <f>IF(H437=0,"",'Ark1'!U4420)</f>
        <v>60.447277988786389</v>
      </c>
      <c r="P437" s="12">
        <f>IF(H437=0,"",'Ark1'!W4420)</f>
        <v>82.498173268222047</v>
      </c>
      <c r="Q437" s="51">
        <f>IF(H437=0,"",'Ark1'!X4420)</f>
        <v>3.8836705202312145</v>
      </c>
      <c r="R437" s="51">
        <f>IF(H437=0,"",'Ark1'!Y4420)</f>
        <v>7.767341040462429</v>
      </c>
      <c r="S437" s="264"/>
      <c r="T437" s="51">
        <f>IF(H437=0,"",'Ark1'!Z4420)</f>
        <v>96.296965317919074</v>
      </c>
      <c r="U437" s="264"/>
      <c r="V437" s="51">
        <f>IF(H437=0,"",'Ark1'!AA4420)</f>
        <v>11.986040831509001</v>
      </c>
      <c r="W437" s="12">
        <f>IF(H437=0,"",'Ark1'!AB4420)</f>
        <v>2.4460495032061407</v>
      </c>
      <c r="X437" s="15">
        <f>+IF('Ark1'!AC4420=0,"",'Ark1'!AC4420)</f>
        <v>-44.14832167467187</v>
      </c>
      <c r="Y437" s="15">
        <f t="shared" si="21"/>
        <v>112.83673469387755</v>
      </c>
      <c r="Z437" s="12">
        <f>IF(H437=0,"",'Ark1'!T4420)</f>
        <v>15.970556358381504</v>
      </c>
      <c r="AA437" s="51">
        <f>IF(H437=0,"",'Ark1'!V4420)</f>
        <v>89.421972238567989</v>
      </c>
      <c r="AB437" s="259"/>
    </row>
    <row r="438" spans="1:42" ht="15.6">
      <c r="A438" s="259"/>
      <c r="B438" s="2">
        <f>+'Ark1'!C4421</f>
        <v>2022</v>
      </c>
      <c r="C438" s="2">
        <f>+'Ark1'!J4421</f>
        <v>643</v>
      </c>
      <c r="D438" s="2"/>
      <c r="E438" s="2">
        <f>+'Ark1'!D4421</f>
        <v>12</v>
      </c>
      <c r="F438" s="2" t="s">
        <v>500</v>
      </c>
      <c r="G438" s="3">
        <f>+'Ark1'!Q4421</f>
        <v>52</v>
      </c>
      <c r="H438" s="310">
        <f>+'Ark1'!R4421</f>
        <v>5923</v>
      </c>
      <c r="I438" s="310">
        <f>IF(H438=0,"",'Ark1'!S4421)</f>
        <v>5919</v>
      </c>
      <c r="J438" s="256"/>
      <c r="K438" s="51">
        <f>100*H438/Måned!H34</f>
        <v>5.3302735781137507</v>
      </c>
      <c r="L438" s="256"/>
      <c r="M438" s="51">
        <f>+IF(H438=0,"",'Ark1'!AD4421)</f>
        <v>9.0542213797636713</v>
      </c>
      <c r="N438" s="51">
        <f>+IF(H438=0,"",'Ark1'!AE4421)</f>
        <v>8.8980882475505467</v>
      </c>
      <c r="O438" s="12">
        <f>IF(H438=0,"",'Ark1'!U4421)</f>
        <v>60.928366278087509</v>
      </c>
      <c r="P438" s="12">
        <f>IF(H438=0,"",'Ark1'!W4421)</f>
        <v>81.25881060990038</v>
      </c>
      <c r="Q438" s="51">
        <f>IF(H438=0,"",'Ark1'!X4421)</f>
        <v>4.7948674658112447</v>
      </c>
      <c r="R438" s="51">
        <f>IF(H438=0,"",'Ark1'!Y4421)</f>
        <v>9.5897349316224894</v>
      </c>
      <c r="S438" s="264"/>
      <c r="T438" s="51">
        <f>IF(H438=0,"",'Ark1'!Z4421)</f>
        <v>94.529799088299853</v>
      </c>
      <c r="U438" s="264"/>
      <c r="V438" s="51">
        <f>IF(H438=0,"",'Ark1'!AA4421)</f>
        <v>10.313059626301648</v>
      </c>
      <c r="W438" s="12">
        <f>IF(H438=0,"",'Ark1'!AB4421)</f>
        <v>2.3859569476752225</v>
      </c>
      <c r="X438" s="15">
        <f>+IF('Ark1'!AC4421=0,"",'Ark1'!AC4421)</f>
        <v>-39.851747622675774</v>
      </c>
      <c r="Y438" s="15">
        <f t="shared" si="21"/>
        <v>113.82692307692308</v>
      </c>
      <c r="Z438" s="12">
        <f>IF(H438=0,"",'Ark1'!T4421)</f>
        <v>16.232821205470202</v>
      </c>
      <c r="AA438" s="51">
        <f>IF(H438=0,"",'Ark1'!V4421)</f>
        <v>88.062370349300451</v>
      </c>
      <c r="AB438" s="259"/>
    </row>
    <row r="439" spans="1:42" ht="15.6">
      <c r="A439" s="259"/>
      <c r="B439" s="259"/>
      <c r="C439" s="256"/>
      <c r="D439" s="256"/>
      <c r="E439" s="256"/>
      <c r="F439" s="256"/>
      <c r="G439" s="256"/>
      <c r="H439" s="365"/>
      <c r="I439" s="365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  <c r="AA439" s="256"/>
      <c r="AB439" s="259"/>
      <c r="AC439" s="79"/>
      <c r="AE439" s="51"/>
      <c r="AF439" s="4"/>
      <c r="AN439" s="13"/>
      <c r="AO439" s="12"/>
      <c r="AP439" s="12"/>
    </row>
    <row r="440" spans="1:42">
      <c r="A440" s="259"/>
      <c r="B440" s="259"/>
      <c r="C440" s="259"/>
      <c r="D440" s="259"/>
      <c r="E440" s="259"/>
      <c r="F440" s="259"/>
      <c r="G440" s="259"/>
      <c r="H440" s="259"/>
      <c r="I440" s="259"/>
      <c r="J440" s="259"/>
      <c r="K440" s="259"/>
      <c r="L440" s="259"/>
      <c r="M440" s="259"/>
      <c r="N440" s="259"/>
      <c r="O440" s="259"/>
      <c r="P440" s="259"/>
      <c r="Q440" s="259"/>
      <c r="R440" s="259"/>
      <c r="S440" s="259"/>
      <c r="T440" s="259"/>
      <c r="U440" s="259"/>
      <c r="V440" s="259"/>
      <c r="W440" s="259"/>
      <c r="X440" s="259"/>
      <c r="Y440" s="259"/>
      <c r="Z440" s="259"/>
      <c r="AA440" s="259"/>
      <c r="AB440" s="259"/>
    </row>
  </sheetData>
  <mergeCells count="1">
    <mergeCell ref="T4:V4"/>
  </mergeCells>
  <conditionalFormatting sqref="AD59:AD60">
    <cfRule type="cellIs" dxfId="262" priority="38" stopIfTrue="1" operator="lessThan">
      <formula>0</formula>
    </cfRule>
  </conditionalFormatting>
  <conditionalFormatting sqref="AD36">
    <cfRule type="cellIs" dxfId="261" priority="39" stopIfTrue="1" operator="greaterThan">
      <formula>0</formula>
    </cfRule>
    <cfRule type="cellIs" dxfId="260" priority="40" stopIfTrue="1" operator="lessThan">
      <formula>0</formula>
    </cfRule>
  </conditionalFormatting>
  <conditionalFormatting sqref="K49:K60">
    <cfRule type="top10" dxfId="259" priority="37" percent="1" rank="10"/>
  </conditionalFormatting>
  <conditionalFormatting sqref="K36:K47">
    <cfRule type="top10" dxfId="258" priority="36" percent="1" rank="10"/>
  </conditionalFormatting>
  <conditionalFormatting sqref="K62:K73">
    <cfRule type="top10" dxfId="257" priority="35" percent="1" rank="10"/>
  </conditionalFormatting>
  <conditionalFormatting sqref="K75:K86">
    <cfRule type="top10" dxfId="256" priority="34" percent="1" rank="10"/>
  </conditionalFormatting>
  <conditionalFormatting sqref="K114:K125">
    <cfRule type="top10" dxfId="255" priority="31" percent="1" rank="10"/>
  </conditionalFormatting>
  <conditionalFormatting sqref="K127:K138">
    <cfRule type="top10" dxfId="254" priority="30" percent="1" rank="10"/>
  </conditionalFormatting>
  <conditionalFormatting sqref="K140:K151">
    <cfRule type="top10" dxfId="253" priority="29" percent="1" rank="10"/>
  </conditionalFormatting>
  <conditionalFormatting sqref="K153:K164">
    <cfRule type="top10" dxfId="252" priority="28" percent="1" rank="10"/>
  </conditionalFormatting>
  <conditionalFormatting sqref="K166:K177">
    <cfRule type="top10" dxfId="251" priority="27" percent="1" rank="10"/>
  </conditionalFormatting>
  <conditionalFormatting sqref="K179:K190">
    <cfRule type="top10" dxfId="250" priority="26" percent="1" rank="10"/>
  </conditionalFormatting>
  <conditionalFormatting sqref="K192:K203">
    <cfRule type="top10" dxfId="249" priority="25" percent="1" rank="10"/>
  </conditionalFormatting>
  <conditionalFormatting sqref="K205:K216">
    <cfRule type="top10" dxfId="248" priority="24" percent="1" rank="10"/>
  </conditionalFormatting>
  <conditionalFormatting sqref="K218:K229">
    <cfRule type="top10" dxfId="247" priority="23" percent="1" rank="10"/>
  </conditionalFormatting>
  <conditionalFormatting sqref="K232:K243">
    <cfRule type="top10" dxfId="246" priority="21" percent="1" rank="10"/>
  </conditionalFormatting>
  <conditionalFormatting sqref="K10:K21">
    <cfRule type="top10" dxfId="245" priority="20" percent="1" rank="10"/>
  </conditionalFormatting>
  <conditionalFormatting sqref="K23:K34">
    <cfRule type="top10" dxfId="244" priority="19" percent="1" rank="10"/>
  </conditionalFormatting>
  <conditionalFormatting sqref="K245:K256">
    <cfRule type="top10" dxfId="243" priority="18" percent="1" rank="10"/>
  </conditionalFormatting>
  <conditionalFormatting sqref="K258:K269">
    <cfRule type="top10" dxfId="242" priority="17" percent="1" rank="10"/>
  </conditionalFormatting>
  <conditionalFormatting sqref="K271:K282">
    <cfRule type="top10" dxfId="241" priority="16" percent="1" rank="10"/>
  </conditionalFormatting>
  <conditionalFormatting sqref="K284:K295">
    <cfRule type="top10" dxfId="240" priority="15" percent="1" rank="10"/>
  </conditionalFormatting>
  <conditionalFormatting sqref="K297:K308">
    <cfRule type="top10" dxfId="239" priority="14" percent="1" rank="10"/>
  </conditionalFormatting>
  <conditionalFormatting sqref="K310:K321">
    <cfRule type="top10" dxfId="238" priority="13" percent="1" rank="10"/>
  </conditionalFormatting>
  <conditionalFormatting sqref="K323:K334">
    <cfRule type="top10" dxfId="237" priority="12" percent="1" rank="10"/>
  </conditionalFormatting>
  <conditionalFormatting sqref="K336:K347">
    <cfRule type="top10" dxfId="236" priority="11" percent="1" rank="10"/>
  </conditionalFormatting>
  <conditionalFormatting sqref="K349:K360">
    <cfRule type="top10" dxfId="235" priority="10" percent="1" rank="10"/>
  </conditionalFormatting>
  <conditionalFormatting sqref="K362:K373">
    <cfRule type="top10" dxfId="234" priority="9" percent="1" rank="10"/>
  </conditionalFormatting>
  <conditionalFormatting sqref="K375:K386">
    <cfRule type="top10" dxfId="233" priority="8" percent="1" rank="10"/>
  </conditionalFormatting>
  <conditionalFormatting sqref="K388:K399">
    <cfRule type="top10" dxfId="232" priority="7" percent="1" rank="10"/>
  </conditionalFormatting>
  <conditionalFormatting sqref="K401:K412">
    <cfRule type="top10" dxfId="231" priority="6" percent="1" rank="10"/>
  </conditionalFormatting>
  <conditionalFormatting sqref="K414:K425">
    <cfRule type="top10" dxfId="230" priority="5" percent="1" rank="10"/>
  </conditionalFormatting>
  <conditionalFormatting sqref="K427:K438">
    <cfRule type="top10" dxfId="229" priority="4" percent="1" rank="10"/>
  </conditionalFormatting>
  <conditionalFormatting sqref="K88:K99">
    <cfRule type="top10" dxfId="228" priority="2" percent="1" rank="10"/>
  </conditionalFormatting>
  <conditionalFormatting sqref="K101:K112">
    <cfRule type="top10" dxfId="227" priority="1" percent="1" rank="10"/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25215-CFAA-4255-8ABB-28F58E880880}">
  <dimension ref="N3:AA57"/>
  <sheetViews>
    <sheetView topLeftCell="AN1" workbookViewId="0">
      <selection activeCell="BB11" sqref="BB11"/>
    </sheetView>
  </sheetViews>
  <sheetFormatPr baseColWidth="10" defaultRowHeight="15"/>
  <cols>
    <col min="42" max="42" width="14.26953125" customWidth="1"/>
  </cols>
  <sheetData>
    <row r="3" spans="15:15">
      <c r="O3" s="3"/>
    </row>
    <row r="21" spans="14:27">
      <c r="AA21" s="3" t="s">
        <v>599</v>
      </c>
    </row>
    <row r="22" spans="14:27">
      <c r="N22" s="3" t="s">
        <v>599</v>
      </c>
    </row>
    <row r="35" spans="14:14">
      <c r="N35" t="s">
        <v>598</v>
      </c>
    </row>
    <row r="56" spans="14:27">
      <c r="N56" t="s">
        <v>599</v>
      </c>
    </row>
    <row r="57" spans="14:27">
      <c r="AA57" t="s">
        <v>599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310"/>
  <sheetViews>
    <sheetView zoomScale="96" zoomScaleNormal="96" workbookViewId="0">
      <selection activeCell="H6" sqref="H6"/>
    </sheetView>
  </sheetViews>
  <sheetFormatPr baseColWidth="10" defaultRowHeight="15"/>
  <cols>
    <col min="1" max="1" width="1.54296875" customWidth="1"/>
    <col min="2" max="2" width="5.1796875" customWidth="1"/>
    <col min="3" max="3" width="3.6328125" customWidth="1"/>
    <col min="4" max="4" width="4.08984375" customWidth="1"/>
    <col min="5" max="5" width="7.1796875" style="301" customWidth="1"/>
    <col min="6" max="6" width="8.26953125" style="301" customWidth="1"/>
    <col min="7" max="7" width="7.6328125" style="301" customWidth="1"/>
    <col min="8" max="8" width="8.08984375" style="301" customWidth="1"/>
    <col min="9" max="9" width="5.54296875" style="100" customWidth="1"/>
    <col min="10" max="10" width="5.453125" customWidth="1"/>
    <col min="11" max="11" width="5.453125" style="100" customWidth="1"/>
    <col min="12" max="12" width="7" customWidth="1"/>
    <col min="13" max="13" width="5.6328125" style="100" customWidth="1"/>
    <col min="14" max="15" width="5.08984375" customWidth="1"/>
    <col min="16" max="16" width="4.08984375" customWidth="1"/>
    <col min="17" max="17" width="7.54296875" customWidth="1"/>
    <col min="18" max="18" width="1.54296875" customWidth="1"/>
    <col min="19" max="19" width="5.81640625" style="10" customWidth="1"/>
    <col min="20" max="20" width="2.453125" customWidth="1"/>
    <col min="21" max="21" width="7" customWidth="1"/>
    <col min="22" max="22" width="7.453125" customWidth="1"/>
    <col min="23" max="23" width="6.81640625" style="10" customWidth="1"/>
    <col min="24" max="24" width="7.81640625" style="100" customWidth="1"/>
    <col min="25" max="25" width="2.54296875" style="10" customWidth="1"/>
    <col min="26" max="26" width="7.36328125" style="10" customWidth="1"/>
    <col min="27" max="28" width="5.81640625" customWidth="1"/>
    <col min="29" max="29" width="6.90625" customWidth="1"/>
    <col min="30" max="30" width="6.453125" customWidth="1"/>
    <col min="31" max="31" width="5" customWidth="1"/>
    <col min="32" max="32" width="8.54296875" customWidth="1"/>
    <col min="33" max="33" width="6.90625" customWidth="1"/>
    <col min="34" max="34" width="10.453125" customWidth="1"/>
    <col min="35" max="35" width="11.54296875" style="10"/>
    <col min="36" max="36" width="15" customWidth="1"/>
    <col min="37" max="37" width="14" customWidth="1"/>
    <col min="38" max="38" width="12.54296875" customWidth="1"/>
    <col min="39" max="39" width="10.90625" customWidth="1"/>
  </cols>
  <sheetData>
    <row r="1" spans="1:39" ht="15.6">
      <c r="A1" s="42"/>
      <c r="B1" s="42"/>
      <c r="C1" s="42"/>
      <c r="D1" s="42"/>
      <c r="E1" s="343"/>
      <c r="F1" s="343"/>
      <c r="G1" s="343"/>
      <c r="H1" s="343"/>
      <c r="I1" s="113"/>
      <c r="J1" s="42"/>
      <c r="K1" s="113"/>
      <c r="L1" s="42"/>
      <c r="M1" s="115"/>
      <c r="N1" s="42"/>
      <c r="O1" s="42"/>
      <c r="P1" s="42"/>
      <c r="Q1" s="42"/>
      <c r="R1" s="42"/>
      <c r="S1" s="147"/>
      <c r="T1" s="42"/>
      <c r="U1" s="39"/>
      <c r="V1" s="39"/>
      <c r="W1" s="64"/>
      <c r="X1" s="113"/>
      <c r="Y1" s="39"/>
      <c r="Z1"/>
      <c r="AA1" s="51" t="s">
        <v>2</v>
      </c>
      <c r="AB1" s="50"/>
      <c r="AD1" s="5"/>
      <c r="AF1" s="12"/>
      <c r="AG1" s="12"/>
      <c r="AH1" s="10"/>
    </row>
    <row r="2" spans="1:39" s="176" customFormat="1" ht="31.8">
      <c r="A2" s="140"/>
      <c r="B2" s="140"/>
      <c r="C2" s="140" t="s">
        <v>0</v>
      </c>
      <c r="D2" s="140"/>
      <c r="E2" s="320"/>
      <c r="F2" s="320"/>
      <c r="G2" s="320"/>
      <c r="H2" s="320"/>
      <c r="I2" s="178" t="s">
        <v>429</v>
      </c>
      <c r="J2" s="140"/>
      <c r="K2" s="178"/>
      <c r="L2" s="140"/>
      <c r="M2" s="140"/>
      <c r="N2" s="140"/>
      <c r="O2" s="140"/>
      <c r="P2" s="140"/>
      <c r="Q2" s="175"/>
      <c r="R2" s="140"/>
      <c r="S2" s="140"/>
      <c r="T2" s="178" t="str">
        <f>+År!B2</f>
        <v>GRIS</v>
      </c>
      <c r="U2" s="175"/>
      <c r="V2" s="178"/>
      <c r="W2" s="140"/>
      <c r="X2" s="140"/>
      <c r="Y2" s="140"/>
      <c r="Z2" s="50"/>
      <c r="AA2"/>
      <c r="AB2"/>
      <c r="AC2"/>
      <c r="AD2" s="12"/>
      <c r="AE2" s="12"/>
      <c r="AF2" s="10"/>
      <c r="AG2" s="10"/>
      <c r="AH2"/>
      <c r="AI2"/>
      <c r="AJ2"/>
    </row>
    <row r="3" spans="1:39" ht="15.6">
      <c r="A3" s="42"/>
      <c r="B3" s="42"/>
      <c r="C3" s="42"/>
      <c r="D3" s="42"/>
      <c r="E3" s="343"/>
      <c r="F3" s="343"/>
      <c r="G3" s="343"/>
      <c r="H3" s="343"/>
      <c r="I3" s="113"/>
      <c r="J3" s="42"/>
      <c r="K3" s="113"/>
      <c r="L3" s="42"/>
      <c r="M3" s="115"/>
      <c r="N3" s="42"/>
      <c r="O3" s="42"/>
      <c r="P3" s="42"/>
      <c r="Q3" s="42"/>
      <c r="R3" s="42"/>
      <c r="S3" s="147"/>
      <c r="T3" s="42"/>
      <c r="U3" s="39"/>
      <c r="V3" s="39"/>
      <c r="W3" s="64"/>
      <c r="X3" s="113"/>
      <c r="Y3" s="39"/>
      <c r="Z3"/>
      <c r="AA3" s="51" t="s">
        <v>2</v>
      </c>
      <c r="AB3" s="50"/>
      <c r="AD3" s="5"/>
      <c r="AF3" s="12"/>
      <c r="AG3" s="12"/>
      <c r="AH3" s="10"/>
    </row>
    <row r="4" spans="1:39" ht="15.6">
      <c r="A4" s="42"/>
      <c r="B4" s="42"/>
      <c r="C4" s="42"/>
      <c r="D4" s="42"/>
      <c r="E4" s="343"/>
      <c r="F4" s="343"/>
      <c r="G4" s="343"/>
      <c r="H4" s="343"/>
      <c r="I4" s="113"/>
      <c r="J4" s="42"/>
      <c r="K4" s="113"/>
      <c r="L4" s="42"/>
      <c r="M4" s="115"/>
      <c r="N4" s="42"/>
      <c r="O4" s="42"/>
      <c r="P4" s="42"/>
      <c r="Q4" s="42"/>
      <c r="R4" s="42"/>
      <c r="S4" s="147"/>
      <c r="T4" s="42"/>
      <c r="U4" s="39"/>
      <c r="V4" s="39"/>
      <c r="W4" s="64"/>
      <c r="X4" s="113"/>
      <c r="Y4" s="39"/>
      <c r="Z4" s="2"/>
      <c r="AA4" s="51" t="s">
        <v>2</v>
      </c>
      <c r="AB4" s="50"/>
      <c r="AF4" s="12"/>
      <c r="AG4" s="12"/>
      <c r="AH4" s="10"/>
    </row>
    <row r="5" spans="1:39" s="163" customFormat="1" ht="17.399999999999999">
      <c r="A5" s="161"/>
      <c r="B5" s="161"/>
      <c r="C5" s="161"/>
      <c r="D5" s="162"/>
      <c r="E5" s="332" t="s">
        <v>5</v>
      </c>
      <c r="F5" s="375">
        <f>+År!O2</f>
        <v>52</v>
      </c>
      <c r="G5" s="343"/>
      <c r="H5" s="332"/>
      <c r="I5" s="170"/>
      <c r="J5" s="42"/>
      <c r="K5" s="170"/>
      <c r="L5" s="162" t="s">
        <v>366</v>
      </c>
      <c r="M5" s="170"/>
      <c r="N5" s="42"/>
      <c r="O5" s="42"/>
      <c r="P5" s="42"/>
      <c r="Q5" s="406">
        <f>SUM(F11:F14)</f>
        <v>1474455</v>
      </c>
      <c r="R5" s="396"/>
      <c r="S5" s="396"/>
      <c r="T5" s="170"/>
      <c r="U5" s="161"/>
      <c r="V5" s="161"/>
      <c r="W5" s="161"/>
      <c r="X5" s="161"/>
      <c r="Y5" s="161"/>
      <c r="Z5" s="5"/>
      <c r="AA5"/>
      <c r="AB5" s="12"/>
      <c r="AC5" s="12"/>
      <c r="AD5" s="10"/>
      <c r="AE5" s="10"/>
      <c r="AF5"/>
      <c r="AG5"/>
      <c r="AH5"/>
      <c r="AJ5" s="177"/>
    </row>
    <row r="6" spans="1:39" ht="21">
      <c r="A6" s="42"/>
      <c r="B6" s="42"/>
      <c r="C6" s="39"/>
      <c r="D6" s="56"/>
      <c r="E6" s="333"/>
      <c r="F6" s="333"/>
      <c r="G6" s="333"/>
      <c r="H6" s="333"/>
      <c r="I6" s="125"/>
      <c r="J6" s="42"/>
      <c r="K6" s="125"/>
      <c r="L6" s="44"/>
      <c r="M6" s="125"/>
      <c r="N6" s="42"/>
      <c r="O6" s="42"/>
      <c r="P6" s="42"/>
      <c r="Q6" s="42"/>
      <c r="R6" s="42"/>
      <c r="S6" s="147"/>
      <c r="T6" s="42"/>
      <c r="U6" s="44"/>
      <c r="V6" s="44"/>
      <c r="W6" s="64"/>
      <c r="X6" s="125"/>
      <c r="Y6" s="39"/>
      <c r="Z6"/>
      <c r="AA6" s="51" t="s">
        <v>2</v>
      </c>
      <c r="AB6" s="50"/>
      <c r="AD6" s="5"/>
      <c r="AF6" s="12"/>
      <c r="AG6" s="12"/>
      <c r="AH6" s="10"/>
      <c r="AM6" s="5"/>
    </row>
    <row r="7" spans="1:39" ht="18" customHeight="1">
      <c r="A7" s="42"/>
      <c r="B7" s="42"/>
      <c r="C7" s="39"/>
      <c r="D7" s="56"/>
      <c r="E7" s="343"/>
      <c r="F7" s="373"/>
      <c r="G7" s="373"/>
      <c r="H7" s="345"/>
      <c r="I7" s="179"/>
      <c r="J7" s="42"/>
      <c r="K7" s="146"/>
      <c r="L7" s="39"/>
      <c r="M7" s="115"/>
      <c r="N7" s="42"/>
      <c r="O7" s="44"/>
      <c r="P7" s="42"/>
      <c r="Q7" s="44" t="s">
        <v>472</v>
      </c>
      <c r="R7" s="44"/>
      <c r="S7" s="85"/>
      <c r="T7" s="44"/>
      <c r="U7" s="39"/>
      <c r="V7" s="39"/>
      <c r="W7" s="85" t="s">
        <v>3</v>
      </c>
      <c r="X7" s="125"/>
      <c r="Y7" s="39"/>
      <c r="Z7" s="2"/>
      <c r="AA7" s="51" t="s">
        <v>2</v>
      </c>
      <c r="AB7" s="50"/>
      <c r="AF7" s="12"/>
      <c r="AG7" s="12"/>
      <c r="AH7" s="10"/>
      <c r="AM7" s="5"/>
    </row>
    <row r="8" spans="1:39" ht="20.399999999999999">
      <c r="A8" s="39"/>
      <c r="B8" s="39"/>
      <c r="C8" s="39"/>
      <c r="D8" s="39"/>
      <c r="E8" s="308" t="s">
        <v>3</v>
      </c>
      <c r="F8" s="373"/>
      <c r="G8" s="373"/>
      <c r="H8" s="308" t="s">
        <v>3</v>
      </c>
      <c r="I8" s="42"/>
      <c r="J8" s="42"/>
      <c r="K8" s="42"/>
      <c r="L8" s="42"/>
      <c r="M8" s="98" t="s">
        <v>14</v>
      </c>
      <c r="N8" s="42"/>
      <c r="O8" s="39"/>
      <c r="P8" s="42"/>
      <c r="Q8" s="34" t="s">
        <v>473</v>
      </c>
      <c r="R8" s="34"/>
      <c r="S8" s="74"/>
      <c r="T8" s="34"/>
      <c r="U8" s="34" t="s">
        <v>388</v>
      </c>
      <c r="V8" s="39"/>
      <c r="W8" s="74" t="s">
        <v>8</v>
      </c>
      <c r="X8" s="98" t="s">
        <v>14</v>
      </c>
      <c r="Y8" s="39"/>
      <c r="Z8"/>
      <c r="AA8" s="51" t="s">
        <v>2</v>
      </c>
      <c r="AB8" s="50"/>
      <c r="AD8" s="5"/>
      <c r="AF8" s="12"/>
      <c r="AG8" s="12"/>
      <c r="AH8" s="10"/>
    </row>
    <row r="9" spans="1:39" ht="15.6">
      <c r="A9" s="39"/>
      <c r="B9" s="39"/>
      <c r="C9" s="39"/>
      <c r="D9" s="39"/>
      <c r="E9" s="308" t="s">
        <v>436</v>
      </c>
      <c r="F9" s="308" t="s">
        <v>3</v>
      </c>
      <c r="G9" s="308"/>
      <c r="H9" s="308" t="s">
        <v>394</v>
      </c>
      <c r="I9" s="98" t="s">
        <v>3</v>
      </c>
      <c r="J9" s="42"/>
      <c r="K9" s="98" t="s">
        <v>1</v>
      </c>
      <c r="L9" s="34" t="s">
        <v>14</v>
      </c>
      <c r="M9" s="98" t="s">
        <v>392</v>
      </c>
      <c r="N9" s="42"/>
      <c r="O9" s="110" t="s">
        <v>357</v>
      </c>
      <c r="P9" s="42"/>
      <c r="Q9" s="110" t="s">
        <v>470</v>
      </c>
      <c r="R9" s="110"/>
      <c r="S9" s="111" t="s">
        <v>357</v>
      </c>
      <c r="T9" s="110"/>
      <c r="U9" s="34" t="s">
        <v>392</v>
      </c>
      <c r="V9" s="34" t="s">
        <v>388</v>
      </c>
      <c r="W9" s="74" t="s">
        <v>435</v>
      </c>
      <c r="X9" s="98" t="s">
        <v>392</v>
      </c>
      <c r="Y9" s="39"/>
      <c r="Z9" s="2"/>
      <c r="AA9" s="51" t="s">
        <v>2</v>
      </c>
      <c r="AB9" s="50"/>
      <c r="AF9" s="12"/>
      <c r="AG9" s="12"/>
      <c r="AH9" s="10"/>
    </row>
    <row r="10" spans="1:39" ht="15.6">
      <c r="A10" s="39"/>
      <c r="B10" s="44" t="s">
        <v>58</v>
      </c>
      <c r="C10" s="44" t="s">
        <v>0</v>
      </c>
      <c r="D10" s="42"/>
      <c r="E10" s="308" t="s">
        <v>432</v>
      </c>
      <c r="F10" s="308" t="s">
        <v>8</v>
      </c>
      <c r="G10" s="330" t="s">
        <v>437</v>
      </c>
      <c r="H10" s="308" t="s">
        <v>386</v>
      </c>
      <c r="I10" s="98" t="s">
        <v>357</v>
      </c>
      <c r="J10" s="111" t="s">
        <v>437</v>
      </c>
      <c r="K10" s="98" t="s">
        <v>357</v>
      </c>
      <c r="L10" s="34" t="s">
        <v>386</v>
      </c>
      <c r="M10" s="98" t="s">
        <v>389</v>
      </c>
      <c r="N10" s="111" t="s">
        <v>437</v>
      </c>
      <c r="O10" s="110" t="s">
        <v>469</v>
      </c>
      <c r="P10" s="111" t="s">
        <v>437</v>
      </c>
      <c r="Q10" s="110" t="s">
        <v>471</v>
      </c>
      <c r="R10" s="110"/>
      <c r="S10" s="111" t="s">
        <v>416</v>
      </c>
      <c r="T10" s="110"/>
      <c r="U10" s="34" t="s">
        <v>389</v>
      </c>
      <c r="V10" s="34" t="s">
        <v>390</v>
      </c>
      <c r="W10" s="74" t="s">
        <v>464</v>
      </c>
      <c r="X10" s="98" t="s">
        <v>395</v>
      </c>
      <c r="Y10" s="39"/>
      <c r="Z10"/>
      <c r="AA10" s="51" t="s">
        <v>2</v>
      </c>
      <c r="AB10" s="50"/>
      <c r="AD10" s="5"/>
      <c r="AF10" s="12"/>
      <c r="AG10" s="12"/>
      <c r="AH10" s="10"/>
    </row>
    <row r="11" spans="1:39" ht="15.6">
      <c r="A11" s="39"/>
      <c r="B11" s="59">
        <f>+'Ark1'!C1617</f>
        <v>2023</v>
      </c>
      <c r="C11" s="59">
        <f>+'Ark1'!L1617</f>
        <v>8</v>
      </c>
      <c r="D11" s="104" t="s">
        <v>22</v>
      </c>
      <c r="E11" s="323">
        <f>IF(F11=0,"",+'Ark1'!Q1617)</f>
        <v>612</v>
      </c>
      <c r="F11" s="331">
        <f>+'Ark1'!R1617</f>
        <v>1718</v>
      </c>
      <c r="G11" s="323">
        <f>+IF(F11=0,"",F11-F16)</f>
        <v>344</v>
      </c>
      <c r="H11" s="323">
        <f>+IF(F11=0,"",'Ark1'!S1617)</f>
        <v>1718</v>
      </c>
      <c r="I11" s="104">
        <f>+IF(F11=0,"",'Ark1'!AD1617)</f>
        <v>0.11613985726560271</v>
      </c>
      <c r="J11" s="104">
        <f>+IF(F11=0,"",I11-I16)</f>
        <v>2.2771386853503564E-2</v>
      </c>
      <c r="K11" s="104">
        <f>+IF(F11=0,"",'Ark1'!AE1617)</f>
        <v>0.1257119292748021</v>
      </c>
      <c r="L11" s="60">
        <f>+IF(F11=0,"",'Ark1'!U1617)</f>
        <v>48.348661233993006</v>
      </c>
      <c r="M11" s="104">
        <f>+IF(F11=0,"",'Ark1'!W1617)</f>
        <v>90.564377182770684</v>
      </c>
      <c r="N11" s="104">
        <f>+IF(F11=0,"",M11-M16)</f>
        <v>-2.4927916673023134</v>
      </c>
      <c r="O11" s="104">
        <f>+IF(F11=0,"",'Ark1'!X1617)</f>
        <v>1.513387660069849</v>
      </c>
      <c r="P11" s="104">
        <f>+IF(F11=0,"",O11-O16)</f>
        <v>-0.23333723075984469</v>
      </c>
      <c r="Q11" s="104">
        <f>+IF(F11=0,"",'Ark1'!Y1617)</f>
        <v>3.0267753201396981</v>
      </c>
      <c r="R11" s="110"/>
      <c r="S11" s="273">
        <f>+IF(F11=0,"",'Ark1'!Z1617)</f>
        <v>45.168800931315488</v>
      </c>
      <c r="T11" s="110"/>
      <c r="U11" s="104">
        <f>+IF(F11=0,"",'Ark1'!AA1617)</f>
        <v>16.795568735600277</v>
      </c>
      <c r="V11" s="104">
        <f>+IF(F11=0,"",'Ark1'!AB1617)</f>
        <v>0.57709073299499458</v>
      </c>
      <c r="W11" s="78">
        <f>+IF(F11=0,"",F11/E11)</f>
        <v>2.8071895424836599</v>
      </c>
      <c r="X11" s="104">
        <f>+IF(F11=0,"",'Ark1'!V1617)</f>
        <v>98.119585246772175</v>
      </c>
      <c r="Y11" s="39"/>
      <c r="Z11" s="2"/>
      <c r="AA11" s="51" t="s">
        <v>2</v>
      </c>
      <c r="AB11" s="50"/>
      <c r="AF11" s="12"/>
      <c r="AG11" s="12"/>
      <c r="AH11" s="10"/>
    </row>
    <row r="12" spans="1:39" ht="15.6">
      <c r="A12" s="39"/>
      <c r="B12" s="59">
        <f>+'Ark1'!C1618</f>
        <v>2023</v>
      </c>
      <c r="C12" s="59">
        <f>+'Ark1'!L1618</f>
        <v>11</v>
      </c>
      <c r="D12" s="104" t="s">
        <v>23</v>
      </c>
      <c r="E12" s="323">
        <f>IF(F12=0,"",+'Ark1'!Q1618)</f>
        <v>1487</v>
      </c>
      <c r="F12" s="331">
        <f>+'Ark1'!R1618</f>
        <v>26925</v>
      </c>
      <c r="G12" s="323">
        <f>+IF(F12=0,"",F12-F17)</f>
        <v>2688</v>
      </c>
      <c r="H12" s="323">
        <f>+IF(F12=0,"",'Ark1'!S1618)</f>
        <v>26925</v>
      </c>
      <c r="I12" s="104">
        <f>+IF(F12=0,"",'Ark1'!AD1618)</f>
        <v>1.8201779143634185</v>
      </c>
      <c r="J12" s="104">
        <f>+IF(F12=0,"",I12-I17)</f>
        <v>0.17318255964868201</v>
      </c>
      <c r="K12" s="104">
        <f>+IF(F12=0,"",'Ark1'!AE1618)</f>
        <v>1.9823333930355127</v>
      </c>
      <c r="L12" s="60">
        <f>+IF(F12=0,"",'Ark1'!U1618)</f>
        <v>53.101281337047354</v>
      </c>
      <c r="M12" s="104">
        <f>+IF(F12=0,"",'Ark1'!W1618)</f>
        <v>91.1223806870928</v>
      </c>
      <c r="N12" s="104">
        <f>+IF(F12=0,"",M12-M17)</f>
        <v>-1.9621751572773718</v>
      </c>
      <c r="O12" s="104">
        <f>+IF(F12=0,"",'Ark1'!X1618)</f>
        <v>1.5598885793871859</v>
      </c>
      <c r="P12" s="104">
        <f>+IF(F12=0,"",O12-O17)</f>
        <v>-6.9851074860451945E-2</v>
      </c>
      <c r="Q12" s="104">
        <f>+IF(F12=0,"",'Ark1'!Y1618)</f>
        <v>3.1197771587743719</v>
      </c>
      <c r="R12" s="110"/>
      <c r="S12" s="273">
        <f>+IF(F12=0,"",'Ark1'!Z1618)</f>
        <v>59.383472609099371</v>
      </c>
      <c r="T12" s="110"/>
      <c r="U12" s="104">
        <f>+IF(F12=0,"",'Ark1'!AA1618)</f>
        <v>9.7732357956090237</v>
      </c>
      <c r="V12" s="104">
        <f>+IF(F12=0,"",'Ark1'!AB1618)</f>
        <v>1.1375715030554523</v>
      </c>
      <c r="W12" s="78">
        <f>+IF(F12=0,"",F12/E12)</f>
        <v>18.106926698049765</v>
      </c>
      <c r="X12" s="104">
        <f>+IF(F12=0,"",'Ark1'!V1618)</f>
        <v>98.724139422635972</v>
      </c>
      <c r="Y12" s="39"/>
      <c r="Z12"/>
      <c r="AA12" s="51" t="s">
        <v>2</v>
      </c>
      <c r="AB12" s="50"/>
      <c r="AD12" s="5"/>
      <c r="AF12" s="12"/>
      <c r="AG12" s="12"/>
      <c r="AH12" s="10"/>
      <c r="AJ12" s="4"/>
    </row>
    <row r="13" spans="1:39" ht="15.6">
      <c r="A13" s="39"/>
      <c r="B13" s="59">
        <f>+'Ark1'!C1619</f>
        <v>2023</v>
      </c>
      <c r="C13" s="59">
        <f>+'Ark1'!L1619</f>
        <v>14</v>
      </c>
      <c r="D13" s="104" t="s">
        <v>356</v>
      </c>
      <c r="E13" s="323">
        <f>IF(F13=0,"",+'Ark1'!Q1619)</f>
        <v>1871</v>
      </c>
      <c r="F13" s="331">
        <f>+'Ark1'!R1619</f>
        <v>418733</v>
      </c>
      <c r="G13" s="323">
        <f>+IF(F13=0,"",F13-F18)</f>
        <v>15565.059999999998</v>
      </c>
      <c r="H13" s="323">
        <f>+IF(F13=0,"",'Ark1'!S1619)</f>
        <v>418733</v>
      </c>
      <c r="I13" s="104">
        <f>+IF(F13=0,"",'Ark1'!AD1619)</f>
        <v>28.307095955993944</v>
      </c>
      <c r="J13" s="104">
        <f>+IF(F13=0,"",I13-I18)</f>
        <v>0.91031729733530398</v>
      </c>
      <c r="K13" s="104">
        <f>+IF(F13=0,"",'Ark1'!AE1619)</f>
        <v>29.463034189271028</v>
      </c>
      <c r="L13" s="60">
        <f>+IF(F13=0,"",'Ark1'!U1619)</f>
        <v>57.846689895470384</v>
      </c>
      <c r="M13" s="104">
        <f>+IF(F13=0,"",'Ark1'!W1619)</f>
        <v>87.085200067823749</v>
      </c>
      <c r="N13" s="104">
        <f>+IF(F13=0,"",M13-M18)</f>
        <v>-1.453663061337565</v>
      </c>
      <c r="O13" s="104">
        <f>+IF(F13=0,"",'Ark1'!X1619)</f>
        <v>1.565914317715585</v>
      </c>
      <c r="P13" s="104">
        <f>+IF(F13=0,"",O13-O18)</f>
        <v>-7.8313643466049854E-2</v>
      </c>
      <c r="Q13" s="104">
        <f>+IF(F13=0,"",'Ark1'!Y1619)</f>
        <v>3.13182863543117</v>
      </c>
      <c r="R13" s="110"/>
      <c r="S13" s="273">
        <f>+IF(F13=0,"",'Ark1'!Z1619)</f>
        <v>59.288138264717595</v>
      </c>
      <c r="T13" s="110"/>
      <c r="U13" s="104">
        <f>+IF(F13=0,"",'Ark1'!AA1619)</f>
        <v>8.741756779799891</v>
      </c>
      <c r="V13" s="104">
        <f>+IF(F13=0,"",'Ark1'!AB1619)</f>
        <v>1.2139302457842935</v>
      </c>
      <c r="W13" s="78">
        <f>+IF(F13=0,"",F13/E13)</f>
        <v>223.80171031533939</v>
      </c>
      <c r="X13" s="104">
        <f>+IF(F13=0,"",'Ark1'!V1619)</f>
        <v>94.350162587027228</v>
      </c>
      <c r="Y13" s="39"/>
      <c r="Z13" s="2"/>
      <c r="AA13" s="51" t="s">
        <v>2</v>
      </c>
      <c r="AB13" s="50"/>
      <c r="AF13" s="12"/>
      <c r="AG13" s="12"/>
      <c r="AH13" s="10"/>
    </row>
    <row r="14" spans="1:39" ht="15.6">
      <c r="A14" s="39"/>
      <c r="B14" s="59">
        <f>+'Ark1'!C1620</f>
        <v>2023</v>
      </c>
      <c r="C14" s="59">
        <f>+'Ark1'!L1620</f>
        <v>17</v>
      </c>
      <c r="D14" s="104" t="s">
        <v>397</v>
      </c>
      <c r="E14" s="323">
        <f>IF(F14=0,"",+'Ark1'!Q1620)</f>
        <v>1969</v>
      </c>
      <c r="F14" s="331">
        <f>+'Ark1'!R1620</f>
        <v>1027079</v>
      </c>
      <c r="G14" s="323">
        <f>+IF(F14=0,"",F14-F19)</f>
        <v>-11923.910000000033</v>
      </c>
      <c r="H14" s="323">
        <f>+IF(F14=0,"",'Ark1'!S1620)</f>
        <v>1027072</v>
      </c>
      <c r="I14" s="104">
        <f>+IF(F14=0,"",'Ark1'!AD1620)</f>
        <v>69.432368137658841</v>
      </c>
      <c r="J14" s="104">
        <f>+IF(F14=0,"",I14-I19)</f>
        <v>-1.1717894026758842</v>
      </c>
      <c r="K14" s="104">
        <f>+IF(F14=0,"",'Ark1'!AE1620)</f>
        <v>68.428861668109036</v>
      </c>
      <c r="L14" s="60">
        <f>+IF(F14=0,"",'Ark1'!U1620)</f>
        <v>61.920969513334995</v>
      </c>
      <c r="M14" s="104">
        <f>+IF(F14=0,"",'Ark1'!W1620)</f>
        <v>82.459842055862566</v>
      </c>
      <c r="N14" s="104">
        <f>+IF(F14=0,"",M14-M19)</f>
        <v>-1.1087816039584197</v>
      </c>
      <c r="O14" s="104">
        <f>+IF(F14=0,"",'Ark1'!X1620)</f>
        <v>2.0747186925251122</v>
      </c>
      <c r="P14" s="104">
        <f>+IF(F14=0,"",O14-O19)</f>
        <v>-1.8249459027034121E-2</v>
      </c>
      <c r="Q14" s="104">
        <f>+IF(F14=0,"",'Ark1'!Y1620)</f>
        <v>4.1494373850502244</v>
      </c>
      <c r="R14" s="110"/>
      <c r="S14" s="273">
        <f>+IF(F14=0,"",'Ark1'!Z1620)</f>
        <v>58.662770828728853</v>
      </c>
      <c r="T14" s="110"/>
      <c r="U14" s="104">
        <f>+IF(F14=0,"",'Ark1'!AA1620)</f>
        <v>9.4213608090883429</v>
      </c>
      <c r="V14" s="104">
        <f>+IF(F14=0,"",'Ark1'!AB1620)</f>
        <v>1.5228247620233923</v>
      </c>
      <c r="W14" s="78">
        <f>+IF(F14=0,"",F14/E14)</f>
        <v>521.62468257998989</v>
      </c>
      <c r="X14" s="104">
        <f>+IF(F14=0,"",'Ark1'!V1620)</f>
        <v>89.339551661754527</v>
      </c>
      <c r="Y14" s="39"/>
      <c r="Z14"/>
      <c r="AA14" s="51" t="s">
        <v>2</v>
      </c>
      <c r="AB14" s="50"/>
      <c r="AD14" s="5"/>
      <c r="AF14" s="12"/>
      <c r="AG14" s="12"/>
      <c r="AH14" s="10"/>
    </row>
    <row r="15" spans="1:39" ht="15.6">
      <c r="A15" s="39"/>
      <c r="B15" s="39"/>
      <c r="C15" s="39"/>
      <c r="D15" s="39"/>
      <c r="E15" s="307"/>
      <c r="F15" s="376"/>
      <c r="G15" s="307"/>
      <c r="H15" s="307"/>
      <c r="I15" s="39"/>
      <c r="J15" s="39"/>
      <c r="K15" s="39"/>
      <c r="L15" s="39"/>
      <c r="M15" s="39"/>
      <c r="N15" s="39"/>
      <c r="O15" s="39"/>
      <c r="P15" s="39"/>
      <c r="Q15" s="39"/>
      <c r="R15" s="110"/>
      <c r="S15" s="64"/>
      <c r="T15" s="110"/>
      <c r="U15" s="39"/>
      <c r="V15" s="39"/>
      <c r="W15" s="39"/>
      <c r="X15" s="39"/>
      <c r="Y15" s="39"/>
      <c r="Z15"/>
      <c r="AA15" s="51" t="s">
        <v>2</v>
      </c>
      <c r="AB15" s="50"/>
      <c r="AD15" s="5"/>
      <c r="AF15" s="12"/>
      <c r="AG15" s="12"/>
      <c r="AH15" s="10"/>
      <c r="AJ15" s="10"/>
    </row>
    <row r="16" spans="1:39" ht="15.6">
      <c r="A16" s="39"/>
      <c r="B16" s="2">
        <f>+'Ark1'!C1624</f>
        <v>2022</v>
      </c>
      <c r="C16" s="2">
        <f>+'Ark1'!L1624</f>
        <v>8</v>
      </c>
      <c r="D16" s="50" t="str">
        <f>+D11</f>
        <v>R</v>
      </c>
      <c r="E16" s="318">
        <f>IF(F16=0,"",+'Ark1'!Q1624)</f>
        <v>545</v>
      </c>
      <c r="F16" s="377">
        <f>+'Ark1'!R1624</f>
        <v>1374</v>
      </c>
      <c r="G16" s="318"/>
      <c r="H16" s="318">
        <f>+IF(F16=0,"",'Ark1'!S1624)</f>
        <v>1374</v>
      </c>
      <c r="I16" s="50">
        <f>+IF(F16=0,"",'Ark1'!AD1624)</f>
        <v>9.3368470412099142E-2</v>
      </c>
      <c r="J16" s="50"/>
      <c r="K16" s="50">
        <f>+IF(F16=0,"",'Ark1'!AE1624)</f>
        <v>0.10236397377024956</v>
      </c>
      <c r="L16" s="5">
        <f>+IF(F16=0,"",'Ark1'!U1624)</f>
        <v>48.353711790393035</v>
      </c>
      <c r="M16" s="50">
        <f>+IF(F16=0,"",'Ark1'!W1624)</f>
        <v>93.057168850072998</v>
      </c>
      <c r="N16" s="50"/>
      <c r="O16" s="50">
        <f>+IF(F16=0,"",'Ark1'!X1624)</f>
        <v>1.7467248908296937</v>
      </c>
      <c r="P16" s="50"/>
      <c r="Q16" s="50">
        <f>+IF(F16=0,"",'Ark1'!Y1624)</f>
        <v>3.4934497816593875</v>
      </c>
      <c r="R16" s="110"/>
      <c r="S16" s="273">
        <f>+IF(F16=0,"",'Ark1'!Z1624)</f>
        <v>44.177583697234361</v>
      </c>
      <c r="T16" s="110"/>
      <c r="U16" s="50">
        <f>+IF(F16=0,"",'Ark1'!AA1624)</f>
        <v>17.519643250548523</v>
      </c>
      <c r="V16" s="5">
        <f>+IF(F16=0,"",'Ark1'!AB1624)</f>
        <v>0.56979788410046484</v>
      </c>
      <c r="W16" s="18">
        <f>+IF(F16=0,"",F16/E16)</f>
        <v>2.5211009174311925</v>
      </c>
      <c r="X16" s="50">
        <f>+IF(F16=0,"",'Ark1'!V1624)</f>
        <v>100.82033461546338</v>
      </c>
      <c r="Y16" s="39"/>
      <c r="Z16"/>
      <c r="AA16" s="51" t="s">
        <v>2</v>
      </c>
      <c r="AB16" s="50"/>
      <c r="AD16" s="5"/>
      <c r="AF16" s="12"/>
      <c r="AG16" s="12"/>
      <c r="AH16" s="10"/>
    </row>
    <row r="17" spans="1:36" ht="15.6">
      <c r="A17" s="39"/>
      <c r="B17" s="2">
        <f>+'Ark1'!C1625</f>
        <v>2022</v>
      </c>
      <c r="C17" s="2">
        <f>+'Ark1'!L1625</f>
        <v>11</v>
      </c>
      <c r="D17" s="50" t="str">
        <f>+D12</f>
        <v>U</v>
      </c>
      <c r="E17" s="318">
        <f>IF(F17=0,"",+'Ark1'!Q1625)</f>
        <v>1532</v>
      </c>
      <c r="F17" s="377">
        <f>+'Ark1'!R1625</f>
        <v>24237</v>
      </c>
      <c r="G17" s="318"/>
      <c r="H17" s="318">
        <f>+IF(F17=0,"",'Ark1'!S1625)</f>
        <v>24237</v>
      </c>
      <c r="I17" s="50">
        <f>+IF(F17=0,"",'Ark1'!AD1625)</f>
        <v>1.6469953547147365</v>
      </c>
      <c r="J17" s="50"/>
      <c r="K17" s="50">
        <f>+IF(F17=0,"",'Ark1'!AE1625)</f>
        <v>1.8062050920446684</v>
      </c>
      <c r="L17" s="5">
        <f>+IF(F17=0,"",'Ark1'!U1625)</f>
        <v>53.100548747782312</v>
      </c>
      <c r="M17" s="50">
        <f>+IF(F17=0,"",'Ark1'!W1625)</f>
        <v>93.084555844370172</v>
      </c>
      <c r="N17" s="50"/>
      <c r="O17" s="50">
        <f>+IF(F17=0,"",'Ark1'!X1625)</f>
        <v>1.6297396542476379</v>
      </c>
      <c r="P17" s="50"/>
      <c r="Q17" s="50">
        <f>+IF(F17=0,"",'Ark1'!Y1625)</f>
        <v>3.2594793084952758</v>
      </c>
      <c r="R17" s="110"/>
      <c r="S17" s="273">
        <f>+IF(F17=0,"",'Ark1'!Z1625)</f>
        <v>59.008953253290414</v>
      </c>
      <c r="T17" s="110"/>
      <c r="U17" s="50">
        <f>+IF(F17=0,"",'Ark1'!AA1625)</f>
        <v>9.9135333503751841</v>
      </c>
      <c r="V17" s="5">
        <f>+IF(F17=0,"",'Ark1'!AB1625)</f>
        <v>1.1270337926831444</v>
      </c>
      <c r="W17" s="18">
        <f>+IF(F17=0,"",F17/E17)</f>
        <v>15.820496083550914</v>
      </c>
      <c r="X17" s="50">
        <f>+IF(F17=0,"",'Ark1'!V1625)</f>
        <v>100.85000633192884</v>
      </c>
      <c r="Y17" s="39"/>
      <c r="Z17" s="2"/>
      <c r="AA17" s="51" t="s">
        <v>2</v>
      </c>
      <c r="AB17" s="50"/>
      <c r="AF17" s="12"/>
      <c r="AG17" s="12"/>
      <c r="AH17" s="10"/>
      <c r="AJ17" s="4"/>
    </row>
    <row r="18" spans="1:36" ht="15.6">
      <c r="A18" s="39"/>
      <c r="B18" s="2">
        <f>+'Ark1'!C1626</f>
        <v>2022</v>
      </c>
      <c r="C18" s="2">
        <f>+'Ark1'!L1626</f>
        <v>14</v>
      </c>
      <c r="D18" s="50" t="str">
        <f>+D13</f>
        <v>E</v>
      </c>
      <c r="E18" s="318">
        <f>IF(F18=0,"",+'Ark1'!Q1626)</f>
        <v>1948</v>
      </c>
      <c r="F18" s="377">
        <f>+'Ark1'!R1626</f>
        <v>403167.94</v>
      </c>
      <c r="G18" s="318"/>
      <c r="H18" s="318">
        <f>+IF(F18=0,"",'Ark1'!S1626)</f>
        <v>403165.94</v>
      </c>
      <c r="I18" s="50">
        <f>+IF(F18=0,"",'Ark1'!AD1626)</f>
        <v>27.39677865865864</v>
      </c>
      <c r="J18" s="50"/>
      <c r="K18" s="50">
        <f>+IF(F18=0,"",'Ark1'!AE1626)</f>
        <v>28.577770551709175</v>
      </c>
      <c r="L18" s="5">
        <f>+IF(F18=0,"",'Ark1'!U1626)</f>
        <v>57.863520068188286</v>
      </c>
      <c r="M18" s="50">
        <f>+IF(F18=0,"",'Ark1'!W1626)</f>
        <v>88.538863129161314</v>
      </c>
      <c r="N18" s="50"/>
      <c r="O18" s="50">
        <f>+IF(F18=0,"",'Ark1'!X1626)</f>
        <v>1.6442279611816348</v>
      </c>
      <c r="P18" s="50"/>
      <c r="Q18" s="50">
        <f>+IF(F18=0,"",'Ark1'!Y1626)</f>
        <v>3.2884559223632697</v>
      </c>
      <c r="R18" s="110"/>
      <c r="S18" s="273">
        <f>+IF(F18=0,"",'Ark1'!Z1626)</f>
        <v>61.78665892927895</v>
      </c>
      <c r="T18" s="110"/>
      <c r="U18" s="50">
        <f>+IF(F18=0,"",'Ark1'!AA1626)</f>
        <v>8.6908548560199499</v>
      </c>
      <c r="V18" s="5">
        <f>+IF(F18=0,"",'Ark1'!AB1626)</f>
        <v>1.2068770680863905</v>
      </c>
      <c r="W18" s="18">
        <f>+IF(F18=0,"",F18/E18)</f>
        <v>206.9650616016427</v>
      </c>
      <c r="X18" s="50">
        <f>+IF(F18=0,"",'Ark1'!V1626)</f>
        <v>95.925498574653616</v>
      </c>
      <c r="Y18" s="39"/>
      <c r="Z18"/>
      <c r="AA18" s="51" t="s">
        <v>2</v>
      </c>
      <c r="AB18" s="50"/>
      <c r="AD18" s="5"/>
      <c r="AF18" s="12"/>
      <c r="AG18" s="12"/>
      <c r="AH18" s="10"/>
      <c r="AJ18" s="10"/>
    </row>
    <row r="19" spans="1:36" ht="15.6">
      <c r="A19" s="39"/>
      <c r="B19" s="2">
        <f>+'Ark1'!C1627</f>
        <v>2022</v>
      </c>
      <c r="C19" s="2">
        <f>+'Ark1'!L1627</f>
        <v>17</v>
      </c>
      <c r="D19" s="50" t="str">
        <f>+D14</f>
        <v>S</v>
      </c>
      <c r="E19" s="318">
        <f>IF(F19=0,"",+'Ark1'!Q1627)</f>
        <v>2081</v>
      </c>
      <c r="F19" s="377">
        <f>+'Ark1'!R1627</f>
        <v>1039002.91</v>
      </c>
      <c r="G19" s="318"/>
      <c r="H19" s="318">
        <f>+IF(F19=0,"",'Ark1'!S1627)</f>
        <v>1039000.91</v>
      </c>
      <c r="I19" s="50">
        <f>+IF(F19=0,"",'Ark1'!AD1627)</f>
        <v>70.604157540334725</v>
      </c>
      <c r="J19" s="50"/>
      <c r="K19" s="50">
        <f>+IF(F19=0,"",'Ark1'!AE1627)</f>
        <v>69.513594493857113</v>
      </c>
      <c r="L19" s="5">
        <f>+IF(F19=0,"",'Ark1'!U1627)</f>
        <v>61.944141588865421</v>
      </c>
      <c r="M19" s="50">
        <f>+IF(F19=0,"",'Ark1'!W1627)</f>
        <v>83.568623659820986</v>
      </c>
      <c r="N19" s="50"/>
      <c r="O19" s="50">
        <f>+IF(F19=0,"",'Ark1'!X1627)</f>
        <v>2.0929681515521463</v>
      </c>
      <c r="P19" s="50"/>
      <c r="Q19" s="50">
        <f>+IF(F19=0,"",'Ark1'!Y1627)</f>
        <v>4.1859363031042927</v>
      </c>
      <c r="R19" s="110"/>
      <c r="S19" s="273">
        <f>+IF(F19=0,"",'Ark1'!Z1627)</f>
        <v>60.183277061274062</v>
      </c>
      <c r="T19" s="110"/>
      <c r="U19" s="50">
        <f>+IF(F19=0,"",'Ark1'!AA1627)</f>
        <v>9.5040646654056413</v>
      </c>
      <c r="V19" s="5">
        <f>+IF(F19=0,"",'Ark1'!AB1627)</f>
        <v>1.5316609383054065</v>
      </c>
      <c r="W19" s="18">
        <f>+IF(F19=0,"",F19/E19)</f>
        <v>499.28059106198947</v>
      </c>
      <c r="X19" s="50">
        <f>+IF(F19=0,"",'Ark1'!V1627)</f>
        <v>90.540387594967498</v>
      </c>
      <c r="Y19" s="39"/>
      <c r="Z19" s="2"/>
      <c r="AA19" s="51" t="s">
        <v>2</v>
      </c>
      <c r="AB19" s="50"/>
      <c r="AF19" s="12"/>
      <c r="AG19" s="12"/>
      <c r="AH19" s="10"/>
      <c r="AJ19" s="10"/>
    </row>
    <row r="20" spans="1:36" ht="15.6">
      <c r="A20" s="39"/>
      <c r="B20" s="39"/>
      <c r="C20" s="39"/>
      <c r="D20" s="39"/>
      <c r="E20" s="307"/>
      <c r="F20" s="376"/>
      <c r="G20" s="307"/>
      <c r="H20" s="307"/>
      <c r="I20" s="39"/>
      <c r="J20" s="39"/>
      <c r="K20" s="39"/>
      <c r="L20" s="39"/>
      <c r="M20" s="39"/>
      <c r="N20" s="39"/>
      <c r="O20" s="39"/>
      <c r="P20" s="39"/>
      <c r="Q20" s="39"/>
      <c r="R20" s="110"/>
      <c r="S20" s="64"/>
      <c r="T20" s="110"/>
      <c r="U20" s="39"/>
      <c r="V20" s="39"/>
      <c r="W20" s="39"/>
      <c r="X20" s="39"/>
      <c r="Y20" s="39"/>
      <c r="Z20"/>
      <c r="AA20" s="51" t="s">
        <v>2</v>
      </c>
      <c r="AB20" s="50"/>
      <c r="AD20" s="5"/>
      <c r="AF20" s="12"/>
      <c r="AG20" s="12"/>
      <c r="AH20" s="10"/>
      <c r="AJ20" s="10"/>
    </row>
    <row r="21" spans="1:36" ht="15.6">
      <c r="A21" s="39"/>
      <c r="B21" s="46">
        <f>+'Ark1'!C1631</f>
        <v>2021</v>
      </c>
      <c r="C21" s="46">
        <f>+'Ark1'!L1631</f>
        <v>8</v>
      </c>
      <c r="D21" s="91" t="str">
        <f>+D16</f>
        <v>R</v>
      </c>
      <c r="E21" s="335">
        <f>IF(F21=0,"",+'Ark1'!Q1631)</f>
        <v>689</v>
      </c>
      <c r="F21" s="378">
        <f>+'Ark1'!R1631</f>
        <v>1708</v>
      </c>
      <c r="G21" s="335"/>
      <c r="H21" s="335">
        <f>+IF(F21=0,"",'Ark1'!S1631)</f>
        <v>1708</v>
      </c>
      <c r="I21" s="99">
        <f>+IF(F21=0,"",'Ark1'!AD1631)</f>
        <v>0.11360194157690258</v>
      </c>
      <c r="J21" s="65"/>
      <c r="K21" s="99">
        <f>+IF(F21=0,"",'Ark1'!AE1631)</f>
        <v>0.12315179550733044</v>
      </c>
      <c r="L21" s="48">
        <f>+IF(F21=0,"",'Ark1'!U1631)</f>
        <v>48.347189695550355</v>
      </c>
      <c r="M21" s="99">
        <f>+IF(F21=0,"",'Ark1'!W1631)</f>
        <v>91.03619437939102</v>
      </c>
      <c r="N21" s="65"/>
      <c r="O21" s="65">
        <f>+IF(F21=0,"",'Ark1'!X1631)</f>
        <v>0.87822014051522257</v>
      </c>
      <c r="P21" s="65"/>
      <c r="Q21" s="65">
        <f>+IF(F21=0,"",'Ark1'!Y1631)</f>
        <v>1.7564402810304451</v>
      </c>
      <c r="R21" s="110"/>
      <c r="S21" s="65"/>
      <c r="T21" s="110"/>
      <c r="U21" s="48">
        <f>+IF(F21=0,"",'Ark1'!AA1631)</f>
        <v>13.989202625025356</v>
      </c>
      <c r="V21" s="48">
        <f>+IF(F21=0,"",'Ark1'!AB1631)</f>
        <v>0.47607668589671598</v>
      </c>
      <c r="W21" s="65">
        <f>+IF(F21=0,"",F21/E21)</f>
        <v>2.4789550072568942</v>
      </c>
      <c r="X21" s="99">
        <f>+IF(F21=0,"",'Ark1'!V1631)</f>
        <v>98.630763141268773</v>
      </c>
      <c r="Y21" s="39"/>
      <c r="Z21" s="2"/>
      <c r="AA21" s="51" t="s">
        <v>2</v>
      </c>
      <c r="AB21" s="50"/>
      <c r="AF21" s="12"/>
      <c r="AG21" s="12"/>
      <c r="AH21" s="10"/>
      <c r="AJ21" s="10"/>
    </row>
    <row r="22" spans="1:36" ht="15.6">
      <c r="A22" s="39"/>
      <c r="B22" s="46">
        <f>+'Ark1'!C1632</f>
        <v>2021</v>
      </c>
      <c r="C22" s="46">
        <f>+'Ark1'!L1632</f>
        <v>11</v>
      </c>
      <c r="D22" s="91" t="str">
        <f>+D17</f>
        <v>U</v>
      </c>
      <c r="E22" s="335">
        <f>IF(F22=0,"",+'Ark1'!Q1632)</f>
        <v>1578</v>
      </c>
      <c r="F22" s="378">
        <f>+'Ark1'!R1632</f>
        <v>27197</v>
      </c>
      <c r="G22" s="335"/>
      <c r="H22" s="335">
        <f>+IF(F22=0,"",'Ark1'!S1632)</f>
        <v>27197</v>
      </c>
      <c r="I22" s="99">
        <f>+IF(F22=0,"",'Ark1'!AD1632)</f>
        <v>1.8089180357535244</v>
      </c>
      <c r="J22" s="65"/>
      <c r="K22" s="99">
        <f>+IF(F22=0,"",'Ark1'!AE1632)</f>
        <v>1.942665193308508</v>
      </c>
      <c r="L22" s="48">
        <f>+IF(F22=0,"",'Ark1'!U1632)</f>
        <v>53.054197154097885</v>
      </c>
      <c r="M22" s="99">
        <f>+IF(F22=0,"",'Ark1'!W1632)</f>
        <v>90.185801742839132</v>
      </c>
      <c r="N22" s="65"/>
      <c r="O22" s="65">
        <f>+IF(F22=0,"",'Ark1'!X1632)</f>
        <v>0.96701842114939141</v>
      </c>
      <c r="P22" s="65"/>
      <c r="Q22" s="65">
        <f>+IF(F22=0,"",'Ark1'!Y1632)</f>
        <v>1.9340368422987828</v>
      </c>
      <c r="R22" s="110"/>
      <c r="S22" s="65"/>
      <c r="T22" s="110"/>
      <c r="U22" s="48">
        <f>+IF(F22=0,"",'Ark1'!AA1632)</f>
        <v>9.8090798209225287</v>
      </c>
      <c r="V22" s="48">
        <f>+IF(F22=0,"",'Ark1'!AB1632)</f>
        <v>1.1428812906002237</v>
      </c>
      <c r="W22" s="65">
        <f>+IF(F22=0,"",F22/E22)</f>
        <v>17.235107731305451</v>
      </c>
      <c r="X22" s="99">
        <f>+IF(F22=0,"",'Ark1'!V1632)</f>
        <v>97.709427673715325</v>
      </c>
      <c r="Y22" s="39"/>
      <c r="Z22"/>
      <c r="AA22" s="51" t="s">
        <v>2</v>
      </c>
      <c r="AB22" s="50"/>
      <c r="AD22" s="5"/>
      <c r="AF22" s="12"/>
      <c r="AG22" s="12"/>
      <c r="AH22" s="10"/>
      <c r="AJ22" s="10"/>
    </row>
    <row r="23" spans="1:36" ht="15.6">
      <c r="A23" s="39"/>
      <c r="B23" s="46">
        <f>+'Ark1'!C1633</f>
        <v>2021</v>
      </c>
      <c r="C23" s="46">
        <f>+'Ark1'!L1633</f>
        <v>14</v>
      </c>
      <c r="D23" s="91" t="str">
        <f>+D18</f>
        <v>E</v>
      </c>
      <c r="E23" s="335">
        <f>IF(F23=0,"",+'Ark1'!Q1633)</f>
        <v>2017</v>
      </c>
      <c r="F23" s="378">
        <f>+'Ark1'!R1633</f>
        <v>399624.78</v>
      </c>
      <c r="G23" s="335"/>
      <c r="H23" s="335">
        <f>+IF(F23=0,"",'Ark1'!S1633)</f>
        <v>399633.78</v>
      </c>
      <c r="I23" s="99">
        <f>+IF(F23=0,"",'Ark1'!AD1633)</f>
        <v>26.579713647682983</v>
      </c>
      <c r="J23" s="65"/>
      <c r="K23" s="99">
        <f>+IF(F23=0,"",'Ark1'!AE1633)</f>
        <v>27.659205467094807</v>
      </c>
      <c r="L23" s="48">
        <f>+IF(F23=0,"",'Ark1'!U1633)</f>
        <v>57.844172882482546</v>
      </c>
      <c r="M23" s="99">
        <f>+IF(F23=0,"",'Ark1'!W1633)</f>
        <v>87.385368574197244</v>
      </c>
      <c r="N23" s="65"/>
      <c r="O23" s="65">
        <f>+IF(F23=0,"",'Ark1'!X1633)</f>
        <v>1.3822966633850882</v>
      </c>
      <c r="P23" s="65"/>
      <c r="Q23" s="65">
        <f>+IF(F23=0,"",'Ark1'!Y1633)</f>
        <v>2.7645933267701763</v>
      </c>
      <c r="R23" s="110"/>
      <c r="S23" s="65"/>
      <c r="T23" s="110"/>
      <c r="U23" s="48">
        <f>+IF(F23=0,"",'Ark1'!AA1633)</f>
        <v>8.5778718028602885</v>
      </c>
      <c r="V23" s="48">
        <f>+IF(F23=0,"",'Ark1'!AB1633)</f>
        <v>1.2152949456754925</v>
      </c>
      <c r="W23" s="65">
        <f>+IF(F23=0,"",F23/E23)</f>
        <v>198.12829945463562</v>
      </c>
      <c r="X23" s="99">
        <f>+IF(F23=0,"",'Ark1'!V1633)</f>
        <v>94.673091112164315</v>
      </c>
      <c r="Y23" s="39"/>
      <c r="Z23" s="2"/>
      <c r="AA23" s="51" t="s">
        <v>2</v>
      </c>
      <c r="AB23" s="50"/>
      <c r="AF23" s="12"/>
      <c r="AG23" s="12"/>
      <c r="AH23" s="10"/>
      <c r="AJ23" s="10"/>
    </row>
    <row r="24" spans="1:36" ht="15.6">
      <c r="A24" s="39"/>
      <c r="B24" s="46">
        <f>+'Ark1'!C1634</f>
        <v>2021</v>
      </c>
      <c r="C24" s="46">
        <f>+'Ark1'!L1634</f>
        <v>17</v>
      </c>
      <c r="D24" s="91" t="str">
        <f>+D19</f>
        <v>S</v>
      </c>
      <c r="E24" s="335">
        <f>IF(F24=0,"",+'Ark1'!Q1634)</f>
        <v>2167</v>
      </c>
      <c r="F24" s="378">
        <f>+'Ark1'!R1634</f>
        <v>1069185.6499999999</v>
      </c>
      <c r="G24" s="335"/>
      <c r="H24" s="335">
        <f>+IF(F24=0,"",'Ark1'!S1634)</f>
        <v>1069219.6499999999</v>
      </c>
      <c r="I24" s="99">
        <f>+IF(F24=0,"",'Ark1'!AD1634)</f>
        <v>71.113328891195906</v>
      </c>
      <c r="J24" s="65"/>
      <c r="K24" s="99">
        <f>+IF(F24=0,"",'Ark1'!AE1634)</f>
        <v>70.274977544089339</v>
      </c>
      <c r="L24" s="48">
        <f>+IF(F24=0,"",'Ark1'!U1634)</f>
        <v>62.002109744241999</v>
      </c>
      <c r="M24" s="99">
        <f>+IF(F24=0,"",'Ark1'!W1634)</f>
        <v>82.984120718321563</v>
      </c>
      <c r="N24" s="65"/>
      <c r="O24" s="65">
        <f>+IF(F24=0,"",'Ark1'!X1634)</f>
        <v>1.9156635706811072</v>
      </c>
      <c r="P24" s="65"/>
      <c r="Q24" s="65">
        <f>+IF(F24=0,"",'Ark1'!Y1634)</f>
        <v>3.8313271413622143</v>
      </c>
      <c r="R24" s="110"/>
      <c r="S24" s="65"/>
      <c r="T24" s="110"/>
      <c r="U24" s="48">
        <f>+IF(F24=0,"",'Ark1'!AA1634)</f>
        <v>9.6448291917262683</v>
      </c>
      <c r="V24" s="48">
        <f>+IF(F24=0,"",'Ark1'!AB1634)</f>
        <v>1.5588483700939035</v>
      </c>
      <c r="W24" s="65">
        <f>+IF(F24=0,"",F24/E24)</f>
        <v>493.39439317028143</v>
      </c>
      <c r="X24" s="99">
        <f>+IF(F24=0,"",'Ark1'!V1634)</f>
        <v>89.903891415684484</v>
      </c>
      <c r="Y24" s="39"/>
      <c r="Z24"/>
      <c r="AA24" s="51" t="s">
        <v>2</v>
      </c>
      <c r="AB24" s="50"/>
      <c r="AD24" s="5"/>
      <c r="AF24" s="12"/>
      <c r="AG24" s="12"/>
      <c r="AH24" s="10"/>
      <c r="AJ24" s="10"/>
    </row>
    <row r="25" spans="1:36" ht="15.6">
      <c r="A25" s="39"/>
      <c r="B25" s="39"/>
      <c r="C25" s="39"/>
      <c r="D25" s="39"/>
      <c r="E25" s="307"/>
      <c r="F25" s="307"/>
      <c r="G25" s="307"/>
      <c r="H25" s="307"/>
      <c r="I25" s="39"/>
      <c r="J25" s="39"/>
      <c r="K25" s="39"/>
      <c r="L25" s="39"/>
      <c r="M25" s="39"/>
      <c r="N25" s="39"/>
      <c r="O25" s="39"/>
      <c r="P25" s="39"/>
      <c r="Q25" s="39"/>
      <c r="R25" s="110"/>
      <c r="S25" s="64"/>
      <c r="T25" s="110"/>
      <c r="U25" s="39"/>
      <c r="V25" s="39"/>
      <c r="W25" s="39"/>
      <c r="X25" s="39"/>
      <c r="Y25" s="39"/>
      <c r="Z25" s="2"/>
      <c r="AA25" s="51" t="s">
        <v>2</v>
      </c>
      <c r="AB25" s="50"/>
      <c r="AF25" s="12"/>
      <c r="AG25" s="12"/>
      <c r="AH25" s="10"/>
      <c r="AJ25" s="10"/>
    </row>
    <row r="26" spans="1:36" ht="17.25" customHeight="1">
      <c r="A26" s="39"/>
      <c r="B26" s="2">
        <f>+'Ark1'!C1638</f>
        <v>2020</v>
      </c>
      <c r="C26" s="2">
        <f>+'Ark1'!L1638</f>
        <v>8</v>
      </c>
      <c r="D26" s="50" t="str">
        <f>+D21</f>
        <v>R</v>
      </c>
      <c r="E26" s="318">
        <f>IF(F26=0,"",+'Ark1'!Q1638)</f>
        <v>752</v>
      </c>
      <c r="F26" s="318">
        <f>+'Ark1'!R1638</f>
        <v>1905</v>
      </c>
      <c r="G26" s="318"/>
      <c r="H26" s="318">
        <f>+IF(F26=0,"",'Ark1'!S1638)</f>
        <v>1905</v>
      </c>
      <c r="I26" s="50">
        <f>+IF(F26=0,"",'Ark1'!AD1638)</f>
        <v>0.12619233874586516</v>
      </c>
      <c r="J26" s="50"/>
      <c r="K26" s="50">
        <f>+IF(F26=0,"",'Ark1'!AE1638)</f>
        <v>0.13530506850937196</v>
      </c>
      <c r="L26" s="5">
        <f>+IF(F26=0,"",'Ark1'!U1638)</f>
        <v>48.37690288713911</v>
      </c>
      <c r="M26" s="50">
        <f>+IF(F26=0,"",'Ark1'!W1638)</f>
        <v>87.439811023622013</v>
      </c>
      <c r="N26" s="50"/>
      <c r="O26" s="50">
        <f>+IF(F26=0,"",'Ark1'!X1638)</f>
        <v>0.99737532808398977</v>
      </c>
      <c r="P26" s="50"/>
      <c r="Q26" s="50">
        <f>+IF(F26=0,"",'Ark1'!Y1638)</f>
        <v>1.9947506561679795</v>
      </c>
      <c r="R26" s="110"/>
      <c r="S26" s="18"/>
      <c r="T26" s="110"/>
      <c r="U26" s="50">
        <f>+IF(F26=0,"",'Ark1'!AA1638)</f>
        <v>13.369246629853929</v>
      </c>
      <c r="V26" s="5">
        <f>+IF(F26=0,"",'Ark1'!AB1638)</f>
        <v>1.3318989122127878</v>
      </c>
      <c r="W26" s="18">
        <f t="shared" ref="W26:W34" si="0">+IF(F26=0,"",F26/E26)</f>
        <v>2.5332446808510638</v>
      </c>
      <c r="X26" s="50">
        <f>+IF(F26=0,"",'Ark1'!V1638)</f>
        <v>94.734356471963238</v>
      </c>
      <c r="Y26" s="39"/>
      <c r="Z26"/>
      <c r="AA26" s="51" t="s">
        <v>2</v>
      </c>
      <c r="AB26" s="50"/>
      <c r="AD26" s="5"/>
      <c r="AF26" s="12"/>
      <c r="AG26" s="12"/>
      <c r="AH26" s="10"/>
      <c r="AJ26" s="10"/>
    </row>
    <row r="27" spans="1:36" ht="15.6">
      <c r="A27" s="39"/>
      <c r="B27" s="2">
        <f>+'Ark1'!C1639</f>
        <v>2020</v>
      </c>
      <c r="C27" s="2">
        <f>+'Ark1'!L1639</f>
        <v>11</v>
      </c>
      <c r="D27" s="50" t="str">
        <f>+D22</f>
        <v>U</v>
      </c>
      <c r="E27" s="318">
        <f>IF(F27=0,"",+'Ark1'!Q1639)</f>
        <v>1620</v>
      </c>
      <c r="F27" s="318">
        <f>+'Ark1'!R1639</f>
        <v>29016</v>
      </c>
      <c r="G27" s="318"/>
      <c r="H27" s="318">
        <f>+IF(F27=0,"",'Ark1'!S1639)</f>
        <v>29016</v>
      </c>
      <c r="I27" s="50">
        <f>+IF(F27=0,"",'Ark1'!AD1639)</f>
        <v>1.922098110787414</v>
      </c>
      <c r="J27" s="50"/>
      <c r="K27" s="50">
        <f>+IF(F27=0,"",'Ark1'!AE1639)</f>
        <v>2.0324981270314719</v>
      </c>
      <c r="L27" s="5">
        <f>+IF(F27=0,"",'Ark1'!U1639)</f>
        <v>53.014578163771695</v>
      </c>
      <c r="M27" s="50">
        <f>+IF(F27=0,"",'Ark1'!W1639)</f>
        <v>86.23483491866547</v>
      </c>
      <c r="N27" s="50"/>
      <c r="O27" s="50">
        <f>+IF(F27=0,"",'Ark1'!X1639)</f>
        <v>0.79955886407499299</v>
      </c>
      <c r="P27" s="50"/>
      <c r="Q27" s="50">
        <f>+IF(F27=0,"",'Ark1'!Y1639)</f>
        <v>1.599117728149986</v>
      </c>
      <c r="R27" s="110"/>
      <c r="S27" s="18"/>
      <c r="T27" s="110"/>
      <c r="U27" s="50">
        <f>+IF(F27=0,"",'Ark1'!AA1639)</f>
        <v>9.2594151738703143</v>
      </c>
      <c r="V27" s="5">
        <f>+IF(F27=0,"",'Ark1'!AB1639)</f>
        <v>1.1703362093895302</v>
      </c>
      <c r="W27" s="18">
        <f t="shared" si="0"/>
        <v>17.911111111111111</v>
      </c>
      <c r="X27" s="50">
        <f>+IF(F27=0,"",'Ark1'!V1639)</f>
        <v>93.428856899961843</v>
      </c>
      <c r="Y27" s="39"/>
      <c r="Z27" s="2"/>
      <c r="AA27" s="51" t="s">
        <v>2</v>
      </c>
      <c r="AB27" s="50"/>
      <c r="AF27" s="12"/>
      <c r="AG27" s="12"/>
      <c r="AH27" s="10"/>
      <c r="AJ27" s="10"/>
    </row>
    <row r="28" spans="1:36" ht="15.6">
      <c r="A28" s="39"/>
      <c r="B28" s="2">
        <f>+'Ark1'!C1640</f>
        <v>2020</v>
      </c>
      <c r="C28" s="2">
        <f>+'Ark1'!L1640</f>
        <v>14</v>
      </c>
      <c r="D28" s="50" t="str">
        <f>+D23</f>
        <v>E</v>
      </c>
      <c r="E28" s="318">
        <f>IF(F28=0,"",+'Ark1'!Q1640)</f>
        <v>2028</v>
      </c>
      <c r="F28" s="318">
        <f>+'Ark1'!R1640</f>
        <v>374953</v>
      </c>
      <c r="G28" s="318"/>
      <c r="H28" s="318">
        <f>+IF(F28=0,"",'Ark1'!S1640)</f>
        <v>374953</v>
      </c>
      <c r="I28" s="50">
        <f>+IF(F28=0,"",'Ark1'!AD1640)</f>
        <v>24.837898157363984</v>
      </c>
      <c r="J28" s="50"/>
      <c r="K28" s="50">
        <f>+IF(F28=0,"",'Ark1'!AE1640)</f>
        <v>25.731999405763279</v>
      </c>
      <c r="L28" s="5">
        <f>+IF(F28=0,"",'Ark1'!U1640)</f>
        <v>57.80248724506805</v>
      </c>
      <c r="M28" s="50">
        <f>+IF(F28=0,"",'Ark1'!W1640)</f>
        <v>84.486403842615331</v>
      </c>
      <c r="N28" s="50"/>
      <c r="O28" s="50">
        <f>+IF(F28=0,"",'Ark1'!X1640)</f>
        <v>0.99425794699602366</v>
      </c>
      <c r="P28" s="50"/>
      <c r="Q28" s="50">
        <f>+IF(F28=0,"",'Ark1'!Y1640)</f>
        <v>1.9885158939920471</v>
      </c>
      <c r="R28" s="110"/>
      <c r="S28" s="18"/>
      <c r="T28" s="110"/>
      <c r="U28" s="50">
        <f>+IF(F28=0,"",'Ark1'!AA1640)</f>
        <v>8.6438210225331709</v>
      </c>
      <c r="V28" s="5">
        <f>+IF(F28=0,"",'Ark1'!AB1640)</f>
        <v>1.316275585857658</v>
      </c>
      <c r="W28" s="18">
        <f t="shared" si="0"/>
        <v>184.88806706114397</v>
      </c>
      <c r="X28" s="50">
        <f>+IF(F28=0,"",'Ark1'!V1640)</f>
        <v>91.534565376614566</v>
      </c>
      <c r="Y28" s="39"/>
      <c r="Z28" s="2"/>
      <c r="AA28" s="51" t="s">
        <v>2</v>
      </c>
      <c r="AB28" s="12"/>
      <c r="AF28" s="12"/>
      <c r="AG28" s="12"/>
      <c r="AH28" s="10"/>
      <c r="AJ28" s="10"/>
    </row>
    <row r="29" spans="1:36" ht="15.6">
      <c r="A29" s="39"/>
      <c r="B29" s="2">
        <f>+'Ark1'!C1641</f>
        <v>2020</v>
      </c>
      <c r="C29" s="2">
        <f>+'Ark1'!L1641</f>
        <v>17</v>
      </c>
      <c r="D29" s="50" t="str">
        <f>+D24</f>
        <v>S</v>
      </c>
      <c r="E29" s="318">
        <f>IF(F29=0,"",+'Ark1'!Q1641)</f>
        <v>2205</v>
      </c>
      <c r="F29" s="318">
        <f>+'Ark1'!R1641</f>
        <v>1095106.3600000001</v>
      </c>
      <c r="G29" s="318"/>
      <c r="H29" s="318">
        <f>+IF(F29=0,"",'Ark1'!S1641)</f>
        <v>1095106.3600000001</v>
      </c>
      <c r="I29" s="50">
        <f>+IF(F29=0,"",'Ark1'!AD1641)</f>
        <v>72.542799340614891</v>
      </c>
      <c r="J29" s="50"/>
      <c r="K29" s="50">
        <f>+IF(F29=0,"",'Ark1'!AE1641)</f>
        <v>71.906248529490412</v>
      </c>
      <c r="L29" s="5">
        <f>+IF(F29=0,"",'Ark1'!U1641)</f>
        <v>62.181474948241558</v>
      </c>
      <c r="M29" s="50">
        <f>+IF(F29=0,"",'Ark1'!W1641)</f>
        <v>80.835188446902322</v>
      </c>
      <c r="N29" s="50"/>
      <c r="O29" s="50">
        <f>+IF(F29=0,"",'Ark1'!X1641)</f>
        <v>1.5423159445444179</v>
      </c>
      <c r="P29" s="50"/>
      <c r="Q29" s="50">
        <f>+IF(F29=0,"",'Ark1'!Y1641)</f>
        <v>3.0846318890888358</v>
      </c>
      <c r="R29" s="110"/>
      <c r="S29" s="18"/>
      <c r="T29" s="110"/>
      <c r="U29" s="50">
        <f>+IF(F29=0,"",'Ark1'!AA1641)</f>
        <v>9.555284385268239</v>
      </c>
      <c r="V29" s="5">
        <f>+IF(F29=0,"",'Ark1'!AB1641)</f>
        <v>1.6450119327533204</v>
      </c>
      <c r="W29" s="18">
        <f t="shared" si="0"/>
        <v>496.64687528344678</v>
      </c>
      <c r="X29" s="50">
        <f>+IF(F29=0,"",'Ark1'!V1641)</f>
        <v>87.578752380178116</v>
      </c>
      <c r="Y29" s="39"/>
      <c r="Z29" s="4"/>
      <c r="AA29" s="51" t="s">
        <v>2</v>
      </c>
      <c r="AB29" s="15"/>
      <c r="AC29" s="1"/>
      <c r="AD29" s="18"/>
      <c r="AI29"/>
    </row>
    <row r="30" spans="1:36" ht="15.6">
      <c r="A30" s="39"/>
      <c r="B30" s="46">
        <f>+'Ark1'!C1645</f>
        <v>2019</v>
      </c>
      <c r="C30" s="46">
        <f>+'Ark1'!L1645</f>
        <v>8</v>
      </c>
      <c r="D30" s="91" t="str">
        <f>+D26</f>
        <v>R</v>
      </c>
      <c r="E30" s="335">
        <f>IF(F30=0,"",+'Ark1'!Q1645)</f>
        <v>482</v>
      </c>
      <c r="F30" s="335">
        <f>+'Ark1'!R1645</f>
        <v>1060</v>
      </c>
      <c r="G30" s="335"/>
      <c r="H30" s="335">
        <f>+IF(F30=0,"",'Ark1'!S1645)</f>
        <v>1060</v>
      </c>
      <c r="I30" s="99">
        <f>+IF(F30=0,"",'Ark1'!AD1645)</f>
        <v>6.7949850446225382E-2</v>
      </c>
      <c r="J30" s="65"/>
      <c r="K30" s="99">
        <f>+IF(F30=0,"",'Ark1'!AE1645)</f>
        <v>7.2301077157582383E-2</v>
      </c>
      <c r="L30" s="48">
        <f>+IF(F30=0,"",'Ark1'!U1645)</f>
        <v>48.376415094339606</v>
      </c>
      <c r="M30" s="99">
        <f>+IF(F30=0,"",'Ark1'!W1645)</f>
        <v>83.714339622641617</v>
      </c>
      <c r="N30" s="65"/>
      <c r="O30" s="65">
        <f>+IF(F30=0,"",'Ark1'!X1645)</f>
        <v>0.47169811320754707</v>
      </c>
      <c r="P30" s="65"/>
      <c r="Q30" s="65">
        <f>+IF(F30=0,"",'Ark1'!Y1645)</f>
        <v>0.94339622641509413</v>
      </c>
      <c r="R30" s="110"/>
      <c r="S30" s="65"/>
      <c r="T30" s="110"/>
      <c r="U30" s="48">
        <f>+IF(F30=0,"",'Ark1'!AA1645)</f>
        <v>16.212712338049435</v>
      </c>
      <c r="V30" s="48">
        <f>+IF(F30=0,"",'Ark1'!AB1645)</f>
        <v>0.49029292107002354</v>
      </c>
      <c r="W30" s="65">
        <f t="shared" si="0"/>
        <v>2.199170124481328</v>
      </c>
      <c r="X30" s="99">
        <f>+IF(F30=0,"",'Ark1'!V1645)</f>
        <v>90.698092765592179</v>
      </c>
      <c r="Y30" s="39"/>
      <c r="Z30" s="4"/>
      <c r="AA30" s="51" t="s">
        <v>2</v>
      </c>
      <c r="AB30" s="15"/>
      <c r="AC30" s="1"/>
      <c r="AD30" s="18"/>
      <c r="AI30"/>
    </row>
    <row r="31" spans="1:36" ht="15.6">
      <c r="A31" s="39"/>
      <c r="B31" s="46">
        <f>+'Ark1'!C1646</f>
        <v>2019</v>
      </c>
      <c r="C31" s="46">
        <f>+'Ark1'!L1646</f>
        <v>11</v>
      </c>
      <c r="D31" s="91" t="str">
        <f>+D27</f>
        <v>U</v>
      </c>
      <c r="E31" s="335">
        <f>IF(F31=0,"",+'Ark1'!Q1646)</f>
        <v>1599</v>
      </c>
      <c r="F31" s="335">
        <f>+'Ark1'!R1646</f>
        <v>17476</v>
      </c>
      <c r="G31" s="335"/>
      <c r="H31" s="335">
        <f>+IF(F31=0,"",'Ark1'!S1646)</f>
        <v>17475</v>
      </c>
      <c r="I31" s="99">
        <f>+IF(F31=0,"",'Ark1'!AD1646)</f>
        <v>1.1202750815077687</v>
      </c>
      <c r="J31" s="65"/>
      <c r="K31" s="99">
        <f>+IF(F31=0,"",'Ark1'!AE1646)</f>
        <v>1.1872287897527696</v>
      </c>
      <c r="L31" s="48">
        <f>+IF(F31=0,"",'Ark1'!U1646)</f>
        <v>53.130300429184558</v>
      </c>
      <c r="M31" s="99">
        <f>+IF(F31=0,"",'Ark1'!W1646)</f>
        <v>83.383129041487322</v>
      </c>
      <c r="N31" s="65"/>
      <c r="O31" s="65">
        <f>+IF(F31=0,"",'Ark1'!X1646)</f>
        <v>0.84687571526665117</v>
      </c>
      <c r="P31" s="65"/>
      <c r="Q31" s="65">
        <f>+IF(F31=0,"",'Ark1'!Y1646)</f>
        <v>1.6937514305333023</v>
      </c>
      <c r="R31" s="110"/>
      <c r="S31" s="65"/>
      <c r="T31" s="110"/>
      <c r="U31" s="48">
        <f>+IF(F31=0,"",'Ark1'!AA1646)</f>
        <v>10.897490789411638</v>
      </c>
      <c r="V31" s="48">
        <f>+IF(F31=0,"",'Ark1'!AB1646)</f>
        <v>1.1323391900658095</v>
      </c>
      <c r="W31" s="65">
        <f t="shared" si="0"/>
        <v>10.929330831769857</v>
      </c>
      <c r="X31" s="99">
        <f>+IF(F31=0,"",'Ark1'!V1646)</f>
        <v>90.344185239089029</v>
      </c>
      <c r="Y31" s="39"/>
      <c r="Z31" s="4"/>
      <c r="AA31" s="51" t="s">
        <v>2</v>
      </c>
      <c r="AB31" s="15"/>
      <c r="AC31" s="1"/>
      <c r="AD31" s="18"/>
      <c r="AI31"/>
    </row>
    <row r="32" spans="1:36" ht="15.6">
      <c r="A32" s="39"/>
      <c r="B32" s="46">
        <f>+'Ark1'!C1647</f>
        <v>2019</v>
      </c>
      <c r="C32" s="46">
        <f>+'Ark1'!L1647</f>
        <v>14</v>
      </c>
      <c r="D32" s="91" t="str">
        <f>+D28</f>
        <v>E</v>
      </c>
      <c r="E32" s="335">
        <f>IF(F32=0,"",+'Ark1'!Q1647)</f>
        <v>2106</v>
      </c>
      <c r="F32" s="335">
        <f>+'Ark1'!R1647</f>
        <v>454490</v>
      </c>
      <c r="G32" s="335"/>
      <c r="H32" s="335">
        <f>+IF(F32=0,"",'Ark1'!S1647)</f>
        <v>454379</v>
      </c>
      <c r="I32" s="99">
        <f>+IF(F32=0,"",'Ark1'!AD1647)</f>
        <v>29.13445993330658</v>
      </c>
      <c r="J32" s="65"/>
      <c r="K32" s="99">
        <f>+IF(F32=0,"",'Ark1'!AE1647)</f>
        <v>30.363349179278796</v>
      </c>
      <c r="L32" s="48">
        <f>+IF(F32=0,"",'Ark1'!U1647)</f>
        <v>57.852763882133651</v>
      </c>
      <c r="M32" s="99">
        <f>+IF(F32=0,"",'Ark1'!W1647)</f>
        <v>82.014827533841881</v>
      </c>
      <c r="N32" s="65"/>
      <c r="O32" s="65">
        <f>+IF(F32=0,"",'Ark1'!X1647)</f>
        <v>0.8864881515544899</v>
      </c>
      <c r="P32" s="65"/>
      <c r="Q32" s="65">
        <f>+IF(F32=0,"",'Ark1'!Y1647)</f>
        <v>1.7729763031089798</v>
      </c>
      <c r="R32" s="110"/>
      <c r="S32" s="65"/>
      <c r="T32" s="110"/>
      <c r="U32" s="48">
        <f>+IF(F32=0,"",'Ark1'!AA1647)</f>
        <v>8.4728303835543937</v>
      </c>
      <c r="V32" s="48">
        <f>+IF(F32=0,"",'Ark1'!AB1647)</f>
        <v>1.1723088909891319</v>
      </c>
      <c r="W32" s="65">
        <f t="shared" si="0"/>
        <v>215.80721747388415</v>
      </c>
      <c r="X32" s="99">
        <f>+IF(F32=0,"",'Ark1'!V1647)</f>
        <v>88.877929776108516</v>
      </c>
      <c r="Y32" s="39"/>
      <c r="Z32" s="4"/>
      <c r="AA32" s="51" t="s">
        <v>2</v>
      </c>
      <c r="AB32" s="15"/>
      <c r="AC32" s="12"/>
      <c r="AD32" s="18"/>
      <c r="AI32"/>
    </row>
    <row r="33" spans="1:35" ht="15.6">
      <c r="A33" s="39"/>
      <c r="B33" s="46">
        <f>+'Ark1'!C1648</f>
        <v>2019</v>
      </c>
      <c r="C33" s="46">
        <f>+'Ark1'!L1648</f>
        <v>17</v>
      </c>
      <c r="D33" s="91" t="str">
        <f>+D29</f>
        <v>S</v>
      </c>
      <c r="E33" s="335">
        <f>IF(F33=0,"",+'Ark1'!Q1648)</f>
        <v>2242</v>
      </c>
      <c r="F33" s="335">
        <f>+'Ark1'!R1648</f>
        <v>1068290</v>
      </c>
      <c r="G33" s="335"/>
      <c r="H33" s="335">
        <f>+IF(F33=0,"",'Ark1'!S1648)</f>
        <v>1068195</v>
      </c>
      <c r="I33" s="99">
        <f>+IF(F33=0,"",'Ark1'!AD1648)</f>
        <v>68.48126955962087</v>
      </c>
      <c r="J33" s="65"/>
      <c r="K33" s="99">
        <f>+IF(F33=0,"",'Ark1'!AE1648)</f>
        <v>68.377120953810859</v>
      </c>
      <c r="L33" s="48">
        <f>+IF(F33=0,"",'Ark1'!U1648)</f>
        <v>62.219384101217486</v>
      </c>
      <c r="M33" s="99">
        <f>+IF(F33=0,"",'Ark1'!W1648)</f>
        <v>78.563572409534657</v>
      </c>
      <c r="N33" s="65"/>
      <c r="O33" s="65">
        <f>+IF(F33=0,"",'Ark1'!X1648)</f>
        <v>1.492665849160808</v>
      </c>
      <c r="P33" s="65"/>
      <c r="Q33" s="65">
        <f>+IF(F33=0,"",'Ark1'!Y1648)</f>
        <v>2.985331698321616</v>
      </c>
      <c r="R33" s="110"/>
      <c r="S33" s="65"/>
      <c r="T33" s="110"/>
      <c r="U33" s="48">
        <f>+IF(F33=0,"",'Ark1'!AA1648)</f>
        <v>9.5351470746753115</v>
      </c>
      <c r="V33" s="48">
        <f>+IF(F33=0,"",'Ark1'!AB1648)</f>
        <v>1.779810232312161</v>
      </c>
      <c r="W33" s="65">
        <f t="shared" si="0"/>
        <v>476.48974130240856</v>
      </c>
      <c r="X33" s="99">
        <f>+IF(F33=0,"",'Ark1'!V1648)</f>
        <v>85.124979255290441</v>
      </c>
      <c r="Y33" s="39"/>
      <c r="Z33" s="4"/>
      <c r="AA33" s="51" t="s">
        <v>2</v>
      </c>
      <c r="AB33" s="15"/>
      <c r="AC33" s="12"/>
      <c r="AD33" s="18"/>
      <c r="AI33"/>
    </row>
    <row r="34" spans="1:35" ht="15.6">
      <c r="A34" s="39"/>
      <c r="B34" s="2">
        <f>+'Ark1'!C1649</f>
        <v>2018</v>
      </c>
      <c r="C34" s="2">
        <f>+'Ark1'!L1649</f>
        <v>1</v>
      </c>
      <c r="D34" s="50" t="s">
        <v>20</v>
      </c>
      <c r="E34" s="318" t="str">
        <f>IF(F34=0,"",+'Ark1'!Q1649)</f>
        <v/>
      </c>
      <c r="F34" s="318">
        <f>+'Ark1'!R1649</f>
        <v>0</v>
      </c>
      <c r="G34" s="318"/>
      <c r="H34" s="318" t="str">
        <f>+IF(F34=0,"",'Ark1'!S1649)</f>
        <v/>
      </c>
      <c r="I34" s="50" t="str">
        <f>+IF(F34=0,"",'Ark1'!AD1649)</f>
        <v/>
      </c>
      <c r="J34" s="50"/>
      <c r="K34" s="50" t="str">
        <f>+IF(F34=0,"",'Ark1'!AE1649)</f>
        <v/>
      </c>
      <c r="L34" s="5" t="str">
        <f>+IF(F34=0,"",'Ark1'!U1649)</f>
        <v/>
      </c>
      <c r="M34" s="50" t="str">
        <f>+IF(F34=0,"",'Ark1'!W1649)</f>
        <v/>
      </c>
      <c r="N34" s="50"/>
      <c r="O34" s="50" t="str">
        <f>+IF(F34=0,"",'Ark1'!X1649)</f>
        <v/>
      </c>
      <c r="P34" s="50"/>
      <c r="Q34" s="50" t="str">
        <f>+IF(F34=0,"",'Ark1'!Y1649)</f>
        <v/>
      </c>
      <c r="R34" s="110"/>
      <c r="S34" s="18"/>
      <c r="T34" s="110"/>
      <c r="U34" s="50" t="str">
        <f>+IF(F34=0,"",'Ark1'!AA1649)</f>
        <v/>
      </c>
      <c r="V34" s="5" t="str">
        <f>+IF(F34=0,"",'Ark1'!AB1649)</f>
        <v/>
      </c>
      <c r="W34" s="18" t="str">
        <f t="shared" si="0"/>
        <v/>
      </c>
      <c r="X34" s="50" t="str">
        <f>+IF(F34=0,"",'Ark1'!V1649)</f>
        <v/>
      </c>
      <c r="Y34" s="39"/>
      <c r="Z34" s="4"/>
      <c r="AA34" s="51" t="s">
        <v>2</v>
      </c>
      <c r="AB34" s="15"/>
      <c r="AC34" s="12"/>
      <c r="AD34" s="18"/>
      <c r="AI34"/>
    </row>
    <row r="35" spans="1:35" ht="15.6">
      <c r="A35" s="39"/>
      <c r="B35" s="2">
        <f>+'Ark1'!C1650</f>
        <v>2018</v>
      </c>
      <c r="C35" s="2">
        <f>+'Ark1'!L1650</f>
        <v>2</v>
      </c>
      <c r="D35" s="50" t="s">
        <v>21</v>
      </c>
      <c r="E35" s="318" t="str">
        <f>IF(F35=0,"",+'Ark1'!Q1650)</f>
        <v/>
      </c>
      <c r="F35" s="318">
        <f>+'Ark1'!R1650</f>
        <v>0</v>
      </c>
      <c r="G35" s="318"/>
      <c r="H35" s="318" t="str">
        <f>+IF(F35=0,"",'Ark1'!S1650)</f>
        <v/>
      </c>
      <c r="I35" s="50" t="str">
        <f>+IF(F35=0,"",'Ark1'!AD1650)</f>
        <v/>
      </c>
      <c r="J35" s="50"/>
      <c r="K35" s="50" t="str">
        <f>+IF(F35=0,"",'Ark1'!AE1650)</f>
        <v/>
      </c>
      <c r="L35" s="5" t="str">
        <f>+IF(F35=0,"",'Ark1'!U1650)</f>
        <v/>
      </c>
      <c r="M35" s="50" t="str">
        <f>+IF(F35=0,"",'Ark1'!W1650)</f>
        <v/>
      </c>
      <c r="N35" s="50"/>
      <c r="O35" s="50" t="str">
        <f>+IF(F35=0,"",'Ark1'!X1650)</f>
        <v/>
      </c>
      <c r="P35" s="50"/>
      <c r="Q35" s="50" t="str">
        <f>+IF(F35=0,"",'Ark1'!Y1650)</f>
        <v/>
      </c>
      <c r="R35" s="110"/>
      <c r="S35" s="18"/>
      <c r="T35" s="110"/>
      <c r="U35" s="50" t="str">
        <f>+IF(F35=0,"",'Ark1'!AA1650)</f>
        <v/>
      </c>
      <c r="V35" s="5" t="str">
        <f>+IF(F35=0,"",'Ark1'!AB1650)</f>
        <v/>
      </c>
      <c r="W35" s="18" t="str">
        <f t="shared" ref="W35:W40" si="1">+IF(F35=0,"",F35/E35)</f>
        <v/>
      </c>
      <c r="X35" s="50" t="str">
        <f>+IF(F35=0,"",'Ark1'!V1650)</f>
        <v/>
      </c>
      <c r="Y35" s="39"/>
      <c r="Z35" s="4"/>
      <c r="AA35" s="51" t="s">
        <v>2</v>
      </c>
      <c r="AB35" s="15"/>
      <c r="AC35" s="12"/>
      <c r="AD35" s="18"/>
      <c r="AI35"/>
    </row>
    <row r="36" spans="1:35" ht="15.6">
      <c r="A36" s="39"/>
      <c r="B36" s="2">
        <f>+'Ark1'!C1651</f>
        <v>2018</v>
      </c>
      <c r="C36" s="2">
        <f>+'Ark1'!L1651</f>
        <v>5</v>
      </c>
      <c r="D36" s="50" t="s">
        <v>355</v>
      </c>
      <c r="E36" s="318" t="str">
        <f>IF(F36=0,"",+'Ark1'!Q1651)</f>
        <v/>
      </c>
      <c r="F36" s="318">
        <f>+'Ark1'!R1651</f>
        <v>0</v>
      </c>
      <c r="G36" s="318"/>
      <c r="H36" s="318" t="str">
        <f>+IF(F36=0,"",'Ark1'!S1651)</f>
        <v/>
      </c>
      <c r="I36" s="50" t="str">
        <f>+IF(F36=0,"",'Ark1'!AD1651)</f>
        <v/>
      </c>
      <c r="J36" s="50"/>
      <c r="K36" s="50" t="str">
        <f>+IF(F36=0,"",'Ark1'!AE1651)</f>
        <v/>
      </c>
      <c r="L36" s="5" t="str">
        <f>+IF(F36=0,"",'Ark1'!U1651)</f>
        <v/>
      </c>
      <c r="M36" s="50" t="str">
        <f>+IF(F36=0,"",'Ark1'!W1651)</f>
        <v/>
      </c>
      <c r="N36" s="50"/>
      <c r="O36" s="50" t="str">
        <f>+IF(F36=0,"",'Ark1'!X1651)</f>
        <v/>
      </c>
      <c r="P36" s="50"/>
      <c r="Q36" s="50" t="str">
        <f>+IF(F36=0,"",'Ark1'!Y1651)</f>
        <v/>
      </c>
      <c r="R36" s="110"/>
      <c r="S36" s="18"/>
      <c r="T36" s="110"/>
      <c r="U36" s="50" t="str">
        <f>+IF(F36=0,"",'Ark1'!AA1651)</f>
        <v/>
      </c>
      <c r="V36" s="5" t="str">
        <f>+IF(F36=0,"",'Ark1'!AB1651)</f>
        <v/>
      </c>
      <c r="W36" s="18" t="str">
        <f t="shared" si="1"/>
        <v/>
      </c>
      <c r="X36" s="50" t="str">
        <f>+IF(F36=0,"",'Ark1'!V1651)</f>
        <v/>
      </c>
      <c r="Y36" s="39"/>
      <c r="Z36" s="4"/>
      <c r="AA36" s="51" t="s">
        <v>2</v>
      </c>
      <c r="AB36" s="15"/>
      <c r="AC36" s="5"/>
      <c r="AD36" s="18"/>
      <c r="AI36"/>
    </row>
    <row r="37" spans="1:35" ht="15.6">
      <c r="A37" s="39"/>
      <c r="B37" s="2">
        <f>+'Ark1'!C1652</f>
        <v>2018</v>
      </c>
      <c r="C37" s="2">
        <f>+'Ark1'!L1652</f>
        <v>8</v>
      </c>
      <c r="D37" s="50" t="str">
        <f t="shared" ref="D37:D70" si="2">+D30</f>
        <v>R</v>
      </c>
      <c r="E37" s="318">
        <f>IF(F37=0,"",+'Ark1'!Q1652)</f>
        <v>149</v>
      </c>
      <c r="F37" s="318">
        <f>+'Ark1'!R1652</f>
        <v>268</v>
      </c>
      <c r="G37" s="318"/>
      <c r="H37" s="318">
        <f>+IF(F37=0,"",'Ark1'!S1652)</f>
        <v>268</v>
      </c>
      <c r="I37" s="50">
        <f>+IF(F37=0,"",'Ark1'!AD1652)</f>
        <v>1.6408910038150714E-2</v>
      </c>
      <c r="J37" s="50"/>
      <c r="K37" s="50">
        <f>+IF(F37=0,"",'Ark1'!AE1652)</f>
        <v>1.9181827617127476E-2</v>
      </c>
      <c r="L37" s="5">
        <f>+IF(F37=0,"",'Ark1'!U1652)</f>
        <v>48.447761194029844</v>
      </c>
      <c r="M37" s="50">
        <f>+IF(F37=0,"",'Ark1'!W1652)</f>
        <v>90.652238805970171</v>
      </c>
      <c r="N37" s="50"/>
      <c r="O37" s="50">
        <f>+IF(F37=0,"",'Ark1'!X1652)</f>
        <v>1.4925373134328361</v>
      </c>
      <c r="P37" s="50"/>
      <c r="Q37" s="50">
        <f>+IF(F37=0,"",'Ark1'!Y1652)</f>
        <v>2.9850746268656723</v>
      </c>
      <c r="R37" s="110"/>
      <c r="S37" s="18"/>
      <c r="T37" s="110"/>
      <c r="U37" s="50">
        <f>+IF(F37=0,"",'Ark1'!AA1652)</f>
        <v>26.731354825534712</v>
      </c>
      <c r="V37" s="5">
        <f>+IF(F37=0,"",'Ark1'!AB1652)</f>
        <v>0.67544528352124311</v>
      </c>
      <c r="W37" s="18">
        <f t="shared" si="1"/>
        <v>1.7986577181208054</v>
      </c>
      <c r="X37" s="50">
        <f>+IF(F37=0,"",'Ark1'!V1652)</f>
        <v>98.214776604517951</v>
      </c>
      <c r="Y37" s="39"/>
      <c r="Z37" s="4"/>
      <c r="AA37" s="51" t="s">
        <v>2</v>
      </c>
      <c r="AB37" s="15"/>
      <c r="AC37" s="5"/>
      <c r="AD37" s="18"/>
      <c r="AI37"/>
    </row>
    <row r="38" spans="1:35" ht="15.6">
      <c r="A38" s="39"/>
      <c r="B38" s="2">
        <f>+'Ark1'!C1653</f>
        <v>2018</v>
      </c>
      <c r="C38" s="2">
        <f>+'Ark1'!L1653</f>
        <v>11</v>
      </c>
      <c r="D38" s="50" t="str">
        <f t="shared" si="2"/>
        <v>U</v>
      </c>
      <c r="E38" s="318">
        <f>IF(F38=0,"",+'Ark1'!Q1653)</f>
        <v>1667</v>
      </c>
      <c r="F38" s="318">
        <f>+'Ark1'!R1653</f>
        <v>13495</v>
      </c>
      <c r="G38" s="318"/>
      <c r="H38" s="318">
        <f>+IF(F38=0,"",'Ark1'!S1653)</f>
        <v>13495</v>
      </c>
      <c r="I38" s="50">
        <f>+IF(F38=0,"",'Ark1'!AD1653)</f>
        <v>0.82626209315240251</v>
      </c>
      <c r="J38" s="50"/>
      <c r="K38" s="50">
        <f>+IF(F38=0,"",'Ark1'!AE1653)</f>
        <v>0.86983747192884242</v>
      </c>
      <c r="L38" s="5">
        <f>+IF(F38=0,"",'Ark1'!U1653)</f>
        <v>53.548203038162306</v>
      </c>
      <c r="M38" s="50">
        <f>+IF(F38=0,"",'Ark1'!W1653)</f>
        <v>81.6372878844019</v>
      </c>
      <c r="N38" s="50"/>
      <c r="O38" s="50">
        <f>+IF(F38=0,"",'Ark1'!X1653)</f>
        <v>1.1041126343090037</v>
      </c>
      <c r="P38" s="50"/>
      <c r="Q38" s="50">
        <f>+IF(F38=0,"",'Ark1'!Y1653)</f>
        <v>2.2082252686180075</v>
      </c>
      <c r="R38" s="110"/>
      <c r="S38" s="18"/>
      <c r="T38" s="110"/>
      <c r="U38" s="50">
        <f>+IF(F38=0,"",'Ark1'!AA1653)</f>
        <v>14.196898817376612</v>
      </c>
      <c r="V38" s="5">
        <f>+IF(F38=0,"",'Ark1'!AB1653)</f>
        <v>0.85035981415876449</v>
      </c>
      <c r="W38" s="18">
        <f t="shared" si="1"/>
        <v>8.0953809238152363</v>
      </c>
      <c r="X38" s="50">
        <f>+IF(F38=0,"",'Ark1'!V1653)</f>
        <v>88.447765855256506</v>
      </c>
      <c r="Y38" s="39"/>
      <c r="Z38" s="4"/>
      <c r="AA38" s="51" t="s">
        <v>2</v>
      </c>
      <c r="AB38" s="15"/>
      <c r="AC38" s="5"/>
      <c r="AD38" s="18"/>
      <c r="AI38"/>
    </row>
    <row r="39" spans="1:35" ht="15.6">
      <c r="A39" s="39"/>
      <c r="B39" s="2">
        <f>+'Ark1'!C1654</f>
        <v>2018</v>
      </c>
      <c r="C39" s="2">
        <f>+'Ark1'!L1654</f>
        <v>14</v>
      </c>
      <c r="D39" s="50" t="str">
        <f t="shared" si="2"/>
        <v>E</v>
      </c>
      <c r="E39" s="318">
        <f>IF(F39=0,"",+'Ark1'!Q1654)</f>
        <v>2354</v>
      </c>
      <c r="F39" s="318">
        <f>+'Ark1'!R1654</f>
        <v>656636</v>
      </c>
      <c r="G39" s="318"/>
      <c r="H39" s="318">
        <f>+IF(F39=0,"",'Ark1'!S1654)</f>
        <v>656584</v>
      </c>
      <c r="I39" s="50">
        <f>+IF(F39=0,"",'Ark1'!AD1654)</f>
        <v>40.204033775414672</v>
      </c>
      <c r="J39" s="50"/>
      <c r="K39" s="50">
        <f>+IF(F39=0,"",'Ark1'!AE1654)</f>
        <v>42.164370877697074</v>
      </c>
      <c r="L39" s="5">
        <f>+IF(F39=0,"",'Ark1'!U1654)</f>
        <v>57.770743728144446</v>
      </c>
      <c r="M39" s="50">
        <f>+IF(F39=0,"",'Ark1'!W1654)</f>
        <v>81.33522525678282</v>
      </c>
      <c r="N39" s="50"/>
      <c r="O39" s="50">
        <f>+IF(F39=0,"",'Ark1'!X1654)</f>
        <v>1.1802581643406695</v>
      </c>
      <c r="P39" s="50"/>
      <c r="Q39" s="50">
        <f>+IF(F39=0,"",'Ark1'!Y1654)</f>
        <v>2.3605163286813391</v>
      </c>
      <c r="R39" s="110"/>
      <c r="S39" s="18"/>
      <c r="T39" s="110"/>
      <c r="U39" s="50">
        <f>+IF(F39=0,"",'Ark1'!AA1654)</f>
        <v>8.7291580057894311</v>
      </c>
      <c r="V39" s="5">
        <f>+IF(F39=0,"",'Ark1'!AB1654)</f>
        <v>1.1729558557688184</v>
      </c>
      <c r="W39" s="18">
        <f t="shared" si="1"/>
        <v>278.94477485131688</v>
      </c>
      <c r="X39" s="50">
        <f>+IF(F39=0,"",'Ark1'!V1654)</f>
        <v>88.126697358281859</v>
      </c>
      <c r="Y39" s="39"/>
      <c r="Z39" s="4"/>
      <c r="AA39" s="51" t="s">
        <v>2</v>
      </c>
      <c r="AB39" s="15"/>
      <c r="AC39" s="5"/>
      <c r="AD39" s="18"/>
      <c r="AI39"/>
    </row>
    <row r="40" spans="1:35" ht="15.6">
      <c r="A40" s="39"/>
      <c r="B40" s="2">
        <f>+'Ark1'!C1655</f>
        <v>2018</v>
      </c>
      <c r="C40" s="2">
        <f>+'Ark1'!L1655</f>
        <v>17</v>
      </c>
      <c r="D40" s="50" t="str">
        <f t="shared" si="2"/>
        <v>S</v>
      </c>
      <c r="E40" s="318">
        <f>IF(F40=0,"",+'Ark1'!Q1655)</f>
        <v>2417</v>
      </c>
      <c r="F40" s="318">
        <f>+'Ark1'!R1655</f>
        <v>926635</v>
      </c>
      <c r="G40" s="318"/>
      <c r="H40" s="318">
        <f>+IF(F40=0,"",'Ark1'!S1655)</f>
        <v>926615</v>
      </c>
      <c r="I40" s="50">
        <f>+IF(F40=0,"",'Ark1'!AD1655)</f>
        <v>56.735337138812646</v>
      </c>
      <c r="J40" s="50"/>
      <c r="K40" s="50">
        <f>+IF(F40=0,"",'Ark1'!AE1655)</f>
        <v>56.946609822756955</v>
      </c>
      <c r="L40" s="5">
        <f>+IF(F40=0,"",'Ark1'!U1655)</f>
        <v>61.989005142373038</v>
      </c>
      <c r="M40" s="50">
        <f>+IF(F40=0,"",'Ark1'!W1655)</f>
        <v>77.838040189289131</v>
      </c>
      <c r="N40" s="50"/>
      <c r="O40" s="50">
        <f>+IF(F40=0,"",'Ark1'!X1655)</f>
        <v>1.8458184722139777</v>
      </c>
      <c r="P40" s="50"/>
      <c r="Q40" s="50">
        <f>+IF(F40=0,"",'Ark1'!Y1655)</f>
        <v>3.6916369444279553</v>
      </c>
      <c r="R40" s="110"/>
      <c r="S40" s="18"/>
      <c r="T40" s="110"/>
      <c r="U40" s="50">
        <f>+IF(F40=0,"",'Ark1'!AA1655)</f>
        <v>9.6756645959399226</v>
      </c>
      <c r="V40" s="5">
        <f>+IF(F40=0,"",'Ark1'!AB1655)</f>
        <v>1.8361231945796497</v>
      </c>
      <c r="W40" s="18">
        <f t="shared" si="1"/>
        <v>383.38229209764171</v>
      </c>
      <c r="X40" s="50">
        <f>+IF(F40=0,"",'Ark1'!V1655)</f>
        <v>84.332883276285443</v>
      </c>
      <c r="Y40" s="39"/>
      <c r="Z40" s="4"/>
      <c r="AA40" s="51" t="s">
        <v>2</v>
      </c>
      <c r="AB40" s="15"/>
      <c r="AC40" s="5"/>
      <c r="AD40" s="18"/>
      <c r="AI40"/>
    </row>
    <row r="41" spans="1:35" ht="15.6">
      <c r="A41" s="39"/>
      <c r="B41" s="46">
        <f>+'Ark1'!C1656</f>
        <v>2017</v>
      </c>
      <c r="C41" s="46">
        <f>+'Ark1'!L1656</f>
        <v>1</v>
      </c>
      <c r="D41" s="91" t="str">
        <f>+D34</f>
        <v>P-</v>
      </c>
      <c r="E41" s="335" t="str">
        <f>IF(F41=0,"",+'Ark1'!Q1656)</f>
        <v/>
      </c>
      <c r="F41" s="335">
        <f>+'Ark1'!R1656</f>
        <v>0</v>
      </c>
      <c r="G41" s="335"/>
      <c r="H41" s="335" t="str">
        <f>+IF(F41=0,"",'Ark1'!S1656)</f>
        <v/>
      </c>
      <c r="I41" s="99" t="str">
        <f>+IF(F41=0,"",'Ark1'!AD1656)</f>
        <v/>
      </c>
      <c r="J41" s="65"/>
      <c r="K41" s="99" t="str">
        <f>+IF(F41=0,"",'Ark1'!AE1656)</f>
        <v/>
      </c>
      <c r="L41" s="48" t="str">
        <f>+IF(F41=0,"",'Ark1'!U1656)</f>
        <v/>
      </c>
      <c r="M41" s="99" t="str">
        <f>+IF(F41=0,"",'Ark1'!W1656)</f>
        <v/>
      </c>
      <c r="N41" s="65"/>
      <c r="O41" s="65" t="str">
        <f>+IF(F41=0,"",'Ark1'!X1656)</f>
        <v/>
      </c>
      <c r="P41" s="65"/>
      <c r="Q41" s="65" t="str">
        <f>+IF(F41=0,"",'Ark1'!Y1656)</f>
        <v/>
      </c>
      <c r="R41" s="110"/>
      <c r="S41" s="65"/>
      <c r="T41" s="110"/>
      <c r="U41" s="48" t="str">
        <f>+IF(F41=0,"",'Ark1'!AA1656)</f>
        <v/>
      </c>
      <c r="V41" s="48" t="str">
        <f>+IF(F41=0,"",'Ark1'!AB1656)</f>
        <v/>
      </c>
      <c r="W41" s="65" t="str">
        <f>+IF(F41=0,"",F41/E41)</f>
        <v/>
      </c>
      <c r="X41" s="99" t="str">
        <f>+IF(F41=0,"",'Ark1'!V1656)</f>
        <v/>
      </c>
      <c r="Y41" s="39"/>
      <c r="Z41" s="4"/>
      <c r="AA41" s="51" t="s">
        <v>2</v>
      </c>
      <c r="AB41" s="15"/>
      <c r="AC41" s="5"/>
      <c r="AD41" s="18"/>
      <c r="AI41"/>
    </row>
    <row r="42" spans="1:35" ht="15.6">
      <c r="A42" s="39"/>
      <c r="B42" s="46">
        <f>+'Ark1'!C1657</f>
        <v>2017</v>
      </c>
      <c r="C42" s="46">
        <f>+'Ark1'!L1657</f>
        <v>2</v>
      </c>
      <c r="D42" s="91" t="str">
        <f t="shared" si="2"/>
        <v>P</v>
      </c>
      <c r="E42" s="335" t="str">
        <f>IF(F42=0,"",+'Ark1'!Q1657)</f>
        <v/>
      </c>
      <c r="F42" s="335">
        <f>+'Ark1'!R1657</f>
        <v>0</v>
      </c>
      <c r="G42" s="335"/>
      <c r="H42" s="335" t="str">
        <f>+IF(F42=0,"",'Ark1'!S1657)</f>
        <v/>
      </c>
      <c r="I42" s="99" t="str">
        <f>+IF(F42=0,"",'Ark1'!AD1657)</f>
        <v/>
      </c>
      <c r="J42" s="65"/>
      <c r="K42" s="99" t="str">
        <f>+IF(F42=0,"",'Ark1'!AE1657)</f>
        <v/>
      </c>
      <c r="L42" s="48" t="str">
        <f>+IF(F42=0,"",'Ark1'!U1657)</f>
        <v/>
      </c>
      <c r="M42" s="99" t="str">
        <f>+IF(F42=0,"",'Ark1'!W1657)</f>
        <v/>
      </c>
      <c r="N42" s="65"/>
      <c r="O42" s="65" t="str">
        <f>+IF(F42=0,"",'Ark1'!X1657)</f>
        <v/>
      </c>
      <c r="P42" s="65"/>
      <c r="Q42" s="65" t="str">
        <f>+IF(F42=0,"",'Ark1'!Y1657)</f>
        <v/>
      </c>
      <c r="R42" s="110"/>
      <c r="S42" s="65"/>
      <c r="T42" s="110"/>
      <c r="U42" s="48" t="str">
        <f>+IF(F42=0,"",'Ark1'!AA1657)</f>
        <v/>
      </c>
      <c r="V42" s="48" t="str">
        <f>+IF(F42=0,"",'Ark1'!AB1657)</f>
        <v/>
      </c>
      <c r="W42" s="65" t="str">
        <f t="shared" ref="W42:W47" si="3">+IF(F42=0,"",F42/E42)</f>
        <v/>
      </c>
      <c r="X42" s="99" t="str">
        <f>+IF(F42=0,"",'Ark1'!V1657)</f>
        <v/>
      </c>
      <c r="Y42" s="39"/>
      <c r="Z42" s="4"/>
      <c r="AA42" s="51" t="s">
        <v>2</v>
      </c>
      <c r="AB42" s="15"/>
      <c r="AC42" s="5"/>
      <c r="AD42" s="18"/>
      <c r="AI42"/>
    </row>
    <row r="43" spans="1:35" ht="15.6">
      <c r="A43" s="39"/>
      <c r="B43" s="46">
        <f>+'Ark1'!C1658</f>
        <v>2017</v>
      </c>
      <c r="C43" s="46">
        <f>+'Ark1'!L1658</f>
        <v>5</v>
      </c>
      <c r="D43" s="91" t="str">
        <f t="shared" si="2"/>
        <v>O</v>
      </c>
      <c r="E43" s="335" t="str">
        <f>IF(F43=0,"",+'Ark1'!Q1658)</f>
        <v/>
      </c>
      <c r="F43" s="335">
        <f>+'Ark1'!R1658</f>
        <v>0</v>
      </c>
      <c r="G43" s="335"/>
      <c r="H43" s="335" t="str">
        <f>+IF(F43=0,"",'Ark1'!S1658)</f>
        <v/>
      </c>
      <c r="I43" s="99" t="str">
        <f>+IF(F43=0,"",'Ark1'!AD1658)</f>
        <v/>
      </c>
      <c r="J43" s="65"/>
      <c r="K43" s="99" t="str">
        <f>+IF(F43=0,"",'Ark1'!AE1658)</f>
        <v/>
      </c>
      <c r="L43" s="48" t="str">
        <f>+IF(F43=0,"",'Ark1'!U1658)</f>
        <v/>
      </c>
      <c r="M43" s="99" t="str">
        <f>+IF(F43=0,"",'Ark1'!W1658)</f>
        <v/>
      </c>
      <c r="N43" s="65"/>
      <c r="O43" s="65" t="str">
        <f>+IF(F43=0,"",'Ark1'!X1658)</f>
        <v/>
      </c>
      <c r="P43" s="65"/>
      <c r="Q43" s="65" t="str">
        <f>+IF(F43=0,"",'Ark1'!Y1658)</f>
        <v/>
      </c>
      <c r="R43" s="110"/>
      <c r="S43" s="65"/>
      <c r="T43" s="110"/>
      <c r="U43" s="48" t="str">
        <f>+IF(F43=0,"",'Ark1'!AA1658)</f>
        <v/>
      </c>
      <c r="V43" s="48" t="str">
        <f>+IF(F43=0,"",'Ark1'!AB1658)</f>
        <v/>
      </c>
      <c r="W43" s="65" t="str">
        <f t="shared" si="3"/>
        <v/>
      </c>
      <c r="X43" s="99" t="str">
        <f>+IF(F43=0,"",'Ark1'!V1658)</f>
        <v/>
      </c>
      <c r="Y43" s="39"/>
      <c r="Z43" s="4"/>
      <c r="AA43" s="51" t="s">
        <v>2</v>
      </c>
      <c r="AB43" s="15"/>
      <c r="AC43" s="5"/>
      <c r="AD43" s="18"/>
      <c r="AI43"/>
    </row>
    <row r="44" spans="1:35" ht="15.6">
      <c r="A44" s="39"/>
      <c r="B44" s="46">
        <f>+'Ark1'!C1659</f>
        <v>2017</v>
      </c>
      <c r="C44" s="46">
        <f>+'Ark1'!L1659</f>
        <v>8</v>
      </c>
      <c r="D44" s="91" t="str">
        <f t="shared" si="2"/>
        <v>R</v>
      </c>
      <c r="E44" s="335">
        <f>IF(F44=0,"",+'Ark1'!Q1659)</f>
        <v>194</v>
      </c>
      <c r="F44" s="335">
        <f>+'Ark1'!R1659</f>
        <v>375</v>
      </c>
      <c r="G44" s="335"/>
      <c r="H44" s="335">
        <f>+IF(F44=0,"",'Ark1'!S1659)</f>
        <v>375</v>
      </c>
      <c r="I44" s="99">
        <f>+IF(F44=0,"",'Ark1'!AD1659)</f>
        <v>2.3735754591286129E-2</v>
      </c>
      <c r="J44" s="65"/>
      <c r="K44" s="99">
        <f>+IF(F44=0,"",'Ark1'!AE1659)</f>
        <v>2.9475524834657599E-2</v>
      </c>
      <c r="L44" s="48">
        <f>+IF(F44=0,"",'Ark1'!U1659)</f>
        <v>48.432000000000009</v>
      </c>
      <c r="M44" s="99">
        <f>+IF(F44=0,"",'Ark1'!W1659)</f>
        <v>100.36</v>
      </c>
      <c r="N44" s="65"/>
      <c r="O44" s="65">
        <f>+IF(F44=0,"",'Ark1'!X1659)</f>
        <v>2.6666666666666661</v>
      </c>
      <c r="P44" s="65"/>
      <c r="Q44" s="65">
        <f>+IF(F44=0,"",'Ark1'!Y1659)</f>
        <v>5.3333333333333321</v>
      </c>
      <c r="R44" s="110"/>
      <c r="S44" s="65"/>
      <c r="T44" s="110"/>
      <c r="U44" s="48">
        <f>+IF(F44=0,"",'Ark1'!AA1659)</f>
        <v>21.48585643316688</v>
      </c>
      <c r="V44" s="48">
        <f>+IF(F44=0,"",'Ark1'!AB1659)</f>
        <v>0.5266649789001101</v>
      </c>
      <c r="W44" s="65">
        <f t="shared" si="3"/>
        <v>1.9329896907216495</v>
      </c>
      <c r="X44" s="99">
        <f>+IF(F44=0,"",'Ark1'!V1659)</f>
        <v>108.7323943661972</v>
      </c>
      <c r="Y44" s="39"/>
      <c r="Z44" s="4"/>
      <c r="AA44" s="51" t="s">
        <v>2</v>
      </c>
      <c r="AB44" s="18"/>
      <c r="AC44" s="5"/>
      <c r="AD44" s="18"/>
      <c r="AI44"/>
    </row>
    <row r="45" spans="1:35" ht="15.6">
      <c r="A45" s="39"/>
      <c r="B45" s="46">
        <f>+'Ark1'!C1660</f>
        <v>2017</v>
      </c>
      <c r="C45" s="46">
        <f>+'Ark1'!L1660</f>
        <v>11</v>
      </c>
      <c r="D45" s="91" t="str">
        <f t="shared" si="2"/>
        <v>U</v>
      </c>
      <c r="E45" s="335">
        <f>IF(F45=0,"",+'Ark1'!Q1660)</f>
        <v>1739</v>
      </c>
      <c r="F45" s="335">
        <f>+'Ark1'!R1660</f>
        <v>17772</v>
      </c>
      <c r="G45" s="335"/>
      <c r="H45" s="335">
        <f>+IF(F45=0,"",'Ark1'!S1660)</f>
        <v>17772</v>
      </c>
      <c r="I45" s="99">
        <f>+IF(F45=0,"",'Ark1'!AD1660)</f>
        <v>1.1248848815902324</v>
      </c>
      <c r="J45" s="65"/>
      <c r="K45" s="99">
        <f>+IF(F45=0,"",'Ark1'!AE1660)</f>
        <v>1.1764412290378936</v>
      </c>
      <c r="L45" s="48">
        <f>+IF(F45=0,"",'Ark1'!U1660)</f>
        <v>53.53769975241952</v>
      </c>
      <c r="M45" s="99">
        <f>+IF(F45=0,"",'Ark1'!W1660)</f>
        <v>84.520937429665508</v>
      </c>
      <c r="N45" s="65"/>
      <c r="O45" s="65">
        <f>+IF(F45=0,"",'Ark1'!X1660)</f>
        <v>1.80058519018681</v>
      </c>
      <c r="P45" s="65"/>
      <c r="Q45" s="65">
        <f>+IF(F45=0,"",'Ark1'!Y1660)</f>
        <v>3.6011703803736199</v>
      </c>
      <c r="R45" s="110"/>
      <c r="S45" s="65"/>
      <c r="T45" s="110"/>
      <c r="U45" s="48">
        <f>+IF(F45=0,"",'Ark1'!AA1660)</f>
        <v>14.208741162031369</v>
      </c>
      <c r="V45" s="48">
        <f>+IF(F45=0,"",'Ark1'!AB1660)</f>
        <v>0.86702350184444821</v>
      </c>
      <c r="W45" s="65">
        <f t="shared" si="3"/>
        <v>10.219666474985624</v>
      </c>
      <c r="X45" s="99">
        <f>+IF(F45=0,"",'Ark1'!V1660)</f>
        <v>91.571979880458983</v>
      </c>
      <c r="Y45" s="39"/>
      <c r="Z45" s="4"/>
      <c r="AA45" s="51" t="s">
        <v>2</v>
      </c>
      <c r="AI45"/>
    </row>
    <row r="46" spans="1:35" ht="15.6">
      <c r="A46" s="39"/>
      <c r="B46" s="46">
        <f>+'Ark1'!C1661</f>
        <v>2017</v>
      </c>
      <c r="C46" s="46">
        <f>+'Ark1'!L1661</f>
        <v>14</v>
      </c>
      <c r="D46" s="91" t="str">
        <f t="shared" si="2"/>
        <v>E</v>
      </c>
      <c r="E46" s="335">
        <f>IF(F46=0,"",+'Ark1'!Q1661)</f>
        <v>2509</v>
      </c>
      <c r="F46" s="335">
        <f>+'Ark1'!R1661</f>
        <v>687858</v>
      </c>
      <c r="G46" s="335"/>
      <c r="H46" s="335">
        <f>+IF(F46=0,"",'Ark1'!S1661)</f>
        <v>687764</v>
      </c>
      <c r="I46" s="99">
        <f>+IF(F46=0,"",'Ark1'!AD1661)</f>
        <v>43.538209817741055</v>
      </c>
      <c r="J46" s="65"/>
      <c r="K46" s="99">
        <f>+IF(F46=0,"",'Ark1'!AE1661)</f>
        <v>44.792173597869692</v>
      </c>
      <c r="L46" s="48">
        <f>+IF(F46=0,"",'Ark1'!U1661)</f>
        <v>57.686655596978035</v>
      </c>
      <c r="M46" s="99">
        <f>+IF(F46=0,"",'Ark1'!W1661)</f>
        <v>83.155900643243001</v>
      </c>
      <c r="N46" s="65"/>
      <c r="O46" s="65">
        <f>+IF(F46=0,"",'Ark1'!X1661)</f>
        <v>1.8380247085881096</v>
      </c>
      <c r="P46" s="65"/>
      <c r="Q46" s="65">
        <f>+IF(F46=0,"",'Ark1'!Y1661)</f>
        <v>3.6760494171762192</v>
      </c>
      <c r="R46" s="110"/>
      <c r="S46" s="65"/>
      <c r="T46" s="110"/>
      <c r="U46" s="48">
        <f>+IF(F46=0,"",'Ark1'!AA1661)</f>
        <v>8.8034407059889457</v>
      </c>
      <c r="V46" s="48">
        <f>+IF(F46=0,"",'Ark1'!AB1661)</f>
        <v>1.2055769714621236</v>
      </c>
      <c r="W46" s="65">
        <f t="shared" si="3"/>
        <v>274.15623754483858</v>
      </c>
      <c r="X46" s="99">
        <f>+IF(F46=0,"",'Ark1'!V1661)</f>
        <v>90.101888218568973</v>
      </c>
      <c r="Y46" s="39"/>
      <c r="Z46" s="12"/>
      <c r="AA46" s="51" t="s">
        <v>2</v>
      </c>
      <c r="AB46" s="18"/>
      <c r="AD46" s="18"/>
      <c r="AI46"/>
    </row>
    <row r="47" spans="1:35" ht="15.6">
      <c r="A47" s="39"/>
      <c r="B47" s="46">
        <f>+'Ark1'!C1662</f>
        <v>2017</v>
      </c>
      <c r="C47" s="46">
        <f>+'Ark1'!L1662</f>
        <v>17</v>
      </c>
      <c r="D47" s="91" t="str">
        <f t="shared" si="2"/>
        <v>S</v>
      </c>
      <c r="E47" s="335">
        <f>IF(F47=0,"",+'Ark1'!Q1662)</f>
        <v>2524</v>
      </c>
      <c r="F47" s="335">
        <f>+'Ark1'!R1662</f>
        <v>868174</v>
      </c>
      <c r="G47" s="335"/>
      <c r="H47" s="335">
        <f>+IF(F47=0,"",'Ark1'!S1662)</f>
        <v>868167</v>
      </c>
      <c r="I47" s="99">
        <f>+IF(F47=0,"",'Ark1'!AD1662)</f>
        <v>54.951373350760655</v>
      </c>
      <c r="J47" s="65"/>
      <c r="K47" s="99">
        <f>+IF(F47=0,"",'Ark1'!AE1662)</f>
        <v>54.001909648257751</v>
      </c>
      <c r="L47" s="48">
        <f>+IF(F47=0,"",'Ark1'!U1662)</f>
        <v>62.009517754072654</v>
      </c>
      <c r="M47" s="99">
        <f>+IF(F47=0,"",'Ark1'!W1662)</f>
        <v>79.421158486788997</v>
      </c>
      <c r="N47" s="65"/>
      <c r="O47" s="65">
        <f>+IF(F47=0,"",'Ark1'!X1662)</f>
        <v>2.494315655617422</v>
      </c>
      <c r="P47" s="65"/>
      <c r="Q47" s="65">
        <f>+IF(F47=0,"",'Ark1'!Y1662)</f>
        <v>4.9886313112348439</v>
      </c>
      <c r="R47" s="110"/>
      <c r="S47" s="65"/>
      <c r="T47" s="110"/>
      <c r="U47" s="48">
        <f>+IF(F47=0,"",'Ark1'!AA1662)</f>
        <v>9.8164207200860556</v>
      </c>
      <c r="V47" s="48">
        <f>+IF(F47=0,"",'Ark1'!AB1662)</f>
        <v>1.8596512538599224</v>
      </c>
      <c r="W47" s="65">
        <f t="shared" si="3"/>
        <v>343.96751188589542</v>
      </c>
      <c r="X47" s="99">
        <f>+IF(F47=0,"",'Ark1'!V1662)</f>
        <v>86.047428820165479</v>
      </c>
      <c r="Y47" s="39"/>
      <c r="Z47" s="5"/>
      <c r="AA47" s="51" t="s">
        <v>2</v>
      </c>
      <c r="AI47"/>
    </row>
    <row r="48" spans="1:35" ht="15.6">
      <c r="A48" s="39"/>
      <c r="B48" s="2">
        <f>+'Ark1'!C1663</f>
        <v>2016</v>
      </c>
      <c r="C48" s="2">
        <f>+'Ark1'!L1663</f>
        <v>1</v>
      </c>
      <c r="D48" s="50" t="str">
        <f>+D41</f>
        <v>P-</v>
      </c>
      <c r="E48" s="318">
        <f>IF(F48=0,"",+'Ark1'!Q1663)</f>
        <v>2</v>
      </c>
      <c r="F48" s="318">
        <f>+'Ark1'!R1663</f>
        <v>2</v>
      </c>
      <c r="G48" s="318"/>
      <c r="H48" s="318">
        <f>+IF(F48=0,"",'Ark1'!S1663)</f>
        <v>0</v>
      </c>
      <c r="I48" s="50">
        <f>+IF(F48=0,"",'Ark1'!AD1663)</f>
        <v>1.2646929657461075E-4</v>
      </c>
      <c r="J48" s="50"/>
      <c r="K48" s="50">
        <f>+IF(F48=0,"",'Ark1'!AE1663)</f>
        <v>0</v>
      </c>
      <c r="L48" s="5">
        <f>+IF(F48=0,"",'Ark1'!U1663)</f>
        <v>0</v>
      </c>
      <c r="M48" s="50">
        <f>+IF(F48=0,"",'Ark1'!W1663)</f>
        <v>0</v>
      </c>
      <c r="N48" s="50"/>
      <c r="O48" s="50">
        <f>+IF(F48=0,"",'Ark1'!X1663)</f>
        <v>0</v>
      </c>
      <c r="P48" s="50"/>
      <c r="Q48" s="50">
        <f>+IF(F48=0,"",'Ark1'!Y1663)</f>
        <v>0</v>
      </c>
      <c r="R48" s="110"/>
      <c r="S48" s="18"/>
      <c r="T48" s="110"/>
      <c r="U48" s="50">
        <f>+IF(F48=0,"",'Ark1'!AA1663)</f>
        <v>0</v>
      </c>
      <c r="V48" s="5">
        <f>+IF(F48=0,"",'Ark1'!AB1663)</f>
        <v>0</v>
      </c>
      <c r="W48" s="18">
        <f>+IF(F48=0,"",F48/E48)</f>
        <v>1</v>
      </c>
      <c r="X48" s="50">
        <f>+IF(F48=0,"",'Ark1'!V1663)</f>
        <v>0</v>
      </c>
      <c r="Y48" s="39"/>
      <c r="Z48" s="12"/>
      <c r="AA48" s="51" t="s">
        <v>2</v>
      </c>
      <c r="AI48"/>
    </row>
    <row r="49" spans="1:35" ht="15.6">
      <c r="A49" s="39"/>
      <c r="B49" s="2">
        <f>+'Ark1'!C1664</f>
        <v>2016</v>
      </c>
      <c r="C49" s="2">
        <f>+'Ark1'!L1664</f>
        <v>2</v>
      </c>
      <c r="D49" s="50" t="str">
        <f t="shared" si="2"/>
        <v>P</v>
      </c>
      <c r="E49" s="318" t="str">
        <f>IF(F49=0,"",+'Ark1'!Q1664)</f>
        <v/>
      </c>
      <c r="F49" s="318">
        <f>+'Ark1'!R1664</f>
        <v>0</v>
      </c>
      <c r="G49" s="318"/>
      <c r="H49" s="318" t="str">
        <f>+IF(F49=0,"",'Ark1'!S1664)</f>
        <v/>
      </c>
      <c r="I49" s="50" t="str">
        <f>+IF(F49=0,"",'Ark1'!AD1664)</f>
        <v/>
      </c>
      <c r="J49" s="50"/>
      <c r="K49" s="50" t="str">
        <f>+IF(F49=0,"",'Ark1'!AE1664)</f>
        <v/>
      </c>
      <c r="L49" s="5" t="str">
        <f>+IF(F49=0,"",'Ark1'!U1664)</f>
        <v/>
      </c>
      <c r="M49" s="50" t="str">
        <f>+IF(F49=0,"",'Ark1'!W1664)</f>
        <v/>
      </c>
      <c r="N49" s="50"/>
      <c r="O49" s="50" t="str">
        <f>+IF(F49=0,"",'Ark1'!X1664)</f>
        <v/>
      </c>
      <c r="P49" s="50"/>
      <c r="Q49" s="50" t="str">
        <f>+IF(F49=0,"",'Ark1'!Y1664)</f>
        <v/>
      </c>
      <c r="R49" s="110"/>
      <c r="S49" s="18"/>
      <c r="T49" s="110"/>
      <c r="U49" s="50" t="str">
        <f>+IF(F49=0,"",'Ark1'!AA1664)</f>
        <v/>
      </c>
      <c r="V49" s="5" t="str">
        <f>+IF(F49=0,"",'Ark1'!AB1664)</f>
        <v/>
      </c>
      <c r="W49" s="18" t="str">
        <f t="shared" ref="W49:W54" si="4">+IF(F49=0,"",F49/E49)</f>
        <v/>
      </c>
      <c r="X49" s="50" t="str">
        <f>+IF(F49=0,"",'Ark1'!V1664)</f>
        <v/>
      </c>
      <c r="Y49" s="39"/>
      <c r="Z49" s="12"/>
      <c r="AA49" s="51" t="s">
        <v>2</v>
      </c>
      <c r="AB49" s="5"/>
      <c r="AI49"/>
    </row>
    <row r="50" spans="1:35" ht="15.6">
      <c r="A50" s="39"/>
      <c r="B50" s="2">
        <f>+'Ark1'!C1665</f>
        <v>2016</v>
      </c>
      <c r="C50" s="2">
        <f>+'Ark1'!L1665</f>
        <v>5</v>
      </c>
      <c r="D50" s="50" t="str">
        <f t="shared" si="2"/>
        <v>O</v>
      </c>
      <c r="E50" s="318">
        <f>IF(F50=0,"",+'Ark1'!Q1665)</f>
        <v>1</v>
      </c>
      <c r="F50" s="318">
        <f>+'Ark1'!R1665</f>
        <v>1</v>
      </c>
      <c r="G50" s="318"/>
      <c r="H50" s="318">
        <f>+IF(F50=0,"",'Ark1'!S1665)</f>
        <v>1</v>
      </c>
      <c r="I50" s="50">
        <f>+IF(F50=0,"",'Ark1'!AD1665)</f>
        <v>6.3234648287305374E-5</v>
      </c>
      <c r="J50" s="50"/>
      <c r="K50" s="50">
        <f>+IF(F50=0,"",'Ark1'!AE1665)</f>
        <v>5.9597283324320235E-5</v>
      </c>
      <c r="L50" s="5">
        <f>+IF(F50=0,"",'Ark1'!U1665)</f>
        <v>42</v>
      </c>
      <c r="M50" s="50">
        <f>+IF(F50=0,"",'Ark1'!W1665)</f>
        <v>76.2</v>
      </c>
      <c r="N50" s="50"/>
      <c r="O50" s="50">
        <f>+IF(F50=0,"",'Ark1'!X1665)</f>
        <v>0</v>
      </c>
      <c r="P50" s="50"/>
      <c r="Q50" s="50">
        <f>+IF(F50=0,"",'Ark1'!Y1665)</f>
        <v>0</v>
      </c>
      <c r="R50" s="110"/>
      <c r="S50" s="18"/>
      <c r="T50" s="110"/>
      <c r="U50" s="50">
        <f>+IF(F50=0,"",'Ark1'!AA1665)</f>
        <v>0</v>
      </c>
      <c r="V50" s="5">
        <f>+IF(F50=0,"",'Ark1'!AB1665)</f>
        <v>0</v>
      </c>
      <c r="W50" s="18">
        <f t="shared" si="4"/>
        <v>1</v>
      </c>
      <c r="X50" s="50">
        <f>+IF(F50=0,"",'Ark1'!V1665)</f>
        <v>82.556879739978299</v>
      </c>
      <c r="Y50" s="39"/>
      <c r="Z50" s="2"/>
      <c r="AA50" s="51" t="s">
        <v>2</v>
      </c>
      <c r="AB50" s="4"/>
      <c r="AC50" s="4"/>
      <c r="AD50" s="4"/>
      <c r="AI50"/>
    </row>
    <row r="51" spans="1:35" ht="15.6">
      <c r="A51" s="39"/>
      <c r="B51" s="2">
        <f>+'Ark1'!C1666</f>
        <v>2016</v>
      </c>
      <c r="C51" s="2">
        <f>+'Ark1'!L1666</f>
        <v>8</v>
      </c>
      <c r="D51" s="50" t="str">
        <f t="shared" si="2"/>
        <v>R</v>
      </c>
      <c r="E51" s="318">
        <f>IF(F51=0,"",+'Ark1'!Q1666)</f>
        <v>182</v>
      </c>
      <c r="F51" s="318">
        <f>+'Ark1'!R1666</f>
        <v>362</v>
      </c>
      <c r="G51" s="318"/>
      <c r="H51" s="318">
        <f>+IF(F51=0,"",'Ark1'!S1666)</f>
        <v>362</v>
      </c>
      <c r="I51" s="50">
        <f>+IF(F51=0,"",'Ark1'!AD1666)</f>
        <v>2.289094268000454E-2</v>
      </c>
      <c r="J51" s="50"/>
      <c r="K51" s="50">
        <f>+IF(F51=0,"",'Ark1'!AE1666)</f>
        <v>2.8353290224058487E-2</v>
      </c>
      <c r="L51" s="5">
        <f>+IF(F51=0,"",'Ark1'!U1666)</f>
        <v>48.414364640883981</v>
      </c>
      <c r="M51" s="50">
        <f>+IF(F51=0,"",'Ark1'!W1666)</f>
        <v>100.14364640883976</v>
      </c>
      <c r="N51" s="50"/>
      <c r="O51" s="50">
        <f>+IF(F51=0,"",'Ark1'!X1666)</f>
        <v>2.7624309392265194</v>
      </c>
      <c r="P51" s="50"/>
      <c r="Q51" s="50">
        <f>+IF(F51=0,"",'Ark1'!Y1666)</f>
        <v>5.5248618784530388</v>
      </c>
      <c r="R51" s="110"/>
      <c r="S51" s="18"/>
      <c r="T51" s="110"/>
      <c r="U51" s="50">
        <f>+IF(F51=0,"",'Ark1'!AA1666)</f>
        <v>19.593068059532445</v>
      </c>
      <c r="V51" s="5">
        <f>+IF(F51=0,"",'Ark1'!AB1666)</f>
        <v>0.62154082255987986</v>
      </c>
      <c r="W51" s="18">
        <f t="shared" si="4"/>
        <v>1.9890109890109891</v>
      </c>
      <c r="X51" s="50">
        <f>+IF(F51=0,"",'Ark1'!V1666)</f>
        <v>108.49799177555779</v>
      </c>
      <c r="Y51" s="39"/>
      <c r="Z51" s="4"/>
      <c r="AA51" s="51"/>
      <c r="AB51" s="12"/>
      <c r="AC51" s="1"/>
      <c r="AD51" s="5"/>
      <c r="AI51"/>
    </row>
    <row r="52" spans="1:35" ht="15.6">
      <c r="A52" s="39"/>
      <c r="B52" s="2">
        <f>+'Ark1'!C1667</f>
        <v>2016</v>
      </c>
      <c r="C52" s="2">
        <f>+'Ark1'!L1667</f>
        <v>11</v>
      </c>
      <c r="D52" s="50" t="str">
        <f t="shared" si="2"/>
        <v>U</v>
      </c>
      <c r="E52" s="318">
        <f>IF(F52=0,"",+'Ark1'!Q1667)</f>
        <v>1655</v>
      </c>
      <c r="F52" s="318">
        <f>+'Ark1'!R1667</f>
        <v>18847</v>
      </c>
      <c r="G52" s="318"/>
      <c r="H52" s="318">
        <f>+IF(F52=0,"",'Ark1'!S1667)</f>
        <v>18847</v>
      </c>
      <c r="I52" s="50">
        <f>+IF(F52=0,"",'Ark1'!AD1667)</f>
        <v>1.1917834162708445</v>
      </c>
      <c r="J52" s="50"/>
      <c r="K52" s="50">
        <f>+IF(F52=0,"",'Ark1'!AE1667)</f>
        <v>1.2431218223923397</v>
      </c>
      <c r="L52" s="5">
        <f>+IF(F52=0,"",'Ark1'!U1667)</f>
        <v>53.481827346527282</v>
      </c>
      <c r="M52" s="50">
        <f>+IF(F52=0,"",'Ark1'!W1667)</f>
        <v>84.333469517695434</v>
      </c>
      <c r="N52" s="50"/>
      <c r="O52" s="50">
        <f>+IF(F52=0,"",'Ark1'!X1667)</f>
        <v>2.1329654586936919</v>
      </c>
      <c r="P52" s="50"/>
      <c r="Q52" s="50">
        <f>+IF(F52=0,"",'Ark1'!Y1667)</f>
        <v>4.2659309173873838</v>
      </c>
      <c r="R52" s="110"/>
      <c r="S52" s="18"/>
      <c r="T52" s="110"/>
      <c r="U52" s="50">
        <f>+IF(F52=0,"",'Ark1'!AA1667)</f>
        <v>13.887388752847423</v>
      </c>
      <c r="V52" s="5">
        <f>+IF(F52=0,"",'Ark1'!AB1667)</f>
        <v>0.91778920382956475</v>
      </c>
      <c r="W52" s="18">
        <f t="shared" si="4"/>
        <v>11.387915407854985</v>
      </c>
      <c r="X52" s="50">
        <f>+IF(F52=0,"",'Ark1'!V1667)</f>
        <v>91.36887271689568</v>
      </c>
      <c r="Y52" s="39"/>
      <c r="Z52" s="4"/>
      <c r="AA52" s="51"/>
      <c r="AB52" s="12"/>
      <c r="AC52" s="1"/>
      <c r="AD52" s="5"/>
      <c r="AI52"/>
    </row>
    <row r="53" spans="1:35" ht="15.6">
      <c r="A53" s="39"/>
      <c r="B53" s="2">
        <f>+'Ark1'!C1668</f>
        <v>2016</v>
      </c>
      <c r="C53" s="2">
        <f>+'Ark1'!L1668</f>
        <v>14</v>
      </c>
      <c r="D53" s="50" t="str">
        <f t="shared" si="2"/>
        <v>E</v>
      </c>
      <c r="E53" s="318">
        <f>IF(F53=0,"",+'Ark1'!Q1668)</f>
        <v>2414</v>
      </c>
      <c r="F53" s="318">
        <f>+'Ark1'!R1668</f>
        <v>649575</v>
      </c>
      <c r="G53" s="318"/>
      <c r="H53" s="318">
        <f>+IF(F53=0,"",'Ark1'!S1668)</f>
        <v>649519</v>
      </c>
      <c r="I53" s="50">
        <f>+IF(F53=0,"",'Ark1'!AD1668)</f>
        <v>41.075646661226394</v>
      </c>
      <c r="J53" s="50"/>
      <c r="K53" s="50">
        <f>+IF(F53=0,"",'Ark1'!AE1668)</f>
        <v>42.414927830544194</v>
      </c>
      <c r="L53" s="5">
        <f>+IF(F53=0,"",'Ark1'!U1668)</f>
        <v>57.684209391873047</v>
      </c>
      <c r="M53" s="50">
        <f>+IF(F53=0,"",'Ark1'!W1668)</f>
        <v>83.494021729924498</v>
      </c>
      <c r="N53" s="50"/>
      <c r="O53" s="50">
        <f>+IF(F53=0,"",'Ark1'!X1668)</f>
        <v>2.5909248354693455</v>
      </c>
      <c r="P53" s="50"/>
      <c r="Q53" s="50">
        <f>+IF(F53=0,"",'Ark1'!Y1668)</f>
        <v>5.181849670938691</v>
      </c>
      <c r="R53" s="110"/>
      <c r="S53" s="18"/>
      <c r="T53" s="110"/>
      <c r="U53" s="50">
        <f>+IF(F53=0,"",'Ark1'!AA1668)</f>
        <v>9.0860458314104608</v>
      </c>
      <c r="V53" s="5">
        <f>+IF(F53=0,"",'Ark1'!AB1668)</f>
        <v>1.2097714487729216</v>
      </c>
      <c r="W53" s="18">
        <f t="shared" si="4"/>
        <v>269.08657829328916</v>
      </c>
      <c r="X53" s="50">
        <f>+IF(F53=0,"",'Ark1'!V1668)</f>
        <v>90.465590257268133</v>
      </c>
      <c r="Y53" s="39"/>
      <c r="Z53" s="4"/>
      <c r="AA53" s="51"/>
      <c r="AB53" s="12"/>
      <c r="AC53" s="1"/>
      <c r="AD53" s="5"/>
      <c r="AI53"/>
    </row>
    <row r="54" spans="1:35" ht="15.6">
      <c r="A54" s="39"/>
      <c r="B54" s="2">
        <f>+'Ark1'!C1669</f>
        <v>2016</v>
      </c>
      <c r="C54" s="2">
        <f>+'Ark1'!L1669</f>
        <v>17</v>
      </c>
      <c r="D54" s="50" t="str">
        <f t="shared" si="2"/>
        <v>S</v>
      </c>
      <c r="E54" s="318">
        <f>IF(F54=0,"",+'Ark1'!Q1669)</f>
        <v>2472</v>
      </c>
      <c r="F54" s="318">
        <f>+'Ark1'!R1669</f>
        <v>903305.5</v>
      </c>
      <c r="G54" s="318"/>
      <c r="H54" s="318">
        <f>+IF(F54=0,"",'Ark1'!S1669)</f>
        <v>903303.5</v>
      </c>
      <c r="I54" s="50">
        <f>+IF(F54=0,"",'Ark1'!AD1669)</f>
        <v>57.120205588488496</v>
      </c>
      <c r="J54" s="50"/>
      <c r="K54" s="50">
        <f>+IF(F54=0,"",'Ark1'!AE1669)</f>
        <v>56.313537459556095</v>
      </c>
      <c r="L54" s="5">
        <f>+IF(F54=0,"",'Ark1'!U1669)</f>
        <v>62.143844233970071</v>
      </c>
      <c r="M54" s="50">
        <f>+IF(F54=0,"",'Ark1'!W1669)</f>
        <v>79.70904839846159</v>
      </c>
      <c r="N54" s="50"/>
      <c r="O54" s="50">
        <f>+IF(F54=0,"",'Ark1'!X1669)</f>
        <v>3.2785143010863993</v>
      </c>
      <c r="P54" s="50"/>
      <c r="Q54" s="50">
        <f>+IF(F54=0,"",'Ark1'!Y1669)</f>
        <v>6.5570286021727986</v>
      </c>
      <c r="R54" s="110"/>
      <c r="S54" s="18"/>
      <c r="T54" s="110"/>
      <c r="U54" s="50">
        <f>+IF(F54=0,"",'Ark1'!AA1669)</f>
        <v>10.243721060027521</v>
      </c>
      <c r="V54" s="5">
        <f>+IF(F54=0,"",'Ark1'!AB1669)</f>
        <v>1.9338322565241484</v>
      </c>
      <c r="W54" s="18">
        <f t="shared" si="4"/>
        <v>365.41484627831716</v>
      </c>
      <c r="X54" s="50">
        <f>+IF(F54=0,"",'Ark1'!V1669)</f>
        <v>86.358871351171345</v>
      </c>
      <c r="Y54" s="39"/>
      <c r="Z54" s="4"/>
      <c r="AA54" s="51"/>
      <c r="AB54" s="12"/>
      <c r="AC54" s="1"/>
      <c r="AD54" s="5"/>
      <c r="AI54"/>
    </row>
    <row r="55" spans="1:35" ht="15.6">
      <c r="A55" s="39"/>
      <c r="B55" s="46">
        <f>+'Ark1'!C1670</f>
        <v>2015</v>
      </c>
      <c r="C55" s="46">
        <f>+'Ark1'!L1670</f>
        <v>1</v>
      </c>
      <c r="D55" s="91" t="str">
        <f>+D48</f>
        <v>P-</v>
      </c>
      <c r="E55" s="335">
        <f>IF(F55=0,"",+'Ark1'!Q1670)</f>
        <v>3</v>
      </c>
      <c r="F55" s="335">
        <f>+'Ark1'!R1670</f>
        <v>5</v>
      </c>
      <c r="G55" s="335"/>
      <c r="H55" s="335">
        <f>+IF(F55=0,"",'Ark1'!S1670)</f>
        <v>0</v>
      </c>
      <c r="I55" s="99">
        <f>+IF(F55=0,"",'Ark1'!AD1670)</f>
        <v>3.287358528525725E-4</v>
      </c>
      <c r="J55" s="65"/>
      <c r="K55" s="99">
        <f>+IF(F55=0,"",'Ark1'!AE1670)</f>
        <v>0</v>
      </c>
      <c r="L55" s="48">
        <f>+IF(F55=0,"",'Ark1'!U1670)</f>
        <v>0</v>
      </c>
      <c r="M55" s="99">
        <f>+IF(F55=0,"",'Ark1'!W1670)</f>
        <v>0</v>
      </c>
      <c r="N55" s="65"/>
      <c r="O55" s="65">
        <f>+IF(F55=0,"",'Ark1'!X1670)</f>
        <v>0</v>
      </c>
      <c r="P55" s="65"/>
      <c r="Q55" s="65">
        <f>+IF(F55=0,"",'Ark1'!Y1670)</f>
        <v>0</v>
      </c>
      <c r="R55" s="110"/>
      <c r="S55" s="65"/>
      <c r="T55" s="110"/>
      <c r="U55" s="48">
        <f>+IF(F55=0,"",'Ark1'!AA1670)</f>
        <v>0</v>
      </c>
      <c r="V55" s="48">
        <f>+IF(F55=0,"",'Ark1'!AB1670)</f>
        <v>0</v>
      </c>
      <c r="W55" s="65">
        <f>+IF(F55=0,"",F55/E55)</f>
        <v>1.6666666666666667</v>
      </c>
      <c r="X55" s="99">
        <f>+IF(F55=0,"",'Ark1'!V1670)</f>
        <v>0</v>
      </c>
      <c r="Y55" s="39"/>
      <c r="Z55" s="4"/>
      <c r="AA55" s="51"/>
      <c r="AB55" s="12"/>
      <c r="AC55" s="12"/>
      <c r="AD55" s="5"/>
      <c r="AI55"/>
    </row>
    <row r="56" spans="1:35" ht="15.6">
      <c r="A56" s="39"/>
      <c r="B56" s="46">
        <f>+'Ark1'!C1671</f>
        <v>2015</v>
      </c>
      <c r="C56" s="46">
        <f>+'Ark1'!L1671</f>
        <v>2</v>
      </c>
      <c r="D56" s="91" t="str">
        <f t="shared" si="2"/>
        <v>P</v>
      </c>
      <c r="E56" s="335" t="str">
        <f>IF(F56=0,"",+'Ark1'!Q1671)</f>
        <v/>
      </c>
      <c r="F56" s="335">
        <f>+'Ark1'!R1671</f>
        <v>0</v>
      </c>
      <c r="G56" s="335"/>
      <c r="H56" s="335" t="str">
        <f>+IF(F56=0,"",'Ark1'!S1671)</f>
        <v/>
      </c>
      <c r="I56" s="99" t="str">
        <f>+IF(F56=0,"",'Ark1'!AD1671)</f>
        <v/>
      </c>
      <c r="J56" s="65"/>
      <c r="K56" s="99" t="str">
        <f>+IF(F56=0,"",'Ark1'!AE1671)</f>
        <v/>
      </c>
      <c r="L56" s="48" t="str">
        <f>+IF(F56=0,"",'Ark1'!U1671)</f>
        <v/>
      </c>
      <c r="M56" s="99" t="str">
        <f>+IF(F56=0,"",'Ark1'!W1671)</f>
        <v/>
      </c>
      <c r="N56" s="65"/>
      <c r="O56" s="65" t="str">
        <f>+IF(F56=0,"",'Ark1'!X1671)</f>
        <v/>
      </c>
      <c r="P56" s="65"/>
      <c r="Q56" s="65" t="str">
        <f>+IF(F56=0,"",'Ark1'!Y1671)</f>
        <v/>
      </c>
      <c r="R56" s="110"/>
      <c r="S56" s="65"/>
      <c r="T56" s="110"/>
      <c r="U56" s="48" t="str">
        <f>+IF(F56=0,"",'Ark1'!AA1671)</f>
        <v/>
      </c>
      <c r="V56" s="48" t="str">
        <f>+IF(F56=0,"",'Ark1'!AB1671)</f>
        <v/>
      </c>
      <c r="W56" s="65" t="str">
        <f t="shared" ref="W56:W61" si="5">+IF(F56=0,"",F56/E56)</f>
        <v/>
      </c>
      <c r="X56" s="99" t="str">
        <f>+IF(F56=0,"",'Ark1'!V1671)</f>
        <v/>
      </c>
      <c r="Y56" s="39"/>
      <c r="Z56" s="4"/>
      <c r="AA56" s="51"/>
      <c r="AB56" s="12"/>
      <c r="AC56" s="12"/>
      <c r="AD56" s="5"/>
      <c r="AI56"/>
    </row>
    <row r="57" spans="1:35" ht="15.6">
      <c r="A57" s="39"/>
      <c r="B57" s="46">
        <f>+'Ark1'!C1672</f>
        <v>2015</v>
      </c>
      <c r="C57" s="46">
        <f>+'Ark1'!L1672</f>
        <v>5</v>
      </c>
      <c r="D57" s="91" t="str">
        <f t="shared" si="2"/>
        <v>O</v>
      </c>
      <c r="E57" s="335">
        <f>IF(F57=0,"",+'Ark1'!Q1672)</f>
        <v>1</v>
      </c>
      <c r="F57" s="335">
        <f>+'Ark1'!R1672</f>
        <v>1</v>
      </c>
      <c r="G57" s="335"/>
      <c r="H57" s="335">
        <f>+IF(F57=0,"",'Ark1'!S1672)</f>
        <v>1</v>
      </c>
      <c r="I57" s="99">
        <f>+IF(F57=0,"",'Ark1'!AD1672)</f>
        <v>6.5747170570514492E-5</v>
      </c>
      <c r="J57" s="65"/>
      <c r="K57" s="99">
        <f>+IF(F57=0,"",'Ark1'!AE1672)</f>
        <v>8.1558844368627691E-5</v>
      </c>
      <c r="L57" s="48">
        <f>+IF(F57=0,"",'Ark1'!U1672)</f>
        <v>43</v>
      </c>
      <c r="M57" s="99">
        <f>+IF(F57=0,"",'Ark1'!W1672)</f>
        <v>100.60000000000002</v>
      </c>
      <c r="N57" s="65"/>
      <c r="O57" s="65">
        <f>+IF(F57=0,"",'Ark1'!X1672)</f>
        <v>0</v>
      </c>
      <c r="P57" s="65"/>
      <c r="Q57" s="65">
        <f>+IF(F57=0,"",'Ark1'!Y1672)</f>
        <v>0</v>
      </c>
      <c r="R57" s="110"/>
      <c r="S57" s="65"/>
      <c r="T57" s="110"/>
      <c r="U57" s="48">
        <f>+IF(F57=0,"",'Ark1'!AA1672)</f>
        <v>0</v>
      </c>
      <c r="V57" s="48">
        <f>+IF(F57=0,"",'Ark1'!AB1672)</f>
        <v>0</v>
      </c>
      <c r="W57" s="65">
        <f t="shared" si="5"/>
        <v>1</v>
      </c>
      <c r="X57" s="99">
        <f>+IF(F57=0,"",'Ark1'!V1672)</f>
        <v>108.99241603466956</v>
      </c>
      <c r="Y57" s="39"/>
      <c r="Z57" s="4"/>
      <c r="AA57" s="51"/>
      <c r="AB57" s="12"/>
      <c r="AC57" s="12"/>
      <c r="AD57" s="5"/>
      <c r="AI57"/>
    </row>
    <row r="58" spans="1:35" ht="15.6">
      <c r="A58" s="39"/>
      <c r="B58" s="46">
        <f>+'Ark1'!C1673</f>
        <v>2015</v>
      </c>
      <c r="C58" s="46">
        <f>+'Ark1'!L1673</f>
        <v>8</v>
      </c>
      <c r="D58" s="91" t="str">
        <f t="shared" si="2"/>
        <v>R</v>
      </c>
      <c r="E58" s="335">
        <f>IF(F58=0,"",+'Ark1'!Q1673)</f>
        <v>103</v>
      </c>
      <c r="F58" s="335">
        <f>+'Ark1'!R1673</f>
        <v>151</v>
      </c>
      <c r="G58" s="335"/>
      <c r="H58" s="335">
        <f>+IF(F58=0,"",'Ark1'!S1673)</f>
        <v>151</v>
      </c>
      <c r="I58" s="99">
        <f>+IF(F58=0,"",'Ark1'!AD1673)</f>
        <v>9.9278227561476872E-3</v>
      </c>
      <c r="J58" s="65"/>
      <c r="K58" s="99">
        <f>+IF(F58=0,"",'Ark1'!AE1673)</f>
        <v>9.9310459242340152E-3</v>
      </c>
      <c r="L58" s="48">
        <f>+IF(F58=0,"",'Ark1'!U1673)</f>
        <v>48.52980132450331</v>
      </c>
      <c r="M58" s="99">
        <f>+IF(F58=0,"",'Ark1'!W1673)</f>
        <v>81.123178807947014</v>
      </c>
      <c r="N58" s="65"/>
      <c r="O58" s="65">
        <f>+IF(F58=0,"",'Ark1'!X1673)</f>
        <v>0.66225165562913901</v>
      </c>
      <c r="P58" s="65"/>
      <c r="Q58" s="65">
        <f>+IF(F58=0,"",'Ark1'!Y1673)</f>
        <v>1.3245033112582778</v>
      </c>
      <c r="R58" s="110"/>
      <c r="S58" s="65"/>
      <c r="T58" s="110"/>
      <c r="U58" s="48">
        <f>+IF(F58=0,"",'Ark1'!AA1673)</f>
        <v>17.248316718749045</v>
      </c>
      <c r="V58" s="48">
        <f>+IF(F58=0,"",'Ark1'!AB1673)</f>
        <v>1.3896874059859348</v>
      </c>
      <c r="W58" s="65">
        <f t="shared" si="5"/>
        <v>1.4660194174757282</v>
      </c>
      <c r="X58" s="99">
        <f>+IF(F58=0,"",'Ark1'!V1673)</f>
        <v>87.890767939270873</v>
      </c>
      <c r="Y58" s="39"/>
      <c r="Z58" s="4"/>
      <c r="AA58" s="51"/>
      <c r="AB58" s="12"/>
      <c r="AC58" s="12"/>
      <c r="AD58" s="5"/>
      <c r="AI58"/>
    </row>
    <row r="59" spans="1:35" ht="15.6">
      <c r="A59" s="39"/>
      <c r="B59" s="46">
        <f>+'Ark1'!C1674</f>
        <v>2015</v>
      </c>
      <c r="C59" s="46">
        <f>+'Ark1'!L1674</f>
        <v>11</v>
      </c>
      <c r="D59" s="91" t="str">
        <f t="shared" si="2"/>
        <v>U</v>
      </c>
      <c r="E59" s="335">
        <f>IF(F59=0,"",+'Ark1'!Q1674)</f>
        <v>1479</v>
      </c>
      <c r="F59" s="335">
        <f>+'Ark1'!R1674</f>
        <v>12047</v>
      </c>
      <c r="G59" s="335"/>
      <c r="H59" s="335">
        <f>+IF(F59=0,"",'Ark1'!S1674)</f>
        <v>12047</v>
      </c>
      <c r="I59" s="99">
        <f>+IF(F59=0,"",'Ark1'!AD1674)</f>
        <v>0.79205616386298816</v>
      </c>
      <c r="J59" s="65"/>
      <c r="K59" s="99">
        <f>+IF(F59=0,"",'Ark1'!AE1674)</f>
        <v>0.79483414996675605</v>
      </c>
      <c r="L59" s="48">
        <f>+IF(F59=0,"",'Ark1'!U1674)</f>
        <v>53.616086992612281</v>
      </c>
      <c r="M59" s="99">
        <f>+IF(F59=0,"",'Ark1'!W1674)</f>
        <v>81.381281646882755</v>
      </c>
      <c r="N59" s="65"/>
      <c r="O59" s="65">
        <f>+IF(F59=0,"",'Ark1'!X1674)</f>
        <v>2.0004980493068811</v>
      </c>
      <c r="P59" s="65"/>
      <c r="Q59" s="65">
        <f>+IF(F59=0,"",'Ark1'!Y1674)</f>
        <v>4.0009960986137623</v>
      </c>
      <c r="R59" s="110"/>
      <c r="S59" s="65"/>
      <c r="T59" s="110"/>
      <c r="U59" s="48">
        <f>+IF(F59=0,"",'Ark1'!AA1674)</f>
        <v>9.0660961203697354</v>
      </c>
      <c r="V59" s="48">
        <f>+IF(F59=0,"",'Ark1'!AB1674)</f>
        <v>0.7658240375229981</v>
      </c>
      <c r="W59" s="65">
        <f t="shared" si="5"/>
        <v>8.1453684922244758</v>
      </c>
      <c r="X59" s="99">
        <f>+IF(F59=0,"",'Ark1'!V1674)</f>
        <v>88.170402651010662</v>
      </c>
      <c r="Y59" s="39"/>
      <c r="Z59" s="4"/>
      <c r="AA59" s="51"/>
      <c r="AB59" s="12"/>
      <c r="AC59" s="5"/>
      <c r="AD59" s="5"/>
      <c r="AI59"/>
    </row>
    <row r="60" spans="1:35" ht="15.6">
      <c r="A60" s="39"/>
      <c r="B60" s="46">
        <f>+'Ark1'!C1675</f>
        <v>2015</v>
      </c>
      <c r="C60" s="46">
        <f>+'Ark1'!L1675</f>
        <v>14</v>
      </c>
      <c r="D60" s="91" t="str">
        <f t="shared" si="2"/>
        <v>E</v>
      </c>
      <c r="E60" s="335">
        <f>IF(F60=0,"",+'Ark1'!Q1675)</f>
        <v>2203</v>
      </c>
      <c r="F60" s="335">
        <f>+'Ark1'!R1675</f>
        <v>558182</v>
      </c>
      <c r="G60" s="335"/>
      <c r="H60" s="335">
        <f>+IF(F60=0,"",'Ark1'!S1675)</f>
        <v>558161</v>
      </c>
      <c r="I60" s="99">
        <f>+IF(F60=0,"",'Ark1'!AD1675)</f>
        <v>36.698887163390928</v>
      </c>
      <c r="J60" s="65"/>
      <c r="K60" s="99">
        <f>+IF(F60=0,"",'Ark1'!AE1675)</f>
        <v>37.925689894282193</v>
      </c>
      <c r="L60" s="48">
        <f>+IF(F60=0,"",'Ark1'!U1675)</f>
        <v>57.745815275520883</v>
      </c>
      <c r="M60" s="99">
        <f>+IF(F60=0,"",'Ark1'!W1675)</f>
        <v>83.810979986060474</v>
      </c>
      <c r="N60" s="65"/>
      <c r="O60" s="65">
        <f>+IF(F60=0,"",'Ark1'!X1675)</f>
        <v>2.4395268926622502</v>
      </c>
      <c r="P60" s="65"/>
      <c r="Q60" s="65">
        <f>+IF(F60=0,"",'Ark1'!Y1675)</f>
        <v>4.8790537853245004</v>
      </c>
      <c r="R60" s="110"/>
      <c r="S60" s="65"/>
      <c r="T60" s="110"/>
      <c r="U60" s="48">
        <f>+IF(F60=0,"",'Ark1'!AA1675)</f>
        <v>8.3998648215898726</v>
      </c>
      <c r="V60" s="48">
        <f>+IF(F60=0,"",'Ark1'!AB1675)</f>
        <v>1.1902224203263578</v>
      </c>
      <c r="W60" s="65">
        <f t="shared" si="5"/>
        <v>253.37358147980027</v>
      </c>
      <c r="X60" s="99">
        <f>+IF(F60=0,"",'Ark1'!V1675)</f>
        <v>90.805676138102044</v>
      </c>
      <c r="Y60" s="39"/>
      <c r="Z60" s="4"/>
      <c r="AA60" s="51"/>
      <c r="AB60" s="12"/>
      <c r="AC60" s="5"/>
      <c r="AD60" s="5"/>
      <c r="AI60"/>
    </row>
    <row r="61" spans="1:35" ht="15.6">
      <c r="A61" s="39"/>
      <c r="B61" s="46">
        <f>+'Ark1'!C1676</f>
        <v>2015</v>
      </c>
      <c r="C61" s="46">
        <f>+'Ark1'!L1676</f>
        <v>17</v>
      </c>
      <c r="D61" s="91" t="str">
        <f t="shared" si="2"/>
        <v>S</v>
      </c>
      <c r="E61" s="335">
        <f>IF(F61=0,"",+'Ark1'!Q1676)</f>
        <v>2286</v>
      </c>
      <c r="F61" s="335">
        <f>+'Ark1'!R1676</f>
        <v>943454</v>
      </c>
      <c r="G61" s="335"/>
      <c r="H61" s="335">
        <f>+IF(F61=0,"",'Ark1'!S1676)</f>
        <v>943446</v>
      </c>
      <c r="I61" s="99">
        <f>+IF(F61=0,"",'Ark1'!AD1676)</f>
        <v>62.029431063434174</v>
      </c>
      <c r="J61" s="65"/>
      <c r="K61" s="99">
        <f>+IF(F61=0,"",'Ark1'!AE1676)</f>
        <v>61.269463350982441</v>
      </c>
      <c r="L61" s="48">
        <f>+IF(F61=0,"",'Ark1'!U1676)</f>
        <v>62.290705562374512</v>
      </c>
      <c r="M61" s="99">
        <f>+IF(F61=0,"",'Ark1'!W1676)</f>
        <v>80.103952595059582</v>
      </c>
      <c r="N61" s="65"/>
      <c r="O61" s="65">
        <f>+IF(F61=0,"",'Ark1'!X1676)</f>
        <v>2.5492498839371081</v>
      </c>
      <c r="P61" s="65"/>
      <c r="Q61" s="65">
        <f>+IF(F61=0,"",'Ark1'!Y1676)</f>
        <v>5.0984997678742161</v>
      </c>
      <c r="R61" s="110"/>
      <c r="S61" s="65"/>
      <c r="T61" s="110"/>
      <c r="U61" s="48">
        <f>+IF(F61=0,"",'Ark1'!AA1676)</f>
        <v>9.8580244803437829</v>
      </c>
      <c r="V61" s="48">
        <f>+IF(F61=0,"",'Ark1'!AB1676)</f>
        <v>1.9759393929163864</v>
      </c>
      <c r="W61" s="65">
        <f t="shared" si="5"/>
        <v>412.70953630796151</v>
      </c>
      <c r="X61" s="99">
        <f>+IF(F61=0,"",'Ark1'!V1676)</f>
        <v>86.787342275987484</v>
      </c>
      <c r="Y61" s="39"/>
      <c r="Z61" s="4"/>
      <c r="AA61" s="51"/>
      <c r="AB61" s="12"/>
      <c r="AC61" s="5"/>
      <c r="AD61" s="5"/>
      <c r="AI61"/>
    </row>
    <row r="62" spans="1:35" ht="15.6">
      <c r="A62" s="39"/>
      <c r="B62" s="2">
        <f>+'Ark1'!C1677</f>
        <v>2014</v>
      </c>
      <c r="C62" s="2">
        <f>+'Ark1'!L1677</f>
        <v>1</v>
      </c>
      <c r="D62" s="50" t="str">
        <f>+D55</f>
        <v>P-</v>
      </c>
      <c r="E62" s="318" t="str">
        <f>IF(F62=0,"",+'Ark1'!Q1677)</f>
        <v/>
      </c>
      <c r="F62" s="318">
        <f>+'Ark1'!R1677</f>
        <v>0</v>
      </c>
      <c r="G62" s="318"/>
      <c r="H62" s="318" t="str">
        <f>+IF(F62=0,"",'Ark1'!S1677)</f>
        <v/>
      </c>
      <c r="I62" s="50" t="str">
        <f>+IF(F62=0,"",'Ark1'!AD1677)</f>
        <v/>
      </c>
      <c r="J62" s="50"/>
      <c r="K62" s="50" t="str">
        <f>+IF(F62=0,"",'Ark1'!AE1677)</f>
        <v/>
      </c>
      <c r="L62" s="5" t="str">
        <f>+IF(F62=0,"",'Ark1'!U1677)</f>
        <v/>
      </c>
      <c r="M62" s="50" t="str">
        <f>+IF(F62=0,"",'Ark1'!W1677)</f>
        <v/>
      </c>
      <c r="N62" s="50"/>
      <c r="O62" s="50" t="str">
        <f>+IF(F62=0,"",'Ark1'!X1677)</f>
        <v/>
      </c>
      <c r="P62" s="50"/>
      <c r="Q62" s="50" t="str">
        <f>+IF(F62=0,"",'Ark1'!Y1677)</f>
        <v/>
      </c>
      <c r="R62" s="110"/>
      <c r="S62" s="18"/>
      <c r="T62" s="110"/>
      <c r="U62" s="50" t="str">
        <f>+IF(F62=0,"",'Ark1'!AA1677)</f>
        <v/>
      </c>
      <c r="V62" s="5" t="str">
        <f>+IF(F62=0,"",'Ark1'!AB1677)</f>
        <v/>
      </c>
      <c r="W62" s="18" t="str">
        <f>+IF(F62=0,"",F62/E62)</f>
        <v/>
      </c>
      <c r="X62" s="50" t="str">
        <f>+IF(F62=0,"",'Ark1'!V1677)</f>
        <v/>
      </c>
      <c r="Y62" s="39"/>
      <c r="Z62" s="4"/>
      <c r="AA62" s="51"/>
      <c r="AB62" s="12"/>
      <c r="AC62" s="5"/>
      <c r="AD62" s="5"/>
      <c r="AI62"/>
    </row>
    <row r="63" spans="1:35" ht="15.6">
      <c r="A63" s="39"/>
      <c r="B63" s="2">
        <f>+'Ark1'!C1678</f>
        <v>2014</v>
      </c>
      <c r="C63" s="2">
        <f>+'Ark1'!L1678</f>
        <v>2</v>
      </c>
      <c r="D63" s="50" t="str">
        <f t="shared" si="2"/>
        <v>P</v>
      </c>
      <c r="E63" s="318" t="str">
        <f>IF(F63=0,"",+'Ark1'!Q1678)</f>
        <v/>
      </c>
      <c r="F63" s="318">
        <f>+'Ark1'!R1678</f>
        <v>0</v>
      </c>
      <c r="G63" s="318"/>
      <c r="H63" s="318" t="str">
        <f>+IF(F63=0,"",'Ark1'!S1678)</f>
        <v/>
      </c>
      <c r="I63" s="50" t="str">
        <f>+IF(F63=0,"",'Ark1'!AD1678)</f>
        <v/>
      </c>
      <c r="J63" s="50"/>
      <c r="K63" s="50" t="str">
        <f>+IF(F63=0,"",'Ark1'!AE1678)</f>
        <v/>
      </c>
      <c r="L63" s="5" t="str">
        <f>+IF(F63=0,"",'Ark1'!U1678)</f>
        <v/>
      </c>
      <c r="M63" s="50" t="str">
        <f>+IF(F63=0,"",'Ark1'!W1678)</f>
        <v/>
      </c>
      <c r="N63" s="50"/>
      <c r="O63" s="50" t="str">
        <f>+IF(F63=0,"",'Ark1'!X1678)</f>
        <v/>
      </c>
      <c r="P63" s="50"/>
      <c r="Q63" s="50" t="str">
        <f>+IF(F63=0,"",'Ark1'!Y1678)</f>
        <v/>
      </c>
      <c r="R63" s="110"/>
      <c r="S63" s="18"/>
      <c r="T63" s="110"/>
      <c r="U63" s="50" t="str">
        <f>+IF(F63=0,"",'Ark1'!AA1678)</f>
        <v/>
      </c>
      <c r="V63" s="5" t="str">
        <f>+IF(F63=0,"",'Ark1'!AB1678)</f>
        <v/>
      </c>
      <c r="W63" s="18" t="str">
        <f t="shared" ref="W63:W68" si="6">+IF(F63=0,"",F63/E63)</f>
        <v/>
      </c>
      <c r="X63" s="50" t="str">
        <f>+IF(F63=0,"",'Ark1'!V1678)</f>
        <v/>
      </c>
      <c r="Y63" s="39"/>
      <c r="Z63" s="4"/>
      <c r="AA63" s="51"/>
      <c r="AB63" s="12"/>
      <c r="AC63" s="5"/>
      <c r="AD63" s="5"/>
      <c r="AI63"/>
    </row>
    <row r="64" spans="1:35" ht="15.6">
      <c r="A64" s="39"/>
      <c r="B64" s="2">
        <f>+'Ark1'!C1679</f>
        <v>2014</v>
      </c>
      <c r="C64" s="2">
        <f>+'Ark1'!L1679</f>
        <v>5</v>
      </c>
      <c r="D64" s="50" t="str">
        <f t="shared" si="2"/>
        <v>O</v>
      </c>
      <c r="E64" s="318" t="str">
        <f>IF(F64=0,"",+'Ark1'!Q1679)</f>
        <v/>
      </c>
      <c r="F64" s="318">
        <f>+'Ark1'!R1679</f>
        <v>0</v>
      </c>
      <c r="G64" s="318"/>
      <c r="H64" s="318" t="str">
        <f>+IF(F64=0,"",'Ark1'!S1679)</f>
        <v/>
      </c>
      <c r="I64" s="50" t="str">
        <f>+IF(F64=0,"",'Ark1'!AD1679)</f>
        <v/>
      </c>
      <c r="J64" s="50"/>
      <c r="K64" s="50" t="str">
        <f>+IF(F64=0,"",'Ark1'!AE1679)</f>
        <v/>
      </c>
      <c r="L64" s="5" t="str">
        <f>+IF(F64=0,"",'Ark1'!U1679)</f>
        <v/>
      </c>
      <c r="M64" s="50" t="str">
        <f>+IF(F64=0,"",'Ark1'!W1679)</f>
        <v/>
      </c>
      <c r="N64" s="50"/>
      <c r="O64" s="50" t="str">
        <f>+IF(F64=0,"",'Ark1'!X1679)</f>
        <v/>
      </c>
      <c r="P64" s="50"/>
      <c r="Q64" s="50" t="str">
        <f>+IF(F64=0,"",'Ark1'!Y1679)</f>
        <v/>
      </c>
      <c r="R64" s="110"/>
      <c r="S64" s="18"/>
      <c r="T64" s="110"/>
      <c r="U64" s="50" t="str">
        <f>+IF(F64=0,"",'Ark1'!AA1679)</f>
        <v/>
      </c>
      <c r="V64" s="5" t="str">
        <f>+IF(F64=0,"",'Ark1'!AB1679)</f>
        <v/>
      </c>
      <c r="W64" s="18" t="str">
        <f t="shared" si="6"/>
        <v/>
      </c>
      <c r="X64" s="50" t="str">
        <f>+IF(F64=0,"",'Ark1'!V1679)</f>
        <v/>
      </c>
      <c r="Y64" s="39"/>
      <c r="Z64" s="4"/>
      <c r="AA64" s="51"/>
      <c r="AB64" s="12"/>
      <c r="AC64" s="5"/>
      <c r="AD64" s="5"/>
      <c r="AI64"/>
    </row>
    <row r="65" spans="1:35" ht="15.6">
      <c r="A65" s="39"/>
      <c r="B65" s="2">
        <f>+'Ark1'!C1680</f>
        <v>2014</v>
      </c>
      <c r="C65" s="2">
        <f>+'Ark1'!L1680</f>
        <v>8</v>
      </c>
      <c r="D65" s="50" t="str">
        <f t="shared" si="2"/>
        <v>R</v>
      </c>
      <c r="E65" s="318">
        <f>IF(F65=0,"",+'Ark1'!Q1680)</f>
        <v>93</v>
      </c>
      <c r="F65" s="318">
        <f>+'Ark1'!R1680</f>
        <v>123</v>
      </c>
      <c r="G65" s="318"/>
      <c r="H65" s="318">
        <f>+IF(F65=0,"",'Ark1'!S1680)</f>
        <v>123</v>
      </c>
      <c r="I65" s="50">
        <f>+IF(F65=0,"",'Ark1'!AD1680)</f>
        <v>8.184400532584889E-3</v>
      </c>
      <c r="J65" s="50"/>
      <c r="K65" s="50">
        <f>+IF(F65=0,"",'Ark1'!AE1680)</f>
        <v>8.1734951942359357E-3</v>
      </c>
      <c r="L65" s="5">
        <f>+IF(F65=0,"",'Ark1'!U1680)</f>
        <v>48.430894308943088</v>
      </c>
      <c r="M65" s="50">
        <f>+IF(F65=0,"",'Ark1'!W1680)</f>
        <v>78.369105691056902</v>
      </c>
      <c r="N65" s="50"/>
      <c r="O65" s="50">
        <f>+IF(F65=0,"",'Ark1'!X1680)</f>
        <v>0</v>
      </c>
      <c r="P65" s="50"/>
      <c r="Q65" s="50">
        <f>+IF(F65=0,"",'Ark1'!Y1680)</f>
        <v>0</v>
      </c>
      <c r="R65" s="110"/>
      <c r="S65" s="18"/>
      <c r="T65" s="110"/>
      <c r="U65" s="50">
        <f>+IF(F65=0,"",'Ark1'!AA1680)</f>
        <v>14.118270064236469</v>
      </c>
      <c r="V65" s="5">
        <f>+IF(F65=0,"",'Ark1'!AB1680)</f>
        <v>0.4952013766777269</v>
      </c>
      <c r="W65" s="18">
        <f t="shared" si="6"/>
        <v>1.3225806451612903</v>
      </c>
      <c r="X65" s="50">
        <f>+IF(F65=0,"",'Ark1'!V1680)</f>
        <v>84.906940076984753</v>
      </c>
      <c r="Y65" s="39"/>
      <c r="Z65" s="4"/>
      <c r="AA65" s="51"/>
      <c r="AB65" s="12"/>
      <c r="AC65" s="5"/>
      <c r="AD65" s="5"/>
      <c r="AI65"/>
    </row>
    <row r="66" spans="1:35" ht="15.6">
      <c r="A66" s="39"/>
      <c r="B66" s="2">
        <f>+'Ark1'!C1681</f>
        <v>2014</v>
      </c>
      <c r="C66" s="2">
        <f>+'Ark1'!L1681</f>
        <v>11</v>
      </c>
      <c r="D66" s="50" t="str">
        <f t="shared" si="2"/>
        <v>U</v>
      </c>
      <c r="E66" s="318">
        <f>IF(F66=0,"",+'Ark1'!Q1681)</f>
        <v>1430</v>
      </c>
      <c r="F66" s="318">
        <f>+'Ark1'!R1681</f>
        <v>9811</v>
      </c>
      <c r="G66" s="318"/>
      <c r="H66" s="318">
        <f>+IF(F66=0,"",'Ark1'!S1681)</f>
        <v>9810</v>
      </c>
      <c r="I66" s="50">
        <f>+IF(F66=0,"",'Ark1'!AD1681)</f>
        <v>0.65282238719666996</v>
      </c>
      <c r="J66" s="50"/>
      <c r="K66" s="50">
        <f>+IF(F66=0,"",'Ark1'!AE1681)</f>
        <v>0.65604869432556445</v>
      </c>
      <c r="L66" s="5">
        <f>+IF(F66=0,"",'Ark1'!U1681)</f>
        <v>53.593883792048914</v>
      </c>
      <c r="M66" s="50">
        <f>+IF(F66=0,"",'Ark1'!W1681)</f>
        <v>78.869531090724251</v>
      </c>
      <c r="N66" s="50"/>
      <c r="O66" s="50">
        <f>+IF(F66=0,"",'Ark1'!X1681)</f>
        <v>0</v>
      </c>
      <c r="P66" s="50"/>
      <c r="Q66" s="50">
        <f>+IF(F66=0,"",'Ark1'!Y1681)</f>
        <v>0</v>
      </c>
      <c r="R66" s="110"/>
      <c r="S66" s="18"/>
      <c r="T66" s="110"/>
      <c r="U66" s="50">
        <f>+IF(F66=0,"",'Ark1'!AA1681)</f>
        <v>8.5837710635823985</v>
      </c>
      <c r="V66" s="5">
        <f>+IF(F66=0,"",'Ark1'!AB1681)</f>
        <v>0.23134430248391724</v>
      </c>
      <c r="W66" s="18">
        <f t="shared" si="6"/>
        <v>6.860839160839161</v>
      </c>
      <c r="X66" s="50">
        <f>+IF(F66=0,"",'Ark1'!V1681)</f>
        <v>85.453464139340355</v>
      </c>
      <c r="Y66" s="39"/>
      <c r="Z66" s="4"/>
      <c r="AA66" s="51"/>
      <c r="AB66" s="12"/>
      <c r="AC66" s="5"/>
      <c r="AD66" s="5"/>
      <c r="AI66"/>
    </row>
    <row r="67" spans="1:35" ht="15.6">
      <c r="A67" s="39"/>
      <c r="B67" s="2">
        <f>+'Ark1'!C1682</f>
        <v>2014</v>
      </c>
      <c r="C67" s="2">
        <f>+'Ark1'!L1682</f>
        <v>14</v>
      </c>
      <c r="D67" s="50" t="str">
        <f t="shared" si="2"/>
        <v>E</v>
      </c>
      <c r="E67" s="318">
        <f>IF(F67=0,"",+'Ark1'!Q1682)</f>
        <v>2182</v>
      </c>
      <c r="F67" s="318">
        <f>+'Ark1'!R1682</f>
        <v>478541</v>
      </c>
      <c r="G67" s="318"/>
      <c r="H67" s="318">
        <f>+IF(F67=0,"",'Ark1'!S1682)</f>
        <v>478509</v>
      </c>
      <c r="I67" s="50">
        <f>+IF(F67=0,"",'Ark1'!AD1682)</f>
        <v>31.842042400517943</v>
      </c>
      <c r="J67" s="50"/>
      <c r="K67" s="50">
        <f>+IF(F67=0,"",'Ark1'!AE1682)</f>
        <v>32.899652113543169</v>
      </c>
      <c r="L67" s="5">
        <f>+IF(F67=0,"",'Ark1'!U1682)</f>
        <v>57.816799684018498</v>
      </c>
      <c r="M67" s="50">
        <f>+IF(F67=0,"",'Ark1'!W1682)</f>
        <v>81.085534859321925</v>
      </c>
      <c r="N67" s="50"/>
      <c r="O67" s="50">
        <f>+IF(F67=0,"",'Ark1'!X1682)</f>
        <v>0</v>
      </c>
      <c r="P67" s="50"/>
      <c r="Q67" s="50">
        <f>+IF(F67=0,"",'Ark1'!Y1682)</f>
        <v>0</v>
      </c>
      <c r="R67" s="110"/>
      <c r="S67" s="18"/>
      <c r="T67" s="110"/>
      <c r="U67" s="50">
        <f>+IF(F67=0,"",'Ark1'!AA1682)</f>
        <v>8.2798331582547213</v>
      </c>
      <c r="V67" s="5">
        <f>+IF(F67=0,"",'Ark1'!AB1682)</f>
        <v>1.0873217028281048</v>
      </c>
      <c r="W67" s="18">
        <f t="shared" si="6"/>
        <v>219.31301558203484</v>
      </c>
      <c r="X67" s="50">
        <f>+IF(F67=0,"",'Ark1'!V1682)</f>
        <v>87.854053207490949</v>
      </c>
      <c r="Y67" s="39"/>
      <c r="Z67" s="4"/>
      <c r="AA67" s="51"/>
      <c r="AB67" s="5"/>
      <c r="AC67" s="5"/>
      <c r="AD67" s="5"/>
      <c r="AI67"/>
    </row>
    <row r="68" spans="1:35" ht="15.6">
      <c r="A68" s="39"/>
      <c r="B68" s="2">
        <f>+'Ark1'!C1683</f>
        <v>2014</v>
      </c>
      <c r="C68" s="2">
        <f>+'Ark1'!L1683</f>
        <v>17</v>
      </c>
      <c r="D68" s="50" t="str">
        <f t="shared" si="2"/>
        <v>S</v>
      </c>
      <c r="E68" s="318">
        <f>IF(F68=0,"",+'Ark1'!Q1683)</f>
        <v>2292</v>
      </c>
      <c r="F68" s="318">
        <f>+'Ark1'!R1683</f>
        <v>1014384</v>
      </c>
      <c r="G68" s="318"/>
      <c r="H68" s="318">
        <f>+IF(F68=0,"",'Ark1'!S1683)</f>
        <v>1014336</v>
      </c>
      <c r="I68" s="50">
        <f>+IF(F68=0,"",'Ark1'!AD1683)</f>
        <v>67.496950811752811</v>
      </c>
      <c r="J68" s="50"/>
      <c r="K68" s="50">
        <f>+IF(F68=0,"",'Ark1'!AE1683)</f>
        <v>66.436125696937026</v>
      </c>
      <c r="L68" s="5">
        <f>+IF(F68=0,"",'Ark1'!U1683)</f>
        <v>62.472111805161241</v>
      </c>
      <c r="M68" s="50">
        <f>+IF(F68=0,"",'Ark1'!W1683)</f>
        <v>77.243981185722873</v>
      </c>
      <c r="N68" s="50"/>
      <c r="O68" s="50">
        <f>+IF(F68=0,"",'Ark1'!X1683)</f>
        <v>0</v>
      </c>
      <c r="P68" s="50"/>
      <c r="Q68" s="50">
        <f>+IF(F68=0,"",'Ark1'!Y1683)</f>
        <v>0</v>
      </c>
      <c r="R68" s="110"/>
      <c r="S68" s="18"/>
      <c r="T68" s="110"/>
      <c r="U68" s="50">
        <f>+IF(F68=0,"",'Ark1'!AA1683)</f>
        <v>9.367232217110077</v>
      </c>
      <c r="V68" s="5">
        <f>+IF(F68=0,"",'Ark1'!AB1683)</f>
        <v>1.9507219400304472</v>
      </c>
      <c r="W68" s="18">
        <f t="shared" si="6"/>
        <v>442.57591623036649</v>
      </c>
      <c r="X68" s="50">
        <f>+IF(F68=0,"",'Ark1'!V1683)</f>
        <v>83.68973287359826</v>
      </c>
      <c r="Y68" s="39"/>
      <c r="Z68" s="4"/>
      <c r="AA68" s="51"/>
      <c r="AI68"/>
    </row>
    <row r="69" spans="1:35" ht="15.6">
      <c r="A69" s="39"/>
      <c r="B69" s="46">
        <f>+'Ark1'!C1684</f>
        <v>2013</v>
      </c>
      <c r="C69" s="46">
        <f>+'Ark1'!L1684</f>
        <v>1</v>
      </c>
      <c r="D69" s="91" t="str">
        <f>+D62</f>
        <v>P-</v>
      </c>
      <c r="E69" s="335" t="str">
        <f>IF(F69=0,"",+'Ark1'!Q1684)</f>
        <v/>
      </c>
      <c r="F69" s="335">
        <f>+'Ark1'!R1684</f>
        <v>0</v>
      </c>
      <c r="G69" s="335"/>
      <c r="H69" s="335" t="str">
        <f>+IF(F69=0,"",'Ark1'!S1684)</f>
        <v/>
      </c>
      <c r="I69" s="99" t="str">
        <f>+IF(F69=0,"",'Ark1'!AD1684)</f>
        <v/>
      </c>
      <c r="J69" s="65"/>
      <c r="K69" s="99" t="str">
        <f>+IF(F69=0,"",'Ark1'!AE1684)</f>
        <v/>
      </c>
      <c r="L69" s="48" t="str">
        <f>+IF(F69=0,"",'Ark1'!U1684)</f>
        <v/>
      </c>
      <c r="M69" s="99" t="str">
        <f>+IF(F69=0,"",'Ark1'!W1684)</f>
        <v/>
      </c>
      <c r="N69" s="65"/>
      <c r="O69" s="65" t="str">
        <f>+IF(F69=0,"",'Ark1'!X1684)</f>
        <v/>
      </c>
      <c r="P69" s="65"/>
      <c r="Q69" s="65" t="str">
        <f>+IF(F69=0,"",'Ark1'!Y1684)</f>
        <v/>
      </c>
      <c r="R69" s="110"/>
      <c r="S69" s="65"/>
      <c r="T69" s="110"/>
      <c r="U69" s="48" t="str">
        <f>+IF(F69=0,"",'Ark1'!AA1684)</f>
        <v/>
      </c>
      <c r="V69" s="48" t="str">
        <f>+IF(F69=0,"",'Ark1'!AB1684)</f>
        <v/>
      </c>
      <c r="W69" s="65" t="str">
        <f>+IF(F69=0,"",F69/E69)</f>
        <v/>
      </c>
      <c r="X69" s="99" t="str">
        <f>+IF(F69=0,"",'Ark1'!V1684)</f>
        <v/>
      </c>
      <c r="Y69" s="39"/>
      <c r="Z69" s="12"/>
      <c r="AA69" s="51"/>
      <c r="AB69" s="5"/>
      <c r="AD69" s="5"/>
      <c r="AI69"/>
    </row>
    <row r="70" spans="1:35" ht="15.6">
      <c r="A70" s="39"/>
      <c r="B70" s="46">
        <f>+'Ark1'!C1685</f>
        <v>2013</v>
      </c>
      <c r="C70" s="46">
        <f>+'Ark1'!L1685</f>
        <v>2</v>
      </c>
      <c r="D70" s="91" t="str">
        <f t="shared" si="2"/>
        <v>P</v>
      </c>
      <c r="E70" s="335" t="str">
        <f>IF(F70=0,"",+'Ark1'!Q1685)</f>
        <v/>
      </c>
      <c r="F70" s="335">
        <f>+'Ark1'!R1685</f>
        <v>0</v>
      </c>
      <c r="G70" s="335"/>
      <c r="H70" s="335" t="str">
        <f>+IF(F70=0,"",'Ark1'!S1685)</f>
        <v/>
      </c>
      <c r="I70" s="99" t="str">
        <f>+IF(F70=0,"",'Ark1'!AD1685)</f>
        <v/>
      </c>
      <c r="J70" s="65"/>
      <c r="K70" s="99" t="str">
        <f>+IF(F70=0,"",'Ark1'!AE1685)</f>
        <v/>
      </c>
      <c r="L70" s="48" t="str">
        <f>+IF(F70=0,"",'Ark1'!U1685)</f>
        <v/>
      </c>
      <c r="M70" s="99" t="str">
        <f>+IF(F70=0,"",'Ark1'!W1685)</f>
        <v/>
      </c>
      <c r="N70" s="65"/>
      <c r="O70" s="65" t="str">
        <f>+IF(F70=0,"",'Ark1'!X1685)</f>
        <v/>
      </c>
      <c r="P70" s="65"/>
      <c r="Q70" s="65" t="str">
        <f>+IF(F70=0,"",'Ark1'!Y1685)</f>
        <v/>
      </c>
      <c r="R70" s="110"/>
      <c r="S70" s="65"/>
      <c r="T70" s="110"/>
      <c r="U70" s="48" t="str">
        <f>+IF(F70=0,"",'Ark1'!AA1685)</f>
        <v/>
      </c>
      <c r="V70" s="48" t="str">
        <f>+IF(F70=0,"",'Ark1'!AB1685)</f>
        <v/>
      </c>
      <c r="W70" s="65" t="str">
        <f t="shared" ref="W70:W75" si="7">+IF(F70=0,"",F70/E70)</f>
        <v/>
      </c>
      <c r="X70" s="99" t="str">
        <f>+IF(F70=0,"",'Ark1'!V1685)</f>
        <v/>
      </c>
      <c r="Y70" s="39"/>
      <c r="Z70" s="5"/>
      <c r="AA70" s="51"/>
      <c r="AI70"/>
    </row>
    <row r="71" spans="1:35" ht="15.6">
      <c r="A71" s="39"/>
      <c r="B71" s="46">
        <f>+'Ark1'!C1686</f>
        <v>2013</v>
      </c>
      <c r="C71" s="46">
        <f>+'Ark1'!L1686</f>
        <v>5</v>
      </c>
      <c r="D71" s="91" t="str">
        <f t="shared" ref="D71:D82" si="8">+D64</f>
        <v>O</v>
      </c>
      <c r="E71" s="335" t="str">
        <f>IF(F71=0,"",+'Ark1'!Q1686)</f>
        <v/>
      </c>
      <c r="F71" s="335">
        <f>+'Ark1'!R1686</f>
        <v>0</v>
      </c>
      <c r="G71" s="335"/>
      <c r="H71" s="335" t="str">
        <f>+IF(F71=0,"",'Ark1'!S1686)</f>
        <v/>
      </c>
      <c r="I71" s="99" t="str">
        <f>+IF(F71=0,"",'Ark1'!AD1686)</f>
        <v/>
      </c>
      <c r="J71" s="65"/>
      <c r="K71" s="99" t="str">
        <f>+IF(F71=0,"",'Ark1'!AE1686)</f>
        <v/>
      </c>
      <c r="L71" s="48" t="str">
        <f>+IF(F71=0,"",'Ark1'!U1686)</f>
        <v/>
      </c>
      <c r="M71" s="99" t="str">
        <f>+IF(F71=0,"",'Ark1'!W1686)</f>
        <v/>
      </c>
      <c r="N71" s="65"/>
      <c r="O71" s="65" t="str">
        <f>+IF(F71=0,"",'Ark1'!X1686)</f>
        <v/>
      </c>
      <c r="P71" s="65"/>
      <c r="Q71" s="65" t="str">
        <f>+IF(F71=0,"",'Ark1'!Y1686)</f>
        <v/>
      </c>
      <c r="R71" s="110"/>
      <c r="S71" s="65"/>
      <c r="T71" s="110"/>
      <c r="U71" s="48" t="str">
        <f>+IF(F71=0,"",'Ark1'!AA1686)</f>
        <v/>
      </c>
      <c r="V71" s="48" t="str">
        <f>+IF(F71=0,"",'Ark1'!AB1686)</f>
        <v/>
      </c>
      <c r="W71" s="65" t="str">
        <f t="shared" si="7"/>
        <v/>
      </c>
      <c r="X71" s="99" t="str">
        <f>+IF(F71=0,"",'Ark1'!V1686)</f>
        <v/>
      </c>
      <c r="Y71" s="39"/>
      <c r="Z71" s="12"/>
      <c r="AA71" s="51"/>
      <c r="AI71"/>
    </row>
    <row r="72" spans="1:35" ht="15.6">
      <c r="A72" s="39"/>
      <c r="B72" s="46">
        <f>+'Ark1'!C1687</f>
        <v>2013</v>
      </c>
      <c r="C72" s="46">
        <f>+'Ark1'!L1687</f>
        <v>8</v>
      </c>
      <c r="D72" s="91" t="str">
        <f t="shared" si="8"/>
        <v>R</v>
      </c>
      <c r="E72" s="335">
        <f>IF(F72=0,"",+'Ark1'!Q1687)</f>
        <v>504</v>
      </c>
      <c r="F72" s="335">
        <f>+'Ark1'!R1687</f>
        <v>975</v>
      </c>
      <c r="G72" s="335"/>
      <c r="H72" s="335">
        <f>+IF(F72=0,"",'Ark1'!S1687)</f>
        <v>975</v>
      </c>
      <c r="I72" s="99">
        <f>+IF(F72=0,"",'Ark1'!AD1687)</f>
        <v>6.4191106470331855E-2</v>
      </c>
      <c r="J72" s="65"/>
      <c r="K72" s="99">
        <f>+IF(F72=0,"",'Ark1'!AE1687)</f>
        <v>7.2330420001612092E-2</v>
      </c>
      <c r="L72" s="48">
        <f>+IF(F72=0,"",'Ark1'!U1687)</f>
        <v>48.532307692307683</v>
      </c>
      <c r="M72" s="99">
        <f>+IF(F72=0,"",'Ark1'!W1687)</f>
        <v>86.401538461538422</v>
      </c>
      <c r="N72" s="65"/>
      <c r="O72" s="65">
        <f>+IF(F72=0,"",'Ark1'!X1687)</f>
        <v>0</v>
      </c>
      <c r="P72" s="65"/>
      <c r="Q72" s="65">
        <f>+IF(F72=0,"",'Ark1'!Y1687)</f>
        <v>0</v>
      </c>
      <c r="R72" s="110"/>
      <c r="S72" s="65"/>
      <c r="T72" s="110"/>
      <c r="U72" s="48">
        <f>+IF(F72=0,"",'Ark1'!AA1687)</f>
        <v>12.331678102051502</v>
      </c>
      <c r="V72" s="48">
        <f>+IF(F72=0,"",'Ark1'!AB1687)</f>
        <v>0.49895512124636338</v>
      </c>
      <c r="W72" s="65">
        <f t="shared" si="7"/>
        <v>1.9345238095238095</v>
      </c>
      <c r="X72" s="99">
        <f>+IF(F72=0,"",'Ark1'!V1687)</f>
        <v>93.609467455621356</v>
      </c>
      <c r="Y72" s="39"/>
      <c r="Z72" s="12"/>
      <c r="AA72" s="51"/>
      <c r="AB72" s="5"/>
      <c r="AD72" s="2"/>
      <c r="AI72"/>
    </row>
    <row r="73" spans="1:35" ht="15.6">
      <c r="A73" s="39"/>
      <c r="B73" s="46">
        <f>+'Ark1'!C1688</f>
        <v>2013</v>
      </c>
      <c r="C73" s="46">
        <f>+'Ark1'!L1688</f>
        <v>11</v>
      </c>
      <c r="D73" s="91" t="str">
        <f t="shared" si="8"/>
        <v>U</v>
      </c>
      <c r="E73" s="335">
        <f>IF(F73=0,"",+'Ark1'!Q1688)</f>
        <v>1816</v>
      </c>
      <c r="F73" s="335">
        <f>+'Ark1'!R1688</f>
        <v>29928</v>
      </c>
      <c r="G73" s="335"/>
      <c r="H73" s="335">
        <f>+IF(F73=0,"",'Ark1'!S1688)</f>
        <v>29928</v>
      </c>
      <c r="I73" s="99">
        <f>+IF(F73=0,"",'Ark1'!AD1688)</f>
        <v>1.97037070199394</v>
      </c>
      <c r="J73" s="65"/>
      <c r="K73" s="99">
        <f>+IF(F73=0,"",'Ark1'!AE1688)</f>
        <v>2.1708817966806353</v>
      </c>
      <c r="L73" s="48">
        <f>+IF(F73=0,"",'Ark1'!U1688)</f>
        <v>53.082731889869009</v>
      </c>
      <c r="M73" s="99">
        <f>+IF(F73=0,"",'Ark1'!W1688)</f>
        <v>84.481883186313723</v>
      </c>
      <c r="N73" s="65"/>
      <c r="O73" s="65">
        <f>+IF(F73=0,"",'Ark1'!X1688)</f>
        <v>0</v>
      </c>
      <c r="P73" s="65"/>
      <c r="Q73" s="65">
        <f>+IF(F73=0,"",'Ark1'!Y1688)</f>
        <v>0</v>
      </c>
      <c r="R73" s="110"/>
      <c r="S73" s="65"/>
      <c r="T73" s="110"/>
      <c r="U73" s="48">
        <f>+IF(F73=0,"",'Ark1'!AA1688)</f>
        <v>9.8966757698969108</v>
      </c>
      <c r="V73" s="48">
        <f>+IF(F73=0,"",'Ark1'!AB1688)</f>
        <v>1.1101033519638595</v>
      </c>
      <c r="W73" s="65">
        <f t="shared" si="7"/>
        <v>16.480176211453745</v>
      </c>
      <c r="X73" s="99">
        <f>+IF(F73=0,"",'Ark1'!V1688)</f>
        <v>91.529667590804394</v>
      </c>
      <c r="Y73" s="39"/>
      <c r="Z73" s="2"/>
      <c r="AA73" s="51"/>
      <c r="AB73" s="4"/>
      <c r="AC73" s="4"/>
      <c r="AD73" s="4"/>
      <c r="AI73"/>
    </row>
    <row r="74" spans="1:35" ht="15.6">
      <c r="A74" s="39"/>
      <c r="B74" s="46">
        <f>+'Ark1'!C1689</f>
        <v>2013</v>
      </c>
      <c r="C74" s="46">
        <f>+'Ark1'!L1689</f>
        <v>14</v>
      </c>
      <c r="D74" s="91" t="str">
        <f t="shared" si="8"/>
        <v>E</v>
      </c>
      <c r="E74" s="335">
        <f>IF(F74=0,"",+'Ark1'!Q1689)</f>
        <v>2237</v>
      </c>
      <c r="F74" s="335">
        <f>+'Ark1'!R1689</f>
        <v>352141</v>
      </c>
      <c r="G74" s="335"/>
      <c r="H74" s="335">
        <f>+IF(F74=0,"",'Ark1'!S1689)</f>
        <v>352101</v>
      </c>
      <c r="I74" s="99">
        <f>+IF(F74=0,"",'Ark1'!AD1689)</f>
        <v>23.183918383147834</v>
      </c>
      <c r="J74" s="65"/>
      <c r="K74" s="99">
        <f>+IF(F74=0,"",'Ark1'!AE1689)</f>
        <v>24.32688157735582</v>
      </c>
      <c r="L74" s="48">
        <f>+IF(F74=0,"",'Ark1'!U1689)</f>
        <v>57.731934870960323</v>
      </c>
      <c r="M74" s="99">
        <f>+IF(F74=0,"",'Ark1'!W1689)</f>
        <v>80.468200033512758</v>
      </c>
      <c r="N74" s="65"/>
      <c r="O74" s="65">
        <f>+IF(F74=0,"",'Ark1'!X1689)</f>
        <v>0</v>
      </c>
      <c r="P74" s="65"/>
      <c r="Q74" s="65">
        <f>+IF(F74=0,"",'Ark1'!Y1689)</f>
        <v>0</v>
      </c>
      <c r="R74" s="110"/>
      <c r="S74" s="65"/>
      <c r="T74" s="110"/>
      <c r="U74" s="48">
        <f>+IF(F74=0,"",'Ark1'!AA1689)</f>
        <v>8.9432376196459202</v>
      </c>
      <c r="V74" s="48">
        <f>+IF(F74=0,"",'Ark1'!AB1689)</f>
        <v>1.236101232153727</v>
      </c>
      <c r="W74" s="65">
        <f t="shared" si="7"/>
        <v>157.41662941439427</v>
      </c>
      <c r="X74" s="99">
        <f>+IF(F74=0,"",'Ark1'!V1689)</f>
        <v>87.188970878587156</v>
      </c>
      <c r="Y74" s="39"/>
      <c r="Z74" s="4"/>
      <c r="AA74" s="51"/>
      <c r="AB74" s="12"/>
      <c r="AC74" s="1"/>
      <c r="AD74" s="5"/>
      <c r="AI74"/>
    </row>
    <row r="75" spans="1:35" ht="15.6">
      <c r="A75" s="39"/>
      <c r="B75" s="46">
        <f>+'Ark1'!C1690</f>
        <v>2013</v>
      </c>
      <c r="C75" s="46">
        <f>+'Ark1'!L1690</f>
        <v>17</v>
      </c>
      <c r="D75" s="91" t="str">
        <f t="shared" si="8"/>
        <v>S</v>
      </c>
      <c r="E75" s="335">
        <f>IF(F75=0,"",+'Ark1'!Q1690)</f>
        <v>2348</v>
      </c>
      <c r="F75" s="335">
        <f>+'Ark1'!R1690</f>
        <v>1135858</v>
      </c>
      <c r="G75" s="335"/>
      <c r="H75" s="335">
        <f>+IF(F75=0,"",'Ark1'!S1690)</f>
        <v>1135800</v>
      </c>
      <c r="I75" s="99">
        <f>+IF(F75=0,"",'Ark1'!AD1690)</f>
        <v>74.781519808387884</v>
      </c>
      <c r="J75" s="65"/>
      <c r="K75" s="99">
        <f>+IF(F75=0,"",'Ark1'!AE1690)</f>
        <v>73.429906205961913</v>
      </c>
      <c r="L75" s="48">
        <f>+IF(F75=0,"",'Ark1'!U1690)</f>
        <v>62.818673181898227</v>
      </c>
      <c r="M75" s="99">
        <f>+IF(F75=0,"",'Ark1'!W1690)</f>
        <v>75.296746900860612</v>
      </c>
      <c r="N75" s="65"/>
      <c r="O75" s="65">
        <f>+IF(F75=0,"",'Ark1'!X1690)</f>
        <v>0</v>
      </c>
      <c r="P75" s="65"/>
      <c r="Q75" s="65">
        <f>+IF(F75=0,"",'Ark1'!Y1690)</f>
        <v>0</v>
      </c>
      <c r="R75" s="110"/>
      <c r="S75" s="65"/>
      <c r="T75" s="110"/>
      <c r="U75" s="48">
        <f>+IF(F75=0,"",'Ark1'!AA1690)</f>
        <v>8.8986298817826075</v>
      </c>
      <c r="V75" s="48">
        <f>+IF(F75=0,"",'Ark1'!AB1690)</f>
        <v>1.9270754963755801</v>
      </c>
      <c r="W75" s="65">
        <f t="shared" si="7"/>
        <v>483.75553662691652</v>
      </c>
      <c r="X75" s="99">
        <f>+IF(F75=0,"",'Ark1'!V1690)</f>
        <v>81.580306920425556</v>
      </c>
      <c r="Y75" s="39"/>
      <c r="Z75" s="4"/>
      <c r="AA75" s="51"/>
      <c r="AB75" s="12"/>
      <c r="AC75" s="1"/>
      <c r="AD75" s="5"/>
      <c r="AI75"/>
    </row>
    <row r="76" spans="1:35" ht="15.6">
      <c r="A76" s="39"/>
      <c r="B76" s="2">
        <f>+'Ark1'!C1691</f>
        <v>2012</v>
      </c>
      <c r="C76" s="2">
        <f>+'Ark1'!L1691</f>
        <v>1</v>
      </c>
      <c r="D76" s="50" t="str">
        <f>+D69</f>
        <v>P-</v>
      </c>
      <c r="E76" s="318">
        <f>IF(F76=0,"",+'Ark1'!Q1691)</f>
        <v>11</v>
      </c>
      <c r="F76" s="318">
        <f>+'Ark1'!R1691</f>
        <v>26</v>
      </c>
      <c r="G76" s="318"/>
      <c r="H76" s="318">
        <f>+IF(F76=0,"",'Ark1'!S1691)</f>
        <v>0</v>
      </c>
      <c r="I76" s="50">
        <f>+IF(F76=0,"",'Ark1'!AD1691)</f>
        <v>1.716480357027914E-3</v>
      </c>
      <c r="J76" s="50"/>
      <c r="K76" s="50">
        <f>+IF(F76=0,"",'Ark1'!AE1691)</f>
        <v>0</v>
      </c>
      <c r="L76" s="5">
        <f>+IF(F76=0,"",'Ark1'!U1691)</f>
        <v>0</v>
      </c>
      <c r="M76" s="50">
        <f>+IF(F76=0,"",'Ark1'!W1691)</f>
        <v>0</v>
      </c>
      <c r="N76" s="50"/>
      <c r="O76" s="50">
        <f>+IF(F76=0,"",'Ark1'!X1691)</f>
        <v>0</v>
      </c>
      <c r="P76" s="50"/>
      <c r="Q76" s="50">
        <f>+IF(F76=0,"",'Ark1'!Y1691)</f>
        <v>0</v>
      </c>
      <c r="R76" s="110"/>
      <c r="S76" s="18"/>
      <c r="T76" s="110"/>
      <c r="U76" s="50">
        <f>+IF(F76=0,"",'Ark1'!AA1691)</f>
        <v>0</v>
      </c>
      <c r="V76" s="5">
        <f>+IF(F76=0,"",'Ark1'!AB1691)</f>
        <v>0</v>
      </c>
      <c r="W76" s="18">
        <f>+IF(F76=0,"",F76/E76)</f>
        <v>2.3636363636363638</v>
      </c>
      <c r="X76" s="50">
        <f>+IF(F76=0,"",'Ark1'!V1691)</f>
        <v>0</v>
      </c>
      <c r="Y76" s="39"/>
      <c r="Z76" s="4"/>
      <c r="AA76" s="51"/>
      <c r="AB76" s="12"/>
      <c r="AC76" s="1"/>
      <c r="AD76" s="5"/>
      <c r="AI76"/>
    </row>
    <row r="77" spans="1:35" ht="15.6">
      <c r="A77" s="39"/>
      <c r="B77" s="2">
        <f>+'Ark1'!C1692</f>
        <v>2012</v>
      </c>
      <c r="C77" s="2">
        <f>+'Ark1'!L1692</f>
        <v>2</v>
      </c>
      <c r="D77" s="50" t="str">
        <f t="shared" si="8"/>
        <v>P</v>
      </c>
      <c r="E77" s="318">
        <f>IF(F77=0,"",+'Ark1'!Q1692)</f>
        <v>1</v>
      </c>
      <c r="F77" s="318">
        <f>+'Ark1'!R1692</f>
        <v>1</v>
      </c>
      <c r="G77" s="318"/>
      <c r="H77" s="318">
        <f>+IF(F77=0,"",'Ark1'!S1692)</f>
        <v>1</v>
      </c>
      <c r="I77" s="50">
        <f>+IF(F77=0,"",'Ark1'!AD1692)</f>
        <v>6.6018475270304412E-5</v>
      </c>
      <c r="J77" s="50"/>
      <c r="K77" s="50">
        <f>+IF(F77=0,"",'Ark1'!AE1692)</f>
        <v>5.8037202858537497E-5</v>
      </c>
      <c r="L77" s="5">
        <f>+IF(F77=0,"",'Ark1'!U1692)</f>
        <v>37</v>
      </c>
      <c r="M77" s="50">
        <f>+IF(F77=0,"",'Ark1'!W1692)</f>
        <v>70</v>
      </c>
      <c r="N77" s="50"/>
      <c r="O77" s="50">
        <f>+IF(F77=0,"",'Ark1'!X1692)</f>
        <v>0</v>
      </c>
      <c r="P77" s="50"/>
      <c r="Q77" s="50">
        <f>+IF(F77=0,"",'Ark1'!Y1692)</f>
        <v>0</v>
      </c>
      <c r="R77" s="110"/>
      <c r="S77" s="18"/>
      <c r="T77" s="110"/>
      <c r="U77" s="50">
        <f>+IF(F77=0,"",'Ark1'!AA1692)</f>
        <v>0</v>
      </c>
      <c r="V77" s="5">
        <f>+IF(F77=0,"",'Ark1'!AB1692)</f>
        <v>0</v>
      </c>
      <c r="W77" s="18">
        <f t="shared" ref="W77:W82" si="9">+IF(F77=0,"",F77/E77)</f>
        <v>1</v>
      </c>
      <c r="X77" s="50">
        <f>+IF(F77=0,"",'Ark1'!V1692)</f>
        <v>75.83965330444201</v>
      </c>
      <c r="Y77" s="39"/>
      <c r="Z77" s="4"/>
      <c r="AA77" s="51" t="s">
        <v>355</v>
      </c>
      <c r="AB77" s="12"/>
      <c r="AC77" s="1"/>
      <c r="AD77" s="5"/>
      <c r="AI77"/>
    </row>
    <row r="78" spans="1:35" ht="15.6">
      <c r="A78" s="39"/>
      <c r="B78" s="2">
        <f>+'Ark1'!C1693</f>
        <v>2012</v>
      </c>
      <c r="C78" s="2">
        <f>+'Ark1'!L1693</f>
        <v>5</v>
      </c>
      <c r="D78" s="50" t="str">
        <f t="shared" si="8"/>
        <v>O</v>
      </c>
      <c r="E78" s="318">
        <f>IF(F78=0,"",+'Ark1'!Q1693)</f>
        <v>5</v>
      </c>
      <c r="F78" s="318">
        <f>+'Ark1'!R1693</f>
        <v>6</v>
      </c>
      <c r="G78" s="318"/>
      <c r="H78" s="318">
        <f>+IF(F78=0,"",'Ark1'!S1693)</f>
        <v>5</v>
      </c>
      <c r="I78" s="50">
        <f>+IF(F78=0,"",'Ark1'!AD1693)</f>
        <v>3.9611085162182625E-4</v>
      </c>
      <c r="J78" s="50"/>
      <c r="K78" s="50">
        <f>+IF(F78=0,"",'Ark1'!AE1693)</f>
        <v>3.6903369989050048E-4</v>
      </c>
      <c r="L78" s="5">
        <f>+IF(F78=0,"",'Ark1'!U1693)</f>
        <v>42.6</v>
      </c>
      <c r="M78" s="50">
        <f>+IF(F78=0,"",'Ark1'!W1693)</f>
        <v>89.02</v>
      </c>
      <c r="N78" s="50"/>
      <c r="O78" s="50">
        <f>+IF(F78=0,"",'Ark1'!X1693)</f>
        <v>0</v>
      </c>
      <c r="P78" s="50"/>
      <c r="Q78" s="50">
        <f>+IF(F78=0,"",'Ark1'!Y1693)</f>
        <v>0</v>
      </c>
      <c r="R78" s="110"/>
      <c r="S78" s="18"/>
      <c r="T78" s="110"/>
      <c r="U78" s="50">
        <f>+IF(F78=0,"",'Ark1'!AA1693)</f>
        <v>8.6100871075732801</v>
      </c>
      <c r="V78" s="5">
        <f>+IF(F78=0,"",'Ark1'!AB1693)</f>
        <v>0.79999999999986349</v>
      </c>
      <c r="W78" s="18">
        <f t="shared" si="9"/>
        <v>1.2</v>
      </c>
      <c r="X78" s="50">
        <f>+IF(F78=0,"",'Ark1'!V1693)</f>
        <v>109.44745395449624</v>
      </c>
      <c r="Y78" s="39"/>
      <c r="Z78" s="4"/>
      <c r="AA78" s="51" t="s">
        <v>22</v>
      </c>
      <c r="AB78" s="12"/>
      <c r="AC78" s="12"/>
      <c r="AD78" s="5"/>
      <c r="AI78"/>
    </row>
    <row r="79" spans="1:35" ht="15.6">
      <c r="A79" s="39"/>
      <c r="B79" s="2">
        <f>+'Ark1'!C1694</f>
        <v>2012</v>
      </c>
      <c r="C79" s="2">
        <f>+'Ark1'!L1694</f>
        <v>8</v>
      </c>
      <c r="D79" s="50" t="str">
        <f t="shared" si="8"/>
        <v>R</v>
      </c>
      <c r="E79" s="318">
        <f>IF(F79=0,"",+'Ark1'!Q1694)</f>
        <v>704</v>
      </c>
      <c r="F79" s="318">
        <f>+'Ark1'!R1694</f>
        <v>1555</v>
      </c>
      <c r="G79" s="318"/>
      <c r="H79" s="318">
        <f>+IF(F79=0,"",'Ark1'!S1694)</f>
        <v>1552</v>
      </c>
      <c r="I79" s="50">
        <f>+IF(F79=0,"",'Ark1'!AD1694)</f>
        <v>0.10265872904532332</v>
      </c>
      <c r="J79" s="50"/>
      <c r="K79" s="50">
        <f>+IF(F79=0,"",'Ark1'!AE1694)</f>
        <v>0.1141452490940571</v>
      </c>
      <c r="L79" s="5">
        <f>+IF(F79=0,"",'Ark1'!U1694)</f>
        <v>48.502577319587616</v>
      </c>
      <c r="M79" s="50">
        <f>+IF(F79=0,"",'Ark1'!W1694)</f>
        <v>88.706958762886529</v>
      </c>
      <c r="N79" s="50"/>
      <c r="O79" s="50">
        <f>+IF(F79=0,"",'Ark1'!X1694)</f>
        <v>0</v>
      </c>
      <c r="P79" s="50"/>
      <c r="Q79" s="50">
        <f>+IF(F79=0,"",'Ark1'!Y1694)</f>
        <v>0</v>
      </c>
      <c r="R79" s="110"/>
      <c r="S79" s="18"/>
      <c r="T79" s="110"/>
      <c r="U79" s="50">
        <f>+IF(F79=0,"",'Ark1'!AA1694)</f>
        <v>11.234597269258584</v>
      </c>
      <c r="V79" s="5">
        <f>+IF(F79=0,"",'Ark1'!AB1694)</f>
        <v>0.82720717352976991</v>
      </c>
      <c r="W79" s="18">
        <f t="shared" si="9"/>
        <v>2.2088068181818183</v>
      </c>
      <c r="X79" s="50">
        <f>+IF(F79=0,"",'Ark1'!V1694)</f>
        <v>96.324108409377828</v>
      </c>
      <c r="Y79" s="39"/>
      <c r="Z79" s="4"/>
      <c r="AA79" s="51" t="s">
        <v>23</v>
      </c>
      <c r="AB79" s="12"/>
      <c r="AC79" s="12"/>
      <c r="AD79" s="5"/>
      <c r="AI79"/>
    </row>
    <row r="80" spans="1:35" ht="15.6">
      <c r="A80" s="39"/>
      <c r="B80" s="2">
        <f>+'Ark1'!C1695</f>
        <v>2012</v>
      </c>
      <c r="C80" s="2">
        <f>+'Ark1'!L1695</f>
        <v>11</v>
      </c>
      <c r="D80" s="50" t="str">
        <f t="shared" si="8"/>
        <v>U</v>
      </c>
      <c r="E80" s="318">
        <f>IF(F80=0,"",+'Ark1'!Q1695)</f>
        <v>1962</v>
      </c>
      <c r="F80" s="318">
        <f>+'Ark1'!R1695</f>
        <v>38801.5</v>
      </c>
      <c r="G80" s="318"/>
      <c r="H80" s="318">
        <f>+IF(F80=0,"",'Ark1'!S1695)</f>
        <v>38785.5</v>
      </c>
      <c r="I80" s="50">
        <f>+IF(F80=0,"",'Ark1'!AD1695)</f>
        <v>2.5616158682007155</v>
      </c>
      <c r="J80" s="50"/>
      <c r="K80" s="50">
        <f>+IF(F80=0,"",'Ark1'!AE1695)</f>
        <v>2.7986265512525432</v>
      </c>
      <c r="L80" s="5">
        <f>+IF(F80=0,"",'Ark1'!U1695)</f>
        <v>53.047247038197263</v>
      </c>
      <c r="M80" s="50">
        <f>+IF(F80=0,"",'Ark1'!W1695)</f>
        <v>87.029627051346566</v>
      </c>
      <c r="N80" s="50"/>
      <c r="O80" s="50">
        <f>+IF(F80=0,"",'Ark1'!X1695)</f>
        <v>0</v>
      </c>
      <c r="P80" s="50"/>
      <c r="Q80" s="50">
        <f>+IF(F80=0,"",'Ark1'!Y1695)</f>
        <v>0</v>
      </c>
      <c r="R80" s="110"/>
      <c r="S80" s="18"/>
      <c r="T80" s="110"/>
      <c r="U80" s="50">
        <f>+IF(F80=0,"",'Ark1'!AA1695)</f>
        <v>8.9487260528232806</v>
      </c>
      <c r="V80" s="5">
        <f>+IF(F80=0,"",'Ark1'!AB1695)</f>
        <v>1.147374957893744</v>
      </c>
      <c r="W80" s="18">
        <f t="shared" si="9"/>
        <v>19.776503567787973</v>
      </c>
      <c r="X80" s="50">
        <f>+IF(F80=0,"",'Ark1'!V1695)</f>
        <v>94.333513324310843</v>
      </c>
      <c r="Y80" s="39"/>
      <c r="Z80" s="4"/>
      <c r="AA80" s="51"/>
      <c r="AB80" s="12"/>
      <c r="AC80" s="12"/>
      <c r="AD80" s="5"/>
      <c r="AI80"/>
    </row>
    <row r="81" spans="1:35" ht="15.6">
      <c r="A81" s="39"/>
      <c r="B81" s="2">
        <f>+'Ark1'!C1696</f>
        <v>2012</v>
      </c>
      <c r="C81" s="2">
        <f>+'Ark1'!L1696</f>
        <v>14</v>
      </c>
      <c r="D81" s="50" t="str">
        <f t="shared" si="8"/>
        <v>E</v>
      </c>
      <c r="E81" s="318">
        <f>IF(F81=0,"",+'Ark1'!Q1696)</f>
        <v>2399</v>
      </c>
      <c r="F81" s="318">
        <f>+'Ark1'!R1696</f>
        <v>385843</v>
      </c>
      <c r="G81" s="318"/>
      <c r="H81" s="318">
        <f>+IF(F81=0,"",'Ark1'!S1696)</f>
        <v>385767</v>
      </c>
      <c r="I81" s="50">
        <f>+IF(F81=0,"",'Ark1'!AD1696)</f>
        <v>25.47276655372006</v>
      </c>
      <c r="J81" s="50"/>
      <c r="K81" s="50">
        <f>+IF(F81=0,"",'Ark1'!AE1696)</f>
        <v>26.661126601102541</v>
      </c>
      <c r="L81" s="5">
        <f>+IF(F81=0,"",'Ark1'!U1696)</f>
        <v>57.67899794435499</v>
      </c>
      <c r="M81" s="50">
        <f>+IF(F81=0,"",'Ark1'!W1696)</f>
        <v>83.35755935577798</v>
      </c>
      <c r="N81" s="50"/>
      <c r="O81" s="50">
        <f>+IF(F81=0,"",'Ark1'!X1696)</f>
        <v>0</v>
      </c>
      <c r="P81" s="50"/>
      <c r="Q81" s="50">
        <f>+IF(F81=0,"",'Ark1'!Y1696)</f>
        <v>0</v>
      </c>
      <c r="R81" s="110"/>
      <c r="S81" s="18"/>
      <c r="T81" s="110"/>
      <c r="U81" s="50">
        <f>+IF(F81=0,"",'Ark1'!AA1696)</f>
        <v>8.4178226222520305</v>
      </c>
      <c r="V81" s="5">
        <f>+IF(F81=0,"",'Ark1'!AB1696)</f>
        <v>1.222674373533573</v>
      </c>
      <c r="W81" s="18">
        <f t="shared" si="9"/>
        <v>160.83493122134223</v>
      </c>
      <c r="X81" s="50">
        <f>+IF(F81=0,"",'Ark1'!V1696)</f>
        <v>90.327705291860482</v>
      </c>
      <c r="Y81" s="39"/>
      <c r="Z81" s="4"/>
      <c r="AA81" s="51"/>
      <c r="AB81" s="12"/>
      <c r="AC81" s="12"/>
      <c r="AD81" s="5"/>
      <c r="AI81"/>
    </row>
    <row r="82" spans="1:35" ht="15.6">
      <c r="A82" s="39"/>
      <c r="B82" s="2">
        <f>+'Ark1'!C1697</f>
        <v>2012</v>
      </c>
      <c r="C82" s="2">
        <f>+'Ark1'!L1697</f>
        <v>17</v>
      </c>
      <c r="D82" s="50" t="str">
        <f t="shared" si="8"/>
        <v>S</v>
      </c>
      <c r="E82" s="318">
        <f>IF(F82=0,"",+'Ark1'!Q1697)</f>
        <v>2495</v>
      </c>
      <c r="F82" s="318">
        <f>+'Ark1'!R1697</f>
        <v>1088495</v>
      </c>
      <c r="G82" s="318"/>
      <c r="H82" s="318">
        <f>+IF(F82=0,"",'Ark1'!S1697)</f>
        <v>1088422</v>
      </c>
      <c r="I82" s="50">
        <f>+IF(F82=0,"",'Ark1'!AD1697)</f>
        <v>71.860780239349992</v>
      </c>
      <c r="J82" s="50"/>
      <c r="K82" s="50">
        <f>+IF(F82=0,"",'Ark1'!AE1697)</f>
        <v>70.425674527648098</v>
      </c>
      <c r="L82" s="5">
        <f>+IF(F82=0,"",'Ark1'!U1697)</f>
        <v>62.750149298709488</v>
      </c>
      <c r="M82" s="50">
        <f>+IF(F82=0,"",'Ark1'!W1697)</f>
        <v>78.041439349811313</v>
      </c>
      <c r="N82" s="50"/>
      <c r="O82" s="50">
        <f>+IF(F82=0,"",'Ark1'!X1697)</f>
        <v>0</v>
      </c>
      <c r="P82" s="50"/>
      <c r="Q82" s="50">
        <f>+IF(F82=0,"",'Ark1'!Y1697)</f>
        <v>0</v>
      </c>
      <c r="R82" s="110"/>
      <c r="S82" s="18"/>
      <c r="T82" s="110"/>
      <c r="U82" s="50">
        <f>+IF(F82=0,"",'Ark1'!AA1697)</f>
        <v>8.7960025258756893</v>
      </c>
      <c r="V82" s="5">
        <f>+IF(F82=0,"",'Ark1'!AB1697)</f>
        <v>1.9483799975195997</v>
      </c>
      <c r="W82" s="18">
        <f t="shared" si="9"/>
        <v>436.27054108216436</v>
      </c>
      <c r="X82" s="50">
        <f>+IF(F82=0,"",'Ark1'!V1697)</f>
        <v>84.556066380418059</v>
      </c>
      <c r="Y82" s="39"/>
      <c r="Z82" s="4"/>
      <c r="AA82" s="51"/>
      <c r="AB82" s="12"/>
      <c r="AC82" s="5"/>
      <c r="AD82" s="5"/>
      <c r="AI82"/>
    </row>
    <row r="83" spans="1:35" ht="15.6">
      <c r="A83" s="39"/>
      <c r="B83" s="46">
        <f>+'Ark1'!C1698</f>
        <v>2011</v>
      </c>
      <c r="C83" s="46">
        <f>+'Ark1'!L1698</f>
        <v>1</v>
      </c>
      <c r="D83" s="91" t="str">
        <f>+D76</f>
        <v>P-</v>
      </c>
      <c r="E83" s="335">
        <f>IF(F83=0,"",+'Ark1'!Q1698)</f>
        <v>56</v>
      </c>
      <c r="F83" s="335">
        <f>+'Ark1'!R1698</f>
        <v>91</v>
      </c>
      <c r="G83" s="335"/>
      <c r="H83" s="335">
        <f>+IF(F83=0,"",'Ark1'!S1698)</f>
        <v>0</v>
      </c>
      <c r="I83" s="99">
        <f>+IF(F83=0,"",'Ark1'!AD1698)</f>
        <v>6.082771818852379E-3</v>
      </c>
      <c r="J83" s="65"/>
      <c r="K83" s="99">
        <f>+IF(F83=0,"",'Ark1'!AE1698)</f>
        <v>0</v>
      </c>
      <c r="L83" s="48">
        <f>+IF(F83=0,"",'Ark1'!U1698)</f>
        <v>0</v>
      </c>
      <c r="M83" s="99">
        <f>+IF(F83=0,"",'Ark1'!W1698)</f>
        <v>0</v>
      </c>
      <c r="N83" s="65"/>
      <c r="O83" s="65">
        <f>+IF(F83=0,"",'Ark1'!X1698)</f>
        <v>0</v>
      </c>
      <c r="P83" s="65"/>
      <c r="Q83" s="65">
        <f>+IF(F83=0,"",'Ark1'!Y1698)</f>
        <v>0</v>
      </c>
      <c r="R83" s="110"/>
      <c r="S83" s="65"/>
      <c r="T83" s="110"/>
      <c r="U83" s="48">
        <f>+IF(F83=0,"",'Ark1'!AA1698)</f>
        <v>0</v>
      </c>
      <c r="V83" s="48">
        <f>+IF(F83=0,"",'Ark1'!AB1698)</f>
        <v>0</v>
      </c>
      <c r="W83" s="65">
        <f>+IF(F83=0,"",F83/E83)</f>
        <v>1.625</v>
      </c>
      <c r="X83" s="99">
        <f>+IF(F83=0,"",'Ark1'!V1698)</f>
        <v>0</v>
      </c>
      <c r="Y83" s="39"/>
      <c r="Z83" s="4"/>
      <c r="AA83" s="51"/>
      <c r="AB83" s="12"/>
      <c r="AC83" s="5"/>
      <c r="AD83" s="5"/>
      <c r="AI83"/>
    </row>
    <row r="84" spans="1:35" ht="15.6">
      <c r="A84" s="39"/>
      <c r="B84" s="46">
        <f>+'Ark1'!C1699</f>
        <v>2011</v>
      </c>
      <c r="C84" s="46">
        <f>+'Ark1'!L1699</f>
        <v>2</v>
      </c>
      <c r="D84" s="91" t="str">
        <f t="shared" ref="D84:D96" si="10">+D77</f>
        <v>P</v>
      </c>
      <c r="E84" s="335">
        <f>IF(F84=0,"",+'Ark1'!Q1699)</f>
        <v>1</v>
      </c>
      <c r="F84" s="335">
        <f>+'Ark1'!R1699</f>
        <v>1</v>
      </c>
      <c r="G84" s="335"/>
      <c r="H84" s="335">
        <f>+IF(F84=0,"",'Ark1'!S1699)</f>
        <v>1</v>
      </c>
      <c r="I84" s="99">
        <f>+IF(F84=0,"",'Ark1'!AD1699)</f>
        <v>6.684364636101519E-5</v>
      </c>
      <c r="J84" s="65"/>
      <c r="K84" s="99">
        <f>+IF(F84=0,"",'Ark1'!AE1699)</f>
        <v>5.762045046843059E-5</v>
      </c>
      <c r="L84" s="48">
        <f>+IF(F84=0,"",'Ark1'!U1699)</f>
        <v>48</v>
      </c>
      <c r="M84" s="99">
        <f>+IF(F84=0,"",'Ark1'!W1699)</f>
        <v>69.100000000000023</v>
      </c>
      <c r="N84" s="65"/>
      <c r="O84" s="65">
        <f>+IF(F84=0,"",'Ark1'!X1699)</f>
        <v>0</v>
      </c>
      <c r="P84" s="65"/>
      <c r="Q84" s="65">
        <f>+IF(F84=0,"",'Ark1'!Y1699)</f>
        <v>0</v>
      </c>
      <c r="R84" s="110"/>
      <c r="S84" s="65"/>
      <c r="T84" s="110"/>
      <c r="U84" s="48">
        <f>+IF(F84=0,"",'Ark1'!AA1699)</f>
        <v>0</v>
      </c>
      <c r="V84" s="48">
        <f>+IF(F84=0,"",'Ark1'!AB1699)</f>
        <v>0</v>
      </c>
      <c r="W84" s="65">
        <f t="shared" ref="W84:W89" si="11">+IF(F84=0,"",F84/E84)</f>
        <v>1</v>
      </c>
      <c r="X84" s="99">
        <f>+IF(F84=0,"",'Ark1'!V1699)</f>
        <v>74.864572047670663</v>
      </c>
      <c r="Y84" s="39"/>
      <c r="Z84" s="4"/>
      <c r="AA84" s="51"/>
      <c r="AB84" s="12"/>
      <c r="AC84" s="5"/>
      <c r="AD84" s="5"/>
      <c r="AI84"/>
    </row>
    <row r="85" spans="1:35" ht="15.6">
      <c r="A85" s="39"/>
      <c r="B85" s="46">
        <f>+'Ark1'!C1700</f>
        <v>2011</v>
      </c>
      <c r="C85" s="46">
        <f>+'Ark1'!L1700</f>
        <v>5</v>
      </c>
      <c r="D85" s="91" t="str">
        <f t="shared" si="10"/>
        <v>O</v>
      </c>
      <c r="E85" s="335">
        <f>IF(F85=0,"",+'Ark1'!Q1700)</f>
        <v>4</v>
      </c>
      <c r="F85" s="335">
        <f>+'Ark1'!R1700</f>
        <v>4</v>
      </c>
      <c r="G85" s="335"/>
      <c r="H85" s="335">
        <f>+IF(F85=0,"",'Ark1'!S1700)</f>
        <v>4</v>
      </c>
      <c r="I85" s="99">
        <f>+IF(F85=0,"",'Ark1'!AD1700)</f>
        <v>2.6737458544406071E-4</v>
      </c>
      <c r="J85" s="65"/>
      <c r="K85" s="99">
        <f>+IF(F85=0,"",'Ark1'!AE1700)</f>
        <v>2.7876290291745798E-4</v>
      </c>
      <c r="L85" s="48">
        <f>+IF(F85=0,"",'Ark1'!U1700)</f>
        <v>42.5</v>
      </c>
      <c r="M85" s="99">
        <f>+IF(F85=0,"",'Ark1'!W1700)</f>
        <v>83.575000000000003</v>
      </c>
      <c r="N85" s="65"/>
      <c r="O85" s="65">
        <f>+IF(F85=0,"",'Ark1'!X1700)</f>
        <v>0</v>
      </c>
      <c r="P85" s="65"/>
      <c r="Q85" s="65">
        <f>+IF(F85=0,"",'Ark1'!Y1700)</f>
        <v>0</v>
      </c>
      <c r="R85" s="110"/>
      <c r="S85" s="65"/>
      <c r="T85" s="110"/>
      <c r="U85" s="48">
        <f>+IF(F85=0,"",'Ark1'!AA1700)</f>
        <v>3.4931182344721119</v>
      </c>
      <c r="V85" s="48">
        <f>+IF(F85=0,"",'Ark1'!AB1700)</f>
        <v>1.5</v>
      </c>
      <c r="W85" s="65">
        <f t="shared" si="11"/>
        <v>1</v>
      </c>
      <c r="X85" s="99">
        <f>+IF(F85=0,"",'Ark1'!V1700)</f>
        <v>90.547128927410625</v>
      </c>
      <c r="Y85" s="39"/>
      <c r="Z85" s="4"/>
      <c r="AA85" s="51"/>
      <c r="AB85" s="12"/>
      <c r="AC85" s="5"/>
      <c r="AD85" s="5"/>
      <c r="AI85"/>
    </row>
    <row r="86" spans="1:35" ht="15.6">
      <c r="A86" s="39"/>
      <c r="B86" s="46">
        <f>+'Ark1'!C1701</f>
        <v>2011</v>
      </c>
      <c r="C86" s="46">
        <f>+'Ark1'!L1701</f>
        <v>8</v>
      </c>
      <c r="D86" s="91" t="str">
        <f t="shared" si="10"/>
        <v>R</v>
      </c>
      <c r="E86" s="335">
        <f>IF(F86=0,"",+'Ark1'!Q1701)</f>
        <v>813</v>
      </c>
      <c r="F86" s="335">
        <f>+'Ark1'!R1701</f>
        <v>2014</v>
      </c>
      <c r="G86" s="335"/>
      <c r="H86" s="335">
        <f>+IF(F86=0,"",'Ark1'!S1701)</f>
        <v>2013</v>
      </c>
      <c r="I86" s="99">
        <f>+IF(F86=0,"",'Ark1'!AD1701)</f>
        <v>0.13462310377108455</v>
      </c>
      <c r="J86" s="65"/>
      <c r="K86" s="99">
        <f>+IF(F86=0,"",'Ark1'!AE1701)</f>
        <v>0.15010794443413661</v>
      </c>
      <c r="L86" s="48">
        <f>+IF(F86=0,"",'Ark1'!U1701)</f>
        <v>48.521112767014408</v>
      </c>
      <c r="M86" s="99">
        <f>+IF(F86=0,"",'Ark1'!W1701)</f>
        <v>89.425484351713934</v>
      </c>
      <c r="N86" s="65"/>
      <c r="O86" s="65">
        <f>+IF(F86=0,"",'Ark1'!X1701)</f>
        <v>0</v>
      </c>
      <c r="P86" s="65"/>
      <c r="Q86" s="65">
        <f>+IF(F86=0,"",'Ark1'!Y1701)</f>
        <v>0</v>
      </c>
      <c r="R86" s="110"/>
      <c r="S86" s="65"/>
      <c r="T86" s="110"/>
      <c r="U86" s="48">
        <f>+IF(F86=0,"",'Ark1'!AA1701)</f>
        <v>9.922878036183695</v>
      </c>
      <c r="V86" s="48">
        <f>+IF(F86=0,"",'Ark1'!AB1701)</f>
        <v>0.53508438981436324</v>
      </c>
      <c r="W86" s="65">
        <f t="shared" si="11"/>
        <v>2.4772447724477247</v>
      </c>
      <c r="X86" s="99">
        <f>+IF(F86=0,"",'Ark1'!V1701)</f>
        <v>96.916198555542806</v>
      </c>
      <c r="Y86" s="39"/>
      <c r="Z86" s="4"/>
      <c r="AA86" s="51"/>
      <c r="AB86" s="12"/>
      <c r="AC86" s="5"/>
      <c r="AD86" s="5"/>
      <c r="AI86"/>
    </row>
    <row r="87" spans="1:35" ht="15.6">
      <c r="A87" s="39"/>
      <c r="B87" s="46">
        <f>+'Ark1'!C1702</f>
        <v>2011</v>
      </c>
      <c r="C87" s="46">
        <f>+'Ark1'!L1702</f>
        <v>11</v>
      </c>
      <c r="D87" s="91" t="str">
        <f t="shared" si="10"/>
        <v>U</v>
      </c>
      <c r="E87" s="335">
        <f>IF(F87=0,"",+'Ark1'!Q1702)</f>
        <v>2034</v>
      </c>
      <c r="F87" s="335">
        <f>+'Ark1'!R1702</f>
        <v>44145</v>
      </c>
      <c r="G87" s="335"/>
      <c r="H87" s="335">
        <f>+IF(F87=0,"",'Ark1'!S1702)</f>
        <v>44140</v>
      </c>
      <c r="I87" s="99">
        <f>+IF(F87=0,"",'Ark1'!AD1702)</f>
        <v>2.9508127686070158</v>
      </c>
      <c r="J87" s="65"/>
      <c r="K87" s="99">
        <f>+IF(F87=0,"",'Ark1'!AE1702)</f>
        <v>3.209727013678211</v>
      </c>
      <c r="L87" s="48">
        <f>+IF(F87=0,"",'Ark1'!U1702)</f>
        <v>52.989737199818762</v>
      </c>
      <c r="M87" s="99">
        <f>+IF(F87=0,"",'Ark1'!W1702)</f>
        <v>87.204152695967522</v>
      </c>
      <c r="N87" s="65"/>
      <c r="O87" s="65">
        <f>+IF(F87=0,"",'Ark1'!X1702)</f>
        <v>0</v>
      </c>
      <c r="P87" s="65"/>
      <c r="Q87" s="65">
        <f>+IF(F87=0,"",'Ark1'!Y1702)</f>
        <v>0</v>
      </c>
      <c r="R87" s="110"/>
      <c r="S87" s="65"/>
      <c r="T87" s="110"/>
      <c r="U87" s="48">
        <f>+IF(F87=0,"",'Ark1'!AA1702)</f>
        <v>8.6926965068518651</v>
      </c>
      <c r="V87" s="48">
        <f>+IF(F87=0,"",'Ark1'!AB1702)</f>
        <v>1.1681309543049836</v>
      </c>
      <c r="W87" s="65">
        <f t="shared" si="11"/>
        <v>21.70353982300885</v>
      </c>
      <c r="X87" s="99">
        <f>+IF(F87=0,"",'Ark1'!V1702)</f>
        <v>94.489220008629943</v>
      </c>
      <c r="Y87" s="39"/>
      <c r="Z87" s="4"/>
      <c r="AA87" s="51"/>
      <c r="AB87" s="12"/>
      <c r="AC87" s="5"/>
      <c r="AD87" s="5"/>
      <c r="AI87"/>
    </row>
    <row r="88" spans="1:35" ht="15.6">
      <c r="A88" s="39"/>
      <c r="B88" s="46">
        <f>+'Ark1'!C1703</f>
        <v>2011</v>
      </c>
      <c r="C88" s="46">
        <f>+'Ark1'!L1703</f>
        <v>14</v>
      </c>
      <c r="D88" s="91" t="str">
        <f t="shared" si="10"/>
        <v>E</v>
      </c>
      <c r="E88" s="335">
        <f>IF(F88=0,"",+'Ark1'!Q1703)</f>
        <v>2469</v>
      </c>
      <c r="F88" s="335">
        <f>+'Ark1'!R1703</f>
        <v>400047.5</v>
      </c>
      <c r="G88" s="335"/>
      <c r="H88" s="335">
        <f>+IF(F88=0,"",'Ark1'!S1703)</f>
        <v>399890.5</v>
      </c>
      <c r="I88" s="99">
        <f>+IF(F88=0,"",'Ark1'!AD1703)</f>
        <v>26.740633617608221</v>
      </c>
      <c r="J88" s="65"/>
      <c r="K88" s="99">
        <f>+IF(F88=0,"",'Ark1'!AE1703)</f>
        <v>27.926820941872752</v>
      </c>
      <c r="L88" s="48">
        <f>+IF(F88=0,"",'Ark1'!U1703)</f>
        <v>57.649148954526289</v>
      </c>
      <c r="M88" s="99">
        <f>+IF(F88=0,"",'Ark1'!W1703)</f>
        <v>83.749420703918219</v>
      </c>
      <c r="N88" s="65"/>
      <c r="O88" s="65">
        <f>+IF(F88=0,"",'Ark1'!X1703)</f>
        <v>0</v>
      </c>
      <c r="P88" s="65"/>
      <c r="Q88" s="65">
        <f>+IF(F88=0,"",'Ark1'!Y1703)</f>
        <v>0</v>
      </c>
      <c r="R88" s="110"/>
      <c r="S88" s="65"/>
      <c r="T88" s="110"/>
      <c r="U88" s="48">
        <f>+IF(F88=0,"",'Ark1'!AA1703)</f>
        <v>8.3084410375053608</v>
      </c>
      <c r="V88" s="48">
        <f>+IF(F88=0,"",'Ark1'!AB1703)</f>
        <v>1.242485351439107</v>
      </c>
      <c r="W88" s="65">
        <f t="shared" si="11"/>
        <v>162.02814904819766</v>
      </c>
      <c r="X88" s="99">
        <f>+IF(F88=0,"",'Ark1'!V1703)</f>
        <v>90.768071269804778</v>
      </c>
      <c r="Y88" s="39"/>
      <c r="Z88" s="4"/>
      <c r="AA88" s="51"/>
      <c r="AB88" s="12"/>
      <c r="AC88" s="5"/>
      <c r="AD88" s="5"/>
      <c r="AI88"/>
    </row>
    <row r="89" spans="1:35" ht="15.6">
      <c r="A89" s="39"/>
      <c r="B89" s="46">
        <f>+'Ark1'!C1704</f>
        <v>2011</v>
      </c>
      <c r="C89" s="46">
        <f>+'Ark1'!L1704</f>
        <v>17</v>
      </c>
      <c r="D89" s="91" t="str">
        <f t="shared" si="10"/>
        <v>S</v>
      </c>
      <c r="E89" s="335">
        <f>IF(F89=0,"",+'Ark1'!Q1704)</f>
        <v>2574</v>
      </c>
      <c r="F89" s="335">
        <f>+'Ark1'!R1704</f>
        <v>1049726</v>
      </c>
      <c r="G89" s="335"/>
      <c r="H89" s="335">
        <f>+IF(F89=0,"",'Ark1'!S1704)</f>
        <v>1049228</v>
      </c>
      <c r="I89" s="99">
        <f>+IF(F89=0,"",'Ark1'!AD1704)</f>
        <v>70.167513519963009</v>
      </c>
      <c r="J89" s="65"/>
      <c r="K89" s="99">
        <f>+IF(F89=0,"",'Ark1'!AE1704)</f>
        <v>68.713007716661522</v>
      </c>
      <c r="L89" s="48">
        <f>+IF(F89=0,"",'Ark1'!U1704)</f>
        <v>62.692394789311763</v>
      </c>
      <c r="M89" s="99">
        <f>+IF(F89=0,"",'Ark1'!W1704)</f>
        <v>78.536308752719222</v>
      </c>
      <c r="N89" s="65"/>
      <c r="O89" s="65">
        <f>+IF(F89=0,"",'Ark1'!X1704)</f>
        <v>0</v>
      </c>
      <c r="P89" s="65"/>
      <c r="Q89" s="65">
        <f>+IF(F89=0,"",'Ark1'!Y1704)</f>
        <v>0</v>
      </c>
      <c r="R89" s="110"/>
      <c r="S89" s="65"/>
      <c r="T89" s="110"/>
      <c r="U89" s="48">
        <f>+IF(F89=0,"",'Ark1'!AA1704)</f>
        <v>8.6896428535808088</v>
      </c>
      <c r="V89" s="48">
        <f>+IF(F89=0,"",'Ark1'!AB1704)</f>
        <v>1.9484878171706113</v>
      </c>
      <c r="W89" s="65">
        <f t="shared" si="11"/>
        <v>407.81895881895883</v>
      </c>
      <c r="X89" s="99">
        <f>+IF(F89=0,"",'Ark1'!V1704)</f>
        <v>85.127220008649516</v>
      </c>
      <c r="Y89" s="39"/>
      <c r="Z89" s="4"/>
      <c r="AA89" s="51"/>
      <c r="AB89" s="12"/>
      <c r="AC89" s="5"/>
      <c r="AD89" s="5"/>
      <c r="AI89"/>
    </row>
    <row r="90" spans="1:35" ht="15.6">
      <c r="A90" s="39"/>
      <c r="B90" s="2">
        <f>+'Ark1'!C1705</f>
        <v>2010</v>
      </c>
      <c r="C90" s="2">
        <f>+'Ark1'!L1705</f>
        <v>1</v>
      </c>
      <c r="D90" s="50" t="str">
        <f>+D83</f>
        <v>P-</v>
      </c>
      <c r="E90" s="318">
        <f>IF(F90=0,"",+'Ark1'!Q1705)</f>
        <v>7</v>
      </c>
      <c r="F90" s="318">
        <f>+'Ark1'!R1705</f>
        <v>7</v>
      </c>
      <c r="G90" s="318"/>
      <c r="H90" s="318">
        <f>+IF(F90=0,"",'Ark1'!S1705)</f>
        <v>0</v>
      </c>
      <c r="I90" s="50">
        <f>+IF(F90=0,"",'Ark1'!AD1705)</f>
        <v>4.7263669834908003E-4</v>
      </c>
      <c r="J90" s="50"/>
      <c r="K90" s="50">
        <f>+IF(F90=0,"",'Ark1'!AE1705)</f>
        <v>0</v>
      </c>
      <c r="L90" s="5">
        <f>+IF(F90=0,"",'Ark1'!U1705)</f>
        <v>0</v>
      </c>
      <c r="M90" s="50">
        <f>+IF(F90=0,"",'Ark1'!W1705)</f>
        <v>0</v>
      </c>
      <c r="N90" s="50"/>
      <c r="O90" s="50">
        <f>+IF(F90=0,"",'Ark1'!X1705)</f>
        <v>0</v>
      </c>
      <c r="P90" s="50"/>
      <c r="Q90" s="50">
        <f>+IF(F90=0,"",'Ark1'!Y1705)</f>
        <v>0</v>
      </c>
      <c r="R90" s="110"/>
      <c r="S90" s="18"/>
      <c r="T90" s="110"/>
      <c r="U90" s="50">
        <f>+IF(F90=0,"",'Ark1'!AA1705)</f>
        <v>0</v>
      </c>
      <c r="V90" s="5">
        <f>+IF(F90=0,"",'Ark1'!AB1705)</f>
        <v>0</v>
      </c>
      <c r="W90" s="18">
        <f>+IF(F90=0,"",F90/E90)</f>
        <v>1</v>
      </c>
      <c r="X90" s="50">
        <f>+IF(F90=0,"",'Ark1'!V1705)</f>
        <v>0</v>
      </c>
      <c r="Y90" s="39"/>
      <c r="Z90" s="4"/>
      <c r="AA90" s="51"/>
      <c r="AB90" s="5"/>
      <c r="AC90" s="5"/>
      <c r="AD90" s="5"/>
      <c r="AI90"/>
    </row>
    <row r="91" spans="1:35" ht="15.6">
      <c r="A91" s="39"/>
      <c r="B91" s="2">
        <f>+'Ark1'!C1706</f>
        <v>2010</v>
      </c>
      <c r="C91" s="2">
        <f>+'Ark1'!L1706</f>
        <v>2</v>
      </c>
      <c r="D91" s="50" t="str">
        <f t="shared" si="10"/>
        <v>P</v>
      </c>
      <c r="E91" s="318">
        <f>IF(F91=0,"",+'Ark1'!Q1706)</f>
        <v>19</v>
      </c>
      <c r="F91" s="318">
        <f>+'Ark1'!R1706</f>
        <v>20</v>
      </c>
      <c r="G91" s="318"/>
      <c r="H91" s="318">
        <f>+IF(F91=0,"",'Ark1'!S1706)</f>
        <v>19</v>
      </c>
      <c r="I91" s="50">
        <f>+IF(F91=0,"",'Ark1'!AD1706)</f>
        <v>1.3503905667116565E-3</v>
      </c>
      <c r="J91" s="50"/>
      <c r="K91" s="50">
        <f>+IF(F91=0,"",'Ark1'!AE1706)</f>
        <v>1.3547734805993783E-3</v>
      </c>
      <c r="L91" s="5">
        <f>+IF(F91=0,"",'Ark1'!U1706)</f>
        <v>45.947368421052637</v>
      </c>
      <c r="M91" s="50">
        <f>+IF(F91=0,"",'Ark1'!W1706)</f>
        <v>84.131578947368453</v>
      </c>
      <c r="N91" s="50"/>
      <c r="O91" s="50">
        <f>+IF(F91=0,"",'Ark1'!X1706)</f>
        <v>0</v>
      </c>
      <c r="P91" s="50"/>
      <c r="Q91" s="50">
        <f>+IF(F91=0,"",'Ark1'!Y1706)</f>
        <v>0</v>
      </c>
      <c r="R91" s="110"/>
      <c r="S91" s="18"/>
      <c r="T91" s="110"/>
      <c r="U91" s="50">
        <f>+IF(F91=0,"",'Ark1'!AA1706)</f>
        <v>12.344999099638684</v>
      </c>
      <c r="V91" s="5">
        <f>+IF(F91=0,"",'Ark1'!AB1706)</f>
        <v>4.1355160590659406</v>
      </c>
      <c r="W91" s="18">
        <f t="shared" ref="W91:W96" si="12">+IF(F91=0,"",F91/E91)</f>
        <v>1.0526315789473684</v>
      </c>
      <c r="X91" s="50">
        <f>+IF(F91=0,"",'Ark1'!V1706)</f>
        <v>95.375491817300556</v>
      </c>
      <c r="Y91" s="39"/>
      <c r="Z91" s="4"/>
      <c r="AA91" s="51"/>
      <c r="AI91"/>
    </row>
    <row r="92" spans="1:35" ht="15.6">
      <c r="A92" s="39"/>
      <c r="B92" s="2">
        <f>+'Ark1'!C1707</f>
        <v>2010</v>
      </c>
      <c r="C92" s="2">
        <f>+'Ark1'!L1707</f>
        <v>5</v>
      </c>
      <c r="D92" s="50" t="str">
        <f t="shared" si="10"/>
        <v>O</v>
      </c>
      <c r="E92" s="318">
        <f>IF(F92=0,"",+'Ark1'!Q1707)</f>
        <v>2</v>
      </c>
      <c r="F92" s="318">
        <f>+'Ark1'!R1707</f>
        <v>2</v>
      </c>
      <c r="G92" s="318"/>
      <c r="H92" s="318">
        <f>+IF(F92=0,"",'Ark1'!S1707)</f>
        <v>2</v>
      </c>
      <c r="I92" s="50">
        <f>+IF(F92=0,"",'Ark1'!AD1707)</f>
        <v>1.3503905667116564E-4</v>
      </c>
      <c r="J92" s="50"/>
      <c r="K92" s="50">
        <f>+IF(F92=0,"",'Ark1'!AE1707)</f>
        <v>1.2373908549734698E-4</v>
      </c>
      <c r="L92" s="5">
        <f>+IF(F92=0,"",'Ark1'!U1707)</f>
        <v>54.5</v>
      </c>
      <c r="M92" s="50">
        <f>+IF(F92=0,"",'Ark1'!W1707)</f>
        <v>73</v>
      </c>
      <c r="N92" s="50"/>
      <c r="O92" s="50">
        <f>+IF(F92=0,"",'Ark1'!X1707)</f>
        <v>0</v>
      </c>
      <c r="P92" s="50"/>
      <c r="Q92" s="50">
        <f>+IF(F92=0,"",'Ark1'!Y1707)</f>
        <v>0</v>
      </c>
      <c r="R92" s="110"/>
      <c r="S92" s="18"/>
      <c r="T92" s="110"/>
      <c r="U92" s="50">
        <f>+IF(F92=0,"",'Ark1'!AA1707)</f>
        <v>10.30000000000001</v>
      </c>
      <c r="V92" s="5">
        <f>+IF(F92=0,"",'Ark1'!AB1707)</f>
        <v>11.5</v>
      </c>
      <c r="W92" s="18">
        <f t="shared" si="12"/>
        <v>1</v>
      </c>
      <c r="X92" s="50">
        <f>+IF(F92=0,"",'Ark1'!V1707)</f>
        <v>79.089924160346683</v>
      </c>
      <c r="Y92" s="39"/>
      <c r="Z92" s="12"/>
      <c r="AA92" s="51"/>
      <c r="AB92" s="5"/>
      <c r="AD92" s="5"/>
      <c r="AI92"/>
    </row>
    <row r="93" spans="1:35" ht="15.6">
      <c r="A93" s="39"/>
      <c r="B93" s="2">
        <f>+'Ark1'!C1708</f>
        <v>2010</v>
      </c>
      <c r="C93" s="2">
        <f>+'Ark1'!L1708</f>
        <v>8</v>
      </c>
      <c r="D93" s="50" t="str">
        <f t="shared" si="10"/>
        <v>R</v>
      </c>
      <c r="E93" s="318">
        <f>IF(F93=0,"",+'Ark1'!Q1708)</f>
        <v>791</v>
      </c>
      <c r="F93" s="318">
        <f>+'Ark1'!R1708</f>
        <v>2042</v>
      </c>
      <c r="G93" s="318"/>
      <c r="H93" s="318">
        <f>+IF(F93=0,"",'Ark1'!S1708)</f>
        <v>2042</v>
      </c>
      <c r="I93" s="50">
        <f>+IF(F93=0,"",'Ark1'!AD1708)</f>
        <v>0.13787487686126021</v>
      </c>
      <c r="J93" s="50"/>
      <c r="K93" s="50">
        <f>+IF(F93=0,"",'Ark1'!AE1708)</f>
        <v>0.15434145639680669</v>
      </c>
      <c r="L93" s="5">
        <f>+IF(F93=0,"",'Ark1'!U1708)</f>
        <v>48.498530852105773</v>
      </c>
      <c r="M93" s="50">
        <f>+IF(F93=0,"",'Ark1'!W1708)</f>
        <v>89.181096963761107</v>
      </c>
      <c r="N93" s="50"/>
      <c r="O93" s="50">
        <f>+IF(F93=0,"",'Ark1'!X1708)</f>
        <v>0</v>
      </c>
      <c r="P93" s="50"/>
      <c r="Q93" s="50">
        <f>+IF(F93=0,"",'Ark1'!Y1708)</f>
        <v>0</v>
      </c>
      <c r="R93" s="110"/>
      <c r="S93" s="18"/>
      <c r="T93" s="110"/>
      <c r="U93" s="50">
        <f>+IF(F93=0,"",'Ark1'!AA1708)</f>
        <v>10.109205624860657</v>
      </c>
      <c r="V93" s="5">
        <f>+IF(F93=0,"",'Ark1'!AB1708)</f>
        <v>0.50097632033238049</v>
      </c>
      <c r="W93" s="18">
        <f t="shared" si="12"/>
        <v>2.581542351453856</v>
      </c>
      <c r="X93" s="50">
        <f>+IF(F93=0,"",'Ark1'!V1708)</f>
        <v>96.620906786306634</v>
      </c>
      <c r="Y93" s="39"/>
      <c r="Z93" s="5"/>
      <c r="AA93" s="51"/>
      <c r="AI93"/>
    </row>
    <row r="94" spans="1:35" ht="15.6">
      <c r="A94" s="39"/>
      <c r="B94" s="2">
        <f>+'Ark1'!C1709</f>
        <v>2010</v>
      </c>
      <c r="C94" s="2">
        <f>+'Ark1'!L1709</f>
        <v>11</v>
      </c>
      <c r="D94" s="50" t="str">
        <f t="shared" si="10"/>
        <v>U</v>
      </c>
      <c r="E94" s="318">
        <f>IF(F94=0,"",+'Ark1'!Q1709)</f>
        <v>2110</v>
      </c>
      <c r="F94" s="318">
        <f>+'Ark1'!R1709</f>
        <v>42630.5</v>
      </c>
      <c r="G94" s="318"/>
      <c r="H94" s="318">
        <f>+IF(F94=0,"",'Ark1'!S1709)</f>
        <v>42627.5</v>
      </c>
      <c r="I94" s="50">
        <f>+IF(F94=0,"",'Ark1'!AD1709)</f>
        <v>2.8783912527100646</v>
      </c>
      <c r="J94" s="50"/>
      <c r="K94" s="50">
        <f>+IF(F94=0,"",'Ark1'!AE1709)</f>
        <v>3.131769299227205</v>
      </c>
      <c r="L94" s="5">
        <f>+IF(F94=0,"",'Ark1'!U1709)</f>
        <v>53.015447774324095</v>
      </c>
      <c r="M94" s="50">
        <f>+IF(F94=0,"",'Ark1'!W1709)</f>
        <v>86.685379156647642</v>
      </c>
      <c r="N94" s="50"/>
      <c r="O94" s="50">
        <f>+IF(F94=0,"",'Ark1'!X1709)</f>
        <v>0</v>
      </c>
      <c r="P94" s="50"/>
      <c r="Q94" s="50">
        <f>+IF(F94=0,"",'Ark1'!Y1709)</f>
        <v>0</v>
      </c>
      <c r="R94" s="110"/>
      <c r="S94" s="18"/>
      <c r="T94" s="110"/>
      <c r="U94" s="50">
        <f>+IF(F94=0,"",'Ark1'!AA1709)</f>
        <v>8.8251061436786689</v>
      </c>
      <c r="V94" s="5">
        <f>+IF(F94=0,"",'Ark1'!AB1709)</f>
        <v>1.0777452710584221</v>
      </c>
      <c r="W94" s="18">
        <f t="shared" si="12"/>
        <v>20.204028436018959</v>
      </c>
      <c r="X94" s="50">
        <f>+IF(F94=0,"",'Ark1'!V1709)</f>
        <v>93.923148024538051</v>
      </c>
      <c r="Y94" s="39"/>
      <c r="Z94" s="12"/>
      <c r="AA94" s="51"/>
      <c r="AI94"/>
    </row>
    <row r="95" spans="1:35" ht="15.6">
      <c r="A95" s="39"/>
      <c r="B95" s="2">
        <f>+'Ark1'!C1710</f>
        <v>2010</v>
      </c>
      <c r="C95" s="2">
        <f>+'Ark1'!L1710</f>
        <v>14</v>
      </c>
      <c r="D95" s="50" t="str">
        <f t="shared" si="10"/>
        <v>E</v>
      </c>
      <c r="E95" s="318">
        <f>IF(F95=0,"",+'Ark1'!Q1710)</f>
        <v>2550</v>
      </c>
      <c r="F95" s="318">
        <f>+'Ark1'!R1710</f>
        <v>407854</v>
      </c>
      <c r="G95" s="318"/>
      <c r="H95" s="318">
        <f>+IF(F95=0,"",'Ark1'!S1710)</f>
        <v>407576.5</v>
      </c>
      <c r="I95" s="50">
        <f>+IF(F95=0,"",'Ark1'!AD1710)</f>
        <v>27.538109709780809</v>
      </c>
      <c r="J95" s="50"/>
      <c r="K95" s="50">
        <f>+IF(F95=0,"",'Ark1'!AE1710)</f>
        <v>28.721738248826657</v>
      </c>
      <c r="L95" s="5">
        <f>+IF(F95=0,"",'Ark1'!U1710)</f>
        <v>57.654685684773263</v>
      </c>
      <c r="M95" s="50">
        <f>+IF(F95=0,"",'Ark1'!W1710)</f>
        <v>83.147182651601696</v>
      </c>
      <c r="N95" s="50"/>
      <c r="O95" s="50">
        <f>+IF(F95=0,"",'Ark1'!X1710)</f>
        <v>0</v>
      </c>
      <c r="P95" s="50"/>
      <c r="Q95" s="50">
        <f>+IF(F95=0,"",'Ark1'!Y1710)</f>
        <v>0</v>
      </c>
      <c r="R95" s="110"/>
      <c r="S95" s="18"/>
      <c r="T95" s="110"/>
      <c r="U95" s="50">
        <f>+IF(F95=0,"",'Ark1'!AA1710)</f>
        <v>8.3564820650906366</v>
      </c>
      <c r="V95" s="5">
        <f>+IF(F95=0,"",'Ark1'!AB1710)</f>
        <v>1.1566160011605116</v>
      </c>
      <c r="W95" s="18">
        <f t="shared" si="12"/>
        <v>159.94274509803921</v>
      </c>
      <c r="X95" s="50">
        <f>+IF(F95=0,"",'Ark1'!V1710)</f>
        <v>90.138559781360954</v>
      </c>
      <c r="Y95" s="39"/>
      <c r="Z95" s="12"/>
      <c r="AA95" s="51"/>
      <c r="AI95"/>
    </row>
    <row r="96" spans="1:35" ht="15.6">
      <c r="A96" s="39"/>
      <c r="B96" s="2">
        <f>+'Ark1'!C1711</f>
        <v>2010</v>
      </c>
      <c r="C96" s="2">
        <f>+'Ark1'!L1711</f>
        <v>17</v>
      </c>
      <c r="D96" s="50" t="str">
        <f t="shared" si="10"/>
        <v>S</v>
      </c>
      <c r="E96" s="318">
        <f>IF(F96=0,"",+'Ark1'!Q1711)</f>
        <v>2652</v>
      </c>
      <c r="F96" s="318">
        <f>+'Ark1'!R1711</f>
        <v>1028497.5</v>
      </c>
      <c r="G96" s="318"/>
      <c r="H96" s="318">
        <f>+IF(F96=0,"",'Ark1'!S1711)</f>
        <v>1027953</v>
      </c>
      <c r="I96" s="50">
        <f>+IF(F96=0,"",'Ark1'!AD1711)</f>
        <v>69.443666094326161</v>
      </c>
      <c r="J96" s="50"/>
      <c r="K96" s="50">
        <f>+IF(F96=0,"",'Ark1'!AE1711)</f>
        <v>67.990672482983214</v>
      </c>
      <c r="L96" s="5">
        <f>+IF(F96=0,"",'Ark1'!U1711)</f>
        <v>62.616303469127487</v>
      </c>
      <c r="M96" s="50">
        <f>+IF(F96=0,"",'Ark1'!W1711)</f>
        <v>78.040857403011643</v>
      </c>
      <c r="N96" s="50"/>
      <c r="O96" s="50">
        <f>+IF(F96=0,"",'Ark1'!X1711)</f>
        <v>0</v>
      </c>
      <c r="P96" s="50"/>
      <c r="Q96" s="50">
        <f>+IF(F96=0,"",'Ark1'!Y1711)</f>
        <v>0</v>
      </c>
      <c r="R96" s="110"/>
      <c r="S96" s="18"/>
      <c r="T96" s="110"/>
      <c r="U96" s="50">
        <f>+IF(F96=0,"",'Ark1'!AA1711)</f>
        <v>8.6400244865574631</v>
      </c>
      <c r="V96" s="5">
        <f>+IF(F96=0,"",'Ark1'!AB1711)</f>
        <v>1.8851629055052432</v>
      </c>
      <c r="W96" s="18">
        <f t="shared" si="12"/>
        <v>387.81957013574663</v>
      </c>
      <c r="X96" s="50">
        <f>+IF(F96=0,"",'Ark1'!V1711)</f>
        <v>84.596374709994947</v>
      </c>
      <c r="Y96" s="39"/>
      <c r="Z96" s="12"/>
      <c r="AA96" s="51"/>
      <c r="AI96"/>
    </row>
    <row r="97" spans="1:35" ht="15.6">
      <c r="A97" s="39"/>
      <c r="B97" s="46">
        <f>+'Ark1'!C1712</f>
        <v>2009</v>
      </c>
      <c r="C97" s="46">
        <f>+'Ark1'!L1712</f>
        <v>1</v>
      </c>
      <c r="D97" s="91" t="str">
        <f>+D90</f>
        <v>P-</v>
      </c>
      <c r="E97" s="335">
        <f>IF(F97=0,"",+'Ark1'!Q1712)</f>
        <v>1</v>
      </c>
      <c r="F97" s="335">
        <f>+'Ark1'!R1712</f>
        <v>2</v>
      </c>
      <c r="G97" s="335"/>
      <c r="H97" s="335">
        <f>+IF(F97=0,"",'Ark1'!S1712)</f>
        <v>0</v>
      </c>
      <c r="I97" s="99">
        <f>+IF(F97=0,"",'Ark1'!AD1712)</f>
        <v>1.3994342087494027E-4</v>
      </c>
      <c r="J97" s="65"/>
      <c r="K97" s="99">
        <f>+IF(F97=0,"",'Ark1'!AE1712)</f>
        <v>0</v>
      </c>
      <c r="L97" s="48">
        <f>+IF(F97=0,"",'Ark1'!U1712)</f>
        <v>0</v>
      </c>
      <c r="M97" s="99">
        <f>+IF(F97=0,"",'Ark1'!W1712)</f>
        <v>0</v>
      </c>
      <c r="N97" s="65"/>
      <c r="O97" s="65">
        <f>+IF(F97=0,"",'Ark1'!X1712)</f>
        <v>0</v>
      </c>
      <c r="P97" s="65"/>
      <c r="Q97" s="65">
        <f>+IF(F97=0,"",'Ark1'!Y1712)</f>
        <v>0</v>
      </c>
      <c r="R97" s="110"/>
      <c r="S97" s="65"/>
      <c r="T97" s="110"/>
      <c r="U97" s="48">
        <f>+IF(F97=0,"",'Ark1'!AA1712)</f>
        <v>0</v>
      </c>
      <c r="V97" s="48">
        <f>+IF(F97=0,"",'Ark1'!AB1712)</f>
        <v>0</v>
      </c>
      <c r="W97" s="65">
        <f>+IF(F97=0,"",F97/E97)</f>
        <v>2</v>
      </c>
      <c r="X97" s="99">
        <f>+IF(F97=0,"",'Ark1'!V1712)</f>
        <v>0</v>
      </c>
      <c r="Y97" s="39"/>
      <c r="Z97" s="12"/>
      <c r="AA97" s="51"/>
      <c r="AI97"/>
    </row>
    <row r="98" spans="1:35" ht="15.6">
      <c r="A98" s="39"/>
      <c r="B98" s="46">
        <f>+'Ark1'!C1713</f>
        <v>2009</v>
      </c>
      <c r="C98" s="46">
        <f>+'Ark1'!L1713</f>
        <v>2</v>
      </c>
      <c r="D98" s="91" t="str">
        <f t="shared" ref="D98:D110" si="13">+D91</f>
        <v>P</v>
      </c>
      <c r="E98" s="335">
        <f>IF(F98=0,"",+'Ark1'!Q1713)</f>
        <v>36</v>
      </c>
      <c r="F98" s="335">
        <f>+'Ark1'!R1713</f>
        <v>35</v>
      </c>
      <c r="G98" s="335"/>
      <c r="H98" s="335">
        <f>+IF(F98=0,"",'Ark1'!S1713)</f>
        <v>35</v>
      </c>
      <c r="I98" s="99">
        <f>+IF(F98=0,"",'Ark1'!AD1713)</f>
        <v>2.4490098653114543E-3</v>
      </c>
      <c r="J98" s="65"/>
      <c r="K98" s="99">
        <f>+IF(F98=0,"",'Ark1'!AE1713)</f>
        <v>2.4481509954008339E-3</v>
      </c>
      <c r="L98" s="48">
        <f>+IF(F98=0,"",'Ark1'!U1713)</f>
        <v>38.828571428571422</v>
      </c>
      <c r="M98" s="99">
        <f>+IF(F98=0,"",'Ark1'!W1713)</f>
        <v>78.908571428571392</v>
      </c>
      <c r="N98" s="65"/>
      <c r="O98" s="65">
        <f>+IF(F98=0,"",'Ark1'!X1713)</f>
        <v>0</v>
      </c>
      <c r="P98" s="65"/>
      <c r="Q98" s="65">
        <f>+IF(F98=0,"",'Ark1'!Y1713)</f>
        <v>0</v>
      </c>
      <c r="R98" s="110"/>
      <c r="S98" s="65"/>
      <c r="T98" s="110"/>
      <c r="U98" s="48">
        <f>+IF(F98=0,"",'Ark1'!AA1713)</f>
        <v>10.598203929469062</v>
      </c>
      <c r="V98" s="48">
        <f>+IF(F98=0,"",'Ark1'!AB1713)</f>
        <v>5.1629765185028944</v>
      </c>
      <c r="W98" s="65">
        <f t="shared" ref="W98:W103" si="14">+IF(F98=0,"",F98/E98)</f>
        <v>0.97222222222222221</v>
      </c>
      <c r="X98" s="99">
        <f>+IF(F98=0,"",'Ark1'!V1713)</f>
        <v>85.491409998452284</v>
      </c>
      <c r="Y98" s="39"/>
      <c r="Z98" s="12"/>
      <c r="AA98" s="51"/>
      <c r="AI98"/>
    </row>
    <row r="99" spans="1:35" ht="15.6">
      <c r="A99" s="39"/>
      <c r="B99" s="46">
        <f>+'Ark1'!C1714</f>
        <v>2009</v>
      </c>
      <c r="C99" s="46">
        <f>+'Ark1'!L1714</f>
        <v>5</v>
      </c>
      <c r="D99" s="91" t="str">
        <f t="shared" si="13"/>
        <v>O</v>
      </c>
      <c r="E99" s="335">
        <f>IF(F99=0,"",+'Ark1'!Q1714)</f>
        <v>167</v>
      </c>
      <c r="F99" s="335">
        <f>+'Ark1'!R1714</f>
        <v>218</v>
      </c>
      <c r="G99" s="335"/>
      <c r="H99" s="335">
        <f>+IF(F99=0,"",'Ark1'!S1714)</f>
        <v>212</v>
      </c>
      <c r="I99" s="99">
        <f>+IF(F99=0,"",'Ark1'!AD1714)</f>
        <v>1.5253832875368497E-2</v>
      </c>
      <c r="J99" s="65"/>
      <c r="K99" s="99">
        <f>+IF(F99=0,"",'Ark1'!AE1714)</f>
        <v>1.5554241985769572E-2</v>
      </c>
      <c r="L99" s="48">
        <f>+IF(F99=0,"",'Ark1'!U1714)</f>
        <v>43.089622641509429</v>
      </c>
      <c r="M99" s="99">
        <f>+IF(F99=0,"",'Ark1'!W1714)</f>
        <v>82.768867924528223</v>
      </c>
      <c r="N99" s="65"/>
      <c r="O99" s="65">
        <f>+IF(F99=0,"",'Ark1'!X1714)</f>
        <v>0</v>
      </c>
      <c r="P99" s="65"/>
      <c r="Q99" s="65">
        <f>+IF(F99=0,"",'Ark1'!Y1714)</f>
        <v>0</v>
      </c>
      <c r="R99" s="110"/>
      <c r="S99" s="65"/>
      <c r="T99" s="110"/>
      <c r="U99" s="48">
        <f>+IF(F99=0,"",'Ark1'!AA1714)</f>
        <v>9.3936436076663909</v>
      </c>
      <c r="V99" s="48">
        <f>+IF(F99=0,"",'Ark1'!AB1714)</f>
        <v>1.9873386606061725</v>
      </c>
      <c r="W99" s="65">
        <f t="shared" si="14"/>
        <v>1.3053892215568863</v>
      </c>
      <c r="X99" s="99">
        <f>+IF(F99=0,"",'Ark1'!V1714)</f>
        <v>91.07555346593351</v>
      </c>
      <c r="Y99" s="39"/>
      <c r="Z99" s="12"/>
      <c r="AA99" s="51"/>
      <c r="AI99"/>
    </row>
    <row r="100" spans="1:35" ht="15.6">
      <c r="A100" s="39"/>
      <c r="B100" s="46">
        <f>+'Ark1'!C1715</f>
        <v>2009</v>
      </c>
      <c r="C100" s="46">
        <f>+'Ark1'!L1715</f>
        <v>8</v>
      </c>
      <c r="D100" s="91" t="str">
        <f t="shared" si="13"/>
        <v>R</v>
      </c>
      <c r="E100" s="335">
        <f>IF(F100=0,"",+'Ark1'!Q1715)</f>
        <v>1275</v>
      </c>
      <c r="F100" s="335">
        <f>+'Ark1'!R1715</f>
        <v>5035</v>
      </c>
      <c r="G100" s="335"/>
      <c r="H100" s="335">
        <f>+IF(F100=0,"",'Ark1'!S1715)</f>
        <v>5034</v>
      </c>
      <c r="I100" s="99">
        <f>+IF(F100=0,"",'Ark1'!AD1715)</f>
        <v>0.352307562052662</v>
      </c>
      <c r="J100" s="65"/>
      <c r="K100" s="99">
        <f>+IF(F100=0,"",'Ark1'!AE1715)</f>
        <v>0.37808712822244095</v>
      </c>
      <c r="L100" s="48">
        <f>+IF(F100=0,"",'Ark1'!U1715)</f>
        <v>48.187922129519279</v>
      </c>
      <c r="M100" s="99">
        <f>+IF(F100=0,"",'Ark1'!W1715)</f>
        <v>84.729121970600147</v>
      </c>
      <c r="N100" s="65"/>
      <c r="O100" s="65">
        <f>+IF(F100=0,"",'Ark1'!X1715)</f>
        <v>0</v>
      </c>
      <c r="P100" s="65"/>
      <c r="Q100" s="65">
        <f>+IF(F100=0,"",'Ark1'!Y1715)</f>
        <v>0</v>
      </c>
      <c r="R100" s="110"/>
      <c r="S100" s="65"/>
      <c r="T100" s="110"/>
      <c r="U100" s="48">
        <f>+IF(F100=0,"",'Ark1'!AA1715)</f>
        <v>8.9748488756007827</v>
      </c>
      <c r="V100" s="48">
        <f>+IF(F100=0,"",'Ark1'!AB1715)</f>
        <v>1.1841075879293681</v>
      </c>
      <c r="W100" s="65">
        <f t="shared" si="14"/>
        <v>3.9490196078431374</v>
      </c>
      <c r="X100" s="99">
        <f>+IF(F100=0,"",'Ark1'!V1715)</f>
        <v>91.804483574531488</v>
      </c>
      <c r="Y100" s="39"/>
      <c r="Z100" s="12"/>
      <c r="AA100" s="51"/>
      <c r="AI100"/>
    </row>
    <row r="101" spans="1:35" ht="15.6">
      <c r="A101" s="39"/>
      <c r="B101" s="46">
        <f>+'Ark1'!C1716</f>
        <v>2009</v>
      </c>
      <c r="C101" s="46">
        <f>+'Ark1'!L1716</f>
        <v>11</v>
      </c>
      <c r="D101" s="91" t="str">
        <f t="shared" si="13"/>
        <v>U</v>
      </c>
      <c r="E101" s="335">
        <f>IF(F101=0,"",+'Ark1'!Q1716)</f>
        <v>2370</v>
      </c>
      <c r="F101" s="335">
        <f>+'Ark1'!R1716</f>
        <v>99797</v>
      </c>
      <c r="G101" s="335"/>
      <c r="H101" s="335">
        <f>+IF(F101=0,"",'Ark1'!S1716)</f>
        <v>99729</v>
      </c>
      <c r="I101" s="99">
        <f>+IF(F101=0,"",'Ark1'!AD1716)</f>
        <v>6.9829667865282046</v>
      </c>
      <c r="J101" s="65"/>
      <c r="K101" s="99">
        <f>+IF(F101=0,"",'Ark1'!AE1716)</f>
        <v>7.3589472314614115</v>
      </c>
      <c r="L101" s="48">
        <f>+IF(F101=0,"",'Ark1'!U1716)</f>
        <v>52.97034964754485</v>
      </c>
      <c r="M101" s="99">
        <f>+IF(F101=0,"",'Ark1'!W1716)</f>
        <v>83.243100803176858</v>
      </c>
      <c r="N101" s="65"/>
      <c r="O101" s="65">
        <f>+IF(F101=0,"",'Ark1'!X1716)</f>
        <v>0</v>
      </c>
      <c r="P101" s="65"/>
      <c r="Q101" s="65">
        <f>+IF(F101=0,"",'Ark1'!Y1716)</f>
        <v>0</v>
      </c>
      <c r="R101" s="110"/>
      <c r="S101" s="65"/>
      <c r="T101" s="110"/>
      <c r="U101" s="48">
        <f>+IF(F101=0,"",'Ark1'!AA1716)</f>
        <v>8.2433354806425019</v>
      </c>
      <c r="V101" s="48">
        <f>+IF(F101=0,"",'Ark1'!AB1716)</f>
        <v>1.1728602295704285</v>
      </c>
      <c r="W101" s="65">
        <f t="shared" si="14"/>
        <v>42.108438818565403</v>
      </c>
      <c r="X101" s="99">
        <f>+IF(F101=0,"",'Ark1'!V1716)</f>
        <v>90.247816436282179</v>
      </c>
      <c r="Y101" s="39"/>
      <c r="Z101" s="12"/>
      <c r="AA101" s="51"/>
      <c r="AI101"/>
    </row>
    <row r="102" spans="1:35" ht="15.6">
      <c r="A102" s="39"/>
      <c r="B102" s="46">
        <f>+'Ark1'!C1717</f>
        <v>2009</v>
      </c>
      <c r="C102" s="46">
        <f>+'Ark1'!L1717</f>
        <v>14</v>
      </c>
      <c r="D102" s="91" t="str">
        <f t="shared" si="13"/>
        <v>E</v>
      </c>
      <c r="E102" s="335">
        <f>IF(F102=0,"",+'Ark1'!Q1717)</f>
        <v>2726</v>
      </c>
      <c r="F102" s="335">
        <f>+'Ark1'!R1717</f>
        <v>603280</v>
      </c>
      <c r="G102" s="335"/>
      <c r="H102" s="335">
        <f>+IF(F102=0,"",'Ark1'!S1717)</f>
        <v>602999</v>
      </c>
      <c r="I102" s="99">
        <f>+IF(F102=0,"",'Ark1'!AD1717)</f>
        <v>42.21253347271697</v>
      </c>
      <c r="J102" s="65"/>
      <c r="K102" s="99">
        <f>+IF(F102=0,"",'Ark1'!AE1717)</f>
        <v>42.944570793518558</v>
      </c>
      <c r="L102" s="48">
        <f>+IF(F102=0,"",'Ark1'!U1717)</f>
        <v>57.421022257084999</v>
      </c>
      <c r="M102" s="99">
        <f>+IF(F102=0,"",'Ark1'!W1717)</f>
        <v>80.342566239745622</v>
      </c>
      <c r="N102" s="65"/>
      <c r="O102" s="65">
        <f>+IF(F102=0,"",'Ark1'!X1717)</f>
        <v>0</v>
      </c>
      <c r="P102" s="65"/>
      <c r="Q102" s="65">
        <f>+IF(F102=0,"",'Ark1'!Y1717)</f>
        <v>0</v>
      </c>
      <c r="R102" s="110"/>
      <c r="S102" s="65"/>
      <c r="T102" s="110"/>
      <c r="U102" s="48">
        <f>+IF(F102=0,"",'Ark1'!AA1717)</f>
        <v>8.4748875667157186</v>
      </c>
      <c r="V102" s="48">
        <f>+IF(F102=0,"",'Ark1'!AB1717)</f>
        <v>1.2981056733569221</v>
      </c>
      <c r="W102" s="65">
        <f t="shared" si="14"/>
        <v>221.30594277329419</v>
      </c>
      <c r="X102" s="99">
        <f>+IF(F102=0,"",'Ark1'!V1717)</f>
        <v>87.081827907285756</v>
      </c>
      <c r="Y102" s="39"/>
      <c r="Z102" s="12"/>
      <c r="AA102" s="51"/>
      <c r="AI102"/>
    </row>
    <row r="103" spans="1:35" ht="15.6">
      <c r="A103" s="39"/>
      <c r="B103" s="46">
        <f>+'Ark1'!C1718</f>
        <v>2009</v>
      </c>
      <c r="C103" s="46">
        <f>+'Ark1'!L1718</f>
        <v>17</v>
      </c>
      <c r="D103" s="91" t="str">
        <f t="shared" si="13"/>
        <v>S</v>
      </c>
      <c r="E103" s="335">
        <f>IF(F103=0,"",+'Ark1'!Q1718)</f>
        <v>2716</v>
      </c>
      <c r="F103" s="335">
        <f>+'Ark1'!R1718</f>
        <v>720782</v>
      </c>
      <c r="G103" s="335"/>
      <c r="H103" s="335">
        <f>+IF(F103=0,"",'Ark1'!S1718)</f>
        <v>720577</v>
      </c>
      <c r="I103" s="99">
        <f>+IF(F103=0,"",'Ark1'!AD1718)</f>
        <v>50.434349392540589</v>
      </c>
      <c r="J103" s="65"/>
      <c r="K103" s="99">
        <f>+IF(F103=0,"",'Ark1'!AE1718)</f>
        <v>49.300392453816407</v>
      </c>
      <c r="L103" s="48">
        <f>+IF(F103=0,"",'Ark1'!U1718)</f>
        <v>62.183022772028522</v>
      </c>
      <c r="M103" s="99">
        <f>+IF(F103=0,"",'Ark1'!W1718)</f>
        <v>77.183417733291279</v>
      </c>
      <c r="N103" s="65"/>
      <c r="O103" s="65">
        <f>+IF(F103=0,"",'Ark1'!X1718)</f>
        <v>0</v>
      </c>
      <c r="P103" s="65"/>
      <c r="Q103" s="65">
        <f>+IF(F103=0,"",'Ark1'!Y1718)</f>
        <v>0</v>
      </c>
      <c r="R103" s="110"/>
      <c r="S103" s="65"/>
      <c r="T103" s="110"/>
      <c r="U103" s="48">
        <f>+IF(F103=0,"",'Ark1'!AA1718)</f>
        <v>8.5276949966886235</v>
      </c>
      <c r="V103" s="48">
        <f>+IF(F103=0,"",'Ark1'!AB1718)</f>
        <v>1.8649187611862033</v>
      </c>
      <c r="W103" s="65">
        <f t="shared" si="14"/>
        <v>265.38365243004421</v>
      </c>
      <c r="X103" s="99">
        <f>+IF(F103=0,"",'Ark1'!V1718)</f>
        <v>83.645553454845853</v>
      </c>
      <c r="Y103" s="39"/>
      <c r="Z103" s="12"/>
      <c r="AA103" s="51"/>
      <c r="AI103"/>
    </row>
    <row r="104" spans="1:35" ht="15.6">
      <c r="A104" s="39"/>
      <c r="B104" s="2">
        <f>+'Ark1'!C1719</f>
        <v>2008</v>
      </c>
      <c r="C104" s="2">
        <f>+'Ark1'!L1719</f>
        <v>1</v>
      </c>
      <c r="D104" s="50" t="str">
        <f>+D97</f>
        <v>P-</v>
      </c>
      <c r="E104" s="318" t="str">
        <f>IF(F104=0,"",+'Ark1'!Q1719)</f>
        <v/>
      </c>
      <c r="F104" s="318">
        <f>+'Ark1'!R1719</f>
        <v>0</v>
      </c>
      <c r="G104" s="318"/>
      <c r="H104" s="318" t="str">
        <f>+IF(F104=0,"",'Ark1'!S1719)</f>
        <v/>
      </c>
      <c r="I104" s="50" t="str">
        <f>+IF(F104=0,"",'Ark1'!AD1719)</f>
        <v/>
      </c>
      <c r="J104" s="50"/>
      <c r="K104" s="50" t="str">
        <f>+IF(F104=0,"",'Ark1'!AE1719)</f>
        <v/>
      </c>
      <c r="L104" s="5" t="str">
        <f>+IF(F104=0,"",'Ark1'!U1719)</f>
        <v/>
      </c>
      <c r="M104" s="50" t="str">
        <f>+IF(F104=0,"",'Ark1'!W1719)</f>
        <v/>
      </c>
      <c r="N104" s="50"/>
      <c r="O104" s="50" t="str">
        <f>+IF(F104=0,"",'Ark1'!X1719)</f>
        <v/>
      </c>
      <c r="P104" s="50"/>
      <c r="Q104" s="50" t="str">
        <f>+IF(F104=0,"",'Ark1'!Y1719)</f>
        <v/>
      </c>
      <c r="R104" s="110"/>
      <c r="S104" s="18"/>
      <c r="T104" s="110"/>
      <c r="U104" s="50" t="str">
        <f>+IF(F104=0,"",'Ark1'!AA1719)</f>
        <v/>
      </c>
      <c r="V104" s="5" t="str">
        <f>+IF(F104=0,"",'Ark1'!AB1719)</f>
        <v/>
      </c>
      <c r="W104" s="18" t="str">
        <f>+IF(F104=0,"",F104/E104)</f>
        <v/>
      </c>
      <c r="X104" s="50" t="str">
        <f>+IF(F104=0,"",'Ark1'!V1719)</f>
        <v/>
      </c>
      <c r="Y104" s="39"/>
      <c r="Z104" s="12"/>
      <c r="AA104" s="51"/>
      <c r="AI104"/>
    </row>
    <row r="105" spans="1:35" ht="15.6">
      <c r="A105" s="39"/>
      <c r="B105" s="2">
        <f>+'Ark1'!C1720</f>
        <v>2008</v>
      </c>
      <c r="C105" s="2">
        <f>+'Ark1'!L1720</f>
        <v>2</v>
      </c>
      <c r="D105" s="50" t="str">
        <f t="shared" si="13"/>
        <v>P</v>
      </c>
      <c r="E105" s="318">
        <f>IF(F105=0,"",+'Ark1'!Q1720)</f>
        <v>159</v>
      </c>
      <c r="F105" s="318">
        <f>+'Ark1'!R1720</f>
        <v>188</v>
      </c>
      <c r="G105" s="318"/>
      <c r="H105" s="318">
        <f>+IF(F105=0,"",'Ark1'!S1720)</f>
        <v>188</v>
      </c>
      <c r="I105" s="50">
        <f>+IF(F105=0,"",'Ark1'!AD1720)</f>
        <v>1.3290332979395744E-2</v>
      </c>
      <c r="J105" s="50"/>
      <c r="K105" s="50">
        <f>+IF(F105=0,"",'Ark1'!AE1720)</f>
        <v>1.258933210409658E-2</v>
      </c>
      <c r="L105" s="5">
        <f>+IF(F105=0,"",'Ark1'!U1720)</f>
        <v>37.478723404255319</v>
      </c>
      <c r="M105" s="50">
        <f>+IF(F105=0,"",'Ark1'!W1720)</f>
        <v>75.093617021276614</v>
      </c>
      <c r="N105" s="50"/>
      <c r="O105" s="50">
        <f>+IF(F105=0,"",'Ark1'!X1720)</f>
        <v>0</v>
      </c>
      <c r="P105" s="50"/>
      <c r="Q105" s="50">
        <f>+IF(F105=0,"",'Ark1'!Y1720)</f>
        <v>0</v>
      </c>
      <c r="R105" s="110"/>
      <c r="S105" s="18"/>
      <c r="T105" s="110"/>
      <c r="U105" s="50">
        <f>+IF(F105=0,"",'Ark1'!AA1720)</f>
        <v>11.49160478498001</v>
      </c>
      <c r="V105" s="5">
        <f>+IF(F105=0,"",'Ark1'!AB1720)</f>
        <v>4.2168071096613637</v>
      </c>
      <c r="W105" s="18">
        <f t="shared" ref="W105:W110" si="15">+IF(F105=0,"",F105/E105)</f>
        <v>1.1823899371069182</v>
      </c>
      <c r="X105" s="50">
        <f>+IF(F105=0,"",'Ark1'!V1720)</f>
        <v>81.35819828957375</v>
      </c>
      <c r="Y105" s="39"/>
      <c r="Z105" s="12"/>
      <c r="AA105" s="51"/>
      <c r="AI105"/>
    </row>
    <row r="106" spans="1:35" ht="15.6">
      <c r="A106" s="39"/>
      <c r="B106" s="2">
        <f>+'Ark1'!C1721</f>
        <v>2008</v>
      </c>
      <c r="C106" s="2">
        <f>+'Ark1'!L1721</f>
        <v>5</v>
      </c>
      <c r="D106" s="50" t="str">
        <f t="shared" si="13"/>
        <v>O</v>
      </c>
      <c r="E106" s="318">
        <f>IF(F106=0,"",+'Ark1'!Q1721)</f>
        <v>358</v>
      </c>
      <c r="F106" s="318">
        <f>+'Ark1'!R1721</f>
        <v>516</v>
      </c>
      <c r="G106" s="318"/>
      <c r="H106" s="318">
        <f>+IF(F106=0,"",'Ark1'!S1721)</f>
        <v>516</v>
      </c>
      <c r="I106" s="50">
        <f>+IF(F106=0,"",'Ark1'!AD1721)</f>
        <v>3.6477722432809577E-2</v>
      </c>
      <c r="J106" s="50"/>
      <c r="K106" s="50">
        <f>+IF(F106=0,"",'Ark1'!AE1721)</f>
        <v>3.7877948758062011E-2</v>
      </c>
      <c r="L106" s="5">
        <f>+IF(F106=0,"",'Ark1'!U1721)</f>
        <v>42.881782945736425</v>
      </c>
      <c r="M106" s="50">
        <f>+IF(F106=0,"",'Ark1'!W1721)</f>
        <v>82.318023255813941</v>
      </c>
      <c r="N106" s="50"/>
      <c r="O106" s="50">
        <f>+IF(F106=0,"",'Ark1'!X1721)</f>
        <v>0</v>
      </c>
      <c r="P106" s="50"/>
      <c r="Q106" s="50">
        <f>+IF(F106=0,"",'Ark1'!Y1721)</f>
        <v>0</v>
      </c>
      <c r="R106" s="110"/>
      <c r="S106" s="18"/>
      <c r="T106" s="110"/>
      <c r="U106" s="50">
        <f>+IF(F106=0,"",'Ark1'!AA1721)</f>
        <v>11.221358232790418</v>
      </c>
      <c r="V106" s="5">
        <f>+IF(F106=0,"",'Ark1'!AB1721)</f>
        <v>1.8266909760219072</v>
      </c>
      <c r="W106" s="18">
        <f t="shared" si="15"/>
        <v>1.441340782122905</v>
      </c>
      <c r="X106" s="50">
        <f>+IF(F106=0,"",'Ark1'!V1721)</f>
        <v>89.18529063468462</v>
      </c>
      <c r="Y106" s="39"/>
      <c r="Z106" s="12"/>
      <c r="AA106" s="51"/>
      <c r="AI106"/>
    </row>
    <row r="107" spans="1:35" ht="15.6">
      <c r="A107" s="39"/>
      <c r="B107" s="2">
        <f>+'Ark1'!C1722</f>
        <v>2008</v>
      </c>
      <c r="C107" s="2">
        <f>+'Ark1'!L1722</f>
        <v>8</v>
      </c>
      <c r="D107" s="50" t="str">
        <f t="shared" si="13"/>
        <v>R</v>
      </c>
      <c r="E107" s="318">
        <f>IF(F107=0,"",+'Ark1'!Q1722)</f>
        <v>1658</v>
      </c>
      <c r="F107" s="318">
        <f>+'Ark1'!R1722</f>
        <v>9374</v>
      </c>
      <c r="G107" s="318"/>
      <c r="H107" s="318">
        <f>+IF(F107=0,"",'Ark1'!S1722)</f>
        <v>9374</v>
      </c>
      <c r="I107" s="50">
        <f>+IF(F107=0,"",'Ark1'!AD1722)</f>
        <v>0.66267862419604084</v>
      </c>
      <c r="J107" s="50"/>
      <c r="K107" s="50">
        <f>+IF(F107=0,"",'Ark1'!AE1722)</f>
        <v>0.70712076526203504</v>
      </c>
      <c r="L107" s="5">
        <f>+IF(F107=0,"",'Ark1'!U1722)</f>
        <v>48.126200128013664</v>
      </c>
      <c r="M107" s="50">
        <f>+IF(F107=0,"",'Ark1'!W1722)</f>
        <v>84.591519095370117</v>
      </c>
      <c r="N107" s="50"/>
      <c r="O107" s="50">
        <f>+IF(F107=0,"",'Ark1'!X1722)</f>
        <v>0</v>
      </c>
      <c r="P107" s="50"/>
      <c r="Q107" s="50">
        <f>+IF(F107=0,"",'Ark1'!Y1722)</f>
        <v>0</v>
      </c>
      <c r="R107" s="110"/>
      <c r="S107" s="18"/>
      <c r="T107" s="110"/>
      <c r="U107" s="50">
        <f>+IF(F107=0,"",'Ark1'!AA1722)</f>
        <v>8.8646382296065305</v>
      </c>
      <c r="V107" s="5">
        <f>+IF(F107=0,"",'Ark1'!AB1722)</f>
        <v>1.1671534601531064</v>
      </c>
      <c r="W107" s="18">
        <f t="shared" si="15"/>
        <v>5.6537997587454765</v>
      </c>
      <c r="X107" s="50">
        <f>+IF(F107=0,"",'Ark1'!V1722)</f>
        <v>91.648449724127829</v>
      </c>
      <c r="Y107" s="39"/>
      <c r="Z107" s="12"/>
      <c r="AA107" s="51"/>
      <c r="AI107"/>
    </row>
    <row r="108" spans="1:35" ht="15.6">
      <c r="A108" s="39"/>
      <c r="B108" s="2">
        <f>+'Ark1'!C1723</f>
        <v>2008</v>
      </c>
      <c r="C108" s="2">
        <f>+'Ark1'!L1723</f>
        <v>11</v>
      </c>
      <c r="D108" s="50" t="str">
        <f t="shared" si="13"/>
        <v>U</v>
      </c>
      <c r="E108" s="318">
        <f>IF(F108=0,"",+'Ark1'!Q1723)</f>
        <v>2663</v>
      </c>
      <c r="F108" s="318">
        <f>+'Ark1'!R1723</f>
        <v>213429</v>
      </c>
      <c r="G108" s="318"/>
      <c r="H108" s="318">
        <f>+IF(F108=0,"",'Ark1'!S1723)</f>
        <v>213396</v>
      </c>
      <c r="I108" s="50">
        <f>+IF(F108=0,"",'Ark1'!AD1723)</f>
        <v>15.087991901380075</v>
      </c>
      <c r="J108" s="50"/>
      <c r="K108" s="50">
        <f>+IF(F108=0,"",'Ark1'!AE1723)</f>
        <v>15.56730929266838</v>
      </c>
      <c r="L108" s="5">
        <f>+IF(F108=0,"",'Ark1'!U1723)</f>
        <v>52.999798496691589</v>
      </c>
      <c r="M108" s="50">
        <f>+IF(F108=0,"",'Ark1'!W1723)</f>
        <v>81.80605728317289</v>
      </c>
      <c r="N108" s="50"/>
      <c r="O108" s="50">
        <f>+IF(F108=0,"",'Ark1'!X1723)</f>
        <v>0</v>
      </c>
      <c r="P108" s="50"/>
      <c r="Q108" s="50">
        <f>+IF(F108=0,"",'Ark1'!Y1723)</f>
        <v>0</v>
      </c>
      <c r="R108" s="110"/>
      <c r="S108" s="18"/>
      <c r="T108" s="110"/>
      <c r="U108" s="50">
        <f>+IF(F108=0,"",'Ark1'!AA1723)</f>
        <v>8.1663664155853102</v>
      </c>
      <c r="V108" s="5">
        <f>+IF(F108=0,"",'Ark1'!AB1723)</f>
        <v>1.1160559775307251</v>
      </c>
      <c r="W108" s="18">
        <f t="shared" si="15"/>
        <v>80.146075854299667</v>
      </c>
      <c r="X108" s="50">
        <f>+IF(F108=0,"",'Ark1'!V1723)</f>
        <v>88.642857422824051</v>
      </c>
      <c r="Y108" s="39"/>
      <c r="Z108" s="12"/>
      <c r="AA108" s="51"/>
      <c r="AI108"/>
    </row>
    <row r="109" spans="1:35" ht="15.6">
      <c r="A109" s="39"/>
      <c r="B109" s="2">
        <f>+'Ark1'!C1724</f>
        <v>2008</v>
      </c>
      <c r="C109" s="2">
        <f>+'Ark1'!L1724</f>
        <v>14</v>
      </c>
      <c r="D109" s="50" t="str">
        <f t="shared" si="13"/>
        <v>E</v>
      </c>
      <c r="E109" s="318">
        <f>IF(F109=0,"",+'Ark1'!Q1724)</f>
        <v>2940</v>
      </c>
      <c r="F109" s="318">
        <f>+'Ark1'!R1724</f>
        <v>976796</v>
      </c>
      <c r="G109" s="318"/>
      <c r="H109" s="318">
        <f>+IF(F109=0,"",'Ark1'!S1724)</f>
        <v>976425</v>
      </c>
      <c r="I109" s="50">
        <f>+IF(F109=0,"",'Ark1'!AD1724)</f>
        <v>69.052894111392789</v>
      </c>
      <c r="J109" s="50"/>
      <c r="K109" s="50">
        <f>+IF(F109=0,"",'Ark1'!AE1724)</f>
        <v>68.800465508514392</v>
      </c>
      <c r="L109" s="5">
        <f>+IF(F109=0,"",'Ark1'!U1724)</f>
        <v>57.133235015490179</v>
      </c>
      <c r="M109" s="50">
        <f>+IF(F109=0,"",'Ark1'!W1724)</f>
        <v>79.015204547199772</v>
      </c>
      <c r="N109" s="50"/>
      <c r="O109" s="50">
        <f>+IF(F109=0,"",'Ark1'!X1724)</f>
        <v>0</v>
      </c>
      <c r="P109" s="50"/>
      <c r="Q109" s="50">
        <f>+IF(F109=0,"",'Ark1'!Y1724)</f>
        <v>0</v>
      </c>
      <c r="R109" s="110"/>
      <c r="S109" s="18"/>
      <c r="T109" s="110"/>
      <c r="U109" s="50">
        <f>+IF(F109=0,"",'Ark1'!AA1724)</f>
        <v>8.6687319600233241</v>
      </c>
      <c r="V109" s="5">
        <f>+IF(F109=0,"",'Ark1'!AB1724)</f>
        <v>1.2573985867966353</v>
      </c>
      <c r="W109" s="18">
        <f t="shared" si="15"/>
        <v>332.243537414966</v>
      </c>
      <c r="X109" s="50">
        <f>+IF(F109=0,"",'Ark1'!V1724)</f>
        <v>85.63739109417881</v>
      </c>
      <c r="Y109" s="39"/>
      <c r="Z109" s="12"/>
      <c r="AA109" s="51"/>
      <c r="AI109"/>
    </row>
    <row r="110" spans="1:35" ht="15.6">
      <c r="A110" s="39"/>
      <c r="B110" s="2">
        <f>+'Ark1'!C1725</f>
        <v>2008</v>
      </c>
      <c r="C110" s="2">
        <f>+'Ark1'!L1725</f>
        <v>17</v>
      </c>
      <c r="D110" s="50" t="str">
        <f t="shared" si="13"/>
        <v>S</v>
      </c>
      <c r="E110" s="318">
        <f>IF(F110=0,"",+'Ark1'!Q1725)</f>
        <v>2628</v>
      </c>
      <c r="F110" s="318">
        <f>+'Ark1'!R1725</f>
        <v>214259</v>
      </c>
      <c r="G110" s="318"/>
      <c r="H110" s="318">
        <f>+IF(F110=0,"",'Ark1'!S1725)</f>
        <v>214011</v>
      </c>
      <c r="I110" s="50">
        <f>+IF(F110=0,"",'Ark1'!AD1725)</f>
        <v>15.146667307618896</v>
      </c>
      <c r="J110" s="50"/>
      <c r="K110" s="50">
        <f>+IF(F110=0,"",'Ark1'!AE1725)</f>
        <v>14.874637152693049</v>
      </c>
      <c r="L110" s="5">
        <f>+IF(F110=0,"",'Ark1'!U1725)</f>
        <v>60.573353706117906</v>
      </c>
      <c r="M110" s="50">
        <f>+IF(F110=0,"",'Ark1'!W1725)</f>
        <v>77.94144740223534</v>
      </c>
      <c r="N110" s="50"/>
      <c r="O110" s="50">
        <f>+IF(F110=0,"",'Ark1'!X1725)</f>
        <v>0</v>
      </c>
      <c r="P110" s="50"/>
      <c r="Q110" s="50">
        <f>+IF(F110=0,"",'Ark1'!Y1725)</f>
        <v>0</v>
      </c>
      <c r="R110" s="110"/>
      <c r="S110" s="18"/>
      <c r="T110" s="110"/>
      <c r="U110" s="50">
        <f>+IF(F110=0,"",'Ark1'!AA1725)</f>
        <v>8.9826460742728784</v>
      </c>
      <c r="V110" s="5">
        <f>+IF(F110=0,"",'Ark1'!AB1725)</f>
        <v>0.67163576578946793</v>
      </c>
      <c r="W110" s="18">
        <f t="shared" si="15"/>
        <v>81.529299847792998</v>
      </c>
      <c r="X110" s="50">
        <f>+IF(F110=0,"",'Ark1'!V1725)</f>
        <v>84.537665116223025</v>
      </c>
      <c r="Y110" s="39"/>
      <c r="Z110" s="12"/>
      <c r="AA110" s="51"/>
      <c r="AI110"/>
    </row>
    <row r="111" spans="1:35" ht="15.6">
      <c r="A111" s="39"/>
      <c r="B111" s="46">
        <f>+'Ark1'!C1726</f>
        <v>2007</v>
      </c>
      <c r="C111" s="46">
        <f>+'Ark1'!L1726</f>
        <v>1</v>
      </c>
      <c r="D111" s="91" t="str">
        <f>+D104</f>
        <v>P-</v>
      </c>
      <c r="E111" s="335" t="str">
        <f>IF(F111=0,"",+'Ark1'!Q1726)</f>
        <v/>
      </c>
      <c r="F111" s="335">
        <f>+'Ark1'!R1726</f>
        <v>0</v>
      </c>
      <c r="G111" s="335"/>
      <c r="H111" s="335" t="str">
        <f>+IF(F111=0,"",'Ark1'!S1726)</f>
        <v/>
      </c>
      <c r="I111" s="99" t="str">
        <f>+IF(F111=0,"",'Ark1'!AD1726)</f>
        <v/>
      </c>
      <c r="J111" s="65"/>
      <c r="K111" s="99" t="str">
        <f>+IF(F111=0,"",'Ark1'!AE1726)</f>
        <v/>
      </c>
      <c r="L111" s="48" t="str">
        <f>+IF(F111=0,"",'Ark1'!U1726)</f>
        <v/>
      </c>
      <c r="M111" s="99" t="str">
        <f>+IF(F111=0,"",'Ark1'!W1726)</f>
        <v/>
      </c>
      <c r="N111" s="65"/>
      <c r="O111" s="65" t="str">
        <f>+IF(F111=0,"",'Ark1'!X1726)</f>
        <v/>
      </c>
      <c r="P111" s="65"/>
      <c r="Q111" s="65" t="str">
        <f>+IF(F111=0,"",'Ark1'!Y1726)</f>
        <v/>
      </c>
      <c r="R111" s="110"/>
      <c r="S111" s="65"/>
      <c r="T111" s="110"/>
      <c r="U111" s="48" t="str">
        <f>+IF(F111=0,"",'Ark1'!AA1726)</f>
        <v/>
      </c>
      <c r="V111" s="48" t="str">
        <f>+IF(F111=0,"",'Ark1'!AB1726)</f>
        <v/>
      </c>
      <c r="W111" s="65" t="str">
        <f>+IF(F111=0,"",F111/E111)</f>
        <v/>
      </c>
      <c r="X111" s="99" t="str">
        <f>+IF(F111=0,"",'Ark1'!V1726)</f>
        <v/>
      </c>
      <c r="Y111" s="39"/>
      <c r="Z111" s="12"/>
      <c r="AA111" s="51"/>
      <c r="AI111"/>
    </row>
    <row r="112" spans="1:35" ht="15.6">
      <c r="A112" s="39"/>
      <c r="B112" s="46">
        <f>+'Ark1'!C1727</f>
        <v>2007</v>
      </c>
      <c r="C112" s="46">
        <f>+'Ark1'!L1727</f>
        <v>2</v>
      </c>
      <c r="D112" s="91" t="str">
        <f t="shared" ref="D112:D124" si="16">+D105</f>
        <v>P</v>
      </c>
      <c r="E112" s="335">
        <f>IF(F112=0,"",+'Ark1'!Q1727)</f>
        <v>32</v>
      </c>
      <c r="F112" s="335">
        <f>+'Ark1'!R1727</f>
        <v>40</v>
      </c>
      <c r="G112" s="335"/>
      <c r="H112" s="335">
        <f>+IF(F112=0,"",'Ark1'!S1727)</f>
        <v>40</v>
      </c>
      <c r="I112" s="99">
        <f>+IF(F112=0,"",'Ark1'!AD1727)</f>
        <v>2.8840053065697642E-3</v>
      </c>
      <c r="J112" s="65"/>
      <c r="K112" s="99">
        <f>+IF(F112=0,"",'Ark1'!AE1727)</f>
        <v>2.7278507826716046E-3</v>
      </c>
      <c r="L112" s="48">
        <f>+IF(F112=0,"",'Ark1'!U1727)</f>
        <v>37.725000000000001</v>
      </c>
      <c r="M112" s="99">
        <f>+IF(F112=0,"",'Ark1'!W1727)</f>
        <v>73.339999999999989</v>
      </c>
      <c r="N112" s="65"/>
      <c r="O112" s="65">
        <f>+IF(F112=0,"",'Ark1'!X1727)</f>
        <v>0</v>
      </c>
      <c r="P112" s="65"/>
      <c r="Q112" s="65">
        <f>+IF(F112=0,"",'Ark1'!Y1727)</f>
        <v>0</v>
      </c>
      <c r="R112" s="110"/>
      <c r="S112" s="65"/>
      <c r="T112" s="110"/>
      <c r="U112" s="48">
        <f>+IF(F112=0,"",'Ark1'!AA1727)</f>
        <v>15.847394107549707</v>
      </c>
      <c r="V112" s="48">
        <f>+IF(F112=0,"",'Ark1'!AB1727)</f>
        <v>3.1383713929361448</v>
      </c>
      <c r="W112" s="65">
        <f t="shared" ref="W112:W117" si="17">+IF(F112=0,"",F112/E112)</f>
        <v>1.25</v>
      </c>
      <c r="X112" s="99">
        <f>+IF(F112=0,"",'Ark1'!V1727)</f>
        <v>79.458288190682566</v>
      </c>
      <c r="Y112" s="39"/>
      <c r="Z112" s="12"/>
      <c r="AA112" s="51"/>
      <c r="AI112"/>
    </row>
    <row r="113" spans="1:35" ht="15.6">
      <c r="A113" s="39"/>
      <c r="B113" s="46">
        <f>+'Ark1'!C1728</f>
        <v>2007</v>
      </c>
      <c r="C113" s="46">
        <f>+'Ark1'!L1728</f>
        <v>5</v>
      </c>
      <c r="D113" s="91" t="str">
        <f t="shared" si="16"/>
        <v>O</v>
      </c>
      <c r="E113" s="335">
        <f>IF(F113=0,"",+'Ark1'!Q1728)</f>
        <v>226</v>
      </c>
      <c r="F113" s="335">
        <f>+'Ark1'!R1728</f>
        <v>303</v>
      </c>
      <c r="G113" s="335"/>
      <c r="H113" s="335">
        <f>+IF(F113=0,"",'Ark1'!S1728)</f>
        <v>299</v>
      </c>
      <c r="I113" s="99">
        <f>+IF(F113=0,"",'Ark1'!AD1728)</f>
        <v>2.1846340197265963E-2</v>
      </c>
      <c r="J113" s="65"/>
      <c r="K113" s="99">
        <f>+IF(F113=0,"",'Ark1'!AE1728)</f>
        <v>2.3184128031836167E-2</v>
      </c>
      <c r="L113" s="48">
        <f>+IF(F113=0,"",'Ark1'!U1728)</f>
        <v>43.066889632107021</v>
      </c>
      <c r="M113" s="99">
        <f>+IF(F113=0,"",'Ark1'!W1728)</f>
        <v>83.387290969899652</v>
      </c>
      <c r="N113" s="65"/>
      <c r="O113" s="65">
        <f>+IF(F113=0,"",'Ark1'!X1728)</f>
        <v>0</v>
      </c>
      <c r="P113" s="65"/>
      <c r="Q113" s="65">
        <f>+IF(F113=0,"",'Ark1'!Y1728)</f>
        <v>0</v>
      </c>
      <c r="R113" s="110"/>
      <c r="S113" s="65"/>
      <c r="T113" s="110"/>
      <c r="U113" s="48">
        <f>+IF(F113=0,"",'Ark1'!AA1728)</f>
        <v>11.134839672580283</v>
      </c>
      <c r="V113" s="48">
        <f>+IF(F113=0,"",'Ark1'!AB1728)</f>
        <v>1.4976706633678931</v>
      </c>
      <c r="W113" s="65">
        <f t="shared" si="17"/>
        <v>1.3407079646017699</v>
      </c>
      <c r="X113" s="99">
        <f>+IF(F113=0,"",'Ark1'!V1728)</f>
        <v>90.899603952503213</v>
      </c>
      <c r="Y113" s="39"/>
      <c r="Z113" s="12"/>
      <c r="AA113" s="51"/>
      <c r="AI113"/>
    </row>
    <row r="114" spans="1:35" ht="15.6">
      <c r="A114" s="39"/>
      <c r="B114" s="46">
        <f>+'Ark1'!C1729</f>
        <v>2007</v>
      </c>
      <c r="C114" s="46">
        <f>+'Ark1'!L1729</f>
        <v>8</v>
      </c>
      <c r="D114" s="91" t="str">
        <f t="shared" si="16"/>
        <v>R</v>
      </c>
      <c r="E114" s="335">
        <f>IF(F114=0,"",+'Ark1'!Q1729)</f>
        <v>1565</v>
      </c>
      <c r="F114" s="335">
        <f>+'Ark1'!R1729</f>
        <v>8047</v>
      </c>
      <c r="G114" s="335"/>
      <c r="H114" s="335">
        <f>+IF(F114=0,"",'Ark1'!S1729)</f>
        <v>8047</v>
      </c>
      <c r="I114" s="99">
        <f>+IF(F114=0,"",'Ark1'!AD1729)</f>
        <v>0.58018976754917229</v>
      </c>
      <c r="J114" s="65"/>
      <c r="K114" s="99">
        <f>+IF(F114=0,"",'Ark1'!AE1729)</f>
        <v>0.62562154881160847</v>
      </c>
      <c r="L114" s="48">
        <f>+IF(F114=0,"",'Ark1'!U1729)</f>
        <v>48.122902945196991</v>
      </c>
      <c r="M114" s="99">
        <f>+IF(F114=0,"",'Ark1'!W1729)</f>
        <v>83.609954020131696</v>
      </c>
      <c r="N114" s="65"/>
      <c r="O114" s="65">
        <f>+IF(F114=0,"",'Ark1'!X1729)</f>
        <v>0</v>
      </c>
      <c r="P114" s="65"/>
      <c r="Q114" s="65">
        <f>+IF(F114=0,"",'Ark1'!Y1729)</f>
        <v>0</v>
      </c>
      <c r="R114" s="110"/>
      <c r="S114" s="65"/>
      <c r="T114" s="110"/>
      <c r="U114" s="48">
        <f>+IF(F114=0,"",'Ark1'!AA1729)</f>
        <v>8.941479464396231</v>
      </c>
      <c r="V114" s="48">
        <f>+IF(F114=0,"",'Ark1'!AB1729)</f>
        <v>1.1149563883315368</v>
      </c>
      <c r="W114" s="65">
        <f t="shared" si="17"/>
        <v>5.1418530351437699</v>
      </c>
      <c r="X114" s="99">
        <f>+IF(F114=0,"",'Ark1'!V1729)</f>
        <v>90.584998938387329</v>
      </c>
      <c r="Y114" s="39"/>
      <c r="Z114" s="12"/>
      <c r="AA114" s="51"/>
      <c r="AI114"/>
    </row>
    <row r="115" spans="1:35" ht="15.6">
      <c r="A115" s="39"/>
      <c r="B115" s="46">
        <f>+'Ark1'!C1730</f>
        <v>2007</v>
      </c>
      <c r="C115" s="46">
        <f>+'Ark1'!L1730</f>
        <v>11</v>
      </c>
      <c r="D115" s="91" t="str">
        <f t="shared" si="16"/>
        <v>U</v>
      </c>
      <c r="E115" s="335">
        <f>IF(F115=0,"",+'Ark1'!Q1730)</f>
        <v>2772</v>
      </c>
      <c r="F115" s="335">
        <f>+'Ark1'!R1730</f>
        <v>202377</v>
      </c>
      <c r="G115" s="335"/>
      <c r="H115" s="335">
        <f>+IF(F115=0,"",'Ark1'!S1730)</f>
        <v>202306</v>
      </c>
      <c r="I115" s="99">
        <f>+IF(F115=0,"",'Ark1'!AD1730)</f>
        <v>14.591408548191728</v>
      </c>
      <c r="J115" s="65"/>
      <c r="K115" s="99">
        <f>+IF(F115=0,"",'Ark1'!AE1730)</f>
        <v>15.089241155755261</v>
      </c>
      <c r="L115" s="48">
        <f>+IF(F115=0,"",'Ark1'!U1730)</f>
        <v>53.015713819659311</v>
      </c>
      <c r="M115" s="99">
        <f>+IF(F115=0,"",'Ark1'!W1730)</f>
        <v>80.211922038891771</v>
      </c>
      <c r="N115" s="65"/>
      <c r="O115" s="65">
        <f>+IF(F115=0,"",'Ark1'!X1730)</f>
        <v>0</v>
      </c>
      <c r="P115" s="65"/>
      <c r="Q115" s="65">
        <f>+IF(F115=0,"",'Ark1'!Y1730)</f>
        <v>0</v>
      </c>
      <c r="R115" s="110"/>
      <c r="S115" s="65"/>
      <c r="T115" s="110"/>
      <c r="U115" s="48">
        <f>+IF(F115=0,"",'Ark1'!AA1730)</f>
        <v>8.4326378325764679</v>
      </c>
      <c r="V115" s="48">
        <f>+IF(F115=0,"",'Ark1'!AB1730)</f>
        <v>1.1286420757241389</v>
      </c>
      <c r="W115" s="65">
        <f t="shared" si="17"/>
        <v>73.007575757575751</v>
      </c>
      <c r="X115" s="99">
        <f>+IF(F115=0,"",'Ark1'!V1730)</f>
        <v>86.932651361870171</v>
      </c>
      <c r="Y115" s="39"/>
      <c r="Z115" s="12"/>
      <c r="AA115" s="51"/>
      <c r="AI115"/>
    </row>
    <row r="116" spans="1:35" ht="15.6">
      <c r="A116" s="39"/>
      <c r="B116" s="46">
        <f>+'Ark1'!C1731</f>
        <v>2007</v>
      </c>
      <c r="C116" s="46">
        <f>+'Ark1'!L1731</f>
        <v>14</v>
      </c>
      <c r="D116" s="91" t="str">
        <f t="shared" si="16"/>
        <v>E</v>
      </c>
      <c r="E116" s="335">
        <f>IF(F116=0,"",+'Ark1'!Q1731)</f>
        <v>3089</v>
      </c>
      <c r="F116" s="335">
        <f>+'Ark1'!R1731</f>
        <v>964308</v>
      </c>
      <c r="G116" s="335"/>
      <c r="H116" s="335">
        <f>+IF(F116=0,"",'Ark1'!S1731)</f>
        <v>963883</v>
      </c>
      <c r="I116" s="99">
        <f>+IF(F116=0,"",'Ark1'!AD1731)</f>
        <v>69.526734729191887</v>
      </c>
      <c r="J116" s="65"/>
      <c r="K116" s="99">
        <f>+IF(F116=0,"",'Ark1'!AE1731)</f>
        <v>69.277444056038092</v>
      </c>
      <c r="L116" s="48">
        <f>+IF(F116=0,"",'Ark1'!U1731)</f>
        <v>57.142141732969677</v>
      </c>
      <c r="M116" s="99">
        <f>+IF(F116=0,"",'Ark1'!W1731)</f>
        <v>77.294363008789517</v>
      </c>
      <c r="N116" s="65"/>
      <c r="O116" s="65">
        <f>+IF(F116=0,"",'Ark1'!X1731)</f>
        <v>0</v>
      </c>
      <c r="P116" s="65"/>
      <c r="Q116" s="65">
        <f>+IF(F116=0,"",'Ark1'!Y1731)</f>
        <v>0</v>
      </c>
      <c r="R116" s="110"/>
      <c r="S116" s="65"/>
      <c r="T116" s="110"/>
      <c r="U116" s="48">
        <f>+IF(F116=0,"",'Ark1'!AA1731)</f>
        <v>8.6867802546520512</v>
      </c>
      <c r="V116" s="48">
        <f>+IF(F116=0,"",'Ark1'!AB1731)</f>
        <v>1.2297135467104183</v>
      </c>
      <c r="W116" s="65">
        <f t="shared" si="17"/>
        <v>312.17481385561672</v>
      </c>
      <c r="X116" s="99">
        <f>+IF(F116=0,"",'Ark1'!V1731)</f>
        <v>83.776923137289302</v>
      </c>
      <c r="Y116" s="39"/>
      <c r="Z116" s="12"/>
      <c r="AA116" s="51"/>
      <c r="AI116"/>
    </row>
    <row r="117" spans="1:35" ht="15.6">
      <c r="A117" s="39"/>
      <c r="B117" s="46">
        <f>+'Ark1'!C1732</f>
        <v>2007</v>
      </c>
      <c r="C117" s="46">
        <f>+'Ark1'!L1732</f>
        <v>17</v>
      </c>
      <c r="D117" s="91" t="str">
        <f t="shared" si="16"/>
        <v>S</v>
      </c>
      <c r="E117" s="335">
        <f>IF(F117=0,"",+'Ark1'!Q1732)</f>
        <v>2723</v>
      </c>
      <c r="F117" s="335">
        <f>+'Ark1'!R1732</f>
        <v>211885</v>
      </c>
      <c r="G117" s="335"/>
      <c r="H117" s="335">
        <f>+IF(F117=0,"",'Ark1'!S1732)</f>
        <v>211705</v>
      </c>
      <c r="I117" s="99">
        <f>+IF(F117=0,"",'Ark1'!AD1732)</f>
        <v>15.276936609563361</v>
      </c>
      <c r="J117" s="65"/>
      <c r="K117" s="99">
        <f>+IF(F117=0,"",'Ark1'!AE1732)</f>
        <v>14.981781260580528</v>
      </c>
      <c r="L117" s="48">
        <f>+IF(F117=0,"",'Ark1'!U1732)</f>
        <v>60.554923124158606</v>
      </c>
      <c r="M117" s="99">
        <f>+IF(F117=0,"",'Ark1'!W1732)</f>
        <v>76.104900687277194</v>
      </c>
      <c r="N117" s="65"/>
      <c r="O117" s="65">
        <f>+IF(F117=0,"",'Ark1'!X1732)</f>
        <v>0</v>
      </c>
      <c r="P117" s="65"/>
      <c r="Q117" s="65">
        <f>+IF(F117=0,"",'Ark1'!Y1732)</f>
        <v>0</v>
      </c>
      <c r="R117" s="110"/>
      <c r="S117" s="65"/>
      <c r="T117" s="110"/>
      <c r="U117" s="48">
        <f>+IF(F117=0,"",'Ark1'!AA1732)</f>
        <v>8.9607888930342021</v>
      </c>
      <c r="V117" s="48">
        <f>+IF(F117=0,"",'Ark1'!AB1732)</f>
        <v>0.58247486819428818</v>
      </c>
      <c r="W117" s="65">
        <f t="shared" si="17"/>
        <v>77.813073815644515</v>
      </c>
      <c r="X117" s="99">
        <f>+IF(F117=0,"",'Ark1'!V1732)</f>
        <v>82.519028873120874</v>
      </c>
      <c r="Y117" s="39"/>
      <c r="Z117" s="12"/>
      <c r="AA117" s="51"/>
      <c r="AI117"/>
    </row>
    <row r="118" spans="1:35" ht="15.6">
      <c r="A118" s="39"/>
      <c r="B118" s="2">
        <f>+'Ark1'!C1733</f>
        <v>2006</v>
      </c>
      <c r="C118" s="2">
        <f>+'Ark1'!L1733</f>
        <v>1</v>
      </c>
      <c r="D118" s="50" t="str">
        <f>+D111</f>
        <v>P-</v>
      </c>
      <c r="E118" s="318">
        <f>IF(F118=0,"",+'Ark1'!Q1733)</f>
        <v>1</v>
      </c>
      <c r="F118" s="318">
        <f>+'Ark1'!R1733</f>
        <v>14</v>
      </c>
      <c r="G118" s="318"/>
      <c r="H118" s="318">
        <f>+IF(F118=0,"",'Ark1'!S1733)</f>
        <v>0</v>
      </c>
      <c r="I118" s="50">
        <f>+IF(F118=0,"",'Ark1'!AD1733)</f>
        <v>9.9994857407333364E-4</v>
      </c>
      <c r="J118" s="50"/>
      <c r="K118" s="50">
        <f>+IF(F118=0,"",'Ark1'!AE1733)</f>
        <v>0</v>
      </c>
      <c r="L118" s="5">
        <f>+IF(F118=0,"",'Ark1'!U1733)</f>
        <v>0</v>
      </c>
      <c r="M118" s="50">
        <f>+IF(F118=0,"",'Ark1'!W1733)</f>
        <v>0</v>
      </c>
      <c r="N118" s="50"/>
      <c r="O118" s="50">
        <f>+IF(F118=0,"",'Ark1'!X1733)</f>
        <v>0</v>
      </c>
      <c r="P118" s="50"/>
      <c r="Q118" s="50">
        <f>+IF(F118=0,"",'Ark1'!Y1733)</f>
        <v>0</v>
      </c>
      <c r="R118" s="110"/>
      <c r="S118" s="18"/>
      <c r="T118" s="110"/>
      <c r="U118" s="50">
        <f>+IF(F118=0,"",'Ark1'!AA1733)</f>
        <v>0</v>
      </c>
      <c r="V118" s="5">
        <f>+IF(F118=0,"",'Ark1'!AB1733)</f>
        <v>0</v>
      </c>
      <c r="W118" s="18">
        <f>+IF(F118=0,"",F118/E118)</f>
        <v>14</v>
      </c>
      <c r="X118" s="50">
        <f>+IF(F118=0,"",'Ark1'!V1733)</f>
        <v>0</v>
      </c>
      <c r="Y118" s="39"/>
      <c r="Z118" s="12"/>
      <c r="AA118" s="51"/>
      <c r="AI118"/>
    </row>
    <row r="119" spans="1:35" ht="15.6">
      <c r="A119" s="39"/>
      <c r="B119" s="2">
        <f>+'Ark1'!C1734</f>
        <v>2006</v>
      </c>
      <c r="C119" s="2">
        <f>+'Ark1'!L1734</f>
        <v>2</v>
      </c>
      <c r="D119" s="50" t="str">
        <f t="shared" si="16"/>
        <v>P</v>
      </c>
      <c r="E119" s="318">
        <f>IF(F119=0,"",+'Ark1'!Q1734)</f>
        <v>22</v>
      </c>
      <c r="F119" s="318">
        <f>+'Ark1'!R1734</f>
        <v>32</v>
      </c>
      <c r="G119" s="318"/>
      <c r="H119" s="318">
        <f>+IF(F119=0,"",'Ark1'!S1734)</f>
        <v>32</v>
      </c>
      <c r="I119" s="50">
        <f>+IF(F119=0,"",'Ark1'!AD1734)</f>
        <v>2.2855967407390478E-3</v>
      </c>
      <c r="J119" s="50"/>
      <c r="K119" s="50">
        <f>+IF(F119=0,"",'Ark1'!AE1734)</f>
        <v>2.3294537253458168E-3</v>
      </c>
      <c r="L119" s="5">
        <f>+IF(F119=0,"",'Ark1'!U1734)</f>
        <v>37.34375</v>
      </c>
      <c r="M119" s="50">
        <f>+IF(F119=0,"",'Ark1'!W1734)</f>
        <v>76.134375000000006</v>
      </c>
      <c r="N119" s="50"/>
      <c r="O119" s="50">
        <f>+IF(F119=0,"",'Ark1'!X1734)</f>
        <v>0</v>
      </c>
      <c r="P119" s="50"/>
      <c r="Q119" s="50">
        <f>+IF(F119=0,"",'Ark1'!Y1734)</f>
        <v>0</v>
      </c>
      <c r="R119" s="110"/>
      <c r="S119" s="18"/>
      <c r="T119" s="110"/>
      <c r="U119" s="50">
        <f>+IF(F119=0,"",'Ark1'!AA1734)</f>
        <v>16.057078061072446</v>
      </c>
      <c r="V119" s="5">
        <f>+IF(F119=0,"",'Ark1'!AB1734)</f>
        <v>1.593137137066361</v>
      </c>
      <c r="W119" s="18">
        <f t="shared" ref="W119:W124" si="18">+IF(F119=0,"",F119/E119)</f>
        <v>1.4545454545454546</v>
      </c>
      <c r="X119" s="50">
        <f>+IF(F119=0,"",'Ark1'!V1734)</f>
        <v>82.485780065005386</v>
      </c>
      <c r="Y119" s="39"/>
      <c r="Z119" s="12"/>
      <c r="AA119" s="51"/>
      <c r="AI119"/>
    </row>
    <row r="120" spans="1:35" ht="15.6">
      <c r="A120" s="39"/>
      <c r="B120" s="2">
        <f>+'Ark1'!C1735</f>
        <v>2006</v>
      </c>
      <c r="C120" s="2">
        <f>+'Ark1'!L1735</f>
        <v>5</v>
      </c>
      <c r="D120" s="50" t="str">
        <f t="shared" si="16"/>
        <v>O</v>
      </c>
      <c r="E120" s="318">
        <f>IF(F120=0,"",+'Ark1'!Q1735)</f>
        <v>163</v>
      </c>
      <c r="F120" s="318">
        <f>+'Ark1'!R1735</f>
        <v>227</v>
      </c>
      <c r="G120" s="318"/>
      <c r="H120" s="318">
        <f>+IF(F120=0,"",'Ark1'!S1735)</f>
        <v>222</v>
      </c>
      <c r="I120" s="50">
        <f>+IF(F120=0,"",'Ark1'!AD1735)</f>
        <v>1.6213451879617619E-2</v>
      </c>
      <c r="J120" s="50"/>
      <c r="K120" s="50">
        <f>+IF(F120=0,"",'Ark1'!AE1735)</f>
        <v>1.7477261297961521E-2</v>
      </c>
      <c r="L120" s="5">
        <f>+IF(F120=0,"",'Ark1'!U1735)</f>
        <v>42.990990990991001</v>
      </c>
      <c r="M120" s="50">
        <f>+IF(F120=0,"",'Ark1'!W1735)</f>
        <v>82.33738738738738</v>
      </c>
      <c r="N120" s="50"/>
      <c r="O120" s="50">
        <f>+IF(F120=0,"",'Ark1'!X1735)</f>
        <v>0</v>
      </c>
      <c r="P120" s="50"/>
      <c r="Q120" s="50">
        <f>+IF(F120=0,"",'Ark1'!Y1735)</f>
        <v>0</v>
      </c>
      <c r="R120" s="110"/>
      <c r="S120" s="18"/>
      <c r="T120" s="110"/>
      <c r="U120" s="50">
        <f>+IF(F120=0,"",'Ark1'!AA1735)</f>
        <v>13.214880311328219</v>
      </c>
      <c r="V120" s="5">
        <f>+IF(F120=0,"",'Ark1'!AB1735)</f>
        <v>1.5067146737277612</v>
      </c>
      <c r="W120" s="18">
        <f t="shared" si="18"/>
        <v>1.3926380368098159</v>
      </c>
      <c r="X120" s="50">
        <f>+IF(F120=0,"",'Ark1'!V1735)</f>
        <v>90.722087200960502</v>
      </c>
      <c r="Y120" s="39"/>
      <c r="Z120" s="12"/>
      <c r="AA120" s="51"/>
      <c r="AI120"/>
    </row>
    <row r="121" spans="1:35" ht="15.6">
      <c r="A121" s="39"/>
      <c r="B121" s="2">
        <f>+'Ark1'!C1736</f>
        <v>2006</v>
      </c>
      <c r="C121" s="2">
        <f>+'Ark1'!L1736</f>
        <v>8</v>
      </c>
      <c r="D121" s="50" t="str">
        <f t="shared" si="16"/>
        <v>R</v>
      </c>
      <c r="E121" s="318">
        <f>IF(F121=0,"",+'Ark1'!Q1736)</f>
        <v>1532</v>
      </c>
      <c r="F121" s="318">
        <f>+'Ark1'!R1736</f>
        <v>5942</v>
      </c>
      <c r="G121" s="318"/>
      <c r="H121" s="318">
        <f>+IF(F121=0,"",'Ark1'!S1736)</f>
        <v>5913</v>
      </c>
      <c r="I121" s="50">
        <f>+IF(F121=0,"",'Ark1'!AD1736)</f>
        <v>0.42440674479598178</v>
      </c>
      <c r="J121" s="50"/>
      <c r="K121" s="50">
        <f>+IF(F121=0,"",'Ark1'!AE1736)</f>
        <v>0.45712089631726593</v>
      </c>
      <c r="L121" s="5">
        <f>+IF(F121=0,"",'Ark1'!U1736)</f>
        <v>48.182648401826476</v>
      </c>
      <c r="M121" s="50">
        <f>+IF(F121=0,"",'Ark1'!W1736)</f>
        <v>80.853695247758949</v>
      </c>
      <c r="N121" s="50"/>
      <c r="O121" s="50">
        <f>+IF(F121=0,"",'Ark1'!X1736)</f>
        <v>0</v>
      </c>
      <c r="P121" s="50"/>
      <c r="Q121" s="50">
        <f>+IF(F121=0,"",'Ark1'!Y1736)</f>
        <v>0</v>
      </c>
      <c r="R121" s="110"/>
      <c r="S121" s="18"/>
      <c r="T121" s="110"/>
      <c r="U121" s="50">
        <f>+IF(F121=0,"",'Ark1'!AA1736)</f>
        <v>9.5715481702242489</v>
      </c>
      <c r="V121" s="5">
        <f>+IF(F121=0,"",'Ark1'!AB1736)</f>
        <v>1.0675430606648444</v>
      </c>
      <c r="W121" s="18">
        <f t="shared" si="18"/>
        <v>3.8785900783289815</v>
      </c>
      <c r="X121" s="50">
        <f>+IF(F121=0,"",'Ark1'!V1736)</f>
        <v>88.0692394358869</v>
      </c>
      <c r="Y121" s="39"/>
      <c r="Z121" s="12"/>
      <c r="AA121" s="51"/>
      <c r="AI121"/>
    </row>
    <row r="122" spans="1:35" ht="15.6">
      <c r="A122" s="39"/>
      <c r="B122" s="2">
        <f>+'Ark1'!C1737</f>
        <v>2006</v>
      </c>
      <c r="C122" s="2">
        <f>+'Ark1'!L1737</f>
        <v>11</v>
      </c>
      <c r="D122" s="50" t="str">
        <f t="shared" si="16"/>
        <v>U</v>
      </c>
      <c r="E122" s="318">
        <f>IF(F122=0,"",+'Ark1'!Q1737)</f>
        <v>3025</v>
      </c>
      <c r="F122" s="318">
        <f>+'Ark1'!R1737</f>
        <v>185182</v>
      </c>
      <c r="G122" s="318"/>
      <c r="H122" s="318">
        <f>+IF(F122=0,"",'Ark1'!S1737)</f>
        <v>184402</v>
      </c>
      <c r="I122" s="50">
        <f>+IF(F122=0,"",'Ark1'!AD1737)</f>
        <v>13.226605488860571</v>
      </c>
      <c r="J122" s="50"/>
      <c r="K122" s="50">
        <f>+IF(F122=0,"",'Ark1'!AE1737)</f>
        <v>13.629781471252484</v>
      </c>
      <c r="L122" s="5">
        <f>+IF(F122=0,"",'Ark1'!U1737)</f>
        <v>53.077602195203966</v>
      </c>
      <c r="M122" s="50">
        <f>+IF(F122=0,"",'Ark1'!W1737)</f>
        <v>77.30363987375344</v>
      </c>
      <c r="N122" s="50"/>
      <c r="O122" s="50">
        <f>+IF(F122=0,"",'Ark1'!X1737)</f>
        <v>0</v>
      </c>
      <c r="P122" s="50"/>
      <c r="Q122" s="50">
        <f>+IF(F122=0,"",'Ark1'!Y1737)</f>
        <v>0</v>
      </c>
      <c r="R122" s="110"/>
      <c r="S122" s="18"/>
      <c r="T122" s="110"/>
      <c r="U122" s="50">
        <f>+IF(F122=0,"",'Ark1'!AA1737)</f>
        <v>8.2326705535097879</v>
      </c>
      <c r="V122" s="5">
        <f>+IF(F122=0,"",'Ark1'!AB1737)</f>
        <v>1.0199884942397326</v>
      </c>
      <c r="W122" s="18">
        <f t="shared" si="18"/>
        <v>61.217190082644628</v>
      </c>
      <c r="X122" s="50">
        <f>+IF(F122=0,"",'Ark1'!V1737)</f>
        <v>84.130943814018451</v>
      </c>
      <c r="Y122" s="39"/>
      <c r="Z122" s="12"/>
      <c r="AA122" s="51"/>
      <c r="AI122"/>
    </row>
    <row r="123" spans="1:35" ht="15.6">
      <c r="A123" s="39"/>
      <c r="B123" s="2">
        <f>+'Ark1'!C1738</f>
        <v>2006</v>
      </c>
      <c r="C123" s="2">
        <f>+'Ark1'!L1738</f>
        <v>14</v>
      </c>
      <c r="D123" s="50" t="str">
        <f t="shared" si="16"/>
        <v>E</v>
      </c>
      <c r="E123" s="318">
        <f>IF(F123=0,"",+'Ark1'!Q1738)</f>
        <v>3331</v>
      </c>
      <c r="F123" s="318">
        <f>+'Ark1'!R1738</f>
        <v>994664</v>
      </c>
      <c r="G123" s="318"/>
      <c r="H123" s="318">
        <f>+IF(F123=0,"",'Ark1'!S1738)</f>
        <v>991547</v>
      </c>
      <c r="I123" s="50">
        <f>+IF(F123=0,"",'Ark1'!AD1738)</f>
        <v>71.043774891577002</v>
      </c>
      <c r="J123" s="50"/>
      <c r="K123" s="50">
        <f>+IF(F123=0,"",'Ark1'!AE1738)</f>
        <v>70.848840603257941</v>
      </c>
      <c r="L123" s="5">
        <f>+IF(F123=0,"",'Ark1'!U1738)</f>
        <v>57.17313450597905</v>
      </c>
      <c r="M123" s="50">
        <f>+IF(F123=0,"",'Ark1'!W1738)</f>
        <v>74.730195845481745</v>
      </c>
      <c r="N123" s="50"/>
      <c r="O123" s="50">
        <f>+IF(F123=0,"",'Ark1'!X1738)</f>
        <v>0</v>
      </c>
      <c r="P123" s="50"/>
      <c r="Q123" s="50">
        <f>+IF(F123=0,"",'Ark1'!Y1738)</f>
        <v>0</v>
      </c>
      <c r="R123" s="110"/>
      <c r="S123" s="18"/>
      <c r="T123" s="110"/>
      <c r="U123" s="50">
        <f>+IF(F123=0,"",'Ark1'!AA1738)</f>
        <v>8.228838080078841</v>
      </c>
      <c r="V123" s="5">
        <f>+IF(F123=0,"",'Ark1'!AB1738)</f>
        <v>1.1980920120184959</v>
      </c>
      <c r="W123" s="18">
        <f t="shared" si="18"/>
        <v>298.60822575803064</v>
      </c>
      <c r="X123" s="50">
        <f>+IF(F123=0,"",'Ark1'!V1738)</f>
        <v>81.226712980118691</v>
      </c>
      <c r="Y123" s="39"/>
      <c r="Z123" s="12"/>
      <c r="AA123" s="51"/>
      <c r="AI123"/>
    </row>
    <row r="124" spans="1:35" ht="15.6">
      <c r="A124" s="39"/>
      <c r="B124" s="2">
        <f>+'Ark1'!C1739</f>
        <v>2006</v>
      </c>
      <c r="C124" s="2">
        <f>+'Ark1'!L1739</f>
        <v>17</v>
      </c>
      <c r="D124" s="50" t="str">
        <f t="shared" si="16"/>
        <v>S</v>
      </c>
      <c r="E124" s="318">
        <f>IF(F124=0,"",+'Ark1'!Q1739)</f>
        <v>2944</v>
      </c>
      <c r="F124" s="318">
        <f>+'Ark1'!R1739</f>
        <v>214011</v>
      </c>
      <c r="G124" s="318"/>
      <c r="H124" s="318">
        <f>+IF(F124=0,"",'Ark1'!S1739)</f>
        <v>213275</v>
      </c>
      <c r="I124" s="50">
        <f>+IF(F124=0,"",'Ark1'!AD1739)</f>
        <v>15.285713877572013</v>
      </c>
      <c r="J124" s="50"/>
      <c r="K124" s="50">
        <f>+IF(F124=0,"",'Ark1'!AE1739)</f>
        <v>15.044450314149019</v>
      </c>
      <c r="L124" s="5">
        <f>+IF(F124=0,"",'Ark1'!U1739)</f>
        <v>60.523085218614447</v>
      </c>
      <c r="M124" s="50">
        <f>+IF(F124=0,"",'Ark1'!W1739)</f>
        <v>73.775651154612675</v>
      </c>
      <c r="N124" s="50"/>
      <c r="O124" s="50">
        <f>+IF(F124=0,"",'Ark1'!X1739)</f>
        <v>0</v>
      </c>
      <c r="P124" s="50"/>
      <c r="Q124" s="50">
        <f>+IF(F124=0,"",'Ark1'!Y1739)</f>
        <v>0</v>
      </c>
      <c r="R124" s="110"/>
      <c r="S124" s="18"/>
      <c r="T124" s="110"/>
      <c r="U124" s="50">
        <f>+IF(F124=0,"",'Ark1'!AA1739)</f>
        <v>8.5348385855910394</v>
      </c>
      <c r="V124" s="5">
        <f>+IF(F124=0,"",'Ark1'!AB1739)</f>
        <v>0.5558950386471031</v>
      </c>
      <c r="W124" s="18">
        <f t="shared" si="18"/>
        <v>72.693953804347828</v>
      </c>
      <c r="X124" s="50">
        <f>+IF(F124=0,"",'Ark1'!V1739)</f>
        <v>80.201050708825306</v>
      </c>
      <c r="Y124" s="39"/>
      <c r="Z124" s="12"/>
      <c r="AA124" s="51"/>
      <c r="AI124"/>
    </row>
    <row r="125" spans="1:35" ht="15.6">
      <c r="A125" s="39"/>
      <c r="B125" s="46">
        <f>+'Ark1'!C1740</f>
        <v>2005</v>
      </c>
      <c r="C125" s="46">
        <f>+'Ark1'!L1740</f>
        <v>1</v>
      </c>
      <c r="D125" s="91" t="str">
        <f>+D118</f>
        <v>P-</v>
      </c>
      <c r="E125" s="335">
        <f>IF(F125=0,"",+'Ark1'!Q1740)</f>
        <v>6</v>
      </c>
      <c r="F125" s="335">
        <f>+'Ark1'!R1740</f>
        <v>6</v>
      </c>
      <c r="G125" s="335"/>
      <c r="H125" s="335">
        <f>+IF(F125=0,"",'Ark1'!S1740)</f>
        <v>0</v>
      </c>
      <c r="I125" s="99">
        <f>+IF(F125=0,"",'Ark1'!AD1740)</f>
        <v>4.3942265721810304E-4</v>
      </c>
      <c r="J125" s="65"/>
      <c r="K125" s="99">
        <f>+IF(F125=0,"",'Ark1'!AE1740)</f>
        <v>0</v>
      </c>
      <c r="L125" s="48">
        <f>+IF(F125=0,"",'Ark1'!U1740)</f>
        <v>0</v>
      </c>
      <c r="M125" s="99">
        <f>+IF(F125=0,"",'Ark1'!W1740)</f>
        <v>0</v>
      </c>
      <c r="N125" s="65"/>
      <c r="O125" s="65">
        <f>+IF(F125=0,"",'Ark1'!X1740)</f>
        <v>0</v>
      </c>
      <c r="P125" s="65"/>
      <c r="Q125" s="65">
        <f>+IF(F125=0,"",'Ark1'!Y1740)</f>
        <v>0</v>
      </c>
      <c r="R125" s="110"/>
      <c r="S125" s="65"/>
      <c r="T125" s="110"/>
      <c r="U125" s="48">
        <f>+IF(F125=0,"",'Ark1'!AA1740)</f>
        <v>0</v>
      </c>
      <c r="V125" s="48">
        <f>+IF(F125=0,"",'Ark1'!AB1740)</f>
        <v>0</v>
      </c>
      <c r="W125" s="65">
        <f>+IF(F125=0,"",F125/E125)</f>
        <v>1</v>
      </c>
      <c r="X125" s="99">
        <f>+IF(F125=0,"",'Ark1'!V1740)</f>
        <v>0</v>
      </c>
      <c r="Y125" s="39"/>
      <c r="Z125" s="12"/>
      <c r="AA125" s="51"/>
      <c r="AI125"/>
    </row>
    <row r="126" spans="1:35" ht="15.6">
      <c r="A126" s="39"/>
      <c r="B126" s="46">
        <f>+'Ark1'!C1741</f>
        <v>2005</v>
      </c>
      <c r="C126" s="46">
        <f>+'Ark1'!L1741</f>
        <v>2</v>
      </c>
      <c r="D126" s="91" t="str">
        <f t="shared" ref="D126:D152" si="19">+D119</f>
        <v>P</v>
      </c>
      <c r="E126" s="335">
        <f>IF(F126=0,"",+'Ark1'!Q1741)</f>
        <v>30</v>
      </c>
      <c r="F126" s="335">
        <f>+'Ark1'!R1741</f>
        <v>52</v>
      </c>
      <c r="G126" s="335"/>
      <c r="H126" s="335">
        <f>+IF(F126=0,"",'Ark1'!S1741)</f>
        <v>52</v>
      </c>
      <c r="I126" s="99">
        <f>+IF(F126=0,"",'Ark1'!AD1741)</f>
        <v>3.808329695890227E-3</v>
      </c>
      <c r="J126" s="65"/>
      <c r="K126" s="99">
        <f>+IF(F126=0,"",'Ark1'!AE1741)</f>
        <v>3.50698964434531E-3</v>
      </c>
      <c r="L126" s="48">
        <f>+IF(F126=0,"",'Ark1'!U1741)</f>
        <v>36.788461538461554</v>
      </c>
      <c r="M126" s="99">
        <f>+IF(F126=0,"",'Ark1'!W1741)</f>
        <v>68.865384615384627</v>
      </c>
      <c r="N126" s="65"/>
      <c r="O126" s="65">
        <f>+IF(F126=0,"",'Ark1'!X1741)</f>
        <v>0</v>
      </c>
      <c r="P126" s="65"/>
      <c r="Q126" s="65">
        <f>+IF(F126=0,"",'Ark1'!Y1741)</f>
        <v>0</v>
      </c>
      <c r="R126" s="110"/>
      <c r="S126" s="65"/>
      <c r="T126" s="110"/>
      <c r="U126" s="48">
        <f>+IF(F126=0,"",'Ark1'!AA1741)</f>
        <v>13.385653695358743</v>
      </c>
      <c r="V126" s="48">
        <f>+IF(F126=0,"",'Ark1'!AB1741)</f>
        <v>1.6679851786550022</v>
      </c>
      <c r="W126" s="65">
        <f t="shared" ref="W126:W131" si="20">+IF(F126=0,"",F126/E126)</f>
        <v>1.7333333333333334</v>
      </c>
      <c r="X126" s="99">
        <f>+IF(F126=0,"",'Ark1'!V1741)</f>
        <v>74.610384198683221</v>
      </c>
      <c r="Y126" s="39"/>
      <c r="Z126" s="12"/>
      <c r="AA126" s="51"/>
      <c r="AI126"/>
    </row>
    <row r="127" spans="1:35" ht="15.6">
      <c r="A127" s="39"/>
      <c r="B127" s="46">
        <f>+'Ark1'!C1742</f>
        <v>2005</v>
      </c>
      <c r="C127" s="46">
        <f>+'Ark1'!L1742</f>
        <v>5</v>
      </c>
      <c r="D127" s="91" t="str">
        <f t="shared" si="19"/>
        <v>O</v>
      </c>
      <c r="E127" s="335">
        <f>IF(F127=0,"",+'Ark1'!Q1742)</f>
        <v>202</v>
      </c>
      <c r="F127" s="335">
        <f>+'Ark1'!R1742</f>
        <v>316</v>
      </c>
      <c r="G127" s="335"/>
      <c r="H127" s="335">
        <f>+IF(F127=0,"",'Ark1'!S1742)</f>
        <v>315</v>
      </c>
      <c r="I127" s="99">
        <f>+IF(F127=0,"",'Ark1'!AD1742)</f>
        <v>2.3142926613486759E-2</v>
      </c>
      <c r="J127" s="65"/>
      <c r="K127" s="99">
        <f>+IF(F127=0,"",'Ark1'!AE1742)</f>
        <v>2.4660767280700394E-2</v>
      </c>
      <c r="L127" s="48">
        <f>+IF(F127=0,"",'Ark1'!U1742)</f>
        <v>42.936507936507937</v>
      </c>
      <c r="M127" s="99">
        <f>+IF(F127=0,"",'Ark1'!W1742)</f>
        <v>79.940317460317374</v>
      </c>
      <c r="N127" s="65"/>
      <c r="O127" s="65">
        <f>+IF(F127=0,"",'Ark1'!X1742)</f>
        <v>0</v>
      </c>
      <c r="P127" s="65"/>
      <c r="Q127" s="65">
        <f>+IF(F127=0,"",'Ark1'!Y1742)</f>
        <v>0</v>
      </c>
      <c r="R127" s="110"/>
      <c r="S127" s="65"/>
      <c r="T127" s="110"/>
      <c r="U127" s="48">
        <f>+IF(F127=0,"",'Ark1'!AA1742)</f>
        <v>13.220808270593908</v>
      </c>
      <c r="V127" s="48">
        <f>+IF(F127=0,"",'Ark1'!AB1742)</f>
        <v>1.2146332109894977</v>
      </c>
      <c r="W127" s="65">
        <f t="shared" si="20"/>
        <v>1.5643564356435644</v>
      </c>
      <c r="X127" s="99">
        <f>+IF(F127=0,"",'Ark1'!V1742)</f>
        <v>86.77879241259518</v>
      </c>
      <c r="Y127" s="39"/>
      <c r="Z127" s="12"/>
      <c r="AA127" s="51"/>
      <c r="AI127"/>
    </row>
    <row r="128" spans="1:35" ht="15.6">
      <c r="A128" s="39"/>
      <c r="B128" s="46">
        <f>+'Ark1'!C1743</f>
        <v>2005</v>
      </c>
      <c r="C128" s="46">
        <f>+'Ark1'!L1743</f>
        <v>8</v>
      </c>
      <c r="D128" s="91" t="str">
        <f t="shared" si="19"/>
        <v>R</v>
      </c>
      <c r="E128" s="335">
        <f>IF(F128=0,"",+'Ark1'!Q1743)</f>
        <v>1699</v>
      </c>
      <c r="F128" s="335">
        <f>+'Ark1'!R1743</f>
        <v>6995</v>
      </c>
      <c r="G128" s="335"/>
      <c r="H128" s="335">
        <f>+IF(F128=0,"",'Ark1'!S1743)</f>
        <v>6992</v>
      </c>
      <c r="I128" s="99">
        <f>+IF(F128=0,"",'Ark1'!AD1743)</f>
        <v>0.51229358120677182</v>
      </c>
      <c r="J128" s="65"/>
      <c r="K128" s="99">
        <f>+IF(F128=0,"",'Ark1'!AE1743)</f>
        <v>0.55409554981415532</v>
      </c>
      <c r="L128" s="48">
        <f>+IF(F128=0,"",'Ark1'!U1743)</f>
        <v>48.16633295194508</v>
      </c>
      <c r="M128" s="99">
        <f>+IF(F128=0,"",'Ark1'!W1743)</f>
        <v>80.919479405034366</v>
      </c>
      <c r="N128" s="65"/>
      <c r="O128" s="65">
        <f>+IF(F128=0,"",'Ark1'!X1743)</f>
        <v>0</v>
      </c>
      <c r="P128" s="65"/>
      <c r="Q128" s="65">
        <f>+IF(F128=0,"",'Ark1'!Y1743)</f>
        <v>0</v>
      </c>
      <c r="R128" s="110"/>
      <c r="S128" s="65"/>
      <c r="T128" s="110"/>
      <c r="U128" s="48">
        <f>+IF(F128=0,"",'Ark1'!AA1743)</f>
        <v>9.6704009382057787</v>
      </c>
      <c r="V128" s="48">
        <f>+IF(F128=0,"",'Ark1'!AB1743)</f>
        <v>1.0889734144511163</v>
      </c>
      <c r="W128" s="65">
        <f t="shared" si="20"/>
        <v>4.1171277221895233</v>
      </c>
      <c r="X128" s="99">
        <f>+IF(F128=0,"",'Ark1'!V1743)</f>
        <v>87.691303604057026</v>
      </c>
      <c r="Y128" s="39"/>
      <c r="Z128" s="12"/>
      <c r="AA128" s="51"/>
      <c r="AI128"/>
    </row>
    <row r="129" spans="1:38" ht="15.6">
      <c r="A129" s="39"/>
      <c r="B129" s="46">
        <f>+'Ark1'!C1744</f>
        <v>2005</v>
      </c>
      <c r="C129" s="46">
        <f>+'Ark1'!L1744</f>
        <v>11</v>
      </c>
      <c r="D129" s="91" t="str">
        <f t="shared" si="19"/>
        <v>U</v>
      </c>
      <c r="E129" s="335">
        <f>IF(F129=0,"",+'Ark1'!Q1744)</f>
        <v>3280</v>
      </c>
      <c r="F129" s="335">
        <f>+'Ark1'!R1744</f>
        <v>196401</v>
      </c>
      <c r="G129" s="335"/>
      <c r="H129" s="335">
        <f>+IF(F129=0,"",'Ark1'!S1744)</f>
        <v>196341</v>
      </c>
      <c r="I129" s="99">
        <f>+IF(F129=0,"",'Ark1'!AD1744)</f>
        <v>14.383841550048778</v>
      </c>
      <c r="J129" s="65"/>
      <c r="K129" s="99">
        <f>+IF(F129=0,"",'Ark1'!AE1744)</f>
        <v>14.832809468961324</v>
      </c>
      <c r="L129" s="48">
        <f>+IF(F129=0,"",'Ark1'!U1744)</f>
        <v>53.046531289949613</v>
      </c>
      <c r="M129" s="99">
        <f>+IF(F129=0,"",'Ark1'!W1744)</f>
        <v>77.140465822217692</v>
      </c>
      <c r="N129" s="65"/>
      <c r="O129" s="65">
        <f>+IF(F129=0,"",'Ark1'!X1744)</f>
        <v>0</v>
      </c>
      <c r="P129" s="65"/>
      <c r="Q129" s="65">
        <f>+IF(F129=0,"",'Ark1'!Y1744)</f>
        <v>0</v>
      </c>
      <c r="R129" s="110"/>
      <c r="S129" s="65"/>
      <c r="T129" s="110"/>
      <c r="U129" s="48">
        <f>+IF(F129=0,"",'Ark1'!AA1744)</f>
        <v>8.3079922279196108</v>
      </c>
      <c r="V129" s="48">
        <f>+IF(F129=0,"",'Ark1'!AB1744)</f>
        <v>1.0341717252458686</v>
      </c>
      <c r="W129" s="65">
        <f t="shared" si="20"/>
        <v>59.878353658536582</v>
      </c>
      <c r="X129" s="99">
        <f>+IF(F129=0,"",'Ark1'!V1744)</f>
        <v>83.599424935316378</v>
      </c>
      <c r="Y129" s="39"/>
      <c r="Z129" s="12"/>
      <c r="AA129" s="51"/>
      <c r="AI129"/>
    </row>
    <row r="130" spans="1:38" ht="15.6">
      <c r="A130" s="39"/>
      <c r="B130" s="46">
        <f>+'Ark1'!C1745</f>
        <v>2005</v>
      </c>
      <c r="C130" s="46">
        <f>+'Ark1'!L1745</f>
        <v>14</v>
      </c>
      <c r="D130" s="91" t="str">
        <f t="shared" si="19"/>
        <v>E</v>
      </c>
      <c r="E130" s="335">
        <f>IF(F130=0,"",+'Ark1'!Q1745)</f>
        <v>3631</v>
      </c>
      <c r="F130" s="335">
        <f>+'Ark1'!R1745</f>
        <v>965445</v>
      </c>
      <c r="G130" s="335"/>
      <c r="H130" s="335">
        <f>+IF(F130=0,"",'Ark1'!S1745)</f>
        <v>965127</v>
      </c>
      <c r="I130" s="99">
        <f>+IF(F130=0,"",'Ark1'!AD1745)</f>
        <v>70.706401216321922</v>
      </c>
      <c r="J130" s="65"/>
      <c r="K130" s="99">
        <f>+IF(F130=0,"",'Ark1'!AE1745)</f>
        <v>70.442338954239204</v>
      </c>
      <c r="L130" s="48">
        <f>+IF(F130=0,"",'Ark1'!U1745)</f>
        <v>57.13867501375465</v>
      </c>
      <c r="M130" s="99">
        <f>+IF(F130=0,"",'Ark1'!W1745)</f>
        <v>74.527943887177855</v>
      </c>
      <c r="N130" s="65"/>
      <c r="O130" s="65">
        <f>+IF(F130=0,"",'Ark1'!X1745)</f>
        <v>0</v>
      </c>
      <c r="P130" s="65"/>
      <c r="Q130" s="65">
        <f>+IF(F130=0,"",'Ark1'!Y1745)</f>
        <v>0</v>
      </c>
      <c r="R130" s="110"/>
      <c r="S130" s="65"/>
      <c r="T130" s="110"/>
      <c r="U130" s="48">
        <f>+IF(F130=0,"",'Ark1'!AA1745)</f>
        <v>8.1305680961253106</v>
      </c>
      <c r="V130" s="48">
        <f>+IF(F130=0,"",'Ark1'!AB1745)</f>
        <v>1.22666394440753</v>
      </c>
      <c r="W130" s="65">
        <f t="shared" si="20"/>
        <v>265.88956210410356</v>
      </c>
      <c r="X130" s="99">
        <f>+IF(F130=0,"",'Ark1'!V1745)</f>
        <v>80.770218575619225</v>
      </c>
      <c r="Y130" s="39"/>
      <c r="Z130" s="12"/>
      <c r="AA130" s="51"/>
      <c r="AI130"/>
    </row>
    <row r="131" spans="1:38" ht="15.6">
      <c r="A131" s="39"/>
      <c r="B131" s="46">
        <f>+'Ark1'!C1746</f>
        <v>2005</v>
      </c>
      <c r="C131" s="46">
        <f>+'Ark1'!L1746</f>
        <v>17</v>
      </c>
      <c r="D131" s="91" t="str">
        <f t="shared" si="19"/>
        <v>S</v>
      </c>
      <c r="E131" s="335">
        <f>IF(F131=0,"",+'Ark1'!Q1746)</f>
        <v>3190</v>
      </c>
      <c r="F131" s="335">
        <f>+'Ark1'!R1746</f>
        <v>196213</v>
      </c>
      <c r="G131" s="335"/>
      <c r="H131" s="335">
        <f>+IF(F131=0,"",'Ark1'!S1746)</f>
        <v>196114</v>
      </c>
      <c r="I131" s="99">
        <f>+IF(F131=0,"",'Ark1'!AD1746)</f>
        <v>14.37007297345594</v>
      </c>
      <c r="J131" s="65"/>
      <c r="K131" s="99">
        <f>+IF(F131=0,"",'Ark1'!AE1746)</f>
        <v>14.142588270060276</v>
      </c>
      <c r="L131" s="48">
        <f>+IF(F131=0,"",'Ark1'!U1746)</f>
        <v>60.517902852422573</v>
      </c>
      <c r="M131" s="99">
        <f>+IF(F131=0,"",'Ark1'!W1746)</f>
        <v>73.635991311176895</v>
      </c>
      <c r="N131" s="65"/>
      <c r="O131" s="65">
        <f>+IF(F131=0,"",'Ark1'!X1746)</f>
        <v>0</v>
      </c>
      <c r="P131" s="65"/>
      <c r="Q131" s="65">
        <f>+IF(F131=0,"",'Ark1'!Y1746)</f>
        <v>0</v>
      </c>
      <c r="R131" s="110"/>
      <c r="S131" s="65"/>
      <c r="T131" s="110"/>
      <c r="U131" s="48">
        <f>+IF(F131=0,"",'Ark1'!AA1746)</f>
        <v>8.5157269309681123</v>
      </c>
      <c r="V131" s="48">
        <f>+IF(F131=0,"",'Ark1'!AB1746)</f>
        <v>0.62599704000846956</v>
      </c>
      <c r="W131" s="65">
        <f t="shared" si="20"/>
        <v>61.508777429467088</v>
      </c>
      <c r="X131" s="99">
        <f>+IF(F131=0,"",'Ark1'!V1746)</f>
        <v>79.818201346642681</v>
      </c>
      <c r="Y131" s="39"/>
      <c r="Z131" s="12"/>
      <c r="AA131" s="51"/>
      <c r="AI131"/>
    </row>
    <row r="132" spans="1:38" ht="15.6">
      <c r="A132" s="39"/>
      <c r="B132" s="2">
        <f>+'Ark1'!C1747</f>
        <v>2004</v>
      </c>
      <c r="C132" s="2">
        <f>+'Ark1'!L1747</f>
        <v>1</v>
      </c>
      <c r="D132" s="50" t="str">
        <f>+D125</f>
        <v>P-</v>
      </c>
      <c r="E132" s="318">
        <f>IF(F132=0,"",+'Ark1'!Q1747)</f>
        <v>2</v>
      </c>
      <c r="F132" s="318">
        <f>+'Ark1'!R1747</f>
        <v>2</v>
      </c>
      <c r="G132" s="318"/>
      <c r="H132" s="318">
        <f>+IF(F132=0,"",'Ark1'!S1747)</f>
        <v>0</v>
      </c>
      <c r="I132" s="50">
        <f>+IF(F132=0,"",'Ark1'!AD1747)</f>
        <v>1.4605085782971349E-4</v>
      </c>
      <c r="J132" s="50"/>
      <c r="K132" s="50">
        <f>+IF(F132=0,"",'Ark1'!AE1747)</f>
        <v>0</v>
      </c>
      <c r="L132" s="5">
        <f>+IF(F132=0,"",'Ark1'!U1747)</f>
        <v>0</v>
      </c>
      <c r="M132" s="50">
        <f>+IF(F132=0,"",'Ark1'!W1747)</f>
        <v>0</v>
      </c>
      <c r="N132" s="50"/>
      <c r="O132" s="50">
        <f>+IF(F132=0,"",'Ark1'!X1747)</f>
        <v>0</v>
      </c>
      <c r="P132" s="50"/>
      <c r="Q132" s="50">
        <f>+IF(F132=0,"",'Ark1'!Y1747)</f>
        <v>0</v>
      </c>
      <c r="R132" s="110"/>
      <c r="S132" s="18"/>
      <c r="T132" s="110"/>
      <c r="U132" s="50">
        <f>+IF(F132=0,"",'Ark1'!AA1747)</f>
        <v>0</v>
      </c>
      <c r="V132" s="5">
        <f>+IF(F132=0,"",'Ark1'!AB1747)</f>
        <v>0</v>
      </c>
      <c r="W132" s="18">
        <f>+IF(F132=0,"",F132/E132)</f>
        <v>1</v>
      </c>
      <c r="X132" s="50">
        <f>+IF(F132=0,"",'Ark1'!V1747)</f>
        <v>0</v>
      </c>
      <c r="Y132" s="39"/>
      <c r="Z132" s="12"/>
      <c r="AA132" s="51"/>
      <c r="AI132"/>
    </row>
    <row r="133" spans="1:38" ht="15.6">
      <c r="A133" s="39"/>
      <c r="B133" s="2">
        <f>+'Ark1'!C1748</f>
        <v>2004</v>
      </c>
      <c r="C133" s="2">
        <f>+'Ark1'!L1748</f>
        <v>2</v>
      </c>
      <c r="D133" s="50" t="str">
        <f t="shared" si="19"/>
        <v>P</v>
      </c>
      <c r="E133" s="318">
        <f>IF(F133=0,"",+'Ark1'!Q1748)</f>
        <v>47</v>
      </c>
      <c r="F133" s="318">
        <f>+'Ark1'!R1748</f>
        <v>71</v>
      </c>
      <c r="G133" s="318"/>
      <c r="H133" s="318">
        <f>+IF(F133=0,"",'Ark1'!S1748)</f>
        <v>71</v>
      </c>
      <c r="I133" s="50">
        <f>+IF(F133=0,"",'Ark1'!AD1748)</f>
        <v>5.184805452954828E-3</v>
      </c>
      <c r="J133" s="50"/>
      <c r="K133" s="50">
        <f>+IF(F133=0,"",'Ark1'!AE1748)</f>
        <v>5.2993526934526306E-3</v>
      </c>
      <c r="L133" s="5">
        <f>+IF(F133=0,"",'Ark1'!U1748)</f>
        <v>36.521126760563376</v>
      </c>
      <c r="M133" s="50">
        <f>+IF(F133=0,"",'Ark1'!W1748)</f>
        <v>76.594366197183106</v>
      </c>
      <c r="N133" s="50"/>
      <c r="O133" s="50">
        <f>+IF(F133=0,"",'Ark1'!X1748)</f>
        <v>0</v>
      </c>
      <c r="P133" s="50"/>
      <c r="Q133" s="50">
        <f>+IF(F133=0,"",'Ark1'!Y1748)</f>
        <v>0</v>
      </c>
      <c r="R133" s="110"/>
      <c r="S133" s="18"/>
      <c r="T133" s="110"/>
      <c r="U133" s="50">
        <f>+IF(F133=0,"",'Ark1'!AA1748)</f>
        <v>16.855816794494412</v>
      </c>
      <c r="V133" s="5">
        <f>+IF(F133=0,"",'Ark1'!AB1748)</f>
        <v>1.7021871177786143</v>
      </c>
      <c r="W133" s="18">
        <f t="shared" ref="W133:W138" si="21">+IF(F133=0,"",F133/E133)</f>
        <v>1.5106382978723405</v>
      </c>
      <c r="X133" s="50">
        <f>+IF(F133=0,"",'Ark1'!V1748)</f>
        <v>82.984145392397693</v>
      </c>
      <c r="Y133" s="39"/>
      <c r="Z133" s="12"/>
      <c r="AA133" s="51"/>
      <c r="AI133"/>
    </row>
    <row r="134" spans="1:38" ht="15.6">
      <c r="A134" s="39"/>
      <c r="B134" s="2">
        <f>+'Ark1'!C1749</f>
        <v>2004</v>
      </c>
      <c r="C134" s="2">
        <f>+'Ark1'!L1749</f>
        <v>5</v>
      </c>
      <c r="D134" s="50" t="str">
        <f t="shared" si="19"/>
        <v>O</v>
      </c>
      <c r="E134" s="318">
        <f>IF(F134=0,"",+'Ark1'!Q1749)</f>
        <v>259</v>
      </c>
      <c r="F134" s="318">
        <f>+'Ark1'!R1749</f>
        <v>424</v>
      </c>
      <c r="G134" s="318"/>
      <c r="H134" s="318">
        <f>+IF(F134=0,"",'Ark1'!S1749)</f>
        <v>416</v>
      </c>
      <c r="I134" s="50">
        <f>+IF(F134=0,"",'Ark1'!AD1749)</f>
        <v>3.0962781859899258E-2</v>
      </c>
      <c r="J134" s="50"/>
      <c r="K134" s="50">
        <f>+IF(F134=0,"",'Ark1'!AE1749)</f>
        <v>3.3481653719809802E-2</v>
      </c>
      <c r="L134" s="5">
        <f>+IF(F134=0,"",'Ark1'!U1749)</f>
        <v>42.911057692307686</v>
      </c>
      <c r="M134" s="50">
        <f>+IF(F134=0,"",'Ark1'!W1749)</f>
        <v>82.593509615384662</v>
      </c>
      <c r="N134" s="50"/>
      <c r="O134" s="50">
        <f>+IF(F134=0,"",'Ark1'!X1749)</f>
        <v>0</v>
      </c>
      <c r="P134" s="50"/>
      <c r="Q134" s="50">
        <f>+IF(F134=0,"",'Ark1'!Y1749)</f>
        <v>0</v>
      </c>
      <c r="R134" s="110"/>
      <c r="S134" s="18"/>
      <c r="T134" s="110"/>
      <c r="U134" s="50">
        <f>+IF(F134=0,"",'Ark1'!AA1749)</f>
        <v>13.004547325614157</v>
      </c>
      <c r="V134" s="5">
        <f>+IF(F134=0,"",'Ark1'!AB1749)</f>
        <v>1.2516423197829227</v>
      </c>
      <c r="W134" s="18">
        <f t="shared" si="21"/>
        <v>1.6370656370656371</v>
      </c>
      <c r="X134" s="50">
        <f>+IF(F134=0,"",'Ark1'!V1749)</f>
        <v>90.389303275272951</v>
      </c>
      <c r="Y134" s="39"/>
      <c r="Z134" s="12"/>
      <c r="AA134" s="51"/>
      <c r="AI134"/>
    </row>
    <row r="135" spans="1:38" ht="15.6">
      <c r="A135" s="39"/>
      <c r="B135" s="2">
        <f>+'Ark1'!C1750</f>
        <v>2004</v>
      </c>
      <c r="C135" s="2">
        <f>+'Ark1'!L1750</f>
        <v>8</v>
      </c>
      <c r="D135" s="50" t="str">
        <f t="shared" si="19"/>
        <v>R</v>
      </c>
      <c r="E135" s="318">
        <f>IF(F135=0,"",+'Ark1'!Q1750)</f>
        <v>2098</v>
      </c>
      <c r="F135" s="318">
        <f>+'Ark1'!R1750</f>
        <v>9972</v>
      </c>
      <c r="G135" s="318"/>
      <c r="H135" s="318">
        <f>+IF(F135=0,"",'Ark1'!S1750)</f>
        <v>9969</v>
      </c>
      <c r="I135" s="50">
        <f>+IF(F135=0,"",'Ark1'!AD1750)</f>
        <v>0.72820957713895118</v>
      </c>
      <c r="J135" s="50"/>
      <c r="K135" s="50">
        <f>+IF(F135=0,"",'Ark1'!AE1750)</f>
        <v>0.78787299333681748</v>
      </c>
      <c r="L135" s="5">
        <f>+IF(F135=0,"",'Ark1'!U1750)</f>
        <v>48.170328016852253</v>
      </c>
      <c r="M135" s="50">
        <f>+IF(F135=0,"",'Ark1'!W1750)</f>
        <v>81.103009328919697</v>
      </c>
      <c r="N135" s="50"/>
      <c r="O135" s="50">
        <f>+IF(F135=0,"",'Ark1'!X1750)</f>
        <v>0</v>
      </c>
      <c r="P135" s="50"/>
      <c r="Q135" s="50">
        <f>+IF(F135=0,"",'Ark1'!Y1750)</f>
        <v>0</v>
      </c>
      <c r="R135" s="110"/>
      <c r="S135" s="18"/>
      <c r="T135" s="110"/>
      <c r="U135" s="50">
        <f>+IF(F135=0,"",'Ark1'!AA1750)</f>
        <v>9.4291746143087103</v>
      </c>
      <c r="V135" s="5">
        <f>+IF(F135=0,"",'Ark1'!AB1750)</f>
        <v>1.081992373344641</v>
      </c>
      <c r="W135" s="18">
        <f t="shared" si="21"/>
        <v>4.7530981887511921</v>
      </c>
      <c r="X135" s="50">
        <f>+IF(F135=0,"",'Ark1'!V1750)</f>
        <v>87.889804004548409</v>
      </c>
      <c r="Y135" s="39"/>
      <c r="Z135" s="12"/>
      <c r="AA135" s="51"/>
      <c r="AI135"/>
    </row>
    <row r="136" spans="1:38" ht="15.6">
      <c r="A136" s="39"/>
      <c r="B136" s="2">
        <f>+'Ark1'!C1751</f>
        <v>2004</v>
      </c>
      <c r="C136" s="2">
        <f>+'Ark1'!L1751</f>
        <v>11</v>
      </c>
      <c r="D136" s="50" t="str">
        <f t="shared" si="19"/>
        <v>U</v>
      </c>
      <c r="E136" s="318">
        <f>IF(F136=0,"",+'Ark1'!Q1751)</f>
        <v>3750</v>
      </c>
      <c r="F136" s="318">
        <f>+'Ark1'!R1751</f>
        <v>239462</v>
      </c>
      <c r="G136" s="318"/>
      <c r="H136" s="318">
        <f>+IF(F136=0,"",'Ark1'!S1751)</f>
        <v>239398</v>
      </c>
      <c r="I136" s="50">
        <f>+IF(F136=0,"",'Ark1'!AD1751)</f>
        <v>17.486815258809425</v>
      </c>
      <c r="J136" s="50"/>
      <c r="K136" s="50">
        <f>+IF(F136=0,"",'Ark1'!AE1751)</f>
        <v>18.003695192969467</v>
      </c>
      <c r="L136" s="5">
        <f>+IF(F136=0,"",'Ark1'!U1751)</f>
        <v>52.996157027209925</v>
      </c>
      <c r="M136" s="50">
        <f>+IF(F136=0,"",'Ark1'!W1751)</f>
        <v>77.174439636086646</v>
      </c>
      <c r="N136" s="50"/>
      <c r="O136" s="50">
        <f>+IF(F136=0,"",'Ark1'!X1751)</f>
        <v>0</v>
      </c>
      <c r="P136" s="50"/>
      <c r="Q136" s="50">
        <f>+IF(F136=0,"",'Ark1'!Y1751)</f>
        <v>0</v>
      </c>
      <c r="R136" s="110"/>
      <c r="S136" s="18"/>
      <c r="T136" s="110"/>
      <c r="U136" s="50">
        <f>+IF(F136=0,"",'Ark1'!AA1751)</f>
        <v>8.1851416866547275</v>
      </c>
      <c r="V136" s="5">
        <f>+IF(F136=0,"",'Ark1'!AB1751)</f>
        <v>1.0864065240211156</v>
      </c>
      <c r="W136" s="18">
        <f t="shared" si="21"/>
        <v>63.856533333333331</v>
      </c>
      <c r="X136" s="50">
        <f>+IF(F136=0,"",'Ark1'!V1751)</f>
        <v>83.632851930500379</v>
      </c>
      <c r="Y136" s="39"/>
      <c r="Z136" s="12"/>
      <c r="AA136" s="51"/>
      <c r="AI136"/>
    </row>
    <row r="137" spans="1:38" ht="15.6">
      <c r="A137" s="39"/>
      <c r="B137" s="2">
        <f>+'Ark1'!C1752</f>
        <v>2004</v>
      </c>
      <c r="C137" s="2">
        <f>+'Ark1'!L1752</f>
        <v>14</v>
      </c>
      <c r="D137" s="50" t="str">
        <f t="shared" si="19"/>
        <v>E</v>
      </c>
      <c r="E137" s="318">
        <f>IF(F137=0,"",+'Ark1'!Q1752)</f>
        <v>4070</v>
      </c>
      <c r="F137" s="318">
        <f>+'Ark1'!R1752</f>
        <v>959955</v>
      </c>
      <c r="G137" s="318"/>
      <c r="H137" s="318">
        <f>+IF(F137=0,"",'Ark1'!S1752)</f>
        <v>959560</v>
      </c>
      <c r="I137" s="50">
        <f>+IF(F137=0,"",'Ark1'!AD1752)</f>
        <v>70.101125613961287</v>
      </c>
      <c r="J137" s="50"/>
      <c r="K137" s="50">
        <f>+IF(F137=0,"",'Ark1'!AE1752)</f>
        <v>69.71016125835142</v>
      </c>
      <c r="L137" s="5">
        <f>+IF(F137=0,"",'Ark1'!U1752)</f>
        <v>57.042146400433552</v>
      </c>
      <c r="M137" s="50">
        <f>+IF(F137=0,"",'Ark1'!W1752)</f>
        <v>74.551485680937006</v>
      </c>
      <c r="N137" s="50"/>
      <c r="O137" s="50">
        <f>+IF(F137=0,"",'Ark1'!X1752)</f>
        <v>0</v>
      </c>
      <c r="P137" s="50"/>
      <c r="Q137" s="50">
        <f>+IF(F137=0,"",'Ark1'!Y1752)</f>
        <v>0</v>
      </c>
      <c r="R137" s="110"/>
      <c r="S137" s="18"/>
      <c r="T137" s="110"/>
      <c r="U137" s="50">
        <f>+IF(F137=0,"",'Ark1'!AA1752)</f>
        <v>8.1343887226376506</v>
      </c>
      <c r="V137" s="5">
        <f>+IF(F137=0,"",'Ark1'!AB1752)</f>
        <v>1.2198605032607344</v>
      </c>
      <c r="W137" s="18">
        <f t="shared" si="21"/>
        <v>235.86117936117935</v>
      </c>
      <c r="X137" s="50">
        <f>+IF(F137=0,"",'Ark1'!V1752)</f>
        <v>80.803329776421435</v>
      </c>
      <c r="Y137" s="39"/>
      <c r="Z137" s="12"/>
      <c r="AA137" s="51"/>
      <c r="AI137"/>
    </row>
    <row r="138" spans="1:38" ht="15.6">
      <c r="A138" s="39"/>
      <c r="B138" s="2">
        <f>+'Ark1'!C1753</f>
        <v>2004</v>
      </c>
      <c r="C138" s="2">
        <f>+'Ark1'!L1753</f>
        <v>17</v>
      </c>
      <c r="D138" s="50" t="str">
        <f t="shared" si="19"/>
        <v>S</v>
      </c>
      <c r="E138" s="318">
        <f>IF(F138=0,"",+'Ark1'!Q1753)</f>
        <v>3462</v>
      </c>
      <c r="F138" s="318">
        <f>+'Ark1'!R1753</f>
        <v>159500</v>
      </c>
      <c r="G138" s="318"/>
      <c r="H138" s="318">
        <f>+IF(F138=0,"",'Ark1'!S1753)</f>
        <v>159279</v>
      </c>
      <c r="I138" s="50">
        <f>+IF(F138=0,"",'Ark1'!AD1753)</f>
        <v>11.647555911919648</v>
      </c>
      <c r="J138" s="50"/>
      <c r="K138" s="50">
        <f>+IF(F138=0,"",'Ark1'!AE1753)</f>
        <v>11.459489548929048</v>
      </c>
      <c r="L138" s="5">
        <f>+IF(F138=0,"",'Ark1'!U1753)</f>
        <v>60.482197904306254</v>
      </c>
      <c r="M138" s="50">
        <f>+IF(F138=0,"",'Ark1'!W1753)</f>
        <v>73.831059963962986</v>
      </c>
      <c r="N138" s="50"/>
      <c r="O138" s="50">
        <f>+IF(F138=0,"",'Ark1'!X1753)</f>
        <v>0</v>
      </c>
      <c r="P138" s="50"/>
      <c r="Q138" s="50">
        <f>+IF(F138=0,"",'Ark1'!Y1753)</f>
        <v>0</v>
      </c>
      <c r="R138" s="110"/>
      <c r="S138" s="18"/>
      <c r="T138" s="110"/>
      <c r="U138" s="50">
        <f>+IF(F138=0,"",'Ark1'!AA1753)</f>
        <v>8.4508597859873102</v>
      </c>
      <c r="V138" s="5">
        <f>+IF(F138=0,"",'Ark1'!AB1753)</f>
        <v>0.51678590798755697</v>
      </c>
      <c r="W138" s="18">
        <f t="shared" si="21"/>
        <v>46.071634893125363</v>
      </c>
      <c r="X138" s="50">
        <f>+IF(F138=0,"",'Ark1'!V1753)</f>
        <v>80.096333615816846</v>
      </c>
      <c r="Y138" s="39"/>
      <c r="Z138" s="12"/>
      <c r="AA138" s="12"/>
      <c r="AI138"/>
    </row>
    <row r="139" spans="1:38" ht="15.6">
      <c r="A139" s="39"/>
      <c r="B139" s="46">
        <f>+'Ark1'!C1754</f>
        <v>2003</v>
      </c>
      <c r="C139" s="46">
        <f>+'Ark1'!L1754</f>
        <v>1</v>
      </c>
      <c r="D139" s="91" t="str">
        <f>+D132</f>
        <v>P-</v>
      </c>
      <c r="E139" s="335">
        <f>IF(F139=0,"",+'Ark1'!Q1754)</f>
        <v>3</v>
      </c>
      <c r="F139" s="335">
        <f>+'Ark1'!R1754</f>
        <v>3</v>
      </c>
      <c r="G139" s="335"/>
      <c r="H139" s="335">
        <f>+IF(F139=0,"",'Ark1'!S1754)</f>
        <v>0</v>
      </c>
      <c r="I139" s="99">
        <f>+IF(F139=0,"",'Ark1'!AD1754)</f>
        <v>2.367216886778384E-4</v>
      </c>
      <c r="J139" s="65"/>
      <c r="K139" s="99">
        <f>+IF(F139=0,"",'Ark1'!AE1754)</f>
        <v>0</v>
      </c>
      <c r="L139" s="48">
        <f>+IF(F139=0,"",'Ark1'!U1754)</f>
        <v>0</v>
      </c>
      <c r="M139" s="99">
        <f>+IF(F139=0,"",'Ark1'!W1754)</f>
        <v>0</v>
      </c>
      <c r="N139" s="65"/>
      <c r="O139" s="65">
        <f>+IF(F139=0,"",'Ark1'!X1754)</f>
        <v>0</v>
      </c>
      <c r="P139" s="65"/>
      <c r="Q139" s="65">
        <f>+IF(F139=0,"",'Ark1'!Y1754)</f>
        <v>0</v>
      </c>
      <c r="R139" s="110"/>
      <c r="S139" s="65"/>
      <c r="T139" s="110"/>
      <c r="U139" s="48">
        <f>+IF(F139=0,"",'Ark1'!AA1754)</f>
        <v>0</v>
      </c>
      <c r="V139" s="48">
        <f>+IF(F139=0,"",'Ark1'!AB1754)</f>
        <v>0</v>
      </c>
      <c r="W139" s="65">
        <f>+IF(F139=0,"",F139/E139)</f>
        <v>1</v>
      </c>
      <c r="X139" s="99">
        <f>+IF(F139=0,"",'Ark1'!V1754)</f>
        <v>0</v>
      </c>
      <c r="Y139" s="39"/>
      <c r="Z139" s="12"/>
      <c r="AA139" s="12"/>
      <c r="AI139"/>
    </row>
    <row r="140" spans="1:38" ht="15.6">
      <c r="A140" s="39"/>
      <c r="B140" s="46">
        <f>+'Ark1'!C1755</f>
        <v>2003</v>
      </c>
      <c r="C140" s="46">
        <f>+'Ark1'!L1755</f>
        <v>2</v>
      </c>
      <c r="D140" s="91" t="str">
        <f t="shared" si="19"/>
        <v>P</v>
      </c>
      <c r="E140" s="335">
        <f>IF(F140=0,"",+'Ark1'!Q1755)</f>
        <v>59</v>
      </c>
      <c r="F140" s="335">
        <f>+'Ark1'!R1755</f>
        <v>91</v>
      </c>
      <c r="G140" s="335"/>
      <c r="H140" s="335">
        <f>+IF(F140=0,"",'Ark1'!S1755)</f>
        <v>91</v>
      </c>
      <c r="I140" s="99">
        <f>+IF(F140=0,"",'Ark1'!AD1755)</f>
        <v>7.1805578898944279E-3</v>
      </c>
      <c r="J140" s="65"/>
      <c r="K140" s="99">
        <f>+IF(F140=0,"",'Ark1'!AE1755)</f>
        <v>6.9731960564179693E-3</v>
      </c>
      <c r="L140" s="48">
        <f>+IF(F140=0,"",'Ark1'!U1755)</f>
        <v>36.681318681318672</v>
      </c>
      <c r="M140" s="99">
        <f>+IF(F140=0,"",'Ark1'!W1755)</f>
        <v>74.464835164835179</v>
      </c>
      <c r="N140" s="65"/>
      <c r="O140" s="65">
        <f>+IF(F140=0,"",'Ark1'!X1755)</f>
        <v>0</v>
      </c>
      <c r="P140" s="65"/>
      <c r="Q140" s="65">
        <f>+IF(F140=0,"",'Ark1'!Y1755)</f>
        <v>0</v>
      </c>
      <c r="R140" s="110"/>
      <c r="S140" s="65"/>
      <c r="T140" s="110"/>
      <c r="U140" s="48">
        <f>+IF(F140=0,"",'Ark1'!AA1755)</f>
        <v>15.637229270511545</v>
      </c>
      <c r="V140" s="48">
        <f>+IF(F140=0,"",'Ark1'!AB1755)</f>
        <v>1.6500357697030563</v>
      </c>
      <c r="W140" s="65">
        <f t="shared" ref="W140:W145" si="22">+IF(F140=0,"",F140/E140)</f>
        <v>1.5423728813559323</v>
      </c>
      <c r="X140" s="99">
        <f>+IF(F140=0,"",'Ark1'!V1755)</f>
        <v>80.676961175336018</v>
      </c>
      <c r="Y140" s="39"/>
      <c r="Z140" s="12"/>
      <c r="AA140" s="12"/>
      <c r="AI140"/>
    </row>
    <row r="141" spans="1:38" ht="15.6">
      <c r="A141" s="39"/>
      <c r="B141" s="46">
        <f>+'Ark1'!C1756</f>
        <v>2003</v>
      </c>
      <c r="C141" s="46">
        <f>+'Ark1'!L1756</f>
        <v>5</v>
      </c>
      <c r="D141" s="91" t="str">
        <f t="shared" si="19"/>
        <v>O</v>
      </c>
      <c r="E141" s="335">
        <f>IF(F141=0,"",+'Ark1'!Q1756)</f>
        <v>334</v>
      </c>
      <c r="F141" s="335">
        <f>+'Ark1'!R1756</f>
        <v>515</v>
      </c>
      <c r="G141" s="335"/>
      <c r="H141" s="335">
        <f>+IF(F141=0,"",'Ark1'!S1756)</f>
        <v>498</v>
      </c>
      <c r="I141" s="99">
        <f>+IF(F141=0,"",'Ark1'!AD1756)</f>
        <v>4.0637223223028929E-2</v>
      </c>
      <c r="J141" s="65"/>
      <c r="K141" s="99">
        <f>+IF(F141=0,"",'Ark1'!AE1756)</f>
        <v>4.2359981870162718E-2</v>
      </c>
      <c r="L141" s="48">
        <f>+IF(F141=0,"",'Ark1'!U1756)</f>
        <v>43.096385542168669</v>
      </c>
      <c r="M141" s="99">
        <f>+IF(F141=0,"",'Ark1'!W1756)</f>
        <v>82.658433734939692</v>
      </c>
      <c r="N141" s="65"/>
      <c r="O141" s="65">
        <f>+IF(F141=0,"",'Ark1'!X1756)</f>
        <v>0</v>
      </c>
      <c r="P141" s="65"/>
      <c r="Q141" s="65">
        <f>+IF(F141=0,"",'Ark1'!Y1756)</f>
        <v>0</v>
      </c>
      <c r="R141" s="110"/>
      <c r="S141" s="65"/>
      <c r="T141" s="110"/>
      <c r="U141" s="48">
        <f>+IF(F141=0,"",'Ark1'!AA1756)</f>
        <v>10.502934145240738</v>
      </c>
      <c r="V141" s="48">
        <f>+IF(F141=0,"",'Ark1'!AB1756)</f>
        <v>1.1850588364020689</v>
      </c>
      <c r="W141" s="65">
        <f t="shared" si="22"/>
        <v>1.5419161676646707</v>
      </c>
      <c r="X141" s="99">
        <f>+IF(F141=0,"",'Ark1'!V1756)</f>
        <v>91.847128492300769</v>
      </c>
      <c r="Y141" s="39"/>
      <c r="Z141" s="79"/>
      <c r="AA141" s="1"/>
      <c r="AB141" s="1"/>
      <c r="AC141" s="1"/>
      <c r="AD141" s="1"/>
      <c r="AE141" s="1"/>
      <c r="AF141" s="1"/>
      <c r="AG141" s="1"/>
      <c r="AH141" s="1"/>
      <c r="AJ141" s="13"/>
      <c r="AK141" s="12"/>
      <c r="AL141" s="12"/>
    </row>
    <row r="142" spans="1:38" ht="15.6">
      <c r="A142" s="39"/>
      <c r="B142" s="46">
        <f>+'Ark1'!C1757</f>
        <v>2003</v>
      </c>
      <c r="C142" s="46">
        <f>+'Ark1'!L1757</f>
        <v>8</v>
      </c>
      <c r="D142" s="91" t="str">
        <f t="shared" si="19"/>
        <v>R</v>
      </c>
      <c r="E142" s="335">
        <f>IF(F142=0,"",+'Ark1'!Q1757)</f>
        <v>2314</v>
      </c>
      <c r="F142" s="335">
        <f>+'Ark1'!R1757</f>
        <v>13198</v>
      </c>
      <c r="G142" s="335"/>
      <c r="H142" s="335">
        <f>+IF(F142=0,"",'Ark1'!S1757)</f>
        <v>13196</v>
      </c>
      <c r="I142" s="99">
        <f>+IF(F142=0,"",'Ark1'!AD1757)</f>
        <v>1.0414176157233701</v>
      </c>
      <c r="J142" s="65"/>
      <c r="K142" s="99">
        <f>+IF(F142=0,"",'Ark1'!AE1757)</f>
        <v>1.1053479460903168</v>
      </c>
      <c r="L142" s="48">
        <f>+IF(F142=0,"",'Ark1'!U1757)</f>
        <v>48.13413155501668</v>
      </c>
      <c r="M142" s="99">
        <f>+IF(F142=0,"",'Ark1'!W1757)</f>
        <v>81.398696574719338</v>
      </c>
      <c r="N142" s="65"/>
      <c r="O142" s="65">
        <f>+IF(F142=0,"",'Ark1'!X1757)</f>
        <v>0</v>
      </c>
      <c r="P142" s="65"/>
      <c r="Q142" s="65">
        <f>+IF(F142=0,"",'Ark1'!Y1757)</f>
        <v>0</v>
      </c>
      <c r="R142" s="110"/>
      <c r="S142" s="65"/>
      <c r="T142" s="110"/>
      <c r="U142" s="48">
        <f>+IF(F142=0,"",'Ark1'!AA1757)</f>
        <v>8.2895972928965609</v>
      </c>
      <c r="V142" s="48">
        <f>+IF(F142=0,"",'Ark1'!AB1757)</f>
        <v>1.1104025724767517</v>
      </c>
      <c r="W142" s="65">
        <f t="shared" si="22"/>
        <v>5.7035436473638716</v>
      </c>
      <c r="X142" s="99">
        <f>+IF(F142=0,"",'Ark1'!V1757)</f>
        <v>88.201495446434919</v>
      </c>
      <c r="Y142" s="39"/>
      <c r="Z142" s="79"/>
      <c r="AA142" s="1"/>
      <c r="AB142" s="1"/>
      <c r="AC142" s="1"/>
      <c r="AD142" s="1"/>
      <c r="AE142" s="1"/>
      <c r="AF142" s="1"/>
      <c r="AG142" s="1"/>
      <c r="AH142" s="1"/>
      <c r="AJ142" s="13"/>
      <c r="AK142" s="12"/>
      <c r="AL142" s="12"/>
    </row>
    <row r="143" spans="1:38" ht="15.6">
      <c r="A143" s="39"/>
      <c r="B143" s="46">
        <f>+'Ark1'!C1758</f>
        <v>2003</v>
      </c>
      <c r="C143" s="46">
        <f>+'Ark1'!L1758</f>
        <v>11</v>
      </c>
      <c r="D143" s="91" t="str">
        <f t="shared" si="19"/>
        <v>U</v>
      </c>
      <c r="E143" s="335">
        <f>IF(F143=0,"",+'Ark1'!Q1758)</f>
        <v>3908</v>
      </c>
      <c r="F143" s="335">
        <f>+'Ark1'!R1758</f>
        <v>258815</v>
      </c>
      <c r="G143" s="335"/>
      <c r="H143" s="335">
        <f>+IF(F143=0,"",'Ark1'!S1758)</f>
        <v>258717</v>
      </c>
      <c r="I143" s="99">
        <f>+IF(F143=0,"",'Ark1'!AD1758)</f>
        <v>20.422374618384911</v>
      </c>
      <c r="J143" s="65"/>
      <c r="K143" s="99">
        <f>+IF(F143=0,"",'Ark1'!AE1758)</f>
        <v>20.881712713023923</v>
      </c>
      <c r="L143" s="48">
        <f>+IF(F143=0,"",'Ark1'!U1758)</f>
        <v>52.931102324161159</v>
      </c>
      <c r="M143" s="99">
        <f>+IF(F143=0,"",'Ark1'!W1758)</f>
        <v>78.433554810855753</v>
      </c>
      <c r="N143" s="65"/>
      <c r="O143" s="65">
        <f>+IF(F143=0,"",'Ark1'!X1758)</f>
        <v>0</v>
      </c>
      <c r="P143" s="65"/>
      <c r="Q143" s="65">
        <f>+IF(F143=0,"",'Ark1'!Y1758)</f>
        <v>0</v>
      </c>
      <c r="R143" s="110"/>
      <c r="S143" s="65"/>
      <c r="T143" s="110"/>
      <c r="U143" s="48">
        <f>+IF(F143=0,"",'Ark1'!AA1758)</f>
        <v>7.5287908204740477</v>
      </c>
      <c r="V143" s="48">
        <f>+IF(F143=0,"",'Ark1'!AB1758)</f>
        <v>1.1522575412330447</v>
      </c>
      <c r="W143" s="65">
        <f t="shared" si="22"/>
        <v>66.226970317297855</v>
      </c>
      <c r="X143" s="99">
        <f>+IF(F143=0,"",'Ark1'!V1758)</f>
        <v>85.008372697827895</v>
      </c>
      <c r="Y143" s="39"/>
      <c r="Z143" s="79"/>
      <c r="AA143" s="1"/>
      <c r="AB143" s="1"/>
      <c r="AC143" s="1"/>
      <c r="AD143" s="1"/>
      <c r="AE143" s="1"/>
      <c r="AF143" s="1"/>
      <c r="AG143" s="1"/>
      <c r="AH143" s="1"/>
      <c r="AJ143" s="13"/>
      <c r="AK143" s="12"/>
      <c r="AL143" s="12"/>
    </row>
    <row r="144" spans="1:38" ht="15.6">
      <c r="A144" s="39"/>
      <c r="B144" s="46">
        <f>+'Ark1'!C1759</f>
        <v>2003</v>
      </c>
      <c r="C144" s="46">
        <f>+'Ark1'!L1759</f>
        <v>14</v>
      </c>
      <c r="D144" s="91" t="str">
        <f t="shared" si="19"/>
        <v>E</v>
      </c>
      <c r="E144" s="335">
        <f>IF(F144=0,"",+'Ark1'!Q1759)</f>
        <v>4212</v>
      </c>
      <c r="F144" s="335">
        <f>+'Ark1'!R1759</f>
        <v>865458</v>
      </c>
      <c r="G144" s="335"/>
      <c r="H144" s="335">
        <f>+IF(F144=0,"",'Ark1'!S1759)</f>
        <v>865047</v>
      </c>
      <c r="I144" s="99">
        <f>+IF(F144=0,"",'Ark1'!AD1759)</f>
        <v>68.290893079914866</v>
      </c>
      <c r="J144" s="65"/>
      <c r="K144" s="99">
        <f>+IF(F144=0,"",'Ark1'!AE1759)</f>
        <v>67.96519391492734</v>
      </c>
      <c r="L144" s="48">
        <f>+IF(F144=0,"",'Ark1'!U1759)</f>
        <v>56.9713772777664</v>
      </c>
      <c r="M144" s="99">
        <f>+IF(F144=0,"",'Ark1'!W1759)</f>
        <v>76.349747470370943</v>
      </c>
      <c r="N144" s="65"/>
      <c r="O144" s="65">
        <f>+IF(F144=0,"",'Ark1'!X1759)</f>
        <v>0</v>
      </c>
      <c r="P144" s="65"/>
      <c r="Q144" s="65">
        <f>+IF(F144=0,"",'Ark1'!Y1759)</f>
        <v>0</v>
      </c>
      <c r="R144" s="110"/>
      <c r="S144" s="65"/>
      <c r="T144" s="110"/>
      <c r="U144" s="48">
        <f>+IF(F144=0,"",'Ark1'!AA1759)</f>
        <v>7.7001523040002882</v>
      </c>
      <c r="V144" s="48">
        <f>+IF(F144=0,"",'Ark1'!AB1759)</f>
        <v>1.1371857166815165</v>
      </c>
      <c r="W144" s="65">
        <f t="shared" si="22"/>
        <v>205.47435897435898</v>
      </c>
      <c r="X144" s="99">
        <f>+IF(F144=0,"",'Ark1'!V1759)</f>
        <v>82.754125017446555</v>
      </c>
      <c r="Y144" s="39"/>
      <c r="Z144" s="79"/>
      <c r="AA144" s="1"/>
      <c r="AB144" s="1"/>
      <c r="AC144" s="1"/>
      <c r="AD144" s="1"/>
      <c r="AE144" s="1"/>
      <c r="AF144" s="1"/>
      <c r="AG144" s="1"/>
      <c r="AH144" s="1"/>
      <c r="AJ144" s="13"/>
      <c r="AK144" s="12"/>
      <c r="AL144" s="12"/>
    </row>
    <row r="145" spans="1:38" ht="15.6">
      <c r="A145" s="39"/>
      <c r="B145" s="46">
        <f>+'Ark1'!C1760</f>
        <v>2003</v>
      </c>
      <c r="C145" s="46">
        <f>+'Ark1'!L1760</f>
        <v>17</v>
      </c>
      <c r="D145" s="91" t="str">
        <f t="shared" si="19"/>
        <v>S</v>
      </c>
      <c r="E145" s="335">
        <f>IF(F145=0,"",+'Ark1'!Q1760)</f>
        <v>3534</v>
      </c>
      <c r="F145" s="335">
        <f>+'Ark1'!R1760</f>
        <v>129231</v>
      </c>
      <c r="G145" s="335"/>
      <c r="H145" s="335">
        <f>+IF(F145=0,"",'Ark1'!S1760)</f>
        <v>129022</v>
      </c>
      <c r="I145" s="99">
        <f>+IF(F145=0,"",'Ark1'!AD1760)</f>
        <v>10.197260183175242</v>
      </c>
      <c r="J145" s="65"/>
      <c r="K145" s="99">
        <f>+IF(F145=0,"",'Ark1'!AE1760)</f>
        <v>9.9984122480318369</v>
      </c>
      <c r="L145" s="48">
        <f>+IF(F145=0,"",'Ark1'!U1760)</f>
        <v>60.492970191130176</v>
      </c>
      <c r="M145" s="99">
        <f>+IF(F145=0,"",'Ark1'!W1760)</f>
        <v>75.305729255474589</v>
      </c>
      <c r="N145" s="65"/>
      <c r="O145" s="65">
        <f>+IF(F145=0,"",'Ark1'!X1760)</f>
        <v>0</v>
      </c>
      <c r="P145" s="65"/>
      <c r="Q145" s="65">
        <f>+IF(F145=0,"",'Ark1'!Y1760)</f>
        <v>0</v>
      </c>
      <c r="R145" s="110"/>
      <c r="S145" s="65"/>
      <c r="T145" s="110"/>
      <c r="U145" s="48">
        <f>+IF(F145=0,"",'Ark1'!AA1760)</f>
        <v>8.1338318925686011</v>
      </c>
      <c r="V145" s="48">
        <f>+IF(F145=0,"",'Ark1'!AB1760)</f>
        <v>0.42505949515769426</v>
      </c>
      <c r="W145" s="65">
        <f t="shared" si="22"/>
        <v>36.567911714770801</v>
      </c>
      <c r="X145" s="99">
        <f>+IF(F145=0,"",'Ark1'!V1760)</f>
        <v>81.715528101710802</v>
      </c>
      <c r="Y145" s="39"/>
      <c r="Z145" s="79"/>
      <c r="AA145" s="1"/>
      <c r="AB145" s="1"/>
      <c r="AC145" s="1"/>
      <c r="AD145" s="1"/>
      <c r="AE145" s="1"/>
      <c r="AF145" s="1"/>
      <c r="AG145" s="1"/>
      <c r="AH145" s="1"/>
      <c r="AJ145" s="13"/>
      <c r="AK145" s="12"/>
      <c r="AL145" s="12"/>
    </row>
    <row r="146" spans="1:38" ht="15.6">
      <c r="A146" s="39"/>
      <c r="B146" s="2">
        <f>+'Ark1'!C1761</f>
        <v>2002</v>
      </c>
      <c r="C146" s="2">
        <f>+'Ark1'!L1761</f>
        <v>1</v>
      </c>
      <c r="D146" s="50" t="str">
        <f>+D139</f>
        <v>P-</v>
      </c>
      <c r="E146" s="318">
        <f>IF(F146=0,"",+'Ark1'!Q1761)</f>
        <v>6</v>
      </c>
      <c r="F146" s="318">
        <f>+'Ark1'!R1761</f>
        <v>6</v>
      </c>
      <c r="G146" s="318"/>
      <c r="H146" s="318">
        <f>+IF(F146=0,"",'Ark1'!S1761)</f>
        <v>0</v>
      </c>
      <c r="I146" s="50">
        <f>+IF(F146=0,"",'Ark1'!AD1761)</f>
        <v>4.8549149135703758E-4</v>
      </c>
      <c r="J146" s="50"/>
      <c r="K146" s="50">
        <f>+IF(F146=0,"",'Ark1'!AE1761)</f>
        <v>0</v>
      </c>
      <c r="L146" s="5">
        <f>+IF(F146=0,"",'Ark1'!U1761)</f>
        <v>0</v>
      </c>
      <c r="M146" s="50">
        <f>+IF(F146=0,"",'Ark1'!W1761)</f>
        <v>0</v>
      </c>
      <c r="N146" s="50"/>
      <c r="O146" s="50">
        <f>+IF(F146=0,"",'Ark1'!X1761)</f>
        <v>0</v>
      </c>
      <c r="P146" s="50"/>
      <c r="Q146" s="50">
        <f>+IF(F146=0,"",'Ark1'!Y1761)</f>
        <v>0</v>
      </c>
      <c r="R146" s="110"/>
      <c r="S146" s="18"/>
      <c r="T146" s="110"/>
      <c r="U146" s="50">
        <f>+IF(F146=0,"",'Ark1'!AA1761)</f>
        <v>0</v>
      </c>
      <c r="V146" s="5">
        <f>+IF(F146=0,"",'Ark1'!AB1761)</f>
        <v>0</v>
      </c>
      <c r="W146" s="18">
        <f>+IF(F146=0,"",F146/E146)</f>
        <v>1</v>
      </c>
      <c r="X146" s="50">
        <f>+IF(F146=0,"",'Ark1'!V1761)</f>
        <v>0</v>
      </c>
      <c r="Y146" s="39"/>
      <c r="Z146" s="79"/>
      <c r="AA146" s="1"/>
      <c r="AB146" s="1"/>
      <c r="AC146" s="1"/>
      <c r="AD146" s="1"/>
      <c r="AE146" s="1"/>
      <c r="AF146" s="1"/>
      <c r="AG146" s="1"/>
      <c r="AH146" s="1"/>
      <c r="AJ146" s="13"/>
      <c r="AK146" s="12"/>
      <c r="AL146" s="12"/>
    </row>
    <row r="147" spans="1:38" ht="15.6">
      <c r="A147" s="39"/>
      <c r="B147" s="2">
        <f>+'Ark1'!C1762</f>
        <v>2002</v>
      </c>
      <c r="C147" s="2">
        <f>+'Ark1'!L1762</f>
        <v>2</v>
      </c>
      <c r="D147" s="50" t="str">
        <f t="shared" si="19"/>
        <v>P</v>
      </c>
      <c r="E147" s="318">
        <f>IF(F147=0,"",+'Ark1'!Q1762)</f>
        <v>65</v>
      </c>
      <c r="F147" s="318">
        <f>+'Ark1'!R1762</f>
        <v>86</v>
      </c>
      <c r="G147" s="318"/>
      <c r="H147" s="318">
        <f>+IF(F147=0,"",'Ark1'!S1762)</f>
        <v>86</v>
      </c>
      <c r="I147" s="50">
        <f>+IF(F147=0,"",'Ark1'!AD1762)</f>
        <v>6.9587113761175401E-3</v>
      </c>
      <c r="J147" s="50"/>
      <c r="K147" s="50">
        <f>+IF(F147=0,"",'Ark1'!AE1762)</f>
        <v>6.6874447588864527E-3</v>
      </c>
      <c r="L147" s="5">
        <f>+IF(F147=0,"",'Ark1'!U1762)</f>
        <v>37.302325581395351</v>
      </c>
      <c r="M147" s="50">
        <f>+IF(F147=0,"",'Ark1'!W1762)</f>
        <v>72.732558139534873</v>
      </c>
      <c r="N147" s="50"/>
      <c r="O147" s="50">
        <f>+IF(F147=0,"",'Ark1'!X1762)</f>
        <v>0</v>
      </c>
      <c r="P147" s="50"/>
      <c r="Q147" s="50">
        <f>+IF(F147=0,"",'Ark1'!Y1762)</f>
        <v>0</v>
      </c>
      <c r="R147" s="110"/>
      <c r="S147" s="18"/>
      <c r="T147" s="110"/>
      <c r="U147" s="50">
        <f>+IF(F147=0,"",'Ark1'!AA1762)</f>
        <v>16.274923226057343</v>
      </c>
      <c r="V147" s="5">
        <f>+IF(F147=0,"",'Ark1'!AB1762)</f>
        <v>1.6500159790759412</v>
      </c>
      <c r="W147" s="18">
        <f t="shared" ref="W147:W152" si="23">+IF(F147=0,"",F147/E147)</f>
        <v>1.323076923076923</v>
      </c>
      <c r="X147" s="50">
        <f>+IF(F147=0,"",'Ark1'!V1762)</f>
        <v>78.800171332107183</v>
      </c>
      <c r="Y147" s="39"/>
      <c r="Z147" s="79"/>
      <c r="AA147" s="1"/>
      <c r="AB147" s="1"/>
      <c r="AC147" s="1"/>
      <c r="AD147" s="1"/>
      <c r="AE147" s="1"/>
      <c r="AF147" s="1"/>
      <c r="AG147" s="1"/>
      <c r="AH147" s="1"/>
      <c r="AK147" s="12"/>
      <c r="AL147" s="12"/>
    </row>
    <row r="148" spans="1:38" ht="15.6">
      <c r="A148" s="39"/>
      <c r="B148" s="2">
        <f>+'Ark1'!C1763</f>
        <v>2002</v>
      </c>
      <c r="C148" s="2">
        <f>+'Ark1'!L1763</f>
        <v>5</v>
      </c>
      <c r="D148" s="50" t="str">
        <f t="shared" si="19"/>
        <v>O</v>
      </c>
      <c r="E148" s="318">
        <f>IF(F148=0,"",+'Ark1'!Q1763)</f>
        <v>479</v>
      </c>
      <c r="F148" s="318">
        <f>+'Ark1'!R1763</f>
        <v>821</v>
      </c>
      <c r="G148" s="318"/>
      <c r="H148" s="318">
        <f>+IF(F148=0,"",'Ark1'!S1763)</f>
        <v>809</v>
      </c>
      <c r="I148" s="50">
        <f>+IF(F148=0,"",'Ark1'!AD1763)</f>
        <v>6.6431419067354669E-2</v>
      </c>
      <c r="J148" s="50"/>
      <c r="K148" s="50">
        <f>+IF(F148=0,"",'Ark1'!AE1763)</f>
        <v>7.0336095652865041E-2</v>
      </c>
      <c r="L148" s="5">
        <f>+IF(F148=0,"",'Ark1'!U1763)</f>
        <v>43.016069221260807</v>
      </c>
      <c r="M148" s="50">
        <f>+IF(F148=0,"",'Ark1'!W1763)</f>
        <v>81.319901112484658</v>
      </c>
      <c r="N148" s="50"/>
      <c r="O148" s="50">
        <f>+IF(F148=0,"",'Ark1'!X1763)</f>
        <v>0</v>
      </c>
      <c r="P148" s="50"/>
      <c r="Q148" s="50">
        <f>+IF(F148=0,"",'Ark1'!Y1763)</f>
        <v>0</v>
      </c>
      <c r="R148" s="110"/>
      <c r="S148" s="18"/>
      <c r="T148" s="110"/>
      <c r="U148" s="50">
        <f>+IF(F148=0,"",'Ark1'!AA1763)</f>
        <v>10.482156808704532</v>
      </c>
      <c r="V148" s="5">
        <f>+IF(F148=0,"",'Ark1'!AB1763)</f>
        <v>0</v>
      </c>
      <c r="W148" s="18">
        <f t="shared" si="23"/>
        <v>1.7139874739039667</v>
      </c>
      <c r="X148" s="50">
        <f>+IF(F148=0,"",'Ark1'!V1763)</f>
        <v>88.97492590802014</v>
      </c>
      <c r="Y148" s="39"/>
      <c r="Z148" s="79"/>
      <c r="AA148" s="1"/>
      <c r="AB148" s="1"/>
      <c r="AC148" s="1"/>
      <c r="AD148" s="1"/>
      <c r="AE148" s="1"/>
      <c r="AF148" s="1"/>
      <c r="AG148" s="1"/>
      <c r="AH148" s="1"/>
      <c r="AK148" s="12"/>
      <c r="AL148" s="12"/>
    </row>
    <row r="149" spans="1:38" ht="15.6">
      <c r="A149" s="39"/>
      <c r="B149" s="2">
        <f>+'Ark1'!C1764</f>
        <v>2002</v>
      </c>
      <c r="C149" s="2">
        <f>+'Ark1'!L1764</f>
        <v>8</v>
      </c>
      <c r="D149" s="50" t="str">
        <f t="shared" si="19"/>
        <v>R</v>
      </c>
      <c r="E149" s="318">
        <f>IF(F149=0,"",+'Ark1'!Q1764)</f>
        <v>2669</v>
      </c>
      <c r="F149" s="318">
        <f>+'Ark1'!R1764</f>
        <v>18969</v>
      </c>
      <c r="G149" s="318"/>
      <c r="H149" s="318">
        <f>+IF(F149=0,"",'Ark1'!S1764)</f>
        <v>18962</v>
      </c>
      <c r="I149" s="50">
        <f>+IF(F149=0,"",'Ark1'!AD1764)</f>
        <v>1.5348813499252743</v>
      </c>
      <c r="J149" s="50"/>
      <c r="K149" s="50">
        <f>+IF(F149=0,"",'Ark1'!AE1764)</f>
        <v>1.5985370731875173</v>
      </c>
      <c r="L149" s="5">
        <f>+IF(F149=0,"",'Ark1'!U1764)</f>
        <v>48.10832190697186</v>
      </c>
      <c r="M149" s="50">
        <f>+IF(F149=0,"",'Ark1'!W1764)</f>
        <v>78.850722497627061</v>
      </c>
      <c r="N149" s="50"/>
      <c r="O149" s="50">
        <f>+IF(F149=0,"",'Ark1'!X1764)</f>
        <v>0</v>
      </c>
      <c r="P149" s="50"/>
      <c r="Q149" s="50">
        <f>+IF(F149=0,"",'Ark1'!Y1764)</f>
        <v>0</v>
      </c>
      <c r="R149" s="110"/>
      <c r="S149" s="18"/>
      <c r="T149" s="110"/>
      <c r="U149" s="50">
        <f>+IF(F149=0,"",'Ark1'!AA1764)</f>
        <v>8.5035784643137742</v>
      </c>
      <c r="V149" s="5">
        <f>+IF(F149=0,"",'Ark1'!AB1764)</f>
        <v>1.133469927583725</v>
      </c>
      <c r="W149" s="18">
        <f t="shared" si="23"/>
        <v>7.1071562382914948</v>
      </c>
      <c r="X149" s="50">
        <f>+IF(F149=0,"",'Ark1'!V1764)</f>
        <v>85.455726415481351</v>
      </c>
      <c r="Y149" s="39"/>
      <c r="Z149" s="79"/>
      <c r="AA149" s="1"/>
      <c r="AB149" s="1"/>
      <c r="AC149" s="1"/>
      <c r="AD149" s="1"/>
      <c r="AE149" s="1"/>
      <c r="AF149" s="1"/>
      <c r="AG149" s="1"/>
      <c r="AH149" s="1"/>
    </row>
    <row r="150" spans="1:38" ht="15.6">
      <c r="A150" s="39"/>
      <c r="B150" s="2">
        <f>+'Ark1'!C1765</f>
        <v>2002</v>
      </c>
      <c r="C150" s="2">
        <f>+'Ark1'!L1765</f>
        <v>11</v>
      </c>
      <c r="D150" s="50" t="str">
        <f t="shared" si="19"/>
        <v>U</v>
      </c>
      <c r="E150" s="318">
        <f>IF(F150=0,"",+'Ark1'!Q1765)</f>
        <v>4131</v>
      </c>
      <c r="F150" s="318">
        <f>+'Ark1'!R1765</f>
        <v>316136</v>
      </c>
      <c r="G150" s="318"/>
      <c r="H150" s="318">
        <f>+IF(F150=0,"",'Ark1'!S1765)</f>
        <v>315936</v>
      </c>
      <c r="I150" s="50">
        <f>+IF(F150=0,"",'Ark1'!AD1765)</f>
        <v>25.580223018608088</v>
      </c>
      <c r="J150" s="50"/>
      <c r="K150" s="50">
        <f>+IF(F150=0,"",'Ark1'!AE1765)</f>
        <v>25.914080977733061</v>
      </c>
      <c r="L150" s="5">
        <f>+IF(F150=0,"",'Ark1'!U1765)</f>
        <v>52.855439076268603</v>
      </c>
      <c r="M150" s="50">
        <f>+IF(F150=0,"",'Ark1'!W1765)</f>
        <v>76.719153562747124</v>
      </c>
      <c r="N150" s="50"/>
      <c r="O150" s="50">
        <f>+IF(F150=0,"",'Ark1'!X1765)</f>
        <v>0</v>
      </c>
      <c r="P150" s="50"/>
      <c r="Q150" s="50">
        <f>+IF(F150=0,"",'Ark1'!Y1765)</f>
        <v>0</v>
      </c>
      <c r="R150" s="110"/>
      <c r="S150" s="18"/>
      <c r="T150" s="110"/>
      <c r="U150" s="50">
        <f>+IF(F150=0,"",'Ark1'!AA1765)</f>
        <v>7.4884589462469888</v>
      </c>
      <c r="V150" s="5">
        <f>+IF(F150=0,"",'Ark1'!AB1765)</f>
        <v>1.1797469274738241</v>
      </c>
      <c r="W150" s="18">
        <f t="shared" si="23"/>
        <v>76.527717259743397</v>
      </c>
      <c r="X150" s="50">
        <f>+IF(F150=0,"",'Ark1'!V1765)</f>
        <v>83.170384618679435</v>
      </c>
      <c r="Y150" s="39"/>
      <c r="Z150" s="79"/>
      <c r="AA150" s="1"/>
      <c r="AB150" s="1"/>
      <c r="AC150" s="1"/>
      <c r="AD150" s="1"/>
      <c r="AE150" s="1"/>
      <c r="AF150" s="1"/>
      <c r="AG150" s="1"/>
      <c r="AH150" s="1"/>
    </row>
    <row r="151" spans="1:38" ht="15.6">
      <c r="A151" s="39"/>
      <c r="B151" s="2">
        <f>+'Ark1'!C1766</f>
        <v>2002</v>
      </c>
      <c r="C151" s="2">
        <f>+'Ark1'!L1766</f>
        <v>14</v>
      </c>
      <c r="D151" s="50" t="str">
        <f t="shared" si="19"/>
        <v>E</v>
      </c>
      <c r="E151" s="318">
        <f>IF(F151=0,"",+'Ark1'!Q1766)</f>
        <v>4375</v>
      </c>
      <c r="F151" s="318">
        <f>+'Ark1'!R1766</f>
        <v>805274</v>
      </c>
      <c r="G151" s="318"/>
      <c r="H151" s="318">
        <f>+IF(F151=0,"",'Ark1'!S1766)</f>
        <v>804843</v>
      </c>
      <c r="I151" s="50">
        <f>+IF(F151=0,"",'Ark1'!AD1766)</f>
        <v>65.158945868507857</v>
      </c>
      <c r="J151" s="50"/>
      <c r="K151" s="50">
        <f>+IF(F151=0,"",'Ark1'!AE1766)</f>
        <v>64.829035784788346</v>
      </c>
      <c r="L151" s="5">
        <f>+IF(F151=0,"",'Ark1'!U1766)</f>
        <v>56.832672956092082</v>
      </c>
      <c r="M151" s="50">
        <f>+IF(F151=0,"",'Ark1'!W1766)</f>
        <v>75.339979474257476</v>
      </c>
      <c r="N151" s="50"/>
      <c r="O151" s="50">
        <f>+IF(F151=0,"",'Ark1'!X1766)</f>
        <v>0</v>
      </c>
      <c r="P151" s="50"/>
      <c r="Q151" s="50">
        <f>+IF(F151=0,"",'Ark1'!Y1766)</f>
        <v>0</v>
      </c>
      <c r="R151" s="110"/>
      <c r="S151" s="18"/>
      <c r="T151" s="110"/>
      <c r="U151" s="50">
        <f>+IF(F151=0,"",'Ark1'!AA1766)</f>
        <v>7.4919277712751491</v>
      </c>
      <c r="V151" s="5">
        <f>+IF(F151=0,"",'Ark1'!AB1766)</f>
        <v>1.1908065858428136</v>
      </c>
      <c r="W151" s="18">
        <f t="shared" si="23"/>
        <v>184.06262857142858</v>
      </c>
      <c r="X151" s="50">
        <f>+IF(F151=0,"",'Ark1'!V1766)</f>
        <v>81.664296487784014</v>
      </c>
      <c r="Y151" s="39"/>
      <c r="Z151" s="79"/>
      <c r="AA151" s="1"/>
      <c r="AB151" s="1"/>
      <c r="AC151" s="1"/>
      <c r="AD151" s="1"/>
      <c r="AE151" s="1"/>
      <c r="AF151" s="1"/>
      <c r="AG151" s="1"/>
      <c r="AH151" s="1"/>
    </row>
    <row r="152" spans="1:38" ht="15.6">
      <c r="A152" s="39"/>
      <c r="B152" s="2">
        <f>+'Ark1'!C1767</f>
        <v>2002</v>
      </c>
      <c r="C152" s="2">
        <f>+'Ark1'!L1767</f>
        <v>17</v>
      </c>
      <c r="D152" s="50" t="str">
        <f t="shared" si="19"/>
        <v>S</v>
      </c>
      <c r="E152" s="318">
        <f>IF(F152=0,"",+'Ark1'!Q1767)</f>
        <v>3548</v>
      </c>
      <c r="F152" s="318">
        <f>+'Ark1'!R1767</f>
        <v>94569</v>
      </c>
      <c r="G152" s="318"/>
      <c r="H152" s="318">
        <f>+IF(F152=0,"",'Ark1'!S1767)</f>
        <v>94406</v>
      </c>
      <c r="I152" s="50">
        <f>+IF(F152=0,"",'Ark1'!AD1767)</f>
        <v>7.6520741410239506</v>
      </c>
      <c r="J152" s="50"/>
      <c r="K152" s="50">
        <f>+IF(F152=0,"",'Ark1'!AE1767)</f>
        <v>7.5813226238793217</v>
      </c>
      <c r="L152" s="5">
        <f>+IF(F152=0,"",'Ark1'!U1767)</f>
        <v>60.530326462301119</v>
      </c>
      <c r="M152" s="50">
        <f>+IF(F152=0,"",'Ark1'!W1767)</f>
        <v>75.112546872020701</v>
      </c>
      <c r="N152" s="50"/>
      <c r="O152" s="50">
        <f>+IF(F152=0,"",'Ark1'!X1767)</f>
        <v>0</v>
      </c>
      <c r="P152" s="50"/>
      <c r="Q152" s="50">
        <f>+IF(F152=0,"",'Ark1'!Y1767)</f>
        <v>0</v>
      </c>
      <c r="R152" s="110"/>
      <c r="S152" s="18"/>
      <c r="T152" s="110"/>
      <c r="U152" s="50">
        <f>+IF(F152=0,"",'Ark1'!AA1767)</f>
        <v>7.7892809678563859</v>
      </c>
      <c r="V152" s="5">
        <f>+IF(F152=0,"",'Ark1'!AB1767)</f>
        <v>0.67784959128908051</v>
      </c>
      <c r="W152" s="18">
        <f t="shared" si="23"/>
        <v>26.654171364148816</v>
      </c>
      <c r="X152" s="50">
        <f>+IF(F152=0,"",'Ark1'!V1767)</f>
        <v>81.503767102229929</v>
      </c>
      <c r="Y152" s="39"/>
      <c r="Z152" s="79"/>
      <c r="AA152" s="1"/>
      <c r="AB152" s="1"/>
      <c r="AC152" s="1"/>
      <c r="AD152" s="1"/>
      <c r="AE152" s="1"/>
      <c r="AF152" s="1"/>
      <c r="AG152" s="1"/>
      <c r="AH152" s="1"/>
    </row>
    <row r="153" spans="1:38" ht="15.6">
      <c r="A153" s="39"/>
      <c r="B153" s="39"/>
      <c r="C153" s="39"/>
      <c r="D153" s="39"/>
      <c r="E153" s="307"/>
      <c r="F153" s="307"/>
      <c r="G153" s="307"/>
      <c r="H153" s="307"/>
      <c r="I153" s="39"/>
      <c r="J153" s="39"/>
      <c r="K153" s="39"/>
      <c r="L153" s="39"/>
      <c r="M153" s="39"/>
      <c r="N153" s="39"/>
      <c r="O153" s="39"/>
      <c r="P153" s="39"/>
      <c r="Q153" s="39"/>
      <c r="R153" s="110"/>
      <c r="S153" s="64"/>
      <c r="T153" s="110"/>
      <c r="U153" s="39"/>
      <c r="V153" s="39"/>
      <c r="W153" s="39"/>
      <c r="X153" s="39"/>
      <c r="Y153" s="39"/>
      <c r="Z153" s="79"/>
      <c r="AA153" s="1"/>
      <c r="AB153" s="1"/>
      <c r="AC153" s="1"/>
      <c r="AD153" s="1"/>
      <c r="AE153" s="1"/>
      <c r="AF153" s="1"/>
      <c r="AG153" s="1"/>
      <c r="AH153" s="1"/>
    </row>
    <row r="154" spans="1:38" ht="15.6">
      <c r="A154" s="39"/>
      <c r="B154" s="39"/>
      <c r="C154" s="39"/>
      <c r="D154" s="39"/>
      <c r="E154" s="307"/>
      <c r="F154" s="307"/>
      <c r="G154" s="307"/>
      <c r="H154" s="307"/>
      <c r="I154" s="39"/>
      <c r="J154" s="39"/>
      <c r="K154" s="39"/>
      <c r="L154" s="39"/>
      <c r="M154" s="39"/>
      <c r="N154" s="39"/>
      <c r="O154" s="39"/>
      <c r="P154" s="39"/>
      <c r="Q154" s="39"/>
      <c r="R154" s="110"/>
      <c r="S154" s="64"/>
      <c r="T154" s="110"/>
      <c r="U154" s="39"/>
      <c r="V154" s="39"/>
      <c r="W154" s="39"/>
      <c r="X154" s="39"/>
      <c r="Z154" s="79"/>
      <c r="AA154" s="1"/>
      <c r="AB154" s="1"/>
      <c r="AC154" s="1"/>
      <c r="AD154" s="1"/>
      <c r="AE154" s="1"/>
      <c r="AF154" s="1"/>
      <c r="AG154" s="1"/>
      <c r="AH154" s="1"/>
    </row>
    <row r="155" spans="1:38">
      <c r="M155" s="118"/>
      <c r="Z155" s="79"/>
      <c r="AA155" s="1"/>
      <c r="AB155" s="1"/>
      <c r="AC155" s="1"/>
      <c r="AD155" s="1"/>
      <c r="AE155" s="1"/>
      <c r="AF155" s="1"/>
      <c r="AG155" s="1"/>
      <c r="AH155" s="1"/>
    </row>
    <row r="156" spans="1:38">
      <c r="M156" s="118"/>
      <c r="Z156" s="79"/>
      <c r="AA156" s="1"/>
      <c r="AB156" s="1"/>
      <c r="AC156" s="1"/>
      <c r="AD156" s="1"/>
      <c r="AE156" s="1"/>
      <c r="AF156" s="1"/>
      <c r="AG156" s="1"/>
      <c r="AH156" s="1"/>
    </row>
    <row r="157" spans="1:38">
      <c r="M157" s="118"/>
      <c r="Z157" s="79"/>
      <c r="AA157" s="1"/>
      <c r="AB157" s="1"/>
      <c r="AC157" s="1"/>
      <c r="AD157" s="1"/>
      <c r="AE157" s="1"/>
      <c r="AF157" s="1"/>
      <c r="AG157" s="1"/>
      <c r="AH157" s="1"/>
    </row>
    <row r="158" spans="1:38">
      <c r="M158" s="118"/>
      <c r="Z158" s="79"/>
      <c r="AA158" s="1"/>
      <c r="AB158" s="1"/>
      <c r="AC158" s="1"/>
      <c r="AD158" s="1"/>
      <c r="AE158" s="1"/>
      <c r="AF158" s="1"/>
      <c r="AG158" s="1"/>
      <c r="AH158" s="1"/>
    </row>
    <row r="159" spans="1:38">
      <c r="M159" s="118"/>
      <c r="Z159" s="79"/>
      <c r="AA159" s="1"/>
      <c r="AB159" s="1"/>
      <c r="AC159" s="1"/>
      <c r="AD159" s="1"/>
      <c r="AE159" s="1"/>
      <c r="AF159" s="1"/>
      <c r="AG159" s="1"/>
      <c r="AH159" s="1"/>
    </row>
    <row r="160" spans="1:38">
      <c r="M160" s="118"/>
      <c r="Z160" s="79"/>
      <c r="AA160" s="1"/>
      <c r="AB160" s="1"/>
      <c r="AC160" s="1"/>
      <c r="AD160" s="1"/>
      <c r="AE160" s="1"/>
      <c r="AF160" s="1"/>
      <c r="AG160" s="1"/>
      <c r="AH160" s="1"/>
    </row>
    <row r="161" spans="8:34">
      <c r="M161" s="118"/>
      <c r="Z161" s="79"/>
      <c r="AA161" s="1"/>
      <c r="AB161" s="1"/>
      <c r="AC161" s="1"/>
      <c r="AD161" s="1"/>
      <c r="AE161" s="1"/>
      <c r="AF161" s="1"/>
      <c r="AG161" s="1"/>
      <c r="AH161" s="1"/>
    </row>
    <row r="162" spans="8:34">
      <c r="M162" s="118"/>
      <c r="Z162" s="79"/>
      <c r="AA162" s="1"/>
      <c r="AB162" s="1"/>
      <c r="AC162" s="1"/>
      <c r="AD162" s="1"/>
      <c r="AE162" s="1"/>
      <c r="AF162" s="1"/>
      <c r="AG162" s="1"/>
      <c r="AH162" s="1"/>
    </row>
    <row r="163" spans="8:34">
      <c r="M163" s="118"/>
      <c r="Z163" s="79"/>
      <c r="AA163" s="1"/>
      <c r="AB163" s="1"/>
      <c r="AC163" s="1"/>
      <c r="AD163" s="1"/>
      <c r="AE163" s="1"/>
      <c r="AF163" s="1"/>
      <c r="AG163" s="1"/>
      <c r="AH163" s="1"/>
    </row>
    <row r="164" spans="8:34">
      <c r="M164" s="118"/>
      <c r="Z164" s="79"/>
      <c r="AA164" s="1"/>
      <c r="AB164" s="1"/>
      <c r="AC164" s="1"/>
      <c r="AD164" s="1"/>
      <c r="AE164" s="1"/>
      <c r="AF164" s="1"/>
      <c r="AG164" s="1"/>
      <c r="AH164" s="1"/>
    </row>
    <row r="165" spans="8:34">
      <c r="M165" s="118"/>
      <c r="Z165" s="79"/>
      <c r="AA165" s="1"/>
      <c r="AB165" s="1"/>
      <c r="AC165" s="1"/>
      <c r="AD165" s="1"/>
      <c r="AE165" s="1"/>
      <c r="AF165" s="1"/>
      <c r="AG165" s="1"/>
      <c r="AH165" s="1"/>
    </row>
    <row r="166" spans="8:34">
      <c r="M166" s="118"/>
      <c r="Z166" s="79"/>
      <c r="AA166" s="1"/>
      <c r="AB166" s="1"/>
      <c r="AC166" s="1"/>
      <c r="AD166" s="1"/>
      <c r="AE166" s="1"/>
      <c r="AF166" s="1"/>
      <c r="AG166" s="1"/>
      <c r="AH166" s="1"/>
    </row>
    <row r="167" spans="8:34">
      <c r="M167" s="118"/>
      <c r="Z167" s="79"/>
      <c r="AA167" s="1"/>
      <c r="AB167" s="1"/>
      <c r="AC167" s="1"/>
      <c r="AD167" s="1"/>
      <c r="AE167" s="1"/>
      <c r="AF167" s="1"/>
      <c r="AG167" s="1"/>
      <c r="AH167" s="1"/>
    </row>
    <row r="168" spans="8:34">
      <c r="M168" s="118"/>
      <c r="Z168" s="79"/>
      <c r="AA168" s="1"/>
      <c r="AB168" s="1"/>
      <c r="AC168" s="1"/>
      <c r="AD168" s="1"/>
      <c r="AE168" s="1"/>
      <c r="AF168" s="1"/>
      <c r="AG168" s="1"/>
      <c r="AH168" s="1"/>
    </row>
    <row r="169" spans="8:34">
      <c r="M169" s="118"/>
      <c r="Z169" s="79"/>
      <c r="AA169" s="1"/>
      <c r="AB169" s="1"/>
      <c r="AC169" s="1"/>
      <c r="AD169" s="1"/>
      <c r="AE169" s="1"/>
      <c r="AF169" s="1"/>
      <c r="AG169" s="1"/>
      <c r="AH169" s="1"/>
    </row>
    <row r="170" spans="8:34">
      <c r="H170" s="329"/>
      <c r="I170" s="116"/>
      <c r="K170" s="116"/>
      <c r="L170" s="13"/>
      <c r="M170" s="118"/>
      <c r="X170" s="116"/>
      <c r="Z170" s="79"/>
      <c r="AA170" s="1"/>
      <c r="AB170" s="1"/>
      <c r="AC170" s="1"/>
      <c r="AD170" s="1"/>
      <c r="AE170" s="1"/>
      <c r="AF170" s="1"/>
      <c r="AG170" s="1"/>
      <c r="AH170" s="1"/>
    </row>
    <row r="171" spans="8:34">
      <c r="H171" s="329"/>
      <c r="I171" s="116"/>
      <c r="K171" s="116"/>
      <c r="L171" s="13"/>
      <c r="M171" s="118"/>
      <c r="X171" s="116"/>
      <c r="Z171" s="79"/>
      <c r="AA171" s="1"/>
      <c r="AB171" s="1"/>
      <c r="AC171" s="1"/>
      <c r="AD171" s="1"/>
      <c r="AE171" s="1"/>
      <c r="AF171" s="1"/>
      <c r="AG171" s="1"/>
      <c r="AH171" s="1"/>
    </row>
    <row r="172" spans="8:34">
      <c r="H172" s="329"/>
      <c r="I172" s="116"/>
      <c r="K172" s="116"/>
      <c r="L172" s="13"/>
      <c r="M172" s="118"/>
      <c r="X172" s="116"/>
      <c r="Z172" s="79"/>
      <c r="AA172" s="1"/>
      <c r="AB172" s="1"/>
      <c r="AC172" s="1"/>
      <c r="AD172" s="1"/>
      <c r="AE172" s="1"/>
      <c r="AF172" s="1"/>
      <c r="AG172" s="1"/>
      <c r="AH172" s="1"/>
    </row>
    <row r="173" spans="8:34">
      <c r="H173" s="329"/>
      <c r="I173" s="116"/>
      <c r="K173" s="116"/>
      <c r="L173" s="13"/>
      <c r="M173" s="118"/>
      <c r="X173" s="116"/>
      <c r="Z173" s="79"/>
      <c r="AA173" s="1"/>
      <c r="AB173" s="1"/>
      <c r="AC173" s="1"/>
      <c r="AD173" s="1"/>
      <c r="AE173" s="1"/>
      <c r="AF173" s="1"/>
      <c r="AG173" s="1"/>
      <c r="AH173" s="1"/>
    </row>
    <row r="174" spans="8:34">
      <c r="H174" s="329"/>
      <c r="I174" s="116"/>
      <c r="K174" s="116"/>
      <c r="L174" s="13"/>
      <c r="M174" s="118"/>
      <c r="X174" s="116"/>
      <c r="Z174" s="79"/>
      <c r="AA174" s="1"/>
      <c r="AB174" s="1"/>
      <c r="AC174" s="1"/>
      <c r="AD174" s="1"/>
      <c r="AE174" s="1"/>
      <c r="AF174" s="1"/>
      <c r="AG174" s="1"/>
      <c r="AH174" s="1"/>
    </row>
    <row r="175" spans="8:34">
      <c r="H175" s="329"/>
      <c r="I175" s="116"/>
      <c r="K175" s="116"/>
      <c r="L175" s="13"/>
      <c r="M175" s="118"/>
      <c r="X175" s="116"/>
      <c r="Z175" s="79"/>
      <c r="AA175" s="1"/>
      <c r="AB175" s="1"/>
      <c r="AC175" s="1"/>
      <c r="AD175" s="1"/>
      <c r="AE175" s="1"/>
      <c r="AF175" s="1"/>
      <c r="AG175" s="1"/>
      <c r="AH175" s="1"/>
    </row>
    <row r="176" spans="8:34">
      <c r="H176" s="329"/>
      <c r="I176" s="116"/>
      <c r="K176" s="116"/>
      <c r="L176" s="13"/>
      <c r="M176" s="118"/>
      <c r="X176" s="116"/>
      <c r="Z176" s="79"/>
      <c r="AA176" s="1"/>
      <c r="AB176" s="1"/>
      <c r="AC176" s="1"/>
      <c r="AD176" s="1"/>
      <c r="AE176" s="1"/>
      <c r="AF176" s="1"/>
      <c r="AG176" s="1"/>
      <c r="AH176" s="1"/>
    </row>
    <row r="177" spans="8:34">
      <c r="H177" s="329"/>
      <c r="I177" s="116"/>
      <c r="K177" s="116"/>
      <c r="L177" s="13"/>
      <c r="M177" s="118"/>
      <c r="X177" s="116"/>
      <c r="Z177" s="79"/>
      <c r="AA177" s="1"/>
      <c r="AB177" s="1"/>
      <c r="AC177" s="1"/>
      <c r="AD177" s="1"/>
      <c r="AE177" s="1"/>
      <c r="AF177" s="1"/>
      <c r="AG177" s="1"/>
      <c r="AH177" s="1"/>
    </row>
    <row r="178" spans="8:34">
      <c r="H178" s="329"/>
      <c r="I178" s="116"/>
      <c r="K178" s="116"/>
      <c r="L178" s="13"/>
      <c r="M178" s="118"/>
      <c r="X178" s="116"/>
      <c r="Z178" s="79"/>
      <c r="AA178" s="1"/>
      <c r="AB178" s="1"/>
      <c r="AC178" s="1"/>
      <c r="AD178" s="1"/>
      <c r="AE178" s="1"/>
      <c r="AF178" s="1"/>
      <c r="AG178" s="1"/>
      <c r="AH178" s="1"/>
    </row>
    <row r="179" spans="8:34">
      <c r="H179" s="329"/>
      <c r="I179" s="116"/>
      <c r="K179" s="116"/>
      <c r="L179" s="13"/>
      <c r="M179" s="118"/>
      <c r="X179" s="116"/>
      <c r="Z179" s="79"/>
      <c r="AA179" s="1"/>
      <c r="AB179" s="1"/>
      <c r="AC179" s="1"/>
      <c r="AD179" s="1"/>
      <c r="AE179" s="1"/>
      <c r="AF179" s="1"/>
      <c r="AG179" s="1"/>
      <c r="AH179" s="1"/>
    </row>
    <row r="180" spans="8:34">
      <c r="H180" s="329"/>
      <c r="I180" s="116"/>
      <c r="K180" s="116"/>
      <c r="L180" s="13"/>
      <c r="M180" s="118"/>
      <c r="X180" s="116"/>
      <c r="Z180" s="79"/>
      <c r="AA180" s="1"/>
      <c r="AB180" s="1"/>
      <c r="AC180" s="1"/>
      <c r="AD180" s="1"/>
      <c r="AE180" s="1"/>
      <c r="AF180" s="1"/>
      <c r="AG180" s="1"/>
      <c r="AH180" s="1"/>
    </row>
    <row r="181" spans="8:34">
      <c r="H181" s="329"/>
      <c r="I181" s="116"/>
      <c r="K181" s="116"/>
      <c r="L181" s="13"/>
      <c r="M181" s="118"/>
      <c r="X181" s="116"/>
      <c r="Z181" s="79"/>
      <c r="AA181" s="1"/>
      <c r="AB181" s="1"/>
      <c r="AC181" s="1"/>
      <c r="AD181" s="1"/>
      <c r="AE181" s="1"/>
      <c r="AF181" s="1"/>
      <c r="AG181" s="1"/>
      <c r="AH181" s="1"/>
    </row>
    <row r="182" spans="8:34">
      <c r="H182" s="329"/>
      <c r="I182" s="116"/>
      <c r="K182" s="116"/>
      <c r="L182" s="13"/>
      <c r="M182" s="118"/>
      <c r="X182" s="116"/>
      <c r="Z182" s="79"/>
      <c r="AA182" s="1"/>
      <c r="AB182" s="1"/>
      <c r="AC182" s="1"/>
      <c r="AD182" s="1"/>
      <c r="AE182" s="1"/>
      <c r="AF182" s="1"/>
      <c r="AG182" s="1"/>
      <c r="AH182" s="1"/>
    </row>
    <row r="183" spans="8:34">
      <c r="H183" s="329"/>
      <c r="I183" s="116"/>
      <c r="K183" s="116"/>
      <c r="L183" s="13"/>
      <c r="M183" s="118"/>
      <c r="X183" s="116"/>
      <c r="Z183" s="79"/>
      <c r="AA183" s="1"/>
      <c r="AB183" s="1"/>
      <c r="AC183" s="1"/>
      <c r="AD183" s="1"/>
      <c r="AE183" s="1"/>
      <c r="AF183" s="1"/>
      <c r="AG183" s="1"/>
      <c r="AH183" s="1"/>
    </row>
    <row r="184" spans="8:34">
      <c r="H184" s="329"/>
      <c r="I184" s="116"/>
      <c r="K184" s="116"/>
      <c r="L184" s="13"/>
      <c r="M184" s="118"/>
      <c r="X184" s="116"/>
      <c r="Z184" s="79"/>
      <c r="AA184" s="1"/>
      <c r="AB184" s="1"/>
      <c r="AC184" s="1"/>
      <c r="AD184" s="1"/>
      <c r="AE184" s="1"/>
      <c r="AF184" s="1"/>
      <c r="AG184" s="1"/>
      <c r="AH184" s="1"/>
    </row>
    <row r="185" spans="8:34">
      <c r="H185" s="329"/>
      <c r="I185" s="116"/>
      <c r="K185" s="116"/>
      <c r="L185" s="13"/>
      <c r="M185" s="118"/>
      <c r="X185" s="116"/>
      <c r="Z185" s="79"/>
      <c r="AA185" s="1"/>
      <c r="AB185" s="1"/>
      <c r="AC185" s="1"/>
      <c r="AD185" s="1"/>
      <c r="AE185" s="1"/>
      <c r="AF185" s="1"/>
      <c r="AG185" s="1"/>
      <c r="AH185" s="1"/>
    </row>
    <row r="186" spans="8:34">
      <c r="H186" s="329"/>
      <c r="I186" s="116"/>
      <c r="K186" s="116"/>
      <c r="L186" s="13"/>
      <c r="M186" s="118"/>
      <c r="X186" s="116"/>
      <c r="Z186" s="79"/>
      <c r="AA186" s="1"/>
      <c r="AB186" s="1"/>
      <c r="AC186" s="1"/>
      <c r="AD186" s="1"/>
      <c r="AE186" s="1"/>
      <c r="AF186" s="1"/>
      <c r="AG186" s="1"/>
      <c r="AH186" s="1"/>
    </row>
    <row r="187" spans="8:34">
      <c r="H187" s="329"/>
      <c r="I187" s="116"/>
      <c r="K187" s="116"/>
      <c r="L187" s="13"/>
      <c r="M187" s="118"/>
      <c r="X187" s="116"/>
      <c r="Z187" s="79"/>
      <c r="AA187" s="1"/>
      <c r="AB187" s="1"/>
      <c r="AC187" s="1"/>
      <c r="AD187" s="1"/>
      <c r="AE187" s="1"/>
      <c r="AF187" s="1"/>
      <c r="AG187" s="1"/>
      <c r="AH187" s="1"/>
    </row>
    <row r="188" spans="8:34">
      <c r="H188" s="329"/>
      <c r="I188" s="116"/>
      <c r="K188" s="116"/>
      <c r="L188" s="13"/>
      <c r="M188" s="118"/>
      <c r="X188" s="116"/>
      <c r="Z188" s="79"/>
      <c r="AA188" s="1"/>
      <c r="AB188" s="1"/>
      <c r="AC188" s="1"/>
      <c r="AD188" s="1"/>
      <c r="AE188" s="1"/>
      <c r="AF188" s="1"/>
      <c r="AG188" s="1"/>
      <c r="AH188" s="1"/>
    </row>
    <row r="189" spans="8:34">
      <c r="H189" s="329"/>
      <c r="I189" s="116"/>
      <c r="K189" s="116"/>
      <c r="L189" s="13"/>
      <c r="M189" s="118"/>
      <c r="X189" s="116"/>
      <c r="Z189" s="79"/>
      <c r="AA189" s="1"/>
      <c r="AB189" s="1"/>
      <c r="AC189" s="1"/>
      <c r="AD189" s="1"/>
      <c r="AE189" s="1"/>
      <c r="AF189" s="1"/>
      <c r="AG189" s="1"/>
      <c r="AH189" s="1"/>
    </row>
    <row r="190" spans="8:34">
      <c r="H190" s="329"/>
      <c r="I190" s="116"/>
      <c r="K190" s="116"/>
      <c r="L190" s="13"/>
      <c r="M190" s="118"/>
      <c r="X190" s="116"/>
      <c r="Z190" s="79"/>
      <c r="AA190" s="1"/>
      <c r="AB190" s="1"/>
      <c r="AC190" s="1"/>
      <c r="AD190" s="1"/>
      <c r="AE190" s="1"/>
      <c r="AF190" s="1"/>
      <c r="AG190" s="1"/>
      <c r="AH190" s="1"/>
    </row>
    <row r="191" spans="8:34">
      <c r="H191" s="329"/>
      <c r="I191" s="116"/>
      <c r="K191" s="116"/>
      <c r="L191" s="13"/>
      <c r="M191" s="118"/>
      <c r="X191" s="116"/>
      <c r="Z191" s="79"/>
      <c r="AA191" s="1"/>
      <c r="AB191" s="1"/>
      <c r="AC191" s="1"/>
      <c r="AD191" s="1"/>
      <c r="AE191" s="1"/>
      <c r="AF191" s="1"/>
      <c r="AG191" s="1"/>
      <c r="AH191" s="1"/>
    </row>
    <row r="192" spans="8:34">
      <c r="H192" s="329"/>
      <c r="I192" s="116"/>
      <c r="K192" s="116"/>
      <c r="L192" s="13"/>
      <c r="M192" s="118"/>
      <c r="X192" s="116"/>
      <c r="Z192" s="79"/>
      <c r="AA192" s="1"/>
      <c r="AB192" s="1"/>
      <c r="AC192" s="1"/>
      <c r="AD192" s="1"/>
      <c r="AE192" s="1"/>
      <c r="AF192" s="1"/>
      <c r="AG192" s="1"/>
      <c r="AH192" s="1"/>
    </row>
    <row r="193" spans="8:34">
      <c r="H193" s="329"/>
      <c r="I193" s="116"/>
      <c r="K193" s="116"/>
      <c r="L193" s="13"/>
      <c r="M193" s="118"/>
      <c r="X193" s="116"/>
      <c r="Z193" s="79"/>
      <c r="AA193" s="1"/>
      <c r="AB193" s="1"/>
      <c r="AC193" s="1"/>
      <c r="AD193" s="1"/>
      <c r="AE193" s="1"/>
      <c r="AF193" s="1"/>
      <c r="AG193" s="1"/>
      <c r="AH193" s="1"/>
    </row>
    <row r="194" spans="8:34">
      <c r="H194" s="329"/>
      <c r="I194" s="116"/>
      <c r="K194" s="116"/>
      <c r="L194" s="13"/>
      <c r="M194" s="118"/>
      <c r="X194" s="116"/>
      <c r="Z194" s="79"/>
      <c r="AA194" s="1"/>
      <c r="AB194" s="1"/>
      <c r="AC194" s="1"/>
      <c r="AD194" s="1"/>
      <c r="AE194" s="1"/>
      <c r="AF194" s="1"/>
      <c r="AG194" s="1"/>
      <c r="AH194" s="1"/>
    </row>
    <row r="195" spans="8:34">
      <c r="H195" s="329"/>
      <c r="I195" s="116"/>
      <c r="K195" s="116"/>
      <c r="L195" s="13"/>
      <c r="M195" s="118"/>
      <c r="X195" s="116"/>
      <c r="Z195" s="79"/>
      <c r="AA195" s="1"/>
      <c r="AB195" s="1"/>
      <c r="AC195" s="1"/>
      <c r="AD195" s="1"/>
      <c r="AE195" s="1"/>
      <c r="AF195" s="1"/>
      <c r="AG195" s="1"/>
      <c r="AH195" s="1"/>
    </row>
    <row r="196" spans="8:34">
      <c r="H196" s="329"/>
      <c r="I196" s="116"/>
      <c r="K196" s="116"/>
      <c r="L196" s="13"/>
      <c r="M196" s="118"/>
      <c r="X196" s="116"/>
      <c r="Z196" s="79"/>
      <c r="AA196" s="1"/>
      <c r="AB196" s="1"/>
      <c r="AC196" s="1"/>
      <c r="AD196" s="1"/>
      <c r="AE196" s="1"/>
      <c r="AF196" s="1"/>
      <c r="AG196" s="1"/>
      <c r="AH196" s="1"/>
    </row>
    <row r="197" spans="8:34">
      <c r="H197" s="329"/>
      <c r="I197" s="116"/>
      <c r="K197" s="116"/>
      <c r="L197" s="13"/>
      <c r="M197" s="118"/>
      <c r="X197" s="116"/>
      <c r="Z197" s="79"/>
      <c r="AA197" s="1"/>
      <c r="AB197" s="1"/>
      <c r="AC197" s="1"/>
      <c r="AD197" s="1"/>
      <c r="AE197" s="1"/>
      <c r="AF197" s="1"/>
      <c r="AG197" s="1"/>
      <c r="AH197" s="1"/>
    </row>
    <row r="198" spans="8:34">
      <c r="H198" s="329"/>
      <c r="I198" s="116"/>
      <c r="K198" s="116"/>
      <c r="L198" s="13"/>
      <c r="M198" s="118"/>
      <c r="X198" s="116"/>
      <c r="Z198" s="79"/>
      <c r="AA198" s="1"/>
      <c r="AB198" s="1"/>
      <c r="AC198" s="1"/>
      <c r="AD198" s="1"/>
      <c r="AE198" s="1"/>
      <c r="AF198" s="1"/>
      <c r="AG198" s="1"/>
      <c r="AH198" s="1"/>
    </row>
    <row r="199" spans="8:34">
      <c r="H199" s="329"/>
      <c r="I199" s="116"/>
      <c r="K199" s="116"/>
      <c r="L199" s="13"/>
      <c r="M199" s="118"/>
      <c r="X199" s="116"/>
      <c r="Z199" s="79"/>
      <c r="AA199" s="1"/>
      <c r="AB199" s="1"/>
      <c r="AC199" s="1"/>
      <c r="AD199" s="1"/>
      <c r="AE199" s="1"/>
      <c r="AF199" s="1"/>
      <c r="AG199" s="1"/>
      <c r="AH199" s="1"/>
    </row>
    <row r="200" spans="8:34">
      <c r="H200" s="329"/>
      <c r="I200" s="116"/>
      <c r="K200" s="116"/>
      <c r="L200" s="13"/>
      <c r="M200" s="118"/>
      <c r="X200" s="116"/>
      <c r="Z200" s="79"/>
      <c r="AA200" s="1"/>
      <c r="AB200" s="1"/>
      <c r="AC200" s="1"/>
      <c r="AD200" s="1"/>
      <c r="AE200" s="1"/>
      <c r="AF200" s="1"/>
      <c r="AG200" s="1"/>
      <c r="AH200" s="1"/>
    </row>
    <row r="201" spans="8:34">
      <c r="H201" s="329"/>
      <c r="I201" s="116"/>
      <c r="K201" s="116"/>
      <c r="L201" s="13"/>
      <c r="M201" s="118"/>
      <c r="X201" s="116"/>
      <c r="Z201" s="79"/>
      <c r="AA201" s="1"/>
      <c r="AB201" s="1"/>
      <c r="AC201" s="1"/>
      <c r="AD201" s="1"/>
      <c r="AE201" s="1"/>
      <c r="AF201" s="1"/>
      <c r="AG201" s="1"/>
      <c r="AH201" s="1"/>
    </row>
    <row r="202" spans="8:34">
      <c r="H202" s="329"/>
      <c r="I202" s="116"/>
      <c r="K202" s="116"/>
      <c r="L202" s="13"/>
      <c r="M202" s="118"/>
      <c r="X202" s="116"/>
      <c r="Z202" s="79"/>
      <c r="AA202" s="1"/>
      <c r="AB202" s="1"/>
      <c r="AC202" s="1"/>
      <c r="AD202" s="1"/>
      <c r="AE202" s="1"/>
      <c r="AF202" s="1"/>
      <c r="AG202" s="1"/>
      <c r="AH202" s="1"/>
    </row>
    <row r="203" spans="8:34">
      <c r="H203" s="329"/>
      <c r="I203" s="116"/>
      <c r="K203" s="116"/>
      <c r="L203" s="13"/>
      <c r="M203" s="118"/>
      <c r="X203" s="116"/>
      <c r="Y203" s="68"/>
    </row>
    <row r="204" spans="8:34">
      <c r="H204" s="329"/>
      <c r="I204" s="116"/>
      <c r="K204" s="116"/>
      <c r="L204" s="13"/>
      <c r="M204" s="118"/>
      <c r="U204" s="32"/>
      <c r="V204" s="32"/>
      <c r="W204" s="68"/>
      <c r="X204" s="116"/>
      <c r="Y204" s="68"/>
    </row>
    <row r="205" spans="8:34">
      <c r="H205" s="329"/>
      <c r="I205" s="116"/>
      <c r="K205" s="116"/>
      <c r="L205" s="13"/>
      <c r="U205" s="32"/>
      <c r="V205" s="32"/>
      <c r="W205" s="68"/>
      <c r="X205" s="116"/>
    </row>
    <row r="206" spans="8:34">
      <c r="H206" s="329"/>
      <c r="I206" s="116"/>
      <c r="K206" s="116"/>
      <c r="L206" s="13"/>
      <c r="X206" s="116"/>
    </row>
    <row r="207" spans="8:34">
      <c r="H207" s="329"/>
      <c r="I207" s="116"/>
      <c r="K207" s="116"/>
      <c r="L207" s="13"/>
      <c r="X207" s="116"/>
    </row>
    <row r="208" spans="8:34">
      <c r="H208" s="329"/>
      <c r="I208" s="116"/>
      <c r="K208" s="116"/>
      <c r="L208" s="13"/>
      <c r="X208" s="116"/>
    </row>
    <row r="209" spans="8:24">
      <c r="H209" s="329"/>
      <c r="I209" s="116"/>
      <c r="K209" s="116"/>
      <c r="L209" s="13"/>
      <c r="X209" s="116"/>
    </row>
    <row r="210" spans="8:24">
      <c r="H210" s="329"/>
      <c r="I210" s="116"/>
      <c r="K210" s="116"/>
      <c r="L210" s="13"/>
      <c r="X210" s="116"/>
    </row>
    <row r="211" spans="8:24">
      <c r="H211" s="329"/>
      <c r="I211" s="116"/>
      <c r="K211" s="116"/>
      <c r="L211" s="13"/>
      <c r="X211" s="116"/>
    </row>
    <row r="212" spans="8:24">
      <c r="H212" s="329"/>
      <c r="I212" s="116"/>
      <c r="K212" s="116"/>
      <c r="L212" s="13"/>
      <c r="X212" s="116"/>
    </row>
    <row r="213" spans="8:24">
      <c r="H213" s="329"/>
      <c r="I213" s="116"/>
      <c r="K213" s="116"/>
      <c r="L213" s="13"/>
      <c r="X213" s="116"/>
    </row>
    <row r="214" spans="8:24">
      <c r="H214" s="329"/>
      <c r="I214" s="116"/>
      <c r="K214" s="116"/>
      <c r="L214" s="13"/>
      <c r="X214" s="116"/>
    </row>
    <row r="215" spans="8:24">
      <c r="H215" s="329"/>
      <c r="I215" s="116"/>
      <c r="K215" s="116"/>
      <c r="L215" s="13"/>
      <c r="X215" s="116"/>
    </row>
    <row r="216" spans="8:24">
      <c r="H216" s="329"/>
      <c r="I216" s="116"/>
      <c r="K216" s="116"/>
      <c r="L216" s="13"/>
      <c r="X216" s="116"/>
    </row>
    <row r="217" spans="8:24">
      <c r="H217" s="329"/>
      <c r="I217" s="116"/>
      <c r="K217" s="116"/>
      <c r="L217" s="13"/>
      <c r="X217" s="116"/>
    </row>
    <row r="218" spans="8:24">
      <c r="H218" s="329"/>
      <c r="I218" s="116"/>
      <c r="K218" s="116"/>
      <c r="L218" s="13"/>
      <c r="X218" s="116"/>
    </row>
    <row r="219" spans="8:24">
      <c r="H219" s="329"/>
      <c r="I219" s="116"/>
      <c r="K219" s="116"/>
      <c r="L219" s="13"/>
      <c r="X219" s="116"/>
    </row>
    <row r="220" spans="8:24">
      <c r="H220" s="329"/>
      <c r="I220" s="116"/>
      <c r="K220" s="116"/>
      <c r="L220" s="13"/>
      <c r="X220" s="116"/>
    </row>
    <row r="221" spans="8:24">
      <c r="H221" s="329"/>
      <c r="I221" s="116"/>
      <c r="K221" s="116"/>
      <c r="L221" s="13"/>
      <c r="X221" s="116"/>
    </row>
    <row r="222" spans="8:24">
      <c r="H222" s="329"/>
      <c r="I222" s="116"/>
      <c r="K222" s="116"/>
      <c r="L222" s="13"/>
      <c r="X222" s="116"/>
    </row>
    <row r="223" spans="8:24">
      <c r="H223" s="329"/>
      <c r="I223" s="116"/>
      <c r="K223" s="116"/>
      <c r="L223" s="13"/>
      <c r="X223" s="116"/>
    </row>
    <row r="224" spans="8:24">
      <c r="H224" s="329"/>
      <c r="I224" s="116"/>
      <c r="K224" s="116"/>
      <c r="L224" s="13"/>
      <c r="X224" s="116"/>
    </row>
    <row r="225" spans="8:24">
      <c r="H225" s="329"/>
      <c r="I225" s="116"/>
      <c r="K225" s="116"/>
      <c r="L225" s="13"/>
      <c r="X225" s="116"/>
    </row>
    <row r="226" spans="8:24">
      <c r="H226" s="329"/>
      <c r="I226" s="116"/>
      <c r="K226" s="116"/>
      <c r="L226" s="13"/>
      <c r="X226" s="116"/>
    </row>
    <row r="227" spans="8:24">
      <c r="H227" s="329"/>
      <c r="I227" s="116"/>
      <c r="K227" s="116"/>
      <c r="L227" s="13"/>
      <c r="X227" s="116"/>
    </row>
    <row r="228" spans="8:24">
      <c r="H228" s="329"/>
      <c r="I228" s="116"/>
      <c r="K228" s="116"/>
      <c r="L228" s="13"/>
      <c r="X228" s="116"/>
    </row>
    <row r="229" spans="8:24">
      <c r="H229" s="329"/>
      <c r="I229" s="116"/>
      <c r="K229" s="116"/>
      <c r="L229" s="13"/>
      <c r="X229" s="116"/>
    </row>
    <row r="230" spans="8:24">
      <c r="H230" s="329"/>
      <c r="I230" s="116"/>
      <c r="K230" s="116"/>
      <c r="L230" s="13"/>
      <c r="X230" s="116"/>
    </row>
    <row r="231" spans="8:24">
      <c r="H231" s="329"/>
      <c r="I231" s="116"/>
      <c r="K231" s="116"/>
      <c r="L231" s="13"/>
      <c r="X231" s="116"/>
    </row>
    <row r="232" spans="8:24">
      <c r="H232" s="329"/>
      <c r="I232" s="116"/>
      <c r="K232" s="116"/>
      <c r="L232" s="13"/>
      <c r="X232" s="116"/>
    </row>
    <row r="233" spans="8:24">
      <c r="H233" s="329"/>
      <c r="I233" s="116"/>
      <c r="K233" s="116"/>
      <c r="L233" s="13"/>
      <c r="X233" s="116"/>
    </row>
    <row r="234" spans="8:24">
      <c r="H234" s="329"/>
      <c r="I234" s="116"/>
      <c r="K234" s="116"/>
      <c r="L234" s="13"/>
      <c r="X234" s="116"/>
    </row>
    <row r="235" spans="8:24">
      <c r="H235" s="329"/>
      <c r="I235" s="116"/>
      <c r="K235" s="116"/>
      <c r="L235" s="13"/>
      <c r="X235" s="116"/>
    </row>
    <row r="236" spans="8:24">
      <c r="H236" s="329"/>
      <c r="I236" s="116"/>
      <c r="K236" s="116"/>
      <c r="L236" s="13"/>
      <c r="X236" s="116"/>
    </row>
    <row r="237" spans="8:24">
      <c r="H237" s="329"/>
      <c r="I237" s="116"/>
      <c r="K237" s="116"/>
      <c r="L237" s="13"/>
      <c r="X237" s="116"/>
    </row>
    <row r="238" spans="8:24">
      <c r="H238" s="329"/>
      <c r="I238" s="116"/>
      <c r="K238" s="116"/>
      <c r="L238" s="13"/>
      <c r="X238" s="116"/>
    </row>
    <row r="239" spans="8:24">
      <c r="H239" s="329"/>
      <c r="I239" s="116"/>
      <c r="K239" s="116"/>
      <c r="L239" s="13"/>
      <c r="X239" s="116"/>
    </row>
    <row r="240" spans="8:24">
      <c r="H240" s="329"/>
      <c r="I240" s="116"/>
      <c r="K240" s="116"/>
      <c r="L240" s="13"/>
      <c r="X240" s="116"/>
    </row>
    <row r="241" spans="8:24">
      <c r="H241" s="329"/>
      <c r="I241" s="116"/>
      <c r="K241" s="116"/>
      <c r="L241" s="13"/>
      <c r="X241" s="116"/>
    </row>
    <row r="242" spans="8:24">
      <c r="H242" s="329"/>
      <c r="I242" s="116"/>
      <c r="K242" s="116"/>
      <c r="L242" s="13"/>
      <c r="X242" s="116"/>
    </row>
    <row r="243" spans="8:24">
      <c r="H243" s="329"/>
      <c r="I243" s="116"/>
      <c r="K243" s="116"/>
      <c r="L243" s="13"/>
      <c r="X243" s="116"/>
    </row>
    <row r="244" spans="8:24">
      <c r="H244" s="329"/>
      <c r="I244" s="116"/>
      <c r="K244" s="116"/>
      <c r="L244" s="13"/>
      <c r="X244" s="116"/>
    </row>
    <row r="245" spans="8:24">
      <c r="H245" s="329"/>
      <c r="I245" s="116"/>
      <c r="K245" s="116"/>
      <c r="L245" s="13"/>
      <c r="X245" s="116"/>
    </row>
    <row r="246" spans="8:24">
      <c r="H246" s="329"/>
      <c r="I246" s="116"/>
      <c r="K246" s="116"/>
      <c r="L246" s="13"/>
      <c r="X246" s="116"/>
    </row>
    <row r="247" spans="8:24">
      <c r="H247" s="329"/>
      <c r="I247" s="116"/>
      <c r="K247" s="116"/>
      <c r="L247" s="13"/>
      <c r="X247" s="116"/>
    </row>
    <row r="248" spans="8:24">
      <c r="H248" s="329"/>
      <c r="I248" s="116"/>
      <c r="K248" s="116"/>
      <c r="L248" s="13"/>
      <c r="X248" s="116"/>
    </row>
    <row r="249" spans="8:24">
      <c r="H249" s="329"/>
      <c r="I249" s="116"/>
      <c r="K249" s="116"/>
      <c r="L249" s="13"/>
      <c r="X249" s="116"/>
    </row>
    <row r="250" spans="8:24">
      <c r="H250" s="329"/>
      <c r="I250" s="116"/>
      <c r="K250" s="116"/>
      <c r="L250" s="13"/>
      <c r="X250" s="116"/>
    </row>
    <row r="251" spans="8:24">
      <c r="H251" s="329"/>
      <c r="I251" s="116"/>
      <c r="K251" s="116"/>
      <c r="L251" s="13"/>
      <c r="X251" s="116"/>
    </row>
    <row r="252" spans="8:24">
      <c r="H252" s="329"/>
      <c r="I252" s="116"/>
      <c r="K252" s="116"/>
      <c r="L252" s="13"/>
      <c r="X252" s="116"/>
    </row>
    <row r="253" spans="8:24">
      <c r="H253" s="329"/>
      <c r="I253" s="116"/>
      <c r="K253" s="116"/>
      <c r="L253" s="13"/>
      <c r="X253" s="116"/>
    </row>
    <row r="254" spans="8:24">
      <c r="H254" s="329"/>
      <c r="I254" s="116"/>
      <c r="K254" s="116"/>
      <c r="L254" s="13"/>
      <c r="X254" s="116"/>
    </row>
    <row r="255" spans="8:24">
      <c r="H255" s="329"/>
      <c r="I255" s="116"/>
      <c r="K255" s="116"/>
      <c r="L255" s="13"/>
      <c r="X255" s="116"/>
    </row>
    <row r="256" spans="8:24">
      <c r="H256" s="329"/>
      <c r="I256" s="116"/>
      <c r="K256" s="116"/>
      <c r="L256" s="13"/>
      <c r="X256" s="116"/>
    </row>
    <row r="257" spans="8:24">
      <c r="H257" s="329"/>
      <c r="I257" s="116"/>
      <c r="K257" s="116"/>
      <c r="L257" s="13"/>
      <c r="X257" s="116"/>
    </row>
    <row r="258" spans="8:24">
      <c r="H258" s="329"/>
      <c r="I258" s="116"/>
      <c r="K258" s="116"/>
      <c r="L258" s="13"/>
      <c r="X258" s="116"/>
    </row>
    <row r="259" spans="8:24">
      <c r="H259" s="329"/>
      <c r="I259" s="116"/>
      <c r="K259" s="116"/>
      <c r="L259" s="13"/>
      <c r="X259" s="116"/>
    </row>
    <row r="260" spans="8:24">
      <c r="H260" s="329"/>
      <c r="I260" s="116"/>
      <c r="K260" s="116"/>
      <c r="L260" s="13"/>
      <c r="X260" s="116"/>
    </row>
    <row r="261" spans="8:24">
      <c r="H261" s="329"/>
      <c r="I261" s="116"/>
      <c r="K261" s="116"/>
      <c r="L261" s="13"/>
      <c r="X261" s="116"/>
    </row>
    <row r="262" spans="8:24">
      <c r="H262" s="329"/>
      <c r="I262" s="116"/>
      <c r="K262" s="116"/>
      <c r="L262" s="13"/>
      <c r="X262" s="116"/>
    </row>
    <row r="263" spans="8:24">
      <c r="H263" s="329"/>
      <c r="I263" s="116"/>
      <c r="K263" s="116"/>
      <c r="L263" s="13"/>
      <c r="X263" s="116"/>
    </row>
    <row r="264" spans="8:24">
      <c r="H264" s="329"/>
      <c r="I264" s="116"/>
      <c r="K264" s="116"/>
      <c r="L264" s="13"/>
      <c r="X264" s="116"/>
    </row>
    <row r="265" spans="8:24">
      <c r="H265" s="329"/>
      <c r="I265" s="116"/>
      <c r="K265" s="116"/>
      <c r="L265" s="13"/>
      <c r="X265" s="116"/>
    </row>
    <row r="266" spans="8:24">
      <c r="H266" s="329"/>
      <c r="I266" s="116"/>
      <c r="K266" s="116"/>
      <c r="L266" s="13"/>
      <c r="X266" s="116"/>
    </row>
    <row r="267" spans="8:24">
      <c r="H267" s="329"/>
      <c r="I267" s="116"/>
      <c r="K267" s="116"/>
      <c r="L267" s="13"/>
      <c r="X267" s="116"/>
    </row>
    <row r="268" spans="8:24">
      <c r="H268" s="329"/>
      <c r="I268" s="116"/>
      <c r="K268" s="116"/>
      <c r="L268" s="13"/>
      <c r="X268" s="116"/>
    </row>
    <row r="269" spans="8:24">
      <c r="H269" s="329"/>
      <c r="I269" s="116"/>
      <c r="K269" s="116"/>
      <c r="L269" s="13"/>
      <c r="X269" s="116"/>
    </row>
    <row r="270" spans="8:24">
      <c r="H270" s="329"/>
      <c r="I270" s="116"/>
      <c r="K270" s="116"/>
      <c r="L270" s="13"/>
      <c r="X270" s="116"/>
    </row>
    <row r="271" spans="8:24">
      <c r="H271" s="329"/>
      <c r="I271" s="116"/>
      <c r="K271" s="116"/>
      <c r="L271" s="13"/>
      <c r="X271" s="116"/>
    </row>
    <row r="272" spans="8:24">
      <c r="H272" s="329"/>
      <c r="I272" s="116"/>
      <c r="K272" s="116"/>
      <c r="L272" s="13"/>
      <c r="X272" s="116"/>
    </row>
    <row r="273" spans="1:24">
      <c r="H273" s="329"/>
      <c r="I273" s="116"/>
      <c r="K273" s="116"/>
      <c r="L273" s="13"/>
      <c r="X273" s="116"/>
    </row>
    <row r="274" spans="1:24">
      <c r="H274" s="329"/>
      <c r="I274" s="116"/>
      <c r="K274" s="116"/>
      <c r="L274" s="13"/>
      <c r="X274" s="116"/>
    </row>
    <row r="275" spans="1:24">
      <c r="H275" s="329"/>
      <c r="I275" s="116"/>
      <c r="K275" s="116"/>
      <c r="L275" s="13"/>
      <c r="X275" s="116"/>
    </row>
    <row r="276" spans="1:24">
      <c r="A276" s="30"/>
      <c r="B276" s="30"/>
      <c r="C276" s="30"/>
      <c r="D276" s="30"/>
      <c r="E276" s="326"/>
      <c r="F276" s="326"/>
      <c r="G276" s="326"/>
      <c r="H276" s="326"/>
      <c r="I276" s="117"/>
      <c r="J276" s="30"/>
      <c r="K276" s="117"/>
      <c r="L276" s="30"/>
      <c r="N276" s="30"/>
      <c r="O276" s="30"/>
      <c r="P276" s="30"/>
      <c r="Q276" s="30"/>
      <c r="R276" s="30"/>
      <c r="S276" s="67"/>
      <c r="T276" s="30"/>
      <c r="X276" s="117"/>
    </row>
    <row r="277" spans="1:24">
      <c r="A277" s="32"/>
      <c r="B277" s="32"/>
      <c r="C277" s="32"/>
      <c r="D277" s="32"/>
      <c r="E277" s="327"/>
      <c r="F277" s="327"/>
      <c r="G277" s="327"/>
      <c r="H277" s="327"/>
      <c r="I277" s="118"/>
      <c r="J277" s="32"/>
      <c r="K277" s="118"/>
      <c r="L277" s="32"/>
      <c r="N277" s="32"/>
      <c r="O277" s="32"/>
      <c r="P277" s="32"/>
      <c r="Q277" s="32"/>
      <c r="R277" s="32"/>
      <c r="S277" s="68"/>
      <c r="T277" s="32"/>
      <c r="X277" s="118"/>
    </row>
    <row r="278" spans="1:24">
      <c r="A278" s="32"/>
      <c r="B278" s="32"/>
      <c r="C278" s="32"/>
      <c r="D278" s="32"/>
      <c r="E278" s="327"/>
      <c r="F278" s="327"/>
      <c r="G278" s="327"/>
      <c r="H278" s="327"/>
      <c r="I278" s="118"/>
      <c r="J278" s="32"/>
      <c r="K278" s="118"/>
      <c r="L278" s="32"/>
      <c r="N278" s="32"/>
      <c r="O278" s="32"/>
      <c r="P278" s="32"/>
      <c r="Q278" s="32"/>
      <c r="R278" s="32"/>
      <c r="S278" s="68"/>
      <c r="T278" s="32"/>
      <c r="X278" s="118"/>
    </row>
    <row r="279" spans="1:24">
      <c r="A279" s="32"/>
      <c r="B279" s="32"/>
      <c r="C279" s="32"/>
      <c r="D279" s="32"/>
      <c r="E279" s="327"/>
      <c r="F279" s="327"/>
      <c r="G279" s="327"/>
      <c r="H279" s="327"/>
      <c r="I279" s="118"/>
      <c r="J279" s="32"/>
      <c r="K279" s="118"/>
      <c r="L279" s="32"/>
      <c r="N279" s="32"/>
      <c r="O279" s="32"/>
      <c r="P279" s="32"/>
      <c r="Q279" s="32"/>
      <c r="R279" s="32"/>
      <c r="S279" s="68"/>
      <c r="T279" s="32"/>
      <c r="X279" s="118"/>
    </row>
    <row r="280" spans="1:24">
      <c r="A280" s="32"/>
      <c r="B280" s="32"/>
      <c r="C280" s="32"/>
      <c r="D280" s="32"/>
      <c r="E280" s="327"/>
      <c r="F280" s="327"/>
      <c r="G280" s="327"/>
      <c r="H280" s="327"/>
      <c r="I280" s="118"/>
      <c r="J280" s="32"/>
      <c r="K280" s="118"/>
      <c r="L280" s="32"/>
      <c r="N280" s="32"/>
      <c r="O280" s="32"/>
      <c r="P280" s="32"/>
      <c r="Q280" s="32"/>
      <c r="R280" s="32"/>
      <c r="S280" s="68"/>
      <c r="T280" s="32"/>
      <c r="X280" s="118"/>
    </row>
    <row r="281" spans="1:24">
      <c r="A281" s="32"/>
      <c r="B281" s="32"/>
      <c r="C281" s="32"/>
      <c r="D281" s="32"/>
      <c r="E281" s="327"/>
      <c r="F281" s="327"/>
      <c r="G281" s="327"/>
      <c r="H281" s="327"/>
      <c r="I281" s="118"/>
      <c r="J281" s="32"/>
      <c r="K281" s="118"/>
      <c r="L281" s="32"/>
      <c r="N281" s="32"/>
      <c r="O281" s="32"/>
      <c r="P281" s="32"/>
      <c r="Q281" s="32"/>
      <c r="R281" s="32"/>
      <c r="S281" s="68"/>
      <c r="T281" s="32"/>
      <c r="X281" s="118"/>
    </row>
    <row r="282" spans="1:24">
      <c r="A282" s="32"/>
      <c r="B282" s="32"/>
      <c r="C282" s="32"/>
      <c r="D282" s="32"/>
      <c r="E282" s="327"/>
      <c r="F282" s="327"/>
      <c r="G282" s="327"/>
      <c r="H282" s="327"/>
      <c r="I282" s="118"/>
      <c r="J282" s="32"/>
      <c r="K282" s="118"/>
      <c r="L282" s="32"/>
      <c r="N282" s="32"/>
      <c r="O282" s="32"/>
      <c r="P282" s="32"/>
      <c r="Q282" s="32"/>
      <c r="R282" s="32"/>
      <c r="S282" s="68"/>
      <c r="T282" s="32"/>
      <c r="X282" s="118"/>
    </row>
    <row r="283" spans="1:24">
      <c r="A283" s="32"/>
      <c r="B283" s="32"/>
      <c r="C283" s="32"/>
      <c r="D283" s="32"/>
      <c r="E283" s="327"/>
      <c r="F283" s="327"/>
      <c r="G283" s="327"/>
      <c r="H283" s="327"/>
      <c r="I283" s="118"/>
      <c r="J283" s="32"/>
      <c r="K283" s="118"/>
      <c r="L283" s="32"/>
      <c r="N283" s="32"/>
      <c r="O283" s="32"/>
      <c r="P283" s="32"/>
      <c r="Q283" s="32"/>
      <c r="R283" s="32"/>
      <c r="S283" s="68"/>
      <c r="T283" s="32"/>
      <c r="X283" s="118"/>
    </row>
    <row r="284" spans="1:24">
      <c r="A284" s="32"/>
      <c r="B284" s="32"/>
      <c r="C284" s="32"/>
      <c r="D284" s="32"/>
      <c r="E284" s="327"/>
      <c r="F284" s="327"/>
      <c r="G284" s="327"/>
      <c r="H284" s="327"/>
      <c r="I284" s="118"/>
      <c r="J284" s="32"/>
      <c r="K284" s="118"/>
      <c r="L284" s="32"/>
      <c r="N284" s="32"/>
      <c r="O284" s="32"/>
      <c r="P284" s="32"/>
      <c r="Q284" s="32"/>
      <c r="R284" s="32"/>
      <c r="S284" s="68"/>
      <c r="T284" s="32"/>
      <c r="X284" s="118"/>
    </row>
    <row r="285" spans="1:24">
      <c r="A285" s="32"/>
      <c r="B285" s="32"/>
      <c r="C285" s="32"/>
      <c r="D285" s="32"/>
      <c r="E285" s="327"/>
      <c r="F285" s="327"/>
      <c r="G285" s="327"/>
      <c r="H285" s="327"/>
      <c r="I285" s="118"/>
      <c r="J285" s="32"/>
      <c r="K285" s="118"/>
      <c r="L285" s="32"/>
      <c r="N285" s="32"/>
      <c r="O285" s="32"/>
      <c r="P285" s="32"/>
      <c r="Q285" s="32"/>
      <c r="R285" s="32"/>
      <c r="S285" s="68"/>
      <c r="T285" s="32"/>
      <c r="X285" s="118"/>
    </row>
    <row r="286" spans="1:24">
      <c r="A286" s="32"/>
      <c r="B286" s="32"/>
      <c r="C286" s="32"/>
      <c r="D286" s="32"/>
      <c r="E286" s="327"/>
      <c r="F286" s="327"/>
      <c r="G286" s="327"/>
      <c r="H286" s="327"/>
      <c r="I286" s="118"/>
      <c r="J286" s="32"/>
      <c r="K286" s="118"/>
      <c r="L286" s="32"/>
      <c r="N286" s="32"/>
      <c r="O286" s="32"/>
      <c r="P286" s="32"/>
      <c r="Q286" s="32"/>
      <c r="R286" s="32"/>
      <c r="S286" s="68"/>
      <c r="T286" s="32"/>
      <c r="X286" s="118"/>
    </row>
    <row r="287" spans="1:24">
      <c r="A287" s="32"/>
      <c r="B287" s="32"/>
      <c r="C287" s="32"/>
      <c r="D287" s="32"/>
      <c r="E287" s="327"/>
      <c r="F287" s="327"/>
      <c r="G287" s="327"/>
      <c r="H287" s="327"/>
      <c r="I287" s="118"/>
      <c r="J287" s="32"/>
      <c r="K287" s="118"/>
      <c r="L287" s="32"/>
      <c r="N287" s="32"/>
      <c r="O287" s="32"/>
      <c r="P287" s="32"/>
      <c r="Q287" s="32"/>
      <c r="R287" s="32"/>
      <c r="S287" s="68"/>
      <c r="T287" s="32"/>
      <c r="X287" s="118"/>
    </row>
    <row r="288" spans="1:24">
      <c r="A288" s="32"/>
      <c r="B288" s="32"/>
      <c r="C288" s="32"/>
      <c r="D288" s="32"/>
      <c r="E288" s="327"/>
      <c r="F288" s="327"/>
      <c r="G288" s="327"/>
      <c r="H288" s="327"/>
      <c r="I288" s="118"/>
      <c r="J288" s="32"/>
      <c r="K288" s="118"/>
      <c r="L288" s="32"/>
      <c r="N288" s="32"/>
      <c r="O288" s="32"/>
      <c r="P288" s="32"/>
      <c r="Q288" s="32"/>
      <c r="R288" s="32"/>
      <c r="S288" s="68"/>
      <c r="T288" s="32"/>
      <c r="X288" s="118"/>
    </row>
    <row r="289" spans="1:24">
      <c r="A289" s="32"/>
      <c r="B289" s="32"/>
      <c r="C289" s="32"/>
      <c r="D289" s="32"/>
      <c r="E289" s="327"/>
      <c r="F289" s="327"/>
      <c r="G289" s="327"/>
      <c r="H289" s="327"/>
      <c r="I289" s="118"/>
      <c r="J289" s="32"/>
      <c r="K289" s="118"/>
      <c r="L289" s="32"/>
      <c r="N289" s="32"/>
      <c r="O289" s="32"/>
      <c r="P289" s="32"/>
      <c r="Q289" s="32"/>
      <c r="R289" s="32"/>
      <c r="S289" s="68"/>
      <c r="T289" s="32"/>
      <c r="X289" s="118"/>
    </row>
    <row r="290" spans="1:24">
      <c r="A290" s="32"/>
      <c r="B290" s="32"/>
      <c r="C290" s="32"/>
      <c r="D290" s="32"/>
      <c r="E290" s="327"/>
      <c r="F290" s="327"/>
      <c r="G290" s="327"/>
      <c r="H290" s="327"/>
      <c r="I290" s="118"/>
      <c r="J290" s="32"/>
      <c r="K290" s="118"/>
      <c r="L290" s="32"/>
      <c r="N290" s="32"/>
      <c r="O290" s="32"/>
      <c r="P290" s="32"/>
      <c r="Q290" s="32"/>
      <c r="R290" s="32"/>
      <c r="S290" s="68"/>
      <c r="T290" s="32"/>
      <c r="X290" s="118"/>
    </row>
    <row r="291" spans="1:24">
      <c r="A291" s="32"/>
      <c r="B291" s="32"/>
      <c r="C291" s="32"/>
      <c r="D291" s="32"/>
      <c r="E291" s="327"/>
      <c r="F291" s="327"/>
      <c r="G291" s="327"/>
      <c r="H291" s="327"/>
      <c r="I291" s="118"/>
      <c r="J291" s="32"/>
      <c r="K291" s="118"/>
      <c r="L291" s="32"/>
      <c r="N291" s="32"/>
      <c r="O291" s="32"/>
      <c r="P291" s="32"/>
      <c r="Q291" s="32"/>
      <c r="R291" s="32"/>
      <c r="S291" s="68"/>
      <c r="T291" s="32"/>
      <c r="X291" s="118"/>
    </row>
    <row r="292" spans="1:24">
      <c r="A292" s="32"/>
      <c r="B292" s="32"/>
      <c r="C292" s="32"/>
      <c r="D292" s="32"/>
      <c r="E292" s="327"/>
      <c r="F292" s="327"/>
      <c r="G292" s="327"/>
      <c r="H292" s="327"/>
      <c r="I292" s="118"/>
      <c r="J292" s="32"/>
      <c r="K292" s="118"/>
      <c r="L292" s="32"/>
      <c r="N292" s="32"/>
      <c r="O292" s="32"/>
      <c r="P292" s="32"/>
      <c r="Q292" s="32"/>
      <c r="R292" s="32"/>
      <c r="S292" s="68"/>
      <c r="T292" s="32"/>
      <c r="X292" s="118"/>
    </row>
    <row r="293" spans="1:24">
      <c r="A293" s="32"/>
      <c r="B293" s="32"/>
      <c r="C293" s="32"/>
      <c r="D293" s="32"/>
      <c r="E293" s="327"/>
      <c r="F293" s="327"/>
      <c r="G293" s="327"/>
      <c r="H293" s="327"/>
      <c r="I293" s="118"/>
      <c r="J293" s="32"/>
      <c r="K293" s="118"/>
      <c r="L293" s="32"/>
      <c r="N293" s="32"/>
      <c r="O293" s="32"/>
      <c r="P293" s="32"/>
      <c r="Q293" s="32"/>
      <c r="R293" s="32"/>
      <c r="S293" s="68"/>
      <c r="T293" s="32"/>
      <c r="X293" s="118"/>
    </row>
    <row r="294" spans="1:24">
      <c r="A294" s="32"/>
      <c r="B294" s="32"/>
      <c r="C294" s="32"/>
      <c r="D294" s="32"/>
      <c r="E294" s="327"/>
      <c r="F294" s="327"/>
      <c r="G294" s="327"/>
      <c r="H294" s="327"/>
      <c r="I294" s="118"/>
      <c r="J294" s="32"/>
      <c r="K294" s="118"/>
      <c r="L294" s="32"/>
      <c r="N294" s="32"/>
      <c r="O294" s="32"/>
      <c r="P294" s="32"/>
      <c r="Q294" s="32"/>
      <c r="R294" s="32"/>
      <c r="S294" s="68"/>
      <c r="T294" s="32"/>
      <c r="X294" s="118"/>
    </row>
    <row r="295" spans="1:24">
      <c r="A295" s="32"/>
      <c r="B295" s="32"/>
      <c r="C295" s="32"/>
      <c r="D295" s="32"/>
      <c r="E295" s="327"/>
      <c r="F295" s="327"/>
      <c r="G295" s="327"/>
      <c r="H295" s="327"/>
      <c r="I295" s="118"/>
      <c r="J295" s="32"/>
      <c r="K295" s="118"/>
      <c r="L295" s="32"/>
      <c r="N295" s="32"/>
      <c r="O295" s="32"/>
      <c r="P295" s="32"/>
      <c r="Q295" s="32"/>
      <c r="R295" s="32"/>
      <c r="S295" s="68"/>
      <c r="T295" s="32"/>
      <c r="X295" s="118"/>
    </row>
    <row r="296" spans="1:24">
      <c r="A296" s="32"/>
      <c r="B296" s="32"/>
      <c r="C296" s="32"/>
      <c r="D296" s="32"/>
      <c r="E296" s="327"/>
      <c r="F296" s="327"/>
      <c r="G296" s="327"/>
      <c r="H296" s="327"/>
      <c r="I296" s="118"/>
      <c r="J296" s="32"/>
      <c r="K296" s="118"/>
      <c r="L296" s="32"/>
      <c r="N296" s="32"/>
      <c r="O296" s="32"/>
      <c r="P296" s="32"/>
      <c r="Q296" s="32"/>
      <c r="R296" s="32"/>
      <c r="S296" s="68"/>
      <c r="T296" s="32"/>
      <c r="X296" s="118"/>
    </row>
    <row r="297" spans="1:24">
      <c r="A297" s="32"/>
      <c r="B297" s="32"/>
      <c r="C297" s="32"/>
      <c r="D297" s="32"/>
      <c r="E297" s="327"/>
      <c r="F297" s="327"/>
      <c r="G297" s="327"/>
      <c r="H297" s="327"/>
      <c r="I297" s="118"/>
      <c r="J297" s="32"/>
      <c r="K297" s="118"/>
      <c r="L297" s="32"/>
      <c r="N297" s="32"/>
      <c r="O297" s="32"/>
      <c r="P297" s="32"/>
      <c r="Q297" s="32"/>
      <c r="R297" s="32"/>
      <c r="S297" s="68"/>
      <c r="T297" s="32"/>
      <c r="X297" s="118"/>
    </row>
    <row r="298" spans="1:24">
      <c r="A298" s="32"/>
      <c r="B298" s="32"/>
      <c r="C298" s="32"/>
      <c r="D298" s="32"/>
      <c r="E298" s="327"/>
      <c r="F298" s="327"/>
      <c r="G298" s="327"/>
      <c r="H298" s="327"/>
      <c r="I298" s="118"/>
      <c r="J298" s="32"/>
      <c r="K298" s="118"/>
      <c r="L298" s="32"/>
      <c r="N298" s="32"/>
      <c r="O298" s="32"/>
      <c r="P298" s="32"/>
      <c r="Q298" s="32"/>
      <c r="R298" s="32"/>
      <c r="S298" s="68"/>
      <c r="T298" s="32"/>
      <c r="X298" s="118"/>
    </row>
    <row r="299" spans="1:24">
      <c r="A299" s="32"/>
      <c r="B299" s="32"/>
      <c r="C299" s="32"/>
      <c r="D299" s="32"/>
      <c r="E299" s="327"/>
      <c r="F299" s="327"/>
      <c r="G299" s="327"/>
      <c r="H299" s="327"/>
      <c r="I299" s="118"/>
      <c r="J299" s="32"/>
      <c r="K299" s="118"/>
      <c r="L299" s="32"/>
      <c r="N299" s="32"/>
      <c r="O299" s="32"/>
      <c r="P299" s="32"/>
      <c r="Q299" s="32"/>
      <c r="R299" s="32"/>
      <c r="S299" s="68"/>
      <c r="T299" s="32"/>
      <c r="X299" s="118"/>
    </row>
    <row r="300" spans="1:24">
      <c r="A300" s="32"/>
      <c r="B300" s="32"/>
      <c r="C300" s="32"/>
      <c r="D300" s="32"/>
      <c r="E300" s="327"/>
      <c r="F300" s="327"/>
      <c r="G300" s="327"/>
      <c r="H300" s="327"/>
      <c r="I300" s="118"/>
      <c r="J300" s="32"/>
      <c r="K300" s="118"/>
      <c r="L300" s="32"/>
      <c r="N300" s="32"/>
      <c r="O300" s="32"/>
      <c r="P300" s="32"/>
      <c r="Q300" s="32"/>
      <c r="R300" s="32"/>
      <c r="S300" s="68"/>
      <c r="T300" s="32"/>
      <c r="X300" s="118"/>
    </row>
    <row r="301" spans="1:24">
      <c r="A301" s="32"/>
      <c r="B301" s="32"/>
      <c r="C301" s="32"/>
      <c r="D301" s="32"/>
      <c r="E301" s="327"/>
      <c r="F301" s="327"/>
      <c r="G301" s="327"/>
      <c r="H301" s="327"/>
      <c r="I301" s="118"/>
      <c r="J301" s="32"/>
      <c r="K301" s="118"/>
      <c r="L301" s="32"/>
      <c r="N301" s="32"/>
      <c r="O301" s="32"/>
      <c r="P301" s="32"/>
      <c r="Q301" s="32"/>
      <c r="R301" s="32"/>
      <c r="S301" s="68"/>
      <c r="T301" s="32"/>
      <c r="X301" s="118"/>
    </row>
    <row r="302" spans="1:24">
      <c r="A302" s="32"/>
      <c r="B302" s="32"/>
      <c r="C302" s="32"/>
      <c r="D302" s="32"/>
      <c r="E302" s="327"/>
      <c r="F302" s="327"/>
      <c r="G302" s="327"/>
      <c r="H302" s="327"/>
      <c r="I302" s="118"/>
      <c r="J302" s="32"/>
      <c r="K302" s="118"/>
      <c r="L302" s="32"/>
      <c r="N302" s="32"/>
      <c r="O302" s="32"/>
      <c r="P302" s="32"/>
      <c r="Q302" s="32"/>
      <c r="R302" s="32"/>
      <c r="S302" s="68"/>
      <c r="T302" s="32"/>
      <c r="X302" s="118"/>
    </row>
    <row r="303" spans="1:24">
      <c r="A303" s="32"/>
      <c r="B303" s="32"/>
      <c r="C303" s="32"/>
      <c r="D303" s="32"/>
      <c r="E303" s="327"/>
      <c r="F303" s="327"/>
      <c r="G303" s="327"/>
      <c r="H303" s="327"/>
      <c r="I303" s="118"/>
      <c r="J303" s="32"/>
      <c r="K303" s="118"/>
      <c r="L303" s="32"/>
      <c r="N303" s="32"/>
      <c r="O303" s="32"/>
      <c r="P303" s="32"/>
      <c r="Q303" s="32"/>
      <c r="R303" s="32"/>
      <c r="S303" s="68"/>
      <c r="T303" s="32"/>
      <c r="X303" s="118"/>
    </row>
    <row r="304" spans="1:24">
      <c r="A304" s="32"/>
      <c r="B304" s="32"/>
      <c r="C304" s="32"/>
      <c r="D304" s="32"/>
      <c r="E304" s="327"/>
      <c r="F304" s="327"/>
      <c r="G304" s="327"/>
      <c r="H304" s="327"/>
      <c r="I304" s="118"/>
      <c r="J304" s="32"/>
      <c r="K304" s="118"/>
      <c r="L304" s="32"/>
      <c r="N304" s="32"/>
      <c r="O304" s="32"/>
      <c r="P304" s="32"/>
      <c r="Q304" s="32"/>
      <c r="R304" s="32"/>
      <c r="S304" s="68"/>
      <c r="T304" s="32"/>
      <c r="X304" s="118"/>
    </row>
    <row r="305" spans="1:24">
      <c r="A305" s="32"/>
      <c r="B305" s="32"/>
      <c r="C305" s="32"/>
      <c r="D305" s="32"/>
      <c r="E305" s="327"/>
      <c r="F305" s="327"/>
      <c r="G305" s="327"/>
      <c r="H305" s="327"/>
      <c r="I305" s="118"/>
      <c r="J305" s="32"/>
      <c r="K305" s="118"/>
      <c r="L305" s="32"/>
      <c r="N305" s="32"/>
      <c r="O305" s="32"/>
      <c r="P305" s="32"/>
      <c r="Q305" s="32"/>
      <c r="R305" s="32"/>
      <c r="S305" s="68"/>
      <c r="T305" s="32"/>
      <c r="X305" s="118"/>
    </row>
    <row r="306" spans="1:24">
      <c r="A306" s="32"/>
      <c r="B306" s="32"/>
      <c r="C306" s="32"/>
      <c r="D306" s="32"/>
      <c r="E306" s="327"/>
      <c r="F306" s="327"/>
      <c r="G306" s="327"/>
      <c r="H306" s="327"/>
      <c r="I306" s="118"/>
      <c r="J306" s="32"/>
      <c r="K306" s="118"/>
      <c r="L306" s="32"/>
      <c r="N306" s="32"/>
      <c r="O306" s="32"/>
      <c r="P306" s="32"/>
      <c r="Q306" s="32"/>
      <c r="R306" s="32"/>
      <c r="S306" s="68"/>
      <c r="T306" s="32"/>
      <c r="X306" s="118"/>
    </row>
    <row r="307" spans="1:24">
      <c r="A307" s="32"/>
      <c r="B307" s="32"/>
      <c r="C307" s="32"/>
      <c r="D307" s="32"/>
      <c r="E307" s="327"/>
      <c r="F307" s="327"/>
      <c r="G307" s="327"/>
      <c r="H307" s="327"/>
      <c r="I307" s="118"/>
      <c r="J307" s="32"/>
      <c r="K307" s="118"/>
      <c r="L307" s="32"/>
      <c r="N307" s="32"/>
      <c r="O307" s="32"/>
      <c r="P307" s="32"/>
      <c r="Q307" s="32"/>
      <c r="R307" s="32"/>
      <c r="S307" s="68"/>
      <c r="T307" s="32"/>
      <c r="X307" s="118"/>
    </row>
    <row r="308" spans="1:24">
      <c r="A308" s="32"/>
      <c r="B308" s="32"/>
      <c r="C308" s="32"/>
      <c r="D308" s="32"/>
      <c r="E308" s="327"/>
      <c r="F308" s="327"/>
      <c r="G308" s="327"/>
      <c r="H308" s="327"/>
      <c r="I308" s="118"/>
      <c r="J308" s="32"/>
      <c r="K308" s="118"/>
      <c r="L308" s="32"/>
      <c r="N308" s="32"/>
      <c r="O308" s="32"/>
      <c r="P308" s="32"/>
      <c r="Q308" s="32"/>
      <c r="R308" s="32"/>
      <c r="S308" s="68"/>
      <c r="T308" s="32"/>
      <c r="X308" s="118"/>
    </row>
    <row r="309" spans="1:24">
      <c r="A309" s="32"/>
      <c r="B309" s="32"/>
      <c r="C309" s="32"/>
      <c r="D309" s="32"/>
      <c r="E309" s="327"/>
      <c r="F309" s="327"/>
      <c r="G309" s="327"/>
      <c r="H309" s="327"/>
      <c r="I309" s="118"/>
      <c r="J309" s="32"/>
      <c r="K309" s="118"/>
      <c r="L309" s="32"/>
      <c r="N309" s="32"/>
      <c r="O309" s="32"/>
      <c r="P309" s="32"/>
      <c r="Q309" s="32"/>
      <c r="R309" s="32"/>
      <c r="S309" s="68"/>
      <c r="T309" s="32"/>
      <c r="X309" s="118"/>
    </row>
    <row r="310" spans="1:24">
      <c r="A310" s="32"/>
      <c r="B310" s="32"/>
      <c r="C310" s="32"/>
      <c r="D310" s="32"/>
      <c r="E310" s="327"/>
      <c r="F310" s="327"/>
      <c r="G310" s="327"/>
      <c r="H310" s="327"/>
      <c r="I310" s="118"/>
      <c r="J310" s="32"/>
      <c r="K310" s="118"/>
      <c r="L310" s="32"/>
      <c r="N310" s="32"/>
      <c r="O310" s="32"/>
      <c r="P310" s="32"/>
      <c r="Q310" s="32"/>
      <c r="R310" s="32"/>
      <c r="S310" s="68"/>
      <c r="T310" s="32"/>
      <c r="X310" s="118"/>
    </row>
  </sheetData>
  <mergeCells count="1">
    <mergeCell ref="Q5:S5"/>
  </mergeCells>
  <conditionalFormatting sqref="AB92 AB1 AB3:AB4 Z2 AB16:AB27 AB6:AB14">
    <cfRule type="cellIs" dxfId="226" priority="99" stopIfTrue="1" operator="lessThan">
      <formula>0</formula>
    </cfRule>
  </conditionalFormatting>
  <conditionalFormatting sqref="AB69">
    <cfRule type="cellIs" dxfId="225" priority="100" stopIfTrue="1" operator="greaterThan">
      <formula>0</formula>
    </cfRule>
  </conditionalFormatting>
  <conditionalFormatting sqref="AB46">
    <cfRule type="cellIs" dxfId="224" priority="101" stopIfTrue="1" operator="greaterThan">
      <formula>0</formula>
    </cfRule>
    <cfRule type="cellIs" dxfId="223" priority="102" stopIfTrue="1" operator="lessThan">
      <formula>0</formula>
    </cfRule>
  </conditionalFormatting>
  <conditionalFormatting sqref="AB69">
    <cfRule type="cellIs" dxfId="222" priority="98" operator="lessThan">
      <formula>0</formula>
    </cfRule>
  </conditionalFormatting>
  <conditionalFormatting sqref="G26:G29 J26:J29 N26:N29 P26:P29 P11:P14 N11:N14 J11:J14 G11:G14 G16:G19 J16:J19 N16:N19 P16:P19">
    <cfRule type="cellIs" dxfId="221" priority="96" operator="lessThan">
      <formula>0</formula>
    </cfRule>
    <cfRule type="cellIs" dxfId="220" priority="97" operator="greaterThan">
      <formula>0</formula>
    </cfRule>
  </conditionalFormatting>
  <conditionalFormatting sqref="G34:G40">
    <cfRule type="cellIs" dxfId="219" priority="72" operator="lessThan">
      <formula>0</formula>
    </cfRule>
    <cfRule type="cellIs" dxfId="218" priority="73" operator="greaterThan">
      <formula>0</formula>
    </cfRule>
  </conditionalFormatting>
  <conditionalFormatting sqref="J34:J40">
    <cfRule type="cellIs" dxfId="217" priority="70" operator="lessThan">
      <formula>0</formula>
    </cfRule>
    <cfRule type="cellIs" dxfId="216" priority="71" operator="greaterThan">
      <formula>0</formula>
    </cfRule>
  </conditionalFormatting>
  <conditionalFormatting sqref="N34:N40">
    <cfRule type="cellIs" dxfId="215" priority="68" operator="lessThan">
      <formula>0</formula>
    </cfRule>
    <cfRule type="cellIs" dxfId="214" priority="69" operator="greaterThan">
      <formula>0</formula>
    </cfRule>
  </conditionalFormatting>
  <conditionalFormatting sqref="P34:P40">
    <cfRule type="cellIs" dxfId="213" priority="66" operator="lessThan">
      <formula>0</formula>
    </cfRule>
    <cfRule type="cellIs" dxfId="212" priority="67" operator="greaterThan">
      <formula>0</formula>
    </cfRule>
  </conditionalFormatting>
  <conditionalFormatting sqref="G48:G54">
    <cfRule type="cellIs" dxfId="211" priority="64" operator="lessThan">
      <formula>0</formula>
    </cfRule>
    <cfRule type="cellIs" dxfId="210" priority="65" operator="greaterThan">
      <formula>0</formula>
    </cfRule>
  </conditionalFormatting>
  <conditionalFormatting sqref="J48:J54">
    <cfRule type="cellIs" dxfId="209" priority="62" operator="lessThan">
      <formula>0</formula>
    </cfRule>
    <cfRule type="cellIs" dxfId="208" priority="63" operator="greaterThan">
      <formula>0</formula>
    </cfRule>
  </conditionalFormatting>
  <conditionalFormatting sqref="N48:N54">
    <cfRule type="cellIs" dxfId="207" priority="60" operator="lessThan">
      <formula>0</formula>
    </cfRule>
    <cfRule type="cellIs" dxfId="206" priority="61" operator="greaterThan">
      <formula>0</formula>
    </cfRule>
  </conditionalFormatting>
  <conditionalFormatting sqref="P48:P54">
    <cfRule type="cellIs" dxfId="205" priority="58" operator="lessThan">
      <formula>0</formula>
    </cfRule>
    <cfRule type="cellIs" dxfId="204" priority="59" operator="greaterThan">
      <formula>0</formula>
    </cfRule>
  </conditionalFormatting>
  <conditionalFormatting sqref="G62:G68">
    <cfRule type="cellIs" dxfId="203" priority="56" operator="lessThan">
      <formula>0</formula>
    </cfRule>
    <cfRule type="cellIs" dxfId="202" priority="57" operator="greaterThan">
      <formula>0</formula>
    </cfRule>
  </conditionalFormatting>
  <conditionalFormatting sqref="J62:J68">
    <cfRule type="cellIs" dxfId="201" priority="54" operator="lessThan">
      <formula>0</formula>
    </cfRule>
    <cfRule type="cellIs" dxfId="200" priority="55" operator="greaterThan">
      <formula>0</formula>
    </cfRule>
  </conditionalFormatting>
  <conditionalFormatting sqref="N62:N68">
    <cfRule type="cellIs" dxfId="199" priority="52" operator="lessThan">
      <formula>0</formula>
    </cfRule>
    <cfRule type="cellIs" dxfId="198" priority="53" operator="greaterThan">
      <formula>0</formula>
    </cfRule>
  </conditionalFormatting>
  <conditionalFormatting sqref="P62:P68">
    <cfRule type="cellIs" dxfId="197" priority="50" operator="lessThan">
      <formula>0</formula>
    </cfRule>
    <cfRule type="cellIs" dxfId="196" priority="51" operator="greaterThan">
      <formula>0</formula>
    </cfRule>
  </conditionalFormatting>
  <conditionalFormatting sqref="G76:G82">
    <cfRule type="cellIs" dxfId="195" priority="48" operator="lessThan">
      <formula>0</formula>
    </cfRule>
    <cfRule type="cellIs" dxfId="194" priority="49" operator="greaterThan">
      <formula>0</formula>
    </cfRule>
  </conditionalFormatting>
  <conditionalFormatting sqref="J76:J82">
    <cfRule type="cellIs" dxfId="193" priority="46" operator="lessThan">
      <formula>0</formula>
    </cfRule>
    <cfRule type="cellIs" dxfId="192" priority="47" operator="greaterThan">
      <formula>0</formula>
    </cfRule>
  </conditionalFormatting>
  <conditionalFormatting sqref="N76:N82">
    <cfRule type="cellIs" dxfId="191" priority="44" operator="lessThan">
      <formula>0</formula>
    </cfRule>
    <cfRule type="cellIs" dxfId="190" priority="45" operator="greaterThan">
      <formula>0</formula>
    </cfRule>
  </conditionalFormatting>
  <conditionalFormatting sqref="P76:P82">
    <cfRule type="cellIs" dxfId="189" priority="42" operator="lessThan">
      <formula>0</formula>
    </cfRule>
    <cfRule type="cellIs" dxfId="188" priority="43" operator="greaterThan">
      <formula>0</formula>
    </cfRule>
  </conditionalFormatting>
  <conditionalFormatting sqref="G90:G96">
    <cfRule type="cellIs" dxfId="187" priority="40" operator="lessThan">
      <formula>0</formula>
    </cfRule>
    <cfRule type="cellIs" dxfId="186" priority="41" operator="greaterThan">
      <formula>0</formula>
    </cfRule>
  </conditionalFormatting>
  <conditionalFormatting sqref="J90:J96">
    <cfRule type="cellIs" dxfId="185" priority="38" operator="lessThan">
      <formula>0</formula>
    </cfRule>
    <cfRule type="cellIs" dxfId="184" priority="39" operator="greaterThan">
      <formula>0</formula>
    </cfRule>
  </conditionalFormatting>
  <conditionalFormatting sqref="N90:N96">
    <cfRule type="cellIs" dxfId="183" priority="36" operator="lessThan">
      <formula>0</formula>
    </cfRule>
    <cfRule type="cellIs" dxfId="182" priority="37" operator="greaterThan">
      <formula>0</formula>
    </cfRule>
  </conditionalFormatting>
  <conditionalFormatting sqref="P90:P96">
    <cfRule type="cellIs" dxfId="181" priority="34" operator="lessThan">
      <formula>0</formula>
    </cfRule>
    <cfRule type="cellIs" dxfId="180" priority="35" operator="greaterThan">
      <formula>0</formula>
    </cfRule>
  </conditionalFormatting>
  <conditionalFormatting sqref="G104:G110">
    <cfRule type="cellIs" dxfId="179" priority="32" operator="lessThan">
      <formula>0</formula>
    </cfRule>
    <cfRule type="cellIs" dxfId="178" priority="33" operator="greaterThan">
      <formula>0</formula>
    </cfRule>
  </conditionalFormatting>
  <conditionalFormatting sqref="J104:J110">
    <cfRule type="cellIs" dxfId="177" priority="30" operator="lessThan">
      <formula>0</formula>
    </cfRule>
    <cfRule type="cellIs" dxfId="176" priority="31" operator="greaterThan">
      <formula>0</formula>
    </cfRule>
  </conditionalFormatting>
  <conditionalFormatting sqref="N104:N110">
    <cfRule type="cellIs" dxfId="175" priority="28" operator="lessThan">
      <formula>0</formula>
    </cfRule>
    <cfRule type="cellIs" dxfId="174" priority="29" operator="greaterThan">
      <formula>0</formula>
    </cfRule>
  </conditionalFormatting>
  <conditionalFormatting sqref="P104:P110">
    <cfRule type="cellIs" dxfId="173" priority="26" operator="lessThan">
      <formula>0</formula>
    </cfRule>
    <cfRule type="cellIs" dxfId="172" priority="27" operator="greaterThan">
      <formula>0</formula>
    </cfRule>
  </conditionalFormatting>
  <conditionalFormatting sqref="G118:G124">
    <cfRule type="cellIs" dxfId="171" priority="24" operator="lessThan">
      <formula>0</formula>
    </cfRule>
    <cfRule type="cellIs" dxfId="170" priority="25" operator="greaterThan">
      <formula>0</formula>
    </cfRule>
  </conditionalFormatting>
  <conditionalFormatting sqref="J118:J124">
    <cfRule type="cellIs" dxfId="169" priority="22" operator="lessThan">
      <formula>0</formula>
    </cfRule>
    <cfRule type="cellIs" dxfId="168" priority="23" operator="greaterThan">
      <formula>0</formula>
    </cfRule>
  </conditionalFormatting>
  <conditionalFormatting sqref="N118:N124">
    <cfRule type="cellIs" dxfId="167" priority="20" operator="lessThan">
      <formula>0</formula>
    </cfRule>
    <cfRule type="cellIs" dxfId="166" priority="21" operator="greaterThan">
      <formula>0</formula>
    </cfRule>
  </conditionalFormatting>
  <conditionalFormatting sqref="P118:P124">
    <cfRule type="cellIs" dxfId="165" priority="18" operator="lessThan">
      <formula>0</formula>
    </cfRule>
    <cfRule type="cellIs" dxfId="164" priority="19" operator="greaterThan">
      <formula>0</formula>
    </cfRule>
  </conditionalFormatting>
  <conditionalFormatting sqref="G132:G138">
    <cfRule type="cellIs" dxfId="163" priority="16" operator="lessThan">
      <formula>0</formula>
    </cfRule>
    <cfRule type="cellIs" dxfId="162" priority="17" operator="greaterThan">
      <formula>0</formula>
    </cfRule>
  </conditionalFormatting>
  <conditionalFormatting sqref="J132:J138">
    <cfRule type="cellIs" dxfId="161" priority="14" operator="lessThan">
      <formula>0</formula>
    </cfRule>
    <cfRule type="cellIs" dxfId="160" priority="15" operator="greaterThan">
      <formula>0</formula>
    </cfRule>
  </conditionalFormatting>
  <conditionalFormatting sqref="N132:N138">
    <cfRule type="cellIs" dxfId="159" priority="12" operator="lessThan">
      <formula>0</formula>
    </cfRule>
    <cfRule type="cellIs" dxfId="158" priority="13" operator="greaterThan">
      <formula>0</formula>
    </cfRule>
  </conditionalFormatting>
  <conditionalFormatting sqref="P132:P138">
    <cfRule type="cellIs" dxfId="157" priority="10" operator="lessThan">
      <formula>0</formula>
    </cfRule>
    <cfRule type="cellIs" dxfId="156" priority="11" operator="greaterThan">
      <formula>0</formula>
    </cfRule>
  </conditionalFormatting>
  <conditionalFormatting sqref="P146:P152">
    <cfRule type="cellIs" dxfId="155" priority="2" operator="lessThan">
      <formula>0</formula>
    </cfRule>
    <cfRule type="cellIs" dxfId="154" priority="3" operator="greaterThan">
      <formula>0</formula>
    </cfRule>
  </conditionalFormatting>
  <conditionalFormatting sqref="G146:G152">
    <cfRule type="cellIs" dxfId="153" priority="8" operator="lessThan">
      <formula>0</formula>
    </cfRule>
    <cfRule type="cellIs" dxfId="152" priority="9" operator="greaterThan">
      <formula>0</formula>
    </cfRule>
  </conditionalFormatting>
  <conditionalFormatting sqref="J146:J152">
    <cfRule type="cellIs" dxfId="151" priority="6" operator="lessThan">
      <formula>0</formula>
    </cfRule>
    <cfRule type="cellIs" dxfId="150" priority="7" operator="greaterThan">
      <formula>0</formula>
    </cfRule>
  </conditionalFormatting>
  <conditionalFormatting sqref="N146:N152">
    <cfRule type="cellIs" dxfId="149" priority="4" operator="lessThan">
      <formula>0</formula>
    </cfRule>
    <cfRule type="cellIs" dxfId="148" priority="5" operator="greaterThan">
      <formula>0</formula>
    </cfRule>
  </conditionalFormatting>
  <conditionalFormatting sqref="AB15">
    <cfRule type="cellIs" dxfId="147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F8A29-976D-4EE8-9684-96A1AFBB1C2F}">
  <dimension ref="P2:AB253"/>
  <sheetViews>
    <sheetView zoomScale="92" zoomScaleNormal="92" workbookViewId="0">
      <selection activeCell="A7" sqref="A7"/>
    </sheetView>
  </sheetViews>
  <sheetFormatPr baseColWidth="10" defaultRowHeight="15"/>
  <cols>
    <col min="15" max="15" width="13.81640625" customWidth="1"/>
    <col min="24" max="24" width="15" customWidth="1"/>
    <col min="25" max="25" width="14" customWidth="1"/>
    <col min="26" max="26" width="12.54296875" customWidth="1"/>
    <col min="27" max="27" width="10.90625" customWidth="1"/>
  </cols>
  <sheetData>
    <row r="2" spans="24:28" s="176" customFormat="1" ht="31.8">
      <c r="X2"/>
      <c r="Y2"/>
      <c r="Z2"/>
    </row>
    <row r="5" spans="24:28" s="163" customFormat="1" ht="17.399999999999999">
      <c r="X5"/>
      <c r="Y5"/>
      <c r="Z5"/>
      <c r="AB5" s="177"/>
    </row>
    <row r="6" spans="24:28" s="163" customFormat="1" ht="17.399999999999999">
      <c r="X6"/>
      <c r="Y6"/>
      <c r="Z6"/>
      <c r="AB6" s="177"/>
    </row>
    <row r="7" spans="24:28" ht="15.6">
      <c r="AA7" s="5"/>
    </row>
    <row r="8" spans="24:28" ht="18" customHeight="1">
      <c r="AA8" s="5"/>
    </row>
    <row r="13" spans="24:28">
      <c r="X13" s="4"/>
    </row>
    <row r="18" spans="24:24">
      <c r="X18" s="4"/>
    </row>
    <row r="19" spans="24:24">
      <c r="X19" s="10"/>
    </row>
    <row r="20" spans="24:24">
      <c r="X20" s="10"/>
    </row>
    <row r="21" spans="24:24">
      <c r="X21" s="10"/>
    </row>
    <row r="22" spans="24:24">
      <c r="X22" s="10"/>
    </row>
    <row r="23" spans="24:24">
      <c r="X23" s="10"/>
    </row>
    <row r="24" spans="24:24">
      <c r="X24" s="10"/>
    </row>
    <row r="25" spans="24:24">
      <c r="X25" s="10"/>
    </row>
    <row r="26" spans="24:24">
      <c r="X26" s="10"/>
    </row>
    <row r="27" spans="24:24" ht="17.25" customHeight="1">
      <c r="X27" s="10"/>
    </row>
    <row r="28" spans="24:24">
      <c r="X28" s="10"/>
    </row>
    <row r="29" spans="24:24">
      <c r="X29" s="10"/>
    </row>
    <row r="142" spans="24:26">
      <c r="X142" s="13"/>
      <c r="Y142" s="12"/>
      <c r="Z142" s="12"/>
    </row>
    <row r="143" spans="24:26">
      <c r="X143" s="13"/>
      <c r="Y143" s="12"/>
      <c r="Z143" s="12"/>
    </row>
    <row r="144" spans="24:26">
      <c r="X144" s="13"/>
      <c r="Y144" s="12"/>
      <c r="Z144" s="12"/>
    </row>
    <row r="145" spans="24:26">
      <c r="X145" s="13"/>
      <c r="Y145" s="12"/>
      <c r="Z145" s="12"/>
    </row>
    <row r="146" spans="24:26">
      <c r="X146" s="13"/>
      <c r="Y146" s="12"/>
      <c r="Z146" s="12"/>
    </row>
    <row r="147" spans="24:26">
      <c r="X147" s="13"/>
      <c r="Y147" s="12"/>
      <c r="Z147" s="12"/>
    </row>
    <row r="148" spans="24:26">
      <c r="Y148" s="12"/>
      <c r="Z148" s="12"/>
    </row>
    <row r="149" spans="24:26">
      <c r="Y149" s="12"/>
      <c r="Z149" s="12"/>
    </row>
    <row r="253" spans="16:16">
      <c r="P253" s="3" t="s">
        <v>598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657"/>
  <sheetViews>
    <sheetView zoomScale="98" zoomScaleNormal="98" workbookViewId="0">
      <pane xSplit="24" ySplit="9" topLeftCell="Y10" activePane="bottomRight" state="frozen"/>
      <selection pane="topRight" activeCell="V1" sqref="V1"/>
      <selection pane="bottomLeft" activeCell="A10" sqref="A10"/>
      <selection pane="bottomRight" activeCell="Z19" sqref="Z19"/>
    </sheetView>
  </sheetViews>
  <sheetFormatPr baseColWidth="10" defaultRowHeight="15"/>
  <cols>
    <col min="1" max="1" width="1.90625" customWidth="1"/>
    <col min="2" max="2" width="6" customWidth="1"/>
    <col min="3" max="3" width="5.08984375" customWidth="1"/>
    <col min="4" max="4" width="6.36328125" style="301" customWidth="1"/>
    <col min="5" max="5" width="5.08984375" style="10" customWidth="1"/>
    <col min="6" max="6" width="7.453125" style="301" customWidth="1"/>
    <col min="7" max="7" width="7.36328125" style="301" customWidth="1"/>
    <col min="8" max="8" width="8" style="301" customWidth="1"/>
    <col min="9" max="9" width="5.6328125" style="100" customWidth="1"/>
    <col min="10" max="10" width="5.08984375" style="100" customWidth="1"/>
    <col min="11" max="11" width="5.36328125" style="100" customWidth="1"/>
    <col min="12" max="12" width="5.08984375" style="100" customWidth="1"/>
    <col min="13" max="13" width="7.1796875" style="100" customWidth="1"/>
    <col min="14" max="14" width="5.08984375" style="100" customWidth="1"/>
    <col min="15" max="15" width="5.453125" style="100" customWidth="1"/>
    <col min="16" max="16" width="5.08984375" style="100" customWidth="1"/>
    <col min="17" max="17" width="7.6328125" style="100" customWidth="1"/>
    <col min="18" max="18" width="1.36328125" style="100" customWidth="1"/>
    <col min="19" max="19" width="5.81640625" style="10" customWidth="1"/>
    <col min="20" max="20" width="1.1796875" style="100" customWidth="1"/>
    <col min="21" max="21" width="7" style="100" customWidth="1"/>
    <col min="22" max="22" width="6.54296875" style="10" customWidth="1"/>
    <col min="23" max="23" width="6.90625" customWidth="1"/>
    <col min="24" max="24" width="2.6328125" style="10" customWidth="1"/>
    <col min="25" max="25" width="10.90625" style="100"/>
    <col min="27" max="27" width="14" customWidth="1"/>
    <col min="28" max="28" width="12.54296875" customWidth="1"/>
    <col min="29" max="29" width="10.90625" customWidth="1"/>
  </cols>
  <sheetData>
    <row r="1" spans="1:29">
      <c r="A1" s="39"/>
      <c r="B1" s="39"/>
      <c r="C1" s="39"/>
      <c r="D1" s="307"/>
      <c r="E1" s="64"/>
      <c r="F1" s="307"/>
      <c r="G1" s="307"/>
      <c r="H1" s="307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64"/>
      <c r="T1" s="115"/>
      <c r="U1" s="115"/>
      <c r="V1" s="64"/>
      <c r="W1" s="39"/>
      <c r="X1" s="39"/>
    </row>
    <row r="2" spans="1:29" s="165" customFormat="1" ht="31.8">
      <c r="A2" s="164"/>
      <c r="B2" s="164"/>
      <c r="C2" s="140" t="s">
        <v>481</v>
      </c>
      <c r="D2" s="347"/>
      <c r="E2" s="172"/>
      <c r="F2" s="347"/>
      <c r="G2" s="347"/>
      <c r="H2" s="347"/>
      <c r="I2" s="166"/>
      <c r="J2" s="166"/>
      <c r="K2" s="178"/>
      <c r="L2" s="166"/>
      <c r="M2" s="178"/>
      <c r="N2" s="166"/>
      <c r="O2" s="178"/>
      <c r="P2" s="166"/>
      <c r="Q2" s="140" t="str">
        <f>+År!B2</f>
        <v>GRIS</v>
      </c>
      <c r="R2" s="140"/>
      <c r="S2" s="175"/>
      <c r="T2" s="140"/>
      <c r="U2" s="166"/>
      <c r="V2" s="172"/>
      <c r="W2" s="140"/>
      <c r="X2" s="164"/>
      <c r="Y2" s="202"/>
      <c r="Z2" s="202"/>
      <c r="AA2" s="203"/>
    </row>
    <row r="3" spans="1:29" ht="13.5" customHeight="1">
      <c r="A3" s="39"/>
      <c r="B3" s="39"/>
      <c r="C3" s="56"/>
      <c r="D3" s="307"/>
      <c r="E3" s="64"/>
      <c r="F3" s="307"/>
      <c r="G3" s="307"/>
      <c r="H3" s="307"/>
      <c r="I3" s="115"/>
      <c r="J3" s="115"/>
      <c r="K3" s="179"/>
      <c r="L3" s="115"/>
      <c r="M3" s="115"/>
      <c r="N3" s="115"/>
      <c r="O3" s="115"/>
      <c r="P3" s="115"/>
      <c r="Q3" s="115"/>
      <c r="R3" s="115"/>
      <c r="S3" s="64"/>
      <c r="T3" s="115"/>
      <c r="U3" s="115"/>
      <c r="V3" s="64"/>
      <c r="W3" s="39"/>
      <c r="X3" s="39"/>
    </row>
    <row r="4" spans="1:29" s="191" customFormat="1" ht="19.8">
      <c r="A4" s="150"/>
      <c r="B4" s="150"/>
      <c r="C4" s="150"/>
      <c r="D4" s="349"/>
      <c r="E4" s="190"/>
      <c r="F4" s="321" t="s">
        <v>5</v>
      </c>
      <c r="G4" s="349"/>
      <c r="H4" s="328">
        <f>+År!O2</f>
        <v>52</v>
      </c>
      <c r="I4" s="189"/>
      <c r="J4" s="189"/>
      <c r="K4" s="151" t="s">
        <v>366</v>
      </c>
      <c r="L4" s="189"/>
      <c r="M4" s="150"/>
      <c r="N4" s="189"/>
      <c r="O4" s="150"/>
      <c r="P4" s="406">
        <f>SUM(H10:H30)</f>
        <v>1474449</v>
      </c>
      <c r="Q4" s="407"/>
      <c r="R4" s="389"/>
      <c r="S4" s="389"/>
      <c r="T4" s="115"/>
      <c r="U4" s="115"/>
      <c r="V4" s="150"/>
      <c r="W4" s="150"/>
      <c r="X4" s="150"/>
    </row>
    <row r="5" spans="1:29" ht="15.6">
      <c r="A5" s="44"/>
      <c r="B5" s="44"/>
      <c r="C5" s="44"/>
      <c r="D5" s="333"/>
      <c r="E5" s="85"/>
      <c r="F5" s="333"/>
      <c r="G5" s="333"/>
      <c r="H5" s="333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85"/>
      <c r="T5" s="125"/>
      <c r="U5" s="125"/>
      <c r="V5" s="85"/>
      <c r="W5" s="44"/>
      <c r="X5" s="44"/>
      <c r="Y5"/>
      <c r="AB5" s="5"/>
      <c r="AC5" s="5"/>
    </row>
    <row r="6" spans="1:29" ht="15.75" customHeight="1">
      <c r="A6" s="44"/>
      <c r="B6" s="44"/>
      <c r="C6" s="39"/>
      <c r="D6" s="322"/>
      <c r="E6" s="181"/>
      <c r="F6" s="307"/>
      <c r="G6" s="322"/>
      <c r="H6" s="307"/>
      <c r="I6" s="179"/>
      <c r="J6" s="179"/>
      <c r="K6" s="143"/>
      <c r="L6" s="179"/>
      <c r="M6" s="125"/>
      <c r="N6" s="179"/>
      <c r="O6" s="44"/>
      <c r="P6" s="179"/>
      <c r="Q6" s="44" t="s">
        <v>472</v>
      </c>
      <c r="R6" s="44"/>
      <c r="S6" s="85"/>
      <c r="T6" s="44"/>
      <c r="U6" s="115"/>
      <c r="V6" s="85" t="s">
        <v>3</v>
      </c>
      <c r="W6" s="39"/>
      <c r="X6" s="39"/>
      <c r="Y6"/>
      <c r="AB6" s="5"/>
      <c r="AC6" s="5"/>
    </row>
    <row r="7" spans="1:29" ht="18" customHeight="1">
      <c r="A7" s="39"/>
      <c r="B7" s="39"/>
      <c r="C7" s="39"/>
      <c r="D7" s="308" t="s">
        <v>3</v>
      </c>
      <c r="E7" s="181"/>
      <c r="F7" s="322"/>
      <c r="G7" s="322"/>
      <c r="H7" s="308" t="s">
        <v>3</v>
      </c>
      <c r="I7" s="179"/>
      <c r="J7" s="179"/>
      <c r="K7" s="143"/>
      <c r="L7" s="179"/>
      <c r="M7" s="98" t="s">
        <v>14</v>
      </c>
      <c r="N7" s="179"/>
      <c r="O7" s="39"/>
      <c r="P7" s="179"/>
      <c r="Q7" s="34" t="s">
        <v>473</v>
      </c>
      <c r="R7" s="34"/>
      <c r="S7" s="74"/>
      <c r="T7" s="34"/>
      <c r="U7" s="98" t="s">
        <v>388</v>
      </c>
      <c r="V7" s="74" t="s">
        <v>8</v>
      </c>
      <c r="W7" s="80" t="s">
        <v>14</v>
      </c>
      <c r="X7" s="39"/>
      <c r="Y7"/>
    </row>
    <row r="8" spans="1:29" ht="21">
      <c r="A8" s="39"/>
      <c r="B8" s="39"/>
      <c r="C8" s="44" t="s">
        <v>489</v>
      </c>
      <c r="D8" s="308" t="s">
        <v>436</v>
      </c>
      <c r="E8" s="181"/>
      <c r="F8" s="308" t="s">
        <v>3</v>
      </c>
      <c r="G8" s="322"/>
      <c r="H8" s="308" t="s">
        <v>394</v>
      </c>
      <c r="I8" s="98" t="s">
        <v>3</v>
      </c>
      <c r="J8" s="179"/>
      <c r="K8" s="98" t="s">
        <v>1</v>
      </c>
      <c r="L8" s="179"/>
      <c r="M8" s="98" t="s">
        <v>392</v>
      </c>
      <c r="N8" s="179"/>
      <c r="O8" s="110" t="s">
        <v>357</v>
      </c>
      <c r="P8" s="179"/>
      <c r="Q8" s="110" t="s">
        <v>470</v>
      </c>
      <c r="R8" s="110"/>
      <c r="S8" s="111" t="s">
        <v>357</v>
      </c>
      <c r="T8" s="110"/>
      <c r="U8" s="98" t="s">
        <v>392</v>
      </c>
      <c r="V8" s="74" t="s">
        <v>435</v>
      </c>
      <c r="W8" s="80" t="s">
        <v>392</v>
      </c>
      <c r="X8" s="39"/>
      <c r="Y8"/>
    </row>
    <row r="9" spans="1:29" ht="21">
      <c r="A9" s="39"/>
      <c r="B9" s="44" t="s">
        <v>58</v>
      </c>
      <c r="C9" s="44" t="s">
        <v>357</v>
      </c>
      <c r="D9" s="308" t="s">
        <v>432</v>
      </c>
      <c r="E9" s="201" t="s">
        <v>437</v>
      </c>
      <c r="F9" s="308" t="s">
        <v>8</v>
      </c>
      <c r="G9" s="350" t="s">
        <v>437</v>
      </c>
      <c r="H9" s="308" t="s">
        <v>386</v>
      </c>
      <c r="I9" s="98" t="s">
        <v>357</v>
      </c>
      <c r="J9" s="200" t="s">
        <v>437</v>
      </c>
      <c r="K9" s="98" t="s">
        <v>357</v>
      </c>
      <c r="L9" s="200" t="s">
        <v>437</v>
      </c>
      <c r="M9" s="98" t="s">
        <v>389</v>
      </c>
      <c r="N9" s="200" t="s">
        <v>437</v>
      </c>
      <c r="O9" s="110" t="s">
        <v>469</v>
      </c>
      <c r="P9" s="200" t="s">
        <v>437</v>
      </c>
      <c r="Q9" s="110" t="s">
        <v>471</v>
      </c>
      <c r="R9" s="110"/>
      <c r="S9" s="111" t="s">
        <v>416</v>
      </c>
      <c r="T9" s="110"/>
      <c r="U9" s="98" t="s">
        <v>389</v>
      </c>
      <c r="V9" s="74" t="s">
        <v>464</v>
      </c>
      <c r="W9" s="80" t="s">
        <v>395</v>
      </c>
      <c r="X9" s="39"/>
      <c r="Y9"/>
    </row>
    <row r="10" spans="1:29" ht="15.6">
      <c r="A10" s="39"/>
      <c r="B10" s="46">
        <f>+'Ark1'!C1810</f>
        <v>2023</v>
      </c>
      <c r="C10" s="46">
        <f>+'Ark1'!M1810</f>
        <v>48</v>
      </c>
      <c r="D10" s="335">
        <f>+'Ark1'!Q1810</f>
        <v>460</v>
      </c>
      <c r="E10" s="78">
        <f t="shared" ref="E10:E30" si="0">+D10-D32</f>
        <v>38</v>
      </c>
      <c r="F10" s="351">
        <f>+'Ark1'!R1810</f>
        <v>1161</v>
      </c>
      <c r="G10" s="323">
        <f t="shared" ref="G10:G30" si="1">+F10-F32</f>
        <v>207</v>
      </c>
      <c r="H10" s="351">
        <f>+'Ark1'!S1810</f>
        <v>1132</v>
      </c>
      <c r="I10" s="99">
        <f>+'Ark1'!AD1810</f>
        <v>7.8485666056673287E-2</v>
      </c>
      <c r="J10" s="104">
        <f t="shared" ref="J10:J30" si="2">+I10-I32</f>
        <v>1.3657776119888276E-2</v>
      </c>
      <c r="K10" s="99">
        <f>+'Ark1'!AE1810</f>
        <v>8.155088506108718E-2</v>
      </c>
      <c r="L10" s="104">
        <f t="shared" ref="L10:L30" si="3">+K10-K32</f>
        <v>1.5265437421684069E-2</v>
      </c>
      <c r="M10" s="99">
        <f>+'Ark1'!W1810</f>
        <v>89.163339222615008</v>
      </c>
      <c r="N10" s="104">
        <f t="shared" ref="N10:N30" si="4">+M10-M32</f>
        <v>-2.5262178095001815</v>
      </c>
      <c r="O10" s="99">
        <f>+'Ark1'!X1810</f>
        <v>1.2919896640826876</v>
      </c>
      <c r="P10" s="104">
        <f t="shared" ref="P10:P30" si="5">+O10-O32</f>
        <v>-0.69962459168251212</v>
      </c>
      <c r="Q10" s="99">
        <f>+'Ark1'!Y1810</f>
        <v>2.5839793281653751</v>
      </c>
      <c r="R10" s="110"/>
      <c r="S10" s="273">
        <f>+'Ark1'!Z1810</f>
        <v>38.156761412575371</v>
      </c>
      <c r="T10" s="110"/>
      <c r="U10" s="99">
        <f>+'Ark1'!AA1810</f>
        <v>18.482450576396296</v>
      </c>
      <c r="V10" s="65">
        <f>+F10/D10</f>
        <v>2.5239130434782608</v>
      </c>
      <c r="W10" s="99">
        <f>+'Ark1'!V1810</f>
        <v>97.524683299580161</v>
      </c>
      <c r="X10" s="39"/>
      <c r="Y10"/>
    </row>
    <row r="11" spans="1:29" ht="15.6">
      <c r="A11" s="39"/>
      <c r="B11" s="46">
        <f>+'Ark1'!C1811</f>
        <v>2023</v>
      </c>
      <c r="C11" s="46">
        <f>+'Ark1'!M1811</f>
        <v>49</v>
      </c>
      <c r="D11" s="335">
        <f>+'Ark1'!Q1811</f>
        <v>349</v>
      </c>
      <c r="E11" s="78">
        <f t="shared" si="0"/>
        <v>69</v>
      </c>
      <c r="F11" s="351">
        <f>+'Ark1'!R1811</f>
        <v>591</v>
      </c>
      <c r="G11" s="323">
        <f t="shared" si="1"/>
        <v>114</v>
      </c>
      <c r="H11" s="351">
        <f>+'Ark1'!S1811</f>
        <v>585</v>
      </c>
      <c r="I11" s="99">
        <f>+'Ark1'!AD1811</f>
        <v>3.9952651713603696E-2</v>
      </c>
      <c r="J11" s="104">
        <f t="shared" si="2"/>
        <v>7.5387067452111906E-3</v>
      </c>
      <c r="K11" s="99">
        <f>+'Ark1'!AE1811</f>
        <v>4.4119352895331088E-2</v>
      </c>
      <c r="L11" s="104">
        <f t="shared" si="3"/>
        <v>7.6326055404595597E-3</v>
      </c>
      <c r="M11" s="99">
        <f>+'Ark1'!W1811</f>
        <v>93.342051282051216</v>
      </c>
      <c r="N11" s="104">
        <f t="shared" si="4"/>
        <v>-2.6048539811066718</v>
      </c>
      <c r="O11" s="99">
        <f>+'Ark1'!X1811</f>
        <v>2.030456852791878</v>
      </c>
      <c r="P11" s="104">
        <f t="shared" si="5"/>
        <v>0.77259521757175276</v>
      </c>
      <c r="Q11" s="99">
        <f>+'Ark1'!Y1811</f>
        <v>4.0609137055837561</v>
      </c>
      <c r="R11" s="110"/>
      <c r="S11" s="273">
        <f>+'Ark1'!Z1811</f>
        <v>58.714043993231826</v>
      </c>
      <c r="T11" s="110"/>
      <c r="U11" s="99">
        <f>+'Ark1'!AA1811</f>
        <v>12.381849518616283</v>
      </c>
      <c r="V11" s="65">
        <f t="shared" ref="V11:V32" si="6">+F11/D11</f>
        <v>1.6934097421203438</v>
      </c>
      <c r="W11" s="99">
        <f>+'Ark1'!V1811</f>
        <v>101.42937837412376</v>
      </c>
      <c r="X11" s="39"/>
      <c r="Y11"/>
    </row>
    <row r="12" spans="1:29" ht="15.6">
      <c r="A12" s="39"/>
      <c r="B12" s="46">
        <f>+'Ark1'!C1812</f>
        <v>2023</v>
      </c>
      <c r="C12" s="46">
        <f>+'Ark1'!M1812</f>
        <v>50</v>
      </c>
      <c r="D12" s="335">
        <f>+'Ark1'!Q1812</f>
        <v>480</v>
      </c>
      <c r="E12" s="78">
        <f t="shared" si="0"/>
        <v>12</v>
      </c>
      <c r="F12" s="351">
        <f>+'Ark1'!R1812</f>
        <v>1072</v>
      </c>
      <c r="G12" s="323">
        <f t="shared" si="1"/>
        <v>116</v>
      </c>
      <c r="H12" s="351">
        <f>+'Ark1'!S1812</f>
        <v>1070</v>
      </c>
      <c r="I12" s="99">
        <f>+'Ark1'!AD1812</f>
        <v>7.246910767679049E-2</v>
      </c>
      <c r="J12" s="104">
        <f t="shared" si="2"/>
        <v>7.5053102139325811E-3</v>
      </c>
      <c r="K12" s="99">
        <f>+'Ark1'!AE1812</f>
        <v>8.0623657212723507E-2</v>
      </c>
      <c r="L12" s="104">
        <f t="shared" si="3"/>
        <v>7.936966133681625E-3</v>
      </c>
      <c r="M12" s="99">
        <f>+'Ark1'!W1812</f>
        <v>93.257289719626243</v>
      </c>
      <c r="N12" s="104">
        <f t="shared" si="4"/>
        <v>-2.3125208066896619</v>
      </c>
      <c r="O12" s="99">
        <f>+'Ark1'!X1812</f>
        <v>1.8656716417910453</v>
      </c>
      <c r="P12" s="104">
        <f t="shared" si="5"/>
        <v>-0.43558358833447808</v>
      </c>
      <c r="Q12" s="99">
        <f>+'Ark1'!Y1812</f>
        <v>3.7313432835820906</v>
      </c>
      <c r="R12" s="110"/>
      <c r="S12" s="273">
        <f>+'Ark1'!Z1812</f>
        <v>56.063432835820912</v>
      </c>
      <c r="T12" s="110"/>
      <c r="U12" s="99">
        <f>+'Ark1'!AA1812</f>
        <v>11.929516450712523</v>
      </c>
      <c r="V12" s="65">
        <f t="shared" si="6"/>
        <v>2.2333333333333334</v>
      </c>
      <c r="W12" s="99">
        <f>+'Ark1'!V1812</f>
        <v>101.10590212735802</v>
      </c>
      <c r="X12" s="39"/>
      <c r="Y12"/>
    </row>
    <row r="13" spans="1:29" ht="15.6">
      <c r="A13" s="39"/>
      <c r="B13" s="46">
        <f>+'Ark1'!C1813</f>
        <v>2023</v>
      </c>
      <c r="C13" s="46">
        <f>+'Ark1'!M1813</f>
        <v>51</v>
      </c>
      <c r="D13" s="335">
        <f>+'Ark1'!Q1813</f>
        <v>694</v>
      </c>
      <c r="E13" s="78">
        <f t="shared" si="0"/>
        <v>16</v>
      </c>
      <c r="F13" s="351">
        <f>+'Ark1'!R1813</f>
        <v>1875</v>
      </c>
      <c r="G13" s="323">
        <f t="shared" si="1"/>
        <v>155</v>
      </c>
      <c r="H13" s="351">
        <f>+'Ark1'!S1813</f>
        <v>1872</v>
      </c>
      <c r="I13" s="99">
        <f>+'Ark1'!AD1813</f>
        <v>0.12675333665483415</v>
      </c>
      <c r="J13" s="104">
        <f t="shared" si="2"/>
        <v>9.8728642321190691E-3</v>
      </c>
      <c r="K13" s="99">
        <f>+'Ark1'!AE1813</f>
        <v>0.13995953334631922</v>
      </c>
      <c r="L13" s="104">
        <f t="shared" si="3"/>
        <v>9.5201228775361191E-3</v>
      </c>
      <c r="M13" s="99">
        <f>+'Ark1'!W1813</f>
        <v>92.533867521367497</v>
      </c>
      <c r="N13" s="104">
        <f t="shared" si="4"/>
        <v>-2.4684356856294443</v>
      </c>
      <c r="O13" s="99">
        <f>+'Ark1'!X1813</f>
        <v>1.0133333333333336</v>
      </c>
      <c r="P13" s="104">
        <f t="shared" si="5"/>
        <v>-0.61457364341085241</v>
      </c>
      <c r="Q13" s="99">
        <f>+'Ark1'!Y1813</f>
        <v>2.0266666666666673</v>
      </c>
      <c r="R13" s="110"/>
      <c r="S13" s="273">
        <f>+'Ark1'!Z1813</f>
        <v>58.66666666666665</v>
      </c>
      <c r="T13" s="110"/>
      <c r="U13" s="99">
        <f>+'Ark1'!AA1813</f>
        <v>10.631914361534241</v>
      </c>
      <c r="V13" s="65">
        <f t="shared" si="6"/>
        <v>2.7017291066282421</v>
      </c>
      <c r="W13" s="99">
        <f>+'Ark1'!V1813</f>
        <v>100.31501467714907</v>
      </c>
      <c r="X13" s="39"/>
      <c r="Y13"/>
    </row>
    <row r="14" spans="1:29" ht="15.6">
      <c r="A14" s="39"/>
      <c r="B14" s="46">
        <f>+'Ark1'!C1814</f>
        <v>2023</v>
      </c>
      <c r="C14" s="46">
        <f>+'Ark1'!M1814</f>
        <v>52</v>
      </c>
      <c r="D14" s="335">
        <f>+'Ark1'!Q1814</f>
        <v>911</v>
      </c>
      <c r="E14" s="78">
        <f t="shared" si="0"/>
        <v>-23</v>
      </c>
      <c r="F14" s="351">
        <f>+'Ark1'!R1814</f>
        <v>3741</v>
      </c>
      <c r="G14" s="323">
        <f t="shared" si="1"/>
        <v>465</v>
      </c>
      <c r="H14" s="351">
        <f>+'Ark1'!S1814</f>
        <v>3738</v>
      </c>
      <c r="I14" s="99">
        <f>+'Ark1'!AD1814</f>
        <v>0.252898257293725</v>
      </c>
      <c r="J14" s="104">
        <f t="shared" si="2"/>
        <v>3.0281729586274647E-2</v>
      </c>
      <c r="K14" s="99">
        <f>+'Ark1'!AE1814</f>
        <v>0.27883226451519538</v>
      </c>
      <c r="L14" s="104">
        <f t="shared" si="3"/>
        <v>3.3193441081565939E-2</v>
      </c>
      <c r="M14" s="99">
        <f>+'Ark1'!W1814</f>
        <v>92.32255216693423</v>
      </c>
      <c r="N14" s="104">
        <f t="shared" si="4"/>
        <v>-1.4207903323020616</v>
      </c>
      <c r="O14" s="99">
        <f>+'Ark1'!X1814</f>
        <v>1.3365410318096771</v>
      </c>
      <c r="P14" s="104">
        <f t="shared" si="5"/>
        <v>-0.37286067759203223</v>
      </c>
      <c r="Q14" s="99">
        <f>+'Ark1'!Y1814</f>
        <v>2.6730820636193542</v>
      </c>
      <c r="R14" s="110"/>
      <c r="S14" s="273">
        <f>+'Ark1'!Z1814</f>
        <v>59.021651964715311</v>
      </c>
      <c r="T14" s="110"/>
      <c r="U14" s="99">
        <f>+'Ark1'!AA1814</f>
        <v>9.8529472502592377</v>
      </c>
      <c r="V14" s="65">
        <f t="shared" si="6"/>
        <v>4.1064763995609219</v>
      </c>
      <c r="W14" s="99">
        <f>+'Ark1'!V1814</f>
        <v>100.05022935075122</v>
      </c>
      <c r="X14" s="39"/>
      <c r="Y14" s="4"/>
      <c r="Z14" s="4"/>
    </row>
    <row r="15" spans="1:29" ht="15.6">
      <c r="A15" s="39"/>
      <c r="B15" s="46">
        <f>+'Ark1'!C1815</f>
        <v>2023</v>
      </c>
      <c r="C15" s="46">
        <f>+'Ark1'!M1815</f>
        <v>53</v>
      </c>
      <c r="D15" s="335">
        <f>+'Ark1'!Q1815</f>
        <v>1149</v>
      </c>
      <c r="E15" s="78">
        <f t="shared" si="0"/>
        <v>6</v>
      </c>
      <c r="F15" s="351">
        <f>+'Ark1'!R1815</f>
        <v>6909</v>
      </c>
      <c r="G15" s="323">
        <f t="shared" si="1"/>
        <v>508</v>
      </c>
      <c r="H15" s="351">
        <f>+'Ark1'!S1815</f>
        <v>6906</v>
      </c>
      <c r="I15" s="99">
        <f>+'Ark1'!AD1815</f>
        <v>0.46706069490573282</v>
      </c>
      <c r="J15" s="104">
        <f t="shared" si="2"/>
        <v>3.2088657709338109E-2</v>
      </c>
      <c r="K15" s="99">
        <f>+'Ark1'!AE1815</f>
        <v>0.5095970244436806</v>
      </c>
      <c r="L15" s="104">
        <f t="shared" si="3"/>
        <v>3.1527003405331488E-2</v>
      </c>
      <c r="M15" s="99">
        <f>+'Ark1'!W1815</f>
        <v>91.32809151462537</v>
      </c>
      <c r="N15" s="104">
        <f t="shared" si="4"/>
        <v>-1.9906410998457318</v>
      </c>
      <c r="O15" s="99">
        <f>+'Ark1'!X1815</f>
        <v>1.6789694601244751</v>
      </c>
      <c r="P15" s="104">
        <f t="shared" si="5"/>
        <v>-8.6379704068618945E-2</v>
      </c>
      <c r="Q15" s="99">
        <f>+'Ark1'!Y1815</f>
        <v>3.3579389202489502</v>
      </c>
      <c r="R15" s="110"/>
      <c r="S15" s="273">
        <f>+'Ark1'!Z1815</f>
        <v>59.444203213200176</v>
      </c>
      <c r="T15" s="110"/>
      <c r="U15" s="99">
        <f>+'Ark1'!AA1815</f>
        <v>9.8046143194302999</v>
      </c>
      <c r="V15" s="65">
        <f t="shared" si="6"/>
        <v>6.0130548302872064</v>
      </c>
      <c r="W15" s="99">
        <f>+'Ark1'!V1815</f>
        <v>98.963374131935126</v>
      </c>
      <c r="X15" s="39"/>
      <c r="Y15"/>
    </row>
    <row r="16" spans="1:29" ht="15.6">
      <c r="A16" s="39"/>
      <c r="B16" s="46">
        <f>+'Ark1'!C1816</f>
        <v>2023</v>
      </c>
      <c r="C16" s="46">
        <f>+'Ark1'!M1816</f>
        <v>54</v>
      </c>
      <c r="D16" s="335">
        <f>+'Ark1'!Q1816</f>
        <v>1319</v>
      </c>
      <c r="E16" s="78">
        <f t="shared" si="0"/>
        <v>-34</v>
      </c>
      <c r="F16" s="351">
        <f>+'Ark1'!R1816</f>
        <v>13344</v>
      </c>
      <c r="G16" s="323">
        <f t="shared" si="1"/>
        <v>1383</v>
      </c>
      <c r="H16" s="351">
        <f>+'Ark1'!S1816</f>
        <v>13333</v>
      </c>
      <c r="I16" s="99">
        <f>+'Ark1'!AD1816</f>
        <v>0.90207814630512317</v>
      </c>
      <c r="J16" s="104">
        <f t="shared" si="2"/>
        <v>8.9283186625998212E-2</v>
      </c>
      <c r="K16" s="99">
        <f>+'Ark1'!AE1816</f>
        <v>0.97297599057539763</v>
      </c>
      <c r="L16" s="104">
        <f t="shared" si="3"/>
        <v>8.9748438193206326E-2</v>
      </c>
      <c r="M16" s="99">
        <f>+'Ark1'!W1816</f>
        <v>90.318832970824516</v>
      </c>
      <c r="N16" s="104">
        <f t="shared" si="4"/>
        <v>-1.9699222575507207</v>
      </c>
      <c r="O16" s="99">
        <f>+'Ark1'!X1816</f>
        <v>1.6112110311750605</v>
      </c>
      <c r="P16" s="104">
        <f t="shared" si="5"/>
        <v>0.13976215566298</v>
      </c>
      <c r="Q16" s="99">
        <f>+'Ark1'!Y1816</f>
        <v>3.222422062350121</v>
      </c>
      <c r="R16" s="110"/>
      <c r="S16" s="273">
        <f>+'Ark1'!Z1816</f>
        <v>59.824640287769775</v>
      </c>
      <c r="T16" s="110"/>
      <c r="U16" s="99">
        <f>+'Ark1'!AA1816</f>
        <v>9.3087002248186721</v>
      </c>
      <c r="V16" s="65">
        <f t="shared" si="6"/>
        <v>10.116755117513268</v>
      </c>
      <c r="W16" s="99">
        <f>+'Ark1'!V1816</f>
        <v>97.879567790928036</v>
      </c>
      <c r="X16" s="39"/>
      <c r="Y16"/>
    </row>
    <row r="17" spans="1:26" ht="15.6">
      <c r="A17" s="39"/>
      <c r="B17" s="46">
        <f>+'Ark1'!C1817</f>
        <v>2023</v>
      </c>
      <c r="C17" s="46">
        <f>+'Ark1'!M1817</f>
        <v>55</v>
      </c>
      <c r="D17" s="335">
        <f>+'Ark1'!Q1817</f>
        <v>1449</v>
      </c>
      <c r="E17" s="78">
        <f t="shared" si="0"/>
        <v>-18</v>
      </c>
      <c r="F17" s="351">
        <f>+'Ark1'!R1817</f>
        <v>24334</v>
      </c>
      <c r="G17" s="323">
        <f t="shared" si="1"/>
        <v>1903</v>
      </c>
      <c r="H17" s="351">
        <f>+'Ark1'!S1817</f>
        <v>24326</v>
      </c>
      <c r="I17" s="99">
        <f>+'Ark1'!AD1817</f>
        <v>1.6450217035513244</v>
      </c>
      <c r="J17" s="104">
        <f t="shared" si="2"/>
        <v>0.12075084488043908</v>
      </c>
      <c r="K17" s="99">
        <f>+'Ark1'!AE1817</f>
        <v>1.7600390808859681</v>
      </c>
      <c r="L17" s="104">
        <f t="shared" si="3"/>
        <v>0.12000528565748048</v>
      </c>
      <c r="M17" s="99">
        <f>+'Ark1'!W1817</f>
        <v>89.547956918523738</v>
      </c>
      <c r="N17" s="104">
        <f t="shared" si="4"/>
        <v>-1.8063746012760902</v>
      </c>
      <c r="O17" s="99">
        <f>+'Ark1'!X1817</f>
        <v>1.2616092709788771</v>
      </c>
      <c r="P17" s="104">
        <f t="shared" si="5"/>
        <v>-0.39680988108745985</v>
      </c>
      <c r="Q17" s="99">
        <f>+'Ark1'!Y1817</f>
        <v>2.5232185419577542</v>
      </c>
      <c r="R17" s="110"/>
      <c r="S17" s="273">
        <f>+'Ark1'!Z1817</f>
        <v>59.320292594723433</v>
      </c>
      <c r="T17" s="110"/>
      <c r="U17" s="99">
        <f>+'Ark1'!AA1817</f>
        <v>10.728861451083571</v>
      </c>
      <c r="V17" s="65">
        <f t="shared" si="6"/>
        <v>16.793650793650794</v>
      </c>
      <c r="W17" s="99">
        <f>+'Ark1'!V1817</f>
        <v>97.029381240674397</v>
      </c>
      <c r="X17" s="39"/>
      <c r="Y17"/>
    </row>
    <row r="18" spans="1:26" ht="15.6">
      <c r="A18" s="39"/>
      <c r="B18" s="46">
        <f>+'Ark1'!C1818</f>
        <v>2023</v>
      </c>
      <c r="C18" s="46">
        <f>+'Ark1'!M1818</f>
        <v>56</v>
      </c>
      <c r="D18" s="335">
        <f>+'Ark1'!Q1818</f>
        <v>1531</v>
      </c>
      <c r="E18" s="78">
        <f t="shared" si="0"/>
        <v>-41</v>
      </c>
      <c r="F18" s="351">
        <f>+'Ark1'!R1818</f>
        <v>42414</v>
      </c>
      <c r="G18" s="323">
        <f t="shared" si="1"/>
        <v>2127</v>
      </c>
      <c r="H18" s="351">
        <f>+'Ark1'!S1818</f>
        <v>42406</v>
      </c>
      <c r="I18" s="99">
        <f>+'Ark1'!AD1818</f>
        <v>2.8672618778016719</v>
      </c>
      <c r="J18" s="104">
        <f t="shared" si="2"/>
        <v>0.12960862635171644</v>
      </c>
      <c r="K18" s="99">
        <f>+'Ark1'!AE1818</f>
        <v>3.0438598047238776</v>
      </c>
      <c r="L18" s="104">
        <f t="shared" si="3"/>
        <v>0.13045213044842141</v>
      </c>
      <c r="M18" s="99">
        <f>+'Ark1'!W1818</f>
        <v>88.838539357637629</v>
      </c>
      <c r="N18" s="104">
        <f t="shared" si="4"/>
        <v>-1.5103448967937538</v>
      </c>
      <c r="O18" s="99">
        <f>+'Ark1'!X1818</f>
        <v>1.3344650351299097</v>
      </c>
      <c r="P18" s="104">
        <f t="shared" si="5"/>
        <v>-0.12754504256264654</v>
      </c>
      <c r="Q18" s="99">
        <f>+'Ark1'!Y1818</f>
        <v>2.6689300702598193</v>
      </c>
      <c r="R18" s="110"/>
      <c r="S18" s="273">
        <f>+'Ark1'!Z1818</f>
        <v>58.468901777714919</v>
      </c>
      <c r="T18" s="110"/>
      <c r="U18" s="99">
        <f>+'Ark1'!AA1818</f>
        <v>8.7406446913608988</v>
      </c>
      <c r="V18" s="65">
        <f t="shared" si="6"/>
        <v>27.703461789679949</v>
      </c>
      <c r="W18" s="99">
        <f>+'Ark1'!V1818</f>
        <v>96.256225419152173</v>
      </c>
      <c r="X18" s="39"/>
      <c r="Y18"/>
    </row>
    <row r="19" spans="1:26" ht="15.6">
      <c r="A19" s="39"/>
      <c r="B19" s="46">
        <f>+'Ark1'!C1819</f>
        <v>2023</v>
      </c>
      <c r="C19" s="46">
        <f>+'Ark1'!M1819</f>
        <v>57</v>
      </c>
      <c r="D19" s="335">
        <f>+'Ark1'!Q1819</f>
        <v>1600</v>
      </c>
      <c r="E19" s="78">
        <f t="shared" si="0"/>
        <v>-36</v>
      </c>
      <c r="F19" s="351">
        <f>+'Ark1'!R1819</f>
        <v>72233</v>
      </c>
      <c r="G19" s="323">
        <f t="shared" si="1"/>
        <v>3613</v>
      </c>
      <c r="H19" s="351">
        <f>+'Ark1'!S1819</f>
        <v>72229</v>
      </c>
      <c r="I19" s="99">
        <f>+'Ark1'!AD1819</f>
        <v>4.8830793421806034</v>
      </c>
      <c r="J19" s="104">
        <f t="shared" si="2"/>
        <v>0.22009212261856259</v>
      </c>
      <c r="K19" s="99">
        <f>+'Ark1'!AE1819</f>
        <v>5.1266491565757448</v>
      </c>
      <c r="L19" s="104">
        <f t="shared" si="3"/>
        <v>0.21468259753064434</v>
      </c>
      <c r="M19" s="99">
        <f>+'Ark1'!W1819</f>
        <v>87.846824682605984</v>
      </c>
      <c r="N19" s="104">
        <f t="shared" si="4"/>
        <v>-1.5778591827204167</v>
      </c>
      <c r="O19" s="99">
        <f>+'Ark1'!X1819</f>
        <v>1.4660889067323801</v>
      </c>
      <c r="P19" s="104">
        <f t="shared" si="5"/>
        <v>-6.5534526668961091E-2</v>
      </c>
      <c r="Q19" s="99">
        <f>+'Ark1'!Y1819</f>
        <v>2.9321778134647603</v>
      </c>
      <c r="R19" s="110"/>
      <c r="S19" s="273">
        <f>+'Ark1'!Z1819</f>
        <v>59.083798263951401</v>
      </c>
      <c r="T19" s="110"/>
      <c r="U19" s="99">
        <f>+'Ark1'!AA1819</f>
        <v>8.55559952877719</v>
      </c>
      <c r="V19" s="65">
        <f t="shared" si="6"/>
        <v>45.145625000000003</v>
      </c>
      <c r="W19" s="99">
        <f>+'Ark1'!V1819</f>
        <v>95.177105164510166</v>
      </c>
      <c r="X19" s="39"/>
      <c r="Y19"/>
    </row>
    <row r="20" spans="1:26" ht="15.6">
      <c r="A20" s="39"/>
      <c r="B20" s="46">
        <f>+'Ark1'!C1820</f>
        <v>2023</v>
      </c>
      <c r="C20" s="46">
        <f>+'Ark1'!M1820</f>
        <v>58</v>
      </c>
      <c r="D20" s="335">
        <f>+'Ark1'!Q1820</f>
        <v>1661</v>
      </c>
      <c r="E20" s="78">
        <f t="shared" si="0"/>
        <v>-63</v>
      </c>
      <c r="F20" s="351">
        <f>+'Ark1'!R1820</f>
        <v>114059</v>
      </c>
      <c r="G20" s="323">
        <f t="shared" si="1"/>
        <v>3671</v>
      </c>
      <c r="H20" s="351">
        <f>+'Ark1'!S1820</f>
        <v>114011</v>
      </c>
      <c r="I20" s="99">
        <f>+'Ark1'!AD1820</f>
        <v>7.7105913736073184</v>
      </c>
      <c r="J20" s="104">
        <f t="shared" si="2"/>
        <v>0.20931137953832479</v>
      </c>
      <c r="K20" s="99">
        <f>+'Ark1'!AE1820</f>
        <v>8.0146365142633744</v>
      </c>
      <c r="L20" s="104">
        <f t="shared" si="3"/>
        <v>0.19672162514872493</v>
      </c>
      <c r="M20" s="99">
        <f>+'Ark1'!W1820</f>
        <v>87.004386418855333</v>
      </c>
      <c r="N20" s="104">
        <f t="shared" si="4"/>
        <v>-1.4635801695979467</v>
      </c>
      <c r="O20" s="99">
        <f>+'Ark1'!X1820</f>
        <v>1.5772538773792508</v>
      </c>
      <c r="P20" s="104">
        <f t="shared" si="5"/>
        <v>-5.5169936803449504E-2</v>
      </c>
      <c r="Q20" s="99">
        <f>+'Ark1'!Y1820</f>
        <v>3.1545077547585016</v>
      </c>
      <c r="R20" s="110"/>
      <c r="S20" s="273">
        <f>+'Ark1'!Z1820</f>
        <v>59.243900086797183</v>
      </c>
      <c r="T20" s="110"/>
      <c r="U20" s="99">
        <f>+'Ark1'!AA1820</f>
        <v>8.4911178703278711</v>
      </c>
      <c r="V20" s="65">
        <f t="shared" si="6"/>
        <v>68.668874172185426</v>
      </c>
      <c r="W20" s="99">
        <f>+'Ark1'!V1820</f>
        <v>94.277410631330781</v>
      </c>
      <c r="X20" s="39"/>
      <c r="Y20"/>
    </row>
    <row r="21" spans="1:26" ht="15.6">
      <c r="A21" s="39"/>
      <c r="B21" s="46">
        <f>+'Ark1'!C1821</f>
        <v>2023</v>
      </c>
      <c r="C21" s="46">
        <f>+'Ark1'!M1821</f>
        <v>59</v>
      </c>
      <c r="D21" s="335">
        <f>+'Ark1'!Q1821</f>
        <v>1704</v>
      </c>
      <c r="E21" s="78">
        <f t="shared" si="0"/>
        <v>-69</v>
      </c>
      <c r="F21" s="351">
        <f>+'Ark1'!R1821</f>
        <v>165790</v>
      </c>
      <c r="G21" s="323">
        <f t="shared" si="1"/>
        <v>4256.0599999999977</v>
      </c>
      <c r="H21" s="351">
        <f>+'Ark1'!S1821</f>
        <v>165775</v>
      </c>
      <c r="I21" s="99">
        <f>+'Ark1'!AD1821</f>
        <v>11.207699031469305</v>
      </c>
      <c r="J21" s="104">
        <f t="shared" si="2"/>
        <v>0.23085995036319318</v>
      </c>
      <c r="K21" s="99">
        <f>+'Ark1'!AE1821</f>
        <v>11.518853052362362</v>
      </c>
      <c r="L21" s="104">
        <f t="shared" si="3"/>
        <v>0.22137870492244538</v>
      </c>
      <c r="M21" s="99">
        <f>+'Ark1'!W1821</f>
        <v>85.99917285477288</v>
      </c>
      <c r="N21" s="104">
        <f t="shared" si="4"/>
        <v>-1.365646718224113</v>
      </c>
      <c r="O21" s="99">
        <f>+'Ark1'!X1821</f>
        <v>1.7057723626274202</v>
      </c>
      <c r="P21" s="104">
        <f t="shared" si="5"/>
        <v>-4.18479826696736E-2</v>
      </c>
      <c r="Q21" s="99">
        <f>+'Ark1'!Y1821</f>
        <v>3.4115447252548403</v>
      </c>
      <c r="R21" s="110"/>
      <c r="S21" s="273">
        <f>+'Ark1'!Z1821</f>
        <v>59.603715543760153</v>
      </c>
      <c r="T21" s="110"/>
      <c r="U21" s="99">
        <f>+'Ark1'!AA1821</f>
        <v>8.4868807219349272</v>
      </c>
      <c r="V21" s="65">
        <f t="shared" si="6"/>
        <v>97.294600938967136</v>
      </c>
      <c r="W21" s="99">
        <f>+'Ark1'!V1821</f>
        <v>93.176706735313516</v>
      </c>
      <c r="X21" s="39"/>
      <c r="Y21" s="4"/>
      <c r="Z21" s="4"/>
    </row>
    <row r="22" spans="1:26" ht="15.6">
      <c r="A22" s="39"/>
      <c r="B22" s="46">
        <f>+'Ark1'!C1822</f>
        <v>2023</v>
      </c>
      <c r="C22" s="46">
        <f>+'Ark1'!M1822</f>
        <v>60</v>
      </c>
      <c r="D22" s="335">
        <f>+'Ark1'!Q1822</f>
        <v>1761</v>
      </c>
      <c r="E22" s="78">
        <f t="shared" si="0"/>
        <v>-82</v>
      </c>
      <c r="F22" s="351">
        <f>+'Ark1'!R1822</f>
        <v>219281</v>
      </c>
      <c r="G22" s="323">
        <f t="shared" si="1"/>
        <v>1535.0599999999977</v>
      </c>
      <c r="H22" s="351">
        <f>+'Ark1'!S1822</f>
        <v>217107</v>
      </c>
      <c r="I22" s="99">
        <f>+'Ark1'!AD1822</f>
        <v>14.823785821337964</v>
      </c>
      <c r="J22" s="104">
        <f t="shared" si="2"/>
        <v>2.7129812426231581E-2</v>
      </c>
      <c r="K22" s="99">
        <f>+'Ark1'!AE1822</f>
        <v>14.909815883568797</v>
      </c>
      <c r="L22" s="104">
        <f t="shared" si="3"/>
        <v>-2.6182405147512355E-2</v>
      </c>
      <c r="M22" s="99">
        <f>+'Ark1'!W1822</f>
        <v>84.996790522644943</v>
      </c>
      <c r="N22" s="104">
        <f t="shared" si="4"/>
        <v>-1.3106972570068649</v>
      </c>
      <c r="O22" s="99">
        <f>+'Ark1'!X1822</f>
        <v>1.8770436107095465</v>
      </c>
      <c r="P22" s="104">
        <f t="shared" si="5"/>
        <v>-2.4714006447403181E-2</v>
      </c>
      <c r="Q22" s="99">
        <f>+'Ark1'!Y1822</f>
        <v>3.754087221419093</v>
      </c>
      <c r="R22" s="110"/>
      <c r="S22" s="273">
        <f>+'Ark1'!Z1822</f>
        <v>58.819961601780378</v>
      </c>
      <c r="T22" s="110"/>
      <c r="U22" s="99">
        <f>+'Ark1'!AA1822</f>
        <v>8.6249114842589734</v>
      </c>
      <c r="V22" s="65">
        <f t="shared" si="6"/>
        <v>124.52072685973879</v>
      </c>
      <c r="W22" s="99">
        <f>+'Ark1'!V1822</f>
        <v>92.332179586762322</v>
      </c>
      <c r="X22" s="39"/>
      <c r="Y22" s="10"/>
      <c r="Z22" s="10"/>
    </row>
    <row r="23" spans="1:26" ht="15.6">
      <c r="A23" s="39"/>
      <c r="B23" s="46">
        <f>+'Ark1'!C1823</f>
        <v>2023</v>
      </c>
      <c r="C23" s="46">
        <f>+'Ark1'!M1823</f>
        <v>61</v>
      </c>
      <c r="D23" s="335">
        <f>+'Ark1'!Q1823</f>
        <v>1742</v>
      </c>
      <c r="E23" s="78">
        <f t="shared" si="0"/>
        <v>-68</v>
      </c>
      <c r="F23" s="351">
        <f>+'Ark1'!R1823</f>
        <v>238776</v>
      </c>
      <c r="G23" s="323">
        <f t="shared" si="1"/>
        <v>97</v>
      </c>
      <c r="H23" s="351">
        <f>+'Ark1'!S1823</f>
        <v>238750</v>
      </c>
      <c r="I23" s="99">
        <f>+'Ark1'!AD1823</f>
        <v>16.14168251365049</v>
      </c>
      <c r="J23" s="104">
        <f t="shared" si="2"/>
        <v>-7.7453694129289374E-2</v>
      </c>
      <c r="K23" s="99">
        <f>+'Ark1'!AE1823</f>
        <v>16.181810913426052</v>
      </c>
      <c r="L23" s="104">
        <f t="shared" si="3"/>
        <v>-8.394745337935916E-2</v>
      </c>
      <c r="M23" s="99">
        <f>+'Ark1'!W1823</f>
        <v>83.885677151832951</v>
      </c>
      <c r="N23" s="104">
        <f t="shared" si="4"/>
        <v>-1.24318581032243</v>
      </c>
      <c r="O23" s="99">
        <f>+'Ark1'!X1823</f>
        <v>2.0806111166951453</v>
      </c>
      <c r="P23" s="104">
        <f t="shared" si="5"/>
        <v>-9.427649386129211E-2</v>
      </c>
      <c r="Q23" s="99">
        <f>+'Ark1'!Y1823</f>
        <v>4.1612222333902906</v>
      </c>
      <c r="R23" s="110"/>
      <c r="S23" s="273">
        <f>+'Ark1'!Z1823</f>
        <v>59.697792072905166</v>
      </c>
      <c r="T23" s="110"/>
      <c r="U23" s="99">
        <f>+'Ark1'!AA1823</f>
        <v>8.589676105585399</v>
      </c>
      <c r="V23" s="65">
        <f t="shared" si="6"/>
        <v>137.07003444316877</v>
      </c>
      <c r="W23" s="99">
        <f>+'Ark1'!V1823</f>
        <v>90.887816623463053</v>
      </c>
      <c r="X23" s="39"/>
      <c r="Y23" s="10"/>
      <c r="Z23" s="10"/>
    </row>
    <row r="24" spans="1:26" ht="15.6">
      <c r="A24" s="39"/>
      <c r="B24" s="46">
        <f>+'Ark1'!C1824</f>
        <v>2023</v>
      </c>
      <c r="C24" s="46">
        <f>+'Ark1'!M1824</f>
        <v>62</v>
      </c>
      <c r="D24" s="335">
        <f>+'Ark1'!Q1824</f>
        <v>1723</v>
      </c>
      <c r="E24" s="78">
        <f t="shared" si="0"/>
        <v>-94</v>
      </c>
      <c r="F24" s="351">
        <f>+'Ark1'!R1824</f>
        <v>226285</v>
      </c>
      <c r="G24" s="323">
        <f t="shared" si="1"/>
        <v>-1938</v>
      </c>
      <c r="H24" s="351">
        <f>+'Ark1'!S1824</f>
        <v>226211</v>
      </c>
      <c r="I24" s="99">
        <f>+'Ark1'!AD1824</f>
        <v>15.297268685300876</v>
      </c>
      <c r="J24" s="104">
        <f t="shared" si="2"/>
        <v>-0.21134297616965192</v>
      </c>
      <c r="K24" s="99">
        <f>+'Ark1'!AE1824</f>
        <v>15.092002032434497</v>
      </c>
      <c r="L24" s="104">
        <f t="shared" si="3"/>
        <v>-0.20718558753901384</v>
      </c>
      <c r="M24" s="99">
        <f>+'Ark1'!W1824</f>
        <v>82.572837395176506</v>
      </c>
      <c r="N24" s="104">
        <f t="shared" si="4"/>
        <v>-1.1828846356610114</v>
      </c>
      <c r="O24" s="99">
        <f>+'Ark1'!X1824</f>
        <v>2.2162317431557548</v>
      </c>
      <c r="P24" s="104">
        <f t="shared" si="5"/>
        <v>-1.3361619195437768E-3</v>
      </c>
      <c r="Q24" s="99">
        <f>+'Ark1'!Y1824</f>
        <v>4.4324634863115095</v>
      </c>
      <c r="R24" s="110"/>
      <c r="S24" s="273">
        <f>+'Ark1'!Z1824</f>
        <v>59.237245067061458</v>
      </c>
      <c r="T24" s="110"/>
      <c r="U24" s="99">
        <f>+'Ark1'!AA1824</f>
        <v>8.8491616311750487</v>
      </c>
      <c r="V24" s="65">
        <f t="shared" si="6"/>
        <v>131.3319791062101</v>
      </c>
      <c r="W24" s="99">
        <f>+'Ark1'!V1824</f>
        <v>89.47198095520325</v>
      </c>
      <c r="X24" s="39"/>
      <c r="Y24" s="10"/>
      <c r="Z24" s="10"/>
    </row>
    <row r="25" spans="1:26" ht="15.6">
      <c r="A25" s="39"/>
      <c r="B25" s="46">
        <f>+'Ark1'!C1825</f>
        <v>2023</v>
      </c>
      <c r="C25" s="46">
        <f>+'Ark1'!M1825</f>
        <v>63</v>
      </c>
      <c r="D25" s="335">
        <f>+'Ark1'!Q1825</f>
        <v>1685</v>
      </c>
      <c r="E25" s="78">
        <f t="shared" si="0"/>
        <v>-93</v>
      </c>
      <c r="F25" s="351">
        <f>+'Ark1'!R1825</f>
        <v>175411</v>
      </c>
      <c r="G25" s="323">
        <f t="shared" si="1"/>
        <v>-4383</v>
      </c>
      <c r="H25" s="351">
        <f>+'Ark1'!S1825</f>
        <v>175343</v>
      </c>
      <c r="I25" s="99">
        <f>+'Ark1'!AD1825</f>
        <v>11.85809575251259</v>
      </c>
      <c r="J25" s="104">
        <f t="shared" si="2"/>
        <v>-0.35958311886511041</v>
      </c>
      <c r="K25" s="99">
        <f>+'Ark1'!AE1825</f>
        <v>11.49683593176246</v>
      </c>
      <c r="L25" s="104">
        <f t="shared" si="3"/>
        <v>-0.32945720393074396</v>
      </c>
      <c r="M25" s="99">
        <f>+'Ark1'!W1825</f>
        <v>81.151018289866684</v>
      </c>
      <c r="N25" s="104">
        <f t="shared" si="4"/>
        <v>-1.0204131503072489</v>
      </c>
      <c r="O25" s="99">
        <f>+'Ark1'!X1825</f>
        <v>2.1691912137779275</v>
      </c>
      <c r="P25" s="104">
        <f t="shared" si="5"/>
        <v>-0.13344402432790448</v>
      </c>
      <c r="Q25" s="99">
        <f>+'Ark1'!Y1825</f>
        <v>4.3383824275558549</v>
      </c>
      <c r="R25" s="110"/>
      <c r="S25" s="273">
        <f>+'Ark1'!Z1825</f>
        <v>58.630872636265678</v>
      </c>
      <c r="T25" s="110"/>
      <c r="U25" s="99">
        <f>+'Ark1'!AA1825</f>
        <v>9.436977482541657</v>
      </c>
      <c r="V25" s="65">
        <f t="shared" si="6"/>
        <v>104.10148367952522</v>
      </c>
      <c r="W25" s="99">
        <f>+'Ark1'!V1825</f>
        <v>87.933638614980282</v>
      </c>
      <c r="X25" s="39"/>
      <c r="Y25" s="10"/>
      <c r="Z25" s="10"/>
    </row>
    <row r="26" spans="1:26" ht="15.6">
      <c r="A26" s="39"/>
      <c r="B26" s="46">
        <f>+'Ark1'!C1826</f>
        <v>2023</v>
      </c>
      <c r="C26" s="46">
        <f>+'Ark1'!M1826</f>
        <v>64</v>
      </c>
      <c r="D26" s="335">
        <f>+'Ark1'!Q1826</f>
        <v>1641</v>
      </c>
      <c r="E26" s="78">
        <f t="shared" si="0"/>
        <v>-64</v>
      </c>
      <c r="F26" s="351">
        <f>+'Ark1'!R1826</f>
        <v>110143</v>
      </c>
      <c r="G26" s="323">
        <f t="shared" si="1"/>
        <v>-2616.9700000000012</v>
      </c>
      <c r="H26" s="351">
        <f>+'Ark1'!S1826</f>
        <v>109558</v>
      </c>
      <c r="I26" s="99">
        <f>+'Ark1'!AD1826</f>
        <v>7.4458628048924753</v>
      </c>
      <c r="J26" s="104">
        <f t="shared" si="2"/>
        <v>-0.21660147648611794</v>
      </c>
      <c r="K26" s="99">
        <f>+'Ark1'!AE1826</f>
        <v>6.9850541846325953</v>
      </c>
      <c r="L26" s="104">
        <f t="shared" si="3"/>
        <v>-0.21562902888265345</v>
      </c>
      <c r="M26" s="99">
        <f>+'Ark1'!W1826</f>
        <v>78.9095845123136</v>
      </c>
      <c r="N26" s="104">
        <f t="shared" si="4"/>
        <v>-1.0013440042779109</v>
      </c>
      <c r="O26" s="99">
        <f>+'Ark1'!X1826</f>
        <v>2.1381295225298023</v>
      </c>
      <c r="P26" s="104">
        <f t="shared" si="5"/>
        <v>0.20393248434328992</v>
      </c>
      <c r="Q26" s="99">
        <f>+'Ark1'!Y1826</f>
        <v>4.2762590450596045</v>
      </c>
      <c r="R26" s="110"/>
      <c r="S26" s="273">
        <f>+'Ark1'!Z1826</f>
        <v>56.628201519842392</v>
      </c>
      <c r="T26" s="110"/>
      <c r="U26" s="99">
        <f>+'Ark1'!AA1826</f>
        <v>10.418263778133186</v>
      </c>
      <c r="V26" s="65">
        <f t="shared" si="6"/>
        <v>67.119439366240101</v>
      </c>
      <c r="W26" s="99">
        <f>+'Ark1'!V1826</f>
        <v>85.633025933795807</v>
      </c>
      <c r="X26" s="39"/>
      <c r="Y26" s="10"/>
      <c r="Z26" s="10"/>
    </row>
    <row r="27" spans="1:26" ht="15.6">
      <c r="A27" s="39"/>
      <c r="B27" s="46">
        <f>+'Ark1'!C1827</f>
        <v>2023</v>
      </c>
      <c r="C27" s="46">
        <f>+'Ark1'!M1827</f>
        <v>65</v>
      </c>
      <c r="D27" s="335">
        <f>+'Ark1'!Q1827</f>
        <v>1517</v>
      </c>
      <c r="E27" s="78">
        <f t="shared" si="0"/>
        <v>-62</v>
      </c>
      <c r="F27" s="351">
        <f>+'Ark1'!R1827</f>
        <v>45630</v>
      </c>
      <c r="G27" s="323">
        <f t="shared" si="1"/>
        <v>-2451</v>
      </c>
      <c r="H27" s="351">
        <f>+'Ark1'!S1827</f>
        <v>45572</v>
      </c>
      <c r="I27" s="99">
        <f>+'Ark1'!AD1827</f>
        <v>3.0846692008320438</v>
      </c>
      <c r="J27" s="104">
        <f t="shared" si="2"/>
        <v>-0.1826156797240972</v>
      </c>
      <c r="K27" s="99">
        <f>+'Ark1'!AE1827</f>
        <v>2.8665552729365911</v>
      </c>
      <c r="L27" s="104">
        <f t="shared" si="3"/>
        <v>-0.15624296799041293</v>
      </c>
      <c r="M27" s="99">
        <f>+'Ark1'!W1827</f>
        <v>77.851378039146681</v>
      </c>
      <c r="N27" s="104">
        <f t="shared" si="4"/>
        <v>-0.7012302494563869</v>
      </c>
      <c r="O27" s="99">
        <f>+'Ark1'!X1827</f>
        <v>1.8299364453210607</v>
      </c>
      <c r="P27" s="104">
        <f t="shared" si="5"/>
        <v>0.10992230252037061</v>
      </c>
      <c r="Q27" s="99">
        <f>+'Ark1'!Y1827</f>
        <v>3.6598728906421214</v>
      </c>
      <c r="R27" s="110"/>
      <c r="S27" s="273">
        <f>+'Ark1'!Z1827</f>
        <v>54.580319964935349</v>
      </c>
      <c r="T27" s="110"/>
      <c r="U27" s="99">
        <f>+'Ark1'!AA1827</f>
        <v>10.688954115896328</v>
      </c>
      <c r="V27" s="65">
        <f t="shared" si="6"/>
        <v>30.079103493737641</v>
      </c>
      <c r="W27" s="99">
        <f>+'Ark1'!V1827</f>
        <v>84.390861640821853</v>
      </c>
      <c r="X27" s="39"/>
      <c r="Y27" s="10"/>
      <c r="Z27" s="10"/>
    </row>
    <row r="28" spans="1:26" ht="15.6">
      <c r="A28" s="39"/>
      <c r="B28" s="46">
        <f>+'Ark1'!C1828</f>
        <v>2023</v>
      </c>
      <c r="C28" s="46">
        <f>+'Ark1'!M1828</f>
        <v>66</v>
      </c>
      <c r="D28" s="335">
        <f>+'Ark1'!Q1828</f>
        <v>1221</v>
      </c>
      <c r="E28" s="78">
        <f t="shared" si="0"/>
        <v>-57</v>
      </c>
      <c r="F28" s="351">
        <f>+'Ark1'!R1828</f>
        <v>12181</v>
      </c>
      <c r="G28" s="323">
        <f t="shared" si="1"/>
        <v>-1074</v>
      </c>
      <c r="H28" s="351">
        <f>+'Ark1'!S1828</f>
        <v>12171</v>
      </c>
      <c r="I28" s="99">
        <f>+'Ark1'!AD1828</f>
        <v>0.82345727668935154</v>
      </c>
      <c r="J28" s="104">
        <f t="shared" si="2"/>
        <v>-7.7269852358955449E-2</v>
      </c>
      <c r="K28" s="99">
        <f>+'Ark1'!AE1828</f>
        <v>0.75040308992627103</v>
      </c>
      <c r="L28" s="104">
        <f t="shared" si="3"/>
        <v>-6.5343836901809005E-2</v>
      </c>
      <c r="M28" s="99">
        <f>+'Ark1'!W1828</f>
        <v>76.30841344178809</v>
      </c>
      <c r="N28" s="104">
        <f t="shared" si="4"/>
        <v>-0.5746500155421046</v>
      </c>
      <c r="O28" s="99">
        <f>+'Ark1'!X1828</f>
        <v>1.6008537886872998</v>
      </c>
      <c r="P28" s="104">
        <f t="shared" si="5"/>
        <v>0.2277870214296609</v>
      </c>
      <c r="Q28" s="99">
        <f>+'Ark1'!Y1828</f>
        <v>3.2017075773745995</v>
      </c>
      <c r="R28" s="110"/>
      <c r="S28" s="273">
        <f>+'Ark1'!Z1828</f>
        <v>50.759379361300383</v>
      </c>
      <c r="T28" s="110"/>
      <c r="U28" s="99">
        <f>+'Ark1'!AA1828</f>
        <v>11.490338732557881</v>
      </c>
      <c r="V28" s="65">
        <f t="shared" si="6"/>
        <v>9.9762489762489768</v>
      </c>
      <c r="W28" s="99">
        <f>+'Ark1'!V1828</f>
        <v>82.702715983048691</v>
      </c>
      <c r="X28" s="39"/>
      <c r="Y28" s="10"/>
      <c r="Z28" s="10"/>
    </row>
    <row r="29" spans="1:26" ht="15.6">
      <c r="A29" s="39"/>
      <c r="B29" s="46">
        <f>+'Ark1'!C1829</f>
        <v>2023</v>
      </c>
      <c r="C29" s="46">
        <f>+'Ark1'!M1829</f>
        <v>67</v>
      </c>
      <c r="D29" s="335">
        <f>+'Ark1'!Q1829</f>
        <v>586</v>
      </c>
      <c r="E29" s="78">
        <f t="shared" si="0"/>
        <v>-25</v>
      </c>
      <c r="F29" s="351">
        <f>+'Ark1'!R1829</f>
        <v>2055</v>
      </c>
      <c r="G29" s="323">
        <f t="shared" si="1"/>
        <v>-1</v>
      </c>
      <c r="H29" s="351">
        <f>+'Ark1'!S1829</f>
        <v>2054</v>
      </c>
      <c r="I29" s="99">
        <f>+'Ark1'!AD1829</f>
        <v>0.13892165697369815</v>
      </c>
      <c r="J29" s="104">
        <f t="shared" si="2"/>
        <v>-7.9127982926824325E-4</v>
      </c>
      <c r="K29" s="99">
        <f>+'Ark1'!AE1829</f>
        <v>0.12700953116088642</v>
      </c>
      <c r="L29" s="104">
        <f t="shared" si="3"/>
        <v>3.8556008224205351E-4</v>
      </c>
      <c r="M29" s="99">
        <f>+'Ark1'!W1829</f>
        <v>76.53145082765343</v>
      </c>
      <c r="N29" s="104">
        <f t="shared" si="4"/>
        <v>-0.43359540105676331</v>
      </c>
      <c r="O29" s="99">
        <f>+'Ark1'!X1829</f>
        <v>1.3625304136253045</v>
      </c>
      <c r="P29" s="104">
        <f t="shared" si="5"/>
        <v>0.58432029689378706</v>
      </c>
      <c r="Q29" s="99">
        <f>+'Ark1'!Y1829</f>
        <v>2.7250608272506089</v>
      </c>
      <c r="R29" s="110"/>
      <c r="S29" s="273">
        <f>+'Ark1'!Z1829</f>
        <v>49.7323600973236</v>
      </c>
      <c r="T29" s="110"/>
      <c r="U29" s="99">
        <f>+'Ark1'!AA1829</f>
        <v>11.145874577424385</v>
      </c>
      <c r="V29" s="65">
        <f t="shared" si="6"/>
        <v>3.506825938566553</v>
      </c>
      <c r="W29" s="99">
        <f>+'Ark1'!V1829</f>
        <v>82.935497789372747</v>
      </c>
      <c r="X29" s="39"/>
      <c r="Y29" s="10"/>
      <c r="Z29" s="10"/>
    </row>
    <row r="30" spans="1:26" ht="15.6">
      <c r="A30" s="39"/>
      <c r="B30" s="46">
        <f>+'Ark1'!C1830</f>
        <v>2023</v>
      </c>
      <c r="C30" s="46">
        <f>+'Ark1'!M1830</f>
        <v>68</v>
      </c>
      <c r="D30" s="335">
        <f>+'Ark1'!Q1830</f>
        <v>163</v>
      </c>
      <c r="E30" s="78">
        <f t="shared" si="0"/>
        <v>36</v>
      </c>
      <c r="F30" s="351">
        <f>+'Ark1'!R1830</f>
        <v>302</v>
      </c>
      <c r="G30" s="323">
        <f t="shared" si="1"/>
        <v>91</v>
      </c>
      <c r="H30" s="351">
        <f>+'Ark1'!S1830</f>
        <v>300</v>
      </c>
      <c r="I30" s="99">
        <f>+'Ark1'!AD1830</f>
        <v>2.0415737423871951E-2</v>
      </c>
      <c r="J30" s="104">
        <f t="shared" si="2"/>
        <v>6.0774934231784157E-3</v>
      </c>
      <c r="K30" s="99">
        <f>+'Ark1'!AE1830</f>
        <v>1.8816843290816544E-2</v>
      </c>
      <c r="L30" s="104">
        <f t="shared" si="3"/>
        <v>5.538565328115308E-3</v>
      </c>
      <c r="M30" s="99">
        <f>+'Ark1'!W1830</f>
        <v>77.63000000000001</v>
      </c>
      <c r="N30" s="104">
        <f t="shared" si="4"/>
        <v>-0.97473933649288824</v>
      </c>
      <c r="O30" s="99">
        <f>+'Ark1'!X1830</f>
        <v>0.33112582781456951</v>
      </c>
      <c r="P30" s="104">
        <f t="shared" si="5"/>
        <v>0.33112582781456951</v>
      </c>
      <c r="Q30" s="99">
        <f>+'Ark1'!Y1830</f>
        <v>0.66225165562913901</v>
      </c>
      <c r="R30" s="110"/>
      <c r="S30" s="273">
        <f>+'Ark1'!Z1830</f>
        <v>43.377483443708606</v>
      </c>
      <c r="T30" s="110"/>
      <c r="U30" s="99">
        <f>+'Ark1'!AA1830</f>
        <v>10.337619003748706</v>
      </c>
      <c r="V30" s="65">
        <f t="shared" si="6"/>
        <v>1.852760736196319</v>
      </c>
      <c r="W30" s="99">
        <f>+'Ark1'!V1830</f>
        <v>84.34236186348862</v>
      </c>
      <c r="X30" s="39"/>
      <c r="Y30" s="10"/>
      <c r="Z30" s="10"/>
    </row>
    <row r="31" spans="1:26">
      <c r="A31" s="39"/>
      <c r="B31" s="39"/>
      <c r="C31" s="39"/>
      <c r="D31" s="307"/>
      <c r="E31" s="39"/>
      <c r="F31" s="307"/>
      <c r="G31" s="307"/>
      <c r="H31" s="307"/>
      <c r="I31" s="39"/>
      <c r="J31" s="39"/>
      <c r="K31" s="115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10"/>
      <c r="Z31" s="10"/>
    </row>
    <row r="32" spans="1:26" ht="15.6">
      <c r="A32" s="39"/>
      <c r="B32">
        <f>+'Ark1'!C1831</f>
        <v>2022</v>
      </c>
      <c r="C32">
        <f>+'Ark1'!M1831</f>
        <v>48</v>
      </c>
      <c r="D32" s="301">
        <f>+'Ark1'!Q1831</f>
        <v>422</v>
      </c>
      <c r="F32" s="301">
        <f>+'Ark1'!R1831</f>
        <v>954</v>
      </c>
      <c r="H32" s="301">
        <f>+'Ark1'!S1831</f>
        <v>903</v>
      </c>
      <c r="I32" s="100">
        <f>+'Ark1'!AD1831</f>
        <v>6.482788993678501E-2</v>
      </c>
      <c r="K32" s="100">
        <f>+'Ark1'!AE1831</f>
        <v>6.6285447639403111E-2</v>
      </c>
      <c r="M32" s="100">
        <f>+'Ark1'!W1831</f>
        <v>91.689557032115189</v>
      </c>
      <c r="O32" s="100">
        <f>+'Ark1'!X1831</f>
        <v>1.9916142557651997</v>
      </c>
      <c r="Q32" s="100">
        <f>+'Ark1'!Y1831</f>
        <v>3.9832285115303994</v>
      </c>
      <c r="R32" s="110"/>
      <c r="S32" s="10">
        <f>+'Ark1'!Z1831</f>
        <v>39.937106918239003</v>
      </c>
      <c r="T32" s="110"/>
      <c r="U32" s="100">
        <f>+'Ark1'!AA1831</f>
        <v>19.918347791993224</v>
      </c>
      <c r="V32" s="10">
        <f t="shared" si="6"/>
        <v>2.2606635071090047</v>
      </c>
      <c r="W32" s="100">
        <f>+'Ark1'!V1831</f>
        <v>102.63377522139398</v>
      </c>
      <c r="X32" s="39"/>
      <c r="Y32" s="10"/>
      <c r="Z32" s="10"/>
    </row>
    <row r="33" spans="1:26" ht="16.5" customHeight="1">
      <c r="A33" s="39"/>
      <c r="B33">
        <f>+'Ark1'!C1832</f>
        <v>2022</v>
      </c>
      <c r="C33">
        <f>+'Ark1'!M1832</f>
        <v>49</v>
      </c>
      <c r="D33" s="301">
        <f>+'Ark1'!Q1832</f>
        <v>280</v>
      </c>
      <c r="F33" s="301">
        <f>+'Ark1'!R1832</f>
        <v>477</v>
      </c>
      <c r="H33" s="301">
        <f>+'Ark1'!S1832</f>
        <v>475</v>
      </c>
      <c r="I33" s="100">
        <f>+'Ark1'!AD1832</f>
        <v>3.2413944968392505E-2</v>
      </c>
      <c r="K33" s="100">
        <f>+'Ark1'!AE1832</f>
        <v>3.6486747354871528E-2</v>
      </c>
      <c r="M33" s="100">
        <f>+'Ark1'!W1832</f>
        <v>95.946905263157888</v>
      </c>
      <c r="O33" s="100">
        <f>+'Ark1'!X1832</f>
        <v>1.2578616352201253</v>
      </c>
      <c r="Q33" s="100">
        <f>+'Ark1'!Y1832</f>
        <v>2.5157232704402506</v>
      </c>
      <c r="R33" s="110"/>
      <c r="S33" s="10">
        <f>+'Ark1'!Z1832</f>
        <v>51.781970649895186</v>
      </c>
      <c r="T33" s="110"/>
      <c r="U33" s="100">
        <f>+'Ark1'!AA1832</f>
        <v>12.615312879757891</v>
      </c>
      <c r="V33" s="10">
        <f t="shared" ref="V33:V54" si="7">+F33/D33</f>
        <v>1.7035714285714285</v>
      </c>
      <c r="W33" s="100">
        <f>+'Ark1'!V1832</f>
        <v>104.10305069282091</v>
      </c>
      <c r="X33" s="39"/>
      <c r="Y33" s="10"/>
      <c r="Z33" s="10"/>
    </row>
    <row r="34" spans="1:26" ht="16.5" customHeight="1">
      <c r="A34" s="39"/>
      <c r="B34">
        <f>+'Ark1'!C1833</f>
        <v>2022</v>
      </c>
      <c r="C34">
        <f>+'Ark1'!M1833</f>
        <v>50</v>
      </c>
      <c r="D34" s="301">
        <f>+'Ark1'!Q1833</f>
        <v>468</v>
      </c>
      <c r="F34" s="301">
        <f>+'Ark1'!R1833</f>
        <v>956</v>
      </c>
      <c r="H34" s="301">
        <f>+'Ark1'!S1833</f>
        <v>950</v>
      </c>
      <c r="I34" s="100">
        <f>+'Ark1'!AD1833</f>
        <v>6.4963797462857908E-2</v>
      </c>
      <c r="K34" s="100">
        <f>+'Ark1'!AE1833</f>
        <v>7.2686691079041882E-2</v>
      </c>
      <c r="M34" s="100">
        <f>+'Ark1'!W1833</f>
        <v>95.569810526315905</v>
      </c>
      <c r="O34" s="100">
        <f>+'Ark1'!X1833</f>
        <v>2.3012552301255234</v>
      </c>
      <c r="Q34" s="100">
        <f>+'Ark1'!Y1833</f>
        <v>4.6025104602510467</v>
      </c>
      <c r="R34" s="110"/>
      <c r="S34" s="10">
        <f>+'Ark1'!Z1833</f>
        <v>52.405857740585773</v>
      </c>
      <c r="T34" s="110"/>
      <c r="U34" s="100">
        <f>+'Ark1'!AA1833</f>
        <v>12.887370119449161</v>
      </c>
      <c r="V34" s="10">
        <f t="shared" si="7"/>
        <v>2.0427350427350426</v>
      </c>
      <c r="W34" s="100">
        <f>+'Ark1'!V1833</f>
        <v>103.77353025032788</v>
      </c>
      <c r="X34" s="39"/>
      <c r="Y34" s="10"/>
      <c r="Z34" s="10"/>
    </row>
    <row r="35" spans="1:26" ht="15.6">
      <c r="A35" s="39"/>
      <c r="B35">
        <f>+'Ark1'!C1834</f>
        <v>2022</v>
      </c>
      <c r="C35">
        <f>+'Ark1'!M1834</f>
        <v>51</v>
      </c>
      <c r="D35" s="301">
        <f>+'Ark1'!Q1834</f>
        <v>678</v>
      </c>
      <c r="F35" s="301">
        <f>+'Ark1'!R1834</f>
        <v>1720</v>
      </c>
      <c r="H35" s="301">
        <f>+'Ark1'!S1834</f>
        <v>1715</v>
      </c>
      <c r="I35" s="100">
        <f>+'Ark1'!AD1834</f>
        <v>0.11688047242271508</v>
      </c>
      <c r="K35" s="100">
        <f>+'Ark1'!AE1834</f>
        <v>0.1304394104687831</v>
      </c>
      <c r="M35" s="100">
        <f>+'Ark1'!W1834</f>
        <v>95.002303206996942</v>
      </c>
      <c r="O35" s="100">
        <f>+'Ark1'!X1834</f>
        <v>1.6279069767441861</v>
      </c>
      <c r="Q35" s="100">
        <f>+'Ark1'!Y1834</f>
        <v>3.2558139534883721</v>
      </c>
      <c r="R35" s="110"/>
      <c r="S35" s="10">
        <f>+'Ark1'!Z1834</f>
        <v>56.395348837209312</v>
      </c>
      <c r="T35" s="110"/>
      <c r="U35" s="100">
        <f>+'Ark1'!AA1834</f>
        <v>10.574132649262232</v>
      </c>
      <c r="V35" s="10">
        <f t="shared" si="7"/>
        <v>2.5368731563421827</v>
      </c>
      <c r="W35" s="100">
        <f>+'Ark1'!V1834</f>
        <v>103.00638998828138</v>
      </c>
      <c r="X35" s="39"/>
      <c r="Y35" s="10"/>
      <c r="Z35" s="10"/>
    </row>
    <row r="36" spans="1:26" ht="17.25" customHeight="1">
      <c r="A36" s="39"/>
      <c r="B36">
        <f>+'Ark1'!C1835</f>
        <v>2022</v>
      </c>
      <c r="C36">
        <f>+'Ark1'!M1835</f>
        <v>52</v>
      </c>
      <c r="D36" s="301">
        <f>+'Ark1'!Q1835</f>
        <v>934</v>
      </c>
      <c r="F36" s="301">
        <f>+'Ark1'!R1835</f>
        <v>3276</v>
      </c>
      <c r="H36" s="301">
        <f>+'Ark1'!S1835</f>
        <v>3273</v>
      </c>
      <c r="I36" s="100">
        <f>+'Ark1'!AD1835</f>
        <v>0.22261652770745036</v>
      </c>
      <c r="K36" s="100">
        <f>+'Ark1'!AE1835</f>
        <v>0.24563882343362944</v>
      </c>
      <c r="M36" s="100">
        <f>+'Ark1'!W1835</f>
        <v>93.743342499236292</v>
      </c>
      <c r="O36" s="100">
        <f>+'Ark1'!X1835</f>
        <v>1.7094017094017093</v>
      </c>
      <c r="Q36" s="100">
        <f>+'Ark1'!Y1835</f>
        <v>3.4188034188034186</v>
      </c>
      <c r="R36" s="110"/>
      <c r="S36" s="10">
        <f>+'Ark1'!Z1835</f>
        <v>57.692307692307693</v>
      </c>
      <c r="T36" s="110"/>
      <c r="U36" s="100">
        <f>+'Ark1'!AA1835</f>
        <v>10.395329309022044</v>
      </c>
      <c r="V36" s="10">
        <f t="shared" si="7"/>
        <v>3.507494646680942</v>
      </c>
      <c r="W36" s="100">
        <f>+'Ark1'!V1835</f>
        <v>101.5935430203256</v>
      </c>
      <c r="X36" s="39"/>
      <c r="Y36" s="10"/>
      <c r="Z36" s="10"/>
    </row>
    <row r="37" spans="1:26" ht="15.6">
      <c r="A37" s="39"/>
      <c r="B37">
        <f>+'Ark1'!C1836</f>
        <v>2022</v>
      </c>
      <c r="C37">
        <f>+'Ark1'!M1836</f>
        <v>53</v>
      </c>
      <c r="D37" s="301">
        <f>+'Ark1'!Q1836</f>
        <v>1143</v>
      </c>
      <c r="F37" s="301">
        <f>+'Ark1'!R1836</f>
        <v>6401</v>
      </c>
      <c r="H37" s="301">
        <f>+'Ark1'!S1836</f>
        <v>6399</v>
      </c>
      <c r="I37" s="100">
        <f>+'Ark1'!AD1836</f>
        <v>0.43497203719639471</v>
      </c>
      <c r="K37" s="100">
        <f>+'Ark1'!AE1836</f>
        <v>0.47807002103834911</v>
      </c>
      <c r="M37" s="100">
        <f>+'Ark1'!W1836</f>
        <v>93.318732614471102</v>
      </c>
      <c r="O37" s="100">
        <f>+'Ark1'!X1836</f>
        <v>1.7653491641930941</v>
      </c>
      <c r="Q37" s="100">
        <f>+'Ark1'!Y1836</f>
        <v>3.5306983283861881</v>
      </c>
      <c r="R37" s="110"/>
      <c r="S37" s="10">
        <f>+'Ark1'!Z1836</f>
        <v>59.92813622871428</v>
      </c>
      <c r="T37" s="110"/>
      <c r="U37" s="100">
        <f>+'Ark1'!AA1836</f>
        <v>9.8586826028184564</v>
      </c>
      <c r="V37" s="10">
        <f t="shared" si="7"/>
        <v>5.6001749781277343</v>
      </c>
      <c r="W37" s="100">
        <f>+'Ark1'!V1836</f>
        <v>101.112269201055</v>
      </c>
      <c r="X37" s="39"/>
      <c r="Y37" s="10"/>
      <c r="Z37" s="10"/>
    </row>
    <row r="38" spans="1:26" ht="15.6">
      <c r="A38" s="39"/>
      <c r="B38">
        <f>+'Ark1'!C1837</f>
        <v>2022</v>
      </c>
      <c r="C38">
        <f>+'Ark1'!M1837</f>
        <v>54</v>
      </c>
      <c r="D38" s="301">
        <f>+'Ark1'!Q1837</f>
        <v>1353</v>
      </c>
      <c r="F38" s="301">
        <f>+'Ark1'!R1837</f>
        <v>11961</v>
      </c>
      <c r="H38" s="301">
        <f>+'Ark1'!S1837</f>
        <v>11954</v>
      </c>
      <c r="I38" s="100">
        <f>+'Ark1'!AD1837</f>
        <v>0.81279495967912496</v>
      </c>
      <c r="K38" s="100">
        <f>+'Ark1'!AE1837</f>
        <v>0.88322755238219131</v>
      </c>
      <c r="M38" s="100">
        <f>+'Ark1'!W1837</f>
        <v>92.288755228375237</v>
      </c>
      <c r="O38" s="100">
        <f>+'Ark1'!X1837</f>
        <v>1.4714488755120805</v>
      </c>
      <c r="Q38" s="100">
        <f>+'Ark1'!Y1837</f>
        <v>2.942897751024161</v>
      </c>
      <c r="R38" s="110"/>
      <c r="S38" s="10">
        <f>+'Ark1'!Z1837</f>
        <v>59.576958448290277</v>
      </c>
      <c r="T38" s="110"/>
      <c r="U38" s="100">
        <f>+'Ark1'!AA1837</f>
        <v>9.3501585479525477</v>
      </c>
      <c r="V38" s="10">
        <f t="shared" si="7"/>
        <v>8.840354767184035</v>
      </c>
      <c r="W38" s="100">
        <f>+'Ark1'!V1837</f>
        <v>100.0046657727865</v>
      </c>
      <c r="X38" s="39"/>
      <c r="Y38" s="10"/>
      <c r="Z38" s="10"/>
    </row>
    <row r="39" spans="1:26" ht="15.6">
      <c r="A39" s="39"/>
      <c r="B39">
        <f>+'Ark1'!C1838</f>
        <v>2022</v>
      </c>
      <c r="C39">
        <f>+'Ark1'!M1838</f>
        <v>55</v>
      </c>
      <c r="D39" s="301">
        <f>+'Ark1'!Q1838</f>
        <v>1467</v>
      </c>
      <c r="F39" s="301">
        <f>+'Ark1'!R1838</f>
        <v>22431</v>
      </c>
      <c r="H39" s="301">
        <f>+'Ark1'!S1838</f>
        <v>22424</v>
      </c>
      <c r="I39" s="100">
        <f>+'Ark1'!AD1838</f>
        <v>1.5242708586708853</v>
      </c>
      <c r="K39" s="100">
        <f>+'Ark1'!AE1838</f>
        <v>1.6400337952284876</v>
      </c>
      <c r="M39" s="100">
        <f>+'Ark1'!W1838</f>
        <v>91.354331519799828</v>
      </c>
      <c r="O39" s="100">
        <f>+'Ark1'!X1838</f>
        <v>1.6584191520663369</v>
      </c>
      <c r="Q39" s="100">
        <f>+'Ark1'!Y1838</f>
        <v>3.3168383041326739</v>
      </c>
      <c r="R39" s="110"/>
      <c r="S39" s="10">
        <f>+'Ark1'!Z1838</f>
        <v>60.389639338415599</v>
      </c>
      <c r="T39" s="110"/>
      <c r="U39" s="100">
        <f>+'Ark1'!AA1838</f>
        <v>9.0720223839439171</v>
      </c>
      <c r="V39" s="10">
        <f t="shared" si="7"/>
        <v>15.29038854805726</v>
      </c>
      <c r="W39" s="100">
        <f>+'Ark1'!V1838</f>
        <v>98.990128302403377</v>
      </c>
      <c r="X39" s="39"/>
      <c r="Y39" s="10"/>
      <c r="Z39" s="10"/>
    </row>
    <row r="40" spans="1:26" ht="15.6">
      <c r="A40" s="39"/>
      <c r="B40">
        <f>+'Ark1'!C1839</f>
        <v>2022</v>
      </c>
      <c r="C40">
        <f>+'Ark1'!M1839</f>
        <v>56</v>
      </c>
      <c r="D40" s="301">
        <f>+'Ark1'!Q1839</f>
        <v>1572</v>
      </c>
      <c r="F40" s="301">
        <f>+'Ark1'!R1839</f>
        <v>40287</v>
      </c>
      <c r="H40" s="301">
        <f>+'Ark1'!S1839</f>
        <v>40278</v>
      </c>
      <c r="I40" s="100">
        <f>+'Ark1'!AD1839</f>
        <v>2.7376532514499554</v>
      </c>
      <c r="K40" s="100">
        <f>+'Ark1'!AE1839</f>
        <v>2.9134076742754562</v>
      </c>
      <c r="M40" s="100">
        <f>+'Ark1'!W1839</f>
        <v>90.348884254431383</v>
      </c>
      <c r="O40" s="100">
        <f>+'Ark1'!X1839</f>
        <v>1.4620100776925562</v>
      </c>
      <c r="Q40" s="100">
        <f>+'Ark1'!Y1839</f>
        <v>2.9240201553851124</v>
      </c>
      <c r="R40" s="110"/>
      <c r="S40" s="10">
        <f>+'Ark1'!Z1839</f>
        <v>61.342368505969645</v>
      </c>
      <c r="T40" s="110"/>
      <c r="U40" s="100">
        <f>+'Ark1'!AA1839</f>
        <v>8.8392248197105854</v>
      </c>
      <c r="V40" s="10">
        <f t="shared" si="7"/>
        <v>25.627862595419849</v>
      </c>
      <c r="W40" s="100">
        <f>+'Ark1'!V1839</f>
        <v>97.892966203412399</v>
      </c>
      <c r="X40" s="39"/>
      <c r="Y40"/>
    </row>
    <row r="41" spans="1:26" ht="15.6">
      <c r="A41" s="39"/>
      <c r="B41">
        <f>+'Ark1'!C1840</f>
        <v>2022</v>
      </c>
      <c r="C41">
        <f>+'Ark1'!M1840</f>
        <v>57</v>
      </c>
      <c r="D41" s="301">
        <f>+'Ark1'!Q1840</f>
        <v>1636</v>
      </c>
      <c r="F41" s="301">
        <f>+'Ark1'!R1840</f>
        <v>68620</v>
      </c>
      <c r="H41" s="301">
        <f>+'Ark1'!S1840</f>
        <v>68610</v>
      </c>
      <c r="I41" s="100">
        <f>+'Ark1'!AD1840</f>
        <v>4.6629872195620408</v>
      </c>
      <c r="K41" s="100">
        <f>+'Ark1'!AE1840</f>
        <v>4.9119665590451005</v>
      </c>
      <c r="M41" s="100">
        <f>+'Ark1'!W1840</f>
        <v>89.424683865326401</v>
      </c>
      <c r="O41" s="100">
        <f>+'Ark1'!X1840</f>
        <v>1.5316234334013412</v>
      </c>
      <c r="Q41" s="100">
        <f>+'Ark1'!Y1840</f>
        <v>3.0632468668026824</v>
      </c>
      <c r="R41" s="110"/>
      <c r="S41" s="10">
        <f>+'Ark1'!Z1840</f>
        <v>61.645292917516784</v>
      </c>
      <c r="T41" s="110"/>
      <c r="U41" s="100">
        <f>+'Ark1'!AA1840</f>
        <v>8.6110309851572406</v>
      </c>
      <c r="V41" s="10">
        <f t="shared" si="7"/>
        <v>41.943765281173597</v>
      </c>
      <c r="W41" s="100">
        <f>+'Ark1'!V1840</f>
        <v>96.890384090331708</v>
      </c>
      <c r="X41" s="39"/>
      <c r="Y41"/>
    </row>
    <row r="42" spans="1:26" ht="15.6">
      <c r="A42" s="39"/>
      <c r="B42">
        <f>+'Ark1'!C1841</f>
        <v>2022</v>
      </c>
      <c r="C42">
        <f>+'Ark1'!M1841</f>
        <v>58</v>
      </c>
      <c r="D42" s="301">
        <f>+'Ark1'!Q1841</f>
        <v>1724</v>
      </c>
      <c r="F42" s="301">
        <f>+'Ark1'!R1841</f>
        <v>110388</v>
      </c>
      <c r="H42" s="301">
        <f>+'Ark1'!S1841</f>
        <v>110381</v>
      </c>
      <c r="I42" s="100">
        <f>+'Ark1'!AD1841</f>
        <v>7.5012799940689936</v>
      </c>
      <c r="K42" s="100">
        <f>+'Ark1'!AE1841</f>
        <v>7.8179148891146495</v>
      </c>
      <c r="M42" s="100">
        <f>+'Ark1'!W1841</f>
        <v>88.46796658845328</v>
      </c>
      <c r="O42" s="100">
        <f>+'Ark1'!X1841</f>
        <v>1.6324238141827003</v>
      </c>
      <c r="Q42" s="100">
        <f>+'Ark1'!Y1841</f>
        <v>3.2648476283654007</v>
      </c>
      <c r="R42" s="110"/>
      <c r="S42" s="10">
        <f>+'Ark1'!Z1841</f>
        <v>61.726818132405683</v>
      </c>
      <c r="T42" s="110"/>
      <c r="U42" s="100">
        <f>+'Ark1'!AA1841</f>
        <v>8.5494970597433433</v>
      </c>
      <c r="V42" s="10">
        <f t="shared" si="7"/>
        <v>64.030162412993036</v>
      </c>
      <c r="W42" s="100">
        <f>+'Ark1'!V1841</f>
        <v>95.851314480407737</v>
      </c>
      <c r="X42" s="39"/>
      <c r="Y42"/>
    </row>
    <row r="43" spans="1:26" ht="15.6">
      <c r="A43" s="39"/>
      <c r="B43">
        <f>+'Ark1'!C1842</f>
        <v>2022</v>
      </c>
      <c r="C43">
        <f>+'Ark1'!M1842</f>
        <v>59</v>
      </c>
      <c r="D43" s="301">
        <f>+'Ark1'!Q1842</f>
        <v>1773</v>
      </c>
      <c r="F43" s="301">
        <f>+'Ark1'!R1842</f>
        <v>161533.94</v>
      </c>
      <c r="H43" s="301">
        <f>+'Ark1'!S1842</f>
        <v>161522.94</v>
      </c>
      <c r="I43" s="100">
        <f>+'Ark1'!AD1842</f>
        <v>10.976839081106112</v>
      </c>
      <c r="K43" s="100">
        <f>+'Ark1'!AE1842</f>
        <v>11.297474347439916</v>
      </c>
      <c r="M43" s="100">
        <f>+'Ark1'!W1842</f>
        <v>87.364819572996993</v>
      </c>
      <c r="O43" s="100">
        <f>+'Ark1'!X1842</f>
        <v>1.7476203452970938</v>
      </c>
      <c r="Q43" s="100">
        <f>+'Ark1'!Y1842</f>
        <v>3.4952406905941875</v>
      </c>
      <c r="R43" s="110"/>
      <c r="S43" s="10">
        <f>+'Ark1'!Z1842</f>
        <v>62.209217456096205</v>
      </c>
      <c r="T43" s="110"/>
      <c r="U43" s="100">
        <f>+'Ark1'!AA1842</f>
        <v>8.5248952411155017</v>
      </c>
      <c r="V43" s="10">
        <f t="shared" si="7"/>
        <v>91.107693175408912</v>
      </c>
      <c r="W43" s="100">
        <f>+'Ark1'!V1842</f>
        <v>94.655419715036487</v>
      </c>
      <c r="X43" s="39"/>
      <c r="Y43"/>
    </row>
    <row r="44" spans="1:26" ht="15.6">
      <c r="A44" s="39"/>
      <c r="B44">
        <f>+'Ark1'!C1843</f>
        <v>2022</v>
      </c>
      <c r="C44">
        <f>+'Ark1'!M1843</f>
        <v>60</v>
      </c>
      <c r="D44" s="301">
        <f>+'Ark1'!Q1843</f>
        <v>1843</v>
      </c>
      <c r="F44" s="301">
        <f>+'Ark1'!R1843</f>
        <v>217745.94</v>
      </c>
      <c r="H44" s="301">
        <f>+'Ark1'!S1843</f>
        <v>216159.94</v>
      </c>
      <c r="I44" s="100">
        <f>+'Ark1'!AD1843</f>
        <v>14.796656008911732</v>
      </c>
      <c r="K44" s="100">
        <f>+'Ark1'!AE1843</f>
        <v>14.935998288716309</v>
      </c>
      <c r="M44" s="100">
        <f>+'Ark1'!W1843</f>
        <v>86.307487779651808</v>
      </c>
      <c r="O44" s="100">
        <f>+'Ark1'!X1843</f>
        <v>1.9017576171569497</v>
      </c>
      <c r="Q44" s="100">
        <f>+'Ark1'!Y1843</f>
        <v>3.8035152343138994</v>
      </c>
      <c r="R44" s="110"/>
      <c r="S44" s="10">
        <f>+'Ark1'!Z1843</f>
        <v>61.432603519496155</v>
      </c>
      <c r="T44" s="110"/>
      <c r="U44" s="100">
        <f>+'Ark1'!AA1843</f>
        <v>8.6393967022382316</v>
      </c>
      <c r="V44" s="10">
        <f t="shared" si="7"/>
        <v>118.14755290287574</v>
      </c>
      <c r="W44" s="100">
        <f>+'Ark1'!V1843</f>
        <v>93.728508309145525</v>
      </c>
      <c r="X44" s="39"/>
      <c r="Y44"/>
    </row>
    <row r="45" spans="1:26" ht="15.6">
      <c r="A45" s="39"/>
      <c r="B45">
        <f>+'Ark1'!C1844</f>
        <v>2022</v>
      </c>
      <c r="C45">
        <f>+'Ark1'!M1844</f>
        <v>61</v>
      </c>
      <c r="D45" s="301">
        <f>+'Ark1'!Q1844</f>
        <v>1810</v>
      </c>
      <c r="F45" s="301">
        <f>+'Ark1'!R1844</f>
        <v>238679</v>
      </c>
      <c r="H45" s="301">
        <f>+'Ark1'!S1844</f>
        <v>238664</v>
      </c>
      <c r="I45" s="100">
        <f>+'Ark1'!AD1844</f>
        <v>16.21913620777978</v>
      </c>
      <c r="K45" s="100">
        <f>+'Ark1'!AE1844</f>
        <v>16.265758366805411</v>
      </c>
      <c r="M45" s="100">
        <f>+'Ark1'!W1844</f>
        <v>85.128862962155381</v>
      </c>
      <c r="O45" s="100">
        <f>+'Ark1'!X1844</f>
        <v>2.1748876105564374</v>
      </c>
      <c r="Q45" s="100">
        <f>+'Ark1'!Y1844</f>
        <v>4.3497752211128748</v>
      </c>
      <c r="R45" s="110"/>
      <c r="S45" s="10">
        <f>+'Ark1'!Z1844</f>
        <v>61.824039819171354</v>
      </c>
      <c r="T45" s="110"/>
      <c r="U45" s="100">
        <f>+'Ark1'!AA1844</f>
        <v>8.6522060911267875</v>
      </c>
      <c r="V45" s="10">
        <f t="shared" si="7"/>
        <v>131.86685082872927</v>
      </c>
      <c r="W45" s="100">
        <f>+'Ark1'!V1844</f>
        <v>92.233303626011747</v>
      </c>
      <c r="X45" s="39"/>
      <c r="Y45"/>
    </row>
    <row r="46" spans="1:26" ht="15.6">
      <c r="A46" s="39"/>
      <c r="B46">
        <f>+'Ark1'!C1845</f>
        <v>2022</v>
      </c>
      <c r="C46">
        <f>+'Ark1'!M1845</f>
        <v>62</v>
      </c>
      <c r="D46" s="301">
        <f>+'Ark1'!Q1845</f>
        <v>1817</v>
      </c>
      <c r="F46" s="301">
        <f>+'Ark1'!R1845</f>
        <v>228223</v>
      </c>
      <c r="H46" s="301">
        <f>+'Ark1'!S1845</f>
        <v>228162</v>
      </c>
      <c r="I46" s="100">
        <f>+'Ark1'!AD1845</f>
        <v>15.508611661470528</v>
      </c>
      <c r="K46" s="100">
        <f>+'Ark1'!AE1845</f>
        <v>15.299187619973511</v>
      </c>
      <c r="M46" s="100">
        <f>+'Ark1'!W1845</f>
        <v>83.755722030837518</v>
      </c>
      <c r="O46" s="100">
        <f>+'Ark1'!X1845</f>
        <v>2.2175679050752986</v>
      </c>
      <c r="Q46" s="100">
        <f>+'Ark1'!Y1845</f>
        <v>4.4351358101505971</v>
      </c>
      <c r="R46" s="110"/>
      <c r="S46" s="10">
        <f>+'Ark1'!Z1845</f>
        <v>60.9977960153008</v>
      </c>
      <c r="T46" s="110"/>
      <c r="U46" s="100">
        <f>+'Ark1'!AA1845</f>
        <v>8.960019726404381</v>
      </c>
      <c r="V46" s="10">
        <f t="shared" si="7"/>
        <v>125.60429279031371</v>
      </c>
      <c r="W46" s="100">
        <f>+'Ark1'!V1845</f>
        <v>90.751607198031394</v>
      </c>
      <c r="X46" s="39"/>
      <c r="Y46"/>
    </row>
    <row r="47" spans="1:26" ht="15.6">
      <c r="A47" s="39"/>
      <c r="B47">
        <f>+'Ark1'!C1846</f>
        <v>2022</v>
      </c>
      <c r="C47">
        <f>+'Ark1'!M1846</f>
        <v>63</v>
      </c>
      <c r="D47" s="301">
        <f>+'Ark1'!Q1846</f>
        <v>1778</v>
      </c>
      <c r="F47" s="301">
        <f>+'Ark1'!R1846</f>
        <v>179794</v>
      </c>
      <c r="H47" s="301">
        <f>+'Ark1'!S1846</f>
        <v>179770</v>
      </c>
      <c r="I47" s="100">
        <f>+'Ark1'!AD1846</f>
        <v>12.2176788713777</v>
      </c>
      <c r="K47" s="100">
        <f>+'Ark1'!AE1846</f>
        <v>11.826293135693204</v>
      </c>
      <c r="M47" s="100">
        <f>+'Ark1'!W1846</f>
        <v>82.171431440173933</v>
      </c>
      <c r="O47" s="100">
        <f>+'Ark1'!X1846</f>
        <v>2.3026352381058319</v>
      </c>
      <c r="Q47" s="100">
        <f>+'Ark1'!Y1846</f>
        <v>4.6052704762116639</v>
      </c>
      <c r="R47" s="110"/>
      <c r="S47" s="10">
        <f>+'Ark1'!Z1846</f>
        <v>59.875746687876124</v>
      </c>
      <c r="T47" s="110"/>
      <c r="U47" s="100">
        <f>+'Ark1'!AA1846</f>
        <v>9.3330153912173941</v>
      </c>
      <c r="V47" s="10">
        <f t="shared" si="7"/>
        <v>101.1214848143982</v>
      </c>
      <c r="W47" s="100">
        <f>+'Ark1'!V1846</f>
        <v>89.031426215670308</v>
      </c>
      <c r="X47" s="39"/>
      <c r="Y47"/>
    </row>
    <row r="48" spans="1:26" ht="15.6">
      <c r="A48" s="39"/>
      <c r="B48">
        <f>+'Ark1'!C1847</f>
        <v>2022</v>
      </c>
      <c r="C48">
        <f>+'Ark1'!M1847</f>
        <v>64</v>
      </c>
      <c r="D48" s="301">
        <f>+'Ark1'!Q1847</f>
        <v>1705</v>
      </c>
      <c r="F48" s="301">
        <f>+'Ark1'!R1847</f>
        <v>112759.97</v>
      </c>
      <c r="H48" s="301">
        <f>+'Ark1'!S1847</f>
        <v>112552.97</v>
      </c>
      <c r="I48" s="100">
        <f>+'Ark1'!AD1847</f>
        <v>7.6624642813785933</v>
      </c>
      <c r="K48" s="100">
        <f>+'Ark1'!AE1847</f>
        <v>7.2006832135152488</v>
      </c>
      <c r="M48" s="100">
        <f>+'Ark1'!W1847</f>
        <v>79.910928516591511</v>
      </c>
      <c r="O48" s="100">
        <f>+'Ark1'!X1847</f>
        <v>1.9341970381865123</v>
      </c>
      <c r="Q48" s="100">
        <f>+'Ark1'!Y1847</f>
        <v>3.8683940763730247</v>
      </c>
      <c r="R48" s="110"/>
      <c r="S48" s="10">
        <f>+'Ark1'!Z1847</f>
        <v>56.789656825910818</v>
      </c>
      <c r="T48" s="110"/>
      <c r="U48" s="100">
        <f>+'Ark1'!AA1847</f>
        <v>10.425969965085304</v>
      </c>
      <c r="V48" s="10">
        <f t="shared" si="7"/>
        <v>66.134879765395894</v>
      </c>
      <c r="W48" s="100">
        <f>+'Ark1'!V1847</f>
        <v>86.641076145780758</v>
      </c>
      <c r="X48" s="39"/>
      <c r="Y48"/>
    </row>
    <row r="49" spans="1:25" ht="15.6">
      <c r="A49" s="39"/>
      <c r="B49">
        <f>+'Ark1'!C1848</f>
        <v>2022</v>
      </c>
      <c r="C49">
        <f>+'Ark1'!M1848</f>
        <v>65</v>
      </c>
      <c r="D49" s="301">
        <f>+'Ark1'!Q1848</f>
        <v>1579</v>
      </c>
      <c r="F49" s="301">
        <f>+'Ark1'!R1848</f>
        <v>48081</v>
      </c>
      <c r="H49" s="301">
        <f>+'Ark1'!S1848</f>
        <v>48066</v>
      </c>
      <c r="I49" s="100">
        <f>+'Ark1'!AD1848</f>
        <v>3.267284880556141</v>
      </c>
      <c r="K49" s="100">
        <f>+'Ark1'!AE1848</f>
        <v>3.022798240927004</v>
      </c>
      <c r="M49" s="100">
        <f>+'Ark1'!W1848</f>
        <v>78.552608288603068</v>
      </c>
      <c r="O49" s="100">
        <f>+'Ark1'!X1848</f>
        <v>1.7200141428006901</v>
      </c>
      <c r="Q49" s="100">
        <f>+'Ark1'!Y1848</f>
        <v>3.4400282856013802</v>
      </c>
      <c r="R49" s="110"/>
      <c r="S49" s="10">
        <f>+'Ark1'!Z1848</f>
        <v>53.956864457893992</v>
      </c>
      <c r="T49" s="110"/>
      <c r="U49" s="100">
        <f>+'Ark1'!AA1848</f>
        <v>10.739197503324649</v>
      </c>
      <c r="V49" s="10">
        <f t="shared" si="7"/>
        <v>30.450284990500318</v>
      </c>
      <c r="W49" s="100">
        <f>+'Ark1'!V1848</f>
        <v>85.116207585461794</v>
      </c>
      <c r="X49" s="39"/>
      <c r="Y49"/>
    </row>
    <row r="50" spans="1:25" ht="15.6">
      <c r="A50" s="39"/>
      <c r="B50">
        <f>+'Ark1'!C1849</f>
        <v>2022</v>
      </c>
      <c r="C50">
        <f>+'Ark1'!M1849</f>
        <v>66</v>
      </c>
      <c r="D50" s="301">
        <f>+'Ark1'!Q1849</f>
        <v>1278</v>
      </c>
      <c r="F50" s="301">
        <f>+'Ark1'!R1849</f>
        <v>13255</v>
      </c>
      <c r="H50" s="301">
        <f>+'Ark1'!S1849</f>
        <v>13253</v>
      </c>
      <c r="I50" s="100">
        <f>+'Ark1'!AD1849</f>
        <v>0.90072712904830698</v>
      </c>
      <c r="K50" s="100">
        <f>+'Ark1'!AE1849</f>
        <v>0.81574692682808003</v>
      </c>
      <c r="M50" s="100">
        <f>+'Ark1'!W1849</f>
        <v>76.883063457330195</v>
      </c>
      <c r="O50" s="100">
        <f>+'Ark1'!X1849</f>
        <v>1.3730667672576389</v>
      </c>
      <c r="Q50" s="100">
        <f>+'Ark1'!Y1849</f>
        <v>2.7461335345152778</v>
      </c>
      <c r="R50" s="110"/>
      <c r="S50" s="10">
        <f>+'Ark1'!Z1849</f>
        <v>47.167106752168991</v>
      </c>
      <c r="T50" s="110"/>
      <c r="U50" s="100">
        <f>+'Ark1'!AA1849</f>
        <v>11.530548371605539</v>
      </c>
      <c r="V50" s="10">
        <f t="shared" si="7"/>
        <v>10.371674491392801</v>
      </c>
      <c r="W50" s="100">
        <f>+'Ark1'!V1849</f>
        <v>83.30146390943689</v>
      </c>
      <c r="X50" s="39"/>
      <c r="Y50"/>
    </row>
    <row r="51" spans="1:25" ht="15.6">
      <c r="A51" s="39"/>
      <c r="B51">
        <f>+'Ark1'!C1850</f>
        <v>2022</v>
      </c>
      <c r="C51">
        <f>+'Ark1'!M1850</f>
        <v>67</v>
      </c>
      <c r="D51" s="301">
        <f>+'Ark1'!Q1850</f>
        <v>611</v>
      </c>
      <c r="F51" s="301">
        <f>+'Ark1'!R1850</f>
        <v>2056</v>
      </c>
      <c r="H51" s="301">
        <f>+'Ark1'!S1850</f>
        <v>2055</v>
      </c>
      <c r="I51" s="100">
        <f>+'Ark1'!AD1850</f>
        <v>0.1397129368029664</v>
      </c>
      <c r="K51" s="100">
        <f>+'Ark1'!AE1850</f>
        <v>0.12662397107864437</v>
      </c>
      <c r="M51" s="100">
        <f>+'Ark1'!W1850</f>
        <v>76.965046228710193</v>
      </c>
      <c r="O51" s="100">
        <f>+'Ark1'!X1850</f>
        <v>0.77821011673151741</v>
      </c>
      <c r="Q51" s="100">
        <f>+'Ark1'!Y1850</f>
        <v>1.5564202334630348</v>
      </c>
      <c r="R51" s="110"/>
      <c r="S51" s="10">
        <f>+'Ark1'!Z1850</f>
        <v>39.250972762645901</v>
      </c>
      <c r="T51" s="110"/>
      <c r="U51" s="100">
        <f>+'Ark1'!AA1850</f>
        <v>11.979714475527878</v>
      </c>
      <c r="V51" s="10">
        <f t="shared" si="7"/>
        <v>3.364975450081833</v>
      </c>
      <c r="W51" s="100">
        <f>+'Ark1'!V1850</f>
        <v>83.398032966656388</v>
      </c>
      <c r="X51" s="39"/>
      <c r="Y51"/>
    </row>
    <row r="52" spans="1:25" ht="15.6">
      <c r="A52" s="39"/>
      <c r="B52">
        <f>+'Ark1'!C1851</f>
        <v>2022</v>
      </c>
      <c r="C52">
        <f>+'Ark1'!M1851</f>
        <v>68</v>
      </c>
      <c r="D52" s="301">
        <f>+'Ark1'!Q1851</f>
        <v>127</v>
      </c>
      <c r="F52" s="301">
        <f>+'Ark1'!R1851</f>
        <v>211</v>
      </c>
      <c r="H52" s="301">
        <f>+'Ark1'!S1851</f>
        <v>211</v>
      </c>
      <c r="I52" s="100">
        <f>+'Ark1'!AD1851</f>
        <v>1.4338244000693535E-2</v>
      </c>
      <c r="K52" s="100">
        <f>+'Ark1'!AE1851</f>
        <v>1.3278277962701236E-2</v>
      </c>
      <c r="M52" s="100">
        <f>+'Ark1'!W1851</f>
        <v>78.604739336492898</v>
      </c>
      <c r="O52" s="100">
        <f>+'Ark1'!X1851</f>
        <v>0</v>
      </c>
      <c r="Q52" s="100">
        <f>+'Ark1'!Y1851</f>
        <v>0</v>
      </c>
      <c r="R52" s="110"/>
      <c r="S52" s="10">
        <f>+'Ark1'!Z1851</f>
        <v>42.180094786729853</v>
      </c>
      <c r="T52" s="110"/>
      <c r="U52" s="100">
        <f>+'Ark1'!AA1851</f>
        <v>11.191735961950069</v>
      </c>
      <c r="V52" s="10">
        <f t="shared" si="7"/>
        <v>1.6614173228346456</v>
      </c>
      <c r="W52" s="100">
        <f>+'Ark1'!V1851</f>
        <v>85.162231133795117</v>
      </c>
      <c r="X52" s="39"/>
      <c r="Y52"/>
    </row>
    <row r="53" spans="1:25">
      <c r="A53" s="39"/>
      <c r="B53" s="39"/>
      <c r="C53" s="39"/>
      <c r="D53" s="307"/>
      <c r="E53" s="39"/>
      <c r="F53" s="307"/>
      <c r="G53" s="307"/>
      <c r="H53" s="307"/>
      <c r="I53" s="39"/>
      <c r="J53" s="39"/>
      <c r="K53" s="115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/>
    </row>
    <row r="54" spans="1:25" ht="15.6">
      <c r="A54" s="39"/>
      <c r="B54" s="46">
        <f>+'Ark1'!C1852</f>
        <v>2021</v>
      </c>
      <c r="C54" s="46">
        <f>+'Ark1'!M1852</f>
        <v>48</v>
      </c>
      <c r="D54" s="335">
        <f>+'Ark1'!Q1852</f>
        <v>507</v>
      </c>
      <c r="E54" s="65"/>
      <c r="F54" s="335">
        <f>+'Ark1'!R1852</f>
        <v>1134</v>
      </c>
      <c r="G54" s="335"/>
      <c r="H54" s="335">
        <f>+'Ark1'!S1852</f>
        <v>1115</v>
      </c>
      <c r="I54" s="99">
        <f>+'Ark1'!AD1852</f>
        <v>7.5424239899418946E-2</v>
      </c>
      <c r="J54" s="99"/>
      <c r="K54" s="99">
        <f>+'Ark1'!AE1852</f>
        <v>8.0144111613827063E-2</v>
      </c>
      <c r="L54" s="99"/>
      <c r="M54" s="99">
        <f>+'Ark1'!W1852</f>
        <v>90.752367713004404</v>
      </c>
      <c r="N54" s="99"/>
      <c r="O54" s="99">
        <f>+'Ark1'!X1852</f>
        <v>0.97001763668430319</v>
      </c>
      <c r="P54" s="99"/>
      <c r="Q54" s="99">
        <f>+'Ark1'!Y1852</f>
        <v>1.9400352733686064</v>
      </c>
      <c r="R54" s="110"/>
      <c r="S54" s="65"/>
      <c r="T54" s="110"/>
      <c r="U54" s="99">
        <f>+'Ark1'!AA1852</f>
        <v>14.935207831127659</v>
      </c>
      <c r="V54" s="65">
        <f t="shared" si="7"/>
        <v>2.2366863905325443</v>
      </c>
      <c r="W54" s="99">
        <f>+'Ark1'!V1852</f>
        <v>98.940372833760165</v>
      </c>
      <c r="X54" s="39"/>
      <c r="Y54"/>
    </row>
    <row r="55" spans="1:25" ht="15.6">
      <c r="A55" s="39"/>
      <c r="B55" s="46">
        <f>+'Ark1'!C1853</f>
        <v>2021</v>
      </c>
      <c r="C55" s="46">
        <f>+'Ark1'!M1853</f>
        <v>49</v>
      </c>
      <c r="D55" s="335">
        <f>+'Ark1'!Q1853</f>
        <v>386</v>
      </c>
      <c r="E55" s="65"/>
      <c r="F55" s="335">
        <f>+'Ark1'!R1853</f>
        <v>594</v>
      </c>
      <c r="G55" s="335"/>
      <c r="H55" s="335">
        <f>+'Ark1'!S1853</f>
        <v>594</v>
      </c>
      <c r="I55" s="99">
        <f>+'Ark1'!AD1853</f>
        <v>3.9507935185409904E-2</v>
      </c>
      <c r="J55" s="99"/>
      <c r="K55" s="99">
        <f>+'Ark1'!AE1853</f>
        <v>4.3067085754430669E-2</v>
      </c>
      <c r="L55" s="99"/>
      <c r="M55" s="99">
        <f>+'Ark1'!W1853</f>
        <v>91.541969696969758</v>
      </c>
      <c r="N55" s="99"/>
      <c r="O55" s="99">
        <f>+'Ark1'!X1853</f>
        <v>0.67340067340067344</v>
      </c>
      <c r="P55" s="99"/>
      <c r="Q55" s="99">
        <f>+'Ark1'!Y1853</f>
        <v>1.3468013468013469</v>
      </c>
      <c r="R55" s="110"/>
      <c r="S55" s="65"/>
      <c r="T55" s="110"/>
      <c r="U55" s="99">
        <f>+'Ark1'!AA1853</f>
        <v>12.001320788385797</v>
      </c>
      <c r="V55" s="65">
        <f t="shared" ref="V55:V96" si="8">+F55/D55</f>
        <v>1.5388601036269429</v>
      </c>
      <c r="W55" s="99">
        <f>+'Ark1'!V1853</f>
        <v>99.178732066056014</v>
      </c>
      <c r="X55" s="39"/>
      <c r="Y55"/>
    </row>
    <row r="56" spans="1:25" ht="15.6">
      <c r="A56" s="39"/>
      <c r="B56" s="46">
        <f>+'Ark1'!C1854</f>
        <v>2021</v>
      </c>
      <c r="C56" s="46">
        <f>+'Ark1'!M1854</f>
        <v>50</v>
      </c>
      <c r="D56" s="335">
        <f>+'Ark1'!Q1854</f>
        <v>590</v>
      </c>
      <c r="E56" s="65"/>
      <c r="F56" s="335">
        <f>+'Ark1'!R1854</f>
        <v>1147</v>
      </c>
      <c r="G56" s="335"/>
      <c r="H56" s="335">
        <f>+'Ark1'!S1854</f>
        <v>1147</v>
      </c>
      <c r="I56" s="99">
        <f>+'Ark1'!AD1854</f>
        <v>7.6288891679571008E-2</v>
      </c>
      <c r="J56" s="99"/>
      <c r="K56" s="99">
        <f>+'Ark1'!AE1854</f>
        <v>8.344962716815639E-2</v>
      </c>
      <c r="L56" s="99"/>
      <c r="M56" s="99">
        <f>+'Ark1'!W1854</f>
        <v>91.859102005231065</v>
      </c>
      <c r="N56" s="99"/>
      <c r="O56" s="99">
        <f>+'Ark1'!X1854</f>
        <v>0.95902353966870091</v>
      </c>
      <c r="P56" s="99"/>
      <c r="Q56" s="99">
        <f>+'Ark1'!Y1854</f>
        <v>1.918047079337402</v>
      </c>
      <c r="R56" s="110"/>
      <c r="S56" s="65"/>
      <c r="T56" s="110"/>
      <c r="U56" s="99">
        <f>+'Ark1'!AA1854</f>
        <v>11.800018049099064</v>
      </c>
      <c r="V56" s="65">
        <f t="shared" si="8"/>
        <v>1.9440677966101696</v>
      </c>
      <c r="W56" s="99">
        <f>+'Ark1'!V1854</f>
        <v>99.522320699058724</v>
      </c>
      <c r="X56" s="39"/>
      <c r="Y56"/>
    </row>
    <row r="57" spans="1:25" ht="15.6">
      <c r="A57" s="39"/>
      <c r="B57" s="46">
        <f>+'Ark1'!C1855</f>
        <v>2021</v>
      </c>
      <c r="C57" s="46">
        <f>+'Ark1'!M1855</f>
        <v>51</v>
      </c>
      <c r="D57" s="335">
        <f>+'Ark1'!Q1855</f>
        <v>802</v>
      </c>
      <c r="E57" s="65"/>
      <c r="F57" s="335">
        <f>+'Ark1'!R1855</f>
        <v>2111</v>
      </c>
      <c r="G57" s="335"/>
      <c r="H57" s="335">
        <f>+'Ark1'!S1855</f>
        <v>2111</v>
      </c>
      <c r="I57" s="99">
        <f>+'Ark1'!AD1855</f>
        <v>0.1404061467616167</v>
      </c>
      <c r="J57" s="99"/>
      <c r="K57" s="99">
        <f>+'Ark1'!AE1855</f>
        <v>0.15239916504129691</v>
      </c>
      <c r="L57" s="99"/>
      <c r="M57" s="99">
        <f>+'Ark1'!W1855</f>
        <v>91.149767882520223</v>
      </c>
      <c r="N57" s="99"/>
      <c r="O57" s="99">
        <f>+'Ark1'!X1855</f>
        <v>1.0421601136901939</v>
      </c>
      <c r="P57" s="99"/>
      <c r="Q57" s="99">
        <f>+'Ark1'!Y1855</f>
        <v>2.0843202273803878</v>
      </c>
      <c r="R57" s="110"/>
      <c r="S57" s="65"/>
      <c r="T57" s="110"/>
      <c r="U57" s="99">
        <f>+'Ark1'!AA1855</f>
        <v>10.325357168478856</v>
      </c>
      <c r="V57" s="65">
        <f t="shared" si="8"/>
        <v>2.6321695760598502</v>
      </c>
      <c r="W57" s="99">
        <f>+'Ark1'!V1855</f>
        <v>98.753811357009994</v>
      </c>
      <c r="X57" s="39"/>
      <c r="Y57"/>
    </row>
    <row r="58" spans="1:25" ht="15.6">
      <c r="A58" s="39"/>
      <c r="B58" s="46">
        <f>+'Ark1'!C1856</f>
        <v>2021</v>
      </c>
      <c r="C58" s="46">
        <f>+'Ark1'!M1856</f>
        <v>52</v>
      </c>
      <c r="D58" s="335">
        <f>+'Ark1'!Q1856</f>
        <v>1074</v>
      </c>
      <c r="E58" s="65"/>
      <c r="F58" s="335">
        <f>+'Ark1'!R1856</f>
        <v>3853</v>
      </c>
      <c r="G58" s="335"/>
      <c r="H58" s="335">
        <f>+'Ark1'!S1856</f>
        <v>3852</v>
      </c>
      <c r="I58" s="99">
        <f>+'Ark1'!AD1856</f>
        <v>0.25626948530199378</v>
      </c>
      <c r="J58" s="99"/>
      <c r="K58" s="99">
        <f>+'Ark1'!AE1856</f>
        <v>0.2769183676264006</v>
      </c>
      <c r="L58" s="99"/>
      <c r="M58" s="99">
        <f>+'Ark1'!W1856</f>
        <v>90.76673156801651</v>
      </c>
      <c r="N58" s="99"/>
      <c r="O58" s="99">
        <f>+'Ark1'!X1856</f>
        <v>0.83052167142486388</v>
      </c>
      <c r="P58" s="99"/>
      <c r="Q58" s="99">
        <f>+'Ark1'!Y1856</f>
        <v>1.6610433428497275</v>
      </c>
      <c r="R58" s="110"/>
      <c r="S58" s="65"/>
      <c r="T58" s="110"/>
      <c r="U58" s="99">
        <f>+'Ark1'!AA1856</f>
        <v>10.167093747100498</v>
      </c>
      <c r="V58" s="65">
        <f t="shared" si="8"/>
        <v>3.5875232774674117</v>
      </c>
      <c r="W58" s="99">
        <f>+'Ark1'!V1856</f>
        <v>98.349930640637595</v>
      </c>
      <c r="X58" s="39"/>
      <c r="Y58"/>
    </row>
    <row r="59" spans="1:25" ht="15.6">
      <c r="A59" s="39"/>
      <c r="B59" s="46">
        <f>+'Ark1'!C1857</f>
        <v>2021</v>
      </c>
      <c r="C59" s="46">
        <f>+'Ark1'!M1857</f>
        <v>53</v>
      </c>
      <c r="D59" s="335">
        <f>+'Ark1'!Q1857</f>
        <v>1216</v>
      </c>
      <c r="E59" s="65"/>
      <c r="F59" s="335">
        <f>+'Ark1'!R1857</f>
        <v>7102</v>
      </c>
      <c r="G59" s="335"/>
      <c r="H59" s="335">
        <f>+'Ark1'!S1857</f>
        <v>7102</v>
      </c>
      <c r="I59" s="99">
        <f>+'Ark1'!AD1857</f>
        <v>0.47236591866461486</v>
      </c>
      <c r="J59" s="99"/>
      <c r="K59" s="99">
        <f>+'Ark1'!AE1857</f>
        <v>0.50774976977236719</v>
      </c>
      <c r="L59" s="99"/>
      <c r="M59" s="99">
        <f>+'Ark1'!W1857</f>
        <v>90.267264150943447</v>
      </c>
      <c r="N59" s="99"/>
      <c r="O59" s="99">
        <f>+'Ark1'!X1857</f>
        <v>1.0137989298789076</v>
      </c>
      <c r="P59" s="99"/>
      <c r="Q59" s="99">
        <f>+'Ark1'!Y1857</f>
        <v>2.0275978597578153</v>
      </c>
      <c r="R59" s="110"/>
      <c r="S59" s="65"/>
      <c r="T59" s="110"/>
      <c r="U59" s="99">
        <f>+'Ark1'!AA1857</f>
        <v>9.7369690168641583</v>
      </c>
      <c r="V59" s="65">
        <f t="shared" si="8"/>
        <v>5.8404605263157894</v>
      </c>
      <c r="W59" s="99">
        <f>+'Ark1'!V1857</f>
        <v>97.797685970686317</v>
      </c>
      <c r="X59" s="39"/>
      <c r="Y59"/>
    </row>
    <row r="60" spans="1:25" ht="15.6">
      <c r="A60" s="39"/>
      <c r="B60" s="46">
        <f>+'Ark1'!C1858</f>
        <v>2021</v>
      </c>
      <c r="C60" s="46">
        <f>+'Ark1'!M1858</f>
        <v>54</v>
      </c>
      <c r="D60" s="335">
        <f>+'Ark1'!Q1858</f>
        <v>1398</v>
      </c>
      <c r="E60" s="65"/>
      <c r="F60" s="335">
        <f>+'Ark1'!R1858</f>
        <v>12993</v>
      </c>
      <c r="G60" s="335"/>
      <c r="H60" s="335">
        <f>+'Ark1'!S1858</f>
        <v>12993</v>
      </c>
      <c r="I60" s="99">
        <f>+'Ark1'!AD1858</f>
        <v>0.86418619842429467</v>
      </c>
      <c r="J60" s="99"/>
      <c r="K60" s="99">
        <f>+'Ark1'!AE1858</f>
        <v>0.92265452596036501</v>
      </c>
      <c r="L60" s="99"/>
      <c r="M60" s="99">
        <f>+'Ark1'!W1858</f>
        <v>89.658380666513054</v>
      </c>
      <c r="N60" s="99"/>
      <c r="O60" s="99">
        <f>+'Ark1'!X1858</f>
        <v>0.96975294389286526</v>
      </c>
      <c r="P60" s="99"/>
      <c r="Q60" s="99">
        <f>+'Ark1'!Y1858</f>
        <v>1.9395058877857303</v>
      </c>
      <c r="R60" s="110"/>
      <c r="S60" s="65"/>
      <c r="T60" s="110"/>
      <c r="U60" s="99">
        <f>+'Ark1'!AA1858</f>
        <v>9.4144795244057633</v>
      </c>
      <c r="V60" s="65">
        <f t="shared" si="8"/>
        <v>9.2939914163090123</v>
      </c>
      <c r="W60" s="99">
        <f>+'Ark1'!V1858</f>
        <v>97.138007222657521</v>
      </c>
      <c r="X60" s="39"/>
      <c r="Y60"/>
    </row>
    <row r="61" spans="1:25" ht="15.6">
      <c r="A61" s="39"/>
      <c r="B61" s="46">
        <f>+'Ark1'!C1859</f>
        <v>2021</v>
      </c>
      <c r="C61" s="46">
        <f>+'Ark1'!M1859</f>
        <v>55</v>
      </c>
      <c r="D61" s="335">
        <f>+'Ark1'!Q1859</f>
        <v>1555</v>
      </c>
      <c r="E61" s="65"/>
      <c r="F61" s="335">
        <f>+'Ark1'!R1859</f>
        <v>23254</v>
      </c>
      <c r="G61" s="335"/>
      <c r="H61" s="335">
        <f>+'Ark1'!S1859</f>
        <v>23252</v>
      </c>
      <c r="I61" s="99">
        <f>+'Ark1'!AD1859</f>
        <v>1.546662499665862</v>
      </c>
      <c r="J61" s="99"/>
      <c r="K61" s="99">
        <f>+'Ark1'!AE1859</f>
        <v>1.6441530691185562</v>
      </c>
      <c r="L61" s="99"/>
      <c r="M61" s="99">
        <f>+'Ark1'!W1859</f>
        <v>89.277731377946012</v>
      </c>
      <c r="N61" s="99"/>
      <c r="O61" s="99">
        <f>+'Ark1'!X1859</f>
        <v>1.0793841919669731</v>
      </c>
      <c r="P61" s="99"/>
      <c r="Q61" s="99">
        <f>+'Ark1'!Y1859</f>
        <v>2.1587683839339462</v>
      </c>
      <c r="R61" s="110"/>
      <c r="S61" s="65"/>
      <c r="T61" s="110"/>
      <c r="U61" s="99">
        <f>+'Ark1'!AA1859</f>
        <v>9.0164920102538879</v>
      </c>
      <c r="V61" s="65">
        <f t="shared" si="8"/>
        <v>14.954340836012861</v>
      </c>
      <c r="W61" s="99">
        <f>+'Ark1'!V1859</f>
        <v>96.729083428837185</v>
      </c>
      <c r="X61" s="39"/>
      <c r="Y61"/>
    </row>
    <row r="62" spans="1:25" ht="15.6">
      <c r="A62" s="39"/>
      <c r="B62" s="46">
        <f>+'Ark1'!C1860</f>
        <v>2021</v>
      </c>
      <c r="C62" s="46">
        <f>+'Ark1'!M1860</f>
        <v>56</v>
      </c>
      <c r="D62" s="335">
        <f>+'Ark1'!Q1860</f>
        <v>1629</v>
      </c>
      <c r="E62" s="65"/>
      <c r="F62" s="335">
        <f>+'Ark1'!R1860</f>
        <v>40934</v>
      </c>
      <c r="G62" s="335"/>
      <c r="H62" s="335">
        <f>+'Ark1'!S1860</f>
        <v>40932</v>
      </c>
      <c r="I62" s="99">
        <f>+'Ark1'!AD1860</f>
        <v>2.7225889206726754</v>
      </c>
      <c r="J62" s="99"/>
      <c r="K62" s="99">
        <f>+'Ark1'!AE1860</f>
        <v>2.8765291593153104</v>
      </c>
      <c r="L62" s="99"/>
      <c r="M62" s="99">
        <f>+'Ark1'!W1860</f>
        <v>88.729294439558416</v>
      </c>
      <c r="N62" s="99"/>
      <c r="O62" s="99">
        <f>+'Ark1'!X1860</f>
        <v>1.1091024576146968</v>
      </c>
      <c r="P62" s="99"/>
      <c r="Q62" s="99">
        <f>+'Ark1'!Y1860</f>
        <v>2.2182049152293937</v>
      </c>
      <c r="R62" s="110"/>
      <c r="S62" s="65"/>
      <c r="T62" s="110"/>
      <c r="U62" s="99">
        <f>+'Ark1'!AA1860</f>
        <v>8.7068602061432063</v>
      </c>
      <c r="V62" s="65">
        <f t="shared" si="8"/>
        <v>25.128299570288519</v>
      </c>
      <c r="W62" s="99">
        <f>+'Ark1'!V1860</f>
        <v>96.133109385552217</v>
      </c>
      <c r="X62" s="39"/>
      <c r="Y62"/>
    </row>
    <row r="63" spans="1:25" ht="15.6">
      <c r="A63" s="39"/>
      <c r="B63" s="46">
        <f>+'Ark1'!C1861</f>
        <v>2021</v>
      </c>
      <c r="C63" s="46">
        <f>+'Ark1'!M1861</f>
        <v>57</v>
      </c>
      <c r="D63" s="335">
        <f>+'Ark1'!Q1861</f>
        <v>1715</v>
      </c>
      <c r="E63" s="65"/>
      <c r="F63" s="335">
        <f>+'Ark1'!R1861</f>
        <v>68816.78</v>
      </c>
      <c r="G63" s="335"/>
      <c r="H63" s="335">
        <f>+'Ark1'!S1861</f>
        <v>68816.78</v>
      </c>
      <c r="I63" s="99">
        <f>+'Ark1'!AD1861</f>
        <v>4.5771193331794819</v>
      </c>
      <c r="J63" s="99"/>
      <c r="K63" s="99">
        <f>+'Ark1'!AE1861</f>
        <v>4.7959008791319278</v>
      </c>
      <c r="L63" s="99"/>
      <c r="M63" s="99">
        <f>+'Ark1'!W1861</f>
        <v>87.990758939897276</v>
      </c>
      <c r="N63" s="99"/>
      <c r="O63" s="99">
        <f>+'Ark1'!X1861</f>
        <v>1.3528677162750129</v>
      </c>
      <c r="P63" s="99"/>
      <c r="Q63" s="99">
        <f>+'Ark1'!Y1861</f>
        <v>2.7057354325500258</v>
      </c>
      <c r="R63" s="110"/>
      <c r="S63" s="65"/>
      <c r="T63" s="110"/>
      <c r="U63" s="99">
        <f>+'Ark1'!AA1861</f>
        <v>8.5998214565303428</v>
      </c>
      <c r="V63" s="65">
        <f t="shared" si="8"/>
        <v>40.126402332361515</v>
      </c>
      <c r="W63" s="99">
        <f>+'Ark1'!V1861</f>
        <v>95.331266457094557</v>
      </c>
      <c r="X63" s="39"/>
      <c r="Y63"/>
    </row>
    <row r="64" spans="1:25" ht="15.6">
      <c r="A64" s="39"/>
      <c r="B64" s="46">
        <f>+'Ark1'!C1862</f>
        <v>2021</v>
      </c>
      <c r="C64" s="46">
        <f>+'Ark1'!M1862</f>
        <v>58</v>
      </c>
      <c r="D64" s="335">
        <f>+'Ark1'!Q1862</f>
        <v>1767</v>
      </c>
      <c r="E64" s="65"/>
      <c r="F64" s="335">
        <f>+'Ark1'!R1862</f>
        <v>108636</v>
      </c>
      <c r="G64" s="335"/>
      <c r="H64" s="335">
        <f>+'Ark1'!S1862</f>
        <v>108635</v>
      </c>
      <c r="I64" s="99">
        <f>+'Ark1'!AD1862</f>
        <v>7.2255623683538577</v>
      </c>
      <c r="J64" s="99"/>
      <c r="K64" s="99">
        <f>+'Ark1'!AE1862</f>
        <v>7.5154968323247902</v>
      </c>
      <c r="L64" s="99"/>
      <c r="M64" s="99">
        <f>+'Ark1'!W1862</f>
        <v>87.347230634694895</v>
      </c>
      <c r="N64" s="99"/>
      <c r="O64" s="99">
        <f>+'Ark1'!X1862</f>
        <v>1.3973268529769141</v>
      </c>
      <c r="P64" s="99"/>
      <c r="Q64" s="99">
        <f>+'Ark1'!Y1862</f>
        <v>2.7946537059538281</v>
      </c>
      <c r="R64" s="110"/>
      <c r="S64" s="65"/>
      <c r="T64" s="110"/>
      <c r="U64" s="99">
        <f>+'Ark1'!AA1862</f>
        <v>8.45587934912575</v>
      </c>
      <c r="V64" s="65">
        <f t="shared" si="8"/>
        <v>61.480475382003398</v>
      </c>
      <c r="W64" s="99">
        <f>+'Ark1'!V1862</f>
        <v>94.634358864987419</v>
      </c>
      <c r="X64" s="39"/>
      <c r="Y64"/>
    </row>
    <row r="65" spans="1:25" ht="15.6">
      <c r="A65" s="39"/>
      <c r="B65" s="46">
        <f>+'Ark1'!C1863</f>
        <v>2021</v>
      </c>
      <c r="C65" s="46">
        <f>+'Ark1'!M1863</f>
        <v>59</v>
      </c>
      <c r="D65" s="335">
        <f>+'Ark1'!Q1863</f>
        <v>1804</v>
      </c>
      <c r="E65" s="65"/>
      <c r="F65" s="335">
        <f>+'Ark1'!R1863</f>
        <v>158170</v>
      </c>
      <c r="G65" s="335"/>
      <c r="H65" s="335">
        <f>+'Ark1'!S1863</f>
        <v>158168</v>
      </c>
      <c r="I65" s="99">
        <f>+'Ark1'!AD1863</f>
        <v>10.520151697434828</v>
      </c>
      <c r="J65" s="99"/>
      <c r="K65" s="99">
        <f>+'Ark1'!AE1863</f>
        <v>10.837488356088738</v>
      </c>
      <c r="L65" s="99"/>
      <c r="M65" s="99">
        <f>+'Ark1'!W1863</f>
        <v>86.510980350007017</v>
      </c>
      <c r="N65" s="99"/>
      <c r="O65" s="99">
        <f>+'Ark1'!X1863</f>
        <v>1.4971233482961372</v>
      </c>
      <c r="P65" s="99"/>
      <c r="Q65" s="99">
        <f>+'Ark1'!Y1863</f>
        <v>2.9942466965922745</v>
      </c>
      <c r="R65" s="110"/>
      <c r="S65" s="65"/>
      <c r="T65" s="110"/>
      <c r="U65" s="99">
        <f>+'Ark1'!AA1863</f>
        <v>8.4475187801348302</v>
      </c>
      <c r="V65" s="65">
        <f t="shared" si="8"/>
        <v>87.677383592017733</v>
      </c>
      <c r="W65" s="99">
        <f>+'Ark1'!V1863</f>
        <v>93.728341459878564</v>
      </c>
      <c r="X65" s="39"/>
      <c r="Y65"/>
    </row>
    <row r="66" spans="1:25" ht="15.6">
      <c r="A66" s="39"/>
      <c r="B66" s="46">
        <f>+'Ark1'!C1864</f>
        <v>2021</v>
      </c>
      <c r="C66" s="46">
        <f>+'Ark1'!M1864</f>
        <v>60</v>
      </c>
      <c r="D66" s="335">
        <f>+'Ark1'!Q1864</f>
        <v>1901</v>
      </c>
      <c r="E66" s="65"/>
      <c r="F66" s="335">
        <f>+'Ark1'!R1864</f>
        <v>215794</v>
      </c>
      <c r="G66" s="335"/>
      <c r="H66" s="335">
        <f>+'Ark1'!S1864</f>
        <v>213106</v>
      </c>
      <c r="I66" s="99">
        <f>+'Ark1'!AD1864</f>
        <v>14.352820480471969</v>
      </c>
      <c r="J66" s="99"/>
      <c r="K66" s="99">
        <f>+'Ark1'!AE1864</f>
        <v>14.462673900316076</v>
      </c>
      <c r="L66" s="99"/>
      <c r="M66" s="99">
        <f>+'Ark1'!W1864</f>
        <v>85.686840445599714</v>
      </c>
      <c r="N66" s="99"/>
      <c r="O66" s="99">
        <f>+'Ark1'!X1864</f>
        <v>1.6765989786555695</v>
      </c>
      <c r="P66" s="99"/>
      <c r="Q66" s="99">
        <f>+'Ark1'!Y1864</f>
        <v>3.353197957311139</v>
      </c>
      <c r="R66" s="110"/>
      <c r="S66" s="65"/>
      <c r="T66" s="110"/>
      <c r="U66" s="99">
        <f>+'Ark1'!AA1864</f>
        <v>8.6441000045590499</v>
      </c>
      <c r="V66" s="65">
        <f t="shared" si="8"/>
        <v>113.51604418726986</v>
      </c>
      <c r="W66" s="99">
        <f>+'Ark1'!V1864</f>
        <v>93.181408742319647</v>
      </c>
      <c r="X66" s="39"/>
      <c r="Y66"/>
    </row>
    <row r="67" spans="1:25" ht="15.6">
      <c r="A67" s="39"/>
      <c r="B67" s="46">
        <f>+'Ark1'!C1865</f>
        <v>2021</v>
      </c>
      <c r="C67" s="46">
        <f>+'Ark1'!M1865</f>
        <v>61</v>
      </c>
      <c r="D67" s="335">
        <f>+'Ark1'!Q1865</f>
        <v>1859</v>
      </c>
      <c r="E67" s="65"/>
      <c r="F67" s="335">
        <f>+'Ark1'!R1865</f>
        <v>239652.88</v>
      </c>
      <c r="G67" s="335"/>
      <c r="H67" s="335">
        <f>+'Ark1'!S1865</f>
        <v>239627.88</v>
      </c>
      <c r="I67" s="99">
        <f>+'Ark1'!AD1865</f>
        <v>15.939714562351549</v>
      </c>
      <c r="J67" s="99"/>
      <c r="K67" s="99">
        <f>+'Ark1'!AE1865</f>
        <v>16.072531178305049</v>
      </c>
      <c r="L67" s="99"/>
      <c r="M67" s="99">
        <f>+'Ark1'!W1865</f>
        <v>84.685322175366224</v>
      </c>
      <c r="N67" s="99"/>
      <c r="O67" s="99">
        <f>+'Ark1'!X1865</f>
        <v>1.8902339083093849</v>
      </c>
      <c r="P67" s="99"/>
      <c r="Q67" s="99">
        <f>+'Ark1'!Y1865</f>
        <v>3.7804678166187697</v>
      </c>
      <c r="R67" s="110"/>
      <c r="S67" s="65"/>
      <c r="T67" s="110"/>
      <c r="U67" s="99">
        <f>+'Ark1'!AA1865</f>
        <v>8.6824995723593368</v>
      </c>
      <c r="V67" s="65">
        <f t="shared" si="8"/>
        <v>128.91494351802044</v>
      </c>
      <c r="W67" s="99">
        <f>+'Ark1'!V1865</f>
        <v>91.753817200757581</v>
      </c>
      <c r="X67" s="39"/>
      <c r="Y67"/>
    </row>
    <row r="68" spans="1:25" ht="15.6">
      <c r="A68" s="39"/>
      <c r="B68" s="46">
        <f>+'Ark1'!C1866</f>
        <v>2021</v>
      </c>
      <c r="C68" s="46">
        <f>+'Ark1'!M1866</f>
        <v>62</v>
      </c>
      <c r="D68" s="335">
        <f>+'Ark1'!Q1866</f>
        <v>1843</v>
      </c>
      <c r="E68" s="65"/>
      <c r="F68" s="335">
        <f>+'Ark1'!R1866</f>
        <v>235623</v>
      </c>
      <c r="G68" s="335"/>
      <c r="H68" s="335">
        <f>+'Ark1'!S1866</f>
        <v>235612</v>
      </c>
      <c r="I68" s="99">
        <f>+'Ark1'!AD1866</f>
        <v>15.671680491905452</v>
      </c>
      <c r="J68" s="99"/>
      <c r="K68" s="99">
        <f>+'Ark1'!AE1866</f>
        <v>15.589727465556235</v>
      </c>
      <c r="L68" s="99"/>
      <c r="M68" s="99">
        <f>+'Ark1'!W1866</f>
        <v>83.541511765105284</v>
      </c>
      <c r="N68" s="99"/>
      <c r="O68" s="99">
        <f>+'Ark1'!X1866</f>
        <v>1.9883457896724848</v>
      </c>
      <c r="P68" s="99"/>
      <c r="Q68" s="99">
        <f>+'Ark1'!Y1866</f>
        <v>3.9766915793449695</v>
      </c>
      <c r="R68" s="110"/>
      <c r="S68" s="65"/>
      <c r="T68" s="110"/>
      <c r="U68" s="99">
        <f>+'Ark1'!AA1866</f>
        <v>8.9972694051258362</v>
      </c>
      <c r="V68" s="65">
        <f t="shared" si="8"/>
        <v>127.84753119913185</v>
      </c>
      <c r="W68" s="99">
        <f>+'Ark1'!V1866</f>
        <v>90.512760167298097</v>
      </c>
      <c r="X68" s="39"/>
      <c r="Y68"/>
    </row>
    <row r="69" spans="1:25" ht="15.6">
      <c r="A69" s="39"/>
      <c r="B69" s="46">
        <f>+'Ark1'!C1867</f>
        <v>2021</v>
      </c>
      <c r="C69" s="46">
        <f>+'Ark1'!M1867</f>
        <v>63</v>
      </c>
      <c r="D69" s="335">
        <f>+'Ark1'!Q1867</f>
        <v>1798</v>
      </c>
      <c r="E69" s="65"/>
      <c r="F69" s="335">
        <f>+'Ark1'!R1867</f>
        <v>189128.88</v>
      </c>
      <c r="G69" s="335"/>
      <c r="H69" s="335">
        <f>+'Ark1'!S1867</f>
        <v>189119.88</v>
      </c>
      <c r="I69" s="99">
        <f>+'Ark1'!AD1867</f>
        <v>12.579278674628227</v>
      </c>
      <c r="J69" s="99"/>
      <c r="K69" s="99">
        <f>+'Ark1'!AE1867</f>
        <v>12.288152496036719</v>
      </c>
      <c r="L69" s="99"/>
      <c r="M69" s="99">
        <f>+'Ark1'!W1867</f>
        <v>82.037160768080454</v>
      </c>
      <c r="N69" s="99"/>
      <c r="O69" s="99">
        <f>+'Ark1'!X1867</f>
        <v>2.0901091361615438</v>
      </c>
      <c r="P69" s="99"/>
      <c r="Q69" s="99">
        <f>+'Ark1'!Y1867</f>
        <v>4.1802182723230876</v>
      </c>
      <c r="R69" s="110"/>
      <c r="S69" s="65"/>
      <c r="T69" s="110"/>
      <c r="U69" s="99">
        <f>+'Ark1'!AA1867</f>
        <v>9.3765594636213105</v>
      </c>
      <c r="V69" s="65">
        <f t="shared" si="8"/>
        <v>105.18847608453838</v>
      </c>
      <c r="W69" s="99">
        <f>+'Ark1'!V1867</f>
        <v>88.882962892494746</v>
      </c>
      <c r="X69" s="39"/>
      <c r="Y69"/>
    </row>
    <row r="70" spans="1:25" ht="15.6">
      <c r="A70" s="39"/>
      <c r="B70" s="46">
        <f>+'Ark1'!C1868</f>
        <v>2021</v>
      </c>
      <c r="C70" s="46">
        <f>+'Ark1'!M1868</f>
        <v>64</v>
      </c>
      <c r="D70" s="335">
        <f>+'Ark1'!Q1868</f>
        <v>1747</v>
      </c>
      <c r="E70" s="65"/>
      <c r="F70" s="335">
        <f>+'Ark1'!R1868</f>
        <v>121127.89</v>
      </c>
      <c r="G70" s="335"/>
      <c r="H70" s="335">
        <f>+'Ark1'!S1868</f>
        <v>120752.89</v>
      </c>
      <c r="I70" s="99">
        <f>+'Ark1'!AD1868</f>
        <v>8.0564189011203027</v>
      </c>
      <c r="J70" s="99"/>
      <c r="K70" s="99">
        <f>+'Ark1'!AE1868</f>
        <v>7.5751535193138189</v>
      </c>
      <c r="L70" s="99"/>
      <c r="M70" s="99">
        <f>+'Ark1'!W1868</f>
        <v>79.205459513225279</v>
      </c>
      <c r="N70" s="99"/>
      <c r="O70" s="99">
        <f>+'Ark1'!X1868</f>
        <v>2.0234811322148847</v>
      </c>
      <c r="P70" s="99"/>
      <c r="Q70" s="99">
        <f>+'Ark1'!Y1868</f>
        <v>4.0469622644297694</v>
      </c>
      <c r="R70" s="110"/>
      <c r="S70" s="65"/>
      <c r="T70" s="110"/>
      <c r="U70" s="99">
        <f>+'Ark1'!AA1868</f>
        <v>10.616473294753883</v>
      </c>
      <c r="V70" s="65">
        <f t="shared" si="8"/>
        <v>69.334796794504868</v>
      </c>
      <c r="W70" s="99">
        <f>+'Ark1'!V1868</f>
        <v>85.91774483685289</v>
      </c>
      <c r="X70" s="39"/>
      <c r="Y70"/>
    </row>
    <row r="71" spans="1:25" ht="15.6">
      <c r="A71" s="39"/>
      <c r="B71" s="46">
        <f>+'Ark1'!C1869</f>
        <v>2021</v>
      </c>
      <c r="C71" s="46">
        <f>+'Ark1'!M1869</f>
        <v>65</v>
      </c>
      <c r="D71" s="335">
        <f>+'Ark1'!Q1869</f>
        <v>1581</v>
      </c>
      <c r="E71" s="65"/>
      <c r="F71" s="335">
        <f>+'Ark1'!R1869</f>
        <v>50574</v>
      </c>
      <c r="G71" s="335"/>
      <c r="H71" s="335">
        <f>+'Ark1'!S1869</f>
        <v>50569</v>
      </c>
      <c r="I71" s="99">
        <f>+'Ark1'!AD1869</f>
        <v>3.3637614714931319</v>
      </c>
      <c r="J71" s="99"/>
      <c r="K71" s="99">
        <f>+'Ark1'!AE1869</f>
        <v>3.1001123305505822</v>
      </c>
      <c r="L71" s="99"/>
      <c r="M71" s="99">
        <f>+'Ark1'!W1869</f>
        <v>77.4023733908125</v>
      </c>
      <c r="N71" s="99"/>
      <c r="O71" s="99">
        <f>+'Ark1'!X1869</f>
        <v>1.8843674615415036</v>
      </c>
      <c r="P71" s="99"/>
      <c r="Q71" s="99">
        <f>+'Ark1'!Y1869</f>
        <v>3.7687349230830072</v>
      </c>
      <c r="R71" s="110"/>
      <c r="S71" s="65"/>
      <c r="T71" s="110"/>
      <c r="U71" s="99">
        <f>+'Ark1'!AA1869</f>
        <v>10.372628802819701</v>
      </c>
      <c r="V71" s="65">
        <f t="shared" si="8"/>
        <v>31.988614800759013</v>
      </c>
      <c r="W71" s="99">
        <f>+'Ark1'!V1869</f>
        <v>83.863315641348379</v>
      </c>
      <c r="X71" s="39"/>
      <c r="Y71"/>
    </row>
    <row r="72" spans="1:25" ht="15.6">
      <c r="A72" s="39"/>
      <c r="B72" s="46">
        <f>+'Ark1'!C1870</f>
        <v>2021</v>
      </c>
      <c r="C72" s="46">
        <f>+'Ark1'!M1870</f>
        <v>66</v>
      </c>
      <c r="D72" s="335">
        <f>+'Ark1'!Q1870</f>
        <v>1281</v>
      </c>
      <c r="E72" s="65"/>
      <c r="F72" s="335">
        <f>+'Ark1'!R1870</f>
        <v>15664</v>
      </c>
      <c r="G72" s="335"/>
      <c r="H72" s="335">
        <f>+'Ark1'!S1870</f>
        <v>15660</v>
      </c>
      <c r="I72" s="99">
        <f>+'Ark1'!AD1870</f>
        <v>1.0418388834078465</v>
      </c>
      <c r="J72" s="99"/>
      <c r="K72" s="99">
        <f>+'Ark1'!AE1870</f>
        <v>0.9245742515410168</v>
      </c>
      <c r="L72" s="99"/>
      <c r="M72" s="99">
        <f>+'Ark1'!W1870</f>
        <v>74.543752234993022</v>
      </c>
      <c r="N72" s="99"/>
      <c r="O72" s="99">
        <f>+'Ark1'!X1870</f>
        <v>1.4300306435137895</v>
      </c>
      <c r="P72" s="99"/>
      <c r="Q72" s="99">
        <f>+'Ark1'!Y1870</f>
        <v>2.860061287027579</v>
      </c>
      <c r="R72" s="110"/>
      <c r="S72" s="65"/>
      <c r="T72" s="110"/>
      <c r="U72" s="99">
        <f>+'Ark1'!AA1870</f>
        <v>11.287243130141992</v>
      </c>
      <c r="V72" s="65">
        <f t="shared" si="8"/>
        <v>12.227946916471506</v>
      </c>
      <c r="W72" s="99">
        <f>+'Ark1'!V1870</f>
        <v>80.773496663249261</v>
      </c>
      <c r="X72" s="39"/>
      <c r="Y72"/>
    </row>
    <row r="73" spans="1:25" ht="15.6">
      <c r="A73" s="39"/>
      <c r="B73" s="46">
        <f>+'Ark1'!C1871</f>
        <v>2021</v>
      </c>
      <c r="C73" s="46">
        <f>+'Ark1'!M1871</f>
        <v>67</v>
      </c>
      <c r="D73" s="335">
        <f>+'Ark1'!Q1871</f>
        <v>803</v>
      </c>
      <c r="E73" s="65"/>
      <c r="F73" s="335">
        <f>+'Ark1'!R1871</f>
        <v>3679</v>
      </c>
      <c r="G73" s="335"/>
      <c r="H73" s="335">
        <f>+'Ark1'!S1871</f>
        <v>3679</v>
      </c>
      <c r="I73" s="99">
        <f>+'Ark1'!AD1871</f>
        <v>0.24469645378303545</v>
      </c>
      <c r="J73" s="99"/>
      <c r="K73" s="99">
        <f>+'Ark1'!AE1871</f>
        <v>0.20550743840343441</v>
      </c>
      <c r="L73" s="99"/>
      <c r="M73" s="99">
        <f>+'Ark1'!W1871</f>
        <v>70.527578146235498</v>
      </c>
      <c r="N73" s="99"/>
      <c r="O73" s="99">
        <f>+'Ark1'!X1871</f>
        <v>1.2503397662408258</v>
      </c>
      <c r="P73" s="99"/>
      <c r="Q73" s="99">
        <f>+'Ark1'!Y1871</f>
        <v>2.5006795324816515</v>
      </c>
      <c r="R73" s="110"/>
      <c r="S73" s="65"/>
      <c r="T73" s="110"/>
      <c r="U73" s="99">
        <f>+'Ark1'!AA1871</f>
        <v>13.139713235417304</v>
      </c>
      <c r="V73" s="65">
        <f t="shared" si="8"/>
        <v>4.5815691158156913</v>
      </c>
      <c r="W73" s="99">
        <f>+'Ark1'!V1871</f>
        <v>76.411243928749087</v>
      </c>
      <c r="X73" s="39"/>
      <c r="Y73"/>
    </row>
    <row r="74" spans="1:25" ht="15.6">
      <c r="A74" s="39"/>
      <c r="B74" s="46">
        <f>+'Ark1'!C1872</f>
        <v>2021</v>
      </c>
      <c r="C74" s="46">
        <f>+'Ark1'!M1872</f>
        <v>68</v>
      </c>
      <c r="D74" s="335">
        <f>+'Ark1'!Q1872</f>
        <v>406</v>
      </c>
      <c r="E74" s="65"/>
      <c r="F74" s="335">
        <f>+'Ark1'!R1872</f>
        <v>918</v>
      </c>
      <c r="G74" s="335"/>
      <c r="H74" s="335">
        <f>+'Ark1'!S1872</f>
        <v>914</v>
      </c>
      <c r="I74" s="99">
        <f>+'Ark1'!AD1872</f>
        <v>6.1057718013815293E-2</v>
      </c>
      <c r="J74" s="99"/>
      <c r="K74" s="99">
        <f>+'Ark1'!AE1872</f>
        <v>4.5616471060908659E-2</v>
      </c>
      <c r="L74" s="99"/>
      <c r="M74" s="99">
        <f>+'Ark1'!W1872</f>
        <v>63.013949671772437</v>
      </c>
      <c r="N74" s="99"/>
      <c r="O74" s="99">
        <f>+'Ark1'!X1872</f>
        <v>2.3965141612200438</v>
      </c>
      <c r="P74" s="99"/>
      <c r="Q74" s="99">
        <f>+'Ark1'!Y1872</f>
        <v>4.7930283224400876</v>
      </c>
      <c r="R74" s="110"/>
      <c r="S74" s="65"/>
      <c r="T74" s="110"/>
      <c r="U74" s="99">
        <f>+'Ark1'!AA1872</f>
        <v>15.678044957834301</v>
      </c>
      <c r="V74" s="65">
        <f t="shared" si="8"/>
        <v>2.2610837438423643</v>
      </c>
      <c r="W74" s="99">
        <f>+'Ark1'!V1872</f>
        <v>68.460910218083427</v>
      </c>
      <c r="X74" s="39"/>
      <c r="Y74"/>
    </row>
    <row r="75" spans="1:25" ht="15.6">
      <c r="A75" s="39"/>
      <c r="B75">
        <f>+'Ark1'!C1873</f>
        <v>2020</v>
      </c>
      <c r="C75">
        <f>+'Ark1'!M1873</f>
        <v>48</v>
      </c>
      <c r="D75" s="301">
        <f>+'Ark1'!Q1873</f>
        <v>568</v>
      </c>
      <c r="F75" s="301">
        <f>+'Ark1'!R1873</f>
        <v>1200</v>
      </c>
      <c r="H75" s="301">
        <f>+'Ark1'!S1873</f>
        <v>1200</v>
      </c>
      <c r="I75" s="100">
        <f>+'Ark1'!AD1873</f>
        <v>7.9491237005269388E-2</v>
      </c>
      <c r="K75" s="100">
        <f>+'Ark1'!AE1873</f>
        <v>8.4544991035043149E-2</v>
      </c>
      <c r="M75" s="100">
        <f>+'Ark1'!W1873</f>
        <v>86.735475000000022</v>
      </c>
      <c r="O75" s="100">
        <f>+'Ark1'!X1873</f>
        <v>1.083333333333333</v>
      </c>
      <c r="Q75" s="100">
        <f>+'Ark1'!Y1873</f>
        <v>2.1666666666666661</v>
      </c>
      <c r="R75" s="110"/>
      <c r="T75" s="110"/>
      <c r="U75" s="100">
        <f>+'Ark1'!AA1873</f>
        <v>16.014371351207252</v>
      </c>
      <c r="V75" s="10">
        <f t="shared" si="8"/>
        <v>2.112676056338028</v>
      </c>
      <c r="W75" s="100">
        <f>+'Ark1'!V1873</f>
        <v>93.971262188515709</v>
      </c>
      <c r="X75" s="39"/>
      <c r="Y75"/>
    </row>
    <row r="76" spans="1:25" ht="15.6">
      <c r="A76" s="39"/>
      <c r="B76">
        <f>+'Ark1'!C1874</f>
        <v>2020</v>
      </c>
      <c r="C76">
        <f>+'Ark1'!M1874</f>
        <v>49</v>
      </c>
      <c r="D76" s="301">
        <f>+'Ark1'!Q1874</f>
        <v>419</v>
      </c>
      <c r="F76" s="301">
        <f>+'Ark1'!R1874</f>
        <v>717</v>
      </c>
      <c r="H76" s="301">
        <f>+'Ark1'!S1874</f>
        <v>717</v>
      </c>
      <c r="I76" s="100">
        <f>+'Ark1'!AD1874</f>
        <v>4.7496014110648438E-2</v>
      </c>
      <c r="K76" s="100">
        <f>+'Ark1'!AE1874</f>
        <v>5.0897110408736408E-2</v>
      </c>
      <c r="M76" s="100">
        <f>+'Ark1'!W1874</f>
        <v>87.390474198047428</v>
      </c>
      <c r="O76" s="100">
        <f>+'Ark1'!X1874</f>
        <v>0.83682008368200811</v>
      </c>
      <c r="Q76" s="100">
        <f>+'Ark1'!Y1874</f>
        <v>1.6736401673640164</v>
      </c>
      <c r="R76" s="110"/>
      <c r="T76" s="110"/>
      <c r="U76" s="100">
        <f>+'Ark1'!AA1874</f>
        <v>10.418553309009924</v>
      </c>
      <c r="V76" s="10">
        <f t="shared" si="8"/>
        <v>1.7112171837708832</v>
      </c>
      <c r="W76" s="100">
        <f>+'Ark1'!V1874</f>
        <v>94.680903789867187</v>
      </c>
      <c r="X76" s="39"/>
      <c r="Y76"/>
    </row>
    <row r="77" spans="1:25" ht="15.6">
      <c r="A77" s="39"/>
      <c r="B77">
        <f>+'Ark1'!C1875</f>
        <v>2020</v>
      </c>
      <c r="C77">
        <f>+'Ark1'!M1875</f>
        <v>50</v>
      </c>
      <c r="D77" s="301">
        <f>+'Ark1'!Q1875</f>
        <v>642</v>
      </c>
      <c r="F77" s="301">
        <f>+'Ark1'!R1875</f>
        <v>1342</v>
      </c>
      <c r="H77" s="301">
        <f>+'Ark1'!S1875</f>
        <v>1342</v>
      </c>
      <c r="I77" s="100">
        <f>+'Ark1'!AD1875</f>
        <v>8.8897700050892939E-2</v>
      </c>
      <c r="K77" s="100">
        <f>+'Ark1'!AE1875</f>
        <v>9.5507235889424127E-2</v>
      </c>
      <c r="M77" s="100">
        <f>+'Ark1'!W1875</f>
        <v>87.61407600596128</v>
      </c>
      <c r="O77" s="100">
        <f>+'Ark1'!X1875</f>
        <v>1.1922503725782412</v>
      </c>
      <c r="Q77" s="100">
        <f>+'Ark1'!Y1875</f>
        <v>2.3845007451564824</v>
      </c>
      <c r="R77" s="110"/>
      <c r="T77" s="110"/>
      <c r="U77" s="100">
        <f>+'Ark1'!AA1875</f>
        <v>10.34587517265299</v>
      </c>
      <c r="V77" s="10">
        <f t="shared" si="8"/>
        <v>2.0903426791277258</v>
      </c>
      <c r="W77" s="100">
        <f>+'Ark1'!V1875</f>
        <v>94.923159269730434</v>
      </c>
      <c r="X77" s="39"/>
      <c r="Y77"/>
    </row>
    <row r="78" spans="1:25" ht="15.6">
      <c r="A78" s="39"/>
      <c r="B78">
        <f>+'Ark1'!C1876</f>
        <v>2020</v>
      </c>
      <c r="C78">
        <f>+'Ark1'!M1876</f>
        <v>51</v>
      </c>
      <c r="D78" s="301">
        <f>+'Ark1'!Q1876</f>
        <v>866</v>
      </c>
      <c r="F78" s="301">
        <f>+'Ark1'!R1876</f>
        <v>2389</v>
      </c>
      <c r="H78" s="301">
        <f>+'Ark1'!S1876</f>
        <v>2389</v>
      </c>
      <c r="I78" s="100">
        <f>+'Ark1'!AD1876</f>
        <v>0.15825380433799047</v>
      </c>
      <c r="K78" s="100">
        <f>+'Ark1'!AE1876</f>
        <v>0.16886405237017094</v>
      </c>
      <c r="M78" s="100">
        <f>+'Ark1'!W1876</f>
        <v>87.018417748011586</v>
      </c>
      <c r="O78" s="100">
        <f>+'Ark1'!X1876</f>
        <v>0.75345332775219742</v>
      </c>
      <c r="Q78" s="100">
        <f>+'Ark1'!Y1876</f>
        <v>1.5069066555043948</v>
      </c>
      <c r="R78" s="110"/>
      <c r="T78" s="110"/>
      <c r="U78" s="100">
        <f>+'Ark1'!AA1876</f>
        <v>10.083683802901405</v>
      </c>
      <c r="V78" s="10">
        <f t="shared" si="8"/>
        <v>2.7586605080831408</v>
      </c>
      <c r="W78" s="100">
        <f>+'Ark1'!V1876</f>
        <v>94.277809044433155</v>
      </c>
      <c r="X78" s="39"/>
      <c r="Y78"/>
    </row>
    <row r="79" spans="1:25" ht="15.6">
      <c r="A79" s="39"/>
      <c r="B79">
        <f>+'Ark1'!C1877</f>
        <v>2020</v>
      </c>
      <c r="C79">
        <f>+'Ark1'!M1877</f>
        <v>52</v>
      </c>
      <c r="D79" s="301">
        <f>+'Ark1'!Q1877</f>
        <v>1093</v>
      </c>
      <c r="F79" s="301">
        <f>+'Ark1'!R1877</f>
        <v>4281</v>
      </c>
      <c r="H79" s="301">
        <f>+'Ark1'!S1877</f>
        <v>4281</v>
      </c>
      <c r="I79" s="100">
        <f>+'Ark1'!AD1877</f>
        <v>0.28358498801629861</v>
      </c>
      <c r="K79" s="100">
        <f>+'Ark1'!AE1877</f>
        <v>0.30156289580520296</v>
      </c>
      <c r="M79" s="100">
        <f>+'Ark1'!W1877</f>
        <v>86.720705442653596</v>
      </c>
      <c r="O79" s="100">
        <f>+'Ark1'!X1877</f>
        <v>0.79420696099042276</v>
      </c>
      <c r="Q79" s="100">
        <f>+'Ark1'!Y1877</f>
        <v>1.5884139219808453</v>
      </c>
      <c r="R79" s="110"/>
      <c r="T79" s="110"/>
      <c r="U79" s="100">
        <f>+'Ark1'!AA1877</f>
        <v>9.2997059763871963</v>
      </c>
      <c r="V79" s="10">
        <f t="shared" si="8"/>
        <v>3.9167429094236046</v>
      </c>
      <c r="W79" s="100">
        <f>+'Ark1'!V1877</f>
        <v>93.955260501249882</v>
      </c>
      <c r="X79" s="39"/>
      <c r="Y79"/>
    </row>
    <row r="80" spans="1:25" ht="15.6">
      <c r="A80" s="39"/>
      <c r="B80">
        <f>+'Ark1'!C1878</f>
        <v>2020</v>
      </c>
      <c r="C80">
        <f>+'Ark1'!M1878</f>
        <v>53</v>
      </c>
      <c r="D80" s="301">
        <f>+'Ark1'!Q1878</f>
        <v>1276</v>
      </c>
      <c r="F80" s="301">
        <f>+'Ark1'!R1878</f>
        <v>7543</v>
      </c>
      <c r="H80" s="301">
        <f>+'Ark1'!S1878</f>
        <v>7543</v>
      </c>
      <c r="I80" s="100">
        <f>+'Ark1'!AD1878</f>
        <v>0.49966866727562248</v>
      </c>
      <c r="K80" s="100">
        <f>+'Ark1'!AE1878</f>
        <v>0.52946009461017285</v>
      </c>
      <c r="M80" s="100">
        <f>+'Ark1'!W1878</f>
        <v>86.413033275884786</v>
      </c>
      <c r="O80" s="100">
        <f>+'Ark1'!X1878</f>
        <v>0.72915285695346688</v>
      </c>
      <c r="Q80" s="100">
        <f>+'Ark1'!Y1878</f>
        <v>1.4583057139069338</v>
      </c>
      <c r="R80" s="110"/>
      <c r="T80" s="110"/>
      <c r="U80" s="100">
        <f>+'Ark1'!AA1878</f>
        <v>9.240412052559968</v>
      </c>
      <c r="V80" s="10">
        <f t="shared" si="8"/>
        <v>5.911442006269592</v>
      </c>
      <c r="W80" s="100">
        <f>+'Ark1'!V1878</f>
        <v>93.621921208976502</v>
      </c>
      <c r="X80" s="39"/>
      <c r="Y80"/>
    </row>
    <row r="81" spans="1:25" ht="15.6">
      <c r="A81" s="39"/>
      <c r="B81">
        <f>+'Ark1'!C1879</f>
        <v>2020</v>
      </c>
      <c r="C81">
        <f>+'Ark1'!M1879</f>
        <v>54</v>
      </c>
      <c r="D81" s="301">
        <f>+'Ark1'!Q1879</f>
        <v>1428</v>
      </c>
      <c r="F81" s="301">
        <f>+'Ark1'!R1879</f>
        <v>13466</v>
      </c>
      <c r="H81" s="301">
        <f>+'Ark1'!S1879</f>
        <v>13466</v>
      </c>
      <c r="I81" s="100">
        <f>+'Ark1'!AD1879</f>
        <v>0.89202416459413136</v>
      </c>
      <c r="K81" s="100">
        <f>+'Ark1'!AE1879</f>
        <v>0.93758927148398219</v>
      </c>
      <c r="M81" s="100">
        <f>+'Ark1'!W1879</f>
        <v>85.716443635823978</v>
      </c>
      <c r="O81" s="100">
        <f>+'Ark1'!X1879</f>
        <v>0.80944601217882062</v>
      </c>
      <c r="Q81" s="100">
        <f>+'Ark1'!Y1879</f>
        <v>1.6188920243576412</v>
      </c>
      <c r="R81" s="110"/>
      <c r="T81" s="110"/>
      <c r="U81" s="100">
        <f>+'Ark1'!AA1879</f>
        <v>8.963975672283139</v>
      </c>
      <c r="V81" s="10">
        <f t="shared" si="8"/>
        <v>9.4299719887955185</v>
      </c>
      <c r="W81" s="100">
        <f>+'Ark1'!V1879</f>
        <v>92.867219540436764</v>
      </c>
      <c r="X81" s="39"/>
      <c r="Y81"/>
    </row>
    <row r="82" spans="1:25" ht="15.6">
      <c r="A82" s="39"/>
      <c r="B82">
        <f>+'Ark1'!C1880</f>
        <v>2020</v>
      </c>
      <c r="C82">
        <f>+'Ark1'!M1880</f>
        <v>55</v>
      </c>
      <c r="D82" s="301">
        <f>+'Ark1'!Q1880</f>
        <v>1560</v>
      </c>
      <c r="F82" s="301">
        <f>+'Ark1'!R1880</f>
        <v>23890</v>
      </c>
      <c r="H82" s="301">
        <f>+'Ark1'!S1880</f>
        <v>23890</v>
      </c>
      <c r="I82" s="100">
        <f>+'Ark1'!AD1880</f>
        <v>1.5825380433799046</v>
      </c>
      <c r="K82" s="100">
        <f>+'Ark1'!AE1880</f>
        <v>1.6558603856529852</v>
      </c>
      <c r="M82" s="100">
        <f>+'Ark1'!W1880</f>
        <v>85.329203432398415</v>
      </c>
      <c r="O82" s="100">
        <f>+'Ark1'!X1880</f>
        <v>0.85391377145249092</v>
      </c>
      <c r="Q82" s="100">
        <f>+'Ark1'!Y1880</f>
        <v>1.7078275429049818</v>
      </c>
      <c r="R82" s="110"/>
      <c r="T82" s="110"/>
      <c r="U82" s="100">
        <f>+'Ark1'!AA1880</f>
        <v>0</v>
      </c>
      <c r="V82" s="10">
        <f t="shared" si="8"/>
        <v>15.314102564102564</v>
      </c>
      <c r="W82" s="100">
        <f>+'Ark1'!V1880</f>
        <v>92.447674357961631</v>
      </c>
      <c r="X82" s="39"/>
      <c r="Y82"/>
    </row>
    <row r="83" spans="1:25" ht="15.6">
      <c r="A83" s="39"/>
      <c r="B83">
        <f>+'Ark1'!C1881</f>
        <v>2020</v>
      </c>
      <c r="C83">
        <f>+'Ark1'!M1881</f>
        <v>56</v>
      </c>
      <c r="D83" s="301">
        <f>+'Ark1'!Q1881</f>
        <v>1620</v>
      </c>
      <c r="F83" s="301">
        <f>+'Ark1'!R1881</f>
        <v>40168</v>
      </c>
      <c r="H83" s="301">
        <f>+'Ark1'!S1881</f>
        <v>40168</v>
      </c>
      <c r="I83" s="100">
        <f>+'Ark1'!AD1881</f>
        <v>2.6608366733563842</v>
      </c>
      <c r="K83" s="100">
        <f>+'Ark1'!AE1881</f>
        <v>2.7830287759416454</v>
      </c>
      <c r="M83" s="100">
        <f>+'Ark1'!W1881</f>
        <v>85.29579341764591</v>
      </c>
      <c r="O83" s="100">
        <f>+'Ark1'!X1881</f>
        <v>0.94353714399522004</v>
      </c>
      <c r="Q83" s="100">
        <f>+'Ark1'!Y1881</f>
        <v>1.8870742879904401</v>
      </c>
      <c r="R83" s="110"/>
      <c r="T83" s="110"/>
      <c r="U83" s="100">
        <f>+'Ark1'!AA1881</f>
        <v>8.5781949312833738</v>
      </c>
      <c r="V83" s="10">
        <f t="shared" si="8"/>
        <v>24.795061728395062</v>
      </c>
      <c r="W83" s="100">
        <f>+'Ark1'!V1881</f>
        <v>92.411477158879165</v>
      </c>
      <c r="X83" s="39"/>
      <c r="Y83"/>
    </row>
    <row r="84" spans="1:25" ht="15.6">
      <c r="A84" s="39"/>
      <c r="B84">
        <f>+'Ark1'!C1882</f>
        <v>2020</v>
      </c>
      <c r="C84">
        <f>+'Ark1'!M1882</f>
        <v>57</v>
      </c>
      <c r="D84" s="301">
        <f>+'Ark1'!Q1882</f>
        <v>1710</v>
      </c>
      <c r="F84" s="301">
        <f>+'Ark1'!R1882</f>
        <v>65589</v>
      </c>
      <c r="H84" s="301">
        <f>+'Ark1'!S1882</f>
        <v>65589</v>
      </c>
      <c r="I84" s="100">
        <f>+'Ark1'!AD1882</f>
        <v>4.3447922866155126</v>
      </c>
      <c r="K84" s="100">
        <f>+'Ark1'!AE1882</f>
        <v>4.5178980383254244</v>
      </c>
      <c r="M84" s="100">
        <f>+'Ark1'!W1882</f>
        <v>84.799939166628448</v>
      </c>
      <c r="O84" s="100">
        <f>+'Ark1'!X1882</f>
        <v>0.96357620942536093</v>
      </c>
      <c r="Q84" s="100">
        <f>+'Ark1'!Y1882</f>
        <v>1.9271524188507221</v>
      </c>
      <c r="R84" s="110"/>
      <c r="T84" s="110"/>
      <c r="U84" s="100">
        <f>+'Ark1'!AA1882</f>
        <v>8.5145849029666021</v>
      </c>
      <c r="V84" s="10">
        <f t="shared" si="8"/>
        <v>38.35614035087719</v>
      </c>
      <c r="W84" s="100">
        <f>+'Ark1'!V1882</f>
        <v>91.874256951926895</v>
      </c>
      <c r="X84" s="39"/>
      <c r="Y84"/>
    </row>
    <row r="85" spans="1:25" ht="15.6">
      <c r="A85" s="39"/>
      <c r="B85">
        <f>+'Ark1'!C1883</f>
        <v>2020</v>
      </c>
      <c r="C85">
        <f>+'Ark1'!M1883</f>
        <v>58</v>
      </c>
      <c r="D85" s="301">
        <f>+'Ark1'!Q1883</f>
        <v>1766</v>
      </c>
      <c r="F85" s="301">
        <f>+'Ark1'!R1883</f>
        <v>100493</v>
      </c>
      <c r="H85" s="301">
        <f>+'Ark1'!S1883</f>
        <v>100493</v>
      </c>
      <c r="I85" s="100">
        <f>+'Ark1'!AD1883</f>
        <v>6.6569274003087768</v>
      </c>
      <c r="K85" s="100">
        <f>+'Ark1'!AE1883</f>
        <v>6.890661856861211</v>
      </c>
      <c r="M85" s="100">
        <f>+'Ark1'!W1883</f>
        <v>84.414150040300783</v>
      </c>
      <c r="O85" s="100">
        <f>+'Ark1'!X1883</f>
        <v>0.95230513568109243</v>
      </c>
      <c r="Q85" s="100">
        <f>+'Ark1'!Y1883</f>
        <v>1.9046102713621849</v>
      </c>
      <c r="R85" s="110"/>
      <c r="T85" s="110"/>
      <c r="U85" s="100">
        <f>+'Ark1'!AA1883</f>
        <v>8.4452878352506247</v>
      </c>
      <c r="V85" s="10">
        <f t="shared" si="8"/>
        <v>56.90430351075878</v>
      </c>
      <c r="W85" s="100">
        <f>+'Ark1'!V1883</f>
        <v>91.456283900650433</v>
      </c>
      <c r="X85" s="39"/>
      <c r="Y85"/>
    </row>
    <row r="86" spans="1:25" ht="15.6">
      <c r="A86" s="39"/>
      <c r="B86">
        <f>+'Ark1'!C1884</f>
        <v>2020</v>
      </c>
      <c r="C86">
        <f>+'Ark1'!M1884</f>
        <v>59</v>
      </c>
      <c r="D86" s="301">
        <f>+'Ark1'!Q1884</f>
        <v>1795</v>
      </c>
      <c r="F86" s="301">
        <f>+'Ark1'!R1884</f>
        <v>144723</v>
      </c>
      <c r="H86" s="301">
        <f>+'Ark1'!S1884</f>
        <v>144723</v>
      </c>
      <c r="I86" s="100">
        <f>+'Ark1'!AD1884</f>
        <v>9.5868419109279994</v>
      </c>
      <c r="K86" s="100">
        <f>+'Ark1'!AE1884</f>
        <v>9.878687297002978</v>
      </c>
      <c r="M86" s="100">
        <f>+'Ark1'!W1884</f>
        <v>84.033375068234079</v>
      </c>
      <c r="O86" s="100">
        <f>+'Ark1'!X1884</f>
        <v>1.0751573695957106</v>
      </c>
      <c r="Q86" s="100">
        <f>+'Ark1'!Y1884</f>
        <v>2.1503147391914212</v>
      </c>
      <c r="R86" s="110"/>
      <c r="T86" s="110"/>
      <c r="U86" s="100">
        <f>+'Ark1'!AA1884</f>
        <v>17.863723153982253</v>
      </c>
      <c r="V86" s="10">
        <f t="shared" si="8"/>
        <v>80.625626740947069</v>
      </c>
      <c r="W86" s="100">
        <f>+'Ark1'!V1884</f>
        <v>91.043743302529023</v>
      </c>
      <c r="X86" s="39"/>
      <c r="Y86"/>
    </row>
    <row r="87" spans="1:25" ht="15.6">
      <c r="A87" s="39"/>
      <c r="B87">
        <f>+'Ark1'!C1885</f>
        <v>2020</v>
      </c>
      <c r="C87">
        <f>+'Ark1'!M1885</f>
        <v>60</v>
      </c>
      <c r="D87" s="301">
        <f>+'Ark1'!Q1885</f>
        <v>1906</v>
      </c>
      <c r="F87" s="301">
        <f>+'Ark1'!R1885</f>
        <v>200682</v>
      </c>
      <c r="H87" s="301">
        <f>+'Ark1'!S1885</f>
        <v>200682</v>
      </c>
      <c r="I87" s="100">
        <f>+'Ark1'!AD1885</f>
        <v>13.293717020576228</v>
      </c>
      <c r="K87" s="100">
        <f>+'Ark1'!AE1885</f>
        <v>13.336804291729997</v>
      </c>
      <c r="M87" s="100">
        <f>+'Ark1'!W1885</f>
        <v>81.815103198093738</v>
      </c>
      <c r="O87" s="100">
        <f>+'Ark1'!X1885</f>
        <v>1.1889456951794384</v>
      </c>
      <c r="Q87" s="100">
        <f>+'Ark1'!Y1885</f>
        <v>2.3778913903588768</v>
      </c>
      <c r="R87" s="110"/>
      <c r="T87" s="110"/>
      <c r="U87" s="100">
        <f>+'Ark1'!AA1885</f>
        <v>12.723520494344877</v>
      </c>
      <c r="V87" s="10">
        <f t="shared" si="8"/>
        <v>105.28961175236097</v>
      </c>
      <c r="W87" s="100">
        <f>+'Ark1'!V1885</f>
        <v>88.640415165865249</v>
      </c>
      <c r="X87" s="39"/>
      <c r="Y87"/>
    </row>
    <row r="88" spans="1:25" ht="15.6">
      <c r="A88" s="39"/>
      <c r="B88">
        <f>+'Ark1'!C1886</f>
        <v>2020</v>
      </c>
      <c r="C88">
        <f>+'Ark1'!M1886</f>
        <v>61</v>
      </c>
      <c r="D88" s="301">
        <f>+'Ark1'!Q1886</f>
        <v>1875</v>
      </c>
      <c r="F88" s="301">
        <f>+'Ark1'!R1886</f>
        <v>226534.88</v>
      </c>
      <c r="H88" s="301">
        <f>+'Ark1'!S1886</f>
        <v>226534.88</v>
      </c>
      <c r="I88" s="100">
        <f>+'Ark1'!AD1886</f>
        <v>15.006281530033547</v>
      </c>
      <c r="K88" s="100">
        <f>+'Ark1'!AE1886</f>
        <v>15.242758587872652</v>
      </c>
      <c r="M88" s="100">
        <f>+'Ark1'!W1886</f>
        <v>82.835903901421645</v>
      </c>
      <c r="O88" s="100">
        <f>+'Ark1'!X1886</f>
        <v>1.4041987706264041</v>
      </c>
      <c r="Q88" s="100">
        <f>+'Ark1'!Y1886</f>
        <v>2.8083975412528082</v>
      </c>
      <c r="R88" s="110"/>
      <c r="T88" s="110"/>
      <c r="U88" s="100">
        <f>+'Ark1'!AA1886</f>
        <v>8.4687144152840723</v>
      </c>
      <c r="V88" s="10">
        <f t="shared" si="8"/>
        <v>120.81860266666666</v>
      </c>
      <c r="W88" s="100">
        <f>+'Ark1'!V1886</f>
        <v>89.746374757770809</v>
      </c>
      <c r="X88" s="39"/>
      <c r="Y88"/>
    </row>
    <row r="89" spans="1:25" ht="15.6">
      <c r="A89" s="39"/>
      <c r="B89">
        <f>+'Ark1'!C1887</f>
        <v>2020</v>
      </c>
      <c r="C89">
        <f>+'Ark1'!M1887</f>
        <v>62</v>
      </c>
      <c r="D89" s="301">
        <f>+'Ark1'!Q1887</f>
        <v>1885</v>
      </c>
      <c r="F89" s="301">
        <f>+'Ark1'!R1887</f>
        <v>235885.91</v>
      </c>
      <c r="H89" s="301">
        <f>+'Ark1'!S1887</f>
        <v>235885.91</v>
      </c>
      <c r="I89" s="100">
        <f>+'Ark1'!AD1887</f>
        <v>15.625718981678038</v>
      </c>
      <c r="K89" s="100">
        <f>+'Ark1'!AE1887</f>
        <v>15.69645020819954</v>
      </c>
      <c r="M89" s="100">
        <f>+'Ark1'!W1887</f>
        <v>81.919929766046266</v>
      </c>
      <c r="O89" s="100">
        <f>+'Ark1'!X1887</f>
        <v>1.5066605716297341</v>
      </c>
      <c r="Q89" s="100">
        <f>+'Ark1'!Y1887</f>
        <v>3.0133211432594682</v>
      </c>
      <c r="R89" s="110"/>
      <c r="T89" s="110"/>
      <c r="U89" s="100">
        <f>+'Ark1'!AA1887</f>
        <v>8.675859808716039</v>
      </c>
      <c r="V89" s="10">
        <f t="shared" si="8"/>
        <v>125.13841379310345</v>
      </c>
      <c r="W89" s="100">
        <f>+'Ark1'!V1887</f>
        <v>88.753986745444763</v>
      </c>
      <c r="X89" s="39"/>
      <c r="Y89"/>
    </row>
    <row r="90" spans="1:25" ht="15.6">
      <c r="A90" s="39"/>
      <c r="B90">
        <f>+'Ark1'!C1888</f>
        <v>2020</v>
      </c>
      <c r="C90">
        <f>+'Ark1'!M1888</f>
        <v>63</v>
      </c>
      <c r="D90" s="301">
        <f>+'Ark1'!Q1888</f>
        <v>1875</v>
      </c>
      <c r="F90" s="301">
        <f>+'Ark1'!R1888</f>
        <v>202814.89</v>
      </c>
      <c r="H90" s="301">
        <f>+'Ark1'!S1888</f>
        <v>202814.89</v>
      </c>
      <c r="I90" s="100">
        <f>+'Ark1'!AD1888</f>
        <v>13.435005407656369</v>
      </c>
      <c r="K90" s="100">
        <f>+'Ark1'!AE1888</f>
        <v>13.285801770746964</v>
      </c>
      <c r="M90" s="100">
        <f>+'Ark1'!W1888</f>
        <v>80.645113383933278</v>
      </c>
      <c r="O90" s="100">
        <f>+'Ark1'!X1888</f>
        <v>1.7681147572547558</v>
      </c>
      <c r="Q90" s="100">
        <f>+'Ark1'!Y1888</f>
        <v>3.5362295145095115</v>
      </c>
      <c r="R90" s="110"/>
      <c r="T90" s="110"/>
      <c r="U90" s="100">
        <f>+'Ark1'!AA1888</f>
        <v>8.9314527537408939</v>
      </c>
      <c r="V90" s="10">
        <f t="shared" si="8"/>
        <v>108.16794133333335</v>
      </c>
      <c r="W90" s="100">
        <f>+'Ark1'!V1888</f>
        <v>87.372820567643757</v>
      </c>
      <c r="X90" s="39"/>
      <c r="Y90"/>
    </row>
    <row r="91" spans="1:25" ht="15.6">
      <c r="A91" s="39"/>
      <c r="B91">
        <f>+'Ark1'!C1889</f>
        <v>2020</v>
      </c>
      <c r="C91">
        <f>+'Ark1'!M1889</f>
        <v>64</v>
      </c>
      <c r="D91" s="301">
        <f>+'Ark1'!Q1889</f>
        <v>1788</v>
      </c>
      <c r="F91" s="301">
        <f>+'Ark1'!R1889</f>
        <v>137902.68</v>
      </c>
      <c r="H91" s="301">
        <f>+'Ark1'!S1889</f>
        <v>137902.68</v>
      </c>
      <c r="I91" s="100">
        <f>+'Ark1'!AD1889</f>
        <v>9.1350455162848512</v>
      </c>
      <c r="K91" s="100">
        <f>+'Ark1'!AE1889</f>
        <v>8.7243724874594779</v>
      </c>
      <c r="M91" s="100">
        <f>+'Ark1'!W1889</f>
        <v>77.88460434561577</v>
      </c>
      <c r="O91" s="100">
        <f>+'Ark1'!X1889</f>
        <v>1.7468841069658694</v>
      </c>
      <c r="Q91" s="100">
        <f>+'Ark1'!Y1889</f>
        <v>3.4937682139317388</v>
      </c>
      <c r="R91" s="110"/>
      <c r="T91" s="110"/>
      <c r="U91" s="100">
        <f>+'Ark1'!AA1889</f>
        <v>10.074114633983314</v>
      </c>
      <c r="V91" s="10">
        <f t="shared" si="8"/>
        <v>77.126778523489932</v>
      </c>
      <c r="W91" s="100">
        <f>+'Ark1'!V1889</f>
        <v>84.382019876074395</v>
      </c>
      <c r="X91" s="39"/>
      <c r="Y91"/>
    </row>
    <row r="92" spans="1:25" ht="15.6">
      <c r="A92" s="39"/>
      <c r="B92">
        <f>+'Ark1'!C1890</f>
        <v>2020</v>
      </c>
      <c r="C92">
        <f>+'Ark1'!M1890</f>
        <v>65</v>
      </c>
      <c r="D92" s="301">
        <f>+'Ark1'!Q1890</f>
        <v>1663</v>
      </c>
      <c r="F92" s="301">
        <f>+'Ark1'!R1890</f>
        <v>63584</v>
      </c>
      <c r="H92" s="301">
        <f>+'Ark1'!S1890</f>
        <v>63584</v>
      </c>
      <c r="I92" s="100">
        <f>+'Ark1'!AD1890</f>
        <v>4.2119756781192086</v>
      </c>
      <c r="K92" s="100">
        <f>+'Ark1'!AE1890</f>
        <v>3.8756514802587776</v>
      </c>
      <c r="M92" s="100">
        <f>+'Ark1'!W1890</f>
        <v>75.03899267111241</v>
      </c>
      <c r="O92" s="100">
        <f>+'Ark1'!X1890</f>
        <v>1.92501258178158</v>
      </c>
      <c r="Q92" s="100">
        <f>+'Ark1'!Y1890</f>
        <v>3.8500251635631599</v>
      </c>
      <c r="R92" s="110"/>
      <c r="T92" s="110"/>
      <c r="U92" s="100">
        <f>+'Ark1'!AA1890</f>
        <v>9.9988269088781117</v>
      </c>
      <c r="V92" s="10">
        <f t="shared" si="8"/>
        <v>38.234515935057125</v>
      </c>
      <c r="W92" s="100">
        <f>+'Ark1'!V1890</f>
        <v>81.299016978453054</v>
      </c>
      <c r="X92" s="39"/>
      <c r="Y92"/>
    </row>
    <row r="93" spans="1:25" ht="15.6">
      <c r="A93" s="39"/>
      <c r="B93">
        <f>+'Ark1'!C1891</f>
        <v>2020</v>
      </c>
      <c r="C93">
        <f>+'Ark1'!M1891</f>
        <v>66</v>
      </c>
      <c r="D93" s="301">
        <f>+'Ark1'!Q1891</f>
        <v>1480</v>
      </c>
      <c r="F93" s="301">
        <f>+'Ark1'!R1891</f>
        <v>23700</v>
      </c>
      <c r="H93" s="301">
        <f>+'Ark1'!S1891</f>
        <v>23700</v>
      </c>
      <c r="I93" s="100">
        <f>+'Ark1'!AD1891</f>
        <v>1.5699519308540699</v>
      </c>
      <c r="K93" s="100">
        <f>+'Ark1'!AE1891</f>
        <v>1.3626856356062218</v>
      </c>
      <c r="M93" s="100">
        <f>+'Ark1'!W1891</f>
        <v>70.784383966244789</v>
      </c>
      <c r="O93" s="100">
        <f>+'Ark1'!X1891</f>
        <v>1.658227848101266</v>
      </c>
      <c r="Q93" s="100">
        <f>+'Ark1'!Y1891</f>
        <v>3.316455696202532</v>
      </c>
      <c r="R93" s="110"/>
      <c r="T93" s="110"/>
      <c r="U93" s="100">
        <f>+'Ark1'!AA1891</f>
        <v>11.045499643554038</v>
      </c>
      <c r="V93" s="10">
        <f t="shared" si="8"/>
        <v>16.013513513513512</v>
      </c>
      <c r="W93" s="100">
        <f>+'Ark1'!V1891</f>
        <v>76.689473419549472</v>
      </c>
      <c r="X93" s="39"/>
      <c r="Y93"/>
    </row>
    <row r="94" spans="1:25" ht="15.6">
      <c r="A94" s="39"/>
      <c r="B94">
        <f>+'Ark1'!C1892</f>
        <v>2020</v>
      </c>
      <c r="C94">
        <f>+'Ark1'!M1892</f>
        <v>67</v>
      </c>
      <c r="D94" s="301">
        <f>+'Ark1'!Q1892</f>
        <v>1114</v>
      </c>
      <c r="F94" s="301">
        <f>+'Ark1'!R1892</f>
        <v>7419</v>
      </c>
      <c r="H94" s="301">
        <f>+'Ark1'!S1892</f>
        <v>7419</v>
      </c>
      <c r="I94" s="100">
        <f>+'Ark1'!AD1892</f>
        <v>0.49145457278507809</v>
      </c>
      <c r="K94" s="100">
        <f>+'Ark1'!AE1892</f>
        <v>0.39330271698945291</v>
      </c>
      <c r="M94" s="100">
        <f>+'Ark1'!W1892</f>
        <v>65.263701307453715</v>
      </c>
      <c r="O94" s="100">
        <f>+'Ark1'!X1892</f>
        <v>1.496158511928831</v>
      </c>
      <c r="Q94" s="100">
        <f>+'Ark1'!Y1892</f>
        <v>2.992317023857662</v>
      </c>
      <c r="R94" s="110"/>
      <c r="T94" s="110"/>
      <c r="U94" s="100">
        <f>+'Ark1'!AA1892</f>
        <v>12.377907978557085</v>
      </c>
      <c r="V94" s="10">
        <f t="shared" si="8"/>
        <v>6.6597845601436267</v>
      </c>
      <c r="W94" s="100">
        <f>+'Ark1'!V1892</f>
        <v>70.708235436028119</v>
      </c>
      <c r="X94" s="39"/>
      <c r="Y94"/>
    </row>
    <row r="95" spans="1:25" ht="15.6">
      <c r="A95" s="39"/>
      <c r="B95">
        <f>+'Ark1'!C1893</f>
        <v>2020</v>
      </c>
      <c r="C95">
        <f>+'Ark1'!M1893</f>
        <v>68</v>
      </c>
      <c r="D95" s="301">
        <f>+'Ark1'!Q1893</f>
        <v>723</v>
      </c>
      <c r="F95" s="301">
        <f>+'Ark1'!R1893</f>
        <v>2483</v>
      </c>
      <c r="H95" s="301">
        <f>+'Ark1'!S1893</f>
        <v>2483</v>
      </c>
      <c r="I95" s="100">
        <f>+'Ark1'!AD1893</f>
        <v>0.16448061790340326</v>
      </c>
      <c r="K95" s="100">
        <f>+'Ark1'!AE1893</f>
        <v>0.1159966244332048</v>
      </c>
      <c r="M95" s="100">
        <f>+'Ark1'!W1893</f>
        <v>57.512037857430592</v>
      </c>
      <c r="O95" s="100">
        <f>+'Ark1'!X1893</f>
        <v>1.8123238018525971</v>
      </c>
      <c r="Q95" s="100">
        <f>+'Ark1'!Y1893</f>
        <v>3.6246476037051942</v>
      </c>
      <c r="R95" s="110"/>
      <c r="T95" s="110"/>
      <c r="U95" s="100">
        <f>+'Ark1'!AA1893</f>
        <v>13.156241827694123</v>
      </c>
      <c r="V95" s="10">
        <f t="shared" si="8"/>
        <v>3.4343015214384507</v>
      </c>
      <c r="W95" s="100">
        <f>+'Ark1'!V1893</f>
        <v>62.30990017056407</v>
      </c>
      <c r="X95" s="39"/>
      <c r="Y95"/>
    </row>
    <row r="96" spans="1:25" ht="15.6">
      <c r="A96" s="39"/>
      <c r="B96" s="46">
        <f>+'Ark1'!C1894</f>
        <v>2019</v>
      </c>
      <c r="C96" s="46">
        <f>+'Ark1'!M1894</f>
        <v>48</v>
      </c>
      <c r="D96" s="335">
        <f>+'Ark1'!Q1894</f>
        <v>338</v>
      </c>
      <c r="E96" s="65"/>
      <c r="F96" s="335">
        <f>+'Ark1'!R1894</f>
        <v>699</v>
      </c>
      <c r="G96" s="335"/>
      <c r="H96" s="335">
        <f>+'Ark1'!S1894</f>
        <v>658</v>
      </c>
      <c r="I96" s="99">
        <f>+'Ark1'!AD1894</f>
        <v>4.4808439115010895E-2</v>
      </c>
      <c r="J96" s="99"/>
      <c r="K96" s="99">
        <f>+'Ark1'!AE1894</f>
        <v>4.4411991699476849E-2</v>
      </c>
      <c r="L96" s="99"/>
      <c r="M96" s="99">
        <f>+'Ark1'!W1894</f>
        <v>82.839088145896667</v>
      </c>
      <c r="N96" s="99"/>
      <c r="O96" s="99">
        <f>+'Ark1'!X1894</f>
        <v>0.42918454935622319</v>
      </c>
      <c r="P96" s="99"/>
      <c r="Q96" s="99">
        <f>+'Ark1'!Y1894</f>
        <v>0.85836909871244638</v>
      </c>
      <c r="R96" s="110"/>
      <c r="S96" s="65"/>
      <c r="T96" s="110"/>
      <c r="U96" s="99">
        <f>+'Ark1'!AA1894</f>
        <v>17.533572887345883</v>
      </c>
      <c r="V96" s="65">
        <f t="shared" si="8"/>
        <v>2.0680473372781063</v>
      </c>
      <c r="W96" s="99">
        <f>+'Ark1'!V1894</f>
        <v>92.052840776244992</v>
      </c>
      <c r="X96" s="39"/>
      <c r="Y96"/>
    </row>
    <row r="97" spans="1:25" ht="15.6">
      <c r="A97" s="39"/>
      <c r="B97" s="46">
        <f>+'Ark1'!C1895</f>
        <v>2019</v>
      </c>
      <c r="C97" s="46">
        <f>+'Ark1'!M1895</f>
        <v>49</v>
      </c>
      <c r="D97" s="335">
        <f>+'Ark1'!Q1895</f>
        <v>278</v>
      </c>
      <c r="E97" s="65"/>
      <c r="F97" s="335">
        <f>+'Ark1'!R1895</f>
        <v>401</v>
      </c>
      <c r="G97" s="335"/>
      <c r="H97" s="335">
        <f>+'Ark1'!S1895</f>
        <v>401</v>
      </c>
      <c r="I97" s="99">
        <f>+'Ark1'!AD1895</f>
        <v>2.570555663107206E-2</v>
      </c>
      <c r="J97" s="99"/>
      <c r="K97" s="99">
        <f>+'Ark1'!AE1895</f>
        <v>2.7789193732206719E-2</v>
      </c>
      <c r="L97" s="99"/>
      <c r="M97" s="99">
        <f>+'Ark1'!W1895</f>
        <v>85.053566084787988</v>
      </c>
      <c r="N97" s="99"/>
      <c r="O97" s="99">
        <f>+'Ark1'!X1895</f>
        <v>0.49875311720698245</v>
      </c>
      <c r="P97" s="99"/>
      <c r="Q97" s="99">
        <f>+'Ark1'!Y1895</f>
        <v>0.99750623441396491</v>
      </c>
      <c r="R97" s="110"/>
      <c r="S97" s="65"/>
      <c r="T97" s="110"/>
      <c r="U97" s="99">
        <f>+'Ark1'!AA1895</f>
        <v>13.547861827646779</v>
      </c>
      <c r="V97" s="65">
        <f t="shared" ref="V97:V158" si="9">+F97/D97</f>
        <v>1.4424460431654675</v>
      </c>
      <c r="W97" s="99">
        <f>+'Ark1'!V1895</f>
        <v>92.149042345382483</v>
      </c>
      <c r="X97" s="39"/>
      <c r="Y97"/>
    </row>
    <row r="98" spans="1:25" ht="15.6">
      <c r="A98" s="39"/>
      <c r="B98" s="46">
        <f>+'Ark1'!C1896</f>
        <v>2019</v>
      </c>
      <c r="C98" s="46">
        <f>+'Ark1'!M1896</f>
        <v>50</v>
      </c>
      <c r="D98" s="335">
        <f>+'Ark1'!Q1896</f>
        <v>436</v>
      </c>
      <c r="E98" s="65"/>
      <c r="F98" s="335">
        <f>+'Ark1'!R1896</f>
        <v>702</v>
      </c>
      <c r="G98" s="335"/>
      <c r="H98" s="335">
        <f>+'Ark1'!S1896</f>
        <v>700</v>
      </c>
      <c r="I98" s="99">
        <f>+'Ark1'!AD1896</f>
        <v>4.5000750012500194E-2</v>
      </c>
      <c r="J98" s="99"/>
      <c r="K98" s="99">
        <f>+'Ark1'!AE1896</f>
        <v>4.7852569095821008E-2</v>
      </c>
      <c r="L98" s="99"/>
      <c r="M98" s="99">
        <f>+'Ark1'!W1896</f>
        <v>83.901199999999989</v>
      </c>
      <c r="N98" s="99"/>
      <c r="O98" s="99">
        <f>+'Ark1'!X1896</f>
        <v>0.71225071225071246</v>
      </c>
      <c r="P98" s="99"/>
      <c r="Q98" s="99">
        <f>+'Ark1'!Y1896</f>
        <v>1.4245014245014247</v>
      </c>
      <c r="R98" s="110"/>
      <c r="S98" s="65"/>
      <c r="T98" s="110"/>
      <c r="U98" s="99">
        <f>+'Ark1'!AA1896</f>
        <v>13.103741122944472</v>
      </c>
      <c r="V98" s="65">
        <f t="shared" si="9"/>
        <v>1.6100917431192661</v>
      </c>
      <c r="W98" s="99">
        <f>+'Ark1'!V1896</f>
        <v>91.011824794923442</v>
      </c>
      <c r="X98" s="39"/>
      <c r="Y98"/>
    </row>
    <row r="99" spans="1:25" ht="15.6">
      <c r="A99" s="39"/>
      <c r="B99" s="46">
        <f>+'Ark1'!C1897</f>
        <v>2019</v>
      </c>
      <c r="C99" s="46">
        <f>+'Ark1'!M1897</f>
        <v>51</v>
      </c>
      <c r="D99" s="335">
        <f>+'Ark1'!Q1897</f>
        <v>648</v>
      </c>
      <c r="E99" s="65"/>
      <c r="F99" s="335">
        <f>+'Ark1'!R1897</f>
        <v>1259</v>
      </c>
      <c r="G99" s="335"/>
      <c r="H99" s="335">
        <f>+'Ark1'!S1897</f>
        <v>1259</v>
      </c>
      <c r="I99" s="99">
        <f>+'Ark1'!AD1897</f>
        <v>8.0706473313016752E-2</v>
      </c>
      <c r="J99" s="99"/>
      <c r="K99" s="99">
        <f>+'Ark1'!AE1897</f>
        <v>8.6926366517871015E-2</v>
      </c>
      <c r="L99" s="99"/>
      <c r="M99" s="99">
        <f>+'Ark1'!W1897</f>
        <v>84.739666401906305</v>
      </c>
      <c r="N99" s="99"/>
      <c r="O99" s="99">
        <f>+'Ark1'!X1897</f>
        <v>0.79428117553613986</v>
      </c>
      <c r="P99" s="99"/>
      <c r="Q99" s="99">
        <f>+'Ark1'!Y1897</f>
        <v>1.5885623510722795</v>
      </c>
      <c r="R99" s="110"/>
      <c r="S99" s="65"/>
      <c r="T99" s="110"/>
      <c r="U99" s="99">
        <f>+'Ark1'!AA1897</f>
        <v>12.22946373998697</v>
      </c>
      <c r="V99" s="65">
        <f t="shared" si="9"/>
        <v>1.9429012345679013</v>
      </c>
      <c r="W99" s="99">
        <f>+'Ark1'!V1897</f>
        <v>91.808956015066386</v>
      </c>
      <c r="X99" s="39"/>
      <c r="Y99"/>
    </row>
    <row r="100" spans="1:25" ht="15.6">
      <c r="A100" s="39"/>
      <c r="B100" s="46">
        <f>+'Ark1'!C1898</f>
        <v>2019</v>
      </c>
      <c r="C100" s="46">
        <f>+'Ark1'!M1898</f>
        <v>52</v>
      </c>
      <c r="D100" s="335">
        <f>+'Ark1'!Q1898</f>
        <v>879</v>
      </c>
      <c r="E100" s="65"/>
      <c r="F100" s="335">
        <f>+'Ark1'!R1898</f>
        <v>2224</v>
      </c>
      <c r="G100" s="335"/>
      <c r="H100" s="335">
        <f>+'Ark1'!S1898</f>
        <v>2223</v>
      </c>
      <c r="I100" s="99">
        <f>+'Ark1'!AD1898</f>
        <v>0.14256647867208044</v>
      </c>
      <c r="J100" s="99"/>
      <c r="K100" s="99">
        <f>+'Ark1'!AE1898</f>
        <v>0.15265781092583741</v>
      </c>
      <c r="L100" s="99"/>
      <c r="M100" s="99">
        <f>+'Ark1'!W1898</f>
        <v>84.283103913630185</v>
      </c>
      <c r="N100" s="99"/>
      <c r="O100" s="99">
        <f>+'Ark1'!X1898</f>
        <v>0.764388489208633</v>
      </c>
      <c r="P100" s="99"/>
      <c r="Q100" s="99">
        <f>+'Ark1'!Y1898</f>
        <v>1.528776978417266</v>
      </c>
      <c r="R100" s="110"/>
      <c r="S100" s="65"/>
      <c r="T100" s="110"/>
      <c r="U100" s="99">
        <f>+'Ark1'!AA1898</f>
        <v>11.796205505154884</v>
      </c>
      <c r="V100" s="65">
        <f t="shared" si="9"/>
        <v>2.5301478953356087</v>
      </c>
      <c r="W100" s="99">
        <f>+'Ark1'!V1898</f>
        <v>91.332240649683911</v>
      </c>
      <c r="X100" s="39"/>
      <c r="Y100"/>
    </row>
    <row r="101" spans="1:25" ht="15.6">
      <c r="A101" s="39"/>
      <c r="B101" s="46">
        <f>+'Ark1'!C1899</f>
        <v>2019</v>
      </c>
      <c r="C101" s="46">
        <f>+'Ark1'!M1899</f>
        <v>53</v>
      </c>
      <c r="D101" s="335">
        <f>+'Ark1'!Q1899</f>
        <v>1150</v>
      </c>
      <c r="E101" s="65"/>
      <c r="F101" s="335">
        <f>+'Ark1'!R1899</f>
        <v>4185</v>
      </c>
      <c r="G101" s="335"/>
      <c r="H101" s="335">
        <f>+'Ark1'!S1899</f>
        <v>4185</v>
      </c>
      <c r="I101" s="99">
        <f>+'Ark1'!AD1899</f>
        <v>0.26827370199759726</v>
      </c>
      <c r="J101" s="99"/>
      <c r="K101" s="99">
        <f>+'Ark1'!AE1899</f>
        <v>0.28581622735062745</v>
      </c>
      <c r="L101" s="99"/>
      <c r="M101" s="99">
        <f>+'Ark1'!W1899</f>
        <v>83.820910394265411</v>
      </c>
      <c r="N101" s="99"/>
      <c r="O101" s="99">
        <f>+'Ark1'!X1899</f>
        <v>0.95579450418160095</v>
      </c>
      <c r="P101" s="99"/>
      <c r="Q101" s="99">
        <f>+'Ark1'!Y1899</f>
        <v>1.9115890083632019</v>
      </c>
      <c r="R101" s="110"/>
      <c r="S101" s="65"/>
      <c r="T101" s="110"/>
      <c r="U101" s="99">
        <f>+'Ark1'!AA1899</f>
        <v>11.068609625950232</v>
      </c>
      <c r="V101" s="65">
        <f t="shared" si="9"/>
        <v>3.6391304347826088</v>
      </c>
      <c r="W101" s="99">
        <f>+'Ark1'!V1899</f>
        <v>90.813554056625378</v>
      </c>
      <c r="X101" s="39"/>
      <c r="Y101"/>
    </row>
    <row r="102" spans="1:25" ht="15.6">
      <c r="A102" s="39"/>
      <c r="B102" s="46">
        <f>+'Ark1'!C1900</f>
        <v>2019</v>
      </c>
      <c r="C102" s="46">
        <f>+'Ark1'!M1900</f>
        <v>54</v>
      </c>
      <c r="D102" s="335">
        <f>+'Ark1'!Q1900</f>
        <v>1397</v>
      </c>
      <c r="E102" s="65"/>
      <c r="F102" s="335">
        <f>+'Ark1'!R1900</f>
        <v>9120</v>
      </c>
      <c r="G102" s="335"/>
      <c r="H102" s="335">
        <f>+'Ark1'!S1900</f>
        <v>9113</v>
      </c>
      <c r="I102" s="99">
        <f>+'Ark1'!AD1900</f>
        <v>0.58462512836752412</v>
      </c>
      <c r="J102" s="99"/>
      <c r="K102" s="99">
        <f>+'Ark1'!AE1900</f>
        <v>0.61435607253863755</v>
      </c>
      <c r="L102" s="99"/>
      <c r="M102" s="99">
        <f>+'Ark1'!W1900</f>
        <v>82.740804345440395</v>
      </c>
      <c r="N102" s="99"/>
      <c r="O102" s="99">
        <f>+'Ark1'!X1900</f>
        <v>0.84429824561403499</v>
      </c>
      <c r="P102" s="99"/>
      <c r="Q102" s="99">
        <f>+'Ark1'!Y1900</f>
        <v>1.68859649122807</v>
      </c>
      <c r="R102" s="110"/>
      <c r="S102" s="65"/>
      <c r="T102" s="110"/>
      <c r="U102" s="99">
        <f>+'Ark1'!AA1900</f>
        <v>10.149386890480704</v>
      </c>
      <c r="V102" s="65">
        <f t="shared" si="9"/>
        <v>6.5282748747315678</v>
      </c>
      <c r="W102" s="99">
        <f>+'Ark1'!V1900</f>
        <v>89.663897336189734</v>
      </c>
      <c r="X102" s="39"/>
      <c r="Y102"/>
    </row>
    <row r="103" spans="1:25" ht="15.6">
      <c r="A103" s="39"/>
      <c r="B103" s="46">
        <f>+'Ark1'!C1901</f>
        <v>2019</v>
      </c>
      <c r="C103" s="46">
        <f>+'Ark1'!M1901</f>
        <v>55</v>
      </c>
      <c r="D103" s="335">
        <f>+'Ark1'!Q1901</f>
        <v>1595</v>
      </c>
      <c r="E103" s="65"/>
      <c r="F103" s="335">
        <f>+'Ark1'!R1901</f>
        <v>21356</v>
      </c>
      <c r="G103" s="335"/>
      <c r="H103" s="335">
        <f>+'Ark1'!S1901</f>
        <v>21331</v>
      </c>
      <c r="I103" s="99">
        <f>+'Ark1'!AD1901</f>
        <v>1.3689971755939523</v>
      </c>
      <c r="J103" s="99"/>
      <c r="K103" s="99">
        <f>+'Ark1'!AE1901</f>
        <v>1.4279126642889202</v>
      </c>
      <c r="L103" s="99"/>
      <c r="M103" s="99">
        <f>+'Ark1'!W1901</f>
        <v>82.158288406544628</v>
      </c>
      <c r="N103" s="99"/>
      <c r="O103" s="99">
        <f>+'Ark1'!X1901</f>
        <v>0.72579134669413747</v>
      </c>
      <c r="P103" s="99"/>
      <c r="Q103" s="99">
        <f>+'Ark1'!Y1901</f>
        <v>1.4515826933882747</v>
      </c>
      <c r="R103" s="110"/>
      <c r="S103" s="65"/>
      <c r="T103" s="110"/>
      <c r="U103" s="99">
        <f>+'Ark1'!AA1901</f>
        <v>9.2421923889417421</v>
      </c>
      <c r="V103" s="65">
        <f t="shared" si="9"/>
        <v>13.389341692789969</v>
      </c>
      <c r="W103" s="99">
        <f>+'Ark1'!V1901</f>
        <v>89.048322237437858</v>
      </c>
      <c r="X103" s="39"/>
      <c r="Y103"/>
    </row>
    <row r="104" spans="1:25" ht="15.6">
      <c r="A104" s="39"/>
      <c r="B104" s="46">
        <f>+'Ark1'!C1902</f>
        <v>2019</v>
      </c>
      <c r="C104" s="46">
        <f>+'Ark1'!M1902</f>
        <v>56</v>
      </c>
      <c r="D104" s="335">
        <f>+'Ark1'!Q1902</f>
        <v>1721</v>
      </c>
      <c r="E104" s="65"/>
      <c r="F104" s="335">
        <f>+'Ark1'!R1902</f>
        <v>46127</v>
      </c>
      <c r="G104" s="335"/>
      <c r="H104" s="335">
        <f>+'Ark1'!S1902</f>
        <v>46078</v>
      </c>
      <c r="I104" s="99">
        <f>+'Ark1'!AD1902</f>
        <v>2.9569082561632438</v>
      </c>
      <c r="J104" s="99"/>
      <c r="K104" s="99">
        <f>+'Ark1'!AE1902</f>
        <v>3.0883503223372393</v>
      </c>
      <c r="L104" s="99"/>
      <c r="M104" s="99">
        <f>+'Ark1'!W1902</f>
        <v>82.260982247492734</v>
      </c>
      <c r="N104" s="99"/>
      <c r="O104" s="99">
        <f>+'Ark1'!X1902</f>
        <v>0.75010297656470193</v>
      </c>
      <c r="P104" s="99"/>
      <c r="Q104" s="99">
        <f>+'Ark1'!Y1902</f>
        <v>1.5002059531294039</v>
      </c>
      <c r="R104" s="110"/>
      <c r="S104" s="65"/>
      <c r="T104" s="110"/>
      <c r="U104" s="99">
        <f>+'Ark1'!AA1902</f>
        <v>8.7463979886372751</v>
      </c>
      <c r="V104" s="65">
        <f t="shared" si="9"/>
        <v>26.802440441603718</v>
      </c>
      <c r="W104" s="99">
        <f>+'Ark1'!V1902</f>
        <v>89.148061953640607</v>
      </c>
      <c r="X104" s="39"/>
      <c r="Y104"/>
    </row>
    <row r="105" spans="1:25" ht="15.6">
      <c r="A105" s="39"/>
      <c r="B105" s="46">
        <f>+'Ark1'!C1903</f>
        <v>2019</v>
      </c>
      <c r="C105" s="46">
        <f>+'Ark1'!M1903</f>
        <v>57</v>
      </c>
      <c r="D105" s="335">
        <f>+'Ark1'!Q1903</f>
        <v>1779</v>
      </c>
      <c r="E105" s="65"/>
      <c r="F105" s="335">
        <f>+'Ark1'!R1903</f>
        <v>84445</v>
      </c>
      <c r="G105" s="335"/>
      <c r="H105" s="335">
        <f>+'Ark1'!S1903</f>
        <v>84164</v>
      </c>
      <c r="I105" s="99">
        <f>+'Ark1'!AD1903</f>
        <v>5.4132312461617964</v>
      </c>
      <c r="J105" s="99"/>
      <c r="K105" s="99">
        <f>+'Ark1'!AE1903</f>
        <v>5.6394135726257559</v>
      </c>
      <c r="L105" s="99"/>
      <c r="M105" s="99">
        <f>+'Ark1'!W1903</f>
        <v>82.237240863076877</v>
      </c>
      <c r="N105" s="99"/>
      <c r="O105" s="99">
        <f>+'Ark1'!X1903</f>
        <v>0.79104742731955746</v>
      </c>
      <c r="P105" s="99"/>
      <c r="Q105" s="99">
        <f>+'Ark1'!Y1903</f>
        <v>1.5820948546391147</v>
      </c>
      <c r="R105" s="110"/>
      <c r="S105" s="65"/>
      <c r="T105" s="110"/>
      <c r="U105" s="99">
        <f>+'Ark1'!AA1903</f>
        <v>8.4989918644438003</v>
      </c>
      <c r="V105" s="65">
        <f t="shared" si="9"/>
        <v>47.467678471051151</v>
      </c>
      <c r="W105" s="99">
        <f>+'Ark1'!V1903</f>
        <v>89.177743726160941</v>
      </c>
      <c r="X105" s="39"/>
      <c r="Y105"/>
    </row>
    <row r="106" spans="1:25" ht="15.6">
      <c r="A106" s="39"/>
      <c r="B106" s="46">
        <f>+'Ark1'!C1904</f>
        <v>2019</v>
      </c>
      <c r="C106" s="46">
        <f>+'Ark1'!M1904</f>
        <v>58</v>
      </c>
      <c r="D106" s="335">
        <f>+'Ark1'!Q1904</f>
        <v>1836</v>
      </c>
      <c r="E106" s="65"/>
      <c r="F106" s="335">
        <f>+'Ark1'!R1904</f>
        <v>130103</v>
      </c>
      <c r="G106" s="335"/>
      <c r="H106" s="335">
        <f>+'Ark1'!S1904</f>
        <v>129517</v>
      </c>
      <c r="I106" s="99">
        <f>+'Ark1'!AD1904</f>
        <v>8.3400748986842093</v>
      </c>
      <c r="J106" s="99"/>
      <c r="K106" s="99">
        <f>+'Ark1'!AE1904</f>
        <v>8.6647252740156233</v>
      </c>
      <c r="L106" s="99"/>
      <c r="M106" s="99">
        <f>+'Ark1'!W1904</f>
        <v>82.108661874503071</v>
      </c>
      <c r="N106" s="99"/>
      <c r="O106" s="99">
        <f>+'Ark1'!X1904</f>
        <v>0.84394671913791397</v>
      </c>
      <c r="P106" s="99"/>
      <c r="Q106" s="99">
        <f>+'Ark1'!Y1904</f>
        <v>1.6878934382758277</v>
      </c>
      <c r="R106" s="110"/>
      <c r="S106" s="65"/>
      <c r="T106" s="110"/>
      <c r="U106" s="99">
        <f>+'Ark1'!AA1904</f>
        <v>8.3561218011595226</v>
      </c>
      <c r="V106" s="65">
        <f t="shared" si="9"/>
        <v>70.862200435729847</v>
      </c>
      <c r="W106" s="99">
        <f>+'Ark1'!V1904</f>
        <v>89.062712047632573</v>
      </c>
      <c r="X106" s="39"/>
      <c r="Y106"/>
    </row>
    <row r="107" spans="1:25" ht="15.6">
      <c r="A107" s="39"/>
      <c r="B107" s="46">
        <f>+'Ark1'!C1905</f>
        <v>2019</v>
      </c>
      <c r="C107" s="46">
        <f>+'Ark1'!M1905</f>
        <v>59</v>
      </c>
      <c r="D107" s="335">
        <f>+'Ark1'!Q1905</f>
        <v>1911</v>
      </c>
      <c r="E107" s="65"/>
      <c r="F107" s="335">
        <f>+'Ark1'!R1905</f>
        <v>173663</v>
      </c>
      <c r="G107" s="335"/>
      <c r="H107" s="335">
        <f>+'Ark1'!S1905</f>
        <v>173215</v>
      </c>
      <c r="I107" s="99">
        <f>+'Ark1'!AD1905</f>
        <v>11.132429130229093</v>
      </c>
      <c r="J107" s="99"/>
      <c r="K107" s="99">
        <f>+'Ark1'!AE1905</f>
        <v>11.538949640032362</v>
      </c>
      <c r="L107" s="99"/>
      <c r="M107" s="99">
        <f>+'Ark1'!W1905</f>
        <v>81.760160090062101</v>
      </c>
      <c r="N107" s="99"/>
      <c r="O107" s="99">
        <f>+'Ark1'!X1905</f>
        <v>1.0117296142528922</v>
      </c>
      <c r="P107" s="99"/>
      <c r="Q107" s="99">
        <f>+'Ark1'!Y1905</f>
        <v>2.0234592285057844</v>
      </c>
      <c r="R107" s="110"/>
      <c r="S107" s="65"/>
      <c r="T107" s="110"/>
      <c r="U107" s="99">
        <f>+'Ark1'!AA1905</f>
        <v>8.3548795135683491</v>
      </c>
      <c r="V107" s="65">
        <f t="shared" si="9"/>
        <v>90.875457875457869</v>
      </c>
      <c r="W107" s="99">
        <f>+'Ark1'!V1905</f>
        <v>88.640228394944756</v>
      </c>
      <c r="X107" s="39"/>
      <c r="Y107"/>
    </row>
    <row r="108" spans="1:25" ht="15.6">
      <c r="A108" s="39"/>
      <c r="B108" s="46">
        <f>+'Ark1'!C1906</f>
        <v>2019</v>
      </c>
      <c r="C108" s="46">
        <f>+'Ark1'!M1906</f>
        <v>60</v>
      </c>
      <c r="D108" s="335">
        <f>+'Ark1'!Q1906</f>
        <v>2000</v>
      </c>
      <c r="E108" s="65"/>
      <c r="F108" s="335">
        <f>+'Ark1'!R1906</f>
        <v>213316</v>
      </c>
      <c r="G108" s="335"/>
      <c r="H108" s="335">
        <f>+'Ark1'!S1906</f>
        <v>209397</v>
      </c>
      <c r="I108" s="99">
        <f>+'Ark1'!AD1906</f>
        <v>13.674330469610389</v>
      </c>
      <c r="J108" s="99"/>
      <c r="K108" s="99">
        <f>+'Ark1'!AE1906</f>
        <v>13.830485020185961</v>
      </c>
      <c r="L108" s="99"/>
      <c r="M108" s="99">
        <f>+'Ark1'!W1906</f>
        <v>81.063977420881571</v>
      </c>
      <c r="N108" s="99"/>
      <c r="O108" s="99">
        <f>+'Ark1'!X1906</f>
        <v>1.1180595923418779</v>
      </c>
      <c r="P108" s="99"/>
      <c r="Q108" s="99">
        <f>+'Ark1'!Y1906</f>
        <v>2.2361191846837558</v>
      </c>
      <c r="R108" s="110"/>
      <c r="S108" s="65"/>
      <c r="T108" s="110"/>
      <c r="U108" s="99">
        <f>+'Ark1'!AA1906</f>
        <v>8.7120551484323503</v>
      </c>
      <c r="V108" s="65">
        <f t="shared" si="9"/>
        <v>106.658</v>
      </c>
      <c r="W108" s="99">
        <f>+'Ark1'!V1906</f>
        <v>88.350902095799498</v>
      </c>
      <c r="X108" s="39"/>
      <c r="Y108"/>
    </row>
    <row r="109" spans="1:25" ht="15.6">
      <c r="A109" s="39"/>
      <c r="B109" s="46">
        <f>+'Ark1'!C1907</f>
        <v>2019</v>
      </c>
      <c r="C109" s="46">
        <f>+'Ark1'!M1907</f>
        <v>61</v>
      </c>
      <c r="D109" s="335">
        <f>+'Ark1'!Q1907</f>
        <v>1948</v>
      </c>
      <c r="E109" s="65"/>
      <c r="F109" s="335">
        <f>+'Ark1'!R1907</f>
        <v>218789</v>
      </c>
      <c r="G109" s="335"/>
      <c r="H109" s="335">
        <f>+'Ark1'!S1907</f>
        <v>218581</v>
      </c>
      <c r="I109" s="99">
        <f>+'Ark1'!AD1907</f>
        <v>14.0251696502634</v>
      </c>
      <c r="J109" s="99"/>
      <c r="K109" s="99">
        <f>+'Ark1'!AE1907</f>
        <v>14.337821790713862</v>
      </c>
      <c r="L109" s="99"/>
      <c r="M109" s="99">
        <f>+'Ark1'!W1907</f>
        <v>80.50664399009986</v>
      </c>
      <c r="N109" s="99"/>
      <c r="O109" s="99">
        <f>+'Ark1'!X1907</f>
        <v>1.2724588530501988</v>
      </c>
      <c r="P109" s="99"/>
      <c r="Q109" s="99">
        <f>+'Ark1'!Y1907</f>
        <v>2.5449177061003976</v>
      </c>
      <c r="R109" s="110"/>
      <c r="S109" s="65"/>
      <c r="T109" s="110"/>
      <c r="U109" s="99">
        <f>+'Ark1'!AA1907</f>
        <v>8.542122001879676</v>
      </c>
      <c r="V109" s="65">
        <f t="shared" si="9"/>
        <v>112.314681724846</v>
      </c>
      <c r="W109" s="99">
        <f>+'Ark1'!V1907</f>
        <v>87.246717244678649</v>
      </c>
      <c r="X109" s="39"/>
      <c r="Y109"/>
    </row>
    <row r="110" spans="1:25" ht="15.6">
      <c r="A110" s="39"/>
      <c r="B110" s="46">
        <f>+'Ark1'!C1908</f>
        <v>2019</v>
      </c>
      <c r="C110" s="46">
        <f>+'Ark1'!M1908</f>
        <v>62</v>
      </c>
      <c r="D110" s="335">
        <f>+'Ark1'!Q1908</f>
        <v>1926</v>
      </c>
      <c r="E110" s="65"/>
      <c r="F110" s="335">
        <f>+'Ark1'!R1908</f>
        <v>213658</v>
      </c>
      <c r="G110" s="335"/>
      <c r="H110" s="335">
        <f>+'Ark1'!S1908</f>
        <v>213481</v>
      </c>
      <c r="I110" s="99">
        <f>+'Ark1'!AD1908</f>
        <v>13.696253911924172</v>
      </c>
      <c r="J110" s="99"/>
      <c r="K110" s="99">
        <f>+'Ark1'!AE1908</f>
        <v>13.835463596102148</v>
      </c>
      <c r="L110" s="99"/>
      <c r="M110" s="99">
        <f>+'Ark1'!W1908</f>
        <v>79.541804797616891</v>
      </c>
      <c r="N110" s="99"/>
      <c r="O110" s="99">
        <f>+'Ark1'!X1908</f>
        <v>1.5019329957221357</v>
      </c>
      <c r="P110" s="99"/>
      <c r="Q110" s="99">
        <f>+'Ark1'!Y1908</f>
        <v>3.0038659914442714</v>
      </c>
      <c r="R110" s="110"/>
      <c r="S110" s="65"/>
      <c r="T110" s="110"/>
      <c r="U110" s="99">
        <f>+'Ark1'!AA1908</f>
        <v>8.7801257008173206</v>
      </c>
      <c r="V110" s="65">
        <f t="shared" si="9"/>
        <v>110.93354101765317</v>
      </c>
      <c r="W110" s="99">
        <f>+'Ark1'!V1908</f>
        <v>86.20217322858781</v>
      </c>
      <c r="X110" s="39"/>
      <c r="Y110"/>
    </row>
    <row r="111" spans="1:25" ht="15.6">
      <c r="A111" s="39"/>
      <c r="B111" s="46">
        <f>+'Ark1'!C1909</f>
        <v>2019</v>
      </c>
      <c r="C111" s="46">
        <f>+'Ark1'!M1909</f>
        <v>63</v>
      </c>
      <c r="D111" s="335">
        <f>+'Ark1'!Q1909</f>
        <v>1930</v>
      </c>
      <c r="E111" s="65"/>
      <c r="F111" s="335">
        <f>+'Ark1'!R1909</f>
        <v>179587</v>
      </c>
      <c r="G111" s="335"/>
      <c r="H111" s="335">
        <f>+'Ark1'!S1909</f>
        <v>179525</v>
      </c>
      <c r="I111" s="99">
        <f>+'Ark1'!AD1909</f>
        <v>11.512179049137998</v>
      </c>
      <c r="J111" s="99"/>
      <c r="K111" s="99">
        <f>+'Ark1'!AE1909</f>
        <v>11.458989996243861</v>
      </c>
      <c r="L111" s="99"/>
      <c r="M111" s="99">
        <f>+'Ark1'!W1909</f>
        <v>78.339781924522683</v>
      </c>
      <c r="N111" s="99"/>
      <c r="O111" s="99">
        <f>+'Ark1'!X1909</f>
        <v>1.7167166888471888</v>
      </c>
      <c r="P111" s="99"/>
      <c r="Q111" s="99">
        <f>+'Ark1'!Y1909</f>
        <v>3.4334333776943775</v>
      </c>
      <c r="R111" s="110"/>
      <c r="S111" s="65"/>
      <c r="T111" s="110"/>
      <c r="U111" s="99">
        <f>+'Ark1'!AA1909</f>
        <v>9.0032954166619295</v>
      </c>
      <c r="V111" s="65">
        <f t="shared" si="9"/>
        <v>93.050259067357516</v>
      </c>
      <c r="W111" s="99">
        <f>+'Ark1'!V1909</f>
        <v>84.88651148910391</v>
      </c>
      <c r="X111" s="39"/>
      <c r="Y111"/>
    </row>
    <row r="112" spans="1:25" ht="15.6">
      <c r="A112" s="39"/>
      <c r="B112" s="46">
        <f>+'Ark1'!C1910</f>
        <v>2019</v>
      </c>
      <c r="C112" s="46">
        <f>+'Ark1'!M1910</f>
        <v>64</v>
      </c>
      <c r="D112" s="335">
        <f>+'Ark1'!Q1910</f>
        <v>1874</v>
      </c>
      <c r="E112" s="65"/>
      <c r="F112" s="335">
        <f>+'Ark1'!R1910</f>
        <v>126555</v>
      </c>
      <c r="G112" s="335"/>
      <c r="H112" s="335">
        <f>+'Ark1'!S1910</f>
        <v>126480</v>
      </c>
      <c r="I112" s="99">
        <f>+'Ark1'!AD1910</f>
        <v>8.1126352105868449</v>
      </c>
      <c r="J112" s="99"/>
      <c r="K112" s="99">
        <f>+'Ark1'!AE1910</f>
        <v>7.8855151648674866</v>
      </c>
      <c r="L112" s="99"/>
      <c r="M112" s="99">
        <f>+'Ark1'!W1910</f>
        <v>76.518979206198594</v>
      </c>
      <c r="N112" s="99"/>
      <c r="O112" s="99">
        <f>+'Ark1'!X1910</f>
        <v>1.8166014776184265</v>
      </c>
      <c r="P112" s="99"/>
      <c r="Q112" s="99">
        <f>+'Ark1'!Y1910</f>
        <v>3.633202955236853</v>
      </c>
      <c r="R112" s="110"/>
      <c r="S112" s="65"/>
      <c r="T112" s="110"/>
      <c r="U112" s="99">
        <f>+'Ark1'!AA1910</f>
        <v>9.3967292078025384</v>
      </c>
      <c r="V112" s="65">
        <f t="shared" si="9"/>
        <v>67.532017075773751</v>
      </c>
      <c r="W112" s="99">
        <f>+'Ark1'!V1910</f>
        <v>82.920993251389092</v>
      </c>
      <c r="X112" s="39"/>
      <c r="Y112"/>
    </row>
    <row r="113" spans="1:25" ht="15.6">
      <c r="A113" s="39"/>
      <c r="B113" s="46">
        <f>+'Ark1'!C1911</f>
        <v>2019</v>
      </c>
      <c r="C113" s="46">
        <f>+'Ark1'!M1911</f>
        <v>65</v>
      </c>
      <c r="D113" s="335">
        <f>+'Ark1'!Q1911</f>
        <v>1773</v>
      </c>
      <c r="E113" s="65"/>
      <c r="F113" s="335">
        <f>+'Ark1'!R1911</f>
        <v>69768</v>
      </c>
      <c r="G113" s="335"/>
      <c r="H113" s="335">
        <f>+'Ark1'!S1911</f>
        <v>69716</v>
      </c>
      <c r="I113" s="99">
        <f>+'Ark1'!AD1911</f>
        <v>4.4723822320115572</v>
      </c>
      <c r="J113" s="99"/>
      <c r="K113" s="99">
        <f>+'Ark1'!AE1911</f>
        <v>4.1773372536659661</v>
      </c>
      <c r="L113" s="99"/>
      <c r="M113" s="99">
        <f>+'Ark1'!W1911</f>
        <v>73.540746026737125</v>
      </c>
      <c r="N113" s="99"/>
      <c r="O113" s="99">
        <f>+'Ark1'!X1911</f>
        <v>1.8231854145166839</v>
      </c>
      <c r="P113" s="99"/>
      <c r="Q113" s="99">
        <f>+'Ark1'!Y1911</f>
        <v>3.6463708290333678</v>
      </c>
      <c r="R113" s="110"/>
      <c r="S113" s="65"/>
      <c r="T113" s="110"/>
      <c r="U113" s="99">
        <f>+'Ark1'!AA1911</f>
        <v>9.9339463893881224</v>
      </c>
      <c r="V113" s="65">
        <f t="shared" si="9"/>
        <v>39.350253807106597</v>
      </c>
      <c r="W113" s="99">
        <f>+'Ark1'!V1911</f>
        <v>79.701925011718814</v>
      </c>
      <c r="X113" s="39"/>
      <c r="Y113"/>
    </row>
    <row r="114" spans="1:25" ht="15.6">
      <c r="A114" s="39"/>
      <c r="B114" s="46">
        <f>+'Ark1'!C1912</f>
        <v>2019</v>
      </c>
      <c r="C114" s="46">
        <f>+'Ark1'!M1912</f>
        <v>66</v>
      </c>
      <c r="D114" s="335">
        <f>+'Ark1'!Q1912</f>
        <v>1637</v>
      </c>
      <c r="E114" s="65"/>
      <c r="F114" s="335">
        <f>+'Ark1'!R1912</f>
        <v>31810</v>
      </c>
      <c r="G114" s="335"/>
      <c r="H114" s="335">
        <f>+'Ark1'!S1912</f>
        <v>31777</v>
      </c>
      <c r="I114" s="99">
        <f>+'Ark1'!AD1912</f>
        <v>2.0391365497117264</v>
      </c>
      <c r="J114" s="99"/>
      <c r="K114" s="99">
        <f>+'Ark1'!AE1912</f>
        <v>1.8191544724942823</v>
      </c>
      <c r="L114" s="99"/>
      <c r="M114" s="99">
        <f>+'Ark1'!W1912</f>
        <v>70.26153570192271</v>
      </c>
      <c r="N114" s="99"/>
      <c r="O114" s="99">
        <f>+'Ark1'!X1912</f>
        <v>1.8138950015718325</v>
      </c>
      <c r="P114" s="99"/>
      <c r="Q114" s="99">
        <f>+'Ark1'!Y1912</f>
        <v>3.627790003143665</v>
      </c>
      <c r="R114" s="110"/>
      <c r="S114" s="65"/>
      <c r="T114" s="110"/>
      <c r="U114" s="99">
        <f>+'Ark1'!AA1912</f>
        <v>10.623884550083844</v>
      </c>
      <c r="V114" s="65">
        <f t="shared" si="9"/>
        <v>19.43188759926695</v>
      </c>
      <c r="W114" s="99">
        <f>+'Ark1'!V1912</f>
        <v>76.160248775910404</v>
      </c>
      <c r="X114" s="39"/>
      <c r="Y114"/>
    </row>
    <row r="115" spans="1:25" ht="15.6">
      <c r="A115" s="39"/>
      <c r="B115" s="46">
        <f>+'Ark1'!C1913</f>
        <v>2019</v>
      </c>
      <c r="C115" s="46">
        <f>+'Ark1'!M1913</f>
        <v>67</v>
      </c>
      <c r="D115" s="335">
        <f>+'Ark1'!Q1913</f>
        <v>1386</v>
      </c>
      <c r="E115" s="65"/>
      <c r="F115" s="335">
        <f>+'Ark1'!R1913</f>
        <v>12805</v>
      </c>
      <c r="G115" s="335"/>
      <c r="H115" s="335">
        <f>+'Ark1'!S1913</f>
        <v>12762</v>
      </c>
      <c r="I115" s="99">
        <f>+'Ark1'!AD1913</f>
        <v>0.82084701411690197</v>
      </c>
      <c r="J115" s="99"/>
      <c r="K115" s="99">
        <f>+'Ark1'!AE1913</f>
        <v>0.69669934800824151</v>
      </c>
      <c r="L115" s="99"/>
      <c r="M115" s="99">
        <f>+'Ark1'!W1913</f>
        <v>67.001976962858393</v>
      </c>
      <c r="N115" s="99"/>
      <c r="O115" s="99">
        <f>+'Ark1'!X1913</f>
        <v>1.7102694260054676</v>
      </c>
      <c r="P115" s="99"/>
      <c r="Q115" s="99">
        <f>+'Ark1'!Y1913</f>
        <v>3.4205388520109352</v>
      </c>
      <c r="R115" s="110"/>
      <c r="S115" s="65"/>
      <c r="T115" s="110"/>
      <c r="U115" s="99">
        <f>+'Ark1'!AA1913</f>
        <v>11.363831190157422</v>
      </c>
      <c r="V115" s="65">
        <f t="shared" si="9"/>
        <v>9.2388167388167393</v>
      </c>
      <c r="W115" s="99">
        <f>+'Ark1'!V1913</f>
        <v>72.716709767604982</v>
      </c>
      <c r="X115" s="39"/>
      <c r="Y115"/>
    </row>
    <row r="116" spans="1:25" ht="15.6">
      <c r="A116" s="39"/>
      <c r="B116" s="46">
        <f>+'Ark1'!C1914</f>
        <v>2019</v>
      </c>
      <c r="C116" s="46">
        <f>+'Ark1'!M1914</f>
        <v>68</v>
      </c>
      <c r="D116" s="335">
        <f>+'Ark1'!Q1914</f>
        <v>1099</v>
      </c>
      <c r="E116" s="65"/>
      <c r="F116" s="335">
        <f>+'Ark1'!R1914</f>
        <v>6587</v>
      </c>
      <c r="G116" s="335"/>
      <c r="H116" s="335">
        <f>+'Ark1'!S1914</f>
        <v>6540</v>
      </c>
      <c r="I116" s="99">
        <f>+'Ark1'!AD1914</f>
        <v>0.42225062725404394</v>
      </c>
      <c r="J116" s="99"/>
      <c r="K116" s="99">
        <f>+'Ark1'!AE1914</f>
        <v>0.33890820709542324</v>
      </c>
      <c r="L116" s="99"/>
      <c r="M116" s="99">
        <f>+'Ark1'!W1914</f>
        <v>63.601197247706317</v>
      </c>
      <c r="N116" s="99"/>
      <c r="O116" s="99">
        <f>+'Ark1'!X1914</f>
        <v>1.8521329892211935</v>
      </c>
      <c r="P116" s="99"/>
      <c r="Q116" s="99">
        <f>+'Ark1'!Y1914</f>
        <v>3.704265978442387</v>
      </c>
      <c r="R116" s="110"/>
      <c r="S116" s="65"/>
      <c r="T116" s="110"/>
      <c r="U116" s="99">
        <f>+'Ark1'!AA1914</f>
        <v>12.466014003130253</v>
      </c>
      <c r="V116" s="65">
        <f t="shared" si="9"/>
        <v>5.9936305732484074</v>
      </c>
      <c r="W116" s="99">
        <f>+'Ark1'!V1914</f>
        <v>69.173157268712302</v>
      </c>
      <c r="X116" s="39"/>
      <c r="Y116"/>
    </row>
    <row r="117" spans="1:25" ht="15.6">
      <c r="A117" s="39"/>
      <c r="B117">
        <f>+'Ark1'!C1915</f>
        <v>2018</v>
      </c>
      <c r="C117">
        <f>+'Ark1'!M1915</f>
        <v>48</v>
      </c>
      <c r="D117" s="301">
        <f>+'Ark1'!Q1915</f>
        <v>127</v>
      </c>
      <c r="F117" s="301">
        <f>+'Ark1'!R1915</f>
        <v>333</v>
      </c>
      <c r="H117" s="301">
        <f>+'Ark1'!S1915</f>
        <v>156</v>
      </c>
      <c r="I117" s="100">
        <f>+'Ark1'!AD1915</f>
        <v>2.038868299516489E-2</v>
      </c>
      <c r="K117" s="100">
        <f>+'Ark1'!AE1915</f>
        <v>1.1036806794521237E-2</v>
      </c>
      <c r="M117" s="100">
        <f>+'Ark1'!W1915</f>
        <v>89.60705128205133</v>
      </c>
      <c r="O117" s="100">
        <f>+'Ark1'!X1915</f>
        <v>0.90090090090090069</v>
      </c>
      <c r="Q117" s="100">
        <f>+'Ark1'!Y1915</f>
        <v>1.8018018018018012</v>
      </c>
      <c r="R117" s="110"/>
      <c r="T117" s="110"/>
      <c r="U117" s="100">
        <f>+'Ark1'!AA1915</f>
        <v>26.494133632675744</v>
      </c>
      <c r="V117" s="10">
        <f t="shared" si="9"/>
        <v>2.622047244094488</v>
      </c>
      <c r="W117" s="100">
        <f>+'Ark1'!V1915</f>
        <v>134.58829902491877</v>
      </c>
      <c r="X117" s="39"/>
      <c r="Y117"/>
    </row>
    <row r="118" spans="1:25" ht="15.6">
      <c r="A118" s="39"/>
      <c r="B118">
        <f>+'Ark1'!C1916</f>
        <v>2018</v>
      </c>
      <c r="C118">
        <f>+'Ark1'!M1916</f>
        <v>49</v>
      </c>
      <c r="D118" s="301">
        <f>+'Ark1'!Q1916</f>
        <v>85</v>
      </c>
      <c r="F118" s="301">
        <f>+'Ark1'!R1916</f>
        <v>114</v>
      </c>
      <c r="H118" s="301">
        <f>+'Ark1'!S1916</f>
        <v>114</v>
      </c>
      <c r="I118" s="100">
        <f>+'Ark1'!AD1916</f>
        <v>6.9799094938402277E-3</v>
      </c>
      <c r="K118" s="100">
        <f>+'Ark1'!AE1916</f>
        <v>8.2283967300580078E-3</v>
      </c>
      <c r="M118" s="100">
        <f>+'Ark1'!W1916</f>
        <v>91.418421052631558</v>
      </c>
      <c r="O118" s="100">
        <f>+'Ark1'!X1916</f>
        <v>0.87719298245614019</v>
      </c>
      <c r="Q118" s="100">
        <f>+'Ark1'!Y1916</f>
        <v>1.7543859649122804</v>
      </c>
      <c r="R118" s="110"/>
      <c r="T118" s="110"/>
      <c r="U118" s="100">
        <f>+'Ark1'!AA1916</f>
        <v>27.201711007167475</v>
      </c>
      <c r="V118" s="10">
        <f t="shared" si="9"/>
        <v>1.3411764705882352</v>
      </c>
      <c r="W118" s="100">
        <f>+'Ark1'!V1916</f>
        <v>99.044876546729753</v>
      </c>
      <c r="X118" s="39"/>
      <c r="Y118"/>
    </row>
    <row r="119" spans="1:25" ht="15.6">
      <c r="A119" s="39"/>
      <c r="B119">
        <f>+'Ark1'!C1917</f>
        <v>2018</v>
      </c>
      <c r="C119">
        <f>+'Ark1'!M1917</f>
        <v>50</v>
      </c>
      <c r="D119" s="301">
        <f>+'Ark1'!Q1917</f>
        <v>153</v>
      </c>
      <c r="F119" s="301">
        <f>+'Ark1'!R1917</f>
        <v>213</v>
      </c>
      <c r="H119" s="301">
        <f>+'Ark1'!S1917</f>
        <v>211</v>
      </c>
      <c r="I119" s="100">
        <f>+'Ark1'!AD1917</f>
        <v>1.3041409843754117E-2</v>
      </c>
      <c r="K119" s="100">
        <f>+'Ark1'!AE1917</f>
        <v>1.5397856271907385E-2</v>
      </c>
      <c r="M119" s="100">
        <f>+'Ark1'!W1917</f>
        <v>92.427488151658721</v>
      </c>
      <c r="O119" s="100">
        <f>+'Ark1'!X1917</f>
        <v>1.8779342723004699</v>
      </c>
      <c r="Q119" s="100">
        <f>+'Ark1'!Y1917</f>
        <v>3.7558685446009399</v>
      </c>
      <c r="R119" s="110"/>
      <c r="T119" s="110"/>
      <c r="U119" s="100">
        <f>+'Ark1'!AA1917</f>
        <v>25.540069862319296</v>
      </c>
      <c r="V119" s="10">
        <f t="shared" si="9"/>
        <v>1.392156862745098</v>
      </c>
      <c r="W119" s="100">
        <f>+'Ark1'!V1917</f>
        <v>100.53503668749656</v>
      </c>
      <c r="X119" s="39"/>
      <c r="Y119"/>
    </row>
    <row r="120" spans="1:25" ht="15.6">
      <c r="A120" s="39"/>
      <c r="B120">
        <f>+'Ark1'!C1918</f>
        <v>2018</v>
      </c>
      <c r="C120">
        <f>+'Ark1'!M1918</f>
        <v>51</v>
      </c>
      <c r="D120" s="301">
        <f>+'Ark1'!Q1918</f>
        <v>246</v>
      </c>
      <c r="F120" s="301">
        <f>+'Ark1'!R1918</f>
        <v>359</v>
      </c>
      <c r="H120" s="301">
        <f>+'Ark1'!S1918</f>
        <v>359</v>
      </c>
      <c r="I120" s="100">
        <f>+'Ark1'!AD1918</f>
        <v>2.1980592177970545E-2</v>
      </c>
      <c r="K120" s="100">
        <f>+'Ark1'!AE1918</f>
        <v>2.6229539385026455E-2</v>
      </c>
      <c r="M120" s="100">
        <f>+'Ark1'!W1918</f>
        <v>92.537883008356559</v>
      </c>
      <c r="O120" s="100">
        <f>+'Ark1'!X1918</f>
        <v>0.83565459610027859</v>
      </c>
      <c r="Q120" s="100">
        <f>+'Ark1'!Y1918</f>
        <v>1.6713091922005572</v>
      </c>
      <c r="R120" s="110"/>
      <c r="T120" s="110"/>
      <c r="U120" s="100">
        <f>+'Ark1'!AA1918</f>
        <v>22.684456828206518</v>
      </c>
      <c r="V120" s="10">
        <f t="shared" si="9"/>
        <v>1.4593495934959348</v>
      </c>
      <c r="W120" s="100">
        <f>+'Ark1'!V1918</f>
        <v>100.2577280697254</v>
      </c>
      <c r="X120" s="39"/>
      <c r="Y120"/>
    </row>
    <row r="121" spans="1:25" ht="15.6">
      <c r="A121" s="39"/>
      <c r="B121">
        <f>+'Ark1'!C1919</f>
        <v>2018</v>
      </c>
      <c r="C121">
        <f>+'Ark1'!M1919</f>
        <v>52</v>
      </c>
      <c r="D121" s="301">
        <f>+'Ark1'!Q1919</f>
        <v>509</v>
      </c>
      <c r="F121" s="301">
        <f>+'Ark1'!R1919</f>
        <v>847</v>
      </c>
      <c r="H121" s="301">
        <f>+'Ark1'!S1919</f>
        <v>846</v>
      </c>
      <c r="I121" s="100">
        <f>+'Ark1'!AD1919</f>
        <v>5.1859502993707667E-2</v>
      </c>
      <c r="K121" s="100">
        <f>+'Ark1'!AE1919</f>
        <v>5.7932280740214642E-2</v>
      </c>
      <c r="M121" s="100">
        <f>+'Ark1'!W1919</f>
        <v>86.730851063829732</v>
      </c>
      <c r="O121" s="100">
        <f>+'Ark1'!X1919</f>
        <v>1.7709563164108619</v>
      </c>
      <c r="Q121" s="100">
        <f>+'Ark1'!Y1919</f>
        <v>3.5419126328217239</v>
      </c>
      <c r="R121" s="110"/>
      <c r="T121" s="110"/>
      <c r="U121" s="100">
        <f>+'Ark1'!AA1919</f>
        <v>20.333226507893873</v>
      </c>
      <c r="V121" s="10">
        <f t="shared" si="9"/>
        <v>1.6640471512770139</v>
      </c>
      <c r="W121" s="100">
        <f>+'Ark1'!V1919</f>
        <v>94.013764346398432</v>
      </c>
      <c r="X121" s="39"/>
      <c r="Y121"/>
    </row>
    <row r="122" spans="1:25" ht="15.6">
      <c r="A122" s="39"/>
      <c r="B122">
        <f>+'Ark1'!C1920</f>
        <v>2018</v>
      </c>
      <c r="C122">
        <f>+'Ark1'!M1920</f>
        <v>53</v>
      </c>
      <c r="D122" s="301">
        <f>+'Ark1'!Q1920</f>
        <v>958</v>
      </c>
      <c r="F122" s="301">
        <f>+'Ark1'!R1920</f>
        <v>2489</v>
      </c>
      <c r="H122" s="301">
        <f>+'Ark1'!S1920</f>
        <v>2489</v>
      </c>
      <c r="I122" s="100">
        <f>+'Ark1'!AD1920</f>
        <v>0.15239469061551172</v>
      </c>
      <c r="K122" s="100">
        <f>+'Ark1'!AE1920</f>
        <v>0.16075080238365841</v>
      </c>
      <c r="M122" s="100">
        <f>+'Ark1'!W1920</f>
        <v>81.799678585777428</v>
      </c>
      <c r="O122" s="100">
        <f>+'Ark1'!X1920</f>
        <v>1.5668943350743263</v>
      </c>
      <c r="Q122" s="100">
        <f>+'Ark1'!Y1920</f>
        <v>3.1337886701486526</v>
      </c>
      <c r="R122" s="110"/>
      <c r="T122" s="110"/>
      <c r="U122" s="100">
        <f>+'Ark1'!AA1920</f>
        <v>16.01113061695342</v>
      </c>
      <c r="V122" s="10">
        <f t="shared" si="9"/>
        <v>2.5981210855949897</v>
      </c>
      <c r="W122" s="100">
        <f>+'Ark1'!V1920</f>
        <v>88.62370377657362</v>
      </c>
      <c r="X122" s="39"/>
      <c r="Y122"/>
    </row>
    <row r="123" spans="1:25" ht="15.6">
      <c r="A123" s="39"/>
      <c r="B123">
        <f>+'Ark1'!C1921</f>
        <v>2018</v>
      </c>
      <c r="C123">
        <f>+'Ark1'!M1921</f>
        <v>54</v>
      </c>
      <c r="D123" s="301">
        <f>+'Ark1'!Q1921</f>
        <v>1503</v>
      </c>
      <c r="F123" s="301">
        <f>+'Ark1'!R1921</f>
        <v>9600</v>
      </c>
      <c r="H123" s="301">
        <f>+'Ark1'!S1921</f>
        <v>9600</v>
      </c>
      <c r="I123" s="100">
        <f>+'Ark1'!AD1921</f>
        <v>0.5877818521128616</v>
      </c>
      <c r="K123" s="100">
        <f>+'Ark1'!AE1921</f>
        <v>0.61012396780355116</v>
      </c>
      <c r="M123" s="100">
        <f>+'Ark1'!W1921</f>
        <v>80.495239583333344</v>
      </c>
      <c r="O123" s="100">
        <f>+'Ark1'!X1921</f>
        <v>0.9375</v>
      </c>
      <c r="Q123" s="100">
        <f>+'Ark1'!Y1921</f>
        <v>1.875</v>
      </c>
      <c r="R123" s="110"/>
      <c r="T123" s="110"/>
      <c r="U123" s="100">
        <f>+'Ark1'!AA1921</f>
        <v>11.701793187232951</v>
      </c>
      <c r="V123" s="10">
        <f t="shared" si="9"/>
        <v>6.3872255489021956</v>
      </c>
      <c r="W123" s="100">
        <f>+'Ark1'!V1921</f>
        <v>87.21044375225685</v>
      </c>
      <c r="X123" s="39"/>
      <c r="Y123"/>
    </row>
    <row r="124" spans="1:25" ht="15.6">
      <c r="A124" s="39"/>
      <c r="B124">
        <f>+'Ark1'!C1922</f>
        <v>2018</v>
      </c>
      <c r="C124">
        <f>+'Ark1'!M1922</f>
        <v>55</v>
      </c>
      <c r="D124" s="301">
        <f>+'Ark1'!Q1922</f>
        <v>1741</v>
      </c>
      <c r="F124" s="301">
        <f>+'Ark1'!R1922</f>
        <v>30760</v>
      </c>
      <c r="H124" s="301">
        <f>+'Ark1'!S1922</f>
        <v>30759</v>
      </c>
      <c r="I124" s="100">
        <f>+'Ark1'!AD1922</f>
        <v>1.8833510178116264</v>
      </c>
      <c r="K124" s="100">
        <f>+'Ark1'!AE1922</f>
        <v>1.9638548363345516</v>
      </c>
      <c r="M124" s="100">
        <f>+'Ark1'!W1922</f>
        <v>80.864985857797151</v>
      </c>
      <c r="O124" s="100">
        <f>+'Ark1'!X1922</f>
        <v>1.0045513654096228</v>
      </c>
      <c r="Q124" s="100">
        <f>+'Ark1'!Y1922</f>
        <v>2.0091027308192455</v>
      </c>
      <c r="R124" s="110"/>
      <c r="T124" s="110"/>
      <c r="U124" s="100">
        <f>+'Ark1'!AA1922</f>
        <v>9.5284879170225469</v>
      </c>
      <c r="V124" s="10">
        <f t="shared" si="9"/>
        <v>17.668006892590466</v>
      </c>
      <c r="W124" s="100">
        <f>+'Ark1'!V1922</f>
        <v>87.612448040380258</v>
      </c>
      <c r="X124" s="39"/>
      <c r="Y124"/>
    </row>
    <row r="125" spans="1:25" ht="15.6">
      <c r="A125" s="39"/>
      <c r="B125">
        <f>+'Ark1'!C1923</f>
        <v>2018</v>
      </c>
      <c r="C125">
        <f>+'Ark1'!M1923</f>
        <v>56</v>
      </c>
      <c r="D125" s="301">
        <f>+'Ark1'!Q1923</f>
        <v>1925</v>
      </c>
      <c r="F125" s="301">
        <f>+'Ark1'!R1923</f>
        <v>75007</v>
      </c>
      <c r="H125" s="301">
        <f>+'Ark1'!S1923</f>
        <v>74990</v>
      </c>
      <c r="I125" s="100">
        <f>+'Ark1'!AD1923</f>
        <v>4.5924743105655637</v>
      </c>
      <c r="K125" s="100">
        <f>+'Ark1'!AE1923</f>
        <v>4.8208159707693632</v>
      </c>
      <c r="M125" s="100">
        <f>+'Ark1'!W1923</f>
        <v>81.421770902786534</v>
      </c>
      <c r="O125" s="100">
        <f>+'Ark1'!X1923</f>
        <v>1.0412361512925461</v>
      </c>
      <c r="Q125" s="100">
        <f>+'Ark1'!Y1923</f>
        <v>2.0824723025850922</v>
      </c>
      <c r="R125" s="110"/>
      <c r="T125" s="110"/>
      <c r="U125" s="100">
        <f>+'Ark1'!AA1923</f>
        <v>8.8846938905679806</v>
      </c>
      <c r="V125" s="10">
        <f t="shared" si="9"/>
        <v>38.964675324675326</v>
      </c>
      <c r="W125" s="100">
        <f>+'Ark1'!V1923</f>
        <v>88.219334986811518</v>
      </c>
      <c r="X125" s="39"/>
      <c r="Y125"/>
    </row>
    <row r="126" spans="1:25" ht="15.6">
      <c r="A126" s="39"/>
      <c r="B126">
        <f>+'Ark1'!C1924</f>
        <v>2018</v>
      </c>
      <c r="C126">
        <f>+'Ark1'!M1924</f>
        <v>57</v>
      </c>
      <c r="D126" s="301">
        <f>+'Ark1'!Q1924</f>
        <v>2024</v>
      </c>
      <c r="F126" s="301">
        <f>+'Ark1'!R1924</f>
        <v>134020</v>
      </c>
      <c r="H126" s="301">
        <f>+'Ark1'!S1924</f>
        <v>133931</v>
      </c>
      <c r="I126" s="100">
        <f>+'Ark1'!AD1924</f>
        <v>8.2056795646005938</v>
      </c>
      <c r="K126" s="100">
        <f>+'Ark1'!AE1924</f>
        <v>8.6287700483681267</v>
      </c>
      <c r="M126" s="100">
        <f>+'Ark1'!W1924</f>
        <v>81.600182183363515</v>
      </c>
      <c r="O126" s="100">
        <f>+'Ark1'!X1924</f>
        <v>1.1028204745560362</v>
      </c>
      <c r="Q126" s="100">
        <f>+'Ark1'!Y1924</f>
        <v>2.2056409491120723</v>
      </c>
      <c r="R126" s="110"/>
      <c r="T126" s="110"/>
      <c r="U126" s="100">
        <f>+'Ark1'!AA1924</f>
        <v>8.691686132509874</v>
      </c>
      <c r="V126" s="10">
        <f t="shared" si="9"/>
        <v>66.215415019762844</v>
      </c>
      <c r="W126" s="100">
        <f>+'Ark1'!V1924</f>
        <v>88.423097959605315</v>
      </c>
      <c r="X126" s="39"/>
      <c r="Y126"/>
    </row>
    <row r="127" spans="1:25" ht="15.6">
      <c r="A127" s="39"/>
      <c r="B127">
        <f>+'Ark1'!C1925</f>
        <v>2018</v>
      </c>
      <c r="C127">
        <f>+'Ark1'!M1925</f>
        <v>58</v>
      </c>
      <c r="D127" s="301">
        <f>+'Ark1'!Q1925</f>
        <v>2086</v>
      </c>
      <c r="F127" s="301">
        <f>+'Ark1'!R1925</f>
        <v>191813</v>
      </c>
      <c r="H127" s="301">
        <f>+'Ark1'!S1925</f>
        <v>191485</v>
      </c>
      <c r="I127" s="100">
        <f>+'Ark1'!AD1925</f>
        <v>11.744187541596284</v>
      </c>
      <c r="K127" s="100">
        <f>+'Ark1'!AE1925</f>
        <v>12.324482808241957</v>
      </c>
      <c r="M127" s="100">
        <f>+'Ark1'!W1925</f>
        <v>81.518708149464544</v>
      </c>
      <c r="O127" s="100">
        <f>+'Ark1'!X1925</f>
        <v>1.167804059161788</v>
      </c>
      <c r="Q127" s="100">
        <f>+'Ark1'!Y1925</f>
        <v>2.335608118323576</v>
      </c>
      <c r="R127" s="110"/>
      <c r="T127" s="110"/>
      <c r="U127" s="100">
        <f>+'Ark1'!AA1925</f>
        <v>8.5952931423479253</v>
      </c>
      <c r="V127" s="10">
        <f t="shared" si="9"/>
        <v>91.952540747842761</v>
      </c>
      <c r="W127" s="100">
        <f>+'Ark1'!V1925</f>
        <v>88.35899120097919</v>
      </c>
      <c r="X127" s="39"/>
      <c r="Y127"/>
    </row>
    <row r="128" spans="1:25" ht="15.6">
      <c r="A128" s="39"/>
      <c r="B128">
        <f>+'Ark1'!C1926</f>
        <v>2018</v>
      </c>
      <c r="C128">
        <f>+'Ark1'!M1926</f>
        <v>59</v>
      </c>
      <c r="D128" s="301">
        <f>+'Ark1'!Q1926</f>
        <v>2118</v>
      </c>
      <c r="F128" s="301">
        <f>+'Ark1'!R1926</f>
        <v>225876</v>
      </c>
      <c r="H128" s="301">
        <f>+'Ark1'!S1926</f>
        <v>225268</v>
      </c>
      <c r="I128" s="100">
        <f>+'Ark1'!AD1926</f>
        <v>13.829772252900488</v>
      </c>
      <c r="K128" s="100">
        <f>+'Ark1'!AE1926</f>
        <v>14.417716185278938</v>
      </c>
      <c r="M128" s="100">
        <f>+'Ark1'!W1926</f>
        <v>81.06255970666075</v>
      </c>
      <c r="O128" s="100">
        <f>+'Ark1'!X1926</f>
        <v>1.2980573411960543</v>
      </c>
      <c r="Q128" s="100">
        <f>+'Ark1'!Y1926</f>
        <v>2.5961146823921086</v>
      </c>
      <c r="R128" s="110"/>
      <c r="T128" s="110"/>
      <c r="U128" s="100">
        <f>+'Ark1'!AA1926</f>
        <v>8.670851761616456</v>
      </c>
      <c r="V128" s="10">
        <f t="shared" si="9"/>
        <v>106.64589235127478</v>
      </c>
      <c r="W128" s="100">
        <f>+'Ark1'!V1926</f>
        <v>87.888716963606939</v>
      </c>
      <c r="X128" s="39"/>
      <c r="Y128"/>
    </row>
    <row r="129" spans="1:25" ht="15.6">
      <c r="A129" s="39"/>
      <c r="B129">
        <f>+'Ark1'!C1927</f>
        <v>2018</v>
      </c>
      <c r="C129">
        <f>+'Ark1'!M1927</f>
        <v>60</v>
      </c>
      <c r="D129" s="301">
        <f>+'Ark1'!Q1927</f>
        <v>2152</v>
      </c>
      <c r="F129" s="301">
        <f>+'Ark1'!R1927</f>
        <v>238339</v>
      </c>
      <c r="H129" s="301">
        <f>+'Ark1'!S1927</f>
        <v>235663</v>
      </c>
      <c r="I129" s="100">
        <f>+'Ark1'!AD1927</f>
        <v>14.592847796950757</v>
      </c>
      <c r="K129" s="100">
        <f>+'Ark1'!AE1927</f>
        <v>14.92539745465815</v>
      </c>
      <c r="M129" s="100">
        <f>+'Ark1'!W1927</f>
        <v>80.215417354442366</v>
      </c>
      <c r="O129" s="100">
        <f>+'Ark1'!X1927</f>
        <v>1.4261199384070589</v>
      </c>
      <c r="Q129" s="100">
        <f>+'Ark1'!Y1927</f>
        <v>2.8522398768141177</v>
      </c>
      <c r="R129" s="110"/>
      <c r="T129" s="110"/>
      <c r="U129" s="100">
        <f>+'Ark1'!AA1927</f>
        <v>8.9831143201321577</v>
      </c>
      <c r="V129" s="10">
        <f t="shared" si="9"/>
        <v>110.75232342007435</v>
      </c>
      <c r="W129" s="100">
        <f>+'Ark1'!V1927</f>
        <v>87.216417328473526</v>
      </c>
      <c r="X129" s="39"/>
      <c r="Y129"/>
    </row>
    <row r="130" spans="1:25" ht="15.6">
      <c r="A130" s="39"/>
      <c r="B130">
        <f>+'Ark1'!C1928</f>
        <v>2018</v>
      </c>
      <c r="C130">
        <f>+'Ark1'!M1928</f>
        <v>61</v>
      </c>
      <c r="D130" s="301">
        <f>+'Ark1'!Q1928</f>
        <v>2058</v>
      </c>
      <c r="F130" s="301">
        <f>+'Ark1'!R1928</f>
        <v>210284</v>
      </c>
      <c r="H130" s="301">
        <f>+'Ark1'!S1928</f>
        <v>209883</v>
      </c>
      <c r="I130" s="100">
        <f>+'Ark1'!AD1928</f>
        <v>12.875116561427184</v>
      </c>
      <c r="K130" s="100">
        <f>+'Ark1'!AE1928</f>
        <v>13.142573283760118</v>
      </c>
      <c r="M130" s="100">
        <f>+'Ark1'!W1928</f>
        <v>79.309733137033405</v>
      </c>
      <c r="O130" s="100">
        <f>+'Ark1'!X1928</f>
        <v>1.6159099123090672</v>
      </c>
      <c r="Q130" s="100">
        <f>+'Ark1'!Y1928</f>
        <v>3.2318198246181344</v>
      </c>
      <c r="R130" s="110"/>
      <c r="T130" s="110"/>
      <c r="U130" s="100">
        <f>+'Ark1'!AA1928</f>
        <v>8.9055744803385917</v>
      </c>
      <c r="V130" s="10">
        <f t="shared" si="9"/>
        <v>102.17881438289602</v>
      </c>
      <c r="W130" s="100">
        <f>+'Ark1'!V1928</f>
        <v>85.968390509517135</v>
      </c>
      <c r="X130" s="39"/>
      <c r="Y130"/>
    </row>
    <row r="131" spans="1:25" ht="15.6">
      <c r="A131" s="39"/>
      <c r="B131">
        <f>+'Ark1'!C1929</f>
        <v>2018</v>
      </c>
      <c r="C131">
        <f>+'Ark1'!M1929</f>
        <v>62</v>
      </c>
      <c r="D131" s="301">
        <f>+'Ark1'!Q1929</f>
        <v>2005</v>
      </c>
      <c r="F131" s="301">
        <f>+'Ark1'!R1929</f>
        <v>171294</v>
      </c>
      <c r="H131" s="301">
        <f>+'Ark1'!S1929</f>
        <v>171126</v>
      </c>
      <c r="I131" s="100">
        <f>+'Ark1'!AD1929</f>
        <v>10.487865059981305</v>
      </c>
      <c r="K131" s="100">
        <f>+'Ark1'!AE1929</f>
        <v>10.55421456738385</v>
      </c>
      <c r="M131" s="100">
        <f>+'Ark1'!W1929</f>
        <v>78.114789102766579</v>
      </c>
      <c r="O131" s="100">
        <f>+'Ark1'!X1929</f>
        <v>1.8681331511903512</v>
      </c>
      <c r="Q131" s="100">
        <f>+'Ark1'!Y1929</f>
        <v>3.7362663023807023</v>
      </c>
      <c r="R131" s="110"/>
      <c r="T131" s="110"/>
      <c r="U131" s="100">
        <f>+'Ark1'!AA1929</f>
        <v>9.1250260219589912</v>
      </c>
      <c r="V131" s="10">
        <f t="shared" si="9"/>
        <v>85.433416458852861</v>
      </c>
      <c r="W131" s="100">
        <f>+'Ark1'!V1929</f>
        <v>84.654197070254554</v>
      </c>
      <c r="X131" s="39"/>
      <c r="Y131"/>
    </row>
    <row r="132" spans="1:25" ht="15.6">
      <c r="A132" s="39"/>
      <c r="B132">
        <f>+'Ark1'!C1930</f>
        <v>2018</v>
      </c>
      <c r="C132">
        <f>+'Ark1'!M1930</f>
        <v>63</v>
      </c>
      <c r="D132" s="301">
        <f>+'Ark1'!Q1930</f>
        <v>1971</v>
      </c>
      <c r="F132" s="301">
        <f>+'Ark1'!R1930</f>
        <v>125779</v>
      </c>
      <c r="H132" s="301">
        <f>+'Ark1'!S1930</f>
        <v>125720</v>
      </c>
      <c r="I132" s="100">
        <f>+'Ark1'!AD1930</f>
        <v>7.7011055809274591</v>
      </c>
      <c r="K132" s="100">
        <f>+'Ark1'!AE1930</f>
        <v>7.629060546689038</v>
      </c>
      <c r="M132" s="100">
        <f>+'Ark1'!W1930</f>
        <v>76.858168946866115</v>
      </c>
      <c r="O132" s="100">
        <f>+'Ark1'!X1930</f>
        <v>2.0702979034656019</v>
      </c>
      <c r="Q132" s="100">
        <f>+'Ark1'!Y1930</f>
        <v>4.1405958069312039</v>
      </c>
      <c r="R132" s="110"/>
      <c r="T132" s="110"/>
      <c r="U132" s="100">
        <f>+'Ark1'!AA1930</f>
        <v>9.4232106390158439</v>
      </c>
      <c r="V132" s="10">
        <f t="shared" si="9"/>
        <v>63.814814814814817</v>
      </c>
      <c r="W132" s="100">
        <f>+'Ark1'!V1930</f>
        <v>83.280767352101421</v>
      </c>
      <c r="X132" s="39"/>
      <c r="Y132"/>
    </row>
    <row r="133" spans="1:25" ht="15.6">
      <c r="A133" s="39"/>
      <c r="B133">
        <f>+'Ark1'!C1931</f>
        <v>2018</v>
      </c>
      <c r="C133">
        <f>+'Ark1'!M1931</f>
        <v>64</v>
      </c>
      <c r="D133" s="301">
        <f>+'Ark1'!Q1931</f>
        <v>1887</v>
      </c>
      <c r="F133" s="301">
        <f>+'Ark1'!R1931</f>
        <v>84641</v>
      </c>
      <c r="H133" s="301">
        <f>+'Ark1'!S1931</f>
        <v>84629</v>
      </c>
      <c r="I133" s="100">
        <f>+'Ark1'!AD1931</f>
        <v>5.1823378900713237</v>
      </c>
      <c r="K133" s="100">
        <f>+'Ark1'!AE1931</f>
        <v>5.0322543507530604</v>
      </c>
      <c r="M133" s="100">
        <f>+'Ark1'!W1931</f>
        <v>75.31244018007925</v>
      </c>
      <c r="O133" s="100">
        <f>+'Ark1'!X1931</f>
        <v>2.2743115038810977</v>
      </c>
      <c r="Q133" s="100">
        <f>+'Ark1'!Y1931</f>
        <v>4.5486230077621954</v>
      </c>
      <c r="R133" s="110"/>
      <c r="T133" s="110"/>
      <c r="U133" s="100">
        <f>+'Ark1'!AA1931</f>
        <v>9.8301024422221701</v>
      </c>
      <c r="V133" s="10">
        <f t="shared" si="9"/>
        <v>44.854795972443029</v>
      </c>
      <c r="W133" s="100">
        <f>+'Ark1'!V1931</f>
        <v>81.599455053118348</v>
      </c>
      <c r="X133" s="39"/>
      <c r="Y133"/>
    </row>
    <row r="134" spans="1:25" ht="15.6">
      <c r="A134" s="39"/>
      <c r="B134">
        <f>+'Ark1'!C1932</f>
        <v>2018</v>
      </c>
      <c r="C134">
        <f>+'Ark1'!M1932</f>
        <v>65</v>
      </c>
      <c r="D134" s="301">
        <f>+'Ark1'!Q1932</f>
        <v>1817</v>
      </c>
      <c r="F134" s="301">
        <f>+'Ark1'!R1932</f>
        <v>51237</v>
      </c>
      <c r="H134" s="301">
        <f>+'Ark1'!S1932</f>
        <v>51206</v>
      </c>
      <c r="I134" s="100">
        <f>+'Ark1'!AD1932</f>
        <v>3.1371019538236129</v>
      </c>
      <c r="K134" s="100">
        <f>+'Ark1'!AE1932</f>
        <v>2.9782100741203688</v>
      </c>
      <c r="M134" s="100">
        <f>+'Ark1'!W1932</f>
        <v>73.664427996718942</v>
      </c>
      <c r="O134" s="100">
        <f>+'Ark1'!X1932</f>
        <v>2.4591603723871409</v>
      </c>
      <c r="Q134" s="100">
        <f>+'Ark1'!Y1932</f>
        <v>4.9183207447742818</v>
      </c>
      <c r="R134" s="110"/>
      <c r="T134" s="110"/>
      <c r="U134" s="100">
        <f>+'Ark1'!AA1932</f>
        <v>10.226981478905945</v>
      </c>
      <c r="V134" s="10">
        <f t="shared" si="9"/>
        <v>28.198679141441936</v>
      </c>
      <c r="W134" s="100">
        <f>+'Ark1'!V1932</f>
        <v>79.828357990110305</v>
      </c>
      <c r="X134" s="39"/>
      <c r="Y134"/>
    </row>
    <row r="135" spans="1:25" ht="15.6">
      <c r="A135" s="39"/>
      <c r="B135">
        <f>+'Ark1'!C1933</f>
        <v>2018</v>
      </c>
      <c r="C135">
        <f>+'Ark1'!M1933</f>
        <v>66</v>
      </c>
      <c r="D135" s="301">
        <f>+'Ark1'!Q1933</f>
        <v>1691</v>
      </c>
      <c r="F135" s="301">
        <f>+'Ark1'!R1933</f>
        <v>27921</v>
      </c>
      <c r="H135" s="301">
        <f>+'Ark1'!S1933</f>
        <v>27903</v>
      </c>
      <c r="I135" s="100">
        <f>+'Ark1'!AD1933</f>
        <v>1.7095267805045005</v>
      </c>
      <c r="K135" s="100">
        <f>+'Ark1'!AE1933</f>
        <v>1.5834910252228929</v>
      </c>
      <c r="M135" s="100">
        <f>+'Ark1'!W1933</f>
        <v>71.876687094577591</v>
      </c>
      <c r="O135" s="100">
        <f>+'Ark1'!X1933</f>
        <v>2.5966118692023925</v>
      </c>
      <c r="Q135" s="100">
        <f>+'Ark1'!Y1933</f>
        <v>5.193223738404785</v>
      </c>
      <c r="R135" s="110"/>
      <c r="T135" s="110"/>
      <c r="U135" s="100">
        <f>+'Ark1'!AA1933</f>
        <v>10.608413360995099</v>
      </c>
      <c r="V135" s="10">
        <f t="shared" si="9"/>
        <v>16.511531638083973</v>
      </c>
      <c r="W135" s="100">
        <f>+'Ark1'!V1933</f>
        <v>77.892003908135933</v>
      </c>
      <c r="X135" s="39"/>
      <c r="Y135"/>
    </row>
    <row r="136" spans="1:25" ht="15.6">
      <c r="A136" s="39"/>
      <c r="B136">
        <f>+'Ark1'!C1934</f>
        <v>2018</v>
      </c>
      <c r="C136">
        <f>+'Ark1'!M1934</f>
        <v>67</v>
      </c>
      <c r="D136" s="301">
        <f>+'Ark1'!Q1934</f>
        <v>1420</v>
      </c>
      <c r="F136" s="301">
        <f>+'Ark1'!R1934</f>
        <v>12996</v>
      </c>
      <c r="H136" s="301">
        <f>+'Ark1'!S1934</f>
        <v>12995</v>
      </c>
      <c r="I136" s="100">
        <f>+'Ark1'!AD1934</f>
        <v>0.79570968229778571</v>
      </c>
      <c r="K136" s="100">
        <f>+'Ark1'!AE1934</f>
        <v>0.71188260480529553</v>
      </c>
      <c r="M136" s="100">
        <f>+'Ark1'!W1934</f>
        <v>69.383378222393517</v>
      </c>
      <c r="O136" s="100">
        <f>+'Ark1'!X1934</f>
        <v>2.7777777777777781</v>
      </c>
      <c r="Q136" s="100">
        <f>+'Ark1'!Y1934</f>
        <v>5.5555555555555562</v>
      </c>
      <c r="R136" s="110"/>
      <c r="T136" s="110"/>
      <c r="U136" s="100">
        <f>+'Ark1'!AA1934</f>
        <v>11.114361031500922</v>
      </c>
      <c r="V136" s="10">
        <f t="shared" si="9"/>
        <v>9.1521126760563387</v>
      </c>
      <c r="W136" s="100">
        <f>+'Ark1'!V1934</f>
        <v>75.174008504812718</v>
      </c>
      <c r="X136" s="39"/>
      <c r="Y136"/>
    </row>
    <row r="137" spans="1:25" ht="15.6">
      <c r="A137" s="39"/>
      <c r="B137">
        <f>+'Ark1'!C1935</f>
        <v>2018</v>
      </c>
      <c r="C137">
        <f>+'Ark1'!M1935</f>
        <v>68</v>
      </c>
      <c r="D137" s="301">
        <f>+'Ark1'!Q1935</f>
        <v>1224</v>
      </c>
      <c r="F137" s="301">
        <f>+'Ark1'!R1935</f>
        <v>7629</v>
      </c>
      <c r="H137" s="301">
        <f>+'Ark1'!S1935</f>
        <v>7628</v>
      </c>
      <c r="I137" s="100">
        <f>+'Ark1'!AD1935</f>
        <v>0.46710289060093951</v>
      </c>
      <c r="K137" s="100">
        <f>+'Ark1'!AE1935</f>
        <v>0.39748445365309182</v>
      </c>
      <c r="M137" s="100">
        <f>+'Ark1'!W1935</f>
        <v>65.998308862087029</v>
      </c>
      <c r="O137" s="100">
        <f>+'Ark1'!X1935</f>
        <v>3.172106435968018</v>
      </c>
      <c r="Q137" s="100">
        <f>+'Ark1'!Y1935</f>
        <v>6.344212871936036</v>
      </c>
      <c r="R137" s="110"/>
      <c r="T137" s="110"/>
      <c r="U137" s="100">
        <f>+'Ark1'!AA1935</f>
        <v>12.084389663643648</v>
      </c>
      <c r="V137" s="10">
        <f t="shared" si="9"/>
        <v>6.2328431372549016</v>
      </c>
      <c r="W137" s="100">
        <f>+'Ark1'!V1935</f>
        <v>71.509694283648116</v>
      </c>
      <c r="X137" s="39"/>
      <c r="Y137"/>
    </row>
    <row r="138" spans="1:25" ht="15.6">
      <c r="A138" s="39"/>
      <c r="B138" s="46">
        <f>+'Ark1'!C1936</f>
        <v>2017</v>
      </c>
      <c r="C138" s="46">
        <f>+'Ark1'!M1936</f>
        <v>48</v>
      </c>
      <c r="D138" s="335">
        <f>+'Ark1'!Q1936</f>
        <v>150</v>
      </c>
      <c r="E138" s="65"/>
      <c r="F138" s="335">
        <f>+'Ark1'!R1936</f>
        <v>326</v>
      </c>
      <c r="G138" s="335"/>
      <c r="H138" s="335">
        <f>+'Ark1'!S1936</f>
        <v>207</v>
      </c>
      <c r="I138" s="99">
        <f>+'Ark1'!AD1936</f>
        <v>2.063428265802475E-2</v>
      </c>
      <c r="J138" s="99"/>
      <c r="K138" s="99">
        <f>+'Ark1'!AE1936</f>
        <v>1.6255984946675964E-2</v>
      </c>
      <c r="L138" s="99"/>
      <c r="M138" s="99">
        <f>+'Ark1'!W1936</f>
        <v>100.27053140096618</v>
      </c>
      <c r="N138" s="99"/>
      <c r="O138" s="99">
        <f>+'Ark1'!X1936</f>
        <v>1.5337423312883436</v>
      </c>
      <c r="P138" s="99"/>
      <c r="Q138" s="99">
        <f>+'Ark1'!Y1936</f>
        <v>3.0674846625766872</v>
      </c>
      <c r="R138" s="110"/>
      <c r="S138" s="65"/>
      <c r="T138" s="110"/>
      <c r="U138" s="99">
        <f>+'Ark1'!AA1936</f>
        <v>21.563012955914711</v>
      </c>
      <c r="V138" s="65">
        <f t="shared" si="9"/>
        <v>2.1733333333333333</v>
      </c>
      <c r="W138" s="99">
        <f>+'Ark1'!V1936</f>
        <v>126.8647185977254</v>
      </c>
      <c r="X138" s="39"/>
      <c r="Y138"/>
    </row>
    <row r="139" spans="1:25" ht="15.6">
      <c r="A139" s="39"/>
      <c r="B139" s="46">
        <f>+'Ark1'!C1937</f>
        <v>2017</v>
      </c>
      <c r="C139" s="46">
        <f>+'Ark1'!M1937</f>
        <v>49</v>
      </c>
      <c r="D139" s="335">
        <f>+'Ark1'!Q1937</f>
        <v>107</v>
      </c>
      <c r="E139" s="65"/>
      <c r="F139" s="335">
        <f>+'Ark1'!R1937</f>
        <v>175</v>
      </c>
      <c r="G139" s="335"/>
      <c r="H139" s="335">
        <f>+'Ark1'!S1937</f>
        <v>166</v>
      </c>
      <c r="I139" s="99">
        <f>+'Ark1'!AD1937</f>
        <v>1.1076685475933525E-2</v>
      </c>
      <c r="J139" s="99"/>
      <c r="K139" s="99">
        <f>+'Ark1'!AE1937</f>
        <v>1.3083733962477848E-2</v>
      </c>
      <c r="L139" s="99"/>
      <c r="M139" s="99">
        <f>+'Ark1'!W1937</f>
        <v>100.63614457831326</v>
      </c>
      <c r="N139" s="99"/>
      <c r="O139" s="99">
        <f>+'Ark1'!X1937</f>
        <v>2.8571428571428577</v>
      </c>
      <c r="P139" s="99"/>
      <c r="Q139" s="99">
        <f>+'Ark1'!Y1937</f>
        <v>5.7142857142857153</v>
      </c>
      <c r="R139" s="110"/>
      <c r="S139" s="65"/>
      <c r="T139" s="110"/>
      <c r="U139" s="99">
        <f>+'Ark1'!AA1937</f>
        <v>21.464389552714049</v>
      </c>
      <c r="V139" s="65">
        <f t="shared" si="9"/>
        <v>1.6355140186915889</v>
      </c>
      <c r="W139" s="99">
        <f>+'Ark1'!V1937</f>
        <v>111.11422939863456</v>
      </c>
      <c r="X139" s="39"/>
      <c r="Y139"/>
    </row>
    <row r="140" spans="1:25" ht="15.6">
      <c r="A140" s="39"/>
      <c r="B140" s="46">
        <f>+'Ark1'!C1938</f>
        <v>2017</v>
      </c>
      <c r="C140" s="46">
        <f>+'Ark1'!M1938</f>
        <v>50</v>
      </c>
      <c r="D140" s="335">
        <f>+'Ark1'!Q1938</f>
        <v>178</v>
      </c>
      <c r="E140" s="65"/>
      <c r="F140" s="335">
        <f>+'Ark1'!R1938</f>
        <v>312</v>
      </c>
      <c r="G140" s="335"/>
      <c r="H140" s="335">
        <f>+'Ark1'!S1938</f>
        <v>310</v>
      </c>
      <c r="I140" s="99">
        <f>+'Ark1'!AD1938</f>
        <v>1.974814781995006E-2</v>
      </c>
      <c r="J140" s="99"/>
      <c r="K140" s="99">
        <f>+'Ark1'!AE1938</f>
        <v>2.4362909488087479E-2</v>
      </c>
      <c r="L140" s="99"/>
      <c r="M140" s="99">
        <f>+'Ark1'!W1938</f>
        <v>100.34548387096764</v>
      </c>
      <c r="N140" s="99"/>
      <c r="O140" s="99">
        <f>+'Ark1'!X1938</f>
        <v>2.2435897435897441</v>
      </c>
      <c r="P140" s="99"/>
      <c r="Q140" s="99">
        <f>+'Ark1'!Y1938</f>
        <v>4.4871794871794881</v>
      </c>
      <c r="R140" s="110"/>
      <c r="S140" s="65"/>
      <c r="T140" s="110"/>
      <c r="U140" s="99">
        <f>+'Ark1'!AA1938</f>
        <v>20.781265498848079</v>
      </c>
      <c r="V140" s="65">
        <f t="shared" si="9"/>
        <v>1.752808988764045</v>
      </c>
      <c r="W140" s="99">
        <f>+'Ark1'!V1938</f>
        <v>108.92810960053119</v>
      </c>
      <c r="X140" s="39"/>
      <c r="Y140"/>
    </row>
    <row r="141" spans="1:25" ht="15.6">
      <c r="A141" s="39"/>
      <c r="B141" s="46">
        <f>+'Ark1'!C1939</f>
        <v>2017</v>
      </c>
      <c r="C141" s="46">
        <f>+'Ark1'!M1939</f>
        <v>51</v>
      </c>
      <c r="D141" s="335">
        <f>+'Ark1'!Q1939</f>
        <v>275</v>
      </c>
      <c r="E141" s="65"/>
      <c r="F141" s="335">
        <f>+'Ark1'!R1939</f>
        <v>501</v>
      </c>
      <c r="G141" s="335"/>
      <c r="H141" s="335">
        <f>+'Ark1'!S1939</f>
        <v>501</v>
      </c>
      <c r="I141" s="99">
        <f>+'Ark1'!AD1939</f>
        <v>3.171096813395826E-2</v>
      </c>
      <c r="J141" s="99"/>
      <c r="K141" s="99">
        <f>+'Ark1'!AE1939</f>
        <v>3.8083850492028809E-2</v>
      </c>
      <c r="L141" s="99"/>
      <c r="M141" s="99">
        <f>+'Ark1'!W1939</f>
        <v>97.058483033932134</v>
      </c>
      <c r="N141" s="99"/>
      <c r="O141" s="99">
        <f>+'Ark1'!X1939</f>
        <v>3.1936127744510983</v>
      </c>
      <c r="P141" s="99"/>
      <c r="Q141" s="99">
        <f>+'Ark1'!Y1939</f>
        <v>6.3872255489021965</v>
      </c>
      <c r="R141" s="110"/>
      <c r="S141" s="65"/>
      <c r="T141" s="110"/>
      <c r="U141" s="99">
        <f>+'Ark1'!AA1939</f>
        <v>20.324653252504724</v>
      </c>
      <c r="V141" s="65">
        <f t="shared" si="9"/>
        <v>1.8218181818181818</v>
      </c>
      <c r="W141" s="99">
        <f>+'Ark1'!V1939</f>
        <v>105.15545290783538</v>
      </c>
      <c r="X141" s="39"/>
      <c r="Y141"/>
    </row>
    <row r="142" spans="1:25" ht="15.6">
      <c r="A142" s="39"/>
      <c r="B142" s="46">
        <f>+'Ark1'!C1940</f>
        <v>2017</v>
      </c>
      <c r="C142" s="46">
        <f>+'Ark1'!M1940</f>
        <v>52</v>
      </c>
      <c r="D142" s="335">
        <f>+'Ark1'!Q1940</f>
        <v>583</v>
      </c>
      <c r="E142" s="65"/>
      <c r="F142" s="335">
        <f>+'Ark1'!R1940</f>
        <v>1087</v>
      </c>
      <c r="G142" s="335"/>
      <c r="H142" s="335">
        <f>+'Ark1'!S1940</f>
        <v>1087</v>
      </c>
      <c r="I142" s="99">
        <f>+'Ark1'!AD1940</f>
        <v>6.8802040641941398E-2</v>
      </c>
      <c r="J142" s="99"/>
      <c r="K142" s="99">
        <f>+'Ark1'!AE1940</f>
        <v>7.7069627764968771E-2</v>
      </c>
      <c r="L142" s="99"/>
      <c r="M142" s="99">
        <f>+'Ark1'!W1940</f>
        <v>90.528242870285183</v>
      </c>
      <c r="N142" s="99"/>
      <c r="O142" s="99">
        <f>+'Ark1'!X1940</f>
        <v>2.2079116835326582</v>
      </c>
      <c r="P142" s="99"/>
      <c r="Q142" s="99">
        <f>+'Ark1'!Y1940</f>
        <v>4.4158233670653164</v>
      </c>
      <c r="R142" s="110"/>
      <c r="S142" s="65"/>
      <c r="T142" s="110"/>
      <c r="U142" s="99">
        <f>+'Ark1'!AA1940</f>
        <v>19.677240715006121</v>
      </c>
      <c r="V142" s="65">
        <f t="shared" si="9"/>
        <v>1.8644939965694682</v>
      </c>
      <c r="W142" s="99">
        <f>+'Ark1'!V1940</f>
        <v>98.080436479182183</v>
      </c>
      <c r="X142" s="39"/>
      <c r="Y142"/>
    </row>
    <row r="143" spans="1:25" ht="15.6">
      <c r="A143" s="39"/>
      <c r="B143" s="46">
        <f>+'Ark1'!C1941</f>
        <v>2017</v>
      </c>
      <c r="C143" s="46">
        <f>+'Ark1'!M1941</f>
        <v>53</v>
      </c>
      <c r="D143" s="335">
        <f>+'Ark1'!Q1941</f>
        <v>1069</v>
      </c>
      <c r="E143" s="65"/>
      <c r="F143" s="335">
        <f>+'Ark1'!R1941</f>
        <v>3305</v>
      </c>
      <c r="G143" s="335"/>
      <c r="H143" s="335">
        <f>+'Ark1'!S1941</f>
        <v>3305</v>
      </c>
      <c r="I143" s="99">
        <f>+'Ark1'!AD1941</f>
        <v>0.20919111713120181</v>
      </c>
      <c r="J143" s="99"/>
      <c r="K143" s="99">
        <f>+'Ark1'!AE1941</f>
        <v>0.22043173544085276</v>
      </c>
      <c r="L143" s="99"/>
      <c r="M143" s="99">
        <f>+'Ark1'!W1941</f>
        <v>85.159485627836602</v>
      </c>
      <c r="N143" s="99"/>
      <c r="O143" s="99">
        <f>+'Ark1'!X1941</f>
        <v>1.8154311649016643</v>
      </c>
      <c r="P143" s="99"/>
      <c r="Q143" s="99">
        <f>+'Ark1'!Y1941</f>
        <v>3.6308623298033287</v>
      </c>
      <c r="R143" s="110"/>
      <c r="S143" s="65"/>
      <c r="T143" s="110"/>
      <c r="U143" s="99">
        <f>+'Ark1'!AA1941</f>
        <v>16.392773998695802</v>
      </c>
      <c r="V143" s="65">
        <f t="shared" si="9"/>
        <v>3.0916744621141254</v>
      </c>
      <c r="W143" s="99">
        <f>+'Ark1'!V1941</f>
        <v>92.263798079996093</v>
      </c>
      <c r="X143" s="39"/>
      <c r="Y143"/>
    </row>
    <row r="144" spans="1:25" ht="15.6">
      <c r="A144" s="39"/>
      <c r="B144" s="46">
        <f>+'Ark1'!C1942</f>
        <v>2017</v>
      </c>
      <c r="C144" s="46">
        <f>+'Ark1'!M1942</f>
        <v>54</v>
      </c>
      <c r="D144" s="335">
        <f>+'Ark1'!Q1942</f>
        <v>1573</v>
      </c>
      <c r="E144" s="65"/>
      <c r="F144" s="335">
        <f>+'Ark1'!R1942</f>
        <v>12576</v>
      </c>
      <c r="G144" s="335"/>
      <c r="H144" s="335">
        <f>+'Ark1'!S1942</f>
        <v>12576</v>
      </c>
      <c r="I144" s="99">
        <f>+'Ark1'!AD1942</f>
        <v>0.79600226597337154</v>
      </c>
      <c r="J144" s="99"/>
      <c r="K144" s="99">
        <f>+'Ark1'!AE1942</f>
        <v>0.81691657911560844</v>
      </c>
      <c r="L144" s="99"/>
      <c r="M144" s="99">
        <f>+'Ark1'!W1942</f>
        <v>82.940291030534723</v>
      </c>
      <c r="N144" s="99"/>
      <c r="O144" s="99">
        <f>+'Ark1'!X1942</f>
        <v>1.6937022900763363</v>
      </c>
      <c r="P144" s="99"/>
      <c r="Q144" s="99">
        <f>+'Ark1'!Y1942</f>
        <v>3.3874045801526727</v>
      </c>
      <c r="R144" s="110"/>
      <c r="S144" s="65"/>
      <c r="T144" s="110"/>
      <c r="U144" s="99">
        <f>+'Ark1'!AA1942</f>
        <v>11.666228685437263</v>
      </c>
      <c r="V144" s="65">
        <f t="shared" si="9"/>
        <v>7.9949141767323582</v>
      </c>
      <c r="W144" s="99">
        <f>+'Ark1'!V1942</f>
        <v>89.859470238931806</v>
      </c>
      <c r="X144" s="39"/>
      <c r="Y144"/>
    </row>
    <row r="145" spans="1:25" ht="15.6">
      <c r="A145" s="39"/>
      <c r="B145" s="46">
        <f>+'Ark1'!C1943</f>
        <v>2017</v>
      </c>
      <c r="C145" s="46">
        <f>+'Ark1'!M1943</f>
        <v>55</v>
      </c>
      <c r="D145" s="335">
        <f>+'Ark1'!Q1943</f>
        <v>1820</v>
      </c>
      <c r="E145" s="65"/>
      <c r="F145" s="335">
        <f>+'Ark1'!R1943</f>
        <v>39017</v>
      </c>
      <c r="G145" s="335"/>
      <c r="H145" s="335">
        <f>+'Ark1'!S1943</f>
        <v>39017</v>
      </c>
      <c r="I145" s="99">
        <f>+'Ark1'!AD1943</f>
        <v>2.4695944983685618</v>
      </c>
      <c r="J145" s="99"/>
      <c r="K145" s="99">
        <f>+'Ark1'!AE1943</f>
        <v>2.5410627141124178</v>
      </c>
      <c r="L145" s="99"/>
      <c r="M145" s="99">
        <f>+'Ark1'!W1943</f>
        <v>83.155673168105977</v>
      </c>
      <c r="N145" s="99"/>
      <c r="O145" s="99">
        <f>+'Ark1'!X1943</f>
        <v>1.7043852679601197</v>
      </c>
      <c r="P145" s="99"/>
      <c r="Q145" s="99">
        <f>+'Ark1'!Y1943</f>
        <v>3.4087705359202394</v>
      </c>
      <c r="R145" s="110"/>
      <c r="S145" s="65"/>
      <c r="T145" s="110"/>
      <c r="U145" s="99">
        <f>+'Ark1'!AA1943</f>
        <v>9.5622472750345775</v>
      </c>
      <c r="V145" s="65">
        <f t="shared" si="9"/>
        <v>21.437912087912089</v>
      </c>
      <c r="W145" s="99">
        <f>+'Ark1'!V1943</f>
        <v>90.092820333807751</v>
      </c>
      <c r="X145" s="39"/>
      <c r="Y145"/>
    </row>
    <row r="146" spans="1:25" ht="15.6">
      <c r="A146" s="39"/>
      <c r="B146" s="46">
        <f>+'Ark1'!C1944</f>
        <v>2017</v>
      </c>
      <c r="C146" s="46">
        <f>+'Ark1'!M1944</f>
        <v>56</v>
      </c>
      <c r="D146" s="335">
        <f>+'Ark1'!Q1944</f>
        <v>2029</v>
      </c>
      <c r="E146" s="65"/>
      <c r="F146" s="335">
        <f>+'Ark1'!R1944</f>
        <v>86924</v>
      </c>
      <c r="G146" s="335"/>
      <c r="H146" s="335">
        <f>+'Ark1'!S1944</f>
        <v>86924</v>
      </c>
      <c r="I146" s="99">
        <f>+'Ark1'!AD1944</f>
        <v>5.5018846189145476</v>
      </c>
      <c r="J146" s="99"/>
      <c r="K146" s="99">
        <f>+'Ark1'!AE1944</f>
        <v>5.684867917598468</v>
      </c>
      <c r="L146" s="99"/>
      <c r="M146" s="99">
        <f>+'Ark1'!W1944</f>
        <v>83.504724817081751</v>
      </c>
      <c r="N146" s="99"/>
      <c r="O146" s="99">
        <f>+'Ark1'!X1944</f>
        <v>1.7843173346831716</v>
      </c>
      <c r="P146" s="99"/>
      <c r="Q146" s="99">
        <f>+'Ark1'!Y1944</f>
        <v>3.5686346693663431</v>
      </c>
      <c r="R146" s="110"/>
      <c r="S146" s="65"/>
      <c r="T146" s="110"/>
      <c r="U146" s="99">
        <f>+'Ark1'!AA1944</f>
        <v>8.9140025241400753</v>
      </c>
      <c r="V146" s="65">
        <f t="shared" si="9"/>
        <v>42.840808279940859</v>
      </c>
      <c r="W146" s="99">
        <f>+'Ark1'!V1944</f>
        <v>90.470991134433419</v>
      </c>
      <c r="X146" s="39"/>
      <c r="Y146"/>
    </row>
    <row r="147" spans="1:25" ht="15.6">
      <c r="A147" s="39"/>
      <c r="B147" s="46">
        <f>+'Ark1'!C1945</f>
        <v>2017</v>
      </c>
      <c r="C147" s="46">
        <f>+'Ark1'!M1945</f>
        <v>57</v>
      </c>
      <c r="D147" s="335">
        <f>+'Ark1'!Q1945</f>
        <v>2128</v>
      </c>
      <c r="E147" s="65"/>
      <c r="F147" s="335">
        <f>+'Ark1'!R1945</f>
        <v>145735</v>
      </c>
      <c r="G147" s="335"/>
      <c r="H147" s="335">
        <f>+'Ark1'!S1945</f>
        <v>145735</v>
      </c>
      <c r="I147" s="99">
        <f>+'Ark1'!AD1945</f>
        <v>9.2243471876295597</v>
      </c>
      <c r="J147" s="99"/>
      <c r="K147" s="99">
        <f>+'Ark1'!AE1945</f>
        <v>9.5329025797285851</v>
      </c>
      <c r="L147" s="99"/>
      <c r="M147" s="99">
        <f>+'Ark1'!W1945</f>
        <v>83.520226438398453</v>
      </c>
      <c r="N147" s="99"/>
      <c r="O147" s="99">
        <f>+'Ark1'!X1945</f>
        <v>1.761416269255841</v>
      </c>
      <c r="P147" s="99"/>
      <c r="Q147" s="99">
        <f>+'Ark1'!Y1945</f>
        <v>3.5228325385116821</v>
      </c>
      <c r="R147" s="110"/>
      <c r="S147" s="65"/>
      <c r="T147" s="110"/>
      <c r="U147" s="99">
        <f>+'Ark1'!AA1945</f>
        <v>8.7259482761562488</v>
      </c>
      <c r="V147" s="65">
        <f t="shared" si="9"/>
        <v>68.484492481203006</v>
      </c>
      <c r="W147" s="99">
        <f>+'Ark1'!V1945</f>
        <v>90.487785957095809</v>
      </c>
      <c r="X147" s="39"/>
      <c r="Y147"/>
    </row>
    <row r="148" spans="1:25" ht="15.6">
      <c r="A148" s="39"/>
      <c r="B148" s="46">
        <f>+'Ark1'!C1946</f>
        <v>2017</v>
      </c>
      <c r="C148" s="46">
        <f>+'Ark1'!M1946</f>
        <v>58</v>
      </c>
      <c r="D148" s="335">
        <f>+'Ark1'!Q1946</f>
        <v>2193</v>
      </c>
      <c r="E148" s="65"/>
      <c r="F148" s="335">
        <f>+'Ark1'!R1946</f>
        <v>195237</v>
      </c>
      <c r="G148" s="335"/>
      <c r="H148" s="335">
        <f>+'Ark1'!S1946</f>
        <v>195237</v>
      </c>
      <c r="I148" s="99">
        <f>+'Ark1'!AD1946</f>
        <v>12.357593384370483</v>
      </c>
      <c r="J148" s="99"/>
      <c r="K148" s="99">
        <f>+'Ark1'!AE1946</f>
        <v>12.730866113329101</v>
      </c>
      <c r="L148" s="99"/>
      <c r="M148" s="99">
        <f>+'Ark1'!W1946</f>
        <v>83.258043045120132</v>
      </c>
      <c r="N148" s="99"/>
      <c r="O148" s="99">
        <f>+'Ark1'!X1946</f>
        <v>1.864912900730906</v>
      </c>
      <c r="P148" s="99"/>
      <c r="Q148" s="99">
        <f>+'Ark1'!Y1946</f>
        <v>3.729825801461812</v>
      </c>
      <c r="R148" s="110"/>
      <c r="S148" s="65"/>
      <c r="T148" s="110"/>
      <c r="U148" s="99">
        <f>+'Ark1'!AA1946</f>
        <v>8.6806965646308303</v>
      </c>
      <c r="V148" s="65">
        <f t="shared" si="9"/>
        <v>89.027359781121746</v>
      </c>
      <c r="W148" s="99">
        <f>+'Ark1'!V1946</f>
        <v>90.203730276404144</v>
      </c>
      <c r="X148" s="39"/>
      <c r="Y148"/>
    </row>
    <row r="149" spans="1:25" ht="15.6">
      <c r="A149" s="39"/>
      <c r="B149" s="46">
        <f>+'Ark1'!C1947</f>
        <v>2017</v>
      </c>
      <c r="C149" s="46">
        <f>+'Ark1'!M1947</f>
        <v>59</v>
      </c>
      <c r="D149" s="335">
        <f>+'Ark1'!Q1947</f>
        <v>2196</v>
      </c>
      <c r="E149" s="65"/>
      <c r="F149" s="335">
        <f>+'Ark1'!R1947</f>
        <v>220732</v>
      </c>
      <c r="G149" s="335"/>
      <c r="H149" s="335">
        <f>+'Ark1'!S1947</f>
        <v>220731</v>
      </c>
      <c r="I149" s="99">
        <f>+'Ark1'!AD1947</f>
        <v>13.97130821985005</v>
      </c>
      <c r="J149" s="99"/>
      <c r="K149" s="99">
        <f>+'Ark1'!AE1947</f>
        <v>14.296187805845362</v>
      </c>
      <c r="L149" s="99"/>
      <c r="M149" s="99">
        <f>+'Ark1'!W1947</f>
        <v>82.696530165677743</v>
      </c>
      <c r="N149" s="99"/>
      <c r="O149" s="99">
        <f>+'Ark1'!X1947</f>
        <v>1.9113676313357375</v>
      </c>
      <c r="P149" s="99"/>
      <c r="Q149" s="99">
        <f>+'Ark1'!Y1947</f>
        <v>3.822735262671475</v>
      </c>
      <c r="R149" s="110"/>
      <c r="S149" s="65"/>
      <c r="T149" s="110"/>
      <c r="U149" s="99">
        <f>+'Ark1'!AA1947</f>
        <v>8.7356225301383184</v>
      </c>
      <c r="V149" s="65">
        <f t="shared" si="9"/>
        <v>100.51548269581056</v>
      </c>
      <c r="W149" s="99">
        <f>+'Ark1'!V1947</f>
        <v>89.595559496041389</v>
      </c>
      <c r="X149" s="39"/>
      <c r="Y149"/>
    </row>
    <row r="150" spans="1:25" ht="15.6">
      <c r="A150" s="39"/>
      <c r="B150" s="46">
        <f>+'Ark1'!C1948</f>
        <v>2017</v>
      </c>
      <c r="C150" s="46">
        <f>+'Ark1'!M1948</f>
        <v>60</v>
      </c>
      <c r="D150" s="335">
        <f>+'Ark1'!Q1948</f>
        <v>2238</v>
      </c>
      <c r="E150" s="65"/>
      <c r="F150" s="335">
        <f>+'Ark1'!R1948</f>
        <v>222941</v>
      </c>
      <c r="G150" s="335"/>
      <c r="H150" s="335">
        <f>+'Ark1'!S1948</f>
        <v>222421</v>
      </c>
      <c r="I150" s="99">
        <f>+'Ark1'!AD1948</f>
        <v>14.111127638229123</v>
      </c>
      <c r="J150" s="99"/>
      <c r="K150" s="99">
        <f>+'Ark1'!AE1948</f>
        <v>14.261872060709443</v>
      </c>
      <c r="L150" s="99"/>
      <c r="M150" s="99">
        <f>+'Ark1'!W1948</f>
        <v>81.871193367532612</v>
      </c>
      <c r="N150" s="99"/>
      <c r="O150" s="99">
        <f>+'Ark1'!X1948</f>
        <v>2.0848565315487062</v>
      </c>
      <c r="P150" s="99"/>
      <c r="Q150" s="99">
        <f>+'Ark1'!Y1948</f>
        <v>4.1697130630974124</v>
      </c>
      <c r="R150" s="110"/>
      <c r="S150" s="65"/>
      <c r="T150" s="110"/>
      <c r="U150" s="99">
        <f>+'Ark1'!AA1948</f>
        <v>9.0772494052502104</v>
      </c>
      <c r="V150" s="65">
        <f t="shared" si="9"/>
        <v>99.61617515638963</v>
      </c>
      <c r="W150" s="99">
        <f>+'Ark1'!V1948</f>
        <v>88.781864254062356</v>
      </c>
      <c r="X150" s="39"/>
      <c r="Y150"/>
    </row>
    <row r="151" spans="1:25" ht="15.6">
      <c r="A151" s="39"/>
      <c r="B151" s="46">
        <f>+'Ark1'!C1949</f>
        <v>2017</v>
      </c>
      <c r="C151" s="46">
        <f>+'Ark1'!M1949</f>
        <v>61</v>
      </c>
      <c r="D151" s="335">
        <f>+'Ark1'!Q1949</f>
        <v>2143</v>
      </c>
      <c r="E151" s="65"/>
      <c r="F151" s="335">
        <f>+'Ark1'!R1949</f>
        <v>193143</v>
      </c>
      <c r="G151" s="335"/>
      <c r="H151" s="335">
        <f>+'Ark1'!S1949</f>
        <v>193137</v>
      </c>
      <c r="I151" s="99">
        <f>+'Ark1'!AD1949</f>
        <v>12.225052930732739</v>
      </c>
      <c r="J151" s="99"/>
      <c r="K151" s="99">
        <f>+'Ark1'!AE1949</f>
        <v>12.230115792835113</v>
      </c>
      <c r="L151" s="99"/>
      <c r="M151" s="99">
        <f>+'Ark1'!W1949</f>
        <v>80.8528738667368</v>
      </c>
      <c r="N151" s="99"/>
      <c r="O151" s="99">
        <f>+'Ark1'!X1949</f>
        <v>2.2718918107309087</v>
      </c>
      <c r="P151" s="99"/>
      <c r="Q151" s="99">
        <f>+'Ark1'!Y1949</f>
        <v>4.5437836214618175</v>
      </c>
      <c r="R151" s="110"/>
      <c r="S151" s="65"/>
      <c r="T151" s="110"/>
      <c r="U151" s="99">
        <f>+'Ark1'!AA1949</f>
        <v>9.0551939698998272</v>
      </c>
      <c r="V151" s="65">
        <f t="shared" si="9"/>
        <v>90.127391507232858</v>
      </c>
      <c r="W151" s="99">
        <f>+'Ark1'!V1949</f>
        <v>87.598818573097063</v>
      </c>
      <c r="X151" s="39"/>
      <c r="Y151"/>
    </row>
    <row r="152" spans="1:25" ht="15.6">
      <c r="A152" s="39"/>
      <c r="B152" s="46">
        <f>+'Ark1'!C1950</f>
        <v>2017</v>
      </c>
      <c r="C152" s="46">
        <f>+'Ark1'!M1950</f>
        <v>62</v>
      </c>
      <c r="D152" s="335">
        <f>+'Ark1'!Q1950</f>
        <v>2079</v>
      </c>
      <c r="E152" s="65"/>
      <c r="F152" s="335">
        <f>+'Ark1'!R1950</f>
        <v>157582</v>
      </c>
      <c r="G152" s="335"/>
      <c r="H152" s="335">
        <f>+'Ark1'!S1950</f>
        <v>157568</v>
      </c>
      <c r="I152" s="99">
        <f>+'Ark1'!AD1950</f>
        <v>9.9742071466774682</v>
      </c>
      <c r="J152" s="99"/>
      <c r="K152" s="99">
        <f>+'Ark1'!AE1950</f>
        <v>9.8341132303840801</v>
      </c>
      <c r="L152" s="99"/>
      <c r="M152" s="99">
        <f>+'Ark1'!W1950</f>
        <v>79.688849258732517</v>
      </c>
      <c r="N152" s="99"/>
      <c r="O152" s="99">
        <f>+'Ark1'!X1950</f>
        <v>2.5155157314921754</v>
      </c>
      <c r="P152" s="99"/>
      <c r="Q152" s="99">
        <f>+'Ark1'!Y1950</f>
        <v>5.0310314629843509</v>
      </c>
      <c r="R152" s="110"/>
      <c r="S152" s="65"/>
      <c r="T152" s="110"/>
      <c r="U152" s="99">
        <f>+'Ark1'!AA1950</f>
        <v>9.2796154074433304</v>
      </c>
      <c r="V152" s="65">
        <f t="shared" si="9"/>
        <v>75.797017797017801</v>
      </c>
      <c r="W152" s="99">
        <f>+'Ark1'!V1950</f>
        <v>86.339638369964604</v>
      </c>
      <c r="X152" s="39"/>
      <c r="Y152"/>
    </row>
    <row r="153" spans="1:25" ht="15.6">
      <c r="A153" s="39"/>
      <c r="B153" s="46">
        <f>+'Ark1'!C1951</f>
        <v>2017</v>
      </c>
      <c r="C153" s="46">
        <f>+'Ark1'!M1951</f>
        <v>63</v>
      </c>
      <c r="D153" s="335">
        <f>+'Ark1'!Q1951</f>
        <v>2026</v>
      </c>
      <c r="E153" s="65"/>
      <c r="F153" s="335">
        <f>+'Ark1'!R1951</f>
        <v>117788</v>
      </c>
      <c r="G153" s="335"/>
      <c r="H153" s="335">
        <f>+'Ark1'!S1951</f>
        <v>117775</v>
      </c>
      <c r="I153" s="99">
        <f>+'Ark1'!AD1951</f>
        <v>7.455432164795762</v>
      </c>
      <c r="J153" s="99"/>
      <c r="K153" s="99">
        <f>+'Ark1'!AE1951</f>
        <v>7.2314955798634655</v>
      </c>
      <c r="L153" s="99"/>
      <c r="M153" s="99">
        <f>+'Ark1'!W1951</f>
        <v>78.398072596051577</v>
      </c>
      <c r="N153" s="99"/>
      <c r="O153" s="99">
        <f>+'Ark1'!X1951</f>
        <v>2.7396678778822969</v>
      </c>
      <c r="P153" s="99"/>
      <c r="Q153" s="99">
        <f>+'Ark1'!Y1951</f>
        <v>5.4793357557645939</v>
      </c>
      <c r="R153" s="110"/>
      <c r="S153" s="65"/>
      <c r="T153" s="110"/>
      <c r="U153" s="99">
        <f>+'Ark1'!AA1951</f>
        <v>9.5589428511328354</v>
      </c>
      <c r="V153" s="65">
        <f t="shared" si="9"/>
        <v>58.138203356367228</v>
      </c>
      <c r="W153" s="99">
        <f>+'Ark1'!V1951</f>
        <v>84.941974627513417</v>
      </c>
      <c r="X153" s="39"/>
      <c r="Y153"/>
    </row>
    <row r="154" spans="1:25" ht="15.6">
      <c r="A154" s="39"/>
      <c r="B154" s="46">
        <f>+'Ark1'!C1952</f>
        <v>2017</v>
      </c>
      <c r="C154" s="46">
        <f>+'Ark1'!M1952</f>
        <v>64</v>
      </c>
      <c r="D154" s="335">
        <f>+'Ark1'!Q1952</f>
        <v>1957</v>
      </c>
      <c r="E154" s="65"/>
      <c r="F154" s="335">
        <f>+'Ark1'!R1952</f>
        <v>79900</v>
      </c>
      <c r="G154" s="335"/>
      <c r="H154" s="335">
        <f>+'Ark1'!S1952</f>
        <v>79895</v>
      </c>
      <c r="I154" s="99">
        <f>+'Ark1'!AD1952</f>
        <v>5.0572981115833668</v>
      </c>
      <c r="J154" s="99"/>
      <c r="K154" s="99">
        <f>+'Ark1'!AE1952</f>
        <v>4.8212168698306801</v>
      </c>
      <c r="L154" s="99"/>
      <c r="M154" s="99">
        <f>+'Ark1'!W1952</f>
        <v>77.049076913448516</v>
      </c>
      <c r="N154" s="99"/>
      <c r="O154" s="99">
        <f>+'Ark1'!X1952</f>
        <v>2.9361702127659575</v>
      </c>
      <c r="P154" s="99"/>
      <c r="Q154" s="99">
        <f>+'Ark1'!Y1952</f>
        <v>5.8723404255319149</v>
      </c>
      <c r="R154" s="110"/>
      <c r="S154" s="65"/>
      <c r="T154" s="110"/>
      <c r="U154" s="99">
        <f>+'Ark1'!AA1952</f>
        <v>9.9807737507645466</v>
      </c>
      <c r="V154" s="65">
        <f t="shared" si="9"/>
        <v>40.827797649463463</v>
      </c>
      <c r="W154" s="99">
        <f>+'Ark1'!V1952</f>
        <v>83.478747871751551</v>
      </c>
      <c r="X154" s="39"/>
      <c r="Y154"/>
    </row>
    <row r="155" spans="1:25" ht="15.6">
      <c r="A155" s="39"/>
      <c r="B155" s="46">
        <f>+'Ark1'!C1953</f>
        <v>2017</v>
      </c>
      <c r="C155" s="46">
        <f>+'Ark1'!M1953</f>
        <v>65</v>
      </c>
      <c r="D155" s="335">
        <f>+'Ark1'!Q1953</f>
        <v>1843</v>
      </c>
      <c r="E155" s="65"/>
      <c r="F155" s="335">
        <f>+'Ark1'!R1953</f>
        <v>49480</v>
      </c>
      <c r="G155" s="335"/>
      <c r="H155" s="335">
        <f>+'Ark1'!S1953</f>
        <v>49479</v>
      </c>
      <c r="I155" s="99">
        <f>+'Ark1'!AD1953</f>
        <v>3.1318536991382344</v>
      </c>
      <c r="J155" s="99"/>
      <c r="K155" s="99">
        <f>+'Ark1'!AE1953</f>
        <v>2.9225517403805812</v>
      </c>
      <c r="L155" s="99"/>
      <c r="M155" s="99">
        <f>+'Ark1'!W1953</f>
        <v>75.417419511307372</v>
      </c>
      <c r="N155" s="99"/>
      <c r="O155" s="99">
        <f>+'Ark1'!X1953</f>
        <v>3.1224737267582854</v>
      </c>
      <c r="P155" s="99"/>
      <c r="Q155" s="99">
        <f>+'Ark1'!Y1953</f>
        <v>6.2449474535165708</v>
      </c>
      <c r="R155" s="110"/>
      <c r="S155" s="65"/>
      <c r="T155" s="110"/>
      <c r="U155" s="99">
        <f>+'Ark1'!AA1953</f>
        <v>10.355266516000697</v>
      </c>
      <c r="V155" s="65">
        <f t="shared" si="9"/>
        <v>26.847531199131851</v>
      </c>
      <c r="W155" s="99">
        <f>+'Ark1'!V1953</f>
        <v>81.709839058197616</v>
      </c>
      <c r="X155" s="39"/>
      <c r="Y155"/>
    </row>
    <row r="156" spans="1:25" ht="15.6">
      <c r="A156" s="39"/>
      <c r="B156" s="46">
        <f>+'Ark1'!C1954</f>
        <v>2017</v>
      </c>
      <c r="C156" s="46">
        <f>+'Ark1'!M1954</f>
        <v>66</v>
      </c>
      <c r="D156" s="335">
        <f>+'Ark1'!Q1954</f>
        <v>1733</v>
      </c>
      <c r="E156" s="65"/>
      <c r="F156" s="335">
        <f>+'Ark1'!R1954</f>
        <v>27399</v>
      </c>
      <c r="G156" s="335"/>
      <c r="H156" s="335">
        <f>+'Ark1'!S1954</f>
        <v>27396</v>
      </c>
      <c r="I156" s="99">
        <f>+'Ark1'!AD1954</f>
        <v>1.73422917345773</v>
      </c>
      <c r="J156" s="99"/>
      <c r="K156" s="99">
        <f>+'Ark1'!AE1954</f>
        <v>1.5779736121936108</v>
      </c>
      <c r="L156" s="99"/>
      <c r="M156" s="99">
        <f>+'Ark1'!W1954</f>
        <v>73.543272740545774</v>
      </c>
      <c r="N156" s="99"/>
      <c r="O156" s="99">
        <f>+'Ark1'!X1954</f>
        <v>3.0913536990401114</v>
      </c>
      <c r="P156" s="99"/>
      <c r="Q156" s="99">
        <f>+'Ark1'!Y1954</f>
        <v>6.1827073980802227</v>
      </c>
      <c r="R156" s="110"/>
      <c r="S156" s="65"/>
      <c r="T156" s="110"/>
      <c r="U156" s="99">
        <f>+'Ark1'!AA1954</f>
        <v>10.7682408308699</v>
      </c>
      <c r="V156" s="65">
        <f t="shared" si="9"/>
        <v>15.810155799192152</v>
      </c>
      <c r="W156" s="99">
        <f>+'Ark1'!V1954</f>
        <v>79.682101617193211</v>
      </c>
      <c r="X156" s="39"/>
      <c r="Y156"/>
    </row>
    <row r="157" spans="1:25" ht="15.6">
      <c r="A157" s="39"/>
      <c r="B157" s="46">
        <f>+'Ark1'!C1955</f>
        <v>2017</v>
      </c>
      <c r="C157" s="46">
        <f>+'Ark1'!M1955</f>
        <v>67</v>
      </c>
      <c r="D157" s="335">
        <f>+'Ark1'!Q1955</f>
        <v>1458</v>
      </c>
      <c r="E157" s="65"/>
      <c r="F157" s="335">
        <f>+'Ark1'!R1955</f>
        <v>13020</v>
      </c>
      <c r="G157" s="335"/>
      <c r="H157" s="335">
        <f>+'Ark1'!S1955</f>
        <v>13020</v>
      </c>
      <c r="I157" s="99">
        <f>+'Ark1'!AD1955</f>
        <v>0.8241053994094546</v>
      </c>
      <c r="J157" s="99"/>
      <c r="K157" s="99">
        <f>+'Ark1'!AE1955</f>
        <v>0.72769169446246351</v>
      </c>
      <c r="L157" s="99"/>
      <c r="M157" s="99">
        <f>+'Ark1'!W1955</f>
        <v>71.361966205837206</v>
      </c>
      <c r="N157" s="99"/>
      <c r="O157" s="99">
        <f>+'Ark1'!X1955</f>
        <v>3.2872503840245773</v>
      </c>
      <c r="P157" s="99"/>
      <c r="Q157" s="99">
        <f>+'Ark1'!Y1955</f>
        <v>6.5745007680491545</v>
      </c>
      <c r="R157" s="110"/>
      <c r="S157" s="65"/>
      <c r="T157" s="110"/>
      <c r="U157" s="99">
        <f>+'Ark1'!AA1955</f>
        <v>11.204324055794352</v>
      </c>
      <c r="V157" s="65">
        <f t="shared" si="9"/>
        <v>8.9300411522633745</v>
      </c>
      <c r="W157" s="99">
        <f>+'Ark1'!V1955</f>
        <v>77.315239659628602</v>
      </c>
      <c r="X157" s="39"/>
      <c r="Y157"/>
    </row>
    <row r="158" spans="1:25" ht="15.6">
      <c r="A158" s="39"/>
      <c r="B158" s="46">
        <f>+'Ark1'!C1956</f>
        <v>2017</v>
      </c>
      <c r="C158" s="46">
        <f>+'Ark1'!M1956</f>
        <v>68</v>
      </c>
      <c r="D158" s="335">
        <f>+'Ark1'!Q1956</f>
        <v>1231</v>
      </c>
      <c r="E158" s="65"/>
      <c r="F158" s="335">
        <f>+'Ark1'!R1956</f>
        <v>7590</v>
      </c>
      <c r="G158" s="335"/>
      <c r="H158" s="335">
        <f>+'Ark1'!S1956</f>
        <v>7589</v>
      </c>
      <c r="I158" s="99">
        <f>+'Ark1'!AD1956</f>
        <v>0.48041167292763121</v>
      </c>
      <c r="J158" s="99"/>
      <c r="K158" s="99">
        <f>+'Ark1'!AE1956</f>
        <v>0.40074206159042425</v>
      </c>
      <c r="L158" s="99"/>
      <c r="M158" s="99">
        <f>+'Ark1'!W1956</f>
        <v>67.423415469758737</v>
      </c>
      <c r="N158" s="99"/>
      <c r="O158" s="99">
        <f>+'Ark1'!X1956</f>
        <v>3.4650856389986826</v>
      </c>
      <c r="P158" s="99"/>
      <c r="Q158" s="99">
        <f>+'Ark1'!Y1956</f>
        <v>6.9301712779973652</v>
      </c>
      <c r="R158" s="110"/>
      <c r="S158" s="65"/>
      <c r="T158" s="110"/>
      <c r="U158" s="99">
        <f>+'Ark1'!AA1956</f>
        <v>12.461655030629451</v>
      </c>
      <c r="V158" s="65">
        <f t="shared" si="9"/>
        <v>6.1657189277010565</v>
      </c>
      <c r="W158" s="99">
        <f>+'Ark1'!V1956</f>
        <v>73.052118115302804</v>
      </c>
      <c r="X158" s="39"/>
      <c r="Y158"/>
    </row>
    <row r="159" spans="1:25" ht="15.6">
      <c r="A159" s="39"/>
      <c r="B159">
        <f>+'Ark1'!C1957</f>
        <v>2016</v>
      </c>
      <c r="C159">
        <f>+'Ark1'!M1957</f>
        <v>48</v>
      </c>
      <c r="D159" s="301">
        <f>+'Ark1'!Q1957</f>
        <v>136</v>
      </c>
      <c r="F159" s="301">
        <f>+'Ark1'!R1957</f>
        <v>426</v>
      </c>
      <c r="H159" s="301">
        <f>+'Ark1'!S1957</f>
        <v>190</v>
      </c>
      <c r="I159" s="100">
        <f>+'Ark1'!AD1957</f>
        <v>2.6937960170392079E-2</v>
      </c>
      <c r="K159" s="100">
        <f>+'Ark1'!AE1957</f>
        <v>1.473437244455624E-2</v>
      </c>
      <c r="M159" s="100">
        <f>+'Ark1'!W1957</f>
        <v>99.153157894736879</v>
      </c>
      <c r="O159" s="100">
        <f>+'Ark1'!X1957</f>
        <v>1.8779342723004699</v>
      </c>
      <c r="Q159" s="100">
        <f>+'Ark1'!Y1957</f>
        <v>3.7558685446009399</v>
      </c>
      <c r="R159" s="110"/>
      <c r="T159" s="110"/>
      <c r="U159" s="100">
        <f>+'Ark1'!AA1957</f>
        <v>21.342852014971129</v>
      </c>
      <c r="V159" s="10">
        <f t="shared" ref="V159:V192" si="10">+F159/D159</f>
        <v>3.1323529411764706</v>
      </c>
      <c r="W159" s="100">
        <f>+'Ark1'!V1957</f>
        <v>145.18218623481795</v>
      </c>
      <c r="X159" s="39"/>
      <c r="Y159"/>
    </row>
    <row r="160" spans="1:25" ht="15.6">
      <c r="A160" s="39"/>
      <c r="B160">
        <f>+'Ark1'!C1958</f>
        <v>2016</v>
      </c>
      <c r="C160">
        <f>+'Ark1'!M1958</f>
        <v>49</v>
      </c>
      <c r="D160" s="301">
        <f>+'Ark1'!Q1958</f>
        <v>104</v>
      </c>
      <c r="F160" s="301">
        <f>+'Ark1'!R1958</f>
        <v>197</v>
      </c>
      <c r="H160" s="301">
        <f>+'Ark1'!S1958</f>
        <v>166</v>
      </c>
      <c r="I160" s="100">
        <f>+'Ark1'!AD1958</f>
        <v>1.2457225712599161E-2</v>
      </c>
      <c r="K160" s="100">
        <f>+'Ark1'!AE1958</f>
        <v>1.3151212065224396E-2</v>
      </c>
      <c r="M160" s="100">
        <f>+'Ark1'!W1958</f>
        <v>101.29457831325304</v>
      </c>
      <c r="O160" s="100">
        <f>+'Ark1'!X1958</f>
        <v>1.015228426395939</v>
      </c>
      <c r="Q160" s="100">
        <f>+'Ark1'!Y1958</f>
        <v>2.030456852791878</v>
      </c>
      <c r="R160" s="110"/>
      <c r="T160" s="110"/>
      <c r="U160" s="100">
        <f>+'Ark1'!AA1958</f>
        <v>17.777541863308716</v>
      </c>
      <c r="V160" s="10">
        <f t="shared" si="10"/>
        <v>1.8942307692307692</v>
      </c>
      <c r="W160" s="100">
        <f>+'Ark1'!V1958</f>
        <v>117.15464240493939</v>
      </c>
      <c r="X160" s="39"/>
      <c r="Y160"/>
    </row>
    <row r="161" spans="1:25" ht="15.6">
      <c r="A161" s="39"/>
      <c r="B161">
        <f>+'Ark1'!C1959</f>
        <v>2016</v>
      </c>
      <c r="C161">
        <f>+'Ark1'!M1959</f>
        <v>50</v>
      </c>
      <c r="D161" s="301">
        <f>+'Ark1'!Q1959</f>
        <v>211</v>
      </c>
      <c r="F161" s="301">
        <f>+'Ark1'!R1959</f>
        <v>414</v>
      </c>
      <c r="H161" s="301">
        <f>+'Ark1'!S1959</f>
        <v>414</v>
      </c>
      <c r="I161" s="100">
        <f>+'Ark1'!AD1959</f>
        <v>2.6179144390944421E-2</v>
      </c>
      <c r="K161" s="100">
        <f>+'Ark1'!AE1959</f>
        <v>3.0978308098354886E-2</v>
      </c>
      <c r="M161" s="100">
        <f>+'Ark1'!W1959</f>
        <v>95.672222222222373</v>
      </c>
      <c r="O161" s="100">
        <f>+'Ark1'!X1959</f>
        <v>1.6908212560386471</v>
      </c>
      <c r="Q161" s="100">
        <f>+'Ark1'!Y1959</f>
        <v>3.3816425120772942</v>
      </c>
      <c r="R161" s="110"/>
      <c r="T161" s="110"/>
      <c r="U161" s="100">
        <f>+'Ark1'!AA1959</f>
        <v>19.388647168460579</v>
      </c>
      <c r="V161" s="10">
        <f t="shared" si="10"/>
        <v>1.9620853080568721</v>
      </c>
      <c r="W161" s="100">
        <f>+'Ark1'!V1959</f>
        <v>103.6535452028409</v>
      </c>
      <c r="X161" s="39"/>
      <c r="Y161"/>
    </row>
    <row r="162" spans="1:25" ht="15.6">
      <c r="A162" s="39"/>
      <c r="B162">
        <f>+'Ark1'!C1960</f>
        <v>2016</v>
      </c>
      <c r="C162">
        <f>+'Ark1'!M1960</f>
        <v>51</v>
      </c>
      <c r="D162" s="301">
        <f>+'Ark1'!Q1960</f>
        <v>284</v>
      </c>
      <c r="F162" s="301">
        <f>+'Ark1'!R1960</f>
        <v>571</v>
      </c>
      <c r="H162" s="301">
        <f>+'Ark1'!S1960</f>
        <v>571</v>
      </c>
      <c r="I162" s="100">
        <f>+'Ark1'!AD1960</f>
        <v>3.6106984172051361E-2</v>
      </c>
      <c r="K162" s="100">
        <f>+'Ark1'!AE1960</f>
        <v>4.1390704327029355E-2</v>
      </c>
      <c r="M162" s="100">
        <f>+'Ark1'!W1960</f>
        <v>92.681961471103293</v>
      </c>
      <c r="O162" s="100">
        <f>+'Ark1'!X1960</f>
        <v>3.6777583187390528</v>
      </c>
      <c r="Q162" s="100">
        <f>+'Ark1'!Y1960</f>
        <v>7.3555166374781056</v>
      </c>
      <c r="R162" s="110"/>
      <c r="T162" s="110"/>
      <c r="U162" s="100">
        <f>+'Ark1'!AA1960</f>
        <v>21.023586295897911</v>
      </c>
      <c r="V162" s="10">
        <f t="shared" si="10"/>
        <v>2.01056338028169</v>
      </c>
      <c r="W162" s="100">
        <f>+'Ark1'!V1960</f>
        <v>100.4138260792019</v>
      </c>
      <c r="X162" s="39"/>
      <c r="Y162"/>
    </row>
    <row r="163" spans="1:25" ht="15.6">
      <c r="A163" s="39"/>
      <c r="B163">
        <f>+'Ark1'!C1961</f>
        <v>2016</v>
      </c>
      <c r="C163">
        <f>+'Ark1'!M1961</f>
        <v>52</v>
      </c>
      <c r="D163" s="301">
        <f>+'Ark1'!Q1961</f>
        <v>613</v>
      </c>
      <c r="F163" s="301">
        <f>+'Ark1'!R1961</f>
        <v>1371</v>
      </c>
      <c r="H163" s="301">
        <f>+'Ark1'!S1961</f>
        <v>1371</v>
      </c>
      <c r="I163" s="100">
        <f>+'Ark1'!AD1961</f>
        <v>8.6694702801895618E-2</v>
      </c>
      <c r="K163" s="100">
        <f>+'Ark1'!AE1961</f>
        <v>9.6014430113452634E-2</v>
      </c>
      <c r="M163" s="100">
        <f>+'Ark1'!W1961</f>
        <v>89.54215900802329</v>
      </c>
      <c r="O163" s="100">
        <f>+'Ark1'!X1961</f>
        <v>2.9905178701677606</v>
      </c>
      <c r="Q163" s="100">
        <f>+'Ark1'!Y1961</f>
        <v>5.9810357403355212</v>
      </c>
      <c r="R163" s="110"/>
      <c r="T163" s="110"/>
      <c r="U163" s="100">
        <f>+'Ark1'!AA1961</f>
        <v>19.397891092961153</v>
      </c>
      <c r="V163" s="10">
        <f t="shared" si="10"/>
        <v>2.2365415986949428</v>
      </c>
      <c r="W163" s="100">
        <f>+'Ark1'!V1961</f>
        <v>97.012089932853044</v>
      </c>
      <c r="X163" s="39"/>
      <c r="Y163"/>
    </row>
    <row r="164" spans="1:25" ht="15.6">
      <c r="A164" s="39"/>
      <c r="B164">
        <f>+'Ark1'!C1962</f>
        <v>2016</v>
      </c>
      <c r="C164">
        <f>+'Ark1'!M1962</f>
        <v>53</v>
      </c>
      <c r="D164" s="301">
        <f>+'Ark1'!Q1962</f>
        <v>1032</v>
      </c>
      <c r="F164" s="301">
        <f>+'Ark1'!R1962</f>
        <v>3673</v>
      </c>
      <c r="H164" s="301">
        <f>+'Ark1'!S1962</f>
        <v>3673</v>
      </c>
      <c r="I164" s="100">
        <f>+'Ark1'!AD1962</f>
        <v>0.23226086315927261</v>
      </c>
      <c r="K164" s="100">
        <f>+'Ark1'!AE1962</f>
        <v>0.24350636565074765</v>
      </c>
      <c r="M164" s="100">
        <f>+'Ark1'!W1962</f>
        <v>84.765260005445455</v>
      </c>
      <c r="O164" s="100">
        <f>+'Ark1'!X1962</f>
        <v>2.2869588891913968</v>
      </c>
      <c r="Q164" s="100">
        <f>+'Ark1'!Y1962</f>
        <v>4.5739177783827936</v>
      </c>
      <c r="R164" s="110"/>
      <c r="T164" s="110"/>
      <c r="U164" s="100">
        <f>+'Ark1'!AA1962</f>
        <v>15.377662678084421</v>
      </c>
      <c r="V164" s="10">
        <f t="shared" si="10"/>
        <v>3.5591085271317828</v>
      </c>
      <c r="W164" s="100">
        <f>+'Ark1'!V1962</f>
        <v>91.836684729626555</v>
      </c>
      <c r="X164" s="39"/>
      <c r="Y164"/>
    </row>
    <row r="165" spans="1:25" ht="15.6">
      <c r="A165" s="39"/>
      <c r="B165">
        <f>+'Ark1'!C1963</f>
        <v>2016</v>
      </c>
      <c r="C165">
        <f>+'Ark1'!M1963</f>
        <v>54</v>
      </c>
      <c r="D165" s="301">
        <f>+'Ark1'!Q1963</f>
        <v>1519</v>
      </c>
      <c r="F165" s="301">
        <f>+'Ark1'!R1963</f>
        <v>12836</v>
      </c>
      <c r="H165" s="301">
        <f>+'Ark1'!S1963</f>
        <v>12836</v>
      </c>
      <c r="I165" s="100">
        <f>+'Ark1'!AD1963</f>
        <v>0.81167994541585187</v>
      </c>
      <c r="K165" s="100">
        <f>+'Ark1'!AE1963</f>
        <v>0.8322441512676918</v>
      </c>
      <c r="M165" s="100">
        <f>+'Ark1'!W1963</f>
        <v>82.89904954814557</v>
      </c>
      <c r="O165" s="100">
        <f>+'Ark1'!X1963</f>
        <v>1.9476472421315048</v>
      </c>
      <c r="Q165" s="100">
        <f>+'Ark1'!Y1963</f>
        <v>3.8952944842630095</v>
      </c>
      <c r="R165" s="110"/>
      <c r="T165" s="110"/>
      <c r="U165" s="100">
        <f>+'Ark1'!AA1963</f>
        <v>11.48917299076072</v>
      </c>
      <c r="V165" s="10">
        <f t="shared" si="10"/>
        <v>8.45029624753127</v>
      </c>
      <c r="W165" s="100">
        <f>+'Ark1'!V1963</f>
        <v>89.814788242844813</v>
      </c>
      <c r="X165" s="39"/>
      <c r="Y165"/>
    </row>
    <row r="166" spans="1:25" ht="15.6">
      <c r="A166" s="39"/>
      <c r="B166">
        <f>+'Ark1'!C1964</f>
        <v>2016</v>
      </c>
      <c r="C166">
        <f>+'Ark1'!M1964</f>
        <v>55</v>
      </c>
      <c r="D166" s="301">
        <f>+'Ark1'!Q1964</f>
        <v>1785</v>
      </c>
      <c r="F166" s="301">
        <f>+'Ark1'!R1964</f>
        <v>37535</v>
      </c>
      <c r="H166" s="301">
        <f>+'Ark1'!S1964</f>
        <v>37534</v>
      </c>
      <c r="I166" s="100">
        <f>+'Ark1'!AD1964</f>
        <v>2.3735125234640062</v>
      </c>
      <c r="K166" s="100">
        <f>+'Ark1'!AE1964</f>
        <v>2.4488821704379538</v>
      </c>
      <c r="M166" s="100">
        <f>+'Ark1'!W1964</f>
        <v>83.420261629456192</v>
      </c>
      <c r="O166" s="100">
        <f>+'Ark1'!X1964</f>
        <v>2.1899560410283736</v>
      </c>
      <c r="Q166" s="100">
        <f>+'Ark1'!Y1964</f>
        <v>4.3799120820567472</v>
      </c>
      <c r="R166" s="110"/>
      <c r="T166" s="110"/>
      <c r="U166" s="100">
        <f>+'Ark1'!AA1964</f>
        <v>9.7188576152513129</v>
      </c>
      <c r="V166" s="10">
        <f t="shared" si="10"/>
        <v>21.028011204481793</v>
      </c>
      <c r="W166" s="100">
        <f>+'Ark1'!V1964</f>
        <v>90.380255307415098</v>
      </c>
      <c r="X166" s="39"/>
      <c r="Y166"/>
    </row>
    <row r="167" spans="1:25" ht="15.6">
      <c r="A167" s="39"/>
      <c r="B167">
        <f>+'Ark1'!C1965</f>
        <v>2016</v>
      </c>
      <c r="C167">
        <f>+'Ark1'!M1965</f>
        <v>56</v>
      </c>
      <c r="D167" s="301">
        <f>+'Ark1'!Q1965</f>
        <v>1960</v>
      </c>
      <c r="F167" s="301">
        <f>+'Ark1'!R1965</f>
        <v>82422</v>
      </c>
      <c r="H167" s="301">
        <f>+'Ark1'!S1965</f>
        <v>82422</v>
      </c>
      <c r="I167" s="100">
        <f>+'Ark1'!AD1965</f>
        <v>5.211926181136282</v>
      </c>
      <c r="K167" s="100">
        <f>+'Ark1'!AE1965</f>
        <v>5.3956292525585265</v>
      </c>
      <c r="M167" s="100">
        <f>+'Ark1'!W1965</f>
        <v>83.700385819321014</v>
      </c>
      <c r="O167" s="100">
        <f>+'Ark1'!X1965</f>
        <v>2.3282618718303367</v>
      </c>
      <c r="Q167" s="100">
        <f>+'Ark1'!Y1965</f>
        <v>4.6565237436606735</v>
      </c>
      <c r="R167" s="110"/>
      <c r="T167" s="110"/>
      <c r="U167" s="100">
        <f>+'Ark1'!AA1965</f>
        <v>9.1175815976530696</v>
      </c>
      <c r="V167" s="10">
        <f t="shared" si="10"/>
        <v>42.052040816326532</v>
      </c>
      <c r="W167" s="100">
        <f>+'Ark1'!V1965</f>
        <v>90.682974885505317</v>
      </c>
      <c r="X167" s="39"/>
      <c r="Y167"/>
    </row>
    <row r="168" spans="1:25" ht="15.6">
      <c r="A168" s="39"/>
      <c r="B168">
        <f>+'Ark1'!C1966</f>
        <v>2016</v>
      </c>
      <c r="C168">
        <f>+'Ark1'!M1966</f>
        <v>57</v>
      </c>
      <c r="D168" s="301">
        <f>+'Ark1'!Q1966</f>
        <v>2068</v>
      </c>
      <c r="F168" s="301">
        <f>+'Ark1'!R1966</f>
        <v>136809</v>
      </c>
      <c r="H168" s="301">
        <f>+'Ark1'!S1966</f>
        <v>136809</v>
      </c>
      <c r="I168" s="100">
        <f>+'Ark1'!AD1966</f>
        <v>8.6510689975379584</v>
      </c>
      <c r="K168" s="100">
        <f>+'Ark1'!AE1966</f>
        <v>8.9719382593732941</v>
      </c>
      <c r="M168" s="100">
        <f>+'Ark1'!W1966</f>
        <v>83.849430227545412</v>
      </c>
      <c r="O168" s="100">
        <f>+'Ark1'!X1966</f>
        <v>2.4596335036437655</v>
      </c>
      <c r="Q168" s="100">
        <f>+'Ark1'!Y1966</f>
        <v>4.9192670072875311</v>
      </c>
      <c r="R168" s="110"/>
      <c r="T168" s="110"/>
      <c r="U168" s="100">
        <f>+'Ark1'!AA1966</f>
        <v>8.9990624389511336</v>
      </c>
      <c r="V168" s="10">
        <f t="shared" si="10"/>
        <v>66.155222437137326</v>
      </c>
      <c r="W168" s="100">
        <f>+'Ark1'!V1966</f>
        <v>90.844453117600835</v>
      </c>
      <c r="X168" s="39"/>
      <c r="Y168"/>
    </row>
    <row r="169" spans="1:25" ht="15.6">
      <c r="A169" s="39"/>
      <c r="B169">
        <f>+'Ark1'!C1967</f>
        <v>2016</v>
      </c>
      <c r="C169">
        <f>+'Ark1'!M1967</f>
        <v>58</v>
      </c>
      <c r="D169" s="301">
        <f>+'Ark1'!Q1967</f>
        <v>2108</v>
      </c>
      <c r="F169" s="301">
        <f>+'Ark1'!R1967</f>
        <v>183903.5</v>
      </c>
      <c r="H169" s="301">
        <f>+'Ark1'!S1967</f>
        <v>183903.5</v>
      </c>
      <c r="I169" s="100">
        <f>+'Ark1'!AD1967</f>
        <v>11.629073141304461</v>
      </c>
      <c r="K169" s="100">
        <f>+'Ark1'!AE1967</f>
        <v>12.027066520743562</v>
      </c>
      <c r="M169" s="100">
        <f>+'Ark1'!W1967</f>
        <v>83.61770167506377</v>
      </c>
      <c r="O169" s="100">
        <f>+'Ark1'!X1967</f>
        <v>2.7014167756459235</v>
      </c>
      <c r="Q169" s="100">
        <f>+'Ark1'!Y1967</f>
        <v>5.4028335512918471</v>
      </c>
      <c r="R169" s="110"/>
      <c r="T169" s="110"/>
      <c r="U169" s="100">
        <f>+'Ark1'!AA1967</f>
        <v>8.9601838849332136</v>
      </c>
      <c r="V169" s="10">
        <f t="shared" si="10"/>
        <v>87.240749525616692</v>
      </c>
      <c r="W169" s="100">
        <f>+'Ark1'!V1967</f>
        <v>90.593392930729891</v>
      </c>
      <c r="X169" s="39"/>
      <c r="Y169"/>
    </row>
    <row r="170" spans="1:25" ht="15.6">
      <c r="A170" s="39"/>
      <c r="B170">
        <f>+'Ark1'!C1968</f>
        <v>2016</v>
      </c>
      <c r="C170">
        <f>+'Ark1'!M1968</f>
        <v>59</v>
      </c>
      <c r="D170" s="301">
        <f>+'Ark1'!Q1968</f>
        <v>2140</v>
      </c>
      <c r="F170" s="301">
        <f>+'Ark1'!R1968</f>
        <v>208785</v>
      </c>
      <c r="H170" s="301">
        <f>+'Ark1'!S1968</f>
        <v>208785</v>
      </c>
      <c r="I170" s="100">
        <f>+'Ark1'!AD1968</f>
        <v>13.20244604266505</v>
      </c>
      <c r="K170" s="100">
        <f>+'Ark1'!AE1968</f>
        <v>13.568333294787889</v>
      </c>
      <c r="M170" s="100">
        <f>+'Ark1'!W1968</f>
        <v>83.091331273797891</v>
      </c>
      <c r="O170" s="100">
        <f>+'Ark1'!X1968</f>
        <v>2.7573819958330343</v>
      </c>
      <c r="Q170" s="100">
        <f>+'Ark1'!Y1968</f>
        <v>5.5147639916660687</v>
      </c>
      <c r="R170" s="110"/>
      <c r="T170" s="110"/>
      <c r="U170" s="100">
        <f>+'Ark1'!AA1968</f>
        <v>9.091039793586388</v>
      </c>
      <c r="V170" s="10">
        <f t="shared" si="10"/>
        <v>97.563084112149539</v>
      </c>
      <c r="W170" s="100">
        <f>+'Ark1'!V1968</f>
        <v>90.023110805850564</v>
      </c>
      <c r="X170" s="39"/>
      <c r="Y170"/>
    </row>
    <row r="171" spans="1:25" ht="15.6">
      <c r="A171" s="39"/>
      <c r="B171">
        <f>+'Ark1'!C1969</f>
        <v>2016</v>
      </c>
      <c r="C171">
        <f>+'Ark1'!M1969</f>
        <v>60</v>
      </c>
      <c r="D171" s="301">
        <f>+'Ark1'!Q1969</f>
        <v>2181</v>
      </c>
      <c r="F171" s="301">
        <f>+'Ark1'!R1969</f>
        <v>217293</v>
      </c>
      <c r="H171" s="301">
        <f>+'Ark1'!S1969</f>
        <v>216681</v>
      </c>
      <c r="I171" s="100">
        <f>+'Ark1'!AD1969</f>
        <v>13.74044643029344</v>
      </c>
      <c r="K171" s="100">
        <f>+'Ark1'!AE1969</f>
        <v>13.938239554283703</v>
      </c>
      <c r="M171" s="100">
        <f>+'Ark1'!W1969</f>
        <v>82.246154485165391</v>
      </c>
      <c r="O171" s="100">
        <f>+'Ark1'!X1969</f>
        <v>2.9554564574100408</v>
      </c>
      <c r="Q171" s="100">
        <f>+'Ark1'!Y1969</f>
        <v>5.9109129148200816</v>
      </c>
      <c r="R171" s="110"/>
      <c r="T171" s="110"/>
      <c r="U171" s="100">
        <f>+'Ark1'!AA1969</f>
        <v>9.4698858663304559</v>
      </c>
      <c r="V171" s="10">
        <f t="shared" si="10"/>
        <v>99.629986244841817</v>
      </c>
      <c r="W171" s="100">
        <f>+'Ark1'!V1969</f>
        <v>89.198742380390314</v>
      </c>
      <c r="X171" s="39"/>
      <c r="Y171"/>
    </row>
    <row r="172" spans="1:25" ht="15.6">
      <c r="A172" s="39"/>
      <c r="B172">
        <f>+'Ark1'!C1970</f>
        <v>2016</v>
      </c>
      <c r="C172">
        <f>+'Ark1'!M1970</f>
        <v>61</v>
      </c>
      <c r="D172" s="301">
        <f>+'Ark1'!Q1970</f>
        <v>2098</v>
      </c>
      <c r="F172" s="301">
        <f>+'Ark1'!R1970</f>
        <v>192395</v>
      </c>
      <c r="H172" s="301">
        <f>+'Ark1'!S1970</f>
        <v>192373</v>
      </c>
      <c r="I172" s="100">
        <f>+'Ark1'!AD1970</f>
        <v>12.166030157236111</v>
      </c>
      <c r="K172" s="100">
        <f>+'Ark1'!AE1970</f>
        <v>12.22486685384221</v>
      </c>
      <c r="M172" s="100">
        <f>+'Ark1'!W1970</f>
        <v>81.250965052268015</v>
      </c>
      <c r="O172" s="100">
        <f>+'Ark1'!X1970</f>
        <v>3.1897918345071341</v>
      </c>
      <c r="Q172" s="100">
        <f>+'Ark1'!Y1970</f>
        <v>6.3795836690142682</v>
      </c>
      <c r="R172" s="110"/>
      <c r="T172" s="110"/>
      <c r="U172" s="100">
        <f>+'Ark1'!AA1970</f>
        <v>9.415540612876141</v>
      </c>
      <c r="V172" s="10">
        <f t="shared" si="10"/>
        <v>91.704003813155381</v>
      </c>
      <c r="W172" s="1">
        <f>+'Ark1'!V1970</f>
        <v>88.032404477131649</v>
      </c>
      <c r="X172" s="39"/>
      <c r="Y172"/>
    </row>
    <row r="173" spans="1:25" ht="15.6">
      <c r="A173" s="39"/>
      <c r="B173">
        <f>+'Ark1'!C1971</f>
        <v>2016</v>
      </c>
      <c r="C173">
        <f>+'Ark1'!M1971</f>
        <v>62</v>
      </c>
      <c r="D173" s="301">
        <f>+'Ark1'!Q1971</f>
        <v>2070</v>
      </c>
      <c r="F173" s="301">
        <f>+'Ark1'!R1971</f>
        <v>162619</v>
      </c>
      <c r="H173" s="301">
        <f>+'Ark1'!S1971</f>
        <v>162609</v>
      </c>
      <c r="I173" s="100">
        <f>+'Ark1'!AD1971</f>
        <v>10.283155269833312</v>
      </c>
      <c r="K173" s="100">
        <f>+'Ark1'!AE1971</f>
        <v>10.192771088860463</v>
      </c>
      <c r="M173" s="100">
        <f>+'Ark1'!W1971</f>
        <v>80.144956921204098</v>
      </c>
      <c r="O173" s="100">
        <f>+'Ark1'!X1971</f>
        <v>3.3975119758453816</v>
      </c>
      <c r="Q173" s="100">
        <f>+'Ark1'!Y1971</f>
        <v>6.7950239516907631</v>
      </c>
      <c r="R173" s="110"/>
      <c r="T173" s="110"/>
      <c r="U173" s="100">
        <f>+'Ark1'!AA1971</f>
        <v>9.6705184854352773</v>
      </c>
      <c r="V173" s="10">
        <f t="shared" si="10"/>
        <v>78.559903381642513</v>
      </c>
      <c r="W173" s="1">
        <f>+'Ark1'!V1971</f>
        <v>86.832630249645391</v>
      </c>
      <c r="X173" s="39"/>
      <c r="Y173"/>
    </row>
    <row r="174" spans="1:25" ht="15.6">
      <c r="A174" s="39"/>
      <c r="B174">
        <f>+'Ark1'!C1972</f>
        <v>2016</v>
      </c>
      <c r="C174">
        <f>+'Ark1'!M1972</f>
        <v>63</v>
      </c>
      <c r="D174" s="301">
        <f>+'Ark1'!Q1972</f>
        <v>2026</v>
      </c>
      <c r="F174" s="301">
        <f>+'Ark1'!R1972</f>
        <v>125024</v>
      </c>
      <c r="H174" s="301">
        <f>+'Ark1'!S1972</f>
        <v>125022</v>
      </c>
      <c r="I174" s="100">
        <f>+'Ark1'!AD1972</f>
        <v>7.9058486674720658</v>
      </c>
      <c r="K174" s="100">
        <f>+'Ark1'!AE1972</f>
        <v>7.7212008896388236</v>
      </c>
      <c r="M174" s="100">
        <f>+'Ark1'!W1972</f>
        <v>78.963596007102851</v>
      </c>
      <c r="O174" s="100">
        <f>+'Ark1'!X1972</f>
        <v>3.4361402610698746</v>
      </c>
      <c r="Q174" s="100">
        <f>+'Ark1'!Y1972</f>
        <v>6.8722805221397492</v>
      </c>
      <c r="R174" s="110"/>
      <c r="T174" s="110"/>
      <c r="U174" s="100">
        <f>+'Ark1'!AA1972</f>
        <v>9.9896482408262823</v>
      </c>
      <c r="V174" s="10">
        <f t="shared" si="10"/>
        <v>61.709772951628828</v>
      </c>
      <c r="W174" s="1">
        <f>+'Ark1'!V1972</f>
        <v>85.551945241171893</v>
      </c>
      <c r="X174" s="39"/>
      <c r="Y174"/>
    </row>
    <row r="175" spans="1:25" ht="15.6">
      <c r="A175" s="39"/>
      <c r="B175">
        <f>+'Ark1'!C1973</f>
        <v>2016</v>
      </c>
      <c r="C175">
        <f>+'Ark1'!M1973</f>
        <v>64</v>
      </c>
      <c r="D175" s="301">
        <f>+'Ark1'!Q1973</f>
        <v>1940</v>
      </c>
      <c r="F175" s="301">
        <f>+'Ark1'!R1973</f>
        <v>88233</v>
      </c>
      <c r="H175" s="301">
        <f>+'Ark1'!S1973</f>
        <v>88232</v>
      </c>
      <c r="I175" s="100">
        <f>+'Ark1'!AD1973</f>
        <v>5.579382722333813</v>
      </c>
      <c r="K175" s="100">
        <f>+'Ark1'!AE1973</f>
        <v>5.357513896041163</v>
      </c>
      <c r="M175" s="100">
        <f>+'Ark1'!W1973</f>
        <v>77.636453894277906</v>
      </c>
      <c r="O175" s="100">
        <f>+'Ark1'!X1973</f>
        <v>3.5292917615858008</v>
      </c>
      <c r="Q175" s="100">
        <f>+'Ark1'!Y1973</f>
        <v>7.0585835231716016</v>
      </c>
      <c r="R175" s="110"/>
      <c r="T175" s="110"/>
      <c r="U175" s="100">
        <f>+'Ark1'!AA1973</f>
        <v>10.372395282149023</v>
      </c>
      <c r="V175" s="10">
        <f t="shared" si="10"/>
        <v>45.480927835051546</v>
      </c>
      <c r="W175" s="1">
        <f>+'Ark1'!V1973</f>
        <v>84.113665126127955</v>
      </c>
      <c r="X175" s="39"/>
      <c r="Y175"/>
    </row>
    <row r="176" spans="1:25" ht="15.6">
      <c r="A176" s="39"/>
      <c r="B176">
        <f>+'Ark1'!C1974</f>
        <v>2016</v>
      </c>
      <c r="C176">
        <f>+'Ark1'!M1974</f>
        <v>65</v>
      </c>
      <c r="D176" s="301">
        <f>+'Ark1'!Q1974</f>
        <v>1860</v>
      </c>
      <c r="F176" s="301">
        <f>+'Ark1'!R1974</f>
        <v>57383</v>
      </c>
      <c r="H176" s="301">
        <f>+'Ark1'!S1974</f>
        <v>57383</v>
      </c>
      <c r="I176" s="100">
        <f>+'Ark1'!AD1974</f>
        <v>3.6285938226704442</v>
      </c>
      <c r="K176" s="100">
        <f>+'Ark1'!AE1974</f>
        <v>3.4119077108380744</v>
      </c>
      <c r="M176" s="100">
        <f>+'Ark1'!W1974</f>
        <v>76.022567659411393</v>
      </c>
      <c r="O176" s="100">
        <f>+'Ark1'!X1974</f>
        <v>3.5742293013610298</v>
      </c>
      <c r="Q176" s="100">
        <f>+'Ark1'!Y1974</f>
        <v>7.1484586027220596</v>
      </c>
      <c r="R176" s="110"/>
      <c r="T176" s="110"/>
      <c r="U176" s="100">
        <f>+'Ark1'!AA1974</f>
        <v>10.814383005426293</v>
      </c>
      <c r="V176" s="10">
        <f t="shared" si="10"/>
        <v>30.851075268817205</v>
      </c>
      <c r="W176" s="1">
        <f>+'Ark1'!V1974</f>
        <v>82.364645351475616</v>
      </c>
      <c r="X176" s="39"/>
      <c r="Y176"/>
    </row>
    <row r="177" spans="1:25" ht="15.6">
      <c r="A177" s="39"/>
      <c r="B177">
        <f>+'Ark1'!C1975</f>
        <v>2016</v>
      </c>
      <c r="C177">
        <f>+'Ark1'!M1975</f>
        <v>66</v>
      </c>
      <c r="D177" s="301">
        <f>+'Ark1'!Q1975</f>
        <v>1739</v>
      </c>
      <c r="F177" s="301">
        <f>+'Ark1'!R1975</f>
        <v>33439</v>
      </c>
      <c r="H177" s="301">
        <f>+'Ark1'!S1975</f>
        <v>33434</v>
      </c>
      <c r="I177" s="100">
        <f>+'Ark1'!AD1975</f>
        <v>2.1145034040792048</v>
      </c>
      <c r="K177" s="100">
        <f>+'Ark1'!AE1975</f>
        <v>1.9440647898491421</v>
      </c>
      <c r="M177" s="100">
        <f>+'Ark1'!W1975</f>
        <v>74.344852545313216</v>
      </c>
      <c r="O177" s="100">
        <f>+'Ark1'!X1975</f>
        <v>3.3613445378151243</v>
      </c>
      <c r="Q177" s="100">
        <f>+'Ark1'!Y1975</f>
        <v>6.7226890756302486</v>
      </c>
      <c r="R177" s="110"/>
      <c r="T177" s="110"/>
      <c r="U177" s="100">
        <f>+'Ark1'!AA1975</f>
        <v>11.105447961740335</v>
      </c>
      <c r="V177" s="10">
        <f t="shared" si="10"/>
        <v>19.228867165037379</v>
      </c>
      <c r="W177" s="1">
        <f>+'Ark1'!V1975</f>
        <v>80.552546045503234</v>
      </c>
      <c r="X177" s="39"/>
      <c r="Y177"/>
    </row>
    <row r="178" spans="1:25" ht="15.6">
      <c r="A178" s="39"/>
      <c r="B178">
        <f>+'Ark1'!C1976</f>
        <v>2016</v>
      </c>
      <c r="C178">
        <f>+'Ark1'!M1976</f>
        <v>67</v>
      </c>
      <c r="D178" s="301">
        <f>+'Ark1'!Q1976</f>
        <v>1537</v>
      </c>
      <c r="F178" s="301">
        <f>+'Ark1'!R1976</f>
        <v>17060</v>
      </c>
      <c r="H178" s="301">
        <f>+'Ark1'!S1976</f>
        <v>17059</v>
      </c>
      <c r="I178" s="100">
        <f>+'Ark1'!AD1976</f>
        <v>1.0787830997814296</v>
      </c>
      <c r="K178" s="100">
        <f>+'Ark1'!AE1976</f>
        <v>0.96005162031991054</v>
      </c>
      <c r="M178" s="100">
        <f>+'Ark1'!W1976</f>
        <v>71.956415968110861</v>
      </c>
      <c r="O178" s="100">
        <f>+'Ark1'!X1976</f>
        <v>3.3939038686987111</v>
      </c>
      <c r="Q178" s="100">
        <f>+'Ark1'!Y1976</f>
        <v>6.7878077373974222</v>
      </c>
      <c r="R178" s="110"/>
      <c r="T178" s="110"/>
      <c r="U178" s="100">
        <f>+'Ark1'!AA1976</f>
        <v>11.494389237971602</v>
      </c>
      <c r="V178" s="10">
        <f t="shared" si="10"/>
        <v>11.099544567338972</v>
      </c>
      <c r="W178" s="1">
        <f>+'Ark1'!V1976</f>
        <v>77.961503435562221</v>
      </c>
      <c r="X178" s="39"/>
      <c r="Y178"/>
    </row>
    <row r="179" spans="1:25" ht="15.6">
      <c r="A179" s="39"/>
      <c r="B179">
        <f>+'Ark1'!C1977</f>
        <v>2016</v>
      </c>
      <c r="C179">
        <f>+'Ark1'!M1977</f>
        <v>68</v>
      </c>
      <c r="D179" s="301">
        <f>+'Ark1'!Q1977</f>
        <v>1330</v>
      </c>
      <c r="F179" s="301">
        <f>+'Ark1'!R1977</f>
        <v>10556</v>
      </c>
      <c r="H179" s="301">
        <f>+'Ark1'!S1977</f>
        <v>10554</v>
      </c>
      <c r="I179" s="100">
        <f>+'Ark1'!AD1977</f>
        <v>0.66750494732079535</v>
      </c>
      <c r="K179" s="100">
        <f>+'Ark1'!AE1977</f>
        <v>0.56478640392315027</v>
      </c>
      <c r="M179" s="100">
        <f>+'Ark1'!W1977</f>
        <v>68.421982186848496</v>
      </c>
      <c r="O179" s="100">
        <f>+'Ark1'!X1977</f>
        <v>3.45774914740432</v>
      </c>
      <c r="Q179" s="100">
        <f>+'Ark1'!Y1977</f>
        <v>6.9154982948086401</v>
      </c>
      <c r="R179" s="110"/>
      <c r="T179" s="110"/>
      <c r="U179" s="100">
        <f>+'Ark1'!AA1977</f>
        <v>12.471493970128485</v>
      </c>
      <c r="V179" s="10">
        <f t="shared" si="10"/>
        <v>7.9368421052631577</v>
      </c>
      <c r="W179" s="1">
        <f>+'Ark1'!V1977</f>
        <v>74.137136341173473</v>
      </c>
      <c r="X179" s="39"/>
      <c r="Y179"/>
    </row>
    <row r="180" spans="1:25" ht="15.6">
      <c r="A180" s="39"/>
      <c r="B180" s="46">
        <f>+'Ark1'!C1978</f>
        <v>2015</v>
      </c>
      <c r="C180" s="46">
        <f>+'Ark1'!M1978</f>
        <v>48</v>
      </c>
      <c r="D180" s="335">
        <f>+'Ark1'!Q1978</f>
        <v>83</v>
      </c>
      <c r="E180" s="65"/>
      <c r="F180" s="335">
        <f>+'Ark1'!R1978</f>
        <v>177</v>
      </c>
      <c r="G180" s="335"/>
      <c r="H180" s="335">
        <f>+'Ark1'!S1978</f>
        <v>78</v>
      </c>
      <c r="I180" s="99">
        <f>+'Ark1'!AD1978</f>
        <v>1.1637249190981065E-2</v>
      </c>
      <c r="J180" s="99"/>
      <c r="K180" s="99">
        <f>+'Ark1'!AE1978</f>
        <v>4.9176902402704959E-3</v>
      </c>
      <c r="L180" s="99"/>
      <c r="M180" s="99">
        <f>+'Ark1'!W1978</f>
        <v>77.766666666666652</v>
      </c>
      <c r="N180" s="99"/>
      <c r="O180" s="99">
        <f>+'Ark1'!X1978</f>
        <v>0.56497175141242917</v>
      </c>
      <c r="P180" s="99"/>
      <c r="Q180" s="99">
        <f>+'Ark1'!Y1978</f>
        <v>1.1299435028248583</v>
      </c>
      <c r="R180" s="110"/>
      <c r="S180" s="65"/>
      <c r="T180" s="110"/>
      <c r="U180" s="99">
        <f>+'Ark1'!AA1978</f>
        <v>20.149159597328936</v>
      </c>
      <c r="V180" s="65">
        <f t="shared" si="10"/>
        <v>2.1325301204819276</v>
      </c>
      <c r="W180" s="48">
        <f>+'Ark1'!V1978</f>
        <v>126.82723560296689</v>
      </c>
      <c r="X180" s="39"/>
      <c r="Y180"/>
    </row>
    <row r="181" spans="1:25" ht="15.6">
      <c r="A181" s="39"/>
      <c r="B181" s="46">
        <f>+'Ark1'!C1979</f>
        <v>2015</v>
      </c>
      <c r="C181" s="46">
        <f>+'Ark1'!M1979</f>
        <v>49</v>
      </c>
      <c r="D181" s="335">
        <f>+'Ark1'!Q1979</f>
        <v>55</v>
      </c>
      <c r="E181" s="65"/>
      <c r="F181" s="335">
        <f>+'Ark1'!R1979</f>
        <v>75</v>
      </c>
      <c r="G181" s="335"/>
      <c r="H181" s="335">
        <f>+'Ark1'!S1979</f>
        <v>75</v>
      </c>
      <c r="I181" s="99">
        <f>+'Ark1'!AD1979</f>
        <v>4.9310377927885857E-3</v>
      </c>
      <c r="J181" s="99"/>
      <c r="K181" s="99">
        <f>+'Ark1'!AE1979</f>
        <v>4.9479302491666176E-3</v>
      </c>
      <c r="L181" s="99"/>
      <c r="M181" s="99">
        <f>+'Ark1'!W1979</f>
        <v>81.374666666666641</v>
      </c>
      <c r="N181" s="99"/>
      <c r="O181" s="99">
        <f>+'Ark1'!X1979</f>
        <v>0</v>
      </c>
      <c r="P181" s="99"/>
      <c r="Q181" s="99">
        <f>+'Ark1'!Y1979</f>
        <v>0</v>
      </c>
      <c r="R181" s="110"/>
      <c r="S181" s="65"/>
      <c r="T181" s="110"/>
      <c r="U181" s="99">
        <f>+'Ark1'!AA1979</f>
        <v>13.573141059542047</v>
      </c>
      <c r="V181" s="65">
        <f t="shared" si="10"/>
        <v>1.3636363636363635</v>
      </c>
      <c r="W181" s="48">
        <f>+'Ark1'!V1979</f>
        <v>88.16323582520765</v>
      </c>
      <c r="X181" s="39"/>
      <c r="Y181"/>
    </row>
    <row r="182" spans="1:25" ht="15.6">
      <c r="A182" s="39"/>
      <c r="B182" s="46">
        <f>+'Ark1'!C1980</f>
        <v>2015</v>
      </c>
      <c r="C182" s="46">
        <f>+'Ark1'!M1980</f>
        <v>50</v>
      </c>
      <c r="D182" s="335">
        <f>+'Ark1'!Q1980</f>
        <v>87</v>
      </c>
      <c r="E182" s="65"/>
      <c r="F182" s="335">
        <f>+'Ark1'!R1980</f>
        <v>141</v>
      </c>
      <c r="G182" s="335"/>
      <c r="H182" s="335">
        <f>+'Ark1'!S1980</f>
        <v>121</v>
      </c>
      <c r="I182" s="99">
        <f>+'Ark1'!AD1980</f>
        <v>9.2703510504425438E-3</v>
      </c>
      <c r="J182" s="99"/>
      <c r="K182" s="99">
        <f>+'Ark1'!AE1980</f>
        <v>8.5227370917016019E-3</v>
      </c>
      <c r="L182" s="99"/>
      <c r="M182" s="99">
        <f>+'Ark1'!W1980</f>
        <v>86.880165289256226</v>
      </c>
      <c r="N182" s="99"/>
      <c r="O182" s="99">
        <f>+'Ark1'!X1980</f>
        <v>0.70921985815602817</v>
      </c>
      <c r="P182" s="99"/>
      <c r="Q182" s="99">
        <f>+'Ark1'!Y1980</f>
        <v>1.4184397163120563</v>
      </c>
      <c r="R182" s="110"/>
      <c r="S182" s="65"/>
      <c r="T182" s="110"/>
      <c r="U182" s="99">
        <f>+'Ark1'!AA1980</f>
        <v>20.579901211059656</v>
      </c>
      <c r="V182" s="65">
        <f t="shared" si="10"/>
        <v>1.6206896551724137</v>
      </c>
      <c r="W182" s="48">
        <f>+'Ark1'!V1980</f>
        <v>100.40919387910424</v>
      </c>
      <c r="X182" s="39"/>
      <c r="Y182"/>
    </row>
    <row r="183" spans="1:25" ht="15.6">
      <c r="A183" s="39"/>
      <c r="B183" s="46">
        <f>+'Ark1'!C1981</f>
        <v>2015</v>
      </c>
      <c r="C183" s="46">
        <f>+'Ark1'!M1981</f>
        <v>51</v>
      </c>
      <c r="D183" s="335">
        <f>+'Ark1'!Q1981</f>
        <v>174</v>
      </c>
      <c r="E183" s="65"/>
      <c r="F183" s="335">
        <f>+'Ark1'!R1981</f>
        <v>243</v>
      </c>
      <c r="G183" s="335"/>
      <c r="H183" s="335">
        <f>+'Ark1'!S1981</f>
        <v>243</v>
      </c>
      <c r="I183" s="99">
        <f>+'Ark1'!AD1981</f>
        <v>1.5976562448635025E-2</v>
      </c>
      <c r="J183" s="99"/>
      <c r="K183" s="99">
        <f>+'Ark1'!AE1981</f>
        <v>1.5734371170352101E-2</v>
      </c>
      <c r="L183" s="99"/>
      <c r="M183" s="99">
        <f>+'Ark1'!W1981</f>
        <v>79.867489711934141</v>
      </c>
      <c r="N183" s="99"/>
      <c r="O183" s="99">
        <f>+'Ark1'!X1981</f>
        <v>2.4691358024691361</v>
      </c>
      <c r="P183" s="99"/>
      <c r="Q183" s="99">
        <f>+'Ark1'!Y1981</f>
        <v>4.9382716049382722</v>
      </c>
      <c r="R183" s="110"/>
      <c r="S183" s="65"/>
      <c r="T183" s="110"/>
      <c r="U183" s="99">
        <f>+'Ark1'!AA1981</f>
        <v>12.425980543356912</v>
      </c>
      <c r="V183" s="65">
        <f t="shared" si="10"/>
        <v>1.396551724137931</v>
      </c>
      <c r="W183" s="48">
        <f>+'Ark1'!V1981</f>
        <v>86.530324714988254</v>
      </c>
      <c r="X183" s="39"/>
      <c r="Y183"/>
    </row>
    <row r="184" spans="1:25" ht="15.6">
      <c r="A184" s="39"/>
      <c r="B184" s="46">
        <f>+'Ark1'!C1982</f>
        <v>2015</v>
      </c>
      <c r="C184" s="46">
        <f>+'Ark1'!M1982</f>
        <v>52</v>
      </c>
      <c r="D184" s="335">
        <f>+'Ark1'!Q1982</f>
        <v>398</v>
      </c>
      <c r="E184" s="65"/>
      <c r="F184" s="335">
        <f>+'Ark1'!R1982</f>
        <v>658</v>
      </c>
      <c r="G184" s="335"/>
      <c r="H184" s="335">
        <f>+'Ark1'!S1982</f>
        <v>658</v>
      </c>
      <c r="I184" s="99">
        <f>+'Ark1'!AD1982</f>
        <v>4.3261638235398553E-2</v>
      </c>
      <c r="J184" s="99"/>
      <c r="K184" s="99">
        <f>+'Ark1'!AE1982</f>
        <v>4.2401681106595562E-2</v>
      </c>
      <c r="L184" s="99"/>
      <c r="M184" s="99">
        <f>+'Ark1'!W1982</f>
        <v>79.484802431610987</v>
      </c>
      <c r="N184" s="99"/>
      <c r="O184" s="99">
        <f>+'Ark1'!X1982</f>
        <v>0.60790273556231011</v>
      </c>
      <c r="P184" s="99"/>
      <c r="Q184" s="99">
        <f>+'Ark1'!Y1982</f>
        <v>1.2158054711246202</v>
      </c>
      <c r="R184" s="110"/>
      <c r="S184" s="65"/>
      <c r="T184" s="110"/>
      <c r="U184" s="99">
        <f>+'Ark1'!AA1982</f>
        <v>11.372314006956053</v>
      </c>
      <c r="V184" s="65">
        <f t="shared" si="10"/>
        <v>1.6532663316582914</v>
      </c>
      <c r="W184" s="48">
        <f>+'Ark1'!V1982</f>
        <v>86.115712276934943</v>
      </c>
      <c r="X184" s="39"/>
      <c r="Y184"/>
    </row>
    <row r="185" spans="1:25" ht="15.6">
      <c r="A185" s="39"/>
      <c r="B185" s="46">
        <f>+'Ark1'!C1983</f>
        <v>2015</v>
      </c>
      <c r="C185" s="46">
        <f>+'Ark1'!M1983</f>
        <v>53</v>
      </c>
      <c r="D185" s="335">
        <f>+'Ark1'!Q1983</f>
        <v>821</v>
      </c>
      <c r="E185" s="65"/>
      <c r="F185" s="335">
        <f>+'Ark1'!R1983</f>
        <v>2111</v>
      </c>
      <c r="G185" s="335"/>
      <c r="H185" s="335">
        <f>+'Ark1'!S1983</f>
        <v>2111</v>
      </c>
      <c r="I185" s="99">
        <f>+'Ark1'!AD1983</f>
        <v>0.1387922770743561</v>
      </c>
      <c r="J185" s="99"/>
      <c r="K185" s="99">
        <f>+'Ark1'!AE1983</f>
        <v>0.13749256463039117</v>
      </c>
      <c r="L185" s="99"/>
      <c r="M185" s="99">
        <f>+'Ark1'!W1983</f>
        <v>80.337423022264389</v>
      </c>
      <c r="N185" s="99"/>
      <c r="O185" s="99">
        <f>+'Ark1'!X1983</f>
        <v>1.6579819990525817</v>
      </c>
      <c r="P185" s="99"/>
      <c r="Q185" s="99">
        <f>+'Ark1'!Y1983</f>
        <v>3.3159639981051634</v>
      </c>
      <c r="R185" s="110"/>
      <c r="S185" s="65"/>
      <c r="T185" s="110"/>
      <c r="U185" s="99">
        <f>+'Ark1'!AA1983</f>
        <v>9.1074116641281755</v>
      </c>
      <c r="V185" s="65">
        <f t="shared" si="10"/>
        <v>2.5712545676004872</v>
      </c>
      <c r="W185" s="48">
        <f>+'Ark1'!V1983</f>
        <v>87.039461562583398</v>
      </c>
      <c r="X185" s="39"/>
      <c r="Y185"/>
    </row>
    <row r="186" spans="1:25" ht="15.6">
      <c r="A186" s="39"/>
      <c r="B186" s="46">
        <f>+'Ark1'!C1984</f>
        <v>2015</v>
      </c>
      <c r="C186" s="46">
        <f>+'Ark1'!M1984</f>
        <v>54</v>
      </c>
      <c r="D186" s="335">
        <f>+'Ark1'!Q1984</f>
        <v>1384</v>
      </c>
      <c r="E186" s="65"/>
      <c r="F186" s="335">
        <f>+'Ark1'!R1984</f>
        <v>8936</v>
      </c>
      <c r="G186" s="335"/>
      <c r="H186" s="335">
        <f>+'Ark1'!S1984</f>
        <v>8936</v>
      </c>
      <c r="I186" s="99">
        <f>+'Ark1'!AD1984</f>
        <v>0.58751671621811763</v>
      </c>
      <c r="J186" s="99"/>
      <c r="K186" s="99">
        <f>+'Ark1'!AE1984</f>
        <v>0.59188858592028049</v>
      </c>
      <c r="L186" s="99"/>
      <c r="M186" s="99">
        <f>+'Ark1'!W1984</f>
        <v>81.700313339301587</v>
      </c>
      <c r="N186" s="99"/>
      <c r="O186" s="99">
        <f>+'Ark1'!X1984</f>
        <v>2.2045658012533567</v>
      </c>
      <c r="P186" s="99"/>
      <c r="Q186" s="99">
        <f>+'Ark1'!Y1984</f>
        <v>4.4091316025067133</v>
      </c>
      <c r="R186" s="110"/>
      <c r="S186" s="65"/>
      <c r="T186" s="110"/>
      <c r="U186" s="99">
        <f>+'Ark1'!AA1984</f>
        <v>8.4500711110545108</v>
      </c>
      <c r="V186" s="65">
        <f t="shared" si="10"/>
        <v>6.4566473988439306</v>
      </c>
      <c r="W186" s="48">
        <f>+'Ark1'!V1984</f>
        <v>88.516049121670193</v>
      </c>
      <c r="X186" s="39"/>
      <c r="Y186"/>
    </row>
    <row r="187" spans="1:25" ht="15.6">
      <c r="A187" s="39"/>
      <c r="B187" s="46">
        <f>+'Ark1'!C1985</f>
        <v>2015</v>
      </c>
      <c r="C187" s="46">
        <f>+'Ark1'!M1985</f>
        <v>55</v>
      </c>
      <c r="D187" s="335">
        <f>+'Ark1'!Q1985</f>
        <v>1671</v>
      </c>
      <c r="E187" s="65"/>
      <c r="F187" s="335">
        <f>+'Ark1'!R1985</f>
        <v>28829</v>
      </c>
      <c r="G187" s="335"/>
      <c r="H187" s="335">
        <f>+'Ark1'!S1985</f>
        <v>28756</v>
      </c>
      <c r="I187" s="99">
        <f>+'Ark1'!AD1985</f>
        <v>1.8954251803773627</v>
      </c>
      <c r="J187" s="99"/>
      <c r="K187" s="99">
        <f>+'Ark1'!AE1985</f>
        <v>1.9410119649016833</v>
      </c>
      <c r="L187" s="99"/>
      <c r="M187" s="99">
        <f>+'Ark1'!W1985</f>
        <v>83.258130477117987</v>
      </c>
      <c r="N187" s="99"/>
      <c r="O187" s="99">
        <f>+'Ark1'!X1985</f>
        <v>2.3240487009608382</v>
      </c>
      <c r="P187" s="99"/>
      <c r="Q187" s="99">
        <f>+'Ark1'!Y1985</f>
        <v>4.6480974019216763</v>
      </c>
      <c r="R187" s="110"/>
      <c r="S187" s="65"/>
      <c r="T187" s="110"/>
      <c r="U187" s="99">
        <f>+'Ark1'!AA1985</f>
        <v>8.1649773991729546</v>
      </c>
      <c r="V187" s="65">
        <f t="shared" si="10"/>
        <v>17.252543387193299</v>
      </c>
      <c r="W187" s="48">
        <f>+'Ark1'!V1985</f>
        <v>90.291430253303233</v>
      </c>
      <c r="X187" s="39"/>
      <c r="Y187"/>
    </row>
    <row r="188" spans="1:25" ht="15.6">
      <c r="A188" s="39"/>
      <c r="B188" s="46">
        <f>+'Ark1'!C1986</f>
        <v>2015</v>
      </c>
      <c r="C188" s="46">
        <f>+'Ark1'!M1986</f>
        <v>56</v>
      </c>
      <c r="D188" s="335">
        <f>+'Ark1'!Q1986</f>
        <v>1849</v>
      </c>
      <c r="E188" s="65"/>
      <c r="F188" s="335">
        <f>+'Ark1'!R1986</f>
        <v>65477</v>
      </c>
      <c r="G188" s="335"/>
      <c r="H188" s="335">
        <f>+'Ark1'!S1986</f>
        <v>65476</v>
      </c>
      <c r="I188" s="99">
        <f>+'Ark1'!AD1986</f>
        <v>4.3049274874455774</v>
      </c>
      <c r="J188" s="99"/>
      <c r="K188" s="99">
        <f>+'Ark1'!AE1986</f>
        <v>4.4553028304634443</v>
      </c>
      <c r="L188" s="99"/>
      <c r="M188" s="99">
        <f>+'Ark1'!W1986</f>
        <v>83.930924308143318</v>
      </c>
      <c r="N188" s="99"/>
      <c r="O188" s="99">
        <f>+'Ark1'!X1986</f>
        <v>2.4405516440887638</v>
      </c>
      <c r="P188" s="99"/>
      <c r="Q188" s="99">
        <f>+'Ark1'!Y1986</f>
        <v>4.8811032881775276</v>
      </c>
      <c r="R188" s="110"/>
      <c r="S188" s="65"/>
      <c r="T188" s="110"/>
      <c r="U188" s="99">
        <f>+'Ark1'!AA1986</f>
        <v>8.1933878414346939</v>
      </c>
      <c r="V188" s="65">
        <f t="shared" si="10"/>
        <v>35.41211465657112</v>
      </c>
      <c r="W188" s="48">
        <f>+'Ark1'!V1986</f>
        <v>90.933281848264173</v>
      </c>
      <c r="X188" s="39"/>
      <c r="Y188"/>
    </row>
    <row r="189" spans="1:25" ht="15.6">
      <c r="A189" s="39"/>
      <c r="B189" s="46">
        <f>+'Ark1'!C1987</f>
        <v>2015</v>
      </c>
      <c r="C189" s="46">
        <f>+'Ark1'!M1987</f>
        <v>57</v>
      </c>
      <c r="D189" s="335">
        <f>+'Ark1'!Q1987</f>
        <v>1940</v>
      </c>
      <c r="E189" s="65"/>
      <c r="F189" s="335">
        <f>+'Ark1'!R1987</f>
        <v>114769</v>
      </c>
      <c r="G189" s="335"/>
      <c r="H189" s="335">
        <f>+'Ark1'!S1987</f>
        <v>114759</v>
      </c>
      <c r="I189" s="99">
        <f>+'Ark1'!AD1987</f>
        <v>7.5457370192073743</v>
      </c>
      <c r="J189" s="99"/>
      <c r="K189" s="99">
        <f>+'Ark1'!AE1987</f>
        <v>7.8297627229067954</v>
      </c>
      <c r="L189" s="99"/>
      <c r="M189" s="99">
        <f>+'Ark1'!W1987</f>
        <v>84.156712763269098</v>
      </c>
      <c r="N189" s="99"/>
      <c r="O189" s="99">
        <f>+'Ark1'!X1987</f>
        <v>2.4457823976857873</v>
      </c>
      <c r="P189" s="99"/>
      <c r="Q189" s="99">
        <f>+'Ark1'!Y1987</f>
        <v>4.8915647953715746</v>
      </c>
      <c r="R189" s="110"/>
      <c r="S189" s="65"/>
      <c r="T189" s="110"/>
      <c r="U189" s="99">
        <f>+'Ark1'!AA1987</f>
        <v>8.3138297300033575</v>
      </c>
      <c r="V189" s="65">
        <f t="shared" si="10"/>
        <v>59.159278350515464</v>
      </c>
      <c r="W189" s="48">
        <f>+'Ark1'!V1987</f>
        <v>91.180536738743271</v>
      </c>
      <c r="X189" s="39"/>
      <c r="Y189"/>
    </row>
    <row r="190" spans="1:25" ht="15.6">
      <c r="A190" s="39"/>
      <c r="B190" s="46">
        <f>+'Ark1'!C1988</f>
        <v>2015</v>
      </c>
      <c r="C190" s="46">
        <f>+'Ark1'!M1988</f>
        <v>58</v>
      </c>
      <c r="D190" s="335">
        <f>+'Ark1'!Q1988</f>
        <v>2004</v>
      </c>
      <c r="E190" s="65"/>
      <c r="F190" s="335">
        <f>+'Ark1'!R1988</f>
        <v>159327</v>
      </c>
      <c r="G190" s="335"/>
      <c r="H190" s="335">
        <f>+'Ark1'!S1988</f>
        <v>159319</v>
      </c>
      <c r="I190" s="99">
        <f>+'Ark1'!AD1988</f>
        <v>10.475299445488362</v>
      </c>
      <c r="J190" s="99"/>
      <c r="K190" s="99">
        <f>+'Ark1'!AE1988</f>
        <v>10.846738769272722</v>
      </c>
      <c r="L190" s="99"/>
      <c r="M190" s="99">
        <f>+'Ark1'!W1988</f>
        <v>83.976646225497802</v>
      </c>
      <c r="N190" s="99"/>
      <c r="O190" s="99">
        <f>+'Ark1'!X1988</f>
        <v>2.389425521098119</v>
      </c>
      <c r="P190" s="99"/>
      <c r="Q190" s="99">
        <f>+'Ark1'!Y1988</f>
        <v>4.778851042196238</v>
      </c>
      <c r="R190" s="110"/>
      <c r="S190" s="65"/>
      <c r="T190" s="110"/>
      <c r="U190" s="99">
        <f>+'Ark1'!AA1988</f>
        <v>8.3974900065215117</v>
      </c>
      <c r="V190" s="65">
        <f t="shared" si="10"/>
        <v>79.504491017964071</v>
      </c>
      <c r="W190" s="48">
        <f>+'Ark1'!V1988</f>
        <v>90.98402418196163</v>
      </c>
      <c r="X190" s="39"/>
      <c r="Y190"/>
    </row>
    <row r="191" spans="1:25" ht="15.6">
      <c r="A191" s="39"/>
      <c r="B191" s="46">
        <f>+'Ark1'!C1989</f>
        <v>2015</v>
      </c>
      <c r="C191" s="46">
        <f>+'Ark1'!M1989</f>
        <v>59</v>
      </c>
      <c r="D191" s="335">
        <f>+'Ark1'!Q1989</f>
        <v>2003</v>
      </c>
      <c r="E191" s="65"/>
      <c r="F191" s="335">
        <f>+'Ark1'!R1989</f>
        <v>189820</v>
      </c>
      <c r="G191" s="335"/>
      <c r="H191" s="335">
        <f>+'Ark1'!S1989</f>
        <v>189814</v>
      </c>
      <c r="I191" s="99">
        <f>+'Ark1'!AD1989</f>
        <v>12.480127917695064</v>
      </c>
      <c r="J191" s="99"/>
      <c r="K191" s="99">
        <f>+'Ark1'!AE1989</f>
        <v>12.850454406025632</v>
      </c>
      <c r="L191" s="99"/>
      <c r="M191" s="99">
        <f>+'Ark1'!W1989</f>
        <v>83.50589998630285</v>
      </c>
      <c r="N191" s="99"/>
      <c r="O191" s="99">
        <f>+'Ark1'!X1989</f>
        <v>2.4907807396480872</v>
      </c>
      <c r="P191" s="99"/>
      <c r="Q191" s="99">
        <f>+'Ark1'!Y1989</f>
        <v>4.9815614792961744</v>
      </c>
      <c r="R191" s="110"/>
      <c r="S191" s="65"/>
      <c r="T191" s="110"/>
      <c r="U191" s="99">
        <f>+'Ark1'!AA1989</f>
        <v>8.5394190405839829</v>
      </c>
      <c r="V191" s="65">
        <f t="shared" si="10"/>
        <v>94.767848227658519</v>
      </c>
      <c r="W191" s="48">
        <f>+'Ark1'!V1989</f>
        <v>90.473382501916873</v>
      </c>
      <c r="X191" s="39"/>
      <c r="Y191"/>
    </row>
    <row r="192" spans="1:25" ht="15.6">
      <c r="A192" s="39"/>
      <c r="B192" s="46">
        <f>+'Ark1'!C1990</f>
        <v>2015</v>
      </c>
      <c r="C192" s="46">
        <f>+'Ark1'!M1990</f>
        <v>60</v>
      </c>
      <c r="D192" s="335">
        <f>+'Ark1'!Q1990</f>
        <v>2040</v>
      </c>
      <c r="E192" s="65"/>
      <c r="F192" s="335">
        <f>+'Ark1'!R1990</f>
        <v>206144</v>
      </c>
      <c r="G192" s="335"/>
      <c r="H192" s="335">
        <f>+'Ark1'!S1990</f>
        <v>205766</v>
      </c>
      <c r="I192" s="99">
        <f>+'Ark1'!AD1990</f>
        <v>13.55338473008814</v>
      </c>
      <c r="J192" s="99"/>
      <c r="K192" s="99">
        <f>+'Ark1'!AE1990</f>
        <v>13.79342399852057</v>
      </c>
      <c r="L192" s="99"/>
      <c r="M192" s="99">
        <f>+'Ark1'!W1990</f>
        <v>82.684744418417949</v>
      </c>
      <c r="N192" s="99"/>
      <c r="O192" s="99">
        <f>+'Ark1'!X1990</f>
        <v>2.5302701024526546</v>
      </c>
      <c r="P192" s="99"/>
      <c r="Q192" s="99">
        <f>+'Ark1'!Y1990</f>
        <v>5.0605402049053092</v>
      </c>
      <c r="R192" s="110"/>
      <c r="S192" s="65"/>
      <c r="T192" s="110"/>
      <c r="U192" s="99">
        <f>+'Ark1'!AA1990</f>
        <v>8.8967707597158441</v>
      </c>
      <c r="V192" s="65">
        <f t="shared" si="10"/>
        <v>101.05098039215686</v>
      </c>
      <c r="W192" s="48">
        <f>+'Ark1'!V1990</f>
        <v>89.638714348541242</v>
      </c>
      <c r="X192" s="39"/>
      <c r="Y192"/>
    </row>
    <row r="193" spans="1:25" ht="15.6">
      <c r="A193" s="39"/>
      <c r="B193" s="46">
        <f>+'Ark1'!C1991</f>
        <v>2015</v>
      </c>
      <c r="C193" s="46">
        <f>+'Ark1'!M1991</f>
        <v>61</v>
      </c>
      <c r="D193" s="335">
        <f>+'Ark1'!Q1991</f>
        <v>1996</v>
      </c>
      <c r="E193" s="65"/>
      <c r="F193" s="335">
        <f>+'Ark1'!R1991</f>
        <v>191238</v>
      </c>
      <c r="G193" s="335"/>
      <c r="H193" s="335">
        <f>+'Ark1'!S1991</f>
        <v>191163</v>
      </c>
      <c r="I193" s="99">
        <f>+'Ark1'!AD1991</f>
        <v>12.57335740556405</v>
      </c>
      <c r="J193" s="99"/>
      <c r="K193" s="99">
        <f>+'Ark1'!AE1991</f>
        <v>12.676962537678691</v>
      </c>
      <c r="L193" s="99"/>
      <c r="M193" s="99">
        <f>+'Ark1'!W1991</f>
        <v>81.797171576089099</v>
      </c>
      <c r="N193" s="99"/>
      <c r="O193" s="99">
        <f>+'Ark1'!X1991</f>
        <v>2.5125759524780644</v>
      </c>
      <c r="P193" s="99"/>
      <c r="Q193" s="99">
        <f>+'Ark1'!Y1991</f>
        <v>5.0251519049561288</v>
      </c>
      <c r="R193" s="110"/>
      <c r="S193" s="65"/>
      <c r="T193" s="110"/>
      <c r="U193" s="99">
        <f>+'Ark1'!AA1991</f>
        <v>8.9328616762669544</v>
      </c>
      <c r="V193" s="65">
        <f t="shared" ref="V193:V205" si="11">+F193/D193</f>
        <v>95.81062124248497</v>
      </c>
      <c r="W193" s="48">
        <f>+'Ark1'!V1991</f>
        <v>88.633249342117651</v>
      </c>
      <c r="X193" s="39"/>
      <c r="Y193"/>
    </row>
    <row r="194" spans="1:25" ht="15.6">
      <c r="A194" s="39"/>
      <c r="B194" s="46">
        <f>+'Ark1'!C1992</f>
        <v>2015</v>
      </c>
      <c r="C194" s="46">
        <f>+'Ark1'!M1992</f>
        <v>62</v>
      </c>
      <c r="D194" s="335">
        <f>+'Ark1'!Q1992</f>
        <v>2007</v>
      </c>
      <c r="E194" s="65"/>
      <c r="F194" s="335">
        <f>+'Ark1'!R1992</f>
        <v>169023</v>
      </c>
      <c r="G194" s="335"/>
      <c r="H194" s="335">
        <f>+'Ark1'!S1992</f>
        <v>168951</v>
      </c>
      <c r="I194" s="99">
        <f>+'Ark1'!AD1992</f>
        <v>11.112784011340068</v>
      </c>
      <c r="J194" s="99"/>
      <c r="K194" s="99">
        <f>+'Ark1'!AE1992</f>
        <v>11.064653056650439</v>
      </c>
      <c r="L194" s="99"/>
      <c r="M194" s="99">
        <f>+'Ark1'!W1992</f>
        <v>80.780019058781434</v>
      </c>
      <c r="N194" s="99"/>
      <c r="O194" s="99">
        <f>+'Ark1'!X1992</f>
        <v>2.6783337178963809</v>
      </c>
      <c r="P194" s="99"/>
      <c r="Q194" s="99">
        <f>+'Ark1'!Y1992</f>
        <v>5.3566674357927617</v>
      </c>
      <c r="R194" s="110"/>
      <c r="S194" s="65"/>
      <c r="T194" s="110"/>
      <c r="U194" s="99">
        <f>+'Ark1'!AA1992</f>
        <v>9.2000920343003116</v>
      </c>
      <c r="V194" s="65">
        <f t="shared" si="11"/>
        <v>84.216741405082217</v>
      </c>
      <c r="W194" s="48">
        <f>+'Ark1'!V1992</f>
        <v>87.53263565882456</v>
      </c>
      <c r="X194" s="39"/>
      <c r="Y194"/>
    </row>
    <row r="195" spans="1:25" ht="15.6">
      <c r="A195" s="39"/>
      <c r="B195" s="46">
        <f>+'Ark1'!C1993</f>
        <v>2015</v>
      </c>
      <c r="C195" s="46">
        <f>+'Ark1'!M1993</f>
        <v>63</v>
      </c>
      <c r="D195" s="335">
        <f>+'Ark1'!Q1993</f>
        <v>1970</v>
      </c>
      <c r="E195" s="65"/>
      <c r="F195" s="335">
        <f>+'Ark1'!R1993</f>
        <v>136209</v>
      </c>
      <c r="G195" s="335"/>
      <c r="H195" s="335">
        <f>+'Ark1'!S1993</f>
        <v>136144</v>
      </c>
      <c r="I195" s="99">
        <f>+'Ark1'!AD1993</f>
        <v>8.9553563562392089</v>
      </c>
      <c r="J195" s="99"/>
      <c r="K195" s="99">
        <f>+'Ark1'!AE1993</f>
        <v>8.7859763691424355</v>
      </c>
      <c r="L195" s="99"/>
      <c r="M195" s="99">
        <f>+'Ark1'!W1993</f>
        <v>79.600984986485813</v>
      </c>
      <c r="N195" s="99"/>
      <c r="O195" s="99">
        <f>+'Ark1'!X1993</f>
        <v>2.691452106688986</v>
      </c>
      <c r="P195" s="99"/>
      <c r="Q195" s="99">
        <f>+'Ark1'!Y1993</f>
        <v>5.3829042133779721</v>
      </c>
      <c r="R195" s="110"/>
      <c r="S195" s="65"/>
      <c r="T195" s="110"/>
      <c r="U195" s="99">
        <f>+'Ark1'!AA1993</f>
        <v>9.5462418584223023</v>
      </c>
      <c r="V195" s="65">
        <f t="shared" si="11"/>
        <v>69.14162436548223</v>
      </c>
      <c r="W195" s="48">
        <f>+'Ark1'!V1993</f>
        <v>86.256713623088444</v>
      </c>
      <c r="X195" s="39"/>
      <c r="Y195"/>
    </row>
    <row r="196" spans="1:25" ht="15.6">
      <c r="A196" s="39"/>
      <c r="B196" s="46">
        <f>+'Ark1'!C1994</f>
        <v>2015</v>
      </c>
      <c r="C196" s="46">
        <f>+'Ark1'!M1994</f>
        <v>64</v>
      </c>
      <c r="D196" s="335">
        <f>+'Ark1'!Q1994</f>
        <v>1925</v>
      </c>
      <c r="E196" s="65"/>
      <c r="F196" s="335">
        <f>+'Ark1'!R1994</f>
        <v>101153</v>
      </c>
      <c r="G196" s="335"/>
      <c r="H196" s="335">
        <f>+'Ark1'!S1994</f>
        <v>101151</v>
      </c>
      <c r="I196" s="99">
        <f>+'Ark1'!AD1994</f>
        <v>6.6505235447192561</v>
      </c>
      <c r="J196" s="99"/>
      <c r="K196" s="99">
        <f>+'Ark1'!AE1994</f>
        <v>6.4254728929509772</v>
      </c>
      <c r="L196" s="99"/>
      <c r="M196" s="99">
        <f>+'Ark1'!W1994</f>
        <v>78.354119089281937</v>
      </c>
      <c r="N196" s="99"/>
      <c r="O196" s="99">
        <f>+'Ark1'!X1994</f>
        <v>2.5555346850810157</v>
      </c>
      <c r="P196" s="99"/>
      <c r="Q196" s="99">
        <f>+'Ark1'!Y1994</f>
        <v>5.1110693701620313</v>
      </c>
      <c r="R196" s="110"/>
      <c r="S196" s="65"/>
      <c r="T196" s="110"/>
      <c r="U196" s="99">
        <f>+'Ark1'!AA1994</f>
        <v>9.9835150879707513</v>
      </c>
      <c r="V196" s="65">
        <f t="shared" si="11"/>
        <v>52.547012987012984</v>
      </c>
      <c r="W196" s="48">
        <f>+'Ark1'!V1994</f>
        <v>84.891383384183584</v>
      </c>
      <c r="X196" s="39"/>
      <c r="Y196"/>
    </row>
    <row r="197" spans="1:25" ht="15.6">
      <c r="A197" s="39"/>
      <c r="B197" s="46">
        <f>+'Ark1'!C1995</f>
        <v>2015</v>
      </c>
      <c r="C197" s="46">
        <f>+'Ark1'!M1995</f>
        <v>65</v>
      </c>
      <c r="D197" s="335">
        <f>+'Ark1'!Q1995</f>
        <v>1855</v>
      </c>
      <c r="E197" s="65"/>
      <c r="F197" s="335">
        <f>+'Ark1'!R1995</f>
        <v>67254</v>
      </c>
      <c r="G197" s="335"/>
      <c r="H197" s="335">
        <f>+'Ark1'!S1995</f>
        <v>67253</v>
      </c>
      <c r="I197" s="99">
        <f>+'Ark1'!AD1995</f>
        <v>4.4217602095493822</v>
      </c>
      <c r="J197" s="99"/>
      <c r="K197" s="99">
        <f>+'Ark1'!AE1995</f>
        <v>4.1847839802645774</v>
      </c>
      <c r="L197" s="99"/>
      <c r="M197" s="99">
        <f>+'Ark1'!W1995</f>
        <v>76.751752338185923</v>
      </c>
      <c r="N197" s="99"/>
      <c r="O197" s="99">
        <f>+'Ark1'!X1995</f>
        <v>2.5113747881166919</v>
      </c>
      <c r="P197" s="99"/>
      <c r="Q197" s="99">
        <f>+'Ark1'!Y1995</f>
        <v>5.0227495762333838</v>
      </c>
      <c r="R197" s="110"/>
      <c r="S197" s="65"/>
      <c r="T197" s="110"/>
      <c r="U197" s="99">
        <f>+'Ark1'!AA1995</f>
        <v>10.404470691177869</v>
      </c>
      <c r="V197" s="65">
        <f t="shared" si="11"/>
        <v>36.255525606469</v>
      </c>
      <c r="W197" s="48">
        <f>+'Ark1'!V1995</f>
        <v>83.155162265535395</v>
      </c>
      <c r="X197" s="39"/>
      <c r="Y197"/>
    </row>
    <row r="198" spans="1:25" ht="15.6">
      <c r="A198" s="39"/>
      <c r="B198" s="46">
        <f>+'Ark1'!C1996</f>
        <v>2015</v>
      </c>
      <c r="C198" s="46">
        <f>+'Ark1'!M1996</f>
        <v>66</v>
      </c>
      <c r="D198" s="335">
        <f>+'Ark1'!Q1996</f>
        <v>1783</v>
      </c>
      <c r="E198" s="65"/>
      <c r="F198" s="335">
        <f>+'Ark1'!R1996</f>
        <v>40462</v>
      </c>
      <c r="G198" s="335"/>
      <c r="H198" s="335">
        <f>+'Ark1'!S1996</f>
        <v>40356</v>
      </c>
      <c r="I198" s="99">
        <f>+'Ark1'!AD1996</f>
        <v>2.6602620156241579</v>
      </c>
      <c r="J198" s="99"/>
      <c r="K198" s="99">
        <f>+'Ark1'!AE1996</f>
        <v>2.4530049880150462</v>
      </c>
      <c r="L198" s="99"/>
      <c r="M198" s="99">
        <f>+'Ark1'!W1996</f>
        <v>74.975131331153193</v>
      </c>
      <c r="N198" s="99"/>
      <c r="O198" s="99">
        <f>+'Ark1'!X1996</f>
        <v>2.2613810488853745</v>
      </c>
      <c r="P198" s="99"/>
      <c r="Q198" s="99">
        <f>+'Ark1'!Y1996</f>
        <v>4.522762097770749</v>
      </c>
      <c r="R198" s="110"/>
      <c r="S198" s="65"/>
      <c r="T198" s="110"/>
      <c r="U198" s="99">
        <f>+'Ark1'!AA1996</f>
        <v>10.791817293332487</v>
      </c>
      <c r="V198" s="65">
        <f t="shared" si="11"/>
        <v>22.693213684800899</v>
      </c>
      <c r="W198" s="48">
        <f>+'Ark1'!V1996</f>
        <v>81.32632571199791</v>
      </c>
      <c r="X198" s="39"/>
      <c r="Y198"/>
    </row>
    <row r="199" spans="1:25" ht="15.6">
      <c r="A199" s="39"/>
      <c r="B199" s="46">
        <f>+'Ark1'!C1997</f>
        <v>2015</v>
      </c>
      <c r="C199" s="46">
        <f>+'Ark1'!M1997</f>
        <v>67</v>
      </c>
      <c r="D199" s="335">
        <f>+'Ark1'!Q1997</f>
        <v>1600</v>
      </c>
      <c r="E199" s="65"/>
      <c r="F199" s="335">
        <f>+'Ark1'!R1997</f>
        <v>20223</v>
      </c>
      <c r="G199" s="335"/>
      <c r="H199" s="335">
        <f>+'Ark1'!S1997</f>
        <v>20223</v>
      </c>
      <c r="I199" s="99">
        <f>+'Ark1'!AD1997</f>
        <v>1.3296050304475144</v>
      </c>
      <c r="J199" s="99"/>
      <c r="K199" s="99">
        <f>+'Ark1'!AE1997</f>
        <v>1.1923487955954357</v>
      </c>
      <c r="L199" s="99"/>
      <c r="M199" s="99">
        <f>+'Ark1'!W1997</f>
        <v>72.725154527023463</v>
      </c>
      <c r="N199" s="99"/>
      <c r="O199" s="99">
        <f>+'Ark1'!X1997</f>
        <v>2.2054096820451963</v>
      </c>
      <c r="P199" s="99"/>
      <c r="Q199" s="99">
        <f>+'Ark1'!Y1997</f>
        <v>4.4108193640903925</v>
      </c>
      <c r="R199" s="110"/>
      <c r="S199" s="65"/>
      <c r="T199" s="110"/>
      <c r="U199" s="99">
        <f>+'Ark1'!AA1997</f>
        <v>11.340475628222016</v>
      </c>
      <c r="V199" s="65">
        <f t="shared" si="11"/>
        <v>12.639374999999999</v>
      </c>
      <c r="W199" s="48">
        <f>+'Ark1'!V1997</f>
        <v>78.792150083448618</v>
      </c>
      <c r="X199" s="39"/>
      <c r="Y199"/>
    </row>
    <row r="200" spans="1:25" ht="15.6">
      <c r="A200" s="39"/>
      <c r="B200" s="46">
        <f>+'Ark1'!C1998</f>
        <v>2015</v>
      </c>
      <c r="C200" s="46">
        <f>+'Ark1'!M1998</f>
        <v>68</v>
      </c>
      <c r="D200" s="335">
        <f>+'Ark1'!Q1998</f>
        <v>1472</v>
      </c>
      <c r="E200" s="65"/>
      <c r="F200" s="335">
        <f>+'Ark1'!R1998</f>
        <v>12446</v>
      </c>
      <c r="G200" s="335"/>
      <c r="H200" s="335">
        <f>+'Ark1'!S1998</f>
        <v>12446</v>
      </c>
      <c r="I200" s="99">
        <f>+'Ark1'!AD1998</f>
        <v>0.81828928492062369</v>
      </c>
      <c r="J200" s="99"/>
      <c r="K200" s="99">
        <f>+'Ark1'!AE1998</f>
        <v>0.69363189036089812</v>
      </c>
      <c r="L200" s="99"/>
      <c r="M200" s="99">
        <f>+'Ark1'!W1998</f>
        <v>68.742634581391755</v>
      </c>
      <c r="N200" s="99"/>
      <c r="O200" s="99">
        <f>+'Ark1'!X1998</f>
        <v>1.6631849590229797</v>
      </c>
      <c r="P200" s="99"/>
      <c r="Q200" s="99">
        <f>+'Ark1'!Y1998</f>
        <v>3.3263699180459594</v>
      </c>
      <c r="R200" s="110"/>
      <c r="S200" s="65"/>
      <c r="T200" s="110"/>
      <c r="U200" s="99">
        <f>+'Ark1'!AA1998</f>
        <v>12.40483463660671</v>
      </c>
      <c r="V200" s="65">
        <f t="shared" si="11"/>
        <v>8.4551630434782616</v>
      </c>
      <c r="W200" s="48">
        <f>+'Ark1'!V1998</f>
        <v>74.477393912667054</v>
      </c>
      <c r="X200" s="39"/>
      <c r="Y200"/>
    </row>
    <row r="201" spans="1:25" ht="15.6">
      <c r="A201" s="39"/>
      <c r="B201" s="46">
        <f>+'Ark1'!C1999</f>
        <v>2014</v>
      </c>
      <c r="C201" s="46">
        <f>+'Ark1'!M1999</f>
        <v>48</v>
      </c>
      <c r="D201" s="335">
        <f>+'Ark1'!Q1999</f>
        <v>57</v>
      </c>
      <c r="E201" s="65"/>
      <c r="F201" s="335">
        <f>+'Ark1'!R1999</f>
        <v>70</v>
      </c>
      <c r="G201" s="335"/>
      <c r="H201" s="335">
        <f>+'Ark1'!S1999</f>
        <v>70</v>
      </c>
      <c r="I201" s="99">
        <f>+'Ark1'!AD1999</f>
        <v>4.6577889209832718E-3</v>
      </c>
      <c r="J201" s="99"/>
      <c r="K201" s="99">
        <f>+'Ark1'!AE1999</f>
        <v>4.5414053686752788E-3</v>
      </c>
      <c r="L201" s="99"/>
      <c r="M201" s="99">
        <f>+'Ark1'!W1999</f>
        <v>76.512857142857186</v>
      </c>
      <c r="N201" s="99"/>
      <c r="O201" s="99">
        <f>+'Ark1'!X1999</f>
        <v>0</v>
      </c>
      <c r="P201" s="99"/>
      <c r="Q201" s="99">
        <f>+'Ark1'!Y1999</f>
        <v>0</v>
      </c>
      <c r="R201" s="110"/>
      <c r="S201" s="65"/>
      <c r="T201" s="110"/>
      <c r="U201" s="99">
        <f>+'Ark1'!AA1999</f>
        <v>14.850011269149817</v>
      </c>
      <c r="V201" s="65">
        <f t="shared" si="11"/>
        <v>1.2280701754385965</v>
      </c>
      <c r="W201" s="48">
        <f>+'Ark1'!V1999</f>
        <v>82.895836557808394</v>
      </c>
      <c r="X201" s="39"/>
      <c r="Y201"/>
    </row>
    <row r="202" spans="1:25" ht="15.6">
      <c r="A202" s="39"/>
      <c r="B202" s="46">
        <f>+'Ark1'!C2000</f>
        <v>2014</v>
      </c>
      <c r="C202" s="46">
        <f>+'Ark1'!M2000</f>
        <v>49</v>
      </c>
      <c r="D202" s="335">
        <f>+'Ark1'!Q2000</f>
        <v>46</v>
      </c>
      <c r="E202" s="65"/>
      <c r="F202" s="335">
        <f>+'Ark1'!R2000</f>
        <v>53</v>
      </c>
      <c r="G202" s="335"/>
      <c r="H202" s="335">
        <f>+'Ark1'!S2000</f>
        <v>53</v>
      </c>
      <c r="I202" s="99">
        <f>+'Ark1'!AD2000</f>
        <v>3.5266116116016199E-3</v>
      </c>
      <c r="J202" s="99"/>
      <c r="K202" s="99">
        <f>+'Ark1'!AE2000</f>
        <v>3.632089825560699E-3</v>
      </c>
      <c r="L202" s="99"/>
      <c r="M202" s="99">
        <f>+'Ark1'!W2000</f>
        <v>80.820754716981185</v>
      </c>
      <c r="N202" s="99"/>
      <c r="O202" s="99">
        <f>+'Ark1'!X2000</f>
        <v>0</v>
      </c>
      <c r="P202" s="99"/>
      <c r="Q202" s="99">
        <f>+'Ark1'!Y2000</f>
        <v>0</v>
      </c>
      <c r="R202" s="110"/>
      <c r="S202" s="65"/>
      <c r="T202" s="110"/>
      <c r="U202" s="99">
        <f>+'Ark1'!AA2000</f>
        <v>12.679419641658225</v>
      </c>
      <c r="V202" s="65">
        <f t="shared" si="11"/>
        <v>1.1521739130434783</v>
      </c>
      <c r="W202" s="48">
        <f>+'Ark1'!V2000</f>
        <v>87.563114536274242</v>
      </c>
      <c r="X202" s="39"/>
      <c r="Y202"/>
    </row>
    <row r="203" spans="1:25" ht="15.6">
      <c r="A203" s="39"/>
      <c r="B203" s="46">
        <f>+'Ark1'!C2001</f>
        <v>2014</v>
      </c>
      <c r="C203" s="46">
        <f>+'Ark1'!M2001</f>
        <v>50</v>
      </c>
      <c r="D203" s="335">
        <f>+'Ark1'!Q2001</f>
        <v>80</v>
      </c>
      <c r="E203" s="65"/>
      <c r="F203" s="335">
        <f>+'Ark1'!R2001</f>
        <v>92</v>
      </c>
      <c r="G203" s="335"/>
      <c r="H203" s="335">
        <f>+'Ark1'!S2001</f>
        <v>92</v>
      </c>
      <c r="I203" s="99">
        <f>+'Ark1'!AD2001</f>
        <v>6.1216654390065838E-3</v>
      </c>
      <c r="J203" s="99"/>
      <c r="K203" s="99">
        <f>+'Ark1'!AE2001</f>
        <v>5.9442136813652787E-3</v>
      </c>
      <c r="L203" s="99"/>
      <c r="M203" s="99">
        <f>+'Ark1'!W2001</f>
        <v>76.198913043478257</v>
      </c>
      <c r="N203" s="99"/>
      <c r="O203" s="99">
        <f>+'Ark1'!X2001</f>
        <v>0</v>
      </c>
      <c r="P203" s="99"/>
      <c r="Q203" s="99">
        <f>+'Ark1'!Y2001</f>
        <v>0</v>
      </c>
      <c r="R203" s="110"/>
      <c r="S203" s="65"/>
      <c r="T203" s="110"/>
      <c r="U203" s="99">
        <f>+'Ark1'!AA2001</f>
        <v>13.433390379178221</v>
      </c>
      <c r="V203" s="65">
        <f t="shared" si="11"/>
        <v>1.1499999999999999</v>
      </c>
      <c r="W203" s="48">
        <f>+'Ark1'!V2001</f>
        <v>82.555702105610251</v>
      </c>
      <c r="X203" s="39"/>
      <c r="Y203"/>
    </row>
    <row r="204" spans="1:25" ht="15.6">
      <c r="A204" s="39"/>
      <c r="B204" s="46">
        <f>+'Ark1'!C2002</f>
        <v>2014</v>
      </c>
      <c r="C204" s="46">
        <f>+'Ark1'!M2002</f>
        <v>51</v>
      </c>
      <c r="D204" s="335">
        <f>+'Ark1'!Q2002</f>
        <v>181</v>
      </c>
      <c r="E204" s="65"/>
      <c r="F204" s="335">
        <f>+'Ark1'!R2002</f>
        <v>220</v>
      </c>
      <c r="G204" s="335"/>
      <c r="H204" s="335">
        <f>+'Ark1'!S2002</f>
        <v>219</v>
      </c>
      <c r="I204" s="99">
        <f>+'Ark1'!AD2002</f>
        <v>1.4638765180233146E-2</v>
      </c>
      <c r="J204" s="99"/>
      <c r="K204" s="99">
        <f>+'Ark1'!AE2002</f>
        <v>1.4264230440176223E-2</v>
      </c>
      <c r="L204" s="99"/>
      <c r="M204" s="99">
        <f>+'Ark1'!W2002</f>
        <v>76.815068493150633</v>
      </c>
      <c r="N204" s="99"/>
      <c r="O204" s="99">
        <f>+'Ark1'!X2002</f>
        <v>0</v>
      </c>
      <c r="P204" s="99"/>
      <c r="Q204" s="99">
        <f>+'Ark1'!Y2002</f>
        <v>0</v>
      </c>
      <c r="R204" s="110"/>
      <c r="S204" s="65"/>
      <c r="T204" s="110"/>
      <c r="U204" s="99">
        <f>+'Ark1'!AA2002</f>
        <v>11.13961220847141</v>
      </c>
      <c r="V204" s="65">
        <f t="shared" si="11"/>
        <v>1.2154696132596685</v>
      </c>
      <c r="W204" s="48">
        <f>+'Ark1'!V2002</f>
        <v>83.418176781094019</v>
      </c>
      <c r="X204" s="39"/>
      <c r="Y204"/>
    </row>
    <row r="205" spans="1:25" ht="15.6">
      <c r="A205" s="39"/>
      <c r="B205" s="46">
        <f>+'Ark1'!C2003</f>
        <v>2014</v>
      </c>
      <c r="C205" s="46">
        <f>+'Ark1'!M2003</f>
        <v>52</v>
      </c>
      <c r="D205" s="335">
        <f>+'Ark1'!Q2003</f>
        <v>393</v>
      </c>
      <c r="E205" s="65"/>
      <c r="F205" s="335">
        <f>+'Ark1'!R2003</f>
        <v>566</v>
      </c>
      <c r="G205" s="335"/>
      <c r="H205" s="335">
        <f>+'Ark1'!S2003</f>
        <v>566</v>
      </c>
      <c r="I205" s="99">
        <f>+'Ark1'!AD2003</f>
        <v>3.7661550418236177E-2</v>
      </c>
      <c r="J205" s="99"/>
      <c r="K205" s="99">
        <f>+'Ark1'!AE2003</f>
        <v>3.7154324446699222E-2</v>
      </c>
      <c r="L205" s="99"/>
      <c r="M205" s="99">
        <f>+'Ark1'!W2003</f>
        <v>77.41678445229681</v>
      </c>
      <c r="N205" s="99"/>
      <c r="O205" s="99">
        <f>+'Ark1'!X2003</f>
        <v>0</v>
      </c>
      <c r="P205" s="99"/>
      <c r="Q205" s="99">
        <f>+'Ark1'!Y2003</f>
        <v>0</v>
      </c>
      <c r="R205" s="110"/>
      <c r="S205" s="65"/>
      <c r="T205" s="110"/>
      <c r="U205" s="99">
        <f>+'Ark1'!AA2003</f>
        <v>9.8184806770257982</v>
      </c>
      <c r="V205" s="65">
        <f t="shared" si="11"/>
        <v>1.440203562340967</v>
      </c>
      <c r="W205" s="48">
        <f>+'Ark1'!V2003</f>
        <v>83.875172754384451</v>
      </c>
      <c r="X205" s="39"/>
      <c r="Y205"/>
    </row>
    <row r="206" spans="1:25" ht="15.6">
      <c r="A206" s="39"/>
      <c r="B206" s="46">
        <f>+'Ark1'!C2004</f>
        <v>2014</v>
      </c>
      <c r="C206" s="46">
        <f>+'Ark1'!M2004</f>
        <v>53</v>
      </c>
      <c r="D206" s="335">
        <f>+'Ark1'!Q2004</f>
        <v>800</v>
      </c>
      <c r="E206" s="65"/>
      <c r="F206" s="335">
        <f>+'Ark1'!R2004</f>
        <v>1902</v>
      </c>
      <c r="G206" s="335"/>
      <c r="H206" s="335">
        <f>+'Ark1'!S2004</f>
        <v>1902</v>
      </c>
      <c r="I206" s="99">
        <f>+'Ark1'!AD2004</f>
        <v>0.12655877896728837</v>
      </c>
      <c r="J206" s="99"/>
      <c r="K206" s="99">
        <f>+'Ark1'!AE2004</f>
        <v>0.12546663620623508</v>
      </c>
      <c r="L206" s="99"/>
      <c r="M206" s="99">
        <f>+'Ark1'!W2004</f>
        <v>77.796477392218634</v>
      </c>
      <c r="N206" s="99"/>
      <c r="O206" s="99">
        <f>+'Ark1'!X2004</f>
        <v>0</v>
      </c>
      <c r="P206" s="99"/>
      <c r="Q206" s="99">
        <f>+'Ark1'!Y2004</f>
        <v>0</v>
      </c>
      <c r="R206" s="110"/>
      <c r="S206" s="65"/>
      <c r="T206" s="110"/>
      <c r="U206" s="99">
        <f>+'Ark1'!AA2004</f>
        <v>8.868423835393008</v>
      </c>
      <c r="V206" s="65">
        <f t="shared" ref="V206:V239" si="12">+F206/D206</f>
        <v>2.3774999999999999</v>
      </c>
      <c r="W206" s="48">
        <f>+'Ark1'!V2004</f>
        <v>84.286541053324768</v>
      </c>
      <c r="X206" s="39"/>
      <c r="Y206"/>
    </row>
    <row r="207" spans="1:25" ht="15.6">
      <c r="A207" s="39"/>
      <c r="B207" s="46">
        <f>+'Ark1'!C2005</f>
        <v>2014</v>
      </c>
      <c r="C207" s="46">
        <f>+'Ark1'!M2005</f>
        <v>54</v>
      </c>
      <c r="D207" s="335">
        <f>+'Ark1'!Q2005</f>
        <v>1305</v>
      </c>
      <c r="E207" s="65"/>
      <c r="F207" s="335">
        <f>+'Ark1'!R2005</f>
        <v>7038</v>
      </c>
      <c r="G207" s="335"/>
      <c r="H207" s="335">
        <f>+'Ark1'!S2005</f>
        <v>7038</v>
      </c>
      <c r="I207" s="99">
        <f>+'Ark1'!AD2005</f>
        <v>0.4683074060840039</v>
      </c>
      <c r="J207" s="99"/>
      <c r="K207" s="99">
        <f>+'Ark1'!AE2005</f>
        <v>0.47367623672209158</v>
      </c>
      <c r="L207" s="99"/>
      <c r="M207" s="99">
        <f>+'Ark1'!W2005</f>
        <v>79.373316283034995</v>
      </c>
      <c r="N207" s="99"/>
      <c r="O207" s="99">
        <f>+'Ark1'!X2005</f>
        <v>0</v>
      </c>
      <c r="P207" s="99"/>
      <c r="Q207" s="99">
        <f>+'Ark1'!Y2005</f>
        <v>0</v>
      </c>
      <c r="R207" s="110"/>
      <c r="S207" s="65"/>
      <c r="T207" s="110"/>
      <c r="U207" s="99">
        <f>+'Ark1'!AA2005</f>
        <v>8.1662041102706535</v>
      </c>
      <c r="V207" s="65">
        <f t="shared" si="12"/>
        <v>5.3931034482758617</v>
      </c>
      <c r="W207" s="48">
        <f>+'Ark1'!V2005</f>
        <v>85.994925550416738</v>
      </c>
      <c r="X207" s="39"/>
      <c r="Y207"/>
    </row>
    <row r="208" spans="1:25" ht="15.6">
      <c r="A208" s="39"/>
      <c r="B208" s="46">
        <f>+'Ark1'!C2006</f>
        <v>2014</v>
      </c>
      <c r="C208" s="46">
        <f>+'Ark1'!M2006</f>
        <v>55</v>
      </c>
      <c r="D208" s="335">
        <f>+'Ark1'!Q2006</f>
        <v>1635</v>
      </c>
      <c r="E208" s="65"/>
      <c r="F208" s="335">
        <f>+'Ark1'!R2006</f>
        <v>21976</v>
      </c>
      <c r="G208" s="335"/>
      <c r="H208" s="335">
        <f>+'Ark1'!S2006</f>
        <v>21975</v>
      </c>
      <c r="I208" s="99">
        <f>+'Ark1'!AD2006</f>
        <v>1.4622795618218347</v>
      </c>
      <c r="J208" s="99"/>
      <c r="K208" s="99">
        <f>+'Ark1'!AE2006</f>
        <v>1.5019518580234219</v>
      </c>
      <c r="L208" s="99"/>
      <c r="M208" s="99">
        <f>+'Ark1'!W2006</f>
        <v>80.606361774743874</v>
      </c>
      <c r="N208" s="99"/>
      <c r="O208" s="99">
        <f>+'Ark1'!X2006</f>
        <v>0</v>
      </c>
      <c r="P208" s="99"/>
      <c r="Q208" s="99">
        <f>+'Ark1'!Y2006</f>
        <v>0</v>
      </c>
      <c r="R208" s="110"/>
      <c r="S208" s="65"/>
      <c r="T208" s="110"/>
      <c r="U208" s="99">
        <f>+'Ark1'!AA2006</f>
        <v>8.0884484003761781</v>
      </c>
      <c r="V208" s="65">
        <f t="shared" si="12"/>
        <v>13.44097859327217</v>
      </c>
      <c r="W208" s="48">
        <f>+'Ark1'!V2006</f>
        <v>87.332596260153949</v>
      </c>
      <c r="X208" s="39"/>
      <c r="Y208"/>
    </row>
    <row r="209" spans="1:25" ht="15.6">
      <c r="A209" s="39"/>
      <c r="B209" s="46">
        <f>+'Ark1'!C2007</f>
        <v>2014</v>
      </c>
      <c r="C209" s="46">
        <f>+'Ark1'!M2007</f>
        <v>56</v>
      </c>
      <c r="D209" s="335">
        <f>+'Ark1'!Q2007</f>
        <v>1809</v>
      </c>
      <c r="E209" s="65"/>
      <c r="F209" s="335">
        <f>+'Ark1'!R2007</f>
        <v>51432</v>
      </c>
      <c r="G209" s="335"/>
      <c r="H209" s="335">
        <f>+'Ark1'!S2007</f>
        <v>51432</v>
      </c>
      <c r="I209" s="99">
        <f>+'Ark1'!AD2007</f>
        <v>3.4222771397715945</v>
      </c>
      <c r="J209" s="99"/>
      <c r="K209" s="99">
        <f>+'Ark1'!AE2007</f>
        <v>3.5475715574394617</v>
      </c>
      <c r="L209" s="99"/>
      <c r="M209" s="99">
        <f>+'Ark1'!W2007</f>
        <v>81.346700497745601</v>
      </c>
      <c r="N209" s="99"/>
      <c r="O209" s="99">
        <f>+'Ark1'!X2007</f>
        <v>0</v>
      </c>
      <c r="P209" s="99"/>
      <c r="Q209" s="99">
        <f>+'Ark1'!Y2007</f>
        <v>0</v>
      </c>
      <c r="R209" s="110"/>
      <c r="S209" s="65"/>
      <c r="T209" s="110"/>
      <c r="U209" s="99">
        <f>+'Ark1'!AA2007</f>
        <v>8.1525212313578379</v>
      </c>
      <c r="V209" s="65">
        <f t="shared" si="12"/>
        <v>28.431177446102819</v>
      </c>
      <c r="W209" s="48">
        <f>+'Ark1'!V2007</f>
        <v>88.132936617276741</v>
      </c>
      <c r="X209" s="39"/>
      <c r="Y209"/>
    </row>
    <row r="210" spans="1:25" ht="15.6">
      <c r="A210" s="39"/>
      <c r="B210" s="46">
        <f>+'Ark1'!C2008</f>
        <v>2014</v>
      </c>
      <c r="C210" s="46">
        <f>+'Ark1'!M2008</f>
        <v>57</v>
      </c>
      <c r="D210" s="335">
        <f>+'Ark1'!Q2008</f>
        <v>1933</v>
      </c>
      <c r="E210" s="65"/>
      <c r="F210" s="335">
        <f>+'Ark1'!R2008</f>
        <v>93658</v>
      </c>
      <c r="G210" s="335"/>
      <c r="H210" s="335">
        <f>+'Ark1'!S2008</f>
        <v>93658</v>
      </c>
      <c r="I210" s="99">
        <f>+'Ark1'!AD2008</f>
        <v>6.2319884965921641</v>
      </c>
      <c r="J210" s="99"/>
      <c r="K210" s="99">
        <f>+'Ark1'!AE2008</f>
        <v>6.4685981655977809</v>
      </c>
      <c r="L210" s="99"/>
      <c r="M210" s="99">
        <f>+'Ark1'!W2008</f>
        <v>81.453075017616641</v>
      </c>
      <c r="N210" s="99"/>
      <c r="O210" s="99">
        <f>+'Ark1'!X2008</f>
        <v>0</v>
      </c>
      <c r="P210" s="99"/>
      <c r="Q210" s="99">
        <f>+'Ark1'!Y2008</f>
        <v>0</v>
      </c>
      <c r="R210" s="110"/>
      <c r="S210" s="65"/>
      <c r="T210" s="110"/>
      <c r="U210" s="99">
        <f>+'Ark1'!AA2008</f>
        <v>8.2530546084299807</v>
      </c>
      <c r="V210" s="65">
        <f t="shared" si="12"/>
        <v>48.452146921883084</v>
      </c>
      <c r="W210" s="48">
        <f>+'Ark1'!V2008</f>
        <v>88.248185284527509</v>
      </c>
      <c r="X210" s="39"/>
      <c r="Y210"/>
    </row>
    <row r="211" spans="1:25" ht="15.6">
      <c r="A211" s="39"/>
      <c r="B211" s="46">
        <f>+'Ark1'!C2009</f>
        <v>2014</v>
      </c>
      <c r="C211" s="46">
        <f>+'Ark1'!M2009</f>
        <v>58</v>
      </c>
      <c r="D211" s="335">
        <f>+'Ark1'!Q2009</f>
        <v>1979</v>
      </c>
      <c r="E211" s="65"/>
      <c r="F211" s="335">
        <f>+'Ark1'!R2009</f>
        <v>137626</v>
      </c>
      <c r="G211" s="335"/>
      <c r="H211" s="335">
        <f>+'Ark1'!S2009</f>
        <v>137623</v>
      </c>
      <c r="I211" s="99">
        <f>+'Ark1'!AD2009</f>
        <v>9.1576122577034855</v>
      </c>
      <c r="J211" s="99"/>
      <c r="K211" s="99">
        <f>+'Ark1'!AE2009</f>
        <v>9.484452546755362</v>
      </c>
      <c r="L211" s="99"/>
      <c r="M211" s="99">
        <f>+'Ark1'!W2009</f>
        <v>81.276208918567676</v>
      </c>
      <c r="N211" s="99"/>
      <c r="O211" s="99">
        <f>+'Ark1'!X2009</f>
        <v>0</v>
      </c>
      <c r="P211" s="99"/>
      <c r="Q211" s="99">
        <f>+'Ark1'!Y2009</f>
        <v>0</v>
      </c>
      <c r="R211" s="110"/>
      <c r="S211" s="65"/>
      <c r="T211" s="110"/>
      <c r="U211" s="99">
        <f>+'Ark1'!AA2009</f>
        <v>8.2708480871441097</v>
      </c>
      <c r="V211" s="65">
        <f t="shared" si="12"/>
        <v>69.543203638201106</v>
      </c>
      <c r="W211" s="48">
        <f>+'Ark1'!V2009</f>
        <v>88.057166614255294</v>
      </c>
      <c r="X211" s="39"/>
      <c r="Y211"/>
    </row>
    <row r="212" spans="1:25" ht="15.6">
      <c r="A212" s="39"/>
      <c r="B212" s="46">
        <f>+'Ark1'!C2010</f>
        <v>2014</v>
      </c>
      <c r="C212" s="46">
        <f>+'Ark1'!M2010</f>
        <v>59</v>
      </c>
      <c r="D212" s="335">
        <f>+'Ark1'!Q2010</f>
        <v>2004</v>
      </c>
      <c r="E212" s="65"/>
      <c r="F212" s="335">
        <f>+'Ark1'!R2010</f>
        <v>173807</v>
      </c>
      <c r="G212" s="335"/>
      <c r="H212" s="335">
        <f>+'Ark1'!S2010</f>
        <v>173806</v>
      </c>
      <c r="I212" s="99">
        <f>+'Ark1'!AD2010</f>
        <v>11.565090271276279</v>
      </c>
      <c r="J212" s="99"/>
      <c r="K212" s="99">
        <f>+'Ark1'!AE2010</f>
        <v>11.896538026628949</v>
      </c>
      <c r="L212" s="99"/>
      <c r="M212" s="99">
        <f>+'Ark1'!W2010</f>
        <v>80.723135564940748</v>
      </c>
      <c r="N212" s="99"/>
      <c r="O212" s="99">
        <f>+'Ark1'!X2010</f>
        <v>0</v>
      </c>
      <c r="P212" s="99"/>
      <c r="Q212" s="99">
        <f>+'Ark1'!Y2010</f>
        <v>0</v>
      </c>
      <c r="R212" s="110"/>
      <c r="S212" s="65"/>
      <c r="T212" s="110"/>
      <c r="U212" s="99">
        <f>+'Ark1'!AA2010</f>
        <v>8.3412406947580582</v>
      </c>
      <c r="V212" s="65">
        <f t="shared" si="12"/>
        <v>86.730039920159683</v>
      </c>
      <c r="W212" s="48">
        <f>+'Ark1'!V2010</f>
        <v>87.457587268475223</v>
      </c>
      <c r="X212" s="39"/>
      <c r="Y212"/>
    </row>
    <row r="213" spans="1:25" ht="15.6">
      <c r="A213" s="39"/>
      <c r="B213" s="46">
        <f>+'Ark1'!C2011</f>
        <v>2014</v>
      </c>
      <c r="C213" s="46">
        <f>+'Ark1'!M2011</f>
        <v>60</v>
      </c>
      <c r="D213" s="335">
        <f>+'Ark1'!Q2011</f>
        <v>2065</v>
      </c>
      <c r="E213" s="65"/>
      <c r="F213" s="335">
        <f>+'Ark1'!R2011</f>
        <v>199168</v>
      </c>
      <c r="G213" s="335"/>
      <c r="H213" s="335">
        <f>+'Ark1'!S2011</f>
        <v>199149</v>
      </c>
      <c r="I213" s="99">
        <f>+'Ark1'!AD2011</f>
        <v>13.252607197348521</v>
      </c>
      <c r="J213" s="99"/>
      <c r="K213" s="99">
        <f>+'Ark1'!AE2011</f>
        <v>13.486974325333108</v>
      </c>
      <c r="L213" s="99"/>
      <c r="M213" s="99">
        <f>+'Ark1'!W2011</f>
        <v>79.869063364615982</v>
      </c>
      <c r="N213" s="99"/>
      <c r="O213" s="99">
        <f>+'Ark1'!X2011</f>
        <v>0</v>
      </c>
      <c r="P213" s="99"/>
      <c r="Q213" s="99">
        <f>+'Ark1'!Y2011</f>
        <v>0</v>
      </c>
      <c r="R213" s="110"/>
      <c r="S213" s="65"/>
      <c r="T213" s="110"/>
      <c r="U213" s="99">
        <f>+'Ark1'!AA2011</f>
        <v>8.6409909855804194</v>
      </c>
      <c r="V213" s="65">
        <f t="shared" si="12"/>
        <v>96.449394673123493</v>
      </c>
      <c r="W213" s="48">
        <f>+'Ark1'!V2011</f>
        <v>86.53558703768951</v>
      </c>
      <c r="X213" s="39"/>
      <c r="Y213"/>
    </row>
    <row r="214" spans="1:25" ht="15.6">
      <c r="A214" s="39"/>
      <c r="B214">
        <f>+'Ark1'!C2012</f>
        <v>2014</v>
      </c>
      <c r="C214">
        <f>+'Ark1'!M2012</f>
        <v>61</v>
      </c>
      <c r="D214" s="301">
        <f>+'Ark1'!Q2012</f>
        <v>2016</v>
      </c>
      <c r="F214" s="301">
        <f>+'Ark1'!R2012</f>
        <v>193361</v>
      </c>
      <c r="H214" s="301">
        <f>+'Ark1'!S2012</f>
        <v>193358</v>
      </c>
      <c r="I214" s="100">
        <f>+'Ark1'!AD2012</f>
        <v>12.866210336432095</v>
      </c>
      <c r="K214" s="100">
        <f>+'Ark1'!AE2012</f>
        <v>12.967228333964391</v>
      </c>
      <c r="M214" s="100">
        <f>+'Ark1'!W2012</f>
        <v>79.091024938197805</v>
      </c>
      <c r="O214" s="100">
        <f>+'Ark1'!X2012</f>
        <v>0</v>
      </c>
      <c r="Q214" s="100">
        <f>+'Ark1'!Y2012</f>
        <v>0</v>
      </c>
      <c r="R214" s="110"/>
      <c r="T214" s="110"/>
      <c r="U214" s="100">
        <f>+'Ark1'!AA2012</f>
        <v>8.5823348598638898</v>
      </c>
      <c r="V214" s="10">
        <f t="shared" si="12"/>
        <v>95.913194444444443</v>
      </c>
      <c r="W214" s="1">
        <f>+'Ark1'!V2012</f>
        <v>85.68968846508514</v>
      </c>
      <c r="X214" s="39"/>
      <c r="Y214"/>
    </row>
    <row r="215" spans="1:25" ht="15.6">
      <c r="A215" s="39"/>
      <c r="B215">
        <f>+'Ark1'!C2013</f>
        <v>2014</v>
      </c>
      <c r="C215">
        <f>+'Ark1'!M2013</f>
        <v>62</v>
      </c>
      <c r="D215" s="301">
        <f>+'Ark1'!Q2013</f>
        <v>2035</v>
      </c>
      <c r="F215" s="301">
        <f>+'Ark1'!R2013</f>
        <v>179556</v>
      </c>
      <c r="H215" s="301">
        <f>+'Ark1'!S2013</f>
        <v>179550</v>
      </c>
      <c r="I215" s="100">
        <f>+'Ark1'!AD2013</f>
        <v>11.947627821372462</v>
      </c>
      <c r="K215" s="100">
        <f>+'Ark1'!AE2013</f>
        <v>11.88437122525192</v>
      </c>
      <c r="M215" s="100">
        <f>+'Ark1'!W2013</f>
        <v>78.060798663324704</v>
      </c>
      <c r="O215" s="100">
        <f>+'Ark1'!X2013</f>
        <v>0</v>
      </c>
      <c r="Q215" s="100">
        <f>+'Ark1'!Y2013</f>
        <v>0</v>
      </c>
      <c r="R215" s="110"/>
      <c r="T215" s="110"/>
      <c r="U215" s="100">
        <f>+'Ark1'!AA2013</f>
        <v>8.7258470714805387</v>
      </c>
      <c r="V215" s="10">
        <f t="shared" si="12"/>
        <v>88.233906633906628</v>
      </c>
      <c r="W215" s="1">
        <f>+'Ark1'!V2013</f>
        <v>84.574085388021729</v>
      </c>
      <c r="X215" s="39"/>
      <c r="Y215"/>
    </row>
    <row r="216" spans="1:25" ht="15.6">
      <c r="A216" s="39"/>
      <c r="B216">
        <f>+'Ark1'!C2014</f>
        <v>2014</v>
      </c>
      <c r="C216">
        <f>+'Ark1'!M2014</f>
        <v>63</v>
      </c>
      <c r="D216" s="301">
        <f>+'Ark1'!Q2014</f>
        <v>2020</v>
      </c>
      <c r="F216" s="301">
        <f>+'Ark1'!R2014</f>
        <v>150487</v>
      </c>
      <c r="H216" s="301">
        <f>+'Ark1'!S2014</f>
        <v>150482</v>
      </c>
      <c r="I216" s="100">
        <f>+'Ark1'!AD2014</f>
        <v>10.013381162171569</v>
      </c>
      <c r="K216" s="100">
        <f>+'Ark1'!AE2014</f>
        <v>9.8216989764552007</v>
      </c>
      <c r="M216" s="100">
        <f>+'Ark1'!W2014</f>
        <v>76.974035432809885</v>
      </c>
      <c r="O216" s="100">
        <f>+'Ark1'!X2014</f>
        <v>0</v>
      </c>
      <c r="Q216" s="100">
        <f>+'Ark1'!Y2014</f>
        <v>0</v>
      </c>
      <c r="R216" s="110"/>
      <c r="T216" s="110"/>
      <c r="U216" s="100">
        <f>+'Ark1'!AA2014</f>
        <v>8.9233219062636895</v>
      </c>
      <c r="V216" s="10">
        <f t="shared" si="12"/>
        <v>74.498514851485155</v>
      </c>
      <c r="W216" s="1">
        <f>+'Ark1'!V2014</f>
        <v>83.396796193060382</v>
      </c>
      <c r="X216" s="39"/>
      <c r="Y216"/>
    </row>
    <row r="217" spans="1:25" ht="15.6">
      <c r="A217" s="39"/>
      <c r="B217">
        <f>+'Ark1'!C2015</f>
        <v>2014</v>
      </c>
      <c r="C217">
        <f>+'Ark1'!M2015</f>
        <v>64</v>
      </c>
      <c r="D217" s="301">
        <f>+'Ark1'!Q2015</f>
        <v>1972</v>
      </c>
      <c r="F217" s="301">
        <f>+'Ark1'!R2015</f>
        <v>116117</v>
      </c>
      <c r="H217" s="301">
        <f>+'Ark1'!S2015</f>
        <v>116114</v>
      </c>
      <c r="I217" s="100">
        <f>+'Ark1'!AD2015</f>
        <v>7.726406801968781</v>
      </c>
      <c r="K217" s="100">
        <f>+'Ark1'!AE2015</f>
        <v>7.4593511235192516</v>
      </c>
      <c r="M217" s="100">
        <f>+'Ark1'!W2015</f>
        <v>75.763260244242275</v>
      </c>
      <c r="O217" s="100">
        <f>+'Ark1'!X2015</f>
        <v>0</v>
      </c>
      <c r="Q217" s="100">
        <f>+'Ark1'!Y2015</f>
        <v>0</v>
      </c>
      <c r="R217" s="110"/>
      <c r="T217" s="110"/>
      <c r="U217" s="100">
        <f>+'Ark1'!AA2015</f>
        <v>9.2303788170854695</v>
      </c>
      <c r="V217" s="10">
        <f t="shared" si="12"/>
        <v>58.882860040567948</v>
      </c>
      <c r="W217" s="1">
        <f>+'Ark1'!V2015</f>
        <v>82.084733815319652</v>
      </c>
      <c r="X217" s="39"/>
      <c r="Y217"/>
    </row>
    <row r="218" spans="1:25" ht="15.6">
      <c r="A218" s="39"/>
      <c r="B218">
        <f>+'Ark1'!C2016</f>
        <v>2014</v>
      </c>
      <c r="C218">
        <f>+'Ark1'!M2016</f>
        <v>65</v>
      </c>
      <c r="D218" s="301">
        <f>+'Ark1'!Q2016</f>
        <v>1911</v>
      </c>
      <c r="F218" s="301">
        <f>+'Ark1'!R2016</f>
        <v>80737</v>
      </c>
      <c r="H218" s="301">
        <f>+'Ark1'!S2016</f>
        <v>80734</v>
      </c>
      <c r="I218" s="100">
        <f>+'Ark1'!AD2016</f>
        <v>5.372227201620376</v>
      </c>
      <c r="K218" s="100">
        <f>+'Ark1'!AE2016</f>
        <v>5.0879684524419195</v>
      </c>
      <c r="M218" s="100">
        <f>+'Ark1'!W2016</f>
        <v>74.324180642604006</v>
      </c>
      <c r="O218" s="100">
        <f>+'Ark1'!X2016</f>
        <v>0</v>
      </c>
      <c r="Q218" s="100">
        <f>+'Ark1'!Y2016</f>
        <v>0</v>
      </c>
      <c r="R218" s="110"/>
      <c r="T218" s="110"/>
      <c r="U218" s="100">
        <f>+'Ark1'!AA2016</f>
        <v>9.5551926860598524</v>
      </c>
      <c r="V218" s="10">
        <f t="shared" si="12"/>
        <v>42.248560962846675</v>
      </c>
      <c r="W218" s="1">
        <f>+'Ark1'!V2016</f>
        <v>80.525875793817363</v>
      </c>
      <c r="X218" s="39"/>
      <c r="Y218"/>
    </row>
    <row r="219" spans="1:25" ht="15.6">
      <c r="A219" s="39"/>
      <c r="B219">
        <f>+'Ark1'!C2017</f>
        <v>2014</v>
      </c>
      <c r="C219">
        <f>+'Ark1'!M2017</f>
        <v>66</v>
      </c>
      <c r="D219" s="301">
        <f>+'Ark1'!Q2017</f>
        <v>1844</v>
      </c>
      <c r="F219" s="301">
        <f>+'Ark1'!R2017</f>
        <v>50122</v>
      </c>
      <c r="H219" s="301">
        <f>+'Ark1'!S2017</f>
        <v>50117</v>
      </c>
      <c r="I219" s="100">
        <f>+'Ark1'!AD2017</f>
        <v>3.3351099471074805</v>
      </c>
      <c r="K219" s="100">
        <f>+'Ark1'!AE2017</f>
        <v>3.0884562403672713</v>
      </c>
      <c r="M219" s="100">
        <f>+'Ark1'!W2017</f>
        <v>72.677265199433748</v>
      </c>
      <c r="O219" s="100">
        <f>+'Ark1'!X2017</f>
        <v>0</v>
      </c>
      <c r="Q219" s="100">
        <f>+'Ark1'!Y2017</f>
        <v>0</v>
      </c>
      <c r="R219" s="110"/>
      <c r="T219" s="110"/>
      <c r="U219" s="100">
        <f>+'Ark1'!AA2017</f>
        <v>9.9356977404519018</v>
      </c>
      <c r="V219" s="10">
        <f t="shared" si="12"/>
        <v>27.181127982646419</v>
      </c>
      <c r="W219" s="1">
        <f>+'Ark1'!V2017</f>
        <v>78.744321170368138</v>
      </c>
      <c r="X219" s="39"/>
      <c r="Y219"/>
    </row>
    <row r="220" spans="1:25" ht="15.6">
      <c r="A220" s="39"/>
      <c r="B220">
        <f>+'Ark1'!C2018</f>
        <v>2014</v>
      </c>
      <c r="C220">
        <f>+'Ark1'!M2018</f>
        <v>67</v>
      </c>
      <c r="D220" s="301">
        <f>+'Ark1'!Q2018</f>
        <v>1738</v>
      </c>
      <c r="F220" s="301">
        <f>+'Ark1'!R2018</f>
        <v>26649</v>
      </c>
      <c r="H220" s="301">
        <f>+'Ark1'!S2018</f>
        <v>26645</v>
      </c>
      <c r="I220" s="100">
        <f>+'Ark1'!AD2018</f>
        <v>1.7732202422183323</v>
      </c>
      <c r="K220" s="100">
        <f>+'Ark1'!AE2018</f>
        <v>1.5982922457160589</v>
      </c>
      <c r="M220" s="100">
        <f>+'Ark1'!W2018</f>
        <v>70.742867329705362</v>
      </c>
      <c r="O220" s="100">
        <f>+'Ark1'!X2018</f>
        <v>0</v>
      </c>
      <c r="Q220" s="100">
        <f>+'Ark1'!Y2018</f>
        <v>0</v>
      </c>
      <c r="R220" s="110"/>
      <c r="T220" s="110"/>
      <c r="U220" s="100">
        <f>+'Ark1'!AA2018</f>
        <v>10.322380418746713</v>
      </c>
      <c r="V220" s="10">
        <f t="shared" si="12"/>
        <v>15.333141542002302</v>
      </c>
      <c r="W220" s="1">
        <f>+'Ark1'!V2018</f>
        <v>76.650389221306483</v>
      </c>
      <c r="X220" s="39"/>
      <c r="Y220"/>
    </row>
    <row r="221" spans="1:25" ht="15.6">
      <c r="A221" s="39"/>
      <c r="B221">
        <f>+'Ark1'!C2019</f>
        <v>2014</v>
      </c>
      <c r="C221">
        <f>+'Ark1'!M2019</f>
        <v>68</v>
      </c>
      <c r="D221" s="301">
        <f>+'Ark1'!Q2019</f>
        <v>1596</v>
      </c>
      <c r="F221" s="301">
        <f>+'Ark1'!R2019</f>
        <v>18202</v>
      </c>
      <c r="H221" s="301">
        <f>+'Ark1'!S2019</f>
        <v>18195</v>
      </c>
      <c r="I221" s="100">
        <f>+'Ark1'!AD2019</f>
        <v>1.2111581991391076</v>
      </c>
      <c r="K221" s="100">
        <f>+'Ark1'!AE2019</f>
        <v>1.0418677858151093</v>
      </c>
      <c r="M221" s="100">
        <f>+'Ark1'!W2019</f>
        <v>67.530931574608402</v>
      </c>
      <c r="O221" s="100">
        <f>+'Ark1'!X2019</f>
        <v>0</v>
      </c>
      <c r="Q221" s="100">
        <f>+'Ark1'!Y2019</f>
        <v>0</v>
      </c>
      <c r="R221" s="110"/>
      <c r="T221" s="110"/>
      <c r="U221" s="100">
        <f>+'Ark1'!AA2019</f>
        <v>10.999239404390275</v>
      </c>
      <c r="V221" s="10">
        <f t="shared" si="12"/>
        <v>11.404761904761905</v>
      </c>
      <c r="W221" s="1">
        <f>+'Ark1'!V2019</f>
        <v>73.178557680026415</v>
      </c>
      <c r="X221" s="39"/>
      <c r="Y221"/>
    </row>
    <row r="222" spans="1:25" ht="15.6">
      <c r="A222" s="39"/>
      <c r="B222">
        <f>+'Ark1'!C2020</f>
        <v>2013</v>
      </c>
      <c r="C222">
        <f>+'Ark1'!M2020</f>
        <v>48</v>
      </c>
      <c r="D222" s="301">
        <f>+'Ark1'!Q2020</f>
        <v>283</v>
      </c>
      <c r="F222" s="301">
        <f>+'Ark1'!R2020</f>
        <v>457</v>
      </c>
      <c r="H222" s="301">
        <f>+'Ark1'!S2020</f>
        <v>457</v>
      </c>
      <c r="I222" s="100">
        <f>+'Ark1'!AD2020</f>
        <v>3.0087523750709399E-2</v>
      </c>
      <c r="K222" s="100">
        <f>+'Ark1'!AE2020</f>
        <v>3.3427581543879176E-2</v>
      </c>
      <c r="M222" s="100">
        <f>+'Ark1'!W2020</f>
        <v>85.191028446389467</v>
      </c>
      <c r="O222" s="100">
        <f>+'Ark1'!X2020</f>
        <v>0</v>
      </c>
      <c r="Q222" s="100">
        <f>+'Ark1'!Y2020</f>
        <v>0</v>
      </c>
      <c r="R222" s="110"/>
      <c r="T222" s="110"/>
      <c r="U222" s="100">
        <f>+'Ark1'!AA2020</f>
        <v>13.772934580221447</v>
      </c>
      <c r="V222" s="10">
        <f t="shared" si="12"/>
        <v>1.6148409893992932</v>
      </c>
      <c r="W222" s="1">
        <f>+'Ark1'!V2020</f>
        <v>92.297972314614853</v>
      </c>
      <c r="X222" s="39"/>
      <c r="Y222"/>
    </row>
    <row r="223" spans="1:25" ht="15.6">
      <c r="A223" s="39"/>
      <c r="B223">
        <f>+'Ark1'!C2021</f>
        <v>2013</v>
      </c>
      <c r="C223">
        <f>+'Ark1'!M2021</f>
        <v>49</v>
      </c>
      <c r="D223" s="301">
        <f>+'Ark1'!Q2021</f>
        <v>337</v>
      </c>
      <c r="F223" s="301">
        <f>+'Ark1'!R2021</f>
        <v>519</v>
      </c>
      <c r="H223" s="301">
        <f>+'Ark1'!S2021</f>
        <v>519</v>
      </c>
      <c r="I223" s="100">
        <f>+'Ark1'!AD2021</f>
        <v>3.4169419751899723E-2</v>
      </c>
      <c r="K223" s="100">
        <f>+'Ark1'!AE2021</f>
        <v>3.8942849587306066E-2</v>
      </c>
      <c r="M223" s="100">
        <f>+'Ark1'!W2021</f>
        <v>87.390751445086735</v>
      </c>
      <c r="O223" s="100">
        <f>+'Ark1'!X2021</f>
        <v>0</v>
      </c>
      <c r="Q223" s="100">
        <f>+'Ark1'!Y2021</f>
        <v>0</v>
      </c>
      <c r="R223" s="110"/>
      <c r="T223" s="110"/>
      <c r="U223" s="100">
        <f>+'Ark1'!AA2021</f>
        <v>10.928488482600159</v>
      </c>
      <c r="V223" s="10">
        <f t="shared" si="12"/>
        <v>1.5400593471810089</v>
      </c>
      <c r="W223" s="1">
        <f>+'Ark1'!V2021</f>
        <v>94.681204165857821</v>
      </c>
      <c r="X223" s="39"/>
      <c r="Y223"/>
    </row>
    <row r="224" spans="1:25" ht="15.6">
      <c r="A224" s="39"/>
      <c r="B224">
        <f>+'Ark1'!C2022</f>
        <v>2013</v>
      </c>
      <c r="C224">
        <f>+'Ark1'!M2022</f>
        <v>50</v>
      </c>
      <c r="D224" s="301">
        <f>+'Ark1'!Q2022</f>
        <v>534</v>
      </c>
      <c r="F224" s="301">
        <f>+'Ark1'!R2022</f>
        <v>1050</v>
      </c>
      <c r="H224" s="301">
        <f>+'Ark1'!S2022</f>
        <v>1050</v>
      </c>
      <c r="I224" s="100">
        <f>+'Ark1'!AD2022</f>
        <v>6.9128883891126605E-2</v>
      </c>
      <c r="K224" s="100">
        <f>+'Ark1'!AE2022</f>
        <v>7.8846309727579347E-2</v>
      </c>
      <c r="M224" s="100">
        <f>+'Ark1'!W2022</f>
        <v>87.45752380952365</v>
      </c>
      <c r="O224" s="100">
        <f>+'Ark1'!X2022</f>
        <v>0</v>
      </c>
      <c r="Q224" s="100">
        <f>+'Ark1'!Y2022</f>
        <v>0</v>
      </c>
      <c r="R224" s="110"/>
      <c r="T224" s="110"/>
      <c r="U224" s="100">
        <f>+'Ark1'!AA2022</f>
        <v>11.078832049579773</v>
      </c>
      <c r="V224" s="10">
        <f t="shared" si="12"/>
        <v>1.9662921348314606</v>
      </c>
      <c r="W224" s="1">
        <f>+'Ark1'!V2022</f>
        <v>94.753546922561057</v>
      </c>
      <c r="X224" s="39"/>
      <c r="Y224"/>
    </row>
    <row r="225" spans="1:25" ht="15.6">
      <c r="A225" s="39"/>
      <c r="B225">
        <f>+'Ark1'!C2023</f>
        <v>2013</v>
      </c>
      <c r="C225">
        <f>+'Ark1'!M2023</f>
        <v>51</v>
      </c>
      <c r="D225" s="301">
        <f>+'Ark1'!Q2023</f>
        <v>828</v>
      </c>
      <c r="F225" s="301">
        <f>+'Ark1'!R2023</f>
        <v>2214</v>
      </c>
      <c r="H225" s="301">
        <f>+'Ark1'!S2023</f>
        <v>2214</v>
      </c>
      <c r="I225" s="100">
        <f>+'Ark1'!AD2023</f>
        <v>0.14576318946186129</v>
      </c>
      <c r="K225" s="100">
        <f>+'Ark1'!AE2023</f>
        <v>0.16354823968235099</v>
      </c>
      <c r="M225" s="100">
        <f>+'Ark1'!W2023</f>
        <v>86.034643179765183</v>
      </c>
      <c r="O225" s="100">
        <f>+'Ark1'!X2023</f>
        <v>0</v>
      </c>
      <c r="Q225" s="100">
        <f>+'Ark1'!Y2023</f>
        <v>0</v>
      </c>
      <c r="R225" s="110"/>
      <c r="T225" s="110"/>
      <c r="U225" s="100">
        <f>+'Ark1'!AA2023</f>
        <v>10.267007457214875</v>
      </c>
      <c r="V225" s="10">
        <f t="shared" si="12"/>
        <v>2.6739130434782608</v>
      </c>
      <c r="W225" s="1">
        <f>+'Ark1'!V2023</f>
        <v>93.211964441782314</v>
      </c>
      <c r="X225" s="39"/>
      <c r="Y225"/>
    </row>
    <row r="226" spans="1:25" ht="15.6">
      <c r="A226" s="39"/>
      <c r="B226">
        <f>+'Ark1'!C2024</f>
        <v>2013</v>
      </c>
      <c r="C226">
        <f>+'Ark1'!M2024</f>
        <v>52</v>
      </c>
      <c r="D226" s="301">
        <f>+'Ark1'!Q2024</f>
        <v>1147</v>
      </c>
      <c r="F226" s="301">
        <f>+'Ark1'!R2024</f>
        <v>4371</v>
      </c>
      <c r="H226" s="301">
        <f>+'Ark1'!S2024</f>
        <v>4371</v>
      </c>
      <c r="I226" s="100">
        <f>+'Ark1'!AD2024</f>
        <v>0.28777366808391847</v>
      </c>
      <c r="K226" s="100">
        <f>+'Ark1'!AE2024</f>
        <v>0.31987464219803807</v>
      </c>
      <c r="M226" s="100">
        <f>+'Ark1'!W2024</f>
        <v>85.232280942576253</v>
      </c>
      <c r="O226" s="100">
        <f>+'Ark1'!X2024</f>
        <v>0</v>
      </c>
      <c r="Q226" s="100">
        <f>+'Ark1'!Y2024</f>
        <v>0</v>
      </c>
      <c r="R226" s="110"/>
      <c r="T226" s="110"/>
      <c r="U226" s="100">
        <f>+'Ark1'!AA2024</f>
        <v>9.9657796451047176</v>
      </c>
      <c r="V226" s="10">
        <f t="shared" si="12"/>
        <v>3.810810810810811</v>
      </c>
      <c r="W226" s="1">
        <f>+'Ark1'!V2024</f>
        <v>92.342666243310902</v>
      </c>
      <c r="X226" s="39"/>
      <c r="Y226"/>
    </row>
    <row r="227" spans="1:25" ht="15.6">
      <c r="A227" s="39"/>
      <c r="B227">
        <f>+'Ark1'!C2025</f>
        <v>2013</v>
      </c>
      <c r="C227">
        <f>+'Ark1'!M2025</f>
        <v>53</v>
      </c>
      <c r="D227" s="301">
        <f>+'Ark1'!Q2025</f>
        <v>1381</v>
      </c>
      <c r="F227" s="301">
        <f>+'Ark1'!R2025</f>
        <v>7895</v>
      </c>
      <c r="H227" s="301">
        <f>+'Ark1'!S2025</f>
        <v>7895</v>
      </c>
      <c r="I227" s="100">
        <f>+'Ark1'!AD2025</f>
        <v>0.51978336982899487</v>
      </c>
      <c r="K227" s="100">
        <f>+'Ark1'!AE2025</f>
        <v>0.57352468297268899</v>
      </c>
      <c r="M227" s="100">
        <f>+'Ark1'!W2025</f>
        <v>84.606763774540894</v>
      </c>
      <c r="O227" s="100">
        <f>+'Ark1'!X2025</f>
        <v>0</v>
      </c>
      <c r="Q227" s="100">
        <f>+'Ark1'!Y2025</f>
        <v>0</v>
      </c>
      <c r="R227" s="110"/>
      <c r="T227" s="110"/>
      <c r="U227" s="100">
        <f>+'Ark1'!AA2025</f>
        <v>9.8511288469139942</v>
      </c>
      <c r="V227" s="10">
        <f t="shared" si="12"/>
        <v>5.7168718320057925</v>
      </c>
      <c r="W227" s="1">
        <f>+'Ark1'!V2025</f>
        <v>91.664966169600092</v>
      </c>
      <c r="X227" s="39"/>
      <c r="Y227"/>
    </row>
    <row r="228" spans="1:25" ht="15.6">
      <c r="A228" s="39"/>
      <c r="B228">
        <f>+'Ark1'!C2026</f>
        <v>2013</v>
      </c>
      <c r="C228">
        <f>+'Ark1'!M2026</f>
        <v>54</v>
      </c>
      <c r="D228" s="301">
        <f>+'Ark1'!Q2026</f>
        <v>1625</v>
      </c>
      <c r="F228" s="301">
        <f>+'Ark1'!R2026</f>
        <v>14410</v>
      </c>
      <c r="H228" s="301">
        <f>+'Ark1'!S2026</f>
        <v>14410</v>
      </c>
      <c r="I228" s="100">
        <f>+'Ark1'!AD2026</f>
        <v>0.94871163511536605</v>
      </c>
      <c r="K228" s="100">
        <f>+'Ark1'!AE2026</f>
        <v>1.0359284134033833</v>
      </c>
      <c r="M228" s="100">
        <f>+'Ark1'!W2026</f>
        <v>83.728029146426138</v>
      </c>
      <c r="O228" s="100">
        <f>+'Ark1'!X2026</f>
        <v>0</v>
      </c>
      <c r="Q228" s="100">
        <f>+'Ark1'!Y2026</f>
        <v>0</v>
      </c>
      <c r="R228" s="110"/>
      <c r="T228" s="110"/>
      <c r="U228" s="100">
        <f>+'Ark1'!AA2026</f>
        <v>9.6586112316886741</v>
      </c>
      <c r="V228" s="10">
        <f t="shared" si="12"/>
        <v>8.8676923076923071</v>
      </c>
      <c r="W228" s="1">
        <f>+'Ark1'!V2026</f>
        <v>90.712924318988229</v>
      </c>
      <c r="X228" s="39"/>
      <c r="Y228"/>
    </row>
    <row r="229" spans="1:25" ht="15.6">
      <c r="A229" s="39"/>
      <c r="B229">
        <f>+'Ark1'!C2027</f>
        <v>2013</v>
      </c>
      <c r="C229">
        <f>+'Ark1'!M2027</f>
        <v>55</v>
      </c>
      <c r="D229" s="301">
        <f>+'Ark1'!Q2027</f>
        <v>1767</v>
      </c>
      <c r="F229" s="301">
        <f>+'Ark1'!R2027</f>
        <v>25098</v>
      </c>
      <c r="H229" s="301">
        <f>+'Ark1'!S2027</f>
        <v>25098</v>
      </c>
      <c r="I229" s="100">
        <f>+'Ark1'!AD2027</f>
        <v>1.6523778360947579</v>
      </c>
      <c r="K229" s="100">
        <f>+'Ark1'!AE2027</f>
        <v>1.783487171273977</v>
      </c>
      <c r="M229" s="100">
        <f>+'Ark1'!W2027</f>
        <v>82.762953223364192</v>
      </c>
      <c r="O229" s="100">
        <f>+'Ark1'!X2027</f>
        <v>0</v>
      </c>
      <c r="Q229" s="100">
        <f>+'Ark1'!Y2027</f>
        <v>0</v>
      </c>
      <c r="R229" s="110"/>
      <c r="T229" s="110"/>
      <c r="U229" s="100">
        <f>+'Ark1'!AA2027</f>
        <v>9.4294129588023683</v>
      </c>
      <c r="V229" s="10">
        <f t="shared" si="12"/>
        <v>14.203735144312393</v>
      </c>
      <c r="W229" s="1">
        <f>+'Ark1'!V2027</f>
        <v>89.667338270166013</v>
      </c>
      <c r="X229" s="39"/>
      <c r="Y229"/>
    </row>
    <row r="230" spans="1:25" ht="15.6">
      <c r="A230" s="39"/>
      <c r="B230">
        <f>+'Ark1'!C2028</f>
        <v>2013</v>
      </c>
      <c r="C230">
        <f>+'Ark1'!M2028</f>
        <v>56</v>
      </c>
      <c r="D230" s="301">
        <f>+'Ark1'!Q2028</f>
        <v>1882</v>
      </c>
      <c r="F230" s="301">
        <f>+'Ark1'!R2028</f>
        <v>41293</v>
      </c>
      <c r="H230" s="301">
        <f>+'Ark1'!S2028</f>
        <v>41293</v>
      </c>
      <c r="I230" s="100">
        <f>+'Ark1'!AD2028</f>
        <v>2.7186085738250396</v>
      </c>
      <c r="K230" s="100">
        <f>+'Ark1'!AE2028</f>
        <v>2.9066626002605722</v>
      </c>
      <c r="M230" s="100">
        <f>+'Ark1'!W2028</f>
        <v>81.982902671154662</v>
      </c>
      <c r="O230" s="100">
        <f>+'Ark1'!X2028</f>
        <v>0</v>
      </c>
      <c r="Q230" s="100">
        <f>+'Ark1'!Y2028</f>
        <v>0</v>
      </c>
      <c r="R230" s="110"/>
      <c r="T230" s="110"/>
      <c r="U230" s="100">
        <f>+'Ark1'!AA2028</f>
        <v>9.1774268358647824</v>
      </c>
      <c r="V230" s="10">
        <f t="shared" si="12"/>
        <v>21.941020191285865</v>
      </c>
      <c r="W230" s="1">
        <f>+'Ark1'!V2028</f>
        <v>88.822213078173988</v>
      </c>
      <c r="X230" s="39"/>
      <c r="Y230"/>
    </row>
    <row r="231" spans="1:25" ht="15.6">
      <c r="A231" s="39"/>
      <c r="B231">
        <f>+'Ark1'!C2029</f>
        <v>2013</v>
      </c>
      <c r="C231">
        <f>+'Ark1'!M2029</f>
        <v>57</v>
      </c>
      <c r="D231" s="301">
        <f>+'Ark1'!Q2029</f>
        <v>1955</v>
      </c>
      <c r="F231" s="301">
        <f>+'Ark1'!R2029</f>
        <v>64249</v>
      </c>
      <c r="H231" s="301">
        <f>+'Ark1'!S2029</f>
        <v>64249</v>
      </c>
      <c r="I231" s="100">
        <f>+'Ark1'!AD2029</f>
        <v>4.229963486781898</v>
      </c>
      <c r="K231" s="100">
        <f>+'Ark1'!AE2029</f>
        <v>4.4746571258121177</v>
      </c>
      <c r="M231" s="100">
        <f>+'Ark1'!W2029</f>
        <v>81.114499836572989</v>
      </c>
      <c r="O231" s="100">
        <f>+'Ark1'!X2029</f>
        <v>0</v>
      </c>
      <c r="Q231" s="100">
        <f>+'Ark1'!Y2029</f>
        <v>0</v>
      </c>
      <c r="R231" s="110"/>
      <c r="T231" s="110"/>
      <c r="U231" s="100">
        <f>+'Ark1'!AA2029</f>
        <v>8.9343773394893891</v>
      </c>
      <c r="V231" s="10">
        <f t="shared" si="12"/>
        <v>32.863938618925829</v>
      </c>
      <c r="W231" s="1">
        <f>+'Ark1'!V2029</f>
        <v>87.881364936700564</v>
      </c>
      <c r="X231" s="39"/>
      <c r="Y231"/>
    </row>
    <row r="232" spans="1:25" ht="15.6">
      <c r="A232" s="39"/>
      <c r="B232">
        <f>+'Ark1'!C2030</f>
        <v>2013</v>
      </c>
      <c r="C232">
        <f>+'Ark1'!M2030</f>
        <v>58</v>
      </c>
      <c r="D232" s="301">
        <f>+'Ark1'!Q2030</f>
        <v>2038</v>
      </c>
      <c r="F232" s="301">
        <f>+'Ark1'!R2030</f>
        <v>94090</v>
      </c>
      <c r="H232" s="301">
        <f>+'Ark1'!S2030</f>
        <v>94090</v>
      </c>
      <c r="I232" s="100">
        <f>+'Ark1'!AD2030</f>
        <v>6.194606366967716</v>
      </c>
      <c r="K232" s="100">
        <f>+'Ark1'!AE2030</f>
        <v>6.4841092120187751</v>
      </c>
      <c r="M232" s="100">
        <f>+'Ark1'!W2030</f>
        <v>80.262365819959243</v>
      </c>
      <c r="O232" s="100">
        <f>+'Ark1'!X2030</f>
        <v>0</v>
      </c>
      <c r="Q232" s="100">
        <f>+'Ark1'!Y2030</f>
        <v>0</v>
      </c>
      <c r="R232" s="110"/>
      <c r="T232" s="110"/>
      <c r="U232" s="100">
        <f>+'Ark1'!AA2030</f>
        <v>8.8008501708754512</v>
      </c>
      <c r="V232" s="10">
        <f t="shared" si="12"/>
        <v>46.167811579980373</v>
      </c>
      <c r="W232" s="1">
        <f>+'Ark1'!V2030</f>
        <v>86.958142816859251</v>
      </c>
      <c r="X232" s="39"/>
      <c r="Y232"/>
    </row>
    <row r="233" spans="1:25" ht="15.6">
      <c r="A233" s="39"/>
      <c r="B233">
        <f>+'Ark1'!C2031</f>
        <v>2013</v>
      </c>
      <c r="C233">
        <f>+'Ark1'!M2031</f>
        <v>59</v>
      </c>
      <c r="D233" s="301">
        <f>+'Ark1'!Q2031</f>
        <v>2087</v>
      </c>
      <c r="F233" s="301">
        <f>+'Ark1'!R2031</f>
        <v>127341</v>
      </c>
      <c r="H233" s="301">
        <f>+'Ark1'!S2031</f>
        <v>127337</v>
      </c>
      <c r="I233" s="100">
        <f>+'Ark1'!AD2031</f>
        <v>8.3837535272190085</v>
      </c>
      <c r="K233" s="100">
        <f>+'Ark1'!AE2031</f>
        <v>8.67619879631145</v>
      </c>
      <c r="M233" s="100">
        <f>+'Ark1'!W2031</f>
        <v>79.356039485773735</v>
      </c>
      <c r="O233" s="100">
        <f>+'Ark1'!X2031</f>
        <v>0</v>
      </c>
      <c r="Q233" s="100">
        <f>+'Ark1'!Y2031</f>
        <v>0</v>
      </c>
      <c r="R233" s="110"/>
      <c r="T233" s="110"/>
      <c r="U233" s="100">
        <f>+'Ark1'!AA2031</f>
        <v>8.6840815746151812</v>
      </c>
      <c r="V233" s="10">
        <f t="shared" si="12"/>
        <v>61.016291327264014</v>
      </c>
      <c r="W233" s="1">
        <f>+'Ark1'!V2031</f>
        <v>85.977459884540011</v>
      </c>
      <c r="X233" s="39"/>
      <c r="Y233"/>
    </row>
    <row r="234" spans="1:25" ht="15.6">
      <c r="A234" s="39"/>
      <c r="B234">
        <f>+'Ark1'!C2032</f>
        <v>2013</v>
      </c>
      <c r="C234">
        <f>+'Ark1'!M2032</f>
        <v>60</v>
      </c>
      <c r="D234" s="301">
        <f>+'Ark1'!Q2032</f>
        <v>2132</v>
      </c>
      <c r="F234" s="301">
        <f>+'Ark1'!R2032</f>
        <v>166413</v>
      </c>
      <c r="H234" s="301">
        <f>+'Ark1'!S2032</f>
        <v>166405</v>
      </c>
      <c r="I234" s="100">
        <f>+'Ark1'!AD2032</f>
        <v>10.956138052356239</v>
      </c>
      <c r="K234" s="100">
        <f>+'Ark1'!AE2032</f>
        <v>11.17145562865934</v>
      </c>
      <c r="M234" s="100">
        <f>+'Ark1'!W2032</f>
        <v>78.189511132478017</v>
      </c>
      <c r="O234" s="100">
        <f>+'Ark1'!X2032</f>
        <v>0</v>
      </c>
      <c r="Q234" s="100">
        <f>+'Ark1'!Y2032</f>
        <v>0</v>
      </c>
      <c r="R234" s="110"/>
      <c r="T234" s="110"/>
      <c r="U234" s="100">
        <f>+'Ark1'!AA2032</f>
        <v>8.9138709658882007</v>
      </c>
      <c r="V234" s="10">
        <f t="shared" si="12"/>
        <v>78.054878048780495</v>
      </c>
      <c r="W234" s="1">
        <f>+'Ark1'!V2032</f>
        <v>84.714252514042997</v>
      </c>
      <c r="X234" s="39"/>
      <c r="Y234"/>
    </row>
    <row r="235" spans="1:25" ht="15.6">
      <c r="A235" s="39"/>
      <c r="B235">
        <f>+'Ark1'!C2033</f>
        <v>2013</v>
      </c>
      <c r="C235">
        <f>+'Ark1'!M2033</f>
        <v>61</v>
      </c>
      <c r="D235" s="301">
        <f>+'Ark1'!Q2033</f>
        <v>2110</v>
      </c>
      <c r="F235" s="301">
        <f>+'Ark1'!R2033</f>
        <v>182338</v>
      </c>
      <c r="H235" s="301">
        <f>+'Ark1'!S2033</f>
        <v>182335</v>
      </c>
      <c r="I235" s="100">
        <f>+'Ark1'!AD2033</f>
        <v>12.00459279137166</v>
      </c>
      <c r="K235" s="100">
        <f>+'Ark1'!AE2033</f>
        <v>12.133847106196878</v>
      </c>
      <c r="M235" s="100">
        <f>+'Ark1'!W2033</f>
        <v>77.505688979077732</v>
      </c>
      <c r="O235" s="100">
        <f>+'Ark1'!X2033</f>
        <v>0</v>
      </c>
      <c r="Q235" s="100">
        <f>+'Ark1'!Y2033</f>
        <v>0</v>
      </c>
      <c r="R235" s="110"/>
      <c r="T235" s="110"/>
      <c r="U235" s="100">
        <f>+'Ark1'!AA2033</f>
        <v>8.5308916128896399</v>
      </c>
      <c r="V235" s="10">
        <f t="shared" si="12"/>
        <v>86.41611374407583</v>
      </c>
      <c r="W235" s="1">
        <f>+'Ark1'!V2033</f>
        <v>83.972172588043392</v>
      </c>
      <c r="X235" s="39"/>
      <c r="Y235"/>
    </row>
    <row r="236" spans="1:25" ht="15.6">
      <c r="A236" s="39"/>
      <c r="B236">
        <f>+'Ark1'!C2034</f>
        <v>2013</v>
      </c>
      <c r="C236">
        <f>+'Ark1'!M2034</f>
        <v>62</v>
      </c>
      <c r="D236" s="301">
        <f>+'Ark1'!Q2034</f>
        <v>2106</v>
      </c>
      <c r="F236" s="301">
        <f>+'Ark1'!R2034</f>
        <v>194389</v>
      </c>
      <c r="H236" s="301">
        <f>+'Ark1'!S2034</f>
        <v>194381</v>
      </c>
      <c r="I236" s="100">
        <f>+'Ark1'!AD2034</f>
        <v>12.79799486734496</v>
      </c>
      <c r="K236" s="100">
        <f>+'Ark1'!AE2034</f>
        <v>12.757994737501429</v>
      </c>
      <c r="M236" s="100">
        <f>+'Ark1'!W2034</f>
        <v>76.442293897036862</v>
      </c>
      <c r="O236" s="100">
        <f>+'Ark1'!X2034</f>
        <v>0</v>
      </c>
      <c r="Q236" s="100">
        <f>+'Ark1'!Y2034</f>
        <v>0</v>
      </c>
      <c r="R236" s="110"/>
      <c r="T236" s="110"/>
      <c r="U236" s="100">
        <f>+'Ark1'!AA2034</f>
        <v>8.5789490666247481</v>
      </c>
      <c r="V236" s="10">
        <f t="shared" si="12"/>
        <v>92.302469135802468</v>
      </c>
      <c r="W236" s="1">
        <f>+'Ark1'!V2034</f>
        <v>82.82106435784749</v>
      </c>
      <c r="X236" s="39"/>
      <c r="Y236"/>
    </row>
    <row r="237" spans="1:25" ht="15.6">
      <c r="A237" s="39"/>
      <c r="B237">
        <f>+'Ark1'!C2035</f>
        <v>2013</v>
      </c>
      <c r="C237">
        <f>+'Ark1'!M2035</f>
        <v>63</v>
      </c>
      <c r="D237" s="301">
        <f>+'Ark1'!Q2035</f>
        <v>2107</v>
      </c>
      <c r="F237" s="301">
        <f>+'Ark1'!R2035</f>
        <v>186125</v>
      </c>
      <c r="H237" s="301">
        <f>+'Ark1'!S2035</f>
        <v>186114</v>
      </c>
      <c r="I237" s="100">
        <f>+'Ark1'!AD2035</f>
        <v>12.25391763260566</v>
      </c>
      <c r="K237" s="100">
        <f>+'Ark1'!AE2035</f>
        <v>12.033595529033075</v>
      </c>
      <c r="M237" s="100">
        <f>+'Ark1'!W2035</f>
        <v>75.304593958541901</v>
      </c>
      <c r="O237" s="100">
        <f>+'Ark1'!X2035</f>
        <v>0</v>
      </c>
      <c r="Q237" s="100">
        <f>+'Ark1'!Y2035</f>
        <v>0</v>
      </c>
      <c r="R237" s="110"/>
      <c r="T237" s="110"/>
      <c r="U237" s="100">
        <f>+'Ark1'!AA2035</f>
        <v>8.5807595900791025</v>
      </c>
      <c r="V237" s="10">
        <f t="shared" si="12"/>
        <v>88.33649738965353</v>
      </c>
      <c r="W237" s="1">
        <f>+'Ark1'!V2035</f>
        <v>81.589118173603893</v>
      </c>
      <c r="X237" s="39"/>
      <c r="Y237"/>
    </row>
    <row r="238" spans="1:25" ht="15.6">
      <c r="A238" s="39"/>
      <c r="B238">
        <f>+'Ark1'!C2036</f>
        <v>2013</v>
      </c>
      <c r="C238">
        <f>+'Ark1'!M2036</f>
        <v>64</v>
      </c>
      <c r="D238" s="301">
        <f>+'Ark1'!Q2036</f>
        <v>2082</v>
      </c>
      <c r="F238" s="301">
        <f>+'Ark1'!R2036</f>
        <v>159891</v>
      </c>
      <c r="H238" s="301">
        <f>+'Ark1'!S2036</f>
        <v>159883</v>
      </c>
      <c r="I238" s="100">
        <f>+'Ark1'!AD2036</f>
        <v>10.526748927843929</v>
      </c>
      <c r="K238" s="100">
        <f>+'Ark1'!AE2036</f>
        <v>10.170583318462127</v>
      </c>
      <c r="M238" s="100">
        <f>+'Ark1'!W2036</f>
        <v>74.088137575601905</v>
      </c>
      <c r="O238" s="100">
        <f>+'Ark1'!X2036</f>
        <v>0</v>
      </c>
      <c r="Q238" s="100">
        <f>+'Ark1'!Y2036</f>
        <v>0</v>
      </c>
      <c r="R238" s="110"/>
      <c r="T238" s="110"/>
      <c r="U238" s="100">
        <f>+'Ark1'!AA2036</f>
        <v>8.5666292440179106</v>
      </c>
      <c r="V238" s="10">
        <f t="shared" si="12"/>
        <v>76.796829971181552</v>
      </c>
      <c r="W238" s="1">
        <f>+'Ark1'!V2036</f>
        <v>80.270778857529407</v>
      </c>
      <c r="X238" s="39"/>
      <c r="Y238"/>
    </row>
    <row r="239" spans="1:25" ht="15.6">
      <c r="A239" s="39"/>
      <c r="B239">
        <f>+'Ark1'!C2037</f>
        <v>2013</v>
      </c>
      <c r="C239">
        <f>+'Ark1'!M2037</f>
        <v>65</v>
      </c>
      <c r="D239" s="301">
        <f>+'Ark1'!Q2037</f>
        <v>2016</v>
      </c>
      <c r="F239" s="301">
        <f>+'Ark1'!R2037</f>
        <v>120344</v>
      </c>
      <c r="H239" s="301">
        <f>+'Ark1'!S2037</f>
        <v>120337</v>
      </c>
      <c r="I239" s="100">
        <f>+'Ark1'!AD2037</f>
        <v>7.9230918123749907</v>
      </c>
      <c r="K239" s="100">
        <f>+'Ark1'!AE2037</f>
        <v>7.5175730772176292</v>
      </c>
      <c r="M239" s="100">
        <f>+'Ark1'!W2037</f>
        <v>72.758474118517015</v>
      </c>
      <c r="O239" s="100">
        <f>+'Ark1'!X2037</f>
        <v>0</v>
      </c>
      <c r="Q239" s="100">
        <f>+'Ark1'!Y2037</f>
        <v>0</v>
      </c>
      <c r="R239" s="110"/>
      <c r="T239" s="110"/>
      <c r="U239" s="100">
        <f>+'Ark1'!AA2037</f>
        <v>8.4698921840906536</v>
      </c>
      <c r="V239" s="10">
        <f t="shared" si="12"/>
        <v>59.694444444444443</v>
      </c>
      <c r="W239" s="1">
        <f>+'Ark1'!V2037</f>
        <v>78.830672089347019</v>
      </c>
      <c r="X239" s="39"/>
      <c r="Y239"/>
    </row>
    <row r="240" spans="1:25" ht="15.6">
      <c r="A240" s="39"/>
      <c r="B240">
        <f>+'Ark1'!C2038</f>
        <v>2013</v>
      </c>
      <c r="C240">
        <f>+'Ark1'!M2038</f>
        <v>66</v>
      </c>
      <c r="D240" s="301">
        <f>+'Ark1'!Q2038</f>
        <v>1950</v>
      </c>
      <c r="F240" s="301">
        <f>+'Ark1'!R2038</f>
        <v>73630</v>
      </c>
      <c r="H240" s="301">
        <f>+'Ark1'!S2038</f>
        <v>73624</v>
      </c>
      <c r="I240" s="100">
        <f>+'Ark1'!AD2038</f>
        <v>4.847580686574906</v>
      </c>
      <c r="K240" s="100">
        <f>+'Ark1'!AE2038</f>
        <v>4.510198771803231</v>
      </c>
      <c r="M240" s="100">
        <f>+'Ark1'!W2038</f>
        <v>71.347930022819057</v>
      </c>
      <c r="O240" s="100">
        <f>+'Ark1'!X2038</f>
        <v>0</v>
      </c>
      <c r="Q240" s="100">
        <f>+'Ark1'!Y2038</f>
        <v>0</v>
      </c>
      <c r="R240" s="110"/>
      <c r="T240" s="110"/>
      <c r="U240" s="100">
        <f>+'Ark1'!AA2038</f>
        <v>8.297212139040326</v>
      </c>
      <c r="V240" s="10">
        <f t="shared" ref="V240:V303" si="13">+F240/D240</f>
        <v>37.758974358974356</v>
      </c>
      <c r="W240" s="1">
        <f>+'Ark1'!V2038</f>
        <v>77.303236120305641</v>
      </c>
      <c r="X240" s="39"/>
      <c r="Y240"/>
    </row>
    <row r="241" spans="1:25" ht="15.6">
      <c r="A241" s="39"/>
      <c r="B241">
        <f>+'Ark1'!C2039</f>
        <v>2013</v>
      </c>
      <c r="C241">
        <f>+'Ark1'!M2039</f>
        <v>67</v>
      </c>
      <c r="D241" s="301">
        <f>+'Ark1'!Q2039</f>
        <v>1817</v>
      </c>
      <c r="F241" s="301">
        <f>+'Ark1'!R2039</f>
        <v>36297</v>
      </c>
      <c r="H241" s="301">
        <f>+'Ark1'!S2039</f>
        <v>36296</v>
      </c>
      <c r="I241" s="100">
        <f>+'Ark1'!AD2039</f>
        <v>2.3896867605678311</v>
      </c>
      <c r="K241" s="100">
        <f>+'Ark1'!AE2039</f>
        <v>2.1781931007936559</v>
      </c>
      <c r="M241" s="100">
        <f>+'Ark1'!W2039</f>
        <v>69.894453934318349</v>
      </c>
      <c r="O241" s="100">
        <f>+'Ark1'!X2039</f>
        <v>0</v>
      </c>
      <c r="Q241" s="100">
        <f>+'Ark1'!Y2039</f>
        <v>0</v>
      </c>
      <c r="R241" s="110"/>
      <c r="T241" s="110"/>
      <c r="U241" s="100">
        <f>+'Ark1'!AA2039</f>
        <v>8.0361997028350149</v>
      </c>
      <c r="V241" s="10">
        <f t="shared" si="13"/>
        <v>19.976334617501376</v>
      </c>
      <c r="W241" s="1">
        <f>+'Ark1'!V2039</f>
        <v>75.726355897374617</v>
      </c>
      <c r="X241" s="39"/>
      <c r="Y241"/>
    </row>
    <row r="242" spans="1:25" ht="15.6">
      <c r="A242" s="39"/>
      <c r="B242">
        <f>+'Ark1'!C2040</f>
        <v>2013</v>
      </c>
      <c r="C242">
        <f>+'Ark1'!M2040</f>
        <v>68</v>
      </c>
      <c r="D242" s="301">
        <f>+'Ark1'!Q2040</f>
        <v>1597</v>
      </c>
      <c r="F242" s="301">
        <f>+'Ark1'!R2040</f>
        <v>16451</v>
      </c>
      <c r="H242" s="301">
        <f>+'Ark1'!S2040</f>
        <v>16446</v>
      </c>
      <c r="I242" s="100">
        <f>+'Ark1'!AD2040</f>
        <v>1.0830850179932605</v>
      </c>
      <c r="K242" s="100">
        <f>+'Ark1'!AE2040</f>
        <v>0.95735110554051861</v>
      </c>
      <c r="M242" s="100">
        <f>+'Ark1'!W2040</f>
        <v>67.797871822935633</v>
      </c>
      <c r="O242" s="100">
        <f>+'Ark1'!X2040</f>
        <v>0</v>
      </c>
      <c r="Q242" s="100">
        <f>+'Ark1'!Y2040</f>
        <v>0</v>
      </c>
      <c r="R242" s="110"/>
      <c r="T242" s="110"/>
      <c r="U242" s="100">
        <f>+'Ark1'!AA2040</f>
        <v>7.759050238605731</v>
      </c>
      <c r="V242" s="10">
        <f t="shared" si="13"/>
        <v>10.301189730745147</v>
      </c>
      <c r="W242" s="1">
        <f>+'Ark1'!V2040</f>
        <v>73.465693364105903</v>
      </c>
      <c r="X242" s="39"/>
      <c r="Y242"/>
    </row>
    <row r="243" spans="1:25" ht="15.6">
      <c r="A243" s="39"/>
      <c r="B243">
        <f>+'Ark1'!C2041</f>
        <v>2012</v>
      </c>
      <c r="C243">
        <f>+'Ark1'!M2041</f>
        <v>48</v>
      </c>
      <c r="D243" s="301">
        <f>+'Ark1'!Q2041</f>
        <v>433</v>
      </c>
      <c r="F243" s="301">
        <f>+'Ark1'!R2041</f>
        <v>746</v>
      </c>
      <c r="H243" s="301">
        <f>+'Ark1'!S2041</f>
        <v>741</v>
      </c>
      <c r="I243" s="100">
        <f>+'Ark1'!AD2041</f>
        <v>4.9249782551647081E-2</v>
      </c>
      <c r="K243" s="100">
        <f>+'Ark1'!AE2041</f>
        <v>5.3910094452977605E-2</v>
      </c>
      <c r="M243" s="100">
        <f>+'Ark1'!W2041</f>
        <v>87.749257759784086</v>
      </c>
      <c r="O243" s="100">
        <f>+'Ark1'!X2041</f>
        <v>0</v>
      </c>
      <c r="Q243" s="100">
        <f>+'Ark1'!Y2041</f>
        <v>0</v>
      </c>
      <c r="R243" s="110"/>
      <c r="T243" s="110"/>
      <c r="U243" s="100">
        <f>+'Ark1'!AA2041</f>
        <v>12.497397952751523</v>
      </c>
      <c r="V243" s="10">
        <f t="shared" si="13"/>
        <v>1.7228637413394918</v>
      </c>
      <c r="W243" s="1">
        <f>+'Ark1'!V2041</f>
        <v>95.770553978913441</v>
      </c>
      <c r="X243" s="39"/>
      <c r="Y243"/>
    </row>
    <row r="244" spans="1:25" ht="15.6">
      <c r="A244" s="39"/>
      <c r="B244">
        <f>+'Ark1'!C2042</f>
        <v>2012</v>
      </c>
      <c r="C244">
        <f>+'Ark1'!M2042</f>
        <v>49</v>
      </c>
      <c r="D244" s="301">
        <f>+'Ark1'!Q2042</f>
        <v>477</v>
      </c>
      <c r="F244" s="301">
        <f>+'Ark1'!R2042</f>
        <v>783</v>
      </c>
      <c r="H244" s="301">
        <f>+'Ark1'!S2042</f>
        <v>783</v>
      </c>
      <c r="I244" s="100">
        <f>+'Ark1'!AD2042</f>
        <v>5.1692466136648352E-2</v>
      </c>
      <c r="K244" s="100">
        <f>+'Ark1'!AE2042</f>
        <v>5.8157091137585791E-2</v>
      </c>
      <c r="M244" s="100">
        <f>+'Ark1'!W2042</f>
        <v>89.584418901660229</v>
      </c>
      <c r="O244" s="100">
        <f>+'Ark1'!X2042</f>
        <v>0</v>
      </c>
      <c r="Q244" s="100">
        <f>+'Ark1'!Y2042</f>
        <v>0</v>
      </c>
      <c r="R244" s="110"/>
      <c r="T244" s="110"/>
      <c r="U244" s="100">
        <f>+'Ark1'!AA2042</f>
        <v>9.7909235414173121</v>
      </c>
      <c r="V244" s="10">
        <f t="shared" si="13"/>
        <v>1.6415094339622642</v>
      </c>
      <c r="W244" s="1">
        <f>+'Ark1'!V2042</f>
        <v>97.057875299740388</v>
      </c>
      <c r="X244" s="39"/>
      <c r="Y244"/>
    </row>
    <row r="245" spans="1:25" ht="15.6">
      <c r="A245" s="39"/>
      <c r="B245">
        <f>+'Ark1'!C2043</f>
        <v>2012</v>
      </c>
      <c r="C245">
        <f>+'Ark1'!M2043</f>
        <v>50</v>
      </c>
      <c r="D245" s="301">
        <f>+'Ark1'!Q2043</f>
        <v>730</v>
      </c>
      <c r="F245" s="301">
        <f>+'Ark1'!R2043</f>
        <v>1527</v>
      </c>
      <c r="H245" s="301">
        <f>+'Ark1'!S2043</f>
        <v>1527</v>
      </c>
      <c r="I245" s="100">
        <f>+'Ark1'!AD2043</f>
        <v>0.10081021173775483</v>
      </c>
      <c r="K245" s="100">
        <f>+'Ark1'!AE2043</f>
        <v>0.11301617676759047</v>
      </c>
      <c r="M245" s="100">
        <f>+'Ark1'!W2043</f>
        <v>89.267452521283616</v>
      </c>
      <c r="O245" s="100">
        <f>+'Ark1'!X2043</f>
        <v>0</v>
      </c>
      <c r="Q245" s="100">
        <f>+'Ark1'!Y2043</f>
        <v>0</v>
      </c>
      <c r="R245" s="110"/>
      <c r="T245" s="110"/>
      <c r="U245" s="100">
        <f>+'Ark1'!AA2043</f>
        <v>9.6498878518644506</v>
      </c>
      <c r="V245" s="10">
        <f t="shared" si="13"/>
        <v>2.091780821917808</v>
      </c>
      <c r="W245" s="1">
        <f>+'Ark1'!V2043</f>
        <v>96.714466436926884</v>
      </c>
      <c r="X245" s="39"/>
      <c r="Y245"/>
    </row>
    <row r="246" spans="1:25" ht="15.6">
      <c r="A246" s="39"/>
      <c r="B246">
        <f>+'Ark1'!C2044</f>
        <v>2012</v>
      </c>
      <c r="C246">
        <f>+'Ark1'!M2044</f>
        <v>51</v>
      </c>
      <c r="D246" s="301">
        <f>+'Ark1'!Q2044</f>
        <v>1057</v>
      </c>
      <c r="F246" s="301">
        <f>+'Ark1'!R2044</f>
        <v>3027</v>
      </c>
      <c r="H246" s="301">
        <f>+'Ark1'!S2044</f>
        <v>3027</v>
      </c>
      <c r="I246" s="100">
        <f>+'Ark1'!AD2044</f>
        <v>0.1998379246432114</v>
      </c>
      <c r="K246" s="100">
        <f>+'Ark1'!AE2044</f>
        <v>0.2214617579894908</v>
      </c>
      <c r="M246" s="100">
        <f>+'Ark1'!W2044</f>
        <v>88.242517343904694</v>
      </c>
      <c r="O246" s="100">
        <f>+'Ark1'!X2044</f>
        <v>0</v>
      </c>
      <c r="Q246" s="100">
        <f>+'Ark1'!Y2044</f>
        <v>0</v>
      </c>
      <c r="R246" s="110"/>
      <c r="T246" s="110"/>
      <c r="U246" s="100">
        <f>+'Ark1'!AA2044</f>
        <v>8.9601370618503289</v>
      </c>
      <c r="V246" s="10">
        <f t="shared" si="13"/>
        <v>2.8637653736991484</v>
      </c>
      <c r="W246" s="1">
        <f>+'Ark1'!V2044</f>
        <v>95.604027458185087</v>
      </c>
      <c r="X246" s="39"/>
      <c r="Y246"/>
    </row>
    <row r="247" spans="1:25" ht="15.6">
      <c r="A247" s="39"/>
      <c r="B247">
        <f>+'Ark1'!C2045</f>
        <v>2012</v>
      </c>
      <c r="C247">
        <f>+'Ark1'!M2045</f>
        <v>52</v>
      </c>
      <c r="D247" s="301">
        <f>+'Ark1'!Q2045</f>
        <v>1354</v>
      </c>
      <c r="F247" s="301">
        <f>+'Ark1'!R2045</f>
        <v>5737</v>
      </c>
      <c r="H247" s="301">
        <f>+'Ark1'!S2045</f>
        <v>5737</v>
      </c>
      <c r="I247" s="100">
        <f>+'Ark1'!AD2045</f>
        <v>0.37874799262573633</v>
      </c>
      <c r="K247" s="100">
        <f>+'Ark1'!AE2045</f>
        <v>0.41709986256707454</v>
      </c>
      <c r="M247" s="100">
        <f>+'Ark1'!W2045</f>
        <v>87.689332403695005</v>
      </c>
      <c r="O247" s="100">
        <f>+'Ark1'!X2045</f>
        <v>0</v>
      </c>
      <c r="Q247" s="100">
        <f>+'Ark1'!Y2045</f>
        <v>0</v>
      </c>
      <c r="R247" s="110"/>
      <c r="T247" s="110"/>
      <c r="U247" s="100">
        <f>+'Ark1'!AA2045</f>
        <v>9.0365163478496182</v>
      </c>
      <c r="V247" s="10">
        <f t="shared" si="13"/>
        <v>4.2370753323485966</v>
      </c>
      <c r="W247" s="1">
        <f>+'Ark1'!V2045</f>
        <v>95.004693828488811</v>
      </c>
      <c r="X247" s="39"/>
      <c r="Y247"/>
    </row>
    <row r="248" spans="1:25" ht="15.6">
      <c r="A248" s="39"/>
      <c r="B248" s="46">
        <f>+'Ark1'!C2046</f>
        <v>2012</v>
      </c>
      <c r="C248" s="46">
        <f>+'Ark1'!M2046</f>
        <v>53</v>
      </c>
      <c r="D248" s="335">
        <f>+'Ark1'!Q2046</f>
        <v>1596</v>
      </c>
      <c r="E248" s="65"/>
      <c r="F248" s="335">
        <f>+'Ark1'!R2046</f>
        <v>10324.5</v>
      </c>
      <c r="G248" s="335"/>
      <c r="H248" s="335">
        <f>+'Ark1'!S2046</f>
        <v>10324.5</v>
      </c>
      <c r="I248" s="99">
        <f>+'Ark1'!AD2046</f>
        <v>0.68160774792825796</v>
      </c>
      <c r="J248" s="99"/>
      <c r="K248" s="99">
        <f>+'Ark1'!AE2046</f>
        <v>0.74540147819595282</v>
      </c>
      <c r="L248" s="99"/>
      <c r="M248" s="99">
        <f>+'Ark1'!W2046</f>
        <v>87.078870647489055</v>
      </c>
      <c r="N248" s="99"/>
      <c r="O248" s="99">
        <f>+'Ark1'!X2046</f>
        <v>0</v>
      </c>
      <c r="P248" s="99"/>
      <c r="Q248" s="99">
        <f>+'Ark1'!Y2046</f>
        <v>0</v>
      </c>
      <c r="R248" s="110"/>
      <c r="S248" s="65"/>
      <c r="T248" s="110"/>
      <c r="U248" s="99">
        <f>+'Ark1'!AA2046</f>
        <v>9.0537468106891001</v>
      </c>
      <c r="V248" s="65">
        <f t="shared" si="13"/>
        <v>6.4689849624060152</v>
      </c>
      <c r="W248" s="48">
        <f>+'Ark1'!V2046</f>
        <v>94.343305143541954</v>
      </c>
      <c r="X248" s="39"/>
      <c r="Y248"/>
    </row>
    <row r="249" spans="1:25" ht="15.6">
      <c r="A249" s="39"/>
      <c r="B249" s="46">
        <f>+'Ark1'!C2047</f>
        <v>2012</v>
      </c>
      <c r="C249" s="46">
        <f>+'Ark1'!M2047</f>
        <v>54</v>
      </c>
      <c r="D249" s="335">
        <f>+'Ark1'!Q2047</f>
        <v>1780</v>
      </c>
      <c r="E249" s="65"/>
      <c r="F249" s="335">
        <f>+'Ark1'!R2047</f>
        <v>18176</v>
      </c>
      <c r="G249" s="335"/>
      <c r="H249" s="335">
        <f>+'Ark1'!S2047</f>
        <v>18176</v>
      </c>
      <c r="I249" s="99">
        <f>+'Ark1'!AD2047</f>
        <v>1.1999518065130521</v>
      </c>
      <c r="J249" s="99"/>
      <c r="K249" s="99">
        <f>+'Ark1'!AE2047</f>
        <v>1.3019963280525173</v>
      </c>
      <c r="L249" s="99"/>
      <c r="M249" s="99">
        <f>+'Ark1'!W2047</f>
        <v>86.397865316901999</v>
      </c>
      <c r="N249" s="99"/>
      <c r="O249" s="99">
        <f>+'Ark1'!X2047</f>
        <v>0</v>
      </c>
      <c r="P249" s="99"/>
      <c r="Q249" s="99">
        <f>+'Ark1'!Y2047</f>
        <v>0</v>
      </c>
      <c r="R249" s="110"/>
      <c r="S249" s="65"/>
      <c r="T249" s="110"/>
      <c r="U249" s="99">
        <f>+'Ark1'!AA2047</f>
        <v>8.737752863780214</v>
      </c>
      <c r="V249" s="65">
        <f t="shared" si="13"/>
        <v>10.21123595505618</v>
      </c>
      <c r="W249" s="48">
        <f>+'Ark1'!V2047</f>
        <v>93.605487883966688</v>
      </c>
      <c r="X249" s="39"/>
      <c r="Y249"/>
    </row>
    <row r="250" spans="1:25" ht="15.6">
      <c r="A250" s="39"/>
      <c r="B250" s="46">
        <f>+'Ark1'!C2048</f>
        <v>2012</v>
      </c>
      <c r="C250" s="46">
        <f>+'Ark1'!M2048</f>
        <v>55</v>
      </c>
      <c r="D250" s="335">
        <f>+'Ark1'!Q2048</f>
        <v>1904</v>
      </c>
      <c r="E250" s="65"/>
      <c r="F250" s="335">
        <f>+'Ark1'!R2048</f>
        <v>30309</v>
      </c>
      <c r="G250" s="335"/>
      <c r="H250" s="335">
        <f>+'Ark1'!S2048</f>
        <v>30309</v>
      </c>
      <c r="I250" s="99">
        <f>+'Ark1'!AD2048</f>
        <v>2.0009539669676562</v>
      </c>
      <c r="J250" s="99"/>
      <c r="K250" s="99">
        <f>+'Ark1'!AE2048</f>
        <v>2.1496603526086777</v>
      </c>
      <c r="L250" s="99"/>
      <c r="M250" s="99">
        <f>+'Ark1'!W2048</f>
        <v>85.54404962222425</v>
      </c>
      <c r="N250" s="99"/>
      <c r="O250" s="99">
        <f>+'Ark1'!X2048</f>
        <v>0</v>
      </c>
      <c r="P250" s="99"/>
      <c r="Q250" s="99">
        <f>+'Ark1'!Y2048</f>
        <v>0</v>
      </c>
      <c r="R250" s="110"/>
      <c r="S250" s="65"/>
      <c r="T250" s="110"/>
      <c r="U250" s="99">
        <f>+'Ark1'!AA2048</f>
        <v>8.6531067181754349</v>
      </c>
      <c r="V250" s="65">
        <f t="shared" si="13"/>
        <v>15.918592436974789</v>
      </c>
      <c r="W250" s="48">
        <f>+'Ark1'!V2048</f>
        <v>92.680443794391962</v>
      </c>
      <c r="X250" s="39"/>
      <c r="Y250"/>
    </row>
    <row r="251" spans="1:25" ht="15.6">
      <c r="A251" s="39"/>
      <c r="B251" s="46">
        <f>+'Ark1'!C2049</f>
        <v>2012</v>
      </c>
      <c r="C251" s="46">
        <f>+'Ark1'!M2049</f>
        <v>56</v>
      </c>
      <c r="D251" s="335">
        <f>+'Ark1'!Q2049</f>
        <v>2043</v>
      </c>
      <c r="E251" s="65"/>
      <c r="F251" s="335">
        <f>+'Ark1'!R2049</f>
        <v>47675</v>
      </c>
      <c r="G251" s="335"/>
      <c r="H251" s="335">
        <f>+'Ark1'!S2049</f>
        <v>47675</v>
      </c>
      <c r="I251" s="99">
        <f>+'Ark1'!AD2049</f>
        <v>3.1474308085117624</v>
      </c>
      <c r="J251" s="99"/>
      <c r="K251" s="99">
        <f>+'Ark1'!AE2049</f>
        <v>3.3487626895338409</v>
      </c>
      <c r="L251" s="99"/>
      <c r="M251" s="99">
        <f>+'Ark1'!W2049</f>
        <v>84.719861562663212</v>
      </c>
      <c r="N251" s="99"/>
      <c r="O251" s="99">
        <f>+'Ark1'!X2049</f>
        <v>0</v>
      </c>
      <c r="P251" s="99"/>
      <c r="Q251" s="99">
        <f>+'Ark1'!Y2049</f>
        <v>0</v>
      </c>
      <c r="R251" s="110"/>
      <c r="S251" s="65"/>
      <c r="T251" s="110"/>
      <c r="U251" s="99">
        <f>+'Ark1'!AA2049</f>
        <v>8.4956285907144125</v>
      </c>
      <c r="V251" s="65">
        <f t="shared" si="13"/>
        <v>23.335780714635341</v>
      </c>
      <c r="W251" s="48">
        <f>+'Ark1'!V2049</f>
        <v>91.78749898446722</v>
      </c>
      <c r="X251" s="39"/>
      <c r="Y251"/>
    </row>
    <row r="252" spans="1:25" ht="15.6">
      <c r="A252" s="39"/>
      <c r="B252" s="46">
        <f>+'Ark1'!C2050</f>
        <v>2012</v>
      </c>
      <c r="C252" s="46">
        <f>+'Ark1'!M2050</f>
        <v>57</v>
      </c>
      <c r="D252" s="335">
        <f>+'Ark1'!Q2050</f>
        <v>2101</v>
      </c>
      <c r="E252" s="65"/>
      <c r="F252" s="335">
        <f>+'Ark1'!R2050</f>
        <v>71927</v>
      </c>
      <c r="G252" s="335"/>
      <c r="H252" s="335">
        <f>+'Ark1'!S2050</f>
        <v>71924</v>
      </c>
      <c r="I252" s="99">
        <f>+'Ark1'!AD2050</f>
        <v>4.7485108707671824</v>
      </c>
      <c r="J252" s="99"/>
      <c r="K252" s="99">
        <f>+'Ark1'!AE2050</f>
        <v>5.0050351004442861</v>
      </c>
      <c r="L252" s="99"/>
      <c r="M252" s="99">
        <f>+'Ark1'!W2050</f>
        <v>83.931476280518098</v>
      </c>
      <c r="N252" s="99"/>
      <c r="O252" s="99">
        <f>+'Ark1'!X2050</f>
        <v>0</v>
      </c>
      <c r="P252" s="99"/>
      <c r="Q252" s="99">
        <f>+'Ark1'!Y2050</f>
        <v>0</v>
      </c>
      <c r="R252" s="110"/>
      <c r="S252" s="65"/>
      <c r="T252" s="110"/>
      <c r="U252" s="99">
        <f>+'Ark1'!AA2050</f>
        <v>8.3583988082998779</v>
      </c>
      <c r="V252" s="65">
        <f t="shared" si="13"/>
        <v>34.234650166587336</v>
      </c>
      <c r="W252" s="48">
        <f>+'Ark1'!V2050</f>
        <v>90.934884740200559</v>
      </c>
      <c r="X252" s="39"/>
      <c r="Y252"/>
    </row>
    <row r="253" spans="1:25" ht="15.6">
      <c r="A253" s="39"/>
      <c r="B253" s="46">
        <f>+'Ark1'!C2051</f>
        <v>2012</v>
      </c>
      <c r="C253" s="46">
        <f>+'Ark1'!M2051</f>
        <v>58</v>
      </c>
      <c r="D253" s="335">
        <f>+'Ark1'!Q2051</f>
        <v>2151</v>
      </c>
      <c r="E253" s="65"/>
      <c r="F253" s="335">
        <f>+'Ark1'!R2051</f>
        <v>102172</v>
      </c>
      <c r="G253" s="335"/>
      <c r="H253" s="335">
        <f>+'Ark1'!S2051</f>
        <v>102170</v>
      </c>
      <c r="I253" s="99">
        <f>+'Ark1'!AD2051</f>
        <v>6.7452396553175422</v>
      </c>
      <c r="J253" s="99"/>
      <c r="K253" s="99">
        <f>+'Ark1'!AE2051</f>
        <v>7.0390015226557718</v>
      </c>
      <c r="L253" s="99"/>
      <c r="M253" s="99">
        <f>+'Ark1'!W2051</f>
        <v>83.095830478613891</v>
      </c>
      <c r="N253" s="99"/>
      <c r="O253" s="99">
        <f>+'Ark1'!X2051</f>
        <v>0</v>
      </c>
      <c r="P253" s="99"/>
      <c r="Q253" s="99">
        <f>+'Ark1'!Y2051</f>
        <v>0</v>
      </c>
      <c r="R253" s="110"/>
      <c r="S253" s="65"/>
      <c r="T253" s="110"/>
      <c r="U253" s="99">
        <f>+'Ark1'!AA2051</f>
        <v>8.3248425370671928</v>
      </c>
      <c r="V253" s="65">
        <f t="shared" si="13"/>
        <v>47.499767549976752</v>
      </c>
      <c r="W253" s="48">
        <f>+'Ark1'!V2051</f>
        <v>90.028800807950859</v>
      </c>
      <c r="X253" s="39"/>
      <c r="Y253"/>
    </row>
    <row r="254" spans="1:25" ht="15.6">
      <c r="A254" s="39"/>
      <c r="B254" s="46">
        <f>+'Ark1'!C2052</f>
        <v>2012</v>
      </c>
      <c r="C254" s="46">
        <f>+'Ark1'!M2052</f>
        <v>59</v>
      </c>
      <c r="D254" s="335">
        <f>+'Ark1'!Q2052</f>
        <v>2195</v>
      </c>
      <c r="E254" s="65"/>
      <c r="F254" s="335">
        <f>+'Ark1'!R2052</f>
        <v>133634</v>
      </c>
      <c r="G254" s="335"/>
      <c r="H254" s="335">
        <f>+'Ark1'!S2052</f>
        <v>133631</v>
      </c>
      <c r="I254" s="99">
        <f>+'Ark1'!AD2052</f>
        <v>8.8223129242718574</v>
      </c>
      <c r="J254" s="99"/>
      <c r="K254" s="99">
        <f>+'Ark1'!AE2052</f>
        <v>9.1158121687614848</v>
      </c>
      <c r="L254" s="99"/>
      <c r="M254" s="99">
        <f>+'Ark1'!W2052</f>
        <v>82.277240311005457</v>
      </c>
      <c r="N254" s="99"/>
      <c r="O254" s="99">
        <f>+'Ark1'!X2052</f>
        <v>0</v>
      </c>
      <c r="P254" s="99"/>
      <c r="Q254" s="99">
        <f>+'Ark1'!Y2052</f>
        <v>0</v>
      </c>
      <c r="R254" s="110"/>
      <c r="S254" s="65"/>
      <c r="T254" s="110"/>
      <c r="U254" s="99">
        <f>+'Ark1'!AA2052</f>
        <v>8.2344414859666024</v>
      </c>
      <c r="V254" s="65">
        <f t="shared" si="13"/>
        <v>60.881093394077446</v>
      </c>
      <c r="W254" s="48">
        <f>+'Ark1'!V2052</f>
        <v>89.141938077198361</v>
      </c>
      <c r="X254" s="39"/>
      <c r="Y254"/>
    </row>
    <row r="255" spans="1:25" ht="15.6">
      <c r="A255" s="39"/>
      <c r="B255" s="46">
        <f>+'Ark1'!C2053</f>
        <v>2012</v>
      </c>
      <c r="C255" s="46">
        <f>+'Ark1'!M2053</f>
        <v>60</v>
      </c>
      <c r="D255" s="335">
        <f>+'Ark1'!Q2053</f>
        <v>2265</v>
      </c>
      <c r="E255" s="65"/>
      <c r="F255" s="335">
        <f>+'Ark1'!R2053</f>
        <v>167680</v>
      </c>
      <c r="G255" s="335"/>
      <c r="H255" s="335">
        <f>+'Ark1'!S2053</f>
        <v>167672</v>
      </c>
      <c r="I255" s="99">
        <f>+'Ark1'!AD2053</f>
        <v>11.069977933324644</v>
      </c>
      <c r="J255" s="99"/>
      <c r="K255" s="99">
        <f>+'Ark1'!AE2053</f>
        <v>11.281599484748956</v>
      </c>
      <c r="L255" s="99"/>
      <c r="M255" s="99">
        <f>+'Ark1'!W2053</f>
        <v>81.152461949519676</v>
      </c>
      <c r="N255" s="99"/>
      <c r="O255" s="99">
        <f>+'Ark1'!X2053</f>
        <v>0</v>
      </c>
      <c r="P255" s="99"/>
      <c r="Q255" s="99">
        <f>+'Ark1'!Y2053</f>
        <v>0</v>
      </c>
      <c r="R255" s="110"/>
      <c r="S255" s="65"/>
      <c r="T255" s="110"/>
      <c r="U255" s="99">
        <f>+'Ark1'!AA2053</f>
        <v>8.4784473106469296</v>
      </c>
      <c r="V255" s="65">
        <f t="shared" si="13"/>
        <v>74.030905077262688</v>
      </c>
      <c r="W255" s="48">
        <f>+'Ark1'!V2053</f>
        <v>87.924493194860943</v>
      </c>
      <c r="X255" s="39"/>
      <c r="Y255"/>
    </row>
    <row r="256" spans="1:25" ht="15.6">
      <c r="A256" s="39"/>
      <c r="B256" s="46">
        <f>+'Ark1'!C2054</f>
        <v>2012</v>
      </c>
      <c r="C256" s="46">
        <f>+'Ark1'!M2054</f>
        <v>61</v>
      </c>
      <c r="D256" s="335">
        <f>+'Ark1'!Q2054</f>
        <v>2244</v>
      </c>
      <c r="E256" s="65"/>
      <c r="F256" s="335">
        <f>+'Ark1'!R2054</f>
        <v>180643</v>
      </c>
      <c r="G256" s="335"/>
      <c r="H256" s="335">
        <f>+'Ark1'!S2054</f>
        <v>180641</v>
      </c>
      <c r="I256" s="99">
        <f>+'Ark1'!AD2054</f>
        <v>11.925775428253598</v>
      </c>
      <c r="J256" s="99"/>
      <c r="K256" s="99">
        <f>+'Ark1'!AE2054</f>
        <v>12.029321870687362</v>
      </c>
      <c r="L256" s="99"/>
      <c r="M256" s="99">
        <f>+'Ark1'!W2054</f>
        <v>80.318646929545508</v>
      </c>
      <c r="N256" s="99"/>
      <c r="O256" s="99">
        <f>+'Ark1'!X2054</f>
        <v>0</v>
      </c>
      <c r="P256" s="99"/>
      <c r="Q256" s="99">
        <f>+'Ark1'!Y2054</f>
        <v>0</v>
      </c>
      <c r="R256" s="110"/>
      <c r="S256" s="65"/>
      <c r="T256" s="110"/>
      <c r="U256" s="99">
        <f>+'Ark1'!AA2054</f>
        <v>8.2728079491571815</v>
      </c>
      <c r="V256" s="65">
        <f t="shared" si="13"/>
        <v>80.500445632798574</v>
      </c>
      <c r="W256" s="48">
        <f>+'Ark1'!V2054</f>
        <v>87.019538936591502</v>
      </c>
      <c r="X256" s="39"/>
      <c r="Y256"/>
    </row>
    <row r="257" spans="1:25" ht="15.6">
      <c r="A257" s="39"/>
      <c r="B257" s="46">
        <f>+'Ark1'!C2055</f>
        <v>2012</v>
      </c>
      <c r="C257" s="46">
        <f>+'Ark1'!M2055</f>
        <v>62</v>
      </c>
      <c r="D257" s="335">
        <f>+'Ark1'!Q2055</f>
        <v>2257</v>
      </c>
      <c r="E257" s="65"/>
      <c r="F257" s="335">
        <f>+'Ark1'!R2055</f>
        <v>187977</v>
      </c>
      <c r="G257" s="335"/>
      <c r="H257" s="335">
        <f>+'Ark1'!S2055</f>
        <v>187972</v>
      </c>
      <c r="I257" s="99">
        <f>+'Ark1'!AD2055</f>
        <v>12.409954925886009</v>
      </c>
      <c r="J257" s="99"/>
      <c r="K257" s="99">
        <f>+'Ark1'!AE2055</f>
        <v>12.354441969765684</v>
      </c>
      <c r="L257" s="99"/>
      <c r="M257" s="99">
        <f>+'Ark1'!W2055</f>
        <v>79.272314493647315</v>
      </c>
      <c r="N257" s="99"/>
      <c r="O257" s="99">
        <f>+'Ark1'!X2055</f>
        <v>0</v>
      </c>
      <c r="P257" s="99"/>
      <c r="Q257" s="99">
        <f>+'Ark1'!Y2055</f>
        <v>0</v>
      </c>
      <c r="R257" s="110"/>
      <c r="S257" s="65"/>
      <c r="T257" s="110"/>
      <c r="U257" s="99">
        <f>+'Ark1'!AA2055</f>
        <v>8.3559842873393428</v>
      </c>
      <c r="V257" s="65">
        <f t="shared" si="13"/>
        <v>83.286220646876387</v>
      </c>
      <c r="W257" s="48">
        <f>+'Ark1'!V2055</f>
        <v>85.886515704524882</v>
      </c>
      <c r="X257" s="39"/>
      <c r="Y257"/>
    </row>
    <row r="258" spans="1:25" ht="15.6">
      <c r="A258" s="39"/>
      <c r="B258" s="46">
        <f>+'Ark1'!C2056</f>
        <v>2012</v>
      </c>
      <c r="C258" s="46">
        <f>+'Ark1'!M2056</f>
        <v>63</v>
      </c>
      <c r="D258" s="335">
        <f>+'Ark1'!Q2056</f>
        <v>2230</v>
      </c>
      <c r="E258" s="65"/>
      <c r="F258" s="335">
        <f>+'Ark1'!R2056</f>
        <v>176809</v>
      </c>
      <c r="G258" s="335"/>
      <c r="H258" s="335">
        <f>+'Ark1'!S2056</f>
        <v>176802</v>
      </c>
      <c r="I258" s="99">
        <f>+'Ark1'!AD2056</f>
        <v>11.672660594067247</v>
      </c>
      <c r="J258" s="99"/>
      <c r="K258" s="99">
        <f>+'Ark1'!AE2056</f>
        <v>11.444584366613212</v>
      </c>
      <c r="L258" s="99"/>
      <c r="M258" s="99">
        <f>+'Ark1'!W2056</f>
        <v>78.073638307258889</v>
      </c>
      <c r="N258" s="99"/>
      <c r="O258" s="99">
        <f>+'Ark1'!X2056</f>
        <v>0</v>
      </c>
      <c r="P258" s="99"/>
      <c r="Q258" s="99">
        <f>+'Ark1'!Y2056</f>
        <v>0</v>
      </c>
      <c r="R258" s="110"/>
      <c r="S258" s="65"/>
      <c r="T258" s="110"/>
      <c r="U258" s="99">
        <f>+'Ark1'!AA2056</f>
        <v>8.3981709502946185</v>
      </c>
      <c r="V258" s="65">
        <f t="shared" si="13"/>
        <v>79.286547085201789</v>
      </c>
      <c r="W258" s="48">
        <f>+'Ark1'!V2056</f>
        <v>84.588457430936629</v>
      </c>
      <c r="X258" s="39"/>
      <c r="Y258"/>
    </row>
    <row r="259" spans="1:25" ht="15.6">
      <c r="A259" s="39"/>
      <c r="B259" s="46">
        <f>+'Ark1'!C2057</f>
        <v>2012</v>
      </c>
      <c r="C259" s="46">
        <f>+'Ark1'!M2057</f>
        <v>64</v>
      </c>
      <c r="D259" s="335">
        <f>+'Ark1'!Q2057</f>
        <v>2214</v>
      </c>
      <c r="E259" s="65"/>
      <c r="F259" s="335">
        <f>+'Ark1'!R2057</f>
        <v>149743</v>
      </c>
      <c r="G259" s="335"/>
      <c r="H259" s="335">
        <f>+'Ark1'!S2057</f>
        <v>149733</v>
      </c>
      <c r="I259" s="99">
        <f>+'Ark1'!AD2057</f>
        <v>9.8858045424011909</v>
      </c>
      <c r="J259" s="99"/>
      <c r="K259" s="99">
        <f>+'Ark1'!AE2057</f>
        <v>9.5246903153510392</v>
      </c>
      <c r="L259" s="99"/>
      <c r="M259" s="99">
        <f>+'Ark1'!W2057</f>
        <v>76.722881395550502</v>
      </c>
      <c r="N259" s="99"/>
      <c r="O259" s="99">
        <f>+'Ark1'!X2057</f>
        <v>0</v>
      </c>
      <c r="P259" s="99"/>
      <c r="Q259" s="99">
        <f>+'Ark1'!Y2057</f>
        <v>0</v>
      </c>
      <c r="R259" s="110"/>
      <c r="S259" s="65"/>
      <c r="T259" s="110"/>
      <c r="U259" s="99">
        <f>+'Ark1'!AA2057</f>
        <v>8.4340532822106375</v>
      </c>
      <c r="V259" s="65">
        <f t="shared" si="13"/>
        <v>67.634598012646791</v>
      </c>
      <c r="W259" s="48">
        <f>+'Ark1'!V2057</f>
        <v>83.126075646142979</v>
      </c>
      <c r="X259" s="39"/>
      <c r="Y259"/>
    </row>
    <row r="260" spans="1:25" ht="15.6">
      <c r="A260" s="39"/>
      <c r="B260" s="46">
        <f>+'Ark1'!C2058</f>
        <v>2012</v>
      </c>
      <c r="C260" s="46">
        <f>+'Ark1'!M2058</f>
        <v>65</v>
      </c>
      <c r="D260" s="335">
        <f>+'Ark1'!Q2058</f>
        <v>2171</v>
      </c>
      <c r="E260" s="65"/>
      <c r="F260" s="335">
        <f>+'Ark1'!R2058</f>
        <v>110710</v>
      </c>
      <c r="G260" s="335"/>
      <c r="H260" s="335">
        <f>+'Ark1'!S2058</f>
        <v>110708</v>
      </c>
      <c r="I260" s="99">
        <f>+'Ark1'!AD2058</f>
        <v>7.3089053971754003</v>
      </c>
      <c r="J260" s="99"/>
      <c r="K260" s="99">
        <f>+'Ark1'!AE2058</f>
        <v>6.8939975611606608</v>
      </c>
      <c r="L260" s="99"/>
      <c r="M260" s="99">
        <f>+'Ark1'!W2058</f>
        <v>75.107565848899497</v>
      </c>
      <c r="N260" s="99"/>
      <c r="O260" s="99">
        <f>+'Ark1'!X2058</f>
        <v>0</v>
      </c>
      <c r="P260" s="99"/>
      <c r="Q260" s="99">
        <f>+'Ark1'!Y2058</f>
        <v>0</v>
      </c>
      <c r="R260" s="110"/>
      <c r="S260" s="65"/>
      <c r="T260" s="110"/>
      <c r="U260" s="99">
        <f>+'Ark1'!AA2058</f>
        <v>8.4213561321888104</v>
      </c>
      <c r="V260" s="65">
        <f t="shared" si="13"/>
        <v>50.994933210502076</v>
      </c>
      <c r="W260" s="48">
        <f>+'Ark1'!V2058</f>
        <v>81.374058453518799</v>
      </c>
      <c r="X260" s="39"/>
      <c r="Y260"/>
    </row>
    <row r="261" spans="1:25" ht="15.6">
      <c r="A261" s="39"/>
      <c r="B261" s="46">
        <f>+'Ark1'!C2059</f>
        <v>2012</v>
      </c>
      <c r="C261" s="46">
        <f>+'Ark1'!M2059</f>
        <v>66</v>
      </c>
      <c r="D261" s="335">
        <f>+'Ark1'!Q2059</f>
        <v>2057</v>
      </c>
      <c r="E261" s="65"/>
      <c r="F261" s="335">
        <f>+'Ark1'!R2059</f>
        <v>67624</v>
      </c>
      <c r="G261" s="335"/>
      <c r="H261" s="335">
        <f>+'Ark1'!S2059</f>
        <v>67623</v>
      </c>
      <c r="I261" s="99">
        <f>+'Ark1'!AD2059</f>
        <v>4.4644333716790641</v>
      </c>
      <c r="J261" s="99"/>
      <c r="K261" s="99">
        <f>+'Ark1'!AE2059</f>
        <v>4.1201424488321754</v>
      </c>
      <c r="L261" s="99"/>
      <c r="M261" s="99">
        <f>+'Ark1'!W2059</f>
        <v>73.486804785353641</v>
      </c>
      <c r="N261" s="99"/>
      <c r="O261" s="99">
        <f>+'Ark1'!X2059</f>
        <v>0</v>
      </c>
      <c r="P261" s="99"/>
      <c r="Q261" s="99">
        <f>+'Ark1'!Y2059</f>
        <v>0</v>
      </c>
      <c r="R261" s="110"/>
      <c r="S261" s="65"/>
      <c r="T261" s="110"/>
      <c r="U261" s="99">
        <f>+'Ark1'!AA2059</f>
        <v>8.2809931500126854</v>
      </c>
      <c r="V261" s="65">
        <f t="shared" si="13"/>
        <v>32.875060768108895</v>
      </c>
      <c r="W261" s="48">
        <f>+'Ark1'!V2059</f>
        <v>79.617900715857814</v>
      </c>
      <c r="X261" s="39"/>
      <c r="Y261"/>
    </row>
    <row r="262" spans="1:25" ht="15.6">
      <c r="A262" s="39"/>
      <c r="B262" s="46">
        <f>+'Ark1'!C2060</f>
        <v>2012</v>
      </c>
      <c r="C262" s="46">
        <f>+'Ark1'!M2060</f>
        <v>67</v>
      </c>
      <c r="D262" s="335">
        <f>+'Ark1'!Q2060</f>
        <v>1894</v>
      </c>
      <c r="E262" s="65"/>
      <c r="F262" s="335">
        <f>+'Ark1'!R2060</f>
        <v>32708</v>
      </c>
      <c r="G262" s="335"/>
      <c r="H262" s="335">
        <f>+'Ark1'!S2060</f>
        <v>32706</v>
      </c>
      <c r="I262" s="99">
        <f>+'Ark1'!AD2060</f>
        <v>2.1593322891411155</v>
      </c>
      <c r="J262" s="99"/>
      <c r="K262" s="99">
        <f>+'Ark1'!AE2060</f>
        <v>1.9443847559449816</v>
      </c>
      <c r="L262" s="99"/>
      <c r="M262" s="99">
        <f>+'Ark1'!W2060</f>
        <v>71.704488473062852</v>
      </c>
      <c r="N262" s="99"/>
      <c r="O262" s="99">
        <f>+'Ark1'!X2060</f>
        <v>0</v>
      </c>
      <c r="P262" s="99"/>
      <c r="Q262" s="99">
        <f>+'Ark1'!Y2060</f>
        <v>0</v>
      </c>
      <c r="R262" s="110"/>
      <c r="S262" s="65"/>
      <c r="T262" s="110"/>
      <c r="U262" s="99">
        <f>+'Ark1'!AA2060</f>
        <v>8.0931426542954554</v>
      </c>
      <c r="V262" s="65">
        <f t="shared" si="13"/>
        <v>17.269271383315733</v>
      </c>
      <c r="W262" s="48">
        <f>+'Ark1'!V2060</f>
        <v>77.68893677604018</v>
      </c>
      <c r="X262" s="39"/>
      <c r="Y262"/>
    </row>
    <row r="263" spans="1:25" ht="15.6">
      <c r="A263" s="39"/>
      <c r="B263" s="46">
        <f>+'Ark1'!C2061</f>
        <v>2012</v>
      </c>
      <c r="C263" s="46">
        <f>+'Ark1'!M2061</f>
        <v>68</v>
      </c>
      <c r="D263" s="335">
        <f>+'Ark1'!Q2061</f>
        <v>1644</v>
      </c>
      <c r="E263" s="65"/>
      <c r="F263" s="335">
        <f>+'Ark1'!R2061</f>
        <v>14621</v>
      </c>
      <c r="G263" s="335"/>
      <c r="H263" s="335">
        <f>+'Ark1'!S2061</f>
        <v>14618</v>
      </c>
      <c r="I263" s="99">
        <f>+'Ark1'!AD2061</f>
        <v>0.96525612692712015</v>
      </c>
      <c r="J263" s="99"/>
      <c r="K263" s="99">
        <f>+'Ark1'!AE2061</f>
        <v>0.83502484833822255</v>
      </c>
      <c r="L263" s="99"/>
      <c r="M263" s="99">
        <f>+'Ark1'!W2061</f>
        <v>68.897427828704451</v>
      </c>
      <c r="N263" s="99"/>
      <c r="O263" s="99">
        <f>+'Ark1'!X2061</f>
        <v>0</v>
      </c>
      <c r="P263" s="99"/>
      <c r="Q263" s="99">
        <f>+'Ark1'!Y2061</f>
        <v>0</v>
      </c>
      <c r="R263" s="110"/>
      <c r="S263" s="65"/>
      <c r="T263" s="110"/>
      <c r="U263" s="99">
        <f>+'Ark1'!AA2061</f>
        <v>8.0428834354250398</v>
      </c>
      <c r="V263" s="65">
        <f t="shared" si="13"/>
        <v>8.8935523114355224</v>
      </c>
      <c r="W263" s="48">
        <f>+'Ark1'!V2061</f>
        <v>74.653460826209425</v>
      </c>
      <c r="X263" s="39"/>
      <c r="Y263"/>
    </row>
    <row r="264" spans="1:25" ht="15.6">
      <c r="A264" s="39"/>
      <c r="B264" s="46">
        <f>+'Ark1'!C2062</f>
        <v>2011</v>
      </c>
      <c r="C264" s="46">
        <f>+'Ark1'!M2062</f>
        <v>48</v>
      </c>
      <c r="D264" s="335">
        <f>+'Ark1'!Q2062</f>
        <v>534</v>
      </c>
      <c r="E264" s="65"/>
      <c r="F264" s="335">
        <f>+'Ark1'!R2062</f>
        <v>1009</v>
      </c>
      <c r="G264" s="335"/>
      <c r="H264" s="335">
        <f>+'Ark1'!S2062</f>
        <v>928</v>
      </c>
      <c r="I264" s="99">
        <f>+'Ark1'!AD2062</f>
        <v>6.744523917826431E-2</v>
      </c>
      <c r="J264" s="99"/>
      <c r="K264" s="99">
        <f>+'Ark1'!AE2062</f>
        <v>6.9021711439771247E-2</v>
      </c>
      <c r="L264" s="99"/>
      <c r="M264" s="99">
        <f>+'Ark1'!W2062</f>
        <v>89.194719827586141</v>
      </c>
      <c r="N264" s="99"/>
      <c r="O264" s="99">
        <f>+'Ark1'!X2062</f>
        <v>0</v>
      </c>
      <c r="P264" s="99"/>
      <c r="Q264" s="99">
        <f>+'Ark1'!Y2062</f>
        <v>0</v>
      </c>
      <c r="R264" s="110"/>
      <c r="S264" s="65"/>
      <c r="T264" s="110"/>
      <c r="U264" s="99">
        <f>+'Ark1'!AA2062</f>
        <v>10.788890365067681</v>
      </c>
      <c r="V264" s="65">
        <f t="shared" si="13"/>
        <v>1.8895131086142323</v>
      </c>
      <c r="W264" s="48">
        <f>+'Ark1'!V2062</f>
        <v>105.43708204131973</v>
      </c>
      <c r="X264" s="39"/>
      <c r="Y264"/>
    </row>
    <row r="265" spans="1:25" ht="15.6">
      <c r="A265" s="39"/>
      <c r="B265" s="46">
        <f>+'Ark1'!C2063</f>
        <v>2011</v>
      </c>
      <c r="C265" s="46">
        <f>+'Ark1'!M2063</f>
        <v>49</v>
      </c>
      <c r="D265" s="335">
        <f>+'Ark1'!Q2063</f>
        <v>586</v>
      </c>
      <c r="E265" s="65"/>
      <c r="F265" s="335">
        <f>+'Ark1'!R2063</f>
        <v>1080</v>
      </c>
      <c r="G265" s="335"/>
      <c r="H265" s="335">
        <f>+'Ark1'!S2063</f>
        <v>1080</v>
      </c>
      <c r="I265" s="99">
        <f>+'Ark1'!AD2063</f>
        <v>7.2191138069896382E-2</v>
      </c>
      <c r="J265" s="99"/>
      <c r="K265" s="99">
        <f>+'Ark1'!AE2063</f>
        <v>8.0798464290214589E-2</v>
      </c>
      <c r="L265" s="99"/>
      <c r="M265" s="99">
        <f>+'Ark1'!W2063</f>
        <v>89.718240740740754</v>
      </c>
      <c r="N265" s="99"/>
      <c r="O265" s="99">
        <f>+'Ark1'!X2063</f>
        <v>0</v>
      </c>
      <c r="P265" s="99"/>
      <c r="Q265" s="99">
        <f>+'Ark1'!Y2063</f>
        <v>0</v>
      </c>
      <c r="R265" s="110"/>
      <c r="S265" s="65"/>
      <c r="T265" s="110"/>
      <c r="U265" s="99">
        <f>+'Ark1'!AA2063</f>
        <v>9.0343957276765785</v>
      </c>
      <c r="V265" s="65">
        <f t="shared" si="13"/>
        <v>1.8430034129692834</v>
      </c>
      <c r="W265" s="48">
        <f>+'Ark1'!V2063</f>
        <v>97.202861040889303</v>
      </c>
      <c r="X265" s="39"/>
      <c r="Y265"/>
    </row>
    <row r="266" spans="1:25" ht="15.6">
      <c r="A266" s="39"/>
      <c r="B266" s="46">
        <f>+'Ark1'!C2064</f>
        <v>2011</v>
      </c>
      <c r="C266" s="46">
        <f>+'Ark1'!M2064</f>
        <v>50</v>
      </c>
      <c r="D266" s="335">
        <f>+'Ark1'!Q2064</f>
        <v>872</v>
      </c>
      <c r="E266" s="65"/>
      <c r="F266" s="335">
        <f>+'Ark1'!R2064</f>
        <v>2079</v>
      </c>
      <c r="G266" s="335"/>
      <c r="H266" s="335">
        <f>+'Ark1'!S2064</f>
        <v>2079</v>
      </c>
      <c r="I266" s="99">
        <f>+'Ark1'!AD2064</f>
        <v>0.13896794078455055</v>
      </c>
      <c r="J266" s="99"/>
      <c r="K266" s="99">
        <f>+'Ark1'!AE2064</f>
        <v>0.15493138486379526</v>
      </c>
      <c r="L266" s="99"/>
      <c r="M266" s="99">
        <f>+'Ark1'!W2064</f>
        <v>89.368879268879155</v>
      </c>
      <c r="N266" s="99"/>
      <c r="O266" s="99">
        <f>+'Ark1'!X2064</f>
        <v>0</v>
      </c>
      <c r="P266" s="99"/>
      <c r="Q266" s="99">
        <f>+'Ark1'!Y2064</f>
        <v>0</v>
      </c>
      <c r="R266" s="110"/>
      <c r="S266" s="65"/>
      <c r="T266" s="110"/>
      <c r="U266" s="99">
        <f>+'Ark1'!AA2064</f>
        <v>8.8094617813859362</v>
      </c>
      <c r="V266" s="65">
        <f t="shared" si="13"/>
        <v>2.3841743119266057</v>
      </c>
      <c r="W266" s="48">
        <f>+'Ark1'!V2064</f>
        <v>96.82435457083352</v>
      </c>
      <c r="X266" s="39"/>
      <c r="Y266"/>
    </row>
    <row r="267" spans="1:25" ht="15.6">
      <c r="A267" s="39"/>
      <c r="B267" s="46">
        <f>+'Ark1'!C2065</f>
        <v>2011</v>
      </c>
      <c r="C267" s="46">
        <f>+'Ark1'!M2065</f>
        <v>51</v>
      </c>
      <c r="D267" s="335">
        <f>+'Ark1'!Q2065</f>
        <v>1124</v>
      </c>
      <c r="E267" s="65"/>
      <c r="F267" s="335">
        <f>+'Ark1'!R2065</f>
        <v>3615</v>
      </c>
      <c r="G267" s="335"/>
      <c r="H267" s="335">
        <f>+'Ark1'!S2065</f>
        <v>3615</v>
      </c>
      <c r="I267" s="99">
        <f>+'Ark1'!AD2065</f>
        <v>0.24163978159506996</v>
      </c>
      <c r="J267" s="99"/>
      <c r="K267" s="99">
        <f>+'Ark1'!AE2065</f>
        <v>0.2665226848518103</v>
      </c>
      <c r="L267" s="99"/>
      <c r="M267" s="99">
        <f>+'Ark1'!W2065</f>
        <v>88.415269709543622</v>
      </c>
      <c r="N267" s="99"/>
      <c r="O267" s="99">
        <f>+'Ark1'!X2065</f>
        <v>0</v>
      </c>
      <c r="P267" s="99"/>
      <c r="Q267" s="99">
        <f>+'Ark1'!Y2065</f>
        <v>0</v>
      </c>
      <c r="R267" s="110"/>
      <c r="S267" s="65"/>
      <c r="T267" s="110"/>
      <c r="U267" s="99">
        <f>+'Ark1'!AA2065</f>
        <v>8.6664708528573016</v>
      </c>
      <c r="V267" s="65">
        <f t="shared" si="13"/>
        <v>3.2161921708185055</v>
      </c>
      <c r="W267" s="48">
        <f>+'Ark1'!V2065</f>
        <v>95.791191451292818</v>
      </c>
      <c r="X267" s="39"/>
      <c r="Y267"/>
    </row>
    <row r="268" spans="1:25" ht="15.6">
      <c r="A268" s="39"/>
      <c r="B268" s="46">
        <f>+'Ark1'!C2066</f>
        <v>2011</v>
      </c>
      <c r="C268" s="46">
        <f>+'Ark1'!M2066</f>
        <v>52</v>
      </c>
      <c r="D268" s="335">
        <f>+'Ark1'!Q2066</f>
        <v>1399</v>
      </c>
      <c r="E268" s="65"/>
      <c r="F268" s="335">
        <f>+'Ark1'!R2066</f>
        <v>6856</v>
      </c>
      <c r="G268" s="335"/>
      <c r="H268" s="335">
        <f>+'Ark1'!S2066</f>
        <v>6855</v>
      </c>
      <c r="I268" s="99">
        <f>+'Ark1'!AD2066</f>
        <v>0.45828003945112</v>
      </c>
      <c r="J268" s="99"/>
      <c r="K268" s="99">
        <f>+'Ark1'!AE2066</f>
        <v>0.50326843841690194</v>
      </c>
      <c r="L268" s="99"/>
      <c r="M268" s="99">
        <f>+'Ark1'!W2066</f>
        <v>88.042757111597524</v>
      </c>
      <c r="N268" s="99"/>
      <c r="O268" s="99">
        <f>+'Ark1'!X2066</f>
        <v>0</v>
      </c>
      <c r="P268" s="99"/>
      <c r="Q268" s="99">
        <f>+'Ark1'!Y2066</f>
        <v>0</v>
      </c>
      <c r="R268" s="110"/>
      <c r="S268" s="65"/>
      <c r="T268" s="110"/>
      <c r="U268" s="99">
        <f>+'Ark1'!AA2066</f>
        <v>8.7607326103626608</v>
      </c>
      <c r="V268" s="65">
        <f t="shared" si="13"/>
        <v>4.9006433166547536</v>
      </c>
      <c r="W268" s="48">
        <f>+'Ark1'!V2066</f>
        <v>95.393229037017278</v>
      </c>
      <c r="X268" s="39"/>
      <c r="Y268"/>
    </row>
    <row r="269" spans="1:25" ht="15.6">
      <c r="A269" s="39"/>
      <c r="B269" s="46">
        <f>+'Ark1'!C2067</f>
        <v>2011</v>
      </c>
      <c r="C269" s="46">
        <f>+'Ark1'!M2067</f>
        <v>53</v>
      </c>
      <c r="D269" s="335">
        <f>+'Ark1'!Q2067</f>
        <v>1644</v>
      </c>
      <c r="E269" s="65"/>
      <c r="F269" s="335">
        <f>+'Ark1'!R2067</f>
        <v>11705</v>
      </c>
      <c r="G269" s="335"/>
      <c r="H269" s="335">
        <f>+'Ark1'!S2067</f>
        <v>11705</v>
      </c>
      <c r="I269" s="99">
        <f>+'Ark1'!AD2067</f>
        <v>0.78240488065568259</v>
      </c>
      <c r="J269" s="99"/>
      <c r="K269" s="99">
        <f>+'Ark1'!AE2067</f>
        <v>0.85068264750497746</v>
      </c>
      <c r="L269" s="99"/>
      <c r="M269" s="99">
        <f>+'Ark1'!W2067</f>
        <v>87.15605296881661</v>
      </c>
      <c r="N269" s="99"/>
      <c r="O269" s="99">
        <f>+'Ark1'!X2067</f>
        <v>0</v>
      </c>
      <c r="P269" s="99"/>
      <c r="Q269" s="99">
        <f>+'Ark1'!Y2067</f>
        <v>0</v>
      </c>
      <c r="R269" s="110"/>
      <c r="S269" s="65"/>
      <c r="T269" s="110"/>
      <c r="U269" s="99">
        <f>+'Ark1'!AA2067</f>
        <v>8.785924598502973</v>
      </c>
      <c r="V269" s="65">
        <f t="shared" si="13"/>
        <v>7.1198296836982973</v>
      </c>
      <c r="W269" s="48">
        <f>+'Ark1'!V2067</f>
        <v>94.426926293409252</v>
      </c>
      <c r="X269" s="39"/>
      <c r="Y269"/>
    </row>
    <row r="270" spans="1:25" ht="15.6">
      <c r="A270" s="39"/>
      <c r="B270" s="46">
        <f>+'Ark1'!C2068</f>
        <v>2011</v>
      </c>
      <c r="C270" s="46">
        <f>+'Ark1'!M2068</f>
        <v>54</v>
      </c>
      <c r="D270" s="335">
        <f>+'Ark1'!Q2068</f>
        <v>1820</v>
      </c>
      <c r="E270" s="65"/>
      <c r="F270" s="335">
        <f>+'Ark1'!R2068</f>
        <v>19886</v>
      </c>
      <c r="G270" s="335"/>
      <c r="H270" s="335">
        <f>+'Ark1'!S2068</f>
        <v>19886</v>
      </c>
      <c r="I270" s="99">
        <f>+'Ark1'!AD2068</f>
        <v>1.3292527515351484</v>
      </c>
      <c r="J270" s="99"/>
      <c r="K270" s="99">
        <f>+'Ark1'!AE2068</f>
        <v>1.4342493946955872</v>
      </c>
      <c r="L270" s="99"/>
      <c r="M270" s="99">
        <f>+'Ark1'!W2068</f>
        <v>86.492537463542476</v>
      </c>
      <c r="N270" s="99"/>
      <c r="O270" s="99">
        <f>+'Ark1'!X2068</f>
        <v>0</v>
      </c>
      <c r="P270" s="99"/>
      <c r="Q270" s="99">
        <f>+'Ark1'!Y2068</f>
        <v>0</v>
      </c>
      <c r="R270" s="110"/>
      <c r="S270" s="65"/>
      <c r="T270" s="110"/>
      <c r="U270" s="99">
        <f>+'Ark1'!AA2068</f>
        <v>8.5202070407719113</v>
      </c>
      <c r="V270" s="65">
        <f t="shared" si="13"/>
        <v>10.926373626373627</v>
      </c>
      <c r="W270" s="48">
        <f>+'Ark1'!V2068</f>
        <v>93.708057923663873</v>
      </c>
      <c r="X270" s="39"/>
      <c r="Y270"/>
    </row>
    <row r="271" spans="1:25" ht="15.6">
      <c r="A271" s="39"/>
      <c r="B271" s="46">
        <f>+'Ark1'!C2069</f>
        <v>2011</v>
      </c>
      <c r="C271" s="46">
        <f>+'Ark1'!M2069</f>
        <v>55</v>
      </c>
      <c r="D271" s="335">
        <f>+'Ark1'!Q2069</f>
        <v>1992</v>
      </c>
      <c r="E271" s="65"/>
      <c r="F271" s="335">
        <f>+'Ark1'!R2069</f>
        <v>33012</v>
      </c>
      <c r="G271" s="335"/>
      <c r="H271" s="335">
        <f>+'Ark1'!S2069</f>
        <v>33012</v>
      </c>
      <c r="I271" s="99">
        <f>+'Ark1'!AD2069</f>
        <v>2.2066424536698337</v>
      </c>
      <c r="J271" s="99"/>
      <c r="K271" s="99">
        <f>+'Ark1'!AE2069</f>
        <v>2.3641976023793978</v>
      </c>
      <c r="L271" s="99"/>
      <c r="M271" s="99">
        <f>+'Ark1'!W2069</f>
        <v>85.88421180176897</v>
      </c>
      <c r="N271" s="99"/>
      <c r="O271" s="99">
        <f>+'Ark1'!X2069</f>
        <v>0</v>
      </c>
      <c r="P271" s="99"/>
      <c r="Q271" s="99">
        <f>+'Ark1'!Y2069</f>
        <v>0</v>
      </c>
      <c r="R271" s="110"/>
      <c r="S271" s="65"/>
      <c r="T271" s="110"/>
      <c r="U271" s="99">
        <f>+'Ark1'!AA2069</f>
        <v>8.4022004829112191</v>
      </c>
      <c r="V271" s="65">
        <f t="shared" si="13"/>
        <v>16.572289156626507</v>
      </c>
      <c r="W271" s="48">
        <f>+'Ark1'!V2069</f>
        <v>93.048983533876822</v>
      </c>
      <c r="X271" s="39"/>
      <c r="Y271"/>
    </row>
    <row r="272" spans="1:25" ht="15.6">
      <c r="A272" s="39"/>
      <c r="B272" s="46">
        <f>+'Ark1'!C2070</f>
        <v>2011</v>
      </c>
      <c r="C272" s="46">
        <f>+'Ark1'!M2070</f>
        <v>56</v>
      </c>
      <c r="D272" s="335">
        <f>+'Ark1'!Q2070</f>
        <v>2088</v>
      </c>
      <c r="E272" s="65"/>
      <c r="F272" s="335">
        <f>+'Ark1'!R2070</f>
        <v>50822</v>
      </c>
      <c r="G272" s="335"/>
      <c r="H272" s="335">
        <f>+'Ark1'!S2070</f>
        <v>50821</v>
      </c>
      <c r="I272" s="99">
        <f>+'Ark1'!AD2070</f>
        <v>3.3971277953595123</v>
      </c>
      <c r="J272" s="99"/>
      <c r="K272" s="99">
        <f>+'Ark1'!AE2070</f>
        <v>3.6027673635748361</v>
      </c>
      <c r="L272" s="99"/>
      <c r="M272" s="99">
        <f>+'Ark1'!W2070</f>
        <v>85.014775388126452</v>
      </c>
      <c r="N272" s="99"/>
      <c r="O272" s="99">
        <f>+'Ark1'!X2070</f>
        <v>0</v>
      </c>
      <c r="P272" s="99"/>
      <c r="Q272" s="99">
        <f>+'Ark1'!Y2070</f>
        <v>0</v>
      </c>
      <c r="R272" s="110"/>
      <c r="S272" s="65"/>
      <c r="T272" s="110"/>
      <c r="U272" s="99">
        <f>+'Ark1'!AA2070</f>
        <v>8.3641575877871492</v>
      </c>
      <c r="V272" s="65">
        <f t="shared" si="13"/>
        <v>24.340038314176244</v>
      </c>
      <c r="W272" s="48">
        <f>+'Ark1'!V2070</f>
        <v>92.107825688543485</v>
      </c>
      <c r="X272" s="39"/>
      <c r="Y272"/>
    </row>
    <row r="273" spans="1:25" ht="15.6">
      <c r="A273" s="39"/>
      <c r="B273" s="46">
        <f>+'Ark1'!C2071</f>
        <v>2011</v>
      </c>
      <c r="C273" s="46">
        <f>+'Ark1'!M2071</f>
        <v>57</v>
      </c>
      <c r="D273" s="335">
        <f>+'Ark1'!Q2071</f>
        <v>2191</v>
      </c>
      <c r="E273" s="65"/>
      <c r="F273" s="335">
        <f>+'Ark1'!R2071</f>
        <v>75015.5</v>
      </c>
      <c r="G273" s="335"/>
      <c r="H273" s="335">
        <f>+'Ark1'!S2071</f>
        <v>75014.5</v>
      </c>
      <c r="I273" s="99">
        <f>+'Ark1'!AD2071</f>
        <v>5.0143095535947344</v>
      </c>
      <c r="J273" s="99"/>
      <c r="K273" s="99">
        <f>+'Ark1'!AE2071</f>
        <v>5.2737147727502816</v>
      </c>
      <c r="L273" s="99"/>
      <c r="M273" s="99">
        <f>+'Ark1'!W2071</f>
        <v>84.308782302087991</v>
      </c>
      <c r="N273" s="99"/>
      <c r="O273" s="99">
        <f>+'Ark1'!X2071</f>
        <v>0</v>
      </c>
      <c r="P273" s="99"/>
      <c r="Q273" s="99">
        <f>+'Ark1'!Y2071</f>
        <v>0</v>
      </c>
      <c r="R273" s="110"/>
      <c r="S273" s="65"/>
      <c r="T273" s="110"/>
      <c r="U273" s="99">
        <f>+'Ark1'!AA2071</f>
        <v>8.2388246632324122</v>
      </c>
      <c r="V273" s="65">
        <f t="shared" si="13"/>
        <v>34.238019169329071</v>
      </c>
      <c r="W273" s="48">
        <f>+'Ark1'!V2071</f>
        <v>91.342816372945094</v>
      </c>
      <c r="X273" s="39"/>
      <c r="Y273"/>
    </row>
    <row r="274" spans="1:25" ht="15.6">
      <c r="A274" s="39"/>
      <c r="B274" s="46">
        <f>+'Ark1'!C2072</f>
        <v>2011</v>
      </c>
      <c r="C274" s="46">
        <f>+'Ark1'!M2072</f>
        <v>58</v>
      </c>
      <c r="D274" s="335">
        <f>+'Ark1'!Q2072</f>
        <v>2234</v>
      </c>
      <c r="E274" s="65"/>
      <c r="F274" s="335">
        <f>+'Ark1'!R2072</f>
        <v>106234</v>
      </c>
      <c r="G274" s="335"/>
      <c r="H274" s="335">
        <f>+'Ark1'!S2072</f>
        <v>106234</v>
      </c>
      <c r="I274" s="99">
        <f>+'Ark1'!AD2072</f>
        <v>7.1010679275160884</v>
      </c>
      <c r="J274" s="99"/>
      <c r="K274" s="99">
        <f>+'Ark1'!AE2072</f>
        <v>7.398396520493038</v>
      </c>
      <c r="L274" s="99"/>
      <c r="M274" s="99">
        <f>+'Ark1'!W2072</f>
        <v>83.517111941563201</v>
      </c>
      <c r="N274" s="99"/>
      <c r="O274" s="99">
        <f>+'Ark1'!X2072</f>
        <v>0</v>
      </c>
      <c r="P274" s="99"/>
      <c r="Q274" s="99">
        <f>+'Ark1'!Y2072</f>
        <v>0</v>
      </c>
      <c r="R274" s="110"/>
      <c r="S274" s="65"/>
      <c r="T274" s="110"/>
      <c r="U274" s="99">
        <f>+'Ark1'!AA2072</f>
        <v>8.2420438368728401</v>
      </c>
      <c r="V274" s="65">
        <f t="shared" si="13"/>
        <v>47.553267681289171</v>
      </c>
      <c r="W274" s="48">
        <f>+'Ark1'!V2072</f>
        <v>90.484411637664621</v>
      </c>
      <c r="X274" s="39"/>
      <c r="Y274"/>
    </row>
    <row r="275" spans="1:25" ht="15.6">
      <c r="A275" s="39"/>
      <c r="B275" s="46">
        <f>+'Ark1'!C2073</f>
        <v>2011</v>
      </c>
      <c r="C275" s="46">
        <f>+'Ark1'!M2073</f>
        <v>59</v>
      </c>
      <c r="D275" s="335">
        <f>+'Ark1'!Q2073</f>
        <v>2283</v>
      </c>
      <c r="E275" s="65"/>
      <c r="F275" s="335">
        <f>+'Ark1'!R2073</f>
        <v>134740</v>
      </c>
      <c r="G275" s="335"/>
      <c r="H275" s="335">
        <f>+'Ark1'!S2073</f>
        <v>134737</v>
      </c>
      <c r="I275" s="99">
        <f>+'Ark1'!AD2073</f>
        <v>9.0065129106831847</v>
      </c>
      <c r="J275" s="99"/>
      <c r="K275" s="99">
        <f>+'Ark1'!AE2073</f>
        <v>9.2837941378680178</v>
      </c>
      <c r="L275" s="99"/>
      <c r="M275" s="99">
        <f>+'Ark1'!W2073</f>
        <v>82.630432620587456</v>
      </c>
      <c r="N275" s="99"/>
      <c r="O275" s="99">
        <f>+'Ark1'!X2073</f>
        <v>0</v>
      </c>
      <c r="P275" s="99"/>
      <c r="Q275" s="99">
        <f>+'Ark1'!Y2073</f>
        <v>0</v>
      </c>
      <c r="R275" s="110"/>
      <c r="S275" s="65"/>
      <c r="T275" s="110"/>
      <c r="U275" s="99">
        <f>+'Ark1'!AA2073</f>
        <v>8.1476249351784897</v>
      </c>
      <c r="V275" s="65">
        <f t="shared" si="13"/>
        <v>59.018834866403857</v>
      </c>
      <c r="W275" s="48">
        <f>+'Ark1'!V2073</f>
        <v>89.52463235809482</v>
      </c>
      <c r="X275" s="39"/>
      <c r="Y275"/>
    </row>
    <row r="276" spans="1:25" ht="15.6">
      <c r="A276" s="39"/>
      <c r="B276" s="46">
        <f>+'Ark1'!C2074</f>
        <v>2011</v>
      </c>
      <c r="C276" s="46">
        <f>+'Ark1'!M2074</f>
        <v>60</v>
      </c>
      <c r="D276" s="335">
        <f>+'Ark1'!Q2074</f>
        <v>2325</v>
      </c>
      <c r="E276" s="65"/>
      <c r="F276" s="335">
        <f>+'Ark1'!R2074</f>
        <v>167645</v>
      </c>
      <c r="G276" s="335"/>
      <c r="H276" s="335">
        <f>+'Ark1'!S2074</f>
        <v>167641</v>
      </c>
      <c r="I276" s="99">
        <f>+'Ark1'!AD2074</f>
        <v>11.206003094192388</v>
      </c>
      <c r="J276" s="99"/>
      <c r="K276" s="99">
        <f>+'Ark1'!AE2074</f>
        <v>11.401962589967088</v>
      </c>
      <c r="L276" s="99"/>
      <c r="M276" s="99">
        <f>+'Ark1'!W2074</f>
        <v>81.564422784402595</v>
      </c>
      <c r="N276" s="99"/>
      <c r="O276" s="99">
        <f>+'Ark1'!X2074</f>
        <v>0</v>
      </c>
      <c r="P276" s="99"/>
      <c r="Q276" s="99">
        <f>+'Ark1'!Y2074</f>
        <v>0</v>
      </c>
      <c r="R276" s="110"/>
      <c r="S276" s="65"/>
      <c r="T276" s="110"/>
      <c r="U276" s="99">
        <f>+'Ark1'!AA2074</f>
        <v>8.34452971034111</v>
      </c>
      <c r="V276" s="65">
        <f t="shared" si="13"/>
        <v>72.105376344086025</v>
      </c>
      <c r="W276" s="48">
        <f>+'Ark1'!V2074</f>
        <v>88.369801193147339</v>
      </c>
      <c r="X276" s="39"/>
      <c r="Y276"/>
    </row>
    <row r="277" spans="1:25" ht="15.6">
      <c r="A277" s="39"/>
      <c r="B277" s="46">
        <f>+'Ark1'!C2075</f>
        <v>2011</v>
      </c>
      <c r="C277" s="46">
        <f>+'Ark1'!M2075</f>
        <v>61</v>
      </c>
      <c r="D277" s="335">
        <f>+'Ark1'!Q2075</f>
        <v>2296</v>
      </c>
      <c r="E277" s="65"/>
      <c r="F277" s="335">
        <f>+'Ark1'!R2075</f>
        <v>177767</v>
      </c>
      <c r="G277" s="335"/>
      <c r="H277" s="335">
        <f>+'Ark1'!S2075</f>
        <v>177762</v>
      </c>
      <c r="I277" s="99">
        <f>+'Ark1'!AD2075</f>
        <v>11.88259448265859</v>
      </c>
      <c r="J277" s="99"/>
      <c r="K277" s="99">
        <f>+'Ark1'!AE2075</f>
        <v>11.978707817966978</v>
      </c>
      <c r="L277" s="99"/>
      <c r="M277" s="99">
        <f>+'Ark1'!W2075</f>
        <v>80.811364914886525</v>
      </c>
      <c r="N277" s="99"/>
      <c r="O277" s="99">
        <f>+'Ark1'!X2075</f>
        <v>0</v>
      </c>
      <c r="P277" s="99"/>
      <c r="Q277" s="99">
        <f>+'Ark1'!Y2075</f>
        <v>0</v>
      </c>
      <c r="R277" s="110"/>
      <c r="S277" s="65"/>
      <c r="T277" s="110"/>
      <c r="U277" s="99">
        <f>+'Ark1'!AA2075</f>
        <v>8.1300457597181701</v>
      </c>
      <c r="V277" s="65">
        <f t="shared" si="13"/>
        <v>77.424651567944252</v>
      </c>
      <c r="W277" s="48">
        <f>+'Ark1'!V2075</f>
        <v>87.554087225080096</v>
      </c>
      <c r="X277" s="39"/>
      <c r="Y277"/>
    </row>
    <row r="278" spans="1:25" ht="15.6">
      <c r="A278" s="39"/>
      <c r="B278" s="46">
        <f>+'Ark1'!C2076</f>
        <v>2011</v>
      </c>
      <c r="C278" s="46">
        <f>+'Ark1'!M2076</f>
        <v>62</v>
      </c>
      <c r="D278" s="335">
        <f>+'Ark1'!Q2076</f>
        <v>2307</v>
      </c>
      <c r="E278" s="65"/>
      <c r="F278" s="335">
        <f>+'Ark1'!R2076</f>
        <v>182857</v>
      </c>
      <c r="G278" s="335"/>
      <c r="H278" s="335">
        <f>+'Ark1'!S2076</f>
        <v>182852</v>
      </c>
      <c r="I278" s="99">
        <f>+'Ark1'!AD2076</f>
        <v>12.222828642636156</v>
      </c>
      <c r="J278" s="99"/>
      <c r="K278" s="99">
        <f>+'Ark1'!AE2076</f>
        <v>12.152581613220685</v>
      </c>
      <c r="L278" s="99"/>
      <c r="M278" s="99">
        <f>+'Ark1'!W2076</f>
        <v>79.70218537396299</v>
      </c>
      <c r="N278" s="99"/>
      <c r="O278" s="99">
        <f>+'Ark1'!X2076</f>
        <v>0</v>
      </c>
      <c r="P278" s="99"/>
      <c r="Q278" s="99">
        <f>+'Ark1'!Y2076</f>
        <v>0</v>
      </c>
      <c r="R278" s="110"/>
      <c r="S278" s="65"/>
      <c r="T278" s="110"/>
      <c r="U278" s="99">
        <f>+'Ark1'!AA2076</f>
        <v>8.2817114215765901</v>
      </c>
      <c r="V278" s="65">
        <f t="shared" si="13"/>
        <v>79.261811876896402</v>
      </c>
      <c r="W278" s="48">
        <f>+'Ark1'!V2076</f>
        <v>86.35235053486079</v>
      </c>
      <c r="X278" s="39"/>
      <c r="Y278"/>
    </row>
    <row r="279" spans="1:25" ht="15.6">
      <c r="A279" s="39"/>
      <c r="B279" s="46">
        <f>+'Ark1'!C2077</f>
        <v>2011</v>
      </c>
      <c r="C279" s="46">
        <f>+'Ark1'!M2077</f>
        <v>63</v>
      </c>
      <c r="D279" s="335">
        <f>+'Ark1'!Q2077</f>
        <v>2308</v>
      </c>
      <c r="E279" s="65"/>
      <c r="F279" s="335">
        <f>+'Ark1'!R2077</f>
        <v>169864</v>
      </c>
      <c r="G279" s="335"/>
      <c r="H279" s="335">
        <f>+'Ark1'!S2077</f>
        <v>169861</v>
      </c>
      <c r="I279" s="99">
        <f>+'Ark1'!AD2077</f>
        <v>11.354329145467482</v>
      </c>
      <c r="J279" s="99"/>
      <c r="K279" s="99">
        <f>+'Ark1'!AE2077</f>
        <v>11.120125907024972</v>
      </c>
      <c r="L279" s="99"/>
      <c r="M279" s="99">
        <f>+'Ark1'!W2077</f>
        <v>78.50863494268809</v>
      </c>
      <c r="N279" s="99"/>
      <c r="O279" s="99">
        <f>+'Ark1'!X2077</f>
        <v>0</v>
      </c>
      <c r="P279" s="99"/>
      <c r="Q279" s="99">
        <f>+'Ark1'!Y2077</f>
        <v>0</v>
      </c>
      <c r="R279" s="110"/>
      <c r="S279" s="65"/>
      <c r="T279" s="110"/>
      <c r="U279" s="99">
        <f>+'Ark1'!AA2077</f>
        <v>8.3250913868739307</v>
      </c>
      <c r="V279" s="65">
        <f t="shared" si="13"/>
        <v>73.597920277296367</v>
      </c>
      <c r="W279" s="48">
        <f>+'Ark1'!V2077</f>
        <v>85.058825646257517</v>
      </c>
      <c r="X279" s="39"/>
      <c r="Y279"/>
    </row>
    <row r="280" spans="1:25" ht="15.6">
      <c r="A280" s="39"/>
      <c r="B280" s="46">
        <f>+'Ark1'!C2078</f>
        <v>2011</v>
      </c>
      <c r="C280" s="46">
        <f>+'Ark1'!M2078</f>
        <v>64</v>
      </c>
      <c r="D280" s="335">
        <f>+'Ark1'!Q2078</f>
        <v>2279</v>
      </c>
      <c r="E280" s="65"/>
      <c r="F280" s="335">
        <f>+'Ark1'!R2078</f>
        <v>142603</v>
      </c>
      <c r="G280" s="335"/>
      <c r="H280" s="335">
        <f>+'Ark1'!S2078</f>
        <v>142598</v>
      </c>
      <c r="I280" s="99">
        <f>+'Ark1'!AD2078</f>
        <v>9.5321045020198483</v>
      </c>
      <c r="J280" s="99"/>
      <c r="K280" s="99">
        <f>+'Ark1'!AE2078</f>
        <v>9.1733082749650219</v>
      </c>
      <c r="L280" s="99"/>
      <c r="M280" s="99">
        <f>+'Ark1'!W2078</f>
        <v>77.146095807796257</v>
      </c>
      <c r="N280" s="99"/>
      <c r="O280" s="99">
        <f>+'Ark1'!X2078</f>
        <v>0</v>
      </c>
      <c r="P280" s="99"/>
      <c r="Q280" s="99">
        <f>+'Ark1'!Y2078</f>
        <v>0</v>
      </c>
      <c r="R280" s="110"/>
      <c r="S280" s="65"/>
      <c r="T280" s="110"/>
      <c r="U280" s="99">
        <f>+'Ark1'!AA2078</f>
        <v>8.2871893309995617</v>
      </c>
      <c r="V280" s="65">
        <f t="shared" si="13"/>
        <v>62.572619569986834</v>
      </c>
      <c r="W280" s="48">
        <f>+'Ark1'!V2078</f>
        <v>83.583186302989205</v>
      </c>
      <c r="X280" s="39"/>
      <c r="Y280"/>
    </row>
    <row r="281" spans="1:25" ht="15.6">
      <c r="A281" s="39"/>
      <c r="B281" s="46">
        <f>+'Ark1'!C2079</f>
        <v>2011</v>
      </c>
      <c r="C281" s="46">
        <f>+'Ark1'!M2079</f>
        <v>65</v>
      </c>
      <c r="D281" s="335">
        <f>+'Ark1'!Q2079</f>
        <v>2239</v>
      </c>
      <c r="E281" s="65"/>
      <c r="F281" s="335">
        <f>+'Ark1'!R2079</f>
        <v>104667</v>
      </c>
      <c r="G281" s="335"/>
      <c r="H281" s="335">
        <f>+'Ark1'!S2079</f>
        <v>104662</v>
      </c>
      <c r="I281" s="99">
        <f>+'Ark1'!AD2079</f>
        <v>6.9963239336683749</v>
      </c>
      <c r="J281" s="99"/>
      <c r="K281" s="99">
        <f>+'Ark1'!AE2079</f>
        <v>6.5913556355276182</v>
      </c>
      <c r="L281" s="99"/>
      <c r="M281" s="99">
        <f>+'Ark1'!W2079</f>
        <v>75.524370354091943</v>
      </c>
      <c r="N281" s="99"/>
      <c r="O281" s="99">
        <f>+'Ark1'!X2079</f>
        <v>0</v>
      </c>
      <c r="P281" s="99"/>
      <c r="Q281" s="99">
        <f>+'Ark1'!Y2079</f>
        <v>0</v>
      </c>
      <c r="R281" s="110"/>
      <c r="S281" s="65"/>
      <c r="T281" s="110"/>
      <c r="U281" s="99">
        <f>+'Ark1'!AA2079</f>
        <v>8.3018542318660895</v>
      </c>
      <c r="V281" s="65">
        <f t="shared" si="13"/>
        <v>46.747208575256813</v>
      </c>
      <c r="W281" s="48">
        <f>+'Ark1'!V2079</f>
        <v>81.826720935223136</v>
      </c>
      <c r="X281" s="39"/>
      <c r="Y281"/>
    </row>
    <row r="282" spans="1:25" ht="15.6">
      <c r="A282" s="39"/>
      <c r="B282">
        <f>+'Ark1'!C2080</f>
        <v>2011</v>
      </c>
      <c r="C282">
        <f>+'Ark1'!M2080</f>
        <v>66</v>
      </c>
      <c r="D282" s="301">
        <f>+'Ark1'!Q2080</f>
        <v>2137</v>
      </c>
      <c r="F282" s="301">
        <f>+'Ark1'!R2080</f>
        <v>62477</v>
      </c>
      <c r="H282" s="301">
        <f>+'Ark1'!S2080</f>
        <v>62476</v>
      </c>
      <c r="I282" s="100">
        <f>+'Ark1'!AD2080</f>
        <v>4.1761904936971472</v>
      </c>
      <c r="K282" s="100">
        <f>+'Ark1'!AE2080</f>
        <v>3.8408850842478328</v>
      </c>
      <c r="M282" s="100">
        <f>+'Ark1'!W2080</f>
        <v>73.725800307317769</v>
      </c>
      <c r="O282" s="100">
        <f>+'Ark1'!X2080</f>
        <v>0</v>
      </c>
      <c r="Q282" s="100">
        <f>+'Ark1'!Y2080</f>
        <v>0</v>
      </c>
      <c r="R282" s="110"/>
      <c r="T282" s="110"/>
      <c r="U282" s="100">
        <f>+'Ark1'!AA2080</f>
        <v>8.1854855686507495</v>
      </c>
      <c r="V282" s="10">
        <f t="shared" si="13"/>
        <v>29.235844642021526</v>
      </c>
      <c r="W282" s="1">
        <f>+'Ark1'!V2080</f>
        <v>79.87693926689002</v>
      </c>
      <c r="X282" s="39"/>
      <c r="Y282"/>
    </row>
    <row r="283" spans="1:25" ht="15.6">
      <c r="A283" s="39"/>
      <c r="B283">
        <f>+'Ark1'!C2081</f>
        <v>2011</v>
      </c>
      <c r="C283">
        <f>+'Ark1'!M2081</f>
        <v>67</v>
      </c>
      <c r="D283" s="301">
        <f>+'Ark1'!Q2081</f>
        <v>1972</v>
      </c>
      <c r="F283" s="301">
        <f>+'Ark1'!R2081</f>
        <v>29605</v>
      </c>
      <c r="H283" s="301">
        <f>+'Ark1'!S2081</f>
        <v>29604</v>
      </c>
      <c r="I283" s="100">
        <f>+'Ark1'!AD2081</f>
        <v>1.9789061505178545</v>
      </c>
      <c r="K283" s="100">
        <f>+'Ark1'!AE2081</f>
        <v>1.7743256686019775</v>
      </c>
      <c r="M283" s="100">
        <f>+'Ark1'!W2081</f>
        <v>71.876072490204194</v>
      </c>
      <c r="O283" s="100">
        <f>+'Ark1'!X2081</f>
        <v>0</v>
      </c>
      <c r="Q283" s="100">
        <f>+'Ark1'!Y2081</f>
        <v>0</v>
      </c>
      <c r="R283" s="110"/>
      <c r="T283" s="110"/>
      <c r="U283" s="100">
        <f>+'Ark1'!AA2081</f>
        <v>7.9384998504732049</v>
      </c>
      <c r="V283" s="10">
        <f t="shared" si="13"/>
        <v>15.012677484787018</v>
      </c>
      <c r="W283" s="1">
        <f>+'Ark1'!V2081</f>
        <v>77.873669160985514</v>
      </c>
      <c r="X283" s="39"/>
      <c r="Y283"/>
    </row>
    <row r="284" spans="1:25" ht="15.6">
      <c r="A284" s="39"/>
      <c r="B284">
        <f>+'Ark1'!C2082</f>
        <v>2011</v>
      </c>
      <c r="C284">
        <f>+'Ark1'!M2082</f>
        <v>68</v>
      </c>
      <c r="D284" s="301">
        <f>+'Ark1'!Q2082</f>
        <v>1643</v>
      </c>
      <c r="F284" s="301">
        <f>+'Ark1'!R2082</f>
        <v>11830</v>
      </c>
      <c r="H284" s="301">
        <f>+'Ark1'!S2082</f>
        <v>11830</v>
      </c>
      <c r="I284" s="100">
        <f>+'Ark1'!AD2082</f>
        <v>0.79076033645080945</v>
      </c>
      <c r="K284" s="100">
        <f>+'Ark1'!AE2082</f>
        <v>0.68270936149188732</v>
      </c>
      <c r="M284" s="100">
        <f>+'Ark1'!W2082</f>
        <v>69.207396449704078</v>
      </c>
      <c r="O284" s="100">
        <f>+'Ark1'!X2082</f>
        <v>0</v>
      </c>
      <c r="Q284" s="100">
        <f>+'Ark1'!Y2082</f>
        <v>0</v>
      </c>
      <c r="R284" s="110"/>
      <c r="T284" s="110"/>
      <c r="U284" s="100">
        <f>+'Ark1'!AA2082</f>
        <v>7.8826227597913805</v>
      </c>
      <c r="V284" s="10">
        <f t="shared" si="13"/>
        <v>7.2002434570906875</v>
      </c>
      <c r="W284" s="1">
        <f>+'Ark1'!V2082</f>
        <v>74.980927897837802</v>
      </c>
      <c r="X284" s="39"/>
      <c r="Y284"/>
    </row>
    <row r="285" spans="1:25" ht="15.6">
      <c r="A285" s="39"/>
      <c r="B285">
        <f>+'Ark1'!C2083</f>
        <v>2010</v>
      </c>
      <c r="C285">
        <f>+'Ark1'!M2083</f>
        <v>48</v>
      </c>
      <c r="D285" s="301">
        <f>+'Ark1'!Q2083</f>
        <v>504</v>
      </c>
      <c r="F285" s="301">
        <f>+'Ark1'!R2083</f>
        <v>1023</v>
      </c>
      <c r="H285" s="301">
        <f>+'Ark1'!S2083</f>
        <v>1023</v>
      </c>
      <c r="I285" s="100">
        <f>+'Ark1'!AD2083</f>
        <v>6.9072477487301262E-2</v>
      </c>
      <c r="K285" s="100">
        <f>+'Ark1'!AE2083</f>
        <v>7.7003680432981003E-2</v>
      </c>
      <c r="M285" s="100">
        <f>+'Ark1'!W2083</f>
        <v>88.814076246334224</v>
      </c>
      <c r="O285" s="100">
        <f>+'Ark1'!X2083</f>
        <v>0</v>
      </c>
      <c r="Q285" s="100">
        <f>+'Ark1'!Y2083</f>
        <v>0</v>
      </c>
      <c r="R285" s="110"/>
      <c r="T285" s="110"/>
      <c r="U285" s="100">
        <f>+'Ark1'!AA2083</f>
        <v>10.989022217123171</v>
      </c>
      <c r="V285" s="10">
        <f t="shared" si="13"/>
        <v>2.0297619047619047</v>
      </c>
      <c r="W285" s="1">
        <f>+'Ark1'!V2083</f>
        <v>96.223267872518178</v>
      </c>
      <c r="X285" s="39"/>
      <c r="Y285"/>
    </row>
    <row r="286" spans="1:25" ht="15.6">
      <c r="A286" s="39"/>
      <c r="B286">
        <f>+'Ark1'!C2084</f>
        <v>2010</v>
      </c>
      <c r="C286">
        <f>+'Ark1'!M2084</f>
        <v>49</v>
      </c>
      <c r="D286" s="301">
        <f>+'Ark1'!Q2084</f>
        <v>559</v>
      </c>
      <c r="F286" s="301">
        <f>+'Ark1'!R2084</f>
        <v>1019</v>
      </c>
      <c r="H286" s="301">
        <f>+'Ark1'!S2084</f>
        <v>1019</v>
      </c>
      <c r="I286" s="100">
        <f>+'Ark1'!AD2084</f>
        <v>6.8802399373958933E-2</v>
      </c>
      <c r="K286" s="100">
        <f>+'Ark1'!AE2084</f>
        <v>7.7343284895712544E-2</v>
      </c>
      <c r="M286" s="100">
        <f>+'Ark1'!W2084</f>
        <v>89.555937193326798</v>
      </c>
      <c r="O286" s="100">
        <f>+'Ark1'!X2084</f>
        <v>0</v>
      </c>
      <c r="Q286" s="100">
        <f>+'Ark1'!Y2084</f>
        <v>0</v>
      </c>
      <c r="R286" s="110"/>
      <c r="T286" s="110"/>
      <c r="U286" s="100">
        <f>+'Ark1'!AA2084</f>
        <v>9.1285483014677027</v>
      </c>
      <c r="V286" s="10">
        <f t="shared" si="13"/>
        <v>1.8228980322003578</v>
      </c>
      <c r="W286" s="1">
        <f>+'Ark1'!V2084</f>
        <v>97.027017544232606</v>
      </c>
      <c r="X286" s="39"/>
      <c r="Y286"/>
    </row>
    <row r="287" spans="1:25" ht="15.6">
      <c r="A287" s="39"/>
      <c r="B287">
        <f>+'Ark1'!C2085</f>
        <v>2010</v>
      </c>
      <c r="C287">
        <f>+'Ark1'!M2085</f>
        <v>50</v>
      </c>
      <c r="D287" s="301">
        <f>+'Ark1'!Q2085</f>
        <v>806</v>
      </c>
      <c r="F287" s="301">
        <f>+'Ark1'!R2085</f>
        <v>1874</v>
      </c>
      <c r="H287" s="301">
        <f>+'Ark1'!S2085</f>
        <v>1874</v>
      </c>
      <c r="I287" s="100">
        <f>+'Ark1'!AD2085</f>
        <v>0.12653159610088227</v>
      </c>
      <c r="K287" s="100">
        <f>+'Ark1'!AE2085</f>
        <v>0.14030037555198979</v>
      </c>
      <c r="M287" s="100">
        <f>+'Ark1'!W2085</f>
        <v>88.33548559231609</v>
      </c>
      <c r="O287" s="100">
        <f>+'Ark1'!X2085</f>
        <v>0</v>
      </c>
      <c r="Q287" s="100">
        <f>+'Ark1'!Y2085</f>
        <v>0</v>
      </c>
      <c r="R287" s="110"/>
      <c r="T287" s="110"/>
      <c r="U287" s="100">
        <f>+'Ark1'!AA2085</f>
        <v>9.417504258050764</v>
      </c>
      <c r="V287" s="10">
        <f t="shared" si="13"/>
        <v>2.3250620347394539</v>
      </c>
      <c r="W287" s="1">
        <f>+'Ark1'!V2085</f>
        <v>95.704751454296513</v>
      </c>
      <c r="X287" s="39"/>
      <c r="Y287"/>
    </row>
    <row r="288" spans="1:25" ht="15.6">
      <c r="A288" s="39"/>
      <c r="B288">
        <f>+'Ark1'!C2086</f>
        <v>2010</v>
      </c>
      <c r="C288">
        <f>+'Ark1'!M2086</f>
        <v>51</v>
      </c>
      <c r="D288" s="301">
        <f>+'Ark1'!Q2086</f>
        <v>1122</v>
      </c>
      <c r="F288" s="301">
        <f>+'Ark1'!R2086</f>
        <v>3447</v>
      </c>
      <c r="H288" s="301">
        <f>+'Ark1'!S2086</f>
        <v>3447</v>
      </c>
      <c r="I288" s="100">
        <f>+'Ark1'!AD2086</f>
        <v>0.23273981417275408</v>
      </c>
      <c r="K288" s="100">
        <f>+'Ark1'!AE2086</f>
        <v>0.25643654177350633</v>
      </c>
      <c r="M288" s="100">
        <f>+'Ark1'!W2086</f>
        <v>87.777777777777857</v>
      </c>
      <c r="O288" s="100">
        <f>+'Ark1'!X2086</f>
        <v>0</v>
      </c>
      <c r="Q288" s="100">
        <f>+'Ark1'!Y2086</f>
        <v>0</v>
      </c>
      <c r="R288" s="110"/>
      <c r="T288" s="110"/>
      <c r="U288" s="100">
        <f>+'Ark1'!AA2086</f>
        <v>9.2032199082982533</v>
      </c>
      <c r="V288" s="10">
        <f t="shared" si="13"/>
        <v>3.072192513368984</v>
      </c>
      <c r="W288" s="1">
        <f>+'Ark1'!V2086</f>
        <v>95.100517635728821</v>
      </c>
      <c r="X288" s="39"/>
      <c r="Y288"/>
    </row>
    <row r="289" spans="1:25" ht="15.6">
      <c r="A289" s="39"/>
      <c r="B289">
        <f>+'Ark1'!C2087</f>
        <v>2010</v>
      </c>
      <c r="C289">
        <f>+'Ark1'!M2087</f>
        <v>52</v>
      </c>
      <c r="D289" s="301">
        <f>+'Ark1'!Q2087</f>
        <v>1436</v>
      </c>
      <c r="F289" s="301">
        <f>+'Ark1'!R2087</f>
        <v>6344.5</v>
      </c>
      <c r="H289" s="301">
        <f>+'Ark1'!S2087</f>
        <v>6344.5</v>
      </c>
      <c r="I289" s="100">
        <f>+'Ark1'!AD2087</f>
        <v>0.42837764752510554</v>
      </c>
      <c r="K289" s="100">
        <f>+'Ark1'!AE2087</f>
        <v>0.46998359096326159</v>
      </c>
      <c r="M289" s="100">
        <f>+'Ark1'!W2087</f>
        <v>87.403987705886706</v>
      </c>
      <c r="O289" s="100">
        <f>+'Ark1'!X2087</f>
        <v>0</v>
      </c>
      <c r="Q289" s="100">
        <f>+'Ark1'!Y2087</f>
        <v>0</v>
      </c>
      <c r="R289" s="110"/>
      <c r="T289" s="110"/>
      <c r="U289" s="100">
        <f>+'Ark1'!AA2087</f>
        <v>8.9219426483944702</v>
      </c>
      <c r="V289" s="10">
        <f t="shared" si="13"/>
        <v>4.4181754874651809</v>
      </c>
      <c r="W289" s="1">
        <f>+'Ark1'!V2087</f>
        <v>94.695544643431077</v>
      </c>
      <c r="X289" s="39"/>
      <c r="Y289"/>
    </row>
    <row r="290" spans="1:25" ht="15.6">
      <c r="A290" s="39"/>
      <c r="B290">
        <f>+'Ark1'!C2088</f>
        <v>2010</v>
      </c>
      <c r="C290">
        <f>+'Ark1'!M2088</f>
        <v>53</v>
      </c>
      <c r="D290" s="301">
        <f>+'Ark1'!Q2088</f>
        <v>1695</v>
      </c>
      <c r="F290" s="301">
        <f>+'Ark1'!R2088</f>
        <v>11325</v>
      </c>
      <c r="H290" s="301">
        <f>+'Ark1'!S2088</f>
        <v>11325</v>
      </c>
      <c r="I290" s="100">
        <f>+'Ark1'!AD2088</f>
        <v>0.76465865840047598</v>
      </c>
      <c r="K290" s="100">
        <f>+'Ark1'!AE2088</f>
        <v>0.83180964413563852</v>
      </c>
      <c r="M290" s="100">
        <f>+'Ark1'!W2088</f>
        <v>86.662596026489894</v>
      </c>
      <c r="O290" s="100">
        <f>+'Ark1'!X2088</f>
        <v>0</v>
      </c>
      <c r="Q290" s="100">
        <f>+'Ark1'!Y2088</f>
        <v>0</v>
      </c>
      <c r="R290" s="110"/>
      <c r="T290" s="110"/>
      <c r="U290" s="100">
        <f>+'Ark1'!AA2088</f>
        <v>8.7892874073054053</v>
      </c>
      <c r="V290" s="10">
        <f t="shared" si="13"/>
        <v>6.6814159292035402</v>
      </c>
      <c r="W290" s="1">
        <f>+'Ark1'!V2088</f>
        <v>93.892303387313049</v>
      </c>
      <c r="X290" s="39"/>
      <c r="Y290"/>
    </row>
    <row r="291" spans="1:25" ht="15.6">
      <c r="A291" s="39"/>
      <c r="B291">
        <f>+'Ark1'!C2089</f>
        <v>2010</v>
      </c>
      <c r="C291">
        <f>+'Ark1'!M2089</f>
        <v>54</v>
      </c>
      <c r="D291" s="301">
        <f>+'Ark1'!Q2089</f>
        <v>1908</v>
      </c>
      <c r="F291" s="301">
        <f>+'Ark1'!R2089</f>
        <v>19645</v>
      </c>
      <c r="H291" s="301">
        <f>+'Ark1'!S2089</f>
        <v>19645</v>
      </c>
      <c r="I291" s="100">
        <f>+'Ark1'!AD2089</f>
        <v>1.3264211341525249</v>
      </c>
      <c r="K291" s="100">
        <f>+'Ark1'!AE2089</f>
        <v>1.4339064055836739</v>
      </c>
      <c r="M291" s="100">
        <f>+'Ark1'!W2089</f>
        <v>86.122122677525695</v>
      </c>
      <c r="O291" s="100">
        <f>+'Ark1'!X2089</f>
        <v>0</v>
      </c>
      <c r="Q291" s="100">
        <f>+'Ark1'!Y2089</f>
        <v>0</v>
      </c>
      <c r="R291" s="110"/>
      <c r="T291" s="110"/>
      <c r="U291" s="100">
        <f>+'Ark1'!AA2089</f>
        <v>8.6344699926059594</v>
      </c>
      <c r="V291" s="10">
        <f t="shared" si="13"/>
        <v>10.296121593291405</v>
      </c>
      <c r="W291" s="1">
        <f>+'Ark1'!V2089</f>
        <v>93.306741795802367</v>
      </c>
      <c r="X291" s="39"/>
      <c r="Y291"/>
    </row>
    <row r="292" spans="1:25" ht="15.6">
      <c r="A292" s="39"/>
      <c r="B292">
        <f>+'Ark1'!C2090</f>
        <v>2010</v>
      </c>
      <c r="C292">
        <f>+'Ark1'!M2090</f>
        <v>55</v>
      </c>
      <c r="D292" s="301">
        <f>+'Ark1'!Q2090</f>
        <v>2054</v>
      </c>
      <c r="F292" s="301">
        <f>+'Ark1'!R2090</f>
        <v>33117.5</v>
      </c>
      <c r="H292" s="301">
        <f>+'Ark1'!S2090</f>
        <v>33116.5</v>
      </c>
      <c r="I292" s="100">
        <f>+'Ark1'!AD2090</f>
        <v>2.2360779796536643</v>
      </c>
      <c r="K292" s="100">
        <f>+'Ark1'!AE2090</f>
        <v>2.3960138152648089</v>
      </c>
      <c r="M292" s="100">
        <f>+'Ark1'!W2090</f>
        <v>85.367161384807957</v>
      </c>
      <c r="O292" s="100">
        <f>+'Ark1'!X2090</f>
        <v>0</v>
      </c>
      <c r="Q292" s="100">
        <f>+'Ark1'!Y2090</f>
        <v>0</v>
      </c>
      <c r="R292" s="110"/>
      <c r="T292" s="110"/>
      <c r="U292" s="100">
        <f>+'Ark1'!AA2090</f>
        <v>8.5043805203477056</v>
      </c>
      <c r="V292" s="10">
        <f t="shared" si="13"/>
        <v>16.123417721518987</v>
      </c>
      <c r="W292" s="1">
        <f>+'Ark1'!V2090</f>
        <v>92.490032275334158</v>
      </c>
      <c r="X292" s="39"/>
      <c r="Y292"/>
    </row>
    <row r="293" spans="1:25" ht="15.6">
      <c r="A293" s="39"/>
      <c r="B293">
        <f>+'Ark1'!C2091</f>
        <v>2010</v>
      </c>
      <c r="C293">
        <f>+'Ark1'!M2091</f>
        <v>56</v>
      </c>
      <c r="D293" s="301">
        <f>+'Ark1'!Q2091</f>
        <v>2156</v>
      </c>
      <c r="F293" s="301">
        <f>+'Ark1'!R2091</f>
        <v>51231</v>
      </c>
      <c r="H293" s="301">
        <f>+'Ark1'!S2091</f>
        <v>51229</v>
      </c>
      <c r="I293" s="100">
        <f>+'Ark1'!AD2091</f>
        <v>3.4590929561602457</v>
      </c>
      <c r="K293" s="100">
        <f>+'Ark1'!AE2091</f>
        <v>3.6682244590343474</v>
      </c>
      <c r="M293" s="100">
        <f>+'Ark1'!W2091</f>
        <v>84.486239044291153</v>
      </c>
      <c r="O293" s="100">
        <f>+'Ark1'!X2091</f>
        <v>0</v>
      </c>
      <c r="Q293" s="100">
        <f>+'Ark1'!Y2091</f>
        <v>0</v>
      </c>
      <c r="R293" s="110"/>
      <c r="T293" s="110"/>
      <c r="U293" s="100">
        <f>+'Ark1'!AA2091</f>
        <v>8.376482996173598</v>
      </c>
      <c r="V293" s="10">
        <f t="shared" si="13"/>
        <v>23.762059369202227</v>
      </c>
      <c r="W293" s="1">
        <f>+'Ark1'!V2091</f>
        <v>91.535985667313909</v>
      </c>
      <c r="X293" s="39"/>
      <c r="Y293"/>
    </row>
    <row r="294" spans="1:25" ht="15.6">
      <c r="A294" s="39"/>
      <c r="B294">
        <f>+'Ark1'!C2092</f>
        <v>2010</v>
      </c>
      <c r="C294">
        <f>+'Ark1'!M2092</f>
        <v>57</v>
      </c>
      <c r="D294" s="301">
        <f>+'Ark1'!Q2092</f>
        <v>2272</v>
      </c>
      <c r="F294" s="301">
        <f>+'Ark1'!R2092</f>
        <v>76517</v>
      </c>
      <c r="H294" s="301">
        <f>+'Ark1'!S2092</f>
        <v>76515</v>
      </c>
      <c r="I294" s="100">
        <f>+'Ark1'!AD2092</f>
        <v>5.1663917496537932</v>
      </c>
      <c r="K294" s="100">
        <f>+'Ark1'!AE2092</f>
        <v>5.4324241815230314</v>
      </c>
      <c r="M294" s="100">
        <f>+'Ark1'!W2092</f>
        <v>83.770873684898149</v>
      </c>
      <c r="O294" s="100">
        <f>+'Ark1'!X2092</f>
        <v>0</v>
      </c>
      <c r="Q294" s="100">
        <f>+'Ark1'!Y2092</f>
        <v>0</v>
      </c>
      <c r="R294" s="110"/>
      <c r="T294" s="110"/>
      <c r="U294" s="100">
        <f>+'Ark1'!AA2092</f>
        <v>8.2924460933607076</v>
      </c>
      <c r="V294" s="10">
        <f t="shared" si="13"/>
        <v>33.67825704225352</v>
      </c>
      <c r="W294" s="1">
        <f>+'Ark1'!V2092</f>
        <v>90.760447554559491</v>
      </c>
      <c r="X294" s="39"/>
      <c r="Y294"/>
    </row>
    <row r="295" spans="1:25" ht="15.6">
      <c r="A295" s="39"/>
      <c r="B295">
        <f>+'Ark1'!C2093</f>
        <v>2010</v>
      </c>
      <c r="C295">
        <f>+'Ark1'!M2093</f>
        <v>58</v>
      </c>
      <c r="D295" s="301">
        <f>+'Ark1'!Q2093</f>
        <v>2362</v>
      </c>
      <c r="F295" s="301">
        <f>+'Ark1'!R2093</f>
        <v>108889.5</v>
      </c>
      <c r="H295" s="301">
        <f>+'Ark1'!S2093</f>
        <v>108890.5</v>
      </c>
      <c r="I295" s="100">
        <f>+'Ark1'!AD2093</f>
        <v>7.3521676806974492</v>
      </c>
      <c r="K295" s="100">
        <f>+'Ark1'!AE2093</f>
        <v>7.6391833031595917</v>
      </c>
      <c r="M295" s="100">
        <f>+'Ark1'!W2093</f>
        <v>82.775705869658097</v>
      </c>
      <c r="O295" s="100">
        <f>+'Ark1'!X2093</f>
        <v>0</v>
      </c>
      <c r="Q295" s="100">
        <f>+'Ark1'!Y2093</f>
        <v>0</v>
      </c>
      <c r="R295" s="110"/>
      <c r="T295" s="110"/>
      <c r="U295" s="100">
        <f>+'Ark1'!AA2093</f>
        <v>8.3755003237836387</v>
      </c>
      <c r="V295" s="10">
        <f t="shared" si="13"/>
        <v>46.100550381033024</v>
      </c>
      <c r="W295" s="1">
        <f>+'Ark1'!V2093</f>
        <v>89.68076973646086</v>
      </c>
      <c r="X295" s="39"/>
      <c r="Y295"/>
    </row>
    <row r="296" spans="1:25" ht="15.6">
      <c r="A296" s="39"/>
      <c r="B296">
        <f>+'Ark1'!C2094</f>
        <v>2010</v>
      </c>
      <c r="C296">
        <f>+'Ark1'!M2094</f>
        <v>59</v>
      </c>
      <c r="D296" s="301">
        <f>+'Ark1'!Q2094</f>
        <v>2365</v>
      </c>
      <c r="F296" s="301">
        <f>+'Ark1'!R2094</f>
        <v>137855.5</v>
      </c>
      <c r="H296" s="301">
        <f>+'Ark1'!S2094</f>
        <v>137848.5</v>
      </c>
      <c r="I296" s="100">
        <f>+'Ark1'!AD2094</f>
        <v>9.3079383384659398</v>
      </c>
      <c r="K296" s="100">
        <f>+'Ark1'!AE2094</f>
        <v>9.5874853763113883</v>
      </c>
      <c r="M296" s="100">
        <f>+'Ark1'!W2094</f>
        <v>82.063233187157522</v>
      </c>
      <c r="O296" s="100">
        <f>+'Ark1'!X2094</f>
        <v>0</v>
      </c>
      <c r="Q296" s="100">
        <f>+'Ark1'!Y2094</f>
        <v>0</v>
      </c>
      <c r="R296" s="110"/>
      <c r="T296" s="110"/>
      <c r="U296" s="100">
        <f>+'Ark1'!AA2094</f>
        <v>8.1291895087329937</v>
      </c>
      <c r="V296" s="10">
        <f t="shared" si="13"/>
        <v>58.289852008456663</v>
      </c>
      <c r="W296" s="1">
        <f>+'Ark1'!V2094</f>
        <v>88.911338047799859</v>
      </c>
      <c r="X296" s="39"/>
      <c r="Y296"/>
    </row>
    <row r="297" spans="1:25" ht="15.6">
      <c r="A297" s="39"/>
      <c r="B297">
        <f>+'Ark1'!C2095</f>
        <v>2010</v>
      </c>
      <c r="C297">
        <f>+'Ark1'!M2095</f>
        <v>60</v>
      </c>
      <c r="D297" s="301">
        <f>+'Ark1'!Q2095</f>
        <v>2398</v>
      </c>
      <c r="F297" s="301">
        <f>+'Ark1'!R2095</f>
        <v>168260.75</v>
      </c>
      <c r="H297" s="301">
        <f>+'Ark1'!S2095</f>
        <v>168252.75</v>
      </c>
      <c r="I297" s="100">
        <f>+'Ark1'!AD2095</f>
        <v>11.360886477391425</v>
      </c>
      <c r="K297" s="100">
        <f>+'Ark1'!AE2095</f>
        <v>11.543529956598009</v>
      </c>
      <c r="M297" s="100">
        <f>+'Ark1'!W2095</f>
        <v>80.951037055858009</v>
      </c>
      <c r="O297" s="100">
        <f>+'Ark1'!X2095</f>
        <v>0</v>
      </c>
      <c r="Q297" s="100">
        <f>+'Ark1'!Y2095</f>
        <v>0</v>
      </c>
      <c r="R297" s="110"/>
      <c r="T297" s="110"/>
      <c r="U297" s="100">
        <f>+'Ark1'!AA2095</f>
        <v>8.4109739039189879</v>
      </c>
      <c r="V297" s="10">
        <f t="shared" si="13"/>
        <v>70.167118432026683</v>
      </c>
      <c r="W297" s="1">
        <f>+'Ark1'!V2095</f>
        <v>87.706237201475858</v>
      </c>
      <c r="X297" s="39"/>
      <c r="Y297"/>
    </row>
    <row r="298" spans="1:25" ht="15.6">
      <c r="A298" s="39"/>
      <c r="B298">
        <f>+'Ark1'!C2096</f>
        <v>2010</v>
      </c>
      <c r="C298">
        <f>+'Ark1'!M2096</f>
        <v>61</v>
      </c>
      <c r="D298" s="301">
        <f>+'Ark1'!Q2096</f>
        <v>2403</v>
      </c>
      <c r="F298" s="301">
        <f>+'Ark1'!R2096</f>
        <v>180894.5</v>
      </c>
      <c r="H298" s="301">
        <f>+'Ark1'!S2096</f>
        <v>180890.5</v>
      </c>
      <c r="I298" s="100">
        <f>+'Ark1'!AD2096</f>
        <v>12.213911318501095</v>
      </c>
      <c r="K298" s="100">
        <f>+'Ark1'!AE2096</f>
        <v>12.295606710690295</v>
      </c>
      <c r="M298" s="100">
        <f>+'Ark1'!W2096</f>
        <v>80.201069155096903</v>
      </c>
      <c r="O298" s="100">
        <f>+'Ark1'!X2096</f>
        <v>0</v>
      </c>
      <c r="Q298" s="100">
        <f>+'Ark1'!Y2096</f>
        <v>0</v>
      </c>
      <c r="R298" s="110"/>
      <c r="T298" s="110"/>
      <c r="U298" s="100">
        <f>+'Ark1'!AA2096</f>
        <v>8.1447592634010899</v>
      </c>
      <c r="V298" s="10">
        <f t="shared" si="13"/>
        <v>75.278610070744904</v>
      </c>
      <c r="W298" s="1">
        <f>+'Ark1'!V2096</f>
        <v>86.892638158060635</v>
      </c>
      <c r="X298" s="39"/>
      <c r="Y298"/>
    </row>
    <row r="299" spans="1:25" ht="15.6">
      <c r="A299" s="39"/>
      <c r="B299">
        <f>+'Ark1'!C2097</f>
        <v>2010</v>
      </c>
      <c r="C299">
        <f>+'Ark1'!M2097</f>
        <v>62</v>
      </c>
      <c r="D299" s="301">
        <f>+'Ark1'!Q2097</f>
        <v>2423</v>
      </c>
      <c r="F299" s="301">
        <f>+'Ark1'!R2097</f>
        <v>183542.25</v>
      </c>
      <c r="H299" s="301">
        <f>+'Ark1'!S2097</f>
        <v>183536.25</v>
      </c>
      <c r="I299" s="100">
        <f>+'Ark1'!AD2097</f>
        <v>12.392686149651633</v>
      </c>
      <c r="K299" s="100">
        <f>+'Ark1'!AE2097</f>
        <v>12.300568961604064</v>
      </c>
      <c r="M299" s="100">
        <f>+'Ark1'!W2097</f>
        <v>79.076838880602736</v>
      </c>
      <c r="O299" s="100">
        <f>+'Ark1'!X2097</f>
        <v>0</v>
      </c>
      <c r="Q299" s="100">
        <f>+'Ark1'!Y2097</f>
        <v>0</v>
      </c>
      <c r="R299" s="110"/>
      <c r="T299" s="110"/>
      <c r="U299" s="100">
        <f>+'Ark1'!AA2097</f>
        <v>8.2515016523848939</v>
      </c>
      <c r="V299" s="10">
        <f t="shared" si="13"/>
        <v>75.75</v>
      </c>
      <c r="W299" s="1">
        <f>+'Ark1'!V2097</f>
        <v>85.674836509687623</v>
      </c>
      <c r="X299" s="39"/>
      <c r="Y299"/>
    </row>
    <row r="300" spans="1:25" ht="15.6">
      <c r="A300" s="39"/>
      <c r="B300">
        <f>+'Ark1'!C2098</f>
        <v>2010</v>
      </c>
      <c r="C300">
        <f>+'Ark1'!M2098</f>
        <v>63</v>
      </c>
      <c r="D300" s="301">
        <f>+'Ark1'!Q2098</f>
        <v>2399</v>
      </c>
      <c r="F300" s="301">
        <f>+'Ark1'!R2098</f>
        <v>167984.5</v>
      </c>
      <c r="H300" s="301">
        <f>+'Ark1'!S2098</f>
        <v>167982.5</v>
      </c>
      <c r="I300" s="100">
        <f>+'Ark1'!AD2098</f>
        <v>11.342234207688721</v>
      </c>
      <c r="K300" s="100">
        <f>+'Ark1'!AE2098</f>
        <v>11.088135110586748</v>
      </c>
      <c r="M300" s="100">
        <f>+'Ark1'!W2098</f>
        <v>77.882596639530647</v>
      </c>
      <c r="O300" s="100">
        <f>+'Ark1'!X2098</f>
        <v>0</v>
      </c>
      <c r="Q300" s="100">
        <f>+'Ark1'!Y2098</f>
        <v>0</v>
      </c>
      <c r="R300" s="110"/>
      <c r="T300" s="110"/>
      <c r="U300" s="100">
        <f>+'Ark1'!AA2098</f>
        <v>8.2899955573065647</v>
      </c>
      <c r="V300" s="10">
        <f t="shared" si="13"/>
        <v>70.022717799082955</v>
      </c>
      <c r="W300" s="1">
        <f>+'Ark1'!V2098</f>
        <v>84.380352910093507</v>
      </c>
      <c r="X300" s="39"/>
      <c r="Y300"/>
    </row>
    <row r="301" spans="1:25" ht="15.6">
      <c r="A301" s="39"/>
      <c r="B301">
        <f>+'Ark1'!C2099</f>
        <v>2010</v>
      </c>
      <c r="C301">
        <f>+'Ark1'!M2099</f>
        <v>64</v>
      </c>
      <c r="D301" s="301">
        <f>+'Ark1'!Q2099</f>
        <v>2358</v>
      </c>
      <c r="F301" s="301">
        <f>+'Ark1'!R2099</f>
        <v>137244</v>
      </c>
      <c r="H301" s="301">
        <f>+'Ark1'!S2099</f>
        <v>137239</v>
      </c>
      <c r="I301" s="100">
        <f>+'Ark1'!AD2099</f>
        <v>9.2666501468887361</v>
      </c>
      <c r="K301" s="100">
        <f>+'Ark1'!AE2099</f>
        <v>8.8977393896961061</v>
      </c>
      <c r="M301" s="100">
        <f>+'Ark1'!W2099</f>
        <v>76.497649356232003</v>
      </c>
      <c r="O301" s="100">
        <f>+'Ark1'!X2099</f>
        <v>0</v>
      </c>
      <c r="Q301" s="100">
        <f>+'Ark1'!Y2099</f>
        <v>0</v>
      </c>
      <c r="R301" s="110"/>
      <c r="T301" s="110"/>
      <c r="U301" s="100">
        <f>+'Ark1'!AA2099</f>
        <v>8.2413715076702143</v>
      </c>
      <c r="V301" s="10">
        <f t="shared" si="13"/>
        <v>58.203562340966918</v>
      </c>
      <c r="W301" s="1">
        <f>+'Ark1'!V2099</f>
        <v>82.880766080500308</v>
      </c>
      <c r="X301" s="39"/>
      <c r="Y301"/>
    </row>
    <row r="302" spans="1:25" ht="15.6">
      <c r="A302" s="39"/>
      <c r="B302">
        <f>+'Ark1'!C2100</f>
        <v>2010</v>
      </c>
      <c r="C302">
        <f>+'Ark1'!M2100</f>
        <v>65</v>
      </c>
      <c r="D302" s="301">
        <f>+'Ark1'!Q2100</f>
        <v>2304</v>
      </c>
      <c r="F302" s="301">
        <f>+'Ark1'!R2100</f>
        <v>97541</v>
      </c>
      <c r="H302" s="301">
        <f>+'Ark1'!S2100</f>
        <v>97540</v>
      </c>
      <c r="I302" s="100">
        <f>+'Ark1'!AD2100</f>
        <v>6.5859223133810865</v>
      </c>
      <c r="K302" s="100">
        <f>+'Ark1'!AE2100</f>
        <v>6.1977951239498799</v>
      </c>
      <c r="M302" s="100">
        <f>+'Ark1'!W2100</f>
        <v>74.972228214065211</v>
      </c>
      <c r="O302" s="100">
        <f>+'Ark1'!X2100</f>
        <v>0</v>
      </c>
      <c r="Q302" s="100">
        <f>+'Ark1'!Y2100</f>
        <v>0</v>
      </c>
      <c r="R302" s="110"/>
      <c r="T302" s="110"/>
      <c r="U302" s="100">
        <f>+'Ark1'!AA2100</f>
        <v>8.2083179484247015</v>
      </c>
      <c r="V302" s="10">
        <f t="shared" si="13"/>
        <v>42.335503472222221</v>
      </c>
      <c r="W302" s="1">
        <f>+'Ark1'!V2100</f>
        <v>81.227038228172347</v>
      </c>
      <c r="X302" s="39"/>
      <c r="Y302"/>
    </row>
    <row r="303" spans="1:25" ht="15.6">
      <c r="A303" s="39"/>
      <c r="B303">
        <f>+'Ark1'!C2101</f>
        <v>2010</v>
      </c>
      <c r="C303">
        <f>+'Ark1'!M2101</f>
        <v>66</v>
      </c>
      <c r="D303" s="301">
        <f>+'Ark1'!Q2101</f>
        <v>2185</v>
      </c>
      <c r="F303" s="301">
        <f>+'Ark1'!R2101</f>
        <v>56305</v>
      </c>
      <c r="H303" s="301">
        <f>+'Ark1'!S2101</f>
        <v>56304</v>
      </c>
      <c r="I303" s="100">
        <f>+'Ark1'!AD2101</f>
        <v>3.8016870429349927</v>
      </c>
      <c r="K303" s="100">
        <f>+'Ark1'!AE2101</f>
        <v>3.4965025428863754</v>
      </c>
      <c r="M303" s="100">
        <f>+'Ark1'!W2101</f>
        <v>73.272422918443212</v>
      </c>
      <c r="O303" s="100">
        <f>+'Ark1'!X2101</f>
        <v>0</v>
      </c>
      <c r="Q303" s="100">
        <f>+'Ark1'!Y2101</f>
        <v>0</v>
      </c>
      <c r="R303" s="110"/>
      <c r="T303" s="110"/>
      <c r="U303" s="100">
        <f>+'Ark1'!AA2101</f>
        <v>8.0630398458756183</v>
      </c>
      <c r="V303" s="10">
        <f t="shared" si="13"/>
        <v>25.768878718535468</v>
      </c>
      <c r="W303" s="1">
        <f>+'Ark1'!V2101</f>
        <v>79.385810568044818</v>
      </c>
      <c r="X303" s="39"/>
      <c r="Y303"/>
    </row>
    <row r="304" spans="1:25" ht="15.6">
      <c r="A304" s="39"/>
      <c r="B304">
        <f>+'Ark1'!C2102</f>
        <v>2010</v>
      </c>
      <c r="C304">
        <f>+'Ark1'!M2102</f>
        <v>67</v>
      </c>
      <c r="D304" s="301">
        <f>+'Ark1'!Q2102</f>
        <v>2004</v>
      </c>
      <c r="F304" s="301">
        <f>+'Ark1'!R2102</f>
        <v>25650</v>
      </c>
      <c r="H304" s="301">
        <f>+'Ark1'!S2102</f>
        <v>25651</v>
      </c>
      <c r="I304" s="100">
        <f>+'Ark1'!AD2102</f>
        <v>1.7318759018077001</v>
      </c>
      <c r="K304" s="100">
        <f>+'Ark1'!AE2102</f>
        <v>1.553542472511537</v>
      </c>
      <c r="M304" s="100">
        <f>+'Ark1'!W2102</f>
        <v>71.460291606565292</v>
      </c>
      <c r="O304" s="100">
        <f>+'Ark1'!X2102</f>
        <v>0</v>
      </c>
      <c r="Q304" s="100">
        <f>+'Ark1'!Y2102</f>
        <v>0</v>
      </c>
      <c r="R304" s="110"/>
      <c r="T304" s="110"/>
      <c r="U304" s="100">
        <f>+'Ark1'!AA2102</f>
        <v>7.9569060368285953</v>
      </c>
      <c r="V304" s="10">
        <f t="shared" ref="V304:V367" si="14">+F304/D304</f>
        <v>12.799401197604791</v>
      </c>
      <c r="W304" s="1">
        <f>+'Ark1'!V2102</f>
        <v>77.420563963998148</v>
      </c>
      <c r="X304" s="39"/>
      <c r="Y304"/>
    </row>
    <row r="305" spans="1:25" ht="15.6">
      <c r="A305" s="39"/>
      <c r="B305">
        <f>+'Ark1'!C2103</f>
        <v>2010</v>
      </c>
      <c r="C305">
        <f>+'Ark1'!M2103</f>
        <v>68</v>
      </c>
      <c r="D305" s="301">
        <f>+'Ark1'!Q2103</f>
        <v>1600</v>
      </c>
      <c r="F305" s="301">
        <f>+'Ark1'!R2103</f>
        <v>10527</v>
      </c>
      <c r="H305" s="301">
        <f>+'Ark1'!S2103</f>
        <v>10528</v>
      </c>
      <c r="I305" s="100">
        <f>+'Ark1'!AD2103</f>
        <v>0.71077807478868071</v>
      </c>
      <c r="K305" s="100">
        <f>+'Ark1'!AE2103</f>
        <v>0.6151011460642235</v>
      </c>
      <c r="M305" s="100">
        <f>+'Ark1'!W2103</f>
        <v>68.936084726443752</v>
      </c>
      <c r="O305" s="100">
        <f>+'Ark1'!X2103</f>
        <v>0</v>
      </c>
      <c r="Q305" s="100">
        <f>+'Ark1'!Y2103</f>
        <v>0</v>
      </c>
      <c r="R305" s="110"/>
      <c r="T305" s="110"/>
      <c r="U305" s="100">
        <f>+'Ark1'!AA2103</f>
        <v>7.7525830422626782</v>
      </c>
      <c r="V305" s="10">
        <f t="shared" si="14"/>
        <v>6.5793749999999998</v>
      </c>
      <c r="W305" s="1">
        <f>+'Ark1'!V2103</f>
        <v>74.683215907556786</v>
      </c>
      <c r="X305" s="39"/>
      <c r="Y305"/>
    </row>
    <row r="306" spans="1:25" ht="15.6">
      <c r="A306" s="39"/>
      <c r="B306">
        <f>+'Ark1'!C2104</f>
        <v>2009</v>
      </c>
      <c r="C306">
        <f>+'Ark1'!M2104</f>
        <v>35</v>
      </c>
      <c r="D306" s="301">
        <f>+'Ark1'!Q2104</f>
        <v>11</v>
      </c>
      <c r="F306" s="301">
        <f>+'Ark1'!R2104</f>
        <v>12</v>
      </c>
      <c r="H306" s="301">
        <f>+'Ark1'!S2104</f>
        <v>10</v>
      </c>
      <c r="I306" s="100">
        <f>+'Ark1'!AD2104</f>
        <v>8.3966052524964141E-4</v>
      </c>
      <c r="K306" s="100">
        <f>+'Ark1'!AE2104</f>
        <v>6.4798261193354004E-4</v>
      </c>
      <c r="M306" s="100">
        <f>+'Ark1'!W2104</f>
        <v>73.099999999999994</v>
      </c>
      <c r="O306" s="100">
        <f>+'Ark1'!X2104</f>
        <v>0</v>
      </c>
      <c r="Q306" s="100">
        <f>+'Ark1'!Y2104</f>
        <v>0</v>
      </c>
      <c r="R306" s="110"/>
      <c r="T306" s="110"/>
      <c r="U306" s="100">
        <f>+'Ark1'!AA2104</f>
        <v>10.198823461556747</v>
      </c>
      <c r="V306" s="10">
        <f t="shared" si="14"/>
        <v>1.0909090909090908</v>
      </c>
      <c r="W306" s="1">
        <f>+'Ark1'!V2104</f>
        <v>92.589382448537364</v>
      </c>
      <c r="X306" s="39"/>
      <c r="Y306"/>
    </row>
    <row r="307" spans="1:25" ht="15.6">
      <c r="A307" s="39"/>
      <c r="B307">
        <f>+'Ark1'!C2105</f>
        <v>2009</v>
      </c>
      <c r="C307">
        <f>+'Ark1'!M2105</f>
        <v>36</v>
      </c>
      <c r="D307" s="301">
        <f>+'Ark1'!Q2105</f>
        <v>3</v>
      </c>
      <c r="F307" s="301">
        <f>+'Ark1'!R2105</f>
        <v>3</v>
      </c>
      <c r="H307" s="301">
        <f>+'Ark1'!S2105</f>
        <v>3</v>
      </c>
      <c r="I307" s="100">
        <f>+'Ark1'!AD2105</f>
        <v>2.0991513131241035E-4</v>
      </c>
      <c r="K307" s="100">
        <f>+'Ark1'!AE2105</f>
        <v>1.9935880906135864E-4</v>
      </c>
      <c r="M307" s="100">
        <f>+'Ark1'!W2105</f>
        <v>74.966666666666683</v>
      </c>
      <c r="O307" s="100">
        <f>+'Ark1'!X2105</f>
        <v>0</v>
      </c>
      <c r="Q307" s="100">
        <f>+'Ark1'!Y2105</f>
        <v>0</v>
      </c>
      <c r="R307" s="110"/>
      <c r="T307" s="110"/>
      <c r="U307" s="100">
        <f>+'Ark1'!AA2105</f>
        <v>11.641973868530869</v>
      </c>
      <c r="V307" s="10">
        <f t="shared" si="14"/>
        <v>1</v>
      </c>
      <c r="W307" s="1">
        <f>+'Ark1'!V2105</f>
        <v>81.220657276995297</v>
      </c>
      <c r="X307" s="39"/>
      <c r="Y307"/>
    </row>
    <row r="308" spans="1:25" ht="15.6">
      <c r="A308" s="39"/>
      <c r="B308">
        <f>+'Ark1'!C2106</f>
        <v>2009</v>
      </c>
      <c r="C308">
        <f>+'Ark1'!M2106</f>
        <v>37</v>
      </c>
      <c r="D308" s="301">
        <f>+'Ark1'!Q2106</f>
        <v>5</v>
      </c>
      <c r="F308" s="301">
        <f>+'Ark1'!R2106</f>
        <v>5</v>
      </c>
      <c r="H308" s="301">
        <f>+'Ark1'!S2106</f>
        <v>5</v>
      </c>
      <c r="I308" s="100">
        <f>+'Ark1'!AD2106</f>
        <v>3.4985855218735073E-4</v>
      </c>
      <c r="K308" s="100">
        <f>+'Ark1'!AE2106</f>
        <v>3.7061768816609183E-4</v>
      </c>
      <c r="M308" s="100">
        <f>+'Ark1'!W2106</f>
        <v>83.62</v>
      </c>
      <c r="O308" s="100">
        <f>+'Ark1'!X2106</f>
        <v>0</v>
      </c>
      <c r="Q308" s="100">
        <f>+'Ark1'!Y2106</f>
        <v>0</v>
      </c>
      <c r="R308" s="110"/>
      <c r="T308" s="110"/>
      <c r="U308" s="100">
        <f>+'Ark1'!AA2106</f>
        <v>7.8346410255990113</v>
      </c>
      <c r="V308" s="10">
        <f t="shared" si="14"/>
        <v>1</v>
      </c>
      <c r="W308" s="1">
        <f>+'Ark1'!V2106</f>
        <v>90.59588299024918</v>
      </c>
      <c r="X308" s="39"/>
      <c r="Y308"/>
    </row>
    <row r="309" spans="1:25" ht="15.6">
      <c r="A309" s="39"/>
      <c r="B309">
        <f>+'Ark1'!C2107</f>
        <v>2009</v>
      </c>
      <c r="C309">
        <f>+'Ark1'!M2107</f>
        <v>38</v>
      </c>
      <c r="D309" s="301">
        <f>+'Ark1'!Q2107</f>
        <v>5</v>
      </c>
      <c r="F309" s="301">
        <f>+'Ark1'!R2107</f>
        <v>5</v>
      </c>
      <c r="H309" s="301">
        <f>+'Ark1'!S2107</f>
        <v>5</v>
      </c>
      <c r="I309" s="100">
        <f>+'Ark1'!AD2107</f>
        <v>3.4985855218735073E-4</v>
      </c>
      <c r="K309" s="100">
        <f>+'Ark1'!AE2107</f>
        <v>3.6432401300230498E-4</v>
      </c>
      <c r="M309" s="100">
        <f>+'Ark1'!W2107</f>
        <v>82.200000000000017</v>
      </c>
      <c r="O309" s="100">
        <f>+'Ark1'!X2107</f>
        <v>0</v>
      </c>
      <c r="Q309" s="100">
        <f>+'Ark1'!Y2107</f>
        <v>0</v>
      </c>
      <c r="R309" s="110"/>
      <c r="T309" s="110"/>
      <c r="U309" s="100">
        <f>+'Ark1'!AA2107</f>
        <v>12.853326417702048</v>
      </c>
      <c r="V309" s="10">
        <f t="shared" si="14"/>
        <v>1</v>
      </c>
      <c r="W309" s="1">
        <f>+'Ark1'!V2107</f>
        <v>89.057421451787647</v>
      </c>
      <c r="X309" s="39"/>
      <c r="Y309"/>
    </row>
    <row r="310" spans="1:25" ht="15.6">
      <c r="A310" s="39"/>
      <c r="B310">
        <f>+'Ark1'!C2108</f>
        <v>2009</v>
      </c>
      <c r="C310">
        <f>+'Ark1'!M2108</f>
        <v>39</v>
      </c>
      <c r="D310" s="301">
        <f>+'Ark1'!Q2108</f>
        <v>6</v>
      </c>
      <c r="F310" s="301">
        <f>+'Ark1'!R2108</f>
        <v>6</v>
      </c>
      <c r="H310" s="301">
        <f>+'Ark1'!S2108</f>
        <v>6</v>
      </c>
      <c r="I310" s="100">
        <f>+'Ark1'!AD2108</f>
        <v>4.198302626248207E-4</v>
      </c>
      <c r="K310" s="100">
        <f>+'Ark1'!AE2108</f>
        <v>4.1210275825978506E-4</v>
      </c>
      <c r="M310" s="100">
        <f>+'Ark1'!W2108</f>
        <v>77.483333333333348</v>
      </c>
      <c r="O310" s="100">
        <f>+'Ark1'!X2108</f>
        <v>0</v>
      </c>
      <c r="Q310" s="100">
        <f>+'Ark1'!Y2108</f>
        <v>0</v>
      </c>
      <c r="R310" s="110"/>
      <c r="T310" s="110"/>
      <c r="U310" s="100">
        <f>+'Ark1'!AA2108</f>
        <v>6.0998406172256745</v>
      </c>
      <c r="V310" s="10">
        <f t="shared" si="14"/>
        <v>1</v>
      </c>
      <c r="W310" s="1">
        <f>+'Ark1'!V2108</f>
        <v>83.947273383893105</v>
      </c>
      <c r="X310" s="39"/>
      <c r="Y310"/>
    </row>
    <row r="311" spans="1:25" ht="15.6">
      <c r="A311" s="39"/>
      <c r="B311">
        <f>+'Ark1'!C2109</f>
        <v>2009</v>
      </c>
      <c r="C311">
        <f>+'Ark1'!M2109</f>
        <v>40</v>
      </c>
      <c r="D311" s="301">
        <f>+'Ark1'!Q2109</f>
        <v>20</v>
      </c>
      <c r="F311" s="301">
        <f>+'Ark1'!R2109</f>
        <v>20</v>
      </c>
      <c r="H311" s="301">
        <f>+'Ark1'!S2109</f>
        <v>20</v>
      </c>
      <c r="I311" s="100">
        <f>+'Ark1'!AD2109</f>
        <v>1.3994342087494027E-3</v>
      </c>
      <c r="K311" s="100">
        <f>+'Ark1'!AE2109</f>
        <v>1.4143926889208704E-3</v>
      </c>
      <c r="M311" s="100">
        <f>+'Ark1'!W2109</f>
        <v>79.78</v>
      </c>
      <c r="O311" s="100">
        <f>+'Ark1'!X2109</f>
        <v>0</v>
      </c>
      <c r="Q311" s="100">
        <f>+'Ark1'!Y2109</f>
        <v>0</v>
      </c>
      <c r="R311" s="110"/>
      <c r="T311" s="110"/>
      <c r="U311" s="100">
        <f>+'Ark1'!AA2109</f>
        <v>12.095106448477409</v>
      </c>
      <c r="V311" s="10">
        <f t="shared" si="14"/>
        <v>1</v>
      </c>
      <c r="W311" s="1">
        <f>+'Ark1'!V2109</f>
        <v>86.435536294691261</v>
      </c>
      <c r="X311" s="39"/>
      <c r="Y311"/>
    </row>
    <row r="312" spans="1:25" ht="15.6">
      <c r="A312" s="39"/>
      <c r="B312">
        <f>+'Ark1'!C2110</f>
        <v>2009</v>
      </c>
      <c r="C312">
        <f>+'Ark1'!M2110</f>
        <v>41</v>
      </c>
      <c r="D312" s="301">
        <f>+'Ark1'!Q2110</f>
        <v>9</v>
      </c>
      <c r="F312" s="301">
        <f>+'Ark1'!R2110</f>
        <v>10</v>
      </c>
      <c r="H312" s="301">
        <f>+'Ark1'!S2110</f>
        <v>10</v>
      </c>
      <c r="I312" s="100">
        <f>+'Ark1'!AD2110</f>
        <v>6.9971710437470146E-4</v>
      </c>
      <c r="K312" s="100">
        <f>+'Ark1'!AE2110</f>
        <v>7.5258172028943313E-4</v>
      </c>
      <c r="M312" s="100">
        <f>+'Ark1'!W2110</f>
        <v>84.9</v>
      </c>
      <c r="O312" s="100">
        <f>+'Ark1'!X2110</f>
        <v>0</v>
      </c>
      <c r="Q312" s="100">
        <f>+'Ark1'!Y2110</f>
        <v>0</v>
      </c>
      <c r="R312" s="110"/>
      <c r="T312" s="110"/>
      <c r="U312" s="100">
        <f>+'Ark1'!AA2110</f>
        <v>8.6564426873860647</v>
      </c>
      <c r="V312" s="10">
        <f t="shared" si="14"/>
        <v>1.1111111111111112</v>
      </c>
      <c r="W312" s="1">
        <f>+'Ark1'!V2110</f>
        <v>91.982665222101829</v>
      </c>
      <c r="X312" s="39"/>
      <c r="Y312"/>
    </row>
    <row r="313" spans="1:25" ht="15.6">
      <c r="A313" s="39"/>
      <c r="B313">
        <f>+'Ark1'!C2111</f>
        <v>2009</v>
      </c>
      <c r="C313">
        <f>+'Ark1'!M2111</f>
        <v>42</v>
      </c>
      <c r="D313" s="301">
        <f>+'Ark1'!Q2111</f>
        <v>29</v>
      </c>
      <c r="F313" s="301">
        <f>+'Ark1'!R2111</f>
        <v>29</v>
      </c>
      <c r="H313" s="301">
        <f>+'Ark1'!S2111</f>
        <v>29</v>
      </c>
      <c r="I313" s="100">
        <f>+'Ark1'!AD2111</f>
        <v>2.0291796026866336E-3</v>
      </c>
      <c r="K313" s="100">
        <f>+'Ark1'!AE2111</f>
        <v>2.0668074664627113E-3</v>
      </c>
      <c r="M313" s="100">
        <f>+'Ark1'!W2111</f>
        <v>80.399999999999977</v>
      </c>
      <c r="O313" s="100">
        <f>+'Ark1'!X2111</f>
        <v>0</v>
      </c>
      <c r="Q313" s="100">
        <f>+'Ark1'!Y2111</f>
        <v>0</v>
      </c>
      <c r="R313" s="110"/>
      <c r="T313" s="110"/>
      <c r="U313" s="100">
        <f>+'Ark1'!AA2111</f>
        <v>8.9228493979958063</v>
      </c>
      <c r="V313" s="10">
        <f t="shared" si="14"/>
        <v>1</v>
      </c>
      <c r="W313" s="1">
        <f>+'Ark1'!V2111</f>
        <v>87.107258938244883</v>
      </c>
      <c r="X313" s="39"/>
      <c r="Y313"/>
    </row>
    <row r="314" spans="1:25" ht="15.6">
      <c r="A314" s="39"/>
      <c r="B314">
        <f>+'Ark1'!C2112</f>
        <v>2009</v>
      </c>
      <c r="C314">
        <f>+'Ark1'!M2112</f>
        <v>43</v>
      </c>
      <c r="D314" s="301">
        <f>+'Ark1'!Q2112</f>
        <v>41</v>
      </c>
      <c r="F314" s="301">
        <f>+'Ark1'!R2112</f>
        <v>46</v>
      </c>
      <c r="H314" s="301">
        <f>+'Ark1'!S2112</f>
        <v>46</v>
      </c>
      <c r="I314" s="100">
        <f>+'Ark1'!AD2112</f>
        <v>3.2186986801236257E-3</v>
      </c>
      <c r="K314" s="100">
        <f>+'Ark1'!AE2112</f>
        <v>3.3502739833143847E-3</v>
      </c>
      <c r="M314" s="100">
        <f>+'Ark1'!W2112</f>
        <v>82.163043478260875</v>
      </c>
      <c r="O314" s="100">
        <f>+'Ark1'!X2112</f>
        <v>0</v>
      </c>
      <c r="Q314" s="100">
        <f>+'Ark1'!Y2112</f>
        <v>0</v>
      </c>
      <c r="R314" s="110"/>
      <c r="T314" s="110"/>
      <c r="U314" s="100">
        <f>+'Ark1'!AA2112</f>
        <v>10.252472844777031</v>
      </c>
      <c r="V314" s="10">
        <f t="shared" si="14"/>
        <v>1.1219512195121952</v>
      </c>
      <c r="W314" s="1">
        <f>+'Ark1'!V2112</f>
        <v>89.01738188327289</v>
      </c>
      <c r="X314" s="39"/>
      <c r="Y314"/>
    </row>
    <row r="315" spans="1:25" ht="15.6">
      <c r="A315" s="39"/>
      <c r="B315">
        <f>+'Ark1'!C2113</f>
        <v>2009</v>
      </c>
      <c r="C315">
        <f>+'Ark1'!M2113</f>
        <v>44</v>
      </c>
      <c r="D315" s="301">
        <f>+'Ark1'!Q2113</f>
        <v>98</v>
      </c>
      <c r="F315" s="301">
        <f>+'Ark1'!R2113</f>
        <v>107</v>
      </c>
      <c r="H315" s="301">
        <f>+'Ark1'!S2113</f>
        <v>107</v>
      </c>
      <c r="I315" s="100">
        <f>+'Ark1'!AD2113</f>
        <v>7.4869730168093057E-3</v>
      </c>
      <c r="K315" s="100">
        <f>+'Ark1'!AE2113</f>
        <v>7.9627400885605992E-3</v>
      </c>
      <c r="M315" s="100">
        <f>+'Ark1'!W2113</f>
        <v>83.952336448598146</v>
      </c>
      <c r="O315" s="100">
        <f>+'Ark1'!X2113</f>
        <v>0</v>
      </c>
      <c r="Q315" s="100">
        <f>+'Ark1'!Y2113</f>
        <v>0</v>
      </c>
      <c r="R315" s="110"/>
      <c r="T315" s="110"/>
      <c r="U315" s="100">
        <f>+'Ark1'!AA2113</f>
        <v>8.2863850250877675</v>
      </c>
      <c r="V315" s="10">
        <f t="shared" si="14"/>
        <v>1.0918367346938775</v>
      </c>
      <c r="W315" s="1">
        <f>+'Ark1'!V2113</f>
        <v>90.95594414799362</v>
      </c>
      <c r="X315" s="39"/>
      <c r="Y315"/>
    </row>
    <row r="316" spans="1:25" ht="15.6">
      <c r="A316" s="39"/>
      <c r="B316" s="46">
        <f>+'Ark1'!C2114</f>
        <v>2009</v>
      </c>
      <c r="C316" s="46">
        <f>+'Ark1'!M2114</f>
        <v>45</v>
      </c>
      <c r="D316" s="335">
        <f>+'Ark1'!Q2114</f>
        <v>158</v>
      </c>
      <c r="E316" s="65"/>
      <c r="F316" s="335">
        <f>+'Ark1'!R2114</f>
        <v>193</v>
      </c>
      <c r="G316" s="335"/>
      <c r="H316" s="335">
        <f>+'Ark1'!S2114</f>
        <v>193</v>
      </c>
      <c r="I316" s="99">
        <f>+'Ark1'!AD2114</f>
        <v>1.3504540114431736E-2</v>
      </c>
      <c r="J316" s="99"/>
      <c r="K316" s="99">
        <f>+'Ark1'!AE2114</f>
        <v>1.4334687296989964E-2</v>
      </c>
      <c r="L316" s="99"/>
      <c r="M316" s="99">
        <f>+'Ark1'!W2114</f>
        <v>83.788601036269398</v>
      </c>
      <c r="N316" s="99"/>
      <c r="O316" s="99">
        <f>+'Ark1'!X2114</f>
        <v>0</v>
      </c>
      <c r="P316" s="99"/>
      <c r="Q316" s="99">
        <f>+'Ark1'!Y2114</f>
        <v>0</v>
      </c>
      <c r="R316" s="110"/>
      <c r="S316" s="65"/>
      <c r="T316" s="110"/>
      <c r="U316" s="99">
        <f>+'Ark1'!AA2114</f>
        <v>9.2867321152110236</v>
      </c>
      <c r="V316" s="65">
        <f t="shared" si="14"/>
        <v>1.2215189873417722</v>
      </c>
      <c r="W316" s="48">
        <f>+'Ark1'!V2114</f>
        <v>90.778549335069755</v>
      </c>
      <c r="X316" s="39"/>
      <c r="Y316"/>
    </row>
    <row r="317" spans="1:25" ht="15.6">
      <c r="A317" s="39"/>
      <c r="B317" s="46">
        <f>+'Ark1'!C2115</f>
        <v>2009</v>
      </c>
      <c r="C317" s="46">
        <f>+'Ark1'!M2115</f>
        <v>46</v>
      </c>
      <c r="D317" s="335">
        <f>+'Ark1'!Q2115</f>
        <v>212</v>
      </c>
      <c r="E317" s="65"/>
      <c r="F317" s="335">
        <f>+'Ark1'!R2115</f>
        <v>289</v>
      </c>
      <c r="G317" s="335"/>
      <c r="H317" s="335">
        <f>+'Ark1'!S2115</f>
        <v>289</v>
      </c>
      <c r="I317" s="99">
        <f>+'Ark1'!AD2115</f>
        <v>2.0221824316428865E-2</v>
      </c>
      <c r="J317" s="99"/>
      <c r="K317" s="99">
        <f>+'Ark1'!AE2115</f>
        <v>2.1738265372407375E-2</v>
      </c>
      <c r="L317" s="99"/>
      <c r="M317" s="99">
        <f>+'Ark1'!W2115</f>
        <v>84.855709342560601</v>
      </c>
      <c r="N317" s="99"/>
      <c r="O317" s="99">
        <f>+'Ark1'!X2115</f>
        <v>0</v>
      </c>
      <c r="P317" s="99"/>
      <c r="Q317" s="99">
        <f>+'Ark1'!Y2115</f>
        <v>0</v>
      </c>
      <c r="R317" s="110"/>
      <c r="S317" s="65"/>
      <c r="T317" s="110"/>
      <c r="U317" s="99">
        <f>+'Ark1'!AA2115</f>
        <v>8.5296781052903938</v>
      </c>
      <c r="V317" s="65">
        <f t="shared" si="14"/>
        <v>1.3632075471698113</v>
      </c>
      <c r="W317" s="48">
        <f>+'Ark1'!V2115</f>
        <v>91.934679677747042</v>
      </c>
      <c r="X317" s="39"/>
      <c r="Y317"/>
    </row>
    <row r="318" spans="1:25" ht="15.6">
      <c r="A318" s="39"/>
      <c r="B318" s="46">
        <f>+'Ark1'!C2116</f>
        <v>2009</v>
      </c>
      <c r="C318" s="46">
        <f>+'Ark1'!M2116</f>
        <v>47</v>
      </c>
      <c r="D318" s="335">
        <f>+'Ark1'!Q2116</f>
        <v>371</v>
      </c>
      <c r="E318" s="65"/>
      <c r="F318" s="335">
        <f>+'Ark1'!R2116</f>
        <v>545</v>
      </c>
      <c r="G318" s="335"/>
      <c r="H318" s="335">
        <f>+'Ark1'!S2116</f>
        <v>545</v>
      </c>
      <c r="I318" s="99">
        <f>+'Ark1'!AD2116</f>
        <v>3.8134582188421237E-2</v>
      </c>
      <c r="J318" s="99"/>
      <c r="K318" s="99">
        <f>+'Ark1'!AE2116</f>
        <v>4.0355754296698174E-2</v>
      </c>
      <c r="L318" s="99"/>
      <c r="M318" s="99">
        <f>+'Ark1'!W2116</f>
        <v>83.533944954128486</v>
      </c>
      <c r="N318" s="99"/>
      <c r="O318" s="99">
        <f>+'Ark1'!X2116</f>
        <v>0</v>
      </c>
      <c r="P318" s="99"/>
      <c r="Q318" s="99">
        <f>+'Ark1'!Y2116</f>
        <v>0</v>
      </c>
      <c r="R318" s="110"/>
      <c r="S318" s="65"/>
      <c r="T318" s="110"/>
      <c r="U318" s="99">
        <f>+'Ark1'!AA2116</f>
        <v>8.4874026476531608</v>
      </c>
      <c r="V318" s="65">
        <f t="shared" si="14"/>
        <v>1.4690026954177897</v>
      </c>
      <c r="W318" s="48">
        <f>+'Ark1'!V2116</f>
        <v>90.502648921049214</v>
      </c>
      <c r="X318" s="39"/>
      <c r="Y318"/>
    </row>
    <row r="319" spans="1:25" ht="15.6">
      <c r="A319" s="39"/>
      <c r="B319" s="46">
        <f>+'Ark1'!C2117</f>
        <v>2009</v>
      </c>
      <c r="C319" s="46">
        <f>+'Ark1'!M2117</f>
        <v>48</v>
      </c>
      <c r="D319" s="335">
        <f>+'Ark1'!Q2117</f>
        <v>704</v>
      </c>
      <c r="E319" s="65"/>
      <c r="F319" s="335">
        <f>+'Ark1'!R2117</f>
        <v>1474</v>
      </c>
      <c r="G319" s="335"/>
      <c r="H319" s="335">
        <f>+'Ark1'!S2117</f>
        <v>1474</v>
      </c>
      <c r="I319" s="99">
        <f>+'Ark1'!AD2117</f>
        <v>0.10313830118483096</v>
      </c>
      <c r="J319" s="99"/>
      <c r="K319" s="99">
        <f>+'Ark1'!AE2117</f>
        <v>0.11141187875572384</v>
      </c>
      <c r="L319" s="99"/>
      <c r="M319" s="99">
        <f>+'Ark1'!W2117</f>
        <v>85.268385345997274</v>
      </c>
      <c r="N319" s="99"/>
      <c r="O319" s="99">
        <f>+'Ark1'!X2117</f>
        <v>0</v>
      </c>
      <c r="P319" s="99"/>
      <c r="Q319" s="99">
        <f>+'Ark1'!Y2117</f>
        <v>0</v>
      </c>
      <c r="R319" s="110"/>
      <c r="S319" s="65"/>
      <c r="T319" s="110"/>
      <c r="U319" s="99">
        <f>+'Ark1'!AA2117</f>
        <v>9.5281987672583774</v>
      </c>
      <c r="V319" s="65">
        <f t="shared" si="14"/>
        <v>2.09375</v>
      </c>
      <c r="W319" s="48">
        <f>+'Ark1'!V2117</f>
        <v>92.381782606714367</v>
      </c>
      <c r="X319" s="39"/>
      <c r="Y319"/>
    </row>
    <row r="320" spans="1:25" ht="15.6">
      <c r="A320" s="39"/>
      <c r="B320" s="46">
        <f>+'Ark1'!C2118</f>
        <v>2009</v>
      </c>
      <c r="C320" s="46">
        <f>+'Ark1'!M2118</f>
        <v>49</v>
      </c>
      <c r="D320" s="335">
        <f>+'Ark1'!Q2118</f>
        <v>987</v>
      </c>
      <c r="E320" s="65"/>
      <c r="F320" s="335">
        <f>+'Ark1'!R2118</f>
        <v>2517</v>
      </c>
      <c r="G320" s="335"/>
      <c r="H320" s="335">
        <f>+'Ark1'!S2118</f>
        <v>2517</v>
      </c>
      <c r="I320" s="99">
        <f>+'Ark1'!AD2118</f>
        <v>0.17611879517111229</v>
      </c>
      <c r="J320" s="99"/>
      <c r="K320" s="99">
        <f>+'Ark1'!AE2118</f>
        <v>0.18910011854438688</v>
      </c>
      <c r="L320" s="99"/>
      <c r="M320" s="99">
        <f>+'Ark1'!W2118</f>
        <v>84.754469606674945</v>
      </c>
      <c r="N320" s="99"/>
      <c r="O320" s="99">
        <f>+'Ark1'!X2118</f>
        <v>0</v>
      </c>
      <c r="P320" s="99"/>
      <c r="Q320" s="99">
        <f>+'Ark1'!Y2118</f>
        <v>0</v>
      </c>
      <c r="R320" s="110"/>
      <c r="S320" s="65"/>
      <c r="T320" s="110"/>
      <c r="U320" s="99">
        <f>+'Ark1'!AA2118</f>
        <v>8.6869865595287905</v>
      </c>
      <c r="V320" s="65">
        <f t="shared" si="14"/>
        <v>2.5501519756838906</v>
      </c>
      <c r="W320" s="48">
        <f>+'Ark1'!V2118</f>
        <v>91.824994156744154</v>
      </c>
      <c r="X320" s="39"/>
      <c r="Y320"/>
    </row>
    <row r="321" spans="1:25" ht="15.6">
      <c r="A321" s="39"/>
      <c r="B321" s="46">
        <f>+'Ark1'!C2119</f>
        <v>2009</v>
      </c>
      <c r="C321" s="46">
        <f>+'Ark1'!M2119</f>
        <v>50</v>
      </c>
      <c r="D321" s="335">
        <f>+'Ark1'!Q2119</f>
        <v>1283</v>
      </c>
      <c r="E321" s="65"/>
      <c r="F321" s="335">
        <f>+'Ark1'!R2119</f>
        <v>4758</v>
      </c>
      <c r="G321" s="335"/>
      <c r="H321" s="335">
        <f>+'Ark1'!S2119</f>
        <v>4758</v>
      </c>
      <c r="I321" s="99">
        <f>+'Ark1'!AD2119</f>
        <v>0.33292539826148282</v>
      </c>
      <c r="J321" s="99"/>
      <c r="K321" s="99">
        <f>+'Ark1'!AE2119</f>
        <v>0.3570248567486195</v>
      </c>
      <c r="L321" s="99"/>
      <c r="M321" s="99">
        <f>+'Ark1'!W2119</f>
        <v>84.650210172341374</v>
      </c>
      <c r="N321" s="99"/>
      <c r="O321" s="99">
        <f>+'Ark1'!X2119</f>
        <v>0</v>
      </c>
      <c r="P321" s="99"/>
      <c r="Q321" s="99">
        <f>+'Ark1'!Y2119</f>
        <v>0</v>
      </c>
      <c r="R321" s="110"/>
      <c r="S321" s="65"/>
      <c r="T321" s="110"/>
      <c r="U321" s="99">
        <f>+'Ark1'!AA2119</f>
        <v>8.4644745682299494</v>
      </c>
      <c r="V321" s="65">
        <f t="shared" si="14"/>
        <v>3.7084957131722525</v>
      </c>
      <c r="W321" s="48">
        <f>+'Ark1'!V2119</f>
        <v>91.712037023121852</v>
      </c>
      <c r="X321" s="39"/>
      <c r="Y321"/>
    </row>
    <row r="322" spans="1:25" ht="15.6">
      <c r="A322" s="39"/>
      <c r="B322" s="46">
        <f>+'Ark1'!C2120</f>
        <v>2009</v>
      </c>
      <c r="C322" s="46">
        <f>+'Ark1'!M2120</f>
        <v>51</v>
      </c>
      <c r="D322" s="335">
        <f>+'Ark1'!Q2120</f>
        <v>1609</v>
      </c>
      <c r="E322" s="65"/>
      <c r="F322" s="335">
        <f>+'Ark1'!R2120</f>
        <v>8657</v>
      </c>
      <c r="G322" s="335"/>
      <c r="H322" s="335">
        <f>+'Ark1'!S2120</f>
        <v>8657</v>
      </c>
      <c r="I322" s="99">
        <f>+'Ark1'!AD2120</f>
        <v>0.60574509725717884</v>
      </c>
      <c r="J322" s="99"/>
      <c r="K322" s="99">
        <f>+'Ark1'!AE2120</f>
        <v>0.64625486513611308</v>
      </c>
      <c r="L322" s="99"/>
      <c r="M322" s="99">
        <f>+'Ark1'!W2120</f>
        <v>84.215190019637362</v>
      </c>
      <c r="N322" s="99"/>
      <c r="O322" s="99">
        <f>+'Ark1'!X2120</f>
        <v>0</v>
      </c>
      <c r="P322" s="99"/>
      <c r="Q322" s="99">
        <f>+'Ark1'!Y2120</f>
        <v>0</v>
      </c>
      <c r="R322" s="110"/>
      <c r="S322" s="65"/>
      <c r="T322" s="110"/>
      <c r="U322" s="99">
        <f>+'Ark1'!AA2120</f>
        <v>8.4895515864989619</v>
      </c>
      <c r="V322" s="65">
        <f t="shared" si="14"/>
        <v>5.38036047234307</v>
      </c>
      <c r="W322" s="48">
        <f>+'Ark1'!V2120</f>
        <v>91.240725915100228</v>
      </c>
      <c r="X322" s="39"/>
      <c r="Y322"/>
    </row>
    <row r="323" spans="1:25" ht="15.6">
      <c r="A323" s="39"/>
      <c r="B323" s="46">
        <f>+'Ark1'!C2121</f>
        <v>2009</v>
      </c>
      <c r="C323" s="46">
        <f>+'Ark1'!M2121</f>
        <v>52</v>
      </c>
      <c r="D323" s="335">
        <f>+'Ark1'!Q2121</f>
        <v>1872</v>
      </c>
      <c r="E323" s="65"/>
      <c r="F323" s="335">
        <f>+'Ark1'!R2121</f>
        <v>15506</v>
      </c>
      <c r="G323" s="335"/>
      <c r="H323" s="335">
        <f>+'Ark1'!S2121</f>
        <v>15506</v>
      </c>
      <c r="I323" s="99">
        <f>+'Ark1'!AD2121</f>
        <v>1.0849813420434111</v>
      </c>
      <c r="J323" s="99"/>
      <c r="K323" s="99">
        <f>+'Ark1'!AE2121</f>
        <v>1.151182683813341</v>
      </c>
      <c r="L323" s="99"/>
      <c r="M323" s="99">
        <f>+'Ark1'!W2121</f>
        <v>83.752637688636767</v>
      </c>
      <c r="N323" s="99"/>
      <c r="O323" s="99">
        <f>+'Ark1'!X2121</f>
        <v>0</v>
      </c>
      <c r="P323" s="99"/>
      <c r="Q323" s="99">
        <f>+'Ark1'!Y2121</f>
        <v>0</v>
      </c>
      <c r="R323" s="110"/>
      <c r="S323" s="65"/>
      <c r="T323" s="110"/>
      <c r="U323" s="99">
        <f>+'Ark1'!AA2121</f>
        <v>8.2444802586242787</v>
      </c>
      <c r="V323" s="65">
        <f t="shared" si="14"/>
        <v>8.2831196581196576</v>
      </c>
      <c r="W323" s="48">
        <f>+'Ark1'!V2121</f>
        <v>90.739585794839101</v>
      </c>
      <c r="X323" s="39"/>
      <c r="Y323"/>
    </row>
    <row r="324" spans="1:25" ht="15.6">
      <c r="A324" s="39"/>
      <c r="B324" s="46">
        <f>+'Ark1'!C2122</f>
        <v>2009</v>
      </c>
      <c r="C324" s="46">
        <f>+'Ark1'!M2122</f>
        <v>53</v>
      </c>
      <c r="D324" s="335">
        <f>+'Ark1'!Q2122</f>
        <v>2051</v>
      </c>
      <c r="E324" s="65"/>
      <c r="F324" s="335">
        <f>+'Ark1'!R2122</f>
        <v>26769</v>
      </c>
      <c r="G324" s="335"/>
      <c r="H324" s="335">
        <f>+'Ark1'!S2122</f>
        <v>26769</v>
      </c>
      <c r="I324" s="99">
        <f>+'Ark1'!AD2122</f>
        <v>1.8730727167006376</v>
      </c>
      <c r="J324" s="99"/>
      <c r="K324" s="99">
        <f>+'Ark1'!AE2122</f>
        <v>1.9760930033079371</v>
      </c>
      <c r="L324" s="99"/>
      <c r="M324" s="99">
        <f>+'Ark1'!W2122</f>
        <v>83.277802682206811</v>
      </c>
      <c r="N324" s="99"/>
      <c r="O324" s="99">
        <f>+'Ark1'!X2122</f>
        <v>0</v>
      </c>
      <c r="P324" s="99"/>
      <c r="Q324" s="99">
        <f>+'Ark1'!Y2122</f>
        <v>0</v>
      </c>
      <c r="R324" s="110"/>
      <c r="S324" s="65"/>
      <c r="T324" s="110"/>
      <c r="U324" s="99">
        <f>+'Ark1'!AA2122</f>
        <v>8.1881405534363889</v>
      </c>
      <c r="V324" s="65">
        <f t="shared" si="14"/>
        <v>13.051682106289615</v>
      </c>
      <c r="W324" s="48">
        <f>+'Ark1'!V2122</f>
        <v>90.225138333916675</v>
      </c>
      <c r="X324" s="39"/>
      <c r="Y324"/>
    </row>
    <row r="325" spans="1:25" ht="15.6">
      <c r="A325" s="39"/>
      <c r="B325" s="46">
        <f>+'Ark1'!C2123</f>
        <v>2009</v>
      </c>
      <c r="C325" s="46">
        <f>+'Ark1'!M2123</f>
        <v>54</v>
      </c>
      <c r="D325" s="335">
        <f>+'Ark1'!Q2123</f>
        <v>2187</v>
      </c>
      <c r="E325" s="65"/>
      <c r="F325" s="335">
        <f>+'Ark1'!R2123</f>
        <v>44039</v>
      </c>
      <c r="G325" s="335"/>
      <c r="H325" s="335">
        <f>+'Ark1'!S2123</f>
        <v>44039</v>
      </c>
      <c r="I325" s="99">
        <f>+'Ark1'!AD2123</f>
        <v>3.081484155955748</v>
      </c>
      <c r="J325" s="99"/>
      <c r="K325" s="99">
        <f>+'Ark1'!AE2123</f>
        <v>3.2284824159205705</v>
      </c>
      <c r="L325" s="99"/>
      <c r="M325" s="99">
        <f>+'Ark1'!W2123</f>
        <v>82.701807488816414</v>
      </c>
      <c r="N325" s="99"/>
      <c r="O325" s="99">
        <f>+'Ark1'!X2123</f>
        <v>0</v>
      </c>
      <c r="P325" s="99"/>
      <c r="Q325" s="99">
        <f>+'Ark1'!Y2123</f>
        <v>0</v>
      </c>
      <c r="R325" s="110"/>
      <c r="S325" s="65"/>
      <c r="T325" s="110"/>
      <c r="U325" s="99">
        <f>+'Ark1'!AA2123</f>
        <v>8.1547767668361892</v>
      </c>
      <c r="V325" s="65">
        <f t="shared" si="14"/>
        <v>20.136716963877458</v>
      </c>
      <c r="W325" s="48">
        <f>+'Ark1'!V2123</f>
        <v>89.601091537178092</v>
      </c>
      <c r="X325" s="39"/>
      <c r="Y325"/>
    </row>
    <row r="326" spans="1:25" ht="15.6">
      <c r="A326" s="39"/>
      <c r="B326" s="46">
        <f>+'Ark1'!C2124</f>
        <v>2009</v>
      </c>
      <c r="C326" s="46">
        <f>+'Ark1'!M2124</f>
        <v>55</v>
      </c>
      <c r="D326" s="335">
        <f>+'Ark1'!Q2124</f>
        <v>2303</v>
      </c>
      <c r="E326" s="65"/>
      <c r="F326" s="335">
        <f>+'Ark1'!R2124</f>
        <v>67061</v>
      </c>
      <c r="G326" s="335"/>
      <c r="H326" s="335">
        <f>+'Ark1'!S2124</f>
        <v>67060</v>
      </c>
      <c r="I326" s="99">
        <f>+'Ark1'!AD2124</f>
        <v>4.6923728736471837</v>
      </c>
      <c r="J326" s="99"/>
      <c r="K326" s="99">
        <f>+'Ark1'!AE2124</f>
        <v>4.8768808616094077</v>
      </c>
      <c r="L326" s="99"/>
      <c r="M326" s="99">
        <f>+'Ark1'!W2124</f>
        <v>82.041316731285647</v>
      </c>
      <c r="N326" s="99"/>
      <c r="O326" s="99">
        <f>+'Ark1'!X2124</f>
        <v>0</v>
      </c>
      <c r="P326" s="99"/>
      <c r="Q326" s="99">
        <f>+'Ark1'!Y2124</f>
        <v>0</v>
      </c>
      <c r="R326" s="110"/>
      <c r="S326" s="65"/>
      <c r="T326" s="110"/>
      <c r="U326" s="99">
        <f>+'Ark1'!AA2124</f>
        <v>8.2116422536401856</v>
      </c>
      <c r="V326" s="65">
        <f t="shared" si="14"/>
        <v>29.118975249674339</v>
      </c>
      <c r="W326" s="48">
        <f>+'Ark1'!V2124</f>
        <v>88.886065711760537</v>
      </c>
      <c r="X326" s="39"/>
      <c r="Y326"/>
    </row>
    <row r="327" spans="1:25" ht="15.6">
      <c r="A327" s="39"/>
      <c r="B327" s="46">
        <f>+'Ark1'!C2125</f>
        <v>2009</v>
      </c>
      <c r="C327" s="46">
        <f>+'Ark1'!M2125</f>
        <v>56</v>
      </c>
      <c r="D327" s="335">
        <f>+'Ark1'!Q2125</f>
        <v>2380</v>
      </c>
      <c r="E327" s="65"/>
      <c r="F327" s="335">
        <f>+'Ark1'!R2125</f>
        <v>94657</v>
      </c>
      <c r="G327" s="335"/>
      <c r="H327" s="335">
        <f>+'Ark1'!S2125</f>
        <v>94656</v>
      </c>
      <c r="I327" s="99">
        <f>+'Ark1'!AD2125</f>
        <v>6.6233121948796096</v>
      </c>
      <c r="J327" s="99"/>
      <c r="K327" s="99">
        <f>+'Ark1'!AE2125</f>
        <v>6.8245325695654993</v>
      </c>
      <c r="L327" s="99"/>
      <c r="M327" s="99">
        <f>+'Ark1'!W2125</f>
        <v>81.335246577078379</v>
      </c>
      <c r="N327" s="99"/>
      <c r="O327" s="99">
        <f>+'Ark1'!X2125</f>
        <v>0</v>
      </c>
      <c r="P327" s="99"/>
      <c r="Q327" s="99">
        <f>+'Ark1'!Y2125</f>
        <v>0</v>
      </c>
      <c r="R327" s="110"/>
      <c r="S327" s="65"/>
      <c r="T327" s="110"/>
      <c r="U327" s="99">
        <f>+'Ark1'!AA2125</f>
        <v>8.2399431711663187</v>
      </c>
      <c r="V327" s="65">
        <f t="shared" si="14"/>
        <v>39.771848739495802</v>
      </c>
      <c r="W327" s="48">
        <f>+'Ark1'!V2125</f>
        <v>88.120943800056708</v>
      </c>
      <c r="X327" s="39"/>
      <c r="Y327"/>
    </row>
    <row r="328" spans="1:25" ht="15.6">
      <c r="A328" s="39"/>
      <c r="B328" s="46">
        <f>+'Ark1'!C2126</f>
        <v>2009</v>
      </c>
      <c r="C328" s="46">
        <f>+'Ark1'!M2126</f>
        <v>57</v>
      </c>
      <c r="D328" s="335">
        <f>+'Ark1'!Q2126</f>
        <v>2436</v>
      </c>
      <c r="E328" s="65"/>
      <c r="F328" s="335">
        <f>+'Ark1'!R2126</f>
        <v>123831</v>
      </c>
      <c r="G328" s="335"/>
      <c r="H328" s="335">
        <f>+'Ark1'!S2126</f>
        <v>123829</v>
      </c>
      <c r="I328" s="99">
        <f>+'Ark1'!AD2126</f>
        <v>8.6646668751823608</v>
      </c>
      <c r="J328" s="99"/>
      <c r="K328" s="99">
        <f>+'Ark1'!AE2126</f>
        <v>8.8563145813786619</v>
      </c>
      <c r="L328" s="99"/>
      <c r="M328" s="99">
        <f>+'Ark1'!W2126</f>
        <v>80.683493365850595</v>
      </c>
      <c r="N328" s="99"/>
      <c r="O328" s="99">
        <f>+'Ark1'!X2126</f>
        <v>0</v>
      </c>
      <c r="P328" s="99"/>
      <c r="Q328" s="99">
        <f>+'Ark1'!Y2126</f>
        <v>0</v>
      </c>
      <c r="R328" s="110"/>
      <c r="S328" s="65"/>
      <c r="T328" s="110"/>
      <c r="U328" s="99">
        <f>+'Ark1'!AA2126</f>
        <v>8.3515655859016995</v>
      </c>
      <c r="V328" s="65">
        <f t="shared" si="14"/>
        <v>50.833743842364534</v>
      </c>
      <c r="W328" s="48">
        <f>+'Ark1'!V2126</f>
        <v>87.415068172291271</v>
      </c>
      <c r="X328" s="39"/>
      <c r="Y328"/>
    </row>
    <row r="329" spans="1:25" ht="15.6">
      <c r="A329" s="39"/>
      <c r="B329" s="46">
        <f>+'Ark1'!C2127</f>
        <v>2009</v>
      </c>
      <c r="C329" s="46">
        <f>+'Ark1'!M2127</f>
        <v>58</v>
      </c>
      <c r="D329" s="335">
        <f>+'Ark1'!Q2127</f>
        <v>2486</v>
      </c>
      <c r="E329" s="65"/>
      <c r="F329" s="335">
        <f>+'Ark1'!R2127</f>
        <v>152918</v>
      </c>
      <c r="G329" s="335"/>
      <c r="H329" s="335">
        <f>+'Ark1'!S2127</f>
        <v>152915</v>
      </c>
      <c r="I329" s="99">
        <f>+'Ark1'!AD2127</f>
        <v>10.699934016677055</v>
      </c>
      <c r="J329" s="99"/>
      <c r="K329" s="99">
        <f>+'Ark1'!AE2127</f>
        <v>10.824751284528261</v>
      </c>
      <c r="L329" s="99"/>
      <c r="M329" s="99">
        <f>+'Ark1'!W2127</f>
        <v>79.858631265735767</v>
      </c>
      <c r="N329" s="99"/>
      <c r="O329" s="99">
        <f>+'Ark1'!X2127</f>
        <v>0</v>
      </c>
      <c r="P329" s="99"/>
      <c r="Q329" s="99">
        <f>+'Ark1'!Y2127</f>
        <v>0</v>
      </c>
      <c r="R329" s="110"/>
      <c r="S329" s="65"/>
      <c r="T329" s="110"/>
      <c r="U329" s="99">
        <f>+'Ark1'!AA2127</f>
        <v>8.5331846153166246</v>
      </c>
      <c r="V329" s="65">
        <f t="shared" si="14"/>
        <v>61.511665325824616</v>
      </c>
      <c r="W329" s="48">
        <f>+'Ark1'!V2127</f>
        <v>86.521512298256894</v>
      </c>
      <c r="X329" s="39"/>
      <c r="Y329"/>
    </row>
    <row r="330" spans="1:25" ht="15.6">
      <c r="A330" s="39"/>
      <c r="B330" s="46">
        <f>+'Ark1'!C2128</f>
        <v>2009</v>
      </c>
      <c r="C330" s="46">
        <f>+'Ark1'!M2128</f>
        <v>59</v>
      </c>
      <c r="D330" s="335">
        <f>+'Ark1'!Q2128</f>
        <v>2485</v>
      </c>
      <c r="E330" s="65"/>
      <c r="F330" s="335">
        <f>+'Ark1'!R2128</f>
        <v>164515</v>
      </c>
      <c r="G330" s="335"/>
      <c r="H330" s="335">
        <f>+'Ark1'!S2128</f>
        <v>164514</v>
      </c>
      <c r="I330" s="99">
        <f>+'Ark1'!AD2128</f>
        <v>11.511395942620396</v>
      </c>
      <c r="J330" s="99"/>
      <c r="K330" s="99">
        <f>+'Ark1'!AE2128</f>
        <v>11.56063721425779</v>
      </c>
      <c r="L330" s="99"/>
      <c r="M330" s="99">
        <f>+'Ark1'!W2128</f>
        <v>79.274394884325446</v>
      </c>
      <c r="N330" s="99"/>
      <c r="O330" s="99">
        <f>+'Ark1'!X2128</f>
        <v>0</v>
      </c>
      <c r="P330" s="99"/>
      <c r="Q330" s="99">
        <f>+'Ark1'!Y2128</f>
        <v>0</v>
      </c>
      <c r="R330" s="110"/>
      <c r="S330" s="65"/>
      <c r="T330" s="110"/>
      <c r="U330" s="99">
        <f>+'Ark1'!AA2128</f>
        <v>8.5590459440830973</v>
      </c>
      <c r="V330" s="65">
        <f t="shared" si="14"/>
        <v>66.203219315895367</v>
      </c>
      <c r="W330" s="48">
        <f>+'Ark1'!V2128</f>
        <v>85.888006633441549</v>
      </c>
      <c r="X330" s="39"/>
      <c r="Y330"/>
    </row>
    <row r="331" spans="1:25" ht="15.6">
      <c r="A331" s="39"/>
      <c r="B331" s="46">
        <f>+'Ark1'!C2129</f>
        <v>2009</v>
      </c>
      <c r="C331" s="46">
        <f>+'Ark1'!M2129</f>
        <v>60</v>
      </c>
      <c r="D331" s="335">
        <f>+'Ark1'!Q2129</f>
        <v>2496</v>
      </c>
      <c r="E331" s="65"/>
      <c r="F331" s="335">
        <f>+'Ark1'!R2129</f>
        <v>166084</v>
      </c>
      <c r="G331" s="335"/>
      <c r="H331" s="335">
        <f>+'Ark1'!S2129</f>
        <v>166081</v>
      </c>
      <c r="I331" s="99">
        <f>+'Ark1'!AD2129</f>
        <v>11.621181556296788</v>
      </c>
      <c r="J331" s="99"/>
      <c r="K331" s="99">
        <f>+'Ark1'!AE2129</f>
        <v>11.585301418078148</v>
      </c>
      <c r="L331" s="99"/>
      <c r="M331" s="99">
        <f>+'Ark1'!W2129</f>
        <v>78.693961982405483</v>
      </c>
      <c r="N331" s="99"/>
      <c r="O331" s="99">
        <f>+'Ark1'!X2129</f>
        <v>0</v>
      </c>
      <c r="P331" s="99"/>
      <c r="Q331" s="99">
        <f>+'Ark1'!Y2129</f>
        <v>0</v>
      </c>
      <c r="R331" s="110"/>
      <c r="S331" s="65"/>
      <c r="T331" s="110"/>
      <c r="U331" s="99">
        <f>+'Ark1'!AA2129</f>
        <v>8.5997545170541407</v>
      </c>
      <c r="V331" s="65">
        <f t="shared" si="14"/>
        <v>66.540064102564102</v>
      </c>
      <c r="W331" s="48">
        <f>+'Ark1'!V2129</f>
        <v>85.259589847698237</v>
      </c>
      <c r="X331" s="39"/>
      <c r="Y331"/>
    </row>
    <row r="332" spans="1:25" ht="15.6">
      <c r="A332" s="39"/>
      <c r="B332" s="46">
        <f>+'Ark1'!C2130</f>
        <v>2009</v>
      </c>
      <c r="C332" s="46">
        <f>+'Ark1'!M2130</f>
        <v>61</v>
      </c>
      <c r="D332" s="335">
        <f>+'Ark1'!Q2130</f>
        <v>2468</v>
      </c>
      <c r="E332" s="65"/>
      <c r="F332" s="335">
        <f>+'Ark1'!R2130</f>
        <v>150450</v>
      </c>
      <c r="G332" s="335"/>
      <c r="H332" s="335">
        <f>+'Ark1'!S2130</f>
        <v>150449</v>
      </c>
      <c r="I332" s="99">
        <f>+'Ark1'!AD2130</f>
        <v>10.527243835317382</v>
      </c>
      <c r="J332" s="99"/>
      <c r="K332" s="99">
        <f>+'Ark1'!AE2130</f>
        <v>10.447256293631092</v>
      </c>
      <c r="L332" s="99"/>
      <c r="M332" s="99">
        <f>+'Ark1'!W2130</f>
        <v>78.33700589568555</v>
      </c>
      <c r="N332" s="99"/>
      <c r="O332" s="99">
        <f>+'Ark1'!X2130</f>
        <v>0</v>
      </c>
      <c r="P332" s="99"/>
      <c r="Q332" s="99">
        <f>+'Ark1'!Y2130</f>
        <v>0</v>
      </c>
      <c r="R332" s="110"/>
      <c r="S332" s="65"/>
      <c r="T332" s="110"/>
      <c r="U332" s="99">
        <f>+'Ark1'!AA2130</f>
        <v>8.3930617514995998</v>
      </c>
      <c r="V332" s="65">
        <f t="shared" si="14"/>
        <v>60.960291734197732</v>
      </c>
      <c r="W332" s="48">
        <f>+'Ark1'!V2130</f>
        <v>84.872446130501018</v>
      </c>
      <c r="X332" s="39"/>
      <c r="Y332"/>
    </row>
    <row r="333" spans="1:25" ht="15.6">
      <c r="A333" s="39"/>
      <c r="B333" s="46">
        <f>+'Ark1'!C2131</f>
        <v>2009</v>
      </c>
      <c r="C333" s="46">
        <f>+'Ark1'!M2131</f>
        <v>62</v>
      </c>
      <c r="D333" s="335">
        <f>+'Ark1'!Q2131</f>
        <v>2435</v>
      </c>
      <c r="E333" s="65"/>
      <c r="F333" s="335">
        <f>+'Ark1'!R2131</f>
        <v>127469</v>
      </c>
      <c r="G333" s="335"/>
      <c r="H333" s="335">
        <f>+'Ark1'!S2131</f>
        <v>127467</v>
      </c>
      <c r="I333" s="99">
        <f>+'Ark1'!AD2131</f>
        <v>8.9192239577538786</v>
      </c>
      <c r="J333" s="99"/>
      <c r="K333" s="99">
        <f>+'Ark1'!AE2131</f>
        <v>8.7899146241778503</v>
      </c>
      <c r="L333" s="99"/>
      <c r="M333" s="99">
        <f>+'Ark1'!W2131</f>
        <v>77.793071147826396</v>
      </c>
      <c r="N333" s="99"/>
      <c r="O333" s="99">
        <f>+'Ark1'!X2131</f>
        <v>0</v>
      </c>
      <c r="P333" s="99"/>
      <c r="Q333" s="99">
        <f>+'Ark1'!Y2131</f>
        <v>0</v>
      </c>
      <c r="R333" s="110"/>
      <c r="S333" s="65"/>
      <c r="T333" s="110"/>
      <c r="U333" s="99">
        <f>+'Ark1'!AA2131</f>
        <v>8.2770777314427395</v>
      </c>
      <c r="V333" s="65">
        <f t="shared" si="14"/>
        <v>52.34866529774127</v>
      </c>
      <c r="W333" s="48">
        <f>+'Ark1'!V2131</f>
        <v>84.283528918978348</v>
      </c>
      <c r="X333" s="39"/>
      <c r="Y333"/>
    </row>
    <row r="334" spans="1:25" ht="15.6">
      <c r="A334" s="39"/>
      <c r="B334" s="46">
        <f>+'Ark1'!C2132</f>
        <v>2009</v>
      </c>
      <c r="C334" s="46">
        <f>+'Ark1'!M2132</f>
        <v>63</v>
      </c>
      <c r="D334" s="335">
        <f>+'Ark1'!Q2132</f>
        <v>2351</v>
      </c>
      <c r="E334" s="65"/>
      <c r="F334" s="335">
        <f>+'Ark1'!R2132</f>
        <v>101912</v>
      </c>
      <c r="G334" s="335"/>
      <c r="H334" s="335">
        <f>+'Ark1'!S2132</f>
        <v>101911</v>
      </c>
      <c r="I334" s="99">
        <f>+'Ark1'!AD2132</f>
        <v>7.1309569541034561</v>
      </c>
      <c r="J334" s="99"/>
      <c r="K334" s="99">
        <f>+'Ark1'!AE2132</f>
        <v>6.9559426454758642</v>
      </c>
      <c r="L334" s="99"/>
      <c r="M334" s="99">
        <f>+'Ark1'!W2132</f>
        <v>76.999686000529778</v>
      </c>
      <c r="N334" s="99"/>
      <c r="O334" s="99">
        <f>+'Ark1'!X2132</f>
        <v>0</v>
      </c>
      <c r="P334" s="99"/>
      <c r="Q334" s="99">
        <f>+'Ark1'!Y2132</f>
        <v>0</v>
      </c>
      <c r="R334" s="110"/>
      <c r="S334" s="65"/>
      <c r="T334" s="110"/>
      <c r="U334" s="99">
        <f>+'Ark1'!AA2132</f>
        <v>8.1846119067688132</v>
      </c>
      <c r="V334" s="65">
        <f t="shared" si="14"/>
        <v>43.348362398979155</v>
      </c>
      <c r="W334" s="48">
        <f>+'Ark1'!V2132</f>
        <v>83.423667537839805</v>
      </c>
      <c r="X334" s="39"/>
      <c r="Y334"/>
    </row>
    <row r="335" spans="1:25" ht="15.6">
      <c r="A335" s="39"/>
      <c r="B335" s="46">
        <f>+'Ark1'!C2133</f>
        <v>2009</v>
      </c>
      <c r="C335" s="46">
        <f>+'Ark1'!M2133</f>
        <v>64</v>
      </c>
      <c r="D335" s="335">
        <f>+'Ark1'!Q2133</f>
        <v>2321</v>
      </c>
      <c r="E335" s="65"/>
      <c r="F335" s="335">
        <f>+'Ark1'!R2133</f>
        <v>79090</v>
      </c>
      <c r="G335" s="335"/>
      <c r="H335" s="335">
        <f>+'Ark1'!S2133</f>
        <v>79089</v>
      </c>
      <c r="I335" s="99">
        <f>+'Ark1'!AD2133</f>
        <v>5.5340625784995119</v>
      </c>
      <c r="J335" s="99"/>
      <c r="K335" s="99">
        <f>+'Ark1'!AE2133</f>
        <v>5.329101100942772</v>
      </c>
      <c r="L335" s="99"/>
      <c r="M335" s="99">
        <f>+'Ark1'!W2133</f>
        <v>76.013704813564402</v>
      </c>
      <c r="N335" s="99"/>
      <c r="O335" s="99">
        <f>+'Ark1'!X2133</f>
        <v>0</v>
      </c>
      <c r="P335" s="99"/>
      <c r="Q335" s="99">
        <f>+'Ark1'!Y2133</f>
        <v>0</v>
      </c>
      <c r="R335" s="110"/>
      <c r="S335" s="65"/>
      <c r="T335" s="110"/>
      <c r="U335" s="99">
        <f>+'Ark1'!AA2133</f>
        <v>8.1801898830308062</v>
      </c>
      <c r="V335" s="65">
        <f t="shared" si="14"/>
        <v>34.075829383886258</v>
      </c>
      <c r="W335" s="48">
        <f>+'Ark1'!V2133</f>
        <v>82.355544510679181</v>
      </c>
      <c r="X335" s="39"/>
      <c r="Y335"/>
    </row>
    <row r="336" spans="1:25" ht="15.6">
      <c r="A336" s="39"/>
      <c r="B336" s="46">
        <f>+'Ark1'!C2134</f>
        <v>2009</v>
      </c>
      <c r="C336" s="46">
        <f>+'Ark1'!M2134</f>
        <v>65</v>
      </c>
      <c r="D336" s="335">
        <f>+'Ark1'!Q2134</f>
        <v>2187</v>
      </c>
      <c r="E336" s="65"/>
      <c r="F336" s="335">
        <f>+'Ark1'!R2134</f>
        <v>50712</v>
      </c>
      <c r="G336" s="335"/>
      <c r="H336" s="335">
        <f>+'Ark1'!S2134</f>
        <v>50711</v>
      </c>
      <c r="I336" s="99">
        <f>+'Ark1'!AD2134</f>
        <v>3.5484053797049864</v>
      </c>
      <c r="J336" s="99"/>
      <c r="K336" s="99">
        <f>+'Ark1'!AE2134</f>
        <v>3.339191619140764</v>
      </c>
      <c r="L336" s="99"/>
      <c r="M336" s="99">
        <f>+'Ark1'!W2134</f>
        <v>74.283642602196721</v>
      </c>
      <c r="N336" s="99"/>
      <c r="O336" s="99">
        <f>+'Ark1'!X2134</f>
        <v>0</v>
      </c>
      <c r="P336" s="99"/>
      <c r="Q336" s="99">
        <f>+'Ark1'!Y2134</f>
        <v>0</v>
      </c>
      <c r="R336" s="110"/>
      <c r="S336" s="65"/>
      <c r="T336" s="110"/>
      <c r="U336" s="99">
        <f>+'Ark1'!AA2134</f>
        <v>8.092940709564802</v>
      </c>
      <c r="V336" s="65">
        <f t="shared" si="14"/>
        <v>23.187928669410152</v>
      </c>
      <c r="W336" s="48">
        <f>+'Ark1'!V2134</f>
        <v>80.481443366123585</v>
      </c>
      <c r="X336" s="39"/>
      <c r="Y336"/>
    </row>
    <row r="337" spans="1:25" ht="15.6">
      <c r="A337" s="39"/>
      <c r="B337" s="46">
        <f>+'Ark1'!C2135</f>
        <v>2009</v>
      </c>
      <c r="C337" s="46">
        <f>+'Ark1'!M2135</f>
        <v>66</v>
      </c>
      <c r="D337" s="335">
        <f>+'Ark1'!Q2135</f>
        <v>2011</v>
      </c>
      <c r="E337" s="65"/>
      <c r="F337" s="335">
        <f>+'Ark1'!R2135</f>
        <v>27781</v>
      </c>
      <c r="G337" s="335"/>
      <c r="H337" s="335">
        <f>+'Ark1'!S2135</f>
        <v>27781</v>
      </c>
      <c r="I337" s="99">
        <f>+'Ark1'!AD2135</f>
        <v>1.9438840876633576</v>
      </c>
      <c r="J337" s="99"/>
      <c r="K337" s="99">
        <f>+'Ark1'!AE2135</f>
        <v>1.7891941641345781</v>
      </c>
      <c r="L337" s="99"/>
      <c r="M337" s="99">
        <f>+'Ark1'!W2135</f>
        <v>72.654684856556784</v>
      </c>
      <c r="N337" s="99"/>
      <c r="O337" s="99">
        <f>+'Ark1'!X2135</f>
        <v>0</v>
      </c>
      <c r="P337" s="99"/>
      <c r="Q337" s="99">
        <f>+'Ark1'!Y2135</f>
        <v>0</v>
      </c>
      <c r="R337" s="110"/>
      <c r="S337" s="65"/>
      <c r="T337" s="110"/>
      <c r="U337" s="99">
        <f>+'Ark1'!AA2135</f>
        <v>7.9951353563014349</v>
      </c>
      <c r="V337" s="65">
        <f t="shared" si="14"/>
        <v>13.814520139234212</v>
      </c>
      <c r="W337" s="48">
        <f>+'Ark1'!V2135</f>
        <v>78.715801578067001</v>
      </c>
      <c r="X337" s="39"/>
      <c r="Y337"/>
    </row>
    <row r="338" spans="1:25" ht="15.6">
      <c r="A338" s="39"/>
      <c r="B338" s="46">
        <f>+'Ark1'!C2136</f>
        <v>2009</v>
      </c>
      <c r="C338" s="46">
        <f>+'Ark1'!M2136</f>
        <v>67</v>
      </c>
      <c r="D338" s="335">
        <f>+'Ark1'!Q2136</f>
        <v>1698</v>
      </c>
      <c r="E338" s="65"/>
      <c r="F338" s="335">
        <f>+'Ark1'!R2136</f>
        <v>12284</v>
      </c>
      <c r="G338" s="335"/>
      <c r="H338" s="335">
        <f>+'Ark1'!S2136</f>
        <v>12283</v>
      </c>
      <c r="I338" s="99">
        <f>+'Ark1'!AD2136</f>
        <v>0.85953249101388307</v>
      </c>
      <c r="J338" s="99"/>
      <c r="K338" s="99">
        <f>+'Ark1'!AE2136</f>
        <v>0.77261262682620868</v>
      </c>
      <c r="L338" s="99"/>
      <c r="M338" s="99">
        <f>+'Ark1'!W2136</f>
        <v>70.959635268256719</v>
      </c>
      <c r="N338" s="99"/>
      <c r="O338" s="99">
        <f>+'Ark1'!X2136</f>
        <v>0</v>
      </c>
      <c r="P338" s="99"/>
      <c r="Q338" s="99">
        <f>+'Ark1'!Y2136</f>
        <v>0</v>
      </c>
      <c r="R338" s="110"/>
      <c r="S338" s="65"/>
      <c r="T338" s="110"/>
      <c r="U338" s="99">
        <f>+'Ark1'!AA2136</f>
        <v>7.7859993041196356</v>
      </c>
      <c r="V338" s="65">
        <f t="shared" si="14"/>
        <v>7.2343934040047113</v>
      </c>
      <c r="W338" s="48">
        <f>+'Ark1'!V2136</f>
        <v>76.882793639951373</v>
      </c>
      <c r="X338" s="39"/>
      <c r="Y338"/>
    </row>
    <row r="339" spans="1:25" ht="15.6">
      <c r="A339" s="39"/>
      <c r="B339" s="46">
        <f>+'Ark1'!C2137</f>
        <v>2009</v>
      </c>
      <c r="C339" s="46">
        <f>+'Ark1'!M2137</f>
        <v>68</v>
      </c>
      <c r="D339" s="335">
        <f>+'Ark1'!Q2137</f>
        <v>1205</v>
      </c>
      <c r="E339" s="65"/>
      <c r="F339" s="335">
        <f>+'Ark1'!R2137</f>
        <v>4853</v>
      </c>
      <c r="G339" s="335"/>
      <c r="H339" s="335">
        <f>+'Ark1'!S2137</f>
        <v>4852</v>
      </c>
      <c r="I339" s="99">
        <f>+'Ark1'!AD2137</f>
        <v>0.33957271075304246</v>
      </c>
      <c r="J339" s="99"/>
      <c r="K339" s="99">
        <f>+'Ark1'!AE2137</f>
        <v>0.2948492852323199</v>
      </c>
      <c r="L339" s="99"/>
      <c r="M339" s="99">
        <f>+'Ark1'!W2137</f>
        <v>68.554080791425989</v>
      </c>
      <c r="N339" s="99"/>
      <c r="O339" s="99">
        <f>+'Ark1'!X2137</f>
        <v>0</v>
      </c>
      <c r="P339" s="99"/>
      <c r="Q339" s="99">
        <f>+'Ark1'!Y2137</f>
        <v>0</v>
      </c>
      <c r="R339" s="110"/>
      <c r="S339" s="65"/>
      <c r="T339" s="110"/>
      <c r="U339" s="99">
        <f>+'Ark1'!AA2137</f>
        <v>7.452033329372048</v>
      </c>
      <c r="V339" s="65">
        <f t="shared" si="14"/>
        <v>4.0273858921161825</v>
      </c>
      <c r="W339" s="48">
        <f>+'Ark1'!V2137</f>
        <v>74.281751770053248</v>
      </c>
      <c r="X339" s="39"/>
      <c r="Y339"/>
    </row>
    <row r="340" spans="1:25" ht="15.6">
      <c r="A340" s="39"/>
      <c r="B340" s="46">
        <f>+'Ark1'!C2138</f>
        <v>2008</v>
      </c>
      <c r="C340" s="46">
        <f>+'Ark1'!M2138</f>
        <v>35</v>
      </c>
      <c r="D340" s="335">
        <f>+'Ark1'!Q2138</f>
        <v>59</v>
      </c>
      <c r="E340" s="65"/>
      <c r="F340" s="335">
        <f>+'Ark1'!R2138</f>
        <v>70</v>
      </c>
      <c r="G340" s="335"/>
      <c r="H340" s="335">
        <f>+'Ark1'!S2138</f>
        <v>70</v>
      </c>
      <c r="I340" s="99">
        <f>+'Ark1'!AD2138</f>
        <v>4.9485282370090554E-3</v>
      </c>
      <c r="J340" s="99"/>
      <c r="K340" s="99">
        <f>+'Ark1'!AE2138</f>
        <v>4.6400288814844783E-3</v>
      </c>
      <c r="L340" s="99"/>
      <c r="M340" s="99">
        <f>+'Ark1'!W2138</f>
        <v>74.332857142857179</v>
      </c>
      <c r="N340" s="99"/>
      <c r="O340" s="99">
        <f>+'Ark1'!X2138</f>
        <v>0</v>
      </c>
      <c r="P340" s="99"/>
      <c r="Q340" s="99">
        <f>+'Ark1'!Y2138</f>
        <v>0</v>
      </c>
      <c r="R340" s="110"/>
      <c r="S340" s="65"/>
      <c r="T340" s="110"/>
      <c r="U340" s="99">
        <f>+'Ark1'!AA2138</f>
        <v>11.656447895950944</v>
      </c>
      <c r="V340" s="65">
        <f t="shared" si="14"/>
        <v>1.1864406779661016</v>
      </c>
      <c r="W340" s="48">
        <f>+'Ark1'!V2138</f>
        <v>80.533973069184299</v>
      </c>
      <c r="X340" s="39"/>
      <c r="Y340"/>
    </row>
    <row r="341" spans="1:25" ht="15.6">
      <c r="A341" s="39"/>
      <c r="B341" s="46">
        <f>+'Ark1'!C2139</f>
        <v>2008</v>
      </c>
      <c r="C341" s="46">
        <f>+'Ark1'!M2139</f>
        <v>36</v>
      </c>
      <c r="D341" s="335">
        <f>+'Ark1'!Q2139</f>
        <v>19</v>
      </c>
      <c r="E341" s="65"/>
      <c r="F341" s="335">
        <f>+'Ark1'!R2139</f>
        <v>20</v>
      </c>
      <c r="G341" s="335"/>
      <c r="H341" s="335">
        <f>+'Ark1'!S2139</f>
        <v>20</v>
      </c>
      <c r="I341" s="99">
        <f>+'Ark1'!AD2139</f>
        <v>1.4138652105740151E-3</v>
      </c>
      <c r="J341" s="99"/>
      <c r="K341" s="99">
        <f>+'Ark1'!AE2139</f>
        <v>1.348767836420209E-3</v>
      </c>
      <c r="L341" s="99"/>
      <c r="M341" s="99">
        <f>+'Ark1'!W2139</f>
        <v>75.625</v>
      </c>
      <c r="N341" s="99"/>
      <c r="O341" s="99">
        <f>+'Ark1'!X2139</f>
        <v>0</v>
      </c>
      <c r="P341" s="99"/>
      <c r="Q341" s="99">
        <f>+'Ark1'!Y2139</f>
        <v>0</v>
      </c>
      <c r="R341" s="110"/>
      <c r="S341" s="65"/>
      <c r="T341" s="110"/>
      <c r="U341" s="99">
        <f>+'Ark1'!AA2139</f>
        <v>12.68372480779999</v>
      </c>
      <c r="V341" s="65">
        <f t="shared" si="14"/>
        <v>1.0526315789473684</v>
      </c>
      <c r="W341" s="48">
        <f>+'Ark1'!V2139</f>
        <v>81.933911159263246</v>
      </c>
      <c r="X341" s="39"/>
      <c r="Y341"/>
    </row>
    <row r="342" spans="1:25" ht="15.6">
      <c r="A342" s="39"/>
      <c r="B342" s="46">
        <f>+'Ark1'!C2140</f>
        <v>2008</v>
      </c>
      <c r="C342" s="46">
        <f>+'Ark1'!M2140</f>
        <v>37</v>
      </c>
      <c r="D342" s="335">
        <f>+'Ark1'!Q2140</f>
        <v>28</v>
      </c>
      <c r="E342" s="65"/>
      <c r="F342" s="335">
        <f>+'Ark1'!R2140</f>
        <v>28</v>
      </c>
      <c r="G342" s="335"/>
      <c r="H342" s="335">
        <f>+'Ark1'!S2140</f>
        <v>28</v>
      </c>
      <c r="I342" s="99">
        <f>+'Ark1'!AD2140</f>
        <v>1.979411294803622E-3</v>
      </c>
      <c r="J342" s="99"/>
      <c r="K342" s="99">
        <f>+'Ark1'!AE2140</f>
        <v>1.9300979207589419E-3</v>
      </c>
      <c r="L342" s="99"/>
      <c r="M342" s="99">
        <f>+'Ark1'!W2140</f>
        <v>77.299999999999983</v>
      </c>
      <c r="N342" s="99"/>
      <c r="O342" s="99">
        <f>+'Ark1'!X2140</f>
        <v>0</v>
      </c>
      <c r="P342" s="99"/>
      <c r="Q342" s="99">
        <f>+'Ark1'!Y2140</f>
        <v>0</v>
      </c>
      <c r="R342" s="110"/>
      <c r="S342" s="65"/>
      <c r="T342" s="110"/>
      <c r="U342" s="99">
        <f>+'Ark1'!AA2140</f>
        <v>10.629205050237868</v>
      </c>
      <c r="V342" s="65">
        <f t="shared" si="14"/>
        <v>1</v>
      </c>
      <c r="W342" s="48">
        <f>+'Ark1'!V2140</f>
        <v>83.748645720476702</v>
      </c>
      <c r="X342" s="39"/>
      <c r="Y342"/>
    </row>
    <row r="343" spans="1:25" ht="15.6">
      <c r="A343" s="39"/>
      <c r="B343" s="46">
        <f>+'Ark1'!C2141</f>
        <v>2008</v>
      </c>
      <c r="C343" s="46">
        <f>+'Ark1'!M2141</f>
        <v>38</v>
      </c>
      <c r="D343" s="335">
        <f>+'Ark1'!Q2141</f>
        <v>31</v>
      </c>
      <c r="E343" s="65"/>
      <c r="F343" s="335">
        <f>+'Ark1'!R2141</f>
        <v>31</v>
      </c>
      <c r="G343" s="335"/>
      <c r="H343" s="335">
        <f>+'Ark1'!S2141</f>
        <v>31</v>
      </c>
      <c r="I343" s="99">
        <f>+'Ark1'!AD2141</f>
        <v>2.1914910763897234E-3</v>
      </c>
      <c r="J343" s="99"/>
      <c r="K343" s="99">
        <f>+'Ark1'!AE2141</f>
        <v>2.0068773658602837E-3</v>
      </c>
      <c r="L343" s="99"/>
      <c r="M343" s="99">
        <f>+'Ark1'!W2141</f>
        <v>72.596774193548356</v>
      </c>
      <c r="N343" s="99"/>
      <c r="O343" s="99">
        <f>+'Ark1'!X2141</f>
        <v>0</v>
      </c>
      <c r="P343" s="99"/>
      <c r="Q343" s="99">
        <f>+'Ark1'!Y2141</f>
        <v>0</v>
      </c>
      <c r="R343" s="110"/>
      <c r="S343" s="65"/>
      <c r="T343" s="110"/>
      <c r="U343" s="99">
        <f>+'Ark1'!AA2141</f>
        <v>13.09443328833145</v>
      </c>
      <c r="V343" s="65">
        <f t="shared" si="14"/>
        <v>1</v>
      </c>
      <c r="W343" s="48">
        <f>+'Ark1'!V2141</f>
        <v>78.653059797993919</v>
      </c>
      <c r="X343" s="39"/>
      <c r="Y343"/>
    </row>
    <row r="344" spans="1:25" ht="15.6">
      <c r="A344" s="39"/>
      <c r="B344" s="46">
        <f>+'Ark1'!C2142</f>
        <v>2008</v>
      </c>
      <c r="C344" s="46">
        <f>+'Ark1'!M2142</f>
        <v>39</v>
      </c>
      <c r="D344" s="335">
        <f>+'Ark1'!Q2142</f>
        <v>29</v>
      </c>
      <c r="E344" s="65"/>
      <c r="F344" s="335">
        <f>+'Ark1'!R2142</f>
        <v>30</v>
      </c>
      <c r="G344" s="335"/>
      <c r="H344" s="335">
        <f>+'Ark1'!S2142</f>
        <v>30</v>
      </c>
      <c r="I344" s="99">
        <f>+'Ark1'!AD2142</f>
        <v>2.1207978158610222E-3</v>
      </c>
      <c r="J344" s="99"/>
      <c r="K344" s="99">
        <f>+'Ark1'!AE2142</f>
        <v>2.0563693426677702E-3</v>
      </c>
      <c r="L344" s="99"/>
      <c r="M344" s="99">
        <f>+'Ark1'!W2142</f>
        <v>76.866666666666703</v>
      </c>
      <c r="N344" s="99"/>
      <c r="O344" s="99">
        <f>+'Ark1'!X2142</f>
        <v>0</v>
      </c>
      <c r="P344" s="99"/>
      <c r="Q344" s="99">
        <f>+'Ark1'!Y2142</f>
        <v>0</v>
      </c>
      <c r="R344" s="110"/>
      <c r="S344" s="65"/>
      <c r="T344" s="110"/>
      <c r="U344" s="99">
        <f>+'Ark1'!AA2142</f>
        <v>9.3391410502009702</v>
      </c>
      <c r="V344" s="65">
        <f t="shared" si="14"/>
        <v>1.0344827586206897</v>
      </c>
      <c r="W344" s="48">
        <f>+'Ark1'!V2142</f>
        <v>83.279162152401568</v>
      </c>
      <c r="X344" s="39"/>
      <c r="Y344"/>
    </row>
    <row r="345" spans="1:25" ht="15.6">
      <c r="A345" s="39"/>
      <c r="B345" s="46">
        <f>+'Ark1'!C2143</f>
        <v>2008</v>
      </c>
      <c r="C345" s="46">
        <f>+'Ark1'!M2143</f>
        <v>40</v>
      </c>
      <c r="D345" s="335">
        <f>+'Ark1'!Q2143</f>
        <v>42</v>
      </c>
      <c r="E345" s="65"/>
      <c r="F345" s="335">
        <f>+'Ark1'!R2143</f>
        <v>48</v>
      </c>
      <c r="G345" s="335"/>
      <c r="H345" s="335">
        <f>+'Ark1'!S2143</f>
        <v>48</v>
      </c>
      <c r="I345" s="99">
        <f>+'Ark1'!AD2143</f>
        <v>3.3932765053776362E-3</v>
      </c>
      <c r="J345" s="99"/>
      <c r="K345" s="99">
        <f>+'Ark1'!AE2143</f>
        <v>3.2950063838496999E-3</v>
      </c>
      <c r="L345" s="99"/>
      <c r="M345" s="99">
        <f>+'Ark1'!W2143</f>
        <v>76.979166666666657</v>
      </c>
      <c r="N345" s="99"/>
      <c r="O345" s="99">
        <f>+'Ark1'!X2143</f>
        <v>0</v>
      </c>
      <c r="P345" s="99"/>
      <c r="Q345" s="99">
        <f>+'Ark1'!Y2143</f>
        <v>0</v>
      </c>
      <c r="R345" s="110"/>
      <c r="S345" s="65"/>
      <c r="T345" s="110"/>
      <c r="U345" s="99">
        <f>+'Ark1'!AA2143</f>
        <v>13.582264145036996</v>
      </c>
      <c r="V345" s="65">
        <f t="shared" si="14"/>
        <v>1.1428571428571428</v>
      </c>
      <c r="W345" s="48">
        <f>+'Ark1'!V2143</f>
        <v>83.401047309497983</v>
      </c>
      <c r="X345" s="39"/>
      <c r="Y345"/>
    </row>
    <row r="346" spans="1:25" ht="15.6">
      <c r="A346" s="39"/>
      <c r="B346" s="46">
        <f>+'Ark1'!C2144</f>
        <v>2008</v>
      </c>
      <c r="C346" s="46">
        <f>+'Ark1'!M2144</f>
        <v>41</v>
      </c>
      <c r="D346" s="335">
        <f>+'Ark1'!Q2144</f>
        <v>42</v>
      </c>
      <c r="E346" s="65"/>
      <c r="F346" s="335">
        <f>+'Ark1'!R2144</f>
        <v>46</v>
      </c>
      <c r="G346" s="335"/>
      <c r="H346" s="335">
        <f>+'Ark1'!S2144</f>
        <v>46</v>
      </c>
      <c r="I346" s="99">
        <f>+'Ark1'!AD2144</f>
        <v>3.2518899843202343E-3</v>
      </c>
      <c r="J346" s="99"/>
      <c r="K346" s="99">
        <f>+'Ark1'!AE2144</f>
        <v>3.2171568419525208E-3</v>
      </c>
      <c r="L346" s="99"/>
      <c r="M346" s="99">
        <f>+'Ark1'!W2144</f>
        <v>78.428260869565221</v>
      </c>
      <c r="N346" s="99"/>
      <c r="O346" s="99">
        <f>+'Ark1'!X2144</f>
        <v>0</v>
      </c>
      <c r="P346" s="99"/>
      <c r="Q346" s="99">
        <f>+'Ark1'!Y2144</f>
        <v>0</v>
      </c>
      <c r="R346" s="110"/>
      <c r="S346" s="65"/>
      <c r="T346" s="110"/>
      <c r="U346" s="99">
        <f>+'Ark1'!AA2144</f>
        <v>9.889710573939702</v>
      </c>
      <c r="V346" s="65">
        <f t="shared" si="14"/>
        <v>1.0952380952380953</v>
      </c>
      <c r="W346" s="48">
        <f>+'Ark1'!V2144</f>
        <v>84.971030194545179</v>
      </c>
      <c r="X346" s="39"/>
      <c r="Y346"/>
    </row>
    <row r="347" spans="1:25" ht="15.6">
      <c r="A347" s="39"/>
      <c r="B347" s="46">
        <f>+'Ark1'!C2145</f>
        <v>2008</v>
      </c>
      <c r="C347" s="46">
        <f>+'Ark1'!M2145</f>
        <v>42</v>
      </c>
      <c r="D347" s="335">
        <f>+'Ark1'!Q2145</f>
        <v>88</v>
      </c>
      <c r="E347" s="65"/>
      <c r="F347" s="335">
        <f>+'Ark1'!R2145</f>
        <v>94</v>
      </c>
      <c r="G347" s="335"/>
      <c r="H347" s="335">
        <f>+'Ark1'!S2145</f>
        <v>94</v>
      </c>
      <c r="I347" s="99">
        <f>+'Ark1'!AD2145</f>
        <v>6.6451664896978709E-3</v>
      </c>
      <c r="J347" s="99"/>
      <c r="K347" s="99">
        <f>+'Ark1'!AE2145</f>
        <v>6.7863755297355877E-3</v>
      </c>
      <c r="L347" s="99"/>
      <c r="M347" s="99">
        <f>+'Ark1'!W2145</f>
        <v>80.959574468085108</v>
      </c>
      <c r="N347" s="99"/>
      <c r="O347" s="99">
        <f>+'Ark1'!X2145</f>
        <v>0</v>
      </c>
      <c r="P347" s="99"/>
      <c r="Q347" s="99">
        <f>+'Ark1'!Y2145</f>
        <v>0</v>
      </c>
      <c r="R347" s="110"/>
      <c r="S347" s="65"/>
      <c r="T347" s="110"/>
      <c r="U347" s="99">
        <f>+'Ark1'!AA2145</f>
        <v>10.470336204938937</v>
      </c>
      <c r="V347" s="65">
        <f t="shared" si="14"/>
        <v>1.0681818181818181</v>
      </c>
      <c r="W347" s="48">
        <f>+'Ark1'!V2145</f>
        <v>87.713515133353312</v>
      </c>
      <c r="X347" s="39"/>
      <c r="Y347"/>
    </row>
    <row r="348" spans="1:25" ht="15.6">
      <c r="A348" s="39"/>
      <c r="B348" s="46">
        <f>+'Ark1'!C2146</f>
        <v>2008</v>
      </c>
      <c r="C348" s="46">
        <f>+'Ark1'!M2146</f>
        <v>43</v>
      </c>
      <c r="D348" s="335">
        <f>+'Ark1'!Q2146</f>
        <v>104</v>
      </c>
      <c r="E348" s="65"/>
      <c r="F348" s="335">
        <f>+'Ark1'!R2146</f>
        <v>116</v>
      </c>
      <c r="G348" s="335"/>
      <c r="H348" s="335">
        <f>+'Ark1'!S2146</f>
        <v>116</v>
      </c>
      <c r="I348" s="99">
        <f>+'Ark1'!AD2146</f>
        <v>8.2004182213292875E-3</v>
      </c>
      <c r="J348" s="99"/>
      <c r="K348" s="99">
        <f>+'Ark1'!AE2146</f>
        <v>8.6084828488479249E-3</v>
      </c>
      <c r="L348" s="99"/>
      <c r="M348" s="99">
        <f>+'Ark1'!W2146</f>
        <v>83.21982758620689</v>
      </c>
      <c r="N348" s="99"/>
      <c r="O348" s="99">
        <f>+'Ark1'!X2146</f>
        <v>0</v>
      </c>
      <c r="P348" s="99"/>
      <c r="Q348" s="99">
        <f>+'Ark1'!Y2146</f>
        <v>0</v>
      </c>
      <c r="R348" s="110"/>
      <c r="S348" s="65"/>
      <c r="T348" s="110"/>
      <c r="U348" s="99">
        <f>+'Ark1'!AA2146</f>
        <v>11.349337059688157</v>
      </c>
      <c r="V348" s="65">
        <f t="shared" si="14"/>
        <v>1.1153846153846154</v>
      </c>
      <c r="W348" s="48">
        <f>+'Ark1'!V2146</f>
        <v>90.162326745619609</v>
      </c>
      <c r="X348" s="39"/>
      <c r="Y348"/>
    </row>
    <row r="349" spans="1:25" ht="15.6">
      <c r="A349" s="39"/>
      <c r="B349" s="46">
        <f>+'Ark1'!C2147</f>
        <v>2008</v>
      </c>
      <c r="C349" s="46">
        <f>+'Ark1'!M2147</f>
        <v>44</v>
      </c>
      <c r="D349" s="335">
        <f>+'Ark1'!Q2147</f>
        <v>170</v>
      </c>
      <c r="E349" s="65"/>
      <c r="F349" s="335">
        <f>+'Ark1'!R2147</f>
        <v>209</v>
      </c>
      <c r="G349" s="335"/>
      <c r="H349" s="335">
        <f>+'Ark1'!S2147</f>
        <v>209</v>
      </c>
      <c r="I349" s="99">
        <f>+'Ark1'!AD2147</f>
        <v>1.477489145049846E-2</v>
      </c>
      <c r="J349" s="99"/>
      <c r="K349" s="99">
        <f>+'Ark1'!AE2147</f>
        <v>1.5760028910163065E-2</v>
      </c>
      <c r="L349" s="99"/>
      <c r="M349" s="99">
        <f>+'Ark1'!W2147</f>
        <v>84.560765550239239</v>
      </c>
      <c r="N349" s="99"/>
      <c r="O349" s="99">
        <f>+'Ark1'!X2147</f>
        <v>0</v>
      </c>
      <c r="P349" s="99"/>
      <c r="Q349" s="99">
        <f>+'Ark1'!Y2147</f>
        <v>0</v>
      </c>
      <c r="R349" s="110"/>
      <c r="S349" s="65"/>
      <c r="T349" s="110"/>
      <c r="U349" s="99">
        <f>+'Ark1'!AA2147</f>
        <v>10.459317010808791</v>
      </c>
      <c r="V349" s="65">
        <f t="shared" si="14"/>
        <v>1.2294117647058824</v>
      </c>
      <c r="W349" s="48">
        <f>+'Ark1'!V2147</f>
        <v>91.61513060697645</v>
      </c>
      <c r="X349" s="39"/>
      <c r="Y349"/>
    </row>
    <row r="350" spans="1:25" ht="15.6">
      <c r="A350" s="39"/>
      <c r="B350">
        <f>+'Ark1'!C2148</f>
        <v>2008</v>
      </c>
      <c r="C350">
        <f>+'Ark1'!M2148</f>
        <v>45</v>
      </c>
      <c r="D350" s="301">
        <f>+'Ark1'!Q2148</f>
        <v>273</v>
      </c>
      <c r="F350" s="301">
        <f>+'Ark1'!R2148</f>
        <v>364</v>
      </c>
      <c r="H350" s="301">
        <f>+'Ark1'!S2148</f>
        <v>364</v>
      </c>
      <c r="I350" s="100">
        <f>+'Ark1'!AD2148</f>
        <v>2.573234683244708E-2</v>
      </c>
      <c r="K350" s="100">
        <f>+'Ark1'!AE2148</f>
        <v>2.7595477821592017E-2</v>
      </c>
      <c r="M350" s="100">
        <f>+'Ark1'!W2148</f>
        <v>85.014835164835077</v>
      </c>
      <c r="O350" s="100">
        <f>+'Ark1'!X2148</f>
        <v>0</v>
      </c>
      <c r="Q350" s="100">
        <f>+'Ark1'!Y2148</f>
        <v>0</v>
      </c>
      <c r="R350" s="110"/>
      <c r="T350" s="110"/>
      <c r="U350" s="100">
        <f>+'Ark1'!AA2148</f>
        <v>10.951920385835468</v>
      </c>
      <c r="V350" s="10">
        <f t="shared" si="14"/>
        <v>1.3333333333333333</v>
      </c>
      <c r="W350" s="1">
        <f>+'Ark1'!V2148</f>
        <v>92.107080351934059</v>
      </c>
      <c r="X350" s="39"/>
      <c r="Y350"/>
    </row>
    <row r="351" spans="1:25" ht="15.6">
      <c r="A351" s="39"/>
      <c r="B351">
        <f>+'Ark1'!C2149</f>
        <v>2008</v>
      </c>
      <c r="C351">
        <f>+'Ark1'!M2149</f>
        <v>46</v>
      </c>
      <c r="D351" s="301">
        <f>+'Ark1'!Q2149</f>
        <v>426</v>
      </c>
      <c r="F351" s="301">
        <f>+'Ark1'!R2149</f>
        <v>632</v>
      </c>
      <c r="H351" s="301">
        <f>+'Ark1'!S2149</f>
        <v>632</v>
      </c>
      <c r="I351" s="100">
        <f>+'Ark1'!AD2149</f>
        <v>4.4678140654138873E-2</v>
      </c>
      <c r="K351" s="100">
        <f>+'Ark1'!AE2149</f>
        <v>4.776564315160043E-2</v>
      </c>
      <c r="M351" s="100">
        <f>+'Ark1'!W2149</f>
        <v>84.753322784810052</v>
      </c>
      <c r="O351" s="100">
        <f>+'Ark1'!X2149</f>
        <v>0</v>
      </c>
      <c r="Q351" s="100">
        <f>+'Ark1'!Y2149</f>
        <v>0</v>
      </c>
      <c r="R351" s="110"/>
      <c r="T351" s="110"/>
      <c r="U351" s="100">
        <f>+'Ark1'!AA2149</f>
        <v>9.3045086578595289</v>
      </c>
      <c r="V351" s="10">
        <f t="shared" si="14"/>
        <v>1.483568075117371</v>
      </c>
      <c r="W351" s="1">
        <f>+'Ark1'!V2149</f>
        <v>91.823751662849503</v>
      </c>
      <c r="X351" s="39"/>
      <c r="Y351"/>
    </row>
    <row r="352" spans="1:25" ht="15.6">
      <c r="A352" s="39"/>
      <c r="B352">
        <f>+'Ark1'!C2150</f>
        <v>2008</v>
      </c>
      <c r="C352">
        <f>+'Ark1'!M2150</f>
        <v>47</v>
      </c>
      <c r="D352" s="301">
        <f>+'Ark1'!Q2150</f>
        <v>684</v>
      </c>
      <c r="F352" s="301">
        <f>+'Ark1'!R2150</f>
        <v>1262</v>
      </c>
      <c r="H352" s="301">
        <f>+'Ark1'!S2150</f>
        <v>1262</v>
      </c>
      <c r="I352" s="100">
        <f>+'Ark1'!AD2150</f>
        <v>8.9214894787220347E-2</v>
      </c>
      <c r="K352" s="100">
        <f>+'Ark1'!AE2150</f>
        <v>9.6061073391873433E-2</v>
      </c>
      <c r="M352" s="100">
        <f>+'Ark1'!W2150</f>
        <v>85.358399366085521</v>
      </c>
      <c r="O352" s="100">
        <f>+'Ark1'!X2150</f>
        <v>0</v>
      </c>
      <c r="Q352" s="100">
        <f>+'Ark1'!Y2150</f>
        <v>0</v>
      </c>
      <c r="R352" s="110"/>
      <c r="T352" s="110"/>
      <c r="U352" s="100">
        <f>+'Ark1'!AA2150</f>
        <v>8.9336578424465181</v>
      </c>
      <c r="V352" s="10">
        <f t="shared" si="14"/>
        <v>1.8450292397660819</v>
      </c>
      <c r="W352" s="1">
        <f>+'Ark1'!V2150</f>
        <v>92.479305922086226</v>
      </c>
      <c r="X352" s="39"/>
      <c r="Y352"/>
    </row>
    <row r="353" spans="1:25" ht="15.6">
      <c r="A353" s="39"/>
      <c r="B353">
        <f>+'Ark1'!C2151</f>
        <v>2008</v>
      </c>
      <c r="C353">
        <f>+'Ark1'!M2151</f>
        <v>48</v>
      </c>
      <c r="D353" s="301">
        <f>+'Ark1'!Q2151</f>
        <v>999</v>
      </c>
      <c r="F353" s="301">
        <f>+'Ark1'!R2151</f>
        <v>2444</v>
      </c>
      <c r="H353" s="301">
        <f>+'Ark1'!S2151</f>
        <v>2444</v>
      </c>
      <c r="I353" s="100">
        <f>+'Ark1'!AD2151</f>
        <v>0.1727743287321446</v>
      </c>
      <c r="K353" s="100">
        <f>+'Ark1'!AE2151</f>
        <v>0.18491192374812676</v>
      </c>
      <c r="M353" s="100">
        <f>+'Ark1'!W2151</f>
        <v>84.844148936170228</v>
      </c>
      <c r="O353" s="100">
        <f>+'Ark1'!X2151</f>
        <v>0</v>
      </c>
      <c r="Q353" s="100">
        <f>+'Ark1'!Y2151</f>
        <v>0</v>
      </c>
      <c r="R353" s="110"/>
      <c r="T353" s="110"/>
      <c r="U353" s="100">
        <f>+'Ark1'!AA2151</f>
        <v>8.9155096275480474</v>
      </c>
      <c r="V353" s="10">
        <f t="shared" si="14"/>
        <v>2.4464464464464464</v>
      </c>
      <c r="W353" s="1">
        <f>+'Ark1'!V2151</f>
        <v>91.922154860422893</v>
      </c>
      <c r="X353" s="39"/>
      <c r="Y353"/>
    </row>
    <row r="354" spans="1:25" ht="15.6">
      <c r="A354" s="39"/>
      <c r="B354">
        <f>+'Ark1'!C2152</f>
        <v>2008</v>
      </c>
      <c r="C354">
        <f>+'Ark1'!M2152</f>
        <v>49</v>
      </c>
      <c r="D354" s="301">
        <f>+'Ark1'!Q2152</f>
        <v>1311</v>
      </c>
      <c r="F354" s="301">
        <f>+'Ark1'!R2152</f>
        <v>4655</v>
      </c>
      <c r="H354" s="301">
        <f>+'Ark1'!S2152</f>
        <v>4655</v>
      </c>
      <c r="I354" s="100">
        <f>+'Ark1'!AD2152</f>
        <v>0.3290771277611021</v>
      </c>
      <c r="K354" s="100">
        <f>+'Ark1'!AE2152</f>
        <v>0.34964592396447541</v>
      </c>
      <c r="M354" s="100">
        <f>+'Ark1'!W2152</f>
        <v>84.230032223415748</v>
      </c>
      <c r="O354" s="100">
        <f>+'Ark1'!X2152</f>
        <v>0</v>
      </c>
      <c r="Q354" s="100">
        <f>+'Ark1'!Y2152</f>
        <v>0</v>
      </c>
      <c r="R354" s="110"/>
      <c r="T354" s="110"/>
      <c r="U354" s="100">
        <f>+'Ark1'!AA2152</f>
        <v>8.5291000137843316</v>
      </c>
      <c r="V354" s="10">
        <f t="shared" si="14"/>
        <v>3.5507246376811592</v>
      </c>
      <c r="W354" s="1">
        <f>+'Ark1'!V2152</f>
        <v>91.25680630922632</v>
      </c>
      <c r="X354" s="39"/>
      <c r="Y354"/>
    </row>
    <row r="355" spans="1:25" ht="15.6">
      <c r="A355" s="39"/>
      <c r="B355">
        <f>+'Ark1'!C2153</f>
        <v>2008</v>
      </c>
      <c r="C355">
        <f>+'Ark1'!M2153</f>
        <v>50</v>
      </c>
      <c r="D355" s="301">
        <f>+'Ark1'!Q2153</f>
        <v>1706</v>
      </c>
      <c r="F355" s="301">
        <f>+'Ark1'!R2153</f>
        <v>9254</v>
      </c>
      <c r="H355" s="301">
        <f>+'Ark1'!S2153</f>
        <v>9254</v>
      </c>
      <c r="I355" s="100">
        <f>+'Ark1'!AD2153</f>
        <v>0.65419543293259697</v>
      </c>
      <c r="K355" s="100">
        <f>+'Ark1'!AE2153</f>
        <v>0.69104693046648924</v>
      </c>
      <c r="M355" s="100">
        <f>+'Ark1'!W2153</f>
        <v>83.740631078452651</v>
      </c>
      <c r="O355" s="100">
        <f>+'Ark1'!X2153</f>
        <v>0</v>
      </c>
      <c r="Q355" s="100">
        <f>+'Ark1'!Y2153</f>
        <v>0</v>
      </c>
      <c r="R355" s="110"/>
      <c r="T355" s="110"/>
      <c r="U355" s="100">
        <f>+'Ark1'!AA2153</f>
        <v>8.3729888424817887</v>
      </c>
      <c r="V355" s="10">
        <f t="shared" si="14"/>
        <v>5.4243845252051583</v>
      </c>
      <c r="W355" s="1">
        <f>+'Ark1'!V2153</f>
        <v>90.726577549786015</v>
      </c>
      <c r="X355" s="39"/>
      <c r="Y355"/>
    </row>
    <row r="356" spans="1:25" ht="15.6">
      <c r="A356" s="39"/>
      <c r="B356">
        <f>+'Ark1'!C2154</f>
        <v>2008</v>
      </c>
      <c r="C356">
        <f>+'Ark1'!M2154</f>
        <v>51</v>
      </c>
      <c r="D356" s="301">
        <f>+'Ark1'!Q2154</f>
        <v>1996</v>
      </c>
      <c r="F356" s="301">
        <f>+'Ark1'!R2154</f>
        <v>17679</v>
      </c>
      <c r="H356" s="301">
        <f>+'Ark1'!S2154</f>
        <v>17679</v>
      </c>
      <c r="I356" s="100">
        <f>+'Ark1'!AD2154</f>
        <v>1.2497861528869003</v>
      </c>
      <c r="K356" s="100">
        <f>+'Ark1'!AE2154</f>
        <v>1.3113230093402577</v>
      </c>
      <c r="M356" s="100">
        <f>+'Ark1'!W2154</f>
        <v>83.178324565868806</v>
      </c>
      <c r="O356" s="100">
        <f>+'Ark1'!X2154</f>
        <v>0</v>
      </c>
      <c r="Q356" s="100">
        <f>+'Ark1'!Y2154</f>
        <v>0</v>
      </c>
      <c r="R356" s="110"/>
      <c r="T356" s="110"/>
      <c r="U356" s="100">
        <f>+'Ark1'!AA2154</f>
        <v>8.0936642913794277</v>
      </c>
      <c r="V356" s="10">
        <f t="shared" si="14"/>
        <v>8.8572144288577146</v>
      </c>
      <c r="W356" s="1">
        <f>+'Ark1'!V2154</f>
        <v>90.117361393140385</v>
      </c>
      <c r="X356" s="39"/>
      <c r="Y356"/>
    </row>
    <row r="357" spans="1:25" ht="15.6">
      <c r="A357" s="39"/>
      <c r="B357">
        <f>+'Ark1'!C2155</f>
        <v>2008</v>
      </c>
      <c r="C357">
        <f>+'Ark1'!M2155</f>
        <v>52</v>
      </c>
      <c r="D357" s="301">
        <f>+'Ark1'!Q2155</f>
        <v>2201</v>
      </c>
      <c r="F357" s="301">
        <f>+'Ark1'!R2155</f>
        <v>32819</v>
      </c>
      <c r="H357" s="301">
        <f>+'Ark1'!S2155</f>
        <v>32818</v>
      </c>
      <c r="I357" s="100">
        <f>+'Ark1'!AD2155</f>
        <v>2.3200821172914301</v>
      </c>
      <c r="K357" s="100">
        <f>+'Ark1'!AE2155</f>
        <v>2.4160883552956394</v>
      </c>
      <c r="M357" s="100">
        <f>+'Ark1'!W2155</f>
        <v>82.557946858430512</v>
      </c>
      <c r="O357" s="100">
        <f>+'Ark1'!X2155</f>
        <v>0</v>
      </c>
      <c r="Q357" s="100">
        <f>+'Ark1'!Y2155</f>
        <v>0</v>
      </c>
      <c r="R357" s="110"/>
      <c r="T357" s="110"/>
      <c r="U357" s="100">
        <f>+'Ark1'!AA2155</f>
        <v>8.0653330335870308</v>
      </c>
      <c r="V357" s="10">
        <f t="shared" si="14"/>
        <v>14.91094956837801</v>
      </c>
      <c r="W357" s="1">
        <f>+'Ark1'!V2155</f>
        <v>89.446292553954137</v>
      </c>
      <c r="X357" s="39"/>
      <c r="Y357"/>
    </row>
    <row r="358" spans="1:25" ht="15.6">
      <c r="A358" s="39"/>
      <c r="B358">
        <f>+'Ark1'!C2156</f>
        <v>2008</v>
      </c>
      <c r="C358">
        <f>+'Ark1'!M2156</f>
        <v>53</v>
      </c>
      <c r="D358" s="301">
        <f>+'Ark1'!Q2156</f>
        <v>2383</v>
      </c>
      <c r="F358" s="301">
        <f>+'Ark1'!R2156</f>
        <v>57951</v>
      </c>
      <c r="H358" s="301">
        <f>+'Ark1'!S2156</f>
        <v>57950</v>
      </c>
      <c r="I358" s="100">
        <f>+'Ark1'!AD2156</f>
        <v>4.0967451408987374</v>
      </c>
      <c r="K358" s="100">
        <f>+'Ark1'!AE2156</f>
        <v>4.2228874046951494</v>
      </c>
      <c r="M358" s="100">
        <f>+'Ark1'!W2156</f>
        <v>81.717344262295143</v>
      </c>
      <c r="O358" s="100">
        <f>+'Ark1'!X2156</f>
        <v>0</v>
      </c>
      <c r="Q358" s="100">
        <f>+'Ark1'!Y2156</f>
        <v>0</v>
      </c>
      <c r="R358" s="110"/>
      <c r="T358" s="110"/>
      <c r="U358" s="100">
        <f>+'Ark1'!AA2156</f>
        <v>8.1154590571357854</v>
      </c>
      <c r="V358" s="10">
        <f t="shared" si="14"/>
        <v>24.318506084767101</v>
      </c>
      <c r="W358" s="1">
        <f>+'Ark1'!V2156</f>
        <v>88.535207528439813</v>
      </c>
      <c r="X358" s="39"/>
      <c r="Y358"/>
    </row>
    <row r="359" spans="1:25" ht="15.6">
      <c r="A359" s="39"/>
      <c r="B359">
        <f>+'Ark1'!C2157</f>
        <v>2008</v>
      </c>
      <c r="C359">
        <f>+'Ark1'!M2157</f>
        <v>54</v>
      </c>
      <c r="D359" s="301">
        <f>+'Ark1'!Q2157</f>
        <v>2501</v>
      </c>
      <c r="F359" s="301">
        <f>+'Ark1'!R2157</f>
        <v>95697</v>
      </c>
      <c r="H359" s="301">
        <f>+'Ark1'!S2157</f>
        <v>95696</v>
      </c>
      <c r="I359" s="100">
        <f>+'Ark1'!AD2157</f>
        <v>6.7651329528150734</v>
      </c>
      <c r="K359" s="100">
        <f>+'Ark1'!AE2157</f>
        <v>6.9260598124076402</v>
      </c>
      <c r="M359" s="100">
        <f>+'Ark1'!W2157</f>
        <v>81.161606545728148</v>
      </c>
      <c r="O359" s="100">
        <f>+'Ark1'!X2157</f>
        <v>0</v>
      </c>
      <c r="Q359" s="100">
        <f>+'Ark1'!Y2157</f>
        <v>0</v>
      </c>
      <c r="R359" s="110"/>
      <c r="T359" s="110"/>
      <c r="U359" s="100">
        <f>+'Ark1'!AA2157</f>
        <v>8.1439186959822649</v>
      </c>
      <c r="V359" s="10">
        <f t="shared" si="14"/>
        <v>38.263494602159135</v>
      </c>
      <c r="W359" s="1">
        <f>+'Ark1'!V2157</f>
        <v>87.932829411230443</v>
      </c>
      <c r="X359" s="39"/>
      <c r="Y359"/>
    </row>
    <row r="360" spans="1:25" ht="15.6">
      <c r="A360" s="39"/>
      <c r="B360">
        <f>+'Ark1'!C2158</f>
        <v>2008</v>
      </c>
      <c r="C360">
        <f>+'Ark1'!M2158</f>
        <v>55</v>
      </c>
      <c r="D360" s="301">
        <f>+'Ark1'!Q2158</f>
        <v>2571</v>
      </c>
      <c r="F360" s="301">
        <f>+'Ark1'!R2158</f>
        <v>143024</v>
      </c>
      <c r="H360" s="301">
        <f>+'Ark1'!S2158</f>
        <v>143020</v>
      </c>
      <c r="I360" s="100">
        <f>+'Ark1'!AD2158</f>
        <v>10.110832893856898</v>
      </c>
      <c r="K360" s="100">
        <f>+'Ark1'!AE2158</f>
        <v>10.267449631047594</v>
      </c>
      <c r="M360" s="100">
        <f>+'Ark1'!W2158</f>
        <v>80.505210460075006</v>
      </c>
      <c r="O360" s="100">
        <f>+'Ark1'!X2158</f>
        <v>0</v>
      </c>
      <c r="Q360" s="100">
        <f>+'Ark1'!Y2158</f>
        <v>0</v>
      </c>
      <c r="R360" s="110"/>
      <c r="T360" s="110"/>
      <c r="U360" s="100">
        <f>+'Ark1'!AA2158</f>
        <v>8.2090117544045214</v>
      </c>
      <c r="V360" s="10">
        <f t="shared" si="14"/>
        <v>55.629716063788408</v>
      </c>
      <c r="W360" s="1">
        <f>+'Ark1'!V2158</f>
        <v>87.222324405001373</v>
      </c>
      <c r="X360" s="39"/>
      <c r="Y360"/>
    </row>
    <row r="361" spans="1:25" ht="15.6">
      <c r="A361" s="39"/>
      <c r="B361">
        <f>+'Ark1'!C2159</f>
        <v>2008</v>
      </c>
      <c r="C361">
        <f>+'Ark1'!M2159</f>
        <v>56</v>
      </c>
      <c r="D361" s="301">
        <f>+'Ark1'!Q2159</f>
        <v>2644</v>
      </c>
      <c r="F361" s="301">
        <f>+'Ark1'!R2159</f>
        <v>191966</v>
      </c>
      <c r="H361" s="301">
        <f>+'Ark1'!S2159</f>
        <v>191964</v>
      </c>
      <c r="I361" s="100">
        <f>+'Ark1'!AD2159</f>
        <v>13.570702450652576</v>
      </c>
      <c r="K361" s="100">
        <f>+'Ark1'!AE2159</f>
        <v>13.65989492708872</v>
      </c>
      <c r="M361" s="100">
        <f>+'Ark1'!W2159</f>
        <v>79.796850451126943</v>
      </c>
      <c r="O361" s="100">
        <f>+'Ark1'!X2159</f>
        <v>0</v>
      </c>
      <c r="Q361" s="100">
        <f>+'Ark1'!Y2159</f>
        <v>0</v>
      </c>
      <c r="R361" s="110"/>
      <c r="T361" s="110"/>
      <c r="U361" s="100">
        <f>+'Ark1'!AA2159</f>
        <v>8.3884041388754014</v>
      </c>
      <c r="V361" s="10">
        <f t="shared" si="14"/>
        <v>72.604387291981851</v>
      </c>
      <c r="W361" s="1">
        <f>+'Ark1'!V2159</f>
        <v>86.45421689192456</v>
      </c>
      <c r="X361" s="39"/>
      <c r="Y361"/>
    </row>
    <row r="362" spans="1:25" ht="15.6">
      <c r="A362" s="39"/>
      <c r="B362">
        <f>+'Ark1'!C2160</f>
        <v>2008</v>
      </c>
      <c r="C362">
        <f>+'Ark1'!M2160</f>
        <v>57</v>
      </c>
      <c r="D362" s="301">
        <f>+'Ark1'!Q2160</f>
        <v>2662</v>
      </c>
      <c r="F362" s="301">
        <f>+'Ark1'!R2160</f>
        <v>224778</v>
      </c>
      <c r="H362" s="301">
        <f>+'Ark1'!S2160</f>
        <v>224769</v>
      </c>
      <c r="I362" s="100">
        <f>+'Ark1'!AD2160</f>
        <v>15.890289715120298</v>
      </c>
      <c r="K362" s="100">
        <f>+'Ark1'!AE2160</f>
        <v>15.851111536561708</v>
      </c>
      <c r="M362" s="100">
        <f>+'Ark1'!W2160</f>
        <v>79.082700461362251</v>
      </c>
      <c r="O362" s="100">
        <f>+'Ark1'!X2160</f>
        <v>0</v>
      </c>
      <c r="Q362" s="100">
        <f>+'Ark1'!Y2160</f>
        <v>0</v>
      </c>
      <c r="R362" s="110"/>
      <c r="T362" s="110"/>
      <c r="U362" s="100">
        <f>+'Ark1'!AA2160</f>
        <v>8.5667662103548725</v>
      </c>
      <c r="V362" s="10">
        <f t="shared" si="14"/>
        <v>84.439519158527418</v>
      </c>
      <c r="W362" s="1">
        <f>+'Ark1'!V2160</f>
        <v>85.681660015781148</v>
      </c>
      <c r="X362" s="39"/>
      <c r="Y362"/>
    </row>
    <row r="363" spans="1:25" ht="15.6">
      <c r="A363" s="39"/>
      <c r="B363">
        <f>+'Ark1'!C2161</f>
        <v>2008</v>
      </c>
      <c r="C363">
        <f>+'Ark1'!M2161</f>
        <v>58</v>
      </c>
      <c r="D363" s="301">
        <f>+'Ark1'!Q2161</f>
        <v>2669</v>
      </c>
      <c r="F363" s="301">
        <f>+'Ark1'!R2161</f>
        <v>226998</v>
      </c>
      <c r="H363" s="301">
        <f>+'Ark1'!S2161</f>
        <v>226988</v>
      </c>
      <c r="I363" s="100">
        <f>+'Ark1'!AD2161</f>
        <v>16.047228753494014</v>
      </c>
      <c r="K363" s="100">
        <f>+'Ark1'!AE2161</f>
        <v>15.8597377651824</v>
      </c>
      <c r="M363" s="100">
        <f>+'Ark1'!W2161</f>
        <v>78.352216416726492</v>
      </c>
      <c r="O363" s="100">
        <f>+'Ark1'!X2161</f>
        <v>0</v>
      </c>
      <c r="Q363" s="100">
        <f>+'Ark1'!Y2161</f>
        <v>0</v>
      </c>
      <c r="R363" s="110"/>
      <c r="T363" s="110"/>
      <c r="U363" s="100">
        <f>+'Ark1'!AA2161</f>
        <v>8.7999160331443349</v>
      </c>
      <c r="V363" s="10">
        <f t="shared" si="14"/>
        <v>85.049831397527157</v>
      </c>
      <c r="W363" s="1">
        <f>+'Ark1'!V2161</f>
        <v>84.890390204143387</v>
      </c>
      <c r="X363" s="39"/>
      <c r="Y363"/>
    </row>
    <row r="364" spans="1:25" ht="15.6">
      <c r="A364" s="39"/>
      <c r="B364">
        <f>+'Ark1'!C2162</f>
        <v>2008</v>
      </c>
      <c r="C364">
        <f>+'Ark1'!M2162</f>
        <v>59</v>
      </c>
      <c r="D364" s="301">
        <f>+'Ark1'!Q2162</f>
        <v>2615</v>
      </c>
      <c r="F364" s="301">
        <f>+'Ark1'!R2162</f>
        <v>189701</v>
      </c>
      <c r="H364" s="301">
        <f>+'Ark1'!S2162</f>
        <v>189697</v>
      </c>
      <c r="I364" s="100">
        <f>+'Ark1'!AD2162</f>
        <v>13.41058221555506</v>
      </c>
      <c r="K364" s="100">
        <f>+'Ark1'!AE2162</f>
        <v>13.16316214751741</v>
      </c>
      <c r="M364" s="100">
        <f>+'Ark1'!W2162</f>
        <v>77.814037649514816</v>
      </c>
      <c r="O364" s="100">
        <f>+'Ark1'!X2162</f>
        <v>0</v>
      </c>
      <c r="Q364" s="100">
        <f>+'Ark1'!Y2162</f>
        <v>0</v>
      </c>
      <c r="R364" s="110"/>
      <c r="T364" s="110"/>
      <c r="U364" s="100">
        <f>+'Ark1'!AA2162</f>
        <v>8.994422692903461</v>
      </c>
      <c r="V364" s="10">
        <f t="shared" si="14"/>
        <v>72.543403441682599</v>
      </c>
      <c r="W364" s="1">
        <f>+'Ark1'!V2162</f>
        <v>84.306388683453378</v>
      </c>
      <c r="X364" s="39"/>
      <c r="Y364"/>
    </row>
    <row r="365" spans="1:25" ht="15.6">
      <c r="A365" s="39"/>
      <c r="B365">
        <f>+'Ark1'!C2163</f>
        <v>2008</v>
      </c>
      <c r="C365">
        <f>+'Ark1'!M2163</f>
        <v>60</v>
      </c>
      <c r="D365" s="301">
        <f>+'Ark1'!Q2163</f>
        <v>2558</v>
      </c>
      <c r="F365" s="301">
        <f>+'Ark1'!R2163</f>
        <v>126590</v>
      </c>
      <c r="H365" s="301">
        <f>+'Ark1'!S2163</f>
        <v>126586</v>
      </c>
      <c r="I365" s="100">
        <f>+'Ark1'!AD2163</f>
        <v>8.949059850328231</v>
      </c>
      <c r="K365" s="100">
        <f>+'Ark1'!AE2163</f>
        <v>8.7731263367103995</v>
      </c>
      <c r="M365" s="100">
        <f>+'Ark1'!W2163</f>
        <v>77.718943643057855</v>
      </c>
      <c r="O365" s="100">
        <f>+'Ark1'!X2163</f>
        <v>0</v>
      </c>
      <c r="Q365" s="100">
        <f>+'Ark1'!Y2163</f>
        <v>0</v>
      </c>
      <c r="R365" s="110"/>
      <c r="T365" s="110"/>
      <c r="U365" s="100">
        <f>+'Ark1'!AA2163</f>
        <v>9.0136229654346938</v>
      </c>
      <c r="V365" s="10">
        <f t="shared" si="14"/>
        <v>49.487881157154028</v>
      </c>
      <c r="W365" s="1">
        <f>+'Ark1'!V2163</f>
        <v>84.203759642405771</v>
      </c>
      <c r="X365" s="39"/>
      <c r="Y365"/>
    </row>
    <row r="366" spans="1:25" ht="15.6">
      <c r="A366" s="39"/>
      <c r="B366">
        <f>+'Ark1'!C2164</f>
        <v>2008</v>
      </c>
      <c r="C366">
        <f>+'Ark1'!M2164</f>
        <v>61</v>
      </c>
      <c r="D366" s="301">
        <f>+'Ark1'!Q2164</f>
        <v>2372</v>
      </c>
      <c r="F366" s="301">
        <f>+'Ark1'!R2164</f>
        <v>60162</v>
      </c>
      <c r="H366" s="301">
        <f>+'Ark1'!S2164</f>
        <v>60161</v>
      </c>
      <c r="I366" s="100">
        <f>+'Ark1'!AD2164</f>
        <v>4.2530479399276961</v>
      </c>
      <c r="K366" s="100">
        <f>+'Ark1'!AE2164</f>
        <v>4.1846324251660514</v>
      </c>
      <c r="M366" s="100">
        <f>+'Ark1'!W2164</f>
        <v>78.001050514453468</v>
      </c>
      <c r="O366" s="100">
        <f>+'Ark1'!X2164</f>
        <v>0</v>
      </c>
      <c r="Q366" s="100">
        <f>+'Ark1'!Y2164</f>
        <v>0</v>
      </c>
      <c r="R366" s="110"/>
      <c r="T366" s="110"/>
      <c r="U366" s="100">
        <f>+'Ark1'!AA2164</f>
        <v>8.9290084701966492</v>
      </c>
      <c r="V366" s="10">
        <f t="shared" si="14"/>
        <v>25.363406408094434</v>
      </c>
      <c r="W366" s="1">
        <f>+'Ark1'!V2164</f>
        <v>84.508852131577655</v>
      </c>
      <c r="X366" s="39"/>
      <c r="Y366"/>
    </row>
    <row r="367" spans="1:25" ht="15.6">
      <c r="A367" s="39"/>
      <c r="B367">
        <f>+'Ark1'!C2165</f>
        <v>2008</v>
      </c>
      <c r="C367">
        <f>+'Ark1'!M2165</f>
        <v>62</v>
      </c>
      <c r="D367" s="301">
        <f>+'Ark1'!Q2165</f>
        <v>2044</v>
      </c>
      <c r="F367" s="301">
        <f>+'Ark1'!R2165</f>
        <v>20953</v>
      </c>
      <c r="H367" s="301">
        <f>+'Ark1'!S2165</f>
        <v>20953</v>
      </c>
      <c r="I367" s="100">
        <f>+'Ark1'!AD2165</f>
        <v>1.4812358878578669</v>
      </c>
      <c r="K367" s="100">
        <f>+'Ark1'!AE2165</f>
        <v>1.4694233011697484</v>
      </c>
      <c r="M367" s="100">
        <f>+'Ark1'!W2165</f>
        <v>78.642786235861223</v>
      </c>
      <c r="O367" s="100">
        <f>+'Ark1'!X2165</f>
        <v>0</v>
      </c>
      <c r="Q367" s="100">
        <f>+'Ark1'!Y2165</f>
        <v>0</v>
      </c>
      <c r="R367" s="110"/>
      <c r="T367" s="110"/>
      <c r="U367" s="100">
        <f>+'Ark1'!AA2165</f>
        <v>8.8135412646351607</v>
      </c>
      <c r="V367" s="10">
        <f t="shared" si="14"/>
        <v>10.250978473581213</v>
      </c>
      <c r="W367" s="1">
        <f>+'Ark1'!V2165</f>
        <v>85.203452043185948</v>
      </c>
      <c r="X367" s="39"/>
      <c r="Y367"/>
    </row>
    <row r="368" spans="1:25" ht="15.6">
      <c r="A368" s="39"/>
      <c r="B368">
        <f>+'Ark1'!C2166</f>
        <v>2008</v>
      </c>
      <c r="C368">
        <f>+'Ark1'!M2166</f>
        <v>63</v>
      </c>
      <c r="D368" s="301">
        <f>+'Ark1'!Q2166</f>
        <v>1328</v>
      </c>
      <c r="F368" s="301">
        <f>+'Ark1'!R2166</f>
        <v>5079</v>
      </c>
      <c r="H368" s="301">
        <f>+'Ark1'!S2166</f>
        <v>5078</v>
      </c>
      <c r="I368" s="100">
        <f>+'Ark1'!AD2166</f>
        <v>0.35905107022527111</v>
      </c>
      <c r="K368" s="100">
        <f>+'Ark1'!AE2166</f>
        <v>0.3594962541448925</v>
      </c>
      <c r="M368" s="100">
        <f>+'Ark1'!W2166</f>
        <v>79.388912957857372</v>
      </c>
      <c r="O368" s="100">
        <f>+'Ark1'!X2166</f>
        <v>0</v>
      </c>
      <c r="Q368" s="100">
        <f>+'Ark1'!Y2166</f>
        <v>0</v>
      </c>
      <c r="R368" s="110"/>
      <c r="T368" s="110"/>
      <c r="U368" s="100">
        <f>+'Ark1'!AA2166</f>
        <v>8.9892100411638562</v>
      </c>
      <c r="V368" s="10">
        <f t="shared" ref="V368:V431" si="15">+F368/D368</f>
        <v>3.8245481927710845</v>
      </c>
      <c r="W368" s="1">
        <f>+'Ark1'!V2166</f>
        <v>86.018864116318596</v>
      </c>
      <c r="X368" s="39"/>
      <c r="Y368"/>
    </row>
    <row r="369" spans="1:25" ht="15.6">
      <c r="A369" s="39"/>
      <c r="B369">
        <f>+'Ark1'!C2167</f>
        <v>2008</v>
      </c>
      <c r="C369">
        <f>+'Ark1'!M2167</f>
        <v>64</v>
      </c>
      <c r="D369" s="301">
        <f>+'Ark1'!Q2167</f>
        <v>628</v>
      </c>
      <c r="F369" s="301">
        <f>+'Ark1'!R2167</f>
        <v>1157</v>
      </c>
      <c r="H369" s="301">
        <f>+'Ark1'!S2167</f>
        <v>1157</v>
      </c>
      <c r="I369" s="100">
        <f>+'Ark1'!AD2167</f>
        <v>8.1792102431706787E-2</v>
      </c>
      <c r="K369" s="100">
        <f>+'Ark1'!AE2167</f>
        <v>8.2696366984459826E-2</v>
      </c>
      <c r="M369" s="100">
        <f>+'Ark1'!W2167</f>
        <v>80.151426101987994</v>
      </c>
      <c r="O369" s="100">
        <f>+'Ark1'!X2167</f>
        <v>0</v>
      </c>
      <c r="Q369" s="100">
        <f>+'Ark1'!Y2167</f>
        <v>0</v>
      </c>
      <c r="R369" s="110"/>
      <c r="T369" s="110"/>
      <c r="U369" s="100">
        <f>+'Ark1'!AA2167</f>
        <v>9.7164692871370626</v>
      </c>
      <c r="V369" s="10">
        <f t="shared" si="15"/>
        <v>1.8423566878980893</v>
      </c>
      <c r="W369" s="1">
        <f>+'Ark1'!V2167</f>
        <v>86.837948106162528</v>
      </c>
      <c r="X369" s="39"/>
      <c r="Y369"/>
    </row>
    <row r="370" spans="1:25" ht="15.6">
      <c r="A370" s="39"/>
      <c r="B370">
        <f>+'Ark1'!C2168</f>
        <v>2008</v>
      </c>
      <c r="C370">
        <f>+'Ark1'!M2168</f>
        <v>65</v>
      </c>
      <c r="D370" s="301">
        <f>+'Ark1'!Q2168</f>
        <v>85</v>
      </c>
      <c r="F370" s="301">
        <f>+'Ark1'!R2168</f>
        <v>91</v>
      </c>
      <c r="H370" s="301">
        <f>+'Ark1'!S2168</f>
        <v>91</v>
      </c>
      <c r="I370" s="100">
        <f>+'Ark1'!AD2168</f>
        <v>6.4330867081117699E-3</v>
      </c>
      <c r="K370" s="100">
        <f>+'Ark1'!AE2168</f>
        <v>6.2345622820153745E-3</v>
      </c>
      <c r="M370" s="100">
        <f>+'Ark1'!W2168</f>
        <v>76.828571428571493</v>
      </c>
      <c r="O370" s="100">
        <f>+'Ark1'!X2168</f>
        <v>0</v>
      </c>
      <c r="Q370" s="100">
        <f>+'Ark1'!Y2168</f>
        <v>0</v>
      </c>
      <c r="R370" s="110"/>
      <c r="T370" s="110"/>
      <c r="U370" s="100">
        <f>+'Ark1'!AA2168</f>
        <v>10.081026523195691</v>
      </c>
      <c r="V370" s="10">
        <f t="shared" si="15"/>
        <v>1.0705882352941176</v>
      </c>
      <c r="W370" s="1">
        <f>+'Ark1'!V2168</f>
        <v>83.237888871691652</v>
      </c>
      <c r="X370" s="39"/>
      <c r="Y370"/>
    </row>
    <row r="371" spans="1:25" ht="15.6">
      <c r="A371" s="39"/>
      <c r="B371">
        <f>+'Ark1'!C2169</f>
        <v>2008</v>
      </c>
      <c r="C371">
        <f>+'Ark1'!M2169</f>
        <v>66</v>
      </c>
      <c r="D371" s="301">
        <f>+'Ark1'!Q2169</f>
        <v>0</v>
      </c>
      <c r="F371" s="301">
        <f>+'Ark1'!R2169</f>
        <v>0</v>
      </c>
      <c r="H371" s="301">
        <f>+'Ark1'!S2169</f>
        <v>0</v>
      </c>
      <c r="I371" s="100">
        <f>+'Ark1'!AD2169</f>
        <v>0</v>
      </c>
      <c r="K371" s="100">
        <f>+'Ark1'!AE2169</f>
        <v>0</v>
      </c>
      <c r="M371" s="100">
        <f>+'Ark1'!W2169</f>
        <v>0</v>
      </c>
      <c r="O371" s="100">
        <f>+'Ark1'!X2169</f>
        <v>0</v>
      </c>
      <c r="Q371" s="100">
        <f>+'Ark1'!Y2169</f>
        <v>0</v>
      </c>
      <c r="R371" s="110"/>
      <c r="T371" s="110"/>
      <c r="U371" s="100">
        <f>+'Ark1'!AA2169</f>
        <v>0</v>
      </c>
      <c r="V371" s="10" t="e">
        <f t="shared" si="15"/>
        <v>#DIV/0!</v>
      </c>
      <c r="W371" s="1">
        <f>+'Ark1'!V2169</f>
        <v>0</v>
      </c>
      <c r="X371" s="39"/>
      <c r="Y371"/>
    </row>
    <row r="372" spans="1:25" ht="15.6">
      <c r="A372" s="39"/>
      <c r="B372">
        <f>+'Ark1'!C2170</f>
        <v>2008</v>
      </c>
      <c r="C372">
        <f>+'Ark1'!M2170</f>
        <v>67</v>
      </c>
      <c r="D372" s="301">
        <f>+'Ark1'!Q2170</f>
        <v>0</v>
      </c>
      <c r="F372" s="301">
        <f>+'Ark1'!R2170</f>
        <v>0</v>
      </c>
      <c r="H372" s="301">
        <f>+'Ark1'!S2170</f>
        <v>0</v>
      </c>
      <c r="I372" s="100">
        <f>+'Ark1'!AD2170</f>
        <v>0</v>
      </c>
      <c r="K372" s="100">
        <f>+'Ark1'!AE2170</f>
        <v>0</v>
      </c>
      <c r="M372" s="100">
        <f>+'Ark1'!W2170</f>
        <v>0</v>
      </c>
      <c r="O372" s="100">
        <f>+'Ark1'!X2170</f>
        <v>0</v>
      </c>
      <c r="Q372" s="100">
        <f>+'Ark1'!Y2170</f>
        <v>0</v>
      </c>
      <c r="R372" s="110"/>
      <c r="T372" s="110"/>
      <c r="U372" s="100">
        <f>+'Ark1'!AA2170</f>
        <v>0</v>
      </c>
      <c r="V372" s="10" t="e">
        <f t="shared" si="15"/>
        <v>#DIV/0!</v>
      </c>
      <c r="W372" s="1">
        <f>+'Ark1'!V2170</f>
        <v>0</v>
      </c>
      <c r="X372" s="39"/>
      <c r="Y372"/>
    </row>
    <row r="373" spans="1:25" ht="15.6">
      <c r="A373" s="39"/>
      <c r="B373">
        <f>+'Ark1'!C2171</f>
        <v>2008</v>
      </c>
      <c r="C373">
        <f>+'Ark1'!M2171</f>
        <v>68</v>
      </c>
      <c r="D373" s="301">
        <f>+'Ark1'!Q2171</f>
        <v>0</v>
      </c>
      <c r="F373" s="301">
        <f>+'Ark1'!R2171</f>
        <v>0</v>
      </c>
      <c r="H373" s="301">
        <f>+'Ark1'!S2171</f>
        <v>0</v>
      </c>
      <c r="I373" s="100">
        <f>+'Ark1'!AD2171</f>
        <v>0</v>
      </c>
      <c r="K373" s="100">
        <f>+'Ark1'!AE2171</f>
        <v>0</v>
      </c>
      <c r="M373" s="100">
        <f>+'Ark1'!W2171</f>
        <v>0</v>
      </c>
      <c r="O373" s="100">
        <f>+'Ark1'!X2171</f>
        <v>0</v>
      </c>
      <c r="Q373" s="100">
        <f>+'Ark1'!Y2171</f>
        <v>0</v>
      </c>
      <c r="R373" s="110"/>
      <c r="T373" s="110"/>
      <c r="U373" s="100">
        <f>+'Ark1'!AA2171</f>
        <v>0</v>
      </c>
      <c r="V373" s="10" t="e">
        <f t="shared" si="15"/>
        <v>#DIV/0!</v>
      </c>
      <c r="W373" s="1">
        <f>+'Ark1'!V2171</f>
        <v>0</v>
      </c>
      <c r="X373" s="39"/>
      <c r="Y373"/>
    </row>
    <row r="374" spans="1:25" ht="15.6">
      <c r="A374" s="39"/>
      <c r="B374">
        <f>+'Ark1'!C2172</f>
        <v>2007</v>
      </c>
      <c r="C374">
        <f>+'Ark1'!M2172</f>
        <v>35</v>
      </c>
      <c r="D374" s="301">
        <f>+'Ark1'!Q2172</f>
        <v>6</v>
      </c>
      <c r="F374" s="301">
        <f>+'Ark1'!R2172</f>
        <v>7</v>
      </c>
      <c r="H374" s="301">
        <f>+'Ark1'!S2172</f>
        <v>7</v>
      </c>
      <c r="I374" s="100">
        <f>+'Ark1'!AD2172</f>
        <v>5.0470092864970863E-4</v>
      </c>
      <c r="K374" s="100">
        <f>+'Ark1'!AE2172</f>
        <v>4.1788115003157689E-4</v>
      </c>
      <c r="M374" s="100">
        <f>+'Ark1'!W2172</f>
        <v>64.2</v>
      </c>
      <c r="O374" s="100">
        <f>+'Ark1'!X2172</f>
        <v>0</v>
      </c>
      <c r="Q374" s="100">
        <f>+'Ark1'!Y2172</f>
        <v>0</v>
      </c>
      <c r="R374" s="110"/>
      <c r="T374" s="110"/>
      <c r="U374" s="100">
        <f>+'Ark1'!AA2172</f>
        <v>13.643522796027201</v>
      </c>
      <c r="V374" s="10">
        <f t="shared" si="15"/>
        <v>1.1666666666666667</v>
      </c>
      <c r="W374" s="1">
        <f>+'Ark1'!V2172</f>
        <v>69.555796316359675</v>
      </c>
      <c r="X374" s="39"/>
      <c r="Y374"/>
    </row>
    <row r="375" spans="1:25" ht="15.6">
      <c r="A375" s="39"/>
      <c r="B375">
        <f>+'Ark1'!C2173</f>
        <v>2007</v>
      </c>
      <c r="C375">
        <f>+'Ark1'!M2173</f>
        <v>36</v>
      </c>
      <c r="D375" s="301">
        <f>+'Ark1'!Q2173</f>
        <v>7</v>
      </c>
      <c r="F375" s="301">
        <f>+'Ark1'!R2173</f>
        <v>7</v>
      </c>
      <c r="H375" s="301">
        <f>+'Ark1'!S2173</f>
        <v>7</v>
      </c>
      <c r="I375" s="100">
        <f>+'Ark1'!AD2173</f>
        <v>5.0470092864970863E-4</v>
      </c>
      <c r="K375" s="100">
        <f>+'Ark1'!AE2173</f>
        <v>4.7943818637356702E-4</v>
      </c>
      <c r="M375" s="100">
        <f>+'Ark1'!W2173</f>
        <v>73.657142857142844</v>
      </c>
      <c r="O375" s="100">
        <f>+'Ark1'!X2173</f>
        <v>0</v>
      </c>
      <c r="Q375" s="100">
        <f>+'Ark1'!Y2173</f>
        <v>0</v>
      </c>
      <c r="R375" s="110"/>
      <c r="T375" s="110"/>
      <c r="U375" s="100">
        <f>+'Ark1'!AA2173</f>
        <v>9.6422962799854144</v>
      </c>
      <c r="V375" s="10">
        <f t="shared" si="15"/>
        <v>1</v>
      </c>
      <c r="W375" s="1">
        <f>+'Ark1'!V2173</f>
        <v>79.801888252592477</v>
      </c>
      <c r="X375" s="39"/>
      <c r="Y375"/>
    </row>
    <row r="376" spans="1:25" ht="15.6">
      <c r="A376" s="39"/>
      <c r="B376">
        <f>+'Ark1'!C2174</f>
        <v>2007</v>
      </c>
      <c r="C376">
        <f>+'Ark1'!M2174</f>
        <v>37</v>
      </c>
      <c r="D376" s="301">
        <f>+'Ark1'!Q2174</f>
        <v>5</v>
      </c>
      <c r="F376" s="301">
        <f>+'Ark1'!R2174</f>
        <v>5</v>
      </c>
      <c r="H376" s="301">
        <f>+'Ark1'!S2174</f>
        <v>5</v>
      </c>
      <c r="I376" s="100">
        <f>+'Ark1'!AD2174</f>
        <v>3.6050066332122047E-4</v>
      </c>
      <c r="K376" s="100">
        <f>+'Ark1'!AE2174</f>
        <v>3.2089627253203642E-4</v>
      </c>
      <c r="M376" s="100">
        <f>+'Ark1'!W2174</f>
        <v>69.019999999999982</v>
      </c>
      <c r="O376" s="100">
        <f>+'Ark1'!X2174</f>
        <v>0</v>
      </c>
      <c r="Q376" s="100">
        <f>+'Ark1'!Y2174</f>
        <v>0</v>
      </c>
      <c r="R376" s="110"/>
      <c r="T376" s="110"/>
      <c r="U376" s="100">
        <f>+'Ark1'!AA2174</f>
        <v>16.114018741456174</v>
      </c>
      <c r="V376" s="10">
        <f t="shared" si="15"/>
        <v>1</v>
      </c>
      <c r="W376" s="1">
        <f>+'Ark1'!V2174</f>
        <v>74.777898158179852</v>
      </c>
      <c r="X376" s="39"/>
      <c r="Y376"/>
    </row>
    <row r="377" spans="1:25" ht="15.6">
      <c r="A377" s="39"/>
      <c r="B377">
        <f>+'Ark1'!C2175</f>
        <v>2007</v>
      </c>
      <c r="C377">
        <f>+'Ark1'!M2175</f>
        <v>38</v>
      </c>
      <c r="D377" s="301">
        <f>+'Ark1'!Q2175</f>
        <v>7</v>
      </c>
      <c r="F377" s="301">
        <f>+'Ark1'!R2175</f>
        <v>8</v>
      </c>
      <c r="H377" s="301">
        <f>+'Ark1'!S2175</f>
        <v>8</v>
      </c>
      <c r="I377" s="100">
        <f>+'Ark1'!AD2175</f>
        <v>5.7680106131395277E-4</v>
      </c>
      <c r="K377" s="100">
        <f>+'Ark1'!AE2175</f>
        <v>5.6461378348725744E-4</v>
      </c>
      <c r="M377" s="100">
        <f>+'Ark1'!W2175</f>
        <v>75.900000000000006</v>
      </c>
      <c r="O377" s="100">
        <f>+'Ark1'!X2175</f>
        <v>0</v>
      </c>
      <c r="Q377" s="100">
        <f>+'Ark1'!Y2175</f>
        <v>0</v>
      </c>
      <c r="R377" s="110"/>
      <c r="T377" s="110"/>
      <c r="U377" s="100">
        <f>+'Ark1'!AA2175</f>
        <v>16.332329901150022</v>
      </c>
      <c r="V377" s="10">
        <f t="shared" si="15"/>
        <v>1.1428571428571428</v>
      </c>
      <c r="W377" s="1">
        <f>+'Ark1'!V2175</f>
        <v>82.231852654387851</v>
      </c>
      <c r="X377" s="39"/>
      <c r="Y377"/>
    </row>
    <row r="378" spans="1:25" ht="15.6">
      <c r="A378" s="39"/>
      <c r="B378">
        <f>+'Ark1'!C2176</f>
        <v>2007</v>
      </c>
      <c r="C378">
        <f>+'Ark1'!M2176</f>
        <v>39</v>
      </c>
      <c r="D378" s="301">
        <f>+'Ark1'!Q2176</f>
        <v>12</v>
      </c>
      <c r="F378" s="301">
        <f>+'Ark1'!R2176</f>
        <v>12</v>
      </c>
      <c r="H378" s="301">
        <f>+'Ark1'!S2176</f>
        <v>12</v>
      </c>
      <c r="I378" s="100">
        <f>+'Ark1'!AD2176</f>
        <v>8.6520159197092932E-4</v>
      </c>
      <c r="K378" s="100">
        <f>+'Ark1'!AE2176</f>
        <v>8.77885166321343E-4</v>
      </c>
      <c r="M378" s="100">
        <f>+'Ark1'!W2176</f>
        <v>78.674999999999997</v>
      </c>
      <c r="O378" s="100">
        <f>+'Ark1'!X2176</f>
        <v>0</v>
      </c>
      <c r="Q378" s="100">
        <f>+'Ark1'!Y2176</f>
        <v>0</v>
      </c>
      <c r="R378" s="110"/>
      <c r="T378" s="110"/>
      <c r="U378" s="100">
        <f>+'Ark1'!AA2176</f>
        <v>17.285404488565877</v>
      </c>
      <c r="V378" s="10">
        <f t="shared" si="15"/>
        <v>1</v>
      </c>
      <c r="W378" s="1">
        <f>+'Ark1'!V2176</f>
        <v>85.238353196099695</v>
      </c>
      <c r="X378" s="39"/>
      <c r="Y378"/>
    </row>
    <row r="379" spans="1:25" ht="15.6">
      <c r="A379" s="39"/>
      <c r="B379">
        <f>+'Ark1'!C2177</f>
        <v>2007</v>
      </c>
      <c r="C379">
        <f>+'Ark1'!M2177</f>
        <v>40</v>
      </c>
      <c r="D379" s="301">
        <f>+'Ark1'!Q2177</f>
        <v>11</v>
      </c>
      <c r="F379" s="301">
        <f>+'Ark1'!R2177</f>
        <v>12</v>
      </c>
      <c r="H379" s="301">
        <f>+'Ark1'!S2177</f>
        <v>12</v>
      </c>
      <c r="I379" s="100">
        <f>+'Ark1'!AD2177</f>
        <v>8.6520159197092932E-4</v>
      </c>
      <c r="K379" s="100">
        <f>+'Ark1'!AE2177</f>
        <v>9.1935712736141567E-4</v>
      </c>
      <c r="M379" s="100">
        <f>+'Ark1'!W2177</f>
        <v>82.391666666666652</v>
      </c>
      <c r="O379" s="100">
        <f>+'Ark1'!X2177</f>
        <v>0</v>
      </c>
      <c r="Q379" s="100">
        <f>+'Ark1'!Y2177</f>
        <v>0</v>
      </c>
      <c r="R379" s="110"/>
      <c r="T379" s="110"/>
      <c r="U379" s="100">
        <f>+'Ark1'!AA2177</f>
        <v>14.375642497718957</v>
      </c>
      <c r="V379" s="10">
        <f t="shared" si="15"/>
        <v>1.0909090909090908</v>
      </c>
      <c r="W379" s="1">
        <f>+'Ark1'!V2177</f>
        <v>89.265077645359355</v>
      </c>
      <c r="X379" s="39"/>
      <c r="Y379"/>
    </row>
    <row r="380" spans="1:25" ht="15.6">
      <c r="A380" s="39"/>
      <c r="B380">
        <f>+'Ark1'!C2178</f>
        <v>2007</v>
      </c>
      <c r="C380">
        <f>+'Ark1'!M2178</f>
        <v>41</v>
      </c>
      <c r="D380" s="301">
        <f>+'Ark1'!Q2178</f>
        <v>26</v>
      </c>
      <c r="F380" s="301">
        <f>+'Ark1'!R2178</f>
        <v>28</v>
      </c>
      <c r="H380" s="301">
        <f>+'Ark1'!S2178</f>
        <v>28</v>
      </c>
      <c r="I380" s="100">
        <f>+'Ark1'!AD2178</f>
        <v>2.0188037145988345E-3</v>
      </c>
      <c r="K380" s="100">
        <f>+'Ark1'!AE2178</f>
        <v>2.0513742881278626E-3</v>
      </c>
      <c r="M380" s="100">
        <f>+'Ark1'!W2178</f>
        <v>78.789285714285654</v>
      </c>
      <c r="O380" s="100">
        <f>+'Ark1'!X2178</f>
        <v>0</v>
      </c>
      <c r="Q380" s="100">
        <f>+'Ark1'!Y2178</f>
        <v>0</v>
      </c>
      <c r="R380" s="110"/>
      <c r="T380" s="110"/>
      <c r="U380" s="100">
        <f>+'Ark1'!AA2178</f>
        <v>12.113962996880939</v>
      </c>
      <c r="V380" s="10">
        <f t="shared" si="15"/>
        <v>1.0769230769230769</v>
      </c>
      <c r="W380" s="1">
        <f>+'Ark1'!V2178</f>
        <v>85.362173038229358</v>
      </c>
      <c r="X380" s="39"/>
      <c r="Y380"/>
    </row>
    <row r="381" spans="1:25" ht="15.6">
      <c r="A381" s="39"/>
      <c r="B381">
        <f>+'Ark1'!C2179</f>
        <v>2007</v>
      </c>
      <c r="C381">
        <f>+'Ark1'!M2179</f>
        <v>42</v>
      </c>
      <c r="D381" s="301">
        <f>+'Ark1'!Q2179</f>
        <v>48</v>
      </c>
      <c r="F381" s="301">
        <f>+'Ark1'!R2179</f>
        <v>50</v>
      </c>
      <c r="H381" s="301">
        <f>+'Ark1'!S2179</f>
        <v>50</v>
      </c>
      <c r="I381" s="100">
        <f>+'Ark1'!AD2179</f>
        <v>3.6050066332122049E-3</v>
      </c>
      <c r="K381" s="100">
        <f>+'Ark1'!AE2179</f>
        <v>3.9891191224643201E-3</v>
      </c>
      <c r="M381" s="100">
        <f>+'Ark1'!W2179</f>
        <v>85.800000000000011</v>
      </c>
      <c r="O381" s="100">
        <f>+'Ark1'!X2179</f>
        <v>0</v>
      </c>
      <c r="Q381" s="100">
        <f>+'Ark1'!Y2179</f>
        <v>0</v>
      </c>
      <c r="R381" s="110"/>
      <c r="T381" s="110"/>
      <c r="U381" s="100">
        <f>+'Ark1'!AA2179</f>
        <v>11.31533472770457</v>
      </c>
      <c r="V381" s="10">
        <f t="shared" si="15"/>
        <v>1.0416666666666667</v>
      </c>
      <c r="W381" s="1">
        <f>+'Ark1'!V2179</f>
        <v>92.957746478873219</v>
      </c>
      <c r="X381" s="39"/>
      <c r="Y381"/>
    </row>
    <row r="382" spans="1:25" ht="15.6">
      <c r="A382" s="39"/>
      <c r="B382">
        <f>+'Ark1'!C2180</f>
        <v>2007</v>
      </c>
      <c r="C382">
        <f>+'Ark1'!M2180</f>
        <v>43</v>
      </c>
      <c r="D382" s="301">
        <f>+'Ark1'!Q2180</f>
        <v>54</v>
      </c>
      <c r="F382" s="301">
        <f>+'Ark1'!R2180</f>
        <v>62</v>
      </c>
      <c r="H382" s="301">
        <f>+'Ark1'!S2180</f>
        <v>62</v>
      </c>
      <c r="I382" s="100">
        <f>+'Ark1'!AD2180</f>
        <v>4.4702082251831341E-3</v>
      </c>
      <c r="K382" s="100">
        <f>+'Ark1'!AE2180</f>
        <v>4.8572407105138965E-3</v>
      </c>
      <c r="M382" s="100">
        <f>+'Ark1'!W2180</f>
        <v>84.251612903225777</v>
      </c>
      <c r="O382" s="100">
        <f>+'Ark1'!X2180</f>
        <v>0</v>
      </c>
      <c r="Q382" s="100">
        <f>+'Ark1'!Y2180</f>
        <v>0</v>
      </c>
      <c r="R382" s="110"/>
      <c r="T382" s="110"/>
      <c r="U382" s="100">
        <f>+'Ark1'!AA2180</f>
        <v>11.040289002988787</v>
      </c>
      <c r="V382" s="10">
        <f t="shared" si="15"/>
        <v>1.1481481481481481</v>
      </c>
      <c r="W382" s="1">
        <f>+'Ark1'!V2180</f>
        <v>91.280187327438583</v>
      </c>
      <c r="X382" s="39"/>
      <c r="Y382"/>
    </row>
    <row r="383" spans="1:25" ht="15.6">
      <c r="A383" s="39"/>
      <c r="B383">
        <f>+'Ark1'!C2181</f>
        <v>2007</v>
      </c>
      <c r="C383">
        <f>+'Ark1'!M2181</f>
        <v>44</v>
      </c>
      <c r="D383" s="301">
        <f>+'Ark1'!Q2181</f>
        <v>127</v>
      </c>
      <c r="F383" s="301">
        <f>+'Ark1'!R2181</f>
        <v>146</v>
      </c>
      <c r="H383" s="301">
        <f>+'Ark1'!S2181</f>
        <v>146</v>
      </c>
      <c r="I383" s="100">
        <f>+'Ark1'!AD2181</f>
        <v>1.0526619368979638E-2</v>
      </c>
      <c r="K383" s="100">
        <f>+'Ark1'!AE2181</f>
        <v>1.1309757124174593E-2</v>
      </c>
      <c r="M383" s="100">
        <f>+'Ark1'!W2181</f>
        <v>83.306849315068447</v>
      </c>
      <c r="O383" s="100">
        <f>+'Ark1'!X2181</f>
        <v>0</v>
      </c>
      <c r="Q383" s="100">
        <f>+'Ark1'!Y2181</f>
        <v>0</v>
      </c>
      <c r="R383" s="110"/>
      <c r="T383" s="110"/>
      <c r="U383" s="100">
        <f>+'Ark1'!AA2181</f>
        <v>10.172078743481968</v>
      </c>
      <c r="V383" s="10">
        <f t="shared" si="15"/>
        <v>1.1496062992125984</v>
      </c>
      <c r="W383" s="1">
        <f>+'Ark1'!V2181</f>
        <v>90.256608142002634</v>
      </c>
      <c r="X383" s="39"/>
      <c r="Y383"/>
    </row>
    <row r="384" spans="1:25" ht="15.6">
      <c r="A384" s="39"/>
      <c r="B384" s="46">
        <f>+'Ark1'!C2182</f>
        <v>2007</v>
      </c>
      <c r="C384" s="46">
        <f>+'Ark1'!M2182</f>
        <v>45</v>
      </c>
      <c r="D384" s="335">
        <f>+'Ark1'!Q2182</f>
        <v>230</v>
      </c>
      <c r="E384" s="65"/>
      <c r="F384" s="335">
        <f>+'Ark1'!R2182</f>
        <v>299</v>
      </c>
      <c r="G384" s="335"/>
      <c r="H384" s="335">
        <f>+'Ark1'!S2182</f>
        <v>299</v>
      </c>
      <c r="I384" s="99">
        <f>+'Ark1'!AD2182</f>
        <v>2.1557939666608985E-2</v>
      </c>
      <c r="J384" s="99"/>
      <c r="K384" s="99">
        <f>+'Ark1'!AE2182</f>
        <v>2.3616329096666624E-2</v>
      </c>
      <c r="L384" s="99"/>
      <c r="M384" s="99">
        <f>+'Ark1'!W2182</f>
        <v>84.941806020066892</v>
      </c>
      <c r="N384" s="99"/>
      <c r="O384" s="99">
        <f>+'Ark1'!X2182</f>
        <v>0</v>
      </c>
      <c r="P384" s="99"/>
      <c r="Q384" s="99">
        <f>+'Ark1'!Y2182</f>
        <v>0</v>
      </c>
      <c r="R384" s="110"/>
      <c r="S384" s="65"/>
      <c r="T384" s="110"/>
      <c r="U384" s="99">
        <f>+'Ark1'!AA2182</f>
        <v>10.103131642173709</v>
      </c>
      <c r="V384" s="65">
        <f t="shared" si="15"/>
        <v>1.3</v>
      </c>
      <c r="W384" s="48">
        <f>+'Ark1'!V2182</f>
        <v>92.027958851643433</v>
      </c>
      <c r="X384" s="39"/>
      <c r="Y384"/>
    </row>
    <row r="385" spans="1:25" ht="15.6">
      <c r="A385" s="39"/>
      <c r="B385" s="46">
        <f>+'Ark1'!C2183</f>
        <v>2007</v>
      </c>
      <c r="C385" s="46">
        <f>+'Ark1'!M2183</f>
        <v>46</v>
      </c>
      <c r="D385" s="335">
        <f>+'Ark1'!Q2183</f>
        <v>364</v>
      </c>
      <c r="E385" s="65"/>
      <c r="F385" s="335">
        <f>+'Ark1'!R2183</f>
        <v>555</v>
      </c>
      <c r="G385" s="335"/>
      <c r="H385" s="335">
        <f>+'Ark1'!S2183</f>
        <v>555</v>
      </c>
      <c r="I385" s="99">
        <f>+'Ark1'!AD2183</f>
        <v>4.0015573628655474E-2</v>
      </c>
      <c r="J385" s="99"/>
      <c r="K385" s="99">
        <f>+'Ark1'!AE2183</f>
        <v>4.3708843315363399E-2</v>
      </c>
      <c r="L385" s="99"/>
      <c r="M385" s="99">
        <f>+'Ark1'!W2183</f>
        <v>84.694774774774842</v>
      </c>
      <c r="N385" s="99"/>
      <c r="O385" s="99">
        <f>+'Ark1'!X2183</f>
        <v>0</v>
      </c>
      <c r="P385" s="99"/>
      <c r="Q385" s="99">
        <f>+'Ark1'!Y2183</f>
        <v>0</v>
      </c>
      <c r="R385" s="110"/>
      <c r="S385" s="65"/>
      <c r="T385" s="110"/>
      <c r="U385" s="99">
        <f>+'Ark1'!AA2183</f>
        <v>9.1107356579225431</v>
      </c>
      <c r="V385" s="65">
        <f t="shared" si="15"/>
        <v>1.5247252747252746</v>
      </c>
      <c r="W385" s="48">
        <f>+'Ark1'!V2183</f>
        <v>91.760319365953293</v>
      </c>
      <c r="X385" s="39"/>
      <c r="Y385"/>
    </row>
    <row r="386" spans="1:25" ht="15.6">
      <c r="A386" s="39"/>
      <c r="B386" s="46">
        <f>+'Ark1'!C2184</f>
        <v>2007</v>
      </c>
      <c r="C386" s="46">
        <f>+'Ark1'!M2184</f>
        <v>47</v>
      </c>
      <c r="D386" s="335">
        <f>+'Ark1'!Q2184</f>
        <v>592</v>
      </c>
      <c r="E386" s="65"/>
      <c r="F386" s="335">
        <f>+'Ark1'!R2184</f>
        <v>1064</v>
      </c>
      <c r="G386" s="335"/>
      <c r="H386" s="335">
        <f>+'Ark1'!S2184</f>
        <v>1064</v>
      </c>
      <c r="I386" s="99">
        <f>+'Ark1'!AD2184</f>
        <v>7.6714541154755705E-2</v>
      </c>
      <c r="J386" s="99"/>
      <c r="K386" s="99">
        <f>+'Ark1'!AE2184</f>
        <v>8.3164114016787125E-2</v>
      </c>
      <c r="L386" s="99"/>
      <c r="M386" s="99">
        <f>+'Ark1'!W2184</f>
        <v>84.057142857142878</v>
      </c>
      <c r="N386" s="99"/>
      <c r="O386" s="99">
        <f>+'Ark1'!X2184</f>
        <v>0</v>
      </c>
      <c r="P386" s="99"/>
      <c r="Q386" s="99">
        <f>+'Ark1'!Y2184</f>
        <v>0</v>
      </c>
      <c r="R386" s="110"/>
      <c r="S386" s="65"/>
      <c r="T386" s="110"/>
      <c r="U386" s="99">
        <f>+'Ark1'!AA2184</f>
        <v>9.3425549202687108</v>
      </c>
      <c r="V386" s="65">
        <f t="shared" si="15"/>
        <v>1.7972972972972974</v>
      </c>
      <c r="W386" s="48">
        <f>+'Ark1'!V2184</f>
        <v>91.069493886395108</v>
      </c>
      <c r="X386" s="39"/>
      <c r="Y386"/>
    </row>
    <row r="387" spans="1:25" ht="15.6">
      <c r="A387" s="39"/>
      <c r="B387" s="46">
        <f>+'Ark1'!C2185</f>
        <v>2007</v>
      </c>
      <c r="C387" s="46">
        <f>+'Ark1'!M2185</f>
        <v>48</v>
      </c>
      <c r="D387" s="335">
        <f>+'Ark1'!Q2185</f>
        <v>886</v>
      </c>
      <c r="E387" s="65"/>
      <c r="F387" s="335">
        <f>+'Ark1'!R2185</f>
        <v>2078</v>
      </c>
      <c r="G387" s="335"/>
      <c r="H387" s="335">
        <f>+'Ark1'!S2185</f>
        <v>2078</v>
      </c>
      <c r="I387" s="99">
        <f>+'Ark1'!AD2185</f>
        <v>0.14982407567629921</v>
      </c>
      <c r="J387" s="99"/>
      <c r="K387" s="99">
        <f>+'Ark1'!AE2185</f>
        <v>0.16168745980131444</v>
      </c>
      <c r="L387" s="99"/>
      <c r="M387" s="99">
        <f>+'Ark1'!W2185</f>
        <v>83.677959576515931</v>
      </c>
      <c r="N387" s="99"/>
      <c r="O387" s="99">
        <f>+'Ark1'!X2185</f>
        <v>0</v>
      </c>
      <c r="P387" s="99"/>
      <c r="Q387" s="99">
        <f>+'Ark1'!Y2185</f>
        <v>0</v>
      </c>
      <c r="R387" s="110"/>
      <c r="S387" s="65"/>
      <c r="T387" s="110"/>
      <c r="U387" s="99">
        <f>+'Ark1'!AA2185</f>
        <v>9.0318911647466873</v>
      </c>
      <c r="V387" s="65">
        <f t="shared" si="15"/>
        <v>2.345372460496614</v>
      </c>
      <c r="W387" s="48">
        <f>+'Ark1'!V2185</f>
        <v>90.65867776437257</v>
      </c>
      <c r="X387" s="39"/>
      <c r="Y387"/>
    </row>
    <row r="388" spans="1:25" ht="15.6">
      <c r="A388" s="39"/>
      <c r="B388" s="46">
        <f>+'Ark1'!C2186</f>
        <v>2007</v>
      </c>
      <c r="C388" s="46">
        <f>+'Ark1'!M2186</f>
        <v>49</v>
      </c>
      <c r="D388" s="335">
        <f>+'Ark1'!Q2186</f>
        <v>1261</v>
      </c>
      <c r="E388" s="65"/>
      <c r="F388" s="335">
        <f>+'Ark1'!R2186</f>
        <v>4051</v>
      </c>
      <c r="G388" s="335"/>
      <c r="H388" s="335">
        <f>+'Ark1'!S2186</f>
        <v>4051</v>
      </c>
      <c r="I388" s="99">
        <f>+'Ark1'!AD2186</f>
        <v>0.29207763742285298</v>
      </c>
      <c r="J388" s="99"/>
      <c r="K388" s="99">
        <f>+'Ark1'!AE2186</f>
        <v>0.31345744874000758</v>
      </c>
      <c r="L388" s="99"/>
      <c r="M388" s="99">
        <f>+'Ark1'!W2186</f>
        <v>83.214045914588922</v>
      </c>
      <c r="N388" s="99"/>
      <c r="O388" s="99">
        <f>+'Ark1'!X2186</f>
        <v>0</v>
      </c>
      <c r="P388" s="99"/>
      <c r="Q388" s="99">
        <f>+'Ark1'!Y2186</f>
        <v>0</v>
      </c>
      <c r="R388" s="110"/>
      <c r="S388" s="65"/>
      <c r="T388" s="110"/>
      <c r="U388" s="99">
        <f>+'Ark1'!AA2186</f>
        <v>8.6379138032432188</v>
      </c>
      <c r="V388" s="65">
        <f t="shared" si="15"/>
        <v>3.2125297383029343</v>
      </c>
      <c r="W388" s="48">
        <f>+'Ark1'!V2186</f>
        <v>90.156062746033783</v>
      </c>
      <c r="X388" s="39"/>
      <c r="Y388"/>
    </row>
    <row r="389" spans="1:25" ht="15.6">
      <c r="A389" s="39"/>
      <c r="B389" s="46">
        <f>+'Ark1'!C2187</f>
        <v>2007</v>
      </c>
      <c r="C389" s="46">
        <f>+'Ark1'!M2187</f>
        <v>50</v>
      </c>
      <c r="D389" s="335">
        <f>+'Ark1'!Q2187</f>
        <v>1618</v>
      </c>
      <c r="E389" s="65"/>
      <c r="F389" s="335">
        <f>+'Ark1'!R2187</f>
        <v>8442</v>
      </c>
      <c r="G389" s="335"/>
      <c r="H389" s="335">
        <f>+'Ark1'!S2187</f>
        <v>8442</v>
      </c>
      <c r="I389" s="99">
        <f>+'Ark1'!AD2187</f>
        <v>0.60866931995154883</v>
      </c>
      <c r="J389" s="99"/>
      <c r="K389" s="99">
        <f>+'Ark1'!AE2187</f>
        <v>0.64915428308098677</v>
      </c>
      <c r="L389" s="99"/>
      <c r="M389" s="99">
        <f>+'Ark1'!W2187</f>
        <v>82.695688225539314</v>
      </c>
      <c r="N389" s="99"/>
      <c r="O389" s="99">
        <f>+'Ark1'!X2187</f>
        <v>0</v>
      </c>
      <c r="P389" s="99"/>
      <c r="Q389" s="99">
        <f>+'Ark1'!Y2187</f>
        <v>0</v>
      </c>
      <c r="R389" s="110"/>
      <c r="S389" s="65"/>
      <c r="T389" s="110"/>
      <c r="U389" s="99">
        <f>+'Ark1'!AA2187</f>
        <v>8.5824837115192381</v>
      </c>
      <c r="V389" s="65">
        <f t="shared" si="15"/>
        <v>5.217552533992583</v>
      </c>
      <c r="W389" s="48">
        <f>+'Ark1'!V2187</f>
        <v>89.59446178281577</v>
      </c>
      <c r="X389" s="39"/>
      <c r="Y389"/>
    </row>
    <row r="390" spans="1:25" ht="15.6">
      <c r="A390" s="39"/>
      <c r="B390" s="46">
        <f>+'Ark1'!C2188</f>
        <v>2007</v>
      </c>
      <c r="C390" s="46">
        <f>+'Ark1'!M2188</f>
        <v>51</v>
      </c>
      <c r="D390" s="335">
        <f>+'Ark1'!Q2188</f>
        <v>1999</v>
      </c>
      <c r="E390" s="65"/>
      <c r="F390" s="335">
        <f>+'Ark1'!R2188</f>
        <v>16177</v>
      </c>
      <c r="G390" s="335"/>
      <c r="H390" s="335">
        <f>+'Ark1'!S2188</f>
        <v>16177</v>
      </c>
      <c r="I390" s="99">
        <f>+'Ark1'!AD2188</f>
        <v>1.1663638461094763</v>
      </c>
      <c r="J390" s="99"/>
      <c r="K390" s="99">
        <f>+'Ark1'!AE2188</f>
        <v>1.2300649664871728</v>
      </c>
      <c r="L390" s="99"/>
      <c r="M390" s="99">
        <f>+'Ark1'!W2188</f>
        <v>81.773079062866898</v>
      </c>
      <c r="N390" s="99"/>
      <c r="O390" s="99">
        <f>+'Ark1'!X2188</f>
        <v>0</v>
      </c>
      <c r="P390" s="99"/>
      <c r="Q390" s="99">
        <f>+'Ark1'!Y2188</f>
        <v>0</v>
      </c>
      <c r="R390" s="110"/>
      <c r="S390" s="65"/>
      <c r="T390" s="110"/>
      <c r="U390" s="99">
        <f>+'Ark1'!AA2188</f>
        <v>8.495400200199505</v>
      </c>
      <c r="V390" s="65">
        <f t="shared" si="15"/>
        <v>8.092546273136568</v>
      </c>
      <c r="W390" s="48">
        <f>+'Ark1'!V2188</f>
        <v>88.594885225207605</v>
      </c>
      <c r="X390" s="39"/>
      <c r="Y390"/>
    </row>
    <row r="391" spans="1:25" ht="15.6">
      <c r="A391" s="39"/>
      <c r="B391" s="46">
        <f>+'Ark1'!C2189</f>
        <v>2007</v>
      </c>
      <c r="C391" s="46">
        <f>+'Ark1'!M2189</f>
        <v>52</v>
      </c>
      <c r="D391" s="335">
        <f>+'Ark1'!Q2189</f>
        <v>2251</v>
      </c>
      <c r="E391" s="65"/>
      <c r="F391" s="335">
        <f>+'Ark1'!R2189</f>
        <v>30859</v>
      </c>
      <c r="G391" s="335"/>
      <c r="H391" s="335">
        <f>+'Ark1'!S2189</f>
        <v>30859</v>
      </c>
      <c r="I391" s="99">
        <f>+'Ark1'!AD2189</f>
        <v>2.2249379938859097</v>
      </c>
      <c r="J391" s="99"/>
      <c r="K391" s="99">
        <f>+'Ark1'!AE2189</f>
        <v>2.3224859820656998</v>
      </c>
      <c r="L391" s="99"/>
      <c r="M391" s="99">
        <f>+'Ark1'!W2189</f>
        <v>80.937826890048044</v>
      </c>
      <c r="N391" s="99"/>
      <c r="O391" s="99">
        <f>+'Ark1'!X2189</f>
        <v>0</v>
      </c>
      <c r="P391" s="99"/>
      <c r="Q391" s="99">
        <f>+'Ark1'!Y2189</f>
        <v>0</v>
      </c>
      <c r="R391" s="110"/>
      <c r="S391" s="65"/>
      <c r="T391" s="110"/>
      <c r="U391" s="99">
        <f>+'Ark1'!AA2189</f>
        <v>8.3807997251779192</v>
      </c>
      <c r="V391" s="65">
        <f t="shared" si="15"/>
        <v>13.709018214127054</v>
      </c>
      <c r="W391" s="48">
        <f>+'Ark1'!V2189</f>
        <v>87.689953293657908</v>
      </c>
      <c r="X391" s="39"/>
      <c r="Y391"/>
    </row>
    <row r="392" spans="1:25" ht="15.6">
      <c r="A392" s="39"/>
      <c r="B392" s="46">
        <f>+'Ark1'!C2190</f>
        <v>2007</v>
      </c>
      <c r="C392" s="46">
        <f>+'Ark1'!M2190</f>
        <v>53</v>
      </c>
      <c r="D392" s="335">
        <f>+'Ark1'!Q2190</f>
        <v>2456</v>
      </c>
      <c r="E392" s="65"/>
      <c r="F392" s="335">
        <f>+'Ark1'!R2190</f>
        <v>55220</v>
      </c>
      <c r="G392" s="335"/>
      <c r="H392" s="335">
        <f>+'Ark1'!S2190</f>
        <v>55219</v>
      </c>
      <c r="I392" s="99">
        <f>+'Ark1'!AD2190</f>
        <v>3.9813693257195593</v>
      </c>
      <c r="J392" s="99"/>
      <c r="K392" s="99">
        <f>+'Ark1'!AE2190</f>
        <v>4.117889375520849</v>
      </c>
      <c r="L392" s="99"/>
      <c r="M392" s="99">
        <f>+'Ark1'!W2190</f>
        <v>80.198533113602721</v>
      </c>
      <c r="N392" s="99"/>
      <c r="O392" s="99">
        <f>+'Ark1'!X2190</f>
        <v>0</v>
      </c>
      <c r="P392" s="99"/>
      <c r="Q392" s="99">
        <f>+'Ark1'!Y2190</f>
        <v>0</v>
      </c>
      <c r="R392" s="110"/>
      <c r="S392" s="65"/>
      <c r="T392" s="110"/>
      <c r="U392" s="99">
        <f>+'Ark1'!AA2190</f>
        <v>8.393008188359115</v>
      </c>
      <c r="V392" s="65">
        <f t="shared" si="15"/>
        <v>22.483713355048859</v>
      </c>
      <c r="W392" s="48">
        <f>+'Ark1'!V2190</f>
        <v>86.889732495667431</v>
      </c>
      <c r="X392" s="39"/>
      <c r="Y392"/>
    </row>
    <row r="393" spans="1:25" ht="15.6">
      <c r="A393" s="39"/>
      <c r="B393" s="46">
        <f>+'Ark1'!C2191</f>
        <v>2007</v>
      </c>
      <c r="C393" s="46">
        <f>+'Ark1'!M2191</f>
        <v>54</v>
      </c>
      <c r="D393" s="335">
        <f>+'Ark1'!Q2191</f>
        <v>2597</v>
      </c>
      <c r="E393" s="65"/>
      <c r="F393" s="335">
        <f>+'Ark1'!R2191</f>
        <v>91607</v>
      </c>
      <c r="G393" s="335"/>
      <c r="H393" s="335">
        <f>+'Ark1'!S2191</f>
        <v>91607</v>
      </c>
      <c r="I393" s="99">
        <f>+'Ark1'!AD2191</f>
        <v>6.6048768529734092</v>
      </c>
      <c r="J393" s="99"/>
      <c r="K393" s="99">
        <f>+'Ark1'!AE2191</f>
        <v>6.769547982953398</v>
      </c>
      <c r="L393" s="99"/>
      <c r="M393" s="99">
        <f>+'Ark1'!W2191</f>
        <v>79.471479253768862</v>
      </c>
      <c r="N393" s="99"/>
      <c r="O393" s="99">
        <f>+'Ark1'!X2191</f>
        <v>0</v>
      </c>
      <c r="P393" s="99"/>
      <c r="Q393" s="99">
        <f>+'Ark1'!Y2191</f>
        <v>0</v>
      </c>
      <c r="R393" s="110"/>
      <c r="S393" s="65"/>
      <c r="T393" s="110"/>
      <c r="U393" s="99">
        <f>+'Ark1'!AA2191</f>
        <v>8.3448277006601703</v>
      </c>
      <c r="V393" s="65">
        <f t="shared" si="15"/>
        <v>35.274162495186751</v>
      </c>
      <c r="W393" s="48">
        <f>+'Ark1'!V2191</f>
        <v>86.10127763138739</v>
      </c>
      <c r="X393" s="39"/>
      <c r="Y393"/>
    </row>
    <row r="394" spans="1:25" ht="15.6">
      <c r="A394" s="39"/>
      <c r="B394" s="46">
        <f>+'Ark1'!C2192</f>
        <v>2007</v>
      </c>
      <c r="C394" s="46">
        <f>+'Ark1'!M2192</f>
        <v>55</v>
      </c>
      <c r="D394" s="335">
        <f>+'Ark1'!Q2192</f>
        <v>2697</v>
      </c>
      <c r="E394" s="65"/>
      <c r="F394" s="335">
        <f>+'Ark1'!R2192</f>
        <v>139842</v>
      </c>
      <c r="G394" s="335"/>
      <c r="H394" s="335">
        <f>+'Ark1'!S2192</f>
        <v>139837</v>
      </c>
      <c r="I394" s="99">
        <f>+'Ark1'!AD2192</f>
        <v>10.082626752033224</v>
      </c>
      <c r="J394" s="99"/>
      <c r="K394" s="99">
        <f>+'Ark1'!AE2192</f>
        <v>10.241962549604663</v>
      </c>
      <c r="L394" s="99"/>
      <c r="M394" s="99">
        <f>+'Ark1'!W2192</f>
        <v>78.76646810214649</v>
      </c>
      <c r="N394" s="99"/>
      <c r="O394" s="99">
        <f>+'Ark1'!X2192</f>
        <v>0</v>
      </c>
      <c r="P394" s="99"/>
      <c r="Q394" s="99">
        <f>+'Ark1'!Y2192</f>
        <v>0</v>
      </c>
      <c r="R394" s="110"/>
      <c r="S394" s="65"/>
      <c r="T394" s="110"/>
      <c r="U394" s="99">
        <f>+'Ark1'!AA2192</f>
        <v>8.3859510191572681</v>
      </c>
      <c r="V394" s="65">
        <f t="shared" si="15"/>
        <v>51.850945494994441</v>
      </c>
      <c r="W394" s="48">
        <f>+'Ark1'!V2192</f>
        <v>85.338835648388823</v>
      </c>
      <c r="X394" s="39"/>
      <c r="Y394"/>
    </row>
    <row r="395" spans="1:25" ht="15.6">
      <c r="A395" s="39"/>
      <c r="B395" s="46">
        <f>+'Ark1'!C2193</f>
        <v>2007</v>
      </c>
      <c r="C395" s="46">
        <f>+'Ark1'!M2193</f>
        <v>56</v>
      </c>
      <c r="D395" s="335">
        <f>+'Ark1'!Q2193</f>
        <v>2769</v>
      </c>
      <c r="E395" s="65"/>
      <c r="F395" s="335">
        <f>+'Ark1'!R2193</f>
        <v>187664</v>
      </c>
      <c r="G395" s="335"/>
      <c r="H395" s="335">
        <f>+'Ark1'!S2193</f>
        <v>187663</v>
      </c>
      <c r="I395" s="99">
        <f>+'Ark1'!AD2193</f>
        <v>13.530599296302704</v>
      </c>
      <c r="J395" s="99"/>
      <c r="K395" s="99">
        <f>+'Ark1'!AE2193</f>
        <v>13.62921909358356</v>
      </c>
      <c r="L395" s="99"/>
      <c r="M395" s="99">
        <f>+'Ark1'!W2193</f>
        <v>78.103879294267855</v>
      </c>
      <c r="N395" s="99"/>
      <c r="O395" s="99">
        <f>+'Ark1'!X2193</f>
        <v>0</v>
      </c>
      <c r="P395" s="99"/>
      <c r="Q395" s="99">
        <f>+'Ark1'!Y2193</f>
        <v>0</v>
      </c>
      <c r="R395" s="110"/>
      <c r="S395" s="65"/>
      <c r="T395" s="110"/>
      <c r="U395" s="99">
        <f>+'Ark1'!AA2193</f>
        <v>8.4454504163160315</v>
      </c>
      <c r="V395" s="65">
        <f t="shared" si="15"/>
        <v>67.7732033224991</v>
      </c>
      <c r="W395" s="48">
        <f>+'Ark1'!V2193</f>
        <v>84.619805762907049</v>
      </c>
      <c r="X395" s="39"/>
      <c r="Y395"/>
    </row>
    <row r="396" spans="1:25" ht="15.6">
      <c r="A396" s="39"/>
      <c r="B396" s="46">
        <f>+'Ark1'!C2194</f>
        <v>2007</v>
      </c>
      <c r="C396" s="46">
        <f>+'Ark1'!M2194</f>
        <v>57</v>
      </c>
      <c r="D396" s="335">
        <f>+'Ark1'!Q2194</f>
        <v>2796</v>
      </c>
      <c r="E396" s="65"/>
      <c r="F396" s="335">
        <f>+'Ark1'!R2194</f>
        <v>222670</v>
      </c>
      <c r="G396" s="335"/>
      <c r="H396" s="335">
        <f>+'Ark1'!S2194</f>
        <v>222661</v>
      </c>
      <c r="I396" s="99">
        <f>+'Ark1'!AD2194</f>
        <v>16.05453654034724</v>
      </c>
      <c r="J396" s="99"/>
      <c r="K396" s="99">
        <f>+'Ark1'!AE2194</f>
        <v>16.015453988819825</v>
      </c>
      <c r="L396" s="99"/>
      <c r="M396" s="99">
        <f>+'Ark1'!W2194</f>
        <v>77.352683676081398</v>
      </c>
      <c r="N396" s="99"/>
      <c r="O396" s="99">
        <f>+'Ark1'!X2194</f>
        <v>0</v>
      </c>
      <c r="P396" s="99"/>
      <c r="Q396" s="99">
        <f>+'Ark1'!Y2194</f>
        <v>0</v>
      </c>
      <c r="R396" s="110"/>
      <c r="S396" s="65"/>
      <c r="T396" s="110"/>
      <c r="U396" s="99">
        <f>+'Ark1'!AA2194</f>
        <v>8.5819056376396947</v>
      </c>
      <c r="V396" s="65">
        <f t="shared" si="15"/>
        <v>79.63876967095851</v>
      </c>
      <c r="W396" s="48">
        <f>+'Ark1'!V2194</f>
        <v>83.807356448367003</v>
      </c>
      <c r="X396" s="39"/>
      <c r="Y396"/>
    </row>
    <row r="397" spans="1:25" ht="15.6">
      <c r="A397" s="39"/>
      <c r="B397" s="46">
        <f>+'Ark1'!C2195</f>
        <v>2007</v>
      </c>
      <c r="C397" s="46">
        <f>+'Ark1'!M2195</f>
        <v>58</v>
      </c>
      <c r="D397" s="335">
        <f>+'Ark1'!Q2195</f>
        <v>2791</v>
      </c>
      <c r="E397" s="65"/>
      <c r="F397" s="335">
        <f>+'Ark1'!R2195</f>
        <v>225319</v>
      </c>
      <c r="G397" s="335"/>
      <c r="H397" s="335">
        <f>+'Ark1'!S2195</f>
        <v>225308</v>
      </c>
      <c r="I397" s="99">
        <f>+'Ark1'!AD2195</f>
        <v>16.245529791774818</v>
      </c>
      <c r="J397" s="99"/>
      <c r="K397" s="99">
        <f>+'Ark1'!AE2195</f>
        <v>16.066619323354374</v>
      </c>
      <c r="L397" s="99"/>
      <c r="M397" s="99">
        <f>+'Ark1'!W2195</f>
        <v>76.688135352494115</v>
      </c>
      <c r="N397" s="99"/>
      <c r="O397" s="99">
        <f>+'Ark1'!X2195</f>
        <v>0</v>
      </c>
      <c r="P397" s="99"/>
      <c r="Q397" s="99">
        <f>+'Ark1'!Y2195</f>
        <v>0</v>
      </c>
      <c r="R397" s="110"/>
      <c r="S397" s="65"/>
      <c r="T397" s="110"/>
      <c r="U397" s="99">
        <f>+'Ark1'!AA2195</f>
        <v>8.7653946056976135</v>
      </c>
      <c r="V397" s="65">
        <f t="shared" si="15"/>
        <v>80.730562522393413</v>
      </c>
      <c r="W397" s="48">
        <f>+'Ark1'!V2195</f>
        <v>83.087655273905483</v>
      </c>
      <c r="X397" s="39"/>
      <c r="Y397"/>
    </row>
    <row r="398" spans="1:25" ht="15.6">
      <c r="A398" s="39"/>
      <c r="B398" s="46">
        <f>+'Ark1'!C2196</f>
        <v>2007</v>
      </c>
      <c r="C398" s="46">
        <f>+'Ark1'!M2196</f>
        <v>59</v>
      </c>
      <c r="D398" s="335">
        <f>+'Ark1'!Q2196</f>
        <v>2750</v>
      </c>
      <c r="E398" s="65"/>
      <c r="F398" s="335">
        <f>+'Ark1'!R2196</f>
        <v>188403</v>
      </c>
      <c r="G398" s="335"/>
      <c r="H398" s="335">
        <f>+'Ark1'!S2196</f>
        <v>188391</v>
      </c>
      <c r="I398" s="99">
        <f>+'Ark1'!AD2196</f>
        <v>13.58388129434158</v>
      </c>
      <c r="J398" s="99"/>
      <c r="K398" s="99">
        <f>+'Ark1'!AE2196</f>
        <v>13.322361079863455</v>
      </c>
      <c r="L398" s="99"/>
      <c r="M398" s="99">
        <f>+'Ark1'!W2196</f>
        <v>76.050370771427751</v>
      </c>
      <c r="N398" s="99"/>
      <c r="O398" s="99">
        <f>+'Ark1'!X2196</f>
        <v>0</v>
      </c>
      <c r="P398" s="99"/>
      <c r="Q398" s="99">
        <f>+'Ark1'!Y2196</f>
        <v>0</v>
      </c>
      <c r="R398" s="110"/>
      <c r="S398" s="65"/>
      <c r="T398" s="110"/>
      <c r="U398" s="99">
        <f>+'Ark1'!AA2196</f>
        <v>8.9236534057351005</v>
      </c>
      <c r="V398" s="65">
        <f t="shared" si="15"/>
        <v>68.51018181818182</v>
      </c>
      <c r="W398" s="48">
        <f>+'Ark1'!V2196</f>
        <v>82.397356968787491</v>
      </c>
      <c r="X398" s="39"/>
      <c r="Y398"/>
    </row>
    <row r="399" spans="1:25" ht="15.6">
      <c r="A399" s="39"/>
      <c r="B399" s="46">
        <f>+'Ark1'!C2197</f>
        <v>2007</v>
      </c>
      <c r="C399" s="46">
        <f>+'Ark1'!M2197</f>
        <v>60</v>
      </c>
      <c r="D399" s="335">
        <f>+'Ark1'!Q2197</f>
        <v>2627</v>
      </c>
      <c r="E399" s="65"/>
      <c r="F399" s="335">
        <f>+'Ark1'!R2197</f>
        <v>126425</v>
      </c>
      <c r="G399" s="335"/>
      <c r="H399" s="335">
        <f>+'Ark1'!S2197</f>
        <v>126420</v>
      </c>
      <c r="I399" s="99">
        <f>+'Ark1'!AD2197</f>
        <v>9.1152592720770631</v>
      </c>
      <c r="J399" s="99"/>
      <c r="K399" s="99">
        <f>+'Ark1'!AE2197</f>
        <v>8.9190773831765622</v>
      </c>
      <c r="L399" s="99"/>
      <c r="M399" s="99">
        <f>+'Ark1'!W2197</f>
        <v>75.872506723620134</v>
      </c>
      <c r="N399" s="99"/>
      <c r="O399" s="99">
        <f>+'Ark1'!X2197</f>
        <v>0</v>
      </c>
      <c r="P399" s="99"/>
      <c r="Q399" s="99">
        <f>+'Ark1'!Y2197</f>
        <v>0</v>
      </c>
      <c r="R399" s="110"/>
      <c r="S399" s="65"/>
      <c r="T399" s="110"/>
      <c r="U399" s="99">
        <f>+'Ark1'!AA2197</f>
        <v>9.016218959832111</v>
      </c>
      <c r="V399" s="65">
        <f t="shared" si="15"/>
        <v>48.125237913970309</v>
      </c>
      <c r="W399" s="48">
        <f>+'Ark1'!V2197</f>
        <v>82.203717234837029</v>
      </c>
      <c r="X399" s="39"/>
      <c r="Y399"/>
    </row>
    <row r="400" spans="1:25" ht="15.6">
      <c r="A400" s="39"/>
      <c r="B400" s="46">
        <f>+'Ark1'!C2198</f>
        <v>2007</v>
      </c>
      <c r="C400" s="46">
        <f>+'Ark1'!M2198</f>
        <v>61</v>
      </c>
      <c r="D400" s="335">
        <f>+'Ark1'!Q2198</f>
        <v>2456</v>
      </c>
      <c r="E400" s="65"/>
      <c r="F400" s="335">
        <f>+'Ark1'!R2198</f>
        <v>59792</v>
      </c>
      <c r="G400" s="335"/>
      <c r="H400" s="335">
        <f>+'Ark1'!S2198</f>
        <v>59789</v>
      </c>
      <c r="I400" s="99">
        <f>+'Ark1'!AD2198</f>
        <v>4.3110111322604823</v>
      </c>
      <c r="J400" s="99"/>
      <c r="K400" s="99">
        <f>+'Ark1'!AE2198</f>
        <v>4.2340132840809828</v>
      </c>
      <c r="L400" s="99"/>
      <c r="M400" s="99">
        <f>+'Ark1'!W2198</f>
        <v>76.157242971115238</v>
      </c>
      <c r="N400" s="99"/>
      <c r="O400" s="99">
        <f>+'Ark1'!X2198</f>
        <v>0</v>
      </c>
      <c r="P400" s="99"/>
      <c r="Q400" s="99">
        <f>+'Ark1'!Y2198</f>
        <v>0</v>
      </c>
      <c r="R400" s="110"/>
      <c r="S400" s="65"/>
      <c r="T400" s="110"/>
      <c r="U400" s="99">
        <f>+'Ark1'!AA2198</f>
        <v>8.8839565361705457</v>
      </c>
      <c r="V400" s="65">
        <f t="shared" si="15"/>
        <v>24.34527687296417</v>
      </c>
      <c r="W400" s="48">
        <f>+'Ark1'!V2198</f>
        <v>82.512616098285918</v>
      </c>
      <c r="X400" s="39"/>
      <c r="Y400"/>
    </row>
    <row r="401" spans="1:25" ht="15.6">
      <c r="A401" s="39"/>
      <c r="B401" s="46">
        <f>+'Ark1'!C2199</f>
        <v>2007</v>
      </c>
      <c r="C401" s="46">
        <f>+'Ark1'!M2199</f>
        <v>62</v>
      </c>
      <c r="D401" s="335">
        <f>+'Ark1'!Q2199</f>
        <v>2011</v>
      </c>
      <c r="E401" s="65"/>
      <c r="F401" s="335">
        <f>+'Ark1'!R2199</f>
        <v>20313</v>
      </c>
      <c r="G401" s="335"/>
      <c r="H401" s="335">
        <f>+'Ark1'!S2199</f>
        <v>20313</v>
      </c>
      <c r="I401" s="99">
        <f>+'Ark1'!AD2199</f>
        <v>1.46456999480879</v>
      </c>
      <c r="J401" s="99"/>
      <c r="K401" s="99">
        <f>+'Ark1'!AE2199</f>
        <v>1.4516294762625264</v>
      </c>
      <c r="L401" s="99"/>
      <c r="M401" s="99">
        <f>+'Ark1'!W2199</f>
        <v>76.853207305666814</v>
      </c>
      <c r="N401" s="99"/>
      <c r="O401" s="99">
        <f>+'Ark1'!X2199</f>
        <v>0</v>
      </c>
      <c r="P401" s="99"/>
      <c r="Q401" s="99">
        <f>+'Ark1'!Y2199</f>
        <v>0</v>
      </c>
      <c r="R401" s="110"/>
      <c r="S401" s="65"/>
      <c r="T401" s="110"/>
      <c r="U401" s="99">
        <f>+'Ark1'!AA2199</f>
        <v>8.7343182641189188</v>
      </c>
      <c r="V401" s="65">
        <f t="shared" si="15"/>
        <v>10.100944803580308</v>
      </c>
      <c r="W401" s="48">
        <f>+'Ark1'!V2199</f>
        <v>83.264579962801278</v>
      </c>
      <c r="X401" s="39"/>
      <c r="Y401"/>
    </row>
    <row r="402" spans="1:25" ht="15.6">
      <c r="A402" s="39"/>
      <c r="B402" s="46">
        <f>+'Ark1'!C2200</f>
        <v>2007</v>
      </c>
      <c r="C402" s="46">
        <f>+'Ark1'!M2200</f>
        <v>63</v>
      </c>
      <c r="D402" s="335">
        <f>+'Ark1'!Q2200</f>
        <v>1177</v>
      </c>
      <c r="E402" s="65"/>
      <c r="F402" s="335">
        <f>+'Ark1'!R2200</f>
        <v>4288</v>
      </c>
      <c r="G402" s="335"/>
      <c r="H402" s="335">
        <f>+'Ark1'!S2200</f>
        <v>4288</v>
      </c>
      <c r="I402" s="99">
        <f>+'Ark1'!AD2200</f>
        <v>0.30916536886427881</v>
      </c>
      <c r="J402" s="99"/>
      <c r="K402" s="99">
        <f>+'Ark1'!AE2200</f>
        <v>0.31192661265345439</v>
      </c>
      <c r="L402" s="99"/>
      <c r="M402" s="99">
        <f>+'Ark1'!W2200</f>
        <v>78.230830223880503</v>
      </c>
      <c r="N402" s="99"/>
      <c r="O402" s="99">
        <f>+'Ark1'!X2200</f>
        <v>0</v>
      </c>
      <c r="P402" s="99"/>
      <c r="Q402" s="99">
        <f>+'Ark1'!Y2200</f>
        <v>0</v>
      </c>
      <c r="R402" s="110"/>
      <c r="S402" s="65"/>
      <c r="T402" s="110"/>
      <c r="U402" s="99">
        <f>+'Ark1'!AA2200</f>
        <v>8.7241797106765411</v>
      </c>
      <c r="V402" s="65">
        <f t="shared" si="15"/>
        <v>3.6431605777400171</v>
      </c>
      <c r="W402" s="48">
        <f>+'Ark1'!V2200</f>
        <v>84.757129169968081</v>
      </c>
      <c r="X402" s="39"/>
      <c r="Y402"/>
    </row>
    <row r="403" spans="1:25" ht="15.6">
      <c r="A403" s="39"/>
      <c r="B403" s="46">
        <f>+'Ark1'!C2201</f>
        <v>2007</v>
      </c>
      <c r="C403" s="46">
        <f>+'Ark1'!M2201</f>
        <v>64</v>
      </c>
      <c r="D403" s="335">
        <f>+'Ark1'!Q2201</f>
        <v>514</v>
      </c>
      <c r="E403" s="65"/>
      <c r="F403" s="335">
        <f>+'Ark1'!R2201</f>
        <v>849</v>
      </c>
      <c r="G403" s="335"/>
      <c r="H403" s="335">
        <f>+'Ark1'!S2201</f>
        <v>849</v>
      </c>
      <c r="I403" s="99">
        <f>+'Ark1'!AD2201</f>
        <v>6.1213012631943245E-2</v>
      </c>
      <c r="J403" s="99"/>
      <c r="K403" s="99">
        <f>+'Ark1'!AE2201</f>
        <v>6.2030337422021478E-2</v>
      </c>
      <c r="L403" s="99"/>
      <c r="M403" s="99">
        <f>+'Ark1'!W2201</f>
        <v>78.573616018845641</v>
      </c>
      <c r="N403" s="99"/>
      <c r="O403" s="99">
        <f>+'Ark1'!X2201</f>
        <v>0</v>
      </c>
      <c r="P403" s="99"/>
      <c r="Q403" s="99">
        <f>+'Ark1'!Y2201</f>
        <v>0</v>
      </c>
      <c r="R403" s="110"/>
      <c r="S403" s="65"/>
      <c r="T403" s="110"/>
      <c r="U403" s="99">
        <f>+'Ark1'!AA2201</f>
        <v>9.5277975929133447</v>
      </c>
      <c r="V403" s="65">
        <f t="shared" si="15"/>
        <v>1.6517509727626458</v>
      </c>
      <c r="W403" s="48">
        <f>+'Ark1'!V2201</f>
        <v>85.128511396365894</v>
      </c>
      <c r="X403" s="39"/>
      <c r="Y403"/>
    </row>
    <row r="404" spans="1:25" ht="15.6">
      <c r="A404" s="39"/>
      <c r="B404" s="46">
        <f>+'Ark1'!C2202</f>
        <v>2007</v>
      </c>
      <c r="C404" s="46">
        <f>+'Ark1'!M2202</f>
        <v>65</v>
      </c>
      <c r="D404" s="335">
        <f>+'Ark1'!Q2202</f>
        <v>64</v>
      </c>
      <c r="E404" s="65"/>
      <c r="F404" s="335">
        <f>+'Ark1'!R2202</f>
        <v>73</v>
      </c>
      <c r="G404" s="335"/>
      <c r="H404" s="335">
        <f>+'Ark1'!S2202</f>
        <v>73</v>
      </c>
      <c r="I404" s="99">
        <f>+'Ark1'!AD2202</f>
        <v>5.2633096844898189E-3</v>
      </c>
      <c r="J404" s="99"/>
      <c r="K404" s="99">
        <f>+'Ark1'!AE2202</f>
        <v>5.1425231689689209E-3</v>
      </c>
      <c r="L404" s="99"/>
      <c r="M404" s="99">
        <f>+'Ark1'!W2202</f>
        <v>75.758904109589054</v>
      </c>
      <c r="N404" s="99"/>
      <c r="O404" s="99">
        <f>+'Ark1'!X2202</f>
        <v>0</v>
      </c>
      <c r="P404" s="99"/>
      <c r="Q404" s="99">
        <f>+'Ark1'!Y2202</f>
        <v>0</v>
      </c>
      <c r="R404" s="110"/>
      <c r="S404" s="65"/>
      <c r="T404" s="110"/>
      <c r="U404" s="99">
        <f>+'Ark1'!AA2202</f>
        <v>13.07064928653611</v>
      </c>
      <c r="V404" s="65">
        <f t="shared" si="15"/>
        <v>1.140625</v>
      </c>
      <c r="W404" s="48">
        <f>+'Ark1'!V2202</f>
        <v>82.078986034224357</v>
      </c>
      <c r="X404" s="39"/>
      <c r="Y404"/>
    </row>
    <row r="405" spans="1:25" ht="15.6">
      <c r="A405" s="39"/>
      <c r="B405" s="46">
        <f>+'Ark1'!C2203</f>
        <v>2007</v>
      </c>
      <c r="C405" s="46">
        <f>+'Ark1'!M2203</f>
        <v>66</v>
      </c>
      <c r="D405" s="335">
        <f>+'Ark1'!Q2203</f>
        <v>0</v>
      </c>
      <c r="E405" s="65"/>
      <c r="F405" s="335">
        <f>+'Ark1'!R2203</f>
        <v>0</v>
      </c>
      <c r="G405" s="335"/>
      <c r="H405" s="335">
        <f>+'Ark1'!S2203</f>
        <v>0</v>
      </c>
      <c r="I405" s="99">
        <f>+'Ark1'!AD2203</f>
        <v>0</v>
      </c>
      <c r="J405" s="99"/>
      <c r="K405" s="99">
        <f>+'Ark1'!AE2203</f>
        <v>0</v>
      </c>
      <c r="L405" s="99"/>
      <c r="M405" s="99">
        <f>+'Ark1'!W2203</f>
        <v>0</v>
      </c>
      <c r="N405" s="99"/>
      <c r="O405" s="99">
        <f>+'Ark1'!X2203</f>
        <v>0</v>
      </c>
      <c r="P405" s="99"/>
      <c r="Q405" s="99">
        <f>+'Ark1'!Y2203</f>
        <v>0</v>
      </c>
      <c r="R405" s="110"/>
      <c r="S405" s="65"/>
      <c r="T405" s="110"/>
      <c r="U405" s="99">
        <f>+'Ark1'!AA2203</f>
        <v>0</v>
      </c>
      <c r="V405" s="65" t="e">
        <f t="shared" si="15"/>
        <v>#DIV/0!</v>
      </c>
      <c r="W405" s="48">
        <f>+'Ark1'!V2203</f>
        <v>0</v>
      </c>
      <c r="X405" s="39"/>
      <c r="Y405"/>
    </row>
    <row r="406" spans="1:25" ht="15.6">
      <c r="A406" s="39"/>
      <c r="B406" s="46">
        <f>+'Ark1'!C2204</f>
        <v>2007</v>
      </c>
      <c r="C406" s="46">
        <f>+'Ark1'!M2204</f>
        <v>67</v>
      </c>
      <c r="D406" s="335">
        <f>+'Ark1'!Q2204</f>
        <v>0</v>
      </c>
      <c r="E406" s="65"/>
      <c r="F406" s="335">
        <f>+'Ark1'!R2204</f>
        <v>0</v>
      </c>
      <c r="G406" s="335"/>
      <c r="H406" s="335">
        <f>+'Ark1'!S2204</f>
        <v>0</v>
      </c>
      <c r="I406" s="99">
        <f>+'Ark1'!AD2204</f>
        <v>0</v>
      </c>
      <c r="J406" s="99"/>
      <c r="K406" s="99">
        <f>+'Ark1'!AE2204</f>
        <v>0</v>
      </c>
      <c r="L406" s="99"/>
      <c r="M406" s="99">
        <f>+'Ark1'!W2204</f>
        <v>0</v>
      </c>
      <c r="N406" s="99"/>
      <c r="O406" s="99">
        <f>+'Ark1'!X2204</f>
        <v>0</v>
      </c>
      <c r="P406" s="99"/>
      <c r="Q406" s="99">
        <f>+'Ark1'!Y2204</f>
        <v>0</v>
      </c>
      <c r="R406" s="110"/>
      <c r="S406" s="65"/>
      <c r="T406" s="110"/>
      <c r="U406" s="99">
        <f>+'Ark1'!AA2204</f>
        <v>0</v>
      </c>
      <c r="V406" s="65" t="e">
        <f t="shared" si="15"/>
        <v>#DIV/0!</v>
      </c>
      <c r="W406" s="48">
        <f>+'Ark1'!V2204</f>
        <v>0</v>
      </c>
      <c r="X406" s="39"/>
      <c r="Y406"/>
    </row>
    <row r="407" spans="1:25" ht="15.6">
      <c r="A407" s="39"/>
      <c r="B407" s="46">
        <f>+'Ark1'!C2205</f>
        <v>2007</v>
      </c>
      <c r="C407" s="46">
        <f>+'Ark1'!M2205</f>
        <v>68</v>
      </c>
      <c r="D407" s="335">
        <f>+'Ark1'!Q2205</f>
        <v>0</v>
      </c>
      <c r="E407" s="65"/>
      <c r="F407" s="335">
        <f>+'Ark1'!R2205</f>
        <v>0</v>
      </c>
      <c r="G407" s="335"/>
      <c r="H407" s="335">
        <f>+'Ark1'!S2205</f>
        <v>0</v>
      </c>
      <c r="I407" s="99">
        <f>+'Ark1'!AD2205</f>
        <v>0</v>
      </c>
      <c r="J407" s="99"/>
      <c r="K407" s="99">
        <f>+'Ark1'!AE2205</f>
        <v>0</v>
      </c>
      <c r="L407" s="99"/>
      <c r="M407" s="99">
        <f>+'Ark1'!W2205</f>
        <v>0</v>
      </c>
      <c r="N407" s="99"/>
      <c r="O407" s="99">
        <f>+'Ark1'!X2205</f>
        <v>0</v>
      </c>
      <c r="P407" s="99"/>
      <c r="Q407" s="99">
        <f>+'Ark1'!Y2205</f>
        <v>0</v>
      </c>
      <c r="R407" s="110"/>
      <c r="S407" s="65"/>
      <c r="T407" s="110"/>
      <c r="U407" s="99">
        <f>+'Ark1'!AA2205</f>
        <v>0</v>
      </c>
      <c r="V407" s="65" t="e">
        <f t="shared" si="15"/>
        <v>#DIV/0!</v>
      </c>
      <c r="W407" s="48">
        <f>+'Ark1'!V2205</f>
        <v>0</v>
      </c>
      <c r="X407" s="39"/>
      <c r="Y407"/>
    </row>
    <row r="408" spans="1:25" ht="15.6">
      <c r="A408" s="39"/>
      <c r="B408" s="46">
        <f>+'Ark1'!C2206</f>
        <v>2006</v>
      </c>
      <c r="C408" s="46">
        <f>+'Ark1'!M2206</f>
        <v>35</v>
      </c>
      <c r="D408" s="335">
        <f>+'Ark1'!Q2206</f>
        <v>5</v>
      </c>
      <c r="E408" s="65"/>
      <c r="F408" s="335">
        <f>+'Ark1'!R2206</f>
        <v>9</v>
      </c>
      <c r="G408" s="335"/>
      <c r="H408" s="335">
        <f>+'Ark1'!S2206</f>
        <v>9</v>
      </c>
      <c r="I408" s="99">
        <f>+'Ark1'!AD2206</f>
        <v>6.4282408333285717E-4</v>
      </c>
      <c r="J408" s="99"/>
      <c r="K408" s="99">
        <f>+'Ark1'!AE2206</f>
        <v>6.7838419658205324E-4</v>
      </c>
      <c r="L408" s="99"/>
      <c r="M408" s="99">
        <f>+'Ark1'!W2206</f>
        <v>78.833333333333314</v>
      </c>
      <c r="N408" s="99"/>
      <c r="O408" s="99">
        <f>+'Ark1'!X2206</f>
        <v>0</v>
      </c>
      <c r="P408" s="99"/>
      <c r="Q408" s="99">
        <f>+'Ark1'!Y2206</f>
        <v>0</v>
      </c>
      <c r="R408" s="110"/>
      <c r="S408" s="65"/>
      <c r="T408" s="110"/>
      <c r="U408" s="99">
        <f>+'Ark1'!AA2206</f>
        <v>17.194055820415258</v>
      </c>
      <c r="V408" s="65">
        <f t="shared" si="15"/>
        <v>1.8</v>
      </c>
      <c r="W408" s="48">
        <f>+'Ark1'!V2206</f>
        <v>85.409895269050182</v>
      </c>
      <c r="X408" s="39"/>
      <c r="Y408"/>
    </row>
    <row r="409" spans="1:25" ht="15.6">
      <c r="A409" s="39"/>
      <c r="B409" s="46">
        <f>+'Ark1'!C2207</f>
        <v>2006</v>
      </c>
      <c r="C409" s="46">
        <f>+'Ark1'!M2207</f>
        <v>36</v>
      </c>
      <c r="D409" s="335">
        <f>+'Ark1'!Q2207</f>
        <v>0</v>
      </c>
      <c r="E409" s="65"/>
      <c r="F409" s="335">
        <f>+'Ark1'!R2207</f>
        <v>0</v>
      </c>
      <c r="G409" s="335"/>
      <c r="H409" s="335">
        <f>+'Ark1'!S2207</f>
        <v>0</v>
      </c>
      <c r="I409" s="99">
        <f>+'Ark1'!AD2207</f>
        <v>0</v>
      </c>
      <c r="J409" s="99"/>
      <c r="K409" s="99">
        <f>+'Ark1'!AE2207</f>
        <v>0</v>
      </c>
      <c r="L409" s="99"/>
      <c r="M409" s="99">
        <f>+'Ark1'!W2207</f>
        <v>0</v>
      </c>
      <c r="N409" s="99"/>
      <c r="O409" s="99">
        <f>+'Ark1'!X2207</f>
        <v>0</v>
      </c>
      <c r="P409" s="99"/>
      <c r="Q409" s="99">
        <f>+'Ark1'!Y2207</f>
        <v>0</v>
      </c>
      <c r="R409" s="110"/>
      <c r="S409" s="65"/>
      <c r="T409" s="110"/>
      <c r="U409" s="99">
        <f>+'Ark1'!AA2207</f>
        <v>0</v>
      </c>
      <c r="V409" s="65" t="e">
        <f t="shared" si="15"/>
        <v>#DIV/0!</v>
      </c>
      <c r="W409" s="48">
        <f>+'Ark1'!V2207</f>
        <v>0</v>
      </c>
      <c r="X409" s="39"/>
      <c r="Y409"/>
    </row>
    <row r="410" spans="1:25" ht="15.6">
      <c r="A410" s="39"/>
      <c r="B410" s="46">
        <f>+'Ark1'!C2208</f>
        <v>2006</v>
      </c>
      <c r="C410" s="46">
        <f>+'Ark1'!M2208</f>
        <v>37</v>
      </c>
      <c r="D410" s="335">
        <f>+'Ark1'!Q2208</f>
        <v>4</v>
      </c>
      <c r="E410" s="65"/>
      <c r="F410" s="335">
        <f>+'Ark1'!R2208</f>
        <v>4</v>
      </c>
      <c r="G410" s="335"/>
      <c r="H410" s="335">
        <f>+'Ark1'!S2208</f>
        <v>4</v>
      </c>
      <c r="I410" s="99">
        <f>+'Ark1'!AD2208</f>
        <v>2.8569959259238097E-4</v>
      </c>
      <c r="J410" s="99"/>
      <c r="K410" s="99">
        <f>+'Ark1'!AE2208</f>
        <v>2.5385624269560981E-4</v>
      </c>
      <c r="L410" s="99"/>
      <c r="M410" s="99">
        <f>+'Ark1'!W2208</f>
        <v>66.375</v>
      </c>
      <c r="N410" s="99"/>
      <c r="O410" s="99">
        <f>+'Ark1'!X2208</f>
        <v>0</v>
      </c>
      <c r="P410" s="99"/>
      <c r="Q410" s="99">
        <f>+'Ark1'!Y2208</f>
        <v>0</v>
      </c>
      <c r="R410" s="110"/>
      <c r="S410" s="65"/>
      <c r="T410" s="110"/>
      <c r="U410" s="99">
        <f>+'Ark1'!AA2208</f>
        <v>9.5077271206109195</v>
      </c>
      <c r="V410" s="65">
        <f t="shared" si="15"/>
        <v>1</v>
      </c>
      <c r="W410" s="48">
        <f>+'Ark1'!V2208</f>
        <v>71.912242686890551</v>
      </c>
      <c r="X410" s="39"/>
      <c r="Y410"/>
    </row>
    <row r="411" spans="1:25" ht="15.6">
      <c r="A411" s="39"/>
      <c r="B411" s="46">
        <f>+'Ark1'!C2209</f>
        <v>2006</v>
      </c>
      <c r="C411" s="46">
        <f>+'Ark1'!M2209</f>
        <v>38</v>
      </c>
      <c r="D411" s="335">
        <f>+'Ark1'!Q2209</f>
        <v>8</v>
      </c>
      <c r="E411" s="65"/>
      <c r="F411" s="335">
        <f>+'Ark1'!R2209</f>
        <v>9</v>
      </c>
      <c r="G411" s="335"/>
      <c r="H411" s="335">
        <f>+'Ark1'!S2209</f>
        <v>9</v>
      </c>
      <c r="I411" s="99">
        <f>+'Ark1'!AD2209</f>
        <v>6.4282408333285717E-4</v>
      </c>
      <c r="J411" s="99"/>
      <c r="K411" s="99">
        <f>+'Ark1'!AE2209</f>
        <v>6.0982866889363436E-4</v>
      </c>
      <c r="L411" s="99"/>
      <c r="M411" s="99">
        <f>+'Ark1'!W2209</f>
        <v>70.866666666666646</v>
      </c>
      <c r="N411" s="99"/>
      <c r="O411" s="99">
        <f>+'Ark1'!X2209</f>
        <v>0</v>
      </c>
      <c r="P411" s="99"/>
      <c r="Q411" s="99">
        <f>+'Ark1'!Y2209</f>
        <v>0</v>
      </c>
      <c r="R411" s="110"/>
      <c r="S411" s="65"/>
      <c r="T411" s="110"/>
      <c r="U411" s="99">
        <f>+'Ark1'!AA2209</f>
        <v>16.692712981018619</v>
      </c>
      <c r="V411" s="65">
        <f t="shared" si="15"/>
        <v>1.125</v>
      </c>
      <c r="W411" s="48">
        <f>+'Ark1'!V2209</f>
        <v>76.778620440592292</v>
      </c>
      <c r="X411" s="39"/>
      <c r="Y411"/>
    </row>
    <row r="412" spans="1:25" ht="15.6">
      <c r="A412" s="39"/>
      <c r="B412" s="46">
        <f>+'Ark1'!C2210</f>
        <v>2006</v>
      </c>
      <c r="C412" s="46">
        <f>+'Ark1'!M2210</f>
        <v>39</v>
      </c>
      <c r="D412" s="335">
        <f>+'Ark1'!Q2210</f>
        <v>10</v>
      </c>
      <c r="E412" s="65"/>
      <c r="F412" s="335">
        <f>+'Ark1'!R2210</f>
        <v>10</v>
      </c>
      <c r="G412" s="335"/>
      <c r="H412" s="335">
        <f>+'Ark1'!S2210</f>
        <v>10</v>
      </c>
      <c r="I412" s="99">
        <f>+'Ark1'!AD2210</f>
        <v>7.1424898148095251E-4</v>
      </c>
      <c r="J412" s="99"/>
      <c r="K412" s="99">
        <f>+'Ark1'!AE2210</f>
        <v>7.8738461717451854E-4</v>
      </c>
      <c r="L412" s="99"/>
      <c r="M412" s="99">
        <f>+'Ark1'!W2210</f>
        <v>82.35</v>
      </c>
      <c r="N412" s="99"/>
      <c r="O412" s="99">
        <f>+'Ark1'!X2210</f>
        <v>0</v>
      </c>
      <c r="P412" s="99"/>
      <c r="Q412" s="99">
        <f>+'Ark1'!Y2210</f>
        <v>0</v>
      </c>
      <c r="R412" s="110"/>
      <c r="S412" s="65"/>
      <c r="T412" s="110"/>
      <c r="U412" s="99">
        <f>+'Ark1'!AA2210</f>
        <v>12.797675570196361</v>
      </c>
      <c r="V412" s="65">
        <f t="shared" si="15"/>
        <v>1</v>
      </c>
      <c r="W412" s="48">
        <f>+'Ark1'!V2210</f>
        <v>89.2199349945829</v>
      </c>
      <c r="X412" s="39"/>
      <c r="Y412"/>
    </row>
    <row r="413" spans="1:25" ht="15.6">
      <c r="A413" s="39"/>
      <c r="B413" s="46">
        <f>+'Ark1'!C2211</f>
        <v>2006</v>
      </c>
      <c r="C413" s="46">
        <f>+'Ark1'!M2211</f>
        <v>40</v>
      </c>
      <c r="D413" s="335">
        <f>+'Ark1'!Q2211</f>
        <v>15</v>
      </c>
      <c r="E413" s="65"/>
      <c r="F413" s="335">
        <f>+'Ark1'!R2211</f>
        <v>16</v>
      </c>
      <c r="G413" s="335"/>
      <c r="H413" s="335">
        <f>+'Ark1'!S2211</f>
        <v>16</v>
      </c>
      <c r="I413" s="99">
        <f>+'Ark1'!AD2211</f>
        <v>1.1427983703695239E-3</v>
      </c>
      <c r="J413" s="99"/>
      <c r="K413" s="99">
        <f>+'Ark1'!AE2211</f>
        <v>1.2311310662706863E-3</v>
      </c>
      <c r="L413" s="99"/>
      <c r="M413" s="99">
        <f>+'Ark1'!W2211</f>
        <v>80.475000000000023</v>
      </c>
      <c r="N413" s="99"/>
      <c r="O413" s="99">
        <f>+'Ark1'!X2211</f>
        <v>0</v>
      </c>
      <c r="P413" s="99"/>
      <c r="Q413" s="99">
        <f>+'Ark1'!Y2211</f>
        <v>0</v>
      </c>
      <c r="R413" s="110"/>
      <c r="S413" s="65"/>
      <c r="T413" s="110"/>
      <c r="U413" s="99">
        <f>+'Ark1'!AA2211</f>
        <v>13.773366509317857</v>
      </c>
      <c r="V413" s="65">
        <f t="shared" si="15"/>
        <v>1.0666666666666667</v>
      </c>
      <c r="W413" s="48">
        <f>+'Ark1'!V2211</f>
        <v>87.188515709642502</v>
      </c>
      <c r="X413" s="39"/>
      <c r="Y413"/>
    </row>
    <row r="414" spans="1:25" ht="15.6">
      <c r="A414" s="39"/>
      <c r="B414" s="46">
        <f>+'Ark1'!C2212</f>
        <v>2006</v>
      </c>
      <c r="C414" s="46">
        <f>+'Ark1'!M2212</f>
        <v>41</v>
      </c>
      <c r="D414" s="335">
        <f>+'Ark1'!Q2212</f>
        <v>14</v>
      </c>
      <c r="E414" s="65"/>
      <c r="F414" s="335">
        <f>+'Ark1'!R2212</f>
        <v>16</v>
      </c>
      <c r="G414" s="335"/>
      <c r="H414" s="335">
        <f>+'Ark1'!S2212</f>
        <v>16</v>
      </c>
      <c r="I414" s="99">
        <f>+'Ark1'!AD2212</f>
        <v>1.1427983703695239E-3</v>
      </c>
      <c r="J414" s="99"/>
      <c r="K414" s="99">
        <f>+'Ark1'!AE2212</f>
        <v>1.2692812134780492E-3</v>
      </c>
      <c r="L414" s="99"/>
      <c r="M414" s="99">
        <f>+'Ark1'!W2212</f>
        <v>82.968750000000014</v>
      </c>
      <c r="N414" s="99"/>
      <c r="O414" s="99">
        <f>+'Ark1'!X2212</f>
        <v>0</v>
      </c>
      <c r="P414" s="99"/>
      <c r="Q414" s="99">
        <f>+'Ark1'!Y2212</f>
        <v>0</v>
      </c>
      <c r="R414" s="110"/>
      <c r="S414" s="65"/>
      <c r="T414" s="110"/>
      <c r="U414" s="99">
        <f>+'Ark1'!AA2212</f>
        <v>13.093973745104902</v>
      </c>
      <c r="V414" s="65">
        <f t="shared" si="15"/>
        <v>1.1428571428571428</v>
      </c>
      <c r="W414" s="48">
        <f>+'Ark1'!V2212</f>
        <v>89.890303358613181</v>
      </c>
      <c r="X414" s="39"/>
      <c r="Y414"/>
    </row>
    <row r="415" spans="1:25" ht="15.6">
      <c r="A415" s="39"/>
      <c r="B415" s="46">
        <f>+'Ark1'!C2213</f>
        <v>2006</v>
      </c>
      <c r="C415" s="46">
        <f>+'Ark1'!M2213</f>
        <v>42</v>
      </c>
      <c r="D415" s="335">
        <f>+'Ark1'!Q2213</f>
        <v>27</v>
      </c>
      <c r="E415" s="65"/>
      <c r="F415" s="335">
        <f>+'Ark1'!R2213</f>
        <v>31</v>
      </c>
      <c r="G415" s="335"/>
      <c r="H415" s="335">
        <f>+'Ark1'!S2213</f>
        <v>31</v>
      </c>
      <c r="I415" s="99">
        <f>+'Ark1'!AD2213</f>
        <v>2.2141718425909523E-3</v>
      </c>
      <c r="J415" s="99"/>
      <c r="K415" s="99">
        <f>+'Ark1'!AE2213</f>
        <v>2.4255462013944369E-3</v>
      </c>
      <c r="L415" s="99"/>
      <c r="M415" s="99">
        <f>+'Ark1'!W2213</f>
        <v>81.832258064516139</v>
      </c>
      <c r="N415" s="99"/>
      <c r="O415" s="99">
        <f>+'Ark1'!X2213</f>
        <v>0</v>
      </c>
      <c r="P415" s="99"/>
      <c r="Q415" s="99">
        <f>+'Ark1'!Y2213</f>
        <v>0</v>
      </c>
      <c r="R415" s="110"/>
      <c r="S415" s="65"/>
      <c r="T415" s="110"/>
      <c r="U415" s="99">
        <f>+'Ark1'!AA2213</f>
        <v>11.997348822640337</v>
      </c>
      <c r="V415" s="65">
        <f t="shared" si="15"/>
        <v>1.1481481481481481</v>
      </c>
      <c r="W415" s="48">
        <f>+'Ark1'!V2213</f>
        <v>88.659001153321881</v>
      </c>
      <c r="X415" s="39"/>
      <c r="Y415"/>
    </row>
    <row r="416" spans="1:25" ht="15.6">
      <c r="A416" s="39"/>
      <c r="B416" s="46">
        <f>+'Ark1'!C2214</f>
        <v>2006</v>
      </c>
      <c r="C416" s="46">
        <f>+'Ark1'!M2214</f>
        <v>43</v>
      </c>
      <c r="D416" s="335">
        <f>+'Ark1'!Q2214</f>
        <v>51</v>
      </c>
      <c r="E416" s="65"/>
      <c r="F416" s="335">
        <f>+'Ark1'!R2214</f>
        <v>62</v>
      </c>
      <c r="G416" s="335"/>
      <c r="H416" s="335">
        <f>+'Ark1'!S2214</f>
        <v>62</v>
      </c>
      <c r="I416" s="99">
        <f>+'Ark1'!AD2214</f>
        <v>4.4283436851819047E-3</v>
      </c>
      <c r="J416" s="99"/>
      <c r="K416" s="99">
        <f>+'Ark1'!AE2214</f>
        <v>4.944412061120668E-3</v>
      </c>
      <c r="L416" s="99"/>
      <c r="M416" s="99">
        <f>+'Ark1'!W2214</f>
        <v>83.406451612903268</v>
      </c>
      <c r="N416" s="99"/>
      <c r="O416" s="99">
        <f>+'Ark1'!X2214</f>
        <v>0</v>
      </c>
      <c r="P416" s="99"/>
      <c r="Q416" s="99">
        <f>+'Ark1'!Y2214</f>
        <v>0</v>
      </c>
      <c r="R416" s="110"/>
      <c r="S416" s="65"/>
      <c r="T416" s="110"/>
      <c r="U416" s="99">
        <f>+'Ark1'!AA2214</f>
        <v>12.969030990336268</v>
      </c>
      <c r="V416" s="65">
        <f t="shared" si="15"/>
        <v>1.2156862745098038</v>
      </c>
      <c r="W416" s="48">
        <f>+'Ark1'!V2214</f>
        <v>90.364519623947174</v>
      </c>
      <c r="X416" s="39"/>
      <c r="Y416"/>
    </row>
    <row r="417" spans="1:25" ht="15.6">
      <c r="A417" s="39"/>
      <c r="B417" s="46">
        <f>+'Ark1'!C2215</f>
        <v>2006</v>
      </c>
      <c r="C417" s="46">
        <f>+'Ark1'!M2215</f>
        <v>44</v>
      </c>
      <c r="D417" s="335">
        <f>+'Ark1'!Q2215</f>
        <v>84</v>
      </c>
      <c r="E417" s="65"/>
      <c r="F417" s="335">
        <f>+'Ark1'!R2215</f>
        <v>96</v>
      </c>
      <c r="G417" s="335"/>
      <c r="H417" s="335">
        <f>+'Ark1'!S2215</f>
        <v>96</v>
      </c>
      <c r="I417" s="99">
        <f>+'Ark1'!AD2215</f>
        <v>6.8567902222171411E-3</v>
      </c>
      <c r="J417" s="99"/>
      <c r="K417" s="99">
        <f>+'Ark1'!AE2215</f>
        <v>7.5238974530009552E-3</v>
      </c>
      <c r="L417" s="99"/>
      <c r="M417" s="99">
        <f>+'Ark1'!W2215</f>
        <v>81.968750000000014</v>
      </c>
      <c r="N417" s="99"/>
      <c r="O417" s="99">
        <f>+'Ark1'!X2215</f>
        <v>0</v>
      </c>
      <c r="P417" s="99"/>
      <c r="Q417" s="99">
        <f>+'Ark1'!Y2215</f>
        <v>0</v>
      </c>
      <c r="R417" s="110"/>
      <c r="S417" s="65"/>
      <c r="T417" s="110"/>
      <c r="U417" s="99">
        <f>+'Ark1'!AA2215</f>
        <v>13.664981952817556</v>
      </c>
      <c r="V417" s="65">
        <f t="shared" si="15"/>
        <v>1.1428571428571428</v>
      </c>
      <c r="W417" s="48">
        <f>+'Ark1'!V2215</f>
        <v>88.806879739978356</v>
      </c>
      <c r="X417" s="39"/>
      <c r="Y417"/>
    </row>
    <row r="418" spans="1:25" ht="15.6">
      <c r="A418" s="39"/>
      <c r="B418">
        <f>+'Ark1'!C2216</f>
        <v>2006</v>
      </c>
      <c r="C418">
        <f>+'Ark1'!M2216</f>
        <v>45</v>
      </c>
      <c r="D418" s="301">
        <f>+'Ark1'!Q2216</f>
        <v>146</v>
      </c>
      <c r="F418" s="301">
        <f>+'Ark1'!R2216</f>
        <v>178</v>
      </c>
      <c r="H418" s="301">
        <f>+'Ark1'!S2216</f>
        <v>178</v>
      </c>
      <c r="I418" s="100">
        <f>+'Ark1'!AD2216</f>
        <v>1.271363187036095E-2</v>
      </c>
      <c r="K418" s="100">
        <f>+'Ark1'!AE2216</f>
        <v>1.3733192465014364E-2</v>
      </c>
      <c r="M418" s="100">
        <f>+'Ark1'!W2216</f>
        <v>80.691573033707883</v>
      </c>
      <c r="O418" s="100">
        <f>+'Ark1'!X2216</f>
        <v>0</v>
      </c>
      <c r="Q418" s="100">
        <f>+'Ark1'!Y2216</f>
        <v>0</v>
      </c>
      <c r="R418" s="110"/>
      <c r="T418" s="110"/>
      <c r="U418" s="100">
        <f>+'Ark1'!AA2216</f>
        <v>11.366152531453261</v>
      </c>
      <c r="V418" s="10">
        <f t="shared" si="15"/>
        <v>1.2191780821917808</v>
      </c>
      <c r="W418" s="1">
        <f>+'Ark1'!V2216</f>
        <v>87.423156049520941</v>
      </c>
      <c r="X418" s="39"/>
      <c r="Y418"/>
    </row>
    <row r="419" spans="1:25" ht="15.6">
      <c r="A419" s="39"/>
      <c r="B419">
        <f>+'Ark1'!C2217</f>
        <v>2006</v>
      </c>
      <c r="C419">
        <f>+'Ark1'!M2217</f>
        <v>46</v>
      </c>
      <c r="D419" s="301">
        <f>+'Ark1'!Q2217</f>
        <v>284</v>
      </c>
      <c r="F419" s="301">
        <f>+'Ark1'!R2217</f>
        <v>362</v>
      </c>
      <c r="H419" s="301">
        <f>+'Ark1'!S2217</f>
        <v>362</v>
      </c>
      <c r="I419" s="100">
        <f>+'Ark1'!AD2217</f>
        <v>2.5855813129610477E-2</v>
      </c>
      <c r="K419" s="100">
        <f>+'Ark1'!AE2217</f>
        <v>2.8115989190998197E-2</v>
      </c>
      <c r="M419" s="100">
        <f>+'Ark1'!W2217</f>
        <v>81.230939226519297</v>
      </c>
      <c r="O419" s="100">
        <f>+'Ark1'!X2217</f>
        <v>0</v>
      </c>
      <c r="Q419" s="100">
        <f>+'Ark1'!Y2217</f>
        <v>0</v>
      </c>
      <c r="R419" s="110"/>
      <c r="T419" s="110"/>
      <c r="U419" s="100">
        <f>+'Ark1'!AA2217</f>
        <v>10.971091279778918</v>
      </c>
      <c r="V419" s="10">
        <f t="shared" si="15"/>
        <v>1.2746478873239437</v>
      </c>
      <c r="W419" s="1">
        <f>+'Ark1'!V2217</f>
        <v>88.007518121906116</v>
      </c>
      <c r="X419" s="39"/>
      <c r="Y419"/>
    </row>
    <row r="420" spans="1:25" ht="15.6">
      <c r="A420" s="39"/>
      <c r="B420">
        <f>+'Ark1'!C2218</f>
        <v>2006</v>
      </c>
      <c r="C420">
        <f>+'Ark1'!M2218</f>
        <v>47</v>
      </c>
      <c r="D420" s="301">
        <f>+'Ark1'!Q2218</f>
        <v>479</v>
      </c>
      <c r="F420" s="301">
        <f>+'Ark1'!R2218</f>
        <v>780</v>
      </c>
      <c r="H420" s="301">
        <f>+'Ark1'!S2218</f>
        <v>780</v>
      </c>
      <c r="I420" s="100">
        <f>+'Ark1'!AD2218</f>
        <v>5.5711420555514278E-2</v>
      </c>
      <c r="K420" s="100">
        <f>+'Ark1'!AE2218</f>
        <v>6.0872049795094363E-2</v>
      </c>
      <c r="M420" s="100">
        <f>+'Ark1'!W2218</f>
        <v>81.62064102564095</v>
      </c>
      <c r="O420" s="100">
        <f>+'Ark1'!X2218</f>
        <v>0</v>
      </c>
      <c r="Q420" s="100">
        <f>+'Ark1'!Y2218</f>
        <v>0</v>
      </c>
      <c r="R420" s="110"/>
      <c r="T420" s="110"/>
      <c r="U420" s="100">
        <f>+'Ark1'!AA2218</f>
        <v>9.8371599038400763</v>
      </c>
      <c r="V420" s="10">
        <f t="shared" si="15"/>
        <v>1.62839248434238</v>
      </c>
      <c r="W420" s="1">
        <f>+'Ark1'!V2218</f>
        <v>88.429730255298992</v>
      </c>
      <c r="X420" s="39"/>
      <c r="Y420"/>
    </row>
    <row r="421" spans="1:25" ht="15.6">
      <c r="A421" s="39"/>
      <c r="B421">
        <f>+'Ark1'!C2219</f>
        <v>2006</v>
      </c>
      <c r="C421">
        <f>+'Ark1'!M2219</f>
        <v>48</v>
      </c>
      <c r="D421" s="301">
        <f>+'Ark1'!Q2219</f>
        <v>787</v>
      </c>
      <c r="F421" s="301">
        <f>+'Ark1'!R2219</f>
        <v>1480</v>
      </c>
      <c r="H421" s="301">
        <f>+'Ark1'!S2219</f>
        <v>1480</v>
      </c>
      <c r="I421" s="100">
        <f>+'Ark1'!AD2219</f>
        <v>0.10570884925918092</v>
      </c>
      <c r="K421" s="100">
        <f>+'Ark1'!AE2219</f>
        <v>0.1150748992947986</v>
      </c>
      <c r="M421" s="100">
        <f>+'Ark1'!W2219</f>
        <v>81.31966216216226</v>
      </c>
      <c r="O421" s="100">
        <f>+'Ark1'!X2219</f>
        <v>0</v>
      </c>
      <c r="Q421" s="100">
        <f>+'Ark1'!Y2219</f>
        <v>0</v>
      </c>
      <c r="R421" s="110"/>
      <c r="T421" s="110"/>
      <c r="U421" s="100">
        <f>+'Ark1'!AA2219</f>
        <v>9.3490871729243761</v>
      </c>
      <c r="V421" s="10">
        <f t="shared" si="15"/>
        <v>1.880559085133418</v>
      </c>
      <c r="W421" s="1">
        <f>+'Ark1'!V2219</f>
        <v>88.103642645896173</v>
      </c>
      <c r="X421" s="39"/>
      <c r="Y421"/>
    </row>
    <row r="422" spans="1:25" ht="15.6">
      <c r="A422" s="39"/>
      <c r="B422">
        <f>+'Ark1'!C2220</f>
        <v>2006</v>
      </c>
      <c r="C422">
        <f>+'Ark1'!M2220</f>
        <v>49</v>
      </c>
      <c r="D422" s="301">
        <f>+'Ark1'!Q2220</f>
        <v>1187</v>
      </c>
      <c r="F422" s="301">
        <f>+'Ark1'!R2220</f>
        <v>3117</v>
      </c>
      <c r="H422" s="301">
        <f>+'Ark1'!S2220</f>
        <v>3117</v>
      </c>
      <c r="I422" s="100">
        <f>+'Ark1'!AD2220</f>
        <v>0.22263140752761287</v>
      </c>
      <c r="K422" s="100">
        <f>+'Ark1'!AE2220</f>
        <v>0.23961725003328471</v>
      </c>
      <c r="M422" s="100">
        <f>+'Ark1'!W2220</f>
        <v>80.400352903432733</v>
      </c>
      <c r="O422" s="100">
        <f>+'Ark1'!X2220</f>
        <v>0</v>
      </c>
      <c r="Q422" s="100">
        <f>+'Ark1'!Y2220</f>
        <v>0</v>
      </c>
      <c r="R422" s="110"/>
      <c r="T422" s="110"/>
      <c r="U422" s="100">
        <f>+'Ark1'!AA2220</f>
        <v>9.2945937904000324</v>
      </c>
      <c r="V422" s="10">
        <f t="shared" si="15"/>
        <v>2.6259477674810445</v>
      </c>
      <c r="W422" s="1">
        <f>+'Ark1'!V2220</f>
        <v>87.107641282159022</v>
      </c>
      <c r="X422" s="39"/>
      <c r="Y422"/>
    </row>
    <row r="423" spans="1:25" ht="15.6">
      <c r="A423" s="39"/>
      <c r="B423">
        <f>+'Ark1'!C2221</f>
        <v>2006</v>
      </c>
      <c r="C423">
        <f>+'Ark1'!M2221</f>
        <v>50</v>
      </c>
      <c r="D423" s="301">
        <f>+'Ark1'!Q2221</f>
        <v>1681</v>
      </c>
      <c r="F423" s="301">
        <f>+'Ark1'!R2221</f>
        <v>6603</v>
      </c>
      <c r="H423" s="301">
        <f>+'Ark1'!S2221</f>
        <v>6603</v>
      </c>
      <c r="I423" s="100">
        <f>+'Ark1'!AD2221</f>
        <v>0.47161860247187282</v>
      </c>
      <c r="K423" s="100">
        <f>+'Ark1'!AE2221</f>
        <v>0.50432190300996738</v>
      </c>
      <c r="M423" s="100">
        <f>+'Ark1'!W2221</f>
        <v>79.88094805391512</v>
      </c>
      <c r="O423" s="100">
        <f>+'Ark1'!X2221</f>
        <v>0</v>
      </c>
      <c r="Q423" s="100">
        <f>+'Ark1'!Y2221</f>
        <v>0</v>
      </c>
      <c r="R423" s="110"/>
      <c r="T423" s="110"/>
      <c r="U423" s="100">
        <f>+'Ark1'!AA2221</f>
        <v>8.8548885326743481</v>
      </c>
      <c r="V423" s="10">
        <f t="shared" si="15"/>
        <v>3.9280190362879237</v>
      </c>
      <c r="W423" s="1">
        <f>+'Ark1'!V2221</f>
        <v>86.544905800557785</v>
      </c>
      <c r="X423" s="39"/>
      <c r="Y423"/>
    </row>
    <row r="424" spans="1:25" ht="15.6">
      <c r="A424" s="39"/>
      <c r="B424">
        <f>+'Ark1'!C2222</f>
        <v>2006</v>
      </c>
      <c r="C424">
        <f>+'Ark1'!M2222</f>
        <v>51</v>
      </c>
      <c r="D424" s="301">
        <f>+'Ark1'!Q2222</f>
        <v>2095</v>
      </c>
      <c r="F424" s="301">
        <f>+'Ark1'!R2222</f>
        <v>13279</v>
      </c>
      <c r="H424" s="301">
        <f>+'Ark1'!S2222</f>
        <v>13279</v>
      </c>
      <c r="I424" s="100">
        <f>+'Ark1'!AD2222</f>
        <v>0.94845122250855651</v>
      </c>
      <c r="K424" s="100">
        <f>+'Ark1'!AE2222</f>
        <v>1.0015590655246356</v>
      </c>
      <c r="M424" s="100">
        <f>+'Ark1'!W2222</f>
        <v>78.883809021763852</v>
      </c>
      <c r="O424" s="100">
        <f>+'Ark1'!X2222</f>
        <v>0</v>
      </c>
      <c r="Q424" s="100">
        <f>+'Ark1'!Y2222</f>
        <v>0</v>
      </c>
      <c r="R424" s="110"/>
      <c r="T424" s="110"/>
      <c r="U424" s="100">
        <f>+'Ark1'!AA2222</f>
        <v>8.5600090814187251</v>
      </c>
      <c r="V424" s="10">
        <f t="shared" si="15"/>
        <v>6.3384248210023868</v>
      </c>
      <c r="W424" s="1">
        <f>+'Ark1'!V2222</f>
        <v>85.464581822062115</v>
      </c>
      <c r="X424" s="39"/>
      <c r="Y424"/>
    </row>
    <row r="425" spans="1:25" ht="15.6">
      <c r="A425" s="39"/>
      <c r="B425">
        <f>+'Ark1'!C2223</f>
        <v>2006</v>
      </c>
      <c r="C425">
        <f>+'Ark1'!M2223</f>
        <v>52</v>
      </c>
      <c r="D425" s="301">
        <f>+'Ark1'!Q2223</f>
        <v>2417</v>
      </c>
      <c r="F425" s="301">
        <f>+'Ark1'!R2223</f>
        <v>26874</v>
      </c>
      <c r="H425" s="301">
        <f>+'Ark1'!S2223</f>
        <v>26872</v>
      </c>
      <c r="I425" s="100">
        <f>+'Ark1'!AD2223</f>
        <v>1.919472712831912</v>
      </c>
      <c r="K425" s="100">
        <f>+'Ark1'!AE2223</f>
        <v>2.0058104414379088</v>
      </c>
      <c r="M425" s="100">
        <f>+'Ark1'!W2223</f>
        <v>78.066835367669285</v>
      </c>
      <c r="O425" s="100">
        <f>+'Ark1'!X2223</f>
        <v>0</v>
      </c>
      <c r="Q425" s="100">
        <f>+'Ark1'!Y2223</f>
        <v>0</v>
      </c>
      <c r="R425" s="110"/>
      <c r="T425" s="110"/>
      <c r="U425" s="100">
        <f>+'Ark1'!AA2223</f>
        <v>8.4001613978149283</v>
      </c>
      <c r="V425" s="10">
        <f t="shared" si="15"/>
        <v>11.118742242449317</v>
      </c>
      <c r="W425" s="1">
        <f>+'Ark1'!V2223</f>
        <v>84.582428733204893</v>
      </c>
      <c r="X425" s="39"/>
      <c r="Y425"/>
    </row>
    <row r="426" spans="1:25" ht="15.6">
      <c r="A426" s="39"/>
      <c r="B426">
        <f>+'Ark1'!C2224</f>
        <v>2006</v>
      </c>
      <c r="C426">
        <f>+'Ark1'!M2224</f>
        <v>53</v>
      </c>
      <c r="D426" s="301">
        <f>+'Ark1'!Q2224</f>
        <v>2667</v>
      </c>
      <c r="F426" s="301">
        <f>+'Ark1'!R2224</f>
        <v>50459</v>
      </c>
      <c r="H426" s="301">
        <f>+'Ark1'!S2224</f>
        <v>50459</v>
      </c>
      <c r="I426" s="100">
        <f>+'Ark1'!AD2224</f>
        <v>3.6040289356547359</v>
      </c>
      <c r="K426" s="100">
        <f>+'Ark1'!AE2224</f>
        <v>3.7289627132547238</v>
      </c>
      <c r="M426" s="100">
        <f>+'Ark1'!W2224</f>
        <v>77.290493271765811</v>
      </c>
      <c r="O426" s="100">
        <f>+'Ark1'!X2224</f>
        <v>0</v>
      </c>
      <c r="Q426" s="100">
        <f>+'Ark1'!Y2224</f>
        <v>0</v>
      </c>
      <c r="R426" s="110"/>
      <c r="T426" s="110"/>
      <c r="U426" s="100">
        <f>+'Ark1'!AA2224</f>
        <v>8.1819194359512117</v>
      </c>
      <c r="V426" s="10">
        <f t="shared" si="15"/>
        <v>18.919760029996251</v>
      </c>
      <c r="W426" s="1">
        <f>+'Ark1'!V2224</f>
        <v>83.73834590656999</v>
      </c>
      <c r="X426" s="39"/>
      <c r="Y426"/>
    </row>
    <row r="427" spans="1:25" ht="15.6">
      <c r="A427" s="39"/>
      <c r="B427">
        <f>+'Ark1'!C2225</f>
        <v>2006</v>
      </c>
      <c r="C427">
        <f>+'Ark1'!M2225</f>
        <v>54</v>
      </c>
      <c r="D427" s="301">
        <f>+'Ark1'!Q2225</f>
        <v>2824</v>
      </c>
      <c r="F427" s="301">
        <f>+'Ark1'!R2225</f>
        <v>87198</v>
      </c>
      <c r="H427" s="301">
        <f>+'Ark1'!S2225</f>
        <v>87194</v>
      </c>
      <c r="I427" s="100">
        <f>+'Ark1'!AD2225</f>
        <v>6.2281082687176088</v>
      </c>
      <c r="K427" s="100">
        <f>+'Ark1'!AE2225</f>
        <v>6.3894292026988992</v>
      </c>
      <c r="M427" s="100">
        <f>+'Ark1'!W2225</f>
        <v>76.639407528040707</v>
      </c>
      <c r="O427" s="100">
        <f>+'Ark1'!X2225</f>
        <v>0</v>
      </c>
      <c r="Q427" s="100">
        <f>+'Ark1'!Y2225</f>
        <v>0</v>
      </c>
      <c r="R427" s="110"/>
      <c r="T427" s="110"/>
      <c r="U427" s="100">
        <f>+'Ark1'!AA2225</f>
        <v>8.0169234760137176</v>
      </c>
      <c r="V427" s="10">
        <f t="shared" si="15"/>
        <v>30.877478753541077</v>
      </c>
      <c r="W427" s="1">
        <f>+'Ark1'!V2225</f>
        <v>83.034855266390977</v>
      </c>
      <c r="X427" s="39"/>
      <c r="Y427"/>
    </row>
    <row r="428" spans="1:25" ht="15.6">
      <c r="A428" s="39"/>
      <c r="B428">
        <f>+'Ark1'!C2226</f>
        <v>2006</v>
      </c>
      <c r="C428">
        <f>+'Ark1'!M2226</f>
        <v>55</v>
      </c>
      <c r="D428" s="301">
        <f>+'Ark1'!Q2226</f>
        <v>2952</v>
      </c>
      <c r="F428" s="301">
        <f>+'Ark1'!R2226</f>
        <v>137663</v>
      </c>
      <c r="H428" s="301">
        <f>+'Ark1'!S2226</f>
        <v>137654</v>
      </c>
      <c r="I428" s="100">
        <f>+'Ark1'!AD2226</f>
        <v>9.8325657537612319</v>
      </c>
      <c r="K428" s="100">
        <f>+'Ark1'!AE2226</f>
        <v>10.006399433815936</v>
      </c>
      <c r="M428" s="100">
        <f>+'Ark1'!W2226</f>
        <v>76.02661891408934</v>
      </c>
      <c r="O428" s="100">
        <f>+'Ark1'!X2226</f>
        <v>0</v>
      </c>
      <c r="Q428" s="100">
        <f>+'Ark1'!Y2226</f>
        <v>0</v>
      </c>
      <c r="R428" s="110"/>
      <c r="T428" s="110"/>
      <c r="U428" s="100">
        <f>+'Ark1'!AA2226</f>
        <v>8.0132749796955487</v>
      </c>
      <c r="V428" s="10">
        <f t="shared" si="15"/>
        <v>46.633807588075882</v>
      </c>
      <c r="W428" s="1">
        <f>+'Ark1'!V2226</f>
        <v>82.371332013200899</v>
      </c>
      <c r="X428" s="39"/>
      <c r="Y428"/>
    </row>
    <row r="429" spans="1:25" ht="15.6">
      <c r="A429" s="39"/>
      <c r="B429">
        <f>+'Ark1'!C2227</f>
        <v>2006</v>
      </c>
      <c r="C429">
        <f>+'Ark1'!M2227</f>
        <v>56</v>
      </c>
      <c r="D429" s="301">
        <f>+'Ark1'!Q2227</f>
        <v>3004</v>
      </c>
      <c r="F429" s="301">
        <f>+'Ark1'!R2227</f>
        <v>189496</v>
      </c>
      <c r="H429" s="301">
        <f>+'Ark1'!S2227</f>
        <v>189486</v>
      </c>
      <c r="I429" s="100">
        <f>+'Ark1'!AD2227</f>
        <v>13.534732499471456</v>
      </c>
      <c r="K429" s="100">
        <f>+'Ark1'!AE2227</f>
        <v>13.67229995373663</v>
      </c>
      <c r="M429" s="100">
        <f>+'Ark1'!W2227</f>
        <v>75.464226908583314</v>
      </c>
      <c r="O429" s="100">
        <f>+'Ark1'!X2227</f>
        <v>0</v>
      </c>
      <c r="Q429" s="100">
        <f>+'Ark1'!Y2227</f>
        <v>0</v>
      </c>
      <c r="R429" s="110"/>
      <c r="T429" s="110"/>
      <c r="U429" s="100">
        <f>+'Ark1'!AA2227</f>
        <v>8.0330697448337798</v>
      </c>
      <c r="V429" s="10">
        <f t="shared" si="15"/>
        <v>63.081225033288945</v>
      </c>
      <c r="W429" s="1">
        <f>+'Ark1'!V2227</f>
        <v>81.761718412345644</v>
      </c>
      <c r="X429" s="39"/>
      <c r="Y429"/>
    </row>
    <row r="430" spans="1:25" ht="15.6">
      <c r="A430" s="39"/>
      <c r="B430">
        <f>+'Ark1'!C2228</f>
        <v>2006</v>
      </c>
      <c r="C430">
        <f>+'Ark1'!M2228</f>
        <v>57</v>
      </c>
      <c r="D430" s="301">
        <f>+'Ark1'!Q2228</f>
        <v>3008</v>
      </c>
      <c r="F430" s="301">
        <f>+'Ark1'!R2228</f>
        <v>229346</v>
      </c>
      <c r="H430" s="301">
        <f>+'Ark1'!S2228</f>
        <v>229336</v>
      </c>
      <c r="I430" s="100">
        <f>+'Ark1'!AD2228</f>
        <v>16.381014690673052</v>
      </c>
      <c r="K430" s="100">
        <f>+'Ark1'!AE2228</f>
        <v>16.413070399535428</v>
      </c>
      <c r="M430" s="100">
        <f>+'Ark1'!W2228</f>
        <v>74.850426012487276</v>
      </c>
      <c r="O430" s="100">
        <f>+'Ark1'!X2228</f>
        <v>0</v>
      </c>
      <c r="Q430" s="100">
        <f>+'Ark1'!Y2228</f>
        <v>0</v>
      </c>
      <c r="R430" s="110"/>
      <c r="T430" s="110"/>
      <c r="U430" s="100">
        <f>+'Ark1'!AA2228</f>
        <v>8.1186111751608738</v>
      </c>
      <c r="V430" s="10">
        <f t="shared" si="15"/>
        <v>76.245345744680847</v>
      </c>
      <c r="W430" s="1">
        <f>+'Ark1'!V2228</f>
        <v>81.09633035081923</v>
      </c>
      <c r="X430" s="39"/>
      <c r="Y430"/>
    </row>
    <row r="431" spans="1:25" ht="15.6">
      <c r="A431" s="39"/>
      <c r="B431">
        <f>+'Ark1'!C2229</f>
        <v>2006</v>
      </c>
      <c r="C431">
        <f>+'Ark1'!M2229</f>
        <v>58</v>
      </c>
      <c r="D431" s="301">
        <f>+'Ark1'!Q2229</f>
        <v>3039</v>
      </c>
      <c r="F431" s="301">
        <f>+'Ark1'!R2229</f>
        <v>236432</v>
      </c>
      <c r="H431" s="301">
        <f>+'Ark1'!S2229</f>
        <v>236419</v>
      </c>
      <c r="I431" s="100">
        <f>+'Ark1'!AD2229</f>
        <v>16.887131518950461</v>
      </c>
      <c r="K431" s="100">
        <f>+'Ark1'!AE2229</f>
        <v>16.76379311688062</v>
      </c>
      <c r="M431" s="100">
        <f>+'Ark1'!W2229</f>
        <v>74.159466032764442</v>
      </c>
      <c r="O431" s="100">
        <f>+'Ark1'!X2229</f>
        <v>0</v>
      </c>
      <c r="Q431" s="100">
        <f>+'Ark1'!Y2229</f>
        <v>0</v>
      </c>
      <c r="R431" s="110"/>
      <c r="T431" s="110"/>
      <c r="U431" s="100">
        <f>+'Ark1'!AA2229</f>
        <v>8.2808179858240543</v>
      </c>
      <c r="V431" s="10">
        <f t="shared" si="15"/>
        <v>77.799276077657126</v>
      </c>
      <c r="W431" s="1">
        <f>+'Ark1'!V2229</f>
        <v>80.348228726644294</v>
      </c>
      <c r="X431" s="39"/>
      <c r="Y431"/>
    </row>
    <row r="432" spans="1:25" ht="15.6">
      <c r="A432" s="39"/>
      <c r="B432">
        <f>+'Ark1'!C2230</f>
        <v>2006</v>
      </c>
      <c r="C432">
        <f>+'Ark1'!M2230</f>
        <v>59</v>
      </c>
      <c r="D432" s="301">
        <f>+'Ark1'!Q2230</f>
        <v>2974</v>
      </c>
      <c r="F432" s="301">
        <f>+'Ark1'!R2230</f>
        <v>198649</v>
      </c>
      <c r="H432" s="301">
        <f>+'Ark1'!S2230</f>
        <v>198641</v>
      </c>
      <c r="I432" s="100">
        <f>+'Ark1'!AD2230</f>
        <v>14.188484592220975</v>
      </c>
      <c r="K432" s="100">
        <f>+'Ark1'!AE2230</f>
        <v>13.992455511029064</v>
      </c>
      <c r="M432" s="100">
        <f>+'Ark1'!W2230</f>
        <v>73.671874386456452</v>
      </c>
      <c r="O432" s="100">
        <f>+'Ark1'!X2230</f>
        <v>0</v>
      </c>
      <c r="Q432" s="100">
        <f>+'Ark1'!Y2230</f>
        <v>0</v>
      </c>
      <c r="R432" s="110"/>
      <c r="T432" s="110"/>
      <c r="U432" s="100">
        <f>+'Ark1'!AA2230</f>
        <v>8.4272376647971736</v>
      </c>
      <c r="V432" s="10">
        <f t="shared" ref="V432:V495" si="16">+F432/D432</f>
        <v>66.795225285810361</v>
      </c>
      <c r="W432" s="1">
        <f>+'Ark1'!V2230</f>
        <v>79.819433178460244</v>
      </c>
      <c r="X432" s="39"/>
      <c r="Y432"/>
    </row>
    <row r="433" spans="1:25" ht="15.6">
      <c r="A433" s="39"/>
      <c r="B433">
        <f>+'Ark1'!C2231</f>
        <v>2006</v>
      </c>
      <c r="C433">
        <f>+'Ark1'!M2231</f>
        <v>60</v>
      </c>
      <c r="D433" s="301">
        <f>+'Ark1'!Q2231</f>
        <v>2856</v>
      </c>
      <c r="F433" s="301">
        <f>+'Ark1'!R2231</f>
        <v>130885</v>
      </c>
      <c r="H433" s="301">
        <f>+'Ark1'!S2231</f>
        <v>130880</v>
      </c>
      <c r="I433" s="100">
        <f>+'Ark1'!AD2231</f>
        <v>9.3484477941134436</v>
      </c>
      <c r="K433" s="100">
        <f>+'Ark1'!AE2231</f>
        <v>9.2046991412269179</v>
      </c>
      <c r="M433" s="100">
        <f>+'Ark1'!W2231</f>
        <v>73.555133710268251</v>
      </c>
      <c r="O433" s="100">
        <f>+'Ark1'!X2231</f>
        <v>0</v>
      </c>
      <c r="Q433" s="100">
        <f>+'Ark1'!Y2231</f>
        <v>0</v>
      </c>
      <c r="R433" s="110"/>
      <c r="T433" s="110"/>
      <c r="U433" s="100">
        <f>+'Ark1'!AA2231</f>
        <v>8.51991172864855</v>
      </c>
      <c r="V433" s="10">
        <f t="shared" si="16"/>
        <v>45.828081232492998</v>
      </c>
      <c r="W433" s="1">
        <f>+'Ark1'!V2231</f>
        <v>79.692900562111177</v>
      </c>
      <c r="X433" s="39"/>
      <c r="Y433"/>
    </row>
    <row r="434" spans="1:25" ht="15.6">
      <c r="A434" s="39"/>
      <c r="B434">
        <f>+'Ark1'!C2232</f>
        <v>2006</v>
      </c>
      <c r="C434">
        <f>+'Ark1'!M2232</f>
        <v>61</v>
      </c>
      <c r="D434" s="301">
        <f>+'Ark1'!Q2232</f>
        <v>2640</v>
      </c>
      <c r="F434" s="301">
        <f>+'Ark1'!R2232</f>
        <v>59148</v>
      </c>
      <c r="H434" s="301">
        <f>+'Ark1'!S2232</f>
        <v>59146</v>
      </c>
      <c r="I434" s="100">
        <f>+'Ark1'!AD2232</f>
        <v>4.2246398756635379</v>
      </c>
      <c r="K434" s="100">
        <f>+'Ark1'!AE2232</f>
        <v>4.1752625450104128</v>
      </c>
      <c r="M434" s="100">
        <f>+'Ark1'!W2232</f>
        <v>73.830377371250307</v>
      </c>
      <c r="O434" s="100">
        <f>+'Ark1'!X2232</f>
        <v>0</v>
      </c>
      <c r="Q434" s="100">
        <f>+'Ark1'!Y2232</f>
        <v>0</v>
      </c>
      <c r="R434" s="110"/>
      <c r="T434" s="110"/>
      <c r="U434" s="100">
        <f>+'Ark1'!AA2232</f>
        <v>8.5221727618758063</v>
      </c>
      <c r="V434" s="10">
        <f t="shared" si="16"/>
        <v>22.404545454545456</v>
      </c>
      <c r="W434" s="1">
        <f>+'Ark1'!V2232</f>
        <v>79.991025385188763</v>
      </c>
      <c r="X434" s="39"/>
      <c r="Y434"/>
    </row>
    <row r="435" spans="1:25" ht="15.6">
      <c r="A435" s="39"/>
      <c r="B435">
        <f>+'Ark1'!C2233</f>
        <v>2006</v>
      </c>
      <c r="C435">
        <f>+'Ark1'!M2233</f>
        <v>62</v>
      </c>
      <c r="D435" s="301">
        <f>+'Ark1'!Q2233</f>
        <v>2137</v>
      </c>
      <c r="F435" s="301">
        <f>+'Ark1'!R2233</f>
        <v>18622</v>
      </c>
      <c r="H435" s="301">
        <f>+'Ark1'!S2233</f>
        <v>18622</v>
      </c>
      <c r="I435" s="100">
        <f>+'Ark1'!AD2233</f>
        <v>1.3300744533138298</v>
      </c>
      <c r="K435" s="100">
        <f>+'Ark1'!AE2233</f>
        <v>1.3294020209006965</v>
      </c>
      <c r="M435" s="100">
        <f>+'Ark1'!W2233</f>
        <v>74.663215551498524</v>
      </c>
      <c r="O435" s="100">
        <f>+'Ark1'!X2233</f>
        <v>0</v>
      </c>
      <c r="Q435" s="100">
        <f>+'Ark1'!Y2233</f>
        <v>0</v>
      </c>
      <c r="R435" s="110"/>
      <c r="T435" s="110"/>
      <c r="U435" s="100">
        <f>+'Ark1'!AA2233</f>
        <v>8.4970109240569336</v>
      </c>
      <c r="V435" s="10">
        <f t="shared" si="16"/>
        <v>8.7140851661207304</v>
      </c>
      <c r="W435" s="1">
        <f>+'Ark1'!V2233</f>
        <v>80.891891171720715</v>
      </c>
      <c r="X435" s="39"/>
      <c r="Y435"/>
    </row>
    <row r="436" spans="1:25" ht="15.6">
      <c r="A436" s="39"/>
      <c r="B436">
        <f>+'Ark1'!C2234</f>
        <v>2006</v>
      </c>
      <c r="C436">
        <f>+'Ark1'!M2234</f>
        <v>63</v>
      </c>
      <c r="D436" s="301">
        <f>+'Ark1'!Q2234</f>
        <v>1216</v>
      </c>
      <c r="F436" s="301">
        <f>+'Ark1'!R2234</f>
        <v>3837</v>
      </c>
      <c r="H436" s="301">
        <f>+'Ark1'!S2234</f>
        <v>3837</v>
      </c>
      <c r="I436" s="100">
        <f>+'Ark1'!AD2234</f>
        <v>0.2740573341942415</v>
      </c>
      <c r="K436" s="100">
        <f>+'Ark1'!AE2234</f>
        <v>0.27784446245029421</v>
      </c>
      <c r="M436" s="100">
        <f>+'Ark1'!W2234</f>
        <v>75.733255147250389</v>
      </c>
      <c r="O436" s="100">
        <f>+'Ark1'!X2234</f>
        <v>0</v>
      </c>
      <c r="Q436" s="100">
        <f>+'Ark1'!Y2234</f>
        <v>0</v>
      </c>
      <c r="R436" s="110"/>
      <c r="T436" s="110"/>
      <c r="U436" s="100">
        <f>+'Ark1'!AA2234</f>
        <v>8.6706544920577198</v>
      </c>
      <c r="V436" s="10">
        <f t="shared" si="16"/>
        <v>3.1554276315789473</v>
      </c>
      <c r="W436" s="1">
        <f>+'Ark1'!V2234</f>
        <v>82.051197342633102</v>
      </c>
      <c r="X436" s="39"/>
      <c r="Y436"/>
    </row>
    <row r="437" spans="1:25" ht="15.6">
      <c r="A437" s="39"/>
      <c r="B437">
        <f>+'Ark1'!C2235</f>
        <v>2006</v>
      </c>
      <c r="C437">
        <f>+'Ark1'!M2235</f>
        <v>64</v>
      </c>
      <c r="D437" s="301">
        <f>+'Ark1'!Q2235</f>
        <v>453</v>
      </c>
      <c r="F437" s="301">
        <f>+'Ark1'!R2235</f>
        <v>732</v>
      </c>
      <c r="H437" s="301">
        <f>+'Ark1'!S2235</f>
        <v>732</v>
      </c>
      <c r="I437" s="100">
        <f>+'Ark1'!AD2235</f>
        <v>5.2283025444405745E-2</v>
      </c>
      <c r="K437" s="100">
        <f>+'Ark1'!AE2235</f>
        <v>5.3334097024701321E-2</v>
      </c>
      <c r="M437" s="100">
        <f>+'Ark1'!W2235</f>
        <v>76.2027322404372</v>
      </c>
      <c r="O437" s="100">
        <f>+'Ark1'!X2235</f>
        <v>0</v>
      </c>
      <c r="Q437" s="100">
        <f>+'Ark1'!Y2235</f>
        <v>0</v>
      </c>
      <c r="R437" s="110"/>
      <c r="T437" s="110"/>
      <c r="U437" s="100">
        <f>+'Ark1'!AA2235</f>
        <v>9.089190311188343</v>
      </c>
      <c r="V437" s="10">
        <f t="shared" si="16"/>
        <v>1.6158940397350994</v>
      </c>
      <c r="W437" s="1">
        <f>+'Ark1'!V2235</f>
        <v>82.559839913799649</v>
      </c>
      <c r="X437" s="39"/>
      <c r="Y437"/>
    </row>
    <row r="438" spans="1:25" ht="15.6">
      <c r="A438" s="39"/>
      <c r="B438">
        <f>+'Ark1'!C2236</f>
        <v>2006</v>
      </c>
      <c r="C438">
        <f>+'Ark1'!M2236</f>
        <v>65</v>
      </c>
      <c r="D438" s="301">
        <f>+'Ark1'!Q2236</f>
        <v>60</v>
      </c>
      <c r="F438" s="301">
        <f>+'Ark1'!R2236</f>
        <v>61</v>
      </c>
      <c r="H438" s="301">
        <f>+'Ark1'!S2236</f>
        <v>61</v>
      </c>
      <c r="I438" s="100">
        <f>+'Ark1'!AD2236</f>
        <v>4.3569187870338109E-3</v>
      </c>
      <c r="K438" s="100">
        <f>+'Ark1'!AE2236</f>
        <v>4.2188899633525748E-3</v>
      </c>
      <c r="M438" s="100">
        <f>+'Ark1'!W2236</f>
        <v>72.334426229508225</v>
      </c>
      <c r="O438" s="100">
        <f>+'Ark1'!X2236</f>
        <v>0</v>
      </c>
      <c r="Q438" s="100">
        <f>+'Ark1'!Y2236</f>
        <v>0</v>
      </c>
      <c r="R438" s="110"/>
      <c r="T438" s="110"/>
      <c r="U438" s="100">
        <f>+'Ark1'!AA2236</f>
        <v>11.401148708963447</v>
      </c>
      <c r="V438" s="10">
        <f t="shared" si="16"/>
        <v>1.0166666666666666</v>
      </c>
      <c r="W438" s="1">
        <f>+'Ark1'!V2236</f>
        <v>78.368825817451977</v>
      </c>
      <c r="X438" s="39"/>
      <c r="Y438"/>
    </row>
    <row r="439" spans="1:25" ht="15.6">
      <c r="A439" s="39"/>
      <c r="B439">
        <f>+'Ark1'!C2237</f>
        <v>2006</v>
      </c>
      <c r="C439">
        <f>+'Ark1'!M2237</f>
        <v>66</v>
      </c>
      <c r="D439" s="301">
        <f>+'Ark1'!Q2237</f>
        <v>0</v>
      </c>
      <c r="F439" s="301">
        <f>+'Ark1'!R2237</f>
        <v>0</v>
      </c>
      <c r="H439" s="301">
        <f>+'Ark1'!S2237</f>
        <v>0</v>
      </c>
      <c r="I439" s="100">
        <f>+'Ark1'!AD2237</f>
        <v>0</v>
      </c>
      <c r="K439" s="100">
        <f>+'Ark1'!AE2237</f>
        <v>0</v>
      </c>
      <c r="M439" s="100">
        <f>+'Ark1'!W2237</f>
        <v>0</v>
      </c>
      <c r="O439" s="100">
        <f>+'Ark1'!X2237</f>
        <v>0</v>
      </c>
      <c r="Q439" s="100">
        <f>+'Ark1'!Y2237</f>
        <v>0</v>
      </c>
      <c r="R439" s="110"/>
      <c r="T439" s="110"/>
      <c r="U439" s="100">
        <f>+'Ark1'!AA2237</f>
        <v>0</v>
      </c>
      <c r="V439" s="10" t="e">
        <f t="shared" si="16"/>
        <v>#DIV/0!</v>
      </c>
      <c r="W439" s="1">
        <f>+'Ark1'!V2237</f>
        <v>0</v>
      </c>
      <c r="X439" s="39"/>
      <c r="Y439"/>
    </row>
    <row r="440" spans="1:25" ht="15.6">
      <c r="A440" s="39"/>
      <c r="B440">
        <f>+'Ark1'!C2238</f>
        <v>2006</v>
      </c>
      <c r="C440">
        <f>+'Ark1'!M2238</f>
        <v>67</v>
      </c>
      <c r="D440" s="301">
        <f>+'Ark1'!Q2238</f>
        <v>0</v>
      </c>
      <c r="F440" s="301">
        <f>+'Ark1'!R2238</f>
        <v>0</v>
      </c>
      <c r="H440" s="301">
        <f>+'Ark1'!S2238</f>
        <v>0</v>
      </c>
      <c r="I440" s="100">
        <f>+'Ark1'!AD2238</f>
        <v>0</v>
      </c>
      <c r="K440" s="100">
        <f>+'Ark1'!AE2238</f>
        <v>0</v>
      </c>
      <c r="M440" s="100">
        <f>+'Ark1'!W2238</f>
        <v>0</v>
      </c>
      <c r="O440" s="100">
        <f>+'Ark1'!X2238</f>
        <v>0</v>
      </c>
      <c r="Q440" s="100">
        <f>+'Ark1'!Y2238</f>
        <v>0</v>
      </c>
      <c r="R440" s="110"/>
      <c r="T440" s="110"/>
      <c r="U440" s="100">
        <f>+'Ark1'!AA2238</f>
        <v>0</v>
      </c>
      <c r="V440" s="10" t="e">
        <f t="shared" si="16"/>
        <v>#DIV/0!</v>
      </c>
      <c r="W440" s="1">
        <f>+'Ark1'!V2238</f>
        <v>0</v>
      </c>
      <c r="X440" s="39"/>
      <c r="Y440"/>
    </row>
    <row r="441" spans="1:25" ht="15.6">
      <c r="A441" s="39"/>
      <c r="B441">
        <f>+'Ark1'!C2239</f>
        <v>2006</v>
      </c>
      <c r="C441">
        <f>+'Ark1'!M2239</f>
        <v>68</v>
      </c>
      <c r="D441" s="301">
        <f>+'Ark1'!Q2239</f>
        <v>0</v>
      </c>
      <c r="F441" s="301">
        <f>+'Ark1'!R2239</f>
        <v>0</v>
      </c>
      <c r="H441" s="301">
        <f>+'Ark1'!S2239</f>
        <v>0</v>
      </c>
      <c r="I441" s="100">
        <f>+'Ark1'!AD2239</f>
        <v>0</v>
      </c>
      <c r="K441" s="100">
        <f>+'Ark1'!AE2239</f>
        <v>0</v>
      </c>
      <c r="M441" s="100">
        <f>+'Ark1'!W2239</f>
        <v>0</v>
      </c>
      <c r="O441" s="100">
        <f>+'Ark1'!X2239</f>
        <v>0</v>
      </c>
      <c r="Q441" s="100">
        <f>+'Ark1'!Y2239</f>
        <v>0</v>
      </c>
      <c r="R441" s="110"/>
      <c r="T441" s="110"/>
      <c r="U441" s="100">
        <f>+'Ark1'!AA2239</f>
        <v>0</v>
      </c>
      <c r="V441" s="10" t="e">
        <f t="shared" si="16"/>
        <v>#DIV/0!</v>
      </c>
      <c r="W441" s="1">
        <f>+'Ark1'!V2239</f>
        <v>0</v>
      </c>
      <c r="X441" s="39"/>
      <c r="Y441"/>
    </row>
    <row r="442" spans="1:25" ht="15.6">
      <c r="A442" s="39"/>
      <c r="B442">
        <f>+'Ark1'!C2240</f>
        <v>2005</v>
      </c>
      <c r="C442">
        <f>+'Ark1'!M2240</f>
        <v>35</v>
      </c>
      <c r="D442" s="301">
        <f>+'Ark1'!Q2240</f>
        <v>12</v>
      </c>
      <c r="F442" s="301">
        <f>+'Ark1'!R2240</f>
        <v>20</v>
      </c>
      <c r="H442" s="301">
        <f>+'Ark1'!S2240</f>
        <v>20</v>
      </c>
      <c r="I442" s="100">
        <f>+'Ark1'!AD2240</f>
        <v>1.4647421907270106E-3</v>
      </c>
      <c r="K442" s="100">
        <f>+'Ark1'!AE2240</f>
        <v>1.2480613244215835E-3</v>
      </c>
      <c r="M442" s="100">
        <f>+'Ark1'!W2240</f>
        <v>63.72</v>
      </c>
      <c r="O442" s="100">
        <f>+'Ark1'!X2240</f>
        <v>0</v>
      </c>
      <c r="Q442" s="100">
        <f>+'Ark1'!Y2240</f>
        <v>0</v>
      </c>
      <c r="R442" s="110"/>
      <c r="T442" s="110"/>
      <c r="U442" s="100">
        <f>+'Ark1'!AA2240</f>
        <v>15.683194827585339</v>
      </c>
      <c r="V442" s="10">
        <f t="shared" si="16"/>
        <v>1.6666666666666667</v>
      </c>
      <c r="W442" s="1">
        <f>+'Ark1'!V2240</f>
        <v>69.035752979414937</v>
      </c>
      <c r="X442" s="39"/>
      <c r="Y442"/>
    </row>
    <row r="443" spans="1:25" ht="15.6">
      <c r="A443" s="39"/>
      <c r="B443">
        <f>+'Ark1'!C2241</f>
        <v>2005</v>
      </c>
      <c r="C443">
        <f>+'Ark1'!M2241</f>
        <v>36</v>
      </c>
      <c r="D443" s="301">
        <f>+'Ark1'!Q2241</f>
        <v>6</v>
      </c>
      <c r="F443" s="301">
        <f>+'Ark1'!R2241</f>
        <v>6</v>
      </c>
      <c r="H443" s="301">
        <f>+'Ark1'!S2241</f>
        <v>6</v>
      </c>
      <c r="I443" s="100">
        <f>+'Ark1'!AD2241</f>
        <v>4.3942265721810304E-4</v>
      </c>
      <c r="K443" s="100">
        <f>+'Ark1'!AE2241</f>
        <v>4.094589137952481E-4</v>
      </c>
      <c r="M443" s="100">
        <f>+'Ark1'!W2241</f>
        <v>69.683333333333351</v>
      </c>
      <c r="O443" s="100">
        <f>+'Ark1'!X2241</f>
        <v>0</v>
      </c>
      <c r="Q443" s="100">
        <f>+'Ark1'!Y2241</f>
        <v>0</v>
      </c>
      <c r="R443" s="110"/>
      <c r="T443" s="110"/>
      <c r="U443" s="100">
        <f>+'Ark1'!AA2241</f>
        <v>11.57359302704025</v>
      </c>
      <c r="V443" s="10">
        <f t="shared" si="16"/>
        <v>1</v>
      </c>
      <c r="W443" s="1">
        <f>+'Ark1'!V2241</f>
        <v>75.496569158540979</v>
      </c>
      <c r="X443" s="39"/>
      <c r="Y443"/>
    </row>
    <row r="444" spans="1:25" ht="15.6">
      <c r="A444" s="39"/>
      <c r="B444">
        <f>+'Ark1'!C2242</f>
        <v>2005</v>
      </c>
      <c r="C444">
        <f>+'Ark1'!M2242</f>
        <v>37</v>
      </c>
      <c r="D444" s="301">
        <f>+'Ark1'!Q2242</f>
        <v>3</v>
      </c>
      <c r="F444" s="301">
        <f>+'Ark1'!R2242</f>
        <v>4</v>
      </c>
      <c r="H444" s="301">
        <f>+'Ark1'!S2242</f>
        <v>4</v>
      </c>
      <c r="I444" s="100">
        <f>+'Ark1'!AD2242</f>
        <v>2.9294843814540214E-4</v>
      </c>
      <c r="K444" s="100">
        <f>+'Ark1'!AE2242</f>
        <v>2.8322295591864558E-4</v>
      </c>
      <c r="M444" s="100">
        <f>+'Ark1'!W2242</f>
        <v>72.300000000000011</v>
      </c>
      <c r="O444" s="100">
        <f>+'Ark1'!X2242</f>
        <v>0</v>
      </c>
      <c r="Q444" s="100">
        <f>+'Ark1'!Y2242</f>
        <v>0</v>
      </c>
      <c r="R444" s="110"/>
      <c r="T444" s="110"/>
      <c r="U444" s="100">
        <f>+'Ark1'!AA2242</f>
        <v>11.227199116431418</v>
      </c>
      <c r="V444" s="10">
        <f t="shared" si="16"/>
        <v>1.3333333333333333</v>
      </c>
      <c r="W444" s="1">
        <f>+'Ark1'!V2242</f>
        <v>78.33152762730225</v>
      </c>
      <c r="X444" s="39"/>
      <c r="Y444"/>
    </row>
    <row r="445" spans="1:25" ht="15.6">
      <c r="A445" s="39"/>
      <c r="B445">
        <f>+'Ark1'!C2243</f>
        <v>2005</v>
      </c>
      <c r="C445">
        <f>+'Ark1'!M2243</f>
        <v>38</v>
      </c>
      <c r="D445" s="301">
        <f>+'Ark1'!Q2243</f>
        <v>7</v>
      </c>
      <c r="F445" s="301">
        <f>+'Ark1'!R2243</f>
        <v>9</v>
      </c>
      <c r="H445" s="301">
        <f>+'Ark1'!S2243</f>
        <v>9</v>
      </c>
      <c r="I445" s="100">
        <f>+'Ark1'!AD2243</f>
        <v>6.591339858271544E-4</v>
      </c>
      <c r="K445" s="100">
        <f>+'Ark1'!AE2243</f>
        <v>6.1658773529176783E-4</v>
      </c>
      <c r="M445" s="100">
        <f>+'Ark1'!W2243</f>
        <v>69.955555555555563</v>
      </c>
      <c r="O445" s="100">
        <f>+'Ark1'!X2243</f>
        <v>0</v>
      </c>
      <c r="Q445" s="100">
        <f>+'Ark1'!Y2243</f>
        <v>0</v>
      </c>
      <c r="R445" s="110"/>
      <c r="T445" s="110"/>
      <c r="U445" s="100">
        <f>+'Ark1'!AA2243</f>
        <v>8.3650212340981245</v>
      </c>
      <c r="V445" s="10">
        <f t="shared" si="16"/>
        <v>1.2857142857142858</v>
      </c>
      <c r="W445" s="1">
        <f>+'Ark1'!V2243</f>
        <v>75.791501143613814</v>
      </c>
      <c r="X445" s="39"/>
      <c r="Y445"/>
    </row>
    <row r="446" spans="1:25" ht="15.6">
      <c r="A446" s="39"/>
      <c r="B446">
        <f>+'Ark1'!C2244</f>
        <v>2005</v>
      </c>
      <c r="C446">
        <f>+'Ark1'!M2244</f>
        <v>39</v>
      </c>
      <c r="D446" s="301">
        <f>+'Ark1'!Q2244</f>
        <v>11</v>
      </c>
      <c r="F446" s="301">
        <f>+'Ark1'!R2244</f>
        <v>13</v>
      </c>
      <c r="H446" s="301">
        <f>+'Ark1'!S2244</f>
        <v>13</v>
      </c>
      <c r="I446" s="100">
        <f>+'Ark1'!AD2244</f>
        <v>9.5208242397255675E-4</v>
      </c>
      <c r="K446" s="100">
        <f>+'Ark1'!AE2244</f>
        <v>9.4965871491808635E-4</v>
      </c>
      <c r="M446" s="100">
        <f>+'Ark1'!W2244</f>
        <v>74.592307692307713</v>
      </c>
      <c r="O446" s="100">
        <f>+'Ark1'!X2244</f>
        <v>0</v>
      </c>
      <c r="Q446" s="100">
        <f>+'Ark1'!Y2244</f>
        <v>0</v>
      </c>
      <c r="R446" s="110"/>
      <c r="T446" s="110"/>
      <c r="U446" s="100">
        <f>+'Ark1'!AA2244</f>
        <v>10.533715944415544</v>
      </c>
      <c r="V446" s="10">
        <f t="shared" si="16"/>
        <v>1.1818181818181819</v>
      </c>
      <c r="W446" s="1">
        <f>+'Ark1'!V2244</f>
        <v>80.815067922326861</v>
      </c>
      <c r="X446" s="39"/>
      <c r="Y446"/>
    </row>
    <row r="447" spans="1:25" ht="15.6">
      <c r="A447" s="39"/>
      <c r="B447">
        <f>+'Ark1'!C2245</f>
        <v>2005</v>
      </c>
      <c r="C447">
        <f>+'Ark1'!M2245</f>
        <v>40</v>
      </c>
      <c r="D447" s="301">
        <f>+'Ark1'!Q2245</f>
        <v>12</v>
      </c>
      <c r="F447" s="301">
        <f>+'Ark1'!R2245</f>
        <v>18</v>
      </c>
      <c r="H447" s="301">
        <f>+'Ark1'!S2245</f>
        <v>18</v>
      </c>
      <c r="I447" s="100">
        <f>+'Ark1'!AD2245</f>
        <v>1.318267971654309E-3</v>
      </c>
      <c r="K447" s="100">
        <f>+'Ark1'!AE2245</f>
        <v>1.4301192341908649E-3</v>
      </c>
      <c r="M447" s="100">
        <f>+'Ark1'!W2245</f>
        <v>81.12777777777778</v>
      </c>
      <c r="O447" s="100">
        <f>+'Ark1'!X2245</f>
        <v>0</v>
      </c>
      <c r="Q447" s="100">
        <f>+'Ark1'!Y2245</f>
        <v>0</v>
      </c>
      <c r="R447" s="110"/>
      <c r="T447" s="110"/>
      <c r="U447" s="100">
        <f>+'Ark1'!AA2245</f>
        <v>14.87095624047665</v>
      </c>
      <c r="V447" s="10">
        <f t="shared" si="16"/>
        <v>1.5</v>
      </c>
      <c r="W447" s="1">
        <f>+'Ark1'!V2245</f>
        <v>87.8957505718069</v>
      </c>
      <c r="X447" s="39"/>
      <c r="Y447"/>
    </row>
    <row r="448" spans="1:25" ht="15.6">
      <c r="A448" s="39"/>
      <c r="B448">
        <f>+'Ark1'!C2246</f>
        <v>2005</v>
      </c>
      <c r="C448">
        <f>+'Ark1'!M2246</f>
        <v>41</v>
      </c>
      <c r="D448" s="301">
        <f>+'Ark1'!Q2246</f>
        <v>24</v>
      </c>
      <c r="F448" s="301">
        <f>+'Ark1'!R2246</f>
        <v>26</v>
      </c>
      <c r="H448" s="301">
        <f>+'Ark1'!S2246</f>
        <v>26</v>
      </c>
      <c r="I448" s="100">
        <f>+'Ark1'!AD2246</f>
        <v>1.9041648479451135E-3</v>
      </c>
      <c r="K448" s="100">
        <f>+'Ark1'!AE2246</f>
        <v>1.9442687910971195E-3</v>
      </c>
      <c r="M448" s="100">
        <f>+'Ark1'!W2246</f>
        <v>76.35769230769229</v>
      </c>
      <c r="O448" s="100">
        <f>+'Ark1'!X2246</f>
        <v>0</v>
      </c>
      <c r="Q448" s="100">
        <f>+'Ark1'!Y2246</f>
        <v>0</v>
      </c>
      <c r="R448" s="110"/>
      <c r="T448" s="110"/>
      <c r="U448" s="100">
        <f>+'Ark1'!AA2246</f>
        <v>15.248409074062131</v>
      </c>
      <c r="V448" s="10">
        <f t="shared" si="16"/>
        <v>1.0833333333333333</v>
      </c>
      <c r="W448" s="1">
        <f>+'Ark1'!V2246</f>
        <v>82.727727310609197</v>
      </c>
      <c r="X448" s="39"/>
      <c r="Y448"/>
    </row>
    <row r="449" spans="1:25" ht="15.6">
      <c r="A449" s="39"/>
      <c r="B449">
        <f>+'Ark1'!C2247</f>
        <v>2005</v>
      </c>
      <c r="C449">
        <f>+'Ark1'!M2247</f>
        <v>42</v>
      </c>
      <c r="D449" s="301">
        <f>+'Ark1'!Q2247</f>
        <v>45</v>
      </c>
      <c r="F449" s="301">
        <f>+'Ark1'!R2247</f>
        <v>57</v>
      </c>
      <c r="H449" s="301">
        <f>+'Ark1'!S2247</f>
        <v>57</v>
      </c>
      <c r="I449" s="100">
        <f>+'Ark1'!AD2247</f>
        <v>4.1745152435719779E-3</v>
      </c>
      <c r="K449" s="100">
        <f>+'Ark1'!AE2247</f>
        <v>4.4558648932719411E-3</v>
      </c>
      <c r="M449" s="100">
        <f>+'Ark1'!W2247</f>
        <v>79.822807017543809</v>
      </c>
      <c r="O449" s="100">
        <f>+'Ark1'!X2247</f>
        <v>0</v>
      </c>
      <c r="Q449" s="100">
        <f>+'Ark1'!Y2247</f>
        <v>0</v>
      </c>
      <c r="R449" s="110"/>
      <c r="T449" s="110"/>
      <c r="U449" s="100">
        <f>+'Ark1'!AA2247</f>
        <v>15.119547212470676</v>
      </c>
      <c r="V449" s="10">
        <f t="shared" si="16"/>
        <v>1.2666666666666666</v>
      </c>
      <c r="W449" s="1">
        <f>+'Ark1'!V2247</f>
        <v>86.481914428541572</v>
      </c>
      <c r="X449" s="39"/>
      <c r="Y449"/>
    </row>
    <row r="450" spans="1:25" ht="15.6">
      <c r="A450" s="39"/>
      <c r="B450">
        <f>+'Ark1'!C2248</f>
        <v>2005</v>
      </c>
      <c r="C450">
        <f>+'Ark1'!M2248</f>
        <v>43</v>
      </c>
      <c r="D450" s="301">
        <f>+'Ark1'!Q2248</f>
        <v>62</v>
      </c>
      <c r="F450" s="301">
        <f>+'Ark1'!R2248</f>
        <v>71</v>
      </c>
      <c r="H450" s="301">
        <f>+'Ark1'!S2248</f>
        <v>71</v>
      </c>
      <c r="I450" s="100">
        <f>+'Ark1'!AD2248</f>
        <v>5.199834777080887E-3</v>
      </c>
      <c r="K450" s="100">
        <f>+'Ark1'!AE2248</f>
        <v>5.6131420959312228E-3</v>
      </c>
      <c r="M450" s="100">
        <f>+'Ark1'!W2248</f>
        <v>80.72676056338031</v>
      </c>
      <c r="O450" s="100">
        <f>+'Ark1'!X2248</f>
        <v>0</v>
      </c>
      <c r="Q450" s="100">
        <f>+'Ark1'!Y2248</f>
        <v>0</v>
      </c>
      <c r="R450" s="110"/>
      <c r="T450" s="110"/>
      <c r="U450" s="100">
        <f>+'Ark1'!AA2248</f>
        <v>13.178043601689188</v>
      </c>
      <c r="V450" s="10">
        <f t="shared" si="16"/>
        <v>1.1451612903225807</v>
      </c>
      <c r="W450" s="1">
        <f>+'Ark1'!V2248</f>
        <v>87.461279050249502</v>
      </c>
      <c r="X450" s="39"/>
      <c r="Y450"/>
    </row>
    <row r="451" spans="1:25" ht="15.6">
      <c r="A451" s="39"/>
      <c r="B451">
        <f>+'Ark1'!C2249</f>
        <v>2005</v>
      </c>
      <c r="C451">
        <f>+'Ark1'!M2249</f>
        <v>44</v>
      </c>
      <c r="D451" s="301">
        <f>+'Ark1'!Q2249</f>
        <v>119</v>
      </c>
      <c r="F451" s="301">
        <f>+'Ark1'!R2249</f>
        <v>143</v>
      </c>
      <c r="H451" s="301">
        <f>+'Ark1'!S2249</f>
        <v>143</v>
      </c>
      <c r="I451" s="100">
        <f>+'Ark1'!AD2249</f>
        <v>1.0472906663698121E-2</v>
      </c>
      <c r="K451" s="100">
        <f>+'Ark1'!AE2249</f>
        <v>1.1217372266209402E-2</v>
      </c>
      <c r="M451" s="100">
        <f>+'Ark1'!W2249</f>
        <v>80.098601398601389</v>
      </c>
      <c r="O451" s="100">
        <f>+'Ark1'!X2249</f>
        <v>0</v>
      </c>
      <c r="Q451" s="100">
        <f>+'Ark1'!Y2249</f>
        <v>0</v>
      </c>
      <c r="R451" s="110"/>
      <c r="T451" s="110"/>
      <c r="U451" s="100">
        <f>+'Ark1'!AA2249</f>
        <v>11.606984791323336</v>
      </c>
      <c r="V451" s="10">
        <f t="shared" si="16"/>
        <v>1.2016806722689075</v>
      </c>
      <c r="W451" s="1">
        <f>+'Ark1'!V2249</f>
        <v>86.78071657486602</v>
      </c>
      <c r="X451" s="39"/>
      <c r="Y451"/>
    </row>
    <row r="452" spans="1:25" ht="15.6">
      <c r="A452" s="39"/>
      <c r="B452" s="46">
        <f>+'Ark1'!C2250</f>
        <v>2005</v>
      </c>
      <c r="C452" s="46">
        <f>+'Ark1'!M2250</f>
        <v>45</v>
      </c>
      <c r="D452" s="335">
        <f>+'Ark1'!Q2250</f>
        <v>176</v>
      </c>
      <c r="E452" s="65"/>
      <c r="F452" s="335">
        <f>+'Ark1'!R2250</f>
        <v>237</v>
      </c>
      <c r="G452" s="335"/>
      <c r="H452" s="335">
        <f>+'Ark1'!S2250</f>
        <v>237</v>
      </c>
      <c r="I452" s="99">
        <f>+'Ark1'!AD2250</f>
        <v>1.7357194960115077E-2</v>
      </c>
      <c r="J452" s="99"/>
      <c r="K452" s="99">
        <f>+'Ark1'!AE2250</f>
        <v>1.9178757805092664E-2</v>
      </c>
      <c r="L452" s="99"/>
      <c r="M452" s="99">
        <f>+'Ark1'!W2250</f>
        <v>82.630801687763693</v>
      </c>
      <c r="N452" s="99"/>
      <c r="O452" s="99">
        <f>+'Ark1'!X2250</f>
        <v>0</v>
      </c>
      <c r="P452" s="99"/>
      <c r="Q452" s="99">
        <f>+'Ark1'!Y2250</f>
        <v>0</v>
      </c>
      <c r="R452" s="110"/>
      <c r="S452" s="65"/>
      <c r="T452" s="110"/>
      <c r="U452" s="99">
        <f>+'Ark1'!AA2250</f>
        <v>12.512124946039773</v>
      </c>
      <c r="V452" s="65">
        <f t="shared" si="16"/>
        <v>1.3465909090909092</v>
      </c>
      <c r="W452" s="48">
        <f>+'Ark1'!V2250</f>
        <v>89.524162175258652</v>
      </c>
      <c r="X452" s="39"/>
      <c r="Y452"/>
    </row>
    <row r="453" spans="1:25" ht="15.6">
      <c r="A453" s="39"/>
      <c r="B453" s="46">
        <f>+'Ark1'!C2251</f>
        <v>2005</v>
      </c>
      <c r="C453" s="46">
        <f>+'Ark1'!M2251</f>
        <v>46</v>
      </c>
      <c r="D453" s="335">
        <f>+'Ark1'!Q2251</f>
        <v>312</v>
      </c>
      <c r="E453" s="65"/>
      <c r="F453" s="335">
        <f>+'Ark1'!R2251</f>
        <v>456</v>
      </c>
      <c r="G453" s="335"/>
      <c r="H453" s="335">
        <f>+'Ark1'!S2251</f>
        <v>456</v>
      </c>
      <c r="I453" s="99">
        <f>+'Ark1'!AD2251</f>
        <v>3.3396121948575823E-2</v>
      </c>
      <c r="J453" s="99"/>
      <c r="K453" s="99">
        <f>+'Ark1'!AE2251</f>
        <v>3.6805077748075246E-2</v>
      </c>
      <c r="L453" s="99"/>
      <c r="M453" s="99">
        <f>+'Ark1'!W2251</f>
        <v>82.416228070175507</v>
      </c>
      <c r="N453" s="99"/>
      <c r="O453" s="99">
        <f>+'Ark1'!X2251</f>
        <v>0</v>
      </c>
      <c r="P453" s="99"/>
      <c r="Q453" s="99">
        <f>+'Ark1'!Y2251</f>
        <v>0</v>
      </c>
      <c r="R453" s="110"/>
      <c r="S453" s="65"/>
      <c r="T453" s="110"/>
      <c r="U453" s="99">
        <f>+'Ark1'!AA2251</f>
        <v>10.653983678825451</v>
      </c>
      <c r="V453" s="65">
        <f t="shared" si="16"/>
        <v>1.4615384615384615</v>
      </c>
      <c r="W453" s="48">
        <f>+'Ark1'!V2251</f>
        <v>89.291688050027588</v>
      </c>
      <c r="X453" s="39"/>
      <c r="Y453"/>
    </row>
    <row r="454" spans="1:25" ht="15.6">
      <c r="A454" s="39"/>
      <c r="B454" s="46">
        <f>+'Ark1'!C2252</f>
        <v>2005</v>
      </c>
      <c r="C454" s="46">
        <f>+'Ark1'!M2252</f>
        <v>47</v>
      </c>
      <c r="D454" s="335">
        <f>+'Ark1'!Q2252</f>
        <v>546</v>
      </c>
      <c r="E454" s="65"/>
      <c r="F454" s="335">
        <f>+'Ark1'!R2252</f>
        <v>871</v>
      </c>
      <c r="G454" s="335"/>
      <c r="H454" s="335">
        <f>+'Ark1'!S2252</f>
        <v>871</v>
      </c>
      <c r="I454" s="99">
        <f>+'Ark1'!AD2252</f>
        <v>6.3789522406161286E-2</v>
      </c>
      <c r="J454" s="99"/>
      <c r="K454" s="99">
        <f>+'Ark1'!AE2252</f>
        <v>6.9683815679867422E-2</v>
      </c>
      <c r="L454" s="99"/>
      <c r="M454" s="99">
        <f>+'Ark1'!W2252</f>
        <v>81.692766934557923</v>
      </c>
      <c r="N454" s="99"/>
      <c r="O454" s="99">
        <f>+'Ark1'!X2252</f>
        <v>0</v>
      </c>
      <c r="P454" s="99"/>
      <c r="Q454" s="99">
        <f>+'Ark1'!Y2252</f>
        <v>0</v>
      </c>
      <c r="R454" s="110"/>
      <c r="S454" s="65"/>
      <c r="T454" s="110"/>
      <c r="U454" s="99">
        <f>+'Ark1'!AA2252</f>
        <v>9.7468558580657128</v>
      </c>
      <c r="V454" s="65">
        <f t="shared" si="16"/>
        <v>1.5952380952380953</v>
      </c>
      <c r="W454" s="48">
        <f>+'Ark1'!V2252</f>
        <v>88.507873168535141</v>
      </c>
      <c r="X454" s="39"/>
      <c r="Y454"/>
    </row>
    <row r="455" spans="1:25" ht="15.6">
      <c r="A455" s="39"/>
      <c r="B455" s="46">
        <f>+'Ark1'!C2253</f>
        <v>2005</v>
      </c>
      <c r="C455" s="46">
        <f>+'Ark1'!M2253</f>
        <v>48</v>
      </c>
      <c r="D455" s="335">
        <f>+'Ark1'!Q2253</f>
        <v>927</v>
      </c>
      <c r="E455" s="65"/>
      <c r="F455" s="335">
        <f>+'Ark1'!R2253</f>
        <v>1775</v>
      </c>
      <c r="G455" s="335"/>
      <c r="H455" s="335">
        <f>+'Ark1'!S2253</f>
        <v>1775</v>
      </c>
      <c r="I455" s="99">
        <f>+'Ark1'!AD2253</f>
        <v>0.12999586942702218</v>
      </c>
      <c r="J455" s="99"/>
      <c r="K455" s="99">
        <f>+'Ark1'!AE2253</f>
        <v>0.1405351915535325</v>
      </c>
      <c r="L455" s="99"/>
      <c r="M455" s="99">
        <f>+'Ark1'!W2253</f>
        <v>80.845633802816977</v>
      </c>
      <c r="N455" s="99"/>
      <c r="O455" s="99">
        <f>+'Ark1'!X2253</f>
        <v>0</v>
      </c>
      <c r="P455" s="99"/>
      <c r="Q455" s="99">
        <f>+'Ark1'!Y2253</f>
        <v>0</v>
      </c>
      <c r="R455" s="110"/>
      <c r="S455" s="65"/>
      <c r="T455" s="110"/>
      <c r="U455" s="99">
        <f>+'Ark1'!AA2253</f>
        <v>9.3794328085205088</v>
      </c>
      <c r="V455" s="65">
        <f t="shared" si="16"/>
        <v>1.9147788565264294</v>
      </c>
      <c r="W455" s="48">
        <f>+'Ark1'!V2253</f>
        <v>87.590069125478621</v>
      </c>
      <c r="X455" s="39"/>
      <c r="Y455"/>
    </row>
    <row r="456" spans="1:25" ht="15.6">
      <c r="A456" s="39"/>
      <c r="B456" s="46">
        <f>+'Ark1'!C2254</f>
        <v>2005</v>
      </c>
      <c r="C456" s="46">
        <f>+'Ark1'!M2254</f>
        <v>49</v>
      </c>
      <c r="D456" s="335">
        <f>+'Ark1'!Q2254</f>
        <v>1319</v>
      </c>
      <c r="E456" s="65"/>
      <c r="F456" s="335">
        <f>+'Ark1'!R2254</f>
        <v>3654</v>
      </c>
      <c r="G456" s="335"/>
      <c r="H456" s="335">
        <f>+'Ark1'!S2254</f>
        <v>3654</v>
      </c>
      <c r="I456" s="99">
        <f>+'Ark1'!AD2254</f>
        <v>0.26760839824582477</v>
      </c>
      <c r="J456" s="99"/>
      <c r="K456" s="99">
        <f>+'Ark1'!AE2254</f>
        <v>0.28796507969855328</v>
      </c>
      <c r="L456" s="99"/>
      <c r="M456" s="99">
        <f>+'Ark1'!W2254</f>
        <v>80.471319102353618</v>
      </c>
      <c r="N456" s="99"/>
      <c r="O456" s="99">
        <f>+'Ark1'!X2254</f>
        <v>0</v>
      </c>
      <c r="P456" s="99"/>
      <c r="Q456" s="99">
        <f>+'Ark1'!Y2254</f>
        <v>0</v>
      </c>
      <c r="R456" s="110"/>
      <c r="S456" s="65"/>
      <c r="T456" s="110"/>
      <c r="U456" s="99">
        <f>+'Ark1'!AA2254</f>
        <v>9.4041791918857847</v>
      </c>
      <c r="V456" s="65">
        <f t="shared" si="16"/>
        <v>2.7702805155420775</v>
      </c>
      <c r="W456" s="48">
        <f>+'Ark1'!V2254</f>
        <v>87.184527738194603</v>
      </c>
      <c r="X456" s="39"/>
      <c r="Y456"/>
    </row>
    <row r="457" spans="1:25" ht="15.6">
      <c r="A457" s="39"/>
      <c r="B457" s="46">
        <f>+'Ark1'!C2255</f>
        <v>2005</v>
      </c>
      <c r="C457" s="46">
        <f>+'Ark1'!M2255</f>
        <v>50</v>
      </c>
      <c r="D457" s="335">
        <f>+'Ark1'!Q2255</f>
        <v>1827</v>
      </c>
      <c r="E457" s="65"/>
      <c r="F457" s="335">
        <f>+'Ark1'!R2255</f>
        <v>7721</v>
      </c>
      <c r="G457" s="335"/>
      <c r="H457" s="335">
        <f>+'Ark1'!S2255</f>
        <v>7721</v>
      </c>
      <c r="I457" s="99">
        <f>+'Ark1'!AD2255</f>
        <v>0.56546372273016243</v>
      </c>
      <c r="J457" s="99"/>
      <c r="K457" s="99">
        <f>+'Ark1'!AE2255</f>
        <v>0.60129780886861517</v>
      </c>
      <c r="L457" s="99"/>
      <c r="M457" s="99">
        <f>+'Ark1'!W2255</f>
        <v>79.521745887838236</v>
      </c>
      <c r="N457" s="99"/>
      <c r="O457" s="99">
        <f>+'Ark1'!X2255</f>
        <v>0</v>
      </c>
      <c r="P457" s="99"/>
      <c r="Q457" s="99">
        <f>+'Ark1'!Y2255</f>
        <v>0</v>
      </c>
      <c r="R457" s="110"/>
      <c r="S457" s="65"/>
      <c r="T457" s="110"/>
      <c r="U457" s="99">
        <f>+'Ark1'!AA2255</f>
        <v>8.9570761795055649</v>
      </c>
      <c r="V457" s="65">
        <f t="shared" si="16"/>
        <v>4.226053639846743</v>
      </c>
      <c r="W457" s="48">
        <f>+'Ark1'!V2255</f>
        <v>86.155737689965747</v>
      </c>
      <c r="X457" s="39"/>
      <c r="Y457"/>
    </row>
    <row r="458" spans="1:25" ht="15.6">
      <c r="A458" s="39"/>
      <c r="B458" s="46">
        <f>+'Ark1'!C2256</f>
        <v>2005</v>
      </c>
      <c r="C458" s="46">
        <f>+'Ark1'!M2256</f>
        <v>51</v>
      </c>
      <c r="D458" s="335">
        <f>+'Ark1'!Q2256</f>
        <v>2266</v>
      </c>
      <c r="E458" s="65"/>
      <c r="F458" s="335">
        <f>+'Ark1'!R2256</f>
        <v>15054</v>
      </c>
      <c r="G458" s="335"/>
      <c r="H458" s="335">
        <f>+'Ark1'!S2256</f>
        <v>15054</v>
      </c>
      <c r="I458" s="99">
        <f>+'Ark1'!AD2256</f>
        <v>1.1025114469602204</v>
      </c>
      <c r="J458" s="99"/>
      <c r="K458" s="99">
        <f>+'Ark1'!AE2256</f>
        <v>1.160098855427578</v>
      </c>
      <c r="L458" s="99"/>
      <c r="M458" s="99">
        <f>+'Ark1'!W2256</f>
        <v>78.688800318851946</v>
      </c>
      <c r="N458" s="99"/>
      <c r="O458" s="99">
        <f>+'Ark1'!X2256</f>
        <v>0</v>
      </c>
      <c r="P458" s="99"/>
      <c r="Q458" s="99">
        <f>+'Ark1'!Y2256</f>
        <v>0</v>
      </c>
      <c r="R458" s="110"/>
      <c r="S458" s="65"/>
      <c r="T458" s="110"/>
      <c r="U458" s="99">
        <f>+'Ark1'!AA2256</f>
        <v>8.7582399537483457</v>
      </c>
      <c r="V458" s="65">
        <f t="shared" si="16"/>
        <v>6.6434245366284204</v>
      </c>
      <c r="W458" s="48">
        <f>+'Ark1'!V2256</f>
        <v>85.253304787488261</v>
      </c>
      <c r="X458" s="39"/>
      <c r="Y458"/>
    </row>
    <row r="459" spans="1:25" ht="15.6">
      <c r="A459" s="39"/>
      <c r="B459" s="46">
        <f>+'Ark1'!C2257</f>
        <v>2005</v>
      </c>
      <c r="C459" s="46">
        <f>+'Ark1'!M2257</f>
        <v>52</v>
      </c>
      <c r="D459" s="335">
        <f>+'Ark1'!Q2257</f>
        <v>2598</v>
      </c>
      <c r="E459" s="65"/>
      <c r="F459" s="335">
        <f>+'Ark1'!R2257</f>
        <v>29008</v>
      </c>
      <c r="G459" s="335"/>
      <c r="H459" s="335">
        <f>+'Ark1'!S2257</f>
        <v>29006</v>
      </c>
      <c r="I459" s="99">
        <f>+'Ark1'!AD2257</f>
        <v>2.1244620734304553</v>
      </c>
      <c r="J459" s="99"/>
      <c r="K459" s="99">
        <f>+'Ark1'!AE2257</f>
        <v>2.2134980650755112</v>
      </c>
      <c r="L459" s="99"/>
      <c r="M459" s="99">
        <f>+'Ark1'!W2257</f>
        <v>77.922188512721505</v>
      </c>
      <c r="N459" s="99"/>
      <c r="O459" s="99">
        <f>+'Ark1'!X2257</f>
        <v>0</v>
      </c>
      <c r="P459" s="99"/>
      <c r="Q459" s="99">
        <f>+'Ark1'!Y2257</f>
        <v>0</v>
      </c>
      <c r="R459" s="110"/>
      <c r="S459" s="65"/>
      <c r="T459" s="110"/>
      <c r="U459" s="99">
        <f>+'Ark1'!AA2257</f>
        <v>8.4253809024979507</v>
      </c>
      <c r="V459" s="65">
        <f t="shared" si="16"/>
        <v>11.165511932255582</v>
      </c>
      <c r="W459" s="48">
        <f>+'Ark1'!V2257</f>
        <v>84.425477330536864</v>
      </c>
      <c r="X459" s="39"/>
      <c r="Y459"/>
    </row>
    <row r="460" spans="1:25" ht="15.6">
      <c r="A460" s="39"/>
      <c r="B460" s="46">
        <f>+'Ark1'!C2258</f>
        <v>2005</v>
      </c>
      <c r="C460" s="46">
        <f>+'Ark1'!M2258</f>
        <v>53</v>
      </c>
      <c r="D460" s="335">
        <f>+'Ark1'!Q2258</f>
        <v>2852</v>
      </c>
      <c r="E460" s="65"/>
      <c r="F460" s="335">
        <f>+'Ark1'!R2258</f>
        <v>53596</v>
      </c>
      <c r="G460" s="335"/>
      <c r="H460" s="335">
        <f>+'Ark1'!S2258</f>
        <v>53594</v>
      </c>
      <c r="I460" s="99">
        <f>+'Ark1'!AD2258</f>
        <v>3.9252161227102422</v>
      </c>
      <c r="J460" s="99"/>
      <c r="K460" s="99">
        <f>+'Ark1'!AE2258</f>
        <v>4.0511343926017531</v>
      </c>
      <c r="L460" s="99"/>
      <c r="M460" s="99">
        <f>+'Ark1'!W2258</f>
        <v>77.184539314102366</v>
      </c>
      <c r="N460" s="99"/>
      <c r="O460" s="99">
        <f>+'Ark1'!X2258</f>
        <v>0</v>
      </c>
      <c r="P460" s="99"/>
      <c r="Q460" s="99">
        <f>+'Ark1'!Y2258</f>
        <v>0</v>
      </c>
      <c r="R460" s="110"/>
      <c r="S460" s="65"/>
      <c r="T460" s="110"/>
      <c r="U460" s="99">
        <f>+'Ark1'!AA2258</f>
        <v>8.2524199796358904</v>
      </c>
      <c r="V460" s="65">
        <f t="shared" si="16"/>
        <v>18.792426367461431</v>
      </c>
      <c r="W460" s="48">
        <f>+'Ark1'!V2258</f>
        <v>83.62498211443409</v>
      </c>
      <c r="X460" s="39"/>
      <c r="Y460"/>
    </row>
    <row r="461" spans="1:25" ht="15.6">
      <c r="A461" s="39"/>
      <c r="B461" s="46">
        <f>+'Ark1'!C2259</f>
        <v>2005</v>
      </c>
      <c r="C461" s="46">
        <f>+'Ark1'!M2259</f>
        <v>54</v>
      </c>
      <c r="D461" s="335">
        <f>+'Ark1'!Q2259</f>
        <v>3043</v>
      </c>
      <c r="E461" s="65"/>
      <c r="F461" s="335">
        <f>+'Ark1'!R2259</f>
        <v>90993</v>
      </c>
      <c r="G461" s="335"/>
      <c r="H461" s="335">
        <f>+'Ark1'!S2259</f>
        <v>90990</v>
      </c>
      <c r="I461" s="99">
        <f>+'Ark1'!AD2259</f>
        <v>6.6640643080411417</v>
      </c>
      <c r="J461" s="99"/>
      <c r="K461" s="99">
        <f>+'Ark1'!AE2259</f>
        <v>6.8086843652137103</v>
      </c>
      <c r="L461" s="99"/>
      <c r="M461" s="99">
        <f>+'Ark1'!W2259</f>
        <v>76.408095395098556</v>
      </c>
      <c r="N461" s="99"/>
      <c r="O461" s="99">
        <f>+'Ark1'!X2259</f>
        <v>0</v>
      </c>
      <c r="P461" s="99"/>
      <c r="Q461" s="99">
        <f>+'Ark1'!Y2259</f>
        <v>0</v>
      </c>
      <c r="R461" s="110"/>
      <c r="S461" s="65"/>
      <c r="T461" s="110"/>
      <c r="U461" s="99">
        <f>+'Ark1'!AA2259</f>
        <v>8.0709025133652226</v>
      </c>
      <c r="V461" s="65">
        <f t="shared" si="16"/>
        <v>29.902398948406177</v>
      </c>
      <c r="W461" s="48">
        <f>+'Ark1'!V2259</f>
        <v>82.783667606255051</v>
      </c>
      <c r="X461" s="39"/>
      <c r="Y461"/>
    </row>
    <row r="462" spans="1:25" ht="15.6">
      <c r="A462" s="39"/>
      <c r="B462" s="46">
        <f>+'Ark1'!C2260</f>
        <v>2005</v>
      </c>
      <c r="C462" s="46">
        <f>+'Ark1'!M2260</f>
        <v>55</v>
      </c>
      <c r="D462" s="335">
        <f>+'Ark1'!Q2260</f>
        <v>3177</v>
      </c>
      <c r="E462" s="65"/>
      <c r="F462" s="335">
        <f>+'Ark1'!R2260</f>
        <v>139707</v>
      </c>
      <c r="G462" s="335"/>
      <c r="H462" s="335">
        <f>+'Ark1'!S2260</f>
        <v>139703</v>
      </c>
      <c r="I462" s="99">
        <f>+'Ark1'!AD2260</f>
        <v>10.23173686199492</v>
      </c>
      <c r="J462" s="99"/>
      <c r="K462" s="99">
        <f>+'Ark1'!AE2260</f>
        <v>10.378257664691088</v>
      </c>
      <c r="L462" s="99"/>
      <c r="M462" s="99">
        <f>+'Ark1'!W2260</f>
        <v>75.855758287223253</v>
      </c>
      <c r="N462" s="99"/>
      <c r="O462" s="99">
        <f>+'Ark1'!X2260</f>
        <v>0</v>
      </c>
      <c r="P462" s="99"/>
      <c r="Q462" s="99">
        <f>+'Ark1'!Y2260</f>
        <v>0</v>
      </c>
      <c r="R462" s="110"/>
      <c r="S462" s="65"/>
      <c r="T462" s="110"/>
      <c r="U462" s="99">
        <f>+'Ark1'!AA2260</f>
        <v>8.0196408331878501</v>
      </c>
      <c r="V462" s="65">
        <f t="shared" si="16"/>
        <v>43.974504249291783</v>
      </c>
      <c r="W462" s="48">
        <f>+'Ark1'!V2260</f>
        <v>82.185029130326981</v>
      </c>
      <c r="X462" s="39"/>
      <c r="Y462"/>
    </row>
    <row r="463" spans="1:25" ht="15.6">
      <c r="A463" s="39"/>
      <c r="B463" s="46">
        <f>+'Ark1'!C2261</f>
        <v>2005</v>
      </c>
      <c r="C463" s="46">
        <f>+'Ark1'!M2261</f>
        <v>56</v>
      </c>
      <c r="D463" s="335">
        <f>+'Ark1'!Q2261</f>
        <v>3234</v>
      </c>
      <c r="E463" s="65"/>
      <c r="F463" s="335">
        <f>+'Ark1'!R2261</f>
        <v>188338</v>
      </c>
      <c r="G463" s="335"/>
      <c r="H463" s="335">
        <f>+'Ark1'!S2261</f>
        <v>188335</v>
      </c>
      <c r="I463" s="99">
        <f>+'Ark1'!AD2261</f>
        <v>13.793330735857181</v>
      </c>
      <c r="J463" s="99"/>
      <c r="K463" s="99">
        <f>+'Ark1'!AE2261</f>
        <v>13.86388111418335</v>
      </c>
      <c r="L463" s="99"/>
      <c r="M463" s="99">
        <f>+'Ark1'!W2261</f>
        <v>75.166378527624602</v>
      </c>
      <c r="N463" s="99"/>
      <c r="O463" s="99">
        <f>+'Ark1'!X2261</f>
        <v>0</v>
      </c>
      <c r="P463" s="99"/>
      <c r="Q463" s="99">
        <f>+'Ark1'!Y2261</f>
        <v>0</v>
      </c>
      <c r="R463" s="110"/>
      <c r="S463" s="65"/>
      <c r="T463" s="110"/>
      <c r="U463" s="99">
        <f>+'Ark1'!AA2261</f>
        <v>7.936386333019648</v>
      </c>
      <c r="V463" s="65">
        <f t="shared" si="16"/>
        <v>58.236858379715521</v>
      </c>
      <c r="W463" s="48">
        <f>+'Ark1'!V2261</f>
        <v>81.437679297233501</v>
      </c>
      <c r="X463" s="39"/>
      <c r="Y463"/>
    </row>
    <row r="464" spans="1:25" ht="15.6">
      <c r="A464" s="39"/>
      <c r="B464" s="46">
        <f>+'Ark1'!C2262</f>
        <v>2005</v>
      </c>
      <c r="C464" s="46">
        <f>+'Ark1'!M2262</f>
        <v>57</v>
      </c>
      <c r="D464" s="335">
        <f>+'Ark1'!Q2262</f>
        <v>3304</v>
      </c>
      <c r="E464" s="65"/>
      <c r="F464" s="335">
        <f>+'Ark1'!R2262</f>
        <v>224257</v>
      </c>
      <c r="G464" s="335"/>
      <c r="H464" s="335">
        <f>+'Ark1'!S2262</f>
        <v>224250</v>
      </c>
      <c r="I464" s="99">
        <f>+'Ark1'!AD2262</f>
        <v>16.423934473293357</v>
      </c>
      <c r="J464" s="99"/>
      <c r="K464" s="99">
        <f>+'Ark1'!AE2262</f>
        <v>16.378828296270036</v>
      </c>
      <c r="L464" s="99"/>
      <c r="M464" s="99">
        <f>+'Ark1'!W2262</f>
        <v>74.579628539576348</v>
      </c>
      <c r="N464" s="99"/>
      <c r="O464" s="99">
        <f>+'Ark1'!X2262</f>
        <v>0</v>
      </c>
      <c r="P464" s="99"/>
      <c r="Q464" s="99">
        <f>+'Ark1'!Y2262</f>
        <v>0</v>
      </c>
      <c r="R464" s="110"/>
      <c r="S464" s="65"/>
      <c r="T464" s="110"/>
      <c r="U464" s="99">
        <f>+'Ark1'!AA2262</f>
        <v>8.0054813515701984</v>
      </c>
      <c r="V464" s="65">
        <f t="shared" si="16"/>
        <v>67.87439467312349</v>
      </c>
      <c r="W464" s="48">
        <f>+'Ark1'!V2262</f>
        <v>80.802483298731445</v>
      </c>
      <c r="X464" s="39"/>
      <c r="Y464"/>
    </row>
    <row r="465" spans="1:25" ht="15.6">
      <c r="A465" s="39"/>
      <c r="B465" s="46">
        <f>+'Ark1'!C2263</f>
        <v>2005</v>
      </c>
      <c r="C465" s="46">
        <f>+'Ark1'!M2263</f>
        <v>58</v>
      </c>
      <c r="D465" s="335">
        <f>+'Ark1'!Q2263</f>
        <v>3246</v>
      </c>
      <c r="E465" s="65"/>
      <c r="F465" s="335">
        <f>+'Ark1'!R2263</f>
        <v>226147</v>
      </c>
      <c r="G465" s="335"/>
      <c r="H465" s="335">
        <f>+'Ark1'!S2263</f>
        <v>226140</v>
      </c>
      <c r="I465" s="99">
        <f>+'Ark1'!AD2263</f>
        <v>16.56235261031706</v>
      </c>
      <c r="J465" s="99"/>
      <c r="K465" s="99">
        <f>+'Ark1'!AE2263</f>
        <v>16.383097696257177</v>
      </c>
      <c r="L465" s="99"/>
      <c r="M465" s="99">
        <f>+'Ark1'!W2263</f>
        <v>73.975595648712442</v>
      </c>
      <c r="N465" s="99"/>
      <c r="O465" s="99">
        <f>+'Ark1'!X2263</f>
        <v>0</v>
      </c>
      <c r="P465" s="99"/>
      <c r="Q465" s="99">
        <f>+'Ark1'!Y2263</f>
        <v>0</v>
      </c>
      <c r="R465" s="110"/>
      <c r="S465" s="65"/>
      <c r="T465" s="110"/>
      <c r="U465" s="99">
        <f>+'Ark1'!AA2263</f>
        <v>8.1514688277175011</v>
      </c>
      <c r="V465" s="65">
        <f t="shared" si="16"/>
        <v>69.669439309919895</v>
      </c>
      <c r="W465" s="48">
        <f>+'Ark1'!V2263</f>
        <v>80.148190063569615</v>
      </c>
      <c r="X465" s="39"/>
      <c r="Y465"/>
    </row>
    <row r="466" spans="1:25" ht="15.6">
      <c r="A466" s="39"/>
      <c r="B466" s="46">
        <f>+'Ark1'!C2264</f>
        <v>2005</v>
      </c>
      <c r="C466" s="46">
        <f>+'Ark1'!M2264</f>
        <v>59</v>
      </c>
      <c r="D466" s="335">
        <f>+'Ark1'!Q2264</f>
        <v>3222</v>
      </c>
      <c r="E466" s="65"/>
      <c r="F466" s="335">
        <f>+'Ark1'!R2264</f>
        <v>186679</v>
      </c>
      <c r="G466" s="335"/>
      <c r="H466" s="335">
        <f>+'Ark1'!S2264</f>
        <v>186665</v>
      </c>
      <c r="I466" s="99">
        <f>+'Ark1'!AD2264</f>
        <v>13.671830371136378</v>
      </c>
      <c r="J466" s="99"/>
      <c r="K466" s="99">
        <f>+'Ark1'!AE2264</f>
        <v>13.435593553947776</v>
      </c>
      <c r="L466" s="99"/>
      <c r="M466" s="99">
        <f>+'Ark1'!W2264</f>
        <v>73.496016393003515</v>
      </c>
      <c r="N466" s="99"/>
      <c r="O466" s="99">
        <f>+'Ark1'!X2264</f>
        <v>0</v>
      </c>
      <c r="P466" s="99"/>
      <c r="Q466" s="99">
        <f>+'Ark1'!Y2264</f>
        <v>0</v>
      </c>
      <c r="R466" s="110"/>
      <c r="S466" s="65"/>
      <c r="T466" s="110"/>
      <c r="U466" s="99">
        <f>+'Ark1'!AA2264</f>
        <v>8.3318182427985246</v>
      </c>
      <c r="V466" s="65">
        <f t="shared" si="16"/>
        <v>57.93885785226567</v>
      </c>
      <c r="W466" s="48">
        <f>+'Ark1'!V2264</f>
        <v>79.630237179897904</v>
      </c>
      <c r="X466" s="39"/>
      <c r="Y466"/>
    </row>
    <row r="467" spans="1:25" ht="15.6">
      <c r="A467" s="39"/>
      <c r="B467" s="46">
        <f>+'Ark1'!C2265</f>
        <v>2005</v>
      </c>
      <c r="C467" s="46">
        <f>+'Ark1'!M2265</f>
        <v>60</v>
      </c>
      <c r="D467" s="335">
        <f>+'Ark1'!Q2265</f>
        <v>3092</v>
      </c>
      <c r="E467" s="65"/>
      <c r="F467" s="335">
        <f>+'Ark1'!R2265</f>
        <v>120967</v>
      </c>
      <c r="G467" s="335"/>
      <c r="H467" s="335">
        <f>+'Ark1'!S2265</f>
        <v>120964</v>
      </c>
      <c r="I467" s="99">
        <f>+'Ark1'!AD2265</f>
        <v>8.8592734292837125</v>
      </c>
      <c r="J467" s="99"/>
      <c r="K467" s="99">
        <f>+'Ark1'!AE2265</f>
        <v>8.6951525610566307</v>
      </c>
      <c r="L467" s="99"/>
      <c r="M467" s="99">
        <f>+'Ark1'!W2265</f>
        <v>73.399128666379823</v>
      </c>
      <c r="N467" s="99"/>
      <c r="O467" s="99">
        <f>+'Ark1'!X2265</f>
        <v>0</v>
      </c>
      <c r="P467" s="99"/>
      <c r="Q467" s="99">
        <f>+'Ark1'!Y2265</f>
        <v>0</v>
      </c>
      <c r="R467" s="110"/>
      <c r="S467" s="65"/>
      <c r="T467" s="110"/>
      <c r="U467" s="99">
        <f>+'Ark1'!AA2265</f>
        <v>8.4655917441113058</v>
      </c>
      <c r="V467" s="65">
        <f t="shared" si="16"/>
        <v>39.122574385510994</v>
      </c>
      <c r="W467" s="48">
        <f>+'Ark1'!V2265</f>
        <v>79.523040136619002</v>
      </c>
      <c r="X467" s="39"/>
      <c r="Y467"/>
    </row>
    <row r="468" spans="1:25" ht="15.6">
      <c r="A468" s="39"/>
      <c r="B468" s="46">
        <f>+'Ark1'!C2266</f>
        <v>2005</v>
      </c>
      <c r="C468" s="46">
        <f>+'Ark1'!M2266</f>
        <v>61</v>
      </c>
      <c r="D468" s="335">
        <f>+'Ark1'!Q2266</f>
        <v>2807</v>
      </c>
      <c r="E468" s="65"/>
      <c r="F468" s="335">
        <f>+'Ark1'!R2266</f>
        <v>54051</v>
      </c>
      <c r="G468" s="335"/>
      <c r="H468" s="335">
        <f>+'Ark1'!S2266</f>
        <v>54048</v>
      </c>
      <c r="I468" s="99">
        <f>+'Ark1'!AD2266</f>
        <v>3.9585390075492799</v>
      </c>
      <c r="J468" s="99"/>
      <c r="K468" s="99">
        <f>+'Ark1'!AE2266</f>
        <v>3.9010574666712574</v>
      </c>
      <c r="L468" s="99"/>
      <c r="M468" s="99">
        <f>+'Ark1'!W2266</f>
        <v>73.700860346358382</v>
      </c>
      <c r="N468" s="99"/>
      <c r="O468" s="99">
        <f>+'Ark1'!X2266</f>
        <v>0</v>
      </c>
      <c r="P468" s="99"/>
      <c r="Q468" s="99">
        <f>+'Ark1'!Y2266</f>
        <v>0</v>
      </c>
      <c r="R468" s="110"/>
      <c r="S468" s="65"/>
      <c r="T468" s="110"/>
      <c r="U468" s="99">
        <f>+'Ark1'!AA2266</f>
        <v>8.5292155094664377</v>
      </c>
      <c r="V468" s="65">
        <f t="shared" si="16"/>
        <v>19.255789098681866</v>
      </c>
      <c r="W468" s="48">
        <f>+'Ark1'!V2266</f>
        <v>79.851453817866087</v>
      </c>
      <c r="X468" s="39"/>
      <c r="Y468"/>
    </row>
    <row r="469" spans="1:25" ht="15.6">
      <c r="A469" s="39"/>
      <c r="B469" s="46">
        <f>+'Ark1'!C2267</f>
        <v>2005</v>
      </c>
      <c r="C469" s="46">
        <f>+'Ark1'!M2267</f>
        <v>62</v>
      </c>
      <c r="D469" s="335">
        <f>+'Ark1'!Q2267</f>
        <v>2261</v>
      </c>
      <c r="E469" s="65"/>
      <c r="F469" s="335">
        <f>+'Ark1'!R2267</f>
        <v>16888</v>
      </c>
      <c r="G469" s="335"/>
      <c r="H469" s="335">
        <f>+'Ark1'!S2267</f>
        <v>16888</v>
      </c>
      <c r="I469" s="99">
        <f>+'Ark1'!AD2267</f>
        <v>1.2368283058498877</v>
      </c>
      <c r="J469" s="99"/>
      <c r="K469" s="99">
        <f>+'Ark1'!AE2267</f>
        <v>1.2321906538322536</v>
      </c>
      <c r="L469" s="99"/>
      <c r="M469" s="99">
        <f>+'Ark1'!W2267</f>
        <v>74.50227380388462</v>
      </c>
      <c r="N469" s="99"/>
      <c r="O469" s="99">
        <f>+'Ark1'!X2267</f>
        <v>0</v>
      </c>
      <c r="P469" s="99"/>
      <c r="Q469" s="99">
        <f>+'Ark1'!Y2267</f>
        <v>0</v>
      </c>
      <c r="R469" s="110"/>
      <c r="S469" s="65"/>
      <c r="T469" s="110"/>
      <c r="U469" s="99">
        <f>+'Ark1'!AA2267</f>
        <v>8.54393289065505</v>
      </c>
      <c r="V469" s="65">
        <f t="shared" si="16"/>
        <v>7.4692613887660331</v>
      </c>
      <c r="W469" s="48">
        <f>+'Ark1'!V2267</f>
        <v>80.717523081131105</v>
      </c>
      <c r="X469" s="39"/>
      <c r="Y469"/>
    </row>
    <row r="470" spans="1:25" ht="15.6">
      <c r="A470" s="39"/>
      <c r="B470" s="46">
        <f>+'Ark1'!C2268</f>
        <v>2005</v>
      </c>
      <c r="C470" s="46">
        <f>+'Ark1'!M2268</f>
        <v>63</v>
      </c>
      <c r="D470" s="335">
        <f>+'Ark1'!Q2268</f>
        <v>1190</v>
      </c>
      <c r="E470" s="65"/>
      <c r="F470" s="335">
        <f>+'Ark1'!R2268</f>
        <v>3478</v>
      </c>
      <c r="G470" s="335"/>
      <c r="H470" s="335">
        <f>+'Ark1'!S2268</f>
        <v>3478</v>
      </c>
      <c r="I470" s="99">
        <f>+'Ark1'!AD2268</f>
        <v>0.25471866696742707</v>
      </c>
      <c r="J470" s="99"/>
      <c r="K470" s="99">
        <f>+'Ark1'!AE2268</f>
        <v>0.25971339397916998</v>
      </c>
      <c r="L470" s="99"/>
      <c r="M470" s="99">
        <f>+'Ark1'!W2268</f>
        <v>76.249079930994711</v>
      </c>
      <c r="N470" s="99"/>
      <c r="O470" s="99">
        <f>+'Ark1'!X2268</f>
        <v>0</v>
      </c>
      <c r="P470" s="99"/>
      <c r="Q470" s="99">
        <f>+'Ark1'!Y2268</f>
        <v>0</v>
      </c>
      <c r="R470" s="110"/>
      <c r="S470" s="65"/>
      <c r="T470" s="110"/>
      <c r="U470" s="99">
        <f>+'Ark1'!AA2268</f>
        <v>8.8520867553393341</v>
      </c>
      <c r="V470" s="65">
        <f t="shared" si="16"/>
        <v>2.9226890756302519</v>
      </c>
      <c r="W470" s="48">
        <f>+'Ark1'!V2268</f>
        <v>82.61005409641912</v>
      </c>
      <c r="X470" s="39"/>
      <c r="Y470"/>
    </row>
    <row r="471" spans="1:25" ht="15.6">
      <c r="A471" s="39"/>
      <c r="B471" s="46">
        <f>+'Ark1'!C2269</f>
        <v>2005</v>
      </c>
      <c r="C471" s="46">
        <f>+'Ark1'!M2269</f>
        <v>64</v>
      </c>
      <c r="D471" s="335">
        <f>+'Ark1'!Q2269</f>
        <v>428</v>
      </c>
      <c r="E471" s="65"/>
      <c r="F471" s="335">
        <f>+'Ark1'!R2269</f>
        <v>669</v>
      </c>
      <c r="G471" s="335"/>
      <c r="H471" s="335">
        <f>+'Ark1'!S2269</f>
        <v>669</v>
      </c>
      <c r="I471" s="99">
        <f>+'Ark1'!AD2269</f>
        <v>4.8995626279818495E-2</v>
      </c>
      <c r="J471" s="99"/>
      <c r="K471" s="99">
        <f>+'Ark1'!AE2269</f>
        <v>4.9846750575437006E-2</v>
      </c>
      <c r="L471" s="99"/>
      <c r="M471" s="99">
        <f>+'Ark1'!W2269</f>
        <v>76.081763826606945</v>
      </c>
      <c r="N471" s="99"/>
      <c r="O471" s="99">
        <f>+'Ark1'!X2269</f>
        <v>0</v>
      </c>
      <c r="P471" s="99"/>
      <c r="Q471" s="99">
        <f>+'Ark1'!Y2269</f>
        <v>0</v>
      </c>
      <c r="R471" s="110"/>
      <c r="S471" s="65"/>
      <c r="T471" s="110"/>
      <c r="U471" s="99">
        <f>+'Ark1'!AA2269</f>
        <v>9.4332061069883277</v>
      </c>
      <c r="V471" s="65">
        <f t="shared" si="16"/>
        <v>1.5630841121495327</v>
      </c>
      <c r="W471" s="48">
        <f>+'Ark1'!V2269</f>
        <v>82.42877987714725</v>
      </c>
      <c r="X471" s="39"/>
      <c r="Y471"/>
    </row>
    <row r="472" spans="1:25" ht="15.6">
      <c r="A472" s="39"/>
      <c r="B472" s="46">
        <f>+'Ark1'!C2270</f>
        <v>2005</v>
      </c>
      <c r="C472" s="46">
        <f>+'Ark1'!M2270</f>
        <v>65</v>
      </c>
      <c r="D472" s="335">
        <f>+'Ark1'!Q2270</f>
        <v>64</v>
      </c>
      <c r="E472" s="65"/>
      <c r="F472" s="335">
        <f>+'Ark1'!R2270</f>
        <v>76</v>
      </c>
      <c r="G472" s="335"/>
      <c r="H472" s="335">
        <f>+'Ark1'!S2270</f>
        <v>76</v>
      </c>
      <c r="I472" s="99">
        <f>+'Ark1'!AD2270</f>
        <v>5.5660203247626392E-3</v>
      </c>
      <c r="J472" s="99"/>
      <c r="K472" s="99">
        <f>+'Ark1'!AE2270</f>
        <v>5.3316819384933937E-3</v>
      </c>
      <c r="L472" s="99"/>
      <c r="M472" s="99">
        <f>+'Ark1'!W2270</f>
        <v>71.634210526315769</v>
      </c>
      <c r="N472" s="99"/>
      <c r="O472" s="99">
        <f>+'Ark1'!X2270</f>
        <v>0</v>
      </c>
      <c r="P472" s="99"/>
      <c r="Q472" s="99">
        <f>+'Ark1'!Y2270</f>
        <v>0</v>
      </c>
      <c r="R472" s="110"/>
      <c r="S472" s="65"/>
      <c r="T472" s="110"/>
      <c r="U472" s="99">
        <f>+'Ark1'!AA2270</f>
        <v>10.828781734360398</v>
      </c>
      <c r="V472" s="65">
        <f t="shared" si="16"/>
        <v>1.1875</v>
      </c>
      <c r="W472" s="48">
        <f>+'Ark1'!V2270</f>
        <v>77.610195586474234</v>
      </c>
      <c r="X472" s="39"/>
      <c r="Y472"/>
    </row>
    <row r="473" spans="1:25" ht="15.6">
      <c r="A473" s="39"/>
      <c r="B473" s="46">
        <f>+'Ark1'!C2271</f>
        <v>2005</v>
      </c>
      <c r="C473" s="46">
        <f>+'Ark1'!M2271</f>
        <v>66</v>
      </c>
      <c r="D473" s="335">
        <f>+'Ark1'!Q2271</f>
        <v>0</v>
      </c>
      <c r="E473" s="65"/>
      <c r="F473" s="335">
        <f>+'Ark1'!R2271</f>
        <v>0</v>
      </c>
      <c r="G473" s="335"/>
      <c r="H473" s="335">
        <f>+'Ark1'!S2271</f>
        <v>0</v>
      </c>
      <c r="I473" s="99">
        <f>+'Ark1'!AD2271</f>
        <v>0</v>
      </c>
      <c r="J473" s="99"/>
      <c r="K473" s="99">
        <f>+'Ark1'!AE2271</f>
        <v>0</v>
      </c>
      <c r="L473" s="99"/>
      <c r="M473" s="99">
        <f>+'Ark1'!W2271</f>
        <v>0</v>
      </c>
      <c r="N473" s="99"/>
      <c r="O473" s="99">
        <f>+'Ark1'!X2271</f>
        <v>0</v>
      </c>
      <c r="P473" s="99"/>
      <c r="Q473" s="99">
        <f>+'Ark1'!Y2271</f>
        <v>0</v>
      </c>
      <c r="R473" s="110"/>
      <c r="S473" s="65"/>
      <c r="T473" s="110"/>
      <c r="U473" s="99">
        <f>+'Ark1'!AA2271</f>
        <v>0</v>
      </c>
      <c r="V473" s="65" t="e">
        <f t="shared" si="16"/>
        <v>#DIV/0!</v>
      </c>
      <c r="W473" s="48">
        <f>+'Ark1'!V2271</f>
        <v>0</v>
      </c>
      <c r="X473" s="39"/>
      <c r="Y473"/>
    </row>
    <row r="474" spans="1:25" ht="15.6">
      <c r="A474" s="39"/>
      <c r="B474" s="46">
        <f>+'Ark1'!C2272</f>
        <v>2005</v>
      </c>
      <c r="C474" s="46">
        <f>+'Ark1'!M2272</f>
        <v>67</v>
      </c>
      <c r="D474" s="335">
        <f>+'Ark1'!Q2272</f>
        <v>0</v>
      </c>
      <c r="E474" s="65"/>
      <c r="F474" s="335">
        <f>+'Ark1'!R2272</f>
        <v>0</v>
      </c>
      <c r="G474" s="335"/>
      <c r="H474" s="335">
        <f>+'Ark1'!S2272</f>
        <v>0</v>
      </c>
      <c r="I474" s="99">
        <f>+'Ark1'!AD2272</f>
        <v>0</v>
      </c>
      <c r="J474" s="99"/>
      <c r="K474" s="99">
        <f>+'Ark1'!AE2272</f>
        <v>0</v>
      </c>
      <c r="L474" s="99"/>
      <c r="M474" s="99">
        <f>+'Ark1'!W2272</f>
        <v>0</v>
      </c>
      <c r="N474" s="99"/>
      <c r="O474" s="99">
        <f>+'Ark1'!X2272</f>
        <v>0</v>
      </c>
      <c r="P474" s="99"/>
      <c r="Q474" s="99">
        <f>+'Ark1'!Y2272</f>
        <v>0</v>
      </c>
      <c r="R474" s="110"/>
      <c r="S474" s="65"/>
      <c r="T474" s="110"/>
      <c r="U474" s="99">
        <f>+'Ark1'!AA2272</f>
        <v>0</v>
      </c>
      <c r="V474" s="65" t="e">
        <f t="shared" si="16"/>
        <v>#DIV/0!</v>
      </c>
      <c r="W474" s="48">
        <f>+'Ark1'!V2272</f>
        <v>0</v>
      </c>
      <c r="X474" s="39"/>
      <c r="Y474"/>
    </row>
    <row r="475" spans="1:25" ht="15.6">
      <c r="A475" s="39"/>
      <c r="B475" s="46">
        <f>+'Ark1'!C2273</f>
        <v>2005</v>
      </c>
      <c r="C475" s="46">
        <f>+'Ark1'!M2273</f>
        <v>68</v>
      </c>
      <c r="D475" s="335">
        <f>+'Ark1'!Q2273</f>
        <v>0</v>
      </c>
      <c r="E475" s="65"/>
      <c r="F475" s="335">
        <f>+'Ark1'!R2273</f>
        <v>0</v>
      </c>
      <c r="G475" s="335"/>
      <c r="H475" s="335">
        <f>+'Ark1'!S2273</f>
        <v>0</v>
      </c>
      <c r="I475" s="99">
        <f>+'Ark1'!AD2273</f>
        <v>0</v>
      </c>
      <c r="J475" s="99"/>
      <c r="K475" s="99">
        <f>+'Ark1'!AE2273</f>
        <v>0</v>
      </c>
      <c r="L475" s="99"/>
      <c r="M475" s="99">
        <f>+'Ark1'!W2273</f>
        <v>0</v>
      </c>
      <c r="N475" s="99"/>
      <c r="O475" s="99">
        <f>+'Ark1'!X2273</f>
        <v>0</v>
      </c>
      <c r="P475" s="99"/>
      <c r="Q475" s="99">
        <f>+'Ark1'!Y2273</f>
        <v>0</v>
      </c>
      <c r="R475" s="110"/>
      <c r="S475" s="65"/>
      <c r="T475" s="110"/>
      <c r="U475" s="99">
        <f>+'Ark1'!AA2273</f>
        <v>0</v>
      </c>
      <c r="V475" s="65" t="e">
        <f t="shared" si="16"/>
        <v>#DIV/0!</v>
      </c>
      <c r="W475" s="48">
        <f>+'Ark1'!V2273</f>
        <v>0</v>
      </c>
      <c r="X475" s="39"/>
      <c r="Y475"/>
    </row>
    <row r="476" spans="1:25" ht="15.6">
      <c r="A476" s="39"/>
      <c r="B476" s="46">
        <f>+'Ark1'!C2274</f>
        <v>2004</v>
      </c>
      <c r="C476" s="46">
        <f>+'Ark1'!M2274</f>
        <v>35</v>
      </c>
      <c r="D476" s="335">
        <f>+'Ark1'!Q2274</f>
        <v>18</v>
      </c>
      <c r="E476" s="65"/>
      <c r="F476" s="335">
        <f>+'Ark1'!R2274</f>
        <v>35</v>
      </c>
      <c r="G476" s="335"/>
      <c r="H476" s="335">
        <f>+'Ark1'!S2274</f>
        <v>35</v>
      </c>
      <c r="I476" s="99">
        <f>+'Ark1'!AD2274</f>
        <v>2.555890012019986E-3</v>
      </c>
      <c r="J476" s="99"/>
      <c r="K476" s="99">
        <f>+'Ark1'!AE2274</f>
        <v>2.6641959221616598E-3</v>
      </c>
      <c r="L476" s="99"/>
      <c r="M476" s="99">
        <f>+'Ark1'!W2274</f>
        <v>78.1142857142857</v>
      </c>
      <c r="N476" s="99"/>
      <c r="O476" s="99">
        <f>+'Ark1'!X2274</f>
        <v>0</v>
      </c>
      <c r="P476" s="99"/>
      <c r="Q476" s="99">
        <f>+'Ark1'!Y2274</f>
        <v>0</v>
      </c>
      <c r="R476" s="110"/>
      <c r="S476" s="65"/>
      <c r="T476" s="110"/>
      <c r="U476" s="99">
        <f>+'Ark1'!AA2274</f>
        <v>15.624507175901456</v>
      </c>
      <c r="V476" s="65">
        <f t="shared" si="16"/>
        <v>1.9444444444444444</v>
      </c>
      <c r="W476" s="48">
        <f>+'Ark1'!V2274</f>
        <v>84.630862095650812</v>
      </c>
      <c r="X476" s="39"/>
      <c r="Y476"/>
    </row>
    <row r="477" spans="1:25" ht="15.6">
      <c r="A477" s="39"/>
      <c r="B477" s="46">
        <f>+'Ark1'!C2275</f>
        <v>2004</v>
      </c>
      <c r="C477" s="46">
        <f>+'Ark1'!M2275</f>
        <v>36</v>
      </c>
      <c r="D477" s="335">
        <f>+'Ark1'!Q2275</f>
        <v>7</v>
      </c>
      <c r="E477" s="65"/>
      <c r="F477" s="335">
        <f>+'Ark1'!R2275</f>
        <v>6</v>
      </c>
      <c r="G477" s="335"/>
      <c r="H477" s="335">
        <f>+'Ark1'!S2275</f>
        <v>6</v>
      </c>
      <c r="I477" s="99">
        <f>+'Ark1'!AD2275</f>
        <v>4.3815257348914032E-4</v>
      </c>
      <c r="J477" s="99"/>
      <c r="K477" s="99">
        <f>+'Ark1'!AE2275</f>
        <v>3.8676640874395126E-4</v>
      </c>
      <c r="L477" s="99"/>
      <c r="M477" s="99">
        <f>+'Ark1'!W2275</f>
        <v>66.149999999999977</v>
      </c>
      <c r="N477" s="99"/>
      <c r="O477" s="99">
        <f>+'Ark1'!X2275</f>
        <v>0</v>
      </c>
      <c r="P477" s="99"/>
      <c r="Q477" s="99">
        <f>+'Ark1'!Y2275</f>
        <v>0</v>
      </c>
      <c r="R477" s="110"/>
      <c r="S477" s="65"/>
      <c r="T477" s="110"/>
      <c r="U477" s="99">
        <f>+'Ark1'!AA2275</f>
        <v>18.523116188517911</v>
      </c>
      <c r="V477" s="65">
        <f t="shared" si="16"/>
        <v>0.8571428571428571</v>
      </c>
      <c r="W477" s="48">
        <f>+'Ark1'!V2275</f>
        <v>71.66847237269775</v>
      </c>
      <c r="X477" s="39"/>
      <c r="Y477"/>
    </row>
    <row r="478" spans="1:25" ht="15.6">
      <c r="A478" s="39"/>
      <c r="B478" s="46">
        <f>+'Ark1'!C2276</f>
        <v>2004</v>
      </c>
      <c r="C478" s="46">
        <f>+'Ark1'!M2276</f>
        <v>37</v>
      </c>
      <c r="D478" s="335">
        <f>+'Ark1'!Q2276</f>
        <v>6</v>
      </c>
      <c r="E478" s="65"/>
      <c r="F478" s="335">
        <f>+'Ark1'!R2276</f>
        <v>5</v>
      </c>
      <c r="G478" s="335"/>
      <c r="H478" s="335">
        <f>+'Ark1'!S2276</f>
        <v>5</v>
      </c>
      <c r="I478" s="99">
        <f>+'Ark1'!AD2276</f>
        <v>3.6512714457428367E-4</v>
      </c>
      <c r="J478" s="99"/>
      <c r="K478" s="99">
        <f>+'Ark1'!AE2276</f>
        <v>4.1492853827960303E-4</v>
      </c>
      <c r="L478" s="99"/>
      <c r="M478" s="99">
        <f>+'Ark1'!W2276</f>
        <v>85.16</v>
      </c>
      <c r="N478" s="99"/>
      <c r="O478" s="99">
        <f>+'Ark1'!X2276</f>
        <v>0</v>
      </c>
      <c r="P478" s="99"/>
      <c r="Q478" s="99">
        <f>+'Ark1'!Y2276</f>
        <v>0</v>
      </c>
      <c r="R478" s="110"/>
      <c r="S478" s="65"/>
      <c r="T478" s="110"/>
      <c r="U478" s="99">
        <f>+'Ark1'!AA2276</f>
        <v>12.60184113532627</v>
      </c>
      <c r="V478" s="65">
        <f t="shared" si="16"/>
        <v>0.83333333333333337</v>
      </c>
      <c r="W478" s="48">
        <f>+'Ark1'!V2276</f>
        <v>92.264355362946901</v>
      </c>
      <c r="X478" s="39"/>
      <c r="Y478"/>
    </row>
    <row r="479" spans="1:25" ht="15.6">
      <c r="A479" s="39"/>
      <c r="B479" s="46">
        <f>+'Ark1'!C2277</f>
        <v>2004</v>
      </c>
      <c r="C479" s="46">
        <f>+'Ark1'!M2277</f>
        <v>38</v>
      </c>
      <c r="D479" s="335">
        <f>+'Ark1'!Q2277</f>
        <v>7</v>
      </c>
      <c r="E479" s="65"/>
      <c r="F479" s="335">
        <f>+'Ark1'!R2277</f>
        <v>8</v>
      </c>
      <c r="G479" s="335"/>
      <c r="H479" s="335">
        <f>+'Ark1'!S2277</f>
        <v>8</v>
      </c>
      <c r="I479" s="99">
        <f>+'Ark1'!AD2277</f>
        <v>5.8420343131885394E-4</v>
      </c>
      <c r="J479" s="99"/>
      <c r="K479" s="99">
        <f>+'Ark1'!AE2277</f>
        <v>5.8750684764859726E-4</v>
      </c>
      <c r="L479" s="99"/>
      <c r="M479" s="99">
        <f>+'Ark1'!W2277</f>
        <v>75.362500000000011</v>
      </c>
      <c r="N479" s="99"/>
      <c r="O479" s="99">
        <f>+'Ark1'!X2277</f>
        <v>0</v>
      </c>
      <c r="P479" s="99"/>
      <c r="Q479" s="99">
        <f>+'Ark1'!Y2277</f>
        <v>0</v>
      </c>
      <c r="R479" s="110"/>
      <c r="S479" s="65"/>
      <c r="T479" s="110"/>
      <c r="U479" s="99">
        <f>+'Ark1'!AA2277</f>
        <v>10.147405764529095</v>
      </c>
      <c r="V479" s="65">
        <f t="shared" si="16"/>
        <v>1.1428571428571428</v>
      </c>
      <c r="W479" s="48">
        <f>+'Ark1'!V2277</f>
        <v>81.649512459371621</v>
      </c>
      <c r="X479" s="39"/>
      <c r="Y479"/>
    </row>
    <row r="480" spans="1:25" ht="15.6">
      <c r="A480" s="39"/>
      <c r="B480" s="46">
        <f>+'Ark1'!C2278</f>
        <v>2004</v>
      </c>
      <c r="C480" s="46">
        <f>+'Ark1'!M2278</f>
        <v>39</v>
      </c>
      <c r="D480" s="335">
        <f>+'Ark1'!Q2278</f>
        <v>16</v>
      </c>
      <c r="E480" s="65"/>
      <c r="F480" s="335">
        <f>+'Ark1'!R2278</f>
        <v>17</v>
      </c>
      <c r="G480" s="335"/>
      <c r="H480" s="335">
        <f>+'Ark1'!S2278</f>
        <v>17</v>
      </c>
      <c r="I480" s="99">
        <f>+'Ark1'!AD2278</f>
        <v>1.2414322915525644E-3</v>
      </c>
      <c r="J480" s="99"/>
      <c r="K480" s="99">
        <f>+'Ark1'!AE2278</f>
        <v>1.2459549766188358E-3</v>
      </c>
      <c r="L480" s="99"/>
      <c r="M480" s="99">
        <f>+'Ark1'!W2278</f>
        <v>75.211764705882345</v>
      </c>
      <c r="N480" s="99"/>
      <c r="O480" s="99">
        <f>+'Ark1'!X2278</f>
        <v>0</v>
      </c>
      <c r="P480" s="99"/>
      <c r="Q480" s="99">
        <f>+'Ark1'!Y2278</f>
        <v>0</v>
      </c>
      <c r="R480" s="110"/>
      <c r="S480" s="65"/>
      <c r="T480" s="110"/>
      <c r="U480" s="99">
        <f>+'Ark1'!AA2278</f>
        <v>20.006995316431119</v>
      </c>
      <c r="V480" s="65">
        <f t="shared" si="16"/>
        <v>1.0625</v>
      </c>
      <c r="W480" s="48">
        <f>+'Ark1'!V2278</f>
        <v>81.486202281562683</v>
      </c>
      <c r="X480" s="39"/>
      <c r="Y480"/>
    </row>
    <row r="481" spans="1:25" ht="15.6">
      <c r="A481" s="39"/>
      <c r="B481" s="46">
        <f>+'Ark1'!C2279</f>
        <v>2004</v>
      </c>
      <c r="C481" s="46">
        <f>+'Ark1'!M2279</f>
        <v>40</v>
      </c>
      <c r="D481" s="335">
        <f>+'Ark1'!Q2279</f>
        <v>23</v>
      </c>
      <c r="E481" s="65"/>
      <c r="F481" s="335">
        <f>+'Ark1'!R2279</f>
        <v>30</v>
      </c>
      <c r="G481" s="335"/>
      <c r="H481" s="335">
        <f>+'Ark1'!S2279</f>
        <v>30</v>
      </c>
      <c r="I481" s="99">
        <f>+'Ark1'!AD2279</f>
        <v>2.1907628674457014E-3</v>
      </c>
      <c r="J481" s="99"/>
      <c r="K481" s="99">
        <f>+'Ark1'!AE2279</f>
        <v>2.3177724948286421E-3</v>
      </c>
      <c r="L481" s="99"/>
      <c r="M481" s="99">
        <f>+'Ark1'!W2279</f>
        <v>79.283333333333317</v>
      </c>
      <c r="N481" s="99"/>
      <c r="O481" s="99">
        <f>+'Ark1'!X2279</f>
        <v>0</v>
      </c>
      <c r="P481" s="99"/>
      <c r="Q481" s="99">
        <f>+'Ark1'!Y2279</f>
        <v>0</v>
      </c>
      <c r="R481" s="110"/>
      <c r="S481" s="65"/>
      <c r="T481" s="110"/>
      <c r="U481" s="99">
        <f>+'Ark1'!AA2279</f>
        <v>14.746617314564784</v>
      </c>
      <c r="V481" s="65">
        <f t="shared" si="16"/>
        <v>1.3043478260869565</v>
      </c>
      <c r="W481" s="48">
        <f>+'Ark1'!V2279</f>
        <v>85.897435897435898</v>
      </c>
      <c r="X481" s="39"/>
      <c r="Y481"/>
    </row>
    <row r="482" spans="1:25" ht="15.6">
      <c r="A482" s="39"/>
      <c r="B482" s="46">
        <f>+'Ark1'!C2280</f>
        <v>2004</v>
      </c>
      <c r="C482" s="46">
        <f>+'Ark1'!M2280</f>
        <v>41</v>
      </c>
      <c r="D482" s="335">
        <f>+'Ark1'!Q2280</f>
        <v>32</v>
      </c>
      <c r="E482" s="65"/>
      <c r="F482" s="335">
        <f>+'Ark1'!R2280</f>
        <v>37</v>
      </c>
      <c r="G482" s="335"/>
      <c r="H482" s="335">
        <f>+'Ark1'!S2280</f>
        <v>37</v>
      </c>
      <c r="I482" s="99">
        <f>+'Ark1'!AD2280</f>
        <v>2.7019408698497E-3</v>
      </c>
      <c r="J482" s="99"/>
      <c r="K482" s="99">
        <f>+'Ark1'!AE2280</f>
        <v>2.9755384960938676E-3</v>
      </c>
      <c r="L482" s="99"/>
      <c r="M482" s="99">
        <f>+'Ark1'!W2280</f>
        <v>82.52702702702706</v>
      </c>
      <c r="N482" s="99"/>
      <c r="O482" s="99">
        <f>+'Ark1'!X2280</f>
        <v>0</v>
      </c>
      <c r="P482" s="99"/>
      <c r="Q482" s="99">
        <f>+'Ark1'!Y2280</f>
        <v>0</v>
      </c>
      <c r="R482" s="110"/>
      <c r="S482" s="65"/>
      <c r="T482" s="110"/>
      <c r="U482" s="99">
        <f>+'Ark1'!AA2280</f>
        <v>15.43750520120088</v>
      </c>
      <c r="V482" s="65">
        <f t="shared" si="16"/>
        <v>1.15625</v>
      </c>
      <c r="W482" s="48">
        <f>+'Ark1'!V2280</f>
        <v>89.411730256800652</v>
      </c>
      <c r="X482" s="39"/>
      <c r="Y482"/>
    </row>
    <row r="483" spans="1:25" ht="15.6">
      <c r="A483" s="39"/>
      <c r="B483" s="46">
        <f>+'Ark1'!C2281</f>
        <v>2004</v>
      </c>
      <c r="C483" s="46">
        <f>+'Ark1'!M2281</f>
        <v>42</v>
      </c>
      <c r="D483" s="335">
        <f>+'Ark1'!Q2281</f>
        <v>50</v>
      </c>
      <c r="E483" s="65"/>
      <c r="F483" s="335">
        <f>+'Ark1'!R2281</f>
        <v>58</v>
      </c>
      <c r="G483" s="335"/>
      <c r="H483" s="335">
        <f>+'Ark1'!S2281</f>
        <v>58</v>
      </c>
      <c r="I483" s="99">
        <f>+'Ark1'!AD2281</f>
        <v>4.2354748770616884E-3</v>
      </c>
      <c r="J483" s="99"/>
      <c r="K483" s="99">
        <f>+'Ark1'!AE2281</f>
        <v>4.637591372772332E-3</v>
      </c>
      <c r="L483" s="99"/>
      <c r="M483" s="99">
        <f>+'Ark1'!W2281</f>
        <v>82.053448275862095</v>
      </c>
      <c r="N483" s="99"/>
      <c r="O483" s="99">
        <f>+'Ark1'!X2281</f>
        <v>0</v>
      </c>
      <c r="P483" s="99"/>
      <c r="Q483" s="99">
        <f>+'Ark1'!Y2281</f>
        <v>0</v>
      </c>
      <c r="R483" s="110"/>
      <c r="S483" s="65"/>
      <c r="T483" s="110"/>
      <c r="U483" s="99">
        <f>+'Ark1'!AA2281</f>
        <v>13.521403410088624</v>
      </c>
      <c r="V483" s="65">
        <f t="shared" si="16"/>
        <v>1.1599999999999999</v>
      </c>
      <c r="W483" s="48">
        <f>+'Ark1'!V2281</f>
        <v>88.898643852504975</v>
      </c>
      <c r="X483" s="39"/>
      <c r="Y483"/>
    </row>
    <row r="484" spans="1:25" ht="15.6">
      <c r="A484" s="39"/>
      <c r="B484" s="46">
        <f>+'Ark1'!C2282</f>
        <v>2004</v>
      </c>
      <c r="C484" s="46">
        <f>+'Ark1'!M2282</f>
        <v>43</v>
      </c>
      <c r="D484" s="335">
        <f>+'Ark1'!Q2282</f>
        <v>91</v>
      </c>
      <c r="E484" s="65"/>
      <c r="F484" s="335">
        <f>+'Ark1'!R2282</f>
        <v>109</v>
      </c>
      <c r="G484" s="335"/>
      <c r="H484" s="335">
        <f>+'Ark1'!S2282</f>
        <v>109</v>
      </c>
      <c r="I484" s="99">
        <f>+'Ark1'!AD2282</f>
        <v>7.9597717517193821E-3</v>
      </c>
      <c r="J484" s="99"/>
      <c r="K484" s="99">
        <f>+'Ark1'!AE2282</f>
        <v>8.7121350484616299E-3</v>
      </c>
      <c r="L484" s="99"/>
      <c r="M484" s="99">
        <f>+'Ark1'!W2282</f>
        <v>82.02201834862386</v>
      </c>
      <c r="N484" s="99"/>
      <c r="O484" s="99">
        <f>+'Ark1'!X2282</f>
        <v>0</v>
      </c>
      <c r="P484" s="99"/>
      <c r="Q484" s="99">
        <f>+'Ark1'!Y2282</f>
        <v>0</v>
      </c>
      <c r="R484" s="110"/>
      <c r="S484" s="65"/>
      <c r="T484" s="110"/>
      <c r="U484" s="99">
        <f>+'Ark1'!AA2282</f>
        <v>13.638318641819955</v>
      </c>
      <c r="V484" s="65">
        <f t="shared" si="16"/>
        <v>1.1978021978021978</v>
      </c>
      <c r="W484" s="48">
        <f>+'Ark1'!V2282</f>
        <v>88.864591927003104</v>
      </c>
      <c r="X484" s="39"/>
      <c r="Y484"/>
    </row>
    <row r="485" spans="1:25" ht="15.6">
      <c r="A485" s="39"/>
      <c r="B485" s="46">
        <f>+'Ark1'!C2283</f>
        <v>2004</v>
      </c>
      <c r="C485" s="46">
        <f>+'Ark1'!M2283</f>
        <v>44</v>
      </c>
      <c r="D485" s="335">
        <f>+'Ark1'!Q2283</f>
        <v>148</v>
      </c>
      <c r="E485" s="65"/>
      <c r="F485" s="335">
        <f>+'Ark1'!R2283</f>
        <v>183</v>
      </c>
      <c r="G485" s="335"/>
      <c r="H485" s="335">
        <f>+'Ark1'!S2283</f>
        <v>183</v>
      </c>
      <c r="I485" s="99">
        <f>+'Ark1'!AD2283</f>
        <v>1.336365349141878E-2</v>
      </c>
      <c r="J485" s="99"/>
      <c r="K485" s="99">
        <f>+'Ark1'!AE2283</f>
        <v>1.4907900993120025E-2</v>
      </c>
      <c r="L485" s="99"/>
      <c r="M485" s="99">
        <f>+'Ark1'!W2283</f>
        <v>83.598360655737693</v>
      </c>
      <c r="N485" s="99"/>
      <c r="O485" s="99">
        <f>+'Ark1'!X2283</f>
        <v>0</v>
      </c>
      <c r="P485" s="99"/>
      <c r="Q485" s="99">
        <f>+'Ark1'!Y2283</f>
        <v>0</v>
      </c>
      <c r="R485" s="110"/>
      <c r="S485" s="65"/>
      <c r="T485" s="110"/>
      <c r="U485" s="99">
        <f>+'Ark1'!AA2283</f>
        <v>11.379943412278038</v>
      </c>
      <c r="V485" s="65">
        <f t="shared" si="16"/>
        <v>1.2364864864864864</v>
      </c>
      <c r="W485" s="48">
        <f>+'Ark1'!V2283</f>
        <v>90.572438413583612</v>
      </c>
      <c r="X485" s="39"/>
      <c r="Y485"/>
    </row>
    <row r="486" spans="1:25" ht="15.6">
      <c r="A486" s="39"/>
      <c r="B486">
        <f>+'Ark1'!C2284</f>
        <v>2004</v>
      </c>
      <c r="C486">
        <f>+'Ark1'!M2284</f>
        <v>45</v>
      </c>
      <c r="D486" s="301">
        <f>+'Ark1'!Q2284</f>
        <v>248</v>
      </c>
      <c r="F486" s="301">
        <f>+'Ark1'!R2284</f>
        <v>333</v>
      </c>
      <c r="H486" s="301">
        <f>+'Ark1'!S2284</f>
        <v>333</v>
      </c>
      <c r="I486" s="100">
        <f>+'Ark1'!AD2284</f>
        <v>2.4317467828647289E-2</v>
      </c>
      <c r="K486" s="100">
        <f>+'Ark1'!AE2284</f>
        <v>2.6889571578537327E-2</v>
      </c>
      <c r="M486" s="100">
        <f>+'Ark1'!W2284</f>
        <v>82.86516516516518</v>
      </c>
      <c r="O486" s="100">
        <f>+'Ark1'!X2284</f>
        <v>0</v>
      </c>
      <c r="Q486" s="100">
        <f>+'Ark1'!Y2284</f>
        <v>0</v>
      </c>
      <c r="R486" s="110"/>
      <c r="T486" s="110"/>
      <c r="U486" s="100">
        <f>+'Ark1'!AA2284</f>
        <v>11.276832653828261</v>
      </c>
      <c r="V486" s="10">
        <f t="shared" si="16"/>
        <v>1.342741935483871</v>
      </c>
      <c r="W486" s="1">
        <f>+'Ark1'!V2284</f>
        <v>89.778077102020717</v>
      </c>
      <c r="X486" s="39"/>
      <c r="Y486"/>
    </row>
    <row r="487" spans="1:25" ht="15.6">
      <c r="A487" s="39"/>
      <c r="B487">
        <f>+'Ark1'!C2285</f>
        <v>2004</v>
      </c>
      <c r="C487">
        <f>+'Ark1'!M2285</f>
        <v>46</v>
      </c>
      <c r="D487" s="301">
        <f>+'Ark1'!Q2285</f>
        <v>408</v>
      </c>
      <c r="F487" s="301">
        <f>+'Ark1'!R2285</f>
        <v>628</v>
      </c>
      <c r="H487" s="301">
        <f>+'Ark1'!S2285</f>
        <v>628</v>
      </c>
      <c r="I487" s="100">
        <f>+'Ark1'!AD2285</f>
        <v>4.5859969358530039E-2</v>
      </c>
      <c r="K487" s="100">
        <f>+'Ark1'!AE2285</f>
        <v>5.059078081701588E-2</v>
      </c>
      <c r="M487" s="100">
        <f>+'Ark1'!W2285</f>
        <v>82.669267515923593</v>
      </c>
      <c r="O487" s="100">
        <f>+'Ark1'!X2285</f>
        <v>0</v>
      </c>
      <c r="Q487" s="100">
        <f>+'Ark1'!Y2285</f>
        <v>0</v>
      </c>
      <c r="R487" s="110"/>
      <c r="T487" s="110"/>
      <c r="U487" s="100">
        <f>+'Ark1'!AA2285</f>
        <v>9.9102900314797893</v>
      </c>
      <c r="V487" s="10">
        <f t="shared" si="16"/>
        <v>1.5392156862745099</v>
      </c>
      <c r="W487" s="1">
        <f>+'Ark1'!V2285</f>
        <v>89.565836961997434</v>
      </c>
      <c r="X487" s="39"/>
      <c r="Y487"/>
    </row>
    <row r="488" spans="1:25" ht="15.6">
      <c r="A488" s="39"/>
      <c r="B488">
        <f>+'Ark1'!C2286</f>
        <v>2004</v>
      </c>
      <c r="C488">
        <f>+'Ark1'!M2286</f>
        <v>47</v>
      </c>
      <c r="D488" s="301">
        <f>+'Ark1'!Q2286</f>
        <v>720</v>
      </c>
      <c r="F488" s="301">
        <f>+'Ark1'!R2286</f>
        <v>1221</v>
      </c>
      <c r="H488" s="301">
        <f>+'Ark1'!S2286</f>
        <v>1221</v>
      </c>
      <c r="I488" s="100">
        <f>+'Ark1'!AD2286</f>
        <v>8.9164048705040064E-2</v>
      </c>
      <c r="K488" s="100">
        <f>+'Ark1'!AE2286</f>
        <v>9.8083629938295183E-2</v>
      </c>
      <c r="M488" s="100">
        <f>+'Ark1'!W2286</f>
        <v>82.435298935299059</v>
      </c>
      <c r="O488" s="100">
        <f>+'Ark1'!X2286</f>
        <v>0</v>
      </c>
      <c r="Q488" s="100">
        <f>+'Ark1'!Y2286</f>
        <v>0</v>
      </c>
      <c r="R488" s="110"/>
      <c r="T488" s="110"/>
      <c r="U488" s="100">
        <f>+'Ark1'!AA2286</f>
        <v>9.8238335523407514</v>
      </c>
      <c r="V488" s="10">
        <f t="shared" si="16"/>
        <v>1.6958333333333333</v>
      </c>
      <c r="W488" s="1">
        <f>+'Ark1'!V2286</f>
        <v>89.312349875730348</v>
      </c>
      <c r="X488" s="39"/>
      <c r="Y488"/>
    </row>
    <row r="489" spans="1:25" ht="15.6">
      <c r="A489" s="39"/>
      <c r="B489">
        <f>+'Ark1'!C2287</f>
        <v>2004</v>
      </c>
      <c r="C489">
        <f>+'Ark1'!M2287</f>
        <v>48</v>
      </c>
      <c r="D489" s="301">
        <f>+'Ark1'!Q2287</f>
        <v>1149</v>
      </c>
      <c r="F489" s="301">
        <f>+'Ark1'!R2287</f>
        <v>2619</v>
      </c>
      <c r="H489" s="301">
        <f>+'Ark1'!S2287</f>
        <v>2619</v>
      </c>
      <c r="I489" s="100">
        <f>+'Ark1'!AD2287</f>
        <v>0.19125359832800981</v>
      </c>
      <c r="K489" s="100">
        <f>+'Ark1'!AE2287</f>
        <v>0.20756619850829339</v>
      </c>
      <c r="M489" s="100">
        <f>+'Ark1'!W2287</f>
        <v>81.330507827414863</v>
      </c>
      <c r="O489" s="100">
        <f>+'Ark1'!X2287</f>
        <v>0</v>
      </c>
      <c r="Q489" s="100">
        <f>+'Ark1'!Y2287</f>
        <v>0</v>
      </c>
      <c r="R489" s="110"/>
      <c r="T489" s="110"/>
      <c r="U489" s="100">
        <f>+'Ark1'!AA2287</f>
        <v>9.508537038027626</v>
      </c>
      <c r="V489" s="10">
        <f t="shared" si="16"/>
        <v>2.2793733681462141</v>
      </c>
      <c r="W489" s="1">
        <f>+'Ark1'!V2287</f>
        <v>88.115393095790864</v>
      </c>
      <c r="X489" s="39"/>
      <c r="Y489"/>
    </row>
    <row r="490" spans="1:25" ht="15.6">
      <c r="A490" s="39"/>
      <c r="B490">
        <f>+'Ark1'!C2288</f>
        <v>2004</v>
      </c>
      <c r="C490">
        <f>+'Ark1'!M2288</f>
        <v>49</v>
      </c>
      <c r="D490" s="301">
        <f>+'Ark1'!Q2288</f>
        <v>1678</v>
      </c>
      <c r="F490" s="301">
        <f>+'Ark1'!R2288</f>
        <v>5163</v>
      </c>
      <c r="H490" s="301">
        <f>+'Ark1'!S2288</f>
        <v>5163</v>
      </c>
      <c r="I490" s="100">
        <f>+'Ark1'!AD2288</f>
        <v>0.3770302894874053</v>
      </c>
      <c r="K490" s="100">
        <f>+'Ark1'!AE2288</f>
        <v>0.40430439927398282</v>
      </c>
      <c r="M490" s="100">
        <f>+'Ark1'!W2288</f>
        <v>80.3597714507071</v>
      </c>
      <c r="O490" s="100">
        <f>+'Ark1'!X2288</f>
        <v>0</v>
      </c>
      <c r="Q490" s="100">
        <f>+'Ark1'!Y2288</f>
        <v>0</v>
      </c>
      <c r="R490" s="110"/>
      <c r="T490" s="110"/>
      <c r="U490" s="100">
        <f>+'Ark1'!AA2288</f>
        <v>9.0153646210485956</v>
      </c>
      <c r="V490" s="10">
        <f t="shared" si="16"/>
        <v>3.0768772348033373</v>
      </c>
      <c r="W490" s="1">
        <f>+'Ark1'!V2288</f>
        <v>87.063674377797554</v>
      </c>
      <c r="X490" s="39"/>
      <c r="Y490"/>
    </row>
    <row r="491" spans="1:25" ht="15.6">
      <c r="A491" s="39"/>
      <c r="B491">
        <f>+'Ark1'!C2289</f>
        <v>2004</v>
      </c>
      <c r="C491">
        <f>+'Ark1'!M2289</f>
        <v>50</v>
      </c>
      <c r="D491" s="301">
        <f>+'Ark1'!Q2289</f>
        <v>2183</v>
      </c>
      <c r="F491" s="301">
        <f>+'Ark1'!R2289</f>
        <v>10315</v>
      </c>
      <c r="H491" s="301">
        <f>+'Ark1'!S2289</f>
        <v>10315</v>
      </c>
      <c r="I491" s="100">
        <f>+'Ark1'!AD2289</f>
        <v>0.75325729925674723</v>
      </c>
      <c r="K491" s="100">
        <f>+'Ark1'!AE2289</f>
        <v>0.80077563377082428</v>
      </c>
      <c r="M491" s="100">
        <f>+'Ark1'!W2289</f>
        <v>79.666175472612849</v>
      </c>
      <c r="O491" s="100">
        <f>+'Ark1'!X2289</f>
        <v>0</v>
      </c>
      <c r="Q491" s="100">
        <f>+'Ark1'!Y2289</f>
        <v>0</v>
      </c>
      <c r="R491" s="110"/>
      <c r="T491" s="110"/>
      <c r="U491" s="100">
        <f>+'Ark1'!AA2289</f>
        <v>8.76030701648126</v>
      </c>
      <c r="V491" s="10">
        <f t="shared" si="16"/>
        <v>4.7251488776912502</v>
      </c>
      <c r="W491" s="1">
        <f>+'Ark1'!V2289</f>
        <v>86.312216113340099</v>
      </c>
      <c r="X491" s="39"/>
      <c r="Y491"/>
    </row>
    <row r="492" spans="1:25" ht="15.6">
      <c r="A492" s="39"/>
      <c r="B492">
        <f>+'Ark1'!C2290</f>
        <v>2004</v>
      </c>
      <c r="C492">
        <f>+'Ark1'!M2290</f>
        <v>51</v>
      </c>
      <c r="D492" s="301">
        <f>+'Ark1'!Q2290</f>
        <v>2652</v>
      </c>
      <c r="F492" s="301">
        <f>+'Ark1'!R2290</f>
        <v>19744</v>
      </c>
      <c r="H492" s="301">
        <f>+'Ark1'!S2290</f>
        <v>19744</v>
      </c>
      <c r="I492" s="100">
        <f>+'Ark1'!AD2290</f>
        <v>1.4418140684949317</v>
      </c>
      <c r="K492" s="100">
        <f>+'Ark1'!AE2290</f>
        <v>1.5150520175239957</v>
      </c>
      <c r="M492" s="100">
        <f>+'Ark1'!W2290</f>
        <v>78.745320097244317</v>
      </c>
      <c r="O492" s="100">
        <f>+'Ark1'!X2290</f>
        <v>0</v>
      </c>
      <c r="Q492" s="100">
        <f>+'Ark1'!Y2290</f>
        <v>0</v>
      </c>
      <c r="R492" s="110"/>
      <c r="T492" s="110"/>
      <c r="U492" s="100">
        <f>+'Ark1'!AA2290</f>
        <v>8.507986665113128</v>
      </c>
      <c r="V492" s="10">
        <f t="shared" si="16"/>
        <v>7.4449472096530922</v>
      </c>
      <c r="W492" s="1">
        <f>+'Ark1'!V2290</f>
        <v>85.314539650319389</v>
      </c>
      <c r="X492" s="39"/>
      <c r="Y492"/>
    </row>
    <row r="493" spans="1:25" ht="15.6">
      <c r="A493" s="39"/>
      <c r="B493">
        <f>+'Ark1'!C2291</f>
        <v>2004</v>
      </c>
      <c r="C493">
        <f>+'Ark1'!M2291</f>
        <v>52</v>
      </c>
      <c r="D493" s="301">
        <f>+'Ark1'!Q2291</f>
        <v>3006</v>
      </c>
      <c r="F493" s="301">
        <f>+'Ark1'!R2291</f>
        <v>37343</v>
      </c>
      <c r="H493" s="301">
        <f>+'Ark1'!S2291</f>
        <v>37341</v>
      </c>
      <c r="I493" s="100">
        <f>+'Ark1'!AD2291</f>
        <v>2.7269885919674945</v>
      </c>
      <c r="K493" s="100">
        <f>+'Ark1'!AE2291</f>
        <v>2.8353337727112882</v>
      </c>
      <c r="M493" s="100">
        <f>+'Ark1'!W2291</f>
        <v>77.920296724779647</v>
      </c>
      <c r="O493" s="100">
        <f>+'Ark1'!X2291</f>
        <v>0</v>
      </c>
      <c r="Q493" s="100">
        <f>+'Ark1'!Y2291</f>
        <v>0</v>
      </c>
      <c r="R493" s="110"/>
      <c r="T493" s="110"/>
      <c r="U493" s="100">
        <f>+'Ark1'!AA2291</f>
        <v>8.2946414805409976</v>
      </c>
      <c r="V493" s="10">
        <f t="shared" si="16"/>
        <v>12.422821024617432</v>
      </c>
      <c r="W493" s="1">
        <f>+'Ark1'!V2291</f>
        <v>84.422622196190062</v>
      </c>
      <c r="X493" s="39"/>
      <c r="Y493"/>
    </row>
    <row r="494" spans="1:25" ht="15.6">
      <c r="A494" s="39"/>
      <c r="B494">
        <f>+'Ark1'!C2292</f>
        <v>2004</v>
      </c>
      <c r="C494">
        <f>+'Ark1'!M2292</f>
        <v>53</v>
      </c>
      <c r="D494" s="301">
        <f>+'Ark1'!Q2292</f>
        <v>3264</v>
      </c>
      <c r="F494" s="301">
        <f>+'Ark1'!R2292</f>
        <v>65438</v>
      </c>
      <c r="H494" s="301">
        <f>+'Ark1'!S2292</f>
        <v>65434</v>
      </c>
      <c r="I494" s="100">
        <f>+'Ark1'!AD2292</f>
        <v>4.778638017330394</v>
      </c>
      <c r="K494" s="100">
        <f>+'Ark1'!AE2292</f>
        <v>4.917932606766974</v>
      </c>
      <c r="M494" s="100">
        <f>+'Ark1'!W2292</f>
        <v>77.127890699024903</v>
      </c>
      <c r="O494" s="100">
        <f>+'Ark1'!X2292</f>
        <v>0</v>
      </c>
      <c r="Q494" s="100">
        <f>+'Ark1'!Y2292</f>
        <v>0</v>
      </c>
      <c r="R494" s="110"/>
      <c r="T494" s="110"/>
      <c r="U494" s="100">
        <f>+'Ark1'!AA2292</f>
        <v>8.0667095351530325</v>
      </c>
      <c r="V494" s="10">
        <f t="shared" si="16"/>
        <v>20.048406862745097</v>
      </c>
      <c r="W494" s="1">
        <f>+'Ark1'!V2292</f>
        <v>83.564412045901179</v>
      </c>
      <c r="X494" s="39"/>
      <c r="Y494"/>
    </row>
    <row r="495" spans="1:25" ht="15.6">
      <c r="A495" s="39"/>
      <c r="B495">
        <f>+'Ark1'!C2293</f>
        <v>2004</v>
      </c>
      <c r="C495">
        <f>+'Ark1'!M2293</f>
        <v>54</v>
      </c>
      <c r="D495" s="301">
        <f>+'Ark1'!Q2293</f>
        <v>3433</v>
      </c>
      <c r="F495" s="301">
        <f>+'Ark1'!R2293</f>
        <v>106500</v>
      </c>
      <c r="H495" s="301">
        <f>+'Ark1'!S2293</f>
        <v>106499</v>
      </c>
      <c r="I495" s="100">
        <f>+'Ark1'!AD2293</f>
        <v>7.7772081794322396</v>
      </c>
      <c r="K495" s="100">
        <f>+'Ark1'!AE2293</f>
        <v>7.9287476294661348</v>
      </c>
      <c r="M495" s="100">
        <f>+'Ark1'!W2293</f>
        <v>76.399658212752726</v>
      </c>
      <c r="O495" s="100">
        <f>+'Ark1'!X2293</f>
        <v>0</v>
      </c>
      <c r="Q495" s="100">
        <f>+'Ark1'!Y2293</f>
        <v>0</v>
      </c>
      <c r="R495" s="110"/>
      <c r="T495" s="110"/>
      <c r="U495" s="100">
        <f>+'Ark1'!AA2293</f>
        <v>7.9781018590862303</v>
      </c>
      <c r="V495" s="10">
        <f t="shared" si="16"/>
        <v>31.022429362073989</v>
      </c>
      <c r="W495" s="1">
        <f>+'Ark1'!V2293</f>
        <v>82.773585827190416</v>
      </c>
      <c r="X495" s="39"/>
      <c r="Y495"/>
    </row>
    <row r="496" spans="1:25" ht="15.6">
      <c r="A496" s="39"/>
      <c r="B496">
        <f>+'Ark1'!C2294</f>
        <v>2004</v>
      </c>
      <c r="C496">
        <f>+'Ark1'!M2294</f>
        <v>55</v>
      </c>
      <c r="D496" s="301">
        <f>+'Ark1'!Q2294</f>
        <v>3604</v>
      </c>
      <c r="F496" s="301">
        <f>+'Ark1'!R2294</f>
        <v>155800</v>
      </c>
      <c r="H496" s="301">
        <f>+'Ark1'!S2294</f>
        <v>155793</v>
      </c>
      <c r="I496" s="100">
        <f>+'Ark1'!AD2294</f>
        <v>11.377361824934678</v>
      </c>
      <c r="K496" s="100">
        <f>+'Ark1'!AE2294</f>
        <v>11.495662196445156</v>
      </c>
      <c r="M496" s="100">
        <f>+'Ark1'!W2294</f>
        <v>75.721359753005785</v>
      </c>
      <c r="O496" s="100">
        <f>+'Ark1'!X2294</f>
        <v>0</v>
      </c>
      <c r="Q496" s="100">
        <f>+'Ark1'!Y2294</f>
        <v>0</v>
      </c>
      <c r="R496" s="110"/>
      <c r="T496" s="110"/>
      <c r="U496" s="100">
        <f>+'Ark1'!AA2294</f>
        <v>7.9661978975512096</v>
      </c>
      <c r="V496" s="10">
        <f t="shared" ref="V496:V559" si="17">+F496/D496</f>
        <v>43.229744728079915</v>
      </c>
      <c r="W496" s="1">
        <f>+'Ark1'!V2294</f>
        <v>82.04004398174402</v>
      </c>
      <c r="X496" s="39"/>
      <c r="Y496"/>
    </row>
    <row r="497" spans="1:25" ht="15.6">
      <c r="A497" s="39"/>
      <c r="B497">
        <f>+'Ark1'!C2295</f>
        <v>2004</v>
      </c>
      <c r="C497">
        <f>+'Ark1'!M2295</f>
        <v>56</v>
      </c>
      <c r="D497" s="301">
        <f>+'Ark1'!Q2295</f>
        <v>3646</v>
      </c>
      <c r="F497" s="301">
        <f>+'Ark1'!R2295</f>
        <v>198109</v>
      </c>
      <c r="H497" s="301">
        <f>+'Ark1'!S2295</f>
        <v>198105</v>
      </c>
      <c r="I497" s="100">
        <f>+'Ark1'!AD2295</f>
        <v>14.466994696893355</v>
      </c>
      <c r="K497" s="100">
        <f>+'Ark1'!AE2295</f>
        <v>14.500614331519525</v>
      </c>
      <c r="M497" s="100">
        <f>+'Ark1'!W2295</f>
        <v>75.11441962595498</v>
      </c>
      <c r="O497" s="100">
        <f>+'Ark1'!X2295</f>
        <v>0</v>
      </c>
      <c r="Q497" s="100">
        <f>+'Ark1'!Y2295</f>
        <v>0</v>
      </c>
      <c r="R497" s="110"/>
      <c r="T497" s="110"/>
      <c r="U497" s="100">
        <f>+'Ark1'!AA2295</f>
        <v>7.9557835475176564</v>
      </c>
      <c r="V497" s="10">
        <f t="shared" si="17"/>
        <v>54.335984640702137</v>
      </c>
      <c r="W497" s="1">
        <f>+'Ark1'!V2295</f>
        <v>81.381557757040355</v>
      </c>
      <c r="X497" s="39"/>
      <c r="Y497"/>
    </row>
    <row r="498" spans="1:25" ht="15.6">
      <c r="A498" s="39"/>
      <c r="B498">
        <f>+'Ark1'!C2296</f>
        <v>2004</v>
      </c>
      <c r="C498">
        <f>+'Ark1'!M2296</f>
        <v>57</v>
      </c>
      <c r="D498" s="301">
        <f>+'Ark1'!Q2296</f>
        <v>3655</v>
      </c>
      <c r="F498" s="301">
        <f>+'Ark1'!R2296</f>
        <v>224697</v>
      </c>
      <c r="H498" s="301">
        <f>+'Ark1'!S2296</f>
        <v>224690</v>
      </c>
      <c r="I498" s="100">
        <f>+'Ark1'!AD2296</f>
        <v>16.408594800881563</v>
      </c>
      <c r="K498" s="100">
        <f>+'Ark1'!AE2296</f>
        <v>16.313295914828252</v>
      </c>
      <c r="M498" s="100">
        <f>+'Ark1'!W2296</f>
        <v>74.505840936400773</v>
      </c>
      <c r="O498" s="100">
        <f>+'Ark1'!X2296</f>
        <v>0</v>
      </c>
      <c r="Q498" s="100">
        <f>+'Ark1'!Y2296</f>
        <v>0</v>
      </c>
      <c r="R498" s="110"/>
      <c r="T498" s="110"/>
      <c r="U498" s="100">
        <f>+'Ark1'!AA2296</f>
        <v>8.0381473089641187</v>
      </c>
      <c r="V498" s="10">
        <f t="shared" si="17"/>
        <v>61.476607387140902</v>
      </c>
      <c r="W498" s="1">
        <f>+'Ark1'!V2296</f>
        <v>80.722639069302303</v>
      </c>
      <c r="X498" s="39"/>
      <c r="Y498"/>
    </row>
    <row r="499" spans="1:25" ht="15.6">
      <c r="A499" s="39"/>
      <c r="B499">
        <f>+'Ark1'!C2297</f>
        <v>2004</v>
      </c>
      <c r="C499">
        <f>+'Ark1'!M2297</f>
        <v>58</v>
      </c>
      <c r="D499" s="301">
        <f>+'Ark1'!Q2297</f>
        <v>3641</v>
      </c>
      <c r="F499" s="301">
        <f>+'Ark1'!R2297</f>
        <v>214578</v>
      </c>
      <c r="H499" s="301">
        <f>+'Ark1'!S2297</f>
        <v>214561</v>
      </c>
      <c r="I499" s="100">
        <f>+'Ark1'!AD2297</f>
        <v>15.669650485692124</v>
      </c>
      <c r="K499" s="100">
        <f>+'Ark1'!AE2297</f>
        <v>15.468988255178854</v>
      </c>
      <c r="M499" s="100">
        <f>+'Ark1'!W2297</f>
        <v>73.984965580883852</v>
      </c>
      <c r="O499" s="100">
        <f>+'Ark1'!X2297</f>
        <v>0</v>
      </c>
      <c r="Q499" s="100">
        <f>+'Ark1'!Y2297</f>
        <v>0</v>
      </c>
      <c r="R499" s="110"/>
      <c r="T499" s="110"/>
      <c r="U499" s="100">
        <f>+'Ark1'!AA2297</f>
        <v>8.2212988773310371</v>
      </c>
      <c r="V499" s="10">
        <f t="shared" si="17"/>
        <v>58.933809393023893</v>
      </c>
      <c r="W499" s="1">
        <f>+'Ark1'!V2297</f>
        <v>80.160205471423481</v>
      </c>
      <c r="X499" s="39"/>
      <c r="Y499"/>
    </row>
    <row r="500" spans="1:25" ht="15.6">
      <c r="A500" s="39"/>
      <c r="B500">
        <f>+'Ark1'!C2298</f>
        <v>2004</v>
      </c>
      <c r="C500">
        <f>+'Ark1'!M2298</f>
        <v>59</v>
      </c>
      <c r="D500" s="301">
        <f>+'Ark1'!Q2298</f>
        <v>3530</v>
      </c>
      <c r="F500" s="301">
        <f>+'Ark1'!R2298</f>
        <v>166547</v>
      </c>
      <c r="H500" s="301">
        <f>+'Ark1'!S2298</f>
        <v>166542</v>
      </c>
      <c r="I500" s="100">
        <f>+'Ark1'!AD2298</f>
        <v>12.162166109482644</v>
      </c>
      <c r="K500" s="100">
        <f>+'Ark1'!AE2298</f>
        <v>11.942827407935985</v>
      </c>
      <c r="M500" s="100">
        <f>+'Ark1'!W2298</f>
        <v>73.589479530688422</v>
      </c>
      <c r="O500" s="100">
        <f>+'Ark1'!X2298</f>
        <v>0</v>
      </c>
      <c r="Q500" s="100">
        <f>+'Ark1'!Y2298</f>
        <v>0</v>
      </c>
      <c r="R500" s="110"/>
      <c r="T500" s="110"/>
      <c r="U500" s="100">
        <f>+'Ark1'!AA2298</f>
        <v>8.337414284737978</v>
      </c>
      <c r="V500" s="10">
        <f t="shared" si="17"/>
        <v>47.180453257790369</v>
      </c>
      <c r="W500" s="1">
        <f>+'Ark1'!V2298</f>
        <v>79.729807126501697</v>
      </c>
      <c r="X500" s="39"/>
      <c r="Y500"/>
    </row>
    <row r="501" spans="1:25" ht="15.6">
      <c r="A501" s="39"/>
      <c r="B501">
        <f>+'Ark1'!C2299</f>
        <v>2004</v>
      </c>
      <c r="C501">
        <f>+'Ark1'!M2299</f>
        <v>60</v>
      </c>
      <c r="D501" s="301">
        <f>+'Ark1'!Q2299</f>
        <v>3356</v>
      </c>
      <c r="F501" s="301">
        <f>+'Ark1'!R2299</f>
        <v>101719</v>
      </c>
      <c r="H501" s="301">
        <f>+'Ark1'!S2299</f>
        <v>101713</v>
      </c>
      <c r="I501" s="100">
        <f>+'Ark1'!AD2299</f>
        <v>7.4280736037903123</v>
      </c>
      <c r="K501" s="100">
        <f>+'Ark1'!AE2299</f>
        <v>7.2975152265642302</v>
      </c>
      <c r="M501" s="100">
        <f>+'Ark1'!W2299</f>
        <v>73.62594751899897</v>
      </c>
      <c r="O501" s="100">
        <f>+'Ark1'!X2299</f>
        <v>0</v>
      </c>
      <c r="Q501" s="100">
        <f>+'Ark1'!Y2299</f>
        <v>0</v>
      </c>
      <c r="R501" s="110"/>
      <c r="T501" s="110"/>
      <c r="U501" s="100">
        <f>+'Ark1'!AA2299</f>
        <v>8.4047550106982278</v>
      </c>
      <c r="V501" s="10">
        <f t="shared" si="17"/>
        <v>30.3095947556615</v>
      </c>
      <c r="W501" s="1">
        <f>+'Ark1'!V2299</f>
        <v>79.770427485091076</v>
      </c>
      <c r="X501" s="39"/>
      <c r="Y501"/>
    </row>
    <row r="502" spans="1:25" ht="15.6">
      <c r="A502" s="39"/>
      <c r="B502">
        <f>+'Ark1'!C2300</f>
        <v>2004</v>
      </c>
      <c r="C502">
        <f>+'Ark1'!M2300</f>
        <v>61</v>
      </c>
      <c r="D502" s="301">
        <f>+'Ark1'!Q2300</f>
        <v>3009</v>
      </c>
      <c r="F502" s="301">
        <f>+'Ark1'!R2300</f>
        <v>42182</v>
      </c>
      <c r="H502" s="301">
        <f>+'Ark1'!S2300</f>
        <v>42181</v>
      </c>
      <c r="I502" s="100">
        <f>+'Ark1'!AD2300</f>
        <v>3.0803586424864875</v>
      </c>
      <c r="K502" s="100">
        <f>+'Ark1'!AE2300</f>
        <v>3.0386804266831735</v>
      </c>
      <c r="M502" s="100">
        <f>+'Ark1'!W2300</f>
        <v>73.926561722102406</v>
      </c>
      <c r="O502" s="100">
        <f>+'Ark1'!X2300</f>
        <v>0</v>
      </c>
      <c r="Q502" s="100">
        <f>+'Ark1'!Y2300</f>
        <v>0</v>
      </c>
      <c r="R502" s="110"/>
      <c r="T502" s="110"/>
      <c r="U502" s="100">
        <f>+'Ark1'!AA2300</f>
        <v>8.4892329557867185</v>
      </c>
      <c r="V502" s="10">
        <f t="shared" si="17"/>
        <v>14.018610834164175</v>
      </c>
      <c r="W502" s="1">
        <f>+'Ark1'!V2300</f>
        <v>80.094715383683777</v>
      </c>
      <c r="X502" s="39"/>
      <c r="Y502"/>
    </row>
    <row r="503" spans="1:25" ht="15.6">
      <c r="A503" s="39"/>
      <c r="B503">
        <f>+'Ark1'!C2301</f>
        <v>2004</v>
      </c>
      <c r="C503">
        <f>+'Ark1'!M2301</f>
        <v>62</v>
      </c>
      <c r="D503" s="301">
        <f>+'Ark1'!Q2301</f>
        <v>2167</v>
      </c>
      <c r="F503" s="301">
        <f>+'Ark1'!R2301</f>
        <v>12370</v>
      </c>
      <c r="H503" s="301">
        <f>+'Ark1'!S2301</f>
        <v>12370</v>
      </c>
      <c r="I503" s="100">
        <f>+'Ark1'!AD2301</f>
        <v>0.90332455567677794</v>
      </c>
      <c r="K503" s="100">
        <f>+'Ark1'!AE2301</f>
        <v>0.90086725277905899</v>
      </c>
      <c r="M503" s="100">
        <f>+'Ark1'!W2301</f>
        <v>74.734898949070725</v>
      </c>
      <c r="O503" s="100">
        <f>+'Ark1'!X2301</f>
        <v>0</v>
      </c>
      <c r="Q503" s="100">
        <f>+'Ark1'!Y2301</f>
        <v>0</v>
      </c>
      <c r="R503" s="110"/>
      <c r="T503" s="110"/>
      <c r="U503" s="100">
        <f>+'Ark1'!AA2301</f>
        <v>8.4077627261996284</v>
      </c>
      <c r="V503" s="10">
        <f t="shared" si="17"/>
        <v>5.708352561144439</v>
      </c>
      <c r="W503" s="1">
        <f>+'Ark1'!V2301</f>
        <v>80.969554657713942</v>
      </c>
      <c r="X503" s="39"/>
      <c r="Y503"/>
    </row>
    <row r="504" spans="1:25" ht="15.6">
      <c r="A504" s="39"/>
      <c r="B504">
        <f>+'Ark1'!C2302</f>
        <v>2004</v>
      </c>
      <c r="C504">
        <f>+'Ark1'!M2302</f>
        <v>63</v>
      </c>
      <c r="D504" s="301">
        <f>+'Ark1'!Q2302</f>
        <v>1044</v>
      </c>
      <c r="F504" s="301">
        <f>+'Ark1'!R2302</f>
        <v>2368</v>
      </c>
      <c r="H504" s="301">
        <f>+'Ark1'!S2302</f>
        <v>2368</v>
      </c>
      <c r="I504" s="100">
        <f>+'Ark1'!AD2302</f>
        <v>0.1729242156703808</v>
      </c>
      <c r="K504" s="100">
        <f>+'Ark1'!AE2302</f>
        <v>0.17431783246359919</v>
      </c>
      <c r="M504" s="100">
        <f>+'Ark1'!W2302</f>
        <v>75.54269425675669</v>
      </c>
      <c r="O504" s="100">
        <f>+'Ark1'!X2302</f>
        <v>0</v>
      </c>
      <c r="Q504" s="100">
        <f>+'Ark1'!Y2302</f>
        <v>0</v>
      </c>
      <c r="R504" s="110"/>
      <c r="T504" s="110"/>
      <c r="U504" s="100">
        <f>+'Ark1'!AA2302</f>
        <v>8.7318183110972178</v>
      </c>
      <c r="V504" s="10">
        <f t="shared" si="17"/>
        <v>2.2681992337164751</v>
      </c>
      <c r="W504" s="1">
        <f>+'Ark1'!V2302</f>
        <v>81.844739173084051</v>
      </c>
      <c r="X504" s="39"/>
      <c r="Y504"/>
    </row>
    <row r="505" spans="1:25" ht="15.6">
      <c r="A505" s="39"/>
      <c r="B505">
        <f>+'Ark1'!C2303</f>
        <v>2004</v>
      </c>
      <c r="C505">
        <f>+'Ark1'!M2303</f>
        <v>64</v>
      </c>
      <c r="D505" s="301">
        <f>+'Ark1'!Q2303</f>
        <v>403</v>
      </c>
      <c r="F505" s="301">
        <f>+'Ark1'!R2303</f>
        <v>533</v>
      </c>
      <c r="H505" s="301">
        <f>+'Ark1'!S2303</f>
        <v>533</v>
      </c>
      <c r="I505" s="100">
        <f>+'Ark1'!AD2303</f>
        <v>3.892255361161865E-2</v>
      </c>
      <c r="K505" s="100">
        <f>+'Ark1'!AE2303</f>
        <v>3.9381766027751473E-2</v>
      </c>
      <c r="M505" s="100">
        <f>+'Ark1'!W2303</f>
        <v>75.82288930581619</v>
      </c>
      <c r="O505" s="100">
        <f>+'Ark1'!X2303</f>
        <v>0</v>
      </c>
      <c r="Q505" s="100">
        <f>+'Ark1'!Y2303</f>
        <v>0</v>
      </c>
      <c r="R505" s="110"/>
      <c r="T505" s="110"/>
      <c r="U505" s="100">
        <f>+'Ark1'!AA2303</f>
        <v>10.146955915622891</v>
      </c>
      <c r="V505" s="10">
        <f t="shared" si="17"/>
        <v>1.3225806451612903</v>
      </c>
      <c r="W505" s="1">
        <f>+'Ark1'!V2303</f>
        <v>82.14830910705976</v>
      </c>
      <c r="X505" s="39"/>
      <c r="Y505"/>
    </row>
    <row r="506" spans="1:25" ht="15.6">
      <c r="A506" s="39"/>
      <c r="B506">
        <f>+'Ark1'!C2304</f>
        <v>2004</v>
      </c>
      <c r="C506">
        <f>+'Ark1'!M2304</f>
        <v>65</v>
      </c>
      <c r="D506" s="301">
        <f>+'Ark1'!Q2304</f>
        <v>50</v>
      </c>
      <c r="F506" s="301">
        <f>+'Ark1'!R2304</f>
        <v>52</v>
      </c>
      <c r="H506" s="301">
        <f>+'Ark1'!S2304</f>
        <v>52</v>
      </c>
      <c r="I506" s="100">
        <f>+'Ark1'!AD2304</f>
        <v>3.7973223035725505E-3</v>
      </c>
      <c r="K506" s="100">
        <f>+'Ark1'!AE2304</f>
        <v>3.7228581203461618E-3</v>
      </c>
      <c r="M506" s="100">
        <f>+'Ark1'!W2304</f>
        <v>73.469230769230748</v>
      </c>
      <c r="O506" s="100">
        <f>+'Ark1'!X2304</f>
        <v>0</v>
      </c>
      <c r="Q506" s="100">
        <f>+'Ark1'!Y2304</f>
        <v>0</v>
      </c>
      <c r="R506" s="110"/>
      <c r="T506" s="110"/>
      <c r="U506" s="100">
        <f>+'Ark1'!AA2304</f>
        <v>12.61155664249064</v>
      </c>
      <c r="V506" s="10">
        <f t="shared" si="17"/>
        <v>1.04</v>
      </c>
      <c r="W506" s="1">
        <f>+'Ark1'!V2304</f>
        <v>79.598299858321525</v>
      </c>
      <c r="X506" s="39"/>
      <c r="Y506"/>
    </row>
    <row r="507" spans="1:25" ht="15.6">
      <c r="A507" s="39"/>
      <c r="B507">
        <f>+'Ark1'!C2305</f>
        <v>2004</v>
      </c>
      <c r="C507">
        <f>+'Ark1'!M2305</f>
        <v>66</v>
      </c>
      <c r="D507" s="301">
        <f>+'Ark1'!Q2305</f>
        <v>0</v>
      </c>
      <c r="F507" s="301">
        <f>+'Ark1'!R2305</f>
        <v>0</v>
      </c>
      <c r="H507" s="301">
        <f>+'Ark1'!S2305</f>
        <v>0</v>
      </c>
      <c r="I507" s="100">
        <f>+'Ark1'!AD2305</f>
        <v>0</v>
      </c>
      <c r="K507" s="100">
        <f>+'Ark1'!AE2305</f>
        <v>0</v>
      </c>
      <c r="M507" s="100">
        <f>+'Ark1'!W2305</f>
        <v>0</v>
      </c>
      <c r="O507" s="100">
        <f>+'Ark1'!X2305</f>
        <v>0</v>
      </c>
      <c r="Q507" s="100">
        <f>+'Ark1'!Y2305</f>
        <v>0</v>
      </c>
      <c r="R507" s="110"/>
      <c r="T507" s="110"/>
      <c r="U507" s="100">
        <f>+'Ark1'!AA2305</f>
        <v>0</v>
      </c>
      <c r="V507" s="10" t="e">
        <f t="shared" si="17"/>
        <v>#DIV/0!</v>
      </c>
      <c r="W507" s="1">
        <f>+'Ark1'!V2305</f>
        <v>0</v>
      </c>
      <c r="X507" s="39"/>
      <c r="Y507"/>
    </row>
    <row r="508" spans="1:25" ht="15.6">
      <c r="A508" s="39"/>
      <c r="B508">
        <f>+'Ark1'!C2306</f>
        <v>2004</v>
      </c>
      <c r="C508">
        <f>+'Ark1'!M2306</f>
        <v>67</v>
      </c>
      <c r="D508" s="301">
        <f>+'Ark1'!Q2306</f>
        <v>0</v>
      </c>
      <c r="F508" s="301">
        <f>+'Ark1'!R2306</f>
        <v>0</v>
      </c>
      <c r="H508" s="301">
        <f>+'Ark1'!S2306</f>
        <v>0</v>
      </c>
      <c r="I508" s="100">
        <f>+'Ark1'!AD2306</f>
        <v>0</v>
      </c>
      <c r="K508" s="100">
        <f>+'Ark1'!AE2306</f>
        <v>0</v>
      </c>
      <c r="M508" s="100">
        <f>+'Ark1'!W2306</f>
        <v>0</v>
      </c>
      <c r="O508" s="100">
        <f>+'Ark1'!X2306</f>
        <v>0</v>
      </c>
      <c r="Q508" s="100">
        <f>+'Ark1'!Y2306</f>
        <v>0</v>
      </c>
      <c r="R508" s="110"/>
      <c r="T508" s="110"/>
      <c r="U508" s="100">
        <f>+'Ark1'!AA2306</f>
        <v>0</v>
      </c>
      <c r="V508" s="10" t="e">
        <f t="shared" si="17"/>
        <v>#DIV/0!</v>
      </c>
      <c r="W508" s="1">
        <f>+'Ark1'!V2306</f>
        <v>0</v>
      </c>
      <c r="X508" s="39"/>
      <c r="Y508"/>
    </row>
    <row r="509" spans="1:25" ht="15.6">
      <c r="A509" s="39"/>
      <c r="B509">
        <f>+'Ark1'!C2307</f>
        <v>2004</v>
      </c>
      <c r="C509">
        <f>+'Ark1'!M2307</f>
        <v>68</v>
      </c>
      <c r="D509" s="301">
        <f>+'Ark1'!Q2307</f>
        <v>0</v>
      </c>
      <c r="F509" s="301">
        <f>+'Ark1'!R2307</f>
        <v>0</v>
      </c>
      <c r="H509" s="301">
        <f>+'Ark1'!S2307</f>
        <v>0</v>
      </c>
      <c r="I509" s="100">
        <f>+'Ark1'!AD2307</f>
        <v>0</v>
      </c>
      <c r="K509" s="100">
        <f>+'Ark1'!AE2307</f>
        <v>0</v>
      </c>
      <c r="M509" s="100">
        <f>+'Ark1'!W2307</f>
        <v>0</v>
      </c>
      <c r="O509" s="100">
        <f>+'Ark1'!X2307</f>
        <v>0</v>
      </c>
      <c r="Q509" s="100">
        <f>+'Ark1'!Y2307</f>
        <v>0</v>
      </c>
      <c r="R509" s="110"/>
      <c r="T509" s="110"/>
      <c r="U509" s="100">
        <f>+'Ark1'!AA2307</f>
        <v>0</v>
      </c>
      <c r="V509" s="10" t="e">
        <f t="shared" si="17"/>
        <v>#DIV/0!</v>
      </c>
      <c r="W509" s="1">
        <f>+'Ark1'!V2307</f>
        <v>0</v>
      </c>
      <c r="X509" s="39"/>
      <c r="Y509"/>
    </row>
    <row r="510" spans="1:25" ht="15.6">
      <c r="A510" s="39"/>
      <c r="B510">
        <f>+'Ark1'!C2308</f>
        <v>2003</v>
      </c>
      <c r="C510">
        <f>+'Ark1'!M2308</f>
        <v>35</v>
      </c>
      <c r="D510" s="301">
        <f>+'Ark1'!Q2308</f>
        <v>21</v>
      </c>
      <c r="F510" s="301">
        <f>+'Ark1'!R2308</f>
        <v>44</v>
      </c>
      <c r="H510" s="301">
        <f>+'Ark1'!S2308</f>
        <v>43</v>
      </c>
      <c r="I510" s="100">
        <f>+'Ark1'!AD2308</f>
        <v>3.4719181006082952E-3</v>
      </c>
      <c r="K510" s="100">
        <f>+'Ark1'!AE2308</f>
        <v>2.9927023259411906E-3</v>
      </c>
      <c r="M510" s="100">
        <f>+'Ark1'!W2308</f>
        <v>67.632558139534893</v>
      </c>
      <c r="O510" s="100">
        <f>+'Ark1'!X2308</f>
        <v>0</v>
      </c>
      <c r="Q510" s="100">
        <f>+'Ark1'!Y2308</f>
        <v>0</v>
      </c>
      <c r="R510" s="110"/>
      <c r="T510" s="110"/>
      <c r="U510" s="100">
        <f>+'Ark1'!AA2308</f>
        <v>15.725223715349172</v>
      </c>
      <c r="V510" s="10">
        <f t="shared" si="17"/>
        <v>2.0952380952380953</v>
      </c>
      <c r="W510" s="1">
        <f>+'Ark1'!V2308</f>
        <v>75.862329612739018</v>
      </c>
      <c r="X510" s="39"/>
      <c r="Y510"/>
    </row>
    <row r="511" spans="1:25" ht="15.6">
      <c r="A511" s="39"/>
      <c r="B511">
        <f>+'Ark1'!C2309</f>
        <v>2003</v>
      </c>
      <c r="C511">
        <f>+'Ark1'!M2309</f>
        <v>36</v>
      </c>
      <c r="D511" s="301">
        <f>+'Ark1'!Q2309</f>
        <v>3</v>
      </c>
      <c r="F511" s="301">
        <f>+'Ark1'!R2309</f>
        <v>4</v>
      </c>
      <c r="H511" s="301">
        <f>+'Ark1'!S2309</f>
        <v>4</v>
      </c>
      <c r="I511" s="100">
        <f>+'Ark1'!AD2309</f>
        <v>3.1562891823711756E-4</v>
      </c>
      <c r="K511" s="100">
        <f>+'Ark1'!AE2309</f>
        <v>3.2302085830167776E-4</v>
      </c>
      <c r="M511" s="100">
        <f>+'Ark1'!W2309</f>
        <v>78.474999999999994</v>
      </c>
      <c r="O511" s="100">
        <f>+'Ark1'!X2309</f>
        <v>0</v>
      </c>
      <c r="Q511" s="100">
        <f>+'Ark1'!Y2309</f>
        <v>0</v>
      </c>
      <c r="R511" s="110"/>
      <c r="T511" s="110"/>
      <c r="U511" s="100">
        <f>+'Ark1'!AA2309</f>
        <v>6.5606306861459478</v>
      </c>
      <c r="V511" s="10">
        <f t="shared" si="17"/>
        <v>1.3333333333333333</v>
      </c>
      <c r="W511" s="1">
        <f>+'Ark1'!V2309</f>
        <v>85.02166847237271</v>
      </c>
      <c r="X511" s="39"/>
      <c r="Y511"/>
    </row>
    <row r="512" spans="1:25" ht="15.6">
      <c r="A512" s="39"/>
      <c r="B512">
        <f>+'Ark1'!C2310</f>
        <v>2003</v>
      </c>
      <c r="C512">
        <f>+'Ark1'!M2310</f>
        <v>37</v>
      </c>
      <c r="D512" s="301">
        <f>+'Ark1'!Q2310</f>
        <v>11</v>
      </c>
      <c r="F512" s="301">
        <f>+'Ark1'!R2310</f>
        <v>11</v>
      </c>
      <c r="H512" s="301">
        <f>+'Ark1'!S2310</f>
        <v>11</v>
      </c>
      <c r="I512" s="100">
        <f>+'Ark1'!AD2310</f>
        <v>8.679795251520738E-4</v>
      </c>
      <c r="K512" s="100">
        <f>+'Ark1'!AE2310</f>
        <v>8.5370533305852787E-4</v>
      </c>
      <c r="M512" s="100">
        <f>+'Ark1'!W2310</f>
        <v>75.418181818181822</v>
      </c>
      <c r="O512" s="100">
        <f>+'Ark1'!X2310</f>
        <v>0</v>
      </c>
      <c r="Q512" s="100">
        <f>+'Ark1'!Y2310</f>
        <v>0</v>
      </c>
      <c r="R512" s="110"/>
      <c r="T512" s="110"/>
      <c r="U512" s="100">
        <f>+'Ark1'!AA2310</f>
        <v>13.418970166543248</v>
      </c>
      <c r="V512" s="10">
        <f t="shared" si="17"/>
        <v>1</v>
      </c>
      <c r="W512" s="1">
        <f>+'Ark1'!V2310</f>
        <v>81.709839456318349</v>
      </c>
      <c r="X512" s="39"/>
      <c r="Y512"/>
    </row>
    <row r="513" spans="1:25" ht="15.6">
      <c r="A513" s="39"/>
      <c r="B513">
        <f>+'Ark1'!C2311</f>
        <v>2003</v>
      </c>
      <c r="C513">
        <f>+'Ark1'!M2311</f>
        <v>38</v>
      </c>
      <c r="D513" s="301">
        <f>+'Ark1'!Q2311</f>
        <v>15</v>
      </c>
      <c r="F513" s="301">
        <f>+'Ark1'!R2311</f>
        <v>17</v>
      </c>
      <c r="H513" s="301">
        <f>+'Ark1'!S2311</f>
        <v>17</v>
      </c>
      <c r="I513" s="100">
        <f>+'Ark1'!AD2311</f>
        <v>1.3414229025077507E-3</v>
      </c>
      <c r="K513" s="100">
        <f>+'Ark1'!AE2311</f>
        <v>1.4420169759099756E-3</v>
      </c>
      <c r="M513" s="100">
        <f>+'Ark1'!W2311</f>
        <v>82.429411764705904</v>
      </c>
      <c r="O513" s="100">
        <f>+'Ark1'!X2311</f>
        <v>0</v>
      </c>
      <c r="Q513" s="100">
        <f>+'Ark1'!Y2311</f>
        <v>0</v>
      </c>
      <c r="R513" s="110"/>
      <c r="T513" s="110"/>
      <c r="U513" s="100">
        <f>+'Ark1'!AA2311</f>
        <v>16.275559616506239</v>
      </c>
      <c r="V513" s="10">
        <f t="shared" si="17"/>
        <v>1.1333333333333333</v>
      </c>
      <c r="W513" s="1">
        <f>+'Ark1'!V2311</f>
        <v>89.305971576062731</v>
      </c>
      <c r="X513" s="39"/>
      <c r="Y513"/>
    </row>
    <row r="514" spans="1:25" ht="15.6">
      <c r="A514" s="39"/>
      <c r="B514">
        <f>+'Ark1'!C2312</f>
        <v>2003</v>
      </c>
      <c r="C514">
        <f>+'Ark1'!M2312</f>
        <v>39</v>
      </c>
      <c r="D514" s="301">
        <f>+'Ark1'!Q2312</f>
        <v>18</v>
      </c>
      <c r="F514" s="301">
        <f>+'Ark1'!R2312</f>
        <v>19</v>
      </c>
      <c r="H514" s="301">
        <f>+'Ark1'!S2312</f>
        <v>19</v>
      </c>
      <c r="I514" s="100">
        <f>+'Ark1'!AD2312</f>
        <v>1.4992373616263099E-3</v>
      </c>
      <c r="K514" s="100">
        <f>+'Ark1'!AE2312</f>
        <v>1.5222833886131628E-3</v>
      </c>
      <c r="M514" s="100">
        <f>+'Ark1'!W2312</f>
        <v>77.85789473684207</v>
      </c>
      <c r="O514" s="100">
        <f>+'Ark1'!X2312</f>
        <v>0</v>
      </c>
      <c r="Q514" s="100">
        <f>+'Ark1'!Y2312</f>
        <v>0</v>
      </c>
      <c r="R514" s="110"/>
      <c r="T514" s="110"/>
      <c r="U514" s="100">
        <f>+'Ark1'!AA2312</f>
        <v>13.313559205778295</v>
      </c>
      <c r="V514" s="10">
        <f t="shared" si="17"/>
        <v>1.0555555555555556</v>
      </c>
      <c r="W514" s="1">
        <f>+'Ark1'!V2312</f>
        <v>84.353082055083505</v>
      </c>
      <c r="X514" s="39"/>
      <c r="Y514"/>
    </row>
    <row r="515" spans="1:25" ht="15.6">
      <c r="A515" s="39"/>
      <c r="B515">
        <f>+'Ark1'!C2313</f>
        <v>2003</v>
      </c>
      <c r="C515">
        <f>+'Ark1'!M2313</f>
        <v>40</v>
      </c>
      <c r="D515" s="301">
        <f>+'Ark1'!Q2313</f>
        <v>23</v>
      </c>
      <c r="F515" s="301">
        <f>+'Ark1'!R2313</f>
        <v>26</v>
      </c>
      <c r="H515" s="301">
        <f>+'Ark1'!S2313</f>
        <v>26</v>
      </c>
      <c r="I515" s="100">
        <f>+'Ark1'!AD2313</f>
        <v>2.0515879685412651E-3</v>
      </c>
      <c r="K515" s="100">
        <f>+'Ark1'!AE2313</f>
        <v>2.0440150711838879E-3</v>
      </c>
      <c r="M515" s="100">
        <f>+'Ark1'!W2313</f>
        <v>76.396153846153823</v>
      </c>
      <c r="O515" s="100">
        <f>+'Ark1'!X2313</f>
        <v>0</v>
      </c>
      <c r="Q515" s="100">
        <f>+'Ark1'!Y2313</f>
        <v>0</v>
      </c>
      <c r="R515" s="110"/>
      <c r="T515" s="110"/>
      <c r="U515" s="100">
        <f>+'Ark1'!AA2313</f>
        <v>14.674008439027215</v>
      </c>
      <c r="V515" s="10">
        <f t="shared" si="17"/>
        <v>1.1304347826086956</v>
      </c>
      <c r="W515" s="1">
        <f>+'Ark1'!V2313</f>
        <v>82.76939744978749</v>
      </c>
      <c r="X515" s="39"/>
      <c r="Y515"/>
    </row>
    <row r="516" spans="1:25" ht="15.6">
      <c r="A516" s="39"/>
      <c r="B516">
        <f>+'Ark1'!C2314</f>
        <v>2003</v>
      </c>
      <c r="C516">
        <f>+'Ark1'!M2314</f>
        <v>41</v>
      </c>
      <c r="D516" s="301">
        <f>+'Ark1'!Q2314</f>
        <v>26</v>
      </c>
      <c r="F516" s="301">
        <f>+'Ark1'!R2314</f>
        <v>31</v>
      </c>
      <c r="H516" s="301">
        <f>+'Ark1'!S2314</f>
        <v>31</v>
      </c>
      <c r="I516" s="100">
        <f>+'Ark1'!AD2314</f>
        <v>2.4461241163376622E-3</v>
      </c>
      <c r="K516" s="100">
        <f>+'Ark1'!AE2314</f>
        <v>2.593428375571482E-3</v>
      </c>
      <c r="M516" s="100">
        <f>+'Ark1'!W2314</f>
        <v>81.296774193548401</v>
      </c>
      <c r="O516" s="100">
        <f>+'Ark1'!X2314</f>
        <v>0</v>
      </c>
      <c r="Q516" s="100">
        <f>+'Ark1'!Y2314</f>
        <v>0</v>
      </c>
      <c r="R516" s="110"/>
      <c r="T516" s="110"/>
      <c r="U516" s="100">
        <f>+'Ark1'!AA2314</f>
        <v>10.941265005325098</v>
      </c>
      <c r="V516" s="10">
        <f t="shared" si="17"/>
        <v>1.1923076923076923</v>
      </c>
      <c r="W516" s="1">
        <f>+'Ark1'!V2314</f>
        <v>88.078845280117477</v>
      </c>
      <c r="X516" s="39"/>
      <c r="Y516"/>
    </row>
    <row r="517" spans="1:25" ht="15.6">
      <c r="A517" s="39"/>
      <c r="B517">
        <f>+'Ark1'!C2315</f>
        <v>2003</v>
      </c>
      <c r="C517">
        <f>+'Ark1'!M2315</f>
        <v>42</v>
      </c>
      <c r="D517" s="301">
        <f>+'Ark1'!Q2315</f>
        <v>56</v>
      </c>
      <c r="F517" s="301">
        <f>+'Ark1'!R2315</f>
        <v>64</v>
      </c>
      <c r="H517" s="301">
        <f>+'Ark1'!S2315</f>
        <v>64</v>
      </c>
      <c r="I517" s="100">
        <f>+'Ark1'!AD2315</f>
        <v>5.0500626917938819E-3</v>
      </c>
      <c r="K517" s="100">
        <f>+'Ark1'!AE2315</f>
        <v>5.6165907760769582E-3</v>
      </c>
      <c r="M517" s="100">
        <f>+'Ark1'!W2315</f>
        <v>85.281249999999986</v>
      </c>
      <c r="O517" s="100">
        <f>+'Ark1'!X2315</f>
        <v>0</v>
      </c>
      <c r="Q517" s="100">
        <f>+'Ark1'!Y2315</f>
        <v>0</v>
      </c>
      <c r="R517" s="110"/>
      <c r="T517" s="110"/>
      <c r="U517" s="100">
        <f>+'Ark1'!AA2315</f>
        <v>9.6489940375928001</v>
      </c>
      <c r="V517" s="10">
        <f t="shared" si="17"/>
        <v>1.1428571428571428</v>
      </c>
      <c r="W517" s="1">
        <f>+'Ark1'!V2315</f>
        <v>92.395720476706387</v>
      </c>
      <c r="X517" s="39"/>
      <c r="Y517"/>
    </row>
    <row r="518" spans="1:25" ht="15.6">
      <c r="A518" s="39"/>
      <c r="B518">
        <f>+'Ark1'!C2316</f>
        <v>2003</v>
      </c>
      <c r="C518">
        <f>+'Ark1'!M2316</f>
        <v>43</v>
      </c>
      <c r="D518" s="301">
        <f>+'Ark1'!Q2316</f>
        <v>110</v>
      </c>
      <c r="F518" s="301">
        <f>+'Ark1'!R2316</f>
        <v>130</v>
      </c>
      <c r="H518" s="301">
        <f>+'Ark1'!S2316</f>
        <v>130</v>
      </c>
      <c r="I518" s="100">
        <f>+'Ark1'!AD2316</f>
        <v>1.0257939842706331E-2</v>
      </c>
      <c r="K518" s="100">
        <f>+'Ark1'!AE2316</f>
        <v>1.1051861783970563E-2</v>
      </c>
      <c r="M518" s="100">
        <f>+'Ark1'!W2316</f>
        <v>82.613846153846225</v>
      </c>
      <c r="O518" s="100">
        <f>+'Ark1'!X2316</f>
        <v>0</v>
      </c>
      <c r="Q518" s="100">
        <f>+'Ark1'!Y2316</f>
        <v>0</v>
      </c>
      <c r="R518" s="110"/>
      <c r="T518" s="110"/>
      <c r="U518" s="100">
        <f>+'Ark1'!AA2316</f>
        <v>11.337139469942876</v>
      </c>
      <c r="V518" s="10">
        <f t="shared" si="17"/>
        <v>1.1818181818181819</v>
      </c>
      <c r="W518" s="1">
        <f>+'Ark1'!V2316</f>
        <v>89.505792149345794</v>
      </c>
      <c r="X518" s="39"/>
      <c r="Y518"/>
    </row>
    <row r="519" spans="1:25" ht="15.6">
      <c r="A519" s="39"/>
      <c r="B519">
        <f>+'Ark1'!C2317</f>
        <v>2003</v>
      </c>
      <c r="C519">
        <f>+'Ark1'!M2317</f>
        <v>44</v>
      </c>
      <c r="D519" s="301">
        <f>+'Ark1'!Q2317</f>
        <v>195</v>
      </c>
      <c r="F519" s="301">
        <f>+'Ark1'!R2317</f>
        <v>246</v>
      </c>
      <c r="H519" s="301">
        <f>+'Ark1'!S2317</f>
        <v>246</v>
      </c>
      <c r="I519" s="100">
        <f>+'Ark1'!AD2317</f>
        <v>1.9411178471582753E-2</v>
      </c>
      <c r="K519" s="100">
        <f>+'Ark1'!AE2317</f>
        <v>2.1004794053508625E-2</v>
      </c>
      <c r="M519" s="100">
        <f>+'Ark1'!W2317</f>
        <v>82.974390243902448</v>
      </c>
      <c r="O519" s="100">
        <f>+'Ark1'!X2317</f>
        <v>0</v>
      </c>
      <c r="Q519" s="100">
        <f>+'Ark1'!Y2317</f>
        <v>0</v>
      </c>
      <c r="R519" s="110"/>
      <c r="T519" s="110"/>
      <c r="U519" s="100">
        <f>+'Ark1'!AA2317</f>
        <v>9.0634010420669817</v>
      </c>
      <c r="V519" s="10">
        <f t="shared" si="17"/>
        <v>1.2615384615384615</v>
      </c>
      <c r="W519" s="1">
        <f>+'Ark1'!V2317</f>
        <v>89.896414132071953</v>
      </c>
      <c r="X519" s="39"/>
      <c r="Y519"/>
    </row>
    <row r="520" spans="1:25" ht="15.6">
      <c r="A520" s="39"/>
      <c r="B520" s="46">
        <f>+'Ark1'!C2318</f>
        <v>2003</v>
      </c>
      <c r="C520" s="46">
        <f>+'Ark1'!M2318</f>
        <v>45</v>
      </c>
      <c r="D520" s="335">
        <f>+'Ark1'!Q2318</f>
        <v>341</v>
      </c>
      <c r="E520" s="65"/>
      <c r="F520" s="335">
        <f>+'Ark1'!R2318</f>
        <v>491</v>
      </c>
      <c r="G520" s="335"/>
      <c r="H520" s="335">
        <f>+'Ark1'!S2318</f>
        <v>491</v>
      </c>
      <c r="I520" s="99">
        <f>+'Ark1'!AD2318</f>
        <v>3.8743449713606201E-2</v>
      </c>
      <c r="J520" s="99"/>
      <c r="K520" s="99">
        <f>+'Ark1'!AE2318</f>
        <v>4.1902874940384943E-2</v>
      </c>
      <c r="L520" s="99"/>
      <c r="M520" s="99">
        <f>+'Ark1'!W2318</f>
        <v>82.932179226069252</v>
      </c>
      <c r="N520" s="99"/>
      <c r="O520" s="99">
        <f>+'Ark1'!X2318</f>
        <v>0</v>
      </c>
      <c r="P520" s="99"/>
      <c r="Q520" s="99">
        <f>+'Ark1'!Y2318</f>
        <v>0</v>
      </c>
      <c r="R520" s="110"/>
      <c r="S520" s="65"/>
      <c r="T520" s="110"/>
      <c r="U520" s="99">
        <f>+'Ark1'!AA2318</f>
        <v>9.2769288285106075</v>
      </c>
      <c r="V520" s="65">
        <f t="shared" si="17"/>
        <v>1.4398826979472141</v>
      </c>
      <c r="W520" s="48">
        <f>+'Ark1'!V2318</f>
        <v>89.850681718384934</v>
      </c>
      <c r="X520" s="39"/>
      <c r="Y520"/>
    </row>
    <row r="521" spans="1:25" ht="15.6">
      <c r="A521" s="39"/>
      <c r="B521" s="46">
        <f>+'Ark1'!C2319</f>
        <v>2003</v>
      </c>
      <c r="C521" s="46">
        <f>+'Ark1'!M2319</f>
        <v>46</v>
      </c>
      <c r="D521" s="335">
        <f>+'Ark1'!Q2319</f>
        <v>529</v>
      </c>
      <c r="E521" s="65"/>
      <c r="F521" s="335">
        <f>+'Ark1'!R2319</f>
        <v>881</v>
      </c>
      <c r="G521" s="335"/>
      <c r="H521" s="335">
        <f>+'Ark1'!S2319</f>
        <v>881</v>
      </c>
      <c r="I521" s="99">
        <f>+'Ark1'!AD2319</f>
        <v>6.9517269241725202E-2</v>
      </c>
      <c r="J521" s="99"/>
      <c r="K521" s="99">
        <f>+'Ark1'!AE2319</f>
        <v>7.485131120412801E-2</v>
      </c>
      <c r="L521" s="99"/>
      <c r="M521" s="99">
        <f>+'Ark1'!W2319</f>
        <v>82.562769580022717</v>
      </c>
      <c r="N521" s="99"/>
      <c r="O521" s="99">
        <f>+'Ark1'!X2319</f>
        <v>0</v>
      </c>
      <c r="P521" s="99"/>
      <c r="Q521" s="99">
        <f>+'Ark1'!Y2319</f>
        <v>0</v>
      </c>
      <c r="R521" s="110"/>
      <c r="S521" s="65"/>
      <c r="T521" s="110"/>
      <c r="U521" s="99">
        <f>+'Ark1'!AA2319</f>
        <v>8.8473636929767814</v>
      </c>
      <c r="V521" s="65">
        <f t="shared" si="17"/>
        <v>1.6654064272211719</v>
      </c>
      <c r="W521" s="48">
        <f>+'Ark1'!V2319</f>
        <v>89.450454582906389</v>
      </c>
      <c r="X521" s="39"/>
      <c r="Y521"/>
    </row>
    <row r="522" spans="1:25" ht="15.6">
      <c r="A522" s="39"/>
      <c r="B522" s="46">
        <f>+'Ark1'!C2320</f>
        <v>2003</v>
      </c>
      <c r="C522" s="46">
        <f>+'Ark1'!M2320</f>
        <v>47</v>
      </c>
      <c r="D522" s="335">
        <f>+'Ark1'!Q2320</f>
        <v>873</v>
      </c>
      <c r="E522" s="65"/>
      <c r="F522" s="335">
        <f>+'Ark1'!R2320</f>
        <v>1725</v>
      </c>
      <c r="G522" s="335"/>
      <c r="H522" s="335">
        <f>+'Ark1'!S2320</f>
        <v>1725</v>
      </c>
      <c r="I522" s="99">
        <f>+'Ark1'!AD2320</f>
        <v>0.13611497098975703</v>
      </c>
      <c r="J522" s="99"/>
      <c r="K522" s="99">
        <f>+'Ark1'!AE2320</f>
        <v>0.14562313343544508</v>
      </c>
      <c r="L522" s="99"/>
      <c r="M522" s="99">
        <f>+'Ark1'!W2320</f>
        <v>82.035536231884052</v>
      </c>
      <c r="N522" s="99"/>
      <c r="O522" s="99">
        <f>+'Ark1'!X2320</f>
        <v>0</v>
      </c>
      <c r="P522" s="99"/>
      <c r="Q522" s="99">
        <f>+'Ark1'!Y2320</f>
        <v>0</v>
      </c>
      <c r="R522" s="110"/>
      <c r="S522" s="65"/>
      <c r="T522" s="110"/>
      <c r="U522" s="99">
        <f>+'Ark1'!AA2320</f>
        <v>8.477328387912392</v>
      </c>
      <c r="V522" s="65">
        <f t="shared" si="17"/>
        <v>1.9759450171821307</v>
      </c>
      <c r="W522" s="48">
        <f>+'Ark1'!V2320</f>
        <v>88.879237521001315</v>
      </c>
      <c r="X522" s="39"/>
      <c r="Y522"/>
    </row>
    <row r="523" spans="1:25" ht="15.6">
      <c r="A523" s="39"/>
      <c r="B523" s="46">
        <f>+'Ark1'!C2321</f>
        <v>2003</v>
      </c>
      <c r="C523" s="46">
        <f>+'Ark1'!M2321</f>
        <v>48</v>
      </c>
      <c r="D523" s="335">
        <f>+'Ark1'!Q2321</f>
        <v>1349</v>
      </c>
      <c r="E523" s="65"/>
      <c r="F523" s="335">
        <f>+'Ark1'!R2321</f>
        <v>3380</v>
      </c>
      <c r="G523" s="335"/>
      <c r="H523" s="335">
        <f>+'Ark1'!S2321</f>
        <v>3380</v>
      </c>
      <c r="I523" s="99">
        <f>+'Ark1'!AD2321</f>
        <v>0.26670643591036458</v>
      </c>
      <c r="J523" s="99"/>
      <c r="K523" s="99">
        <f>+'Ark1'!AE2321</f>
        <v>0.28391454750439887</v>
      </c>
      <c r="L523" s="99"/>
      <c r="M523" s="99">
        <f>+'Ark1'!W2321</f>
        <v>81.626597633136385</v>
      </c>
      <c r="N523" s="99"/>
      <c r="O523" s="99">
        <f>+'Ark1'!X2321</f>
        <v>0</v>
      </c>
      <c r="P523" s="99"/>
      <c r="Q523" s="99">
        <f>+'Ark1'!Y2321</f>
        <v>0</v>
      </c>
      <c r="R523" s="110"/>
      <c r="S523" s="65"/>
      <c r="T523" s="110"/>
      <c r="U523" s="99">
        <f>+'Ark1'!AA2321</f>
        <v>8.1718114653381413</v>
      </c>
      <c r="V523" s="65">
        <f t="shared" si="17"/>
        <v>2.5055596738324684</v>
      </c>
      <c r="W523" s="48">
        <f>+'Ark1'!V2321</f>
        <v>88.436183784546074</v>
      </c>
      <c r="X523" s="39"/>
      <c r="Y523"/>
    </row>
    <row r="524" spans="1:25" ht="15.6">
      <c r="A524" s="39"/>
      <c r="B524" s="46">
        <f>+'Ark1'!C2322</f>
        <v>2003</v>
      </c>
      <c r="C524" s="46">
        <f>+'Ark1'!M2322</f>
        <v>49</v>
      </c>
      <c r="D524" s="335">
        <f>+'Ark1'!Q2322</f>
        <v>1873</v>
      </c>
      <c r="E524" s="65"/>
      <c r="F524" s="335">
        <f>+'Ark1'!R2322</f>
        <v>6720</v>
      </c>
      <c r="G524" s="335"/>
      <c r="H524" s="335">
        <f>+'Ark1'!S2322</f>
        <v>6720</v>
      </c>
      <c r="I524" s="99">
        <f>+'Ark1'!AD2322</f>
        <v>0.53025658263835795</v>
      </c>
      <c r="J524" s="99"/>
      <c r="K524" s="99">
        <f>+'Ark1'!AE2322</f>
        <v>0.55912759843782722</v>
      </c>
      <c r="L524" s="99"/>
      <c r="M524" s="99">
        <f>+'Ark1'!W2322</f>
        <v>80.854166666666814</v>
      </c>
      <c r="N524" s="99"/>
      <c r="O524" s="99">
        <f>+'Ark1'!X2322</f>
        <v>0</v>
      </c>
      <c r="P524" s="99"/>
      <c r="Q524" s="99">
        <f>+'Ark1'!Y2322</f>
        <v>0</v>
      </c>
      <c r="R524" s="110"/>
      <c r="S524" s="65"/>
      <c r="T524" s="110"/>
      <c r="U524" s="99">
        <f>+'Ark1'!AA2322</f>
        <v>8.1028076348527147</v>
      </c>
      <c r="V524" s="65">
        <f t="shared" si="17"/>
        <v>3.5878270154831822</v>
      </c>
      <c r="W524" s="48">
        <f>+'Ark1'!V2322</f>
        <v>87.59931383170813</v>
      </c>
      <c r="X524" s="39"/>
      <c r="Y524"/>
    </row>
    <row r="525" spans="1:25" ht="15.6">
      <c r="A525" s="39"/>
      <c r="B525" s="46">
        <f>+'Ark1'!C2323</f>
        <v>2003</v>
      </c>
      <c r="C525" s="46">
        <f>+'Ark1'!M2323</f>
        <v>50</v>
      </c>
      <c r="D525" s="335">
        <f>+'Ark1'!Q2323</f>
        <v>2348</v>
      </c>
      <c r="E525" s="65"/>
      <c r="F525" s="335">
        <f>+'Ark1'!R2323</f>
        <v>12859</v>
      </c>
      <c r="G525" s="335"/>
      <c r="H525" s="335">
        <f>+'Ark1'!S2323</f>
        <v>12859</v>
      </c>
      <c r="I525" s="99">
        <f>+'Ark1'!AD2323</f>
        <v>1.0146680649027748</v>
      </c>
      <c r="J525" s="99"/>
      <c r="K525" s="99">
        <f>+'Ark1'!AE2323</f>
        <v>1.0616721095801422</v>
      </c>
      <c r="L525" s="99"/>
      <c r="M525" s="99">
        <f>+'Ark1'!W2323</f>
        <v>80.231324364258597</v>
      </c>
      <c r="N525" s="99"/>
      <c r="O525" s="99">
        <f>+'Ark1'!X2323</f>
        <v>0</v>
      </c>
      <c r="P525" s="99"/>
      <c r="Q525" s="99">
        <f>+'Ark1'!Y2323</f>
        <v>0</v>
      </c>
      <c r="R525" s="110"/>
      <c r="S525" s="65"/>
      <c r="T525" s="110"/>
      <c r="U525" s="99">
        <f>+'Ark1'!AA2323</f>
        <v>7.9911312656915428</v>
      </c>
      <c r="V525" s="65">
        <f t="shared" si="17"/>
        <v>5.4765758091993186</v>
      </c>
      <c r="W525" s="48">
        <f>+'Ark1'!V2323</f>
        <v>86.92451177059381</v>
      </c>
      <c r="X525" s="39"/>
      <c r="Y525"/>
    </row>
    <row r="526" spans="1:25" ht="15.6">
      <c r="A526" s="39"/>
      <c r="B526" s="46">
        <f>+'Ark1'!C2324</f>
        <v>2003</v>
      </c>
      <c r="C526" s="46">
        <f>+'Ark1'!M2324</f>
        <v>51</v>
      </c>
      <c r="D526" s="335">
        <f>+'Ark1'!Q2324</f>
        <v>2769</v>
      </c>
      <c r="E526" s="65"/>
      <c r="F526" s="335">
        <f>+'Ark1'!R2324</f>
        <v>23342</v>
      </c>
      <c r="G526" s="335"/>
      <c r="H526" s="335">
        <f>+'Ark1'!S2324</f>
        <v>23342</v>
      </c>
      <c r="I526" s="99">
        <f>+'Ark1'!AD2324</f>
        <v>1.8418525523727016</v>
      </c>
      <c r="J526" s="99"/>
      <c r="K526" s="99">
        <f>+'Ark1'!AE2324</f>
        <v>1.9101714454352716</v>
      </c>
      <c r="L526" s="99"/>
      <c r="M526" s="99">
        <f>+'Ark1'!W2324</f>
        <v>79.523417016536939</v>
      </c>
      <c r="N526" s="99"/>
      <c r="O526" s="99">
        <f>+'Ark1'!X2324</f>
        <v>0</v>
      </c>
      <c r="P526" s="99"/>
      <c r="Q526" s="99">
        <f>+'Ark1'!Y2324</f>
        <v>0</v>
      </c>
      <c r="R526" s="110"/>
      <c r="S526" s="65"/>
      <c r="T526" s="110"/>
      <c r="U526" s="99">
        <f>+'Ark1'!AA2324</f>
        <v>7.7241873922419026</v>
      </c>
      <c r="V526" s="65">
        <f t="shared" si="17"/>
        <v>8.4297580353918384</v>
      </c>
      <c r="W526" s="48">
        <f>+'Ark1'!V2324</f>
        <v>86.157548230266542</v>
      </c>
      <c r="X526" s="39"/>
      <c r="Y526"/>
    </row>
    <row r="527" spans="1:25" ht="15.6">
      <c r="A527" s="39"/>
      <c r="B527" s="46">
        <f>+'Ark1'!C2325</f>
        <v>2003</v>
      </c>
      <c r="C527" s="46">
        <f>+'Ark1'!M2325</f>
        <v>52</v>
      </c>
      <c r="D527" s="335">
        <f>+'Ark1'!Q2325</f>
        <v>3142</v>
      </c>
      <c r="E527" s="65"/>
      <c r="F527" s="335">
        <f>+'Ark1'!R2325</f>
        <v>42629</v>
      </c>
      <c r="G527" s="335"/>
      <c r="H527" s="335">
        <f>+'Ark1'!S2325</f>
        <v>42629</v>
      </c>
      <c r="I527" s="99">
        <f>+'Ark1'!AD2325</f>
        <v>3.363736288882524</v>
      </c>
      <c r="J527" s="99"/>
      <c r="K527" s="99">
        <f>+'Ark1'!AE2325</f>
        <v>3.4650357942099208</v>
      </c>
      <c r="L527" s="99"/>
      <c r="M527" s="99">
        <f>+'Ark1'!W2325</f>
        <v>78.988402261371547</v>
      </c>
      <c r="N527" s="99"/>
      <c r="O527" s="99">
        <f>+'Ark1'!X2325</f>
        <v>0</v>
      </c>
      <c r="P527" s="99"/>
      <c r="Q527" s="99">
        <f>+'Ark1'!Y2325</f>
        <v>0</v>
      </c>
      <c r="R527" s="110"/>
      <c r="S527" s="65"/>
      <c r="T527" s="110"/>
      <c r="U527" s="99">
        <f>+'Ark1'!AA2325</f>
        <v>7.4972143615627314</v>
      </c>
      <c r="V527" s="65">
        <f t="shared" si="17"/>
        <v>13.56747294716741</v>
      </c>
      <c r="W527" s="48">
        <f>+'Ark1'!V2325</f>
        <v>85.57790060820318</v>
      </c>
      <c r="X527" s="39"/>
      <c r="Y527"/>
    </row>
    <row r="528" spans="1:25" ht="15.6">
      <c r="A528" s="39"/>
      <c r="B528" s="46">
        <f>+'Ark1'!C2326</f>
        <v>2003</v>
      </c>
      <c r="C528" s="46">
        <f>+'Ark1'!M2326</f>
        <v>53</v>
      </c>
      <c r="D528" s="335">
        <f>+'Ark1'!Q2326</f>
        <v>3389</v>
      </c>
      <c r="E528" s="65"/>
      <c r="F528" s="335">
        <f>+'Ark1'!R2326</f>
        <v>70048</v>
      </c>
      <c r="G528" s="335"/>
      <c r="H528" s="335">
        <f>+'Ark1'!S2326</f>
        <v>70047</v>
      </c>
      <c r="I528" s="99">
        <f>+'Ark1'!AD2326</f>
        <v>5.5272936161684081</v>
      </c>
      <c r="J528" s="99"/>
      <c r="K528" s="99">
        <f>+'Ark1'!AE2326</f>
        <v>5.6512088566306007</v>
      </c>
      <c r="L528" s="99"/>
      <c r="M528" s="99">
        <f>+'Ark1'!W2326</f>
        <v>78.399368995103487</v>
      </c>
      <c r="N528" s="99"/>
      <c r="O528" s="99">
        <f>+'Ark1'!X2326</f>
        <v>0</v>
      </c>
      <c r="P528" s="99"/>
      <c r="Q528" s="99">
        <f>+'Ark1'!Y2326</f>
        <v>0</v>
      </c>
      <c r="R528" s="110"/>
      <c r="S528" s="65"/>
      <c r="T528" s="110"/>
      <c r="U528" s="99">
        <f>+'Ark1'!AA2326</f>
        <v>7.5092495888390749</v>
      </c>
      <c r="V528" s="65">
        <f t="shared" si="17"/>
        <v>20.66922395987017</v>
      </c>
      <c r="W528" s="48">
        <f>+'Ark1'!V2326</f>
        <v>84.940269403698593</v>
      </c>
      <c r="X528" s="39"/>
      <c r="Y528"/>
    </row>
    <row r="529" spans="1:25" ht="15.6">
      <c r="A529" s="39"/>
      <c r="B529" s="46">
        <f>+'Ark1'!C2327</f>
        <v>2003</v>
      </c>
      <c r="C529" s="46">
        <f>+'Ark1'!M2327</f>
        <v>54</v>
      </c>
      <c r="D529" s="335">
        <f>+'Ark1'!Q2327</f>
        <v>3564</v>
      </c>
      <c r="E529" s="65"/>
      <c r="F529" s="335">
        <f>+'Ark1'!R2327</f>
        <v>109827</v>
      </c>
      <c r="G529" s="335"/>
      <c r="H529" s="335">
        <f>+'Ark1'!S2327</f>
        <v>109825</v>
      </c>
      <c r="I529" s="99">
        <f>+'Ark1'!AD2327</f>
        <v>8.6661443008069821</v>
      </c>
      <c r="J529" s="99"/>
      <c r="K529" s="99">
        <f>+'Ark1'!AE2327</f>
        <v>8.7924683621084174</v>
      </c>
      <c r="L529" s="99"/>
      <c r="M529" s="99">
        <f>+'Ark1'!W2327</f>
        <v>77.798343728658537</v>
      </c>
      <c r="N529" s="99"/>
      <c r="O529" s="99">
        <f>+'Ark1'!X2327</f>
        <v>0</v>
      </c>
      <c r="P529" s="99"/>
      <c r="Q529" s="99">
        <f>+'Ark1'!Y2327</f>
        <v>0</v>
      </c>
      <c r="R529" s="110"/>
      <c r="S529" s="65"/>
      <c r="T529" s="110"/>
      <c r="U529" s="99">
        <f>+'Ark1'!AA2327</f>
        <v>7.3765434702949504</v>
      </c>
      <c r="V529" s="65">
        <f t="shared" si="17"/>
        <v>30.815656565656564</v>
      </c>
      <c r="W529" s="48">
        <f>+'Ark1'!V2327</f>
        <v>84.289288163801587</v>
      </c>
      <c r="X529" s="39"/>
      <c r="Y529"/>
    </row>
    <row r="530" spans="1:25" ht="15.6">
      <c r="A530" s="39"/>
      <c r="B530" s="46">
        <f>+'Ark1'!C2328</f>
        <v>2003</v>
      </c>
      <c r="C530" s="46">
        <f>+'Ark1'!M2328</f>
        <v>55</v>
      </c>
      <c r="D530" s="335">
        <f>+'Ark1'!Q2328</f>
        <v>3666</v>
      </c>
      <c r="E530" s="65"/>
      <c r="F530" s="335">
        <f>+'Ark1'!R2328</f>
        <v>152820</v>
      </c>
      <c r="G530" s="335"/>
      <c r="H530" s="335">
        <f>+'Ark1'!S2328</f>
        <v>152782</v>
      </c>
      <c r="I530" s="99">
        <f>+'Ark1'!AD2328</f>
        <v>12.058602821249083</v>
      </c>
      <c r="J530" s="99"/>
      <c r="K530" s="99">
        <f>+'Ark1'!AE2328</f>
        <v>12.158694761601598</v>
      </c>
      <c r="L530" s="99"/>
      <c r="M530" s="99">
        <f>+'Ark1'!W2328</f>
        <v>77.334897435561885</v>
      </c>
      <c r="N530" s="99"/>
      <c r="O530" s="99">
        <f>+'Ark1'!X2328</f>
        <v>0</v>
      </c>
      <c r="P530" s="99"/>
      <c r="Q530" s="99">
        <f>+'Ark1'!Y2328</f>
        <v>0</v>
      </c>
      <c r="R530" s="110"/>
      <c r="S530" s="65"/>
      <c r="T530" s="110"/>
      <c r="U530" s="99">
        <f>+'Ark1'!AA2328</f>
        <v>7.4322317069006179</v>
      </c>
      <c r="V530" s="65">
        <f t="shared" si="17"/>
        <v>41.685761047463174</v>
      </c>
      <c r="W530" s="48">
        <f>+'Ark1'!V2328</f>
        <v>83.796159585148885</v>
      </c>
      <c r="X530" s="39"/>
      <c r="Y530"/>
    </row>
    <row r="531" spans="1:25" ht="15.6">
      <c r="A531" s="39"/>
      <c r="B531" s="46">
        <f>+'Ark1'!C2329</f>
        <v>2003</v>
      </c>
      <c r="C531" s="46">
        <f>+'Ark1'!M2329</f>
        <v>56</v>
      </c>
      <c r="D531" s="335">
        <f>+'Ark1'!Q2329</f>
        <v>3706</v>
      </c>
      <c r="E531" s="65"/>
      <c r="F531" s="335">
        <f>+'Ark1'!R2329</f>
        <v>186822</v>
      </c>
      <c r="G531" s="335"/>
      <c r="H531" s="335">
        <f>+'Ark1'!S2329</f>
        <v>186819</v>
      </c>
      <c r="I531" s="99">
        <f>+'Ark1'!AD2329</f>
        <v>14.741606440723706</v>
      </c>
      <c r="J531" s="99"/>
      <c r="K531" s="99">
        <f>+'Ark1'!AE2329</f>
        <v>14.766426817727936</v>
      </c>
      <c r="L531" s="99"/>
      <c r="M531" s="99">
        <f>+'Ark1'!W2329</f>
        <v>76.80953275630344</v>
      </c>
      <c r="N531" s="99"/>
      <c r="O531" s="99">
        <f>+'Ark1'!X2329</f>
        <v>0</v>
      </c>
      <c r="P531" s="99"/>
      <c r="Q531" s="99">
        <f>+'Ark1'!Y2329</f>
        <v>0</v>
      </c>
      <c r="R531" s="110"/>
      <c r="S531" s="65"/>
      <c r="T531" s="110"/>
      <c r="U531" s="99">
        <f>+'Ark1'!AA2329</f>
        <v>7.4955147548612846</v>
      </c>
      <c r="V531" s="65">
        <f t="shared" si="17"/>
        <v>50.410685375067459</v>
      </c>
      <c r="W531" s="48">
        <f>+'Ark1'!V2329</f>
        <v>83.217892890774053</v>
      </c>
      <c r="X531" s="39"/>
      <c r="Y531"/>
    </row>
    <row r="532" spans="1:25" ht="15.6">
      <c r="A532" s="39"/>
      <c r="B532" s="46">
        <f>+'Ark1'!C2330</f>
        <v>2003</v>
      </c>
      <c r="C532" s="46">
        <f>+'Ark1'!M2330</f>
        <v>57</v>
      </c>
      <c r="D532" s="335">
        <f>+'Ark1'!Q2330</f>
        <v>3745</v>
      </c>
      <c r="E532" s="65"/>
      <c r="F532" s="335">
        <f>+'Ark1'!R2330</f>
        <v>201000</v>
      </c>
      <c r="G532" s="335"/>
      <c r="H532" s="335">
        <f>+'Ark1'!S2330</f>
        <v>200993</v>
      </c>
      <c r="I532" s="99">
        <f>+'Ark1'!AD2330</f>
        <v>15.860353141415164</v>
      </c>
      <c r="J532" s="99"/>
      <c r="K532" s="99">
        <f>+'Ark1'!AE2330</f>
        <v>15.79927474397809</v>
      </c>
      <c r="L532" s="99"/>
      <c r="M532" s="99">
        <f>+'Ark1'!W2330</f>
        <v>76.386562716113886</v>
      </c>
      <c r="N532" s="99"/>
      <c r="O532" s="99">
        <f>+'Ark1'!X2330</f>
        <v>0</v>
      </c>
      <c r="P532" s="99"/>
      <c r="Q532" s="99">
        <f>+'Ark1'!Y2330</f>
        <v>0</v>
      </c>
      <c r="R532" s="110"/>
      <c r="S532" s="65"/>
      <c r="T532" s="110"/>
      <c r="U532" s="99">
        <f>+'Ark1'!AA2330</f>
        <v>7.6248881440431138</v>
      </c>
      <c r="V532" s="65">
        <f t="shared" si="17"/>
        <v>53.671562082777037</v>
      </c>
      <c r="W532" s="48">
        <f>+'Ark1'!V2330</f>
        <v>82.760463205926939</v>
      </c>
      <c r="X532" s="39"/>
      <c r="Y532"/>
    </row>
    <row r="533" spans="1:25" ht="15.6">
      <c r="A533" s="39"/>
      <c r="B533" s="46">
        <f>+'Ark1'!C2331</f>
        <v>2003</v>
      </c>
      <c r="C533" s="46">
        <f>+'Ark1'!M2331</f>
        <v>58</v>
      </c>
      <c r="D533" s="335">
        <f>+'Ark1'!Q2331</f>
        <v>3716</v>
      </c>
      <c r="E533" s="65"/>
      <c r="F533" s="335">
        <f>+'Ark1'!R2331</f>
        <v>184975</v>
      </c>
      <c r="G533" s="335"/>
      <c r="H533" s="335">
        <f>+'Ark1'!S2331</f>
        <v>184966</v>
      </c>
      <c r="I533" s="99">
        <f>+'Ark1'!AD2331</f>
        <v>14.595864787727717</v>
      </c>
      <c r="J533" s="99"/>
      <c r="K533" s="99">
        <f>+'Ark1'!AE2331</f>
        <v>14.429186455698988</v>
      </c>
      <c r="L533" s="99"/>
      <c r="M533" s="99">
        <f>+'Ark1'!W2331</f>
        <v>75.807240790198875</v>
      </c>
      <c r="N533" s="99"/>
      <c r="O533" s="99">
        <f>+'Ark1'!X2331</f>
        <v>0</v>
      </c>
      <c r="P533" s="99"/>
      <c r="Q533" s="99">
        <f>+'Ark1'!Y2331</f>
        <v>0</v>
      </c>
      <c r="R533" s="110"/>
      <c r="S533" s="65"/>
      <c r="T533" s="110"/>
      <c r="U533" s="99">
        <f>+'Ark1'!AA2331</f>
        <v>7.8284838295381149</v>
      </c>
      <c r="V533" s="65">
        <f t="shared" si="17"/>
        <v>49.77798708288482</v>
      </c>
      <c r="W533" s="48">
        <f>+'Ark1'!V2331</f>
        <v>82.133148092024626</v>
      </c>
      <c r="X533" s="39"/>
      <c r="Y533"/>
    </row>
    <row r="534" spans="1:25" ht="15.6">
      <c r="A534" s="39"/>
      <c r="B534" s="46">
        <f>+'Ark1'!C2332</f>
        <v>2003</v>
      </c>
      <c r="C534" s="46">
        <f>+'Ark1'!M2332</f>
        <v>59</v>
      </c>
      <c r="D534" s="335">
        <f>+'Ark1'!Q2332</f>
        <v>3617</v>
      </c>
      <c r="E534" s="65"/>
      <c r="F534" s="335">
        <f>+'Ark1'!R2332</f>
        <v>139503</v>
      </c>
      <c r="G534" s="335"/>
      <c r="H534" s="335">
        <f>+'Ark1'!S2332</f>
        <v>139493</v>
      </c>
      <c r="I534" s="99">
        <f>+'Ark1'!AD2332</f>
        <v>11.007795245208159</v>
      </c>
      <c r="J534" s="99"/>
      <c r="K534" s="99">
        <f>+'Ark1'!AE2332</f>
        <v>10.812057849378419</v>
      </c>
      <c r="L534" s="99"/>
      <c r="M534" s="99">
        <f>+'Ark1'!W2332</f>
        <v>75.321107152329546</v>
      </c>
      <c r="N534" s="99"/>
      <c r="O534" s="99">
        <f>+'Ark1'!X2332</f>
        <v>0</v>
      </c>
      <c r="P534" s="99"/>
      <c r="Q534" s="99">
        <f>+'Ark1'!Y2332</f>
        <v>0</v>
      </c>
      <c r="R534" s="110"/>
      <c r="S534" s="65"/>
      <c r="T534" s="110"/>
      <c r="U534" s="99">
        <f>+'Ark1'!AA2332</f>
        <v>8.0072238682644787</v>
      </c>
      <c r="V534" s="65">
        <f t="shared" si="17"/>
        <v>38.568703345313793</v>
      </c>
      <c r="W534" s="48">
        <f>+'Ark1'!V2332</f>
        <v>81.607464872847956</v>
      </c>
      <c r="X534" s="39"/>
      <c r="Y534"/>
    </row>
    <row r="535" spans="1:25" ht="15.6">
      <c r="A535" s="39"/>
      <c r="B535" s="46">
        <f>+'Ark1'!C2333</f>
        <v>2003</v>
      </c>
      <c r="C535" s="46">
        <f>+'Ark1'!M2333</f>
        <v>60</v>
      </c>
      <c r="D535" s="335">
        <f>+'Ark1'!Q2333</f>
        <v>3433</v>
      </c>
      <c r="E535" s="65"/>
      <c r="F535" s="335">
        <f>+'Ark1'!R2333</f>
        <v>82187</v>
      </c>
      <c r="G535" s="335"/>
      <c r="H535" s="335">
        <f>+'Ark1'!S2333</f>
        <v>82182</v>
      </c>
      <c r="I535" s="99">
        <f>+'Ark1'!AD2333</f>
        <v>6.4851484757885007</v>
      </c>
      <c r="J535" s="99"/>
      <c r="K535" s="99">
        <f>+'Ark1'!AE2333</f>
        <v>6.3635926156348646</v>
      </c>
      <c r="L535" s="99"/>
      <c r="M535" s="99">
        <f>+'Ark1'!W2333</f>
        <v>75.246518702391157</v>
      </c>
      <c r="N535" s="99"/>
      <c r="O535" s="99">
        <f>+'Ark1'!X2333</f>
        <v>0</v>
      </c>
      <c r="P535" s="99"/>
      <c r="Q535" s="99">
        <f>+'Ark1'!Y2333</f>
        <v>0</v>
      </c>
      <c r="R535" s="110"/>
      <c r="S535" s="65"/>
      <c r="T535" s="110"/>
      <c r="U535" s="99">
        <f>+'Ark1'!AA2333</f>
        <v>8.1251577161534101</v>
      </c>
      <c r="V535" s="65">
        <f t="shared" si="17"/>
        <v>23.940285464608216</v>
      </c>
      <c r="W535" s="48">
        <f>+'Ark1'!V2333</f>
        <v>81.526270748646724</v>
      </c>
      <c r="X535" s="39"/>
      <c r="Y535"/>
    </row>
    <row r="536" spans="1:25" ht="15.6">
      <c r="A536" s="39"/>
      <c r="B536" s="46">
        <f>+'Ark1'!C2334</f>
        <v>2003</v>
      </c>
      <c r="C536" s="46">
        <f>+'Ark1'!M2334</f>
        <v>61</v>
      </c>
      <c r="D536" s="335">
        <f>+'Ark1'!Q2334</f>
        <v>3013</v>
      </c>
      <c r="E536" s="65"/>
      <c r="F536" s="335">
        <f>+'Ark1'!R2334</f>
        <v>33952</v>
      </c>
      <c r="G536" s="335"/>
      <c r="H536" s="335">
        <f>+'Ark1'!S2334</f>
        <v>33951</v>
      </c>
      <c r="I536" s="99">
        <f>+'Ark1'!AD2334</f>
        <v>2.679058257996656</v>
      </c>
      <c r="J536" s="99"/>
      <c r="K536" s="99">
        <f>+'Ark1'!AE2334</f>
        <v>2.6298771477686937</v>
      </c>
      <c r="L536" s="99"/>
      <c r="M536" s="99">
        <f>+'Ark1'!W2334</f>
        <v>75.273765132102369</v>
      </c>
      <c r="N536" s="99"/>
      <c r="O536" s="99">
        <f>+'Ark1'!X2334</f>
        <v>0</v>
      </c>
      <c r="P536" s="99"/>
      <c r="Q536" s="99">
        <f>+'Ark1'!Y2334</f>
        <v>0</v>
      </c>
      <c r="R536" s="110"/>
      <c r="S536" s="65"/>
      <c r="T536" s="110"/>
      <c r="U536" s="99">
        <f>+'Ark1'!AA2334</f>
        <v>8.1152143625519049</v>
      </c>
      <c r="V536" s="65">
        <f t="shared" si="17"/>
        <v>11.268503153003651</v>
      </c>
      <c r="W536" s="48">
        <f>+'Ark1'!V2334</f>
        <v>81.554648272174816</v>
      </c>
      <c r="X536" s="39"/>
      <c r="Y536"/>
    </row>
    <row r="537" spans="1:25" ht="15.6">
      <c r="A537" s="39"/>
      <c r="B537" s="46">
        <f>+'Ark1'!C2335</f>
        <v>2003</v>
      </c>
      <c r="C537" s="46">
        <f>+'Ark1'!M2335</f>
        <v>62</v>
      </c>
      <c r="D537" s="335">
        <f>+'Ark1'!Q2335</f>
        <v>2097</v>
      </c>
      <c r="E537" s="65"/>
      <c r="F537" s="335">
        <f>+'Ark1'!R2335</f>
        <v>10147</v>
      </c>
      <c r="G537" s="335"/>
      <c r="H537" s="335">
        <f>+'Ark1'!S2335</f>
        <v>10147</v>
      </c>
      <c r="I537" s="99">
        <f>+'Ark1'!AD2335</f>
        <v>0.80067165833800846</v>
      </c>
      <c r="J537" s="99"/>
      <c r="K537" s="99">
        <f>+'Ark1'!AE2335</f>
        <v>0.79003184016292005</v>
      </c>
      <c r="L537" s="99"/>
      <c r="M537" s="99">
        <f>+'Ark1'!W2335</f>
        <v>75.660234552084347</v>
      </c>
      <c r="N537" s="99"/>
      <c r="O537" s="99">
        <f>+'Ark1'!X2335</f>
        <v>0</v>
      </c>
      <c r="P537" s="99"/>
      <c r="Q537" s="99">
        <f>+'Ark1'!Y2335</f>
        <v>0</v>
      </c>
      <c r="R537" s="110"/>
      <c r="S537" s="65"/>
      <c r="T537" s="110"/>
      <c r="U537" s="99">
        <f>+'Ark1'!AA2335</f>
        <v>8.1695084129251807</v>
      </c>
      <c r="V537" s="65">
        <f t="shared" si="17"/>
        <v>4.8388173581306626</v>
      </c>
      <c r="W537" s="48">
        <f>+'Ark1'!V2335</f>
        <v>81.972085105183652</v>
      </c>
      <c r="X537" s="39"/>
      <c r="Y537"/>
    </row>
    <row r="538" spans="1:25" ht="15.6">
      <c r="A538" s="39"/>
      <c r="B538" s="46">
        <f>+'Ark1'!C2336</f>
        <v>2003</v>
      </c>
      <c r="C538" s="46">
        <f>+'Ark1'!M2336</f>
        <v>63</v>
      </c>
      <c r="D538" s="335">
        <f>+'Ark1'!Q2336</f>
        <v>958</v>
      </c>
      <c r="E538" s="65"/>
      <c r="F538" s="335">
        <f>+'Ark1'!R2336</f>
        <v>2075</v>
      </c>
      <c r="G538" s="335"/>
      <c r="H538" s="335">
        <f>+'Ark1'!S2336</f>
        <v>2075</v>
      </c>
      <c r="I538" s="99">
        <f>+'Ark1'!AD2336</f>
        <v>0.16373250133550485</v>
      </c>
      <c r="J538" s="99"/>
      <c r="K538" s="99">
        <f>+'Ark1'!AE2336</f>
        <v>0.16267027881439991</v>
      </c>
      <c r="L538" s="99"/>
      <c r="M538" s="99">
        <f>+'Ark1'!W2336</f>
        <v>76.181734939759011</v>
      </c>
      <c r="N538" s="99"/>
      <c r="O538" s="99">
        <f>+'Ark1'!X2336</f>
        <v>0</v>
      </c>
      <c r="P538" s="99"/>
      <c r="Q538" s="99">
        <f>+'Ark1'!Y2336</f>
        <v>0</v>
      </c>
      <c r="R538" s="110"/>
      <c r="S538" s="65"/>
      <c r="T538" s="110"/>
      <c r="U538" s="99">
        <f>+'Ark1'!AA2336</f>
        <v>8.1861775287471481</v>
      </c>
      <c r="V538" s="65">
        <f t="shared" si="17"/>
        <v>2.1659707724425887</v>
      </c>
      <c r="W538" s="48">
        <f>+'Ark1'!V2336</f>
        <v>82.537090942317263</v>
      </c>
      <c r="X538" s="39"/>
      <c r="Y538"/>
    </row>
    <row r="539" spans="1:25" ht="15.6">
      <c r="A539" s="39"/>
      <c r="B539" s="46">
        <f>+'Ark1'!C2337</f>
        <v>2003</v>
      </c>
      <c r="C539" s="46">
        <f>+'Ark1'!M2337</f>
        <v>64</v>
      </c>
      <c r="D539" s="335">
        <f>+'Ark1'!Q2337</f>
        <v>357</v>
      </c>
      <c r="E539" s="65"/>
      <c r="F539" s="335">
        <f>+'Ark1'!R2337</f>
        <v>612</v>
      </c>
      <c r="G539" s="335"/>
      <c r="H539" s="335">
        <f>+'Ark1'!S2337</f>
        <v>612</v>
      </c>
      <c r="I539" s="99">
        <f>+'Ark1'!AD2337</f>
        <v>4.8291224490279026E-2</v>
      </c>
      <c r="J539" s="99"/>
      <c r="K539" s="99">
        <f>+'Ark1'!AE2337</f>
        <v>4.8079992831839183E-2</v>
      </c>
      <c r="L539" s="99"/>
      <c r="M539" s="99">
        <f>+'Ark1'!W2337</f>
        <v>76.343790849673283</v>
      </c>
      <c r="N539" s="99"/>
      <c r="O539" s="99">
        <f>+'Ark1'!X2337</f>
        <v>0</v>
      </c>
      <c r="P539" s="99"/>
      <c r="Q539" s="99">
        <f>+'Ark1'!Y2337</f>
        <v>0</v>
      </c>
      <c r="R539" s="110"/>
      <c r="S539" s="65"/>
      <c r="T539" s="110"/>
      <c r="U539" s="99">
        <f>+'Ark1'!AA2337</f>
        <v>8.7362690026677434</v>
      </c>
      <c r="V539" s="65">
        <f t="shared" si="17"/>
        <v>1.7142857142857142</v>
      </c>
      <c r="W539" s="48">
        <f>+'Ark1'!V2337</f>
        <v>82.712666142657852</v>
      </c>
      <c r="X539" s="39"/>
      <c r="Y539"/>
    </row>
    <row r="540" spans="1:25" ht="15.6">
      <c r="A540" s="39"/>
      <c r="B540" s="46">
        <f>+'Ark1'!C2338</f>
        <v>2003</v>
      </c>
      <c r="C540" s="46">
        <f>+'Ark1'!M2338</f>
        <v>65</v>
      </c>
      <c r="D540" s="335">
        <f>+'Ark1'!Q2338</f>
        <v>54</v>
      </c>
      <c r="E540" s="65"/>
      <c r="F540" s="335">
        <f>+'Ark1'!R2338</f>
        <v>61</v>
      </c>
      <c r="G540" s="335"/>
      <c r="H540" s="335">
        <f>+'Ark1'!S2338</f>
        <v>61</v>
      </c>
      <c r="I540" s="99">
        <f>+'Ark1'!AD2338</f>
        <v>4.8133410031160461E-3</v>
      </c>
      <c r="J540" s="99"/>
      <c r="K540" s="99">
        <f>+'Ark1'!AE2338</f>
        <v>4.6870439735796484E-3</v>
      </c>
      <c r="L540" s="99"/>
      <c r="M540" s="99">
        <f>+'Ark1'!W2338</f>
        <v>74.667213114754091</v>
      </c>
      <c r="N540" s="99"/>
      <c r="O540" s="99">
        <f>+'Ark1'!X2338</f>
        <v>0</v>
      </c>
      <c r="P540" s="99"/>
      <c r="Q540" s="99">
        <f>+'Ark1'!Y2338</f>
        <v>0</v>
      </c>
      <c r="R540" s="110"/>
      <c r="S540" s="65"/>
      <c r="T540" s="110"/>
      <c r="U540" s="99">
        <f>+'Ark1'!AA2338</f>
        <v>11.874766210799317</v>
      </c>
      <c r="V540" s="65">
        <f t="shared" si="17"/>
        <v>1.1296296296296295</v>
      </c>
      <c r="W540" s="48">
        <f>+'Ark1'!V2338</f>
        <v>80.896222226169158</v>
      </c>
      <c r="X540" s="39"/>
      <c r="Y540"/>
    </row>
    <row r="541" spans="1:25" ht="15.6">
      <c r="A541" s="39"/>
      <c r="B541" s="46">
        <f>+'Ark1'!C2339</f>
        <v>2003</v>
      </c>
      <c r="C541" s="46">
        <f>+'Ark1'!M2339</f>
        <v>66</v>
      </c>
      <c r="D541" s="335">
        <f>+'Ark1'!Q2339</f>
        <v>0</v>
      </c>
      <c r="E541" s="65"/>
      <c r="F541" s="335">
        <f>+'Ark1'!R2339</f>
        <v>0</v>
      </c>
      <c r="G541" s="335"/>
      <c r="H541" s="335">
        <f>+'Ark1'!S2339</f>
        <v>0</v>
      </c>
      <c r="I541" s="99">
        <f>+'Ark1'!AD2339</f>
        <v>0</v>
      </c>
      <c r="J541" s="99"/>
      <c r="K541" s="99">
        <f>+'Ark1'!AE2339</f>
        <v>0</v>
      </c>
      <c r="L541" s="99"/>
      <c r="M541" s="99">
        <f>+'Ark1'!W2339</f>
        <v>0</v>
      </c>
      <c r="N541" s="99"/>
      <c r="O541" s="99">
        <f>+'Ark1'!X2339</f>
        <v>0</v>
      </c>
      <c r="P541" s="99"/>
      <c r="Q541" s="99">
        <f>+'Ark1'!Y2339</f>
        <v>0</v>
      </c>
      <c r="R541" s="110"/>
      <c r="S541" s="65"/>
      <c r="T541" s="110"/>
      <c r="U541" s="99">
        <f>+'Ark1'!AA2339</f>
        <v>0</v>
      </c>
      <c r="V541" s="65" t="e">
        <f t="shared" si="17"/>
        <v>#DIV/0!</v>
      </c>
      <c r="W541" s="48">
        <f>+'Ark1'!V2339</f>
        <v>0</v>
      </c>
      <c r="X541" s="39"/>
      <c r="Y541"/>
    </row>
    <row r="542" spans="1:25" ht="15.6">
      <c r="A542" s="39"/>
      <c r="B542" s="46">
        <f>+'Ark1'!C2340</f>
        <v>2003</v>
      </c>
      <c r="C542" s="46">
        <f>+'Ark1'!M2340</f>
        <v>67</v>
      </c>
      <c r="D542" s="335">
        <f>+'Ark1'!Q2340</f>
        <v>0</v>
      </c>
      <c r="E542" s="65"/>
      <c r="F542" s="335">
        <f>+'Ark1'!R2340</f>
        <v>0</v>
      </c>
      <c r="G542" s="335"/>
      <c r="H542" s="335">
        <f>+'Ark1'!S2340</f>
        <v>0</v>
      </c>
      <c r="I542" s="99">
        <f>+'Ark1'!AD2340</f>
        <v>0</v>
      </c>
      <c r="J542" s="99"/>
      <c r="K542" s="99">
        <f>+'Ark1'!AE2340</f>
        <v>0</v>
      </c>
      <c r="L542" s="99"/>
      <c r="M542" s="99">
        <f>+'Ark1'!W2340</f>
        <v>0</v>
      </c>
      <c r="N542" s="99"/>
      <c r="O542" s="99">
        <f>+'Ark1'!X2340</f>
        <v>0</v>
      </c>
      <c r="P542" s="99"/>
      <c r="Q542" s="99">
        <f>+'Ark1'!Y2340</f>
        <v>0</v>
      </c>
      <c r="R542" s="110"/>
      <c r="S542" s="65"/>
      <c r="T542" s="110"/>
      <c r="U542" s="99">
        <f>+'Ark1'!AA2340</f>
        <v>0</v>
      </c>
      <c r="V542" s="65" t="e">
        <f t="shared" si="17"/>
        <v>#DIV/0!</v>
      </c>
      <c r="W542" s="48">
        <f>+'Ark1'!V2340</f>
        <v>0</v>
      </c>
      <c r="X542" s="39"/>
      <c r="Y542"/>
    </row>
    <row r="543" spans="1:25" ht="15.6">
      <c r="A543" s="39"/>
      <c r="B543" s="46">
        <f>+'Ark1'!C2341</f>
        <v>2003</v>
      </c>
      <c r="C543" s="46">
        <f>+'Ark1'!M2341</f>
        <v>68</v>
      </c>
      <c r="D543" s="335">
        <f>+'Ark1'!Q2341</f>
        <v>0</v>
      </c>
      <c r="E543" s="65"/>
      <c r="F543" s="335">
        <f>+'Ark1'!R2341</f>
        <v>0</v>
      </c>
      <c r="G543" s="335"/>
      <c r="H543" s="335">
        <f>+'Ark1'!S2341</f>
        <v>0</v>
      </c>
      <c r="I543" s="99">
        <f>+'Ark1'!AD2341</f>
        <v>0</v>
      </c>
      <c r="J543" s="99"/>
      <c r="K543" s="99">
        <f>+'Ark1'!AE2341</f>
        <v>0</v>
      </c>
      <c r="L543" s="99"/>
      <c r="M543" s="99">
        <f>+'Ark1'!W2341</f>
        <v>0</v>
      </c>
      <c r="N543" s="99"/>
      <c r="O543" s="99">
        <f>+'Ark1'!X2341</f>
        <v>0</v>
      </c>
      <c r="P543" s="99"/>
      <c r="Q543" s="99">
        <f>+'Ark1'!Y2341</f>
        <v>0</v>
      </c>
      <c r="R543" s="110"/>
      <c r="S543" s="65"/>
      <c r="T543" s="110"/>
      <c r="U543" s="99">
        <f>+'Ark1'!AA2341</f>
        <v>0</v>
      </c>
      <c r="V543" s="65" t="e">
        <f t="shared" si="17"/>
        <v>#DIV/0!</v>
      </c>
      <c r="W543" s="48">
        <f>+'Ark1'!V2341</f>
        <v>0</v>
      </c>
      <c r="X543" s="39"/>
      <c r="Y543"/>
    </row>
    <row r="544" spans="1:25" ht="15.6">
      <c r="A544" s="39"/>
      <c r="B544" s="46">
        <f>+'Ark1'!C2342</f>
        <v>2002</v>
      </c>
      <c r="C544" s="46">
        <f>+'Ark1'!M2342</f>
        <v>35</v>
      </c>
      <c r="D544" s="335">
        <f>+'Ark1'!Q2342</f>
        <v>19</v>
      </c>
      <c r="E544" s="65"/>
      <c r="F544" s="335">
        <f>+'Ark1'!R2342</f>
        <v>24</v>
      </c>
      <c r="G544" s="335"/>
      <c r="H544" s="335">
        <f>+'Ark1'!S2342</f>
        <v>24</v>
      </c>
      <c r="I544" s="99">
        <f>+'Ark1'!AD2342</f>
        <v>1.9419659654281503E-3</v>
      </c>
      <c r="J544" s="99"/>
      <c r="K544" s="99">
        <f>+'Ark1'!AE2342</f>
        <v>1.5378450105806997E-3</v>
      </c>
      <c r="L544" s="99"/>
      <c r="M544" s="99">
        <f>+'Ark1'!W2342</f>
        <v>59.93333333333333</v>
      </c>
      <c r="N544" s="99"/>
      <c r="O544" s="99">
        <f>+'Ark1'!X2342</f>
        <v>0</v>
      </c>
      <c r="P544" s="99"/>
      <c r="Q544" s="99">
        <f>+'Ark1'!Y2342</f>
        <v>0</v>
      </c>
      <c r="R544" s="110"/>
      <c r="S544" s="65"/>
      <c r="T544" s="110"/>
      <c r="U544" s="99">
        <f>+'Ark1'!AA2342</f>
        <v>14.615250786611748</v>
      </c>
      <c r="V544" s="65">
        <f t="shared" si="17"/>
        <v>1.263157894736842</v>
      </c>
      <c r="W544" s="48">
        <f>+'Ark1'!V2342</f>
        <v>64.933188876850863</v>
      </c>
      <c r="X544" s="39"/>
      <c r="Y544"/>
    </row>
    <row r="545" spans="1:25" ht="15.6">
      <c r="A545" s="39"/>
      <c r="B545" s="46">
        <f>+'Ark1'!C2343</f>
        <v>2002</v>
      </c>
      <c r="C545" s="46">
        <f>+'Ark1'!M2343</f>
        <v>36</v>
      </c>
      <c r="D545" s="335">
        <f>+'Ark1'!Q2343</f>
        <v>4</v>
      </c>
      <c r="E545" s="65"/>
      <c r="F545" s="335">
        <f>+'Ark1'!R2343</f>
        <v>5</v>
      </c>
      <c r="G545" s="335"/>
      <c r="H545" s="335">
        <f>+'Ark1'!S2343</f>
        <v>5</v>
      </c>
      <c r="I545" s="99">
        <f>+'Ark1'!AD2343</f>
        <v>4.0457624279753134E-4</v>
      </c>
      <c r="J545" s="99"/>
      <c r="K545" s="99">
        <f>+'Ark1'!AE2343</f>
        <v>3.5431162159791713E-4</v>
      </c>
      <c r="L545" s="99"/>
      <c r="M545" s="99">
        <f>+'Ark1'!W2343</f>
        <v>66.28</v>
      </c>
      <c r="N545" s="99"/>
      <c r="O545" s="99">
        <f>+'Ark1'!X2343</f>
        <v>0</v>
      </c>
      <c r="P545" s="99"/>
      <c r="Q545" s="99">
        <f>+'Ark1'!Y2343</f>
        <v>0</v>
      </c>
      <c r="R545" s="110"/>
      <c r="S545" s="65"/>
      <c r="T545" s="110"/>
      <c r="U545" s="99">
        <f>+'Ark1'!AA2343</f>
        <v>15.855648835667354</v>
      </c>
      <c r="V545" s="65">
        <f t="shared" si="17"/>
        <v>1.25</v>
      </c>
      <c r="W545" s="48">
        <f>+'Ark1'!V2343</f>
        <v>71.809317443120236</v>
      </c>
      <c r="X545" s="39"/>
      <c r="Y545"/>
    </row>
    <row r="546" spans="1:25" ht="15.6">
      <c r="A546" s="39"/>
      <c r="B546" s="46">
        <f>+'Ark1'!C2344</f>
        <v>2002</v>
      </c>
      <c r="C546" s="46">
        <f>+'Ark1'!M2344</f>
        <v>37</v>
      </c>
      <c r="D546" s="335">
        <f>+'Ark1'!Q2344</f>
        <v>9</v>
      </c>
      <c r="E546" s="65"/>
      <c r="F546" s="335">
        <f>+'Ark1'!R2344</f>
        <v>9</v>
      </c>
      <c r="G546" s="335"/>
      <c r="H546" s="335">
        <f>+'Ark1'!S2344</f>
        <v>9</v>
      </c>
      <c r="I546" s="99">
        <f>+'Ark1'!AD2344</f>
        <v>7.2823723703555651E-4</v>
      </c>
      <c r="J546" s="99"/>
      <c r="K546" s="99">
        <f>+'Ark1'!AE2344</f>
        <v>7.2476719457220283E-4</v>
      </c>
      <c r="L546" s="99"/>
      <c r="M546" s="99">
        <f>+'Ark1'!W2344</f>
        <v>75.322222222222223</v>
      </c>
      <c r="N546" s="99"/>
      <c r="O546" s="99">
        <f>+'Ark1'!X2344</f>
        <v>0</v>
      </c>
      <c r="P546" s="99"/>
      <c r="Q546" s="99">
        <f>+'Ark1'!Y2344</f>
        <v>0</v>
      </c>
      <c r="R546" s="110"/>
      <c r="S546" s="65"/>
      <c r="T546" s="110"/>
      <c r="U546" s="99">
        <f>+'Ark1'!AA2344</f>
        <v>13.491213418598544</v>
      </c>
      <c r="V546" s="65">
        <f t="shared" si="17"/>
        <v>1</v>
      </c>
      <c r="W546" s="48">
        <f>+'Ark1'!V2344</f>
        <v>81.605874563621057</v>
      </c>
      <c r="X546" s="39"/>
      <c r="Y546"/>
    </row>
    <row r="547" spans="1:25" ht="15.6">
      <c r="A547" s="39"/>
      <c r="B547" s="46">
        <f>+'Ark1'!C2345</f>
        <v>2002</v>
      </c>
      <c r="C547" s="46">
        <f>+'Ark1'!M2345</f>
        <v>38</v>
      </c>
      <c r="D547" s="335">
        <f>+'Ark1'!Q2345</f>
        <v>17</v>
      </c>
      <c r="E547" s="65"/>
      <c r="F547" s="335">
        <f>+'Ark1'!R2345</f>
        <v>17</v>
      </c>
      <c r="G547" s="335"/>
      <c r="H547" s="335">
        <f>+'Ark1'!S2345</f>
        <v>17</v>
      </c>
      <c r="I547" s="99">
        <f>+'Ark1'!AD2345</f>
        <v>1.3755592255116065E-3</v>
      </c>
      <c r="J547" s="99"/>
      <c r="K547" s="99">
        <f>+'Ark1'!AE2345</f>
        <v>1.4981800704440599E-3</v>
      </c>
      <c r="L547" s="99"/>
      <c r="M547" s="99">
        <f>+'Ark1'!W2345</f>
        <v>82.429411764705904</v>
      </c>
      <c r="N547" s="99"/>
      <c r="O547" s="99">
        <f>+'Ark1'!X2345</f>
        <v>0</v>
      </c>
      <c r="P547" s="99"/>
      <c r="Q547" s="99">
        <f>+'Ark1'!Y2345</f>
        <v>0</v>
      </c>
      <c r="R547" s="110"/>
      <c r="S547" s="65"/>
      <c r="T547" s="110"/>
      <c r="U547" s="99">
        <f>+'Ark1'!AA2345</f>
        <v>7.9725089936592672</v>
      </c>
      <c r="V547" s="65">
        <f t="shared" si="17"/>
        <v>1</v>
      </c>
      <c r="W547" s="48">
        <f>+'Ark1'!V2345</f>
        <v>89.305971576062689</v>
      </c>
      <c r="X547" s="39"/>
      <c r="Y547"/>
    </row>
    <row r="548" spans="1:25" ht="15.6">
      <c r="A548" s="39"/>
      <c r="B548" s="46">
        <f>+'Ark1'!C2346</f>
        <v>2002</v>
      </c>
      <c r="C548" s="46">
        <f>+'Ark1'!M2346</f>
        <v>39</v>
      </c>
      <c r="D548" s="335">
        <f>+'Ark1'!Q2346</f>
        <v>26</v>
      </c>
      <c r="E548" s="65"/>
      <c r="F548" s="335">
        <f>+'Ark1'!R2346</f>
        <v>31</v>
      </c>
      <c r="G548" s="335"/>
      <c r="H548" s="335">
        <f>+'Ark1'!S2346</f>
        <v>31</v>
      </c>
      <c r="I548" s="99">
        <f>+'Ark1'!AD2346</f>
        <v>2.5083727053446954E-3</v>
      </c>
      <c r="J548" s="99"/>
      <c r="K548" s="99">
        <f>+'Ark1'!AE2346</f>
        <v>2.5723408616915777E-3</v>
      </c>
      <c r="L548" s="99"/>
      <c r="M548" s="99">
        <f>+'Ark1'!W2346</f>
        <v>77.612903225806434</v>
      </c>
      <c r="N548" s="99"/>
      <c r="O548" s="99">
        <f>+'Ark1'!X2346</f>
        <v>0</v>
      </c>
      <c r="P548" s="99"/>
      <c r="Q548" s="99">
        <f>+'Ark1'!Y2346</f>
        <v>0</v>
      </c>
      <c r="R548" s="110"/>
      <c r="S548" s="65"/>
      <c r="T548" s="110"/>
      <c r="U548" s="99">
        <f>+'Ark1'!AA2346</f>
        <v>15.176206800831348</v>
      </c>
      <c r="V548" s="65">
        <f t="shared" si="17"/>
        <v>1.1923076923076923</v>
      </c>
      <c r="W548" s="48">
        <f>+'Ark1'!V2346</f>
        <v>84.087652465662501</v>
      </c>
      <c r="X548" s="39"/>
      <c r="Y548"/>
    </row>
    <row r="549" spans="1:25" ht="15.6">
      <c r="A549" s="39"/>
      <c r="B549" s="46">
        <f>+'Ark1'!C2347</f>
        <v>2002</v>
      </c>
      <c r="C549" s="46">
        <f>+'Ark1'!M2347</f>
        <v>40</v>
      </c>
      <c r="D549" s="335">
        <f>+'Ark1'!Q2347</f>
        <v>36</v>
      </c>
      <c r="E549" s="65"/>
      <c r="F549" s="335">
        <f>+'Ark1'!R2347</f>
        <v>48</v>
      </c>
      <c r="G549" s="335"/>
      <c r="H549" s="335">
        <f>+'Ark1'!S2347</f>
        <v>47</v>
      </c>
      <c r="I549" s="99">
        <f>+'Ark1'!AD2347</f>
        <v>3.8839319308563006E-3</v>
      </c>
      <c r="J549" s="99"/>
      <c r="K549" s="99">
        <f>+'Ark1'!AE2347</f>
        <v>4.1500646395794642E-3</v>
      </c>
      <c r="L549" s="99"/>
      <c r="M549" s="99">
        <f>+'Ark1'!W2347</f>
        <v>82.589361702127675</v>
      </c>
      <c r="N549" s="99"/>
      <c r="O549" s="99">
        <f>+'Ark1'!X2347</f>
        <v>0</v>
      </c>
      <c r="P549" s="99"/>
      <c r="Q549" s="99">
        <f>+'Ark1'!Y2347</f>
        <v>0</v>
      </c>
      <c r="R549" s="110"/>
      <c r="S549" s="65"/>
      <c r="T549" s="110"/>
      <c r="U549" s="99">
        <f>+'Ark1'!AA2347</f>
        <v>12.966704235907851</v>
      </c>
      <c r="V549" s="65">
        <f t="shared" si="17"/>
        <v>1.3333333333333333</v>
      </c>
      <c r="W549" s="48">
        <f>+'Ark1'!V2347</f>
        <v>90.341393697701761</v>
      </c>
      <c r="X549" s="39"/>
      <c r="Y549"/>
    </row>
    <row r="550" spans="1:25" ht="15.6">
      <c r="A550" s="39"/>
      <c r="B550" s="46">
        <f>+'Ark1'!C2348</f>
        <v>2002</v>
      </c>
      <c r="C550" s="46">
        <f>+'Ark1'!M2348</f>
        <v>41</v>
      </c>
      <c r="D550" s="335">
        <f>+'Ark1'!Q2348</f>
        <v>57</v>
      </c>
      <c r="E550" s="65"/>
      <c r="F550" s="335">
        <f>+'Ark1'!R2348</f>
        <v>65</v>
      </c>
      <c r="G550" s="335"/>
      <c r="H550" s="335">
        <f>+'Ark1'!S2348</f>
        <v>65</v>
      </c>
      <c r="I550" s="99">
        <f>+'Ark1'!AD2348</f>
        <v>5.2594911563679089E-3</v>
      </c>
      <c r="J550" s="99"/>
      <c r="K550" s="99">
        <f>+'Ark1'!AE2348</f>
        <v>5.6550871794810564E-3</v>
      </c>
      <c r="L550" s="99"/>
      <c r="M550" s="99">
        <f>+'Ark1'!W2348</f>
        <v>81.375384615384618</v>
      </c>
      <c r="N550" s="99"/>
      <c r="O550" s="99">
        <f>+'Ark1'!X2348</f>
        <v>0</v>
      </c>
      <c r="P550" s="99"/>
      <c r="Q550" s="99">
        <f>+'Ark1'!Y2348</f>
        <v>0</v>
      </c>
      <c r="R550" s="110"/>
      <c r="S550" s="65"/>
      <c r="T550" s="110"/>
      <c r="U550" s="99">
        <f>+'Ark1'!AA2348</f>
        <v>11.800013438965282</v>
      </c>
      <c r="V550" s="65">
        <f t="shared" si="17"/>
        <v>1.1403508771929824</v>
      </c>
      <c r="W550" s="48">
        <f>+'Ark1'!V2348</f>
        <v>88.164013667805634</v>
      </c>
      <c r="X550" s="39"/>
      <c r="Y550"/>
    </row>
    <row r="551" spans="1:25" ht="15.6">
      <c r="A551" s="39"/>
      <c r="B551" s="46">
        <f>+'Ark1'!C2349</f>
        <v>2002</v>
      </c>
      <c r="C551" s="46">
        <f>+'Ark1'!M2349</f>
        <v>42</v>
      </c>
      <c r="D551" s="335">
        <f>+'Ark1'!Q2349</f>
        <v>98</v>
      </c>
      <c r="E551" s="65"/>
      <c r="F551" s="335">
        <f>+'Ark1'!R2349</f>
        <v>126</v>
      </c>
      <c r="G551" s="335"/>
      <c r="H551" s="335">
        <f>+'Ark1'!S2349</f>
        <v>126</v>
      </c>
      <c r="I551" s="99">
        <f>+'Ark1'!AD2349</f>
        <v>1.0195321318497789E-2</v>
      </c>
      <c r="J551" s="99"/>
      <c r="K551" s="99">
        <f>+'Ark1'!AE2349</f>
        <v>1.0932662489359741E-2</v>
      </c>
      <c r="L551" s="99"/>
      <c r="M551" s="99">
        <f>+'Ark1'!W2349</f>
        <v>81.156349206349205</v>
      </c>
      <c r="N551" s="99"/>
      <c r="O551" s="99">
        <f>+'Ark1'!X2349</f>
        <v>0</v>
      </c>
      <c r="P551" s="99"/>
      <c r="Q551" s="99">
        <f>+'Ark1'!Y2349</f>
        <v>0</v>
      </c>
      <c r="R551" s="110"/>
      <c r="S551" s="65"/>
      <c r="T551" s="110"/>
      <c r="U551" s="99">
        <f>+'Ark1'!AA2349</f>
        <v>10.83088247757931</v>
      </c>
      <c r="V551" s="65">
        <f t="shared" si="17"/>
        <v>1.2857142857142858</v>
      </c>
      <c r="W551" s="48">
        <f>+'Ark1'!V2349</f>
        <v>87.926705532339369</v>
      </c>
      <c r="X551" s="39"/>
      <c r="Y551"/>
    </row>
    <row r="552" spans="1:25" ht="15.6">
      <c r="A552" s="39"/>
      <c r="B552" s="46">
        <f>+'Ark1'!C2350</f>
        <v>2002</v>
      </c>
      <c r="C552" s="46">
        <f>+'Ark1'!M2350</f>
        <v>43</v>
      </c>
      <c r="D552" s="335">
        <f>+'Ark1'!Q2350</f>
        <v>159</v>
      </c>
      <c r="E552" s="65"/>
      <c r="F552" s="335">
        <f>+'Ark1'!R2350</f>
        <v>201</v>
      </c>
      <c r="G552" s="335"/>
      <c r="H552" s="335">
        <f>+'Ark1'!S2350</f>
        <v>201</v>
      </c>
      <c r="I552" s="99">
        <f>+'Ark1'!AD2350</f>
        <v>1.6263964960460762E-2</v>
      </c>
      <c r="J552" s="99"/>
      <c r="K552" s="99">
        <f>+'Ark1'!AE2350</f>
        <v>1.7610912679912639E-2</v>
      </c>
      <c r="L552" s="99"/>
      <c r="M552" s="99">
        <f>+'Ark1'!W2350</f>
        <v>81.950746268656729</v>
      </c>
      <c r="N552" s="99"/>
      <c r="O552" s="99">
        <f>+'Ark1'!X2350</f>
        <v>0</v>
      </c>
      <c r="P552" s="99"/>
      <c r="Q552" s="99">
        <f>+'Ark1'!Y2350</f>
        <v>0</v>
      </c>
      <c r="R552" s="110"/>
      <c r="S552" s="65"/>
      <c r="T552" s="110"/>
      <c r="U552" s="99">
        <f>+'Ark1'!AA2350</f>
        <v>10.53887907131949</v>
      </c>
      <c r="V552" s="65">
        <f t="shared" si="17"/>
        <v>1.2641509433962264</v>
      </c>
      <c r="W552" s="48">
        <f>+'Ark1'!V2350</f>
        <v>88.787374072217489</v>
      </c>
      <c r="X552" s="39"/>
      <c r="Y552"/>
    </row>
    <row r="553" spans="1:25" ht="15.6">
      <c r="A553" s="39"/>
      <c r="B553" s="46">
        <f>+'Ark1'!C2351</f>
        <v>2002</v>
      </c>
      <c r="C553" s="46">
        <f>+'Ark1'!M2351</f>
        <v>44</v>
      </c>
      <c r="D553" s="335">
        <f>+'Ark1'!Q2351</f>
        <v>272</v>
      </c>
      <c r="E553" s="65"/>
      <c r="F553" s="335">
        <f>+'Ark1'!R2351</f>
        <v>370</v>
      </c>
      <c r="G553" s="335"/>
      <c r="H553" s="335">
        <f>+'Ark1'!S2351</f>
        <v>370</v>
      </c>
      <c r="I553" s="99">
        <f>+'Ark1'!AD2351</f>
        <v>2.9938641967017322E-2</v>
      </c>
      <c r="J553" s="99"/>
      <c r="K553" s="99">
        <f>+'Ark1'!AE2351</f>
        <v>3.198736866453207E-2</v>
      </c>
      <c r="L553" s="99"/>
      <c r="M553" s="99">
        <f>+'Ark1'!W2351</f>
        <v>80.861891891891958</v>
      </c>
      <c r="N553" s="99"/>
      <c r="O553" s="99">
        <f>+'Ark1'!X2351</f>
        <v>0</v>
      </c>
      <c r="P553" s="99"/>
      <c r="Q553" s="99">
        <f>+'Ark1'!Y2351</f>
        <v>0</v>
      </c>
      <c r="R553" s="110"/>
      <c r="S553" s="65"/>
      <c r="T553" s="110"/>
      <c r="U553" s="99">
        <f>+'Ark1'!AA2351</f>
        <v>9.6693990248524884</v>
      </c>
      <c r="V553" s="65">
        <f t="shared" si="17"/>
        <v>1.3602941176470589</v>
      </c>
      <c r="W553" s="48">
        <f>+'Ark1'!V2351</f>
        <v>87.607683523176547</v>
      </c>
      <c r="X553" s="39"/>
      <c r="Y553"/>
    </row>
    <row r="554" spans="1:25" ht="15.6">
      <c r="A554" s="39"/>
      <c r="B554">
        <f>+'Ark1'!C2352</f>
        <v>2002</v>
      </c>
      <c r="C554">
        <f>+'Ark1'!M2352</f>
        <v>45</v>
      </c>
      <c r="D554" s="301">
        <f>+'Ark1'!Q2352</f>
        <v>485</v>
      </c>
      <c r="F554" s="301">
        <f>+'Ark1'!R2352</f>
        <v>747</v>
      </c>
      <c r="H554" s="301">
        <f>+'Ark1'!S2352</f>
        <v>747</v>
      </c>
      <c r="I554" s="100">
        <f>+'Ark1'!AD2352</f>
        <v>6.0443690673951195E-2</v>
      </c>
      <c r="K554" s="100">
        <f>+'Ark1'!AE2352</f>
        <v>6.4518927478108515E-2</v>
      </c>
      <c r="M554" s="100">
        <f>+'Ark1'!W2352</f>
        <v>80.785542168674624</v>
      </c>
      <c r="O554" s="100">
        <f>+'Ark1'!X2352</f>
        <v>0</v>
      </c>
      <c r="Q554" s="100">
        <f>+'Ark1'!Y2352</f>
        <v>0</v>
      </c>
      <c r="R554" s="110"/>
      <c r="T554" s="110"/>
      <c r="U554" s="100">
        <f>+'Ark1'!AA2352</f>
        <v>9.4449623820405435</v>
      </c>
      <c r="V554" s="10">
        <f t="shared" si="17"/>
        <v>1.5402061855670104</v>
      </c>
      <c r="W554" s="1">
        <f>+'Ark1'!V2352</f>
        <v>87.524964429766683</v>
      </c>
      <c r="X554" s="39"/>
      <c r="Y554"/>
    </row>
    <row r="555" spans="1:25" ht="15.6">
      <c r="A555" s="39"/>
      <c r="B555">
        <f>+'Ark1'!C2353</f>
        <v>2002</v>
      </c>
      <c r="C555">
        <f>+'Ark1'!M2353</f>
        <v>46</v>
      </c>
      <c r="D555" s="301">
        <f>+'Ark1'!Q2353</f>
        <v>741</v>
      </c>
      <c r="F555" s="301">
        <f>+'Ark1'!R2353</f>
        <v>1333</v>
      </c>
      <c r="H555" s="301">
        <f>+'Ark1'!S2353</f>
        <v>1333</v>
      </c>
      <c r="I555" s="100">
        <f>+'Ark1'!AD2353</f>
        <v>0.10786002632982188</v>
      </c>
      <c r="K555" s="100">
        <f>+'Ark1'!AE2353</f>
        <v>0.11412415820559624</v>
      </c>
      <c r="M555" s="100">
        <f>+'Ark1'!W2353</f>
        <v>80.078244561140451</v>
      </c>
      <c r="O555" s="100">
        <f>+'Ark1'!X2353</f>
        <v>0</v>
      </c>
      <c r="Q555" s="100">
        <f>+'Ark1'!Y2353</f>
        <v>0</v>
      </c>
      <c r="R555" s="110"/>
      <c r="T555" s="110"/>
      <c r="U555" s="100">
        <f>+'Ark1'!AA2353</f>
        <v>8.7899224970165424</v>
      </c>
      <c r="V555" s="10">
        <f t="shared" si="17"/>
        <v>1.7989203778677463</v>
      </c>
      <c r="W555" s="1">
        <f>+'Ark1'!V2353</f>
        <v>86.758661496360148</v>
      </c>
      <c r="X555" s="39"/>
      <c r="Y555"/>
    </row>
    <row r="556" spans="1:25" ht="15.6">
      <c r="A556" s="39"/>
      <c r="B556">
        <f>+'Ark1'!C2354</f>
        <v>2002</v>
      </c>
      <c r="C556">
        <f>+'Ark1'!M2354</f>
        <v>47</v>
      </c>
      <c r="D556" s="301">
        <f>+'Ark1'!Q2354</f>
        <v>1170</v>
      </c>
      <c r="F556" s="301">
        <f>+'Ark1'!R2354</f>
        <v>2567</v>
      </c>
      <c r="H556" s="301">
        <f>+'Ark1'!S2354</f>
        <v>2567</v>
      </c>
      <c r="I556" s="100">
        <f>+'Ark1'!AD2354</f>
        <v>0.20770944305225275</v>
      </c>
      <c r="K556" s="100">
        <f>+'Ark1'!AE2354</f>
        <v>0.21811066334192944</v>
      </c>
      <c r="M556" s="100">
        <f>+'Ark1'!W2354</f>
        <v>79.472730814179982</v>
      </c>
      <c r="O556" s="100">
        <f>+'Ark1'!X2354</f>
        <v>0</v>
      </c>
      <c r="Q556" s="100">
        <f>+'Ark1'!Y2354</f>
        <v>0</v>
      </c>
      <c r="R556" s="110"/>
      <c r="T556" s="110"/>
      <c r="U556" s="100">
        <f>+'Ark1'!AA2354</f>
        <v>8.9967407671903512</v>
      </c>
      <c r="V556" s="10">
        <f t="shared" si="17"/>
        <v>2.1940170940170942</v>
      </c>
      <c r="W556" s="1">
        <f>+'Ark1'!V2354</f>
        <v>86.10263360149527</v>
      </c>
      <c r="X556" s="39"/>
      <c r="Y556"/>
    </row>
    <row r="557" spans="1:25" ht="15.6">
      <c r="A557" s="39"/>
      <c r="B557">
        <f>+'Ark1'!C2355</f>
        <v>2002</v>
      </c>
      <c r="C557">
        <f>+'Ark1'!M2355</f>
        <v>48</v>
      </c>
      <c r="D557" s="301">
        <f>+'Ark1'!Q2355</f>
        <v>1722</v>
      </c>
      <c r="F557" s="301">
        <f>+'Ark1'!R2355</f>
        <v>4848</v>
      </c>
      <c r="H557" s="301">
        <f>+'Ark1'!S2355</f>
        <v>4848</v>
      </c>
      <c r="I557" s="100">
        <f>+'Ark1'!AD2355</f>
        <v>0.39227712501648654</v>
      </c>
      <c r="K557" s="100">
        <f>+'Ark1'!AE2355</f>
        <v>0.40888566120101183</v>
      </c>
      <c r="M557" s="100">
        <f>+'Ark1'!W2355</f>
        <v>78.887169966996694</v>
      </c>
      <c r="O557" s="100">
        <f>+'Ark1'!X2355</f>
        <v>0</v>
      </c>
      <c r="Q557" s="100">
        <f>+'Ark1'!Y2355</f>
        <v>0</v>
      </c>
      <c r="R557" s="110"/>
      <c r="T557" s="110"/>
      <c r="U557" s="100">
        <f>+'Ark1'!AA2355</f>
        <v>8.4154364927704979</v>
      </c>
      <c r="V557" s="10">
        <f t="shared" si="17"/>
        <v>2.8153310104529616</v>
      </c>
      <c r="W557" s="1">
        <f>+'Ark1'!V2355</f>
        <v>85.468223149508603</v>
      </c>
      <c r="X557" s="39"/>
      <c r="Y557"/>
    </row>
    <row r="558" spans="1:25" ht="15.6">
      <c r="A558" s="39"/>
      <c r="B558">
        <f>+'Ark1'!C2356</f>
        <v>2002</v>
      </c>
      <c r="C558">
        <f>+'Ark1'!M2356</f>
        <v>49</v>
      </c>
      <c r="D558" s="301">
        <f>+'Ark1'!Q2356</f>
        <v>2247</v>
      </c>
      <c r="F558" s="301">
        <f>+'Ark1'!R2356</f>
        <v>9461</v>
      </c>
      <c r="H558" s="301">
        <f>+'Ark1'!S2356</f>
        <v>9461</v>
      </c>
      <c r="I558" s="100">
        <f>+'Ark1'!AD2356</f>
        <v>0.76553916662148924</v>
      </c>
      <c r="K558" s="100">
        <f>+'Ark1'!AE2356</f>
        <v>0.79252966640035394</v>
      </c>
      <c r="M558" s="100">
        <f>+'Ark1'!W2356</f>
        <v>78.35118909206227</v>
      </c>
      <c r="O558" s="100">
        <f>+'Ark1'!X2356</f>
        <v>0</v>
      </c>
      <c r="Q558" s="100">
        <f>+'Ark1'!Y2356</f>
        <v>0</v>
      </c>
      <c r="R558" s="110"/>
      <c r="T558" s="110"/>
      <c r="U558" s="100">
        <f>+'Ark1'!AA2356</f>
        <v>8.2243326099467815</v>
      </c>
      <c r="V558" s="10">
        <f t="shared" si="17"/>
        <v>4.2105028927458834</v>
      </c>
      <c r="W558" s="1">
        <f>+'Ark1'!V2356</f>
        <v>84.887528810468098</v>
      </c>
      <c r="X558" s="39"/>
      <c r="Y558"/>
    </row>
    <row r="559" spans="1:25" ht="15.6">
      <c r="A559" s="39"/>
      <c r="B559">
        <f>+'Ark1'!C2357</f>
        <v>2002</v>
      </c>
      <c r="C559">
        <f>+'Ark1'!M2357</f>
        <v>50</v>
      </c>
      <c r="D559" s="301">
        <f>+'Ark1'!Q2357</f>
        <v>2800</v>
      </c>
      <c r="F559" s="301">
        <f>+'Ark1'!R2357</f>
        <v>17945</v>
      </c>
      <c r="H559" s="301">
        <f>+'Ark1'!S2357</f>
        <v>17945</v>
      </c>
      <c r="I559" s="100">
        <f>+'Ark1'!AD2357</f>
        <v>1.4520241354003403</v>
      </c>
      <c r="K559" s="100">
        <f>+'Ark1'!AE2357</f>
        <v>1.4945995344732399</v>
      </c>
      <c r="M559" s="100">
        <f>+'Ark1'!W2357</f>
        <v>77.901978266927003</v>
      </c>
      <c r="O559" s="100">
        <f>+'Ark1'!X2357</f>
        <v>0</v>
      </c>
      <c r="Q559" s="100">
        <f>+'Ark1'!Y2357</f>
        <v>0</v>
      </c>
      <c r="R559" s="110"/>
      <c r="T559" s="110"/>
      <c r="U559" s="100">
        <f>+'Ark1'!AA2357</f>
        <v>7.9978810225590493</v>
      </c>
      <c r="V559" s="10">
        <f t="shared" si="17"/>
        <v>6.4089285714285715</v>
      </c>
      <c r="W559" s="1">
        <f>+'Ark1'!V2357</f>
        <v>84.400843192769557</v>
      </c>
      <c r="X559" s="39"/>
      <c r="Y559"/>
    </row>
    <row r="560" spans="1:25" ht="15.6">
      <c r="A560" s="39"/>
      <c r="B560">
        <f>+'Ark1'!C2358</f>
        <v>2002</v>
      </c>
      <c r="C560">
        <f>+'Ark1'!M2358</f>
        <v>51</v>
      </c>
      <c r="D560" s="301">
        <f>+'Ark1'!Q2358</f>
        <v>3160</v>
      </c>
      <c r="F560" s="301">
        <f>+'Ark1'!R2358</f>
        <v>31785</v>
      </c>
      <c r="H560" s="301">
        <f>+'Ark1'!S2358</f>
        <v>31785</v>
      </c>
      <c r="I560" s="100">
        <f>+'Ark1'!AD2358</f>
        <v>2.5718911754639073</v>
      </c>
      <c r="K560" s="100">
        <f>+'Ark1'!AE2358</f>
        <v>2.6317001395443529</v>
      </c>
      <c r="M560" s="100">
        <f>+'Ark1'!W2358</f>
        <v>77.442844108856079</v>
      </c>
      <c r="O560" s="100">
        <f>+'Ark1'!X2358</f>
        <v>0</v>
      </c>
      <c r="Q560" s="100">
        <f>+'Ark1'!Y2358</f>
        <v>0</v>
      </c>
      <c r="R560" s="110"/>
      <c r="T560" s="110"/>
      <c r="U560" s="100">
        <f>+'Ark1'!AA2358</f>
        <v>7.7078290149177517</v>
      </c>
      <c r="V560" s="10">
        <f t="shared" ref="V560:V623" si="18">+F560/D560</f>
        <v>10.058544303797468</v>
      </c>
      <c r="W560" s="1">
        <f>+'Ark1'!V2358</f>
        <v>83.903406401794498</v>
      </c>
      <c r="X560" s="39"/>
      <c r="Y560"/>
    </row>
    <row r="561" spans="1:25" ht="15.6">
      <c r="A561" s="39"/>
      <c r="B561">
        <f>+'Ark1'!C2359</f>
        <v>2002</v>
      </c>
      <c r="C561">
        <f>+'Ark1'!M2359</f>
        <v>52</v>
      </c>
      <c r="D561" s="301">
        <f>+'Ark1'!Q2359</f>
        <v>3449</v>
      </c>
      <c r="F561" s="301">
        <f>+'Ark1'!R2359</f>
        <v>54344</v>
      </c>
      <c r="H561" s="301">
        <f>+'Ark1'!S2359</f>
        <v>54344</v>
      </c>
      <c r="I561" s="100">
        <f>+'Ark1'!AD2359</f>
        <v>4.3972582677178087</v>
      </c>
      <c r="K561" s="100">
        <f>+'Ark1'!AE2359</f>
        <v>4.4727700394443506</v>
      </c>
      <c r="M561" s="100">
        <f>+'Ark1'!W2359</f>
        <v>76.982511408803148</v>
      </c>
      <c r="O561" s="100">
        <f>+'Ark1'!X2359</f>
        <v>0</v>
      </c>
      <c r="Q561" s="100">
        <f>+'Ark1'!Y2359</f>
        <v>0</v>
      </c>
      <c r="R561" s="110"/>
      <c r="T561" s="110"/>
      <c r="U561" s="100">
        <f>+'Ark1'!AA2359</f>
        <v>7.5152100282548764</v>
      </c>
      <c r="V561" s="10">
        <f t="shared" si="18"/>
        <v>15.756451145259495</v>
      </c>
      <c r="W561" s="1">
        <f>+'Ark1'!V2359</f>
        <v>83.404671082126683</v>
      </c>
      <c r="X561" s="39"/>
      <c r="Y561"/>
    </row>
    <row r="562" spans="1:25" ht="15.6">
      <c r="A562" s="39"/>
      <c r="B562">
        <f>+'Ark1'!C2360</f>
        <v>2002</v>
      </c>
      <c r="C562">
        <f>+'Ark1'!M2360</f>
        <v>53</v>
      </c>
      <c r="D562" s="301">
        <f>+'Ark1'!Q2360</f>
        <v>3641</v>
      </c>
      <c r="F562" s="301">
        <f>+'Ark1'!R2360</f>
        <v>86114</v>
      </c>
      <c r="H562" s="301">
        <f>+'Ark1'!S2360</f>
        <v>86113</v>
      </c>
      <c r="I562" s="100">
        <f>+'Ark1'!AD2360</f>
        <v>6.9679357144533247</v>
      </c>
      <c r="K562" s="100">
        <f>+'Ark1'!AE2360</f>
        <v>7.0596994736737395</v>
      </c>
      <c r="M562" s="100">
        <f>+'Ark1'!W2360</f>
        <v>76.68044081613705</v>
      </c>
      <c r="O562" s="100">
        <f>+'Ark1'!X2360</f>
        <v>0</v>
      </c>
      <c r="Q562" s="100">
        <f>+'Ark1'!Y2360</f>
        <v>0</v>
      </c>
      <c r="R562" s="110"/>
      <c r="T562" s="110"/>
      <c r="U562" s="100">
        <f>+'Ark1'!AA2360</f>
        <v>7.4187704545585884</v>
      </c>
      <c r="V562" s="10">
        <f t="shared" si="18"/>
        <v>23.651194726723428</v>
      </c>
      <c r="W562" s="1">
        <f>+'Ark1'!V2360</f>
        <v>83.077896375394346</v>
      </c>
      <c r="X562" s="39"/>
      <c r="Y562"/>
    </row>
    <row r="563" spans="1:25" ht="15.6">
      <c r="A563" s="39"/>
      <c r="B563">
        <f>+'Ark1'!C2361</f>
        <v>2002</v>
      </c>
      <c r="C563">
        <f>+'Ark1'!M2361</f>
        <v>54</v>
      </c>
      <c r="D563" s="301">
        <f>+'Ark1'!Q2361</f>
        <v>3787</v>
      </c>
      <c r="F563" s="301">
        <f>+'Ark1'!R2361</f>
        <v>125769</v>
      </c>
      <c r="H563" s="301">
        <f>+'Ark1'!S2361</f>
        <v>125766</v>
      </c>
      <c r="I563" s="100">
        <f>+'Ark1'!AD2361</f>
        <v>10.176629896080549</v>
      </c>
      <c r="K563" s="100">
        <f>+'Ark1'!AE2361</f>
        <v>10.256653769919602</v>
      </c>
      <c r="M563" s="100">
        <f>+'Ark1'!W2361</f>
        <v>76.279801377160354</v>
      </c>
      <c r="O563" s="100">
        <f>+'Ark1'!X2361</f>
        <v>0</v>
      </c>
      <c r="Q563" s="100">
        <f>+'Ark1'!Y2361</f>
        <v>0</v>
      </c>
      <c r="R563" s="110"/>
      <c r="T563" s="110"/>
      <c r="U563" s="100">
        <f>+'Ark1'!AA2361</f>
        <v>7.3552476579228019</v>
      </c>
      <c r="V563" s="10">
        <f t="shared" si="18"/>
        <v>33.210720887245841</v>
      </c>
      <c r="W563" s="1">
        <f>+'Ark1'!V2361</f>
        <v>82.644292934329826</v>
      </c>
      <c r="X563" s="39"/>
      <c r="Y563"/>
    </row>
    <row r="564" spans="1:25" ht="15.6">
      <c r="A564" s="39"/>
      <c r="B564">
        <f>+'Ark1'!C2362</f>
        <v>2002</v>
      </c>
      <c r="C564">
        <f>+'Ark1'!M2362</f>
        <v>55</v>
      </c>
      <c r="D564" s="301">
        <f>+'Ark1'!Q2362</f>
        <v>3863</v>
      </c>
      <c r="F564" s="301">
        <f>+'Ark1'!R2362</f>
        <v>163604</v>
      </c>
      <c r="H564" s="301">
        <f>+'Ark1'!S2362</f>
        <v>163580</v>
      </c>
      <c r="I564" s="100">
        <f>+'Ark1'!AD2362</f>
        <v>13.238058325329471</v>
      </c>
      <c r="K564" s="100">
        <f>+'Ark1'!AE2362</f>
        <v>13.271311636359503</v>
      </c>
      <c r="M564" s="100">
        <f>+'Ark1'!W2362</f>
        <v>75.884093409952399</v>
      </c>
      <c r="O564" s="100">
        <f>+'Ark1'!X2362</f>
        <v>0</v>
      </c>
      <c r="Q564" s="100">
        <f>+'Ark1'!Y2362</f>
        <v>0</v>
      </c>
      <c r="R564" s="110"/>
      <c r="T564" s="110"/>
      <c r="U564" s="100">
        <f>+'Ark1'!AA2362</f>
        <v>7.3668784044995617</v>
      </c>
      <c r="V564" s="10">
        <f t="shared" si="18"/>
        <v>42.351540253688846</v>
      </c>
      <c r="W564" s="1">
        <f>+'Ark1'!V2362</f>
        <v>82.220213698984992</v>
      </c>
      <c r="X564" s="39"/>
      <c r="Y564"/>
    </row>
    <row r="565" spans="1:25" ht="15.6">
      <c r="A565" s="39"/>
      <c r="B565">
        <f>+'Ark1'!C2363</f>
        <v>2002</v>
      </c>
      <c r="C565">
        <f>+'Ark1'!M2363</f>
        <v>56</v>
      </c>
      <c r="D565" s="301">
        <f>+'Ark1'!Q2363</f>
        <v>3914</v>
      </c>
      <c r="F565" s="301">
        <f>+'Ark1'!R2363</f>
        <v>186770</v>
      </c>
      <c r="H565" s="301">
        <f>+'Ark1'!S2363</f>
        <v>186768</v>
      </c>
      <c r="I565" s="100">
        <f>+'Ark1'!AD2363</f>
        <v>15.112540973458987</v>
      </c>
      <c r="K565" s="100">
        <f>+'Ark1'!AE2363</f>
        <v>15.092461610878502</v>
      </c>
      <c r="M565" s="100">
        <f>+'Ark1'!W2363</f>
        <v>75.583103101174117</v>
      </c>
      <c r="O565" s="100">
        <f>+'Ark1'!X2363</f>
        <v>0</v>
      </c>
      <c r="Q565" s="100">
        <f>+'Ark1'!Y2363</f>
        <v>0</v>
      </c>
      <c r="R565" s="110"/>
      <c r="T565" s="110"/>
      <c r="U565" s="100">
        <f>+'Ark1'!AA2363</f>
        <v>7.3637324708516942</v>
      </c>
      <c r="V565" s="10">
        <f t="shared" si="18"/>
        <v>47.71844660194175</v>
      </c>
      <c r="W565" s="1">
        <f>+'Ark1'!V2363</f>
        <v>81.888967479565636</v>
      </c>
      <c r="X565" s="39"/>
      <c r="Y565"/>
    </row>
    <row r="566" spans="1:25" ht="15.6">
      <c r="A566" s="39"/>
      <c r="B566">
        <f>+'Ark1'!C2364</f>
        <v>2002</v>
      </c>
      <c r="C566">
        <f>+'Ark1'!M2364</f>
        <v>57</v>
      </c>
      <c r="D566" s="301">
        <f>+'Ark1'!Q2364</f>
        <v>3882</v>
      </c>
      <c r="F566" s="301">
        <f>+'Ark1'!R2364</f>
        <v>186686</v>
      </c>
      <c r="H566" s="301">
        <f>+'Ark1'!S2364</f>
        <v>186685</v>
      </c>
      <c r="I566" s="100">
        <f>+'Ark1'!AD2364</f>
        <v>15.10574409257999</v>
      </c>
      <c r="K566" s="100">
        <f>+'Ark1'!AE2364</f>
        <v>15.02103809714967</v>
      </c>
      <c r="M566" s="100">
        <f>+'Ark1'!W2364</f>
        <v>75.258859040629702</v>
      </c>
      <c r="O566" s="100">
        <f>+'Ark1'!X2364</f>
        <v>0</v>
      </c>
      <c r="Q566" s="100">
        <f>+'Ark1'!Y2364</f>
        <v>0</v>
      </c>
      <c r="R566" s="110"/>
      <c r="T566" s="110"/>
      <c r="U566" s="100">
        <f>+'Ark1'!AA2364</f>
        <v>7.4811804453868094</v>
      </c>
      <c r="V566" s="10">
        <f t="shared" si="18"/>
        <v>48.090159711488923</v>
      </c>
      <c r="W566" s="1">
        <f>+'Ark1'!V2364</f>
        <v>81.537438384037358</v>
      </c>
      <c r="X566" s="39"/>
      <c r="Y566"/>
    </row>
    <row r="567" spans="1:25" ht="15.6">
      <c r="A567" s="39"/>
      <c r="B567">
        <f>+'Ark1'!C2365</f>
        <v>2002</v>
      </c>
      <c r="C567">
        <f>+'Ark1'!M2365</f>
        <v>58</v>
      </c>
      <c r="D567" s="301">
        <f>+'Ark1'!Q2365</f>
        <v>3842</v>
      </c>
      <c r="F567" s="301">
        <f>+'Ark1'!R2365</f>
        <v>158700</v>
      </c>
      <c r="H567" s="301">
        <f>+'Ark1'!S2365</f>
        <v>158689</v>
      </c>
      <c r="I567" s="100">
        <f>+'Ark1'!AD2365</f>
        <v>12.841249946393647</v>
      </c>
      <c r="K567" s="100">
        <f>+'Ark1'!AE2365</f>
        <v>12.722326413015383</v>
      </c>
      <c r="M567" s="100">
        <f>+'Ark1'!W2365</f>
        <v>74.987144666611499</v>
      </c>
      <c r="O567" s="100">
        <f>+'Ark1'!X2365</f>
        <v>0</v>
      </c>
      <c r="Q567" s="100">
        <f>+'Ark1'!Y2365</f>
        <v>0</v>
      </c>
      <c r="R567" s="110"/>
      <c r="T567" s="110"/>
      <c r="U567" s="100">
        <f>+'Ark1'!AA2365</f>
        <v>7.573159430766168</v>
      </c>
      <c r="V567" s="10">
        <f t="shared" si="18"/>
        <v>41.306611140031237</v>
      </c>
      <c r="W567" s="1">
        <f>+'Ark1'!V2365</f>
        <v>81.245655806786687</v>
      </c>
      <c r="X567" s="39"/>
      <c r="Y567"/>
    </row>
    <row r="568" spans="1:25" ht="15.6">
      <c r="A568" s="39"/>
      <c r="B568">
        <f>+'Ark1'!C2366</f>
        <v>2002</v>
      </c>
      <c r="C568">
        <f>+'Ark1'!M2366</f>
        <v>59</v>
      </c>
      <c r="D568" s="301">
        <f>+'Ark1'!Q2366</f>
        <v>3675</v>
      </c>
      <c r="F568" s="301">
        <f>+'Ark1'!R2366</f>
        <v>109116</v>
      </c>
      <c r="H568" s="301">
        <f>+'Ark1'!S2366</f>
        <v>109111</v>
      </c>
      <c r="I568" s="100">
        <f>+'Ark1'!AD2366</f>
        <v>8.8291482618190891</v>
      </c>
      <c r="K568" s="100">
        <f>+'Ark1'!AE2366</f>
        <v>8.7210615354942487</v>
      </c>
      <c r="M568" s="100">
        <f>+'Ark1'!W2366</f>
        <v>74.759763910146347</v>
      </c>
      <c r="O568" s="100">
        <f>+'Ark1'!X2366</f>
        <v>0</v>
      </c>
      <c r="Q568" s="100">
        <f>+'Ark1'!Y2366</f>
        <v>0</v>
      </c>
      <c r="R568" s="110"/>
      <c r="T568" s="110"/>
      <c r="U568" s="100">
        <f>+'Ark1'!AA2366</f>
        <v>7.7209705916331011</v>
      </c>
      <c r="V568" s="10">
        <f t="shared" si="18"/>
        <v>29.69142857142857</v>
      </c>
      <c r="W568" s="1">
        <f>+'Ark1'!V2366</f>
        <v>80.998345805731446</v>
      </c>
      <c r="X568" s="39"/>
      <c r="Y568"/>
    </row>
    <row r="569" spans="1:25" ht="15.6">
      <c r="A569" s="39"/>
      <c r="B569">
        <f>+'Ark1'!C2367</f>
        <v>2002</v>
      </c>
      <c r="C569">
        <f>+'Ark1'!M2367</f>
        <v>60</v>
      </c>
      <c r="D569" s="301">
        <f>+'Ark1'!Q2367</f>
        <v>3434</v>
      </c>
      <c r="F569" s="301">
        <f>+'Ark1'!R2367</f>
        <v>59586</v>
      </c>
      <c r="H569" s="301">
        <f>+'Ark1'!S2367</f>
        <v>59584</v>
      </c>
      <c r="I569" s="100">
        <f>+'Ark1'!AD2367</f>
        <v>4.8214160006667406</v>
      </c>
      <c r="K569" s="100">
        <f>+'Ark1'!AE2367</f>
        <v>4.7679776928310993</v>
      </c>
      <c r="M569" s="100">
        <f>+'Ark1'!W2367</f>
        <v>74.846529269602314</v>
      </c>
      <c r="O569" s="100">
        <f>+'Ark1'!X2367</f>
        <v>0</v>
      </c>
      <c r="Q569" s="100">
        <f>+'Ark1'!Y2367</f>
        <v>0</v>
      </c>
      <c r="R569" s="110"/>
      <c r="T569" s="110"/>
      <c r="U569" s="100">
        <f>+'Ark1'!AA2367</f>
        <v>7.7737216673180445</v>
      </c>
      <c r="V569" s="10">
        <f t="shared" si="18"/>
        <v>17.351776354106001</v>
      </c>
      <c r="W569" s="1">
        <f>+'Ark1'!V2367</f>
        <v>81.091890411294187</v>
      </c>
      <c r="X569" s="39"/>
      <c r="Y569"/>
    </row>
    <row r="570" spans="1:25" ht="15.6">
      <c r="A570" s="39"/>
      <c r="B570">
        <f>+'Ark1'!C2368</f>
        <v>2002</v>
      </c>
      <c r="C570">
        <f>+'Ark1'!M2368</f>
        <v>61</v>
      </c>
      <c r="D570" s="301">
        <f>+'Ark1'!Q2368</f>
        <v>2928</v>
      </c>
      <c r="F570" s="301">
        <f>+'Ark1'!R2368</f>
        <v>23971</v>
      </c>
      <c r="H570" s="301">
        <f>+'Ark1'!S2368</f>
        <v>23970</v>
      </c>
      <c r="I570" s="100">
        <f>+'Ark1'!AD2368</f>
        <v>1.9396194232199253</v>
      </c>
      <c r="K570" s="100">
        <f>+'Ark1'!AE2368</f>
        <v>1.9300615608744796</v>
      </c>
      <c r="M570" s="100">
        <f>+'Ark1'!W2368</f>
        <v>75.313049645390137</v>
      </c>
      <c r="O570" s="100">
        <f>+'Ark1'!X2368</f>
        <v>0</v>
      </c>
      <c r="Q570" s="100">
        <f>+'Ark1'!Y2368</f>
        <v>0</v>
      </c>
      <c r="R570" s="110"/>
      <c r="T570" s="110"/>
      <c r="U570" s="100">
        <f>+'Ark1'!AA2368</f>
        <v>7.7933714816992303</v>
      </c>
      <c r="V570" s="10">
        <f t="shared" si="18"/>
        <v>8.1868169398907096</v>
      </c>
      <c r="W570" s="1">
        <f>+'Ark1'!V2368</f>
        <v>81.597713103820695</v>
      </c>
      <c r="X570" s="39"/>
      <c r="Y570"/>
    </row>
    <row r="571" spans="1:25" ht="15.6">
      <c r="A571" s="39"/>
      <c r="B571">
        <f>+'Ark1'!C2369</f>
        <v>2002</v>
      </c>
      <c r="C571">
        <f>+'Ark1'!M2369</f>
        <v>62</v>
      </c>
      <c r="D571" s="301">
        <f>+'Ark1'!Q2369</f>
        <v>2067</v>
      </c>
      <c r="F571" s="301">
        <f>+'Ark1'!R2369</f>
        <v>7782</v>
      </c>
      <c r="H571" s="301">
        <f>+'Ark1'!S2369</f>
        <v>7782</v>
      </c>
      <c r="I571" s="100">
        <f>+'Ark1'!AD2369</f>
        <v>0.6296824642900779</v>
      </c>
      <c r="K571" s="100">
        <f>+'Ark1'!AE2369</f>
        <v>0.63151887611361557</v>
      </c>
      <c r="M571" s="100">
        <f>+'Ark1'!W2369</f>
        <v>75.903572346440498</v>
      </c>
      <c r="O571" s="100">
        <f>+'Ark1'!X2369</f>
        <v>0</v>
      </c>
      <c r="Q571" s="100">
        <f>+'Ark1'!Y2369</f>
        <v>0</v>
      </c>
      <c r="R571" s="110"/>
      <c r="T571" s="110"/>
      <c r="U571" s="100">
        <f>+'Ark1'!AA2369</f>
        <v>7.6956524179792671</v>
      </c>
      <c r="V571" s="10">
        <f t="shared" si="18"/>
        <v>3.7648766328011609</v>
      </c>
      <c r="W571" s="1">
        <f>+'Ark1'!V2369</f>
        <v>82.235723018895385</v>
      </c>
      <c r="X571" s="39"/>
      <c r="Y571"/>
    </row>
    <row r="572" spans="1:25" ht="15.6">
      <c r="A572" s="39"/>
      <c r="B572">
        <f>+'Ark1'!C2370</f>
        <v>2002</v>
      </c>
      <c r="C572">
        <f>+'Ark1'!M2370</f>
        <v>63</v>
      </c>
      <c r="D572" s="301">
        <f>+'Ark1'!Q2370</f>
        <v>1055</v>
      </c>
      <c r="F572" s="301">
        <f>+'Ark1'!R2370</f>
        <v>2030</v>
      </c>
      <c r="H572" s="301">
        <f>+'Ark1'!S2370</f>
        <v>2030</v>
      </c>
      <c r="I572" s="100">
        <f>+'Ark1'!AD2370</f>
        <v>0.16425795457579775</v>
      </c>
      <c r="K572" s="100">
        <f>+'Ark1'!AE2370</f>
        <v>0.166563240424355</v>
      </c>
      <c r="M572" s="100">
        <f>+'Ark1'!W2370</f>
        <v>76.745024630541806</v>
      </c>
      <c r="O572" s="100">
        <f>+'Ark1'!X2370</f>
        <v>0</v>
      </c>
      <c r="Q572" s="100">
        <f>+'Ark1'!Y2370</f>
        <v>0</v>
      </c>
      <c r="R572" s="110"/>
      <c r="T572" s="110"/>
      <c r="U572" s="100">
        <f>+'Ark1'!AA2370</f>
        <v>7.8663379837932563</v>
      </c>
      <c r="V572" s="10">
        <f t="shared" si="18"/>
        <v>1.9241706161137442</v>
      </c>
      <c r="W572" s="1">
        <f>+'Ark1'!V2370</f>
        <v>83.147372297445486</v>
      </c>
      <c r="X572" s="39"/>
      <c r="Y572"/>
    </row>
    <row r="573" spans="1:25" ht="15.6">
      <c r="A573" s="39"/>
      <c r="B573">
        <f>+'Ark1'!C2371</f>
        <v>2002</v>
      </c>
      <c r="C573">
        <f>+'Ark1'!M2371</f>
        <v>64</v>
      </c>
      <c r="D573" s="301">
        <f>+'Ark1'!Q2371</f>
        <v>548</v>
      </c>
      <c r="F573" s="301">
        <f>+'Ark1'!R2371</f>
        <v>886</v>
      </c>
      <c r="H573" s="301">
        <f>+'Ark1'!S2371</f>
        <v>886</v>
      </c>
      <c r="I573" s="100">
        <f>+'Ark1'!AD2371</f>
        <v>7.1690910223722537E-2</v>
      </c>
      <c r="K573" s="100">
        <f>+'Ark1'!AE2371</f>
        <v>7.2720910085985954E-2</v>
      </c>
      <c r="M573" s="100">
        <f>+'Ark1'!W2371</f>
        <v>76.770203160270881</v>
      </c>
      <c r="O573" s="100">
        <f>+'Ark1'!X2371</f>
        <v>0</v>
      </c>
      <c r="Q573" s="100">
        <f>+'Ark1'!Y2371</f>
        <v>0</v>
      </c>
      <c r="R573" s="110"/>
      <c r="T573" s="110"/>
      <c r="U573" s="100">
        <f>+'Ark1'!AA2371</f>
        <v>7.7905535032179136</v>
      </c>
      <c r="V573" s="10">
        <f t="shared" si="18"/>
        <v>1.6167883211678833</v>
      </c>
      <c r="W573" s="1">
        <f>+'Ark1'!V2371</f>
        <v>83.174651311235948</v>
      </c>
      <c r="X573" s="39"/>
      <c r="Y573"/>
    </row>
    <row r="574" spans="1:25" ht="15.6">
      <c r="A574" s="39"/>
      <c r="B574">
        <f>+'Ark1'!C2372</f>
        <v>2002</v>
      </c>
      <c r="C574">
        <f>+'Ark1'!M2372</f>
        <v>65</v>
      </c>
      <c r="D574" s="301">
        <f>+'Ark1'!Q2372</f>
        <v>135</v>
      </c>
      <c r="F574" s="301">
        <f>+'Ark1'!R2372</f>
        <v>153</v>
      </c>
      <c r="H574" s="301">
        <f>+'Ark1'!S2372</f>
        <v>153</v>
      </c>
      <c r="I574" s="100">
        <f>+'Ark1'!AD2372</f>
        <v>1.2380033029604462E-2</v>
      </c>
      <c r="K574" s="100">
        <f>+'Ark1'!AE2372</f>
        <v>1.2342852679123341E-2</v>
      </c>
      <c r="M574" s="100">
        <f>+'Ark1'!W2372</f>
        <v>75.455555555555605</v>
      </c>
      <c r="O574" s="100">
        <f>+'Ark1'!X2372</f>
        <v>0</v>
      </c>
      <c r="Q574" s="100">
        <f>+'Ark1'!Y2372</f>
        <v>0</v>
      </c>
      <c r="R574" s="110"/>
      <c r="T574" s="110"/>
      <c r="U574" s="100">
        <f>+'Ark1'!AA2372</f>
        <v>8.5926012320593141</v>
      </c>
      <c r="V574" s="10">
        <f t="shared" si="18"/>
        <v>1.1333333333333333</v>
      </c>
      <c r="W574" s="1">
        <f>+'Ark1'!V2372</f>
        <v>81.750331046105643</v>
      </c>
      <c r="X574" s="39"/>
      <c r="Y574"/>
    </row>
    <row r="575" spans="1:25" ht="15.6">
      <c r="A575" s="39"/>
      <c r="B575">
        <f>+'Ark1'!C2373</f>
        <v>2002</v>
      </c>
      <c r="C575">
        <f>+'Ark1'!M2373</f>
        <v>66</v>
      </c>
      <c r="D575" s="301">
        <f>+'Ark1'!Q2373</f>
        <v>0</v>
      </c>
      <c r="F575" s="301">
        <f>+'Ark1'!R2373</f>
        <v>0</v>
      </c>
      <c r="H575" s="301">
        <f>+'Ark1'!S2373</f>
        <v>0</v>
      </c>
      <c r="I575" s="100">
        <f>+'Ark1'!AD2373</f>
        <v>0</v>
      </c>
      <c r="K575" s="100">
        <f>+'Ark1'!AE2373</f>
        <v>0</v>
      </c>
      <c r="M575" s="100">
        <f>+'Ark1'!W2373</f>
        <v>0</v>
      </c>
      <c r="O575" s="100">
        <f>+'Ark1'!X2373</f>
        <v>0</v>
      </c>
      <c r="Q575" s="100">
        <f>+'Ark1'!Y2373</f>
        <v>0</v>
      </c>
      <c r="R575" s="110"/>
      <c r="T575" s="110"/>
      <c r="U575" s="100">
        <f>+'Ark1'!AA2373</f>
        <v>0</v>
      </c>
      <c r="V575" s="10" t="e">
        <f t="shared" si="18"/>
        <v>#DIV/0!</v>
      </c>
      <c r="W575" s="1">
        <f>+'Ark1'!V2373</f>
        <v>0</v>
      </c>
      <c r="X575" s="39"/>
      <c r="Y575"/>
    </row>
    <row r="576" spans="1:25" ht="15.6">
      <c r="A576" s="39"/>
      <c r="B576">
        <f>+'Ark1'!C2374</f>
        <v>2002</v>
      </c>
      <c r="C576">
        <f>+'Ark1'!M2374</f>
        <v>67</v>
      </c>
      <c r="D576" s="301">
        <f>+'Ark1'!Q2374</f>
        <v>0</v>
      </c>
      <c r="F576" s="301">
        <f>+'Ark1'!R2374</f>
        <v>0</v>
      </c>
      <c r="H576" s="301">
        <f>+'Ark1'!S2374</f>
        <v>0</v>
      </c>
      <c r="I576" s="100">
        <f>+'Ark1'!AD2374</f>
        <v>0</v>
      </c>
      <c r="K576" s="100">
        <f>+'Ark1'!AE2374</f>
        <v>0</v>
      </c>
      <c r="M576" s="100">
        <f>+'Ark1'!W2374</f>
        <v>0</v>
      </c>
      <c r="O576" s="100">
        <f>+'Ark1'!X2374</f>
        <v>0</v>
      </c>
      <c r="Q576" s="100">
        <f>+'Ark1'!Y2374</f>
        <v>0</v>
      </c>
      <c r="R576" s="110"/>
      <c r="T576" s="110"/>
      <c r="U576" s="100">
        <f>+'Ark1'!AA2374</f>
        <v>0</v>
      </c>
      <c r="V576" s="10" t="e">
        <f t="shared" si="18"/>
        <v>#DIV/0!</v>
      </c>
      <c r="W576" s="1">
        <f>+'Ark1'!V2374</f>
        <v>0</v>
      </c>
      <c r="X576" s="39"/>
      <c r="Y576"/>
    </row>
    <row r="577" spans="1:25" ht="15.6">
      <c r="A577" s="39"/>
      <c r="B577">
        <f>+'Ark1'!C2375</f>
        <v>2002</v>
      </c>
      <c r="C577">
        <f>+'Ark1'!M2375</f>
        <v>68</v>
      </c>
      <c r="D577" s="301">
        <f>+'Ark1'!Q2375</f>
        <v>0</v>
      </c>
      <c r="F577" s="301">
        <f>+'Ark1'!R2375</f>
        <v>0</v>
      </c>
      <c r="H577" s="301">
        <f>+'Ark1'!S2375</f>
        <v>0</v>
      </c>
      <c r="I577" s="100">
        <f>+'Ark1'!AD2375</f>
        <v>0</v>
      </c>
      <c r="K577" s="100">
        <f>+'Ark1'!AE2375</f>
        <v>0</v>
      </c>
      <c r="M577" s="100">
        <f>+'Ark1'!W2375</f>
        <v>0</v>
      </c>
      <c r="O577" s="100">
        <f>+'Ark1'!X2375</f>
        <v>0</v>
      </c>
      <c r="Q577" s="100">
        <f>+'Ark1'!Y2375</f>
        <v>0</v>
      </c>
      <c r="R577" s="110"/>
      <c r="T577" s="110"/>
      <c r="U577" s="100">
        <f>+'Ark1'!AA2375</f>
        <v>0</v>
      </c>
      <c r="V577" s="10" t="e">
        <f t="shared" si="18"/>
        <v>#DIV/0!</v>
      </c>
      <c r="W577" s="1">
        <f>+'Ark1'!V2375</f>
        <v>0</v>
      </c>
      <c r="X577" s="39"/>
      <c r="Y577"/>
    </row>
    <row r="578" spans="1:25" ht="15.6">
      <c r="A578" s="39"/>
      <c r="B578">
        <f>+'Ark1'!C2376</f>
        <v>2001</v>
      </c>
      <c r="C578">
        <f>+'Ark1'!M2376</f>
        <v>35</v>
      </c>
      <c r="D578" s="301">
        <f>+'Ark1'!Q2376</f>
        <v>35</v>
      </c>
      <c r="F578" s="301">
        <f>+'Ark1'!R2376</f>
        <v>41</v>
      </c>
      <c r="H578" s="301">
        <f>+'Ark1'!S2376</f>
        <v>41</v>
      </c>
      <c r="I578" s="100">
        <f>+'Ark1'!AD2376</f>
        <v>3.3421149441365478E-3</v>
      </c>
      <c r="K578" s="100">
        <f>+'Ark1'!AE2376</f>
        <v>3.020453675470546E-3</v>
      </c>
      <c r="M578" s="100">
        <f>+'Ark1'!W2376</f>
        <v>66.5978268292683</v>
      </c>
      <c r="O578" s="100">
        <f>+'Ark1'!X2376</f>
        <v>0</v>
      </c>
      <c r="Q578" s="100">
        <f>+'Ark1'!Y2376</f>
        <v>0</v>
      </c>
      <c r="R578" s="110"/>
      <c r="T578" s="110"/>
      <c r="U578" s="100">
        <f>+'Ark1'!AA2376</f>
        <v>16.55419875701752</v>
      </c>
      <c r="V578" s="10">
        <f t="shared" si="18"/>
        <v>1.1714285714285715</v>
      </c>
      <c r="W578" s="1">
        <f>+'Ark1'!V2376</f>
        <v>72.15365853658534</v>
      </c>
      <c r="X578" s="39"/>
      <c r="Y578"/>
    </row>
    <row r="579" spans="1:25" ht="15.6">
      <c r="A579" s="39"/>
      <c r="B579">
        <f>+'Ark1'!C2377</f>
        <v>2001</v>
      </c>
      <c r="C579">
        <f>+'Ark1'!M2377</f>
        <v>36</v>
      </c>
      <c r="D579" s="301">
        <f>+'Ark1'!Q2377</f>
        <v>15</v>
      </c>
      <c r="F579" s="301">
        <f>+'Ark1'!R2377</f>
        <v>14</v>
      </c>
      <c r="H579" s="301">
        <f>+'Ark1'!S2377</f>
        <v>14</v>
      </c>
      <c r="I579" s="100">
        <f>+'Ark1'!AD2377</f>
        <v>1.1412099809246751E-3</v>
      </c>
      <c r="K579" s="100">
        <f>+'Ark1'!AE2377</f>
        <v>1.2152060185055753E-3</v>
      </c>
      <c r="M579" s="100">
        <f>+'Ark1'!W2377</f>
        <v>78.468185714285696</v>
      </c>
      <c r="O579" s="100">
        <f>+'Ark1'!X2377</f>
        <v>0</v>
      </c>
      <c r="Q579" s="100">
        <f>+'Ark1'!Y2377</f>
        <v>0</v>
      </c>
      <c r="R579" s="110"/>
      <c r="T579" s="110"/>
      <c r="U579" s="100">
        <f>+'Ark1'!AA2377</f>
        <v>12.46234865349332</v>
      </c>
      <c r="V579" s="10">
        <f t="shared" si="18"/>
        <v>0.93333333333333335</v>
      </c>
      <c r="W579" s="1">
        <f>+'Ark1'!V2377</f>
        <v>85.014285714285748</v>
      </c>
      <c r="X579" s="39"/>
      <c r="Y579"/>
    </row>
    <row r="580" spans="1:25" ht="15.6">
      <c r="A580" s="39"/>
      <c r="B580">
        <f>+'Ark1'!C2378</f>
        <v>2001</v>
      </c>
      <c r="C580">
        <f>+'Ark1'!M2378</f>
        <v>37</v>
      </c>
      <c r="D580" s="301">
        <f>+'Ark1'!Q2378</f>
        <v>10</v>
      </c>
      <c r="F580" s="301">
        <f>+'Ark1'!R2378</f>
        <v>10</v>
      </c>
      <c r="H580" s="301">
        <f>+'Ark1'!S2378</f>
        <v>10</v>
      </c>
      <c r="I580" s="100">
        <f>+'Ark1'!AD2378</f>
        <v>8.1514998637476814E-4</v>
      </c>
      <c r="K580" s="100">
        <f>+'Ark1'!AE2378</f>
        <v>8.02411703867864E-4</v>
      </c>
      <c r="M580" s="100">
        <f>+'Ark1'!W2378</f>
        <v>72.538570000000021</v>
      </c>
      <c r="O580" s="100">
        <f>+'Ark1'!X2378</f>
        <v>0</v>
      </c>
      <c r="Q580" s="100">
        <f>+'Ark1'!Y2378</f>
        <v>0</v>
      </c>
      <c r="R580" s="110"/>
      <c r="T580" s="110"/>
      <c r="U580" s="100">
        <f>+'Ark1'!AA2378</f>
        <v>12.400425134651613</v>
      </c>
      <c r="V580" s="10">
        <f t="shared" si="18"/>
        <v>1</v>
      </c>
      <c r="W580" s="1">
        <f>+'Ark1'!V2378</f>
        <v>78.590000000000018</v>
      </c>
      <c r="X580" s="39"/>
      <c r="Y580"/>
    </row>
    <row r="581" spans="1:25" ht="15.6">
      <c r="A581" s="39"/>
      <c r="B581">
        <f>+'Ark1'!C2379</f>
        <v>2001</v>
      </c>
      <c r="C581">
        <f>+'Ark1'!M2379</f>
        <v>38</v>
      </c>
      <c r="D581" s="301">
        <f>+'Ark1'!Q2379</f>
        <v>15</v>
      </c>
      <c r="F581" s="301">
        <f>+'Ark1'!R2379</f>
        <v>17</v>
      </c>
      <c r="H581" s="301">
        <f>+'Ark1'!S2379</f>
        <v>17</v>
      </c>
      <c r="I581" s="100">
        <f>+'Ark1'!AD2379</f>
        <v>1.385754976837105E-3</v>
      </c>
      <c r="K581" s="100">
        <f>+'Ark1'!AE2379</f>
        <v>1.3280276157538243E-3</v>
      </c>
      <c r="M581" s="100">
        <f>+'Ark1'!W2379</f>
        <v>70.620358823529443</v>
      </c>
      <c r="O581" s="100">
        <f>+'Ark1'!X2379</f>
        <v>0</v>
      </c>
      <c r="Q581" s="100">
        <f>+'Ark1'!Y2379</f>
        <v>0</v>
      </c>
      <c r="R581" s="110"/>
      <c r="T581" s="110"/>
      <c r="U581" s="100">
        <f>+'Ark1'!AA2379</f>
        <v>12.253647097955961</v>
      </c>
      <c r="V581" s="10">
        <f t="shared" si="18"/>
        <v>1.1333333333333333</v>
      </c>
      <c r="W581" s="1">
        <f>+'Ark1'!V2379</f>
        <v>76.511764705882356</v>
      </c>
      <c r="X581" s="39"/>
      <c r="Y581"/>
    </row>
    <row r="582" spans="1:25" ht="15.6">
      <c r="A582" s="39"/>
      <c r="B582">
        <f>+'Ark1'!C2380</f>
        <v>2001</v>
      </c>
      <c r="C582">
        <f>+'Ark1'!M2380</f>
        <v>39</v>
      </c>
      <c r="D582" s="301">
        <f>+'Ark1'!Q2380</f>
        <v>26</v>
      </c>
      <c r="F582" s="301">
        <f>+'Ark1'!R2380</f>
        <v>31</v>
      </c>
      <c r="H582" s="301">
        <f>+'Ark1'!S2380</f>
        <v>31</v>
      </c>
      <c r="I582" s="100">
        <f>+'Ark1'!AD2380</f>
        <v>2.5269649577617796E-3</v>
      </c>
      <c r="K582" s="100">
        <f>+'Ark1'!AE2380</f>
        <v>2.4566519922082546E-3</v>
      </c>
      <c r="M582" s="100">
        <f>+'Ark1'!W2380</f>
        <v>71.639687096774196</v>
      </c>
      <c r="O582" s="100">
        <f>+'Ark1'!X2380</f>
        <v>0</v>
      </c>
      <c r="Q582" s="100">
        <f>+'Ark1'!Y2380</f>
        <v>0</v>
      </c>
      <c r="R582" s="110"/>
      <c r="T582" s="110"/>
      <c r="U582" s="100">
        <f>+'Ark1'!AA2380</f>
        <v>15.988033881721019</v>
      </c>
      <c r="V582" s="10">
        <f t="shared" si="18"/>
        <v>1.1923076923076923</v>
      </c>
      <c r="W582" s="1">
        <f>+'Ark1'!V2380</f>
        <v>77.616129032258058</v>
      </c>
      <c r="X582" s="39"/>
      <c r="Y582"/>
    </row>
    <row r="583" spans="1:25" ht="15.6">
      <c r="A583" s="39"/>
      <c r="B583">
        <f>+'Ark1'!C2381</f>
        <v>2001</v>
      </c>
      <c r="C583">
        <f>+'Ark1'!M2381</f>
        <v>40</v>
      </c>
      <c r="D583" s="301">
        <f>+'Ark1'!Q2381</f>
        <v>49</v>
      </c>
      <c r="F583" s="301">
        <f>+'Ark1'!R2381</f>
        <v>53</v>
      </c>
      <c r="H583" s="301">
        <f>+'Ark1'!S2381</f>
        <v>50</v>
      </c>
      <c r="I583" s="100">
        <f>+'Ark1'!AD2381</f>
        <v>4.3202949277862703E-3</v>
      </c>
      <c r="K583" s="100">
        <f>+'Ark1'!AE2381</f>
        <v>4.0857754362743741E-3</v>
      </c>
      <c r="M583" s="100">
        <f>+'Ark1'!W2381</f>
        <v>73.871381999999983</v>
      </c>
      <c r="O583" s="100">
        <f>+'Ark1'!X2381</f>
        <v>0</v>
      </c>
      <c r="Q583" s="100">
        <f>+'Ark1'!Y2381</f>
        <v>0</v>
      </c>
      <c r="R583" s="110"/>
      <c r="T583" s="110"/>
      <c r="U583" s="100">
        <f>+'Ark1'!AA2381</f>
        <v>15.178830947918176</v>
      </c>
      <c r="V583" s="10">
        <f t="shared" si="18"/>
        <v>1.0816326530612246</v>
      </c>
      <c r="W583" s="1">
        <f>+'Ark1'!V2381</f>
        <v>82.474000000000018</v>
      </c>
      <c r="X583" s="39"/>
      <c r="Y583"/>
    </row>
    <row r="584" spans="1:25" ht="15.6">
      <c r="A584" s="39"/>
      <c r="B584">
        <f>+'Ark1'!C2382</f>
        <v>2001</v>
      </c>
      <c r="C584">
        <f>+'Ark1'!M2382</f>
        <v>41</v>
      </c>
      <c r="D584" s="301">
        <f>+'Ark1'!Q2382</f>
        <v>69</v>
      </c>
      <c r="F584" s="301">
        <f>+'Ark1'!R2382</f>
        <v>84</v>
      </c>
      <c r="H584" s="301">
        <f>+'Ark1'!S2382</f>
        <v>84</v>
      </c>
      <c r="I584" s="100">
        <f>+'Ark1'!AD2382</f>
        <v>6.8472598855480486E-3</v>
      </c>
      <c r="K584" s="100">
        <f>+'Ark1'!AE2382</f>
        <v>7.1014303650746352E-3</v>
      </c>
      <c r="M584" s="100">
        <f>+'Ark1'!W2382</f>
        <v>76.425498809523802</v>
      </c>
      <c r="O584" s="100">
        <f>+'Ark1'!X2382</f>
        <v>0</v>
      </c>
      <c r="Q584" s="100">
        <f>+'Ark1'!Y2382</f>
        <v>0</v>
      </c>
      <c r="R584" s="110"/>
      <c r="T584" s="110"/>
      <c r="U584" s="100">
        <f>+'Ark1'!AA2382</f>
        <v>9.8408391454461253</v>
      </c>
      <c r="V584" s="10">
        <f t="shared" si="18"/>
        <v>1.2173913043478262</v>
      </c>
      <c r="W584" s="1">
        <f>+'Ark1'!V2382</f>
        <v>82.801190476190499</v>
      </c>
      <c r="X584" s="39"/>
      <c r="Y584"/>
    </row>
    <row r="585" spans="1:25" ht="15.6">
      <c r="A585" s="39"/>
      <c r="B585">
        <f>+'Ark1'!C2383</f>
        <v>2001</v>
      </c>
      <c r="C585">
        <f>+'Ark1'!M2383</f>
        <v>42</v>
      </c>
      <c r="D585" s="301">
        <f>+'Ark1'!Q2383</f>
        <v>147</v>
      </c>
      <c r="F585" s="301">
        <f>+'Ark1'!R2383</f>
        <v>195</v>
      </c>
      <c r="H585" s="301">
        <f>+'Ark1'!S2383</f>
        <v>195</v>
      </c>
      <c r="I585" s="100">
        <f>+'Ark1'!AD2383</f>
        <v>1.589542473430797E-2</v>
      </c>
      <c r="K585" s="100">
        <f>+'Ark1'!AE2383</f>
        <v>1.6766004058040698E-2</v>
      </c>
      <c r="M585" s="100">
        <f>+'Ark1'!W2383</f>
        <v>77.726066666666625</v>
      </c>
      <c r="O585" s="100">
        <f>+'Ark1'!X2383</f>
        <v>0</v>
      </c>
      <c r="Q585" s="100">
        <f>+'Ark1'!Y2383</f>
        <v>0</v>
      </c>
      <c r="R585" s="110"/>
      <c r="T585" s="110"/>
      <c r="U585" s="100">
        <f>+'Ark1'!AA2383</f>
        <v>8.7320747061756254</v>
      </c>
      <c r="V585" s="10">
        <f t="shared" si="18"/>
        <v>1.3265306122448979</v>
      </c>
      <c r="W585" s="1">
        <f>+'Ark1'!V2383</f>
        <v>84.210256410256449</v>
      </c>
      <c r="X585" s="39"/>
      <c r="Y585"/>
    </row>
    <row r="586" spans="1:25" ht="15.6">
      <c r="A586" s="39"/>
      <c r="B586">
        <f>+'Ark1'!C2384</f>
        <v>2001</v>
      </c>
      <c r="C586">
        <f>+'Ark1'!M2384</f>
        <v>43</v>
      </c>
      <c r="D586" s="301">
        <f>+'Ark1'!Q2384</f>
        <v>231</v>
      </c>
      <c r="F586" s="301">
        <f>+'Ark1'!R2384</f>
        <v>304</v>
      </c>
      <c r="H586" s="301">
        <f>+'Ark1'!S2384</f>
        <v>304</v>
      </c>
      <c r="I586" s="100">
        <f>+'Ark1'!AD2384</f>
        <v>2.4780559585792939E-2</v>
      </c>
      <c r="K586" s="100">
        <f>+'Ark1'!AE2384</f>
        <v>2.6199931607854034E-2</v>
      </c>
      <c r="M586" s="100">
        <f>+'Ark1'!W2384</f>
        <v>77.910915789473691</v>
      </c>
      <c r="O586" s="100">
        <f>+'Ark1'!X2384</f>
        <v>0</v>
      </c>
      <c r="Q586" s="100">
        <f>+'Ark1'!Y2384</f>
        <v>0</v>
      </c>
      <c r="R586" s="110"/>
      <c r="T586" s="110"/>
      <c r="U586" s="100">
        <f>+'Ark1'!AA2384</f>
        <v>8.8089042256789689</v>
      </c>
      <c r="V586" s="10">
        <f t="shared" si="18"/>
        <v>1.3160173160173161</v>
      </c>
      <c r="W586" s="1">
        <f>+'Ark1'!V2384</f>
        <v>84.410526315789454</v>
      </c>
      <c r="X586" s="39"/>
      <c r="Y586"/>
    </row>
    <row r="587" spans="1:25" ht="15.6">
      <c r="A587" s="39"/>
      <c r="B587">
        <f>+'Ark1'!C2385</f>
        <v>2001</v>
      </c>
      <c r="C587">
        <f>+'Ark1'!M2385</f>
        <v>44</v>
      </c>
      <c r="D587" s="301">
        <f>+'Ark1'!Q2385</f>
        <v>418</v>
      </c>
      <c r="F587" s="301">
        <f>+'Ark1'!R2385</f>
        <v>618</v>
      </c>
      <c r="H587" s="301">
        <f>+'Ark1'!S2385</f>
        <v>618</v>
      </c>
      <c r="I587" s="100">
        <f>+'Ark1'!AD2385</f>
        <v>5.0376269157960653E-2</v>
      </c>
      <c r="K587" s="100">
        <f>+'Ark1'!AE2385</f>
        <v>5.2643169881990921E-2</v>
      </c>
      <c r="M587" s="100">
        <f>+'Ark1'!W2385</f>
        <v>77.006128964401313</v>
      </c>
      <c r="O587" s="100">
        <f>+'Ark1'!X2385</f>
        <v>0</v>
      </c>
      <c r="Q587" s="100">
        <f>+'Ark1'!Y2385</f>
        <v>0</v>
      </c>
      <c r="R587" s="110"/>
      <c r="T587" s="110"/>
      <c r="U587" s="100">
        <f>+'Ark1'!AA2385</f>
        <v>8.5289165965699851</v>
      </c>
      <c r="V587" s="10">
        <f t="shared" si="18"/>
        <v>1.4784688995215312</v>
      </c>
      <c r="W587" s="1">
        <f>+'Ark1'!V2385</f>
        <v>83.430258899676474</v>
      </c>
      <c r="X587" s="39"/>
      <c r="Y587"/>
    </row>
    <row r="588" spans="1:25" ht="15.6">
      <c r="A588" s="39"/>
      <c r="B588" s="46">
        <f>+'Ark1'!C2386</f>
        <v>2001</v>
      </c>
      <c r="C588" s="46">
        <f>+'Ark1'!M2386</f>
        <v>45</v>
      </c>
      <c r="D588" s="335">
        <f>+'Ark1'!Q2386</f>
        <v>684</v>
      </c>
      <c r="E588" s="65"/>
      <c r="F588" s="335">
        <f>+'Ark1'!R2386</f>
        <v>1168</v>
      </c>
      <c r="G588" s="335"/>
      <c r="H588" s="335">
        <f>+'Ark1'!S2386</f>
        <v>1168</v>
      </c>
      <c r="I588" s="99">
        <f>+'Ark1'!AD2386</f>
        <v>9.5209518408572877E-2</v>
      </c>
      <c r="J588" s="99"/>
      <c r="K588" s="99">
        <f>+'Ark1'!AE2386</f>
        <v>9.8622310052854364E-2</v>
      </c>
      <c r="L588" s="99"/>
      <c r="M588" s="99">
        <f>+'Ark1'!W2386</f>
        <v>76.331546832191805</v>
      </c>
      <c r="N588" s="99"/>
      <c r="O588" s="99">
        <f>+'Ark1'!X2386</f>
        <v>0</v>
      </c>
      <c r="P588" s="99"/>
      <c r="Q588" s="99">
        <f>+'Ark1'!Y2386</f>
        <v>0</v>
      </c>
      <c r="R588" s="110"/>
      <c r="S588" s="65"/>
      <c r="T588" s="110"/>
      <c r="U588" s="99">
        <f>+'Ark1'!AA2386</f>
        <v>8.0410990341860398</v>
      </c>
      <c r="V588" s="65">
        <f t="shared" si="18"/>
        <v>1.7076023391812865</v>
      </c>
      <c r="W588" s="48">
        <f>+'Ark1'!V2386</f>
        <v>82.699400684931348</v>
      </c>
      <c r="X588" s="39"/>
      <c r="Y588"/>
    </row>
    <row r="589" spans="1:25" ht="15.6">
      <c r="A589" s="39"/>
      <c r="B589" s="46">
        <f>+'Ark1'!C2387</f>
        <v>2001</v>
      </c>
      <c r="C589" s="46">
        <f>+'Ark1'!M2387</f>
        <v>46</v>
      </c>
      <c r="D589" s="335">
        <f>+'Ark1'!Q2387</f>
        <v>1101</v>
      </c>
      <c r="E589" s="65"/>
      <c r="F589" s="335">
        <f>+'Ark1'!R2387</f>
        <v>2329</v>
      </c>
      <c r="G589" s="335"/>
      <c r="H589" s="335">
        <f>+'Ark1'!S2387</f>
        <v>2329</v>
      </c>
      <c r="I589" s="99">
        <f>+'Ark1'!AD2387</f>
        <v>0.18984843182668348</v>
      </c>
      <c r="J589" s="99"/>
      <c r="K589" s="99">
        <f>+'Ark1'!AE2387</f>
        <v>0.19694903773101749</v>
      </c>
      <c r="L589" s="99"/>
      <c r="M589" s="99">
        <f>+'Ark1'!W2387</f>
        <v>76.446236539287199</v>
      </c>
      <c r="N589" s="99"/>
      <c r="O589" s="99">
        <f>+'Ark1'!X2387</f>
        <v>0</v>
      </c>
      <c r="P589" s="99"/>
      <c r="Q589" s="99">
        <f>+'Ark1'!Y2387</f>
        <v>0</v>
      </c>
      <c r="R589" s="110"/>
      <c r="S589" s="65"/>
      <c r="T589" s="110"/>
      <c r="U589" s="99">
        <f>+'Ark1'!AA2387</f>
        <v>8.0011738626137099</v>
      </c>
      <c r="V589" s="65">
        <f t="shared" si="18"/>
        <v>2.1153496821071753</v>
      </c>
      <c r="W589" s="48">
        <f>+'Ark1'!V2387</f>
        <v>82.823658222412945</v>
      </c>
      <c r="X589" s="39"/>
      <c r="Y589"/>
    </row>
    <row r="590" spans="1:25" ht="15.6">
      <c r="A590" s="39"/>
      <c r="B590" s="46">
        <f>+'Ark1'!C2388</f>
        <v>2001</v>
      </c>
      <c r="C590" s="46">
        <f>+'Ark1'!M2388</f>
        <v>47</v>
      </c>
      <c r="D590" s="335">
        <f>+'Ark1'!Q2388</f>
        <v>1588</v>
      </c>
      <c r="E590" s="65"/>
      <c r="F590" s="335">
        <f>+'Ark1'!R2388</f>
        <v>4315</v>
      </c>
      <c r="G590" s="335"/>
      <c r="H590" s="335">
        <f>+'Ark1'!S2388</f>
        <v>4315</v>
      </c>
      <c r="I590" s="99">
        <f>+'Ark1'!AD2388</f>
        <v>0.35173721912071237</v>
      </c>
      <c r="J590" s="99"/>
      <c r="K590" s="99">
        <f>+'Ark1'!AE2388</f>
        <v>0.36256613954279049</v>
      </c>
      <c r="L590" s="99"/>
      <c r="M590" s="99">
        <f>+'Ark1'!W2388</f>
        <v>75.958814414831892</v>
      </c>
      <c r="N590" s="99"/>
      <c r="O590" s="99">
        <f>+'Ark1'!X2388</f>
        <v>0</v>
      </c>
      <c r="P590" s="99"/>
      <c r="Q590" s="99">
        <f>+'Ark1'!Y2388</f>
        <v>0</v>
      </c>
      <c r="R590" s="110"/>
      <c r="S590" s="65"/>
      <c r="T590" s="110"/>
      <c r="U590" s="99">
        <f>+'Ark1'!AA2388</f>
        <v>7.9025710859499458</v>
      </c>
      <c r="V590" s="65">
        <f t="shared" si="18"/>
        <v>2.7172544080604535</v>
      </c>
      <c r="W590" s="48">
        <f>+'Ark1'!V2388</f>
        <v>82.295573580533002</v>
      </c>
      <c r="X590" s="39"/>
      <c r="Y590"/>
    </row>
    <row r="591" spans="1:25" ht="15.6">
      <c r="A591" s="39"/>
      <c r="B591" s="46">
        <f>+'Ark1'!C2389</f>
        <v>2001</v>
      </c>
      <c r="C591" s="46">
        <f>+'Ark1'!M2389</f>
        <v>48</v>
      </c>
      <c r="D591" s="335">
        <f>+'Ark1'!Q2389</f>
        <v>2160</v>
      </c>
      <c r="E591" s="65"/>
      <c r="F591" s="335">
        <f>+'Ark1'!R2389</f>
        <v>8176</v>
      </c>
      <c r="G591" s="335"/>
      <c r="H591" s="335">
        <f>+'Ark1'!S2389</f>
        <v>8176</v>
      </c>
      <c r="I591" s="99">
        <f>+'Ark1'!AD2389</f>
        <v>0.66646662886001029</v>
      </c>
      <c r="J591" s="99"/>
      <c r="K591" s="99">
        <f>+'Ark1'!AE2389</f>
        <v>0.68440562239782698</v>
      </c>
      <c r="L591" s="99"/>
      <c r="M591" s="99">
        <f>+'Ark1'!W2389</f>
        <v>75.673604525439913</v>
      </c>
      <c r="N591" s="99"/>
      <c r="O591" s="99">
        <f>+'Ark1'!X2389</f>
        <v>0</v>
      </c>
      <c r="P591" s="99"/>
      <c r="Q591" s="99">
        <f>+'Ark1'!Y2389</f>
        <v>0</v>
      </c>
      <c r="R591" s="110"/>
      <c r="S591" s="65"/>
      <c r="T591" s="110"/>
      <c r="U591" s="99">
        <f>+'Ark1'!AA2389</f>
        <v>7.4279777182885924</v>
      </c>
      <c r="V591" s="65">
        <f t="shared" si="18"/>
        <v>3.7851851851851852</v>
      </c>
      <c r="W591" s="48">
        <f>+'Ark1'!V2389</f>
        <v>81.986570450097929</v>
      </c>
      <c r="X591" s="39"/>
      <c r="Y591"/>
    </row>
    <row r="592" spans="1:25" ht="15.6">
      <c r="A592" s="39"/>
      <c r="B592" s="46">
        <f>+'Ark1'!C2390</f>
        <v>2001</v>
      </c>
      <c r="C592" s="46">
        <f>+'Ark1'!M2390</f>
        <v>49</v>
      </c>
      <c r="D592" s="335">
        <f>+'Ark1'!Q2390</f>
        <v>2629</v>
      </c>
      <c r="E592" s="65"/>
      <c r="F592" s="335">
        <f>+'Ark1'!R2390</f>
        <v>14632</v>
      </c>
      <c r="G592" s="335"/>
      <c r="H592" s="335">
        <f>+'Ark1'!S2390</f>
        <v>14632</v>
      </c>
      <c r="I592" s="99">
        <f>+'Ark1'!AD2390</f>
        <v>1.1927274600635605</v>
      </c>
      <c r="J592" s="99"/>
      <c r="K592" s="99">
        <f>+'Ark1'!AE2390</f>
        <v>1.219146095824855</v>
      </c>
      <c r="L592" s="99"/>
      <c r="M592" s="99">
        <f>+'Ark1'!W2390</f>
        <v>75.322338504647007</v>
      </c>
      <c r="N592" s="99"/>
      <c r="O592" s="99">
        <f>+'Ark1'!X2390</f>
        <v>0</v>
      </c>
      <c r="P592" s="99"/>
      <c r="Q592" s="99">
        <f>+'Ark1'!Y2390</f>
        <v>0</v>
      </c>
      <c r="R592" s="110"/>
      <c r="S592" s="65"/>
      <c r="T592" s="110"/>
      <c r="U592" s="99">
        <f>+'Ark1'!AA2390</f>
        <v>7.3505798481315132</v>
      </c>
      <c r="V592" s="65">
        <f t="shared" si="18"/>
        <v>5.5656143020159758</v>
      </c>
      <c r="W592" s="48">
        <f>+'Ark1'!V2390</f>
        <v>81.606000546746884</v>
      </c>
      <c r="X592" s="39"/>
      <c r="Y592"/>
    </row>
    <row r="593" spans="1:25" ht="15.6">
      <c r="A593" s="39"/>
      <c r="B593" s="46">
        <f>+'Ark1'!C2391</f>
        <v>2001</v>
      </c>
      <c r="C593" s="46">
        <f>+'Ark1'!M2391</f>
        <v>50</v>
      </c>
      <c r="D593" s="335">
        <f>+'Ark1'!Q2391</f>
        <v>3103</v>
      </c>
      <c r="E593" s="65"/>
      <c r="F593" s="335">
        <f>+'Ark1'!R2391</f>
        <v>26976</v>
      </c>
      <c r="G593" s="335"/>
      <c r="H593" s="335">
        <f>+'Ark1'!S2391</f>
        <v>26961</v>
      </c>
      <c r="I593" s="99">
        <f>+'Ark1'!AD2391</f>
        <v>2.1989486032445735</v>
      </c>
      <c r="J593" s="99"/>
      <c r="K593" s="99">
        <f>+'Ark1'!AE2391</f>
        <v>2.2326512963859062</v>
      </c>
      <c r="L593" s="99"/>
      <c r="M593" s="99">
        <f>+'Ark1'!W2391</f>
        <v>74.861174663402778</v>
      </c>
      <c r="N593" s="99"/>
      <c r="O593" s="99">
        <f>+'Ark1'!X2391</f>
        <v>0</v>
      </c>
      <c r="P593" s="99"/>
      <c r="Q593" s="99">
        <f>+'Ark1'!Y2391</f>
        <v>0</v>
      </c>
      <c r="R593" s="110"/>
      <c r="S593" s="65"/>
      <c r="T593" s="110"/>
      <c r="U593" s="99">
        <f>+'Ark1'!AA2391</f>
        <v>7.274744668162386</v>
      </c>
      <c r="V593" s="65">
        <f t="shared" si="18"/>
        <v>8.6935223976796649</v>
      </c>
      <c r="W593" s="48">
        <f>+'Ark1'!V2391</f>
        <v>81.126397388820351</v>
      </c>
      <c r="X593" s="39"/>
      <c r="Y593"/>
    </row>
    <row r="594" spans="1:25" ht="15.6">
      <c r="A594" s="39"/>
      <c r="B594" s="46">
        <f>+'Ark1'!C2392</f>
        <v>2001</v>
      </c>
      <c r="C594" s="46">
        <f>+'Ark1'!M2392</f>
        <v>51</v>
      </c>
      <c r="D594" s="335">
        <f>+'Ark1'!Q2392</f>
        <v>3399</v>
      </c>
      <c r="E594" s="65"/>
      <c r="F594" s="335">
        <f>+'Ark1'!R2392</f>
        <v>45367</v>
      </c>
      <c r="G594" s="335"/>
      <c r="H594" s="335">
        <f>+'Ark1'!S2392</f>
        <v>45364</v>
      </c>
      <c r="I594" s="99">
        <f>+'Ark1'!AD2392</f>
        <v>3.6980909431864086</v>
      </c>
      <c r="J594" s="99"/>
      <c r="K594" s="99">
        <f>+'Ark1'!AE2392</f>
        <v>3.741334571309241</v>
      </c>
      <c r="L594" s="99"/>
      <c r="M594" s="99">
        <f>+'Ark1'!W2392</f>
        <v>74.5567451878143</v>
      </c>
      <c r="N594" s="99"/>
      <c r="O594" s="99">
        <f>+'Ark1'!X2392</f>
        <v>0</v>
      </c>
      <c r="P594" s="99"/>
      <c r="Q594" s="99">
        <f>+'Ark1'!Y2392</f>
        <v>0</v>
      </c>
      <c r="R594" s="110"/>
      <c r="S594" s="65"/>
      <c r="T594" s="110"/>
      <c r="U594" s="99">
        <f>+'Ark1'!AA2392</f>
        <v>7.0833794853364713</v>
      </c>
      <c r="V594" s="65">
        <f t="shared" si="18"/>
        <v>13.347160929685202</v>
      </c>
      <c r="W594" s="48">
        <f>+'Ark1'!V2392</f>
        <v>80.777993563178356</v>
      </c>
      <c r="X594" s="39"/>
      <c r="Y594"/>
    </row>
    <row r="595" spans="1:25" ht="15.6">
      <c r="A595" s="39"/>
      <c r="B595" s="46">
        <f>+'Ark1'!C2393</f>
        <v>2001</v>
      </c>
      <c r="C595" s="46">
        <f>+'Ark1'!M2393</f>
        <v>52</v>
      </c>
      <c r="D595" s="335">
        <f>+'Ark1'!Q2393</f>
        <v>3700</v>
      </c>
      <c r="E595" s="65"/>
      <c r="F595" s="335">
        <f>+'Ark1'!R2393</f>
        <v>72854</v>
      </c>
      <c r="G595" s="335"/>
      <c r="H595" s="335">
        <f>+'Ark1'!S2393</f>
        <v>72848</v>
      </c>
      <c r="I595" s="99">
        <f>+'Ark1'!AD2393</f>
        <v>5.9386937107347313</v>
      </c>
      <c r="J595" s="99"/>
      <c r="K595" s="99">
        <f>+'Ark1'!AE2393</f>
        <v>5.9857731210323157</v>
      </c>
      <c r="L595" s="99"/>
      <c r="M595" s="99">
        <f>+'Ark1'!W2393</f>
        <v>74.280420559247375</v>
      </c>
      <c r="N595" s="99"/>
      <c r="O595" s="99">
        <f>+'Ark1'!X2393</f>
        <v>0</v>
      </c>
      <c r="P595" s="99"/>
      <c r="Q595" s="99">
        <f>+'Ark1'!Y2393</f>
        <v>0</v>
      </c>
      <c r="R595" s="110"/>
      <c r="S595" s="65"/>
      <c r="T595" s="110"/>
      <c r="U595" s="99">
        <f>+'Ark1'!AA2393</f>
        <v>6.9504437962048637</v>
      </c>
      <c r="V595" s="65">
        <f t="shared" si="18"/>
        <v>19.690270270270272</v>
      </c>
      <c r="W595" s="48">
        <f>+'Ark1'!V2393</f>
        <v>80.47944349879171</v>
      </c>
      <c r="X595" s="39"/>
      <c r="Y595"/>
    </row>
    <row r="596" spans="1:25" ht="15.6">
      <c r="A596" s="39"/>
      <c r="B596" s="46">
        <f>+'Ark1'!C2394</f>
        <v>2001</v>
      </c>
      <c r="C596" s="46">
        <f>+'Ark1'!M2394</f>
        <v>53</v>
      </c>
      <c r="D596" s="335">
        <f>+'Ark1'!Q2394</f>
        <v>3874</v>
      </c>
      <c r="E596" s="65"/>
      <c r="F596" s="335">
        <f>+'Ark1'!R2394</f>
        <v>106130</v>
      </c>
      <c r="G596" s="335"/>
      <c r="H596" s="335">
        <f>+'Ark1'!S2394</f>
        <v>106125</v>
      </c>
      <c r="I596" s="99">
        <f>+'Ark1'!AD2394</f>
        <v>8.65118680539541</v>
      </c>
      <c r="J596" s="99"/>
      <c r="K596" s="99">
        <f>+'Ark1'!AE2394</f>
        <v>8.6873683563398387</v>
      </c>
      <c r="L596" s="99"/>
      <c r="M596" s="99">
        <f>+'Ark1'!W2394</f>
        <v>74.001797442637553</v>
      </c>
      <c r="N596" s="99"/>
      <c r="O596" s="99">
        <f>+'Ark1'!X2394</f>
        <v>0</v>
      </c>
      <c r="P596" s="99"/>
      <c r="Q596" s="99">
        <f>+'Ark1'!Y2394</f>
        <v>0</v>
      </c>
      <c r="R596" s="110"/>
      <c r="S596" s="65"/>
      <c r="T596" s="110"/>
      <c r="U596" s="99">
        <f>+'Ark1'!AA2394</f>
        <v>6.9524478082870482</v>
      </c>
      <c r="V596" s="65">
        <f t="shared" si="18"/>
        <v>27.395456892101187</v>
      </c>
      <c r="W596" s="48">
        <f>+'Ark1'!V2394</f>
        <v>80.176968669022685</v>
      </c>
      <c r="X596" s="39"/>
      <c r="Y596"/>
    </row>
    <row r="597" spans="1:25" ht="15.6">
      <c r="A597" s="39"/>
      <c r="B597" s="46">
        <f>+'Ark1'!C2395</f>
        <v>2001</v>
      </c>
      <c r="C597" s="46">
        <f>+'Ark1'!M2395</f>
        <v>54</v>
      </c>
      <c r="D597" s="335">
        <f>+'Ark1'!Q2395</f>
        <v>3999</v>
      </c>
      <c r="E597" s="65"/>
      <c r="F597" s="335">
        <f>+'Ark1'!R2395</f>
        <v>142216</v>
      </c>
      <c r="G597" s="335"/>
      <c r="H597" s="335">
        <f>+'Ark1'!S2395</f>
        <v>142212</v>
      </c>
      <c r="I597" s="99">
        <f>+'Ark1'!AD2395</f>
        <v>11.592737046227398</v>
      </c>
      <c r="J597" s="99"/>
      <c r="K597" s="99">
        <f>+'Ark1'!AE2395</f>
        <v>11.613280392144137</v>
      </c>
      <c r="L597" s="99"/>
      <c r="M597" s="99">
        <f>+'Ark1'!W2395</f>
        <v>73.82278120692969</v>
      </c>
      <c r="N597" s="99"/>
      <c r="O597" s="99">
        <f>+'Ark1'!X2395</f>
        <v>0</v>
      </c>
      <c r="P597" s="99"/>
      <c r="Q597" s="99">
        <f>+'Ark1'!Y2395</f>
        <v>0</v>
      </c>
      <c r="R597" s="110"/>
      <c r="S597" s="65"/>
      <c r="T597" s="110"/>
      <c r="U597" s="99">
        <f>+'Ark1'!AA2395</f>
        <v>6.9717178134736146</v>
      </c>
      <c r="V597" s="65">
        <f t="shared" si="18"/>
        <v>35.56289072268067</v>
      </c>
      <c r="W597" s="48">
        <f>+'Ark1'!V2395</f>
        <v>79.982484600455621</v>
      </c>
      <c r="X597" s="39"/>
      <c r="Y597"/>
    </row>
    <row r="598" spans="1:25" ht="15.6">
      <c r="A598" s="39"/>
      <c r="B598" s="46">
        <f>+'Ark1'!C2396</f>
        <v>2001</v>
      </c>
      <c r="C598" s="46">
        <f>+'Ark1'!M2396</f>
        <v>55</v>
      </c>
      <c r="D598" s="335">
        <f>+'Ark1'!Q2396</f>
        <v>4081</v>
      </c>
      <c r="E598" s="65"/>
      <c r="F598" s="335">
        <f>+'Ark1'!R2396</f>
        <v>169791</v>
      </c>
      <c r="G598" s="335"/>
      <c r="H598" s="335">
        <f>+'Ark1'!S2396</f>
        <v>169781</v>
      </c>
      <c r="I598" s="99">
        <f>+'Ark1'!AD2396</f>
        <v>13.840513133655822</v>
      </c>
      <c r="J598" s="99"/>
      <c r="K598" s="99">
        <f>+'Ark1'!AE2396</f>
        <v>13.814527056704016</v>
      </c>
      <c r="L598" s="99"/>
      <c r="M598" s="99">
        <f>+'Ark1'!W2396</f>
        <v>73.556095722725757</v>
      </c>
      <c r="N598" s="99"/>
      <c r="O598" s="99">
        <f>+'Ark1'!X2396</f>
        <v>0</v>
      </c>
      <c r="P598" s="99"/>
      <c r="Q598" s="99">
        <f>+'Ark1'!Y2396</f>
        <v>0</v>
      </c>
      <c r="R598" s="110"/>
      <c r="S598" s="65"/>
      <c r="T598" s="110"/>
      <c r="U598" s="99">
        <f>+'Ark1'!AA2396</f>
        <v>6.9935799565340862</v>
      </c>
      <c r="V598" s="65">
        <f t="shared" si="18"/>
        <v>41.605243812790981</v>
      </c>
      <c r="W598" s="48">
        <f>+'Ark1'!V2396</f>
        <v>79.694050571029678</v>
      </c>
      <c r="X598" s="39"/>
      <c r="Y598"/>
    </row>
    <row r="599" spans="1:25" ht="15.6">
      <c r="A599" s="39"/>
      <c r="B599" s="46">
        <f>+'Ark1'!C2397</f>
        <v>2001</v>
      </c>
      <c r="C599" s="46">
        <f>+'Ark1'!M2397</f>
        <v>56</v>
      </c>
      <c r="D599" s="335">
        <f>+'Ark1'!Q2397</f>
        <v>4047</v>
      </c>
      <c r="E599" s="65"/>
      <c r="F599" s="335">
        <f>+'Ark1'!R2397</f>
        <v>178590</v>
      </c>
      <c r="G599" s="335"/>
      <c r="H599" s="335">
        <f>+'Ark1'!S2397</f>
        <v>178590</v>
      </c>
      <c r="I599" s="99">
        <f>+'Ark1'!AD2397</f>
        <v>14.557763606666979</v>
      </c>
      <c r="J599" s="99"/>
      <c r="K599" s="99">
        <f>+'Ark1'!AE2397</f>
        <v>14.508620940225216</v>
      </c>
      <c r="L599" s="99"/>
      <c r="M599" s="99">
        <f>+'Ark1'!W2397</f>
        <v>73.441363644101699</v>
      </c>
      <c r="N599" s="99"/>
      <c r="O599" s="99">
        <f>+'Ark1'!X2397</f>
        <v>0</v>
      </c>
      <c r="P599" s="99"/>
      <c r="Q599" s="99">
        <f>+'Ark1'!Y2397</f>
        <v>0</v>
      </c>
      <c r="R599" s="110"/>
      <c r="S599" s="65"/>
      <c r="T599" s="110"/>
      <c r="U599" s="99">
        <f>+'Ark1'!AA2397</f>
        <v>7.0442914153181402</v>
      </c>
      <c r="V599" s="65">
        <f t="shared" si="18"/>
        <v>44.128984432913271</v>
      </c>
      <c r="W599" s="48">
        <f>+'Ark1'!V2397</f>
        <v>79.568107956772224</v>
      </c>
      <c r="X599" s="39"/>
      <c r="Y599"/>
    </row>
    <row r="600" spans="1:25" ht="15.6">
      <c r="A600" s="39"/>
      <c r="B600" s="46">
        <f>+'Ark1'!C2398</f>
        <v>2001</v>
      </c>
      <c r="C600" s="46">
        <f>+'Ark1'!M2398</f>
        <v>57</v>
      </c>
      <c r="D600" s="335">
        <f>+'Ark1'!Q2398</f>
        <v>3981</v>
      </c>
      <c r="E600" s="65"/>
      <c r="F600" s="335">
        <f>+'Ark1'!R2398</f>
        <v>164263.6</v>
      </c>
      <c r="G600" s="335"/>
      <c r="H600" s="335">
        <f>+'Ark1'!S2398</f>
        <v>164088</v>
      </c>
      <c r="I600" s="99">
        <f>+'Ark1'!AD2398</f>
        <v>13.389947130187032</v>
      </c>
      <c r="J600" s="99"/>
      <c r="K600" s="99">
        <f>+'Ark1'!AE2398</f>
        <v>13.309569034526548</v>
      </c>
      <c r="L600" s="99"/>
      <c r="M600" s="99">
        <f>+'Ark1'!W2398</f>
        <v>73.326154028935463</v>
      </c>
      <c r="N600" s="99"/>
      <c r="O600" s="99">
        <f>+'Ark1'!X2398</f>
        <v>0</v>
      </c>
      <c r="P600" s="99"/>
      <c r="Q600" s="99">
        <f>+'Ark1'!Y2398</f>
        <v>0</v>
      </c>
      <c r="R600" s="110"/>
      <c r="S600" s="65"/>
      <c r="T600" s="110"/>
      <c r="U600" s="99">
        <f>+'Ark1'!AA2398</f>
        <v>7.0982305447097804</v>
      </c>
      <c r="V600" s="65">
        <f t="shared" si="18"/>
        <v>41.261893996483295</v>
      </c>
      <c r="W600" s="48">
        <f>+'Ark1'!V2398</f>
        <v>79.444538905952783</v>
      </c>
      <c r="X600" s="39"/>
      <c r="Y600"/>
    </row>
    <row r="601" spans="1:25" ht="15.6">
      <c r="A601" s="39"/>
      <c r="B601" s="46">
        <f>+'Ark1'!C2399</f>
        <v>2001</v>
      </c>
      <c r="C601" s="46">
        <f>+'Ark1'!M2399</f>
        <v>58</v>
      </c>
      <c r="D601" s="335">
        <f>+'Ark1'!Q2399</f>
        <v>3917</v>
      </c>
      <c r="E601" s="65"/>
      <c r="F601" s="335">
        <f>+'Ark1'!R2399</f>
        <v>130067</v>
      </c>
      <c r="G601" s="335"/>
      <c r="H601" s="335">
        <f>+'Ark1'!S2399</f>
        <v>130064</v>
      </c>
      <c r="I601" s="99">
        <f>+'Ark1'!AD2399</f>
        <v>10.602411327780693</v>
      </c>
      <c r="J601" s="99"/>
      <c r="K601" s="99">
        <f>+'Ark1'!AE2399</f>
        <v>10.553220508114901</v>
      </c>
      <c r="L601" s="99"/>
      <c r="M601" s="99">
        <f>+'Ark1'!W2399</f>
        <v>73.349919530385051</v>
      </c>
      <c r="N601" s="99"/>
      <c r="O601" s="99">
        <f>+'Ark1'!X2399</f>
        <v>0</v>
      </c>
      <c r="P601" s="99"/>
      <c r="Q601" s="99">
        <f>+'Ark1'!Y2399</f>
        <v>0</v>
      </c>
      <c r="R601" s="110"/>
      <c r="S601" s="65"/>
      <c r="T601" s="110"/>
      <c r="U601" s="99">
        <f>+'Ark1'!AA2399</f>
        <v>7.0901326774891364</v>
      </c>
      <c r="V601" s="65">
        <f t="shared" si="18"/>
        <v>33.205769721725808</v>
      </c>
      <c r="W601" s="48">
        <f>+'Ark1'!V2399</f>
        <v>79.469994002952149</v>
      </c>
      <c r="X601" s="39"/>
      <c r="Y601"/>
    </row>
    <row r="602" spans="1:25" ht="15.6">
      <c r="A602" s="39"/>
      <c r="B602" s="46">
        <f>+'Ark1'!C2400</f>
        <v>2001</v>
      </c>
      <c r="C602" s="46">
        <f>+'Ark1'!M2400</f>
        <v>59</v>
      </c>
      <c r="D602" s="335">
        <f>+'Ark1'!Q2400</f>
        <v>3746</v>
      </c>
      <c r="E602" s="65"/>
      <c r="F602" s="335">
        <f>+'Ark1'!R2400</f>
        <v>83908</v>
      </c>
      <c r="G602" s="335"/>
      <c r="H602" s="335">
        <f>+'Ark1'!S2400</f>
        <v>83905</v>
      </c>
      <c r="I602" s="99">
        <f>+'Ark1'!AD2400</f>
        <v>6.8397605056734019</v>
      </c>
      <c r="J602" s="99"/>
      <c r="K602" s="99">
        <f>+'Ark1'!AE2400</f>
        <v>6.8258312988315089</v>
      </c>
      <c r="L602" s="99"/>
      <c r="M602" s="99">
        <f>+'Ark1'!W2400</f>
        <v>73.542678604374046</v>
      </c>
      <c r="N602" s="99"/>
      <c r="O602" s="99">
        <f>+'Ark1'!X2400</f>
        <v>0</v>
      </c>
      <c r="P602" s="99"/>
      <c r="Q602" s="99">
        <f>+'Ark1'!Y2400</f>
        <v>0</v>
      </c>
      <c r="R602" s="110"/>
      <c r="S602" s="65"/>
      <c r="T602" s="110"/>
      <c r="U602" s="99">
        <f>+'Ark1'!AA2400</f>
        <v>7.1390990395101008</v>
      </c>
      <c r="V602" s="65">
        <f t="shared" si="18"/>
        <v>22.399359316604379</v>
      </c>
      <c r="W602" s="48">
        <f>+'Ark1'!V2400</f>
        <v>79.679356414992625</v>
      </c>
      <c r="X602" s="39"/>
      <c r="Y602"/>
    </row>
    <row r="603" spans="1:25" ht="15.6">
      <c r="A603" s="39"/>
      <c r="B603" s="46">
        <f>+'Ark1'!C2401</f>
        <v>2001</v>
      </c>
      <c r="C603" s="46">
        <f>+'Ark1'!M2401</f>
        <v>60</v>
      </c>
      <c r="D603" s="335">
        <f>+'Ark1'!Q2401</f>
        <v>3428</v>
      </c>
      <c r="E603" s="65"/>
      <c r="F603" s="335">
        <f>+'Ark1'!R2401</f>
        <v>45027</v>
      </c>
      <c r="G603" s="335"/>
      <c r="H603" s="335">
        <f>+'Ark1'!S2401</f>
        <v>45027</v>
      </c>
      <c r="I603" s="99">
        <f>+'Ark1'!AD2401</f>
        <v>3.6703758436496674</v>
      </c>
      <c r="J603" s="99"/>
      <c r="K603" s="99">
        <f>+'Ark1'!AE2401</f>
        <v>3.6815072692578608</v>
      </c>
      <c r="L603" s="99"/>
      <c r="M603" s="99">
        <f>+'Ark1'!W2401</f>
        <v>73.913605083616758</v>
      </c>
      <c r="N603" s="99"/>
      <c r="O603" s="99">
        <f>+'Ark1'!X2401</f>
        <v>0</v>
      </c>
      <c r="P603" s="99"/>
      <c r="Q603" s="99">
        <f>+'Ark1'!Y2401</f>
        <v>0</v>
      </c>
      <c r="R603" s="110"/>
      <c r="S603" s="65"/>
      <c r="T603" s="110"/>
      <c r="U603" s="99">
        <f>+'Ark1'!AA2401</f>
        <v>7.0915664061848238</v>
      </c>
      <c r="V603" s="65">
        <f t="shared" si="18"/>
        <v>13.135064177362894</v>
      </c>
      <c r="W603" s="48">
        <f>+'Ark1'!V2401</f>
        <v>80.079745486041418</v>
      </c>
      <c r="X603" s="39"/>
      <c r="Y603"/>
    </row>
    <row r="604" spans="1:25" ht="15.6">
      <c r="A604" s="39"/>
      <c r="B604" s="46">
        <f>+'Ark1'!C2402</f>
        <v>2001</v>
      </c>
      <c r="C604" s="46">
        <f>+'Ark1'!M2402</f>
        <v>61</v>
      </c>
      <c r="D604" s="335">
        <f>+'Ark1'!Q2402</f>
        <v>2928</v>
      </c>
      <c r="E604" s="65"/>
      <c r="F604" s="335">
        <f>+'Ark1'!R2402</f>
        <v>18823</v>
      </c>
      <c r="G604" s="335"/>
      <c r="H604" s="335">
        <f>+'Ark1'!S2402</f>
        <v>18823</v>
      </c>
      <c r="I604" s="99">
        <f>+'Ark1'!AD2402</f>
        <v>1.5343568193532255</v>
      </c>
      <c r="J604" s="99"/>
      <c r="K604" s="99">
        <f>+'Ark1'!AE2402</f>
        <v>1.5503255733161716</v>
      </c>
      <c r="L604" s="99"/>
      <c r="M604" s="99">
        <f>+'Ark1'!W2402</f>
        <v>74.457046315677829</v>
      </c>
      <c r="N604" s="99"/>
      <c r="O604" s="99">
        <f>+'Ark1'!X2402</f>
        <v>0</v>
      </c>
      <c r="P604" s="99"/>
      <c r="Q604" s="99">
        <f>+'Ark1'!Y2402</f>
        <v>0</v>
      </c>
      <c r="R604" s="110"/>
      <c r="S604" s="65"/>
      <c r="T604" s="110"/>
      <c r="U604" s="99">
        <f>+'Ark1'!AA2402</f>
        <v>7.0910588262914196</v>
      </c>
      <c r="V604" s="65">
        <f t="shared" si="18"/>
        <v>6.4286202185792352</v>
      </c>
      <c r="W604" s="48">
        <f>+'Ark1'!V2402</f>
        <v>80.668522552196876</v>
      </c>
      <c r="X604" s="39"/>
      <c r="Y604"/>
    </row>
    <row r="605" spans="1:25" ht="15.6">
      <c r="A605" s="39"/>
      <c r="B605" s="46">
        <f>+'Ark1'!C2403</f>
        <v>2001</v>
      </c>
      <c r="C605" s="46">
        <f>+'Ark1'!M2403</f>
        <v>62</v>
      </c>
      <c r="D605" s="335">
        <f>+'Ark1'!Q2403</f>
        <v>2069</v>
      </c>
      <c r="E605" s="65"/>
      <c r="F605" s="335">
        <f>+'Ark1'!R2403</f>
        <v>6559</v>
      </c>
      <c r="G605" s="335"/>
      <c r="H605" s="335">
        <f>+'Ark1'!S2403</f>
        <v>6558</v>
      </c>
      <c r="I605" s="99">
        <f>+'Ark1'!AD2403</f>
        <v>0.53465687606321033</v>
      </c>
      <c r="J605" s="99"/>
      <c r="K605" s="99">
        <f>+'Ark1'!AE2403</f>
        <v>0.54449346657992237</v>
      </c>
      <c r="L605" s="99"/>
      <c r="M605" s="99">
        <f>+'Ark1'!W2403</f>
        <v>75.0573100487956</v>
      </c>
      <c r="N605" s="99"/>
      <c r="O605" s="99">
        <f>+'Ark1'!X2403</f>
        <v>0</v>
      </c>
      <c r="P605" s="99"/>
      <c r="Q605" s="99">
        <f>+'Ark1'!Y2403</f>
        <v>0</v>
      </c>
      <c r="R605" s="110"/>
      <c r="S605" s="65"/>
      <c r="T605" s="110"/>
      <c r="U605" s="99">
        <f>+'Ark1'!AA2403</f>
        <v>7.124103637240002</v>
      </c>
      <c r="V605" s="65">
        <f t="shared" si="18"/>
        <v>3.1701304978250362</v>
      </c>
      <c r="W605" s="48">
        <f>+'Ark1'!V2403</f>
        <v>81.325129612686709</v>
      </c>
      <c r="X605" s="39"/>
      <c r="Y605"/>
    </row>
    <row r="606" spans="1:25" ht="15.6">
      <c r="A606" s="39"/>
      <c r="B606" s="46">
        <f>+'Ark1'!C2404</f>
        <v>2001</v>
      </c>
      <c r="C606" s="46">
        <f>+'Ark1'!M2404</f>
        <v>63</v>
      </c>
      <c r="D606" s="335">
        <f>+'Ark1'!Q2404</f>
        <v>1116</v>
      </c>
      <c r="E606" s="65"/>
      <c r="F606" s="335">
        <f>+'Ark1'!R2404</f>
        <v>2012</v>
      </c>
      <c r="G606" s="335"/>
      <c r="H606" s="335">
        <f>+'Ark1'!S2404</f>
        <v>2012</v>
      </c>
      <c r="I606" s="99">
        <f>+'Ark1'!AD2404</f>
        <v>0.16400817725860331</v>
      </c>
      <c r="J606" s="99"/>
      <c r="K606" s="99">
        <f>+'Ark1'!AE2404</f>
        <v>0.16831032180472763</v>
      </c>
      <c r="L606" s="99"/>
      <c r="M606" s="99">
        <f>+'Ark1'!W2404</f>
        <v>75.623105715705861</v>
      </c>
      <c r="N606" s="99"/>
      <c r="O606" s="99">
        <f>+'Ark1'!X2404</f>
        <v>0</v>
      </c>
      <c r="P606" s="99"/>
      <c r="Q606" s="99">
        <f>+'Ark1'!Y2404</f>
        <v>0</v>
      </c>
      <c r="R606" s="110"/>
      <c r="S606" s="65"/>
      <c r="T606" s="110"/>
      <c r="U606" s="99">
        <f>+'Ark1'!AA2404</f>
        <v>7.3580819520669918</v>
      </c>
      <c r="V606" s="65">
        <f t="shared" si="18"/>
        <v>1.8028673835125448</v>
      </c>
      <c r="W606" s="48">
        <f>+'Ark1'!V2404</f>
        <v>81.93185884691863</v>
      </c>
      <c r="X606" s="39"/>
      <c r="Y606"/>
    </row>
    <row r="607" spans="1:25" ht="15.6">
      <c r="A607" s="39"/>
      <c r="B607" s="46">
        <f>+'Ark1'!C2405</f>
        <v>2001</v>
      </c>
      <c r="C607" s="46">
        <f>+'Ark1'!M2405</f>
        <v>64</v>
      </c>
      <c r="D607" s="335">
        <f>+'Ark1'!Q2405</f>
        <v>665</v>
      </c>
      <c r="E607" s="65"/>
      <c r="F607" s="335">
        <f>+'Ark1'!R2405</f>
        <v>1007</v>
      </c>
      <c r="G607" s="335"/>
      <c r="H607" s="335">
        <f>+'Ark1'!S2405</f>
        <v>1007</v>
      </c>
      <c r="I607" s="99">
        <f>+'Ark1'!AD2405</f>
        <v>8.2085603627939138E-2</v>
      </c>
      <c r="J607" s="99"/>
      <c r="K607" s="99">
        <f>+'Ark1'!AE2405</f>
        <v>8.4175019545499316E-2</v>
      </c>
      <c r="L607" s="99"/>
      <c r="M607" s="99">
        <f>+'Ark1'!W2405</f>
        <v>75.565835849056626</v>
      </c>
      <c r="N607" s="99"/>
      <c r="O607" s="99">
        <f>+'Ark1'!X2405</f>
        <v>0</v>
      </c>
      <c r="P607" s="99"/>
      <c r="Q607" s="99">
        <f>+'Ark1'!Y2405</f>
        <v>0</v>
      </c>
      <c r="R607" s="110"/>
      <c r="S607" s="65"/>
      <c r="T607" s="110"/>
      <c r="U607" s="99">
        <f>+'Ark1'!AA2405</f>
        <v>7.5503447979329277</v>
      </c>
      <c r="V607" s="65">
        <f t="shared" si="18"/>
        <v>1.5142857142857142</v>
      </c>
      <c r="W607" s="48">
        <f>+'Ark1'!V2405</f>
        <v>81.869811320754707</v>
      </c>
      <c r="X607" s="39"/>
      <c r="Y607"/>
    </row>
    <row r="608" spans="1:25" ht="15.6">
      <c r="A608" s="39"/>
      <c r="B608" s="46">
        <f>+'Ark1'!C2406</f>
        <v>2001</v>
      </c>
      <c r="C608" s="46">
        <f>+'Ark1'!M2406</f>
        <v>65</v>
      </c>
      <c r="D608" s="335">
        <f>+'Ark1'!Q2406</f>
        <v>218</v>
      </c>
      <c r="E608" s="65"/>
      <c r="F608" s="335">
        <f>+'Ark1'!R2406</f>
        <v>264</v>
      </c>
      <c r="G608" s="335"/>
      <c r="H608" s="335">
        <f>+'Ark1'!S2406</f>
        <v>264</v>
      </c>
      <c r="I608" s="99">
        <f>+'Ark1'!AD2406</f>
        <v>2.1519959640293875E-2</v>
      </c>
      <c r="J608" s="99"/>
      <c r="K608" s="99">
        <f>+'Ark1'!AE2406</f>
        <v>2.1703505977794631E-2</v>
      </c>
      <c r="L608" s="99"/>
      <c r="M608" s="99">
        <f>+'Ark1'!W2406</f>
        <v>74.318631439393982</v>
      </c>
      <c r="N608" s="99"/>
      <c r="O608" s="99">
        <f>+'Ark1'!X2406</f>
        <v>0</v>
      </c>
      <c r="P608" s="99"/>
      <c r="Q608" s="99">
        <f>+'Ark1'!Y2406</f>
        <v>0</v>
      </c>
      <c r="R608" s="110"/>
      <c r="S608" s="65"/>
      <c r="T608" s="110"/>
      <c r="U608" s="99">
        <f>+'Ark1'!AA2406</f>
        <v>8.7006945230673445</v>
      </c>
      <c r="V608" s="65">
        <f t="shared" si="18"/>
        <v>1.2110091743119267</v>
      </c>
      <c r="W608" s="48">
        <f>+'Ark1'!V2406</f>
        <v>80.518560606060618</v>
      </c>
      <c r="X608" s="39"/>
      <c r="Y608"/>
    </row>
    <row r="609" spans="1:25" ht="15.6">
      <c r="A609" s="39"/>
      <c r="B609" s="46">
        <f>+'Ark1'!C2407</f>
        <v>2001</v>
      </c>
      <c r="C609" s="46">
        <f>+'Ark1'!M2407</f>
        <v>66</v>
      </c>
      <c r="D609" s="335">
        <f>+'Ark1'!Q2407</f>
        <v>0</v>
      </c>
      <c r="E609" s="65"/>
      <c r="F609" s="335">
        <f>+'Ark1'!R2407</f>
        <v>0</v>
      </c>
      <c r="G609" s="335"/>
      <c r="H609" s="335">
        <f>+'Ark1'!S2407</f>
        <v>0</v>
      </c>
      <c r="I609" s="99">
        <f>+'Ark1'!AD2407</f>
        <v>0</v>
      </c>
      <c r="J609" s="99"/>
      <c r="K609" s="99">
        <f>+'Ark1'!AE2407</f>
        <v>0</v>
      </c>
      <c r="L609" s="99"/>
      <c r="M609" s="99">
        <f>+'Ark1'!W2407</f>
        <v>0</v>
      </c>
      <c r="N609" s="99"/>
      <c r="O609" s="99">
        <f>+'Ark1'!X2407</f>
        <v>0</v>
      </c>
      <c r="P609" s="99"/>
      <c r="Q609" s="99">
        <f>+'Ark1'!Y2407</f>
        <v>0</v>
      </c>
      <c r="R609" s="110"/>
      <c r="S609" s="65"/>
      <c r="T609" s="110"/>
      <c r="U609" s="99">
        <f>+'Ark1'!AA2407</f>
        <v>0</v>
      </c>
      <c r="V609" s="65" t="e">
        <f t="shared" si="18"/>
        <v>#DIV/0!</v>
      </c>
      <c r="W609" s="48">
        <f>+'Ark1'!V2407</f>
        <v>0</v>
      </c>
      <c r="X609" s="39"/>
      <c r="Y609"/>
    </row>
    <row r="610" spans="1:25" ht="15.6">
      <c r="A610" s="39"/>
      <c r="B610" s="46">
        <f>+'Ark1'!C2408</f>
        <v>2001</v>
      </c>
      <c r="C610" s="46">
        <f>+'Ark1'!M2408</f>
        <v>67</v>
      </c>
      <c r="D610" s="335">
        <f>+'Ark1'!Q2408</f>
        <v>0</v>
      </c>
      <c r="E610" s="65"/>
      <c r="F610" s="335">
        <f>+'Ark1'!R2408</f>
        <v>0</v>
      </c>
      <c r="G610" s="335"/>
      <c r="H610" s="335">
        <f>+'Ark1'!S2408</f>
        <v>0</v>
      </c>
      <c r="I610" s="99">
        <f>+'Ark1'!AD2408</f>
        <v>0</v>
      </c>
      <c r="J610" s="99"/>
      <c r="K610" s="99">
        <f>+'Ark1'!AE2408</f>
        <v>0</v>
      </c>
      <c r="L610" s="99"/>
      <c r="M610" s="99">
        <f>+'Ark1'!W2408</f>
        <v>0</v>
      </c>
      <c r="N610" s="99"/>
      <c r="O610" s="99">
        <f>+'Ark1'!X2408</f>
        <v>0</v>
      </c>
      <c r="P610" s="99"/>
      <c r="Q610" s="99">
        <f>+'Ark1'!Y2408</f>
        <v>0</v>
      </c>
      <c r="R610" s="110"/>
      <c r="S610" s="65"/>
      <c r="T610" s="110"/>
      <c r="U610" s="99">
        <f>+'Ark1'!AA2408</f>
        <v>0</v>
      </c>
      <c r="V610" s="65" t="e">
        <f t="shared" si="18"/>
        <v>#DIV/0!</v>
      </c>
      <c r="W610" s="48">
        <f>+'Ark1'!V2408</f>
        <v>0</v>
      </c>
      <c r="X610" s="39"/>
      <c r="Y610"/>
    </row>
    <row r="611" spans="1:25" ht="15.6">
      <c r="A611" s="39"/>
      <c r="B611" s="46">
        <f>+'Ark1'!C2409</f>
        <v>2001</v>
      </c>
      <c r="C611" s="46">
        <f>+'Ark1'!M2409</f>
        <v>68</v>
      </c>
      <c r="D611" s="335">
        <f>+'Ark1'!Q2409</f>
        <v>0</v>
      </c>
      <c r="E611" s="65"/>
      <c r="F611" s="335">
        <f>+'Ark1'!R2409</f>
        <v>0</v>
      </c>
      <c r="G611" s="335"/>
      <c r="H611" s="335">
        <f>+'Ark1'!S2409</f>
        <v>0</v>
      </c>
      <c r="I611" s="99">
        <f>+'Ark1'!AD2409</f>
        <v>0</v>
      </c>
      <c r="J611" s="99"/>
      <c r="K611" s="99">
        <f>+'Ark1'!AE2409</f>
        <v>0</v>
      </c>
      <c r="L611" s="99"/>
      <c r="M611" s="99">
        <f>+'Ark1'!W2409</f>
        <v>0</v>
      </c>
      <c r="N611" s="99"/>
      <c r="O611" s="99">
        <f>+'Ark1'!X2409</f>
        <v>0</v>
      </c>
      <c r="P611" s="99"/>
      <c r="Q611" s="99">
        <f>+'Ark1'!Y2409</f>
        <v>0</v>
      </c>
      <c r="R611" s="110"/>
      <c r="S611" s="65"/>
      <c r="T611" s="110"/>
      <c r="U611" s="99">
        <f>+'Ark1'!AA2409</f>
        <v>0</v>
      </c>
      <c r="V611" s="65" t="e">
        <f t="shared" si="18"/>
        <v>#DIV/0!</v>
      </c>
      <c r="W611" s="48">
        <f>+'Ark1'!V2409</f>
        <v>0</v>
      </c>
      <c r="X611" s="39"/>
      <c r="Y611"/>
    </row>
    <row r="612" spans="1:25" ht="15.6">
      <c r="A612" s="39"/>
      <c r="B612" s="46">
        <f>+'Ark1'!C2410</f>
        <v>2000</v>
      </c>
      <c r="C612" s="46">
        <f>+'Ark1'!M2410</f>
        <v>35</v>
      </c>
      <c r="D612" s="335">
        <f>+'Ark1'!Q2410</f>
        <v>29</v>
      </c>
      <c r="E612" s="65"/>
      <c r="F612" s="335">
        <f>+'Ark1'!R2410</f>
        <v>34</v>
      </c>
      <c r="G612" s="335"/>
      <c r="H612" s="335">
        <f>+'Ark1'!S2410</f>
        <v>34</v>
      </c>
      <c r="I612" s="99">
        <f>+'Ark1'!AD2410</f>
        <v>2.7336969150230316E-3</v>
      </c>
      <c r="J612" s="99"/>
      <c r="K612" s="99">
        <f>+'Ark1'!AE2410</f>
        <v>2.5470110506671658E-3</v>
      </c>
      <c r="L612" s="99"/>
      <c r="M612" s="99">
        <f>+'Ark1'!W2410</f>
        <v>63.469823529411762</v>
      </c>
      <c r="N612" s="99"/>
      <c r="O612" s="99">
        <f>+'Ark1'!X2410</f>
        <v>0</v>
      </c>
      <c r="P612" s="99"/>
      <c r="Q612" s="99">
        <f>+'Ark1'!Y2410</f>
        <v>0</v>
      </c>
      <c r="R612" s="110"/>
      <c r="S612" s="65"/>
      <c r="T612" s="110"/>
      <c r="U612" s="99">
        <f>+'Ark1'!AA2410</f>
        <v>14.42550260445752</v>
      </c>
      <c r="V612" s="65">
        <f t="shared" si="18"/>
        <v>1.1724137931034482</v>
      </c>
      <c r="W612" s="48">
        <f>+'Ark1'!V2410</f>
        <v>68.764705882352914</v>
      </c>
      <c r="X612" s="39"/>
      <c r="Y612"/>
    </row>
    <row r="613" spans="1:25" ht="15.6">
      <c r="A613" s="39"/>
      <c r="B613" s="46">
        <f>+'Ark1'!C2411</f>
        <v>2000</v>
      </c>
      <c r="C613" s="46">
        <f>+'Ark1'!M2411</f>
        <v>36</v>
      </c>
      <c r="D613" s="335">
        <f>+'Ark1'!Q2411</f>
        <v>11</v>
      </c>
      <c r="E613" s="65"/>
      <c r="F613" s="335">
        <f>+'Ark1'!R2411</f>
        <v>11</v>
      </c>
      <c r="G613" s="335"/>
      <c r="H613" s="335">
        <f>+'Ark1'!S2411</f>
        <v>11</v>
      </c>
      <c r="I613" s="99">
        <f>+'Ark1'!AD2411</f>
        <v>8.8443135486039235E-4</v>
      </c>
      <c r="J613" s="99"/>
      <c r="K613" s="99">
        <f>+'Ark1'!AE2411</f>
        <v>8.9668297510870178E-4</v>
      </c>
      <c r="L613" s="99"/>
      <c r="M613" s="99">
        <f>+'Ark1'!W2411</f>
        <v>69.065572727272752</v>
      </c>
      <c r="N613" s="99"/>
      <c r="O613" s="99">
        <f>+'Ark1'!X2411</f>
        <v>0</v>
      </c>
      <c r="P613" s="99"/>
      <c r="Q613" s="99">
        <f>+'Ark1'!Y2411</f>
        <v>0</v>
      </c>
      <c r="R613" s="110"/>
      <c r="S613" s="65"/>
      <c r="T613" s="110"/>
      <c r="U613" s="99">
        <f>+'Ark1'!AA2411</f>
        <v>13.700317042190203</v>
      </c>
      <c r="V613" s="65">
        <f t="shared" si="18"/>
        <v>1</v>
      </c>
      <c r="W613" s="48">
        <f>+'Ark1'!V2411</f>
        <v>74.827272727272756</v>
      </c>
      <c r="X613" s="39"/>
      <c r="Y613"/>
    </row>
    <row r="614" spans="1:25" ht="15.6">
      <c r="A614" s="39"/>
      <c r="B614" s="46">
        <f>+'Ark1'!C2412</f>
        <v>2000</v>
      </c>
      <c r="C614" s="46">
        <f>+'Ark1'!M2412</f>
        <v>37</v>
      </c>
      <c r="D614" s="335">
        <f>+'Ark1'!Q2412</f>
        <v>15</v>
      </c>
      <c r="E614" s="65"/>
      <c r="F614" s="335">
        <f>+'Ark1'!R2412</f>
        <v>15</v>
      </c>
      <c r="G614" s="335"/>
      <c r="H614" s="335">
        <f>+'Ark1'!S2412</f>
        <v>15</v>
      </c>
      <c r="I614" s="99">
        <f>+'Ark1'!AD2412</f>
        <v>1.2060427566278078E-3</v>
      </c>
      <c r="J614" s="99"/>
      <c r="K614" s="99">
        <f>+'Ark1'!AE2412</f>
        <v>1.2677317192734737E-3</v>
      </c>
      <c r="L614" s="99"/>
      <c r="M614" s="99">
        <f>+'Ark1'!W2412</f>
        <v>71.606340000000017</v>
      </c>
      <c r="N614" s="99"/>
      <c r="O614" s="99">
        <f>+'Ark1'!X2412</f>
        <v>0</v>
      </c>
      <c r="P614" s="99"/>
      <c r="Q614" s="99">
        <f>+'Ark1'!Y2412</f>
        <v>0</v>
      </c>
      <c r="R614" s="110"/>
      <c r="S614" s="65"/>
      <c r="T614" s="110"/>
      <c r="U614" s="99">
        <f>+'Ark1'!AA2412</f>
        <v>12.787029380889509</v>
      </c>
      <c r="V614" s="65">
        <f t="shared" si="18"/>
        <v>1</v>
      </c>
      <c r="W614" s="48">
        <f>+'Ark1'!V2412</f>
        <v>77.579999999999984</v>
      </c>
      <c r="X614" s="39"/>
      <c r="Y614"/>
    </row>
    <row r="615" spans="1:25" ht="15.6">
      <c r="A615" s="39"/>
      <c r="B615" s="46">
        <f>+'Ark1'!C2413</f>
        <v>2000</v>
      </c>
      <c r="C615" s="46">
        <f>+'Ark1'!M2413</f>
        <v>38</v>
      </c>
      <c r="D615" s="335">
        <f>+'Ark1'!Q2413</f>
        <v>28</v>
      </c>
      <c r="E615" s="65"/>
      <c r="F615" s="335">
        <f>+'Ark1'!R2413</f>
        <v>32</v>
      </c>
      <c r="G615" s="335"/>
      <c r="H615" s="335">
        <f>+'Ark1'!S2413</f>
        <v>32</v>
      </c>
      <c r="I615" s="99">
        <f>+'Ark1'!AD2413</f>
        <v>2.5728912141393221E-3</v>
      </c>
      <c r="J615" s="99"/>
      <c r="K615" s="99">
        <f>+'Ark1'!AE2413</f>
        <v>2.6184755181281449E-3</v>
      </c>
      <c r="L615" s="99"/>
      <c r="M615" s="99">
        <f>+'Ark1'!W2413</f>
        <v>69.32883750000002</v>
      </c>
      <c r="N615" s="99"/>
      <c r="O615" s="99">
        <f>+'Ark1'!X2413</f>
        <v>0</v>
      </c>
      <c r="P615" s="99"/>
      <c r="Q615" s="99">
        <f>+'Ark1'!Y2413</f>
        <v>0</v>
      </c>
      <c r="R615" s="110"/>
      <c r="S615" s="65"/>
      <c r="T615" s="110"/>
      <c r="U615" s="99">
        <f>+'Ark1'!AA2413</f>
        <v>14.484718982231437</v>
      </c>
      <c r="V615" s="65">
        <f t="shared" si="18"/>
        <v>1.1428571428571428</v>
      </c>
      <c r="W615" s="48">
        <f>+'Ark1'!V2413</f>
        <v>75.112499999999997</v>
      </c>
      <c r="X615" s="39"/>
      <c r="Y615"/>
    </row>
    <row r="616" spans="1:25" ht="15.6">
      <c r="A616" s="39"/>
      <c r="B616" s="46">
        <f>+'Ark1'!C2414</f>
        <v>2000</v>
      </c>
      <c r="C616" s="46">
        <f>+'Ark1'!M2414</f>
        <v>39</v>
      </c>
      <c r="D616" s="335">
        <f>+'Ark1'!Q2414</f>
        <v>46</v>
      </c>
      <c r="E616" s="65"/>
      <c r="F616" s="335">
        <f>+'Ark1'!R2414</f>
        <v>50</v>
      </c>
      <c r="G616" s="335"/>
      <c r="H616" s="335">
        <f>+'Ark1'!S2414</f>
        <v>50</v>
      </c>
      <c r="I616" s="99">
        <f>+'Ark1'!AD2414</f>
        <v>4.0201425220926902E-3</v>
      </c>
      <c r="J616" s="99"/>
      <c r="K616" s="99">
        <f>+'Ark1'!AE2414</f>
        <v>4.0592035397309378E-3</v>
      </c>
      <c r="L616" s="99"/>
      <c r="M616" s="99">
        <f>+'Ark1'!W2414</f>
        <v>68.783805999999998</v>
      </c>
      <c r="N616" s="99"/>
      <c r="O616" s="99">
        <f>+'Ark1'!X2414</f>
        <v>0</v>
      </c>
      <c r="P616" s="99"/>
      <c r="Q616" s="99">
        <f>+'Ark1'!Y2414</f>
        <v>0</v>
      </c>
      <c r="R616" s="110"/>
      <c r="S616" s="65"/>
      <c r="T616" s="110"/>
      <c r="U616" s="99">
        <f>+'Ark1'!AA2414</f>
        <v>12.819247780761701</v>
      </c>
      <c r="V616" s="65">
        <f t="shared" si="18"/>
        <v>1.0869565217391304</v>
      </c>
      <c r="W616" s="48">
        <f>+'Ark1'!V2414</f>
        <v>74.52200000000002</v>
      </c>
      <c r="X616" s="39"/>
      <c r="Y616"/>
    </row>
    <row r="617" spans="1:25" ht="15.6">
      <c r="A617" s="39"/>
      <c r="B617" s="46">
        <f>+'Ark1'!C2415</f>
        <v>2000</v>
      </c>
      <c r="C617" s="46">
        <f>+'Ark1'!M2415</f>
        <v>40</v>
      </c>
      <c r="D617" s="335">
        <f>+'Ark1'!Q2415</f>
        <v>74</v>
      </c>
      <c r="E617" s="65"/>
      <c r="F617" s="335">
        <f>+'Ark1'!R2415</f>
        <v>86</v>
      </c>
      <c r="G617" s="335"/>
      <c r="H617" s="335">
        <f>+'Ark1'!S2415</f>
        <v>83</v>
      </c>
      <c r="I617" s="99">
        <f>+'Ark1'!AD2415</f>
        <v>6.9146451379994318E-3</v>
      </c>
      <c r="J617" s="99"/>
      <c r="K617" s="99">
        <f>+'Ark1'!AE2415</f>
        <v>6.6756092028564017E-3</v>
      </c>
      <c r="L617" s="99"/>
      <c r="M617" s="99">
        <f>+'Ark1'!W2415</f>
        <v>68.144089156626507</v>
      </c>
      <c r="N617" s="99"/>
      <c r="O617" s="99">
        <f>+'Ark1'!X2415</f>
        <v>0</v>
      </c>
      <c r="P617" s="99"/>
      <c r="Q617" s="99">
        <f>+'Ark1'!Y2415</f>
        <v>0</v>
      </c>
      <c r="R617" s="110"/>
      <c r="S617" s="65"/>
      <c r="T617" s="110"/>
      <c r="U617" s="99">
        <f>+'Ark1'!AA2415</f>
        <v>12.391485698170133</v>
      </c>
      <c r="V617" s="65">
        <f t="shared" si="18"/>
        <v>1.1621621621621621</v>
      </c>
      <c r="W617" s="48">
        <f>+'Ark1'!V2415</f>
        <v>75.234939759036195</v>
      </c>
      <c r="X617" s="39"/>
      <c r="Y617"/>
    </row>
    <row r="618" spans="1:25" ht="15.6">
      <c r="A618" s="39"/>
      <c r="B618" s="46">
        <f>+'Ark1'!C2416</f>
        <v>2000</v>
      </c>
      <c r="C618" s="46">
        <f>+'Ark1'!M2416</f>
        <v>41</v>
      </c>
      <c r="D618" s="335">
        <f>+'Ark1'!Q2416</f>
        <v>110</v>
      </c>
      <c r="E618" s="65"/>
      <c r="F618" s="335">
        <f>+'Ark1'!R2416</f>
        <v>122</v>
      </c>
      <c r="G618" s="335"/>
      <c r="H618" s="335">
        <f>+'Ark1'!S2416</f>
        <v>122</v>
      </c>
      <c r="I618" s="99">
        <f>+'Ark1'!AD2416</f>
        <v>9.8091477539061726E-3</v>
      </c>
      <c r="J618" s="99"/>
      <c r="K618" s="99">
        <f>+'Ark1'!AE2416</f>
        <v>1.0173119458701968E-2</v>
      </c>
      <c r="L618" s="99"/>
      <c r="M618" s="99">
        <f>+'Ark1'!W2416</f>
        <v>70.649597540983621</v>
      </c>
      <c r="N618" s="99"/>
      <c r="O618" s="99">
        <f>+'Ark1'!X2416</f>
        <v>0</v>
      </c>
      <c r="P618" s="99"/>
      <c r="Q618" s="99">
        <f>+'Ark1'!Y2416</f>
        <v>0</v>
      </c>
      <c r="R618" s="110"/>
      <c r="S618" s="65"/>
      <c r="T618" s="110"/>
      <c r="U618" s="99">
        <f>+'Ark1'!AA2416</f>
        <v>11.225831426212929</v>
      </c>
      <c r="V618" s="65">
        <f t="shared" si="18"/>
        <v>1.1090909090909091</v>
      </c>
      <c r="W618" s="48">
        <f>+'Ark1'!V2416</f>
        <v>76.543442622950806</v>
      </c>
      <c r="X618" s="39"/>
      <c r="Y618"/>
    </row>
    <row r="619" spans="1:25" ht="15.6">
      <c r="A619" s="39"/>
      <c r="B619" s="46">
        <f>+'Ark1'!C2417</f>
        <v>2000</v>
      </c>
      <c r="C619" s="46">
        <f>+'Ark1'!M2417</f>
        <v>42</v>
      </c>
      <c r="D619" s="335">
        <f>+'Ark1'!Q2417</f>
        <v>191</v>
      </c>
      <c r="E619" s="65"/>
      <c r="F619" s="335">
        <f>+'Ark1'!R2417</f>
        <v>247</v>
      </c>
      <c r="G619" s="335"/>
      <c r="H619" s="335">
        <f>+'Ark1'!S2417</f>
        <v>247</v>
      </c>
      <c r="I619" s="99">
        <f>+'Ark1'!AD2417</f>
        <v>1.9859504059137903E-2</v>
      </c>
      <c r="J619" s="99"/>
      <c r="K619" s="99">
        <f>+'Ark1'!AE2417</f>
        <v>2.0862395391230321E-2</v>
      </c>
      <c r="L619" s="99"/>
      <c r="M619" s="99">
        <f>+'Ark1'!W2417</f>
        <v>71.562021052631593</v>
      </c>
      <c r="N619" s="99"/>
      <c r="O619" s="99">
        <f>+'Ark1'!X2417</f>
        <v>0</v>
      </c>
      <c r="P619" s="99"/>
      <c r="Q619" s="99">
        <f>+'Ark1'!Y2417</f>
        <v>0</v>
      </c>
      <c r="R619" s="110"/>
      <c r="S619" s="65"/>
      <c r="T619" s="110"/>
      <c r="U619" s="99">
        <f>+'Ark1'!AA2417</f>
        <v>9.4023552215488646</v>
      </c>
      <c r="V619" s="65">
        <f t="shared" si="18"/>
        <v>1.293193717277487</v>
      </c>
      <c r="W619" s="48">
        <f>+'Ark1'!V2417</f>
        <v>77.531983805667977</v>
      </c>
      <c r="X619" s="39"/>
      <c r="Y619"/>
    </row>
    <row r="620" spans="1:25" ht="15.6">
      <c r="A620" s="39"/>
      <c r="B620" s="46">
        <f>+'Ark1'!C2418</f>
        <v>2000</v>
      </c>
      <c r="C620" s="46">
        <f>+'Ark1'!M2418</f>
        <v>43</v>
      </c>
      <c r="D620" s="335">
        <f>+'Ark1'!Q2418</f>
        <v>331</v>
      </c>
      <c r="E620" s="65"/>
      <c r="F620" s="335">
        <f>+'Ark1'!R2418</f>
        <v>441</v>
      </c>
      <c r="G620" s="335"/>
      <c r="H620" s="335">
        <f>+'Ark1'!S2418</f>
        <v>441</v>
      </c>
      <c r="I620" s="99">
        <f>+'Ark1'!AD2418</f>
        <v>3.5457657044857545E-2</v>
      </c>
      <c r="J620" s="99"/>
      <c r="K620" s="99">
        <f>+'Ark1'!AE2418</f>
        <v>3.6450037657471152E-2</v>
      </c>
      <c r="L620" s="99"/>
      <c r="M620" s="99">
        <f>+'Ark1'!W2418</f>
        <v>70.028491383219915</v>
      </c>
      <c r="N620" s="99"/>
      <c r="O620" s="99">
        <f>+'Ark1'!X2418</f>
        <v>0</v>
      </c>
      <c r="P620" s="99"/>
      <c r="Q620" s="99">
        <f>+'Ark1'!Y2418</f>
        <v>0</v>
      </c>
      <c r="R620" s="110"/>
      <c r="S620" s="65"/>
      <c r="T620" s="110"/>
      <c r="U620" s="99">
        <f>+'Ark1'!AA2418</f>
        <v>8.259266004977297</v>
      </c>
      <c r="V620" s="65">
        <f t="shared" si="18"/>
        <v>1.3323262839879153</v>
      </c>
      <c r="W620" s="48">
        <f>+'Ark1'!V2418</f>
        <v>75.870521541950183</v>
      </c>
      <c r="X620" s="39"/>
      <c r="Y620"/>
    </row>
    <row r="621" spans="1:25" ht="15.6">
      <c r="A621" s="39"/>
      <c r="B621" s="46">
        <f>+'Ark1'!C2419</f>
        <v>2000</v>
      </c>
      <c r="C621" s="46">
        <f>+'Ark1'!M2419</f>
        <v>44</v>
      </c>
      <c r="D621" s="335">
        <f>+'Ark1'!Q2419</f>
        <v>575</v>
      </c>
      <c r="E621" s="65"/>
      <c r="F621" s="335">
        <f>+'Ark1'!R2419</f>
        <v>883</v>
      </c>
      <c r="G621" s="335"/>
      <c r="H621" s="335">
        <f>+'Ark1'!S2419</f>
        <v>883</v>
      </c>
      <c r="I621" s="99">
        <f>+'Ark1'!AD2419</f>
        <v>7.0995716940156953E-2</v>
      </c>
      <c r="J621" s="99"/>
      <c r="K621" s="99">
        <f>+'Ark1'!AE2419</f>
        <v>7.3010758087717301E-2</v>
      </c>
      <c r="L621" s="99"/>
      <c r="M621" s="99">
        <f>+'Ark1'!W2419</f>
        <v>70.055386409966019</v>
      </c>
      <c r="N621" s="99"/>
      <c r="O621" s="99">
        <f>+'Ark1'!X2419</f>
        <v>0</v>
      </c>
      <c r="P621" s="99"/>
      <c r="Q621" s="99">
        <f>+'Ark1'!Y2419</f>
        <v>0</v>
      </c>
      <c r="R621" s="110"/>
      <c r="S621" s="65"/>
      <c r="T621" s="110"/>
      <c r="U621" s="99">
        <f>+'Ark1'!AA2419</f>
        <v>7.9045255649372557</v>
      </c>
      <c r="V621" s="65">
        <f t="shared" si="18"/>
        <v>1.5356521739130435</v>
      </c>
      <c r="W621" s="48">
        <f>+'Ark1'!V2419</f>
        <v>75.899660249150614</v>
      </c>
      <c r="X621" s="39"/>
    </row>
    <row r="622" spans="1:25" ht="15.6">
      <c r="A622" s="39"/>
      <c r="B622">
        <f>+'Ark1'!C2420</f>
        <v>2000</v>
      </c>
      <c r="C622">
        <f>+'Ark1'!M2420</f>
        <v>45</v>
      </c>
      <c r="D622" s="301">
        <f>+'Ark1'!Q2420</f>
        <v>879</v>
      </c>
      <c r="F622" s="301">
        <f>+'Ark1'!R2420</f>
        <v>1595</v>
      </c>
      <c r="H622" s="301">
        <f>+'Ark1'!S2420</f>
        <v>1593</v>
      </c>
      <c r="I622" s="100">
        <f>+'Ark1'!AD2420</f>
        <v>0.12824254645475697</v>
      </c>
      <c r="K622" s="100">
        <f>+'Ark1'!AE2420</f>
        <v>0.1320735258905279</v>
      </c>
      <c r="M622" s="100">
        <f>+'Ark1'!W2420</f>
        <v>70.244993220338969</v>
      </c>
      <c r="O622" s="100">
        <f>+'Ark1'!X2420</f>
        <v>0</v>
      </c>
      <c r="Q622" s="100">
        <f>+'Ark1'!Y2420</f>
        <v>0</v>
      </c>
      <c r="R622" s="110"/>
      <c r="T622" s="110"/>
      <c r="U622" s="100">
        <f>+'Ark1'!AA2420</f>
        <v>7.9032427732223693</v>
      </c>
      <c r="V622" s="10">
        <f t="shared" si="18"/>
        <v>1.8145620022753128</v>
      </c>
      <c r="W622" s="1">
        <f>+'Ark1'!V2420</f>
        <v>76.164469554300084</v>
      </c>
      <c r="X622" s="39"/>
    </row>
    <row r="623" spans="1:25" ht="15.6">
      <c r="A623" s="39"/>
      <c r="B623">
        <f>+'Ark1'!C2421</f>
        <v>2000</v>
      </c>
      <c r="C623">
        <f>+'Ark1'!M2421</f>
        <v>46</v>
      </c>
      <c r="D623" s="301">
        <f>+'Ark1'!Q2421</f>
        <v>1412</v>
      </c>
      <c r="F623" s="301">
        <f>+'Ark1'!R2421</f>
        <v>3114</v>
      </c>
      <c r="H623" s="301">
        <f>+'Ark1'!S2421</f>
        <v>3114</v>
      </c>
      <c r="I623" s="100">
        <f>+'Ark1'!AD2421</f>
        <v>0.25037447627593301</v>
      </c>
      <c r="K623" s="100">
        <f>+'Ark1'!AE2421</f>
        <v>0.25738276563229556</v>
      </c>
      <c r="M623" s="100">
        <f>+'Ark1'!W2421</f>
        <v>70.028727296082351</v>
      </c>
      <c r="O623" s="100">
        <f>+'Ark1'!X2421</f>
        <v>0</v>
      </c>
      <c r="Q623" s="100">
        <f>+'Ark1'!Y2421</f>
        <v>0</v>
      </c>
      <c r="R623" s="110"/>
      <c r="T623" s="110"/>
      <c r="U623" s="100">
        <f>+'Ark1'!AA2421</f>
        <v>7.7523933302083492</v>
      </c>
      <c r="V623" s="10">
        <f t="shared" si="18"/>
        <v>2.2053824362606234</v>
      </c>
      <c r="W623" s="1">
        <f>+'Ark1'!V2421</f>
        <v>75.870777135517102</v>
      </c>
      <c r="X623" s="39"/>
    </row>
    <row r="624" spans="1:25" ht="15.6">
      <c r="A624" s="39"/>
      <c r="B624">
        <f>+'Ark1'!C2422</f>
        <v>2000</v>
      </c>
      <c r="C624">
        <f>+'Ark1'!M2422</f>
        <v>47</v>
      </c>
      <c r="D624" s="301">
        <f>+'Ark1'!Q2422</f>
        <v>1943</v>
      </c>
      <c r="F624" s="301">
        <f>+'Ark1'!R2422</f>
        <v>5667</v>
      </c>
      <c r="H624" s="301">
        <f>+'Ark1'!S2422</f>
        <v>5667</v>
      </c>
      <c r="I624" s="100">
        <f>+'Ark1'!AD2422</f>
        <v>0.45564295345398592</v>
      </c>
      <c r="K624" s="100">
        <f>+'Ark1'!AE2422</f>
        <v>0.46638299739613759</v>
      </c>
      <c r="M624" s="100">
        <f>+'Ark1'!W2422</f>
        <v>69.72762537497789</v>
      </c>
      <c r="O624" s="100">
        <f>+'Ark1'!X2422</f>
        <v>0</v>
      </c>
      <c r="Q624" s="100">
        <f>+'Ark1'!Y2422</f>
        <v>0</v>
      </c>
      <c r="R624" s="110"/>
      <c r="T624" s="110"/>
      <c r="U624" s="100">
        <f>+'Ark1'!AA2422</f>
        <v>7.5345118207424653</v>
      </c>
      <c r="V624" s="10">
        <f t="shared" ref="V624:V655" si="19">+F624/D624</f>
        <v>2.916623777663407</v>
      </c>
      <c r="W624" s="1">
        <f>+'Ark1'!V2422</f>
        <v>75.544556202576516</v>
      </c>
      <c r="X624" s="39"/>
    </row>
    <row r="625" spans="1:24" ht="15.6">
      <c r="A625" s="39"/>
      <c r="B625">
        <f>+'Ark1'!C2423</f>
        <v>2000</v>
      </c>
      <c r="C625">
        <f>+'Ark1'!M2423</f>
        <v>48</v>
      </c>
      <c r="D625" s="301">
        <f>+'Ark1'!Q2423</f>
        <v>2600</v>
      </c>
      <c r="F625" s="301">
        <f>+'Ark1'!R2423</f>
        <v>10702</v>
      </c>
      <c r="H625" s="301">
        <f>+'Ark1'!S2423</f>
        <v>10701</v>
      </c>
      <c r="I625" s="100">
        <f>+'Ark1'!AD2423</f>
        <v>0.86047130542872019</v>
      </c>
      <c r="K625" s="100">
        <f>+'Ark1'!AE2423</f>
        <v>0.87806659027485012</v>
      </c>
      <c r="M625" s="100">
        <f>+'Ark1'!W2423</f>
        <v>69.521393318381186</v>
      </c>
      <c r="O625" s="100">
        <f>+'Ark1'!X2423</f>
        <v>0</v>
      </c>
      <c r="Q625" s="100">
        <f>+'Ark1'!Y2423</f>
        <v>0</v>
      </c>
      <c r="R625" s="110"/>
      <c r="T625" s="110"/>
      <c r="U625" s="100">
        <f>+'Ark1'!AA2423</f>
        <v>7.3137786013982238</v>
      </c>
      <c r="V625" s="10">
        <f t="shared" si="19"/>
        <v>4.1161538461538463</v>
      </c>
      <c r="W625" s="1">
        <f>+'Ark1'!V2423</f>
        <v>75.325063078217397</v>
      </c>
      <c r="X625" s="39"/>
    </row>
    <row r="626" spans="1:24" ht="15.6">
      <c r="A626" s="39"/>
      <c r="B626">
        <f>+'Ark1'!C2424</f>
        <v>2000</v>
      </c>
      <c r="C626">
        <f>+'Ark1'!M2424</f>
        <v>49</v>
      </c>
      <c r="D626" s="301">
        <f>+'Ark1'!Q2424</f>
        <v>3224</v>
      </c>
      <c r="F626" s="301">
        <f>+'Ark1'!R2424</f>
        <v>19779</v>
      </c>
      <c r="H626" s="301">
        <f>+'Ark1'!S2424</f>
        <v>19779</v>
      </c>
      <c r="I626" s="100">
        <f>+'Ark1'!AD2424</f>
        <v>1.5902879788894275</v>
      </c>
      <c r="K626" s="100">
        <f>+'Ark1'!AE2424</f>
        <v>1.6100492419049841</v>
      </c>
      <c r="M626" s="100">
        <f>+'Ark1'!W2424</f>
        <v>68.968408893270762</v>
      </c>
      <c r="O626" s="100">
        <f>+'Ark1'!X2424</f>
        <v>0</v>
      </c>
      <c r="Q626" s="100">
        <f>+'Ark1'!Y2424</f>
        <v>0</v>
      </c>
      <c r="R626" s="110"/>
      <c r="T626" s="110"/>
      <c r="U626" s="100">
        <f>+'Ark1'!AA2424</f>
        <v>6.8972718551627823</v>
      </c>
      <c r="V626" s="10">
        <f t="shared" si="19"/>
        <v>6.1349255583126547</v>
      </c>
      <c r="W626" s="1">
        <f>+'Ark1'!V2424</f>
        <v>74.722003134638186</v>
      </c>
      <c r="X626" s="39"/>
    </row>
    <row r="627" spans="1:24" ht="15.6">
      <c r="A627" s="39"/>
      <c r="B627">
        <f>+'Ark1'!C2425</f>
        <v>2000</v>
      </c>
      <c r="C627">
        <f>+'Ark1'!M2425</f>
        <v>50</v>
      </c>
      <c r="D627" s="301">
        <f>+'Ark1'!Q2425</f>
        <v>3776</v>
      </c>
      <c r="F627" s="301">
        <f>+'Ark1'!R2425</f>
        <v>35093.5</v>
      </c>
      <c r="H627" s="301">
        <f>+'Ark1'!S2425</f>
        <v>35084.5</v>
      </c>
      <c r="I627" s="100">
        <f>+'Ark1'!AD2425</f>
        <v>2.8216174319811991</v>
      </c>
      <c r="K627" s="100">
        <f>+'Ark1'!AE2425</f>
        <v>2.8475621675366898</v>
      </c>
      <c r="M627" s="100">
        <f>+'Ark1'!W2425</f>
        <v>68.765926905043628</v>
      </c>
      <c r="O627" s="100">
        <f>+'Ark1'!X2425</f>
        <v>0</v>
      </c>
      <c r="Q627" s="100">
        <f>+'Ark1'!Y2425</f>
        <v>0</v>
      </c>
      <c r="R627" s="110"/>
      <c r="T627" s="110"/>
      <c r="U627" s="100">
        <f>+'Ark1'!AA2425</f>
        <v>6.8283276433782483</v>
      </c>
      <c r="V627" s="10">
        <f t="shared" si="19"/>
        <v>9.2938294491525415</v>
      </c>
      <c r="W627" s="1">
        <f>+'Ark1'!V2425</f>
        <v>74.514249882426739</v>
      </c>
      <c r="X627" s="39"/>
    </row>
    <row r="628" spans="1:24" ht="15.6">
      <c r="A628" s="39"/>
      <c r="B628">
        <f>+'Ark1'!C2426</f>
        <v>2000</v>
      </c>
      <c r="C628">
        <f>+'Ark1'!M2426</f>
        <v>51</v>
      </c>
      <c r="D628" s="301">
        <f>+'Ark1'!Q2426</f>
        <v>4194</v>
      </c>
      <c r="F628" s="301">
        <f>+'Ark1'!R2426</f>
        <v>58004.5</v>
      </c>
      <c r="H628" s="301">
        <f>+'Ark1'!S2426</f>
        <v>58003.5</v>
      </c>
      <c r="I628" s="100">
        <f>+'Ark1'!AD2426</f>
        <v>4.6637271384545116</v>
      </c>
      <c r="K628" s="100">
        <f>+'Ark1'!AE2426</f>
        <v>4.6919269483459107</v>
      </c>
      <c r="M628" s="100">
        <f>+'Ark1'!W2426</f>
        <v>68.535000472385008</v>
      </c>
      <c r="O628" s="100">
        <f>+'Ark1'!X2426</f>
        <v>0</v>
      </c>
      <c r="Q628" s="100">
        <f>+'Ark1'!Y2426</f>
        <v>0</v>
      </c>
      <c r="R628" s="110"/>
      <c r="T628" s="110"/>
      <c r="U628" s="100">
        <f>+'Ark1'!AA2426</f>
        <v>6.6763231470597297</v>
      </c>
      <c r="V628" s="10">
        <f t="shared" si="19"/>
        <v>13.830352885073916</v>
      </c>
      <c r="W628" s="1">
        <f>+'Ark1'!V2426</f>
        <v>74.253162309170975</v>
      </c>
      <c r="X628" s="39"/>
    </row>
    <row r="629" spans="1:24" ht="15.6">
      <c r="A629" s="39"/>
      <c r="B629">
        <f>+'Ark1'!C2427</f>
        <v>2000</v>
      </c>
      <c r="C629">
        <f>+'Ark1'!M2427</f>
        <v>52</v>
      </c>
      <c r="D629" s="301">
        <f>+'Ark1'!Q2427</f>
        <v>4554</v>
      </c>
      <c r="F629" s="301">
        <f>+'Ark1'!R2427</f>
        <v>90032</v>
      </c>
      <c r="H629" s="301">
        <f>+'Ark1'!S2427</f>
        <v>90027</v>
      </c>
      <c r="I629" s="100">
        <f>+'Ark1'!AD2427</f>
        <v>7.238829430980986</v>
      </c>
      <c r="K629" s="100">
        <f>+'Ark1'!AE2427</f>
        <v>7.2674247597765635</v>
      </c>
      <c r="M629" s="100">
        <f>+'Ark1'!W2427</f>
        <v>68.394809548246641</v>
      </c>
      <c r="O629" s="100">
        <f>+'Ark1'!X2427</f>
        <v>0</v>
      </c>
      <c r="Q629" s="100">
        <f>+'Ark1'!Y2427</f>
        <v>0</v>
      </c>
      <c r="R629" s="110"/>
      <c r="T629" s="110"/>
      <c r="U629" s="100">
        <f>+'Ark1'!AA2427</f>
        <v>6.6193405398167782</v>
      </c>
      <c r="V629" s="10">
        <f t="shared" si="19"/>
        <v>19.769872639437857</v>
      </c>
      <c r="W629" s="1">
        <f>+'Ark1'!V2427</f>
        <v>74.102655869906187</v>
      </c>
      <c r="X629" s="39"/>
    </row>
    <row r="630" spans="1:24" ht="15.6">
      <c r="A630" s="39"/>
      <c r="B630">
        <f>+'Ark1'!C2428</f>
        <v>2000</v>
      </c>
      <c r="C630">
        <f>+'Ark1'!M2428</f>
        <v>53</v>
      </c>
      <c r="D630" s="301">
        <f>+'Ark1'!Q2428</f>
        <v>4751</v>
      </c>
      <c r="F630" s="301">
        <f>+'Ark1'!R2428</f>
        <v>126849</v>
      </c>
      <c r="H630" s="301">
        <f>+'Ark1'!S2428</f>
        <v>126845</v>
      </c>
      <c r="I630" s="100">
        <f>+'Ark1'!AD2428</f>
        <v>10.19902117569872</v>
      </c>
      <c r="K630" s="100">
        <f>+'Ark1'!AE2428</f>
        <v>10.222632787040212</v>
      </c>
      <c r="M630" s="100">
        <f>+'Ark1'!W2428</f>
        <v>68.281772514485553</v>
      </c>
      <c r="O630" s="100">
        <f>+'Ark1'!X2428</f>
        <v>0</v>
      </c>
      <c r="Q630" s="100">
        <f>+'Ark1'!Y2428</f>
        <v>0</v>
      </c>
      <c r="R630" s="110"/>
      <c r="T630" s="110"/>
      <c r="U630" s="100">
        <f>+'Ark1'!AA2428</f>
        <v>6.6307068191540584</v>
      </c>
      <c r="V630" s="10">
        <f t="shared" si="19"/>
        <v>26.69943169858977</v>
      </c>
      <c r="W630" s="1">
        <f>+'Ark1'!V2428</f>
        <v>73.979227403524405</v>
      </c>
      <c r="X630" s="39"/>
    </row>
    <row r="631" spans="1:24" ht="15.6">
      <c r="A631" s="39"/>
      <c r="B631">
        <f>+'Ark1'!C2429</f>
        <v>2000</v>
      </c>
      <c r="C631">
        <f>+'Ark1'!M2429</f>
        <v>54</v>
      </c>
      <c r="D631" s="301">
        <f>+'Ark1'!Q2429</f>
        <v>4996</v>
      </c>
      <c r="F631" s="301">
        <f>+'Ark1'!R2429</f>
        <v>161246.25</v>
      </c>
      <c r="H631" s="301">
        <f>+'Ark1'!S2429</f>
        <v>161239.25</v>
      </c>
      <c r="I631" s="100">
        <f>+'Ark1'!AD2429</f>
        <v>12.964658123059777</v>
      </c>
      <c r="K631" s="100">
        <f>+'Ark1'!AE2429</f>
        <v>12.965717607100048</v>
      </c>
      <c r="M631" s="100">
        <f>+'Ark1'!W2429</f>
        <v>68.130435918673427</v>
      </c>
      <c r="O631" s="100">
        <f>+'Ark1'!X2429</f>
        <v>0</v>
      </c>
      <c r="Q631" s="100">
        <f>+'Ark1'!Y2429</f>
        <v>0</v>
      </c>
      <c r="R631" s="110"/>
      <c r="T631" s="110"/>
      <c r="U631" s="100">
        <f>+'Ark1'!AA2429</f>
        <v>6.6420446528291217</v>
      </c>
      <c r="V631" s="10">
        <f t="shared" si="19"/>
        <v>32.275070056044839</v>
      </c>
      <c r="W631" s="1">
        <f>+'Ark1'!V2429</f>
        <v>73.815820279490723</v>
      </c>
      <c r="X631" s="39"/>
    </row>
    <row r="632" spans="1:24" ht="15.6">
      <c r="A632" s="39"/>
      <c r="B632">
        <f>+'Ark1'!C2430</f>
        <v>2000</v>
      </c>
      <c r="C632">
        <f>+'Ark1'!M2430</f>
        <v>55</v>
      </c>
      <c r="D632" s="301">
        <f>+'Ark1'!Q2430</f>
        <v>5053</v>
      </c>
      <c r="F632" s="301">
        <f>+'Ark1'!R2430</f>
        <v>182220</v>
      </c>
      <c r="H632" s="301">
        <f>+'Ark1'!S2430</f>
        <v>182209</v>
      </c>
      <c r="I632" s="100">
        <f>+'Ark1'!AD2430</f>
        <v>14.651007407514612</v>
      </c>
      <c r="K632" s="100">
        <f>+'Ark1'!AE2430</f>
        <v>14.614741020368587</v>
      </c>
      <c r="M632" s="100">
        <f>+'Ark1'!W2430</f>
        <v>67.957387971505881</v>
      </c>
      <c r="O632" s="100">
        <f>+'Ark1'!X2430</f>
        <v>0</v>
      </c>
      <c r="Q632" s="100">
        <f>+'Ark1'!Y2430</f>
        <v>0</v>
      </c>
      <c r="R632" s="110"/>
      <c r="T632" s="110"/>
      <c r="U632" s="100">
        <f>+'Ark1'!AA2430</f>
        <v>6.683033477841728</v>
      </c>
      <c r="V632" s="10">
        <f t="shared" si="19"/>
        <v>36.061745497724125</v>
      </c>
      <c r="W632" s="1">
        <f>+'Ark1'!V2430</f>
        <v>73.629120405687445</v>
      </c>
      <c r="X632" s="39"/>
    </row>
    <row r="633" spans="1:24" ht="15.6">
      <c r="A633" s="39"/>
      <c r="B633">
        <f>+'Ark1'!C2431</f>
        <v>2000</v>
      </c>
      <c r="C633">
        <f>+'Ark1'!M2431</f>
        <v>56</v>
      </c>
      <c r="D633" s="301">
        <f>+'Ark1'!Q2431</f>
        <v>4978</v>
      </c>
      <c r="F633" s="301">
        <f>+'Ark1'!R2431</f>
        <v>178920.5</v>
      </c>
      <c r="H633" s="301">
        <f>+'Ark1'!S2431</f>
        <v>178909.5</v>
      </c>
      <c r="I633" s="100">
        <f>+'Ark1'!AD2431</f>
        <v>14.385718202481716</v>
      </c>
      <c r="K633" s="100">
        <f>+'Ark1'!AE2431</f>
        <v>14.347366410999777</v>
      </c>
      <c r="M633" s="100">
        <f>+'Ark1'!W2431</f>
        <v>67.944477986915089</v>
      </c>
      <c r="O633" s="100">
        <f>+'Ark1'!X2431</f>
        <v>0</v>
      </c>
      <c r="Q633" s="100">
        <f>+'Ark1'!Y2431</f>
        <v>0</v>
      </c>
      <c r="R633" s="110"/>
      <c r="T633" s="110"/>
      <c r="U633" s="100">
        <f>+'Ark1'!AA2431</f>
        <v>6.6853586941204455</v>
      </c>
      <c r="V633" s="10">
        <f t="shared" si="19"/>
        <v>35.942245881880275</v>
      </c>
      <c r="W633" s="1">
        <f>+'Ark1'!V2431</f>
        <v>73.614348595238411</v>
      </c>
      <c r="X633" s="39"/>
    </row>
    <row r="634" spans="1:24" ht="15.6">
      <c r="A634" s="39"/>
      <c r="B634">
        <f>+'Ark1'!C2432</f>
        <v>2000</v>
      </c>
      <c r="C634">
        <f>+'Ark1'!M2432</f>
        <v>57</v>
      </c>
      <c r="D634" s="301">
        <f>+'Ark1'!Q2432</f>
        <v>4936</v>
      </c>
      <c r="F634" s="301">
        <f>+'Ark1'!R2432</f>
        <v>152289</v>
      </c>
      <c r="H634" s="301">
        <f>+'Ark1'!S2432</f>
        <v>152286</v>
      </c>
      <c r="I634" s="100">
        <f>+'Ark1'!AD2432</f>
        <v>12.244469690939482</v>
      </c>
      <c r="K634" s="100">
        <f>+'Ark1'!AE2432</f>
        <v>12.216984599390971</v>
      </c>
      <c r="M634" s="100">
        <f>+'Ark1'!W2432</f>
        <v>67.970337369817685</v>
      </c>
      <c r="O634" s="100">
        <f>+'Ark1'!X2432</f>
        <v>0</v>
      </c>
      <c r="Q634" s="100">
        <f>+'Ark1'!Y2432</f>
        <v>0</v>
      </c>
      <c r="R634" s="110"/>
      <c r="T634" s="110"/>
      <c r="U634" s="100">
        <f>+'Ark1'!AA2432</f>
        <v>6.7734685566803563</v>
      </c>
      <c r="V634" s="10">
        <f t="shared" si="19"/>
        <v>30.85271474878444</v>
      </c>
      <c r="W634" s="1">
        <f>+'Ark1'!V2432</f>
        <v>73.641486413722021</v>
      </c>
      <c r="X634" s="39"/>
    </row>
    <row r="635" spans="1:24" ht="15.6">
      <c r="A635" s="39"/>
      <c r="B635">
        <f>+'Ark1'!C2433</f>
        <v>2000</v>
      </c>
      <c r="C635">
        <f>+'Ark1'!M2433</f>
        <v>58</v>
      </c>
      <c r="D635" s="301">
        <f>+'Ark1'!Q2433</f>
        <v>4701</v>
      </c>
      <c r="F635" s="301">
        <f>+'Ark1'!R2433</f>
        <v>108060.75</v>
      </c>
      <c r="H635" s="301">
        <f>+'Ark1'!S2433</f>
        <v>108056.75</v>
      </c>
      <c r="I635" s="100">
        <f>+'Ark1'!AD2433</f>
        <v>8.6883923208845619</v>
      </c>
      <c r="K635" s="100">
        <f>+'Ark1'!AE2433</f>
        <v>8.6833557005678479</v>
      </c>
      <c r="M635" s="100">
        <f>+'Ark1'!W2433</f>
        <v>68.084941557099114</v>
      </c>
      <c r="O635" s="100">
        <f>+'Ark1'!X2433</f>
        <v>0</v>
      </c>
      <c r="Q635" s="100">
        <f>+'Ark1'!Y2433</f>
        <v>0</v>
      </c>
      <c r="R635" s="110"/>
      <c r="T635" s="110"/>
      <c r="U635" s="100">
        <f>+'Ark1'!AA2433</f>
        <v>6.8214857793374231</v>
      </c>
      <c r="V635" s="10">
        <f t="shared" si="19"/>
        <v>22.986758136566689</v>
      </c>
      <c r="W635" s="1">
        <f>+'Ark1'!V2433</f>
        <v>73.766378315099018</v>
      </c>
      <c r="X635" s="39"/>
    </row>
    <row r="636" spans="1:24" ht="15.6">
      <c r="A636" s="39"/>
      <c r="B636">
        <f>+'Ark1'!C2434</f>
        <v>2000</v>
      </c>
      <c r="C636">
        <f>+'Ark1'!M2434</f>
        <v>59</v>
      </c>
      <c r="D636" s="301">
        <f>+'Ark1'!Q2434</f>
        <v>4342</v>
      </c>
      <c r="F636" s="301">
        <f>+'Ark1'!R2434</f>
        <v>61902</v>
      </c>
      <c r="H636" s="301">
        <f>+'Ark1'!S2434</f>
        <v>61901</v>
      </c>
      <c r="I636" s="100">
        <f>+'Ark1'!AD2434</f>
        <v>4.9770972480516367</v>
      </c>
      <c r="K636" s="100">
        <f>+'Ark1'!AE2434</f>
        <v>4.995580559985032</v>
      </c>
      <c r="M636" s="100">
        <f>+'Ark1'!W2434</f>
        <v>68.375998353823547</v>
      </c>
      <c r="O636" s="100">
        <f>+'Ark1'!X2434</f>
        <v>0</v>
      </c>
      <c r="Q636" s="100">
        <f>+'Ark1'!Y2434</f>
        <v>0</v>
      </c>
      <c r="R636" s="110"/>
      <c r="T636" s="110"/>
      <c r="U636" s="100">
        <f>+'Ark1'!AA2434</f>
        <v>6.971093054613946</v>
      </c>
      <c r="V636" s="10">
        <f t="shared" si="19"/>
        <v>14.256563795485951</v>
      </c>
      <c r="W636" s="1">
        <f>+'Ark1'!V2434</f>
        <v>74.080867837352855</v>
      </c>
      <c r="X636" s="39"/>
    </row>
    <row r="637" spans="1:24" ht="15.6">
      <c r="A637" s="39"/>
      <c r="B637">
        <f>+'Ark1'!C2435</f>
        <v>2000</v>
      </c>
      <c r="C637">
        <f>+'Ark1'!M2435</f>
        <v>60</v>
      </c>
      <c r="D637" s="301">
        <f>+'Ark1'!Q2435</f>
        <v>3707</v>
      </c>
      <c r="F637" s="301">
        <f>+'Ark1'!R2435</f>
        <v>28534</v>
      </c>
      <c r="H637" s="301">
        <f>+'Ark1'!S2435</f>
        <v>28533</v>
      </c>
      <c r="I637" s="100">
        <f>+'Ark1'!AD2435</f>
        <v>2.2942149345078593</v>
      </c>
      <c r="K637" s="100">
        <f>+'Ark1'!AE2435</f>
        <v>2.3184493818511327</v>
      </c>
      <c r="M637" s="100">
        <f>+'Ark1'!W2435</f>
        <v>68.843915157886983</v>
      </c>
      <c r="O637" s="100">
        <f>+'Ark1'!X2435</f>
        <v>0</v>
      </c>
      <c r="Q637" s="100">
        <f>+'Ark1'!Y2435</f>
        <v>0</v>
      </c>
      <c r="R637" s="110"/>
      <c r="T637" s="110"/>
      <c r="U637" s="100">
        <f>+'Ark1'!AA2435</f>
        <v>7.0701399255406612</v>
      </c>
      <c r="V637" s="10">
        <f t="shared" si="19"/>
        <v>7.6973293768545998</v>
      </c>
      <c r="W637" s="1">
        <f>+'Ark1'!V2435</f>
        <v>74.588448463183155</v>
      </c>
      <c r="X637" s="39"/>
    </row>
    <row r="638" spans="1:24" ht="15.6">
      <c r="A638" s="39"/>
      <c r="B638">
        <f>+'Ark1'!C2436</f>
        <v>2000</v>
      </c>
      <c r="C638">
        <f>+'Ark1'!M2436</f>
        <v>61</v>
      </c>
      <c r="D638" s="301">
        <f>+'Ark1'!Q2436</f>
        <v>2759</v>
      </c>
      <c r="F638" s="301">
        <f>+'Ark1'!R2436</f>
        <v>10783</v>
      </c>
      <c r="H638" s="301">
        <f>+'Ark1'!S2436</f>
        <v>10783</v>
      </c>
      <c r="I638" s="100">
        <f>+'Ark1'!AD2436</f>
        <v>0.86698393631451021</v>
      </c>
      <c r="K638" s="100">
        <f>+'Ark1'!AE2436</f>
        <v>0.88321431966651998</v>
      </c>
      <c r="M638" s="100">
        <f>+'Ark1'!W2436</f>
        <v>69.397188333487847</v>
      </c>
      <c r="O638" s="100">
        <f>+'Ark1'!X2436</f>
        <v>0</v>
      </c>
      <c r="Q638" s="100">
        <f>+'Ark1'!Y2436</f>
        <v>0</v>
      </c>
      <c r="R638" s="110"/>
      <c r="T638" s="110"/>
      <c r="U638" s="100">
        <f>+'Ark1'!AA2436</f>
        <v>7.2450857548449363</v>
      </c>
      <c r="V638" s="10">
        <f t="shared" si="19"/>
        <v>3.9083001087350491</v>
      </c>
      <c r="W638" s="1">
        <f>+'Ark1'!V2436</f>
        <v>75.186552907353999</v>
      </c>
      <c r="X638" s="39"/>
    </row>
    <row r="639" spans="1:24" ht="15.6">
      <c r="A639" s="39"/>
      <c r="B639">
        <f>+'Ark1'!C2437</f>
        <v>2000</v>
      </c>
      <c r="C639">
        <f>+'Ark1'!M2437</f>
        <v>62</v>
      </c>
      <c r="D639" s="301">
        <f>+'Ark1'!Q2437</f>
        <v>1574</v>
      </c>
      <c r="F639" s="301">
        <f>+'Ark1'!R2437</f>
        <v>3389</v>
      </c>
      <c r="H639" s="301">
        <f>+'Ark1'!S2437</f>
        <v>3389</v>
      </c>
      <c r="I639" s="100">
        <f>+'Ark1'!AD2437</f>
        <v>0.27248526014744279</v>
      </c>
      <c r="K639" s="100">
        <f>+'Ark1'!AE2437</f>
        <v>0.28081929806870087</v>
      </c>
      <c r="M639" s="100">
        <f>+'Ark1'!W2437</f>
        <v>70.205438979049774</v>
      </c>
      <c r="O639" s="100">
        <f>+'Ark1'!X2437</f>
        <v>0</v>
      </c>
      <c r="Q639" s="100">
        <f>+'Ark1'!Y2437</f>
        <v>0</v>
      </c>
      <c r="R639" s="110"/>
      <c r="T639" s="110"/>
      <c r="U639" s="100">
        <f>+'Ark1'!AA2437</f>
        <v>7.7888387304217197</v>
      </c>
      <c r="V639" s="10">
        <f t="shared" si="19"/>
        <v>2.153113087674714</v>
      </c>
      <c r="W639" s="1">
        <f>+'Ark1'!V2437</f>
        <v>76.062230746532947</v>
      </c>
      <c r="X639" s="39"/>
    </row>
    <row r="640" spans="1:24" ht="15.6">
      <c r="A640" s="39"/>
      <c r="B640">
        <f>+'Ark1'!C2438</f>
        <v>2000</v>
      </c>
      <c r="C640">
        <f>+'Ark1'!M2438</f>
        <v>63</v>
      </c>
      <c r="D640" s="301">
        <f>+'Ark1'!Q2438</f>
        <v>730</v>
      </c>
      <c r="F640" s="301">
        <f>+'Ark1'!R2438</f>
        <v>1065</v>
      </c>
      <c r="H640" s="301">
        <f>+'Ark1'!S2438</f>
        <v>1065</v>
      </c>
      <c r="I640" s="100">
        <f>+'Ark1'!AD2438</f>
        <v>8.562903572057437E-2</v>
      </c>
      <c r="K640" s="100">
        <f>+'Ark1'!AE2438</f>
        <v>8.8777715161032514E-2</v>
      </c>
      <c r="M640" s="100">
        <f>+'Ark1'!W2438</f>
        <v>70.626833333333352</v>
      </c>
      <c r="O640" s="100">
        <f>+'Ark1'!X2438</f>
        <v>0</v>
      </c>
      <c r="Q640" s="100">
        <f>+'Ark1'!Y2438</f>
        <v>0</v>
      </c>
      <c r="R640" s="110"/>
      <c r="T640" s="110"/>
      <c r="U640" s="100">
        <f>+'Ark1'!AA2438</f>
        <v>8.1901314525605908</v>
      </c>
      <c r="V640" s="10">
        <f t="shared" si="19"/>
        <v>1.4589041095890412</v>
      </c>
      <c r="W640" s="1">
        <f>+'Ark1'!V2438</f>
        <v>76.51877934272305</v>
      </c>
      <c r="X640" s="39"/>
    </row>
    <row r="641" spans="1:24" ht="15.6">
      <c r="A641" s="39"/>
      <c r="B641">
        <f>+'Ark1'!C2439</f>
        <v>2000</v>
      </c>
      <c r="C641">
        <f>+'Ark1'!M2439</f>
        <v>64</v>
      </c>
      <c r="D641" s="301">
        <f>+'Ark1'!Q2439</f>
        <v>406</v>
      </c>
      <c r="F641" s="301">
        <f>+'Ark1'!R2439</f>
        <v>613</v>
      </c>
      <c r="H641" s="301">
        <f>+'Ark1'!S2439</f>
        <v>613</v>
      </c>
      <c r="I641" s="100">
        <f>+'Ark1'!AD2439</f>
        <v>4.9286947320856409E-2</v>
      </c>
      <c r="K641" s="100">
        <f>+'Ark1'!AE2439</f>
        <v>5.040630736238861E-2</v>
      </c>
      <c r="M641" s="100">
        <f>+'Ark1'!W2439</f>
        <v>69.669033768352307</v>
      </c>
      <c r="O641" s="100">
        <f>+'Ark1'!X2439</f>
        <v>0</v>
      </c>
      <c r="Q641" s="100">
        <f>+'Ark1'!Y2439</f>
        <v>0</v>
      </c>
      <c r="R641" s="110"/>
      <c r="T641" s="110"/>
      <c r="U641" s="100">
        <f>+'Ark1'!AA2439</f>
        <v>7.6849111384537823</v>
      </c>
      <c r="V641" s="10">
        <f t="shared" si="19"/>
        <v>1.5098522167487685</v>
      </c>
      <c r="W641" s="1">
        <f>+'Ark1'!V2439</f>
        <v>75.481076672104351</v>
      </c>
      <c r="X641" s="39"/>
    </row>
    <row r="642" spans="1:24" ht="15.6">
      <c r="A642" s="39"/>
      <c r="B642">
        <f>+'Ark1'!C2440</f>
        <v>2000</v>
      </c>
      <c r="C642">
        <f>+'Ark1'!M2440</f>
        <v>65</v>
      </c>
      <c r="D642" s="301">
        <f>+'Ark1'!Q2440</f>
        <v>227</v>
      </c>
      <c r="F642" s="301">
        <f>+'Ark1'!R2440</f>
        <v>279</v>
      </c>
      <c r="H642" s="301">
        <f>+'Ark1'!S2440</f>
        <v>279</v>
      </c>
      <c r="I642" s="100">
        <f>+'Ark1'!AD2440</f>
        <v>2.2432395273277225E-2</v>
      </c>
      <c r="K642" s="100">
        <f>+'Ark1'!AE2440</f>
        <v>2.2524271078909003E-2</v>
      </c>
      <c r="M642" s="100">
        <f>+'Ark1'!W2440</f>
        <v>68.400916487455191</v>
      </c>
      <c r="O642" s="100">
        <f>+'Ark1'!X2440</f>
        <v>0</v>
      </c>
      <c r="Q642" s="100">
        <f>+'Ark1'!Y2440</f>
        <v>0</v>
      </c>
      <c r="R642" s="110"/>
      <c r="T642" s="110"/>
      <c r="U642" s="100">
        <f>+'Ark1'!AA2440</f>
        <v>8.7472764233405318</v>
      </c>
      <c r="V642" s="10">
        <f t="shared" si="19"/>
        <v>1.2290748898678414</v>
      </c>
      <c r="W642" s="1">
        <f>+'Ark1'!V2440</f>
        <v>74.107168458781388</v>
      </c>
      <c r="X642" s="39"/>
    </row>
    <row r="643" spans="1:24" ht="15.6">
      <c r="A643" s="39"/>
      <c r="B643">
        <f>+'Ark1'!C2441</f>
        <v>2000</v>
      </c>
      <c r="C643">
        <f>+'Ark1'!M2441</f>
        <v>66</v>
      </c>
      <c r="D643" s="301">
        <f>+'Ark1'!Q2441</f>
        <v>0</v>
      </c>
      <c r="F643" s="301">
        <f>+'Ark1'!R2441</f>
        <v>0</v>
      </c>
      <c r="H643" s="301">
        <f>+'Ark1'!S2441</f>
        <v>0</v>
      </c>
      <c r="I643" s="100">
        <f>+'Ark1'!AD2441</f>
        <v>0</v>
      </c>
      <c r="K643" s="100">
        <f>+'Ark1'!AE2441</f>
        <v>0</v>
      </c>
      <c r="M643" s="100">
        <f>+'Ark1'!W2441</f>
        <v>0</v>
      </c>
      <c r="O643" s="100">
        <f>+'Ark1'!X2441</f>
        <v>0</v>
      </c>
      <c r="Q643" s="100">
        <f>+'Ark1'!Y2441</f>
        <v>0</v>
      </c>
      <c r="R643" s="110"/>
      <c r="T643" s="110"/>
      <c r="U643" s="100">
        <f>+'Ark1'!AA2441</f>
        <v>0</v>
      </c>
      <c r="V643" s="10" t="e">
        <f t="shared" si="19"/>
        <v>#DIV/0!</v>
      </c>
      <c r="W643" s="1">
        <f>+'Ark1'!V2441</f>
        <v>0</v>
      </c>
      <c r="X643" s="39"/>
    </row>
    <row r="644" spans="1:24" ht="15.6">
      <c r="A644" s="39"/>
      <c r="B644">
        <f>+'Ark1'!C2442</f>
        <v>2000</v>
      </c>
      <c r="C644">
        <f>+'Ark1'!M2442</f>
        <v>67</v>
      </c>
      <c r="D644" s="301">
        <f>+'Ark1'!Q2442</f>
        <v>0</v>
      </c>
      <c r="F644" s="301">
        <f>+'Ark1'!R2442</f>
        <v>0</v>
      </c>
      <c r="H644" s="301">
        <f>+'Ark1'!S2442</f>
        <v>0</v>
      </c>
      <c r="I644" s="100">
        <f>+'Ark1'!AD2442</f>
        <v>0</v>
      </c>
      <c r="K644" s="100">
        <f>+'Ark1'!AE2442</f>
        <v>0</v>
      </c>
      <c r="M644" s="100">
        <f>+'Ark1'!W2442</f>
        <v>0</v>
      </c>
      <c r="O644" s="100">
        <f>+'Ark1'!X2442</f>
        <v>0</v>
      </c>
      <c r="Q644" s="100">
        <f>+'Ark1'!Y2442</f>
        <v>0</v>
      </c>
      <c r="R644" s="110"/>
      <c r="T644" s="110"/>
      <c r="U644" s="100">
        <f>+'Ark1'!AA2442</f>
        <v>0</v>
      </c>
      <c r="V644" s="10" t="e">
        <f t="shared" si="19"/>
        <v>#DIV/0!</v>
      </c>
      <c r="W644" s="1">
        <f>+'Ark1'!V2442</f>
        <v>0</v>
      </c>
      <c r="X644" s="39"/>
    </row>
    <row r="645" spans="1:24" ht="15.6">
      <c r="A645" s="39"/>
      <c r="B645">
        <f>+'Ark1'!C2443</f>
        <v>2000</v>
      </c>
      <c r="C645">
        <f>+'Ark1'!M2443</f>
        <v>68</v>
      </c>
      <c r="D645" s="301">
        <f>+'Ark1'!Q2443</f>
        <v>0</v>
      </c>
      <c r="F645" s="301">
        <f>+'Ark1'!R2443</f>
        <v>0</v>
      </c>
      <c r="H645" s="301">
        <f>+'Ark1'!S2443</f>
        <v>0</v>
      </c>
      <c r="I645" s="100">
        <f>+'Ark1'!AD2443</f>
        <v>0</v>
      </c>
      <c r="K645" s="100">
        <f>+'Ark1'!AE2443</f>
        <v>0</v>
      </c>
      <c r="M645" s="100">
        <f>+'Ark1'!W2443</f>
        <v>0</v>
      </c>
      <c r="O645" s="100">
        <f>+'Ark1'!X2443</f>
        <v>0</v>
      </c>
      <c r="Q645" s="100">
        <f>+'Ark1'!Y2443</f>
        <v>0</v>
      </c>
      <c r="R645" s="110"/>
      <c r="T645" s="110"/>
      <c r="U645" s="100">
        <f>+'Ark1'!AA2443</f>
        <v>0</v>
      </c>
      <c r="V645" s="10" t="e">
        <f t="shared" si="19"/>
        <v>#DIV/0!</v>
      </c>
      <c r="W645" s="1">
        <f>+'Ark1'!V2443</f>
        <v>0</v>
      </c>
      <c r="X645" s="39"/>
    </row>
    <row r="646" spans="1:24" ht="15.6">
      <c r="A646" s="39"/>
      <c r="B646">
        <f>+'Ark1'!C2444</f>
        <v>1999</v>
      </c>
      <c r="C646">
        <f>+'Ark1'!M2444</f>
        <v>35</v>
      </c>
      <c r="D646" s="301">
        <f>+'Ark1'!Q2444</f>
        <v>33</v>
      </c>
      <c r="F646" s="301">
        <f>+'Ark1'!R2444</f>
        <v>46</v>
      </c>
      <c r="H646" s="301">
        <f>+'Ark1'!S2444</f>
        <v>45</v>
      </c>
      <c r="I646" s="100">
        <f>+'Ark1'!AD2444</f>
        <v>3.5433083754759158E-3</v>
      </c>
      <c r="K646" s="100">
        <f>+'Ark1'!AE2444</f>
        <v>3.3108588649642472E-3</v>
      </c>
      <c r="M646" s="100">
        <f>+'Ark1'!W2444</f>
        <v>66.066288888888877</v>
      </c>
      <c r="O646" s="100">
        <f>+'Ark1'!X2444</f>
        <v>0</v>
      </c>
      <c r="Q646" s="100">
        <f>+'Ark1'!Y2444</f>
        <v>0</v>
      </c>
      <c r="R646" s="110"/>
      <c r="T646" s="110"/>
      <c r="U646" s="100">
        <f>+'Ark1'!AA2444</f>
        <v>12.39979709286006</v>
      </c>
      <c r="V646" s="10">
        <f t="shared" si="19"/>
        <v>1.393939393939394</v>
      </c>
      <c r="W646" s="1">
        <f>+'Ark1'!V2444</f>
        <v>72.797777777777782</v>
      </c>
      <c r="X646" s="39"/>
    </row>
    <row r="647" spans="1:24" ht="15.6">
      <c r="A647" s="39"/>
      <c r="B647">
        <f>+'Ark1'!C2445</f>
        <v>1999</v>
      </c>
      <c r="C647">
        <f>+'Ark1'!M2445</f>
        <v>36</v>
      </c>
      <c r="D647" s="301">
        <f>+'Ark1'!Q2445</f>
        <v>19</v>
      </c>
      <c r="F647" s="301">
        <f>+'Ark1'!R2445</f>
        <v>19</v>
      </c>
      <c r="H647" s="301">
        <f>+'Ark1'!S2445</f>
        <v>19</v>
      </c>
      <c r="I647" s="100">
        <f>+'Ark1'!AD2445</f>
        <v>1.4635404159574436E-3</v>
      </c>
      <c r="K647" s="100">
        <f>+'Ark1'!AE2445</f>
        <v>1.5316705354496201E-3</v>
      </c>
      <c r="M647" s="100">
        <f>+'Ark1'!W2445</f>
        <v>72.387489473684226</v>
      </c>
      <c r="O647" s="100">
        <f>+'Ark1'!X2445</f>
        <v>0</v>
      </c>
      <c r="Q647" s="100">
        <f>+'Ark1'!Y2445</f>
        <v>0</v>
      </c>
      <c r="R647" s="110"/>
      <c r="T647" s="110"/>
      <c r="U647" s="100">
        <f>+'Ark1'!AA2445</f>
        <v>12.272843971137576</v>
      </c>
      <c r="V647" s="10">
        <f t="shared" si="19"/>
        <v>1</v>
      </c>
      <c r="W647" s="1">
        <f>+'Ark1'!V2445</f>
        <v>78.426315789473691</v>
      </c>
      <c r="X647" s="39"/>
    </row>
    <row r="648" spans="1:24" ht="15.6">
      <c r="A648" s="39"/>
      <c r="B648">
        <f>+'Ark1'!C2446</f>
        <v>1999</v>
      </c>
      <c r="C648">
        <f>+'Ark1'!M2446</f>
        <v>37</v>
      </c>
      <c r="D648" s="301">
        <f>+'Ark1'!Q2446</f>
        <v>22</v>
      </c>
      <c r="F648" s="301">
        <f>+'Ark1'!R2446</f>
        <v>22</v>
      </c>
      <c r="H648" s="301">
        <f>+'Ark1'!S2446</f>
        <v>22</v>
      </c>
      <c r="I648" s="100">
        <f>+'Ark1'!AD2446</f>
        <v>1.6946257447928298E-3</v>
      </c>
      <c r="K648" s="100">
        <f>+'Ark1'!AE2446</f>
        <v>1.8586448306825072E-3</v>
      </c>
      <c r="M648" s="100">
        <f>+'Ark1'!W2446</f>
        <v>75.862209090909104</v>
      </c>
      <c r="O648" s="100">
        <f>+'Ark1'!X2446</f>
        <v>0</v>
      </c>
      <c r="Q648" s="100">
        <f>+'Ark1'!Y2446</f>
        <v>0</v>
      </c>
      <c r="R648" s="110"/>
      <c r="T648" s="110"/>
      <c r="U648" s="100">
        <f>+'Ark1'!AA2446</f>
        <v>12.783373065428242</v>
      </c>
      <c r="V648" s="10">
        <f t="shared" si="19"/>
        <v>1</v>
      </c>
      <c r="W648" s="1">
        <f>+'Ark1'!V2446</f>
        <v>82.190909090909088</v>
      </c>
      <c r="X648" s="39"/>
    </row>
    <row r="649" spans="1:24" ht="15.6">
      <c r="A649" s="39"/>
      <c r="B649">
        <f>+'Ark1'!C2447</f>
        <v>1999</v>
      </c>
      <c r="C649">
        <f>+'Ark1'!M2447</f>
        <v>38</v>
      </c>
      <c r="D649" s="301">
        <f>+'Ark1'!Q2447</f>
        <v>34</v>
      </c>
      <c r="F649" s="301">
        <f>+'Ark1'!R2447</f>
        <v>40</v>
      </c>
      <c r="H649" s="301">
        <f>+'Ark1'!S2447</f>
        <v>40</v>
      </c>
      <c r="I649" s="100">
        <f>+'Ark1'!AD2447</f>
        <v>3.0811377178051446E-3</v>
      </c>
      <c r="K649" s="100">
        <f>+'Ark1'!AE2447</f>
        <v>3.2240014995219999E-3</v>
      </c>
      <c r="M649" s="100">
        <f>+'Ark1'!W2447</f>
        <v>72.374737499999981</v>
      </c>
      <c r="O649" s="100">
        <f>+'Ark1'!X2447</f>
        <v>0</v>
      </c>
      <c r="Q649" s="100">
        <f>+'Ark1'!Y2447</f>
        <v>0</v>
      </c>
      <c r="R649" s="110"/>
      <c r="T649" s="110"/>
      <c r="U649" s="100">
        <f>+'Ark1'!AA2447</f>
        <v>11.117461004579516</v>
      </c>
      <c r="V649" s="10">
        <f t="shared" si="19"/>
        <v>1.1764705882352942</v>
      </c>
      <c r="W649" s="1">
        <f>+'Ark1'!V2447</f>
        <v>78.412499999999994</v>
      </c>
      <c r="X649" s="39"/>
    </row>
    <row r="650" spans="1:24" ht="15.6">
      <c r="A650" s="39"/>
      <c r="B650">
        <f>+'Ark1'!C2448</f>
        <v>1999</v>
      </c>
      <c r="C650">
        <f>+'Ark1'!M2448</f>
        <v>39</v>
      </c>
      <c r="D650" s="301">
        <f>+'Ark1'!Q2448</f>
        <v>86</v>
      </c>
      <c r="F650" s="301">
        <f>+'Ark1'!R2448</f>
        <v>97</v>
      </c>
      <c r="H650" s="301">
        <f>+'Ark1'!S2448</f>
        <v>97</v>
      </c>
      <c r="I650" s="100">
        <f>+'Ark1'!AD2448</f>
        <v>7.4717589656774748E-3</v>
      </c>
      <c r="K650" s="100">
        <f>+'Ark1'!AE2448</f>
        <v>7.8302171920640127E-3</v>
      </c>
      <c r="M650" s="100">
        <f>+'Ark1'!W2448</f>
        <v>72.48594948453615</v>
      </c>
      <c r="O650" s="100">
        <f>+'Ark1'!X2448</f>
        <v>0</v>
      </c>
      <c r="Q650" s="100">
        <f>+'Ark1'!Y2448</f>
        <v>0</v>
      </c>
      <c r="R650" s="110"/>
      <c r="T650" s="110"/>
      <c r="U650" s="100">
        <f>+'Ark1'!AA2448</f>
        <v>12.244704169500183</v>
      </c>
      <c r="V650" s="10">
        <f t="shared" si="19"/>
        <v>1.1279069767441861</v>
      </c>
      <c r="W650" s="1">
        <f>+'Ark1'!V2448</f>
        <v>78.532989690721649</v>
      </c>
      <c r="X650" s="39"/>
    </row>
    <row r="651" spans="1:24" ht="15.6">
      <c r="A651" s="39"/>
      <c r="B651">
        <f>+'Ark1'!C2449</f>
        <v>1999</v>
      </c>
      <c r="C651">
        <f>+'Ark1'!M2449</f>
        <v>40</v>
      </c>
      <c r="D651" s="301">
        <f>+'Ark1'!Q2449</f>
        <v>110</v>
      </c>
      <c r="F651" s="301">
        <f>+'Ark1'!R2449</f>
        <v>138</v>
      </c>
      <c r="H651" s="301">
        <f>+'Ark1'!S2449</f>
        <v>138</v>
      </c>
      <c r="I651" s="100">
        <f>+'Ark1'!AD2449</f>
        <v>1.0629925126427749E-2</v>
      </c>
      <c r="K651" s="100">
        <f>+'Ark1'!AE2449</f>
        <v>1.1152896881910923E-2</v>
      </c>
      <c r="M651" s="100">
        <f>+'Ark1'!W2449</f>
        <v>72.570540579710141</v>
      </c>
      <c r="O651" s="100">
        <f>+'Ark1'!X2449</f>
        <v>0</v>
      </c>
      <c r="Q651" s="100">
        <f>+'Ark1'!Y2449</f>
        <v>0</v>
      </c>
      <c r="R651" s="110"/>
      <c r="T651" s="110"/>
      <c r="U651" s="100">
        <f>+'Ark1'!AA2449</f>
        <v>9.8621495817371017</v>
      </c>
      <c r="V651" s="10">
        <f t="shared" si="19"/>
        <v>1.2545454545454546</v>
      </c>
      <c r="W651" s="1">
        <f>+'Ark1'!V2449</f>
        <v>78.624637681159456</v>
      </c>
      <c r="X651" s="39"/>
    </row>
    <row r="652" spans="1:24" ht="15.6">
      <c r="A652" s="39"/>
      <c r="B652">
        <f>+'Ark1'!C2450</f>
        <v>1999</v>
      </c>
      <c r="C652">
        <f>+'Ark1'!M2450</f>
        <v>41</v>
      </c>
      <c r="D652" s="301">
        <f>+'Ark1'!Q2450</f>
        <v>175</v>
      </c>
      <c r="F652" s="301">
        <f>+'Ark1'!R2450</f>
        <v>233.5</v>
      </c>
      <c r="H652" s="301">
        <f>+'Ark1'!S2450</f>
        <v>233.5</v>
      </c>
      <c r="I652" s="100">
        <f>+'Ark1'!AD2450</f>
        <v>1.7986141427687525E-2</v>
      </c>
      <c r="K652" s="100">
        <f>+'Ark1'!AE2450</f>
        <v>1.8525802335687881E-2</v>
      </c>
      <c r="M652" s="100">
        <f>+'Ark1'!W2450</f>
        <v>71.242950749464697</v>
      </c>
      <c r="O652" s="100">
        <f>+'Ark1'!X2450</f>
        <v>0</v>
      </c>
      <c r="Q652" s="100">
        <f>+'Ark1'!Y2450</f>
        <v>0</v>
      </c>
      <c r="R652" s="110"/>
      <c r="T652" s="110"/>
      <c r="U652" s="100">
        <f>+'Ark1'!AA2450</f>
        <v>9.0144512086944246</v>
      </c>
      <c r="V652" s="10">
        <f t="shared" si="19"/>
        <v>1.3342857142857143</v>
      </c>
      <c r="W652" s="1">
        <f>+'Ark1'!V2450</f>
        <v>77.18629550321198</v>
      </c>
      <c r="X652" s="39"/>
    </row>
    <row r="653" spans="1:24" ht="15.6">
      <c r="A653" s="39"/>
      <c r="B653">
        <f>+'Ark1'!C2451</f>
        <v>1999</v>
      </c>
      <c r="C653">
        <f>+'Ark1'!M2451</f>
        <v>42</v>
      </c>
      <c r="D653" s="301">
        <f>+'Ark1'!Q2451</f>
        <v>318</v>
      </c>
      <c r="F653" s="301">
        <f>+'Ark1'!R2451</f>
        <v>436</v>
      </c>
      <c r="H653" s="301">
        <f>+'Ark1'!S2451</f>
        <v>436</v>
      </c>
      <c r="I653" s="100">
        <f>+'Ark1'!AD2451</f>
        <v>3.3584401124076076E-2</v>
      </c>
      <c r="K653" s="100">
        <f>+'Ark1'!AE2451</f>
        <v>3.5223282826261824E-2</v>
      </c>
      <c r="M653" s="100">
        <f>+'Ark1'!W2451</f>
        <v>72.542930963302737</v>
      </c>
      <c r="O653" s="100">
        <f>+'Ark1'!X2451</f>
        <v>0</v>
      </c>
      <c r="Q653" s="100">
        <f>+'Ark1'!Y2451</f>
        <v>0</v>
      </c>
      <c r="R653" s="110"/>
      <c r="T653" s="110"/>
      <c r="U653" s="100">
        <f>+'Ark1'!AA2451</f>
        <v>9.5500231566549054</v>
      </c>
      <c r="V653" s="10">
        <f t="shared" si="19"/>
        <v>1.371069182389937</v>
      </c>
      <c r="W653" s="1">
        <f>+'Ark1'!V2451</f>
        <v>78.594724770642188</v>
      </c>
      <c r="X653" s="39"/>
    </row>
    <row r="654" spans="1:24" ht="15.6">
      <c r="A654" s="39"/>
      <c r="B654">
        <f>+'Ark1'!C2452</f>
        <v>1999</v>
      </c>
      <c r="C654">
        <f>+'Ark1'!M2452</f>
        <v>43</v>
      </c>
      <c r="D654" s="301">
        <f>+'Ark1'!Q2452</f>
        <v>495</v>
      </c>
      <c r="F654" s="301">
        <f>+'Ark1'!R2452</f>
        <v>722</v>
      </c>
      <c r="H654" s="301">
        <f>+'Ark1'!S2452</f>
        <v>722</v>
      </c>
      <c r="I654" s="100">
        <f>+'Ark1'!AD2452</f>
        <v>5.5614535806382814E-2</v>
      </c>
      <c r="K654" s="100">
        <f>+'Ark1'!AE2452</f>
        <v>5.8368869105661456E-2</v>
      </c>
      <c r="M654" s="100">
        <f>+'Ark1'!W2452</f>
        <v>72.59318296398898</v>
      </c>
      <c r="O654" s="100">
        <f>+'Ark1'!X2452</f>
        <v>0</v>
      </c>
      <c r="Q654" s="100">
        <f>+'Ark1'!Y2452</f>
        <v>0</v>
      </c>
      <c r="R654" s="110"/>
      <c r="T654" s="110"/>
      <c r="U654" s="100">
        <f>+'Ark1'!AA2452</f>
        <v>8.7384145202278738</v>
      </c>
      <c r="V654" s="10">
        <f t="shared" si="19"/>
        <v>1.4585858585858587</v>
      </c>
      <c r="W654" s="1">
        <f>+'Ark1'!V2452</f>
        <v>78.649168975069344</v>
      </c>
      <c r="X654" s="39"/>
    </row>
    <row r="655" spans="1:24" ht="15.6">
      <c r="A655" s="39"/>
      <c r="B655">
        <f>+'Ark1'!C2453</f>
        <v>1999</v>
      </c>
      <c r="C655">
        <f>+'Ark1'!M2453</f>
        <v>44</v>
      </c>
      <c r="D655" s="301">
        <f>+'Ark1'!Q2453</f>
        <v>794</v>
      </c>
      <c r="F655" s="301">
        <f>+'Ark1'!R2453</f>
        <v>1292.5</v>
      </c>
      <c r="H655" s="301">
        <f>+'Ark1'!S2453</f>
        <v>1292.5</v>
      </c>
      <c r="I655" s="100">
        <f>+'Ark1'!AD2453</f>
        <v>9.9559262506578691E-2</v>
      </c>
      <c r="K655" s="100">
        <f>+'Ark1'!AE2453</f>
        <v>0.10355227618828172</v>
      </c>
      <c r="M655" s="100">
        <f>+'Ark1'!W2453</f>
        <v>71.941726421663475</v>
      </c>
      <c r="O655" s="100">
        <f>+'Ark1'!X2453</f>
        <v>0</v>
      </c>
      <c r="Q655" s="100">
        <f>+'Ark1'!Y2453</f>
        <v>0</v>
      </c>
      <c r="R655" s="110"/>
      <c r="T655" s="110"/>
      <c r="U655" s="100">
        <f>+'Ark1'!AA2453</f>
        <v>8.1196994620016003</v>
      </c>
      <c r="V655" s="10">
        <f t="shared" si="19"/>
        <v>1.6278337531486147</v>
      </c>
      <c r="W655" s="1">
        <f>+'Ark1'!V2453</f>
        <v>77.943365570599553</v>
      </c>
      <c r="X655" s="39"/>
    </row>
    <row r="656" spans="1:24">
      <c r="A656" s="39"/>
      <c r="B656" s="39"/>
      <c r="C656" s="39"/>
      <c r="D656" s="307"/>
      <c r="E656" s="39"/>
      <c r="F656" s="307"/>
      <c r="G656" s="307"/>
      <c r="H656" s="307"/>
      <c r="I656" s="39"/>
      <c r="J656" s="39"/>
      <c r="K656" s="115"/>
      <c r="L656" s="39"/>
      <c r="M656" s="39"/>
      <c r="N656" s="39"/>
      <c r="O656" s="39"/>
      <c r="P656" s="39"/>
      <c r="Q656" s="39"/>
      <c r="R656" s="39"/>
      <c r="S656" s="64"/>
      <c r="T656" s="39"/>
      <c r="U656" s="115"/>
      <c r="V656" s="64"/>
      <c r="W656" s="39"/>
      <c r="X656" s="39"/>
    </row>
    <row r="657" spans="1:24">
      <c r="A657" s="39"/>
      <c r="B657" s="39"/>
      <c r="C657" s="39"/>
      <c r="D657" s="307"/>
      <c r="E657" s="39"/>
      <c r="F657" s="307"/>
      <c r="G657" s="307"/>
      <c r="H657" s="307"/>
      <c r="I657" s="39"/>
      <c r="J657" s="39"/>
      <c r="K657" s="115"/>
      <c r="L657" s="39"/>
      <c r="M657" s="39"/>
      <c r="N657" s="39"/>
      <c r="O657" s="39"/>
      <c r="P657" s="39"/>
      <c r="Q657" s="39"/>
      <c r="R657" s="39"/>
      <c r="S657" s="64"/>
      <c r="T657" s="39"/>
      <c r="U657" s="115"/>
      <c r="V657" s="64"/>
      <c r="W657" s="39"/>
      <c r="X657" s="39"/>
    </row>
  </sheetData>
  <mergeCells count="1">
    <mergeCell ref="P4:S4"/>
  </mergeCells>
  <conditionalFormatting sqref="J10:J30">
    <cfRule type="cellIs" dxfId="146" priority="11" operator="lessThan">
      <formula>0</formula>
    </cfRule>
    <cfRule type="cellIs" dxfId="145" priority="12" operator="greaterThan">
      <formula>0</formula>
    </cfRule>
  </conditionalFormatting>
  <conditionalFormatting sqref="L10:L30">
    <cfRule type="cellIs" dxfId="144" priority="9" operator="lessThan">
      <formula>0</formula>
    </cfRule>
    <cfRule type="cellIs" dxfId="143" priority="10" operator="greaterThan">
      <formula>0</formula>
    </cfRule>
  </conditionalFormatting>
  <conditionalFormatting sqref="E10:E30">
    <cfRule type="cellIs" dxfId="142" priority="7" operator="lessThan">
      <formula>0</formula>
    </cfRule>
    <cfRule type="cellIs" dxfId="141" priority="8" operator="greaterThan">
      <formula>0</formula>
    </cfRule>
  </conditionalFormatting>
  <conditionalFormatting sqref="G10:G30">
    <cfRule type="cellIs" dxfId="140" priority="5" operator="lessThan">
      <formula>0</formula>
    </cfRule>
    <cfRule type="cellIs" dxfId="139" priority="6" operator="greaterThan">
      <formula>0</formula>
    </cfRule>
  </conditionalFormatting>
  <conditionalFormatting sqref="N10:N30">
    <cfRule type="cellIs" dxfId="138" priority="3" operator="lessThan">
      <formula>0</formula>
    </cfRule>
    <cfRule type="cellIs" dxfId="137" priority="4" operator="greaterThan">
      <formula>0</formula>
    </cfRule>
  </conditionalFormatting>
  <conditionalFormatting sqref="P10:P30">
    <cfRule type="cellIs" dxfId="136" priority="1" operator="lessThan">
      <formula>0</formula>
    </cfRule>
    <cfRule type="cellIs" dxfId="13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6CB1C-6C50-49E7-9060-61265A754740}">
  <dimension ref="X1:AX66"/>
  <sheetViews>
    <sheetView zoomScale="82" zoomScaleNormal="82" workbookViewId="0">
      <selection activeCell="A41" sqref="A41"/>
    </sheetView>
  </sheetViews>
  <sheetFormatPr baseColWidth="10" defaultRowHeight="15"/>
  <cols>
    <col min="25" max="25" width="1.90625" customWidth="1"/>
    <col min="26" max="26" width="6" customWidth="1"/>
    <col min="27" max="27" width="5.08984375" customWidth="1"/>
    <col min="28" max="28" width="6.36328125" customWidth="1"/>
    <col min="29" max="29" width="5.08984375" style="10" customWidth="1"/>
    <col min="30" max="30" width="6.54296875" customWidth="1"/>
    <col min="31" max="31" width="6.36328125" style="10" customWidth="1"/>
    <col min="32" max="32" width="6.54296875" customWidth="1"/>
    <col min="33" max="33" width="5.6328125" style="100" customWidth="1"/>
    <col min="34" max="34" width="5.08984375" style="100" customWidth="1"/>
    <col min="35" max="35" width="5.36328125" customWidth="1"/>
    <col min="36" max="36" width="5.08984375" style="100" customWidth="1"/>
    <col min="37" max="37" width="7.1796875" style="100" customWidth="1"/>
    <col min="38" max="38" width="5.08984375" style="100" customWidth="1"/>
    <col min="39" max="39" width="5.453125" style="100" customWidth="1"/>
    <col min="40" max="40" width="5.08984375" style="100" customWidth="1"/>
    <col min="41" max="41" width="7.6328125" style="100" customWidth="1"/>
    <col min="42" max="42" width="7" style="100" customWidth="1"/>
    <col min="43" max="43" width="6.54296875" style="10" customWidth="1"/>
    <col min="44" max="44" width="6.90625" customWidth="1"/>
    <col min="45" max="45" width="2.6328125" style="10" customWidth="1"/>
    <col min="46" max="46" width="10.90625" style="100"/>
    <col min="48" max="48" width="14" customWidth="1"/>
    <col min="49" max="49" width="12.54296875" customWidth="1"/>
    <col min="50" max="50" width="10.90625" customWidth="1"/>
  </cols>
  <sheetData>
    <row r="1" spans="24:50">
      <c r="X1" s="100"/>
      <c r="Y1" s="100"/>
      <c r="Z1" s="100"/>
      <c r="AA1" s="100"/>
      <c r="AB1" s="100"/>
      <c r="AC1" s="100"/>
      <c r="AD1" s="100"/>
      <c r="AE1" s="100"/>
      <c r="AF1" s="100"/>
      <c r="AI1" s="100"/>
      <c r="AQ1" s="100"/>
      <c r="AR1" s="100"/>
      <c r="AS1" s="100"/>
    </row>
    <row r="2" spans="24:50" s="165" customFormat="1" ht="31.8"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3"/>
    </row>
    <row r="3" spans="24:50" ht="13.5" customHeight="1">
      <c r="X3" s="100"/>
      <c r="Y3" s="100"/>
      <c r="Z3" s="100"/>
      <c r="AA3" s="100"/>
      <c r="AB3" s="100"/>
      <c r="AC3" s="100"/>
      <c r="AD3" s="100"/>
      <c r="AE3" s="100"/>
      <c r="AF3" s="100"/>
      <c r="AI3" s="100"/>
      <c r="AQ3" s="100"/>
      <c r="AR3" s="100"/>
      <c r="AS3" s="100"/>
    </row>
    <row r="4" spans="24:50" ht="13.5" customHeight="1">
      <c r="X4" s="100"/>
      <c r="Y4" s="100"/>
      <c r="Z4" s="100"/>
      <c r="AA4" s="100"/>
      <c r="AB4" s="100"/>
      <c r="AC4" s="100"/>
      <c r="AD4" s="100"/>
      <c r="AE4" s="100"/>
      <c r="AF4" s="100"/>
      <c r="AI4" s="100"/>
      <c r="AQ4" s="100"/>
      <c r="AR4" s="100"/>
      <c r="AS4" s="100"/>
    </row>
    <row r="5" spans="24:50" s="191" customFormat="1" ht="19.8"/>
    <row r="6" spans="24:50" ht="15.6">
      <c r="AC6"/>
      <c r="AE6"/>
      <c r="AG6"/>
      <c r="AH6"/>
      <c r="AJ6"/>
      <c r="AK6"/>
      <c r="AL6"/>
      <c r="AM6"/>
      <c r="AN6"/>
      <c r="AO6"/>
      <c r="AP6"/>
      <c r="AQ6"/>
      <c r="AS6"/>
      <c r="AT6"/>
      <c r="AW6" s="5"/>
      <c r="AX6" s="5"/>
    </row>
    <row r="7" spans="24:50" ht="15.6">
      <c r="AC7"/>
      <c r="AE7"/>
      <c r="AG7"/>
      <c r="AH7"/>
      <c r="AJ7"/>
      <c r="AK7"/>
      <c r="AL7"/>
      <c r="AM7"/>
      <c r="AN7"/>
      <c r="AO7"/>
      <c r="AP7"/>
      <c r="AQ7"/>
      <c r="AS7"/>
      <c r="AT7"/>
      <c r="AW7" s="5"/>
      <c r="AX7" s="5"/>
    </row>
    <row r="8" spans="24:50" ht="15.75" customHeight="1">
      <c r="AE8" s="100"/>
      <c r="AF8" s="100"/>
      <c r="AI8" s="100"/>
      <c r="AQ8" s="100"/>
      <c r="AR8" s="100"/>
      <c r="AS8" s="100"/>
      <c r="AW8" s="5"/>
      <c r="AX8" s="5"/>
    </row>
    <row r="9" spans="24:50" ht="18" customHeight="1"/>
    <row r="16" spans="24:50">
      <c r="AU16" s="4"/>
    </row>
    <row r="23" spans="47:47">
      <c r="AU23" s="4"/>
    </row>
    <row r="24" spans="47:47">
      <c r="AU24" s="10"/>
    </row>
    <row r="25" spans="47:47">
      <c r="AU25" s="10"/>
    </row>
    <row r="26" spans="47:47">
      <c r="AU26" s="10"/>
    </row>
    <row r="27" spans="47:47">
      <c r="AU27" s="10"/>
    </row>
    <row r="28" spans="47:47">
      <c r="AU28" s="10"/>
    </row>
    <row r="29" spans="47:47">
      <c r="AU29" s="10"/>
    </row>
    <row r="30" spans="47:47">
      <c r="AU30" s="10"/>
    </row>
    <row r="31" spans="47:47">
      <c r="AU31" s="10"/>
    </row>
    <row r="32" spans="47:47">
      <c r="AU32" s="10"/>
    </row>
    <row r="33" spans="47:47">
      <c r="AU33" s="10"/>
    </row>
    <row r="34" spans="47:47" ht="16.5" customHeight="1">
      <c r="AU34" s="10"/>
    </row>
    <row r="35" spans="47:47" ht="16.5" customHeight="1">
      <c r="AU35" s="10"/>
    </row>
    <row r="36" spans="47:47">
      <c r="AU36" s="10"/>
    </row>
    <row r="37" spans="47:47" ht="17.25" customHeight="1">
      <c r="AU37" s="10"/>
    </row>
    <row r="38" spans="47:47">
      <c r="AU38" s="10"/>
    </row>
    <row r="39" spans="47:47">
      <c r="AU39" s="10"/>
    </row>
    <row r="40" spans="47:47">
      <c r="AU40" s="10"/>
    </row>
    <row r="63" ht="0.6" customHeight="1"/>
    <row r="64" hidden="1"/>
    <row r="65" hidden="1"/>
    <row r="66" hidden="1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T420"/>
  <sheetViews>
    <sheetView zoomScale="89" zoomScaleNormal="89" workbookViewId="0">
      <pane xSplit="9" ySplit="11" topLeftCell="J12" activePane="bottomRight" state="frozen"/>
      <selection pane="topRight" activeCell="J1" sqref="J1"/>
      <selection pane="bottomLeft" activeCell="A13" sqref="A13"/>
      <selection pane="bottomRight" activeCell="AE24" sqref="AE24"/>
    </sheetView>
  </sheetViews>
  <sheetFormatPr baseColWidth="10" defaultRowHeight="15"/>
  <cols>
    <col min="1" max="1" width="1.90625" customWidth="1"/>
    <col min="2" max="2" width="6.08984375" customWidth="1"/>
    <col min="3" max="3" width="5.7265625" customWidth="1"/>
    <col min="4" max="4" width="8.90625" customWidth="1"/>
    <col min="5" max="5" width="6.453125" style="301" customWidth="1"/>
    <col min="6" max="6" width="4.54296875" customWidth="1"/>
    <col min="7" max="7" width="8.81640625" style="301" customWidth="1"/>
    <col min="8" max="8" width="6.81640625" style="301" customWidth="1"/>
    <col min="9" max="9" width="5.08984375" style="100" customWidth="1"/>
    <col min="10" max="10" width="5.36328125" customWidth="1"/>
    <col min="11" max="11" width="5.81640625" style="100" customWidth="1"/>
    <col min="12" max="12" width="5.36328125" customWidth="1"/>
    <col min="13" max="13" width="6.90625" customWidth="1"/>
    <col min="14" max="14" width="5.36328125" customWidth="1"/>
    <col min="15" max="15" width="5.6328125" style="100" customWidth="1"/>
    <col min="16" max="16" width="5.36328125" customWidth="1"/>
    <col min="17" max="17" width="4.36328125" customWidth="1"/>
    <col min="18" max="18" width="4.6328125" customWidth="1"/>
    <col min="19" max="19" width="7.36328125" customWidth="1"/>
    <col min="20" max="20" width="2.54296875" customWidth="1"/>
    <col min="21" max="21" width="6.1796875" style="10" customWidth="1"/>
    <col min="22" max="22" width="1.81640625" customWidth="1"/>
    <col min="23" max="23" width="6.453125" customWidth="1"/>
    <col min="24" max="24" width="6.08984375" customWidth="1"/>
    <col min="25" max="25" width="7.81640625" customWidth="1"/>
    <col min="26" max="26" width="6.81640625" style="100" customWidth="1"/>
    <col min="27" max="27" width="6.1796875" style="301" customWidth="1"/>
    <col min="28" max="28" width="6" style="10" customWidth="1"/>
    <col min="29" max="29" width="7.6328125" style="10" customWidth="1"/>
    <col min="30" max="30" width="5.453125" style="1" customWidth="1"/>
    <col min="31" max="31" width="11.08984375" style="1" customWidth="1"/>
    <col min="32" max="32" width="7.08984375" style="1" customWidth="1"/>
    <col min="33" max="33" width="6.1796875" style="1" customWidth="1"/>
    <col min="34" max="34" width="5.54296875" style="1" customWidth="1"/>
    <col min="35" max="35" width="5.81640625" style="1" customWidth="1"/>
    <col min="36" max="36" width="7.36328125" style="1" customWidth="1"/>
    <col min="37" max="37" width="5.81640625" style="1" customWidth="1"/>
    <col min="38" max="38" width="4.36328125" style="1" customWidth="1"/>
    <col min="39" max="39" width="10.90625" style="1"/>
    <col min="41" max="41" width="14" customWidth="1"/>
    <col min="42" max="42" width="12.54296875" customWidth="1"/>
    <col min="43" max="43" width="10.90625" customWidth="1"/>
  </cols>
  <sheetData>
    <row r="1" spans="1:46">
      <c r="A1" s="39"/>
      <c r="B1" s="39"/>
      <c r="C1" s="39"/>
      <c r="D1" s="39"/>
      <c r="E1" s="307"/>
      <c r="F1" s="39"/>
      <c r="G1" s="307"/>
      <c r="H1" s="307"/>
      <c r="I1" s="115"/>
      <c r="J1" s="39"/>
      <c r="K1" s="115"/>
      <c r="L1" s="39"/>
      <c r="M1" s="39"/>
      <c r="N1" s="39"/>
      <c r="O1" s="115"/>
      <c r="P1" s="39"/>
      <c r="Q1" s="39"/>
      <c r="R1" s="39"/>
      <c r="S1" s="39"/>
      <c r="T1" s="39"/>
      <c r="U1" s="64"/>
      <c r="V1" s="39"/>
      <c r="W1" s="39"/>
      <c r="X1" s="39"/>
      <c r="Y1" s="39"/>
      <c r="Z1" s="115"/>
      <c r="AA1" s="307"/>
      <c r="AB1" s="64"/>
      <c r="AC1" s="39"/>
      <c r="AD1"/>
      <c r="AE1"/>
      <c r="AF1"/>
      <c r="AG1"/>
      <c r="AH1"/>
      <c r="AI1"/>
      <c r="AJ1"/>
      <c r="AK1"/>
      <c r="AL1"/>
      <c r="AM1"/>
    </row>
    <row r="2" spans="1:46" s="165" customFormat="1" ht="31.8">
      <c r="A2" s="164"/>
      <c r="B2" s="164"/>
      <c r="C2" s="140" t="s">
        <v>461</v>
      </c>
      <c r="D2" s="164"/>
      <c r="E2" s="347"/>
      <c r="F2" s="164"/>
      <c r="G2" s="347"/>
      <c r="H2" s="347"/>
      <c r="I2" s="166"/>
      <c r="J2" s="164"/>
      <c r="K2" s="166"/>
      <c r="L2" s="164"/>
      <c r="M2" s="140" t="s">
        <v>429</v>
      </c>
      <c r="N2" s="164"/>
      <c r="O2" s="178"/>
      <c r="P2" s="164"/>
      <c r="Q2" s="140"/>
      <c r="R2" s="164"/>
      <c r="S2" s="140"/>
      <c r="T2" s="140"/>
      <c r="U2" s="175"/>
      <c r="V2" s="140"/>
      <c r="W2" s="140"/>
      <c r="X2" s="140" t="str">
        <f>+År!B2</f>
        <v>GRIS</v>
      </c>
      <c r="Y2" s="164"/>
      <c r="Z2" s="166"/>
      <c r="AA2" s="347"/>
      <c r="AB2" s="172"/>
      <c r="AC2" s="164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6" ht="16.2">
      <c r="A3" s="39"/>
      <c r="B3" s="39"/>
      <c r="C3" s="39"/>
      <c r="D3" s="39"/>
      <c r="E3" s="307"/>
      <c r="F3" s="39"/>
      <c r="G3" s="307"/>
      <c r="H3" s="307"/>
      <c r="I3" s="115"/>
      <c r="J3" s="39"/>
      <c r="K3" s="115"/>
      <c r="L3" s="39"/>
      <c r="M3" s="39"/>
      <c r="N3" s="39"/>
      <c r="O3" s="115"/>
      <c r="P3" s="39"/>
      <c r="Q3" s="39"/>
      <c r="R3" s="39"/>
      <c r="S3" s="39"/>
      <c r="T3" s="39"/>
      <c r="U3" s="64"/>
      <c r="V3" s="39"/>
      <c r="W3" s="39"/>
      <c r="X3" s="39"/>
      <c r="Y3" s="39"/>
      <c r="Z3" s="115"/>
      <c r="AA3" s="307"/>
      <c r="AB3" s="173"/>
      <c r="AC3" s="39"/>
      <c r="AD3"/>
      <c r="AE3"/>
      <c r="AF3"/>
      <c r="AG3"/>
      <c r="AH3"/>
      <c r="AI3"/>
      <c r="AJ3"/>
      <c r="AK3"/>
      <c r="AL3"/>
      <c r="AM3"/>
    </row>
    <row r="4" spans="1:46" s="160" customFormat="1" ht="21.75" customHeight="1">
      <c r="A4" s="158"/>
      <c r="B4" s="158"/>
      <c r="C4" s="158"/>
      <c r="D4" s="133"/>
      <c r="E4" s="321"/>
      <c r="F4" s="133"/>
      <c r="G4" s="348" t="s">
        <v>5</v>
      </c>
      <c r="H4" s="328">
        <f>+År!O2</f>
        <v>52</v>
      </c>
      <c r="I4" s="133"/>
      <c r="J4" s="39"/>
      <c r="K4" s="169"/>
      <c r="L4" s="39"/>
      <c r="M4" s="170"/>
      <c r="N4" s="39"/>
      <c r="O4" s="174" t="s">
        <v>366</v>
      </c>
      <c r="P4" s="39"/>
      <c r="Q4" s="167"/>
      <c r="R4" s="39"/>
      <c r="S4" s="167"/>
      <c r="T4" s="167"/>
      <c r="U4" s="251"/>
      <c r="V4" s="167"/>
      <c r="W4" s="394">
        <f>SUM(G12:G34)</f>
        <v>1474221</v>
      </c>
      <c r="X4" s="395"/>
      <c r="Y4" s="396"/>
      <c r="Z4" s="173"/>
      <c r="AA4" s="352"/>
      <c r="AB4" s="173"/>
      <c r="AC4" s="39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 s="171"/>
    </row>
    <row r="5" spans="1:46" s="160" customFormat="1" ht="21.75" customHeight="1">
      <c r="A5" s="158"/>
      <c r="B5" s="158"/>
      <c r="C5" s="158"/>
      <c r="D5" s="133"/>
      <c r="E5" s="321"/>
      <c r="F5" s="133"/>
      <c r="G5" s="348"/>
      <c r="H5" s="321"/>
      <c r="I5" s="133"/>
      <c r="J5" s="133"/>
      <c r="K5" s="169"/>
      <c r="L5" s="133"/>
      <c r="M5" s="170"/>
      <c r="N5" s="133"/>
      <c r="O5" s="174"/>
      <c r="P5" s="133"/>
      <c r="Q5" s="167"/>
      <c r="R5" s="133"/>
      <c r="S5" s="167"/>
      <c r="T5" s="167"/>
      <c r="U5" s="251"/>
      <c r="V5" s="167"/>
      <c r="W5" s="167"/>
      <c r="X5" s="167"/>
      <c r="Y5" s="167"/>
      <c r="Z5" s="174"/>
      <c r="AA5" s="348"/>
      <c r="AB5" s="173"/>
      <c r="AC5" s="39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 s="171"/>
    </row>
    <row r="6" spans="1:46" s="160" customFormat="1" ht="21.75" customHeight="1">
      <c r="A6" s="158"/>
      <c r="B6" s="158"/>
      <c r="C6" s="158"/>
      <c r="D6" s="133"/>
      <c r="E6" s="332" t="s">
        <v>483</v>
      </c>
      <c r="F6" s="162"/>
      <c r="G6" s="332"/>
      <c r="H6" s="332"/>
      <c r="I6" s="162"/>
      <c r="J6" s="162"/>
      <c r="K6" s="215">
        <f>SUM(I31:I34)</f>
        <v>0.5400706168189171</v>
      </c>
      <c r="L6" s="216" t="s">
        <v>357</v>
      </c>
      <c r="M6" s="133"/>
      <c r="N6" s="162" t="s">
        <v>486</v>
      </c>
      <c r="O6" s="151"/>
      <c r="P6" s="167"/>
      <c r="Q6" s="167"/>
      <c r="R6" s="167"/>
      <c r="S6" s="167"/>
      <c r="T6" s="167"/>
      <c r="U6" s="251"/>
      <c r="V6" s="167"/>
      <c r="W6" s="167"/>
      <c r="X6" s="408">
        <f>SUM(AA30:AA34)</f>
        <v>2169.4277138786379</v>
      </c>
      <c r="Y6" s="391"/>
      <c r="Z6" s="39"/>
      <c r="AA6" s="307"/>
      <c r="AB6" s="39"/>
      <c r="AC6" s="39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 s="171"/>
    </row>
    <row r="7" spans="1:46" s="160" customFormat="1" ht="12.6" customHeight="1">
      <c r="A7" s="158"/>
      <c r="B7" s="158"/>
      <c r="C7" s="158"/>
      <c r="D7" s="409"/>
      <c r="E7" s="389"/>
      <c r="F7" s="162"/>
      <c r="G7" s="332"/>
      <c r="H7" s="332"/>
      <c r="I7" s="162"/>
      <c r="J7" s="162"/>
      <c r="K7" s="151"/>
      <c r="L7" s="167"/>
      <c r="M7" s="133"/>
      <c r="N7" s="167"/>
      <c r="O7" s="151"/>
      <c r="P7" s="167"/>
      <c r="Q7" s="167"/>
      <c r="R7" s="167"/>
      <c r="S7" s="167"/>
      <c r="T7" s="167"/>
      <c r="U7" s="251"/>
      <c r="V7" s="167"/>
      <c r="W7" s="174"/>
      <c r="X7" s="173"/>
      <c r="Y7" s="39"/>
      <c r="Z7" s="39"/>
      <c r="AA7" s="307"/>
      <c r="AB7" s="39"/>
      <c r="AC7" s="39"/>
      <c r="AD7"/>
      <c r="AE7"/>
      <c r="AF7"/>
      <c r="AG7"/>
      <c r="AH7"/>
      <c r="AI7"/>
      <c r="AJ7"/>
      <c r="AK7"/>
      <c r="AL7"/>
      <c r="AM7"/>
      <c r="AN7"/>
      <c r="AO7"/>
      <c r="AP7"/>
      <c r="AQ7" s="171"/>
    </row>
    <row r="8" spans="1:46" ht="15" customHeight="1">
      <c r="A8" s="44"/>
      <c r="B8" s="44"/>
      <c r="C8" s="39"/>
      <c r="D8" s="56"/>
      <c r="E8" s="307"/>
      <c r="F8" s="39"/>
      <c r="G8" s="307"/>
      <c r="H8" s="307"/>
      <c r="I8" s="143"/>
      <c r="J8" s="39"/>
      <c r="K8" s="146"/>
      <c r="L8" s="39"/>
      <c r="M8" s="44"/>
      <c r="N8" s="39"/>
      <c r="O8" s="115"/>
      <c r="P8" s="39"/>
      <c r="Q8" s="44"/>
      <c r="R8" s="39"/>
      <c r="S8" s="44" t="s">
        <v>472</v>
      </c>
      <c r="T8" s="44"/>
      <c r="U8" s="85"/>
      <c r="V8" s="44"/>
      <c r="W8" s="39"/>
      <c r="X8" s="39"/>
      <c r="Y8" s="39"/>
      <c r="Z8" s="115"/>
      <c r="AA8" s="307"/>
      <c r="AB8" s="74" t="s">
        <v>3</v>
      </c>
      <c r="AC8" s="39"/>
      <c r="AD8"/>
      <c r="AE8"/>
      <c r="AF8"/>
      <c r="AG8"/>
      <c r="AH8"/>
      <c r="AI8"/>
      <c r="AJ8"/>
      <c r="AK8"/>
      <c r="AL8"/>
      <c r="AM8"/>
    </row>
    <row r="9" spans="1:46" ht="18.75" customHeight="1">
      <c r="A9" s="39"/>
      <c r="B9" s="39"/>
      <c r="C9" s="39"/>
      <c r="D9" s="39"/>
      <c r="E9" s="308" t="s">
        <v>3</v>
      </c>
      <c r="F9" s="39"/>
      <c r="G9" s="307"/>
      <c r="H9" s="307"/>
      <c r="I9" s="143"/>
      <c r="J9" s="39"/>
      <c r="K9" s="146"/>
      <c r="L9" s="39"/>
      <c r="M9" s="44"/>
      <c r="N9" s="39"/>
      <c r="O9" s="98" t="s">
        <v>14</v>
      </c>
      <c r="P9" s="39"/>
      <c r="Q9" s="44"/>
      <c r="R9" s="39"/>
      <c r="S9" s="44" t="s">
        <v>473</v>
      </c>
      <c r="T9" s="44"/>
      <c r="U9" s="85"/>
      <c r="V9" s="44"/>
      <c r="W9" s="80" t="s">
        <v>388</v>
      </c>
      <c r="X9" s="39"/>
      <c r="Y9" s="39"/>
      <c r="Z9" s="98" t="s">
        <v>14</v>
      </c>
      <c r="AA9" s="307"/>
      <c r="AB9" s="74" t="s">
        <v>8</v>
      </c>
      <c r="AC9" s="39"/>
      <c r="AD9"/>
      <c r="AE9"/>
      <c r="AF9"/>
      <c r="AG9"/>
      <c r="AH9"/>
      <c r="AI9"/>
      <c r="AJ9"/>
      <c r="AK9"/>
      <c r="AL9"/>
      <c r="AM9"/>
    </row>
    <row r="10" spans="1:46" ht="15.6">
      <c r="A10" s="39"/>
      <c r="B10" s="39"/>
      <c r="C10" s="39"/>
      <c r="D10" s="39"/>
      <c r="E10" s="308" t="s">
        <v>436</v>
      </c>
      <c r="F10" s="39"/>
      <c r="G10" s="308" t="s">
        <v>3</v>
      </c>
      <c r="H10" s="307"/>
      <c r="I10" s="98" t="s">
        <v>3</v>
      </c>
      <c r="J10" s="39"/>
      <c r="K10" s="98" t="s">
        <v>1</v>
      </c>
      <c r="L10" s="39"/>
      <c r="M10" s="80" t="s">
        <v>14</v>
      </c>
      <c r="N10" s="39"/>
      <c r="O10" s="98" t="s">
        <v>392</v>
      </c>
      <c r="P10" s="39"/>
      <c r="Q10" s="44" t="s">
        <v>357</v>
      </c>
      <c r="R10" s="39"/>
      <c r="S10" s="44" t="s">
        <v>470</v>
      </c>
      <c r="T10" s="44"/>
      <c r="U10" s="85" t="s">
        <v>357</v>
      </c>
      <c r="V10" s="44"/>
      <c r="W10" s="80" t="s">
        <v>392</v>
      </c>
      <c r="X10" s="80" t="s">
        <v>388</v>
      </c>
      <c r="Y10" s="80" t="s">
        <v>14</v>
      </c>
      <c r="Z10" s="98" t="s">
        <v>518</v>
      </c>
      <c r="AA10" s="333" t="s">
        <v>484</v>
      </c>
      <c r="AB10" s="74" t="s">
        <v>435</v>
      </c>
      <c r="AC10" s="39"/>
      <c r="AD10"/>
      <c r="AE10"/>
      <c r="AF10"/>
      <c r="AG10"/>
      <c r="AH10"/>
      <c r="AI10"/>
      <c r="AJ10"/>
      <c r="AK10"/>
      <c r="AL10"/>
      <c r="AM10"/>
    </row>
    <row r="11" spans="1:46" ht="15.6">
      <c r="A11" s="39"/>
      <c r="B11" s="44" t="s">
        <v>58</v>
      </c>
      <c r="C11" s="44" t="s">
        <v>375</v>
      </c>
      <c r="D11" s="42"/>
      <c r="E11" s="308" t="s">
        <v>432</v>
      </c>
      <c r="F11" s="110" t="s">
        <v>437</v>
      </c>
      <c r="G11" s="308" t="s">
        <v>8</v>
      </c>
      <c r="H11" s="330" t="s">
        <v>437</v>
      </c>
      <c r="I11" s="98" t="s">
        <v>357</v>
      </c>
      <c r="J11" s="110" t="s">
        <v>437</v>
      </c>
      <c r="K11" s="98" t="s">
        <v>357</v>
      </c>
      <c r="L11" s="110" t="s">
        <v>437</v>
      </c>
      <c r="M11" s="80" t="s">
        <v>386</v>
      </c>
      <c r="N11" s="110" t="s">
        <v>437</v>
      </c>
      <c r="O11" s="98" t="s">
        <v>389</v>
      </c>
      <c r="P11" s="110" t="s">
        <v>437</v>
      </c>
      <c r="Q11" s="44" t="s">
        <v>469</v>
      </c>
      <c r="R11" s="110" t="s">
        <v>437</v>
      </c>
      <c r="S11" s="44" t="s">
        <v>471</v>
      </c>
      <c r="T11" s="44"/>
      <c r="U11" s="85" t="s">
        <v>416</v>
      </c>
      <c r="V11" s="44"/>
      <c r="W11" s="80" t="s">
        <v>389</v>
      </c>
      <c r="X11" s="80" t="s">
        <v>390</v>
      </c>
      <c r="Y11" s="80" t="s">
        <v>26</v>
      </c>
      <c r="Z11" s="98" t="s">
        <v>395</v>
      </c>
      <c r="AA11" s="333" t="s">
        <v>485</v>
      </c>
      <c r="AB11" s="74" t="s">
        <v>464</v>
      </c>
      <c r="AC11" s="39"/>
      <c r="AD11"/>
      <c r="AE11"/>
      <c r="AF11"/>
      <c r="AG11"/>
      <c r="AH11"/>
      <c r="AI11"/>
      <c r="AJ11"/>
      <c r="AK11"/>
      <c r="AL11"/>
      <c r="AM11"/>
    </row>
    <row r="12" spans="1:46" ht="15.6">
      <c r="A12" s="39"/>
      <c r="B12" s="46">
        <f>+'Ark1'!C2580</f>
        <v>2023</v>
      </c>
      <c r="C12" s="46">
        <f>+'Ark1'!N2580</f>
        <v>40</v>
      </c>
      <c r="D12" s="47" t="s">
        <v>519</v>
      </c>
      <c r="E12" s="335">
        <f>+'Ark1'!Q2580</f>
        <v>1143</v>
      </c>
      <c r="F12" s="46">
        <f t="shared" ref="F12:F34" si="0">+E12-E36</f>
        <v>-16</v>
      </c>
      <c r="G12" s="306">
        <f>+'Ark1'!R2580</f>
        <v>10336</v>
      </c>
      <c r="H12" s="335">
        <f t="shared" ref="H12:H34" si="1">+G12-G36</f>
        <v>1493</v>
      </c>
      <c r="I12" s="99">
        <f>+'Ark1'!AD2580</f>
        <v>0.69873199342099479</v>
      </c>
      <c r="J12" s="99">
        <f t="shared" ref="J12:J34" si="2">+I12-I36</f>
        <v>9.781686688955904E-2</v>
      </c>
      <c r="K12" s="99">
        <f>+'Ark1'!AE2580</f>
        <v>0.41352964246693358</v>
      </c>
      <c r="L12" s="99">
        <f t="shared" ref="L12:L34" si="3">+K12-K36</f>
        <v>6.4242321420513171E-2</v>
      </c>
      <c r="M12" s="235">
        <f>+'Ark1'!U2580</f>
        <v>62.671382885938577</v>
      </c>
      <c r="N12" s="48">
        <f t="shared" ref="N12:N34" si="4">+M12-M36</f>
        <v>-0.24846747116378509</v>
      </c>
      <c r="O12" s="99">
        <f>+'Ark1'!W2580</f>
        <v>49.599021222986735</v>
      </c>
      <c r="P12" s="48">
        <f t="shared" ref="P12:P34" si="5">+O12-O36</f>
        <v>0.13898494592057631</v>
      </c>
      <c r="Q12" s="99">
        <f>+'Ark1'!X2580</f>
        <v>1.4222136222910216</v>
      </c>
      <c r="R12" s="99">
        <f t="shared" ref="R12:R34" si="6">+Q12-Q36</f>
        <v>-0.13834274998083185</v>
      </c>
      <c r="S12" s="99">
        <f>+'Ark1'!Y2580</f>
        <v>2.8444272445820431</v>
      </c>
      <c r="T12" s="44"/>
      <c r="U12" s="273">
        <f>+'Ark1'!Z2580</f>
        <v>60.236068111455104</v>
      </c>
      <c r="V12" s="44"/>
      <c r="W12" s="48">
        <f>+'Ark1'!AA2580</f>
        <v>4.1030919929900387</v>
      </c>
      <c r="X12" s="48">
        <f>+'Ark1'!AB2580</f>
        <v>2.7031055594072284</v>
      </c>
      <c r="Y12" s="48">
        <f>+'Ark1'!T2580</f>
        <v>1.2153637770897829</v>
      </c>
      <c r="Z12" s="99">
        <f>+'Ark1'!V2580</f>
        <v>53.808629318457193</v>
      </c>
      <c r="AA12" s="335">
        <f>+(G12*O12)/1000</f>
        <v>512.65548336079087</v>
      </c>
      <c r="AB12" s="65">
        <f>+G12/E12</f>
        <v>9.0428696412948373</v>
      </c>
      <c r="AC12" s="39"/>
      <c r="AD12"/>
      <c r="AE12"/>
      <c r="AF12"/>
      <c r="AG12"/>
      <c r="AH12"/>
      <c r="AI12"/>
      <c r="AJ12"/>
      <c r="AK12"/>
      <c r="AL12"/>
      <c r="AM12"/>
    </row>
    <row r="13" spans="1:46" ht="15.6">
      <c r="A13" s="39"/>
      <c r="B13" s="46">
        <f>+'Ark1'!C2581</f>
        <v>2023</v>
      </c>
      <c r="C13" s="46">
        <f>+'Ark1'!N2581</f>
        <v>55</v>
      </c>
      <c r="D13" s="47" t="s">
        <v>413</v>
      </c>
      <c r="E13" s="335">
        <f>+'Ark1'!Q2581</f>
        <v>1427</v>
      </c>
      <c r="F13" s="46">
        <f t="shared" si="0"/>
        <v>17</v>
      </c>
      <c r="G13" s="306">
        <f>+'Ark1'!R2581</f>
        <v>23038</v>
      </c>
      <c r="H13" s="335">
        <f t="shared" si="1"/>
        <v>2848</v>
      </c>
      <c r="I13" s="99">
        <f>+'Ark1'!AD2581</f>
        <v>1.5574097972555028</v>
      </c>
      <c r="J13" s="99">
        <f t="shared" si="2"/>
        <v>0.18542332154932972</v>
      </c>
      <c r="K13" s="99">
        <f>+'Ark1'!AE2581</f>
        <v>1.1137467270933441</v>
      </c>
      <c r="L13" s="99">
        <f t="shared" si="3"/>
        <v>0.14590682776124142</v>
      </c>
      <c r="M13" s="235">
        <f>+'Ark1'!U2581</f>
        <v>62.552608733396994</v>
      </c>
      <c r="N13" s="48">
        <f t="shared" si="4"/>
        <v>-0.21821840875261245</v>
      </c>
      <c r="O13" s="99">
        <f>+'Ark1'!W2581</f>
        <v>59.833683479468753</v>
      </c>
      <c r="P13" s="48">
        <f t="shared" si="5"/>
        <v>-4.2847971744443214E-2</v>
      </c>
      <c r="Q13" s="99">
        <f>+'Ark1'!X2581</f>
        <v>1.8013716468443444</v>
      </c>
      <c r="R13" s="99">
        <f t="shared" si="6"/>
        <v>-0.32839556464649222</v>
      </c>
      <c r="S13" s="99">
        <f>+'Ark1'!Y2581</f>
        <v>3.6027432936886887</v>
      </c>
      <c r="T13" s="44"/>
      <c r="U13" s="273">
        <f>+'Ark1'!Z2581</f>
        <v>65.131521833492499</v>
      </c>
      <c r="V13" s="44"/>
      <c r="W13" s="48">
        <f>+'Ark1'!AA2581</f>
        <v>2.2373573545809564</v>
      </c>
      <c r="X13" s="48">
        <f>+'Ark1'!AB2581</f>
        <v>2.2528520590954795</v>
      </c>
      <c r="Y13" s="48">
        <f>+'Ark1'!T2581</f>
        <v>1.1703272853546309</v>
      </c>
      <c r="Z13" s="99">
        <f>+'Ark1'!V2581</f>
        <v>64.825225871580386</v>
      </c>
      <c r="AA13" s="335">
        <f t="shared" ref="AA13:AA34" si="7">+(G13*O13)/1000</f>
        <v>1378.4484000000011</v>
      </c>
      <c r="AB13" s="65">
        <f t="shared" ref="AB13:AB36" si="8">+G13/E13</f>
        <v>16.14435879467414</v>
      </c>
      <c r="AC13" s="39"/>
      <c r="AD13"/>
      <c r="AE13"/>
      <c r="AF13"/>
      <c r="AG13"/>
      <c r="AH13"/>
      <c r="AI13"/>
      <c r="AJ13"/>
      <c r="AK13"/>
      <c r="AL13"/>
      <c r="AM13"/>
    </row>
    <row r="14" spans="1:46" ht="15.6">
      <c r="A14" s="39"/>
      <c r="B14" s="46">
        <f>+'Ark1'!C2582</f>
        <v>2023</v>
      </c>
      <c r="C14" s="46">
        <f>+'Ark1'!N2582</f>
        <v>63</v>
      </c>
      <c r="D14" s="47" t="s">
        <v>412</v>
      </c>
      <c r="E14" s="335">
        <f>+'Ark1'!Q2582</f>
        <v>1290</v>
      </c>
      <c r="F14" s="46">
        <f t="shared" si="0"/>
        <v>35</v>
      </c>
      <c r="G14" s="306">
        <f>+'Ark1'!R2582</f>
        <v>12138</v>
      </c>
      <c r="H14" s="335">
        <f t="shared" si="1"/>
        <v>1763</v>
      </c>
      <c r="I14" s="99">
        <f>+'Ark1'!AD2582</f>
        <v>0.82055040016873426</v>
      </c>
      <c r="J14" s="99">
        <f t="shared" si="2"/>
        <v>0.11553010866543822</v>
      </c>
      <c r="K14" s="99">
        <f>+'Ark1'!AE2582</f>
        <v>0.62849985649880513</v>
      </c>
      <c r="L14" s="99">
        <f t="shared" si="3"/>
        <v>9.6180124920201782E-2</v>
      </c>
      <c r="M14" s="235">
        <f>+'Ark1'!U2582</f>
        <v>62.312572087658602</v>
      </c>
      <c r="N14" s="48">
        <f t="shared" si="4"/>
        <v>-0.27152429788356613</v>
      </c>
      <c r="O14" s="99">
        <f>+'Ark1'!W2582</f>
        <v>64.085846103147105</v>
      </c>
      <c r="P14" s="48">
        <f t="shared" si="5"/>
        <v>-1.7365474556925165E-3</v>
      </c>
      <c r="Q14" s="99">
        <f>+'Ark1'!X2582</f>
        <v>1.9031141868512111</v>
      </c>
      <c r="R14" s="99">
        <f t="shared" si="6"/>
        <v>-0.2173677408596324</v>
      </c>
      <c r="S14" s="99">
        <f>+'Ark1'!Y2582</f>
        <v>3.8062283737024223</v>
      </c>
      <c r="T14" s="44"/>
      <c r="U14" s="273">
        <f>+'Ark1'!Z2582</f>
        <v>65.67803592025048</v>
      </c>
      <c r="V14" s="44"/>
      <c r="W14" s="48">
        <f>+'Ark1'!AA2582</f>
        <v>0.5763582724623928</v>
      </c>
      <c r="X14" s="48">
        <f>+'Ark1'!AB2582</f>
        <v>2.126268272227716</v>
      </c>
      <c r="Y14" s="48">
        <f>+'Ark1'!T2582</f>
        <v>1.3734552644587241</v>
      </c>
      <c r="Z14" s="99">
        <f>+'Ark1'!V2582</f>
        <v>69.432119288351757</v>
      </c>
      <c r="AA14" s="335">
        <f t="shared" si="7"/>
        <v>777.87399999999957</v>
      </c>
      <c r="AB14" s="65">
        <f t="shared" si="8"/>
        <v>9.409302325581395</v>
      </c>
      <c r="AC14" s="39"/>
      <c r="AD14"/>
      <c r="AE14" s="100">
        <f>SUM(G12:G14)</f>
        <v>45512</v>
      </c>
      <c r="AF14"/>
      <c r="AG14"/>
      <c r="AH14"/>
      <c r="AI14"/>
      <c r="AJ14"/>
      <c r="AK14"/>
      <c r="AL14"/>
      <c r="AM14"/>
    </row>
    <row r="15" spans="1:46" ht="15.6">
      <c r="A15" s="39"/>
      <c r="B15" s="46">
        <f>+'Ark1'!C2583</f>
        <v>2023</v>
      </c>
      <c r="C15" s="46">
        <f>+'Ark1'!N2583</f>
        <v>65</v>
      </c>
      <c r="D15" s="47" t="s">
        <v>411</v>
      </c>
      <c r="E15" s="335">
        <f>+'Ark1'!Q2583</f>
        <v>1333</v>
      </c>
      <c r="F15" s="46">
        <f t="shared" si="0"/>
        <v>1</v>
      </c>
      <c r="G15" s="306">
        <f>+'Ark1'!R2583</f>
        <v>17284</v>
      </c>
      <c r="H15" s="335">
        <f t="shared" si="1"/>
        <v>2531</v>
      </c>
      <c r="I15" s="99">
        <f>+'Ark1'!AD2583</f>
        <v>1.1684291577291483</v>
      </c>
      <c r="J15" s="99">
        <f t="shared" si="2"/>
        <v>0.16590729165222085</v>
      </c>
      <c r="K15" s="99">
        <f>+'Ark1'!AE2583</f>
        <v>0.92291715995602852</v>
      </c>
      <c r="L15" s="99">
        <f t="shared" si="3"/>
        <v>0.14213069424523295</v>
      </c>
      <c r="M15" s="235">
        <f>+'Ark1'!U2583</f>
        <v>62.13000462855819</v>
      </c>
      <c r="N15" s="48">
        <f t="shared" si="4"/>
        <v>-0.22565184809062799</v>
      </c>
      <c r="O15" s="99">
        <f>+'Ark1'!W2583</f>
        <v>66.087988891460242</v>
      </c>
      <c r="P15" s="48">
        <f t="shared" si="5"/>
        <v>-1.8085127383557165E-2</v>
      </c>
      <c r="Q15" s="99">
        <f>+'Ark1'!X2583</f>
        <v>2.0018514232816478</v>
      </c>
      <c r="R15" s="99">
        <f t="shared" si="6"/>
        <v>-0.4925564937521747</v>
      </c>
      <c r="S15" s="99">
        <f>+'Ark1'!Y2583</f>
        <v>4.0037028465632956</v>
      </c>
      <c r="T15" s="44"/>
      <c r="U15" s="273">
        <f>+'Ark1'!Z2583</f>
        <v>64.290673455218695</v>
      </c>
      <c r="V15" s="44"/>
      <c r="W15" s="48">
        <f>+'Ark1'!AA2583</f>
        <v>0.56431562358061138</v>
      </c>
      <c r="X15" s="48">
        <f>+'Ark1'!AB2583</f>
        <v>2.1833732386730822</v>
      </c>
      <c r="Y15" s="48">
        <f>+'Ark1'!T2583</f>
        <v>1.556468410090257</v>
      </c>
      <c r="Z15" s="99">
        <f>+'Ark1'!V2583</f>
        <v>71.601288073089819</v>
      </c>
      <c r="AA15" s="335">
        <f t="shared" si="7"/>
        <v>1142.2647999999988</v>
      </c>
      <c r="AB15" s="65">
        <f t="shared" si="8"/>
        <v>12.966241560390097</v>
      </c>
      <c r="AC15" s="39"/>
      <c r="AD15"/>
      <c r="AE15"/>
      <c r="AF15"/>
      <c r="AG15"/>
      <c r="AH15"/>
      <c r="AI15"/>
      <c r="AJ15"/>
      <c r="AK15"/>
      <c r="AL15"/>
      <c r="AM15"/>
    </row>
    <row r="16" spans="1:46" ht="15.6">
      <c r="A16" s="39"/>
      <c r="B16" s="46">
        <f>+'Ark1'!C2584</f>
        <v>2023</v>
      </c>
      <c r="C16" s="46">
        <f>+'Ark1'!N2584</f>
        <v>67</v>
      </c>
      <c r="D16" s="47" t="s">
        <v>410</v>
      </c>
      <c r="E16" s="335">
        <f>+'Ark1'!Q2584</f>
        <v>1411</v>
      </c>
      <c r="F16" s="46">
        <f t="shared" si="0"/>
        <v>-7</v>
      </c>
      <c r="G16" s="306">
        <f>+'Ark1'!R2584</f>
        <v>24207</v>
      </c>
      <c r="H16" s="335">
        <f t="shared" si="1"/>
        <v>4072.0299999999988</v>
      </c>
      <c r="I16" s="99">
        <f>+'Ark1'!AD2584</f>
        <v>1.6364362775485701</v>
      </c>
      <c r="J16" s="99">
        <f t="shared" si="2"/>
        <v>0.26818929742229369</v>
      </c>
      <c r="K16" s="99">
        <f>+'Ark1'!AE2584</f>
        <v>1.3320858582013242</v>
      </c>
      <c r="L16" s="99">
        <f t="shared" si="3"/>
        <v>0.234218828619563</v>
      </c>
      <c r="M16" s="235">
        <f>+'Ark1'!U2584</f>
        <v>61.993390341636719</v>
      </c>
      <c r="N16" s="48">
        <f t="shared" si="4"/>
        <v>-0.24032940068225628</v>
      </c>
      <c r="O16" s="99">
        <f>+'Ark1'!W2584</f>
        <v>68.107559796753222</v>
      </c>
      <c r="P16" s="48">
        <f t="shared" si="5"/>
        <v>1.1186150676678608E-3</v>
      </c>
      <c r="Q16" s="99">
        <f>+'Ark1'!X2584</f>
        <v>1.9581112901226911</v>
      </c>
      <c r="R16" s="99">
        <f t="shared" si="6"/>
        <v>-0.3463371396489936</v>
      </c>
      <c r="S16" s="99">
        <f>+'Ark1'!Y2584</f>
        <v>3.9162225802453823</v>
      </c>
      <c r="T16" s="44"/>
      <c r="U16" s="273">
        <f>+'Ark1'!Z2584</f>
        <v>64.258272400545309</v>
      </c>
      <c r="V16" s="44"/>
      <c r="W16" s="48">
        <f>+'Ark1'!AA2584</f>
        <v>0.57347189923656749</v>
      </c>
      <c r="X16" s="48">
        <f>+'Ark1'!AB2584</f>
        <v>2.1732585988232214</v>
      </c>
      <c r="Y16" s="48">
        <f>+'Ark1'!T2584</f>
        <v>1.7029371669351836</v>
      </c>
      <c r="Z16" s="99">
        <f>+'Ark1'!V2584</f>
        <v>73.789338891388297</v>
      </c>
      <c r="AA16" s="335">
        <f t="shared" si="7"/>
        <v>1648.6797000000054</v>
      </c>
      <c r="AB16" s="65">
        <f t="shared" si="8"/>
        <v>17.155917788802267</v>
      </c>
      <c r="AC16" s="39"/>
      <c r="AD16"/>
      <c r="AE16"/>
      <c r="AF16"/>
      <c r="AG16"/>
      <c r="AH16"/>
      <c r="AI16"/>
      <c r="AJ16"/>
      <c r="AK16"/>
      <c r="AL16"/>
      <c r="AM16"/>
    </row>
    <row r="17" spans="1:40" ht="15.6">
      <c r="A17" s="39"/>
      <c r="B17" s="46">
        <f>+'Ark1'!C2585</f>
        <v>2023</v>
      </c>
      <c r="C17" s="46">
        <f>+'Ark1'!N2585</f>
        <v>69</v>
      </c>
      <c r="D17" s="47" t="s">
        <v>409</v>
      </c>
      <c r="E17" s="335">
        <f>+'Ark1'!Q2585</f>
        <v>1458</v>
      </c>
      <c r="F17" s="46">
        <f t="shared" si="0"/>
        <v>-13</v>
      </c>
      <c r="G17" s="306">
        <f>+'Ark1'!R2585</f>
        <v>32447</v>
      </c>
      <c r="H17" s="335">
        <f t="shared" si="1"/>
        <v>4882</v>
      </c>
      <c r="I17" s="99">
        <f>+'Ark1'!AD2585</f>
        <v>2.193474941034347</v>
      </c>
      <c r="J17" s="99">
        <f t="shared" si="2"/>
        <v>0.32032946293426456</v>
      </c>
      <c r="K17" s="99">
        <f>+'Ark1'!AE2585</f>
        <v>1.8375581084303976</v>
      </c>
      <c r="L17" s="99">
        <f t="shared" si="3"/>
        <v>0.2905233366307276</v>
      </c>
      <c r="M17" s="235">
        <f>+'Ark1'!U2585</f>
        <v>61.830369525688063</v>
      </c>
      <c r="N17" s="48">
        <f t="shared" si="4"/>
        <v>-0.22299718451368022</v>
      </c>
      <c r="O17" s="99">
        <f>+'Ark1'!W2585</f>
        <v>70.092347520572176</v>
      </c>
      <c r="P17" s="48">
        <f t="shared" si="5"/>
        <v>-1.2373492343328962E-2</v>
      </c>
      <c r="Q17" s="99">
        <f>+'Ark1'!X2585</f>
        <v>2.0494961013344835</v>
      </c>
      <c r="R17" s="99">
        <f t="shared" si="6"/>
        <v>-0.36298349235316385</v>
      </c>
      <c r="S17" s="99">
        <f>+'Ark1'!Y2585</f>
        <v>4.0989922026689669</v>
      </c>
      <c r="T17" s="44"/>
      <c r="U17" s="273">
        <f>+'Ark1'!Z2585</f>
        <v>64.19083428360095</v>
      </c>
      <c r="V17" s="44"/>
      <c r="W17" s="48">
        <f>+'Ark1'!AA2585</f>
        <v>0.5771453361626635</v>
      </c>
      <c r="X17" s="48">
        <f>+'Ark1'!AB2585</f>
        <v>2.1886858874523973</v>
      </c>
      <c r="Y17" s="48">
        <f>+'Ark1'!T2585</f>
        <v>1.910839214719388</v>
      </c>
      <c r="Z17" s="99">
        <f>+'Ark1'!V2585</f>
        <v>75.939704789352263</v>
      </c>
      <c r="AA17" s="335">
        <f t="shared" si="7"/>
        <v>2274.2864000000054</v>
      </c>
      <c r="AB17" s="65">
        <f t="shared" si="8"/>
        <v>22.254458161865568</v>
      </c>
      <c r="AC17" s="39"/>
      <c r="AD17"/>
      <c r="AE17"/>
      <c r="AF17"/>
      <c r="AG17"/>
      <c r="AH17"/>
      <c r="AI17"/>
      <c r="AJ17"/>
      <c r="AK17"/>
      <c r="AL17"/>
      <c r="AM17" s="4"/>
      <c r="AN17" s="4"/>
    </row>
    <row r="18" spans="1:40" ht="15.6">
      <c r="A18" s="39"/>
      <c r="B18" s="46">
        <f>+'Ark1'!C2586</f>
        <v>2023</v>
      </c>
      <c r="C18" s="46">
        <f>+'Ark1'!N2586</f>
        <v>71</v>
      </c>
      <c r="D18" s="47" t="s">
        <v>408</v>
      </c>
      <c r="E18" s="335">
        <f>+'Ark1'!Q2586</f>
        <v>1492</v>
      </c>
      <c r="F18" s="46">
        <f t="shared" si="0"/>
        <v>-26</v>
      </c>
      <c r="G18" s="306">
        <f>+'Ark1'!R2586</f>
        <v>45614</v>
      </c>
      <c r="H18" s="335">
        <f t="shared" si="1"/>
        <v>6914</v>
      </c>
      <c r="I18" s="99">
        <f>+'Ark1'!AD2586</f>
        <v>3.0835875723592534</v>
      </c>
      <c r="J18" s="99">
        <f t="shared" si="2"/>
        <v>0.45377694284816439</v>
      </c>
      <c r="K18" s="99">
        <f>+'Ark1'!AE2586</f>
        <v>2.6566469182174193</v>
      </c>
      <c r="L18" s="99">
        <f t="shared" si="3"/>
        <v>0.42368653396898326</v>
      </c>
      <c r="M18" s="235">
        <f>+'Ark1'!U2586</f>
        <v>61.663897049151601</v>
      </c>
      <c r="N18" s="48">
        <f t="shared" si="4"/>
        <v>-0.21809261493107357</v>
      </c>
      <c r="O18" s="99">
        <f>+'Ark1'!W2586</f>
        <v>72.084145218573781</v>
      </c>
      <c r="P18" s="48">
        <f t="shared" si="5"/>
        <v>1.3321704361274556E-2</v>
      </c>
      <c r="Q18" s="99">
        <f>+'Ark1'!X2586</f>
        <v>2.0256938659183592</v>
      </c>
      <c r="R18" s="99">
        <f t="shared" si="6"/>
        <v>-9.5753162505413769E-2</v>
      </c>
      <c r="S18" s="99">
        <f>+'Ark1'!Y2586</f>
        <v>4.0513877318367184</v>
      </c>
      <c r="T18" s="44"/>
      <c r="U18" s="273">
        <f>+'Ark1'!Z2586</f>
        <v>63.419125707019774</v>
      </c>
      <c r="V18" s="44"/>
      <c r="W18" s="48">
        <f>+'Ark1'!AA2586</f>
        <v>0.58236521894848747</v>
      </c>
      <c r="X18" s="48">
        <f>+'Ark1'!AB2586</f>
        <v>2.2187364359916919</v>
      </c>
      <c r="Y18" s="48">
        <f>+'Ark1'!T2586</f>
        <v>2.1505458850352963</v>
      </c>
      <c r="Z18" s="99">
        <f>+'Ark1'!V2586</f>
        <v>78.097665458910896</v>
      </c>
      <c r="AA18" s="335">
        <f t="shared" si="7"/>
        <v>3288.0462000000243</v>
      </c>
      <c r="AB18" s="65">
        <f t="shared" si="8"/>
        <v>30.572386058981234</v>
      </c>
      <c r="AC18" s="39"/>
      <c r="AD18"/>
      <c r="AE18"/>
      <c r="AF18"/>
      <c r="AG18"/>
      <c r="AH18"/>
      <c r="AI18"/>
      <c r="AJ18"/>
      <c r="AK18"/>
      <c r="AL18"/>
      <c r="AM18"/>
    </row>
    <row r="19" spans="1:40" ht="15.6">
      <c r="A19" s="39"/>
      <c r="B19" s="46">
        <f>+'Ark1'!C2587</f>
        <v>2023</v>
      </c>
      <c r="C19" s="46">
        <f>+'Ark1'!N2587</f>
        <v>73</v>
      </c>
      <c r="D19" s="47" t="s">
        <v>407</v>
      </c>
      <c r="E19" s="335">
        <f>+'Ark1'!Q2587</f>
        <v>1492</v>
      </c>
      <c r="F19" s="46">
        <f t="shared" si="0"/>
        <v>-53</v>
      </c>
      <c r="G19" s="306">
        <f>+'Ark1'!R2587</f>
        <v>58407</v>
      </c>
      <c r="H19" s="335">
        <f t="shared" si="1"/>
        <v>7922</v>
      </c>
      <c r="I19" s="99">
        <f>+'Ark1'!AD2587</f>
        <v>3.9484171381327449</v>
      </c>
      <c r="J19" s="99">
        <f t="shared" si="2"/>
        <v>0.51777141123694737</v>
      </c>
      <c r="K19" s="99">
        <f>+'Ark1'!AE2587</f>
        <v>3.4970883083806519</v>
      </c>
      <c r="L19" s="99">
        <f t="shared" si="3"/>
        <v>0.50206838891264161</v>
      </c>
      <c r="M19" s="235">
        <f>+'Ark1'!U2587</f>
        <v>61.496806780241393</v>
      </c>
      <c r="N19" s="48">
        <f t="shared" si="4"/>
        <v>-0.20666362622402801</v>
      </c>
      <c r="O19" s="99">
        <f>+'Ark1'!W2587</f>
        <v>74.107240818421857</v>
      </c>
      <c r="P19" s="48">
        <f t="shared" si="5"/>
        <v>4.3093946057268795E-3</v>
      </c>
      <c r="Q19" s="99">
        <f>+'Ark1'!X2587</f>
        <v>1.8662146660503027</v>
      </c>
      <c r="R19" s="99">
        <f t="shared" si="6"/>
        <v>-5.5148114973763374E-2</v>
      </c>
      <c r="S19" s="99">
        <f>+'Ark1'!Y2587</f>
        <v>3.7324293321006055</v>
      </c>
      <c r="T19" s="44"/>
      <c r="U19" s="273">
        <f>+'Ark1'!Z2587</f>
        <v>62.040508843118104</v>
      </c>
      <c r="V19" s="44"/>
      <c r="W19" s="48">
        <f>+'Ark1'!AA2587</f>
        <v>0.57120331552224524</v>
      </c>
      <c r="X19" s="48">
        <f>+'Ark1'!AB2587</f>
        <v>2.2439701449007612</v>
      </c>
      <c r="Y19" s="48">
        <f>+'Ark1'!T2587</f>
        <v>2.4011676682589407</v>
      </c>
      <c r="Z19" s="99">
        <f>+'Ark1'!V2587</f>
        <v>80.292291572194387</v>
      </c>
      <c r="AA19" s="335">
        <f t="shared" si="7"/>
        <v>4328.3816144815655</v>
      </c>
      <c r="AB19" s="65">
        <f t="shared" si="8"/>
        <v>39.146782841823054</v>
      </c>
      <c r="AC19" s="39"/>
      <c r="AD19"/>
      <c r="AE19"/>
      <c r="AF19"/>
      <c r="AG19"/>
      <c r="AH19"/>
      <c r="AI19"/>
      <c r="AJ19"/>
      <c r="AK19"/>
      <c r="AL19"/>
      <c r="AM19"/>
    </row>
    <row r="20" spans="1:40" ht="15.6">
      <c r="A20" s="39"/>
      <c r="B20" s="46">
        <f>+'Ark1'!C2588</f>
        <v>2023</v>
      </c>
      <c r="C20" s="46">
        <f>+'Ark1'!N2588</f>
        <v>75</v>
      </c>
      <c r="D20" s="47" t="s">
        <v>406</v>
      </c>
      <c r="E20" s="335">
        <f>+'Ark1'!Q2588</f>
        <v>1525</v>
      </c>
      <c r="F20" s="46">
        <f t="shared" si="0"/>
        <v>-52</v>
      </c>
      <c r="G20" s="306">
        <f>+'Ark1'!R2588</f>
        <v>77782</v>
      </c>
      <c r="H20" s="335">
        <f t="shared" si="1"/>
        <v>9885</v>
      </c>
      <c r="I20" s="99">
        <f>+'Ark1'!AD2588</f>
        <v>5.2582016168993642</v>
      </c>
      <c r="J20" s="99">
        <f t="shared" si="2"/>
        <v>0.64434496801268537</v>
      </c>
      <c r="K20" s="99">
        <f>+'Ark1'!AE2588</f>
        <v>4.7816805640001263</v>
      </c>
      <c r="L20" s="99">
        <f t="shared" si="3"/>
        <v>0.64581325199487072</v>
      </c>
      <c r="M20" s="235">
        <f>+'Ark1'!U2588</f>
        <v>61.29851763284092</v>
      </c>
      <c r="N20" s="48">
        <f t="shared" si="4"/>
        <v>-0.20574630412056649</v>
      </c>
      <c r="O20" s="99">
        <f>+'Ark1'!W2588</f>
        <v>76.087113819570746</v>
      </c>
      <c r="P20" s="48">
        <f t="shared" si="5"/>
        <v>-1.24835732103179E-3</v>
      </c>
      <c r="Q20" s="99">
        <f>+'Ark1'!X2588</f>
        <v>1.9901776760690135</v>
      </c>
      <c r="R20" s="99">
        <f t="shared" si="6"/>
        <v>-2.0220426939955294E-2</v>
      </c>
      <c r="S20" s="99">
        <f>+'Ark1'!Y2588</f>
        <v>3.980355352138027</v>
      </c>
      <c r="T20" s="44"/>
      <c r="U20" s="273">
        <f>+'Ark1'!Z2588</f>
        <v>62.571031858270509</v>
      </c>
      <c r="V20" s="44"/>
      <c r="W20" s="48">
        <f>+'Ark1'!AA2588</f>
        <v>0.5732503040395831</v>
      </c>
      <c r="X20" s="48">
        <f>+'Ark1'!AB2588</f>
        <v>2.2715343573282527</v>
      </c>
      <c r="Y20" s="48">
        <f>+'Ark1'!T2588</f>
        <v>2.7103185827055096</v>
      </c>
      <c r="Z20" s="99">
        <f>+'Ark1'!V2588</f>
        <v>82.435645945000502</v>
      </c>
      <c r="AA20" s="335">
        <f t="shared" si="7"/>
        <v>5918.2078871138519</v>
      </c>
      <c r="AB20" s="65">
        <f t="shared" si="8"/>
        <v>51.004590163934424</v>
      </c>
      <c r="AC20" s="39"/>
      <c r="AD20"/>
      <c r="AE20"/>
      <c r="AF20"/>
      <c r="AG20"/>
      <c r="AH20"/>
      <c r="AI20"/>
      <c r="AJ20"/>
      <c r="AK20"/>
      <c r="AL20"/>
      <c r="AM20"/>
    </row>
    <row r="21" spans="1:40" ht="15.6">
      <c r="A21" s="39"/>
      <c r="B21" s="46">
        <f>+'Ark1'!C2589</f>
        <v>2023</v>
      </c>
      <c r="C21" s="46">
        <f>+'Ark1'!N2589</f>
        <v>77</v>
      </c>
      <c r="D21" s="47" t="s">
        <v>405</v>
      </c>
      <c r="E21" s="335">
        <f>+'Ark1'!Q2589</f>
        <v>1546</v>
      </c>
      <c r="F21" s="46">
        <f t="shared" si="0"/>
        <v>-39</v>
      </c>
      <c r="G21" s="306">
        <f>+'Ark1'!R2589</f>
        <v>95781</v>
      </c>
      <c r="H21" s="335">
        <f t="shared" si="1"/>
        <v>11923</v>
      </c>
      <c r="I21" s="99">
        <f>+'Ark1'!AD2589</f>
        <v>6.4749660470062196</v>
      </c>
      <c r="J21" s="99">
        <f t="shared" si="2"/>
        <v>0.77649938629456727</v>
      </c>
      <c r="K21" s="99">
        <f>+'Ark1'!AE2589</f>
        <v>6.0442338433960945</v>
      </c>
      <c r="L21" s="99">
        <f t="shared" si="3"/>
        <v>0.80123313621276004</v>
      </c>
      <c r="M21" s="235">
        <f>+'Ark1'!U2589</f>
        <v>61.12628941323868</v>
      </c>
      <c r="N21" s="48">
        <f t="shared" si="4"/>
        <v>-0.16886293307340594</v>
      </c>
      <c r="O21" s="99">
        <f>+'Ark1'!W2589</f>
        <v>78.103500417622541</v>
      </c>
      <c r="P21" s="48">
        <f t="shared" si="5"/>
        <v>5.4155091487189111E-3</v>
      </c>
      <c r="Q21" s="99">
        <f>+'Ark1'!X2589</f>
        <v>1.8145561228218536</v>
      </c>
      <c r="R21" s="99">
        <f t="shared" si="6"/>
        <v>-5.5271442824834427E-2</v>
      </c>
      <c r="S21" s="99">
        <f>+'Ark1'!Y2589</f>
        <v>3.6291122456437073</v>
      </c>
      <c r="T21" s="44"/>
      <c r="U21" s="273">
        <f>+'Ark1'!Z2589</f>
        <v>60.902475438761343</v>
      </c>
      <c r="V21" s="44"/>
      <c r="W21" s="48">
        <f>+'Ark1'!AA2589</f>
        <v>0.58518982777550099</v>
      </c>
      <c r="X21" s="48">
        <f>+'Ark1'!AB2589</f>
        <v>2.314544070459061</v>
      </c>
      <c r="Y21" s="48">
        <f>+'Ark1'!T2589</f>
        <v>3.0701704931040594</v>
      </c>
      <c r="Z21" s="99">
        <f>+'Ark1'!V2589</f>
        <v>84.620063878786112</v>
      </c>
      <c r="AA21" s="335">
        <f t="shared" si="7"/>
        <v>7480.8313735003039</v>
      </c>
      <c r="AB21" s="65">
        <f t="shared" si="8"/>
        <v>61.954075032341528</v>
      </c>
      <c r="AC21" s="39"/>
      <c r="AD21"/>
      <c r="AE21"/>
      <c r="AF21"/>
      <c r="AG21"/>
      <c r="AH21"/>
      <c r="AI21"/>
      <c r="AJ21"/>
      <c r="AK21"/>
      <c r="AL21"/>
      <c r="AM21"/>
    </row>
    <row r="22" spans="1:40" ht="15.6">
      <c r="A22" s="39"/>
      <c r="B22" s="46">
        <f>+'Ark1'!C2590</f>
        <v>2023</v>
      </c>
      <c r="C22" s="46">
        <f>+'Ark1'!N2590</f>
        <v>79</v>
      </c>
      <c r="D22" s="47" t="s">
        <v>404</v>
      </c>
      <c r="E22" s="335">
        <f>+'Ark1'!Q2590</f>
        <v>1568</v>
      </c>
      <c r="F22" s="46">
        <f t="shared" si="0"/>
        <v>-35</v>
      </c>
      <c r="G22" s="306">
        <f>+'Ark1'!R2590</f>
        <v>112320</v>
      </c>
      <c r="H22" s="335">
        <f t="shared" si="1"/>
        <v>9600</v>
      </c>
      <c r="I22" s="99">
        <f>+'Ark1'!AD2590</f>
        <v>7.593031878971181</v>
      </c>
      <c r="J22" s="99">
        <f t="shared" si="2"/>
        <v>0.6128213398657758</v>
      </c>
      <c r="K22" s="99">
        <f>+'Ark1'!AE2590</f>
        <v>7.2682928336745407</v>
      </c>
      <c r="L22" s="99">
        <f t="shared" si="3"/>
        <v>0.68181525486115024</v>
      </c>
      <c r="M22" s="235">
        <f>+'Ark1'!U2590</f>
        <v>60.937534500258202</v>
      </c>
      <c r="N22" s="48">
        <f t="shared" si="4"/>
        <v>-0.19126001655546787</v>
      </c>
      <c r="O22" s="99">
        <f>+'Ark1'!W2590</f>
        <v>80.091629124450023</v>
      </c>
      <c r="P22" s="48">
        <f t="shared" si="5"/>
        <v>-4.7727292398320742E-3</v>
      </c>
      <c r="Q22" s="99">
        <f>+'Ark1'!X2590</f>
        <v>1.7548076923076932</v>
      </c>
      <c r="R22" s="99">
        <f t="shared" si="6"/>
        <v>-9.390726096333446E-2</v>
      </c>
      <c r="S22" s="99">
        <f>+'Ark1'!Y2590</f>
        <v>3.5096153846153864</v>
      </c>
      <c r="T22" s="44"/>
      <c r="U22" s="273">
        <f>+'Ark1'!Z2590</f>
        <v>60.358796296296298</v>
      </c>
      <c r="V22" s="44"/>
      <c r="W22" s="48">
        <f>+'Ark1'!AA2590</f>
        <v>0.57234402075914648</v>
      </c>
      <c r="X22" s="48">
        <f>+'Ark1'!AB2590</f>
        <v>2.3466476732542758</v>
      </c>
      <c r="Y22" s="48">
        <f>+'Ark1'!T2590</f>
        <v>3.4096509971509961</v>
      </c>
      <c r="Z22" s="99">
        <f>+'Ark1'!V2590</f>
        <v>86.774699262122226</v>
      </c>
      <c r="AA22" s="335">
        <f t="shared" si="7"/>
        <v>8995.8917832582265</v>
      </c>
      <c r="AB22" s="65">
        <f t="shared" si="8"/>
        <v>71.632653061224488</v>
      </c>
      <c r="AC22" s="39"/>
      <c r="AD22"/>
      <c r="AE22"/>
      <c r="AF22"/>
      <c r="AG22"/>
      <c r="AH22"/>
      <c r="AI22"/>
      <c r="AJ22"/>
      <c r="AK22"/>
      <c r="AL22"/>
      <c r="AM22"/>
    </row>
    <row r="23" spans="1:40" ht="15.6">
      <c r="A23" s="39"/>
      <c r="B23" s="46">
        <f>+'Ark1'!C2591</f>
        <v>2023</v>
      </c>
      <c r="C23" s="46">
        <f>+'Ark1'!N2591</f>
        <v>81</v>
      </c>
      <c r="D23" s="47" t="s">
        <v>403</v>
      </c>
      <c r="E23" s="335">
        <f>+'Ark1'!Q2591</f>
        <v>1557</v>
      </c>
      <c r="F23" s="46">
        <f t="shared" si="0"/>
        <v>-57</v>
      </c>
      <c r="G23" s="306">
        <f>+'Ark1'!R2591</f>
        <v>131683</v>
      </c>
      <c r="H23" s="335">
        <f t="shared" si="1"/>
        <v>11684</v>
      </c>
      <c r="I23" s="99">
        <f>+'Ark1'!AD2591</f>
        <v>8.9020051363832096</v>
      </c>
      <c r="J23" s="99">
        <f t="shared" si="2"/>
        <v>0.74762152577077501</v>
      </c>
      <c r="K23" s="99">
        <f>+'Ark1'!AE2591</f>
        <v>8.731002779543191</v>
      </c>
      <c r="L23" s="99">
        <f t="shared" si="3"/>
        <v>0.84728128412340187</v>
      </c>
      <c r="M23" s="235">
        <f>+'Ark1'!U2591</f>
        <v>60.769917149518157</v>
      </c>
      <c r="N23" s="48">
        <f t="shared" si="4"/>
        <v>-0.17351288390044317</v>
      </c>
      <c r="O23" s="99">
        <f>+'Ark1'!W2591</f>
        <v>82.061317861833018</v>
      </c>
      <c r="P23" s="48">
        <f t="shared" si="5"/>
        <v>-4.970838340454975E-3</v>
      </c>
      <c r="Q23" s="99">
        <f>+'Ark1'!X2591</f>
        <v>1.7610473637447503</v>
      </c>
      <c r="R23" s="99">
        <f t="shared" si="6"/>
        <v>1.0199440012052641E-2</v>
      </c>
      <c r="S23" s="99">
        <f>+'Ark1'!Y2591</f>
        <v>3.5220947274895007</v>
      </c>
      <c r="T23" s="44"/>
      <c r="U23" s="273">
        <f>+'Ark1'!Z2591</f>
        <v>59.117729699353752</v>
      </c>
      <c r="V23" s="44"/>
      <c r="W23" s="48">
        <f>+'Ark1'!AA2591</f>
        <v>0.58199004218315564</v>
      </c>
      <c r="X23" s="48">
        <f>+'Ark1'!AB2591</f>
        <v>2.3634008706978875</v>
      </c>
      <c r="Y23" s="48">
        <f>+'Ark1'!T2591</f>
        <v>3.7360099633210062</v>
      </c>
      <c r="Z23" s="99">
        <f>+'Ark1'!V2591</f>
        <v>88.907169947816243</v>
      </c>
      <c r="AA23" s="335">
        <f t="shared" si="7"/>
        <v>10806.080519999758</v>
      </c>
      <c r="AB23" s="65">
        <f t="shared" si="8"/>
        <v>84.574823378291583</v>
      </c>
      <c r="AC23" s="39"/>
      <c r="AD23"/>
      <c r="AE23"/>
      <c r="AF23"/>
      <c r="AG23"/>
      <c r="AH23"/>
      <c r="AI23"/>
      <c r="AJ23"/>
      <c r="AK23"/>
      <c r="AL23"/>
      <c r="AM23"/>
    </row>
    <row r="24" spans="1:40" ht="15.6">
      <c r="A24" s="39"/>
      <c r="B24" s="46">
        <f>+'Ark1'!C2592</f>
        <v>2023</v>
      </c>
      <c r="C24" s="46">
        <f>+'Ark1'!N2592</f>
        <v>83</v>
      </c>
      <c r="D24" s="47" t="s">
        <v>402</v>
      </c>
      <c r="E24" s="335">
        <f>+'Ark1'!Q2592</f>
        <v>1572</v>
      </c>
      <c r="F24" s="46">
        <f t="shared" si="0"/>
        <v>-55</v>
      </c>
      <c r="G24" s="306">
        <f>+'Ark1'!R2592</f>
        <v>141667</v>
      </c>
      <c r="H24" s="335">
        <f t="shared" si="1"/>
        <v>7130</v>
      </c>
      <c r="I24" s="99">
        <f>+'Ark1'!AD2592</f>
        <v>9.576941303402867</v>
      </c>
      <c r="J24" s="99">
        <f t="shared" si="2"/>
        <v>0.43464588576634178</v>
      </c>
      <c r="K24" s="99">
        <f>+'Ark1'!AE2592</f>
        <v>9.6221241767307042</v>
      </c>
      <c r="L24" s="99">
        <f t="shared" si="3"/>
        <v>0.56762517952320657</v>
      </c>
      <c r="M24" s="235">
        <f>+'Ark1'!U2592</f>
        <v>60.585485681210152</v>
      </c>
      <c r="N24" s="48">
        <f t="shared" si="4"/>
        <v>-0.17164252239335553</v>
      </c>
      <c r="O24" s="99">
        <f>+'Ark1'!W2592</f>
        <v>84.063280298162994</v>
      </c>
      <c r="P24" s="48">
        <f t="shared" si="5"/>
        <v>-1.7444535769897129E-3</v>
      </c>
      <c r="Q24" s="99">
        <f>+'Ark1'!X2592</f>
        <v>1.6574078649226709</v>
      </c>
      <c r="R24" s="99">
        <f t="shared" si="6"/>
        <v>-1.4251232574671535E-2</v>
      </c>
      <c r="S24" s="99">
        <f>+'Ark1'!Y2592</f>
        <v>3.3148157298453418</v>
      </c>
      <c r="T24" s="44"/>
      <c r="U24" s="273">
        <f>+'Ark1'!Z2592</f>
        <v>57.297041654019615</v>
      </c>
      <c r="V24" s="44"/>
      <c r="W24" s="48">
        <f>+'Ark1'!AA2592</f>
        <v>0.58572218949510724</v>
      </c>
      <c r="X24" s="48">
        <f>+'Ark1'!AB2592</f>
        <v>2.408797906042583</v>
      </c>
      <c r="Y24" s="48">
        <f>+'Ark1'!T2592</f>
        <v>4.1092209194801885</v>
      </c>
      <c r="Z24" s="99">
        <f>+'Ark1'!V2592</f>
        <v>91.076143334957607</v>
      </c>
      <c r="AA24" s="335">
        <f t="shared" si="7"/>
        <v>11908.992729999856</v>
      </c>
      <c r="AB24" s="65">
        <f t="shared" si="8"/>
        <v>90.118956743002542</v>
      </c>
      <c r="AC24" s="39"/>
      <c r="AD24"/>
      <c r="AE24"/>
      <c r="AF24"/>
      <c r="AG24"/>
      <c r="AH24"/>
      <c r="AI24"/>
      <c r="AJ24"/>
      <c r="AK24"/>
      <c r="AL24"/>
      <c r="AM24"/>
    </row>
    <row r="25" spans="1:40" ht="15.6">
      <c r="A25" s="39"/>
      <c r="B25" s="46">
        <f>+'Ark1'!C2593</f>
        <v>2023</v>
      </c>
      <c r="C25" s="46">
        <f>+'Ark1'!N2593</f>
        <v>85</v>
      </c>
      <c r="D25" s="47" t="s">
        <v>401</v>
      </c>
      <c r="E25" s="335">
        <f>+'Ark1'!Q2593</f>
        <v>1557</v>
      </c>
      <c r="F25" s="46">
        <f t="shared" si="0"/>
        <v>-63</v>
      </c>
      <c r="G25" s="306">
        <f>+'Ark1'!R2593</f>
        <v>143606</v>
      </c>
      <c r="H25" s="335">
        <f t="shared" si="1"/>
        <v>1422.0599999999977</v>
      </c>
      <c r="I25" s="99">
        <f>+'Ark1'!AD2593</f>
        <v>9.7080211539488559</v>
      </c>
      <c r="J25" s="99">
        <f t="shared" si="2"/>
        <v>4.6087387598287677E-2</v>
      </c>
      <c r="K25" s="99">
        <f>+'Ark1'!AE2593</f>
        <v>9.9829236981503993</v>
      </c>
      <c r="L25" s="99">
        <f t="shared" si="3"/>
        <v>0.18846352797379851</v>
      </c>
      <c r="M25" s="235">
        <f>+'Ark1'!U2593</f>
        <v>60.403388437808999</v>
      </c>
      <c r="N25" s="48">
        <f t="shared" si="4"/>
        <v>-0.17981912854975945</v>
      </c>
      <c r="O25" s="99">
        <f>+'Ark1'!W2593</f>
        <v>86.037788532514597</v>
      </c>
      <c r="P25" s="48">
        <f t="shared" si="5"/>
        <v>-7.7891658764173144E-3</v>
      </c>
      <c r="Q25" s="99">
        <f>+'Ark1'!X2593</f>
        <v>1.6545269696252249</v>
      </c>
      <c r="R25" s="99">
        <f t="shared" si="6"/>
        <v>-0.13470464120227144</v>
      </c>
      <c r="S25" s="99">
        <f>+'Ark1'!Y2593</f>
        <v>3.3090539392504499</v>
      </c>
      <c r="T25" s="44"/>
      <c r="U25" s="273">
        <f>+'Ark1'!Z2593</f>
        <v>56.348620531175584</v>
      </c>
      <c r="V25" s="44"/>
      <c r="W25" s="48">
        <f>+'Ark1'!AA2593</f>
        <v>0.55719766925755454</v>
      </c>
      <c r="X25" s="48">
        <f>+'Ark1'!AB2593</f>
        <v>2.4379021002333219</v>
      </c>
      <c r="Y25" s="48">
        <f>+'Ark1'!T2593</f>
        <v>4.4836079272453802</v>
      </c>
      <c r="Z25" s="99">
        <f>+'Ark1'!V2593</f>
        <v>93.215372191237179</v>
      </c>
      <c r="AA25" s="335">
        <f t="shared" si="7"/>
        <v>12355.54266000029</v>
      </c>
      <c r="AB25" s="65">
        <f t="shared" si="8"/>
        <v>92.232498394348099</v>
      </c>
      <c r="AC25" s="39"/>
      <c r="AD25"/>
      <c r="AE25"/>
      <c r="AF25"/>
      <c r="AG25"/>
      <c r="AH25"/>
      <c r="AI25"/>
      <c r="AJ25"/>
      <c r="AK25"/>
      <c r="AL25"/>
      <c r="AM25" s="4"/>
      <c r="AN25" s="4"/>
    </row>
    <row r="26" spans="1:40" ht="15.6">
      <c r="A26" s="39"/>
      <c r="B26" s="46">
        <f>+'Ark1'!C2594</f>
        <v>2023</v>
      </c>
      <c r="C26" s="46">
        <f>+'Ark1'!N2594</f>
        <v>87</v>
      </c>
      <c r="D26" s="47" t="s">
        <v>400</v>
      </c>
      <c r="E26" s="335">
        <f>+'Ark1'!Q2594</f>
        <v>1607</v>
      </c>
      <c r="F26" s="46">
        <f t="shared" si="0"/>
        <v>-89</v>
      </c>
      <c r="G26" s="306">
        <f>+'Ark1'!R2594</f>
        <v>194933</v>
      </c>
      <c r="H26" s="335">
        <f t="shared" si="1"/>
        <v>-4900</v>
      </c>
      <c r="I26" s="99">
        <f>+'Ark1'!AD2594</f>
        <v>13.177817692872948</v>
      </c>
      <c r="J26" s="99">
        <f t="shared" si="2"/>
        <v>-0.40158663599241251</v>
      </c>
      <c r="K26" s="99">
        <f>+'Ark1'!AE2594</f>
        <v>13.939373286962196</v>
      </c>
      <c r="L26" s="99">
        <f t="shared" si="3"/>
        <v>-0.22157666617519922</v>
      </c>
      <c r="M26" s="235">
        <f>+'Ark1'!U2594</f>
        <v>60.18482342560484</v>
      </c>
      <c r="N26" s="48">
        <f t="shared" si="4"/>
        <v>-0.17862869143404936</v>
      </c>
      <c r="O26" s="99">
        <f>+'Ark1'!W2594</f>
        <v>88.504261486055981</v>
      </c>
      <c r="P26" s="48">
        <f t="shared" si="5"/>
        <v>-1.116324784274525E-2</v>
      </c>
      <c r="Q26" s="99">
        <f>+'Ark1'!X2594</f>
        <v>1.7216171710279939</v>
      </c>
      <c r="R26" s="99">
        <f t="shared" si="6"/>
        <v>2.1814421944188478E-3</v>
      </c>
      <c r="S26" s="99">
        <f>+'Ark1'!Y2594</f>
        <v>3.4432343420559879</v>
      </c>
      <c r="T26" s="44"/>
      <c r="U26" s="273">
        <f>+'Ark1'!Z2594</f>
        <v>55.413398449723744</v>
      </c>
      <c r="V26" s="44"/>
      <c r="W26" s="48">
        <f>+'Ark1'!AA2594</f>
        <v>0.86643974987335504</v>
      </c>
      <c r="X26" s="48">
        <f>+'Ark1'!AB2594</f>
        <v>2.488208275035058</v>
      </c>
      <c r="Y26" s="48">
        <f>+'Ark1'!T2594</f>
        <v>4.9552872012435047</v>
      </c>
      <c r="Z26" s="99">
        <f>+'Ark1'!V2594</f>
        <v>95.888095788227162</v>
      </c>
      <c r="AA26" s="335">
        <f t="shared" si="7"/>
        <v>17252.40120426135</v>
      </c>
      <c r="AB26" s="65">
        <f t="shared" si="8"/>
        <v>121.30242688238954</v>
      </c>
      <c r="AC26" s="39"/>
      <c r="AD26"/>
      <c r="AE26"/>
      <c r="AF26"/>
      <c r="AG26"/>
      <c r="AH26"/>
      <c r="AI26"/>
      <c r="AJ26"/>
      <c r="AK26"/>
      <c r="AL26"/>
      <c r="AM26" s="10"/>
      <c r="AN26" s="10"/>
    </row>
    <row r="27" spans="1:40" ht="15.6">
      <c r="A27" s="39"/>
      <c r="B27" s="46">
        <f>+'Ark1'!C2595</f>
        <v>2023</v>
      </c>
      <c r="C27" s="46">
        <f>+'Ark1'!N2595</f>
        <v>90</v>
      </c>
      <c r="D27" s="47" t="s">
        <v>399</v>
      </c>
      <c r="E27" s="335">
        <f>+'Ark1'!Q2595</f>
        <v>1674</v>
      </c>
      <c r="F27" s="46">
        <f t="shared" si="0"/>
        <v>-87</v>
      </c>
      <c r="G27" s="306">
        <f>+'Ark1'!R2595</f>
        <v>209836</v>
      </c>
      <c r="H27" s="335">
        <f t="shared" si="1"/>
        <v>-30071.940000000002</v>
      </c>
      <c r="I27" s="99">
        <f>+'Ark1'!AD2595</f>
        <v>14.185287013495348</v>
      </c>
      <c r="J27" s="99">
        <f t="shared" si="2"/>
        <v>-2.1173602918304546</v>
      </c>
      <c r="K27" s="99">
        <f>+'Ark1'!AE2595</f>
        <v>15.640906682211936</v>
      </c>
      <c r="L27" s="99">
        <f t="shared" si="3"/>
        <v>-2.0852014920711941</v>
      </c>
      <c r="M27" s="235">
        <f>+'Ark1'!U2595</f>
        <v>59.864884313865666</v>
      </c>
      <c r="N27" s="48">
        <f t="shared" si="4"/>
        <v>-0.15523682497245517</v>
      </c>
      <c r="O27" s="99">
        <f>+'Ark1'!W2595</f>
        <v>92.254608144496871</v>
      </c>
      <c r="P27" s="48">
        <f t="shared" si="5"/>
        <v>-3.9225818111916055E-2</v>
      </c>
      <c r="Q27" s="99">
        <f>+'Ark1'!X2595</f>
        <v>1.9858365580739248</v>
      </c>
      <c r="R27" s="99">
        <f t="shared" si="6"/>
        <v>8.719160284651517E-2</v>
      </c>
      <c r="S27" s="99">
        <f>+'Ark1'!Y2595</f>
        <v>3.9716731161478496</v>
      </c>
      <c r="T27" s="44"/>
      <c r="U27" s="273">
        <f>+'Ark1'!Z2595</f>
        <v>56.446462952019651</v>
      </c>
      <c r="V27" s="44"/>
      <c r="W27" s="48">
        <f>+'Ark1'!AA2595</f>
        <v>1.413565045494988</v>
      </c>
      <c r="X27" s="48">
        <f>+'Ark1'!AB2595</f>
        <v>2.5803818757804295</v>
      </c>
      <c r="Y27" s="48">
        <f>+'Ark1'!T2595</f>
        <v>5.6147276921024067</v>
      </c>
      <c r="Z27" s="99">
        <f>+'Ark1'!V2595</f>
        <v>99.951298989214479</v>
      </c>
      <c r="AA27" s="335">
        <f t="shared" si="7"/>
        <v>19358.337954608643</v>
      </c>
      <c r="AB27" s="65">
        <f t="shared" si="8"/>
        <v>125.35005973715651</v>
      </c>
      <c r="AC27" s="39"/>
      <c r="AD27"/>
      <c r="AE27"/>
      <c r="AF27"/>
      <c r="AG27"/>
      <c r="AH27"/>
      <c r="AI27"/>
      <c r="AJ27"/>
      <c r="AK27"/>
      <c r="AL27"/>
      <c r="AM27" s="10"/>
      <c r="AN27" s="10"/>
    </row>
    <row r="28" spans="1:40" ht="15.6">
      <c r="A28" s="39"/>
      <c r="B28" s="46">
        <f>+'Ark1'!C2596</f>
        <v>2023</v>
      </c>
      <c r="C28" s="46">
        <f>+'Ark1'!N2596</f>
        <v>95</v>
      </c>
      <c r="D28" s="47" t="s">
        <v>398</v>
      </c>
      <c r="E28" s="335">
        <f>+'Ark1'!Q2596</f>
        <v>1631</v>
      </c>
      <c r="F28" s="46">
        <f t="shared" si="0"/>
        <v>-113</v>
      </c>
      <c r="G28" s="306">
        <f>+'Ark1'!R2596</f>
        <v>90090</v>
      </c>
      <c r="H28" s="335">
        <f t="shared" si="1"/>
        <v>-24275</v>
      </c>
      <c r="I28" s="99">
        <f>+'Ark1'!AD2596</f>
        <v>6.0902443195914691</v>
      </c>
      <c r="J28" s="99">
        <f t="shared" si="2"/>
        <v>-1.6812877900735392</v>
      </c>
      <c r="K28" s="99">
        <f>+'Ark1'!AE2596</f>
        <v>7.070934777745272</v>
      </c>
      <c r="L28" s="99">
        <f t="shared" si="3"/>
        <v>-1.8262424446557812</v>
      </c>
      <c r="M28" s="235">
        <f>+'Ark1'!U2596</f>
        <v>59.422477522477521</v>
      </c>
      <c r="N28" s="48">
        <f t="shared" si="4"/>
        <v>-0.16051697749187355</v>
      </c>
      <c r="O28" s="99">
        <f>+'Ark1'!W2596</f>
        <v>97.141390831389515</v>
      </c>
      <c r="P28" s="48">
        <f t="shared" si="5"/>
        <v>-3.3963610168470382E-2</v>
      </c>
      <c r="Q28" s="99">
        <f>+'Ark1'!X2596</f>
        <v>2.466422466422467</v>
      </c>
      <c r="R28" s="99">
        <f t="shared" si="6"/>
        <v>0.12129939555288294</v>
      </c>
      <c r="S28" s="99">
        <f>+'Ark1'!Y2596</f>
        <v>4.932844932844934</v>
      </c>
      <c r="T28" s="44"/>
      <c r="U28" s="273">
        <f>+'Ark1'!Z2596</f>
        <v>58.874458874458895</v>
      </c>
      <c r="V28" s="44"/>
      <c r="W28" s="48">
        <f>+'Ark1'!AA2596</f>
        <v>1.4066465592306578</v>
      </c>
      <c r="X28" s="48">
        <f>+'Ark1'!AB2596</f>
        <v>2.7143854901942723</v>
      </c>
      <c r="Y28" s="48">
        <f>+'Ark1'!T2596</f>
        <v>6.5157509157509139</v>
      </c>
      <c r="Z28" s="99">
        <f>+'Ark1'!V2596</f>
        <v>105.24527717377556</v>
      </c>
      <c r="AA28" s="335">
        <f t="shared" si="7"/>
        <v>8751.4678999998814</v>
      </c>
      <c r="AB28" s="65">
        <f t="shared" si="8"/>
        <v>55.236051502145919</v>
      </c>
      <c r="AC28" s="39"/>
      <c r="AD28"/>
      <c r="AE28"/>
      <c r="AF28"/>
      <c r="AG28"/>
      <c r="AH28"/>
      <c r="AI28"/>
      <c r="AJ28"/>
      <c r="AK28"/>
      <c r="AL28"/>
      <c r="AM28" s="10"/>
      <c r="AN28" s="10"/>
    </row>
    <row r="29" spans="1:40" ht="15.6">
      <c r="A29" s="39"/>
      <c r="B29" s="46">
        <f>+'Ark1'!C2597</f>
        <v>2023</v>
      </c>
      <c r="C29" s="46">
        <f>+'Ark1'!N2597</f>
        <v>100</v>
      </c>
      <c r="D29" s="47" t="s">
        <v>457</v>
      </c>
      <c r="E29" s="335">
        <f>+'Ark1'!Q2597</f>
        <v>1526</v>
      </c>
      <c r="F29" s="46">
        <f t="shared" si="0"/>
        <v>-122</v>
      </c>
      <c r="G29" s="306">
        <f>+'Ark1'!R2597</f>
        <v>33411</v>
      </c>
      <c r="H29" s="335">
        <f t="shared" si="1"/>
        <v>-11385</v>
      </c>
      <c r="I29" s="99">
        <f>+'Ark1'!AD2597</f>
        <v>2.2586430565198201</v>
      </c>
      <c r="J29" s="99">
        <f t="shared" si="2"/>
        <v>-0.78541371246154323</v>
      </c>
      <c r="K29" s="99">
        <f>+'Ark1'!AE2597</f>
        <v>2.7559940980373687</v>
      </c>
      <c r="L29" s="99">
        <f t="shared" si="3"/>
        <v>-0.90526954272850668</v>
      </c>
      <c r="M29" s="235">
        <f>+'Ark1'!U2597</f>
        <v>58.949028762982245</v>
      </c>
      <c r="N29" s="48">
        <f t="shared" si="4"/>
        <v>-0.15337791678200574</v>
      </c>
      <c r="O29" s="99">
        <f>+'Ark1'!W2597</f>
        <v>102.09227499925248</v>
      </c>
      <c r="P29" s="48">
        <f t="shared" si="5"/>
        <v>-6.3702945507628783E-3</v>
      </c>
      <c r="Q29" s="99">
        <f>+'Ark1'!X2597</f>
        <v>3.2384544012450984</v>
      </c>
      <c r="R29" s="99">
        <f t="shared" si="6"/>
        <v>0.273903994958824</v>
      </c>
      <c r="S29" s="99">
        <f>+'Ark1'!Y2597</f>
        <v>6.4769088024901968</v>
      </c>
      <c r="T29" s="44"/>
      <c r="U29" s="273">
        <f>+'Ark1'!Z2597</f>
        <v>59.190087097063845</v>
      </c>
      <c r="V29" s="44"/>
      <c r="W29" s="48">
        <f>+'Ark1'!AA2597</f>
        <v>1.4151877834980577</v>
      </c>
      <c r="X29" s="48">
        <f>+'Ark1'!AB2597</f>
        <v>2.8660089397323314</v>
      </c>
      <c r="Y29" s="48">
        <f>+'Ark1'!T2597</f>
        <v>7.4197719313998372</v>
      </c>
      <c r="Z29" s="99">
        <f>+'Ark1'!V2597</f>
        <v>110.60918201435518</v>
      </c>
      <c r="AA29" s="335">
        <f t="shared" si="7"/>
        <v>3411.0050000000247</v>
      </c>
      <c r="AB29" s="65">
        <f t="shared" si="8"/>
        <v>21.894495412844037</v>
      </c>
      <c r="AC29" s="39"/>
      <c r="AD29"/>
      <c r="AE29"/>
      <c r="AF29"/>
      <c r="AG29"/>
      <c r="AH29"/>
      <c r="AI29"/>
      <c r="AJ29"/>
      <c r="AK29"/>
      <c r="AL29"/>
      <c r="AM29" s="10"/>
      <c r="AN29" s="10"/>
    </row>
    <row r="30" spans="1:40" ht="15.6">
      <c r="A30" s="39"/>
      <c r="B30" s="46">
        <f>+'Ark1'!C2598</f>
        <v>2023</v>
      </c>
      <c r="C30" s="46">
        <f>+'Ark1'!N2598</f>
        <v>105</v>
      </c>
      <c r="D30" s="47" t="s">
        <v>458</v>
      </c>
      <c r="E30" s="335">
        <f>+'Ark1'!Q2598</f>
        <v>1267</v>
      </c>
      <c r="F30" s="46">
        <f t="shared" si="0"/>
        <v>-177</v>
      </c>
      <c r="G30" s="306">
        <f>+'Ark1'!R2598</f>
        <v>11652</v>
      </c>
      <c r="H30" s="335">
        <f t="shared" si="1"/>
        <v>-4230</v>
      </c>
      <c r="I30" s="99">
        <f>+'Ark1'!AD2598</f>
        <v>0.78769593530780091</v>
      </c>
      <c r="J30" s="99">
        <f t="shared" si="2"/>
        <v>-0.29154572923729283</v>
      </c>
      <c r="K30" s="99">
        <f>+'Ark1'!AE2598</f>
        <v>1.0083350763913359</v>
      </c>
      <c r="L30" s="99">
        <f t="shared" si="3"/>
        <v>-0.35338248693727969</v>
      </c>
      <c r="M30" s="235">
        <f>+'Ark1'!U2598</f>
        <v>58.506909278173552</v>
      </c>
      <c r="N30" s="48">
        <f t="shared" si="4"/>
        <v>-0.12728467648639707</v>
      </c>
      <c r="O30" s="99">
        <f>+'Ark1'!W2598</f>
        <v>107.1138786370269</v>
      </c>
      <c r="P30" s="48">
        <f t="shared" si="5"/>
        <v>4.8767478581197565E-3</v>
      </c>
      <c r="Q30" s="99">
        <f>+'Ark1'!X2598</f>
        <v>4.4026776519052513</v>
      </c>
      <c r="R30" s="99">
        <f t="shared" si="6"/>
        <v>0.77593039085500637</v>
      </c>
      <c r="S30" s="99">
        <f>+'Ark1'!Y2598</f>
        <v>8.8053553038105026</v>
      </c>
      <c r="T30" s="44"/>
      <c r="U30" s="273">
        <f>+'Ark1'!Z2598</f>
        <v>58.685204256779983</v>
      </c>
      <c r="V30" s="44"/>
      <c r="W30" s="48">
        <f>+'Ark1'!AA2598</f>
        <v>1.3932388766320651</v>
      </c>
      <c r="X30" s="48">
        <f>+'Ark1'!AB2598</f>
        <v>3.0818128580545161</v>
      </c>
      <c r="Y30" s="48">
        <f>+'Ark1'!T2598</f>
        <v>8.0041194644696194</v>
      </c>
      <c r="Z30" s="99">
        <f>+'Ark1'!V2598</f>
        <v>116.0597209954045</v>
      </c>
      <c r="AA30" s="335">
        <f t="shared" si="7"/>
        <v>1248.0909138786374</v>
      </c>
      <c r="AB30" s="65">
        <f t="shared" si="8"/>
        <v>9.1965272296764002</v>
      </c>
      <c r="AC30" s="39"/>
      <c r="AD30"/>
      <c r="AE30"/>
      <c r="AF30"/>
      <c r="AG30"/>
      <c r="AH30"/>
      <c r="AI30"/>
      <c r="AJ30"/>
      <c r="AK30"/>
      <c r="AL30"/>
      <c r="AM30" s="10"/>
      <c r="AN30" s="10"/>
    </row>
    <row r="31" spans="1:40" ht="15.6">
      <c r="A31" s="39"/>
      <c r="B31" s="46">
        <f>+'Ark1'!C2599</f>
        <v>2023</v>
      </c>
      <c r="C31" s="46">
        <f>+'Ark1'!N2599</f>
        <v>110</v>
      </c>
      <c r="D31" s="47" t="s">
        <v>459</v>
      </c>
      <c r="E31" s="335">
        <f>+'Ark1'!Q2599</f>
        <v>954</v>
      </c>
      <c r="F31" s="46">
        <f t="shared" si="0"/>
        <v>-149</v>
      </c>
      <c r="G31" s="306">
        <f>+'Ark1'!R2599</f>
        <v>4544</v>
      </c>
      <c r="H31" s="335">
        <f t="shared" si="1"/>
        <v>-1596</v>
      </c>
      <c r="I31" s="99">
        <f>+'Ark1'!AD2599</f>
        <v>0.30718248627176858</v>
      </c>
      <c r="J31" s="99">
        <f t="shared" si="2"/>
        <v>-0.11005361877210967</v>
      </c>
      <c r="K31" s="99">
        <f>+'Ark1'!AE2599</f>
        <v>0.41173247193441742</v>
      </c>
      <c r="L31" s="99">
        <f t="shared" si="3"/>
        <v>-0.13964161574074463</v>
      </c>
      <c r="M31" s="235">
        <f>+'Ark1'!U2599</f>
        <v>58.062720070422543</v>
      </c>
      <c r="N31" s="48">
        <f t="shared" si="4"/>
        <v>-0.19982064618984907</v>
      </c>
      <c r="O31" s="99">
        <f>+'Ark1'!W2599</f>
        <v>112.14524647887322</v>
      </c>
      <c r="P31" s="48">
        <f t="shared" si="5"/>
        <v>-2.2349612332021707E-2</v>
      </c>
      <c r="Q31" s="99">
        <f>+'Ark1'!X2599</f>
        <v>5.061619718309859</v>
      </c>
      <c r="R31" s="99">
        <f t="shared" si="6"/>
        <v>0.95738519062256344</v>
      </c>
      <c r="S31" s="99">
        <f>+'Ark1'!Y2599</f>
        <v>10.123239436619718</v>
      </c>
      <c r="T31" s="44"/>
      <c r="U31" s="273">
        <f>+'Ark1'!Z2599</f>
        <v>58.120598591549296</v>
      </c>
      <c r="V31" s="44"/>
      <c r="W31" s="48">
        <f>+'Ark1'!AA2599</f>
        <v>3.6360908929082094</v>
      </c>
      <c r="X31" s="48">
        <f>+'Ark1'!AB2599</f>
        <v>3.2762726259465209</v>
      </c>
      <c r="Y31" s="48">
        <f>+'Ark1'!T2599</f>
        <v>8.5521566901408441</v>
      </c>
      <c r="Z31" s="99">
        <f>+'Ark1'!V2599</f>
        <v>121.50080875284203</v>
      </c>
      <c r="AA31" s="335">
        <f t="shared" si="7"/>
        <v>509.58799999999991</v>
      </c>
      <c r="AB31" s="65">
        <f t="shared" si="8"/>
        <v>4.7631027253668767</v>
      </c>
      <c r="AC31" s="39"/>
      <c r="AD31"/>
      <c r="AE31"/>
      <c r="AF31"/>
      <c r="AG31"/>
      <c r="AH31"/>
      <c r="AI31"/>
      <c r="AJ31"/>
      <c r="AK31"/>
      <c r="AL31"/>
      <c r="AM31" s="10"/>
      <c r="AN31" s="10"/>
    </row>
    <row r="32" spans="1:40" ht="15.6">
      <c r="A32" s="39"/>
      <c r="B32" s="46">
        <f>+'Ark1'!C2600</f>
        <v>2023</v>
      </c>
      <c r="C32" s="46">
        <f>+'Ark1'!N2600</f>
        <v>115</v>
      </c>
      <c r="D32" s="47" t="s">
        <v>460</v>
      </c>
      <c r="E32" s="335">
        <f>+'Ark1'!Q2600</f>
        <v>662</v>
      </c>
      <c r="F32" s="46">
        <f t="shared" si="0"/>
        <v>-118</v>
      </c>
      <c r="G32" s="306">
        <f>+'Ark1'!R2600</f>
        <v>2221</v>
      </c>
      <c r="H32" s="335">
        <f t="shared" si="1"/>
        <v>-671</v>
      </c>
      <c r="I32" s="99">
        <f>+'Ark1'!AD2600</f>
        <v>0.15014355237887284</v>
      </c>
      <c r="J32" s="99">
        <f t="shared" si="2"/>
        <v>-4.6378730322576056E-2</v>
      </c>
      <c r="K32" s="99">
        <f>+'Ark1'!AE2600</f>
        <v>0.21047207628578471</v>
      </c>
      <c r="L32" s="99">
        <f t="shared" si="3"/>
        <v>-6.1048733312214692E-2</v>
      </c>
      <c r="M32" s="235">
        <f>+'Ark1'!U2600</f>
        <v>57.757766771724462</v>
      </c>
      <c r="N32" s="48">
        <f t="shared" si="4"/>
        <v>-0.18345037903626604</v>
      </c>
      <c r="O32" s="99">
        <f>+'Ark1'!W2600</f>
        <v>117.28703286807777</v>
      </c>
      <c r="P32" s="48">
        <f t="shared" si="5"/>
        <v>1.5051540277070785E-2</v>
      </c>
      <c r="Q32" s="99">
        <f>+'Ark1'!X2600</f>
        <v>4.0072039621791991</v>
      </c>
      <c r="R32" s="99">
        <f t="shared" si="6"/>
        <v>0.20360783493162149</v>
      </c>
      <c r="S32" s="99">
        <f>+'Ark1'!Y2600</f>
        <v>8.0144079243583981</v>
      </c>
      <c r="T32" s="44"/>
      <c r="U32" s="273">
        <f>+'Ark1'!Z2600</f>
        <v>58.126969833408381</v>
      </c>
      <c r="V32" s="44"/>
      <c r="W32" s="48">
        <f>+'Ark1'!AA2600</f>
        <v>1.4535687186987547</v>
      </c>
      <c r="X32" s="48">
        <f>+'Ark1'!AB2600</f>
        <v>3.5445119969253001</v>
      </c>
      <c r="Y32" s="48">
        <f>+'Ark1'!T2600</f>
        <v>8.682125168842866</v>
      </c>
      <c r="Z32" s="99">
        <f>+'Ark1'!V2600</f>
        <v>127.07154156888203</v>
      </c>
      <c r="AA32" s="335">
        <f t="shared" si="7"/>
        <v>260.49450000000076</v>
      </c>
      <c r="AB32" s="65">
        <f t="shared" si="8"/>
        <v>3.3549848942598186</v>
      </c>
      <c r="AC32" s="39"/>
      <c r="AD32"/>
      <c r="AE32"/>
      <c r="AF32"/>
      <c r="AG32"/>
      <c r="AH32"/>
      <c r="AI32"/>
      <c r="AJ32"/>
      <c r="AK32"/>
      <c r="AL32"/>
      <c r="AM32" s="10"/>
      <c r="AN32" s="10"/>
    </row>
    <row r="33" spans="1:40" ht="15.6">
      <c r="A33" s="39"/>
      <c r="B33" s="46">
        <f>+'Ark1'!C2601</f>
        <v>2023</v>
      </c>
      <c r="C33" s="46">
        <f>+'Ark1'!N2601</f>
        <v>120</v>
      </c>
      <c r="D33" s="47" t="s">
        <v>462</v>
      </c>
      <c r="E33" s="335">
        <f>+'Ark1'!Q2601</f>
        <v>457</v>
      </c>
      <c r="F33" s="46">
        <f t="shared" si="0"/>
        <v>-102</v>
      </c>
      <c r="G33" s="306">
        <f>+'Ark1'!R2601</f>
        <v>1217</v>
      </c>
      <c r="H33" s="335">
        <f t="shared" si="1"/>
        <v>-415</v>
      </c>
      <c r="I33" s="99">
        <f>+'Ark1'!AD2601</f>
        <v>8.227136571143101E-2</v>
      </c>
      <c r="J33" s="99">
        <f t="shared" si="2"/>
        <v>-2.862917556407539E-2</v>
      </c>
      <c r="K33" s="99">
        <f>+'Ark1'!AE2601</f>
        <v>0.12005483751538731</v>
      </c>
      <c r="L33" s="99">
        <f t="shared" si="3"/>
        <v>-3.9745830451485969E-2</v>
      </c>
      <c r="M33" s="235">
        <f>+'Ark1'!U2601</f>
        <v>57.63681183237469</v>
      </c>
      <c r="N33" s="48">
        <f t="shared" si="4"/>
        <v>0.16561085198251391</v>
      </c>
      <c r="O33" s="99">
        <f>+'Ark1'!W2601</f>
        <v>122.09367296631056</v>
      </c>
      <c r="P33" s="48">
        <f t="shared" si="5"/>
        <v>-0.21235644545426169</v>
      </c>
      <c r="Q33" s="99">
        <f>+'Ark1'!X2601</f>
        <v>4.5193097781429756</v>
      </c>
      <c r="R33" s="99">
        <f t="shared" si="6"/>
        <v>1.3330352683390547</v>
      </c>
      <c r="S33" s="99">
        <f>+'Ark1'!Y2601</f>
        <v>9.0386195562859513</v>
      </c>
      <c r="T33" s="44"/>
      <c r="U33" s="273">
        <f>+'Ark1'!Z2601</f>
        <v>55.710764174198843</v>
      </c>
      <c r="V33" s="44"/>
      <c r="W33" s="48">
        <f>+'Ark1'!AA2601</f>
        <v>1.3651193228939065</v>
      </c>
      <c r="X33" s="48">
        <f>+'Ark1'!AB2601</f>
        <v>3.6240172588961346</v>
      </c>
      <c r="Y33" s="48">
        <f>+'Ark1'!T2601</f>
        <v>8.6589975349219372</v>
      </c>
      <c r="Z33" s="99">
        <f>+'Ark1'!V2601</f>
        <v>132.27916897758473</v>
      </c>
      <c r="AA33" s="335">
        <f t="shared" si="7"/>
        <v>148.58799999999994</v>
      </c>
      <c r="AB33" s="65">
        <f t="shared" si="8"/>
        <v>2.6630196936542672</v>
      </c>
      <c r="AC33" s="39"/>
      <c r="AD33"/>
      <c r="AE33"/>
      <c r="AF33"/>
      <c r="AG33"/>
      <c r="AH33"/>
      <c r="AI33"/>
      <c r="AJ33"/>
      <c r="AK33"/>
      <c r="AL33"/>
      <c r="AM33" s="10"/>
      <c r="AN33" s="10"/>
    </row>
    <row r="34" spans="1:40" ht="15.6">
      <c r="A34" s="39"/>
      <c r="B34" s="46">
        <f>+'Ark1'!C2602</f>
        <v>2023</v>
      </c>
      <c r="C34" s="46">
        <f>+'Ark1'!N2602</f>
        <v>125</v>
      </c>
      <c r="D34" s="47" t="s">
        <v>463</v>
      </c>
      <c r="E34" s="335">
        <f>+'Ark1'!Q2602</f>
        <v>6</v>
      </c>
      <c r="F34" s="46">
        <f t="shared" si="0"/>
        <v>-25</v>
      </c>
      <c r="G34" s="306">
        <f>+'Ark1'!R2602</f>
        <v>7</v>
      </c>
      <c r="H34" s="335">
        <f t="shared" si="1"/>
        <v>-48</v>
      </c>
      <c r="I34" s="99">
        <f>+'Ark1'!AD2602</f>
        <v>4.7321245684471422E-4</v>
      </c>
      <c r="J34" s="99">
        <f t="shared" si="2"/>
        <v>-3.2642445101607105E-3</v>
      </c>
      <c r="K34" s="99">
        <f>+'Ark1'!AE2602</f>
        <v>2.1542938411397779E-3</v>
      </c>
      <c r="L34" s="99">
        <f t="shared" si="3"/>
        <v>-3.8308425555753632E-3</v>
      </c>
      <c r="M34" s="235">
        <f>+'Ark1'!U2602</f>
        <v>58.857142857142847</v>
      </c>
      <c r="N34" s="48">
        <f t="shared" si="4"/>
        <v>2.6534391534391375</v>
      </c>
      <c r="O34" s="99">
        <f>+'Ark1'!W2602</f>
        <v>380.90000000000009</v>
      </c>
      <c r="P34" s="48">
        <f t="shared" si="5"/>
        <v>242.45740740740746</v>
      </c>
      <c r="Q34" s="99">
        <f>+'Ark1'!X2602</f>
        <v>14.285714285714288</v>
      </c>
      <c r="R34" s="99">
        <f t="shared" si="6"/>
        <v>10.649350649350652</v>
      </c>
      <c r="S34" s="99">
        <f>+'Ark1'!Y2602</f>
        <v>28.571428571428577</v>
      </c>
      <c r="T34" s="44"/>
      <c r="U34" s="273">
        <f>+'Ark1'!Z2602</f>
        <v>85.714285714285694</v>
      </c>
      <c r="V34" s="44"/>
      <c r="W34" s="48">
        <f>+'Ark1'!AA2602</f>
        <v>381.1028582567028</v>
      </c>
      <c r="X34" s="48">
        <f>+'Ark1'!AB2602</f>
        <v>3.3986792152487073</v>
      </c>
      <c r="Y34" s="48">
        <f>+'Ark1'!T2602</f>
        <v>6</v>
      </c>
      <c r="Z34" s="99">
        <f>+'Ark1'!V2602</f>
        <v>412.67605633802816</v>
      </c>
      <c r="AA34" s="335">
        <f t="shared" si="7"/>
        <v>2.6663000000000006</v>
      </c>
      <c r="AB34" s="65">
        <f t="shared" si="8"/>
        <v>1.1666666666666667</v>
      </c>
      <c r="AC34" s="39"/>
      <c r="AD34"/>
      <c r="AE34"/>
      <c r="AF34"/>
      <c r="AG34"/>
      <c r="AH34"/>
      <c r="AI34"/>
      <c r="AJ34"/>
      <c r="AK34"/>
      <c r="AL34"/>
      <c r="AM34" s="10"/>
      <c r="AN34" s="10"/>
    </row>
    <row r="35" spans="1:40" ht="15.6">
      <c r="A35" s="39"/>
      <c r="B35" s="39"/>
      <c r="C35" s="39"/>
      <c r="D35" s="39"/>
      <c r="E35" s="307"/>
      <c r="F35" s="39"/>
      <c r="G35" s="307"/>
      <c r="H35" s="307"/>
      <c r="I35" s="39"/>
      <c r="J35" s="39"/>
      <c r="K35" s="39"/>
      <c r="L35" s="39"/>
      <c r="M35" s="39"/>
      <c r="N35" s="39"/>
      <c r="O35" s="115"/>
      <c r="P35" s="39"/>
      <c r="Q35" s="39"/>
      <c r="R35" s="39"/>
      <c r="S35" s="39"/>
      <c r="T35" s="44"/>
      <c r="U35" s="64"/>
      <c r="V35" s="44"/>
      <c r="W35" s="39"/>
      <c r="X35" s="39"/>
      <c r="Y35" s="39"/>
      <c r="Z35" s="39"/>
      <c r="AA35" s="307"/>
      <c r="AB35" s="39"/>
      <c r="AC35" s="39"/>
      <c r="AD35"/>
      <c r="AE35"/>
      <c r="AF35"/>
      <c r="AG35"/>
      <c r="AH35"/>
      <c r="AI35"/>
      <c r="AJ35"/>
      <c r="AK35"/>
      <c r="AL35"/>
      <c r="AM35" s="10"/>
      <c r="AN35" s="10"/>
    </row>
    <row r="36" spans="1:40" ht="15.6">
      <c r="A36" s="39"/>
      <c r="B36">
        <f>+'Ark1'!C2603</f>
        <v>2022</v>
      </c>
      <c r="C36">
        <f>+'Ark1'!N2603</f>
        <v>40</v>
      </c>
      <c r="D36" s="3" t="s">
        <v>519</v>
      </c>
      <c r="E36" s="301">
        <f>+'Ark1'!Q2603</f>
        <v>1159</v>
      </c>
      <c r="G36" s="301">
        <f>+'Ark1'!R2603</f>
        <v>8843</v>
      </c>
      <c r="I36" s="100">
        <f>+'Ark1'!AD2603</f>
        <v>0.60091512653143575</v>
      </c>
      <c r="K36" s="100">
        <f>+'Ark1'!AE2603</f>
        <v>0.34928732104642041</v>
      </c>
      <c r="M36" s="1">
        <f>+'Ark1'!U2603</f>
        <v>62.919850357102362</v>
      </c>
      <c r="O36" s="100">
        <f>+'Ark1'!W2603</f>
        <v>49.460036277066159</v>
      </c>
      <c r="Q36" s="100">
        <f>+'Ark1'!X2603</f>
        <v>1.5605563722718534</v>
      </c>
      <c r="S36" s="100">
        <f>+'Ark1'!Y2603</f>
        <v>3.1211127445437068</v>
      </c>
      <c r="T36" s="44"/>
      <c r="V36" s="44"/>
      <c r="W36" s="1">
        <f>+'Ark1'!AA2603</f>
        <v>4.1092785726369128</v>
      </c>
      <c r="X36" s="1">
        <f>+'Ark1'!AB2603</f>
        <v>2.5286104456609939</v>
      </c>
      <c r="Y36" s="1">
        <f>+'Ark1'!T2603</f>
        <v>16.703155037883068</v>
      </c>
      <c r="Z36" s="100">
        <f>+'Ark1'!V2603</f>
        <v>53.69584524667372</v>
      </c>
      <c r="AA36" s="301">
        <f>+(G36*O36)/1000</f>
        <v>437.37510079809601</v>
      </c>
      <c r="AB36" s="10">
        <f t="shared" si="8"/>
        <v>7.6298533218291631</v>
      </c>
      <c r="AC36" s="39"/>
      <c r="AD36"/>
      <c r="AE36"/>
      <c r="AF36"/>
      <c r="AG36"/>
      <c r="AH36"/>
      <c r="AI36"/>
      <c r="AJ36"/>
      <c r="AK36"/>
      <c r="AL36"/>
      <c r="AM36" s="10"/>
      <c r="AN36" s="10"/>
    </row>
    <row r="37" spans="1:40" ht="16.5" customHeight="1">
      <c r="A37" s="39"/>
      <c r="B37">
        <f>+'Ark1'!C2604</f>
        <v>2022</v>
      </c>
      <c r="C37">
        <f>+'Ark1'!N2604</f>
        <v>55</v>
      </c>
      <c r="D37" s="3" t="s">
        <v>413</v>
      </c>
      <c r="E37" s="301">
        <f>+'Ark1'!Q2604</f>
        <v>1410</v>
      </c>
      <c r="G37" s="301">
        <f>+'Ark1'!R2604</f>
        <v>20190</v>
      </c>
      <c r="I37" s="100">
        <f>+'Ark1'!AD2604</f>
        <v>1.371986475706173</v>
      </c>
      <c r="K37" s="100">
        <f>+'Ark1'!AE2604</f>
        <v>0.96783989933210268</v>
      </c>
      <c r="M37" s="1">
        <f>+'Ark1'!U2604</f>
        <v>62.770827142149606</v>
      </c>
      <c r="O37" s="100">
        <f>+'Ark1'!W2604</f>
        <v>59.876531451213197</v>
      </c>
      <c r="Q37" s="100">
        <f>+'Ark1'!X2604</f>
        <v>2.1297672114908366</v>
      </c>
      <c r="S37" s="100">
        <f>+'Ark1'!Y2604</f>
        <v>4.2595344229816732</v>
      </c>
      <c r="T37" s="44"/>
      <c r="V37" s="44"/>
      <c r="W37" s="1">
        <f>+'Ark1'!AA2604</f>
        <v>2.2233280788698737</v>
      </c>
      <c r="X37" s="1">
        <f>+'Ark1'!AB2604</f>
        <v>2.1961131992881033</v>
      </c>
      <c r="Y37" s="1">
        <f>+'Ark1'!T2604</f>
        <v>16.766270430906388</v>
      </c>
      <c r="Z37" s="100">
        <f>+'Ark1'!V2604</f>
        <v>64.871648376179891</v>
      </c>
      <c r="AA37" s="301">
        <f t="shared" ref="AA37:AA58" si="9">+(G37*O37)/1000</f>
        <v>1208.9071699999943</v>
      </c>
      <c r="AB37" s="10">
        <f t="shared" ref="AB37:AB59" si="10">+G37/E37</f>
        <v>14.319148936170214</v>
      </c>
      <c r="AC37" s="39"/>
      <c r="AD37"/>
      <c r="AE37"/>
      <c r="AF37" s="100"/>
      <c r="AG37"/>
      <c r="AH37"/>
      <c r="AI37"/>
      <c r="AJ37"/>
      <c r="AK37"/>
      <c r="AL37"/>
      <c r="AM37" s="10"/>
      <c r="AN37" s="10"/>
    </row>
    <row r="38" spans="1:40" ht="16.5" customHeight="1">
      <c r="A38" s="39"/>
      <c r="B38">
        <f>+'Ark1'!C2605</f>
        <v>2022</v>
      </c>
      <c r="C38">
        <f>+'Ark1'!N2605</f>
        <v>63</v>
      </c>
      <c r="D38" s="3" t="s">
        <v>412</v>
      </c>
      <c r="E38" s="301">
        <f>+'Ark1'!Q2605</f>
        <v>1255</v>
      </c>
      <c r="G38" s="301">
        <f>+'Ark1'!R2605</f>
        <v>10375</v>
      </c>
      <c r="I38" s="100">
        <f>+'Ark1'!AD2605</f>
        <v>0.70502029150329604</v>
      </c>
      <c r="K38" s="100">
        <f>+'Ark1'!AE2605</f>
        <v>0.53231973157860335</v>
      </c>
      <c r="M38" s="1">
        <f>+'Ark1'!U2605</f>
        <v>62.584096385542168</v>
      </c>
      <c r="O38" s="100">
        <f>+'Ark1'!W2605</f>
        <v>64.087582650602798</v>
      </c>
      <c r="Q38" s="100">
        <f>+'Ark1'!X2605</f>
        <v>2.1204819277108435</v>
      </c>
      <c r="S38" s="100">
        <f>+'Ark1'!Y2605</f>
        <v>4.2409638554216871</v>
      </c>
      <c r="T38" s="44"/>
      <c r="V38" s="44"/>
      <c r="W38" s="1">
        <f>+'Ark1'!AA2605</f>
        <v>0.57306909717684718</v>
      </c>
      <c r="X38" s="1">
        <f>+'Ark1'!AB2605</f>
        <v>2.1130546815204072</v>
      </c>
      <c r="Y38" s="1">
        <f>+'Ark1'!T2605</f>
        <v>16.755084337349402</v>
      </c>
      <c r="Z38" s="100">
        <f>+'Ark1'!V2605</f>
        <v>69.434000704879381</v>
      </c>
      <c r="AA38" s="301">
        <f t="shared" si="9"/>
        <v>664.90867000000401</v>
      </c>
      <c r="AB38" s="10">
        <f t="shared" si="10"/>
        <v>8.2669322709163353</v>
      </c>
      <c r="AC38" s="39"/>
      <c r="AD38"/>
      <c r="AE38"/>
      <c r="AF38"/>
      <c r="AG38"/>
      <c r="AH38"/>
      <c r="AI38"/>
      <c r="AJ38"/>
      <c r="AK38"/>
      <c r="AL38"/>
      <c r="AM38" s="10"/>
      <c r="AN38" s="10"/>
    </row>
    <row r="39" spans="1:40" ht="15.6">
      <c r="A39" s="39"/>
      <c r="B39">
        <f>+'Ark1'!C2606</f>
        <v>2022</v>
      </c>
      <c r="C39">
        <f>+'Ark1'!N2606</f>
        <v>65</v>
      </c>
      <c r="D39" s="3" t="s">
        <v>411</v>
      </c>
      <c r="E39" s="301">
        <f>+'Ark1'!Q2606</f>
        <v>1332</v>
      </c>
      <c r="G39" s="301">
        <f>+'Ark1'!R2606</f>
        <v>14753</v>
      </c>
      <c r="I39" s="100">
        <f>+'Ark1'!AD2606</f>
        <v>1.0025218660769275</v>
      </c>
      <c r="K39" s="100">
        <f>+'Ark1'!AE2606</f>
        <v>0.78078646571079557</v>
      </c>
      <c r="M39" s="1">
        <f>+'Ark1'!U2606</f>
        <v>62.355656476648818</v>
      </c>
      <c r="O39" s="100">
        <f>+'Ark1'!W2606</f>
        <v>66.106074018843799</v>
      </c>
      <c r="Q39" s="100">
        <f>+'Ark1'!X2606</f>
        <v>2.4944079170338225</v>
      </c>
      <c r="S39" s="100">
        <f>+'Ark1'!Y2606</f>
        <v>4.9888158340676449</v>
      </c>
      <c r="T39" s="44"/>
      <c r="V39" s="44"/>
      <c r="W39" s="1">
        <f>+'Ark1'!AA2606</f>
        <v>0.56922649576808193</v>
      </c>
      <c r="X39" s="1">
        <f>+'Ark1'!AB2606</f>
        <v>2.102776299788113</v>
      </c>
      <c r="Y39" s="1">
        <f>+'Ark1'!T2606</f>
        <v>16.716328882261227</v>
      </c>
      <c r="Z39" s="100">
        <f>+'Ark1'!V2606</f>
        <v>71.620881927242309</v>
      </c>
      <c r="AA39" s="301">
        <f t="shared" si="9"/>
        <v>975.26291000000265</v>
      </c>
      <c r="AB39" s="10">
        <f t="shared" si="10"/>
        <v>11.075825825825826</v>
      </c>
      <c r="AC39" s="39"/>
      <c r="AD39"/>
      <c r="AE39"/>
      <c r="AF39"/>
      <c r="AG39"/>
      <c r="AH39"/>
      <c r="AI39"/>
      <c r="AJ39"/>
      <c r="AK39"/>
      <c r="AL39"/>
      <c r="AM39" s="10"/>
      <c r="AN39" s="10"/>
    </row>
    <row r="40" spans="1:40" ht="17.25" customHeight="1">
      <c r="A40" s="39"/>
      <c r="B40">
        <f>+'Ark1'!C2607</f>
        <v>2022</v>
      </c>
      <c r="C40">
        <f>+'Ark1'!N2607</f>
        <v>67</v>
      </c>
      <c r="D40" s="3" t="s">
        <v>410</v>
      </c>
      <c r="E40" s="301">
        <f>+'Ark1'!Q2607</f>
        <v>1418</v>
      </c>
      <c r="G40" s="301">
        <f>+'Ark1'!R2607</f>
        <v>20134.97</v>
      </c>
      <c r="I40" s="100">
        <f>+'Ark1'!AD2607</f>
        <v>1.3682469801262764</v>
      </c>
      <c r="K40" s="100">
        <f>+'Ark1'!AE2607</f>
        <v>1.0978670295817612</v>
      </c>
      <c r="M40" s="1">
        <f>+'Ark1'!U2607</f>
        <v>62.233719742318975</v>
      </c>
      <c r="O40" s="100">
        <f>+'Ark1'!W2607</f>
        <v>68.106441181685554</v>
      </c>
      <c r="Q40" s="100">
        <f>+'Ark1'!X2607</f>
        <v>2.3044484297716847</v>
      </c>
      <c r="S40" s="100">
        <f>+'Ark1'!Y2607</f>
        <v>4.6088968595433695</v>
      </c>
      <c r="T40" s="44"/>
      <c r="V40" s="44"/>
      <c r="W40" s="1">
        <f>+'Ark1'!AA2607</f>
        <v>0.57366120731591597</v>
      </c>
      <c r="X40" s="1">
        <f>+'Ark1'!AB2607</f>
        <v>2.1211171615238986</v>
      </c>
      <c r="Y40" s="1">
        <f>+'Ark1'!T2607</f>
        <v>16.685621582748816</v>
      </c>
      <c r="Z40" s="100">
        <f>+'Ark1'!V2607</f>
        <v>73.788126957404884</v>
      </c>
      <c r="AA40" s="301">
        <f t="shared" si="9"/>
        <v>1371.3211500000032</v>
      </c>
      <c r="AB40" s="10">
        <f t="shared" si="10"/>
        <v>14.199555712270804</v>
      </c>
      <c r="AC40" s="39"/>
      <c r="AD40"/>
      <c r="AE40" s="10">
        <f>SUM(G36:G38)</f>
        <v>39408</v>
      </c>
      <c r="AF40"/>
      <c r="AG40"/>
      <c r="AH40"/>
      <c r="AI40"/>
      <c r="AJ40"/>
      <c r="AK40"/>
      <c r="AL40"/>
      <c r="AM40" s="10"/>
      <c r="AN40" s="10"/>
    </row>
    <row r="41" spans="1:40" ht="15.6">
      <c r="A41" s="39"/>
      <c r="B41">
        <f>+'Ark1'!C2608</f>
        <v>2022</v>
      </c>
      <c r="C41">
        <f>+'Ark1'!N2608</f>
        <v>69</v>
      </c>
      <c r="D41" s="3" t="s">
        <v>409</v>
      </c>
      <c r="E41" s="301">
        <f>+'Ark1'!Q2608</f>
        <v>1471</v>
      </c>
      <c r="G41" s="301">
        <f>+'Ark1'!R2608</f>
        <v>27565</v>
      </c>
      <c r="I41" s="100">
        <f>+'Ark1'!AD2608</f>
        <v>1.8731454781000825</v>
      </c>
      <c r="K41" s="100">
        <f>+'Ark1'!AE2608</f>
        <v>1.54703477179967</v>
      </c>
      <c r="M41" s="1">
        <f>+'Ark1'!U2608</f>
        <v>62.053366710201743</v>
      </c>
      <c r="O41" s="100">
        <f>+'Ark1'!W2608</f>
        <v>70.104721012915505</v>
      </c>
      <c r="Q41" s="100">
        <f>+'Ark1'!X2608</f>
        <v>2.4124795936876473</v>
      </c>
      <c r="S41" s="100">
        <f>+'Ark1'!Y2608</f>
        <v>4.8249591873752946</v>
      </c>
      <c r="T41" s="44"/>
      <c r="V41" s="44"/>
      <c r="W41" s="1">
        <f>+'Ark1'!AA2608</f>
        <v>0.57183256422013085</v>
      </c>
      <c r="X41" s="1">
        <f>+'Ark1'!AB2608</f>
        <v>2.1410372929123596</v>
      </c>
      <c r="Y41" s="1">
        <f>+'Ark1'!T2608</f>
        <v>16.647560311989842</v>
      </c>
      <c r="Z41" s="100">
        <f>+'Ark1'!V2608</f>
        <v>75.955897300686942</v>
      </c>
      <c r="AA41" s="301">
        <f t="shared" si="9"/>
        <v>1932.4366347210157</v>
      </c>
      <c r="AB41" s="10">
        <f t="shared" si="10"/>
        <v>18.738953093133922</v>
      </c>
      <c r="AC41" s="39"/>
      <c r="AD41"/>
      <c r="AE41"/>
      <c r="AF41"/>
      <c r="AG41"/>
      <c r="AH41"/>
      <c r="AI41"/>
      <c r="AJ41"/>
      <c r="AK41"/>
      <c r="AL41"/>
      <c r="AM41" s="10"/>
      <c r="AN41" s="10"/>
    </row>
    <row r="42" spans="1:40" ht="15.6">
      <c r="A42" s="39"/>
      <c r="B42">
        <f>+'Ark1'!C2609</f>
        <v>2022</v>
      </c>
      <c r="C42">
        <f>+'Ark1'!N2609</f>
        <v>71</v>
      </c>
      <c r="D42" s="3" t="s">
        <v>408</v>
      </c>
      <c r="E42" s="301">
        <f>+'Ark1'!Q2609</f>
        <v>1518</v>
      </c>
      <c r="G42" s="301">
        <f>+'Ark1'!R2609</f>
        <v>38700</v>
      </c>
      <c r="I42" s="100">
        <f>+'Ark1'!AD2609</f>
        <v>2.629810629511089</v>
      </c>
      <c r="K42" s="100">
        <f>+'Ark1'!AE2609</f>
        <v>2.232960384248436</v>
      </c>
      <c r="M42" s="1">
        <f>+'Ark1'!U2609</f>
        <v>61.881989664082674</v>
      </c>
      <c r="O42" s="100">
        <f>+'Ark1'!W2609</f>
        <v>72.070823514212506</v>
      </c>
      <c r="Q42" s="100">
        <f>+'Ark1'!X2609</f>
        <v>2.121447028423773</v>
      </c>
      <c r="S42" s="100">
        <f>+'Ark1'!Y2609</f>
        <v>4.2428940568475459</v>
      </c>
      <c r="T42" s="44"/>
      <c r="V42" s="44"/>
      <c r="W42" s="1">
        <f>+'Ark1'!AA2609</f>
        <v>0.58679061075728722</v>
      </c>
      <c r="X42" s="1">
        <f>+'Ark1'!AB2609</f>
        <v>2.1492024047624785</v>
      </c>
      <c r="Y42" s="1">
        <f>+'Ark1'!T2609</f>
        <v>16.602248062015505</v>
      </c>
      <c r="Z42" s="100">
        <f>+'Ark1'!V2609</f>
        <v>78.083232409764491</v>
      </c>
      <c r="AA42" s="301">
        <f t="shared" si="9"/>
        <v>2789.1408700000238</v>
      </c>
      <c r="AB42" s="10">
        <f t="shared" si="10"/>
        <v>25.494071146245059</v>
      </c>
      <c r="AC42" s="39"/>
      <c r="AD42"/>
      <c r="AE42"/>
      <c r="AF42"/>
      <c r="AG42"/>
      <c r="AH42"/>
      <c r="AI42"/>
      <c r="AJ42"/>
      <c r="AK42"/>
      <c r="AL42"/>
      <c r="AM42" s="10"/>
      <c r="AN42" s="10"/>
    </row>
    <row r="43" spans="1:40" ht="15.6">
      <c r="A43" s="39"/>
      <c r="B43">
        <f>+'Ark1'!C2610</f>
        <v>2022</v>
      </c>
      <c r="C43">
        <f>+'Ark1'!N2610</f>
        <v>73</v>
      </c>
      <c r="D43" s="3" t="s">
        <v>407</v>
      </c>
      <c r="E43" s="301">
        <f>+'Ark1'!Q2610</f>
        <v>1545</v>
      </c>
      <c r="G43" s="301">
        <f>+'Ark1'!R2610</f>
        <v>50485</v>
      </c>
      <c r="I43" s="100">
        <f>+'Ark1'!AD2610</f>
        <v>3.4306457268957975</v>
      </c>
      <c r="K43" s="100">
        <f>+'Ark1'!AE2610</f>
        <v>2.9950199194680103</v>
      </c>
      <c r="M43" s="1">
        <f>+'Ark1'!U2610</f>
        <v>61.703470406465421</v>
      </c>
      <c r="O43" s="100">
        <f>+'Ark1'!W2610</f>
        <v>74.102931423816131</v>
      </c>
      <c r="Q43" s="100">
        <f>+'Ark1'!X2610</f>
        <v>1.9213627810240661</v>
      </c>
      <c r="S43" s="100">
        <f>+'Ark1'!Y2610</f>
        <v>3.8427255620481322</v>
      </c>
      <c r="T43" s="44"/>
      <c r="V43" s="44"/>
      <c r="W43" s="1">
        <f>+'Ark1'!AA2610</f>
        <v>0.57958303822559076</v>
      </c>
      <c r="X43" s="1">
        <f>+'Ark1'!AB2610</f>
        <v>2.1868077282344887</v>
      </c>
      <c r="Y43" s="1">
        <f>+'Ark1'!T2610</f>
        <v>16.541487570565518</v>
      </c>
      <c r="Z43" s="100">
        <f>+'Ark1'!V2610</f>
        <v>80.286454208847275</v>
      </c>
      <c r="AA43" s="301">
        <f t="shared" si="9"/>
        <v>3741.086492931357</v>
      </c>
      <c r="AB43" s="10">
        <f t="shared" si="10"/>
        <v>32.676375404530745</v>
      </c>
      <c r="AC43" s="39"/>
      <c r="AD43"/>
      <c r="AE43"/>
      <c r="AF43"/>
      <c r="AG43"/>
      <c r="AH43"/>
      <c r="AI43"/>
      <c r="AJ43"/>
      <c r="AK43"/>
      <c r="AL43"/>
      <c r="AM43" s="10"/>
      <c r="AN43" s="10"/>
    </row>
    <row r="44" spans="1:40" ht="15.6">
      <c r="A44" s="39"/>
      <c r="B44">
        <f>+'Ark1'!C2611</f>
        <v>2022</v>
      </c>
      <c r="C44">
        <f>+'Ark1'!N2611</f>
        <v>75</v>
      </c>
      <c r="D44" s="3" t="s">
        <v>406</v>
      </c>
      <c r="E44" s="301">
        <f>+'Ark1'!Q2611</f>
        <v>1577</v>
      </c>
      <c r="G44" s="301">
        <f>+'Ark1'!R2611</f>
        <v>67897</v>
      </c>
      <c r="I44" s="100">
        <f>+'Ark1'!AD2611</f>
        <v>4.6138566488866788</v>
      </c>
      <c r="K44" s="100">
        <f>+'Ark1'!AE2611</f>
        <v>4.1358673120052556</v>
      </c>
      <c r="M44" s="1">
        <f>+'Ark1'!U2611</f>
        <v>61.504263936961486</v>
      </c>
      <c r="O44" s="100">
        <f>+'Ark1'!W2611</f>
        <v>76.088362176891778</v>
      </c>
      <c r="Q44" s="100">
        <f>+'Ark1'!X2611</f>
        <v>2.0103981030089688</v>
      </c>
      <c r="S44" s="100">
        <f>+'Ark1'!Y2611</f>
        <v>4.0207962060179376</v>
      </c>
      <c r="T44" s="44"/>
      <c r="V44" s="44"/>
      <c r="W44" s="1">
        <f>+'Ark1'!AA2611</f>
        <v>0.56561754911388162</v>
      </c>
      <c r="X44" s="1">
        <f>+'Ark1'!AB2611</f>
        <v>2.204176005622843</v>
      </c>
      <c r="Y44" s="1">
        <f>+'Ark1'!T2611</f>
        <v>16.478371651177525</v>
      </c>
      <c r="Z44" s="100">
        <f>+'Ark1'!V2611</f>
        <v>82.43836058434978</v>
      </c>
      <c r="AA44" s="301">
        <f t="shared" si="9"/>
        <v>5166.1715267244217</v>
      </c>
      <c r="AB44" s="10">
        <f t="shared" si="10"/>
        <v>43.054533925174383</v>
      </c>
      <c r="AC44" s="39"/>
      <c r="AD44"/>
      <c r="AE44"/>
      <c r="AF44"/>
      <c r="AG44"/>
      <c r="AH44"/>
      <c r="AI44"/>
      <c r="AJ44"/>
      <c r="AK44"/>
      <c r="AL44"/>
      <c r="AM44"/>
    </row>
    <row r="45" spans="1:40" ht="15.6">
      <c r="A45" s="39"/>
      <c r="B45">
        <f>+'Ark1'!C2612</f>
        <v>2022</v>
      </c>
      <c r="C45">
        <f>+'Ark1'!N2612</f>
        <v>77</v>
      </c>
      <c r="D45" s="3" t="s">
        <v>405</v>
      </c>
      <c r="E45" s="301">
        <f>+'Ark1'!Q2612</f>
        <v>1585</v>
      </c>
      <c r="G45" s="301">
        <f>+'Ark1'!R2612</f>
        <v>83858</v>
      </c>
      <c r="I45" s="100">
        <f>+'Ark1'!AD2612</f>
        <v>5.6984666607116523</v>
      </c>
      <c r="K45" s="100">
        <f>+'Ark1'!AE2612</f>
        <v>5.2430007071833344</v>
      </c>
      <c r="M45" s="1">
        <f>+'Ark1'!U2612</f>
        <v>61.295152346312086</v>
      </c>
      <c r="O45" s="100">
        <f>+'Ark1'!W2612</f>
        <v>78.098084908473822</v>
      </c>
      <c r="Q45" s="100">
        <f>+'Ark1'!X2612</f>
        <v>1.8698275656466881</v>
      </c>
      <c r="S45" s="100">
        <f>+'Ark1'!Y2612</f>
        <v>3.7396551312933761</v>
      </c>
      <c r="T45" s="44"/>
      <c r="V45" s="44"/>
      <c r="W45" s="1">
        <f>+'Ark1'!AA2612</f>
        <v>0.57842314260022643</v>
      </c>
      <c r="X45" s="1">
        <f>+'Ark1'!AB2612</f>
        <v>2.2417299219788802</v>
      </c>
      <c r="Y45" s="1">
        <f>+'Ark1'!T2612</f>
        <v>16.393677407045242</v>
      </c>
      <c r="Z45" s="100">
        <f>+'Ark1'!V2612</f>
        <v>84.616334379504195</v>
      </c>
      <c r="AA45" s="301">
        <f t="shared" si="9"/>
        <v>6549.149204254798</v>
      </c>
      <c r="AB45" s="10">
        <f t="shared" si="10"/>
        <v>52.907255520504734</v>
      </c>
      <c r="AC45" s="39"/>
      <c r="AD45"/>
      <c r="AE45"/>
      <c r="AF45"/>
      <c r="AG45"/>
      <c r="AH45"/>
      <c r="AI45"/>
      <c r="AJ45"/>
      <c r="AK45"/>
      <c r="AL45"/>
      <c r="AM45"/>
    </row>
    <row r="46" spans="1:40" ht="15.6">
      <c r="A46" s="39"/>
      <c r="B46">
        <f>+'Ark1'!C2613</f>
        <v>2022</v>
      </c>
      <c r="C46">
        <f>+'Ark1'!N2613</f>
        <v>79</v>
      </c>
      <c r="D46" s="3" t="s">
        <v>404</v>
      </c>
      <c r="E46" s="301">
        <f>+'Ark1'!Q2613</f>
        <v>1603</v>
      </c>
      <c r="G46" s="301">
        <f>+'Ark1'!R2613</f>
        <v>102720</v>
      </c>
      <c r="I46" s="100">
        <f>+'Ark1'!AD2613</f>
        <v>6.9802105391054052</v>
      </c>
      <c r="K46" s="100">
        <f>+'Ark1'!AE2613</f>
        <v>6.5864775788133905</v>
      </c>
      <c r="M46" s="1">
        <f>+'Ark1'!U2613</f>
        <v>61.12879451681367</v>
      </c>
      <c r="O46" s="100">
        <f>+'Ark1'!W2613</f>
        <v>80.096401853689855</v>
      </c>
      <c r="Q46" s="100">
        <f>+'Ark1'!X2613</f>
        <v>1.8487149532710276</v>
      </c>
      <c r="S46" s="100">
        <f>+'Ark1'!Y2613</f>
        <v>3.6974299065420553</v>
      </c>
      <c r="T46" s="44"/>
      <c r="V46" s="44"/>
      <c r="W46" s="1">
        <f>+'Ark1'!AA2613</f>
        <v>0.57895553914533893</v>
      </c>
      <c r="X46" s="1">
        <f>+'Ark1'!AB2613</f>
        <v>2.2765700864887757</v>
      </c>
      <c r="Y46" s="1">
        <f>+'Ark1'!T2613</f>
        <v>16.324045950155764</v>
      </c>
      <c r="Z46" s="100">
        <f>+'Ark1'!V2613</f>
        <v>86.783419764410723</v>
      </c>
      <c r="AA46" s="301">
        <f t="shared" si="9"/>
        <v>8227.5023984110212</v>
      </c>
      <c r="AB46" s="10">
        <f t="shared" si="10"/>
        <v>64.079850280723647</v>
      </c>
      <c r="AC46" s="39"/>
      <c r="AD46"/>
      <c r="AE46"/>
      <c r="AF46"/>
      <c r="AG46"/>
      <c r="AH46"/>
      <c r="AI46"/>
      <c r="AJ46"/>
      <c r="AK46"/>
      <c r="AL46"/>
      <c r="AM46"/>
    </row>
    <row r="47" spans="1:40" ht="15.6">
      <c r="A47" s="39"/>
      <c r="B47">
        <f>+'Ark1'!C2614</f>
        <v>2022</v>
      </c>
      <c r="C47">
        <f>+'Ark1'!N2614</f>
        <v>81</v>
      </c>
      <c r="D47" s="3" t="s">
        <v>403</v>
      </c>
      <c r="E47" s="301">
        <f>+'Ark1'!Q2614</f>
        <v>1614</v>
      </c>
      <c r="G47" s="301">
        <f>+'Ark1'!R2614</f>
        <v>119999</v>
      </c>
      <c r="I47" s="100">
        <f>+'Ark1'!AD2614</f>
        <v>8.1543836106124346</v>
      </c>
      <c r="K47" s="100">
        <f>+'Ark1'!AE2614</f>
        <v>7.8837214954197892</v>
      </c>
      <c r="M47" s="1">
        <f>+'Ark1'!U2614</f>
        <v>60.943430033418601</v>
      </c>
      <c r="O47" s="100">
        <f>+'Ark1'!W2614</f>
        <v>82.066288700173473</v>
      </c>
      <c r="Q47" s="100">
        <f>+'Ark1'!X2614</f>
        <v>1.7508479237326977</v>
      </c>
      <c r="S47" s="100">
        <f>+'Ark1'!Y2614</f>
        <v>3.5016958474653954</v>
      </c>
      <c r="T47" s="44"/>
      <c r="V47" s="44"/>
      <c r="W47" s="1">
        <f>+'Ark1'!AA2614</f>
        <v>0.57614112957202157</v>
      </c>
      <c r="X47" s="1">
        <f>+'Ark1'!AB2614</f>
        <v>2.3222290877200806</v>
      </c>
      <c r="Y47" s="1">
        <f>+'Ark1'!T2614</f>
        <v>16.241135342794522</v>
      </c>
      <c r="Z47" s="100">
        <f>+'Ark1'!V2614</f>
        <v>88.916974291897887</v>
      </c>
      <c r="AA47" s="301">
        <f t="shared" si="9"/>
        <v>9847.872577732116</v>
      </c>
      <c r="AB47" s="10">
        <f t="shared" si="10"/>
        <v>74.348822800495668</v>
      </c>
      <c r="AC47" s="39"/>
      <c r="AD47"/>
      <c r="AE47"/>
      <c r="AF47"/>
      <c r="AG47"/>
      <c r="AH47"/>
      <c r="AI47"/>
      <c r="AJ47"/>
      <c r="AK47"/>
      <c r="AL47"/>
      <c r="AM47"/>
    </row>
    <row r="48" spans="1:40" ht="15.6">
      <c r="A48" s="39"/>
      <c r="B48">
        <f>+'Ark1'!C2615</f>
        <v>2022</v>
      </c>
      <c r="C48">
        <f>+'Ark1'!N2615</f>
        <v>83</v>
      </c>
      <c r="D48" s="3" t="s">
        <v>402</v>
      </c>
      <c r="E48" s="301">
        <f>+'Ark1'!Q2615</f>
        <v>1627</v>
      </c>
      <c r="G48" s="301">
        <f>+'Ark1'!R2615</f>
        <v>134537</v>
      </c>
      <c r="I48" s="100">
        <f>+'Ark1'!AD2615</f>
        <v>9.1422954176365252</v>
      </c>
      <c r="K48" s="100">
        <f>+'Ark1'!AE2615</f>
        <v>9.0544989972074976</v>
      </c>
      <c r="M48" s="1">
        <f>+'Ark1'!U2615</f>
        <v>60.757128203603507</v>
      </c>
      <c r="O48" s="100">
        <f>+'Ark1'!W2615</f>
        <v>84.065024751739983</v>
      </c>
      <c r="Q48" s="100">
        <f>+'Ark1'!X2615</f>
        <v>1.6716590974973424</v>
      </c>
      <c r="S48" s="100">
        <f>+'Ark1'!Y2615</f>
        <v>3.3433181949946849</v>
      </c>
      <c r="T48" s="44"/>
      <c r="V48" s="44"/>
      <c r="W48" s="1">
        <f>+'Ark1'!AA2615</f>
        <v>0.58472522202280397</v>
      </c>
      <c r="X48" s="1">
        <f>+'Ark1'!AB2615</f>
        <v>2.3367352310234839</v>
      </c>
      <c r="Y48" s="1">
        <f>+'Ark1'!T2615</f>
        <v>16.157629499691534</v>
      </c>
      <c r="Z48" s="100">
        <f>+'Ark1'!V2615</f>
        <v>91.078711383024995</v>
      </c>
      <c r="AA48" s="301">
        <f t="shared" si="9"/>
        <v>11309.856235024841</v>
      </c>
      <c r="AB48" s="10">
        <f t="shared" si="10"/>
        <v>82.690227412415496</v>
      </c>
      <c r="AC48" s="39"/>
      <c r="AD48"/>
      <c r="AE48"/>
      <c r="AF48"/>
      <c r="AG48"/>
      <c r="AH48"/>
      <c r="AI48"/>
      <c r="AJ48"/>
      <c r="AK48"/>
      <c r="AL48"/>
      <c r="AM48"/>
    </row>
    <row r="49" spans="1:39" ht="15.6">
      <c r="A49" s="39"/>
      <c r="B49">
        <f>+'Ark1'!C2616</f>
        <v>2022</v>
      </c>
      <c r="C49">
        <f>+'Ark1'!N2616</f>
        <v>85</v>
      </c>
      <c r="D49" s="3" t="s">
        <v>401</v>
      </c>
      <c r="E49" s="301">
        <f>+'Ark1'!Q2616</f>
        <v>1620</v>
      </c>
      <c r="G49" s="301">
        <f>+'Ark1'!R2616</f>
        <v>142183.94</v>
      </c>
      <c r="I49" s="100">
        <f>+'Ark1'!AD2616</f>
        <v>9.6619337663505682</v>
      </c>
      <c r="K49" s="100">
        <f>+'Ark1'!AE2616</f>
        <v>9.7944601701766008</v>
      </c>
      <c r="M49" s="1">
        <f>+'Ark1'!U2616</f>
        <v>60.583207566358759</v>
      </c>
      <c r="O49" s="100">
        <f>+'Ark1'!W2616</f>
        <v>86.045577698391014</v>
      </c>
      <c r="Q49" s="100">
        <f>+'Ark1'!X2616</f>
        <v>1.7892316108274964</v>
      </c>
      <c r="S49" s="100">
        <f>+'Ark1'!Y2616</f>
        <v>3.5784632216549928</v>
      </c>
      <c r="T49" s="44"/>
      <c r="V49" s="44"/>
      <c r="W49" s="1">
        <f>+'Ark1'!AA2616</f>
        <v>0.56197895299323453</v>
      </c>
      <c r="X49" s="1">
        <f>+'Ark1'!AB2616</f>
        <v>2.3761302115733431</v>
      </c>
      <c r="Y49" s="1">
        <f>+'Ark1'!T2616</f>
        <v>16.070591235550236</v>
      </c>
      <c r="Z49" s="100">
        <f>+'Ark1'!V2616</f>
        <v>93.22576569627725</v>
      </c>
      <c r="AA49" s="301">
        <f t="shared" si="9"/>
        <v>12234.299256733366</v>
      </c>
      <c r="AB49" s="10">
        <f t="shared" si="10"/>
        <v>87.767864197530869</v>
      </c>
      <c r="AC49" s="39"/>
      <c r="AD49"/>
      <c r="AE49"/>
      <c r="AF49"/>
      <c r="AG49"/>
      <c r="AH49"/>
      <c r="AI49"/>
      <c r="AJ49"/>
      <c r="AK49"/>
      <c r="AL49"/>
      <c r="AM49"/>
    </row>
    <row r="50" spans="1:39" ht="15.6">
      <c r="A50" s="39"/>
      <c r="B50">
        <f>+'Ark1'!C2617</f>
        <v>2022</v>
      </c>
      <c r="C50">
        <f>+'Ark1'!N2617</f>
        <v>87</v>
      </c>
      <c r="D50" s="3" t="s">
        <v>400</v>
      </c>
      <c r="E50" s="301">
        <f>+'Ark1'!Q2617</f>
        <v>1696</v>
      </c>
      <c r="G50" s="301">
        <f>+'Ark1'!R2617</f>
        <v>199833</v>
      </c>
      <c r="I50" s="100">
        <f>+'Ark1'!AD2617</f>
        <v>13.57940432886536</v>
      </c>
      <c r="K50" s="100">
        <f>+'Ark1'!AE2617</f>
        <v>14.160949953137395</v>
      </c>
      <c r="M50" s="1">
        <f>+'Ark1'!U2617</f>
        <v>60.363452117038889</v>
      </c>
      <c r="O50" s="100">
        <f>+'Ark1'!W2617</f>
        <v>88.515424733898726</v>
      </c>
      <c r="Q50" s="100">
        <f>+'Ark1'!X2617</f>
        <v>1.7194357288335751</v>
      </c>
      <c r="S50" s="100">
        <f>+'Ark1'!Y2617</f>
        <v>3.4388714576671502</v>
      </c>
      <c r="T50" s="44"/>
      <c r="V50" s="44"/>
      <c r="W50" s="1">
        <f>+'Ark1'!AA2617</f>
        <v>0.86247728861428286</v>
      </c>
      <c r="X50" s="1">
        <f>+'Ark1'!AB2617</f>
        <v>2.430452772845658</v>
      </c>
      <c r="Y50" s="1">
        <f>+'Ark1'!T2617</f>
        <v>15.960547056792421</v>
      </c>
      <c r="Z50" s="100">
        <f>+'Ark1'!V2617</f>
        <v>95.900682555632784</v>
      </c>
      <c r="AA50" s="301">
        <f t="shared" si="9"/>
        <v>17688.302870849184</v>
      </c>
      <c r="AB50" s="10">
        <f t="shared" si="10"/>
        <v>117.82606132075472</v>
      </c>
      <c r="AC50" s="39"/>
      <c r="AD50"/>
      <c r="AE50"/>
      <c r="AF50"/>
      <c r="AG50"/>
      <c r="AH50"/>
      <c r="AI50"/>
      <c r="AJ50"/>
      <c r="AK50"/>
      <c r="AL50"/>
      <c r="AM50"/>
    </row>
    <row r="51" spans="1:39" ht="15.6">
      <c r="A51" s="39"/>
      <c r="B51">
        <f>+'Ark1'!C2618</f>
        <v>2022</v>
      </c>
      <c r="C51">
        <f>+'Ark1'!N2618</f>
        <v>90</v>
      </c>
      <c r="D51" s="3" t="s">
        <v>399</v>
      </c>
      <c r="E51" s="301">
        <f>+'Ark1'!Q2618</f>
        <v>1761</v>
      </c>
      <c r="G51" s="301">
        <f>+'Ark1'!R2618</f>
        <v>239907.94</v>
      </c>
      <c r="I51" s="100">
        <f>+'Ark1'!AD2618</f>
        <v>16.302647305325802</v>
      </c>
      <c r="K51" s="100">
        <f>+'Ark1'!AE2618</f>
        <v>17.72610817428313</v>
      </c>
      <c r="M51" s="1">
        <f>+'Ark1'!U2618</f>
        <v>60.020121138838121</v>
      </c>
      <c r="O51" s="100">
        <f>+'Ark1'!W2618</f>
        <v>92.293833962608787</v>
      </c>
      <c r="Q51" s="100">
        <f>+'Ark1'!X2618</f>
        <v>1.8986449552274096</v>
      </c>
      <c r="S51" s="100">
        <f>+'Ark1'!Y2618</f>
        <v>3.7972899104548192</v>
      </c>
      <c r="T51" s="44"/>
      <c r="V51" s="44"/>
      <c r="W51" s="1">
        <f>+'Ark1'!AA2618</f>
        <v>1.426719794741335</v>
      </c>
      <c r="X51" s="1">
        <f>+'Ark1'!AB2618</f>
        <v>2.5077954255907873</v>
      </c>
      <c r="Y51" s="1">
        <f>+'Ark1'!T2618</f>
        <v>15.774834963778195</v>
      </c>
      <c r="Z51" s="100">
        <f>+'Ark1'!V2618</f>
        <v>99.99666919638014</v>
      </c>
      <c r="AA51" s="301">
        <f t="shared" si="9"/>
        <v>22142.02358067151</v>
      </c>
      <c r="AB51" s="10">
        <f t="shared" si="10"/>
        <v>136.2339239068711</v>
      </c>
      <c r="AC51" s="39"/>
      <c r="AD51"/>
      <c r="AE51"/>
      <c r="AF51"/>
      <c r="AG51"/>
      <c r="AH51"/>
      <c r="AI51"/>
      <c r="AJ51"/>
      <c r="AK51"/>
      <c r="AL51"/>
      <c r="AM51"/>
    </row>
    <row r="52" spans="1:39" ht="15.6">
      <c r="A52" s="39"/>
      <c r="B52">
        <f>+'Ark1'!C2619</f>
        <v>2022</v>
      </c>
      <c r="C52">
        <f>+'Ark1'!N2619</f>
        <v>95</v>
      </c>
      <c r="D52" s="3" t="s">
        <v>398</v>
      </c>
      <c r="E52" s="301">
        <f>+'Ark1'!Q2619</f>
        <v>1744</v>
      </c>
      <c r="G52" s="301">
        <f>+'Ark1'!R2619</f>
        <v>114365</v>
      </c>
      <c r="I52" s="100">
        <f>+'Ark1'!AD2619</f>
        <v>7.7715321096650083</v>
      </c>
      <c r="K52" s="100">
        <f>+'Ark1'!AE2619</f>
        <v>8.8971772224010532</v>
      </c>
      <c r="M52" s="1">
        <f>+'Ark1'!U2619</f>
        <v>59.582994499969395</v>
      </c>
      <c r="O52" s="100">
        <f>+'Ark1'!W2619</f>
        <v>97.175354441557985</v>
      </c>
      <c r="Q52" s="100">
        <f>+'Ark1'!X2619</f>
        <v>2.345123070869584</v>
      </c>
      <c r="S52" s="100">
        <f>+'Ark1'!Y2619</f>
        <v>4.6902461417391681</v>
      </c>
      <c r="T52" s="44"/>
      <c r="V52" s="44"/>
      <c r="W52" s="1">
        <f>+'Ark1'!AA2619</f>
        <v>1.4064276914037916</v>
      </c>
      <c r="X52" s="1">
        <f>+'Ark1'!AB2619</f>
        <v>2.6393186730363078</v>
      </c>
      <c r="Y52" s="1">
        <f>+'Ark1'!T2619</f>
        <v>15.523945262973813</v>
      </c>
      <c r="Z52" s="100">
        <f>+'Ark1'!V2619</f>
        <v>105.28389307283592</v>
      </c>
      <c r="AA52" s="301">
        <f t="shared" si="9"/>
        <v>11113.45941070878</v>
      </c>
      <c r="AB52" s="10">
        <f t="shared" si="10"/>
        <v>65.576261467889907</v>
      </c>
      <c r="AC52" s="39"/>
      <c r="AD52"/>
      <c r="AE52"/>
      <c r="AF52"/>
      <c r="AG52"/>
      <c r="AH52"/>
      <c r="AI52"/>
      <c r="AJ52"/>
      <c r="AK52"/>
      <c r="AL52"/>
      <c r="AM52"/>
    </row>
    <row r="53" spans="1:39" ht="15.6">
      <c r="A53" s="39"/>
      <c r="B53">
        <f>+'Ark1'!C2620</f>
        <v>2022</v>
      </c>
      <c r="C53">
        <f>+'Ark1'!N2620</f>
        <v>100</v>
      </c>
      <c r="D53" s="3" t="s">
        <v>457</v>
      </c>
      <c r="E53" s="301">
        <f>+'Ark1'!Q2620</f>
        <v>1648</v>
      </c>
      <c r="G53" s="301">
        <f>+'Ark1'!R2620</f>
        <v>44796</v>
      </c>
      <c r="I53" s="100">
        <f>+'Ark1'!AD2620</f>
        <v>3.0440567689813633</v>
      </c>
      <c r="K53" s="100">
        <f>+'Ark1'!AE2620</f>
        <v>3.6612636407658754</v>
      </c>
      <c r="M53" s="1">
        <f>+'Ark1'!U2620</f>
        <v>59.10240667976425</v>
      </c>
      <c r="O53" s="100">
        <f>+'Ark1'!W2620</f>
        <v>102.09864529380324</v>
      </c>
      <c r="Q53" s="100">
        <f>+'Ark1'!X2620</f>
        <v>2.9645504062862744</v>
      </c>
      <c r="S53" s="100">
        <f>+'Ark1'!Y2620</f>
        <v>5.9291008125725488</v>
      </c>
      <c r="T53" s="44"/>
      <c r="V53" s="44"/>
      <c r="W53" s="1">
        <f>+'Ark1'!AA2620</f>
        <v>1.4131834447177003</v>
      </c>
      <c r="X53" s="1">
        <f>+'Ark1'!AB2620</f>
        <v>2.7990748596015487</v>
      </c>
      <c r="Y53" s="1">
        <f>+'Ark1'!T2620</f>
        <v>15.241405482632372</v>
      </c>
      <c r="Z53" s="100">
        <f>+'Ark1'!V2620</f>
        <v>110.6259185348239</v>
      </c>
      <c r="AA53" s="301">
        <f t="shared" si="9"/>
        <v>4573.6109145812106</v>
      </c>
      <c r="AB53" s="10">
        <f t="shared" si="10"/>
        <v>27.182038834951456</v>
      </c>
      <c r="AC53" s="39"/>
      <c r="AD53"/>
      <c r="AE53"/>
      <c r="AF53"/>
      <c r="AG53"/>
      <c r="AH53"/>
      <c r="AI53"/>
      <c r="AJ53"/>
      <c r="AK53"/>
      <c r="AL53"/>
      <c r="AM53"/>
    </row>
    <row r="54" spans="1:39" ht="15.6">
      <c r="A54" s="39"/>
      <c r="B54">
        <f>+'Ark1'!C2621</f>
        <v>2022</v>
      </c>
      <c r="C54">
        <f>+'Ark1'!N2621</f>
        <v>105</v>
      </c>
      <c r="D54" s="3" t="s">
        <v>458</v>
      </c>
      <c r="E54" s="301">
        <f>+'Ark1'!Q2621</f>
        <v>1444</v>
      </c>
      <c r="G54" s="301">
        <f>+'Ark1'!R2621</f>
        <v>15882</v>
      </c>
      <c r="I54" s="100">
        <f>+'Ark1'!AD2621</f>
        <v>1.0792416645450937</v>
      </c>
      <c r="K54" s="100">
        <f>+'Ark1'!AE2621</f>
        <v>1.3617175633286156</v>
      </c>
      <c r="M54" s="1">
        <f>+'Ark1'!U2621</f>
        <v>58.634193954659949</v>
      </c>
      <c r="O54" s="100">
        <f>+'Ark1'!W2621</f>
        <v>107.10900188916878</v>
      </c>
      <c r="Q54" s="1">
        <f>+'Ark1'!X2621</f>
        <v>3.6267472610502449</v>
      </c>
      <c r="S54" s="1">
        <f>+'Ark1'!Y2621</f>
        <v>7.2534945221004898</v>
      </c>
      <c r="T54" s="44"/>
      <c r="V54" s="44"/>
      <c r="W54" s="1">
        <f>+'Ark1'!AA2621</f>
        <v>1.4117744716096878</v>
      </c>
      <c r="X54" s="1">
        <f>+'Ark1'!AB2621</f>
        <v>2.9883277621049209</v>
      </c>
      <c r="Y54" s="1">
        <f>+'Ark1'!T2621</f>
        <v>14.959262057675357</v>
      </c>
      <c r="Z54" s="100">
        <f>+'Ark1'!V2621</f>
        <v>116.05910457903703</v>
      </c>
      <c r="AA54" s="301">
        <f t="shared" si="9"/>
        <v>1701.1051680037788</v>
      </c>
      <c r="AB54" s="10">
        <f t="shared" si="10"/>
        <v>10.998614958448753</v>
      </c>
      <c r="AC54" s="39"/>
      <c r="AD54"/>
      <c r="AE54"/>
      <c r="AF54"/>
      <c r="AG54"/>
      <c r="AH54"/>
      <c r="AI54"/>
      <c r="AJ54"/>
      <c r="AK54"/>
      <c r="AL54"/>
      <c r="AM54"/>
    </row>
    <row r="55" spans="1:39" ht="15.6">
      <c r="A55" s="39"/>
      <c r="B55">
        <f>+'Ark1'!C2622</f>
        <v>2022</v>
      </c>
      <c r="C55">
        <f>+'Ark1'!N2622</f>
        <v>110</v>
      </c>
      <c r="D55" s="3" t="s">
        <v>459</v>
      </c>
      <c r="E55" s="301">
        <f>+'Ark1'!Q2622</f>
        <v>1103</v>
      </c>
      <c r="G55" s="301">
        <f>+'Ark1'!R2622</f>
        <v>6140</v>
      </c>
      <c r="I55" s="100">
        <f>+'Ark1'!AD2622</f>
        <v>0.41723610504387826</v>
      </c>
      <c r="K55" s="100">
        <f>+'Ark1'!AE2622</f>
        <v>0.55137408767516205</v>
      </c>
      <c r="M55" s="1">
        <f>+'Ark1'!U2622</f>
        <v>58.262540716612392</v>
      </c>
      <c r="O55" s="100">
        <f>+'Ark1'!W2622</f>
        <v>112.16759609120524</v>
      </c>
      <c r="Q55" s="1">
        <f>+'Ark1'!X2622</f>
        <v>4.1042345276872956</v>
      </c>
      <c r="S55" s="1">
        <f>+'Ark1'!Y2622</f>
        <v>8.2084690553745912</v>
      </c>
      <c r="T55" s="44"/>
      <c r="V55" s="44"/>
      <c r="W55" s="1">
        <f>+'Ark1'!AA2622</f>
        <v>1.4476915308328198</v>
      </c>
      <c r="X55" s="1">
        <f>+'Ark1'!AB2622</f>
        <v>3.2118668494763911</v>
      </c>
      <c r="Y55" s="1">
        <f>+'Ark1'!T2622</f>
        <v>14.725081433224751</v>
      </c>
      <c r="Z55" s="100">
        <f>+'Ark1'!V2622</f>
        <v>121.52502285071016</v>
      </c>
      <c r="AA55" s="301">
        <f t="shared" si="9"/>
        <v>688.70904000000019</v>
      </c>
      <c r="AB55" s="10">
        <f t="shared" si="10"/>
        <v>5.5666364460562106</v>
      </c>
      <c r="AC55" s="39"/>
      <c r="AD55"/>
      <c r="AE55"/>
      <c r="AF55"/>
      <c r="AG55"/>
      <c r="AH55"/>
      <c r="AI55"/>
      <c r="AJ55"/>
      <c r="AK55"/>
      <c r="AL55"/>
      <c r="AM55"/>
    </row>
    <row r="56" spans="1:39" ht="15.6">
      <c r="A56" s="39"/>
      <c r="B56">
        <f>+'Ark1'!C2623</f>
        <v>2022</v>
      </c>
      <c r="C56">
        <f>+'Ark1'!N2623</f>
        <v>115</v>
      </c>
      <c r="D56" s="3" t="s">
        <v>460</v>
      </c>
      <c r="E56" s="301">
        <f>+'Ark1'!Q2623</f>
        <v>780</v>
      </c>
      <c r="G56" s="301">
        <f>+'Ark1'!R2623</f>
        <v>2892</v>
      </c>
      <c r="I56" s="100">
        <f>+'Ark1'!AD2623</f>
        <v>0.19652228270144889</v>
      </c>
      <c r="K56" s="100">
        <f>+'Ark1'!AE2623</f>
        <v>0.2715208095979994</v>
      </c>
      <c r="M56" s="1">
        <f>+'Ark1'!U2623</f>
        <v>57.941217150760728</v>
      </c>
      <c r="O56" s="100">
        <f>+'Ark1'!W2623</f>
        <v>117.2719813278007</v>
      </c>
      <c r="Q56" s="1">
        <f>+'Ark1'!X2623</f>
        <v>3.8035961272475776</v>
      </c>
      <c r="S56" s="1">
        <f>+'Ark1'!Y2623</f>
        <v>7.6071922544951551</v>
      </c>
      <c r="T56" s="44"/>
      <c r="V56" s="44"/>
      <c r="W56" s="1">
        <f>+'Ark1'!AA2623</f>
        <v>1.4538213759193517</v>
      </c>
      <c r="X56" s="1">
        <f>+'Ark1'!AB2623</f>
        <v>3.466596524633633</v>
      </c>
      <c r="Y56" s="1">
        <f>+'Ark1'!T2623</f>
        <v>14.554979253112036</v>
      </c>
      <c r="Z56" s="100">
        <f>+'Ark1'!V2623</f>
        <v>127.05523437464878</v>
      </c>
      <c r="AA56" s="301">
        <f t="shared" si="9"/>
        <v>339.15056999999968</v>
      </c>
      <c r="AB56" s="10">
        <f t="shared" si="10"/>
        <v>3.7076923076923078</v>
      </c>
      <c r="AC56" s="39"/>
      <c r="AD56"/>
      <c r="AE56"/>
      <c r="AF56"/>
      <c r="AG56"/>
      <c r="AH56"/>
      <c r="AI56"/>
      <c r="AJ56"/>
      <c r="AK56"/>
      <c r="AL56"/>
      <c r="AM56"/>
    </row>
    <row r="57" spans="1:39" ht="15.6">
      <c r="A57" s="39"/>
      <c r="B57">
        <f>+'Ark1'!C2624</f>
        <v>2022</v>
      </c>
      <c r="C57">
        <f>+'Ark1'!N2624</f>
        <v>120</v>
      </c>
      <c r="D57" s="3" t="s">
        <v>462</v>
      </c>
      <c r="E57" s="301">
        <f>+'Ark1'!Q2624</f>
        <v>559</v>
      </c>
      <c r="G57" s="301">
        <f>+'Ark1'!R2624</f>
        <v>1632</v>
      </c>
      <c r="I57" s="100">
        <f>+'Ark1'!AD2624</f>
        <v>0.1109005412755064</v>
      </c>
      <c r="K57" s="100">
        <f>+'Ark1'!AE2624</f>
        <v>0.15980066796687328</v>
      </c>
      <c r="M57" s="1">
        <f>+'Ark1'!U2624</f>
        <v>57.471200980392176</v>
      </c>
      <c r="O57" s="100">
        <f>+'Ark1'!W2624</f>
        <v>122.30602941176483</v>
      </c>
      <c r="Q57" s="1">
        <f>+'Ark1'!X2624</f>
        <v>3.1862745098039209</v>
      </c>
      <c r="S57" s="1">
        <f>+'Ark1'!Y2624</f>
        <v>6.3725490196078418</v>
      </c>
      <c r="T57" s="44"/>
      <c r="V57" s="44"/>
      <c r="W57" s="1">
        <f>+'Ark1'!AA2624</f>
        <v>1.438495280033796</v>
      </c>
      <c r="X57" s="1">
        <f>+'Ark1'!AB2624</f>
        <v>3.568709882340273</v>
      </c>
      <c r="Y57" s="1">
        <f>+'Ark1'!T2624</f>
        <v>14.273897058823531</v>
      </c>
      <c r="Z57" s="100">
        <f>+'Ark1'!V2624</f>
        <v>132.50924096615927</v>
      </c>
      <c r="AA57" s="301">
        <f t="shared" si="9"/>
        <v>199.60344000000021</v>
      </c>
      <c r="AB57" s="10">
        <f t="shared" si="10"/>
        <v>2.9194991055456172</v>
      </c>
      <c r="AC57" s="39"/>
      <c r="AD57"/>
      <c r="AE57"/>
      <c r="AF57"/>
      <c r="AG57"/>
      <c r="AH57"/>
      <c r="AI57"/>
      <c r="AJ57"/>
      <c r="AK57"/>
      <c r="AL57"/>
      <c r="AM57"/>
    </row>
    <row r="58" spans="1:39" ht="15.6">
      <c r="A58" s="39"/>
      <c r="B58">
        <f>+'Ark1'!C2625</f>
        <v>2022</v>
      </c>
      <c r="C58">
        <f>+'Ark1'!N2625</f>
        <v>125</v>
      </c>
      <c r="D58" s="3" t="s">
        <v>463</v>
      </c>
      <c r="E58" s="301">
        <f>+'Ark1'!Q2625</f>
        <v>31</v>
      </c>
      <c r="G58" s="301">
        <f>+'Ark1'!R2625</f>
        <v>55</v>
      </c>
      <c r="I58" s="100">
        <f>+'Ark1'!AD2625</f>
        <v>3.7374569670054246E-3</v>
      </c>
      <c r="K58" s="100">
        <f>+'Ark1'!AE2625</f>
        <v>5.985136396715141E-3</v>
      </c>
      <c r="M58" s="1">
        <f>+'Ark1'!U2625</f>
        <v>56.203703703703709</v>
      </c>
      <c r="O58" s="100">
        <f>+'Ark1'!W2625</f>
        <v>138.44259259259263</v>
      </c>
      <c r="Q58" s="1">
        <f>+'Ark1'!X2625</f>
        <v>3.6363636363636358</v>
      </c>
      <c r="S58" s="1">
        <f>+'Ark1'!Y2625</f>
        <v>7.2727272727272716</v>
      </c>
      <c r="T58" s="44"/>
      <c r="V58" s="44"/>
      <c r="W58" s="1">
        <f>+'Ark1'!AA2625</f>
        <v>17.370628699808421</v>
      </c>
      <c r="X58" s="1">
        <f>+'Ark1'!AB2625</f>
        <v>4.2048456598690791</v>
      </c>
      <c r="Y58" s="1">
        <f>+'Ark1'!T2625</f>
        <v>13.436363636363636</v>
      </c>
      <c r="Z58" s="100">
        <f>+'Ark1'!V2625</f>
        <v>152.85301552907185</v>
      </c>
      <c r="AA58" s="301">
        <f t="shared" si="9"/>
        <v>7.6143425925925952</v>
      </c>
      <c r="AB58" s="10">
        <f t="shared" si="10"/>
        <v>1.7741935483870968</v>
      </c>
      <c r="AC58" s="39"/>
      <c r="AD58"/>
      <c r="AE58"/>
      <c r="AF58"/>
      <c r="AG58"/>
      <c r="AH58"/>
      <c r="AI58"/>
      <c r="AJ58"/>
      <c r="AK58"/>
      <c r="AL58"/>
      <c r="AM58"/>
    </row>
    <row r="59" spans="1:39" ht="15.6">
      <c r="A59" s="39"/>
      <c r="B59" s="46">
        <f>+'Ark1'!C2626</f>
        <v>2021</v>
      </c>
      <c r="C59" s="46">
        <f>+'Ark1'!N2626</f>
        <v>40</v>
      </c>
      <c r="D59" s="47" t="s">
        <v>519</v>
      </c>
      <c r="E59" s="335">
        <f>+'Ark1'!Q2626</f>
        <v>1173</v>
      </c>
      <c r="F59" s="46"/>
      <c r="G59" s="335">
        <f>+'Ark1'!R2626</f>
        <v>10651</v>
      </c>
      <c r="H59" s="335"/>
      <c r="I59" s="99">
        <f>+'Ark1'!AD2626</f>
        <v>0.70841585464612944</v>
      </c>
      <c r="J59" s="46"/>
      <c r="K59" s="99">
        <f>+'Ark1'!AE2626</f>
        <v>0.41713149434666624</v>
      </c>
      <c r="L59" s="46"/>
      <c r="M59" s="48">
        <f>+'Ark1'!U2626</f>
        <v>63.406255888449202</v>
      </c>
      <c r="N59" s="46"/>
      <c r="O59" s="99">
        <f>+'Ark1'!W2626</f>
        <v>49.619811569625035</v>
      </c>
      <c r="P59" s="46"/>
      <c r="Q59" s="48">
        <f>+'Ark1'!X2626</f>
        <v>1.2862642005445497</v>
      </c>
      <c r="R59" s="46"/>
      <c r="S59" s="48">
        <f>+'Ark1'!Y2626</f>
        <v>2.5725284010890994</v>
      </c>
      <c r="T59" s="44"/>
      <c r="U59" s="65"/>
      <c r="V59" s="44"/>
      <c r="W59" s="48">
        <f>+'Ark1'!AA2626</f>
        <v>4.1150305250695682</v>
      </c>
      <c r="X59" s="48">
        <f>+'Ark1'!AB2626</f>
        <v>2.3956697440616845</v>
      </c>
      <c r="Y59" s="48">
        <f>+'Ark1'!T2626</f>
        <v>16.76434137639658</v>
      </c>
      <c r="Z59" s="99">
        <f>+'Ark1'!V2626</f>
        <v>53.912233091844179</v>
      </c>
      <c r="AA59" s="335">
        <f>+(G59*O59)/1000</f>
        <v>528.50061302807626</v>
      </c>
      <c r="AB59" s="65">
        <f t="shared" si="10"/>
        <v>9.0801364023870423</v>
      </c>
      <c r="AC59" s="39"/>
      <c r="AD59"/>
      <c r="AE59"/>
      <c r="AF59"/>
      <c r="AG59"/>
      <c r="AH59"/>
      <c r="AI59"/>
      <c r="AJ59"/>
      <c r="AK59"/>
      <c r="AL59"/>
      <c r="AM59"/>
    </row>
    <row r="60" spans="1:39" ht="15.6">
      <c r="A60" s="39"/>
      <c r="B60" s="46">
        <f>+'Ark1'!C2627</f>
        <v>2021</v>
      </c>
      <c r="C60" s="46">
        <f>+'Ark1'!N2627</f>
        <v>55</v>
      </c>
      <c r="D60" s="47" t="s">
        <v>413</v>
      </c>
      <c r="E60" s="335">
        <f>+'Ark1'!Q2627</f>
        <v>1465</v>
      </c>
      <c r="F60" s="46"/>
      <c r="G60" s="335">
        <f>+'Ark1'!R2627</f>
        <v>24193</v>
      </c>
      <c r="H60" s="335"/>
      <c r="I60" s="99">
        <f>+'Ark1'!AD2627</f>
        <v>1.609116962863</v>
      </c>
      <c r="J60" s="46"/>
      <c r="K60" s="99">
        <f>+'Ark1'!AE2627</f>
        <v>1.1456069207148296</v>
      </c>
      <c r="L60" s="46"/>
      <c r="M60" s="48">
        <f>+'Ark1'!U2627</f>
        <v>63.029720568783056</v>
      </c>
      <c r="N60" s="46"/>
      <c r="O60" s="99">
        <f>+'Ark1'!W2627</f>
        <v>59.789520089285389</v>
      </c>
      <c r="P60" s="46"/>
      <c r="Q60" s="48">
        <f>+'Ark1'!X2627</f>
        <v>1.946844128466912</v>
      </c>
      <c r="R60" s="46"/>
      <c r="S60" s="48">
        <f>+'Ark1'!Y2627</f>
        <v>3.893688256933824</v>
      </c>
      <c r="T60" s="44"/>
      <c r="U60" s="65"/>
      <c r="V60" s="44"/>
      <c r="W60" s="48">
        <f>+'Ark1'!AA2627</f>
        <v>2.2247134826226476</v>
      </c>
      <c r="X60" s="48">
        <f>+'Ark1'!AB2627</f>
        <v>2.2379124064881637</v>
      </c>
      <c r="Y60" s="48">
        <f>+'Ark1'!T2627</f>
        <v>16.793452651593441</v>
      </c>
      <c r="Z60" s="99">
        <f>+'Ark1'!V2627</f>
        <v>64.780046464686251</v>
      </c>
      <c r="AA60" s="335">
        <f t="shared" ref="AA60:AA76" si="11">+(G60*O60)/1000</f>
        <v>1446.4878595200814</v>
      </c>
      <c r="AB60" s="65">
        <f t="shared" ref="AB60:AB76" si="12">+G60/E60</f>
        <v>16.513993174061433</v>
      </c>
      <c r="AC60" s="39"/>
      <c r="AD60"/>
      <c r="AE60"/>
      <c r="AF60"/>
      <c r="AG60"/>
      <c r="AH60"/>
      <c r="AI60"/>
      <c r="AJ60"/>
      <c r="AK60"/>
      <c r="AL60"/>
      <c r="AM60"/>
    </row>
    <row r="61" spans="1:39" ht="15.6">
      <c r="A61" s="39"/>
      <c r="B61" s="46">
        <f>+'Ark1'!C2628</f>
        <v>2021</v>
      </c>
      <c r="C61" s="46">
        <f>+'Ark1'!N2628</f>
        <v>63</v>
      </c>
      <c r="D61" s="47" t="s">
        <v>412</v>
      </c>
      <c r="E61" s="335">
        <f>+'Ark1'!Q2628</f>
        <v>1325</v>
      </c>
      <c r="F61" s="46"/>
      <c r="G61" s="335">
        <f>+'Ark1'!R2628</f>
        <v>12134</v>
      </c>
      <c r="H61" s="335"/>
      <c r="I61" s="99">
        <f>+'Ark1'!AD2628</f>
        <v>0.80705266925886177</v>
      </c>
      <c r="J61" s="46"/>
      <c r="K61" s="99">
        <f>+'Ark1'!AE2628</f>
        <v>0.61561872578288257</v>
      </c>
      <c r="L61" s="46"/>
      <c r="M61" s="48">
        <f>+'Ark1'!U2628</f>
        <v>62.736091650869518</v>
      </c>
      <c r="N61" s="46"/>
      <c r="O61" s="99">
        <f>+'Ark1'!W2628</f>
        <v>64.062640731887811</v>
      </c>
      <c r="P61" s="46"/>
      <c r="Q61" s="48">
        <f>+'Ark1'!X2628</f>
        <v>2.2333937695730999</v>
      </c>
      <c r="R61" s="46"/>
      <c r="S61" s="48">
        <f>+'Ark1'!Y2628</f>
        <v>4.4667875391461997</v>
      </c>
      <c r="T61" s="44"/>
      <c r="U61" s="65"/>
      <c r="V61" s="44"/>
      <c r="W61" s="48">
        <f>+'Ark1'!AA2628</f>
        <v>0.57806516361378479</v>
      </c>
      <c r="X61" s="48">
        <f>+'Ark1'!AB2628</f>
        <v>2.254531330343196</v>
      </c>
      <c r="Y61" s="48">
        <f>+'Ark1'!T2628</f>
        <v>16.742459205538157</v>
      </c>
      <c r="Z61" s="99">
        <f>+'Ark1'!V2628</f>
        <v>69.412675100875617</v>
      </c>
      <c r="AA61" s="335">
        <f t="shared" si="11"/>
        <v>777.33608264072666</v>
      </c>
      <c r="AB61" s="65">
        <f t="shared" si="12"/>
        <v>9.1577358490566034</v>
      </c>
      <c r="AC61" s="39"/>
      <c r="AD61"/>
      <c r="AE61"/>
      <c r="AF61"/>
      <c r="AG61"/>
      <c r="AH61"/>
      <c r="AI61"/>
      <c r="AJ61"/>
      <c r="AK61"/>
      <c r="AL61"/>
      <c r="AM61"/>
    </row>
    <row r="62" spans="1:39" ht="15.6">
      <c r="A62" s="39"/>
      <c r="B62" s="46">
        <f>+'Ark1'!C2629</f>
        <v>2021</v>
      </c>
      <c r="C62" s="46">
        <f>+'Ark1'!N2629</f>
        <v>65</v>
      </c>
      <c r="D62" s="47" t="s">
        <v>411</v>
      </c>
      <c r="E62" s="335">
        <f>+'Ark1'!Q2629</f>
        <v>1380</v>
      </c>
      <c r="F62" s="46"/>
      <c r="G62" s="335">
        <f>+'Ark1'!R2629</f>
        <v>16850</v>
      </c>
      <c r="H62" s="335"/>
      <c r="I62" s="99">
        <f>+'Ark1'!AD2629</f>
        <v>1.120721730427874</v>
      </c>
      <c r="J62" s="46"/>
      <c r="K62" s="99">
        <f>+'Ark1'!AE2629</f>
        <v>0.88166789930201628</v>
      </c>
      <c r="L62" s="46"/>
      <c r="M62" s="48">
        <f>+'Ark1'!U2629</f>
        <v>62.363307217473896</v>
      </c>
      <c r="N62" s="46"/>
      <c r="O62" s="99">
        <f>+'Ark1'!W2629</f>
        <v>66.072066120608383</v>
      </c>
      <c r="P62" s="46"/>
      <c r="Q62" s="48">
        <f>+'Ark1'!X2629</f>
        <v>1.9347181008902077</v>
      </c>
      <c r="R62" s="46"/>
      <c r="S62" s="48">
        <f>+'Ark1'!Y2629</f>
        <v>3.8694362017804154</v>
      </c>
      <c r="T62" s="44"/>
      <c r="U62" s="65"/>
      <c r="V62" s="44"/>
      <c r="W62" s="48">
        <f>+'Ark1'!AA2629</f>
        <v>0.57362753635358243</v>
      </c>
      <c r="X62" s="48">
        <f>+'Ark1'!AB2629</f>
        <v>2.3063302750726207</v>
      </c>
      <c r="Y62" s="48">
        <f>+'Ark1'!T2629</f>
        <v>16.68308605341246</v>
      </c>
      <c r="Z62" s="99">
        <f>+'Ark1'!V2629</f>
        <v>71.592483530006248</v>
      </c>
      <c r="AA62" s="335">
        <f t="shared" si="11"/>
        <v>1113.3143141322514</v>
      </c>
      <c r="AB62" s="65">
        <f t="shared" si="12"/>
        <v>12.210144927536232</v>
      </c>
      <c r="AC62" s="39"/>
      <c r="AD62"/>
      <c r="AE62"/>
      <c r="AF62"/>
      <c r="AG62"/>
      <c r="AH62"/>
      <c r="AI62"/>
      <c r="AJ62"/>
      <c r="AK62"/>
      <c r="AL62"/>
      <c r="AM62"/>
    </row>
    <row r="63" spans="1:39" ht="15.6">
      <c r="A63" s="39"/>
      <c r="B63" s="46">
        <f>+'Ark1'!C2630</f>
        <v>2021</v>
      </c>
      <c r="C63" s="46">
        <f>+'Ark1'!N2630</f>
        <v>67</v>
      </c>
      <c r="D63" s="47" t="s">
        <v>410</v>
      </c>
      <c r="E63" s="335">
        <f>+'Ark1'!Q2630</f>
        <v>1479</v>
      </c>
      <c r="F63" s="46"/>
      <c r="G63" s="335">
        <f>+'Ark1'!R2630</f>
        <v>23888</v>
      </c>
      <c r="H63" s="335"/>
      <c r="I63" s="99">
        <f>+'Ark1'!AD2630</f>
        <v>1.5888309018671247</v>
      </c>
      <c r="J63" s="46"/>
      <c r="K63" s="99">
        <f>+'Ark1'!AE2630</f>
        <v>1.2879651674368728</v>
      </c>
      <c r="L63" s="46"/>
      <c r="M63" s="48">
        <f>+'Ark1'!U2630</f>
        <v>62.178457803081045</v>
      </c>
      <c r="N63" s="46"/>
      <c r="O63" s="99">
        <f>+'Ark1'!W2630</f>
        <v>68.074669290020694</v>
      </c>
      <c r="P63" s="46"/>
      <c r="Q63" s="48">
        <f>+'Ark1'!X2630</f>
        <v>2.0596115204286671</v>
      </c>
      <c r="R63" s="46"/>
      <c r="S63" s="48">
        <f>+'Ark1'!Y2630</f>
        <v>4.1192230408573343</v>
      </c>
      <c r="T63" s="44"/>
      <c r="U63" s="65"/>
      <c r="V63" s="44"/>
      <c r="W63" s="48">
        <f>+'Ark1'!AA2630</f>
        <v>0.58869060655042071</v>
      </c>
      <c r="X63" s="48">
        <f>+'Ark1'!AB2630</f>
        <v>2.3341167287886528</v>
      </c>
      <c r="Y63" s="48">
        <f>+'Ark1'!T2630</f>
        <v>16.624497655726724</v>
      </c>
      <c r="Z63" s="99">
        <f>+'Ark1'!V2630</f>
        <v>73.753704539566115</v>
      </c>
      <c r="AA63" s="335">
        <f t="shared" si="11"/>
        <v>1626.1677000000143</v>
      </c>
      <c r="AB63" s="65">
        <f t="shared" si="12"/>
        <v>16.151453684922245</v>
      </c>
      <c r="AC63" s="39"/>
      <c r="AD63"/>
      <c r="AE63"/>
      <c r="AF63"/>
      <c r="AG63"/>
      <c r="AH63"/>
      <c r="AI63"/>
      <c r="AJ63"/>
      <c r="AK63"/>
      <c r="AL63"/>
      <c r="AM63"/>
    </row>
    <row r="64" spans="1:39" ht="15.6">
      <c r="A64" s="39"/>
      <c r="B64" s="46">
        <f>+'Ark1'!C2631</f>
        <v>2021</v>
      </c>
      <c r="C64" s="46">
        <f>+'Ark1'!N2631</f>
        <v>69</v>
      </c>
      <c r="D64" s="47" t="s">
        <v>409</v>
      </c>
      <c r="E64" s="335">
        <f>+'Ark1'!Q2631</f>
        <v>1510</v>
      </c>
      <c r="F64" s="46"/>
      <c r="G64" s="335">
        <f>+'Ark1'!R2631</f>
        <v>31740</v>
      </c>
      <c r="H64" s="335"/>
      <c r="I64" s="99">
        <f>+'Ark1'!AD2631</f>
        <v>2.1110805770789742</v>
      </c>
      <c r="J64" s="46"/>
      <c r="K64" s="99">
        <f>+'Ark1'!AE2631</f>
        <v>1.7616985882739258</v>
      </c>
      <c r="L64" s="46"/>
      <c r="M64" s="48">
        <f>+'Ark1'!U2631</f>
        <v>62.017832949998414</v>
      </c>
      <c r="N64" s="46"/>
      <c r="O64" s="99">
        <f>+'Ark1'!W2631</f>
        <v>70.080885346104452</v>
      </c>
      <c r="P64" s="46"/>
      <c r="Q64" s="48">
        <f>+'Ark1'!X2631</f>
        <v>1.8872085696282297</v>
      </c>
      <c r="R64" s="46"/>
      <c r="S64" s="48">
        <f>+'Ark1'!Y2631</f>
        <v>3.7744171392564594</v>
      </c>
      <c r="T64" s="44"/>
      <c r="U64" s="65"/>
      <c r="V64" s="44"/>
      <c r="W64" s="48">
        <f>+'Ark1'!AA2631</f>
        <v>0.5659843865223031</v>
      </c>
      <c r="X64" s="48">
        <f>+'Ark1'!AB2631</f>
        <v>2.343591181772636</v>
      </c>
      <c r="Y64" s="48">
        <f>+'Ark1'!T2631</f>
        <v>16.584057971014492</v>
      </c>
      <c r="Z64" s="99">
        <f>+'Ark1'!V2631</f>
        <v>75.929671439557467</v>
      </c>
      <c r="AA64" s="335">
        <f t="shared" si="11"/>
        <v>2224.3673008853552</v>
      </c>
      <c r="AB64" s="65">
        <f t="shared" si="12"/>
        <v>21.019867549668874</v>
      </c>
      <c r="AC64" s="39"/>
      <c r="AD64"/>
      <c r="AE64"/>
      <c r="AF64"/>
      <c r="AG64"/>
      <c r="AH64"/>
      <c r="AI64"/>
      <c r="AJ64"/>
      <c r="AK64"/>
      <c r="AL64"/>
      <c r="AM64"/>
    </row>
    <row r="65" spans="1:39" ht="15.6">
      <c r="A65" s="39"/>
      <c r="B65" s="46">
        <f>+'Ark1'!C2632</f>
        <v>2021</v>
      </c>
      <c r="C65" s="46">
        <f>+'Ark1'!N2632</f>
        <v>71</v>
      </c>
      <c r="D65" s="47" t="s">
        <v>408</v>
      </c>
      <c r="E65" s="335">
        <f>+'Ark1'!Q2632</f>
        <v>1569</v>
      </c>
      <c r="F65" s="46"/>
      <c r="G65" s="335">
        <f>+'Ark1'!R2632</f>
        <v>42175</v>
      </c>
      <c r="H65" s="335"/>
      <c r="I65" s="99">
        <f>+'Ark1'!AD2632</f>
        <v>2.8051299098394997</v>
      </c>
      <c r="J65" s="46"/>
      <c r="K65" s="99">
        <f>+'Ark1'!AE2632</f>
        <v>2.4067259002413399</v>
      </c>
      <c r="L65" s="46"/>
      <c r="M65" s="48">
        <f>+'Ark1'!U2632</f>
        <v>61.800018969033047</v>
      </c>
      <c r="N65" s="46"/>
      <c r="O65" s="99">
        <f>+'Ark1'!W2632</f>
        <v>72.051504007208692</v>
      </c>
      <c r="P65" s="46"/>
      <c r="Q65" s="48">
        <f>+'Ark1'!X2632</f>
        <v>1.86366330764671</v>
      </c>
      <c r="R65" s="46"/>
      <c r="S65" s="48">
        <f>+'Ark1'!Y2632</f>
        <v>3.7273266152934199</v>
      </c>
      <c r="T65" s="44"/>
      <c r="U65" s="65"/>
      <c r="V65" s="44"/>
      <c r="W65" s="48">
        <f>+'Ark1'!AA2632</f>
        <v>0.56877310730292463</v>
      </c>
      <c r="X65" s="48">
        <f>+'Ark1'!AB2632</f>
        <v>2.356294963288641</v>
      </c>
      <c r="Y65" s="48">
        <f>+'Ark1'!T2632</f>
        <v>16.526899822169529</v>
      </c>
      <c r="Z65" s="99">
        <f>+'Ark1'!V2632</f>
        <v>78.06415083443666</v>
      </c>
      <c r="AA65" s="335">
        <f t="shared" si="11"/>
        <v>3038.7721815040263</v>
      </c>
      <c r="AB65" s="65">
        <f t="shared" si="12"/>
        <v>26.880178457616317</v>
      </c>
      <c r="AC65" s="39"/>
      <c r="AD65"/>
      <c r="AE65"/>
      <c r="AF65"/>
      <c r="AG65"/>
      <c r="AH65"/>
      <c r="AI65"/>
      <c r="AJ65"/>
      <c r="AK65"/>
      <c r="AL65"/>
      <c r="AM65"/>
    </row>
    <row r="66" spans="1:39" ht="15.6">
      <c r="A66" s="39"/>
      <c r="B66" s="46">
        <f>+'Ark1'!C2633</f>
        <v>2021</v>
      </c>
      <c r="C66" s="46">
        <f>+'Ark1'!N2633</f>
        <v>73</v>
      </c>
      <c r="D66" s="47" t="s">
        <v>407</v>
      </c>
      <c r="E66" s="335">
        <f>+'Ark1'!Q2633</f>
        <v>1582</v>
      </c>
      <c r="F66" s="46"/>
      <c r="G66" s="335">
        <f>+'Ark1'!R2633</f>
        <v>59909</v>
      </c>
      <c r="H66" s="335"/>
      <c r="I66" s="99">
        <f>+'Ark1'!AD2633</f>
        <v>3.9846479613177128</v>
      </c>
      <c r="J66" s="46"/>
      <c r="K66" s="99">
        <f>+'Ark1'!AE2633</f>
        <v>3.5155373519973434</v>
      </c>
      <c r="L66" s="46"/>
      <c r="M66" s="48">
        <f>+'Ark1'!U2633</f>
        <v>61.585814916204846</v>
      </c>
      <c r="N66" s="46"/>
      <c r="O66" s="99">
        <f>+'Ark1'!W2633</f>
        <v>74.091452393671119</v>
      </c>
      <c r="P66" s="46"/>
      <c r="Q66" s="48">
        <f>+'Ark1'!X2633</f>
        <v>1.7977265519371046</v>
      </c>
      <c r="R66" s="46"/>
      <c r="S66" s="48">
        <f>+'Ark1'!Y2633</f>
        <v>3.5954531038742092</v>
      </c>
      <c r="T66" s="44"/>
      <c r="U66" s="65"/>
      <c r="V66" s="44"/>
      <c r="W66" s="48">
        <f>+'Ark1'!AA2633</f>
        <v>0.60191876391633781</v>
      </c>
      <c r="X66" s="48">
        <f>+'Ark1'!AB2633</f>
        <v>2.3521721705565457</v>
      </c>
      <c r="Y66" s="48">
        <f>+'Ark1'!T2633</f>
        <v>16.472049274733351</v>
      </c>
      <c r="Z66" s="99">
        <f>+'Ark1'!V2633</f>
        <v>80.27376773674861</v>
      </c>
      <c r="AA66" s="335">
        <f t="shared" si="11"/>
        <v>4438.7448214524438</v>
      </c>
      <c r="AB66" s="65">
        <f t="shared" si="12"/>
        <v>37.869152970922883</v>
      </c>
      <c r="AC66" s="39"/>
      <c r="AD66"/>
      <c r="AE66"/>
      <c r="AF66"/>
      <c r="AG66"/>
      <c r="AH66"/>
      <c r="AI66"/>
      <c r="AJ66"/>
      <c r="AK66"/>
      <c r="AL66"/>
      <c r="AM66"/>
    </row>
    <row r="67" spans="1:39" ht="15.6">
      <c r="A67" s="39"/>
      <c r="B67" s="46">
        <f>+'Ark1'!C2634</f>
        <v>2021</v>
      </c>
      <c r="C67" s="46">
        <f>+'Ark1'!N2634</f>
        <v>75</v>
      </c>
      <c r="D67" s="47" t="s">
        <v>406</v>
      </c>
      <c r="E67" s="335">
        <f>+'Ark1'!Q2634</f>
        <v>1621</v>
      </c>
      <c r="F67" s="46"/>
      <c r="G67" s="335">
        <f>+'Ark1'!R2634</f>
        <v>72190</v>
      </c>
      <c r="H67" s="335"/>
      <c r="I67" s="99">
        <f>+'Ark1'!AD2634</f>
        <v>4.8014778468598323</v>
      </c>
      <c r="J67" s="46"/>
      <c r="K67" s="99">
        <f>+'Ark1'!AE2634</f>
        <v>4.3490687394513241</v>
      </c>
      <c r="L67" s="46"/>
      <c r="M67" s="48">
        <f>+'Ark1'!U2634</f>
        <v>61.398007951570222</v>
      </c>
      <c r="N67" s="46"/>
      <c r="O67" s="99">
        <f>+'Ark1'!W2634</f>
        <v>76.067385817392719</v>
      </c>
      <c r="P67" s="46"/>
      <c r="Q67" s="48">
        <f>+'Ark1'!X2634</f>
        <v>1.7647873666712839</v>
      </c>
      <c r="R67" s="46"/>
      <c r="S67" s="48">
        <f>+'Ark1'!Y2634</f>
        <v>3.5295747333425678</v>
      </c>
      <c r="T67" s="44"/>
      <c r="U67" s="65"/>
      <c r="V67" s="44"/>
      <c r="W67" s="48">
        <f>+'Ark1'!AA2634</f>
        <v>0.56624099395380689</v>
      </c>
      <c r="X67" s="48">
        <f>+'Ark1'!AB2634</f>
        <v>2.3810003154472579</v>
      </c>
      <c r="Y67" s="48">
        <f>+'Ark1'!T2634</f>
        <v>16.396384540795118</v>
      </c>
      <c r="Z67" s="99">
        <f>+'Ark1'!V2634</f>
        <v>82.416645368256454</v>
      </c>
      <c r="AA67" s="335">
        <f t="shared" si="11"/>
        <v>5491.3045821575806</v>
      </c>
      <c r="AB67" s="65">
        <f t="shared" si="12"/>
        <v>44.534238124614433</v>
      </c>
      <c r="AC67" s="39"/>
      <c r="AD67"/>
      <c r="AE67"/>
      <c r="AF67"/>
      <c r="AG67"/>
      <c r="AH67"/>
      <c r="AI67"/>
      <c r="AJ67"/>
      <c r="AK67"/>
      <c r="AL67"/>
      <c r="AM67"/>
    </row>
    <row r="68" spans="1:39" ht="15.6">
      <c r="A68" s="39"/>
      <c r="B68" s="46">
        <f>+'Ark1'!C2635</f>
        <v>2021</v>
      </c>
      <c r="C68" s="46">
        <f>+'Ark1'!N2635</f>
        <v>77</v>
      </c>
      <c r="D68" s="47" t="s">
        <v>405</v>
      </c>
      <c r="E68" s="335">
        <f>+'Ark1'!Q2635</f>
        <v>1641</v>
      </c>
      <c r="F68" s="46"/>
      <c r="G68" s="335">
        <f>+'Ark1'!R2635</f>
        <v>93260.88</v>
      </c>
      <c r="H68" s="335"/>
      <c r="I68" s="99">
        <f>+'Ark1'!AD2635</f>
        <v>6.2029373777344974</v>
      </c>
      <c r="J68" s="46"/>
      <c r="K68" s="99">
        <f>+'Ark1'!AE2635</f>
        <v>5.7663799304465044</v>
      </c>
      <c r="L68" s="46"/>
      <c r="M68" s="48">
        <f>+'Ark1'!U2635</f>
        <v>61.211327071682447</v>
      </c>
      <c r="N68" s="46"/>
      <c r="O68" s="99">
        <f>+'Ark1'!W2635</f>
        <v>78.065707553824893</v>
      </c>
      <c r="P68" s="46"/>
      <c r="Q68" s="48">
        <f>+'Ark1'!X2635</f>
        <v>1.6684380417598459</v>
      </c>
      <c r="R68" s="46"/>
      <c r="S68" s="48">
        <f>+'Ark1'!Y2635</f>
        <v>3.3368760835196918</v>
      </c>
      <c r="T68" s="44"/>
      <c r="U68" s="65"/>
      <c r="V68" s="44"/>
      <c r="W68" s="48">
        <f>+'Ark1'!AA2635</f>
        <v>0.58200476071510465</v>
      </c>
      <c r="X68" s="48">
        <f>+'Ark1'!AB2635</f>
        <v>2.3837205286172991</v>
      </c>
      <c r="Y68" s="48">
        <f>+'Ark1'!T2635</f>
        <v>16.330791217067652</v>
      </c>
      <c r="Z68" s="99">
        <f>+'Ark1'!V2635</f>
        <v>84.577303751501887</v>
      </c>
      <c r="AA68" s="335">
        <f t="shared" si="11"/>
        <v>7280.4765842923571</v>
      </c>
      <c r="AB68" s="65">
        <f t="shared" si="12"/>
        <v>56.831736745886658</v>
      </c>
      <c r="AC68" s="39"/>
      <c r="AD68"/>
      <c r="AE68"/>
      <c r="AF68"/>
      <c r="AG68"/>
      <c r="AH68"/>
      <c r="AI68"/>
      <c r="AJ68"/>
      <c r="AK68"/>
      <c r="AL68"/>
      <c r="AM68"/>
    </row>
    <row r="69" spans="1:39" ht="15.6">
      <c r="A69" s="39"/>
      <c r="B69" s="46">
        <f>+'Ark1'!C2636</f>
        <v>2021</v>
      </c>
      <c r="C69" s="46">
        <f>+'Ark1'!N2636</f>
        <v>79</v>
      </c>
      <c r="D69" s="47" t="s">
        <v>404</v>
      </c>
      <c r="E69" s="335">
        <f>+'Ark1'!Q2636</f>
        <v>1662</v>
      </c>
      <c r="F69" s="46"/>
      <c r="G69" s="335">
        <f>+'Ark1'!R2636</f>
        <v>109001</v>
      </c>
      <c r="H69" s="335"/>
      <c r="I69" s="99">
        <f>+'Ark1'!AD2636</f>
        <v>7.2498391298735108</v>
      </c>
      <c r="J69" s="46"/>
      <c r="K69" s="99">
        <f>+'Ark1'!AE2636</f>
        <v>6.9109248884525041</v>
      </c>
      <c r="L69" s="46"/>
      <c r="M69" s="48">
        <f>+'Ark1'!U2636</f>
        <v>61.007211141488845</v>
      </c>
      <c r="N69" s="46"/>
      <c r="O69" s="99">
        <f>+'Ark1'!W2636</f>
        <v>80.053229417053345</v>
      </c>
      <c r="P69" s="46"/>
      <c r="Q69" s="48">
        <f>+'Ark1'!X2636</f>
        <v>1.6798011027421775</v>
      </c>
      <c r="R69" s="46"/>
      <c r="S69" s="48">
        <f>+'Ark1'!Y2636</f>
        <v>3.3596022054843551</v>
      </c>
      <c r="T69" s="44"/>
      <c r="U69" s="65"/>
      <c r="V69" s="44"/>
      <c r="W69" s="48">
        <f>+'Ark1'!AA2636</f>
        <v>0.5677745157388715</v>
      </c>
      <c r="X69" s="48">
        <f>+'Ark1'!AB2636</f>
        <v>2.415796645608407</v>
      </c>
      <c r="Y69" s="48">
        <f>+'Ark1'!T2636</f>
        <v>16.244786745075732</v>
      </c>
      <c r="Z69" s="99">
        <f>+'Ark1'!V2636</f>
        <v>86.733927766763685</v>
      </c>
      <c r="AA69" s="335">
        <f t="shared" si="11"/>
        <v>8725.8820596882306</v>
      </c>
      <c r="AB69" s="65">
        <f t="shared" si="12"/>
        <v>65.584235860409152</v>
      </c>
      <c r="AC69" s="39"/>
      <c r="AD69"/>
      <c r="AE69"/>
      <c r="AF69"/>
      <c r="AG69"/>
      <c r="AH69"/>
      <c r="AI69"/>
      <c r="AJ69"/>
      <c r="AK69"/>
      <c r="AL69"/>
      <c r="AM69"/>
    </row>
    <row r="70" spans="1:39" ht="15.6">
      <c r="A70" s="39"/>
      <c r="B70" s="46">
        <f>+'Ark1'!C2637</f>
        <v>2021</v>
      </c>
      <c r="C70" s="46">
        <f>+'Ark1'!N2637</f>
        <v>81</v>
      </c>
      <c r="D70" s="47" t="s">
        <v>403</v>
      </c>
      <c r="E70" s="335">
        <f>+'Ark1'!Q2637</f>
        <v>1655</v>
      </c>
      <c r="F70" s="46"/>
      <c r="G70" s="335">
        <f>+'Ark1'!R2637</f>
        <v>126204</v>
      </c>
      <c r="H70" s="335"/>
      <c r="I70" s="99">
        <f>+'Ark1'!AD2637</f>
        <v>8.3940394817162822</v>
      </c>
      <c r="J70" s="46"/>
      <c r="K70" s="99">
        <f>+'Ark1'!AE2637</f>
        <v>8.1996020149134097</v>
      </c>
      <c r="L70" s="46"/>
      <c r="M70" s="48">
        <f>+'Ark1'!U2637</f>
        <v>60.840418030124177</v>
      </c>
      <c r="N70" s="46"/>
      <c r="O70" s="99">
        <f>+'Ark1'!W2637</f>
        <v>82.026990595114142</v>
      </c>
      <c r="P70" s="46"/>
      <c r="Q70" s="48">
        <f>+'Ark1'!X2637</f>
        <v>1.5506640043104811</v>
      </c>
      <c r="R70" s="46"/>
      <c r="S70" s="48">
        <f>+'Ark1'!Y2637</f>
        <v>3.1013280086209623</v>
      </c>
      <c r="T70" s="44"/>
      <c r="U70" s="65"/>
      <c r="V70" s="44"/>
      <c r="W70" s="48">
        <f>+'Ark1'!AA2637</f>
        <v>0.56965785128041746</v>
      </c>
      <c r="X70" s="48">
        <f>+'Ark1'!AB2637</f>
        <v>2.4345077056630178</v>
      </c>
      <c r="Y70" s="48">
        <f>+'Ark1'!T2637</f>
        <v>16.176309784158981</v>
      </c>
      <c r="Z70" s="99">
        <f>+'Ark1'!V2637</f>
        <v>88.86507206160752</v>
      </c>
      <c r="AA70" s="335">
        <f t="shared" si="11"/>
        <v>10352.134321065785</v>
      </c>
      <c r="AB70" s="65">
        <f t="shared" si="12"/>
        <v>76.256193353474316</v>
      </c>
      <c r="AC70" s="39"/>
      <c r="AD70"/>
      <c r="AE70"/>
      <c r="AF70"/>
      <c r="AG70"/>
      <c r="AH70"/>
      <c r="AI70"/>
      <c r="AJ70"/>
      <c r="AK70"/>
      <c r="AL70"/>
      <c r="AM70"/>
    </row>
    <row r="71" spans="1:39" ht="15.6">
      <c r="A71" s="39"/>
      <c r="B71" s="46">
        <f>+'Ark1'!C2638</f>
        <v>2021</v>
      </c>
      <c r="C71" s="46">
        <f>+'Ark1'!N2638</f>
        <v>83</v>
      </c>
      <c r="D71" s="47" t="s">
        <v>402</v>
      </c>
      <c r="E71" s="335">
        <f>+'Ark1'!Q2638</f>
        <v>1671</v>
      </c>
      <c r="F71" s="46"/>
      <c r="G71" s="335">
        <f>+'Ark1'!R2638</f>
        <v>144131</v>
      </c>
      <c r="H71" s="335"/>
      <c r="I71" s="99">
        <f>+'Ark1'!AD2638</f>
        <v>9.5863942865459837</v>
      </c>
      <c r="J71" s="46"/>
      <c r="K71" s="99">
        <f>+'Ark1'!AE2638</f>
        <v>9.5927232949734371</v>
      </c>
      <c r="L71" s="46"/>
      <c r="M71" s="48">
        <f>+'Ark1'!U2638</f>
        <v>60.681219647564888</v>
      </c>
      <c r="N71" s="46"/>
      <c r="O71" s="99">
        <f>+'Ark1'!W2638</f>
        <v>84.026952407380378</v>
      </c>
      <c r="P71" s="46"/>
      <c r="Q71" s="48">
        <f>+'Ark1'!X2638</f>
        <v>1.6165849123366938</v>
      </c>
      <c r="R71" s="46"/>
      <c r="S71" s="48">
        <f>+'Ark1'!Y2638</f>
        <v>3.2331698246733875</v>
      </c>
      <c r="T71" s="44"/>
      <c r="U71" s="65"/>
      <c r="V71" s="44"/>
      <c r="W71" s="48">
        <f>+'Ark1'!AA2638</f>
        <v>0.59496658627525312</v>
      </c>
      <c r="X71" s="48">
        <f>+'Ark1'!AB2638</f>
        <v>2.4398854934069756</v>
      </c>
      <c r="Y71" s="48">
        <f>+'Ark1'!T2638</f>
        <v>16.109809825783493</v>
      </c>
      <c r="Z71" s="99">
        <f>+'Ark1'!V2638</f>
        <v>91.03109615200232</v>
      </c>
      <c r="AA71" s="335">
        <f t="shared" si="11"/>
        <v>12110.888677428142</v>
      </c>
      <c r="AB71" s="65">
        <f t="shared" si="12"/>
        <v>86.254338719329738</v>
      </c>
      <c r="AC71" s="39"/>
      <c r="AD71"/>
      <c r="AE71"/>
      <c r="AF71"/>
      <c r="AG71"/>
      <c r="AH71"/>
      <c r="AI71"/>
      <c r="AJ71"/>
      <c r="AK71"/>
      <c r="AL71"/>
      <c r="AM71"/>
    </row>
    <row r="72" spans="1:39" ht="15.6">
      <c r="A72" s="39"/>
      <c r="B72" s="46">
        <f>+'Ark1'!C2639</f>
        <v>2021</v>
      </c>
      <c r="C72" s="46">
        <f>+'Ark1'!N2639</f>
        <v>85</v>
      </c>
      <c r="D72" s="47" t="s">
        <v>401</v>
      </c>
      <c r="E72" s="335">
        <f>+'Ark1'!Q2639</f>
        <v>1667</v>
      </c>
      <c r="F72" s="46"/>
      <c r="G72" s="335">
        <f>+'Ark1'!R2639</f>
        <v>141050</v>
      </c>
      <c r="H72" s="335"/>
      <c r="I72" s="99">
        <f>+'Ark1'!AD2639</f>
        <v>9.3814718146499398</v>
      </c>
      <c r="J72" s="46"/>
      <c r="K72" s="99">
        <f>+'Ark1'!AE2639</f>
        <v>9.6098408203471841</v>
      </c>
      <c r="L72" s="46"/>
      <c r="M72" s="48">
        <f>+'Ark1'!U2639</f>
        <v>60.527397114600703</v>
      </c>
      <c r="N72" s="46"/>
      <c r="O72" s="99">
        <f>+'Ark1'!W2639</f>
        <v>86.017916982739266</v>
      </c>
      <c r="P72" s="46"/>
      <c r="Q72" s="48">
        <f>+'Ark1'!X2639</f>
        <v>1.5448422545196741</v>
      </c>
      <c r="R72" s="46"/>
      <c r="S72" s="48">
        <f>+'Ark1'!Y2639</f>
        <v>3.0896845090393481</v>
      </c>
      <c r="T72" s="44"/>
      <c r="U72" s="65"/>
      <c r="V72" s="44"/>
      <c r="W72" s="48">
        <f>+'Ark1'!AA2639</f>
        <v>0.56145270413257664</v>
      </c>
      <c r="X72" s="48">
        <f>+'Ark1'!AB2639</f>
        <v>2.4527376485549626</v>
      </c>
      <c r="Y72" s="48">
        <f>+'Ark1'!T2639</f>
        <v>16.037468982630276</v>
      </c>
      <c r="Z72" s="99">
        <f>+'Ark1'!V2639</f>
        <v>93.190529976608389</v>
      </c>
      <c r="AA72" s="335">
        <f t="shared" si="11"/>
        <v>12132.827190415373</v>
      </c>
      <c r="AB72" s="65">
        <f t="shared" si="12"/>
        <v>84.613077384523095</v>
      </c>
      <c r="AC72" s="39"/>
      <c r="AD72"/>
      <c r="AE72"/>
      <c r="AF72"/>
      <c r="AG72"/>
      <c r="AH72"/>
      <c r="AI72"/>
      <c r="AJ72"/>
      <c r="AK72"/>
      <c r="AL72"/>
      <c r="AM72"/>
    </row>
    <row r="73" spans="1:39" ht="15.6">
      <c r="A73" s="39"/>
      <c r="B73" s="46">
        <f>+'Ark1'!C2640</f>
        <v>2021</v>
      </c>
      <c r="C73" s="46">
        <f>+'Ark1'!N2640</f>
        <v>87</v>
      </c>
      <c r="D73" s="47" t="s">
        <v>400</v>
      </c>
      <c r="E73" s="335">
        <f>+'Ark1'!Q2640</f>
        <v>1740</v>
      </c>
      <c r="F73" s="46"/>
      <c r="G73" s="335">
        <f>+'Ark1'!R2640</f>
        <v>201363.76</v>
      </c>
      <c r="H73" s="335"/>
      <c r="I73" s="99">
        <f>+'Ark1'!AD2640</f>
        <v>13.393041041701071</v>
      </c>
      <c r="J73" s="46"/>
      <c r="K73" s="99">
        <f>+'Ark1'!AE2640</f>
        <v>14.110399385312004</v>
      </c>
      <c r="L73" s="46"/>
      <c r="M73" s="48">
        <f>+'Ark1'!U2640</f>
        <v>60.333104841841319</v>
      </c>
      <c r="N73" s="46"/>
      <c r="O73" s="99">
        <f>+'Ark1'!W2640</f>
        <v>88.468131892360944</v>
      </c>
      <c r="P73" s="46"/>
      <c r="Q73" s="48">
        <f>+'Ark1'!X2640</f>
        <v>1.5534076240928356</v>
      </c>
      <c r="R73" s="46"/>
      <c r="S73" s="48">
        <f>+'Ark1'!Y2640</f>
        <v>3.1068152481856712</v>
      </c>
      <c r="T73" s="44"/>
      <c r="U73" s="65"/>
      <c r="V73" s="44"/>
      <c r="W73" s="48">
        <f>+'Ark1'!AA2640</f>
        <v>0.86620596667543936</v>
      </c>
      <c r="X73" s="48">
        <f>+'Ark1'!AB2640</f>
        <v>2.4959116157446166</v>
      </c>
      <c r="Y73" s="48">
        <f>+'Ark1'!T2640</f>
        <v>15.938569482413318</v>
      </c>
      <c r="Z73" s="99">
        <f>+'Ark1'!V2640</f>
        <v>95.841347693008359</v>
      </c>
      <c r="AA73" s="335">
        <f t="shared" si="11"/>
        <v>17814.275678021713</v>
      </c>
      <c r="AB73" s="65">
        <f t="shared" si="12"/>
        <v>115.72629885057472</v>
      </c>
      <c r="AC73" s="39"/>
      <c r="AD73"/>
      <c r="AE73"/>
      <c r="AF73"/>
      <c r="AG73"/>
      <c r="AH73"/>
      <c r="AI73"/>
      <c r="AJ73"/>
      <c r="AK73"/>
      <c r="AL73"/>
      <c r="AM73"/>
    </row>
    <row r="74" spans="1:39" ht="15.6">
      <c r="A74" s="39"/>
      <c r="B74" s="46">
        <f>+'Ark1'!C2641</f>
        <v>2021</v>
      </c>
      <c r="C74" s="46">
        <f>+'Ark1'!N2641</f>
        <v>90</v>
      </c>
      <c r="D74" s="47" t="s">
        <v>399</v>
      </c>
      <c r="E74" s="335">
        <f>+'Ark1'!Q2641</f>
        <v>1780</v>
      </c>
      <c r="F74" s="46"/>
      <c r="G74" s="335">
        <f>+'Ark1'!R2641</f>
        <v>227894</v>
      </c>
      <c r="H74" s="335"/>
      <c r="I74" s="99">
        <f>+'Ark1'!AD2641</f>
        <v>15.157611752767348</v>
      </c>
      <c r="J74" s="46"/>
      <c r="K74" s="99">
        <f>+'Ark1'!AE2641</f>
        <v>16.652444047424211</v>
      </c>
      <c r="L74" s="46"/>
      <c r="M74" s="48">
        <f>+'Ark1'!U2641</f>
        <v>60.062733104580019</v>
      </c>
      <c r="N74" s="46"/>
      <c r="O74" s="99">
        <f>+'Ark1'!W2641</f>
        <v>92.255243481847899</v>
      </c>
      <c r="P74" s="46"/>
      <c r="Q74" s="48">
        <f>+'Ark1'!X2641</f>
        <v>1.7301903516547172</v>
      </c>
      <c r="R74" s="46"/>
      <c r="S74" s="48">
        <f>+'Ark1'!Y2641</f>
        <v>3.4603807033094345</v>
      </c>
      <c r="T74" s="44"/>
      <c r="U74" s="65"/>
      <c r="V74" s="44"/>
      <c r="W74" s="48">
        <f>+'Ark1'!AA2641</f>
        <v>1.4204049989077139</v>
      </c>
      <c r="X74" s="48">
        <f>+'Ark1'!AB2641</f>
        <v>2.5423790027283264</v>
      </c>
      <c r="Y74" s="48">
        <f>+'Ark1'!T2641</f>
        <v>15.802013216670902</v>
      </c>
      <c r="Z74" s="99">
        <f>+'Ark1'!V2641</f>
        <v>99.948041902750703</v>
      </c>
      <c r="AA74" s="335">
        <f t="shared" si="11"/>
        <v>21024.416458052245</v>
      </c>
      <c r="AB74" s="65">
        <f t="shared" si="12"/>
        <v>128.03033707865168</v>
      </c>
      <c r="AC74" s="39"/>
      <c r="AD74"/>
      <c r="AE74"/>
      <c r="AF74"/>
      <c r="AG74"/>
      <c r="AH74"/>
      <c r="AI74"/>
      <c r="AJ74"/>
      <c r="AK74"/>
      <c r="AL74"/>
      <c r="AM74"/>
    </row>
    <row r="75" spans="1:39" ht="15.6">
      <c r="A75" s="39"/>
      <c r="B75" s="46">
        <f>+'Ark1'!C2642</f>
        <v>2021</v>
      </c>
      <c r="C75" s="46">
        <f>+'Ark1'!N2642</f>
        <v>95</v>
      </c>
      <c r="D75" s="47" t="s">
        <v>398</v>
      </c>
      <c r="E75" s="335">
        <f>+'Ark1'!Q2642</f>
        <v>1775</v>
      </c>
      <c r="F75" s="46"/>
      <c r="G75" s="335">
        <f>+'Ark1'!R2642</f>
        <v>101670.9</v>
      </c>
      <c r="H75" s="335"/>
      <c r="I75" s="99">
        <f>+'Ark1'!AD2642</f>
        <v>6.762301898050997</v>
      </c>
      <c r="J75" s="46"/>
      <c r="K75" s="99">
        <f>+'Ark1'!AE2642</f>
        <v>7.822794943199658</v>
      </c>
      <c r="L75" s="46"/>
      <c r="M75" s="48">
        <f>+'Ark1'!U2642</f>
        <v>59.69168390314524</v>
      </c>
      <c r="N75" s="46"/>
      <c r="O75" s="99">
        <f>+'Ark1'!W2642</f>
        <v>97.143484316032399</v>
      </c>
      <c r="P75" s="46"/>
      <c r="Q75" s="48">
        <f>+'Ark1'!X2642</f>
        <v>2.1982691212529839</v>
      </c>
      <c r="R75" s="46"/>
      <c r="S75" s="48">
        <f>+'Ark1'!Y2642</f>
        <v>4.3965382425059678</v>
      </c>
      <c r="T75" s="44"/>
      <c r="U75" s="65"/>
      <c r="V75" s="44"/>
      <c r="W75" s="48">
        <f>+'Ark1'!AA2642</f>
        <v>1.4019638363907987</v>
      </c>
      <c r="X75" s="48">
        <f>+'Ark1'!AB2642</f>
        <v>2.6497200238245315</v>
      </c>
      <c r="Y75" s="48">
        <f>+'Ark1'!T2642</f>
        <v>15.598067883730748</v>
      </c>
      <c r="Z75" s="99">
        <f>+'Ark1'!V2642</f>
        <v>105.2444824884516</v>
      </c>
      <c r="AA75" s="335">
        <f t="shared" si="11"/>
        <v>9876.6654795468967</v>
      </c>
      <c r="AB75" s="65">
        <f t="shared" si="12"/>
        <v>57.279380281690138</v>
      </c>
      <c r="AC75" s="39"/>
      <c r="AD75"/>
      <c r="AE75"/>
      <c r="AF75"/>
      <c r="AG75"/>
      <c r="AH75"/>
      <c r="AI75"/>
      <c r="AJ75"/>
      <c r="AK75"/>
      <c r="AL75"/>
      <c r="AM75"/>
    </row>
    <row r="76" spans="1:39" ht="15.6">
      <c r="A76" s="39"/>
      <c r="B76" s="46">
        <f>+'Ark1'!C2643</f>
        <v>2021</v>
      </c>
      <c r="C76" s="46">
        <f>+'Ark1'!N2643</f>
        <v>100</v>
      </c>
      <c r="D76" s="47" t="s">
        <v>457</v>
      </c>
      <c r="E76" s="335">
        <f>+'Ark1'!Q2643</f>
        <v>1663</v>
      </c>
      <c r="F76" s="46"/>
      <c r="G76" s="335">
        <f>+'Ark1'!R2643</f>
        <v>37476</v>
      </c>
      <c r="H76" s="335"/>
      <c r="I76" s="99">
        <f>+'Ark1'!AD2643</f>
        <v>2.4925915471522244</v>
      </c>
      <c r="J76" s="46"/>
      <c r="K76" s="99">
        <f>+'Ark1'!AE2643</f>
        <v>3.0300683173500458</v>
      </c>
      <c r="L76" s="46"/>
      <c r="M76" s="48">
        <f>+'Ark1'!U2643</f>
        <v>59.344940762087745</v>
      </c>
      <c r="N76" s="46"/>
      <c r="O76" s="99">
        <f>+'Ark1'!W2643</f>
        <v>102.08464030312898</v>
      </c>
      <c r="P76" s="46"/>
      <c r="Q76" s="48">
        <f>+'Ark1'!X2643</f>
        <v>2.6496958053154005</v>
      </c>
      <c r="R76" s="46"/>
      <c r="S76" s="48">
        <f>+'Ark1'!Y2643</f>
        <v>5.299391610630801</v>
      </c>
      <c r="T76" s="44"/>
      <c r="U76" s="65"/>
      <c r="V76" s="44"/>
      <c r="W76" s="48">
        <f>+'Ark1'!AA2643</f>
        <v>1.4003182917380519</v>
      </c>
      <c r="X76" s="48">
        <f>+'Ark1'!AB2643</f>
        <v>2.7704447754133752</v>
      </c>
      <c r="Y76" s="48">
        <f>+'Ark1'!T2643</f>
        <v>15.394252321485753</v>
      </c>
      <c r="Z76" s="99">
        <f>+'Ark1'!V2643</f>
        <v>110.60091040425451</v>
      </c>
      <c r="AA76" s="335">
        <f t="shared" si="11"/>
        <v>3825.7239800000616</v>
      </c>
      <c r="AB76" s="65">
        <f t="shared" si="12"/>
        <v>22.535177390258568</v>
      </c>
      <c r="AC76" s="39"/>
      <c r="AD76"/>
      <c r="AE76"/>
      <c r="AF76"/>
      <c r="AG76"/>
      <c r="AH76"/>
      <c r="AI76"/>
      <c r="AJ76"/>
      <c r="AK76"/>
      <c r="AL76"/>
      <c r="AM76"/>
    </row>
    <row r="77" spans="1:39" ht="15.6">
      <c r="A77" s="39"/>
      <c r="B77" s="46">
        <f>+'Ark1'!C2644</f>
        <v>2021</v>
      </c>
      <c r="C77" s="46">
        <f>+'Ark1'!N2644</f>
        <v>105</v>
      </c>
      <c r="D77" s="47" t="s">
        <v>457</v>
      </c>
      <c r="E77" s="335">
        <f>+'Ark1'!Q2644</f>
        <v>1458</v>
      </c>
      <c r="F77" s="46"/>
      <c r="G77" s="335">
        <f>+'Ark1'!R2644</f>
        <v>12707</v>
      </c>
      <c r="H77" s="335"/>
      <c r="I77" s="99">
        <f>+'Ark1'!AD2644</f>
        <v>0.84516385926094939</v>
      </c>
      <c r="J77" s="46"/>
      <c r="K77" s="99">
        <f>+'Ark1'!AE2644</f>
        <v>1.0776656383480598</v>
      </c>
      <c r="L77" s="46"/>
      <c r="M77" s="48">
        <f>+'Ark1'!U2644</f>
        <v>58.998111425873446</v>
      </c>
      <c r="N77" s="46"/>
      <c r="O77" s="99">
        <f>+'Ark1'!W2644</f>
        <v>107.07005901794138</v>
      </c>
      <c r="P77" s="46"/>
      <c r="Q77" s="48">
        <f>+'Ark1'!X2644</f>
        <v>3.0455654363736522</v>
      </c>
      <c r="R77" s="46"/>
      <c r="S77" s="48">
        <f>+'Ark1'!Y2644</f>
        <v>6.0911308727473044</v>
      </c>
      <c r="T77" s="44"/>
      <c r="U77" s="65"/>
      <c r="V77" s="44"/>
      <c r="W77" s="48">
        <f>+'Ark1'!AA2644</f>
        <v>1.3900191419323189</v>
      </c>
      <c r="X77" s="48">
        <f>+'Ark1'!AB2644</f>
        <v>2.9920410987471802</v>
      </c>
      <c r="Y77" s="48">
        <f>+'Ark1'!T2644</f>
        <v>15.20618556701031</v>
      </c>
      <c r="Z77" s="99">
        <f>+'Ark1'!V2644</f>
        <v>115.99304538886771</v>
      </c>
      <c r="AA77" s="335">
        <f>+(G77*O77)/1000</f>
        <v>1360.5392399409811</v>
      </c>
      <c r="AB77" s="65">
        <f>+G77/E77</f>
        <v>8.7153635116598078</v>
      </c>
      <c r="AC77" s="39"/>
      <c r="AD77"/>
      <c r="AE77"/>
      <c r="AF77"/>
      <c r="AG77"/>
      <c r="AH77"/>
      <c r="AI77"/>
      <c r="AJ77"/>
      <c r="AK77"/>
      <c r="AL77"/>
      <c r="AM77"/>
    </row>
    <row r="78" spans="1:39" ht="15.6">
      <c r="A78" s="39"/>
      <c r="B78" s="46">
        <f>+'Ark1'!C2645</f>
        <v>2021</v>
      </c>
      <c r="C78" s="46">
        <f>+'Ark1'!N2645</f>
        <v>110</v>
      </c>
      <c r="D78" s="47" t="s">
        <v>457</v>
      </c>
      <c r="E78" s="335">
        <f>+'Ark1'!Q2645</f>
        <v>1097</v>
      </c>
      <c r="F78" s="46"/>
      <c r="G78" s="335">
        <f>+'Ark1'!R2645</f>
        <v>5100</v>
      </c>
      <c r="H78" s="335"/>
      <c r="I78" s="99">
        <f>+'Ark1'!AD2645</f>
        <v>0.33920954452119623</v>
      </c>
      <c r="J78" s="46"/>
      <c r="K78" s="99">
        <f>+'Ark1'!AE2645</f>
        <v>0.45311452009351055</v>
      </c>
      <c r="L78" s="46"/>
      <c r="M78" s="48">
        <f>+'Ark1'!U2645</f>
        <v>58.61803921568626</v>
      </c>
      <c r="N78" s="46"/>
      <c r="O78" s="99">
        <f>+'Ark1'!W2645</f>
        <v>112.17575882352902</v>
      </c>
      <c r="P78" s="46"/>
      <c r="Q78" s="48">
        <f>+'Ark1'!X2645</f>
        <v>3.0980392156862746</v>
      </c>
      <c r="R78" s="46"/>
      <c r="S78" s="48">
        <f>+'Ark1'!Y2645</f>
        <v>6.1960784313725492</v>
      </c>
      <c r="T78" s="44"/>
      <c r="U78" s="65"/>
      <c r="V78" s="44"/>
      <c r="W78" s="48">
        <f>+'Ark1'!AA2645</f>
        <v>1.3983781056097797</v>
      </c>
      <c r="X78" s="48">
        <f>+'Ark1'!AB2645</f>
        <v>3.2610578216446262</v>
      </c>
      <c r="Y78" s="48">
        <f>+'Ark1'!T2645</f>
        <v>14.963529411764704</v>
      </c>
      <c r="Z78" s="99">
        <f>+'Ark1'!V2645</f>
        <v>121.53386654770217</v>
      </c>
      <c r="AA78" s="335">
        <f>+(G78*O78)/1000</f>
        <v>572.09636999999805</v>
      </c>
      <c r="AB78" s="65">
        <f>+G78/E78</f>
        <v>4.649042844120328</v>
      </c>
      <c r="AC78" s="39"/>
      <c r="AD78" s="4"/>
      <c r="AE78" s="12"/>
      <c r="AG78" s="5"/>
      <c r="AH78" s="5"/>
      <c r="AI78"/>
      <c r="AJ78"/>
      <c r="AK78"/>
      <c r="AL78"/>
      <c r="AM78"/>
    </row>
    <row r="79" spans="1:39" ht="15.6">
      <c r="A79" s="39"/>
      <c r="B79" s="46">
        <f>+'Ark1'!C2646</f>
        <v>2021</v>
      </c>
      <c r="C79" s="46">
        <f>+'Ark1'!N2646</f>
        <v>115</v>
      </c>
      <c r="D79" s="47" t="s">
        <v>457</v>
      </c>
      <c r="E79" s="335">
        <f>+'Ark1'!Q2646</f>
        <v>754</v>
      </c>
      <c r="F79" s="46"/>
      <c r="G79" s="335">
        <f>+'Ark1'!R2646</f>
        <v>2529.89</v>
      </c>
      <c r="H79" s="335"/>
      <c r="I79" s="99">
        <f>+'Ark1'!AD2646</f>
        <v>0.1682672224683783</v>
      </c>
      <c r="J79" s="46"/>
      <c r="K79" s="99">
        <f>+'Ark1'!AE2646</f>
        <v>0.23503017912415525</v>
      </c>
      <c r="L79" s="46"/>
      <c r="M79" s="48">
        <f>+'Ark1'!U2646</f>
        <v>58.445213032977712</v>
      </c>
      <c r="N79" s="46"/>
      <c r="O79" s="99">
        <f>+'Ark1'!W2646</f>
        <v>117.29600101190164</v>
      </c>
      <c r="P79" s="46"/>
      <c r="Q79" s="48">
        <f>+'Ark1'!X2646</f>
        <v>3.8736862077007297</v>
      </c>
      <c r="R79" s="46"/>
      <c r="S79" s="48">
        <f>+'Ark1'!Y2646</f>
        <v>7.7473724154014594</v>
      </c>
      <c r="T79" s="44"/>
      <c r="U79" s="65"/>
      <c r="V79" s="44"/>
      <c r="W79" s="48">
        <f>+'Ark1'!AA2646</f>
        <v>1.43757821196668</v>
      </c>
      <c r="X79" s="48">
        <f>+'Ark1'!AB2646</f>
        <v>3.4896186111993703</v>
      </c>
      <c r="Y79" s="48">
        <f>+'Ark1'!T2646</f>
        <v>14.83350264240738</v>
      </c>
      <c r="Z79" s="99">
        <f>+'Ark1'!V2646</f>
        <v>127.08125786771603</v>
      </c>
      <c r="AA79" s="335">
        <f>+(G79*O79)/1000</f>
        <v>296.7459799999998</v>
      </c>
      <c r="AB79" s="65">
        <f>+G79/E79</f>
        <v>3.3552917771883286</v>
      </c>
      <c r="AC79" s="39"/>
      <c r="AD79" s="4"/>
      <c r="AE79" s="12"/>
      <c r="AG79" s="5"/>
      <c r="AH79" s="5"/>
      <c r="AI79"/>
      <c r="AJ79"/>
      <c r="AK79"/>
      <c r="AL79"/>
      <c r="AM79"/>
    </row>
    <row r="80" spans="1:39" ht="15.6">
      <c r="A80" s="39"/>
      <c r="B80" s="46">
        <f>+'Ark1'!C2647</f>
        <v>2021</v>
      </c>
      <c r="C80" s="46">
        <f>+'Ark1'!N2647</f>
        <v>120</v>
      </c>
      <c r="D80" s="47" t="s">
        <v>457</v>
      </c>
      <c r="E80" s="335">
        <f>+'Ark1'!Q2647</f>
        <v>524</v>
      </c>
      <c r="F80" s="46"/>
      <c r="G80" s="335">
        <f>+'Ark1'!R2647</f>
        <v>1601</v>
      </c>
      <c r="H80" s="335"/>
      <c r="I80" s="99">
        <f>+'Ark1'!AD2647</f>
        <v>0.1064851923094971</v>
      </c>
      <c r="J80" s="46"/>
      <c r="K80" s="99">
        <f>+'Ark1'!AE2647</f>
        <v>0.15512016628411388</v>
      </c>
      <c r="L80" s="46"/>
      <c r="M80" s="48">
        <f>+'Ark1'!U2647</f>
        <v>57.990630855715182</v>
      </c>
      <c r="N80" s="46"/>
      <c r="O80" s="99">
        <f>+'Ark1'!W2647</f>
        <v>122.33145534041236</v>
      </c>
      <c r="P80" s="46"/>
      <c r="Q80" s="48">
        <f>+'Ark1'!X2647</f>
        <v>3.5602748282323553</v>
      </c>
      <c r="R80" s="46"/>
      <c r="S80" s="48">
        <f>+'Ark1'!Y2647</f>
        <v>7.1205496564647106</v>
      </c>
      <c r="T80" s="44"/>
      <c r="U80" s="65"/>
      <c r="V80" s="44"/>
      <c r="W80" s="48">
        <f>+'Ark1'!AA2647</f>
        <v>1.4313167542024423</v>
      </c>
      <c r="X80" s="48">
        <f>+'Ark1'!AB2647</f>
        <v>3.6823311146268991</v>
      </c>
      <c r="Y80" s="48">
        <f>+'Ark1'!T2647</f>
        <v>14.534041224234851</v>
      </c>
      <c r="Z80" s="99">
        <f>+'Ark1'!V2647</f>
        <v>132.53678801778128</v>
      </c>
      <c r="AA80" s="335">
        <f>+(G80*O80)/1000</f>
        <v>195.85266000000018</v>
      </c>
      <c r="AB80" s="65">
        <f>+G80/E80</f>
        <v>3.0553435114503817</v>
      </c>
      <c r="AC80" s="39"/>
      <c r="AD80" s="4"/>
      <c r="AE80" s="12"/>
      <c r="AG80" s="5"/>
      <c r="AH80" s="5"/>
      <c r="AI80"/>
      <c r="AJ80"/>
      <c r="AK80"/>
      <c r="AL80"/>
      <c r="AM80"/>
    </row>
    <row r="81" spans="1:39" ht="15.6">
      <c r="A81" s="39"/>
      <c r="B81" s="46">
        <f>+'Ark1'!C2648</f>
        <v>2021</v>
      </c>
      <c r="C81" s="46">
        <f>+'Ark1'!N2648</f>
        <v>125</v>
      </c>
      <c r="D81" s="47" t="s">
        <v>457</v>
      </c>
      <c r="E81" s="335">
        <f>+'Ark1'!Q2648</f>
        <v>25</v>
      </c>
      <c r="F81" s="46"/>
      <c r="G81" s="335">
        <f>+'Ark1'!R2648</f>
        <v>22</v>
      </c>
      <c r="H81" s="335"/>
      <c r="I81" s="99">
        <f>+'Ark1'!AD2648</f>
        <v>1.4632568587188853E-3</v>
      </c>
      <c r="J81" s="46"/>
      <c r="K81" s="99">
        <f>+'Ark1'!AE2648</f>
        <v>2.3398076208829208E-3</v>
      </c>
      <c r="L81" s="46"/>
      <c r="M81" s="48">
        <f>+'Ark1'!U2648</f>
        <v>58</v>
      </c>
      <c r="N81" s="46"/>
      <c r="O81" s="99">
        <f>+'Ark1'!W2648</f>
        <v>134.28227272727275</v>
      </c>
      <c r="P81" s="46"/>
      <c r="Q81" s="48">
        <f>+'Ark1'!X2648</f>
        <v>4.5454545454545459</v>
      </c>
      <c r="R81" s="46"/>
      <c r="S81" s="48">
        <f>+'Ark1'!Y2648</f>
        <v>9.0909090909090917</v>
      </c>
      <c r="T81" s="44"/>
      <c r="U81" s="65"/>
      <c r="V81" s="44"/>
      <c r="W81" s="48">
        <f>+'Ark1'!AA2648</f>
        <v>19.853619530732271</v>
      </c>
      <c r="X81" s="48">
        <f>+'Ark1'!AB2648</f>
        <v>4.1231056256176606</v>
      </c>
      <c r="Y81" s="48">
        <f>+'Ark1'!T2648</f>
        <v>14.68181818181818</v>
      </c>
      <c r="Z81" s="99">
        <f>+'Ark1'!V2648</f>
        <v>145.48458583669853</v>
      </c>
      <c r="AA81" s="335">
        <f>+(G81*O81)/1000</f>
        <v>2.9542100000000007</v>
      </c>
      <c r="AB81" s="65">
        <f>+G81/E81</f>
        <v>0.88</v>
      </c>
      <c r="AC81" s="39"/>
      <c r="AD81" s="4"/>
      <c r="AE81" s="12"/>
      <c r="AG81" s="5"/>
      <c r="AH81" s="5"/>
      <c r="AI81"/>
      <c r="AJ81"/>
      <c r="AK81"/>
      <c r="AL81"/>
      <c r="AM81"/>
    </row>
    <row r="82" spans="1:39" ht="15.6">
      <c r="A82" s="39"/>
      <c r="B82">
        <f>+'Ark1'!C2649</f>
        <v>2020</v>
      </c>
      <c r="C82">
        <f>+'Ark1'!N2649</f>
        <v>40</v>
      </c>
      <c r="D82" s="3" t="str">
        <f>+D59</f>
        <v>&lt;=55kg</v>
      </c>
      <c r="E82" s="301">
        <f>+'Ark1'!Q2649</f>
        <v>1314</v>
      </c>
      <c r="G82" s="301">
        <f>+'Ark1'!R2649</f>
        <v>14757</v>
      </c>
      <c r="I82" s="100">
        <f>+'Ark1'!AD2649</f>
        <v>0.97754348707230021</v>
      </c>
      <c r="K82" s="100">
        <f>+'Ark1'!AE2649</f>
        <v>0.59457035520086643</v>
      </c>
      <c r="M82" s="1">
        <f>+'Ark1'!U2649</f>
        <v>64.13973029748594</v>
      </c>
      <c r="O82" s="100">
        <f>+'Ark1'!W2649</f>
        <v>49.601555871789685</v>
      </c>
      <c r="Q82" s="1">
        <f>+'Ark1'!X2649</f>
        <v>1.3688419055363557</v>
      </c>
      <c r="S82" s="1">
        <f>+'Ark1'!Y2649</f>
        <v>2.7376838110727113</v>
      </c>
      <c r="T82" s="44"/>
      <c r="V82" s="44"/>
      <c r="W82" s="1">
        <f>+'Ark1'!AA2649</f>
        <v>4.0989464073764177</v>
      </c>
      <c r="X82" s="1">
        <f>+'Ark1'!AB2649</f>
        <v>2.8444800979475899</v>
      </c>
      <c r="Y82" s="1">
        <f>+'Ark1'!T2649</f>
        <v>16.819475503151047</v>
      </c>
      <c r="Z82" s="100">
        <f>+'Ark1'!V2649</f>
        <v>53.739497152534881</v>
      </c>
      <c r="AA82" s="301">
        <f t="shared" ref="AA82:AA94" si="13">+(G82*O82)/1000</f>
        <v>731.97016000000042</v>
      </c>
      <c r="AB82" s="10">
        <f t="shared" ref="AB82:AB113" si="14">+G82/E82</f>
        <v>11.230593607305936</v>
      </c>
      <c r="AC82" s="39"/>
      <c r="AD82" s="4"/>
      <c r="AE82" s="12"/>
      <c r="AG82" s="5"/>
      <c r="AH82" s="5"/>
      <c r="AI82"/>
      <c r="AJ82"/>
      <c r="AK82"/>
      <c r="AL82"/>
      <c r="AM82"/>
    </row>
    <row r="83" spans="1:39" ht="15.6">
      <c r="A83" s="39"/>
      <c r="B83">
        <f>+'Ark1'!C2650</f>
        <v>2020</v>
      </c>
      <c r="C83">
        <f>+'Ark1'!N2650</f>
        <v>55</v>
      </c>
      <c r="D83" s="3" t="str">
        <f t="shared" ref="D83:D104" si="15">+D60</f>
        <v>&gt; 55 kg</v>
      </c>
      <c r="E83" s="301">
        <f>+'Ark1'!Q2650</f>
        <v>1593</v>
      </c>
      <c r="G83" s="301">
        <f>+'Ark1'!R2650</f>
        <v>33461</v>
      </c>
      <c r="I83" s="100">
        <f>+'Ark1'!AD2650</f>
        <v>2.216546901194433</v>
      </c>
      <c r="K83" s="100">
        <f>+'Ark1'!AE2650</f>
        <v>1.6260060753956789</v>
      </c>
      <c r="M83" s="1">
        <f>+'Ark1'!U2650</f>
        <v>63.239921102178648</v>
      </c>
      <c r="O83" s="100">
        <f>+'Ark1'!W2650</f>
        <v>59.823714174710801</v>
      </c>
      <c r="Q83" s="1">
        <f>+'Ark1'!X2650</f>
        <v>1.7273841188249002</v>
      </c>
      <c r="S83" s="1">
        <f>+'Ark1'!Y2650</f>
        <v>3.4547682376498003</v>
      </c>
      <c r="T83" s="44"/>
      <c r="V83" s="44"/>
      <c r="W83" s="1">
        <f>+'Ark1'!AA2650</f>
        <v>2.229386161067636</v>
      </c>
      <c r="X83" s="1">
        <f>+'Ark1'!AB2650</f>
        <v>2.659490221789294</v>
      </c>
      <c r="Y83" s="1">
        <f>+'Ark1'!T2650</f>
        <v>16.734706075729953</v>
      </c>
      <c r="Z83" s="100">
        <f>+'Ark1'!V2650</f>
        <v>64.814424891344757</v>
      </c>
      <c r="AA83" s="301">
        <f t="shared" si="13"/>
        <v>2001.7612999999981</v>
      </c>
      <c r="AB83" s="10">
        <f t="shared" si="14"/>
        <v>21.005021971123664</v>
      </c>
      <c r="AC83" s="39"/>
      <c r="AD83" s="4"/>
      <c r="AE83" s="12"/>
      <c r="AG83" s="5"/>
      <c r="AH83" s="5"/>
      <c r="AI83"/>
      <c r="AJ83"/>
      <c r="AK83"/>
      <c r="AL83"/>
      <c r="AM83"/>
    </row>
    <row r="84" spans="1:39" ht="15.6">
      <c r="A84" s="39"/>
      <c r="B84">
        <f>+'Ark1'!C2651</f>
        <v>2020</v>
      </c>
      <c r="C84">
        <f>+'Ark1'!N2651</f>
        <v>63</v>
      </c>
      <c r="D84" s="3" t="str">
        <f t="shared" si="15"/>
        <v>&gt; 63 kg</v>
      </c>
      <c r="E84" s="301">
        <f>+'Ark1'!Q2651</f>
        <v>1459</v>
      </c>
      <c r="G84" s="301">
        <f>+'Ark1'!R2651</f>
        <v>17331</v>
      </c>
      <c r="I84" s="100">
        <f>+'Ark1'!AD2651</f>
        <v>1.148052190448603</v>
      </c>
      <c r="K84" s="100">
        <f>+'Ark1'!AE2651</f>
        <v>0.90212020122764036</v>
      </c>
      <c r="M84" s="1">
        <f>+'Ark1'!U2651</f>
        <v>62.738676360279278</v>
      </c>
      <c r="O84" s="100">
        <f>+'Ark1'!W2651</f>
        <v>64.081240551612225</v>
      </c>
      <c r="Q84" s="1">
        <f>+'Ark1'!X2651</f>
        <v>1.6502221452887889</v>
      </c>
      <c r="S84" s="1">
        <f>+'Ark1'!Y2651</f>
        <v>3.3004442905775777</v>
      </c>
      <c r="T84" s="44"/>
      <c r="V84" s="44"/>
      <c r="W84" s="1">
        <f>+'Ark1'!AA2651</f>
        <v>0.57493677998827752</v>
      </c>
      <c r="X84" s="1">
        <f>+'Ark1'!AB2651</f>
        <v>2.6364714639790683</v>
      </c>
      <c r="Y84" s="1">
        <f>+'Ark1'!T2651</f>
        <v>16.668743869367027</v>
      </c>
      <c r="Z84" s="100">
        <f>+'Ark1'!V2651</f>
        <v>69.427129525041323</v>
      </c>
      <c r="AA84" s="301">
        <f t="shared" si="13"/>
        <v>1110.5919799999913</v>
      </c>
      <c r="AB84" s="10">
        <f t="shared" si="14"/>
        <v>11.878684030157642</v>
      </c>
      <c r="AC84" s="39"/>
      <c r="AD84" s="4"/>
      <c r="AE84" s="12"/>
      <c r="AG84" s="5"/>
      <c r="AH84" s="5"/>
      <c r="AI84"/>
      <c r="AJ84"/>
      <c r="AK84"/>
      <c r="AL84"/>
      <c r="AM84"/>
    </row>
    <row r="85" spans="1:39" ht="15.6">
      <c r="A85" s="39"/>
      <c r="B85">
        <f>+'Ark1'!C2652</f>
        <v>2020</v>
      </c>
      <c r="C85">
        <f>+'Ark1'!N2652</f>
        <v>65</v>
      </c>
      <c r="D85" s="3" t="str">
        <f t="shared" si="15"/>
        <v>&gt; 65 kg</v>
      </c>
      <c r="E85" s="301">
        <f>+'Ark1'!Q2652</f>
        <v>1513</v>
      </c>
      <c r="G85" s="301">
        <f>+'Ark1'!R2652</f>
        <v>23807</v>
      </c>
      <c r="I85" s="100">
        <f>+'Ark1'!AD2652</f>
        <v>1.57703989948704</v>
      </c>
      <c r="K85" s="100">
        <f>+'Ark1'!AE2652</f>
        <v>1.2781108092440856</v>
      </c>
      <c r="M85" s="1">
        <f>+'Ark1'!U2652</f>
        <v>62.425337085731094</v>
      </c>
      <c r="O85" s="100">
        <f>+'Ark1'!W2652</f>
        <v>66.092771033729747</v>
      </c>
      <c r="Q85" s="1">
        <f>+'Ark1'!X2652</f>
        <v>1.528962069979418</v>
      </c>
      <c r="S85" s="1">
        <f>+'Ark1'!Y2652</f>
        <v>3.0579241399588359</v>
      </c>
      <c r="T85" s="44"/>
      <c r="V85" s="44"/>
      <c r="W85" s="1">
        <f>+'Ark1'!AA2652</f>
        <v>0.5775884826557578</v>
      </c>
      <c r="X85" s="1">
        <f>+'Ark1'!AB2652</f>
        <v>2.6484491790742997</v>
      </c>
      <c r="Y85" s="1">
        <f>+'Ark1'!T2652</f>
        <v>16.59612718948209</v>
      </c>
      <c r="Z85" s="100">
        <f>+'Ark1'!V2652</f>
        <v>71.606469158970313</v>
      </c>
      <c r="AA85" s="301">
        <f t="shared" si="13"/>
        <v>1573.470600000004</v>
      </c>
      <c r="AB85" s="10">
        <f t="shared" si="14"/>
        <v>15.734963648380701</v>
      </c>
      <c r="AC85" s="39"/>
      <c r="AD85" s="4"/>
      <c r="AE85" s="12"/>
      <c r="AG85" s="5"/>
      <c r="AH85" s="5"/>
      <c r="AI85"/>
      <c r="AJ85"/>
      <c r="AK85"/>
      <c r="AL85"/>
      <c r="AM85"/>
    </row>
    <row r="86" spans="1:39" ht="15.6">
      <c r="A86" s="39"/>
      <c r="B86">
        <f>+'Ark1'!C2653</f>
        <v>2020</v>
      </c>
      <c r="C86">
        <f>+'Ark1'!N2653</f>
        <v>67</v>
      </c>
      <c r="D86" s="3" t="str">
        <f t="shared" si="15"/>
        <v>&gt; 67 kg</v>
      </c>
      <c r="E86" s="301">
        <f>+'Ark1'!Q2653</f>
        <v>1558</v>
      </c>
      <c r="G86" s="301">
        <f>+'Ark1'!R2653</f>
        <v>33088</v>
      </c>
      <c r="I86" s="100">
        <f>+'Ark1'!AD2653</f>
        <v>2.191838375025295</v>
      </c>
      <c r="K86" s="100">
        <f>+'Ark1'!AE2653</f>
        <v>1.8301002879648924</v>
      </c>
      <c r="M86" s="1">
        <f>+'Ark1'!U2653</f>
        <v>62.165649177949717</v>
      </c>
      <c r="O86" s="100">
        <f>+'Ark1'!W2653</f>
        <v>68.091750181335243</v>
      </c>
      <c r="Q86" s="1">
        <f>+'Ark1'!X2653</f>
        <v>1.4204545454545452</v>
      </c>
      <c r="S86" s="1">
        <f>+'Ark1'!Y2653</f>
        <v>2.8409090909090904</v>
      </c>
      <c r="T86" s="44"/>
      <c r="V86" s="44"/>
      <c r="W86" s="1">
        <f>+'Ark1'!AA2653</f>
        <v>0.57927160239306996</v>
      </c>
      <c r="X86" s="1">
        <f>+'Ark1'!AB2653</f>
        <v>2.5858510924042695</v>
      </c>
      <c r="Y86" s="1">
        <f>+'Ark1'!T2653</f>
        <v>16.54648210831721</v>
      </c>
      <c r="Z86" s="100">
        <f>+'Ark1'!V2653</f>
        <v>73.772210380642917</v>
      </c>
      <c r="AA86" s="301">
        <f t="shared" si="13"/>
        <v>2253.0198300000206</v>
      </c>
      <c r="AB86" s="10">
        <f t="shared" si="14"/>
        <v>21.237483953786906</v>
      </c>
      <c r="AC86" s="39"/>
      <c r="AD86" s="4"/>
      <c r="AE86" s="12"/>
      <c r="AG86" s="5"/>
      <c r="AH86" s="5"/>
      <c r="AI86"/>
      <c r="AJ86"/>
      <c r="AK86"/>
      <c r="AL86"/>
      <c r="AM86"/>
    </row>
    <row r="87" spans="1:39" ht="15.6">
      <c r="A87" s="39"/>
      <c r="B87">
        <f>+'Ark1'!C2654</f>
        <v>2020</v>
      </c>
      <c r="C87">
        <f>+'Ark1'!N2654</f>
        <v>69</v>
      </c>
      <c r="D87" s="3" t="str">
        <f t="shared" si="15"/>
        <v>&gt; 69 kg</v>
      </c>
      <c r="E87" s="301">
        <f>+'Ark1'!Q2654</f>
        <v>1576</v>
      </c>
      <c r="G87" s="301">
        <f>+'Ark1'!R2654</f>
        <v>43896</v>
      </c>
      <c r="I87" s="100">
        <f>+'Ark1'!AD2654</f>
        <v>2.9077894496527552</v>
      </c>
      <c r="K87" s="100">
        <f>+'Ark1'!AE2654</f>
        <v>2.4993368592904299</v>
      </c>
      <c r="M87" s="1">
        <f>+'Ark1'!U2654</f>
        <v>61.959199015855638</v>
      </c>
      <c r="O87" s="100">
        <f>+'Ark1'!W2654</f>
        <v>70.095473163841802</v>
      </c>
      <c r="Q87" s="1">
        <f>+'Ark1'!X2654</f>
        <v>1.4215418261344999</v>
      </c>
      <c r="S87" s="1">
        <f>+'Ark1'!Y2654</f>
        <v>2.8430836522689997</v>
      </c>
      <c r="T87" s="44"/>
      <c r="V87" s="44"/>
      <c r="W87" s="1">
        <f>+'Ark1'!AA2654</f>
        <v>0.56985910688586172</v>
      </c>
      <c r="X87" s="1">
        <f>+'Ark1'!AB2654</f>
        <v>2.56283316804195</v>
      </c>
      <c r="Y87" s="1">
        <f>+'Ark1'!T2654</f>
        <v>16.501025150355382</v>
      </c>
      <c r="Z87" s="100">
        <f>+'Ark1'!V2654</f>
        <v>75.943091185093365</v>
      </c>
      <c r="AA87" s="301">
        <f t="shared" si="13"/>
        <v>3076.9108899999997</v>
      </c>
      <c r="AB87" s="10">
        <f t="shared" si="14"/>
        <v>27.852791878172589</v>
      </c>
      <c r="AC87" s="39"/>
      <c r="AD87" s="4"/>
      <c r="AE87" s="5"/>
      <c r="AG87" s="5"/>
      <c r="AH87" s="5"/>
      <c r="AI87"/>
      <c r="AJ87"/>
      <c r="AK87"/>
      <c r="AL87"/>
      <c r="AM87"/>
    </row>
    <row r="88" spans="1:39" ht="15.6">
      <c r="A88" s="39"/>
      <c r="B88">
        <f>+'Ark1'!C2655</f>
        <v>2020</v>
      </c>
      <c r="C88">
        <f>+'Ark1'!N2655</f>
        <v>71</v>
      </c>
      <c r="D88" s="3" t="str">
        <f t="shared" si="15"/>
        <v>&gt; 71 kg</v>
      </c>
      <c r="E88" s="301">
        <f>+'Ark1'!Q2655</f>
        <v>1613</v>
      </c>
      <c r="G88" s="301">
        <f>+'Ark1'!R2655</f>
        <v>60045</v>
      </c>
      <c r="I88" s="100">
        <f>+'Ark1'!AD2655</f>
        <v>3.9775427716511671</v>
      </c>
      <c r="K88" s="100">
        <f>+'Ark1'!AE2655</f>
        <v>3.5149535284043552</v>
      </c>
      <c r="M88" s="1">
        <f>+'Ark1'!U2655</f>
        <v>61.698959113997851</v>
      </c>
      <c r="O88" s="100">
        <f>+'Ark1'!W2655</f>
        <v>72.066405862269917</v>
      </c>
      <c r="Q88" s="1">
        <f>+'Ark1'!X2655</f>
        <v>1.3839620284786405</v>
      </c>
      <c r="S88" s="1">
        <f>+'Ark1'!Y2655</f>
        <v>2.7679240569572809</v>
      </c>
      <c r="T88" s="44"/>
      <c r="V88" s="44"/>
      <c r="W88" s="1">
        <f>+'Ark1'!AA2655</f>
        <v>0.57032832202370398</v>
      </c>
      <c r="X88" s="1">
        <f>+'Ark1'!AB2655</f>
        <v>2.5635478506468754</v>
      </c>
      <c r="Y88" s="1">
        <f>+'Ark1'!T2655</f>
        <v>16.429044883004412</v>
      </c>
      <c r="Z88" s="100">
        <f>+'Ark1'!V2655</f>
        <v>78.078446221315488</v>
      </c>
      <c r="AA88" s="301">
        <f t="shared" si="13"/>
        <v>4327.2273399999967</v>
      </c>
      <c r="AB88" s="10">
        <f t="shared" si="14"/>
        <v>37.225666460012398</v>
      </c>
      <c r="AC88" s="39"/>
      <c r="AD88" s="12"/>
      <c r="AE88" s="12"/>
      <c r="AG88"/>
      <c r="AH88"/>
      <c r="AI88"/>
      <c r="AJ88"/>
      <c r="AK88"/>
      <c r="AL88"/>
      <c r="AM88"/>
    </row>
    <row r="89" spans="1:39" ht="15.6">
      <c r="A89" s="39"/>
      <c r="B89">
        <f>+'Ark1'!C2656</f>
        <v>2020</v>
      </c>
      <c r="C89">
        <f>+'Ark1'!N2656</f>
        <v>73</v>
      </c>
      <c r="D89" s="3" t="str">
        <f t="shared" si="15"/>
        <v>&gt; 73 kg</v>
      </c>
      <c r="E89" s="301">
        <f>+'Ark1'!Q2656</f>
        <v>1638</v>
      </c>
      <c r="G89" s="301">
        <f>+'Ark1'!R2656</f>
        <v>78513</v>
      </c>
      <c r="I89" s="100">
        <f>+'Ark1'!AD2656</f>
        <v>5.2009129091622626</v>
      </c>
      <c r="K89" s="100">
        <f>+'Ark1'!AE2656</f>
        <v>4.7246135195371881</v>
      </c>
      <c r="M89" s="1">
        <f>+'Ark1'!U2656</f>
        <v>61.479627577598613</v>
      </c>
      <c r="O89" s="100">
        <f>+'Ark1'!W2656</f>
        <v>74.082365468140452</v>
      </c>
      <c r="Q89" s="1">
        <f>+'Ark1'!X2656</f>
        <v>1.294053214117407</v>
      </c>
      <c r="S89" s="1">
        <f>+'Ark1'!Y2656</f>
        <v>2.5881064282348141</v>
      </c>
      <c r="T89" s="44"/>
      <c r="V89" s="44"/>
      <c r="W89" s="1">
        <f>+'Ark1'!AA2656</f>
        <v>0.58451138700356764</v>
      </c>
      <c r="X89" s="1">
        <f>+'Ark1'!AB2656</f>
        <v>2.5671764190651563</v>
      </c>
      <c r="Y89" s="1">
        <f>+'Ark1'!T2656</f>
        <v>16.36832116974259</v>
      </c>
      <c r="Z89" s="100">
        <f>+'Ark1'!V2656</f>
        <v>80.262584472522946</v>
      </c>
      <c r="AA89" s="301">
        <f t="shared" si="13"/>
        <v>5816.4287600001117</v>
      </c>
      <c r="AB89" s="10">
        <f t="shared" si="14"/>
        <v>47.932234432234431</v>
      </c>
      <c r="AC89" s="39"/>
      <c r="AD89" s="5"/>
      <c r="AE89" s="5"/>
      <c r="AG89"/>
      <c r="AH89" s="5"/>
      <c r="AI89"/>
      <c r="AJ89"/>
      <c r="AK89"/>
      <c r="AL89"/>
      <c r="AM89"/>
    </row>
    <row r="90" spans="1:39" ht="15.6">
      <c r="A90" s="39"/>
      <c r="B90">
        <f>+'Ark1'!C2657</f>
        <v>2020</v>
      </c>
      <c r="C90">
        <f>+'Ark1'!N2657</f>
        <v>75</v>
      </c>
      <c r="D90" s="3" t="str">
        <f t="shared" si="15"/>
        <v>&gt; 75 kg</v>
      </c>
      <c r="E90" s="301">
        <f>+'Ark1'!Q2657</f>
        <v>1625</v>
      </c>
      <c r="G90" s="301">
        <f>+'Ark1'!R2657</f>
        <v>97975.57</v>
      </c>
      <c r="I90" s="100">
        <f>+'Ark1'!AD2657</f>
        <v>6.490166046330299</v>
      </c>
      <c r="K90" s="100">
        <f>+'Ark1'!AE2657</f>
        <v>6.0534607199464405</v>
      </c>
      <c r="M90" s="1">
        <f>+'Ark1'!U2657</f>
        <v>61.257113278340711</v>
      </c>
      <c r="O90" s="100">
        <f>+'Ark1'!W2657</f>
        <v>76.063456124829884</v>
      </c>
      <c r="Q90" s="1">
        <f>+'Ark1'!X2657</f>
        <v>1.3156340912331517</v>
      </c>
      <c r="S90" s="1">
        <f>+'Ark1'!Y2657</f>
        <v>2.6312681824663033</v>
      </c>
      <c r="T90" s="44"/>
      <c r="V90" s="44"/>
      <c r="W90" s="1">
        <f>+'Ark1'!AA2657</f>
        <v>0.57215400637261116</v>
      </c>
      <c r="X90" s="1">
        <f>+'Ark1'!AB2657</f>
        <v>2.5768118252086203</v>
      </c>
      <c r="Y90" s="1">
        <f>+'Ark1'!T2657</f>
        <v>16.289690276872079</v>
      </c>
      <c r="Z90" s="100">
        <f>+'Ark1'!V2657</f>
        <v>82.408944880637819</v>
      </c>
      <c r="AA90" s="301">
        <f t="shared" si="13"/>
        <v>7452.3604700001997</v>
      </c>
      <c r="AB90" s="10">
        <f t="shared" si="14"/>
        <v>60.292658461538466</v>
      </c>
      <c r="AC90" s="39"/>
      <c r="AD90" s="12"/>
      <c r="AE90" s="12"/>
      <c r="AG90"/>
      <c r="AH90"/>
      <c r="AI90"/>
      <c r="AJ90"/>
      <c r="AK90"/>
      <c r="AL90"/>
      <c r="AM90"/>
    </row>
    <row r="91" spans="1:39" ht="15.6">
      <c r="A91" s="39"/>
      <c r="B91">
        <f>+'Ark1'!C2658</f>
        <v>2020</v>
      </c>
      <c r="C91">
        <f>+'Ark1'!N2658</f>
        <v>77</v>
      </c>
      <c r="D91" s="3" t="str">
        <f t="shared" si="15"/>
        <v>&gt; 77 kg</v>
      </c>
      <c r="E91" s="301">
        <f>+'Ark1'!Q2658</f>
        <v>1644</v>
      </c>
      <c r="G91" s="301">
        <f>+'Ark1'!R2658</f>
        <v>119682</v>
      </c>
      <c r="I91" s="100">
        <f>+'Ark1'!AD2658</f>
        <v>7.9280585227205425</v>
      </c>
      <c r="K91" s="100">
        <f>+'Ark1'!AE2658</f>
        <v>7.5903428085954525</v>
      </c>
      <c r="M91" s="1">
        <f>+'Ark1'!U2658</f>
        <v>61.086671345732881</v>
      </c>
      <c r="O91" s="100">
        <f>+'Ark1'!W2658</f>
        <v>78.076920840226094</v>
      </c>
      <c r="Q91" s="1">
        <f>+'Ark1'!X2658</f>
        <v>1.2458013736401461</v>
      </c>
      <c r="S91" s="1">
        <f>+'Ark1'!Y2658</f>
        <v>2.4916027472802922</v>
      </c>
      <c r="T91" s="44"/>
      <c r="V91" s="44"/>
      <c r="W91" s="1">
        <f>+'Ark1'!AA2658</f>
        <v>0.58342195485316684</v>
      </c>
      <c r="X91" s="1">
        <f>+'Ark1'!AB2658</f>
        <v>2.5973178556999943</v>
      </c>
      <c r="Y91" s="1">
        <f>+'Ark1'!T2658</f>
        <v>16.23640981935462</v>
      </c>
      <c r="Z91" s="100">
        <f>+'Ark1'!V2658</f>
        <v>84.590380108586302</v>
      </c>
      <c r="AA91" s="301">
        <f t="shared" si="13"/>
        <v>9344.402039999939</v>
      </c>
      <c r="AB91" s="10">
        <f t="shared" si="14"/>
        <v>72.799270072992698</v>
      </c>
      <c r="AC91" s="39"/>
      <c r="AD91" s="12"/>
      <c r="AE91" s="12"/>
      <c r="AG91"/>
      <c r="AH91"/>
      <c r="AI91"/>
      <c r="AJ91"/>
      <c r="AK91"/>
      <c r="AL91"/>
      <c r="AM91"/>
    </row>
    <row r="92" spans="1:39" ht="15.6">
      <c r="A92" s="39"/>
      <c r="B92">
        <f>+'Ark1'!C2659</f>
        <v>2020</v>
      </c>
      <c r="C92">
        <f>+'Ark1'!N2659</f>
        <v>79</v>
      </c>
      <c r="D92" s="3" t="str">
        <f t="shared" si="15"/>
        <v>&gt; 79 kg</v>
      </c>
      <c r="E92" s="301">
        <f>+'Ark1'!Q2659</f>
        <v>1655</v>
      </c>
      <c r="G92" s="301">
        <f>+'Ark1'!R2659</f>
        <v>135012</v>
      </c>
      <c r="I92" s="100">
        <f>+'Ark1'!AD2659</f>
        <v>8.9435590754628613</v>
      </c>
      <c r="K92" s="100">
        <f>+'Ark1'!AE2659</f>
        <v>8.7804792699929344</v>
      </c>
      <c r="M92" s="1">
        <f>+'Ark1'!U2659</f>
        <v>60.907667466595562</v>
      </c>
      <c r="O92" s="100">
        <f>+'Ark1'!W2659</f>
        <v>80.063758925132774</v>
      </c>
      <c r="Q92" s="1">
        <f>+'Ark1'!X2659</f>
        <v>1.2487778864100969</v>
      </c>
      <c r="S92" s="1">
        <f>+'Ark1'!Y2659</f>
        <v>2.4975557728201938</v>
      </c>
      <c r="T92" s="44"/>
      <c r="V92" s="44"/>
      <c r="W92" s="1">
        <f>+'Ark1'!AA2659</f>
        <v>0.57280121184642108</v>
      </c>
      <c r="X92" s="1">
        <f>+'Ark1'!AB2659</f>
        <v>2.5591526252266878</v>
      </c>
      <c r="Y92" s="1">
        <f>+'Ark1'!T2659</f>
        <v>16.171895831481645</v>
      </c>
      <c r="Z92" s="100">
        <f>+'Ark1'!V2659</f>
        <v>86.742967416181415</v>
      </c>
      <c r="AA92" s="301">
        <f t="shared" si="13"/>
        <v>10809.568220000026</v>
      </c>
      <c r="AB92" s="10">
        <f t="shared" si="14"/>
        <v>81.578247734138969</v>
      </c>
      <c r="AC92" s="39"/>
      <c r="AD92" s="2"/>
      <c r="AE92" s="5"/>
      <c r="AG92"/>
      <c r="AH92" s="2"/>
      <c r="AI92"/>
      <c r="AJ92"/>
      <c r="AK92"/>
      <c r="AL92"/>
      <c r="AM92"/>
    </row>
    <row r="93" spans="1:39" ht="15.6">
      <c r="A93" s="39"/>
      <c r="B93">
        <f>+'Ark1'!C2660</f>
        <v>2020</v>
      </c>
      <c r="C93">
        <f>+'Ark1'!N2660</f>
        <v>81</v>
      </c>
      <c r="D93" s="3" t="str">
        <f t="shared" si="15"/>
        <v>&gt; 81 kg</v>
      </c>
      <c r="E93" s="301">
        <f>+'Ark1'!Q2660</f>
        <v>1675</v>
      </c>
      <c r="G93" s="301">
        <f>+'Ark1'!R2660</f>
        <v>146104</v>
      </c>
      <c r="I93" s="100">
        <f>+'Ark1'!AD2660</f>
        <v>9.6783230761815648</v>
      </c>
      <c r="K93" s="100">
        <f>+'Ark1'!AE2660</f>
        <v>9.7363264213836231</v>
      </c>
      <c r="M93" s="1">
        <f>+'Ark1'!U2660</f>
        <v>60.757145594918683</v>
      </c>
      <c r="O93" s="100">
        <f>+'Ark1'!W2660</f>
        <v>82.039526364781267</v>
      </c>
      <c r="Q93" s="1">
        <f>+'Ark1'!X2660</f>
        <v>1.2005147018562121</v>
      </c>
      <c r="S93" s="1">
        <f>+'Ark1'!Y2660</f>
        <v>2.4010294037124242</v>
      </c>
      <c r="T93" s="44"/>
      <c r="V93" s="44"/>
      <c r="W93" s="1">
        <f>+'Ark1'!AA2660</f>
        <v>0.57301440042254015</v>
      </c>
      <c r="X93" s="1">
        <f>+'Ark1'!AB2660</f>
        <v>2.5568082147999118</v>
      </c>
      <c r="Y93" s="1">
        <f>+'Ark1'!T2660</f>
        <v>16.112591031046382</v>
      </c>
      <c r="Z93" s="100">
        <f>+'Ark1'!V2660</f>
        <v>88.883560525223757</v>
      </c>
      <c r="AA93" s="301">
        <f t="shared" si="13"/>
        <v>11986.302960000003</v>
      </c>
      <c r="AB93" s="10">
        <f t="shared" si="14"/>
        <v>87.226268656716414</v>
      </c>
      <c r="AC93" s="39"/>
      <c r="AD93" s="4"/>
      <c r="AE93" s="4"/>
      <c r="AG93" s="4"/>
      <c r="AH93" s="4"/>
      <c r="AI93"/>
      <c r="AJ93"/>
      <c r="AK93"/>
      <c r="AL93"/>
      <c r="AM93"/>
    </row>
    <row r="94" spans="1:39" ht="15.6">
      <c r="A94" s="39"/>
      <c r="B94">
        <f>+'Ark1'!C2661</f>
        <v>2020</v>
      </c>
      <c r="C94">
        <f>+'Ark1'!N2661</f>
        <v>83</v>
      </c>
      <c r="D94" s="3" t="str">
        <f t="shared" si="15"/>
        <v>&gt; 83 kg</v>
      </c>
      <c r="E94" s="301">
        <f>+'Ark1'!Q2661</f>
        <v>1663</v>
      </c>
      <c r="G94" s="301">
        <f>+'Ark1'!R2661</f>
        <v>149590</v>
      </c>
      <c r="I94" s="100">
        <f>+'Ark1'!AD2661</f>
        <v>9.9092451196818718</v>
      </c>
      <c r="K94" s="100">
        <f>+'Ark1'!AE2661</f>
        <v>10.210032160723138</v>
      </c>
      <c r="M94" s="1">
        <f>+'Ark1'!U2661</f>
        <v>60.623544354569155</v>
      </c>
      <c r="O94" s="100">
        <f>+'Ark1'!W2661</f>
        <v>84.026190186509382</v>
      </c>
      <c r="Q94" s="1">
        <f>+'Ark1'!X2661</f>
        <v>1.2246807941707336</v>
      </c>
      <c r="S94" s="1">
        <f>+'Ark1'!Y2661</f>
        <v>2.4493615883414672</v>
      </c>
      <c r="T94" s="44"/>
      <c r="V94" s="44"/>
      <c r="W94" s="1">
        <f>+'Ark1'!AA2661</f>
        <v>0.58734054833502358</v>
      </c>
      <c r="X94" s="1">
        <f>+'Ark1'!AB2661</f>
        <v>2.5761849514789121</v>
      </c>
      <c r="Y94" s="1">
        <f>+'Ark1'!T2661</f>
        <v>16.059970586269142</v>
      </c>
      <c r="Z94" s="100">
        <f>+'Ark1'!V2661</f>
        <v>91.035959031971757</v>
      </c>
      <c r="AA94" s="301">
        <f t="shared" si="13"/>
        <v>12569.477789999937</v>
      </c>
      <c r="AB94" s="10">
        <f t="shared" si="14"/>
        <v>89.951894167167765</v>
      </c>
      <c r="AC94" s="39"/>
      <c r="AD94" s="4"/>
      <c r="AE94" s="12"/>
      <c r="AH94" s="5"/>
      <c r="AI94"/>
      <c r="AJ94"/>
      <c r="AK94"/>
      <c r="AL94"/>
      <c r="AM94"/>
    </row>
    <row r="95" spans="1:39" ht="15.6">
      <c r="A95" s="39"/>
      <c r="B95">
        <f>+'Ark1'!C2662</f>
        <v>2020</v>
      </c>
      <c r="C95">
        <f>+'Ark1'!N2662</f>
        <v>85</v>
      </c>
      <c r="D95" s="3" t="str">
        <f t="shared" si="15"/>
        <v>&gt; 85 kg</v>
      </c>
      <c r="E95" s="301">
        <f>+'Ark1'!Q2662</f>
        <v>1655</v>
      </c>
      <c r="G95" s="301">
        <f>+'Ark1'!R2662</f>
        <v>134975</v>
      </c>
      <c r="I95" s="100">
        <f>+'Ark1'!AD2662</f>
        <v>8.9411080956551992</v>
      </c>
      <c r="K95" s="100">
        <f>+'Ark1'!AE2662</f>
        <v>9.430369292826521</v>
      </c>
      <c r="M95" s="1">
        <f>+'Ark1'!U2662</f>
        <v>60.489172068901645</v>
      </c>
      <c r="O95" s="100">
        <f>+'Ark1'!W2662</f>
        <v>86.01327593998947</v>
      </c>
      <c r="Q95" s="1">
        <f>+'Ark1'!X2662</f>
        <v>1.1883682163363589</v>
      </c>
      <c r="S95" s="1">
        <f>+'Ark1'!Y2662</f>
        <v>2.3767364326727178</v>
      </c>
      <c r="T95" s="44"/>
      <c r="V95" s="44"/>
      <c r="W95" s="1">
        <f>+'Ark1'!AA2662</f>
        <v>0.56225437169842962</v>
      </c>
      <c r="X95" s="1">
        <f>+'Ark1'!AB2662</f>
        <v>2.5710340625868766</v>
      </c>
      <c r="Y95" s="1">
        <f>+'Ark1'!T2662</f>
        <v>16.003548805334322</v>
      </c>
      <c r="Z95" s="100">
        <f>+'Ark1'!V2662</f>
        <v>93.188814669543873</v>
      </c>
      <c r="AA95" s="301">
        <f t="shared" ref="AA95:AA104" si="16">+(G95*O95)/1000</f>
        <v>11609.641920000078</v>
      </c>
      <c r="AB95" s="10">
        <f t="shared" ref="AB95:AB104" si="17">+G95/E95</f>
        <v>81.555891238670696</v>
      </c>
      <c r="AC95" s="39"/>
      <c r="AD95" s="4"/>
      <c r="AE95" s="12"/>
      <c r="AH95" s="5"/>
      <c r="AI95"/>
      <c r="AJ95"/>
      <c r="AK95"/>
      <c r="AL95"/>
      <c r="AM95"/>
    </row>
    <row r="96" spans="1:39" ht="15.6">
      <c r="A96" s="39"/>
      <c r="B96">
        <f>+'Ark1'!C2663</f>
        <v>2020</v>
      </c>
      <c r="C96">
        <f>+'Ark1'!N2663</f>
        <v>87</v>
      </c>
      <c r="D96" s="3" t="str">
        <f t="shared" si="15"/>
        <v>&gt; 87 kg</v>
      </c>
      <c r="E96" s="301">
        <f>+'Ark1'!Q2663</f>
        <v>1741</v>
      </c>
      <c r="G96" s="301">
        <f>+'Ark1'!R2663</f>
        <v>163019.79000000004</v>
      </c>
      <c r="I96" s="100">
        <f>+'Ark1'!AD2663</f>
        <v>10.798870636199371</v>
      </c>
      <c r="K96" s="100">
        <f>+'Ark1'!AE2663</f>
        <v>11.711868689675155</v>
      </c>
      <c r="M96" s="1">
        <f>+'Ark1'!U2663</f>
        <v>60.348336235741677</v>
      </c>
      <c r="O96" s="100">
        <f>+'Ark1'!W2663</f>
        <v>88.445550629158689</v>
      </c>
      <c r="Q96" s="1">
        <f>+'Ark1'!X2663</f>
        <v>1.3765199918365743</v>
      </c>
      <c r="S96" s="1">
        <f>+'Ark1'!Y2663</f>
        <v>2.7530399836731485</v>
      </c>
      <c r="T96" s="44"/>
      <c r="V96" s="44"/>
      <c r="W96" s="1">
        <f>+'Ark1'!AA2663</f>
        <v>0.86396005472114523</v>
      </c>
      <c r="X96" s="1">
        <f>+'Ark1'!AB2663</f>
        <v>2.5848031358468471</v>
      </c>
      <c r="Y96" s="1">
        <f>+'Ark1'!T2663</f>
        <v>15.936349997751805</v>
      </c>
      <c r="Z96" s="100">
        <f>+'Ark1'!V2663</f>
        <v>95.823998514801829</v>
      </c>
      <c r="AA96" s="301">
        <f t="shared" si="16"/>
        <v>14418.375089999821</v>
      </c>
      <c r="AB96" s="10">
        <f t="shared" si="17"/>
        <v>93.635720850086173</v>
      </c>
      <c r="AC96" s="39"/>
      <c r="AD96" s="4"/>
      <c r="AE96" s="12"/>
      <c r="AH96" s="5"/>
      <c r="AI96"/>
      <c r="AJ96"/>
      <c r="AK96"/>
      <c r="AL96"/>
      <c r="AM96"/>
    </row>
    <row r="97" spans="1:39" ht="15.6">
      <c r="A97" s="39"/>
      <c r="B97">
        <f>+'Ark1'!C2664</f>
        <v>2020</v>
      </c>
      <c r="C97">
        <f>+'Ark1'!N2664</f>
        <v>90</v>
      </c>
      <c r="D97" s="3" t="str">
        <f t="shared" si="15"/>
        <v>&gt; 90 kg</v>
      </c>
      <c r="E97" s="301">
        <f>+'Ark1'!Q2664</f>
        <v>1793</v>
      </c>
      <c r="G97" s="301">
        <f>+'Ark1'!R2664</f>
        <v>153970</v>
      </c>
      <c r="I97" s="100">
        <f>+'Ark1'!AD2664</f>
        <v>10.199388134751111</v>
      </c>
      <c r="K97" s="100">
        <f>+'Ark1'!AE2664</f>
        <v>11.530220252444103</v>
      </c>
      <c r="M97" s="1">
        <f>+'Ark1'!U2664</f>
        <v>60.105468597778795</v>
      </c>
      <c r="O97" s="100">
        <f>+'Ark1'!W2664</f>
        <v>92.191656491524171</v>
      </c>
      <c r="Q97" s="1">
        <f>+'Ark1'!X2664</f>
        <v>1.5788790024030652</v>
      </c>
      <c r="S97" s="1">
        <f>+'Ark1'!Y2664</f>
        <v>3.1577580048061304</v>
      </c>
      <c r="T97" s="44"/>
      <c r="V97" s="44"/>
      <c r="W97" s="1">
        <f>+'Ark1'!AA2664</f>
        <v>1.4131718745821189</v>
      </c>
      <c r="X97" s="1">
        <f>+'Ark1'!AB2664</f>
        <v>2.6472192326634798</v>
      </c>
      <c r="Y97" s="1">
        <f>+'Ark1'!T2664</f>
        <v>15.81482756381113</v>
      </c>
      <c r="Z97" s="100">
        <f>+'Ark1'!V2664</f>
        <v>99.882618083990963</v>
      </c>
      <c r="AA97" s="301">
        <f t="shared" si="16"/>
        <v>14194.749349999976</v>
      </c>
      <c r="AB97" s="10">
        <f t="shared" si="17"/>
        <v>85.8728388176241</v>
      </c>
      <c r="AC97" s="39"/>
      <c r="AD97" s="4"/>
      <c r="AE97" s="12"/>
      <c r="AH97" s="5"/>
      <c r="AI97"/>
      <c r="AJ97"/>
      <c r="AK97"/>
      <c r="AL97"/>
      <c r="AM97"/>
    </row>
    <row r="98" spans="1:39" ht="15.6">
      <c r="A98" s="39"/>
      <c r="B98">
        <f>+'Ark1'!C2665</f>
        <v>2020</v>
      </c>
      <c r="C98">
        <f>+'Ark1'!N2665</f>
        <v>95</v>
      </c>
      <c r="D98" s="3" t="str">
        <f t="shared" si="15"/>
        <v>&gt; 95 kg</v>
      </c>
      <c r="E98" s="301">
        <f>+'Ark1'!Q2665</f>
        <v>1743</v>
      </c>
      <c r="G98" s="301">
        <f>+'Ark1'!R2665</f>
        <v>60684</v>
      </c>
      <c r="I98" s="100">
        <f>+'Ark1'!AD2665</f>
        <v>4.0198718553564738</v>
      </c>
      <c r="K98" s="100">
        <f>+'Ark1'!AE2665</f>
        <v>4.7871116091074564</v>
      </c>
      <c r="M98" s="1">
        <f>+'Ark1'!U2665</f>
        <v>59.82829081800805</v>
      </c>
      <c r="O98" s="100">
        <f>+'Ark1'!W2665</f>
        <v>97.115707435237127</v>
      </c>
      <c r="Q98" s="1">
        <f>+'Ark1'!X2665</f>
        <v>2.0334849383692566</v>
      </c>
      <c r="S98" s="1">
        <f>+'Ark1'!Y2665</f>
        <v>4.0669698767385132</v>
      </c>
      <c r="T98" s="44"/>
      <c r="V98" s="44"/>
      <c r="W98" s="1">
        <f>+'Ark1'!AA2665</f>
        <v>1.4015925134325922</v>
      </c>
      <c r="X98" s="1">
        <f>+'Ark1'!AB2665</f>
        <v>2.7572113797049278</v>
      </c>
      <c r="Y98" s="1">
        <f>+'Ark1'!T2665</f>
        <v>15.673373541625468</v>
      </c>
      <c r="Z98" s="100">
        <f>+'Ark1'!V2665</f>
        <v>105.21745117577476</v>
      </c>
      <c r="AA98" s="301">
        <f t="shared" si="16"/>
        <v>5893.3695899999302</v>
      </c>
      <c r="AB98" s="10">
        <f t="shared" si="17"/>
        <v>34.815834767641995</v>
      </c>
      <c r="AC98" s="39"/>
      <c r="AD98" s="4"/>
      <c r="AE98" s="12"/>
      <c r="AH98" s="5"/>
      <c r="AI98"/>
      <c r="AJ98"/>
      <c r="AK98"/>
      <c r="AL98"/>
      <c r="AM98"/>
    </row>
    <row r="99" spans="1:39" ht="15.6">
      <c r="A99" s="39"/>
      <c r="B99">
        <f>+'Ark1'!C2666</f>
        <v>2020</v>
      </c>
      <c r="C99">
        <f>+'Ark1'!N2666</f>
        <v>100</v>
      </c>
      <c r="D99" s="3" t="str">
        <f t="shared" si="15"/>
        <v>&gt; 100 kg</v>
      </c>
      <c r="E99" s="301">
        <f>+'Ark1'!Q2666</f>
        <v>1560</v>
      </c>
      <c r="G99" s="301">
        <f>+'Ark1'!R2666</f>
        <v>21288</v>
      </c>
      <c r="I99" s="100">
        <f>+'Ark1'!AD2666</f>
        <v>1.4101745444734788</v>
      </c>
      <c r="K99" s="100">
        <f>+'Ark1'!AE2666</f>
        <v>1.765064124257858</v>
      </c>
      <c r="M99" s="1">
        <f>+'Ark1'!U2666</f>
        <v>59.555900037579882</v>
      </c>
      <c r="O99" s="100">
        <f>+'Ark1'!W2666</f>
        <v>102.07414505824872</v>
      </c>
      <c r="Q99" s="1">
        <f>+'Ark1'!X2666</f>
        <v>2.499060503570087</v>
      </c>
      <c r="S99" s="1">
        <f>+'Ark1'!Y2666</f>
        <v>4.998121007140174</v>
      </c>
      <c r="T99" s="44"/>
      <c r="V99" s="44"/>
      <c r="W99" s="1">
        <f>+'Ark1'!AA2666</f>
        <v>1.4054376341950705</v>
      </c>
      <c r="X99" s="1">
        <f>+'Ark1'!AB2666</f>
        <v>2.931074995178625</v>
      </c>
      <c r="Y99" s="1">
        <f>+'Ark1'!T2666</f>
        <v>15.502677564825252</v>
      </c>
      <c r="Z99" s="100">
        <f>+'Ark1'!V2666</f>
        <v>110.58953960807082</v>
      </c>
      <c r="AA99" s="301">
        <f t="shared" si="16"/>
        <v>2172.9543999999987</v>
      </c>
      <c r="AB99" s="10">
        <f t="shared" si="17"/>
        <v>13.646153846153846</v>
      </c>
      <c r="AC99" s="39"/>
      <c r="AD99" s="4"/>
      <c r="AE99" s="12"/>
      <c r="AG99" s="12"/>
      <c r="AH99" s="5"/>
      <c r="AI99"/>
      <c r="AJ99"/>
      <c r="AK99"/>
      <c r="AL99"/>
      <c r="AM99"/>
    </row>
    <row r="100" spans="1:39" ht="15.6">
      <c r="A100" s="39"/>
      <c r="B100">
        <f>+'Ark1'!C2667</f>
        <v>2020</v>
      </c>
      <c r="C100">
        <f>+'Ark1'!N2667</f>
        <v>105</v>
      </c>
      <c r="D100" s="3" t="str">
        <f t="shared" si="15"/>
        <v>&gt; 100 kg</v>
      </c>
      <c r="E100" s="301">
        <f>+'Ark1'!Q2667</f>
        <v>1243</v>
      </c>
      <c r="G100" s="301">
        <f>+'Ark1'!R2667</f>
        <v>7490</v>
      </c>
      <c r="I100" s="100">
        <f>+'Ark1'!AD2667</f>
        <v>0.49615780430788992</v>
      </c>
      <c r="K100" s="100">
        <f>+'Ark1'!AE2667</f>
        <v>0.6517016355916232</v>
      </c>
      <c r="M100" s="1">
        <f>+'Ark1'!U2667</f>
        <v>59.365020026702254</v>
      </c>
      <c r="O100" s="100">
        <f>+'Ark1'!W2667</f>
        <v>107.11668357810424</v>
      </c>
      <c r="Q100" s="1">
        <f>+'Ark1'!X2667</f>
        <v>3.1909212283044055</v>
      </c>
      <c r="S100" s="1">
        <f>+'Ark1'!Y2667</f>
        <v>6.381842456608811</v>
      </c>
      <c r="T100" s="44"/>
      <c r="V100" s="44"/>
      <c r="W100" s="1">
        <f>+'Ark1'!AA2667</f>
        <v>1.4118531705416784</v>
      </c>
      <c r="X100" s="1">
        <f>+'Ark1'!AB2667</f>
        <v>3.0671617729406222</v>
      </c>
      <c r="Y100" s="1">
        <f>+'Ark1'!T2667</f>
        <v>15.379439252336452</v>
      </c>
      <c r="Z100" s="100">
        <f>+'Ark1'!V2667</f>
        <v>116.0527449383577</v>
      </c>
      <c r="AA100" s="301">
        <f t="shared" si="16"/>
        <v>802.30396000000076</v>
      </c>
      <c r="AB100" s="10">
        <f t="shared" si="17"/>
        <v>6.0257441673370877</v>
      </c>
      <c r="AC100" s="39"/>
      <c r="AD100" s="4"/>
      <c r="AE100" s="12"/>
      <c r="AG100" s="12"/>
      <c r="AH100" s="5"/>
      <c r="AI100"/>
      <c r="AJ100"/>
      <c r="AK100"/>
      <c r="AL100"/>
      <c r="AM100"/>
    </row>
    <row r="101" spans="1:39" ht="15.6">
      <c r="A101" s="39"/>
      <c r="B101">
        <f>+'Ark1'!C2668</f>
        <v>2020</v>
      </c>
      <c r="C101">
        <f>+'Ark1'!N2668</f>
        <v>110</v>
      </c>
      <c r="D101" s="3" t="str">
        <f t="shared" si="15"/>
        <v>&gt; 100 kg</v>
      </c>
      <c r="E101" s="301">
        <f>+'Ark1'!Q2668</f>
        <v>886</v>
      </c>
      <c r="G101" s="301">
        <f>+'Ark1'!R2668</f>
        <v>3291</v>
      </c>
      <c r="I101" s="100">
        <f>+'Ark1'!AD2668</f>
        <v>0.21800471748695127</v>
      </c>
      <c r="K101" s="100">
        <f>+'Ark1'!AE2668</f>
        <v>0.30004235009742258</v>
      </c>
      <c r="M101" s="1">
        <f>+'Ark1'!U2668</f>
        <v>59.285019750835609</v>
      </c>
      <c r="O101" s="100">
        <f>+'Ark1'!W2668</f>
        <v>112.2392616226072</v>
      </c>
      <c r="Q101" s="1">
        <f>+'Ark1'!X2668</f>
        <v>2.7043451838347008</v>
      </c>
      <c r="S101" s="1">
        <f>+'Ark1'!Y2668</f>
        <v>5.4086903676694016</v>
      </c>
      <c r="T101" s="44"/>
      <c r="V101" s="44"/>
      <c r="W101" s="1">
        <f>+'Ark1'!AA2668</f>
        <v>1.447921204541186</v>
      </c>
      <c r="X101" s="1">
        <f>+'Ark1'!AB2668</f>
        <v>3.2917791894448998</v>
      </c>
      <c r="Y101" s="1">
        <f>+'Ark1'!T2668</f>
        <v>15.323609845031903</v>
      </c>
      <c r="Z101" s="100">
        <f>+'Ark1'!V2668</f>
        <v>121.6026669800728</v>
      </c>
      <c r="AA101" s="301">
        <f t="shared" si="16"/>
        <v>369.37941000000035</v>
      </c>
      <c r="AB101" s="10">
        <f t="shared" si="17"/>
        <v>3.7144469525959369</v>
      </c>
      <c r="AC101" s="39"/>
      <c r="AD101" s="4"/>
      <c r="AE101" s="12"/>
      <c r="AG101" s="12"/>
      <c r="AH101" s="5"/>
      <c r="AI101"/>
      <c r="AJ101"/>
      <c r="AK101"/>
      <c r="AL101"/>
      <c r="AM101"/>
    </row>
    <row r="102" spans="1:39" ht="15.6">
      <c r="A102" s="39"/>
      <c r="B102">
        <f>+'Ark1'!C2669</f>
        <v>2020</v>
      </c>
      <c r="C102">
        <f>+'Ark1'!N2669</f>
        <v>115</v>
      </c>
      <c r="D102" s="3" t="str">
        <f t="shared" si="15"/>
        <v>&gt; 100 kg</v>
      </c>
      <c r="E102" s="301">
        <f>+'Ark1'!Q2669</f>
        <v>600</v>
      </c>
      <c r="G102" s="301">
        <f>+'Ark1'!R2669</f>
        <v>1807</v>
      </c>
      <c r="I102" s="100">
        <f>+'Ark1'!AD2669</f>
        <v>0.11970055439043484</v>
      </c>
      <c r="K102" s="100">
        <f>+'Ark1'!AE2669</f>
        <v>0.1722502442136056</v>
      </c>
      <c r="M102" s="1">
        <f>+'Ark1'!U2669</f>
        <v>59.289429994465983</v>
      </c>
      <c r="O102" s="100">
        <f>+'Ark1'!W2669</f>
        <v>117.35235749861658</v>
      </c>
      <c r="Q102" s="1">
        <f>+'Ark1'!X2669</f>
        <v>2.5456557830658553</v>
      </c>
      <c r="S102" s="1">
        <f>+'Ark1'!Y2669</f>
        <v>5.0913115661317105</v>
      </c>
      <c r="T102" s="44"/>
      <c r="V102" s="44"/>
      <c r="W102" s="1">
        <f>+'Ark1'!AA2669</f>
        <v>1.4544103027515876</v>
      </c>
      <c r="X102" s="1">
        <f>+'Ark1'!AB2669</f>
        <v>3.4747590213089481</v>
      </c>
      <c r="Y102" s="1">
        <f>+'Ark1'!T2669</f>
        <v>15.329828444936355</v>
      </c>
      <c r="Z102" s="100">
        <f>+'Ark1'!V2669</f>
        <v>127.14231581648598</v>
      </c>
      <c r="AA102" s="301">
        <f t="shared" si="16"/>
        <v>212.05571000000018</v>
      </c>
      <c r="AB102" s="10">
        <f t="shared" si="17"/>
        <v>3.0116666666666667</v>
      </c>
      <c r="AC102" s="39"/>
      <c r="AD102" s="4"/>
      <c r="AE102" s="12"/>
      <c r="AG102" s="12"/>
      <c r="AH102" s="5"/>
      <c r="AI102"/>
      <c r="AJ102"/>
      <c r="AK102"/>
      <c r="AL102"/>
      <c r="AM102"/>
    </row>
    <row r="103" spans="1:39" ht="15.6">
      <c r="A103" s="39"/>
      <c r="B103">
        <f>+'Ark1'!C2670</f>
        <v>2020</v>
      </c>
      <c r="C103">
        <f>+'Ark1'!N2670</f>
        <v>120</v>
      </c>
      <c r="D103" s="3" t="str">
        <f t="shared" si="15"/>
        <v>&gt; 100 kg</v>
      </c>
      <c r="E103" s="301">
        <f>+'Ark1'!Q2670</f>
        <v>452</v>
      </c>
      <c r="G103" s="301">
        <f>+'Ark1'!R2670</f>
        <v>1162</v>
      </c>
      <c r="I103" s="100">
        <f>+'Ark1'!AD2670</f>
        <v>7.6974014500102522E-2</v>
      </c>
      <c r="K103" s="100">
        <f>+'Ark1'!AE2670</f>
        <v>0.11546667981710622</v>
      </c>
      <c r="M103" s="1">
        <f>+'Ark1'!U2670</f>
        <v>59.061101549053362</v>
      </c>
      <c r="O103" s="100">
        <f>+'Ark1'!W2670</f>
        <v>122.33216867469878</v>
      </c>
      <c r="Q103" s="1">
        <f>+'Ark1'!X2670</f>
        <v>2.1514629948364887</v>
      </c>
      <c r="S103" s="1">
        <f>+'Ark1'!Y2670</f>
        <v>4.3029259896729775</v>
      </c>
      <c r="T103" s="44"/>
      <c r="V103" s="44"/>
      <c r="W103" s="1">
        <f>+'Ark1'!AA2670</f>
        <v>1.4143724196988623</v>
      </c>
      <c r="X103" s="1">
        <f>+'Ark1'!AB2670</f>
        <v>3.6275221850614754</v>
      </c>
      <c r="Y103" s="1">
        <f>+'Ark1'!T2670</f>
        <v>15.223752151462996</v>
      </c>
      <c r="Z103" s="100">
        <f>+'Ark1'!V2670</f>
        <v>132.5375608609954</v>
      </c>
      <c r="AA103" s="301">
        <f t="shared" si="16"/>
        <v>142.14997999999997</v>
      </c>
      <c r="AB103" s="10">
        <f t="shared" si="17"/>
        <v>2.5707964601769913</v>
      </c>
      <c r="AC103" s="39"/>
      <c r="AD103" s="4"/>
      <c r="AE103" s="12"/>
      <c r="AG103" s="5"/>
      <c r="AH103" s="5"/>
      <c r="AI103"/>
      <c r="AJ103"/>
      <c r="AK103"/>
      <c r="AL103"/>
      <c r="AM103"/>
    </row>
    <row r="104" spans="1:39" ht="15.6">
      <c r="A104" s="39"/>
      <c r="B104">
        <f>+'Ark1'!C2671</f>
        <v>2020</v>
      </c>
      <c r="C104">
        <f>+'Ark1'!N2671</f>
        <v>125</v>
      </c>
      <c r="D104" s="3" t="str">
        <f t="shared" si="15"/>
        <v>&gt; 100 kg</v>
      </c>
      <c r="E104" s="301">
        <f>+'Ark1'!Q2671</f>
        <v>13</v>
      </c>
      <c r="G104" s="301">
        <f>+'Ark1'!R2671</f>
        <v>14</v>
      </c>
      <c r="I104" s="100">
        <f>+'Ark1'!AD2671</f>
        <v>9.2739776506147614E-4</v>
      </c>
      <c r="K104" s="100">
        <f>+'Ark1'!AE2671</f>
        <v>1.5052909448391798E-3</v>
      </c>
      <c r="M104" s="1">
        <f>+'Ark1'!U2671</f>
        <v>59.642857142857153</v>
      </c>
      <c r="O104" s="100">
        <f>+'Ark1'!W2671</f>
        <v>132.36785714285719</v>
      </c>
      <c r="Q104" s="1">
        <f>+'Ark1'!X2671</f>
        <v>7.1428571428571441</v>
      </c>
      <c r="S104" s="1">
        <f>+'Ark1'!Y2671</f>
        <v>14.285714285714288</v>
      </c>
      <c r="T104" s="44"/>
      <c r="V104" s="44"/>
      <c r="W104" s="1">
        <f>+'Ark1'!AA2671</f>
        <v>270.1828368023248</v>
      </c>
      <c r="X104" s="1">
        <f>+'Ark1'!AB2671</f>
        <v>2.2234832023247186</v>
      </c>
      <c r="Y104" s="1">
        <f>+'Ark1'!T2671</f>
        <v>15.071428571428577</v>
      </c>
      <c r="Z104" s="100">
        <f>+'Ark1'!V2671</f>
        <v>143.41046277665998</v>
      </c>
      <c r="AA104" s="301">
        <f t="shared" si="16"/>
        <v>1.8531500000000005</v>
      </c>
      <c r="AB104" s="10">
        <f t="shared" si="17"/>
        <v>1.0769230769230769</v>
      </c>
      <c r="AC104" s="39"/>
      <c r="AD104" s="4"/>
      <c r="AE104" s="12"/>
      <c r="AG104" s="5"/>
      <c r="AH104" s="5"/>
      <c r="AI104"/>
      <c r="AJ104"/>
      <c r="AK104"/>
      <c r="AL104"/>
      <c r="AM104"/>
    </row>
    <row r="105" spans="1:39" ht="15.6">
      <c r="A105" s="39"/>
      <c r="B105" s="46">
        <f>+'Ark1'!C2672</f>
        <v>2019</v>
      </c>
      <c r="C105" s="46">
        <f>+'Ark1'!N2672</f>
        <v>40</v>
      </c>
      <c r="D105" s="47" t="s">
        <v>404</v>
      </c>
      <c r="E105" s="335">
        <f>+'Ark1'!Q2672</f>
        <v>1491</v>
      </c>
      <c r="F105" s="46"/>
      <c r="G105" s="335">
        <f>+'Ark1'!R2672</f>
        <v>21249</v>
      </c>
      <c r="H105" s="335"/>
      <c r="I105" s="99">
        <f>+'Ark1'!AD2672</f>
        <v>1.3621380869168329</v>
      </c>
      <c r="J105" s="46"/>
      <c r="K105" s="99">
        <f>+'Ark1'!AE2672</f>
        <v>0.8582505779549302</v>
      </c>
      <c r="L105" s="46"/>
      <c r="M105" s="48">
        <f>+'Ark1'!U2672</f>
        <v>63.757594310742718</v>
      </c>
      <c r="N105" s="46"/>
      <c r="O105" s="99">
        <f>+'Ark1'!W2672</f>
        <v>49.609368435925319</v>
      </c>
      <c r="P105" s="46"/>
      <c r="Q105" s="48">
        <f>+'Ark1'!X2672</f>
        <v>1.030636735846393</v>
      </c>
      <c r="R105" s="46"/>
      <c r="S105" s="48">
        <f>+'Ark1'!Y2672</f>
        <v>2.0612734716927861</v>
      </c>
      <c r="T105" s="44"/>
      <c r="U105" s="65"/>
      <c r="V105" s="44"/>
      <c r="W105" s="48">
        <f>+'Ark1'!AA2672</f>
        <v>4.109665556149956</v>
      </c>
      <c r="X105" s="48">
        <f>+'Ark1'!AB2672</f>
        <v>3.0344987144424809</v>
      </c>
      <c r="Y105" s="48">
        <f>+'Ark1'!T2672</f>
        <v>16.721822203397814</v>
      </c>
      <c r="Z105" s="99">
        <f>+'Ark1'!V2672</f>
        <v>53.783607346013341</v>
      </c>
      <c r="AA105" s="335">
        <f t="shared" ref="AA105:AA112" si="18">+(G105*O105)/1000</f>
        <v>1054.1494698949771</v>
      </c>
      <c r="AB105" s="65">
        <f t="shared" si="14"/>
        <v>14.251509054325956</v>
      </c>
      <c r="AC105" s="39"/>
      <c r="AD105" s="4"/>
      <c r="AE105" s="12"/>
      <c r="AG105" s="5"/>
      <c r="AH105" s="5"/>
      <c r="AI105"/>
      <c r="AJ105"/>
      <c r="AK105"/>
      <c r="AL105"/>
      <c r="AM105"/>
    </row>
    <row r="106" spans="1:39" ht="15.6">
      <c r="A106" s="39"/>
      <c r="B106" s="46">
        <f>+'Ark1'!C2673</f>
        <v>2019</v>
      </c>
      <c r="C106" s="46">
        <f>+'Ark1'!N2673</f>
        <v>55</v>
      </c>
      <c r="D106" s="47" t="s">
        <v>403</v>
      </c>
      <c r="E106" s="335">
        <f>+'Ark1'!Q2673</f>
        <v>1716</v>
      </c>
      <c r="F106" s="46"/>
      <c r="G106" s="335">
        <f>+'Ark1'!R2673</f>
        <v>48403</v>
      </c>
      <c r="H106" s="335"/>
      <c r="I106" s="99">
        <f>+'Ark1'!AD2673</f>
        <v>3.1028081237251399</v>
      </c>
      <c r="J106" s="46"/>
      <c r="K106" s="99">
        <f>+'Ark1'!AE2673</f>
        <v>2.3597845197383687</v>
      </c>
      <c r="L106" s="46"/>
      <c r="M106" s="48">
        <f>+'Ark1'!U2673</f>
        <v>62.905730167586221</v>
      </c>
      <c r="N106" s="46"/>
      <c r="O106" s="99">
        <f>+'Ark1'!W2673</f>
        <v>59.848153451945194</v>
      </c>
      <c r="P106" s="46"/>
      <c r="Q106" s="48">
        <f>+'Ark1'!X2673</f>
        <v>1.3222320930520837</v>
      </c>
      <c r="R106" s="46"/>
      <c r="S106" s="48">
        <f>+'Ark1'!Y2673</f>
        <v>2.6444641861041673</v>
      </c>
      <c r="T106" s="44"/>
      <c r="U106" s="65"/>
      <c r="V106" s="44"/>
      <c r="W106" s="48">
        <f>+'Ark1'!AA2673</f>
        <v>2.2217705751410746</v>
      </c>
      <c r="X106" s="48">
        <f>+'Ark1'!AB2673</f>
        <v>2.8471193345279566</v>
      </c>
      <c r="Y106" s="48">
        <f>+'Ark1'!T2673</f>
        <v>16.62204822015164</v>
      </c>
      <c r="Z106" s="99">
        <f>+'Ark1'!V2673</f>
        <v>64.854119079523556</v>
      </c>
      <c r="AA106" s="335">
        <f t="shared" si="18"/>
        <v>2896.8301715345033</v>
      </c>
      <c r="AB106" s="65">
        <f t="shared" si="14"/>
        <v>28.206876456876458</v>
      </c>
      <c r="AC106" s="39"/>
      <c r="AD106" s="4"/>
      <c r="AE106" s="12"/>
      <c r="AG106" s="5"/>
      <c r="AH106" s="5"/>
      <c r="AI106"/>
      <c r="AJ106"/>
      <c r="AK106"/>
      <c r="AL106"/>
      <c r="AM106"/>
    </row>
    <row r="107" spans="1:39" ht="15.6">
      <c r="A107" s="39"/>
      <c r="B107" s="46">
        <f>+'Ark1'!C2674</f>
        <v>2019</v>
      </c>
      <c r="C107" s="46">
        <f>+'Ark1'!N2674</f>
        <v>63</v>
      </c>
      <c r="D107" s="47" t="s">
        <v>402</v>
      </c>
      <c r="E107" s="335">
        <f>+'Ark1'!Q2674</f>
        <v>1595</v>
      </c>
      <c r="F107" s="46"/>
      <c r="G107" s="335">
        <f>+'Ark1'!R2674</f>
        <v>25252</v>
      </c>
      <c r="H107" s="335"/>
      <c r="I107" s="99">
        <f>+'Ark1'!AD2674</f>
        <v>1.6187449278000785</v>
      </c>
      <c r="J107" s="46"/>
      <c r="K107" s="99">
        <f>+'Ark1'!AE2674</f>
        <v>1.3185992094661796</v>
      </c>
      <c r="L107" s="46"/>
      <c r="M107" s="48">
        <f>+'Ark1'!U2674</f>
        <v>62.39784520320049</v>
      </c>
      <c r="N107" s="46"/>
      <c r="O107" s="99">
        <f>+'Ark1'!W2674</f>
        <v>64.103417967202418</v>
      </c>
      <c r="P107" s="46"/>
      <c r="Q107" s="48">
        <f>+'Ark1'!X2674</f>
        <v>1.6117535244733094</v>
      </c>
      <c r="R107" s="46"/>
      <c r="S107" s="48">
        <f>+'Ark1'!Y2674</f>
        <v>3.2235070489466189</v>
      </c>
      <c r="T107" s="44"/>
      <c r="U107" s="65"/>
      <c r="V107" s="44"/>
      <c r="W107" s="48">
        <f>+'Ark1'!AA2674</f>
        <v>0.57359530386008395</v>
      </c>
      <c r="X107" s="48">
        <f>+'Ark1'!AB2674</f>
        <v>2.7635720327542654</v>
      </c>
      <c r="Y107" s="48">
        <f>+'Ark1'!T2674</f>
        <v>16.540194836052589</v>
      </c>
      <c r="Z107" s="99">
        <f>+'Ark1'!V2674</f>
        <v>69.467762032005353</v>
      </c>
      <c r="AA107" s="335">
        <f t="shared" si="18"/>
        <v>1618.7395105077956</v>
      </c>
      <c r="AB107" s="65">
        <f t="shared" si="14"/>
        <v>15.831974921630094</v>
      </c>
      <c r="AC107" s="39"/>
      <c r="AD107" s="4"/>
      <c r="AE107" s="12"/>
      <c r="AG107" s="5"/>
      <c r="AH107" s="5"/>
      <c r="AI107"/>
      <c r="AJ107"/>
      <c r="AK107"/>
      <c r="AL107"/>
      <c r="AM107"/>
    </row>
    <row r="108" spans="1:39" ht="15.6">
      <c r="A108" s="39"/>
      <c r="B108" s="46">
        <f>+'Ark1'!C2675</f>
        <v>2019</v>
      </c>
      <c r="C108" s="46">
        <f>+'Ark1'!N2675</f>
        <v>65</v>
      </c>
      <c r="D108" s="47" t="s">
        <v>401</v>
      </c>
      <c r="E108" s="335">
        <f>+'Ark1'!Q2675</f>
        <v>1636</v>
      </c>
      <c r="F108" s="46"/>
      <c r="G108" s="335">
        <f>+'Ark1'!R2675</f>
        <v>34842</v>
      </c>
      <c r="H108" s="335"/>
      <c r="I108" s="99">
        <f>+'Ark1'!AD2675</f>
        <v>2.2334987634409296</v>
      </c>
      <c r="J108" s="46"/>
      <c r="K108" s="99">
        <f>+'Ark1'!AE2675</f>
        <v>1.8762881643536196</v>
      </c>
      <c r="L108" s="46"/>
      <c r="M108" s="48">
        <f>+'Ark1'!U2675</f>
        <v>62.117949306771521</v>
      </c>
      <c r="N108" s="46"/>
      <c r="O108" s="99">
        <f>+'Ark1'!W2675</f>
        <v>66.102782960644817</v>
      </c>
      <c r="P108" s="46"/>
      <c r="Q108" s="48">
        <f>+'Ark1'!X2675</f>
        <v>1.4723609436886522</v>
      </c>
      <c r="R108" s="46"/>
      <c r="S108" s="48">
        <f>+'Ark1'!Y2675</f>
        <v>2.9447218873773044</v>
      </c>
      <c r="T108" s="44"/>
      <c r="U108" s="65"/>
      <c r="V108" s="44"/>
      <c r="W108" s="48">
        <f>+'Ark1'!AA2675</f>
        <v>0.57386511211297653</v>
      </c>
      <c r="X108" s="48">
        <f>+'Ark1'!AB2675</f>
        <v>2.7823433088339899</v>
      </c>
      <c r="Y108" s="48">
        <f>+'Ark1'!T2675</f>
        <v>16.464468170598703</v>
      </c>
      <c r="Z108" s="99">
        <f>+'Ark1'!V2675</f>
        <v>71.627578316987112</v>
      </c>
      <c r="AA108" s="335">
        <f t="shared" si="18"/>
        <v>2303.1531639147865</v>
      </c>
      <c r="AB108" s="65">
        <f t="shared" si="14"/>
        <v>21.297066014669927</v>
      </c>
      <c r="AC108" s="39"/>
      <c r="AD108" s="4"/>
      <c r="AE108" s="12"/>
      <c r="AG108" s="5"/>
      <c r="AH108" s="5"/>
      <c r="AI108"/>
      <c r="AJ108"/>
      <c r="AK108"/>
      <c r="AL108"/>
      <c r="AM108"/>
    </row>
    <row r="109" spans="1:39" ht="15.6">
      <c r="A109" s="39"/>
      <c r="B109" s="46">
        <f>+'Ark1'!C2676</f>
        <v>2019</v>
      </c>
      <c r="C109" s="46">
        <f>+'Ark1'!N2676</f>
        <v>67</v>
      </c>
      <c r="D109" s="47" t="s">
        <v>400</v>
      </c>
      <c r="E109" s="335">
        <f>+'Ark1'!Q2676</f>
        <v>1684</v>
      </c>
      <c r="F109" s="46"/>
      <c r="G109" s="335">
        <f>+'Ark1'!R2676</f>
        <v>46530</v>
      </c>
      <c r="H109" s="335"/>
      <c r="I109" s="99">
        <f>+'Ark1'!AD2676</f>
        <v>2.9827420200593076</v>
      </c>
      <c r="J109" s="46"/>
      <c r="K109" s="99">
        <f>+'Ark1'!AE2676</f>
        <v>2.5816336464005842</v>
      </c>
      <c r="L109" s="46"/>
      <c r="M109" s="48">
        <f>+'Ark1'!U2676</f>
        <v>61.843131354383857</v>
      </c>
      <c r="N109" s="46"/>
      <c r="O109" s="99">
        <f>+'Ark1'!W2676</f>
        <v>68.106388882918196</v>
      </c>
      <c r="P109" s="46"/>
      <c r="Q109" s="48">
        <f>+'Ark1'!X2676</f>
        <v>1.4399312271652698</v>
      </c>
      <c r="R109" s="46"/>
      <c r="S109" s="48">
        <f>+'Ark1'!Y2676</f>
        <v>2.8798624543305396</v>
      </c>
      <c r="T109" s="44"/>
      <c r="U109" s="65"/>
      <c r="V109" s="44"/>
      <c r="W109" s="48">
        <f>+'Ark1'!AA2676</f>
        <v>0.56696042067220687</v>
      </c>
      <c r="X109" s="48">
        <f>+'Ark1'!AB2676</f>
        <v>2.746327750857994</v>
      </c>
      <c r="Y109" s="48">
        <f>+'Ark1'!T2676</f>
        <v>16.398774983881371</v>
      </c>
      <c r="Z109" s="99">
        <f>+'Ark1'!V2676</f>
        <v>73.799153246793892</v>
      </c>
      <c r="AA109" s="335">
        <f t="shared" si="18"/>
        <v>3168.9902747221836</v>
      </c>
      <c r="AB109" s="65">
        <f t="shared" si="14"/>
        <v>27.63064133016627</v>
      </c>
      <c r="AC109" s="39"/>
      <c r="AD109" s="4"/>
      <c r="AE109" s="12"/>
      <c r="AG109" s="5"/>
      <c r="AH109" s="5"/>
      <c r="AI109"/>
      <c r="AJ109"/>
      <c r="AK109"/>
      <c r="AL109"/>
      <c r="AM109"/>
    </row>
    <row r="110" spans="1:39" ht="15.6">
      <c r="A110" s="39"/>
      <c r="B110" s="46">
        <f>+'Ark1'!C2677</f>
        <v>2019</v>
      </c>
      <c r="C110" s="46">
        <f>+'Ark1'!N2677</f>
        <v>69</v>
      </c>
      <c r="D110" s="47" t="s">
        <v>399</v>
      </c>
      <c r="E110" s="335">
        <f>+'Ark1'!Q2677</f>
        <v>1697</v>
      </c>
      <c r="F110" s="46"/>
      <c r="G110" s="335">
        <f>+'Ark1'!R2677</f>
        <v>60852</v>
      </c>
      <c r="H110" s="335"/>
      <c r="I110" s="99">
        <f>+'Ark1'!AD2677</f>
        <v>3.9008342446733089</v>
      </c>
      <c r="J110" s="46"/>
      <c r="K110" s="99">
        <f>+'Ark1'!AE2677</f>
        <v>3.4751482034975174</v>
      </c>
      <c r="L110" s="46"/>
      <c r="M110" s="48">
        <f>+'Ark1'!U2677</f>
        <v>61.637451312307903</v>
      </c>
      <c r="N110" s="46"/>
      <c r="O110" s="99">
        <f>+'Ark1'!W2677</f>
        <v>70.096303022334993</v>
      </c>
      <c r="P110" s="46"/>
      <c r="Q110" s="48">
        <f>+'Ark1'!X2677</f>
        <v>1.4740682311181221</v>
      </c>
      <c r="R110" s="46"/>
      <c r="S110" s="48">
        <f>+'Ark1'!Y2677</f>
        <v>2.9481364622362443</v>
      </c>
      <c r="T110" s="44"/>
      <c r="U110" s="65"/>
      <c r="V110" s="44"/>
      <c r="W110" s="48">
        <f>+'Ark1'!AA2677</f>
        <v>0.57371454555052648</v>
      </c>
      <c r="X110" s="48">
        <f>+'Ark1'!AB2677</f>
        <v>2.7273425809187897</v>
      </c>
      <c r="Y110" s="48">
        <f>+'Ark1'!T2677</f>
        <v>16.339446525997499</v>
      </c>
      <c r="Z110" s="99">
        <f>+'Ark1'!V2677</f>
        <v>75.950250224435237</v>
      </c>
      <c r="AA110" s="335">
        <f t="shared" si="18"/>
        <v>4265.5002315151287</v>
      </c>
      <c r="AB110" s="65">
        <f t="shared" si="14"/>
        <v>35.858573954036537</v>
      </c>
      <c r="AC110" s="39"/>
      <c r="AD110" s="4"/>
      <c r="AE110" s="12"/>
      <c r="AG110" s="5"/>
      <c r="AH110" s="5"/>
      <c r="AI110"/>
      <c r="AJ110"/>
      <c r="AK110"/>
      <c r="AL110"/>
      <c r="AM110"/>
    </row>
    <row r="111" spans="1:39" ht="15.6">
      <c r="A111" s="39"/>
      <c r="B111" s="46">
        <f>+'Ark1'!C2678</f>
        <v>2019</v>
      </c>
      <c r="C111" s="46">
        <f>+'Ark1'!N2678</f>
        <v>71</v>
      </c>
      <c r="D111" s="47" t="s">
        <v>398</v>
      </c>
      <c r="E111" s="335">
        <f>+'Ark1'!Q2678</f>
        <v>1727</v>
      </c>
      <c r="F111" s="46"/>
      <c r="G111" s="335">
        <f>+'Ark1'!R2678</f>
        <v>81662</v>
      </c>
      <c r="H111" s="335"/>
      <c r="I111" s="99">
        <f>+'Ark1'!AD2678</f>
        <v>5.2348308369242034</v>
      </c>
      <c r="J111" s="46"/>
      <c r="K111" s="99">
        <f>+'Ark1'!AE2678</f>
        <v>4.7942370372282559</v>
      </c>
      <c r="L111" s="46"/>
      <c r="M111" s="48">
        <f>+'Ark1'!U2678</f>
        <v>61.349872009994243</v>
      </c>
      <c r="N111" s="46"/>
      <c r="O111" s="99">
        <f>+'Ark1'!W2678</f>
        <v>72.067627346992666</v>
      </c>
      <c r="P111" s="46"/>
      <c r="Q111" s="48">
        <f>+'Ark1'!X2678</f>
        <v>1.3482403076094145</v>
      </c>
      <c r="R111" s="46"/>
      <c r="S111" s="48">
        <f>+'Ark1'!Y2678</f>
        <v>2.696480615218829</v>
      </c>
      <c r="T111" s="44"/>
      <c r="U111" s="65"/>
      <c r="V111" s="44"/>
      <c r="W111" s="48">
        <f>+'Ark1'!AA2678</f>
        <v>0.57608475387399105</v>
      </c>
      <c r="X111" s="48">
        <f>+'Ark1'!AB2678</f>
        <v>2.7031031054689261</v>
      </c>
      <c r="Y111" s="48">
        <f>+'Ark1'!T2678</f>
        <v>16.251855208052703</v>
      </c>
      <c r="Z111" s="99">
        <f>+'Ark1'!V2678</f>
        <v>78.094117104100576</v>
      </c>
      <c r="AA111" s="335">
        <f t="shared" si="18"/>
        <v>5885.1865844101148</v>
      </c>
      <c r="AB111" s="65">
        <f t="shared" si="14"/>
        <v>47.28546612623046</v>
      </c>
      <c r="AC111" s="39"/>
      <c r="AD111" s="4"/>
      <c r="AE111" s="5"/>
      <c r="AG111" s="5"/>
      <c r="AH111" s="5"/>
      <c r="AI111"/>
      <c r="AJ111"/>
      <c r="AK111"/>
      <c r="AL111"/>
      <c r="AM111"/>
    </row>
    <row r="112" spans="1:39" ht="15.6">
      <c r="A112" s="39"/>
      <c r="B112" s="46">
        <f>+'Ark1'!C2679</f>
        <v>2019</v>
      </c>
      <c r="C112" s="46">
        <f>+'Ark1'!N2679</f>
        <v>73</v>
      </c>
      <c r="D112" s="47" t="s">
        <v>457</v>
      </c>
      <c r="E112" s="335">
        <f>+'Ark1'!Q2679</f>
        <v>1738</v>
      </c>
      <c r="F112" s="46"/>
      <c r="G112" s="335">
        <f>+'Ark1'!R2679</f>
        <v>101883</v>
      </c>
      <c r="H112" s="335"/>
      <c r="I112" s="99">
        <f>+'Ark1'!AD2679</f>
        <v>6.5310703896346984</v>
      </c>
      <c r="J112" s="46"/>
      <c r="K112" s="99">
        <f>+'Ark1'!AE2679</f>
        <v>6.1489579502963139</v>
      </c>
      <c r="L112" s="46"/>
      <c r="M112" s="48">
        <f>+'Ark1'!U2679</f>
        <v>61.154279599870399</v>
      </c>
      <c r="N112" s="46"/>
      <c r="O112" s="99">
        <f>+'Ark1'!W2679</f>
        <v>74.084773969980489</v>
      </c>
      <c r="P112" s="46"/>
      <c r="Q112" s="48">
        <f>+'Ark1'!X2679</f>
        <v>1.2965852988231601</v>
      </c>
      <c r="R112" s="46"/>
      <c r="S112" s="48">
        <f>+'Ark1'!Y2679</f>
        <v>2.5931705976463202</v>
      </c>
      <c r="T112" s="44"/>
      <c r="U112" s="65"/>
      <c r="V112" s="44"/>
      <c r="W112" s="48">
        <f>+'Ark1'!AA2679</f>
        <v>0.58259958869106043</v>
      </c>
      <c r="X112" s="48">
        <f>+'Ark1'!AB2679</f>
        <v>2.6553037503274406</v>
      </c>
      <c r="Y112" s="48">
        <f>+'Ark1'!T2679</f>
        <v>16.191857326541228</v>
      </c>
      <c r="Z112" s="99">
        <f>+'Ark1'!V2679</f>
        <v>80.277818332172117</v>
      </c>
      <c r="AA112" s="335">
        <f t="shared" si="18"/>
        <v>7547.9790263835221</v>
      </c>
      <c r="AB112" s="65">
        <f t="shared" si="14"/>
        <v>58.620828538550057</v>
      </c>
      <c r="AC112" s="39"/>
      <c r="AD112" s="12"/>
      <c r="AE112" s="12"/>
      <c r="AG112"/>
      <c r="AH112"/>
      <c r="AI112"/>
      <c r="AJ112"/>
      <c r="AK112"/>
      <c r="AL112"/>
      <c r="AM112"/>
    </row>
    <row r="113" spans="1:39" ht="15.6">
      <c r="A113" s="39"/>
      <c r="B113">
        <f>+'Ark1'!C2680</f>
        <v>2019</v>
      </c>
      <c r="C113">
        <f>+'Ark1'!N2680</f>
        <v>75</v>
      </c>
      <c r="D113" s="3" t="s">
        <v>519</v>
      </c>
      <c r="E113" s="301">
        <f>+'Ark1'!Q2680</f>
        <v>1739</v>
      </c>
      <c r="G113" s="301">
        <f>+'Ark1'!R2680</f>
        <v>126567</v>
      </c>
      <c r="I113" s="100">
        <f>+'Ark1'!AD2680</f>
        <v>8.1134044541768002</v>
      </c>
      <c r="K113" s="100">
        <f>+'Ark1'!AE2680</f>
        <v>7.843306005714064</v>
      </c>
      <c r="M113" s="1">
        <f>+'Ark1'!U2680</f>
        <v>60.938711002939598</v>
      </c>
      <c r="O113" s="100">
        <f>+'Ark1'!W2680</f>
        <v>76.068495511584615</v>
      </c>
      <c r="Q113" s="1">
        <f>+'Ark1'!X2680</f>
        <v>1.2262280057202908</v>
      </c>
      <c r="S113" s="1">
        <f>+'Ark1'!Y2680</f>
        <v>2.4524560114405816</v>
      </c>
      <c r="T113" s="44"/>
      <c r="V113" s="44"/>
      <c r="W113" s="1">
        <f>+'Ark1'!AA2680</f>
        <v>0.57530190190225006</v>
      </c>
      <c r="X113" s="1">
        <f>+'Ark1'!AB2680</f>
        <v>2.621803828678936</v>
      </c>
      <c r="Y113" s="1">
        <f>+'Ark1'!T2680</f>
        <v>16.117779515987579</v>
      </c>
      <c r="Z113" s="100">
        <f>+'Ark1'!V2680</f>
        <v>82.42678440507494</v>
      </c>
      <c r="AA113" s="301">
        <f>+(G113*O113)/1000</f>
        <v>9627.7612714147308</v>
      </c>
      <c r="AB113" s="10">
        <f t="shared" si="14"/>
        <v>72.781483611270843</v>
      </c>
      <c r="AC113" s="39"/>
      <c r="AD113" s="5"/>
      <c r="AE113" s="5"/>
      <c r="AG113"/>
      <c r="AH113" s="5"/>
      <c r="AI113"/>
      <c r="AJ113"/>
      <c r="AK113"/>
      <c r="AL113"/>
      <c r="AM113"/>
    </row>
    <row r="114" spans="1:39" ht="15.6">
      <c r="A114" s="39"/>
      <c r="B114">
        <f>+'Ark1'!C2681</f>
        <v>2019</v>
      </c>
      <c r="C114">
        <f>+'Ark1'!N2681</f>
        <v>77</v>
      </c>
      <c r="D114" s="3" t="s">
        <v>413</v>
      </c>
      <c r="E114" s="301">
        <f>+'Ark1'!Q2681</f>
        <v>1746</v>
      </c>
      <c r="G114" s="301">
        <f>+'Ark1'!R2681</f>
        <v>143358</v>
      </c>
      <c r="I114" s="100">
        <f>+'Ark1'!AD2681</f>
        <v>9.1897685474245101</v>
      </c>
      <c r="K114" s="100">
        <f>+'Ark1'!AE2681</f>
        <v>9.1194057344953112</v>
      </c>
      <c r="M114" s="1">
        <f>+'Ark1'!U2681</f>
        <v>60.771998855843215</v>
      </c>
      <c r="O114" s="100">
        <f>+'Ark1'!W2681</f>
        <v>78.085281678841696</v>
      </c>
      <c r="Q114" s="1">
        <f>+'Ark1'!X2681</f>
        <v>1.199095969530825</v>
      </c>
      <c r="S114" s="1">
        <f>+'Ark1'!Y2681</f>
        <v>2.39819193906165</v>
      </c>
      <c r="T114" s="44"/>
      <c r="V114" s="44"/>
      <c r="W114" s="1">
        <f>+'Ark1'!AA2681</f>
        <v>0.57900845646953836</v>
      </c>
      <c r="X114" s="1">
        <f>+'Ark1'!AB2681</f>
        <v>2.5972637123124449</v>
      </c>
      <c r="Y114" s="1">
        <f>+'Ark1'!T2681</f>
        <v>16.056648390742058</v>
      </c>
      <c r="Z114" s="100">
        <f>+'Ark1'!V2681</f>
        <v>84.611827247136731</v>
      </c>
      <c r="AA114" s="301">
        <f t="shared" ref="AA114:AA130" si="19">+(G114*O114)/1000</f>
        <v>11194.149810915389</v>
      </c>
      <c r="AB114" s="10">
        <f t="shared" ref="AB114:AB177" si="20">+G114/E114</f>
        <v>82.106529209621996</v>
      </c>
      <c r="AC114" s="39"/>
      <c r="AD114" s="5"/>
      <c r="AE114" s="5"/>
      <c r="AG114"/>
      <c r="AH114" s="5"/>
      <c r="AI114"/>
      <c r="AJ114"/>
      <c r="AK114"/>
      <c r="AL114"/>
      <c r="AM114"/>
    </row>
    <row r="115" spans="1:39" ht="15.6">
      <c r="A115" s="39"/>
      <c r="B115">
        <f>+'Ark1'!C2682</f>
        <v>2019</v>
      </c>
      <c r="C115">
        <f>+'Ark1'!N2682</f>
        <v>79</v>
      </c>
      <c r="D115" s="3" t="s">
        <v>412</v>
      </c>
      <c r="E115" s="301">
        <f>+'Ark1'!Q2682</f>
        <v>1767</v>
      </c>
      <c r="G115" s="301">
        <f>+'Ark1'!R2682</f>
        <v>154006</v>
      </c>
      <c r="I115" s="100">
        <f>+'Ark1'!AD2682</f>
        <v>9.8723440262465907</v>
      </c>
      <c r="K115" s="100">
        <f>+'Ark1'!AE2682</f>
        <v>10.045323912716858</v>
      </c>
      <c r="M115" s="1">
        <f>+'Ark1'!U2682</f>
        <v>60.62228456757655</v>
      </c>
      <c r="O115" s="100">
        <f>+'Ark1'!W2682</f>
        <v>80.067775504771859</v>
      </c>
      <c r="Q115" s="1">
        <f>+'Ark1'!X2682</f>
        <v>1.150604521901744</v>
      </c>
      <c r="S115" s="1">
        <f>+'Ark1'!Y2682</f>
        <v>2.301209043803488</v>
      </c>
      <c r="T115" s="44"/>
      <c r="V115" s="44"/>
      <c r="W115" s="1">
        <f>+'Ark1'!AA2682</f>
        <v>0.58042296279604499</v>
      </c>
      <c r="X115" s="1">
        <f>+'Ark1'!AB2682</f>
        <v>2.5543604978116656</v>
      </c>
      <c r="Y115" s="1">
        <f>+'Ark1'!T2682</f>
        <v>15.997961118397985</v>
      </c>
      <c r="Z115" s="100">
        <f>+'Ark1'!V2682</f>
        <v>86.761395256784283</v>
      </c>
      <c r="AA115" s="301">
        <f t="shared" si="19"/>
        <v>12330.917834387894</v>
      </c>
      <c r="AB115" s="10">
        <f t="shared" si="20"/>
        <v>87.156762874929257</v>
      </c>
      <c r="AC115" s="39"/>
      <c r="AD115" s="12"/>
      <c r="AE115" s="12"/>
      <c r="AG115"/>
      <c r="AH115"/>
      <c r="AI115"/>
      <c r="AJ115"/>
      <c r="AK115"/>
      <c r="AL115"/>
      <c r="AM115"/>
    </row>
    <row r="116" spans="1:39" ht="15.6">
      <c r="A116" s="39"/>
      <c r="B116">
        <f>+'Ark1'!C2683</f>
        <v>2019</v>
      </c>
      <c r="C116">
        <f>+'Ark1'!N2683</f>
        <v>81</v>
      </c>
      <c r="D116" s="3" t="s">
        <v>411</v>
      </c>
      <c r="E116" s="301">
        <f>+'Ark1'!Q2683</f>
        <v>1755</v>
      </c>
      <c r="G116" s="301">
        <f>+'Ark1'!R2683</f>
        <v>152638</v>
      </c>
      <c r="I116" s="100">
        <f>+'Ark1'!AD2683</f>
        <v>9.784650256991462</v>
      </c>
      <c r="K116" s="100">
        <f>+'Ark1'!AE2683</f>
        <v>10.201662147102137</v>
      </c>
      <c r="M116" s="1">
        <f>+'Ark1'!U2683</f>
        <v>60.503675892435922</v>
      </c>
      <c r="O116" s="100">
        <f>+'Ark1'!W2683</f>
        <v>82.041165867275396</v>
      </c>
      <c r="Q116" s="1">
        <f>+'Ark1'!X2683</f>
        <v>1.1517446507422791</v>
      </c>
      <c r="S116" s="1">
        <f>+'Ark1'!Y2683</f>
        <v>2.3034893014845581</v>
      </c>
      <c r="T116" s="44"/>
      <c r="V116" s="44"/>
      <c r="W116" s="1">
        <f>+'Ark1'!AA2683</f>
        <v>0.57153763994340412</v>
      </c>
      <c r="X116" s="1">
        <f>+'Ark1'!AB2683</f>
        <v>2.5189952182942044</v>
      </c>
      <c r="Y116" s="1">
        <f>+'Ark1'!T2683</f>
        <v>15.954565704477254</v>
      </c>
      <c r="Z116" s="100">
        <f>+'Ark1'!V2683</f>
        <v>88.898109281816502</v>
      </c>
      <c r="AA116" s="301">
        <f t="shared" si="19"/>
        <v>12522.599475649182</v>
      </c>
      <c r="AB116" s="10">
        <f t="shared" si="20"/>
        <v>86.973219373219379</v>
      </c>
      <c r="AC116" s="39"/>
      <c r="AD116" s="12"/>
      <c r="AE116" s="12"/>
      <c r="AG116"/>
      <c r="AH116"/>
      <c r="AI116"/>
      <c r="AJ116"/>
      <c r="AK116"/>
      <c r="AL116"/>
      <c r="AM116"/>
    </row>
    <row r="117" spans="1:39" ht="15.6">
      <c r="A117" s="39"/>
      <c r="B117">
        <f>+'Ark1'!C2684</f>
        <v>2019</v>
      </c>
      <c r="C117">
        <f>+'Ark1'!N2684</f>
        <v>83</v>
      </c>
      <c r="D117" s="3" t="s">
        <v>410</v>
      </c>
      <c r="E117" s="301">
        <f>+'Ark1'!Q2684</f>
        <v>1747</v>
      </c>
      <c r="G117" s="301">
        <f>+'Ark1'!R2684</f>
        <v>138824</v>
      </c>
      <c r="I117" s="100">
        <f>+'Ark1'!AD2684</f>
        <v>8.8991226776856518</v>
      </c>
      <c r="K117" s="100">
        <f>+'Ark1'!AE2684</f>
        <v>9.501830737211213</v>
      </c>
      <c r="M117" s="1">
        <f>+'Ark1'!U2684</f>
        <v>60.403572097580657</v>
      </c>
      <c r="O117" s="100">
        <f>+'Ark1'!W2684</f>
        <v>84.020456130489862</v>
      </c>
      <c r="Q117" s="1">
        <f>+'Ark1'!X2684</f>
        <v>1.0905895234253444</v>
      </c>
      <c r="S117" s="1">
        <f>+'Ark1'!Y2684</f>
        <v>2.1811790468506889</v>
      </c>
      <c r="T117" s="44"/>
      <c r="V117" s="44"/>
      <c r="W117" s="1">
        <f>+'Ark1'!AA2684</f>
        <v>0.58238284655577188</v>
      </c>
      <c r="X117" s="1">
        <f>+'Ark1'!AB2684</f>
        <v>2.496053613623785</v>
      </c>
      <c r="Y117" s="1">
        <f>+'Ark1'!T2684</f>
        <v>15.912839278510923</v>
      </c>
      <c r="Z117" s="100">
        <f>+'Ark1'!V2684</f>
        <v>91.046745531993409</v>
      </c>
      <c r="AA117" s="301">
        <f t="shared" si="19"/>
        <v>11664.055801859125</v>
      </c>
      <c r="AB117" s="10">
        <f t="shared" si="20"/>
        <v>79.464224384659417</v>
      </c>
      <c r="AC117" s="39"/>
      <c r="AD117" s="12"/>
      <c r="AE117" s="12"/>
      <c r="AG117"/>
      <c r="AH117"/>
      <c r="AI117"/>
      <c r="AJ117"/>
      <c r="AK117"/>
      <c r="AL117"/>
      <c r="AM117"/>
    </row>
    <row r="118" spans="1:39" ht="15.6">
      <c r="A118" s="39"/>
      <c r="B118">
        <f>+'Ark1'!C2685</f>
        <v>2019</v>
      </c>
      <c r="C118">
        <f>+'Ark1'!N2685</f>
        <v>85</v>
      </c>
      <c r="D118" s="3" t="s">
        <v>409</v>
      </c>
      <c r="E118" s="301">
        <f>+'Ark1'!Q2685</f>
        <v>1733</v>
      </c>
      <c r="G118" s="301">
        <f>+'Ark1'!R2685</f>
        <v>117394</v>
      </c>
      <c r="I118" s="100">
        <f>+'Ark1'!AD2685</f>
        <v>7.5253818332869633</v>
      </c>
      <c r="K118" s="100">
        <f>+'Ark1'!AE2685</f>
        <v>8.2260669167648874</v>
      </c>
      <c r="M118" s="1">
        <f>+'Ark1'!U2685</f>
        <v>60.29832766802123</v>
      </c>
      <c r="O118" s="100">
        <f>+'Ark1'!W2685</f>
        <v>86.011275163781647</v>
      </c>
      <c r="Q118" s="1">
        <f>+'Ark1'!X2685</f>
        <v>1.2283421639947527</v>
      </c>
      <c r="S118" s="1">
        <f>+'Ark1'!Y2685</f>
        <v>2.4566843279895054</v>
      </c>
      <c r="T118" s="44"/>
      <c r="V118" s="44"/>
      <c r="W118" s="1">
        <f>+'Ark1'!AA2685</f>
        <v>0.56329553042111957</v>
      </c>
      <c r="X118" s="1">
        <f>+'Ark1'!AB2685</f>
        <v>2.481530006198831</v>
      </c>
      <c r="Y118" s="1">
        <f>+'Ark1'!T2685</f>
        <v>15.867812665042502</v>
      </c>
      <c r="Z118" s="100">
        <f>+'Ark1'!V2685</f>
        <v>93.196966092662976</v>
      </c>
      <c r="AA118" s="301">
        <f t="shared" si="19"/>
        <v>10097.207636576983</v>
      </c>
      <c r="AB118" s="10">
        <f t="shared" si="20"/>
        <v>67.740334679746098</v>
      </c>
      <c r="AC118" s="39"/>
      <c r="AD118" s="12"/>
      <c r="AE118" s="12"/>
      <c r="AG118"/>
      <c r="AH118"/>
      <c r="AI118"/>
      <c r="AJ118"/>
      <c r="AK118"/>
      <c r="AL118"/>
      <c r="AM118"/>
    </row>
    <row r="119" spans="1:39" ht="15.6">
      <c r="A119" s="39"/>
      <c r="B119">
        <f>+'Ark1'!C2686</f>
        <v>2019</v>
      </c>
      <c r="C119">
        <f>+'Ark1'!N2686</f>
        <v>87</v>
      </c>
      <c r="D119" s="3" t="s">
        <v>408</v>
      </c>
      <c r="E119" s="301">
        <f>+'Ark1'!Q2686</f>
        <v>1773</v>
      </c>
      <c r="G119" s="301">
        <f>+'Ark1'!R2686</f>
        <v>123450</v>
      </c>
      <c r="I119" s="100">
        <f>+'Ark1'!AD2686</f>
        <v>7.9135934316854</v>
      </c>
      <c r="K119" s="100">
        <f>+'Ark1'!AE2686</f>
        <v>8.8952270692323872</v>
      </c>
      <c r="M119" s="1">
        <f>+'Ark1'!U2686</f>
        <v>60.190923305005775</v>
      </c>
      <c r="O119" s="100">
        <f>+'Ark1'!W2686</f>
        <v>88.44486717920897</v>
      </c>
      <c r="Q119" s="1">
        <f>+'Ark1'!X2686</f>
        <v>1.2264074524098825</v>
      </c>
      <c r="S119" s="1">
        <f>+'Ark1'!Y2686</f>
        <v>2.4528149048197649</v>
      </c>
      <c r="T119" s="44"/>
      <c r="V119" s="44"/>
      <c r="W119" s="1">
        <f>+'Ark1'!AA2686</f>
        <v>0.86002654222294994</v>
      </c>
      <c r="X119" s="1">
        <f>+'Ark1'!AB2686</f>
        <v>2.4718175597942964</v>
      </c>
      <c r="Y119" s="1">
        <f>+'Ark1'!T2686</f>
        <v>15.822381530984211</v>
      </c>
      <c r="Z119" s="100">
        <f>+'Ark1'!V2686</f>
        <v>95.833321827969499</v>
      </c>
      <c r="AA119" s="301">
        <f t="shared" si="19"/>
        <v>10918.518853273346</v>
      </c>
      <c r="AB119" s="10">
        <f t="shared" si="20"/>
        <v>69.627749576988151</v>
      </c>
      <c r="AC119" s="39"/>
      <c r="AD119" s="12"/>
      <c r="AE119" s="12"/>
      <c r="AG119"/>
      <c r="AH119"/>
      <c r="AI119"/>
      <c r="AJ119"/>
      <c r="AK119"/>
      <c r="AL119"/>
      <c r="AM119"/>
    </row>
    <row r="120" spans="1:39" ht="15.6">
      <c r="A120" s="39"/>
      <c r="B120">
        <f>+'Ark1'!C2687</f>
        <v>2019</v>
      </c>
      <c r="C120">
        <f>+'Ark1'!N2687</f>
        <v>90</v>
      </c>
      <c r="D120" s="3" t="s">
        <v>407</v>
      </c>
      <c r="E120" s="301">
        <f>+'Ark1'!Q2687</f>
        <v>1820</v>
      </c>
      <c r="G120" s="301">
        <f>+'Ark1'!R2687</f>
        <v>104715</v>
      </c>
      <c r="I120" s="100">
        <f>+'Ark1'!AD2687</f>
        <v>6.7126118768646146</v>
      </c>
      <c r="K120" s="100">
        <f>+'Ark1'!AE2687</f>
        <v>7.8609746276830892</v>
      </c>
      <c r="M120" s="1">
        <f>+'Ark1'!U2687</f>
        <v>60.019788741810409</v>
      </c>
      <c r="O120" s="100">
        <f>+'Ark1'!W2687</f>
        <v>92.143727962103654</v>
      </c>
      <c r="Q120" s="1">
        <f>+'Ark1'!X2687</f>
        <v>1.4811631571408101</v>
      </c>
      <c r="S120" s="1">
        <f>+'Ark1'!Y2687</f>
        <v>2.9623263142816203</v>
      </c>
      <c r="T120" s="44"/>
      <c r="V120" s="44"/>
      <c r="W120" s="1">
        <f>+'Ark1'!AA2687</f>
        <v>1.4000431433838048</v>
      </c>
      <c r="X120" s="1">
        <f>+'Ark1'!AB2687</f>
        <v>2.4791588221965735</v>
      </c>
      <c r="Y120" s="1">
        <f>+'Ark1'!T2687</f>
        <v>15.733419280905313</v>
      </c>
      <c r="Z120" s="100">
        <f>+'Ark1'!V2687</f>
        <v>99.839184758338945</v>
      </c>
      <c r="AA120" s="301">
        <f t="shared" si="19"/>
        <v>9648.8304735516849</v>
      </c>
      <c r="AB120" s="10">
        <f t="shared" si="20"/>
        <v>57.535714285714285</v>
      </c>
      <c r="AC120" s="39"/>
      <c r="AD120" s="12"/>
      <c r="AE120" s="12"/>
      <c r="AG120"/>
      <c r="AH120"/>
      <c r="AI120"/>
      <c r="AJ120"/>
      <c r="AK120"/>
      <c r="AL120"/>
      <c r="AM120"/>
    </row>
    <row r="121" spans="1:39" ht="15.6">
      <c r="A121" s="39"/>
      <c r="B121">
        <f>+'Ark1'!C2688</f>
        <v>2019</v>
      </c>
      <c r="C121">
        <f>+'Ark1'!N2688</f>
        <v>95</v>
      </c>
      <c r="D121" s="3" t="s">
        <v>406</v>
      </c>
      <c r="E121" s="301">
        <f>+'Ark1'!Q2688</f>
        <v>1720</v>
      </c>
      <c r="G121" s="301">
        <f>+'Ark1'!R2688</f>
        <v>36961</v>
      </c>
      <c r="I121" s="100">
        <f>+'Ark1'!AD2688</f>
        <v>2.3693343607008832</v>
      </c>
      <c r="K121" s="100">
        <f>+'Ark1'!AE2688</f>
        <v>2.9240579200310699</v>
      </c>
      <c r="M121" s="1">
        <f>+'Ark1'!U2688</f>
        <v>59.808869287588976</v>
      </c>
      <c r="O121" s="100">
        <f>+'Ark1'!W2688</f>
        <v>97.101672934874401</v>
      </c>
      <c r="Q121" s="1">
        <f>+'Ark1'!X2688</f>
        <v>2.1860880387435406</v>
      </c>
      <c r="S121" s="1">
        <f>+'Ark1'!Y2688</f>
        <v>4.3721760774870813</v>
      </c>
      <c r="T121" s="44"/>
      <c r="V121" s="44"/>
      <c r="W121" s="1">
        <f>+'Ark1'!AA2688</f>
        <v>1.3917426107926951</v>
      </c>
      <c r="X121" s="1">
        <f>+'Ark1'!AB2688</f>
        <v>2.5411031764103513</v>
      </c>
      <c r="Y121" s="1">
        <f>+'Ark1'!T2688</f>
        <v>15.623089202131981</v>
      </c>
      <c r="Z121" s="100">
        <f>+'Ark1'!V2688</f>
        <v>105.20788797120473</v>
      </c>
      <c r="AA121" s="301">
        <f t="shared" si="19"/>
        <v>3588.9749333458931</v>
      </c>
      <c r="AB121" s="10">
        <f t="shared" si="20"/>
        <v>21.488953488372093</v>
      </c>
      <c r="AC121" s="39"/>
      <c r="AD121" s="12"/>
      <c r="AE121" s="12"/>
      <c r="AG121"/>
      <c r="AH121"/>
      <c r="AI121"/>
      <c r="AJ121"/>
      <c r="AK121"/>
      <c r="AL121"/>
      <c r="AM121"/>
    </row>
    <row r="122" spans="1:39" ht="15.6">
      <c r="A122" s="39"/>
      <c r="B122">
        <f>+'Ark1'!C2689</f>
        <v>2019</v>
      </c>
      <c r="C122">
        <f>+'Ark1'!N2689</f>
        <v>100</v>
      </c>
      <c r="D122" s="3" t="s">
        <v>405</v>
      </c>
      <c r="E122" s="301">
        <f>+'Ark1'!Q2689</f>
        <v>1435</v>
      </c>
      <c r="G122" s="301">
        <f>+'Ark1'!R2689</f>
        <v>12631</v>
      </c>
      <c r="I122" s="100">
        <f>+'Ark1'!AD2689</f>
        <v>0.80969298206252172</v>
      </c>
      <c r="K122" s="100">
        <f>+'Ark1'!AE2689</f>
        <v>1.0508714752443551</v>
      </c>
      <c r="M122" s="1">
        <f>+'Ark1'!U2689</f>
        <v>59.605652759084819</v>
      </c>
      <c r="O122" s="100">
        <f>+'Ark1'!W2689</f>
        <v>102.11106879898603</v>
      </c>
      <c r="Q122" s="1">
        <f>+'Ark1'!X2689</f>
        <v>2.9609690444145356</v>
      </c>
      <c r="S122" s="1">
        <f>+'Ark1'!Y2689</f>
        <v>5.9219380888290711</v>
      </c>
      <c r="T122" s="44"/>
      <c r="V122" s="44"/>
      <c r="W122" s="1">
        <f>+'Ark1'!AA2689</f>
        <v>1.4096707387095797</v>
      </c>
      <c r="X122" s="1">
        <f>+'Ark1'!AB2689</f>
        <v>2.674468056175197</v>
      </c>
      <c r="Y122" s="1">
        <f>+'Ark1'!T2689</f>
        <v>15.497268624811973</v>
      </c>
      <c r="Z122" s="100">
        <f>+'Ark1'!V2689</f>
        <v>110.62954366087594</v>
      </c>
      <c r="AA122" s="301">
        <f t="shared" si="19"/>
        <v>1289.7649099999924</v>
      </c>
      <c r="AB122" s="10">
        <f t="shared" si="20"/>
        <v>8.8020905923344941</v>
      </c>
      <c r="AC122" s="39"/>
      <c r="AD122" s="12"/>
      <c r="AE122" s="12"/>
      <c r="AG122"/>
      <c r="AH122"/>
      <c r="AI122"/>
      <c r="AJ122"/>
      <c r="AK122"/>
      <c r="AL122"/>
      <c r="AM122"/>
    </row>
    <row r="123" spans="1:39" ht="15.6">
      <c r="A123" s="39"/>
      <c r="B123">
        <f>+'Ark1'!C2690</f>
        <v>2019</v>
      </c>
      <c r="C123">
        <f>+'Ark1'!N2690</f>
        <v>105</v>
      </c>
      <c r="D123" s="3" t="s">
        <v>404</v>
      </c>
      <c r="E123" s="301">
        <f>+'Ark1'!Q2690</f>
        <v>1033</v>
      </c>
      <c r="G123" s="301">
        <f>+'Ark1'!R2690</f>
        <v>4951</v>
      </c>
      <c r="I123" s="100">
        <f>+'Ark1'!AD2690</f>
        <v>0.31737708448986979</v>
      </c>
      <c r="K123" s="100">
        <f>+'Ark1'!AE2690</f>
        <v>0.43260130919662038</v>
      </c>
      <c r="M123" s="1">
        <f>+'Ark1'!U2690</f>
        <v>58.934760654413232</v>
      </c>
      <c r="O123" s="100">
        <f>+'Ark1'!W2690</f>
        <v>107.23976570389841</v>
      </c>
      <c r="Q123" s="1">
        <f>+'Ark1'!X2690</f>
        <v>3.9991920824075935</v>
      </c>
      <c r="S123" s="1">
        <f>+'Ark1'!Y2690</f>
        <v>7.998384164815187</v>
      </c>
      <c r="T123" s="44"/>
      <c r="V123" s="44"/>
      <c r="W123" s="1">
        <f>+'Ark1'!AA2690</f>
        <v>1.4286473714775598</v>
      </c>
      <c r="X123" s="1">
        <f>+'Ark1'!AB2690</f>
        <v>2.944169364025556</v>
      </c>
      <c r="Y123" s="1">
        <f>+'Ark1'!T2690</f>
        <v>15.116138153908304</v>
      </c>
      <c r="Z123" s="100">
        <f>+'Ark1'!V2690</f>
        <v>116.18609502047453</v>
      </c>
      <c r="AA123" s="301">
        <f t="shared" si="19"/>
        <v>530.94408000000101</v>
      </c>
      <c r="AB123" s="10">
        <f t="shared" si="20"/>
        <v>4.7928363988383351</v>
      </c>
      <c r="AC123" s="39"/>
      <c r="AD123" s="12"/>
      <c r="AE123" s="12"/>
      <c r="AG123"/>
      <c r="AH123"/>
      <c r="AI123"/>
      <c r="AJ123"/>
      <c r="AK123"/>
      <c r="AL123"/>
      <c r="AM123"/>
    </row>
    <row r="124" spans="1:39" ht="15.6">
      <c r="A124" s="39"/>
      <c r="B124">
        <f>+'Ark1'!C2691</f>
        <v>2019</v>
      </c>
      <c r="C124">
        <f>+'Ark1'!N2691</f>
        <v>110</v>
      </c>
      <c r="D124" s="3" t="s">
        <v>403</v>
      </c>
      <c r="E124" s="301">
        <f>+'Ark1'!Q2691</f>
        <v>699</v>
      </c>
      <c r="G124" s="301">
        <f>+'Ark1'!R2691</f>
        <v>2468</v>
      </c>
      <c r="I124" s="100">
        <f>+'Ark1'!AD2691</f>
        <v>0.15820776500121153</v>
      </c>
      <c r="K124" s="100">
        <f>+'Ark1'!AE2691</f>
        <v>0.22580446421016595</v>
      </c>
      <c r="M124" s="1">
        <f>+'Ark1'!U2691</f>
        <v>58.68435980551051</v>
      </c>
      <c r="O124" s="100">
        <f>+'Ark1'!W2691</f>
        <v>112.29187196110216</v>
      </c>
      <c r="Q124" s="1">
        <f>+'Ark1'!X2691</f>
        <v>3.8087520259319296</v>
      </c>
      <c r="S124" s="1">
        <f>+'Ark1'!Y2691</f>
        <v>7.6175040518638593</v>
      </c>
      <c r="T124" s="44"/>
      <c r="V124" s="44"/>
      <c r="W124" s="1">
        <f>+'Ark1'!AA2691</f>
        <v>1.4467784241417068</v>
      </c>
      <c r="X124" s="1">
        <f>+'Ark1'!AB2691</f>
        <v>3.1070263530760744</v>
      </c>
      <c r="Y124" s="1">
        <f>+'Ark1'!T2691</f>
        <v>14.983387358184764</v>
      </c>
      <c r="Z124" s="100">
        <f>+'Ark1'!V2691</f>
        <v>121.659666263383</v>
      </c>
      <c r="AA124" s="301">
        <f t="shared" si="19"/>
        <v>277.13634000000013</v>
      </c>
      <c r="AB124" s="10">
        <f t="shared" si="20"/>
        <v>3.5307582260371961</v>
      </c>
      <c r="AC124" s="39"/>
      <c r="AD124" s="12"/>
      <c r="AE124" s="12"/>
      <c r="AG124"/>
      <c r="AH124"/>
      <c r="AI124"/>
      <c r="AJ124"/>
      <c r="AK124"/>
      <c r="AL124"/>
      <c r="AM124"/>
    </row>
    <row r="125" spans="1:39" ht="15.6">
      <c r="A125" s="39"/>
      <c r="B125">
        <f>+'Ark1'!C2692</f>
        <v>2019</v>
      </c>
      <c r="C125">
        <f>+'Ark1'!N2692</f>
        <v>115</v>
      </c>
      <c r="D125" s="3" t="s">
        <v>402</v>
      </c>
      <c r="E125" s="301">
        <f>+'Ark1'!Q2692</f>
        <v>529</v>
      </c>
      <c r="G125" s="301">
        <f>+'Ark1'!R2692</f>
        <v>1590</v>
      </c>
      <c r="I125" s="100">
        <f>+'Ark1'!AD2692</f>
        <v>0.10192477566933809</v>
      </c>
      <c r="K125" s="100">
        <f>+'Ark1'!AE2692</f>
        <v>0.15206537803171841</v>
      </c>
      <c r="M125" s="1">
        <f>+'Ark1'!U2692</f>
        <v>58.704402515723267</v>
      </c>
      <c r="O125" s="100">
        <f>+'Ark1'!W2692</f>
        <v>117.38001886792441</v>
      </c>
      <c r="Q125" s="1">
        <f>+'Ark1'!X2692</f>
        <v>2.0754716981132075</v>
      </c>
      <c r="S125" s="1">
        <f>+'Ark1'!Y2692</f>
        <v>4.1509433962264151</v>
      </c>
      <c r="T125" s="44"/>
      <c r="V125" s="44"/>
      <c r="W125" s="1">
        <f>+'Ark1'!AA2692</f>
        <v>1.4657382923998976</v>
      </c>
      <c r="X125" s="1">
        <f>+'Ark1'!AB2692</f>
        <v>3.3244916556969097</v>
      </c>
      <c r="Y125" s="1">
        <f>+'Ark1'!T2692</f>
        <v>14.994339622641505</v>
      </c>
      <c r="Z125" s="100">
        <f>+'Ark1'!V2692</f>
        <v>127.17228479731864</v>
      </c>
      <c r="AA125" s="301">
        <f t="shared" si="19"/>
        <v>186.6342299999998</v>
      </c>
      <c r="AB125" s="10">
        <f t="shared" si="20"/>
        <v>3.0056710775047257</v>
      </c>
      <c r="AC125" s="39"/>
      <c r="AD125" s="12"/>
      <c r="AE125" s="12"/>
      <c r="AG125"/>
      <c r="AH125"/>
      <c r="AI125"/>
      <c r="AJ125"/>
      <c r="AK125"/>
      <c r="AL125"/>
      <c r="AM125"/>
    </row>
    <row r="126" spans="1:39" ht="15.6">
      <c r="A126" s="39"/>
      <c r="B126">
        <f>+'Ark1'!C2693</f>
        <v>2019</v>
      </c>
      <c r="C126">
        <f>+'Ark1'!N2693</f>
        <v>120</v>
      </c>
      <c r="D126" s="3" t="s">
        <v>401</v>
      </c>
      <c r="E126" s="301">
        <f>+'Ark1'!Q2693</f>
        <v>380</v>
      </c>
      <c r="G126" s="301">
        <f>+'Ark1'!R2693</f>
        <v>1067</v>
      </c>
      <c r="I126" s="100">
        <f>+'Ark1'!AD2693</f>
        <v>6.8398575873700462E-2</v>
      </c>
      <c r="K126" s="100">
        <f>+'Ark1'!AE2693</f>
        <v>0.10646636953130811</v>
      </c>
      <c r="M126" s="1">
        <f>+'Ark1'!U2693</f>
        <v>58.577319587628864</v>
      </c>
      <c r="O126" s="100">
        <f>+'Ark1'!W2693</f>
        <v>122.46415182755392</v>
      </c>
      <c r="Q126" s="1">
        <f>+'Ark1'!X2693</f>
        <v>2.9053420805998118</v>
      </c>
      <c r="S126" s="1">
        <f>+'Ark1'!Y2693</f>
        <v>5.8106841611996236</v>
      </c>
      <c r="T126" s="44"/>
      <c r="V126" s="44"/>
      <c r="W126" s="1">
        <f>+'Ark1'!AA2693</f>
        <v>1.4497903113648436</v>
      </c>
      <c r="X126" s="1">
        <f>+'Ark1'!AB2693</f>
        <v>3.198577931151636</v>
      </c>
      <c r="Y126" s="1">
        <f>+'Ark1'!T2693</f>
        <v>14.989690721649485</v>
      </c>
      <c r="Z126" s="100">
        <f>+'Ark1'!V2693</f>
        <v>132.68055452606063</v>
      </c>
      <c r="AA126" s="301">
        <f t="shared" si="19"/>
        <v>130.66925000000003</v>
      </c>
      <c r="AB126" s="10">
        <f t="shared" si="20"/>
        <v>2.8078947368421052</v>
      </c>
      <c r="AC126" s="39"/>
      <c r="AD126" s="12"/>
      <c r="AE126" s="12"/>
      <c r="AG126"/>
      <c r="AH126"/>
      <c r="AI126"/>
      <c r="AJ126"/>
      <c r="AK126"/>
      <c r="AL126"/>
      <c r="AM126"/>
    </row>
    <row r="127" spans="1:39" ht="15.6">
      <c r="A127" s="39"/>
      <c r="B127">
        <f>+'Ark1'!C2694</f>
        <v>2019</v>
      </c>
      <c r="C127">
        <f>+'Ark1'!N2694</f>
        <v>125</v>
      </c>
      <c r="D127" s="3" t="s">
        <v>400</v>
      </c>
      <c r="E127" s="301">
        <f>+'Ark1'!Q2694</f>
        <v>5</v>
      </c>
      <c r="G127" s="301">
        <f>+'Ark1'!R2694</f>
        <v>2</v>
      </c>
      <c r="I127" s="100">
        <f>+'Ark1'!AD2694</f>
        <v>1.2820726499287812E-4</v>
      </c>
      <c r="K127" s="100">
        <f>+'Ark1'!AE2694</f>
        <v>2.3098943142419375E-4</v>
      </c>
      <c r="M127" s="1">
        <f>+'Ark1'!U2694</f>
        <v>62.5</v>
      </c>
      <c r="O127" s="100">
        <f>+'Ark1'!W2694</f>
        <v>141.75</v>
      </c>
      <c r="Q127" s="1">
        <f>+'Ark1'!X2694</f>
        <v>0</v>
      </c>
      <c r="S127" s="1">
        <f>+'Ark1'!Y2694</f>
        <v>0</v>
      </c>
      <c r="T127" s="44"/>
      <c r="V127" s="44"/>
      <c r="W127" s="1">
        <f>+'Ark1'!AA2694</f>
        <v>15.950000000000122</v>
      </c>
      <c r="X127" s="1">
        <f>+'Ark1'!AB2694</f>
        <v>0.5</v>
      </c>
      <c r="Y127" s="1">
        <f>+'Ark1'!T2694</f>
        <v>17</v>
      </c>
      <c r="Z127" s="100">
        <f>+'Ark1'!V2694</f>
        <v>153.57529794149511</v>
      </c>
      <c r="AA127" s="301">
        <f t="shared" si="19"/>
        <v>0.28349999999999997</v>
      </c>
      <c r="AB127" s="10">
        <f t="shared" si="20"/>
        <v>0.4</v>
      </c>
      <c r="AC127" s="39"/>
      <c r="AD127" s="12"/>
      <c r="AE127" s="12"/>
      <c r="AG127"/>
      <c r="AH127"/>
      <c r="AI127"/>
      <c r="AJ127"/>
      <c r="AK127"/>
      <c r="AL127"/>
      <c r="AM127"/>
    </row>
    <row r="128" spans="1:39" ht="15.6">
      <c r="A128" s="39"/>
      <c r="B128">
        <f>+'Ark1'!C2695</f>
        <v>2018</v>
      </c>
      <c r="C128">
        <f>+'Ark1'!N2695</f>
        <v>40</v>
      </c>
      <c r="D128" s="3" t="s">
        <v>399</v>
      </c>
      <c r="E128" s="301">
        <f>+'Ark1'!Q2695</f>
        <v>1582</v>
      </c>
      <c r="G128" s="301">
        <f>+'Ark1'!R2695</f>
        <v>22646</v>
      </c>
      <c r="I128" s="100">
        <f>+'Ark1'!AD2695</f>
        <v>1.3865528982237352</v>
      </c>
      <c r="K128" s="100">
        <f>+'Ark1'!AE2695</f>
        <v>0.8831317445811786</v>
      </c>
      <c r="M128" s="1">
        <f>+'Ark1'!U2695</f>
        <v>62.833651075149646</v>
      </c>
      <c r="O128" s="100">
        <f>+'Ark1'!W2695</f>
        <v>49.591358900465686</v>
      </c>
      <c r="Q128" s="1">
        <f>+'Ark1'!X2695</f>
        <v>1.5278636403779911</v>
      </c>
      <c r="S128" s="1">
        <f>+'Ark1'!Y2695</f>
        <v>3.0557272807559821</v>
      </c>
      <c r="T128" s="44"/>
      <c r="V128" s="44"/>
      <c r="W128" s="1">
        <f>+'Ark1'!AA2695</f>
        <v>4.1353194055708071</v>
      </c>
      <c r="X128" s="1">
        <f>+'Ark1'!AB2695</f>
        <v>3.2057492331811637</v>
      </c>
      <c r="Y128" s="1">
        <f>+'Ark1'!T2695</f>
        <v>16.48648767994348</v>
      </c>
      <c r="Z128" s="100">
        <f>+'Ark1'!V2695</f>
        <v>53.915141343431159</v>
      </c>
      <c r="AA128" s="301">
        <f t="shared" si="19"/>
        <v>1123.0459136599459</v>
      </c>
      <c r="AB128" s="10">
        <f t="shared" si="20"/>
        <v>14.314791403286979</v>
      </c>
      <c r="AC128" s="39"/>
      <c r="AD128" s="12"/>
      <c r="AE128" s="12"/>
      <c r="AG128"/>
      <c r="AH128"/>
      <c r="AI128"/>
      <c r="AJ128"/>
      <c r="AK128"/>
      <c r="AL128"/>
      <c r="AM128"/>
    </row>
    <row r="129" spans="1:39" ht="15.6">
      <c r="A129" s="39"/>
      <c r="B129">
        <f>+'Ark1'!C2696</f>
        <v>2018</v>
      </c>
      <c r="C129">
        <f>+'Ark1'!N2696</f>
        <v>55</v>
      </c>
      <c r="D129" s="3" t="s">
        <v>398</v>
      </c>
      <c r="E129" s="301">
        <f>+'Ark1'!Q2696</f>
        <v>1838</v>
      </c>
      <c r="G129" s="301">
        <f>+'Ark1'!R2696</f>
        <v>53317</v>
      </c>
      <c r="I129" s="100">
        <f>+'Ark1'!AD2696</f>
        <v>3.2644546884480659</v>
      </c>
      <c r="K129" s="100">
        <f>+'Ark1'!AE2696</f>
        <v>2.5197038202109914</v>
      </c>
      <c r="M129" s="1">
        <f>+'Ark1'!U2696</f>
        <v>62.087927961729683</v>
      </c>
      <c r="O129" s="100">
        <f>+'Ark1'!W2696</f>
        <v>59.869397992683368</v>
      </c>
      <c r="Q129" s="1">
        <f>+'Ark1'!X2696</f>
        <v>1.9449706472607236</v>
      </c>
      <c r="S129" s="1">
        <f>+'Ark1'!Y2696</f>
        <v>3.8899412945214471</v>
      </c>
      <c r="T129" s="44"/>
      <c r="V129" s="44"/>
      <c r="W129" s="1">
        <f>+'Ark1'!AA2696</f>
        <v>2.2124903951918746</v>
      </c>
      <c r="X129" s="1">
        <f>+'Ark1'!AB2696</f>
        <v>3.0175700404991082</v>
      </c>
      <c r="Y129" s="1">
        <f>+'Ark1'!T2696</f>
        <v>16.389069152427929</v>
      </c>
      <c r="Z129" s="100">
        <f>+'Ark1'!V2696</f>
        <v>64.878592429368396</v>
      </c>
      <c r="AA129" s="301">
        <f t="shared" si="19"/>
        <v>3192.0566927758991</v>
      </c>
      <c r="AB129" s="10">
        <f t="shared" si="20"/>
        <v>29.008161044613711</v>
      </c>
      <c r="AC129" s="39"/>
      <c r="AD129" s="12"/>
      <c r="AE129" s="12"/>
      <c r="AG129"/>
      <c r="AH129"/>
      <c r="AI129"/>
      <c r="AJ129"/>
      <c r="AK129"/>
      <c r="AL129"/>
      <c r="AM129"/>
    </row>
    <row r="130" spans="1:39" ht="15.6">
      <c r="A130" s="39"/>
      <c r="B130">
        <f>+'Ark1'!C2697</f>
        <v>2018</v>
      </c>
      <c r="C130">
        <f>+'Ark1'!N2697</f>
        <v>63</v>
      </c>
      <c r="D130" s="3" t="s">
        <v>457</v>
      </c>
      <c r="E130" s="301">
        <f>+'Ark1'!Q2697</f>
        <v>1704</v>
      </c>
      <c r="G130" s="301">
        <f>+'Ark1'!R2697</f>
        <v>27952</v>
      </c>
      <c r="I130" s="100">
        <f>+'Ark1'!AD2697</f>
        <v>1.7114248260686149</v>
      </c>
      <c r="K130" s="100">
        <f>+'Ark1'!AE2697</f>
        <v>1.4145481451597777</v>
      </c>
      <c r="M130" s="1">
        <f>+'Ark1'!U2697</f>
        <v>61.584156290253325</v>
      </c>
      <c r="O130" s="100">
        <f>+'Ark1'!W2697</f>
        <v>64.104769572062679</v>
      </c>
      <c r="Q130" s="1">
        <f>+'Ark1'!X2697</f>
        <v>1.8317115054378941</v>
      </c>
      <c r="S130" s="1">
        <f>+'Ark1'!Y2697</f>
        <v>3.6634230108757881</v>
      </c>
      <c r="T130" s="44"/>
      <c r="V130" s="44"/>
      <c r="W130" s="1">
        <f>+'Ark1'!AA2697</f>
        <v>0.57170453807268862</v>
      </c>
      <c r="X130" s="1">
        <f>+'Ark1'!AB2697</f>
        <v>2.9591650040681401</v>
      </c>
      <c r="Y130" s="1">
        <f>+'Ark1'!T2697</f>
        <v>16.241700057240987</v>
      </c>
      <c r="Z130" s="100">
        <f>+'Ark1'!V2697</f>
        <v>69.462588081470699</v>
      </c>
      <c r="AA130" s="301">
        <f t="shared" si="19"/>
        <v>1791.8565190782958</v>
      </c>
      <c r="AB130" s="10">
        <f t="shared" si="20"/>
        <v>16.4037558685446</v>
      </c>
      <c r="AC130" s="39"/>
      <c r="AD130" s="12"/>
      <c r="AE130" s="12"/>
      <c r="AG130"/>
      <c r="AH130"/>
      <c r="AI130"/>
      <c r="AJ130"/>
      <c r="AK130"/>
      <c r="AL130"/>
      <c r="AM130"/>
    </row>
    <row r="131" spans="1:39" ht="15.6">
      <c r="A131" s="39"/>
      <c r="B131" s="46">
        <f>+'Ark1'!C2698</f>
        <v>2018</v>
      </c>
      <c r="C131" s="46">
        <f>+'Ark1'!N2698</f>
        <v>65</v>
      </c>
      <c r="D131" s="47" t="s">
        <v>519</v>
      </c>
      <c r="E131" s="335">
        <f>+'Ark1'!Q2698</f>
        <v>1752</v>
      </c>
      <c r="F131" s="46"/>
      <c r="G131" s="335">
        <f>+'Ark1'!R2698</f>
        <v>39109</v>
      </c>
      <c r="H131" s="335"/>
      <c r="I131" s="99">
        <f>+'Ark1'!AD2698</f>
        <v>2.3945375473210313</v>
      </c>
      <c r="J131" s="46"/>
      <c r="K131" s="99">
        <f>+'Ark1'!AE2698</f>
        <v>2.0408625930372204</v>
      </c>
      <c r="L131" s="46"/>
      <c r="M131" s="48">
        <f>+'Ark1'!U2698</f>
        <v>61.361251054906255</v>
      </c>
      <c r="N131" s="46"/>
      <c r="O131" s="99">
        <f>+'Ark1'!W2698</f>
        <v>66.103892284479159</v>
      </c>
      <c r="P131" s="46"/>
      <c r="Q131" s="48">
        <f>+'Ark1'!X2698</f>
        <v>1.59298371218901</v>
      </c>
      <c r="R131" s="46"/>
      <c r="S131" s="48">
        <f>+'Ark1'!Y2698</f>
        <v>3.1859674243780201</v>
      </c>
      <c r="T131" s="44"/>
      <c r="U131" s="65"/>
      <c r="V131" s="44"/>
      <c r="W131" s="48">
        <f>+'Ark1'!AA2698</f>
        <v>0.57345324157826516</v>
      </c>
      <c r="X131" s="48">
        <f>+'Ark1'!AB2698</f>
        <v>2.9110757036280854</v>
      </c>
      <c r="Y131" s="48">
        <f>+'Ark1'!T2698</f>
        <v>16.1763532690685</v>
      </c>
      <c r="Z131" s="99">
        <f>+'Ark1'!V2698</f>
        <v>71.629467958736896</v>
      </c>
      <c r="AA131" s="335">
        <f>+(G131*O131)/1000</f>
        <v>2585.2571233536955</v>
      </c>
      <c r="AB131" s="65">
        <f t="shared" si="20"/>
        <v>22.322488584474886</v>
      </c>
      <c r="AC131" s="39"/>
      <c r="AD131" s="12"/>
      <c r="AE131" s="12"/>
      <c r="AG131"/>
      <c r="AH131"/>
      <c r="AI131"/>
      <c r="AJ131"/>
      <c r="AK131"/>
      <c r="AL131"/>
      <c r="AM131"/>
    </row>
    <row r="132" spans="1:39" ht="15.6">
      <c r="A132" s="39"/>
      <c r="B132" s="46">
        <f>+'Ark1'!C2699</f>
        <v>2018</v>
      </c>
      <c r="C132" s="46">
        <f>+'Ark1'!N2699</f>
        <v>67</v>
      </c>
      <c r="D132" s="47" t="s">
        <v>413</v>
      </c>
      <c r="E132" s="335">
        <f>+'Ark1'!Q2699</f>
        <v>1788</v>
      </c>
      <c r="F132" s="46"/>
      <c r="G132" s="335">
        <f>+'Ark1'!R2699</f>
        <v>52149</v>
      </c>
      <c r="H132" s="335"/>
      <c r="I132" s="99">
        <f>+'Ark1'!AD2699</f>
        <v>3.1929412297743354</v>
      </c>
      <c r="J132" s="46"/>
      <c r="K132" s="99">
        <f>+'Ark1'!AE2699</f>
        <v>2.8041888433306483</v>
      </c>
      <c r="L132" s="46"/>
      <c r="M132" s="48">
        <f>+'Ark1'!U2699</f>
        <v>61.075324077625197</v>
      </c>
      <c r="N132" s="46"/>
      <c r="O132" s="99">
        <f>+'Ark1'!W2699</f>
        <v>68.107187236328016</v>
      </c>
      <c r="P132" s="46"/>
      <c r="Q132" s="48">
        <f>+'Ark1'!X2699</f>
        <v>1.7392471571842223</v>
      </c>
      <c r="R132" s="46"/>
      <c r="S132" s="48">
        <f>+'Ark1'!Y2699</f>
        <v>3.4784943143684446</v>
      </c>
      <c r="T132" s="44"/>
      <c r="U132" s="65"/>
      <c r="V132" s="44"/>
      <c r="W132" s="48">
        <f>+'Ark1'!AA2699</f>
        <v>0.56983581837955277</v>
      </c>
      <c r="X132" s="48">
        <f>+'Ark1'!AB2699</f>
        <v>2.85949824455516</v>
      </c>
      <c r="Y132" s="48">
        <f>+'Ark1'!T2699</f>
        <v>16.0906632917218</v>
      </c>
      <c r="Z132" s="99">
        <f>+'Ark1'!V2699</f>
        <v>73.790350092010684</v>
      </c>
      <c r="AA132" s="335">
        <f t="shared" ref="AA132:AA148" si="21">+(G132*O132)/1000</f>
        <v>3551.7217071872697</v>
      </c>
      <c r="AB132" s="65">
        <f t="shared" si="20"/>
        <v>29.166107382550337</v>
      </c>
      <c r="AC132" s="39"/>
      <c r="AD132" s="12"/>
      <c r="AE132" s="12"/>
      <c r="AG132"/>
      <c r="AH132"/>
      <c r="AI132"/>
      <c r="AJ132"/>
      <c r="AK132"/>
      <c r="AL132"/>
      <c r="AM132"/>
    </row>
    <row r="133" spans="1:39" ht="15.6">
      <c r="A133" s="39"/>
      <c r="B133" s="46">
        <f>+'Ark1'!C2700</f>
        <v>2018</v>
      </c>
      <c r="C133" s="46">
        <f>+'Ark1'!N2700</f>
        <v>69</v>
      </c>
      <c r="D133" s="47" t="s">
        <v>412</v>
      </c>
      <c r="E133" s="335">
        <f>+'Ark1'!Q2700</f>
        <v>1808</v>
      </c>
      <c r="F133" s="46"/>
      <c r="G133" s="335">
        <f>+'Ark1'!R2700</f>
        <v>68096</v>
      </c>
      <c r="H133" s="335"/>
      <c r="I133" s="99">
        <f>+'Ark1'!AD2700</f>
        <v>4.1693326043205641</v>
      </c>
      <c r="J133" s="46"/>
      <c r="K133" s="99">
        <f>+'Ark1'!AE2700</f>
        <v>3.7685797263499121</v>
      </c>
      <c r="L133" s="46"/>
      <c r="M133" s="48">
        <f>+'Ark1'!U2700</f>
        <v>60.835195981965846</v>
      </c>
      <c r="N133" s="46"/>
      <c r="O133" s="99">
        <f>+'Ark1'!W2700</f>
        <v>70.096863113682147</v>
      </c>
      <c r="P133" s="46"/>
      <c r="Q133" s="48">
        <f>+'Ark1'!X2700</f>
        <v>1.590401785714286</v>
      </c>
      <c r="R133" s="46"/>
      <c r="S133" s="48">
        <f>+'Ark1'!Y2700</f>
        <v>3.1808035714285721</v>
      </c>
      <c r="T133" s="44"/>
      <c r="U133" s="65"/>
      <c r="V133" s="44"/>
      <c r="W133" s="48">
        <f>+'Ark1'!AA2700</f>
        <v>0.57608906169596485</v>
      </c>
      <c r="X133" s="48">
        <f>+'Ark1'!AB2700</f>
        <v>2.8264912446231247</v>
      </c>
      <c r="Y133" s="48">
        <f>+'Ark1'!T2700</f>
        <v>15.99947133458647</v>
      </c>
      <c r="Z133" s="99">
        <f>+'Ark1'!V2700</f>
        <v>75.947941569112714</v>
      </c>
      <c r="AA133" s="335">
        <f t="shared" si="21"/>
        <v>4773.315990589299</v>
      </c>
      <c r="AB133" s="65">
        <f t="shared" si="20"/>
        <v>37.663716814159294</v>
      </c>
      <c r="AC133" s="39"/>
      <c r="AD133" s="12"/>
      <c r="AE133" s="12"/>
      <c r="AG133"/>
      <c r="AH133"/>
      <c r="AI133"/>
      <c r="AJ133"/>
      <c r="AK133"/>
      <c r="AL133"/>
      <c r="AM133"/>
    </row>
    <row r="134" spans="1:39" ht="15.6">
      <c r="A134" s="39"/>
      <c r="B134" s="46">
        <f>+'Ark1'!C2701</f>
        <v>2018</v>
      </c>
      <c r="C134" s="46">
        <f>+'Ark1'!N2701</f>
        <v>71</v>
      </c>
      <c r="D134" s="47" t="s">
        <v>411</v>
      </c>
      <c r="E134" s="335">
        <f>+'Ark1'!Q2701</f>
        <v>1830</v>
      </c>
      <c r="F134" s="46"/>
      <c r="G134" s="335">
        <f>+'Ark1'!R2701</f>
        <v>91267</v>
      </c>
      <c r="H134" s="335"/>
      <c r="I134" s="99">
        <f>+'Ark1'!AD2701</f>
        <v>5.5880298225817198</v>
      </c>
      <c r="J134" s="46"/>
      <c r="K134" s="99">
        <f>+'Ark1'!AE2701</f>
        <v>5.192672202188116</v>
      </c>
      <c r="L134" s="46"/>
      <c r="M134" s="48">
        <f>+'Ark1'!U2701</f>
        <v>60.614115249334333</v>
      </c>
      <c r="N134" s="46"/>
      <c r="O134" s="99">
        <f>+'Ark1'!W2701</f>
        <v>72.064190307133615</v>
      </c>
      <c r="P134" s="46"/>
      <c r="Q134" s="48">
        <f>+'Ark1'!X2701</f>
        <v>1.4890376587375498</v>
      </c>
      <c r="R134" s="46"/>
      <c r="S134" s="48">
        <f>+'Ark1'!Y2701</f>
        <v>2.9780753174750996</v>
      </c>
      <c r="T134" s="44"/>
      <c r="U134" s="65"/>
      <c r="V134" s="44"/>
      <c r="W134" s="48">
        <f>+'Ark1'!AA2701</f>
        <v>0.58048444433317603</v>
      </c>
      <c r="X134" s="48">
        <f>+'Ark1'!AB2701</f>
        <v>2.7713988323321206</v>
      </c>
      <c r="Y134" s="48">
        <f>+'Ark1'!T2701</f>
        <v>15.925109842549881</v>
      </c>
      <c r="Z134" s="99">
        <f>+'Ark1'!V2701</f>
        <v>78.079461251068608</v>
      </c>
      <c r="AA134" s="335">
        <f t="shared" si="21"/>
        <v>6577.0824567611635</v>
      </c>
      <c r="AB134" s="65">
        <f t="shared" si="20"/>
        <v>49.872677595628417</v>
      </c>
      <c r="AC134" s="39"/>
      <c r="AD134" s="12"/>
      <c r="AE134" s="12"/>
      <c r="AG134"/>
      <c r="AH134"/>
      <c r="AI134"/>
      <c r="AJ134"/>
      <c r="AK134"/>
      <c r="AL134"/>
      <c r="AM134"/>
    </row>
    <row r="135" spans="1:39" ht="15.6">
      <c r="A135" s="39"/>
      <c r="B135" s="46">
        <f>+'Ark1'!C2702</f>
        <v>2018</v>
      </c>
      <c r="C135" s="46">
        <f>+'Ark1'!N2702</f>
        <v>73</v>
      </c>
      <c r="D135" s="47" t="s">
        <v>410</v>
      </c>
      <c r="E135" s="335">
        <f>+'Ark1'!Q2702</f>
        <v>1833</v>
      </c>
      <c r="F135" s="46"/>
      <c r="G135" s="335">
        <f>+'Ark1'!R2702</f>
        <v>110697</v>
      </c>
      <c r="H135" s="335"/>
      <c r="I135" s="99">
        <f>+'Ark1'!AD2702</f>
        <v>6.7776758003476498</v>
      </c>
      <c r="J135" s="46"/>
      <c r="K135" s="99">
        <f>+'Ark1'!AE2702</f>
        <v>6.4744411355065523</v>
      </c>
      <c r="L135" s="46"/>
      <c r="M135" s="48">
        <f>+'Ark1'!U2702</f>
        <v>60.406060003794288</v>
      </c>
      <c r="N135" s="46"/>
      <c r="O135" s="99">
        <f>+'Ark1'!W2702</f>
        <v>74.080767528208895</v>
      </c>
      <c r="P135" s="46"/>
      <c r="Q135" s="48">
        <f>+'Ark1'!X2702</f>
        <v>1.4065421827149782</v>
      </c>
      <c r="R135" s="46"/>
      <c r="S135" s="48">
        <f>+'Ark1'!Y2702</f>
        <v>2.8130843654299564</v>
      </c>
      <c r="T135" s="44"/>
      <c r="U135" s="65"/>
      <c r="V135" s="44"/>
      <c r="W135" s="48">
        <f>+'Ark1'!AA2702</f>
        <v>0.57944913821078003</v>
      </c>
      <c r="X135" s="48">
        <f>+'Ark1'!AB2702</f>
        <v>2.7124956231602595</v>
      </c>
      <c r="Y135" s="48">
        <f>+'Ark1'!T2702</f>
        <v>15.839191667344188</v>
      </c>
      <c r="Z135" s="99">
        <f>+'Ark1'!V2702</f>
        <v>80.263757220481466</v>
      </c>
      <c r="AA135" s="335">
        <f t="shared" si="21"/>
        <v>8200.5187230701395</v>
      </c>
      <c r="AB135" s="65">
        <f t="shared" si="20"/>
        <v>60.391162029459899</v>
      </c>
      <c r="AC135" s="39"/>
      <c r="AD135" s="12"/>
      <c r="AE135" s="12"/>
      <c r="AG135"/>
      <c r="AH135"/>
      <c r="AI135"/>
      <c r="AJ135"/>
      <c r="AK135"/>
      <c r="AL135"/>
      <c r="AM135"/>
    </row>
    <row r="136" spans="1:39" ht="15.6">
      <c r="A136" s="39"/>
      <c r="B136" s="46">
        <f>+'Ark1'!C2703</f>
        <v>2018</v>
      </c>
      <c r="C136" s="46">
        <f>+'Ark1'!N2703</f>
        <v>75</v>
      </c>
      <c r="D136" s="47" t="s">
        <v>409</v>
      </c>
      <c r="E136" s="335">
        <f>+'Ark1'!Q2703</f>
        <v>1848</v>
      </c>
      <c r="F136" s="46"/>
      <c r="G136" s="335">
        <f>+'Ark1'!R2703</f>
        <v>136292</v>
      </c>
      <c r="H136" s="335"/>
      <c r="I136" s="99">
        <f>+'Ark1'!AD2703</f>
        <v>8.3447879362673021</v>
      </c>
      <c r="J136" s="46"/>
      <c r="K136" s="99">
        <f>+'Ark1'!AE2703</f>
        <v>8.1849822002484132</v>
      </c>
      <c r="L136" s="46"/>
      <c r="M136" s="48">
        <f>+'Ark1'!U2703</f>
        <v>60.228106862723521</v>
      </c>
      <c r="N136" s="46"/>
      <c r="O136" s="99">
        <f>+'Ark1'!W2703</f>
        <v>76.065312172107184</v>
      </c>
      <c r="P136" s="46"/>
      <c r="Q136" s="48">
        <f>+'Ark1'!X2703</f>
        <v>1.3977342764065388</v>
      </c>
      <c r="R136" s="46"/>
      <c r="S136" s="48">
        <f>+'Ark1'!Y2703</f>
        <v>2.7954685528130776</v>
      </c>
      <c r="T136" s="44"/>
      <c r="U136" s="65"/>
      <c r="V136" s="44"/>
      <c r="W136" s="48">
        <f>+'Ark1'!AA2703</f>
        <v>0.57306804930557675</v>
      </c>
      <c r="X136" s="48">
        <f>+'Ark1'!AB2703</f>
        <v>2.6578783483403354</v>
      </c>
      <c r="Y136" s="48">
        <f>+'Ark1'!T2703</f>
        <v>15.757931500014676</v>
      </c>
      <c r="Z136" s="99">
        <f>+'Ark1'!V2703</f>
        <v>82.413980579084281</v>
      </c>
      <c r="AA136" s="335">
        <f t="shared" si="21"/>
        <v>10367.093526560831</v>
      </c>
      <c r="AB136" s="65">
        <f t="shared" si="20"/>
        <v>73.751082251082252</v>
      </c>
      <c r="AC136" s="39"/>
      <c r="AD136" s="12"/>
      <c r="AE136" s="12"/>
      <c r="AG136"/>
      <c r="AH136"/>
      <c r="AI136"/>
      <c r="AJ136"/>
      <c r="AK136"/>
      <c r="AL136"/>
      <c r="AM136"/>
    </row>
    <row r="137" spans="1:39" ht="15.6">
      <c r="A137" s="39"/>
      <c r="B137" s="46">
        <f>+'Ark1'!C2704</f>
        <v>2018</v>
      </c>
      <c r="C137" s="46">
        <f>+'Ark1'!N2704</f>
        <v>77</v>
      </c>
      <c r="D137" s="47" t="s">
        <v>408</v>
      </c>
      <c r="E137" s="335">
        <f>+'Ark1'!Q2704</f>
        <v>1868</v>
      </c>
      <c r="F137" s="46"/>
      <c r="G137" s="335">
        <f>+'Ark1'!R2704</f>
        <v>148827</v>
      </c>
      <c r="H137" s="335"/>
      <c r="I137" s="99">
        <f>+'Ark1'!AD2704</f>
        <v>9.1122718442084185</v>
      </c>
      <c r="J137" s="46"/>
      <c r="K137" s="99">
        <f>+'Ark1'!AE2704</f>
        <v>9.1743618454529923</v>
      </c>
      <c r="L137" s="46"/>
      <c r="M137" s="48">
        <f>+'Ark1'!U2704</f>
        <v>60.078758516885955</v>
      </c>
      <c r="N137" s="46"/>
      <c r="O137" s="99">
        <f>+'Ark1'!W2704</f>
        <v>78.078609950143559</v>
      </c>
      <c r="P137" s="46"/>
      <c r="Q137" s="48">
        <f>+'Ark1'!X2704</f>
        <v>1.3149495723222264</v>
      </c>
      <c r="R137" s="46"/>
      <c r="S137" s="48">
        <f>+'Ark1'!Y2704</f>
        <v>2.6298991446444528</v>
      </c>
      <c r="T137" s="44"/>
      <c r="U137" s="65"/>
      <c r="V137" s="44"/>
      <c r="W137" s="48">
        <f>+'Ark1'!AA2704</f>
        <v>0.57734902174049452</v>
      </c>
      <c r="X137" s="48">
        <f>+'Ark1'!AB2704</f>
        <v>2.5947084233449256</v>
      </c>
      <c r="Y137" s="48">
        <f>+'Ark1'!T2704</f>
        <v>15.698972632654023</v>
      </c>
      <c r="Z137" s="99">
        <f>+'Ark1'!V2704</f>
        <v>84.595044960745895</v>
      </c>
      <c r="AA137" s="335">
        <f t="shared" si="21"/>
        <v>11620.205283050016</v>
      </c>
      <c r="AB137" s="65">
        <f t="shared" si="20"/>
        <v>79.671841541755882</v>
      </c>
      <c r="AC137" s="39"/>
      <c r="AD137" s="12"/>
      <c r="AE137" s="12"/>
      <c r="AG137"/>
      <c r="AH137"/>
      <c r="AI137"/>
      <c r="AJ137"/>
      <c r="AK137"/>
      <c r="AL137"/>
      <c r="AM137"/>
    </row>
    <row r="138" spans="1:39" ht="15.6">
      <c r="A138" s="39"/>
      <c r="B138" s="46">
        <f>+'Ark1'!C2705</f>
        <v>2018</v>
      </c>
      <c r="C138" s="46">
        <f>+'Ark1'!N2705</f>
        <v>79</v>
      </c>
      <c r="D138" s="47" t="s">
        <v>407</v>
      </c>
      <c r="E138" s="335">
        <f>+'Ark1'!Q2705</f>
        <v>1862</v>
      </c>
      <c r="F138" s="46"/>
      <c r="G138" s="335">
        <f>+'Ark1'!R2705</f>
        <v>157191</v>
      </c>
      <c r="H138" s="335"/>
      <c r="I138" s="99">
        <f>+'Ark1'!AD2705</f>
        <v>9.6243767828617468</v>
      </c>
      <c r="J138" s="46"/>
      <c r="K138" s="99">
        <f>+'Ark1'!AE2705</f>
        <v>9.9369504321424493</v>
      </c>
      <c r="L138" s="46"/>
      <c r="M138" s="48">
        <f>+'Ark1'!U2705</f>
        <v>59.954475475539155</v>
      </c>
      <c r="N138" s="46"/>
      <c r="O138" s="99">
        <f>+'Ark1'!W2705</f>
        <v>80.066630828934663</v>
      </c>
      <c r="P138" s="46"/>
      <c r="Q138" s="48">
        <f>+'Ark1'!X2705</f>
        <v>1.2869693557519195</v>
      </c>
      <c r="R138" s="46"/>
      <c r="S138" s="48">
        <f>+'Ark1'!Y2705</f>
        <v>2.573938711503839</v>
      </c>
      <c r="T138" s="44"/>
      <c r="U138" s="65"/>
      <c r="V138" s="44"/>
      <c r="W138" s="48">
        <f>+'Ark1'!AA2705</f>
        <v>0.58120168360588587</v>
      </c>
      <c r="X138" s="48">
        <f>+'Ark1'!AB2705</f>
        <v>2.5266267338535622</v>
      </c>
      <c r="Y138" s="48">
        <f>+'Ark1'!T2705</f>
        <v>15.6455522262725</v>
      </c>
      <c r="Z138" s="99">
        <f>+'Ark1'!V2705</f>
        <v>86.746637192735861</v>
      </c>
      <c r="AA138" s="335">
        <f t="shared" si="21"/>
        <v>12585.753766631069</v>
      </c>
      <c r="AB138" s="65">
        <f t="shared" si="20"/>
        <v>84.420515574650906</v>
      </c>
      <c r="AC138" s="39"/>
      <c r="AD138" s="12"/>
      <c r="AE138" s="12"/>
      <c r="AG138"/>
      <c r="AH138"/>
      <c r="AI138"/>
      <c r="AJ138"/>
      <c r="AK138"/>
      <c r="AL138"/>
      <c r="AM138"/>
    </row>
    <row r="139" spans="1:39" ht="15.6">
      <c r="A139" s="39"/>
      <c r="B139" s="46">
        <f>+'Ark1'!C2706</f>
        <v>2018</v>
      </c>
      <c r="C139" s="46">
        <f>+'Ark1'!N2706</f>
        <v>81</v>
      </c>
      <c r="D139" s="47" t="s">
        <v>406</v>
      </c>
      <c r="E139" s="335">
        <f>+'Ark1'!Q2706</f>
        <v>1883</v>
      </c>
      <c r="F139" s="46"/>
      <c r="G139" s="335">
        <f>+'Ark1'!R2706</f>
        <v>151228</v>
      </c>
      <c r="H139" s="335"/>
      <c r="I139" s="99">
        <f>+'Ark1'!AD2706</f>
        <v>9.2592785345128945</v>
      </c>
      <c r="J139" s="46"/>
      <c r="K139" s="99">
        <f>+'Ark1'!AE2706</f>
        <v>9.7953175832193224</v>
      </c>
      <c r="L139" s="46"/>
      <c r="M139" s="48">
        <f>+'Ark1'!U2706</f>
        <v>59.867300176562793</v>
      </c>
      <c r="N139" s="46"/>
      <c r="O139" s="99">
        <f>+'Ark1'!W2706</f>
        <v>82.040776082686619</v>
      </c>
      <c r="P139" s="46"/>
      <c r="Q139" s="48">
        <f>+'Ark1'!X2706</f>
        <v>1.3489565424392305</v>
      </c>
      <c r="R139" s="46"/>
      <c r="S139" s="48">
        <f>+'Ark1'!Y2706</f>
        <v>2.6979130848784609</v>
      </c>
      <c r="T139" s="44"/>
      <c r="U139" s="65"/>
      <c r="V139" s="44"/>
      <c r="W139" s="48">
        <f>+'Ark1'!AA2706</f>
        <v>0.57192007898166008</v>
      </c>
      <c r="X139" s="48">
        <f>+'Ark1'!AB2706</f>
        <v>2.4813255121462894</v>
      </c>
      <c r="Y139" s="48">
        <f>+'Ark1'!T2706</f>
        <v>15.59742243499881</v>
      </c>
      <c r="Z139" s="99">
        <f>+'Ark1'!V2706</f>
        <v>88.889037671777359</v>
      </c>
      <c r="AA139" s="335">
        <f t="shared" si="21"/>
        <v>12406.862485432532</v>
      </c>
      <c r="AB139" s="65">
        <f t="shared" si="20"/>
        <v>80.312267657992564</v>
      </c>
      <c r="AC139" s="39"/>
      <c r="AD139" s="12"/>
      <c r="AE139" s="12"/>
      <c r="AG139"/>
      <c r="AH139"/>
      <c r="AI139"/>
      <c r="AJ139"/>
      <c r="AK139"/>
      <c r="AL139"/>
      <c r="AM139"/>
    </row>
    <row r="140" spans="1:39" ht="15.6">
      <c r="A140" s="39"/>
      <c r="B140" s="46">
        <f>+'Ark1'!C2707</f>
        <v>2018</v>
      </c>
      <c r="C140" s="46">
        <f>+'Ark1'!N2707</f>
        <v>83</v>
      </c>
      <c r="D140" s="47" t="s">
        <v>405</v>
      </c>
      <c r="E140" s="335">
        <f>+'Ark1'!Q2707</f>
        <v>1861</v>
      </c>
      <c r="F140" s="46"/>
      <c r="G140" s="335">
        <f>+'Ark1'!R2707</f>
        <v>135902</v>
      </c>
      <c r="H140" s="335"/>
      <c r="I140" s="99">
        <f>+'Ark1'!AD2707</f>
        <v>8.3209092985252191</v>
      </c>
      <c r="J140" s="46"/>
      <c r="K140" s="99">
        <f>+'Ark1'!AE2707</f>
        <v>9.0156948959696805</v>
      </c>
      <c r="L140" s="46"/>
      <c r="M140" s="48">
        <f>+'Ark1'!U2707</f>
        <v>59.79158787040376</v>
      </c>
      <c r="N140" s="46"/>
      <c r="O140" s="99">
        <f>+'Ark1'!W2707</f>
        <v>84.024568245535377</v>
      </c>
      <c r="P140" s="46"/>
      <c r="Q140" s="48">
        <f>+'Ark1'!X2707</f>
        <v>1.3406719547909522</v>
      </c>
      <c r="R140" s="46"/>
      <c r="S140" s="48">
        <f>+'Ark1'!Y2707</f>
        <v>2.6813439095819045</v>
      </c>
      <c r="T140" s="44"/>
      <c r="U140" s="65"/>
      <c r="V140" s="44"/>
      <c r="W140" s="48">
        <f>+'Ark1'!AA2707</f>
        <v>0.58286049154427122</v>
      </c>
      <c r="X140" s="48">
        <f>+'Ark1'!AB2707</f>
        <v>2.4328419806519954</v>
      </c>
      <c r="Y140" s="48">
        <f>+'Ark1'!T2707</f>
        <v>15.568012244117089</v>
      </c>
      <c r="Z140" s="99">
        <f>+'Ark1'!V2707</f>
        <v>91.036211592266227</v>
      </c>
      <c r="AA140" s="335">
        <f t="shared" si="21"/>
        <v>11419.106873704748</v>
      </c>
      <c r="AB140" s="65">
        <f t="shared" si="20"/>
        <v>73.026329930145081</v>
      </c>
      <c r="AC140" s="39"/>
      <c r="AD140" s="12"/>
      <c r="AE140" s="12"/>
      <c r="AG140"/>
      <c r="AH140"/>
      <c r="AI140"/>
      <c r="AJ140"/>
      <c r="AK140"/>
      <c r="AL140"/>
      <c r="AM140"/>
    </row>
    <row r="141" spans="1:39" ht="15.6">
      <c r="A141" s="39"/>
      <c r="B141" s="46">
        <f>+'Ark1'!C2708</f>
        <v>2018</v>
      </c>
      <c r="C141" s="46">
        <f>+'Ark1'!N2708</f>
        <v>85</v>
      </c>
      <c r="D141" s="47" t="s">
        <v>404</v>
      </c>
      <c r="E141" s="335">
        <f>+'Ark1'!Q2708</f>
        <v>1860</v>
      </c>
      <c r="F141" s="46"/>
      <c r="G141" s="335">
        <f>+'Ark1'!R2708</f>
        <v>114971</v>
      </c>
      <c r="H141" s="335"/>
      <c r="I141" s="99">
        <f>+'Ark1'!AD2708</f>
        <v>7.0393611790903936</v>
      </c>
      <c r="J141" s="46"/>
      <c r="K141" s="99">
        <f>+'Ark1'!AE2708</f>
        <v>7.8074183826559489</v>
      </c>
      <c r="L141" s="46"/>
      <c r="M141" s="48">
        <f>+'Ark1'!U2708</f>
        <v>59.715891102026603</v>
      </c>
      <c r="N141" s="46"/>
      <c r="O141" s="99">
        <f>+'Ark1'!W2708</f>
        <v>86.00946890493087</v>
      </c>
      <c r="P141" s="46"/>
      <c r="Q141" s="48">
        <f>+'Ark1'!X2708</f>
        <v>1.4220977463882198</v>
      </c>
      <c r="R141" s="46"/>
      <c r="S141" s="48">
        <f>+'Ark1'!Y2708</f>
        <v>2.8441954927764397</v>
      </c>
      <c r="T141" s="44"/>
      <c r="U141" s="65"/>
      <c r="V141" s="44"/>
      <c r="W141" s="48">
        <f>+'Ark1'!AA2708</f>
        <v>0.56449578176075321</v>
      </c>
      <c r="X141" s="48">
        <f>+'Ark1'!AB2708</f>
        <v>2.3882337966838141</v>
      </c>
      <c r="Y141" s="48">
        <f>+'Ark1'!T2708</f>
        <v>15.527332979620947</v>
      </c>
      <c r="Z141" s="99">
        <f>+'Ark1'!V2708</f>
        <v>93.185501404058044</v>
      </c>
      <c r="AA141" s="335">
        <f t="shared" si="21"/>
        <v>9888.5946494688069</v>
      </c>
      <c r="AB141" s="65">
        <f t="shared" si="20"/>
        <v>61.81236559139785</v>
      </c>
      <c r="AC141" s="39"/>
      <c r="AD141" s="12"/>
      <c r="AE141" s="12"/>
      <c r="AG141"/>
      <c r="AH141"/>
      <c r="AI141"/>
      <c r="AJ141"/>
      <c r="AK141"/>
      <c r="AL141"/>
      <c r="AM141"/>
    </row>
    <row r="142" spans="1:39" ht="15.6">
      <c r="A142" s="39"/>
      <c r="B142" s="46">
        <f>+'Ark1'!C2709</f>
        <v>2018</v>
      </c>
      <c r="C142" s="46">
        <f>+'Ark1'!N2709</f>
        <v>87</v>
      </c>
      <c r="D142" s="47" t="s">
        <v>403</v>
      </c>
      <c r="E142" s="335">
        <f>+'Ark1'!Q2709</f>
        <v>1888</v>
      </c>
      <c r="F142" s="46"/>
      <c r="G142" s="335">
        <f>+'Ark1'!R2709</f>
        <v>121758</v>
      </c>
      <c r="H142" s="335"/>
      <c r="I142" s="99">
        <f>+'Ark1'!AD2709</f>
        <v>7.4549107030789363</v>
      </c>
      <c r="J142" s="46"/>
      <c r="K142" s="99">
        <f>+'Ark1'!AE2709</f>
        <v>8.5030561235568811</v>
      </c>
      <c r="L142" s="46"/>
      <c r="M142" s="48">
        <f>+'Ark1'!U2709</f>
        <v>59.628587151140813</v>
      </c>
      <c r="N142" s="46"/>
      <c r="O142" s="99">
        <f>+'Ark1'!W2709</f>
        <v>88.453526454983134</v>
      </c>
      <c r="P142" s="46"/>
      <c r="Q142" s="48">
        <f>+'Ark1'!X2709</f>
        <v>1.5506167972535685</v>
      </c>
      <c r="R142" s="46"/>
      <c r="S142" s="48">
        <f>+'Ark1'!Y2709</f>
        <v>3.101233594507137</v>
      </c>
      <c r="T142" s="44"/>
      <c r="U142" s="65"/>
      <c r="V142" s="44"/>
      <c r="W142" s="48">
        <f>+'Ark1'!AA2709</f>
        <v>0.85884668371031136</v>
      </c>
      <c r="X142" s="48">
        <f>+'Ark1'!AB2709</f>
        <v>2.3331651614974902</v>
      </c>
      <c r="Y142" s="48">
        <f>+'Ark1'!T2709</f>
        <v>15.474843542108122</v>
      </c>
      <c r="Z142" s="99">
        <f>+'Ark1'!V2709</f>
        <v>95.835808456000564</v>
      </c>
      <c r="AA142" s="335">
        <f t="shared" si="21"/>
        <v>10769.924474105837</v>
      </c>
      <c r="AB142" s="65">
        <f t="shared" si="20"/>
        <v>64.490466101694921</v>
      </c>
      <c r="AC142" s="39"/>
      <c r="AD142" s="12"/>
      <c r="AE142" s="12"/>
      <c r="AG142"/>
      <c r="AH142"/>
      <c r="AI142"/>
      <c r="AJ142"/>
      <c r="AK142"/>
      <c r="AL142"/>
      <c r="AM142"/>
    </row>
    <row r="143" spans="1:39" ht="15.6">
      <c r="A143" s="39"/>
      <c r="B143" s="46">
        <f>+'Ark1'!C2710</f>
        <v>2018</v>
      </c>
      <c r="C143" s="46">
        <f>+'Ark1'!N2710</f>
        <v>90</v>
      </c>
      <c r="D143" s="47" t="s">
        <v>402</v>
      </c>
      <c r="E143" s="335">
        <f>+'Ark1'!Q2710</f>
        <v>1951</v>
      </c>
      <c r="F143" s="46"/>
      <c r="G143" s="335">
        <f>+'Ark1'!R2710</f>
        <v>102680</v>
      </c>
      <c r="H143" s="335"/>
      <c r="I143" s="99">
        <f>+'Ark1'!AD2710</f>
        <v>6.2868167265571477</v>
      </c>
      <c r="J143" s="46"/>
      <c r="K143" s="99">
        <f>+'Ark1'!AE2710</f>
        <v>7.4702539188745405</v>
      </c>
      <c r="L143" s="46"/>
      <c r="M143" s="48">
        <f>+'Ark1'!U2710</f>
        <v>59.526515188406357</v>
      </c>
      <c r="N143" s="46"/>
      <c r="O143" s="99">
        <f>+'Ark1'!W2710</f>
        <v>92.147920176864631</v>
      </c>
      <c r="P143" s="46"/>
      <c r="Q143" s="48">
        <f>+'Ark1'!X2710</f>
        <v>2.0568757304246206</v>
      </c>
      <c r="R143" s="46"/>
      <c r="S143" s="48">
        <f>+'Ark1'!Y2710</f>
        <v>4.1137514608492411</v>
      </c>
      <c r="T143" s="44"/>
      <c r="U143" s="65"/>
      <c r="V143" s="44"/>
      <c r="W143" s="48">
        <f>+'Ark1'!AA2710</f>
        <v>1.4045599077955415</v>
      </c>
      <c r="X143" s="48">
        <f>+'Ark1'!AB2710</f>
        <v>2.2756151273772742</v>
      </c>
      <c r="Y143" s="48">
        <f>+'Ark1'!T2710</f>
        <v>15.42494156603038</v>
      </c>
      <c r="Z143" s="99">
        <f>+'Ark1'!V2710</f>
        <v>99.838164408133466</v>
      </c>
      <c r="AA143" s="335">
        <f t="shared" si="21"/>
        <v>9461.7484437604598</v>
      </c>
      <c r="AB143" s="65">
        <f t="shared" si="20"/>
        <v>52.629420809841108</v>
      </c>
      <c r="AC143" s="39"/>
      <c r="AD143" s="12"/>
      <c r="AE143" s="12"/>
      <c r="AG143"/>
      <c r="AH143"/>
      <c r="AI143"/>
      <c r="AJ143"/>
      <c r="AK143"/>
      <c r="AL143"/>
      <c r="AM143"/>
    </row>
    <row r="144" spans="1:39" ht="15.6">
      <c r="A144" s="39"/>
      <c r="B144" s="46">
        <f>+'Ark1'!C2711</f>
        <v>2018</v>
      </c>
      <c r="C144" s="46">
        <f>+'Ark1'!N2711</f>
        <v>95</v>
      </c>
      <c r="D144" s="47" t="s">
        <v>401</v>
      </c>
      <c r="E144" s="335">
        <f>+'Ark1'!Q2711</f>
        <v>1835</v>
      </c>
      <c r="F144" s="46"/>
      <c r="G144" s="335">
        <f>+'Ark1'!R2711</f>
        <v>38134</v>
      </c>
      <c r="H144" s="335"/>
      <c r="I144" s="99">
        <f>+'Ark1'!AD2711</f>
        <v>2.3348409529658185</v>
      </c>
      <c r="J144" s="46"/>
      <c r="K144" s="99">
        <f>+'Ark1'!AE2711</f>
        <v>2.9236561756756161</v>
      </c>
      <c r="L144" s="46"/>
      <c r="M144" s="48">
        <f>+'Ark1'!U2711</f>
        <v>59.429695285047451</v>
      </c>
      <c r="N144" s="46"/>
      <c r="O144" s="99">
        <f>+'Ark1'!W2711</f>
        <v>97.104035768606479</v>
      </c>
      <c r="P144" s="46"/>
      <c r="Q144" s="48">
        <f>+'Ark1'!X2711</f>
        <v>3.0025698851418681</v>
      </c>
      <c r="R144" s="46"/>
      <c r="S144" s="48">
        <f>+'Ark1'!Y2711</f>
        <v>6.0051397702837361</v>
      </c>
      <c r="T144" s="44"/>
      <c r="U144" s="65"/>
      <c r="V144" s="44"/>
      <c r="W144" s="48">
        <f>+'Ark1'!AA2711</f>
        <v>1.401989955313873</v>
      </c>
      <c r="X144" s="48">
        <f>+'Ark1'!AB2711</f>
        <v>2.2281438658170556</v>
      </c>
      <c r="Y144" s="48">
        <f>+'Ark1'!T2711</f>
        <v>15.360675512665862</v>
      </c>
      <c r="Z144" s="99">
        <f>+'Ark1'!V2711</f>
        <v>105.20480581647789</v>
      </c>
      <c r="AA144" s="335">
        <f t="shared" si="21"/>
        <v>3702.9653000000394</v>
      </c>
      <c r="AB144" s="65">
        <f t="shared" si="20"/>
        <v>20.781471389645777</v>
      </c>
      <c r="AC144" s="39"/>
      <c r="AD144" s="12"/>
      <c r="AE144" s="12"/>
      <c r="AG144"/>
      <c r="AH144"/>
      <c r="AI144"/>
      <c r="AJ144"/>
      <c r="AK144"/>
      <c r="AL144"/>
      <c r="AM144"/>
    </row>
    <row r="145" spans="1:39" ht="15.6">
      <c r="A145" s="39"/>
      <c r="B145" s="46">
        <f>+'Ark1'!C2712</f>
        <v>2018</v>
      </c>
      <c r="C145" s="46">
        <f>+'Ark1'!N2712</f>
        <v>100</v>
      </c>
      <c r="D145" s="47" t="s">
        <v>400</v>
      </c>
      <c r="E145" s="335">
        <f>+'Ark1'!Q2712</f>
        <v>1539</v>
      </c>
      <c r="F145" s="46"/>
      <c r="G145" s="335">
        <f>+'Ark1'!R2712</f>
        <v>13504</v>
      </c>
      <c r="H145" s="335"/>
      <c r="I145" s="99">
        <f>+'Ark1'!AD2712</f>
        <v>0.8268131386387586</v>
      </c>
      <c r="J145" s="46"/>
      <c r="K145" s="99">
        <f>+'Ark1'!AE2712</f>
        <v>1.0885811131218339</v>
      </c>
      <c r="L145" s="46"/>
      <c r="M145" s="48">
        <f>+'Ark1'!U2712</f>
        <v>59.35915858084585</v>
      </c>
      <c r="N145" s="46"/>
      <c r="O145" s="99">
        <f>+'Ark1'!W2712</f>
        <v>102.12173913043438</v>
      </c>
      <c r="P145" s="46"/>
      <c r="Q145" s="48">
        <f>+'Ark1'!X2712</f>
        <v>3.9469786729857823</v>
      </c>
      <c r="R145" s="46"/>
      <c r="S145" s="48">
        <f>+'Ark1'!Y2712</f>
        <v>7.8939573459715646</v>
      </c>
      <c r="T145" s="44"/>
      <c r="U145" s="65"/>
      <c r="V145" s="44"/>
      <c r="W145" s="48">
        <f>+'Ark1'!AA2712</f>
        <v>1.4294082266557322</v>
      </c>
      <c r="X145" s="48">
        <f>+'Ark1'!AB2712</f>
        <v>2.2542529087680721</v>
      </c>
      <c r="Y145" s="48">
        <f>+'Ark1'!T2712</f>
        <v>15.320053317535548</v>
      </c>
      <c r="Z145" s="99">
        <f>+'Ark1'!V2712</f>
        <v>110.66565993306156</v>
      </c>
      <c r="AA145" s="335">
        <f t="shared" si="21"/>
        <v>1379.0519652173859</v>
      </c>
      <c r="AB145" s="65">
        <f t="shared" si="20"/>
        <v>8.7745289148797916</v>
      </c>
      <c r="AC145" s="39"/>
      <c r="AD145" s="12"/>
      <c r="AE145" s="12"/>
      <c r="AG145"/>
      <c r="AH145"/>
      <c r="AI145"/>
      <c r="AJ145"/>
      <c r="AK145"/>
      <c r="AL145"/>
      <c r="AM145"/>
    </row>
    <row r="146" spans="1:39" ht="15.6">
      <c r="A146" s="39"/>
      <c r="B146" s="46">
        <f>+'Ark1'!C2713</f>
        <v>2018</v>
      </c>
      <c r="C146" s="46">
        <f>+'Ark1'!N2713</f>
        <v>105</v>
      </c>
      <c r="D146" s="47" t="s">
        <v>399</v>
      </c>
      <c r="E146" s="335">
        <f>+'Ark1'!Q2713</f>
        <v>1158</v>
      </c>
      <c r="F146" s="46"/>
      <c r="G146" s="335">
        <f>+'Ark1'!R2713</f>
        <v>5527</v>
      </c>
      <c r="H146" s="335"/>
      <c r="I146" s="99">
        <f>+'Ark1'!AD2713</f>
        <v>0.3384031558987276</v>
      </c>
      <c r="J146" s="46"/>
      <c r="K146" s="99">
        <f>+'Ark1'!AE2713</f>
        <v>0.46785727249331294</v>
      </c>
      <c r="L146" s="46"/>
      <c r="M146" s="48">
        <f>+'Ark1'!U2713</f>
        <v>57.941016826488166</v>
      </c>
      <c r="N146" s="46"/>
      <c r="O146" s="99">
        <f>+'Ark1'!W2713</f>
        <v>107.21295458657518</v>
      </c>
      <c r="P146" s="46"/>
      <c r="Q146" s="48">
        <f>+'Ark1'!X2713</f>
        <v>5.1022254387552035</v>
      </c>
      <c r="R146" s="46"/>
      <c r="S146" s="48">
        <f>+'Ark1'!Y2713</f>
        <v>10.204450877510405</v>
      </c>
      <c r="T146" s="44"/>
      <c r="U146" s="65"/>
      <c r="V146" s="44"/>
      <c r="W146" s="48">
        <f>+'Ark1'!AA2713</f>
        <v>1.4311932699988643</v>
      </c>
      <c r="X146" s="48">
        <f>+'Ark1'!AB2713</f>
        <v>2.8214065621995243</v>
      </c>
      <c r="Y146" s="48">
        <f>+'Ark1'!T2713</f>
        <v>14.549846209516916</v>
      </c>
      <c r="Z146" s="99">
        <f>+'Ark1'!V2713</f>
        <v>116.1570472227242</v>
      </c>
      <c r="AA146" s="335">
        <f t="shared" si="21"/>
        <v>592.56600000000105</v>
      </c>
      <c r="AB146" s="65">
        <f t="shared" si="20"/>
        <v>4.7728842832469773</v>
      </c>
      <c r="AC146" s="39"/>
      <c r="AD146" s="12"/>
      <c r="AE146" s="12"/>
      <c r="AG146"/>
      <c r="AH146"/>
      <c r="AI146"/>
      <c r="AJ146"/>
      <c r="AK146"/>
      <c r="AL146"/>
      <c r="AM146"/>
    </row>
    <row r="147" spans="1:39" ht="15.6">
      <c r="A147" s="39"/>
      <c r="B147" s="46">
        <f>+'Ark1'!C2714</f>
        <v>2018</v>
      </c>
      <c r="C147" s="46">
        <f>+'Ark1'!N2714</f>
        <v>110</v>
      </c>
      <c r="D147" s="47" t="s">
        <v>398</v>
      </c>
      <c r="E147" s="335">
        <f>+'Ark1'!Q2714</f>
        <v>773</v>
      </c>
      <c r="F147" s="46"/>
      <c r="G147" s="335">
        <f>+'Ark1'!R2714</f>
        <v>2871</v>
      </c>
      <c r="H147" s="335"/>
      <c r="I147" s="99">
        <f>+'Ark1'!AD2714</f>
        <v>0.17578351014750268</v>
      </c>
      <c r="J147" s="46"/>
      <c r="K147" s="99">
        <f>+'Ark1'!AE2714</f>
        <v>0.25471489740103243</v>
      </c>
      <c r="L147" s="46"/>
      <c r="M147" s="48">
        <f>+'Ark1'!U2714</f>
        <v>57.206896551724142</v>
      </c>
      <c r="N147" s="46"/>
      <c r="O147" s="99">
        <f>+'Ark1'!W2714</f>
        <v>112.36847788227102</v>
      </c>
      <c r="P147" s="46"/>
      <c r="Q147" s="48">
        <f>+'Ark1'!X2714</f>
        <v>4.597701149425288</v>
      </c>
      <c r="R147" s="46"/>
      <c r="S147" s="48">
        <f>+'Ark1'!Y2714</f>
        <v>9.1954022988505759</v>
      </c>
      <c r="T147" s="44"/>
      <c r="U147" s="65"/>
      <c r="V147" s="44"/>
      <c r="W147" s="48">
        <f>+'Ark1'!AA2714</f>
        <v>1.4713207775662873</v>
      </c>
      <c r="X147" s="48">
        <f>+'Ark1'!AB2714</f>
        <v>2.9814884255556926</v>
      </c>
      <c r="Y147" s="48">
        <f>+'Ark1'!T2714</f>
        <v>14.11494252873563</v>
      </c>
      <c r="Z147" s="99">
        <f>+'Ark1'!V2714</f>
        <v>121.74266292770452</v>
      </c>
      <c r="AA147" s="335">
        <f t="shared" si="21"/>
        <v>322.6099000000001</v>
      </c>
      <c r="AB147" s="65">
        <f t="shared" si="20"/>
        <v>3.7141009055627427</v>
      </c>
      <c r="AC147" s="39"/>
      <c r="AD147" s="12"/>
      <c r="AE147" s="12"/>
      <c r="AG147"/>
      <c r="AH147"/>
      <c r="AI147"/>
      <c r="AJ147"/>
      <c r="AK147"/>
      <c r="AL147"/>
      <c r="AM147"/>
    </row>
    <row r="148" spans="1:39" ht="15.6">
      <c r="A148" s="39"/>
      <c r="B148" s="46">
        <f>+'Ark1'!C2715</f>
        <v>2018</v>
      </c>
      <c r="C148" s="46">
        <f>+'Ark1'!N2715</f>
        <v>115</v>
      </c>
      <c r="D148" s="47" t="s">
        <v>457</v>
      </c>
      <c r="E148" s="335">
        <f>+'Ark1'!Q2715</f>
        <v>581</v>
      </c>
      <c r="F148" s="46"/>
      <c r="G148" s="335">
        <f>+'Ark1'!R2715</f>
        <v>1822</v>
      </c>
      <c r="H148" s="335"/>
      <c r="I148" s="99">
        <f>+'Ark1'!AD2715</f>
        <v>0.11155609734892014</v>
      </c>
      <c r="J148" s="46"/>
      <c r="K148" s="99">
        <f>+'Ark1'!AE2715</f>
        <v>0.16880731525905443</v>
      </c>
      <c r="L148" s="46"/>
      <c r="M148" s="48">
        <f>+'Ark1'!U2715</f>
        <v>57.19538968166848</v>
      </c>
      <c r="N148" s="46"/>
      <c r="O148" s="99">
        <f>+'Ark1'!W2715</f>
        <v>117.34544456641081</v>
      </c>
      <c r="P148" s="46"/>
      <c r="Q148" s="48">
        <f>+'Ark1'!X2715</f>
        <v>3.7321624588364433</v>
      </c>
      <c r="R148" s="46"/>
      <c r="S148" s="48">
        <f>+'Ark1'!Y2715</f>
        <v>7.4643249176728865</v>
      </c>
      <c r="T148" s="44"/>
      <c r="U148" s="65"/>
      <c r="V148" s="44"/>
      <c r="W148" s="48">
        <f>+'Ark1'!AA2715</f>
        <v>1.4565227055450762</v>
      </c>
      <c r="X148" s="48">
        <f>+'Ark1'!AB2715</f>
        <v>3.1780705502305366</v>
      </c>
      <c r="Y148" s="48">
        <f>+'Ark1'!T2715</f>
        <v>14.113611416026345</v>
      </c>
      <c r="Z148" s="99">
        <f>+'Ark1'!V2715</f>
        <v>127.1348261824607</v>
      </c>
      <c r="AA148" s="335">
        <f t="shared" si="21"/>
        <v>213.80340000000049</v>
      </c>
      <c r="AB148" s="65">
        <f t="shared" si="20"/>
        <v>3.1359724612736661</v>
      </c>
      <c r="AC148" s="39"/>
      <c r="AD148" s="12"/>
      <c r="AE148" s="12"/>
      <c r="AG148"/>
      <c r="AH148"/>
      <c r="AI148"/>
      <c r="AJ148"/>
      <c r="AK148"/>
      <c r="AL148"/>
      <c r="AM148"/>
    </row>
    <row r="149" spans="1:39" ht="15.6">
      <c r="A149" s="39"/>
      <c r="B149">
        <f>+'Ark1'!C2716</f>
        <v>2018</v>
      </c>
      <c r="C149">
        <f>+'Ark1'!N2716</f>
        <v>120</v>
      </c>
      <c r="D149" s="3" t="s">
        <v>519</v>
      </c>
      <c r="E149" s="301">
        <f>+'Ark1'!Q2716</f>
        <v>402</v>
      </c>
      <c r="G149" s="301">
        <f>+'Ark1'!R2716</f>
        <v>1121</v>
      </c>
      <c r="I149" s="100">
        <f>+'Ark1'!AD2716</f>
        <v>6.8635776689428954E-2</v>
      </c>
      <c r="K149" s="100">
        <f>+'Ark1'!AE2716</f>
        <v>0.10832291062444212</v>
      </c>
      <c r="M149" s="1">
        <f>+'Ark1'!U2716</f>
        <v>56.956289027653888</v>
      </c>
      <c r="O149" s="100">
        <f>+'Ark1'!W2716</f>
        <v>122.38777876895622</v>
      </c>
      <c r="Q149" s="1">
        <f>+'Ark1'!X2716</f>
        <v>3.568242640499554</v>
      </c>
      <c r="S149" s="1">
        <f>+'Ark1'!Y2716</f>
        <v>7.1364852809991079</v>
      </c>
      <c r="T149" s="44"/>
      <c r="V149" s="44"/>
      <c r="W149" s="1">
        <f>+'Ark1'!AA2716</f>
        <v>1.4695125230599098</v>
      </c>
      <c r="X149" s="1">
        <f>+'Ark1'!AB2716</f>
        <v>3.3649367648118007</v>
      </c>
      <c r="Y149" s="1">
        <f>+'Ark1'!T2716</f>
        <v>13.97591436217663</v>
      </c>
      <c r="Z149" s="100">
        <f>+'Ark1'!V2716</f>
        <v>132.59781015054853</v>
      </c>
      <c r="AA149" s="301">
        <f>+(G149*O149)/1000</f>
        <v>137.19669999999994</v>
      </c>
      <c r="AB149" s="10">
        <f t="shared" si="20"/>
        <v>2.7885572139303481</v>
      </c>
      <c r="AC149" s="39"/>
      <c r="AD149" s="12"/>
      <c r="AE149" s="12"/>
      <c r="AG149"/>
      <c r="AH149"/>
      <c r="AI149"/>
      <c r="AJ149"/>
      <c r="AK149"/>
      <c r="AL149"/>
      <c r="AM149"/>
    </row>
    <row r="150" spans="1:39" ht="15.6">
      <c r="A150" s="39"/>
      <c r="B150">
        <f>+'Ark1'!C2717</f>
        <v>2018</v>
      </c>
      <c r="C150">
        <f>+'Ark1'!N2717</f>
        <v>125</v>
      </c>
      <c r="D150" s="3" t="s">
        <v>413</v>
      </c>
      <c r="E150" s="301">
        <f>+'Ark1'!Q2717</f>
        <v>5</v>
      </c>
      <c r="G150" s="301">
        <f>+'Ark1'!R2717</f>
        <v>4</v>
      </c>
      <c r="I150" s="100">
        <f>+'Ark1'!AD2717</f>
        <v>2.4490910504702563E-4</v>
      </c>
      <c r="K150" s="100">
        <f>+'Ark1'!AE2717</f>
        <v>3.9793046738528575E-4</v>
      </c>
      <c r="M150" s="1">
        <f>+'Ark1'!U2717</f>
        <v>56</v>
      </c>
      <c r="O150" s="100">
        <f>+'Ark1'!W2717</f>
        <v>126.00000000000001</v>
      </c>
      <c r="Q150" s="1">
        <f>+'Ark1'!X2717</f>
        <v>0</v>
      </c>
      <c r="S150" s="1">
        <f>+'Ark1'!Y2717</f>
        <v>0</v>
      </c>
      <c r="T150" s="44"/>
      <c r="V150" s="44"/>
      <c r="W150" s="1">
        <f>+'Ark1'!AA2717</f>
        <v>0.68920243760345556</v>
      </c>
      <c r="X150" s="1">
        <f>+'Ark1'!AB2717</f>
        <v>3.0822070014844876</v>
      </c>
      <c r="Y150" s="1">
        <f>+'Ark1'!T2717</f>
        <v>13.25</v>
      </c>
      <c r="Z150" s="100">
        <f>+'Ark1'!V2717</f>
        <v>136.51137594799565</v>
      </c>
      <c r="AA150" s="301">
        <f t="shared" ref="AA150:AA166" si="22">+(G150*O150)/1000</f>
        <v>0.504</v>
      </c>
      <c r="AB150" s="10">
        <f t="shared" si="20"/>
        <v>0.8</v>
      </c>
      <c r="AC150" s="39"/>
      <c r="AD150" s="12"/>
      <c r="AE150" s="12"/>
      <c r="AG150"/>
      <c r="AH150"/>
      <c r="AI150"/>
      <c r="AJ150"/>
      <c r="AK150"/>
      <c r="AL150"/>
      <c r="AM150"/>
    </row>
    <row r="151" spans="1:39" ht="15.6">
      <c r="A151" s="39"/>
      <c r="B151">
        <f>+'Ark1'!C2718</f>
        <v>2017</v>
      </c>
      <c r="C151">
        <f>+'Ark1'!N2718</f>
        <v>40</v>
      </c>
      <c r="D151" s="3" t="s">
        <v>412</v>
      </c>
      <c r="E151" s="301">
        <f>+'Ark1'!Q2718</f>
        <v>1531</v>
      </c>
      <c r="G151" s="301">
        <f>+'Ark1'!R2718</f>
        <v>16042</v>
      </c>
      <c r="I151" s="100">
        <f>+'Ark1'!AD2718</f>
        <v>1.0153839337424324</v>
      </c>
      <c r="K151" s="100">
        <f>+'Ark1'!AE2718</f>
        <v>0.62353074254576113</v>
      </c>
      <c r="M151" s="1">
        <f>+'Ark1'!U2718</f>
        <v>63.020947973986992</v>
      </c>
      <c r="O151" s="100">
        <f>+'Ark1'!W2718</f>
        <v>49.783504252126384</v>
      </c>
      <c r="Q151" s="1">
        <f>+'Ark1'!X2718</f>
        <v>2.5246228649794289</v>
      </c>
      <c r="S151" s="1">
        <f>+'Ark1'!Y2718</f>
        <v>5.0492457299588578</v>
      </c>
      <c r="T151" s="44"/>
      <c r="V151" s="44"/>
      <c r="W151" s="1">
        <f>+'Ark1'!AA2718</f>
        <v>4.053341253086387</v>
      </c>
      <c r="X151" s="1">
        <f>+'Ark1'!AB2718</f>
        <v>3.2490424805341176</v>
      </c>
      <c r="Y151" s="1">
        <f>+'Ark1'!T2718</f>
        <v>16.507979054980677</v>
      </c>
      <c r="Z151" s="100">
        <f>+'Ark1'!V2718</f>
        <v>54.090608413632808</v>
      </c>
      <c r="AA151" s="301">
        <f t="shared" si="22"/>
        <v>798.62697521261146</v>
      </c>
      <c r="AB151" s="10">
        <f t="shared" si="20"/>
        <v>10.478118876551274</v>
      </c>
      <c r="AC151" s="39"/>
      <c r="AD151" s="12"/>
      <c r="AE151" s="12"/>
      <c r="AG151"/>
      <c r="AH151"/>
      <c r="AI151"/>
      <c r="AJ151"/>
      <c r="AK151"/>
      <c r="AL151"/>
      <c r="AM151"/>
    </row>
    <row r="152" spans="1:39" ht="15.6">
      <c r="A152" s="39"/>
      <c r="B152">
        <f>+'Ark1'!C2719</f>
        <v>2017</v>
      </c>
      <c r="C152">
        <f>+'Ark1'!N2719</f>
        <v>55</v>
      </c>
      <c r="D152" s="3" t="s">
        <v>411</v>
      </c>
      <c r="E152" s="301">
        <f>+'Ark1'!Q2719</f>
        <v>1843</v>
      </c>
      <c r="G152" s="301">
        <f>+'Ark1'!R2719</f>
        <v>40955</v>
      </c>
      <c r="I152" s="100">
        <f>+'Ark1'!AD2719</f>
        <v>2.5922608780963285</v>
      </c>
      <c r="K152" s="100">
        <f>+'Ark1'!AE2719</f>
        <v>1.9202197384360125</v>
      </c>
      <c r="M152" s="1">
        <f>+'Ark1'!U2719</f>
        <v>62.233347175065319</v>
      </c>
      <c r="O152" s="100">
        <f>+'Ark1'!W2719</f>
        <v>59.888587899069442</v>
      </c>
      <c r="Q152" s="1">
        <f>+'Ark1'!X2719</f>
        <v>2.9056281284336474</v>
      </c>
      <c r="S152" s="1">
        <f>+'Ark1'!Y2719</f>
        <v>5.8112562568672947</v>
      </c>
      <c r="T152" s="44"/>
      <c r="V152" s="44"/>
      <c r="W152" s="1">
        <f>+'Ark1'!AA2719</f>
        <v>2.2114116399533525</v>
      </c>
      <c r="X152" s="1">
        <f>+'Ark1'!AB2719</f>
        <v>3.0981163918381101</v>
      </c>
      <c r="Y152" s="1">
        <f>+'Ark1'!T2719</f>
        <v>16.397509461604198</v>
      </c>
      <c r="Z152" s="100">
        <f>+'Ark1'!V2719</f>
        <v>64.909565924749643</v>
      </c>
      <c r="AA152" s="301">
        <f t="shared" si="22"/>
        <v>2452.7371174063892</v>
      </c>
      <c r="AB152" s="10">
        <f t="shared" si="20"/>
        <v>22.221920781334781</v>
      </c>
      <c r="AC152" s="39"/>
      <c r="AD152" s="12"/>
      <c r="AE152" s="12"/>
      <c r="AG152"/>
      <c r="AH152"/>
      <c r="AI152"/>
      <c r="AJ152"/>
      <c r="AK152"/>
      <c r="AL152"/>
      <c r="AM152"/>
    </row>
    <row r="153" spans="1:39" ht="15.6">
      <c r="A153" s="39"/>
      <c r="B153">
        <f>+'Ark1'!C2720</f>
        <v>2017</v>
      </c>
      <c r="C153">
        <f>+'Ark1'!N2720</f>
        <v>63</v>
      </c>
      <c r="D153" s="3" t="s">
        <v>410</v>
      </c>
      <c r="E153" s="301">
        <f>+'Ark1'!Q2720</f>
        <v>1667</v>
      </c>
      <c r="G153" s="301">
        <f>+'Ark1'!R2720</f>
        <v>21438</v>
      </c>
      <c r="I153" s="100">
        <f>+'Ark1'!AD2720</f>
        <v>1.3569256184746457</v>
      </c>
      <c r="K153" s="100">
        <f>+'Ark1'!AE2720</f>
        <v>1.0759951252517872</v>
      </c>
      <c r="M153" s="1">
        <f>+'Ark1'!U2720</f>
        <v>61.735756614250391</v>
      </c>
      <c r="O153" s="100">
        <f>+'Ark1'!W2720</f>
        <v>64.105935327329647</v>
      </c>
      <c r="Q153" s="1">
        <f>+'Ark1'!X2720</f>
        <v>2.8174269987871998</v>
      </c>
      <c r="S153" s="1">
        <f>+'Ark1'!Y2720</f>
        <v>5.6348539975743996</v>
      </c>
      <c r="T153" s="44"/>
      <c r="V153" s="44"/>
      <c r="W153" s="1">
        <f>+'Ark1'!AA2720</f>
        <v>0.57620708619289884</v>
      </c>
      <c r="X153" s="1">
        <f>+'Ark1'!AB2720</f>
        <v>3.0159746840111903</v>
      </c>
      <c r="Y153" s="1">
        <f>+'Ark1'!T2720</f>
        <v>16.275165593805397</v>
      </c>
      <c r="Z153" s="100">
        <f>+'Ark1'!V2720</f>
        <v>69.476466917714461</v>
      </c>
      <c r="AA153" s="301">
        <f t="shared" si="22"/>
        <v>1374.3030415472931</v>
      </c>
      <c r="AB153" s="10">
        <f t="shared" si="20"/>
        <v>12.860227954409119</v>
      </c>
      <c r="AC153" s="39"/>
      <c r="AD153" s="12"/>
      <c r="AE153" s="12"/>
      <c r="AG153"/>
      <c r="AH153"/>
      <c r="AI153"/>
      <c r="AJ153"/>
      <c r="AK153"/>
      <c r="AL153"/>
      <c r="AM153"/>
    </row>
    <row r="154" spans="1:39" ht="15.6">
      <c r="A154" s="39"/>
      <c r="B154">
        <f>+'Ark1'!C2721</f>
        <v>2017</v>
      </c>
      <c r="C154">
        <f>+'Ark1'!N2721</f>
        <v>65</v>
      </c>
      <c r="D154" s="3" t="s">
        <v>409</v>
      </c>
      <c r="E154" s="301">
        <f>+'Ark1'!Q2721</f>
        <v>1744</v>
      </c>
      <c r="G154" s="301">
        <f>+'Ark1'!R2721</f>
        <v>30056</v>
      </c>
      <c r="I154" s="100">
        <f>+'Ark1'!AD2721</f>
        <v>1.9024049066551889</v>
      </c>
      <c r="K154" s="100">
        <f>+'Ark1'!AE2721</f>
        <v>1.5559256689950576</v>
      </c>
      <c r="M154" s="1">
        <f>+'Ark1'!U2721</f>
        <v>61.4409543140452</v>
      </c>
      <c r="O154" s="100">
        <f>+'Ark1'!W2721</f>
        <v>66.104555285662101</v>
      </c>
      <c r="Q154" s="1">
        <f>+'Ark1'!X2721</f>
        <v>2.5818472185254198</v>
      </c>
      <c r="S154" s="1">
        <f>+'Ark1'!Y2721</f>
        <v>5.1636944370508395</v>
      </c>
      <c r="T154" s="44"/>
      <c r="V154" s="44"/>
      <c r="W154" s="1">
        <f>+'Ark1'!AA2721</f>
        <v>0.56923085871002888</v>
      </c>
      <c r="X154" s="1">
        <f>+'Ark1'!AB2721</f>
        <v>2.9956016150980855</v>
      </c>
      <c r="Y154" s="1">
        <f>+'Ark1'!T2721</f>
        <v>16.192108064945437</v>
      </c>
      <c r="Z154" s="100">
        <f>+'Ark1'!V2721</f>
        <v>71.626363666156649</v>
      </c>
      <c r="AA154" s="301">
        <f t="shared" si="22"/>
        <v>1986.8385136658601</v>
      </c>
      <c r="AB154" s="10">
        <f t="shared" si="20"/>
        <v>17.23394495412844</v>
      </c>
      <c r="AC154" s="39"/>
      <c r="AD154" s="12"/>
      <c r="AE154" s="12"/>
      <c r="AG154"/>
      <c r="AH154"/>
      <c r="AI154"/>
      <c r="AJ154"/>
      <c r="AK154"/>
      <c r="AL154"/>
      <c r="AM154"/>
    </row>
    <row r="155" spans="1:39" ht="15.6">
      <c r="A155" s="39"/>
      <c r="B155">
        <f>+'Ark1'!C2722</f>
        <v>2017</v>
      </c>
      <c r="C155">
        <f>+'Ark1'!N2722</f>
        <v>67</v>
      </c>
      <c r="D155" s="3" t="s">
        <v>408</v>
      </c>
      <c r="E155" s="301">
        <f>+'Ark1'!Q2722</f>
        <v>1800</v>
      </c>
      <c r="G155" s="301">
        <f>+'Ark1'!R2722</f>
        <v>40706</v>
      </c>
      <c r="I155" s="100">
        <f>+'Ark1'!AD2722</f>
        <v>2.5765003370477153</v>
      </c>
      <c r="K155" s="100">
        <f>+'Ark1'!AE2722</f>
        <v>2.1709560884043606</v>
      </c>
      <c r="M155" s="1">
        <f>+'Ark1'!U2722</f>
        <v>61.205424928134448</v>
      </c>
      <c r="O155" s="100">
        <f>+'Ark1'!W2722</f>
        <v>68.104582196997725</v>
      </c>
      <c r="Q155" s="1">
        <f>+'Ark1'!X2722</f>
        <v>2.6261484793396543</v>
      </c>
      <c r="S155" s="1">
        <f>+'Ark1'!Y2722</f>
        <v>5.2522969586793087</v>
      </c>
      <c r="T155" s="44"/>
      <c r="V155" s="44"/>
      <c r="W155" s="1">
        <f>+'Ark1'!AA2722</f>
        <v>0.56927971515518194</v>
      </c>
      <c r="X155" s="1">
        <f>+'Ark1'!AB2722</f>
        <v>2.9348236576283475</v>
      </c>
      <c r="Y155" s="1">
        <f>+'Ark1'!T2722</f>
        <v>16.122635483712475</v>
      </c>
      <c r="Z155" s="100">
        <f>+'Ark1'!V2722</f>
        <v>73.795174028031852</v>
      </c>
      <c r="AA155" s="301">
        <f t="shared" si="22"/>
        <v>2772.2651229109892</v>
      </c>
      <c r="AB155" s="10">
        <f t="shared" si="20"/>
        <v>22.614444444444445</v>
      </c>
      <c r="AC155" s="39"/>
      <c r="AD155" s="12"/>
      <c r="AE155" s="12"/>
      <c r="AG155"/>
      <c r="AH155"/>
      <c r="AI155"/>
      <c r="AJ155"/>
      <c r="AK155"/>
      <c r="AL155"/>
      <c r="AM155"/>
    </row>
    <row r="156" spans="1:39" ht="15.6">
      <c r="A156" s="39"/>
      <c r="B156">
        <f>+'Ark1'!C2723</f>
        <v>2017</v>
      </c>
      <c r="C156">
        <f>+'Ark1'!N2723</f>
        <v>69</v>
      </c>
      <c r="D156" s="3" t="s">
        <v>407</v>
      </c>
      <c r="E156" s="301">
        <f>+'Ark1'!Q2723</f>
        <v>1856</v>
      </c>
      <c r="G156" s="301">
        <f>+'Ark1'!R2723</f>
        <v>53491</v>
      </c>
      <c r="I156" s="100">
        <f>+'Ark1'!AD2723</f>
        <v>3.3857313302466303</v>
      </c>
      <c r="K156" s="100">
        <f>+'Ark1'!AE2723</f>
        <v>2.9363238239850808</v>
      </c>
      <c r="M156" s="1">
        <f>+'Ark1'!U2723</f>
        <v>60.950677760119639</v>
      </c>
      <c r="O156" s="100">
        <f>+'Ark1'!W2723</f>
        <v>70.097466579414501</v>
      </c>
      <c r="Q156" s="1">
        <f>+'Ark1'!X2723</f>
        <v>2.4153595932025942</v>
      </c>
      <c r="S156" s="1">
        <f>+'Ark1'!Y2723</f>
        <v>4.8307191864051884</v>
      </c>
      <c r="T156" s="44"/>
      <c r="V156" s="44"/>
      <c r="W156" s="1">
        <f>+'Ark1'!AA2723</f>
        <v>0.57516464829174396</v>
      </c>
      <c r="X156" s="1">
        <f>+'Ark1'!AB2723</f>
        <v>2.8913835559391554</v>
      </c>
      <c r="Y156" s="1">
        <f>+'Ark1'!T2723</f>
        <v>16.031182815800783</v>
      </c>
      <c r="Z156" s="100">
        <f>+'Ark1'!V2723</f>
        <v>75.953768793931872</v>
      </c>
      <c r="AA156" s="301">
        <f t="shared" si="22"/>
        <v>3749.5835847994613</v>
      </c>
      <c r="AB156" s="10">
        <f t="shared" si="20"/>
        <v>28.820581896551722</v>
      </c>
      <c r="AC156" s="39"/>
      <c r="AD156" s="12"/>
      <c r="AE156" s="12"/>
      <c r="AG156"/>
      <c r="AH156"/>
      <c r="AI156"/>
      <c r="AJ156"/>
      <c r="AK156"/>
      <c r="AL156"/>
      <c r="AM156"/>
    </row>
    <row r="157" spans="1:39" ht="15.6">
      <c r="A157" s="39"/>
      <c r="B157">
        <f>+'Ark1'!C2724</f>
        <v>2017</v>
      </c>
      <c r="C157">
        <f>+'Ark1'!N2724</f>
        <v>71</v>
      </c>
      <c r="D157" s="3" t="s">
        <v>406</v>
      </c>
      <c r="E157" s="301">
        <f>+'Ark1'!Q2724</f>
        <v>1895</v>
      </c>
      <c r="G157" s="301">
        <f>+'Ark1'!R2724</f>
        <v>72995</v>
      </c>
      <c r="I157" s="100">
        <f>+'Ark1'!AD2724</f>
        <v>4.620243750375816</v>
      </c>
      <c r="K157" s="100">
        <f>+'Ark1'!AE2724</f>
        <v>4.1197451956438131</v>
      </c>
      <c r="M157" s="1">
        <f>+'Ark1'!U2724</f>
        <v>60.676344056557248</v>
      </c>
      <c r="O157" s="100">
        <f>+'Ark1'!W2724</f>
        <v>72.069127801830007</v>
      </c>
      <c r="Q157" s="1">
        <f>+'Ark1'!X2724</f>
        <v>2.4398931433659841</v>
      </c>
      <c r="S157" s="1">
        <f>+'Ark1'!Y2724</f>
        <v>4.8797862867319681</v>
      </c>
      <c r="T157" s="44"/>
      <c r="V157" s="44"/>
      <c r="W157" s="1">
        <f>+'Ark1'!AA2724</f>
        <v>0.58155771222268182</v>
      </c>
      <c r="X157" s="1">
        <f>+'Ark1'!AB2724</f>
        <v>2.8642666802340928</v>
      </c>
      <c r="Y157" s="1">
        <f>+'Ark1'!T2724</f>
        <v>15.922611137749158</v>
      </c>
      <c r="Z157" s="100">
        <f>+'Ark1'!V2724</f>
        <v>78.088861696259301</v>
      </c>
      <c r="AA157" s="301">
        <f t="shared" si="22"/>
        <v>5260.6859838945811</v>
      </c>
      <c r="AB157" s="10">
        <f t="shared" si="20"/>
        <v>38.519788918205805</v>
      </c>
      <c r="AC157" s="39"/>
      <c r="AD157" s="12"/>
      <c r="AE157" s="12"/>
      <c r="AG157"/>
      <c r="AH157"/>
      <c r="AI157"/>
      <c r="AJ157"/>
      <c r="AK157"/>
      <c r="AL157"/>
      <c r="AM157"/>
    </row>
    <row r="158" spans="1:39" ht="15.6">
      <c r="A158" s="39"/>
      <c r="B158">
        <f>+'Ark1'!C2725</f>
        <v>2017</v>
      </c>
      <c r="C158">
        <f>+'Ark1'!N2725</f>
        <v>73</v>
      </c>
      <c r="D158" s="3" t="s">
        <v>405</v>
      </c>
      <c r="E158" s="301">
        <f>+'Ark1'!Q2725</f>
        <v>1913</v>
      </c>
      <c r="G158" s="301">
        <f>+'Ark1'!R2725</f>
        <v>90601</v>
      </c>
      <c r="I158" s="100">
        <f>+'Ark1'!AD2725</f>
        <v>5.7346216046003047</v>
      </c>
      <c r="K158" s="100">
        <f>+'Ark1'!AE2725</f>
        <v>5.2566382354416881</v>
      </c>
      <c r="M158" s="1">
        <f>+'Ark1'!U2725</f>
        <v>60.429527015839696</v>
      </c>
      <c r="O158" s="100">
        <f>+'Ark1'!W2725</f>
        <v>74.085673602296865</v>
      </c>
      <c r="Q158" s="1">
        <f>+'Ark1'!X2725</f>
        <v>2.104833279985872</v>
      </c>
      <c r="S158" s="1">
        <f>+'Ark1'!Y2725</f>
        <v>4.209666559971744</v>
      </c>
      <c r="T158" s="44"/>
      <c r="V158" s="44"/>
      <c r="W158" s="1">
        <f>+'Ark1'!AA2725</f>
        <v>0.57946914377026382</v>
      </c>
      <c r="X158" s="1">
        <f>+'Ark1'!AB2725</f>
        <v>2.809146743730571</v>
      </c>
      <c r="Y158" s="1">
        <f>+'Ark1'!T2725</f>
        <v>15.822816525203915</v>
      </c>
      <c r="Z158" s="100">
        <f>+'Ark1'!V2725</f>
        <v>80.271502287424681</v>
      </c>
      <c r="AA158" s="301">
        <f t="shared" si="22"/>
        <v>6712.2361140416979</v>
      </c>
      <c r="AB158" s="10">
        <f t="shared" si="20"/>
        <v>47.360690015682174</v>
      </c>
      <c r="AC158" s="39"/>
      <c r="AD158" s="12"/>
      <c r="AE158" s="12"/>
      <c r="AG158"/>
      <c r="AH158"/>
      <c r="AI158"/>
      <c r="AJ158"/>
      <c r="AK158"/>
      <c r="AL158"/>
      <c r="AM158"/>
    </row>
    <row r="159" spans="1:39" ht="15.6">
      <c r="A159" s="39"/>
      <c r="B159">
        <f>+'Ark1'!C2726</f>
        <v>2017</v>
      </c>
      <c r="C159">
        <f>+'Ark1'!N2726</f>
        <v>75</v>
      </c>
      <c r="D159" s="3" t="s">
        <v>404</v>
      </c>
      <c r="E159" s="301">
        <f>+'Ark1'!Q2726</f>
        <v>1934</v>
      </c>
      <c r="G159" s="301">
        <f>+'Ark1'!R2726</f>
        <v>116052</v>
      </c>
      <c r="I159" s="100">
        <f>+'Ark1'!AD2726</f>
        <v>7.3455514448744994</v>
      </c>
      <c r="K159" s="100">
        <f>+'Ark1'!AE2726</f>
        <v>6.9143814601036402</v>
      </c>
      <c r="M159" s="1">
        <f>+'Ark1'!U2726</f>
        <v>60.246557399651856</v>
      </c>
      <c r="O159" s="100">
        <f>+'Ark1'!W2726</f>
        <v>76.077027213346</v>
      </c>
      <c r="Q159" s="1">
        <f>+'Ark1'!X2726</f>
        <v>2.147313273360218</v>
      </c>
      <c r="S159" s="1">
        <f>+'Ark1'!Y2726</f>
        <v>4.2946265467204361</v>
      </c>
      <c r="T159" s="44"/>
      <c r="V159" s="44"/>
      <c r="W159" s="1">
        <f>+'Ark1'!AA2726</f>
        <v>0.57110301305553091</v>
      </c>
      <c r="X159" s="1">
        <f>+'Ark1'!AB2726</f>
        <v>2.7602864315181792</v>
      </c>
      <c r="Y159" s="1">
        <f>+'Ark1'!T2726</f>
        <v>15.747001344225001</v>
      </c>
      <c r="Z159" s="100">
        <f>+'Ark1'!V2726</f>
        <v>82.42790167138125</v>
      </c>
      <c r="AA159" s="301">
        <f t="shared" si="22"/>
        <v>8828.8911621632305</v>
      </c>
      <c r="AB159" s="10">
        <f t="shared" si="20"/>
        <v>60.006204756980352</v>
      </c>
      <c r="AC159" s="39"/>
      <c r="AD159" s="12"/>
      <c r="AE159" s="12"/>
      <c r="AG159"/>
      <c r="AH159"/>
      <c r="AI159"/>
      <c r="AJ159"/>
      <c r="AK159"/>
      <c r="AL159"/>
      <c r="AM159"/>
    </row>
    <row r="160" spans="1:39" ht="15.6">
      <c r="A160" s="39"/>
      <c r="B160">
        <f>+'Ark1'!C2727</f>
        <v>2017</v>
      </c>
      <c r="C160">
        <f>+'Ark1'!N2727</f>
        <v>77</v>
      </c>
      <c r="D160" s="3" t="s">
        <v>403</v>
      </c>
      <c r="E160" s="301">
        <f>+'Ark1'!Q2727</f>
        <v>1939</v>
      </c>
      <c r="G160" s="301">
        <f>+'Ark1'!R2727</f>
        <v>131843</v>
      </c>
      <c r="I160" s="100">
        <f>+'Ark1'!AD2727</f>
        <v>8.3450482468771643</v>
      </c>
      <c r="K160" s="100">
        <f>+'Ark1'!AE2727</f>
        <v>8.0621826761947055</v>
      </c>
      <c r="M160" s="1">
        <f>+'Ark1'!U2727</f>
        <v>60.048877427184486</v>
      </c>
      <c r="O160" s="100">
        <f>+'Ark1'!W2727</f>
        <v>78.079282463593316</v>
      </c>
      <c r="Q160" s="1">
        <f>+'Ark1'!X2727</f>
        <v>1.9788688060799589</v>
      </c>
      <c r="S160" s="1">
        <f>+'Ark1'!Y2727</f>
        <v>3.9577376121599177</v>
      </c>
      <c r="T160" s="44"/>
      <c r="V160" s="44"/>
      <c r="W160" s="1">
        <f>+'Ark1'!AA2727</f>
        <v>0.57754037386355517</v>
      </c>
      <c r="X160" s="1">
        <f>+'Ark1'!AB2727</f>
        <v>2.7099788542193339</v>
      </c>
      <c r="Y160" s="1">
        <f>+'Ark1'!T2727</f>
        <v>15.659837837427853</v>
      </c>
      <c r="Z160" s="100">
        <f>+'Ark1'!V2727</f>
        <v>84.594859227244385</v>
      </c>
      <c r="AA160" s="301">
        <f t="shared" si="22"/>
        <v>10294.206837847532</v>
      </c>
      <c r="AB160" s="10">
        <f t="shared" si="20"/>
        <v>67.995358432181533</v>
      </c>
      <c r="AC160" s="39"/>
      <c r="AD160" s="12"/>
      <c r="AE160" s="12"/>
      <c r="AG160"/>
      <c r="AH160"/>
      <c r="AI160"/>
      <c r="AJ160"/>
      <c r="AK160"/>
      <c r="AL160"/>
      <c r="AM160"/>
    </row>
    <row r="161" spans="1:39" ht="15.6">
      <c r="A161" s="39"/>
      <c r="B161">
        <f>+'Ark1'!C2728</f>
        <v>2017</v>
      </c>
      <c r="C161">
        <f>+'Ark1'!N2728</f>
        <v>79</v>
      </c>
      <c r="D161" s="3" t="s">
        <v>402</v>
      </c>
      <c r="E161" s="301">
        <f>+'Ark1'!Q2728</f>
        <v>1946</v>
      </c>
      <c r="G161" s="301">
        <f>+'Ark1'!R2728</f>
        <v>148146</v>
      </c>
      <c r="I161" s="100">
        <f>+'Ark1'!AD2728</f>
        <v>9.3769522658151327</v>
      </c>
      <c r="K161" s="100">
        <f>+'Ark1'!AE2728</f>
        <v>9.2914531934480902</v>
      </c>
      <c r="M161" s="1">
        <f>+'Ark1'!U2728</f>
        <v>59.874168027973163</v>
      </c>
      <c r="O161" s="100">
        <f>+'Ark1'!W2728</f>
        <v>80.082166434908814</v>
      </c>
      <c r="Q161" s="1">
        <f>+'Ark1'!X2728</f>
        <v>1.7462503206296496</v>
      </c>
      <c r="S161" s="1">
        <f>+'Ark1'!Y2728</f>
        <v>3.4925006412592992</v>
      </c>
      <c r="T161" s="44"/>
      <c r="V161" s="44"/>
      <c r="W161" s="1">
        <f>+'Ark1'!AA2728</f>
        <v>0.58218220858991621</v>
      </c>
      <c r="X161" s="1">
        <f>+'Ark1'!AB2728</f>
        <v>2.6453932870742607</v>
      </c>
      <c r="Y161" s="1">
        <f>+'Ark1'!T2728</f>
        <v>15.576748612854885</v>
      </c>
      <c r="Z161" s="100">
        <f>+'Ark1'!V2728</f>
        <v>86.765245719785653</v>
      </c>
      <c r="AA161" s="301">
        <f t="shared" si="22"/>
        <v>11863.852628666</v>
      </c>
      <c r="AB161" s="10">
        <f t="shared" si="20"/>
        <v>76.128468653648511</v>
      </c>
      <c r="AC161" s="39"/>
      <c r="AD161" s="12"/>
      <c r="AE161" s="12"/>
      <c r="AG161"/>
      <c r="AH161"/>
      <c r="AI161"/>
      <c r="AJ161"/>
      <c r="AK161"/>
      <c r="AL161"/>
      <c r="AM161"/>
    </row>
    <row r="162" spans="1:39" ht="15.6">
      <c r="A162" s="39"/>
      <c r="B162">
        <f>+'Ark1'!C2729</f>
        <v>2017</v>
      </c>
      <c r="C162">
        <f>+'Ark1'!N2729</f>
        <v>81</v>
      </c>
      <c r="D162" s="3" t="s">
        <v>401</v>
      </c>
      <c r="E162" s="301">
        <f>+'Ark1'!Q2729</f>
        <v>1930</v>
      </c>
      <c r="G162" s="301">
        <f>+'Ark1'!R2729</f>
        <v>149051</v>
      </c>
      <c r="I162" s="100">
        <f>+'Ark1'!AD2729</f>
        <v>9.4342345535621064</v>
      </c>
      <c r="K162" s="100">
        <f>+'Ark1'!AE2729</f>
        <v>9.5779896770791755</v>
      </c>
      <c r="M162" s="1">
        <f>+'Ark1'!U2729</f>
        <v>59.781508094653425</v>
      </c>
      <c r="O162" s="100">
        <f>+'Ark1'!W2729</f>
        <v>82.049449509893307</v>
      </c>
      <c r="Q162" s="1">
        <f>+'Ark1'!X2729</f>
        <v>1.8718425236999421</v>
      </c>
      <c r="S162" s="1">
        <f>+'Ark1'!Y2729</f>
        <v>3.7436850473998842</v>
      </c>
      <c r="T162" s="44"/>
      <c r="V162" s="44"/>
      <c r="W162" s="1">
        <f>+'Ark1'!AA2729</f>
        <v>0.57266812169374226</v>
      </c>
      <c r="X162" s="1">
        <f>+'Ark1'!AB2729</f>
        <v>2.5896904200503266</v>
      </c>
      <c r="Y162" s="1">
        <f>+'Ark1'!T2729</f>
        <v>15.540445887649197</v>
      </c>
      <c r="Z162" s="100">
        <f>+'Ark1'!V2729</f>
        <v>88.895513772558118</v>
      </c>
      <c r="AA162" s="301">
        <f t="shared" si="22"/>
        <v>12229.552498899107</v>
      </c>
      <c r="AB162" s="10">
        <f t="shared" si="20"/>
        <v>77.228497409326422</v>
      </c>
      <c r="AC162" s="39"/>
      <c r="AD162" s="12"/>
      <c r="AE162" s="12"/>
      <c r="AG162"/>
      <c r="AH162"/>
      <c r="AI162"/>
      <c r="AJ162"/>
      <c r="AK162"/>
      <c r="AL162"/>
      <c r="AM162"/>
    </row>
    <row r="163" spans="1:39" ht="15.6">
      <c r="A163" s="39"/>
      <c r="B163">
        <f>+'Ark1'!C2730</f>
        <v>2017</v>
      </c>
      <c r="C163">
        <f>+'Ark1'!N2730</f>
        <v>83</v>
      </c>
      <c r="D163" s="3" t="s">
        <v>400</v>
      </c>
      <c r="E163" s="301">
        <f>+'Ark1'!Q2730</f>
        <v>1962</v>
      </c>
      <c r="G163" s="301">
        <f>+'Ark1'!R2730</f>
        <v>143592</v>
      </c>
      <c r="I163" s="100">
        <f>+'Ark1'!AD2730</f>
        <v>9.0887052620585571</v>
      </c>
      <c r="K163" s="100">
        <f>+'Ark1'!AE2730</f>
        <v>9.4504411669390844</v>
      </c>
      <c r="M163" s="1">
        <f>+'Ark1'!U2730</f>
        <v>59.67916065993915</v>
      </c>
      <c r="O163" s="100">
        <f>+'Ark1'!W2730</f>
        <v>84.035209173403913</v>
      </c>
      <c r="Q163" s="1">
        <f>+'Ark1'!X2730</f>
        <v>1.7932753913867066</v>
      </c>
      <c r="S163" s="1">
        <f>+'Ark1'!Y2730</f>
        <v>3.5865507827734131</v>
      </c>
      <c r="T163" s="44"/>
      <c r="V163" s="44"/>
      <c r="W163" s="1">
        <f>+'Ark1'!AA2730</f>
        <v>0.58362499471748563</v>
      </c>
      <c r="X163" s="1">
        <f>+'Ark1'!AB2730</f>
        <v>2.5460023225137842</v>
      </c>
      <c r="Y163" s="1">
        <f>+'Ark1'!T2730</f>
        <v>15.488947852248039</v>
      </c>
      <c r="Z163" s="100">
        <f>+'Ark1'!V2730</f>
        <v>91.04762127025576</v>
      </c>
      <c r="AA163" s="301">
        <f t="shared" si="22"/>
        <v>12066.783755627413</v>
      </c>
      <c r="AB163" s="10">
        <f t="shared" si="20"/>
        <v>73.186544342507645</v>
      </c>
      <c r="AC163" s="39"/>
      <c r="AD163" s="12"/>
      <c r="AE163" s="12"/>
      <c r="AG163"/>
      <c r="AH163"/>
      <c r="AI163"/>
      <c r="AJ163"/>
      <c r="AK163"/>
      <c r="AL163"/>
      <c r="AM163"/>
    </row>
    <row r="164" spans="1:39" ht="15.6">
      <c r="A164" s="39"/>
      <c r="B164">
        <f>+'Ark1'!C2731</f>
        <v>2017</v>
      </c>
      <c r="C164">
        <f>+'Ark1'!N2731</f>
        <v>85</v>
      </c>
      <c r="D164" s="3" t="s">
        <v>399</v>
      </c>
      <c r="E164" s="301">
        <f>+'Ark1'!Q2731</f>
        <v>1945</v>
      </c>
      <c r="G164" s="301">
        <f>+'Ark1'!R2731</f>
        <v>131698</v>
      </c>
      <c r="I164" s="100">
        <f>+'Ark1'!AD2731</f>
        <v>8.3358704217685311</v>
      </c>
      <c r="K164" s="100">
        <f>+'Ark1'!AE2731</f>
        <v>8.8724955159637933</v>
      </c>
      <c r="M164" s="1">
        <f>+'Ark1'!U2731</f>
        <v>59.587257112918287</v>
      </c>
      <c r="O164" s="100">
        <f>+'Ark1'!W2731</f>
        <v>86.020166746394821</v>
      </c>
      <c r="Q164" s="1">
        <f>+'Ark1'!X2731</f>
        <v>1.8026089993773633</v>
      </c>
      <c r="S164" s="1">
        <f>+'Ark1'!Y2731</f>
        <v>3.6052179987547266</v>
      </c>
      <c r="T164" s="44"/>
      <c r="V164" s="44"/>
      <c r="W164" s="1">
        <f>+'Ark1'!AA2731</f>
        <v>0.5656846812268882</v>
      </c>
      <c r="X164" s="1">
        <f>+'Ark1'!AB2731</f>
        <v>2.4942640331707078</v>
      </c>
      <c r="Y164" s="1">
        <f>+'Ark1'!T2731</f>
        <v>15.441775881182704</v>
      </c>
      <c r="Z164" s="100">
        <f>+'Ark1'!V2731</f>
        <v>93.196987000206875</v>
      </c>
      <c r="AA164" s="301">
        <f t="shared" si="22"/>
        <v>11328.683920166704</v>
      </c>
      <c r="AB164" s="10">
        <f t="shared" si="20"/>
        <v>67.711053984575841</v>
      </c>
      <c r="AC164" s="39"/>
      <c r="AD164" s="12"/>
      <c r="AE164" s="12"/>
      <c r="AG164"/>
      <c r="AH164"/>
      <c r="AI164"/>
      <c r="AJ164"/>
      <c r="AK164"/>
      <c r="AL164"/>
      <c r="AM164"/>
    </row>
    <row r="165" spans="1:39" ht="15.6">
      <c r="A165" s="39"/>
      <c r="B165">
        <f>+'Ark1'!C2732</f>
        <v>2017</v>
      </c>
      <c r="C165">
        <f>+'Ark1'!N2732</f>
        <v>87</v>
      </c>
      <c r="D165" s="3" t="s">
        <v>398</v>
      </c>
      <c r="E165" s="301">
        <f>+'Ark1'!Q2732</f>
        <v>2002</v>
      </c>
      <c r="G165" s="301">
        <f>+'Ark1'!R2732</f>
        <v>150175</v>
      </c>
      <c r="I165" s="100">
        <f>+'Ark1'!AD2732</f>
        <v>9.5053785219903872</v>
      </c>
      <c r="K165" s="100">
        <f>+'Ark1'!AE2732</f>
        <v>10.405157097347779</v>
      </c>
      <c r="M165" s="1">
        <f>+'Ark1'!U2732</f>
        <v>59.509132921802482</v>
      </c>
      <c r="O165" s="100">
        <f>+'Ark1'!W2732</f>
        <v>88.469371583061346</v>
      </c>
      <c r="Q165" s="1">
        <f>+'Ark1'!X2732</f>
        <v>1.9257532878308641</v>
      </c>
      <c r="S165" s="1">
        <f>+'Ark1'!Y2732</f>
        <v>3.8515065756617282</v>
      </c>
      <c r="T165" s="44"/>
      <c r="V165" s="44"/>
      <c r="W165" s="1">
        <f>+'Ark1'!AA2732</f>
        <v>0.86153557062804575</v>
      </c>
      <c r="X165" s="1">
        <f>+'Ark1'!AB2732</f>
        <v>2.4391977205274062</v>
      </c>
      <c r="Y165" s="1">
        <f>+'Ark1'!T2732</f>
        <v>15.401844514732812</v>
      </c>
      <c r="Z165" s="100">
        <f>+'Ark1'!V2732</f>
        <v>95.852359224173441</v>
      </c>
      <c r="AA165" s="301">
        <f t="shared" si="22"/>
        <v>13285.887877486239</v>
      </c>
      <c r="AB165" s="10">
        <f t="shared" si="20"/>
        <v>75.01248751248751</v>
      </c>
      <c r="AC165" s="39"/>
      <c r="AD165" s="12"/>
      <c r="AE165" s="12"/>
      <c r="AG165"/>
      <c r="AH165"/>
      <c r="AI165"/>
      <c r="AJ165"/>
      <c r="AK165"/>
      <c r="AL165"/>
      <c r="AM165"/>
    </row>
    <row r="166" spans="1:39" ht="15.6">
      <c r="A166" s="39"/>
      <c r="B166">
        <f>+'Ark1'!C2733</f>
        <v>2017</v>
      </c>
      <c r="C166">
        <f>+'Ark1'!N2733</f>
        <v>90</v>
      </c>
      <c r="D166" s="3" t="s">
        <v>457</v>
      </c>
      <c r="E166" s="301">
        <f>+'Ark1'!Q2733</f>
        <v>2089</v>
      </c>
      <c r="G166" s="301">
        <f>+'Ark1'!R2733</f>
        <v>142758</v>
      </c>
      <c r="I166" s="100">
        <f>+'Ark1'!AD2733</f>
        <v>9.0359169438475355</v>
      </c>
      <c r="K166" s="100">
        <f>+'Ark1'!AE2733</f>
        <v>10.30737495131825</v>
      </c>
      <c r="M166" s="1">
        <f>+'Ark1'!U2733</f>
        <v>59.414070654496278</v>
      </c>
      <c r="O166" s="100">
        <f>+'Ark1'!W2733</f>
        <v>92.193284810612553</v>
      </c>
      <c r="Q166" s="1">
        <f>+'Ark1'!X2733</f>
        <v>2.393561131425209</v>
      </c>
      <c r="S166" s="1">
        <f>+'Ark1'!Y2733</f>
        <v>4.787122262850418</v>
      </c>
      <c r="T166" s="44"/>
      <c r="V166" s="44"/>
      <c r="W166" s="1">
        <f>+'Ark1'!AA2733</f>
        <v>1.4134535094616969</v>
      </c>
      <c r="X166" s="1">
        <f>+'Ark1'!AB2733</f>
        <v>2.3771858543528439</v>
      </c>
      <c r="Y166" s="1">
        <f>+'Ark1'!T2733</f>
        <v>15.350691379817595</v>
      </c>
      <c r="Z166" s="100">
        <f>+'Ark1'!V2733</f>
        <v>99.889307137651741</v>
      </c>
      <c r="AA166" s="301">
        <f t="shared" si="22"/>
        <v>13161.328952993426</v>
      </c>
      <c r="AB166" s="10">
        <f t="shared" si="20"/>
        <v>68.337960746768786</v>
      </c>
      <c r="AC166" s="39"/>
      <c r="AD166" s="12"/>
      <c r="AE166" s="12"/>
      <c r="AG166"/>
      <c r="AH166"/>
      <c r="AI166"/>
      <c r="AJ166"/>
      <c r="AK166"/>
      <c r="AL166"/>
      <c r="AM166"/>
    </row>
    <row r="167" spans="1:39" ht="15.6">
      <c r="A167" s="39"/>
      <c r="B167" s="46">
        <f>+'Ark1'!C2734</f>
        <v>2017</v>
      </c>
      <c r="C167" s="46">
        <f>+'Ark1'!N2734</f>
        <v>95</v>
      </c>
      <c r="D167" s="47" t="s">
        <v>519</v>
      </c>
      <c r="E167" s="335">
        <f>+'Ark1'!Q2734</f>
        <v>1919</v>
      </c>
      <c r="F167" s="46"/>
      <c r="G167" s="335">
        <f>+'Ark1'!R2734</f>
        <v>57038</v>
      </c>
      <c r="H167" s="335"/>
      <c r="I167" s="99">
        <f>+'Ark1'!AD2734</f>
        <v>3.6102399210074072</v>
      </c>
      <c r="J167" s="46"/>
      <c r="K167" s="99">
        <f>+'Ark1'!AE2734</f>
        <v>4.3381978769142515</v>
      </c>
      <c r="L167" s="46"/>
      <c r="M167" s="48">
        <f>+'Ark1'!U2734</f>
        <v>59.300301563924563</v>
      </c>
      <c r="N167" s="46"/>
      <c r="O167" s="99">
        <f>+'Ark1'!W2734</f>
        <v>97.115974121607522</v>
      </c>
      <c r="P167" s="46"/>
      <c r="Q167" s="48">
        <f>+'Ark1'!X2734</f>
        <v>3.5099407412602126</v>
      </c>
      <c r="R167" s="46"/>
      <c r="S167" s="48">
        <f>+'Ark1'!Y2734</f>
        <v>7.0198814825204252</v>
      </c>
      <c r="T167" s="44"/>
      <c r="U167" s="65"/>
      <c r="V167" s="44"/>
      <c r="W167" s="48">
        <f>+'Ark1'!AA2734</f>
        <v>1.4025774265222311</v>
      </c>
      <c r="X167" s="48">
        <f>+'Ark1'!AB2734</f>
        <v>2.3229449554900783</v>
      </c>
      <c r="Y167" s="48">
        <f>+'Ark1'!T2734</f>
        <v>15.28409130754935</v>
      </c>
      <c r="Z167" s="99">
        <f>+'Ark1'!V2734</f>
        <v>105.22142142534904</v>
      </c>
      <c r="AA167" s="335">
        <f>+(G167*O167)/1000</f>
        <v>5539.3009319482499</v>
      </c>
      <c r="AB167" s="65">
        <f t="shared" si="20"/>
        <v>29.722772277227723</v>
      </c>
      <c r="AC167" s="39"/>
      <c r="AD167" s="12"/>
      <c r="AE167" s="12"/>
      <c r="AG167"/>
      <c r="AH167"/>
      <c r="AI167"/>
      <c r="AJ167"/>
      <c r="AK167"/>
      <c r="AL167"/>
      <c r="AM167"/>
    </row>
    <row r="168" spans="1:39" ht="15.6">
      <c r="A168" s="39"/>
      <c r="B168" s="46">
        <f>+'Ark1'!C2735</f>
        <v>2017</v>
      </c>
      <c r="C168" s="46">
        <f>+'Ark1'!N2735</f>
        <v>100</v>
      </c>
      <c r="D168" s="47" t="s">
        <v>413</v>
      </c>
      <c r="E168" s="335">
        <f>+'Ark1'!Q2735</f>
        <v>1689</v>
      </c>
      <c r="F168" s="46"/>
      <c r="G168" s="335">
        <f>+'Ark1'!R2735</f>
        <v>20683</v>
      </c>
      <c r="H168" s="335"/>
      <c r="I168" s="99">
        <f>+'Ark1'!AD2735</f>
        <v>1.3091376325641897</v>
      </c>
      <c r="J168" s="46"/>
      <c r="K168" s="99">
        <f>+'Ark1'!AE2735</f>
        <v>1.6542779806171271</v>
      </c>
      <c r="L168" s="46"/>
      <c r="M168" s="48">
        <f>+'Ark1'!U2735</f>
        <v>59.225800212745369</v>
      </c>
      <c r="N168" s="46"/>
      <c r="O168" s="99">
        <f>+'Ark1'!W2735</f>
        <v>102.12835315733508</v>
      </c>
      <c r="P168" s="46"/>
      <c r="Q168" s="48">
        <f>+'Ark1'!X2735</f>
        <v>4.9509258811584393</v>
      </c>
      <c r="R168" s="46"/>
      <c r="S168" s="48">
        <f>+'Ark1'!Y2735</f>
        <v>9.9018517623168787</v>
      </c>
      <c r="T168" s="44"/>
      <c r="U168" s="65"/>
      <c r="V168" s="44"/>
      <c r="W168" s="48">
        <f>+'Ark1'!AA2735</f>
        <v>1.4197934521778051</v>
      </c>
      <c r="X168" s="48">
        <f>+'Ark1'!AB2735</f>
        <v>2.3258356163967169</v>
      </c>
      <c r="Y168" s="48">
        <f>+'Ark1'!T2735</f>
        <v>15.250737320504761</v>
      </c>
      <c r="Z168" s="99">
        <f>+'Ark1'!V2735</f>
        <v>110.65362367536093</v>
      </c>
      <c r="AA168" s="335">
        <f t="shared" ref="AA168:AA184" si="23">+(G168*O168)/1000</f>
        <v>2112.3207283531615</v>
      </c>
      <c r="AB168" s="65">
        <f t="shared" si="20"/>
        <v>12.245707519242155</v>
      </c>
      <c r="AC168" s="39"/>
      <c r="AD168" s="12"/>
      <c r="AE168" s="12"/>
      <c r="AG168"/>
      <c r="AH168"/>
      <c r="AI168"/>
      <c r="AJ168"/>
      <c r="AK168"/>
      <c r="AL168"/>
      <c r="AM168"/>
    </row>
    <row r="169" spans="1:39" ht="15.6">
      <c r="A169" s="39"/>
      <c r="B169" s="46">
        <f>+'Ark1'!C2736</f>
        <v>2017</v>
      </c>
      <c r="C169" s="46">
        <f>+'Ark1'!N2736</f>
        <v>105</v>
      </c>
      <c r="D169" s="47" t="s">
        <v>412</v>
      </c>
      <c r="E169" s="335">
        <f>+'Ark1'!Q2736</f>
        <v>1272</v>
      </c>
      <c r="F169" s="46"/>
      <c r="G169" s="335">
        <f>+'Ark1'!R2736</f>
        <v>8534</v>
      </c>
      <c r="H169" s="335"/>
      <c r="I169" s="99">
        <f>+'Ark1'!AD2736</f>
        <v>0.54016247915209537</v>
      </c>
      <c r="J169" s="46"/>
      <c r="K169" s="99">
        <f>+'Ark1'!AE2736</f>
        <v>0.71647376474639635</v>
      </c>
      <c r="L169" s="46"/>
      <c r="M169" s="48">
        <f>+'Ark1'!U2736</f>
        <v>57.721467072884941</v>
      </c>
      <c r="N169" s="46"/>
      <c r="O169" s="99">
        <f>+'Ark1'!W2736</f>
        <v>107.19586360440606</v>
      </c>
      <c r="P169" s="46"/>
      <c r="Q169" s="48">
        <f>+'Ark1'!X2736</f>
        <v>5.5073822357628321</v>
      </c>
      <c r="R169" s="46"/>
      <c r="S169" s="48">
        <f>+'Ark1'!Y2736</f>
        <v>11.014764471525664</v>
      </c>
      <c r="T169" s="44"/>
      <c r="U169" s="65"/>
      <c r="V169" s="44"/>
      <c r="W169" s="48">
        <f>+'Ark1'!AA2736</f>
        <v>1.4293208346628303</v>
      </c>
      <c r="X169" s="48">
        <f>+'Ark1'!AB2736</f>
        <v>2.9965007173969727</v>
      </c>
      <c r="Y169" s="48">
        <f>+'Ark1'!T2736</f>
        <v>14.408483712209984</v>
      </c>
      <c r="Z169" s="99">
        <f>+'Ark1'!V2736</f>
        <v>116.13853044897655</v>
      </c>
      <c r="AA169" s="335">
        <f t="shared" si="23"/>
        <v>914.80950000000132</v>
      </c>
      <c r="AB169" s="65">
        <f t="shared" si="20"/>
        <v>6.7091194968553456</v>
      </c>
      <c r="AC169" s="39"/>
      <c r="AD169" s="12"/>
      <c r="AE169" s="12"/>
      <c r="AG169"/>
      <c r="AH169"/>
      <c r="AI169"/>
      <c r="AJ169"/>
      <c r="AK169"/>
      <c r="AL169"/>
      <c r="AM169"/>
    </row>
    <row r="170" spans="1:39" ht="15.6">
      <c r="A170" s="39"/>
      <c r="B170" s="46">
        <f>+'Ark1'!C2737</f>
        <v>2017</v>
      </c>
      <c r="C170" s="46">
        <f>+'Ark1'!N2737</f>
        <v>110</v>
      </c>
      <c r="D170" s="47" t="s">
        <v>411</v>
      </c>
      <c r="E170" s="335">
        <f>+'Ark1'!Q2737</f>
        <v>873</v>
      </c>
      <c r="F170" s="46"/>
      <c r="G170" s="335">
        <f>+'Ark1'!R2737</f>
        <v>4493</v>
      </c>
      <c r="H170" s="335"/>
      <c r="I170" s="99">
        <f>+'Ark1'!AD2737</f>
        <v>0.28438598767639622</v>
      </c>
      <c r="J170" s="46"/>
      <c r="K170" s="99">
        <f>+'Ark1'!AE2737</f>
        <v>0.39517699478385743</v>
      </c>
      <c r="L170" s="46"/>
      <c r="M170" s="48">
        <f>+'Ark1'!U2737</f>
        <v>56.966614734030721</v>
      </c>
      <c r="N170" s="46"/>
      <c r="O170" s="99">
        <f>+'Ark1'!W2737</f>
        <v>112.30151346539036</v>
      </c>
      <c r="P170" s="46"/>
      <c r="Q170" s="48">
        <f>+'Ark1'!X2737</f>
        <v>4.807478299577121</v>
      </c>
      <c r="R170" s="46"/>
      <c r="S170" s="48">
        <f>+'Ark1'!Y2737</f>
        <v>9.6149565991542421</v>
      </c>
      <c r="T170" s="44"/>
      <c r="U170" s="65"/>
      <c r="V170" s="44"/>
      <c r="W170" s="48">
        <f>+'Ark1'!AA2737</f>
        <v>1.4636655603678079</v>
      </c>
      <c r="X170" s="48">
        <f>+'Ark1'!AB2737</f>
        <v>3.151172671828653</v>
      </c>
      <c r="Y170" s="48">
        <f>+'Ark1'!T2737</f>
        <v>13.993322946806147</v>
      </c>
      <c r="Z170" s="99">
        <f>+'Ark1'!V2737</f>
        <v>121.670112096848</v>
      </c>
      <c r="AA170" s="335">
        <f t="shared" si="23"/>
        <v>504.57069999999885</v>
      </c>
      <c r="AB170" s="65">
        <f t="shared" si="20"/>
        <v>5.1466208476517759</v>
      </c>
      <c r="AC170" s="39"/>
      <c r="AD170" s="12"/>
      <c r="AE170" s="12"/>
      <c r="AG170"/>
      <c r="AH170"/>
      <c r="AI170"/>
      <c r="AJ170"/>
      <c r="AK170"/>
      <c r="AL170"/>
      <c r="AM170"/>
    </row>
    <row r="171" spans="1:39" ht="15.6">
      <c r="A171" s="39"/>
      <c r="B171" s="46">
        <f>+'Ark1'!C2738</f>
        <v>2017</v>
      </c>
      <c r="C171" s="46">
        <f>+'Ark1'!N2738</f>
        <v>115</v>
      </c>
      <c r="D171" s="47" t="s">
        <v>410</v>
      </c>
      <c r="E171" s="335">
        <f>+'Ark1'!Q2738</f>
        <v>596</v>
      </c>
      <c r="F171" s="46"/>
      <c r="G171" s="335">
        <f>+'Ark1'!R2738</f>
        <v>2413</v>
      </c>
      <c r="H171" s="335"/>
      <c r="I171" s="99">
        <f>+'Ark1'!AD2738</f>
        <v>0.15273166887672912</v>
      </c>
      <c r="J171" s="46"/>
      <c r="K171" s="99">
        <f>+'Ark1'!AE2738</f>
        <v>0.22161334097607399</v>
      </c>
      <c r="L171" s="46"/>
      <c r="M171" s="48">
        <f>+'Ark1'!U2738</f>
        <v>56.950269374222962</v>
      </c>
      <c r="N171" s="46"/>
      <c r="O171" s="99">
        <f>+'Ark1'!W2738</f>
        <v>117.2651471197678</v>
      </c>
      <c r="P171" s="46"/>
      <c r="Q171" s="48">
        <f>+'Ark1'!X2738</f>
        <v>3.8126813095731449</v>
      </c>
      <c r="R171" s="46"/>
      <c r="S171" s="48">
        <f>+'Ark1'!Y2738</f>
        <v>7.6253626191462898</v>
      </c>
      <c r="T171" s="44"/>
      <c r="U171" s="65"/>
      <c r="V171" s="44"/>
      <c r="W171" s="48">
        <f>+'Ark1'!AA2738</f>
        <v>1.4525537870468372</v>
      </c>
      <c r="X171" s="48">
        <f>+'Ark1'!AB2738</f>
        <v>3.2045885257092697</v>
      </c>
      <c r="Y171" s="48">
        <f>+'Ark1'!T2738</f>
        <v>13.982594280978031</v>
      </c>
      <c r="Z171" s="99">
        <f>+'Ark1'!V2738</f>
        <v>127.04783003225133</v>
      </c>
      <c r="AA171" s="335">
        <f t="shared" si="23"/>
        <v>282.96079999999972</v>
      </c>
      <c r="AB171" s="65">
        <f t="shared" si="20"/>
        <v>4.048657718120805</v>
      </c>
      <c r="AC171" s="39"/>
      <c r="AD171" s="12"/>
      <c r="AE171" s="12"/>
      <c r="AG171"/>
      <c r="AH171"/>
      <c r="AI171"/>
      <c r="AJ171"/>
      <c r="AK171"/>
      <c r="AL171"/>
      <c r="AM171"/>
    </row>
    <row r="172" spans="1:39" ht="15.6">
      <c r="A172" s="39"/>
      <c r="B172" s="46">
        <f>+'Ark1'!C2739</f>
        <v>2017</v>
      </c>
      <c r="C172" s="46">
        <f>+'Ark1'!N2739</f>
        <v>120</v>
      </c>
      <c r="D172" s="47" t="s">
        <v>409</v>
      </c>
      <c r="E172" s="335">
        <f>+'Ark1'!Q2739</f>
        <v>466</v>
      </c>
      <c r="F172" s="46"/>
      <c r="G172" s="335">
        <f>+'Ark1'!R2739</f>
        <v>1367</v>
      </c>
      <c r="H172" s="335"/>
      <c r="I172" s="99">
        <f>+'Ark1'!AD2739</f>
        <v>8.6524737403435054E-2</v>
      </c>
      <c r="J172" s="46"/>
      <c r="K172" s="99">
        <f>+'Ark1'!AE2739</f>
        <v>0.13090908024055797</v>
      </c>
      <c r="L172" s="46"/>
      <c r="M172" s="48">
        <f>+'Ark1'!U2739</f>
        <v>57.076079005120704</v>
      </c>
      <c r="N172" s="46"/>
      <c r="O172" s="99">
        <f>+'Ark1'!W2739</f>
        <v>122.2732991953183</v>
      </c>
      <c r="P172" s="46"/>
      <c r="Q172" s="48">
        <f>+'Ark1'!X2739</f>
        <v>4.6086320409656176</v>
      </c>
      <c r="R172" s="46"/>
      <c r="S172" s="48">
        <f>+'Ark1'!Y2739</f>
        <v>9.2172640819312353</v>
      </c>
      <c r="T172" s="44"/>
      <c r="U172" s="65"/>
      <c r="V172" s="44"/>
      <c r="W172" s="48">
        <f>+'Ark1'!AA2739</f>
        <v>1.4519505888589312</v>
      </c>
      <c r="X172" s="48">
        <f>+'Ark1'!AB2739</f>
        <v>3.4301566975310944</v>
      </c>
      <c r="Y172" s="48">
        <f>+'Ark1'!T2739</f>
        <v>14.06144842721287</v>
      </c>
      <c r="Z172" s="99">
        <f>+'Ark1'!V2739</f>
        <v>132.47378027661779</v>
      </c>
      <c r="AA172" s="335">
        <f t="shared" si="23"/>
        <v>167.14760000000012</v>
      </c>
      <c r="AB172" s="65">
        <f t="shared" si="20"/>
        <v>2.9334763948497855</v>
      </c>
      <c r="AC172" s="39"/>
      <c r="AD172" s="12"/>
      <c r="AE172" s="12"/>
      <c r="AG172"/>
      <c r="AH172"/>
      <c r="AI172"/>
      <c r="AJ172"/>
      <c r="AK172"/>
      <c r="AL172"/>
      <c r="AM172"/>
    </row>
    <row r="173" spans="1:39" ht="15.6">
      <c r="A173" s="39"/>
      <c r="B173" s="46">
        <f>+'Ark1'!C2740</f>
        <v>2017</v>
      </c>
      <c r="C173" s="46">
        <f>+'Ark1'!N2740</f>
        <v>125</v>
      </c>
      <c r="D173" s="47" t="s">
        <v>408</v>
      </c>
      <c r="E173" s="335">
        <f>+'Ark1'!Q2740</f>
        <v>6</v>
      </c>
      <c r="F173" s="46"/>
      <c r="G173" s="335">
        <f>+'Ark1'!R2740</f>
        <v>3</v>
      </c>
      <c r="H173" s="335"/>
      <c r="I173" s="99">
        <f>+'Ark1'!AD2740</f>
        <v>1.8988603673028903E-4</v>
      </c>
      <c r="J173" s="46"/>
      <c r="K173" s="99">
        <f>+'Ark1'!AE2740</f>
        <v>3.3857498036461882E-4</v>
      </c>
      <c r="L173" s="46"/>
      <c r="M173" s="48">
        <f>+'Ark1'!U2740</f>
        <v>56.33333333333335</v>
      </c>
      <c r="N173" s="46"/>
      <c r="O173" s="99">
        <f>+'Ark1'!W2740</f>
        <v>144.10000000000002</v>
      </c>
      <c r="P173" s="46"/>
      <c r="Q173" s="48">
        <f>+'Ark1'!X2740</f>
        <v>0</v>
      </c>
      <c r="R173" s="46"/>
      <c r="S173" s="48">
        <f>+'Ark1'!Y2740</f>
        <v>0</v>
      </c>
      <c r="T173" s="44"/>
      <c r="U173" s="65"/>
      <c r="V173" s="44"/>
      <c r="W173" s="48">
        <f>+'Ark1'!AA2740</f>
        <v>6.9756720106378447</v>
      </c>
      <c r="X173" s="48">
        <f>+'Ark1'!AB2740</f>
        <v>2.4944382578492541</v>
      </c>
      <c r="Y173" s="48">
        <f>+'Ark1'!T2740</f>
        <v>13</v>
      </c>
      <c r="Z173" s="99">
        <f>+'Ark1'!V2740</f>
        <v>156.1213434452871</v>
      </c>
      <c r="AA173" s="335">
        <f t="shared" si="23"/>
        <v>0.43230000000000007</v>
      </c>
      <c r="AB173" s="65">
        <f t="shared" si="20"/>
        <v>0.5</v>
      </c>
      <c r="AC173" s="39"/>
      <c r="AD173"/>
      <c r="AE173"/>
      <c r="AG173"/>
      <c r="AH173"/>
      <c r="AI173"/>
      <c r="AJ173"/>
      <c r="AK173"/>
      <c r="AL173"/>
      <c r="AM173"/>
    </row>
    <row r="174" spans="1:39" ht="15.6">
      <c r="A174" s="39"/>
      <c r="B174" s="46">
        <f>+'Ark1'!C2741</f>
        <v>2016</v>
      </c>
      <c r="C174" s="46">
        <f>+'Ark1'!N2741</f>
        <v>40</v>
      </c>
      <c r="D174" s="47" t="s">
        <v>407</v>
      </c>
      <c r="E174" s="335">
        <f>+'Ark1'!Q2741</f>
        <v>1536</v>
      </c>
      <c r="F174" s="46"/>
      <c r="G174" s="335">
        <f>+'Ark1'!R2741</f>
        <v>18742</v>
      </c>
      <c r="H174" s="335"/>
      <c r="I174" s="99">
        <f>+'Ark1'!AD2741</f>
        <v>1.1851437782006768</v>
      </c>
      <c r="J174" s="46"/>
      <c r="K174" s="99">
        <f>+'Ark1'!AE2741</f>
        <v>0.72378499499488769</v>
      </c>
      <c r="L174" s="46"/>
      <c r="M174" s="48">
        <f>+'Ark1'!U2741</f>
        <v>63.222509006829043</v>
      </c>
      <c r="N174" s="46"/>
      <c r="O174" s="99">
        <f>+'Ark1'!W2741</f>
        <v>49.761698123353312</v>
      </c>
      <c r="P174" s="46"/>
      <c r="Q174" s="48">
        <f>+'Ark1'!X2741</f>
        <v>2.987941521715932</v>
      </c>
      <c r="R174" s="46"/>
      <c r="S174" s="48">
        <f>+'Ark1'!Y2741</f>
        <v>5.9758830434318639</v>
      </c>
      <c r="T174" s="44"/>
      <c r="U174" s="65"/>
      <c r="V174" s="44"/>
      <c r="W174" s="48">
        <f>+'Ark1'!AA2741</f>
        <v>4.0472971826598236</v>
      </c>
      <c r="X174" s="48">
        <f>+'Ark1'!AB2741</f>
        <v>3.1897330332909055</v>
      </c>
      <c r="Y174" s="48">
        <f>+'Ark1'!T2741</f>
        <v>16.48479351189841</v>
      </c>
      <c r="Z174" s="99">
        <f>+'Ark1'!V2741</f>
        <v>54.282045864059775</v>
      </c>
      <c r="AA174" s="335">
        <f t="shared" si="23"/>
        <v>932.63374622788785</v>
      </c>
      <c r="AB174" s="65">
        <f t="shared" si="20"/>
        <v>12.201822916666666</v>
      </c>
      <c r="AC174" s="39"/>
      <c r="AD174"/>
      <c r="AE174"/>
      <c r="AG174"/>
      <c r="AH174"/>
      <c r="AI174"/>
      <c r="AJ174"/>
      <c r="AK174"/>
      <c r="AL174"/>
      <c r="AM174"/>
    </row>
    <row r="175" spans="1:39" ht="15.6">
      <c r="A175" s="39"/>
      <c r="B175" s="46">
        <f>+'Ark1'!C2742</f>
        <v>2016</v>
      </c>
      <c r="C175" s="46">
        <f>+'Ark1'!N2742</f>
        <v>55</v>
      </c>
      <c r="D175" s="47" t="s">
        <v>406</v>
      </c>
      <c r="E175" s="335">
        <f>+'Ark1'!Q2742</f>
        <v>1822</v>
      </c>
      <c r="F175" s="46"/>
      <c r="G175" s="335">
        <f>+'Ark1'!R2742</f>
        <v>43672.5</v>
      </c>
      <c r="H175" s="335"/>
      <c r="I175" s="99">
        <f>+'Ark1'!AD2742</f>
        <v>2.7616151773273434</v>
      </c>
      <c r="J175" s="46"/>
      <c r="K175" s="99">
        <f>+'Ark1'!AE2742</f>
        <v>2.0443471519228562</v>
      </c>
      <c r="L175" s="46"/>
      <c r="M175" s="48">
        <f>+'Ark1'!U2742</f>
        <v>62.356705257251477</v>
      </c>
      <c r="N175" s="46"/>
      <c r="O175" s="99">
        <f>+'Ark1'!W2742</f>
        <v>59.863845088002009</v>
      </c>
      <c r="P175" s="46"/>
      <c r="Q175" s="48">
        <f>+'Ark1'!X2742</f>
        <v>3.9727517316389025</v>
      </c>
      <c r="R175" s="46"/>
      <c r="S175" s="48">
        <f>+'Ark1'!Y2742</f>
        <v>7.945503463277805</v>
      </c>
      <c r="T175" s="44"/>
      <c r="U175" s="65"/>
      <c r="V175" s="44"/>
      <c r="W175" s="48">
        <f>+'Ark1'!AA2742</f>
        <v>2.2262747819066999</v>
      </c>
      <c r="X175" s="48">
        <f>+'Ark1'!AB2742</f>
        <v>3.1420440362144344</v>
      </c>
      <c r="Y175" s="48">
        <f>+'Ark1'!T2742</f>
        <v>16.429526589959355</v>
      </c>
      <c r="Z175" s="99">
        <f>+'Ark1'!V2742</f>
        <v>64.871263004555217</v>
      </c>
      <c r="AA175" s="335">
        <f t="shared" si="23"/>
        <v>2614.4037746057679</v>
      </c>
      <c r="AB175" s="65">
        <f t="shared" si="20"/>
        <v>23.969538968166848</v>
      </c>
      <c r="AC175" s="39"/>
      <c r="AD175"/>
      <c r="AE175"/>
      <c r="AG175"/>
      <c r="AH175"/>
      <c r="AI175"/>
      <c r="AJ175"/>
      <c r="AK175"/>
      <c r="AL175"/>
      <c r="AM175"/>
    </row>
    <row r="176" spans="1:39" ht="15.6">
      <c r="A176" s="39"/>
      <c r="B176" s="46">
        <f>+'Ark1'!C2743</f>
        <v>2016</v>
      </c>
      <c r="C176" s="46">
        <f>+'Ark1'!N2743</f>
        <v>63</v>
      </c>
      <c r="D176" s="47" t="s">
        <v>405</v>
      </c>
      <c r="E176" s="335">
        <f>+'Ark1'!Q2743</f>
        <v>1670</v>
      </c>
      <c r="F176" s="46"/>
      <c r="G176" s="335">
        <f>+'Ark1'!R2743</f>
        <v>22149</v>
      </c>
      <c r="H176" s="335"/>
      <c r="I176" s="99">
        <f>+'Ark1'!AD2743</f>
        <v>1.4005842249155265</v>
      </c>
      <c r="J176" s="46"/>
      <c r="K176" s="99">
        <f>+'Ark1'!AE2743</f>
        <v>1.110454359129496</v>
      </c>
      <c r="L176" s="46"/>
      <c r="M176" s="48">
        <f>+'Ark1'!U2743</f>
        <v>61.899218855826959</v>
      </c>
      <c r="N176" s="46"/>
      <c r="O176" s="99">
        <f>+'Ark1'!W2743</f>
        <v>64.108308122996462</v>
      </c>
      <c r="P176" s="46"/>
      <c r="Q176" s="48">
        <f>+'Ark1'!X2743</f>
        <v>3.7473475100456008</v>
      </c>
      <c r="R176" s="46"/>
      <c r="S176" s="48">
        <f>+'Ark1'!Y2743</f>
        <v>7.4946950200912017</v>
      </c>
      <c r="T176" s="44"/>
      <c r="U176" s="65"/>
      <c r="V176" s="44"/>
      <c r="W176" s="48">
        <f>+'Ark1'!AA2743</f>
        <v>0.57520725067927259</v>
      </c>
      <c r="X176" s="48">
        <f>+'Ark1'!AB2743</f>
        <v>3.0648611898832474</v>
      </c>
      <c r="Y176" s="48">
        <f>+'Ark1'!T2743</f>
        <v>16.321143166734391</v>
      </c>
      <c r="Z176" s="99">
        <f>+'Ark1'!V2743</f>
        <v>69.462648399610231</v>
      </c>
      <c r="AA176" s="335">
        <f t="shared" si="23"/>
        <v>1419.9349166162488</v>
      </c>
      <c r="AB176" s="65">
        <f t="shared" si="20"/>
        <v>13.262874251497006</v>
      </c>
      <c r="AC176" s="39"/>
      <c r="AD176"/>
      <c r="AE176"/>
      <c r="AG176"/>
      <c r="AH176"/>
      <c r="AI176"/>
      <c r="AJ176"/>
      <c r="AK176"/>
      <c r="AL176"/>
      <c r="AM176"/>
    </row>
    <row r="177" spans="1:39" ht="15.6">
      <c r="A177" s="39"/>
      <c r="B177" s="46">
        <f>+'Ark1'!C2744</f>
        <v>2016</v>
      </c>
      <c r="C177" s="46">
        <f>+'Ark1'!N2744</f>
        <v>65</v>
      </c>
      <c r="D177" s="47" t="s">
        <v>404</v>
      </c>
      <c r="E177" s="335">
        <f>+'Ark1'!Q2744</f>
        <v>1728</v>
      </c>
      <c r="F177" s="46"/>
      <c r="G177" s="335">
        <f>+'Ark1'!R2744</f>
        <v>30711</v>
      </c>
      <c r="H177" s="335"/>
      <c r="I177" s="99">
        <f>+'Ark1'!AD2744</f>
        <v>1.9419992835514353</v>
      </c>
      <c r="J177" s="46"/>
      <c r="K177" s="99">
        <f>+'Ark1'!AE2744</f>
        <v>1.5876788232324053</v>
      </c>
      <c r="L177" s="46"/>
      <c r="M177" s="48">
        <f>+'Ark1'!U2744</f>
        <v>61.614094506138649</v>
      </c>
      <c r="N177" s="46"/>
      <c r="O177" s="99">
        <f>+'Ark1'!W2744</f>
        <v>66.107962353860657</v>
      </c>
      <c r="P177" s="46"/>
      <c r="Q177" s="48">
        <f>+'Ark1'!X2744</f>
        <v>3.5589853798313302</v>
      </c>
      <c r="R177" s="46"/>
      <c r="S177" s="48">
        <f>+'Ark1'!Y2744</f>
        <v>7.1179707596626605</v>
      </c>
      <c r="T177" s="44"/>
      <c r="U177" s="65"/>
      <c r="V177" s="44"/>
      <c r="W177" s="48">
        <f>+'Ark1'!AA2744</f>
        <v>0.5663086444182226</v>
      </c>
      <c r="X177" s="48">
        <f>+'Ark1'!AB2744</f>
        <v>3.0508175199816994</v>
      </c>
      <c r="Y177" s="48">
        <f>+'Ark1'!T2744</f>
        <v>16.239067435120965</v>
      </c>
      <c r="Z177" s="99">
        <f>+'Ark1'!V2744</f>
        <v>71.632235350929633</v>
      </c>
      <c r="AA177" s="335">
        <f t="shared" si="23"/>
        <v>2030.2416318494147</v>
      </c>
      <c r="AB177" s="65">
        <f t="shared" si="20"/>
        <v>17.772569444444443</v>
      </c>
      <c r="AC177" s="39"/>
      <c r="AD177"/>
      <c r="AE177"/>
      <c r="AG177"/>
      <c r="AH177"/>
      <c r="AI177"/>
      <c r="AJ177"/>
      <c r="AK177"/>
      <c r="AL177"/>
      <c r="AM177"/>
    </row>
    <row r="178" spans="1:39" ht="15.6">
      <c r="A178" s="39"/>
      <c r="B178" s="46">
        <f>+'Ark1'!C2745</f>
        <v>2016</v>
      </c>
      <c r="C178" s="46">
        <f>+'Ark1'!N2745</f>
        <v>67</v>
      </c>
      <c r="D178" s="47" t="s">
        <v>403</v>
      </c>
      <c r="E178" s="335">
        <f>+'Ark1'!Q2745</f>
        <v>1795</v>
      </c>
      <c r="F178" s="46"/>
      <c r="G178" s="335">
        <f>+'Ark1'!R2745</f>
        <v>41011</v>
      </c>
      <c r="H178" s="335"/>
      <c r="I178" s="99">
        <f>+'Ark1'!AD2745</f>
        <v>2.5933161609106805</v>
      </c>
      <c r="J178" s="46"/>
      <c r="K178" s="99">
        <f>+'Ark1'!AE2745</f>
        <v>2.1839889051445125</v>
      </c>
      <c r="L178" s="46"/>
      <c r="M178" s="48">
        <f>+'Ark1'!U2745</f>
        <v>61.362184177153445</v>
      </c>
      <c r="N178" s="46"/>
      <c r="O178" s="99">
        <f>+'Ark1'!W2745</f>
        <v>68.100877963126166</v>
      </c>
      <c r="P178" s="46"/>
      <c r="Q178" s="48">
        <f>+'Ark1'!X2745</f>
        <v>3.3454439052937013</v>
      </c>
      <c r="R178" s="46"/>
      <c r="S178" s="48">
        <f>+'Ark1'!Y2745</f>
        <v>6.6908878105874026</v>
      </c>
      <c r="T178" s="44"/>
      <c r="U178" s="65"/>
      <c r="V178" s="44"/>
      <c r="W178" s="48">
        <f>+'Ark1'!AA2745</f>
        <v>0.5737959062675102</v>
      </c>
      <c r="X178" s="48">
        <f>+'Ark1'!AB2745</f>
        <v>3.0236451634989554</v>
      </c>
      <c r="Y178" s="48">
        <f>+'Ark1'!T2745</f>
        <v>16.155689936846215</v>
      </c>
      <c r="Z178" s="99">
        <f>+'Ark1'!V2745</f>
        <v>73.794718967778905</v>
      </c>
      <c r="AA178" s="335">
        <f t="shared" si="23"/>
        <v>2792.8851061457672</v>
      </c>
      <c r="AB178" s="65">
        <f t="shared" ref="AB178:AB241" si="24">+G178/E178</f>
        <v>22.847353760445682</v>
      </c>
      <c r="AC178" s="39"/>
      <c r="AD178"/>
      <c r="AE178"/>
      <c r="AG178"/>
      <c r="AH178"/>
      <c r="AI178"/>
      <c r="AJ178"/>
      <c r="AK178"/>
      <c r="AL178"/>
      <c r="AM178"/>
    </row>
    <row r="179" spans="1:39" ht="15.6">
      <c r="A179" s="39"/>
      <c r="B179" s="46">
        <f>+'Ark1'!C2746</f>
        <v>2016</v>
      </c>
      <c r="C179" s="46">
        <f>+'Ark1'!N2746</f>
        <v>69</v>
      </c>
      <c r="D179" s="47" t="s">
        <v>402</v>
      </c>
      <c r="E179" s="335">
        <f>+'Ark1'!Q2746</f>
        <v>1815</v>
      </c>
      <c r="F179" s="46"/>
      <c r="G179" s="335">
        <f>+'Ark1'!R2746</f>
        <v>53486</v>
      </c>
      <c r="H179" s="335"/>
      <c r="I179" s="99">
        <f>+'Ark1'!AD2746</f>
        <v>3.3821683982948154</v>
      </c>
      <c r="J179" s="46"/>
      <c r="K179" s="99">
        <f>+'Ark1'!AE2746</f>
        <v>2.9322379592507479</v>
      </c>
      <c r="L179" s="46"/>
      <c r="M179" s="48">
        <f>+'Ark1'!U2746</f>
        <v>61.088458014696258</v>
      </c>
      <c r="N179" s="46"/>
      <c r="O179" s="99">
        <f>+'Ark1'!W2746</f>
        <v>70.099022119178002</v>
      </c>
      <c r="P179" s="46"/>
      <c r="Q179" s="48">
        <f>+'Ark1'!X2746</f>
        <v>3.3017986015031977</v>
      </c>
      <c r="R179" s="46"/>
      <c r="S179" s="48">
        <f>+'Ark1'!Y2746</f>
        <v>6.6035972030063954</v>
      </c>
      <c r="T179" s="44"/>
      <c r="U179" s="65"/>
      <c r="V179" s="44"/>
      <c r="W179" s="48">
        <f>+'Ark1'!AA2746</f>
        <v>0.57367732720325604</v>
      </c>
      <c r="X179" s="48">
        <f>+'Ark1'!AB2746</f>
        <v>2.9824775596312394</v>
      </c>
      <c r="Y179" s="48">
        <f>+'Ark1'!T2746</f>
        <v>16.061735781325957</v>
      </c>
      <c r="Z179" s="99">
        <f>+'Ark1'!V2746</f>
        <v>75.951190249714998</v>
      </c>
      <c r="AA179" s="335">
        <f t="shared" si="23"/>
        <v>3749.3162970663548</v>
      </c>
      <c r="AB179" s="65">
        <f t="shared" si="24"/>
        <v>29.468870523415976</v>
      </c>
      <c r="AC179" s="39"/>
      <c r="AD179"/>
      <c r="AE179"/>
      <c r="AG179"/>
      <c r="AH179"/>
      <c r="AI179"/>
      <c r="AJ179"/>
      <c r="AK179"/>
      <c r="AL179"/>
      <c r="AM179"/>
    </row>
    <row r="180" spans="1:39" ht="15.6">
      <c r="A180" s="39"/>
      <c r="B180" s="46">
        <f>+'Ark1'!C2747</f>
        <v>2016</v>
      </c>
      <c r="C180" s="46">
        <f>+'Ark1'!N2747</f>
        <v>71</v>
      </c>
      <c r="D180" s="47" t="s">
        <v>401</v>
      </c>
      <c r="E180" s="335">
        <f>+'Ark1'!Q2747</f>
        <v>1840</v>
      </c>
      <c r="F180" s="46"/>
      <c r="G180" s="335">
        <f>+'Ark1'!R2747</f>
        <v>71455</v>
      </c>
      <c r="H180" s="335"/>
      <c r="I180" s="99">
        <f>+'Ark1'!AD2747</f>
        <v>4.5184317933694063</v>
      </c>
      <c r="J180" s="46"/>
      <c r="K180" s="99">
        <f>+'Ark1'!AE2747</f>
        <v>4.0270070485988434</v>
      </c>
      <c r="L180" s="46"/>
      <c r="M180" s="48">
        <f>+'Ark1'!U2747</f>
        <v>60.820122036554991</v>
      </c>
      <c r="N180" s="46"/>
      <c r="O180" s="99">
        <f>+'Ark1'!W2747</f>
        <v>72.058356425112194</v>
      </c>
      <c r="P180" s="46"/>
      <c r="Q180" s="48">
        <f>+'Ark1'!X2747</f>
        <v>3.1320411447764327</v>
      </c>
      <c r="R180" s="46"/>
      <c r="S180" s="48">
        <f>+'Ark1'!Y2747</f>
        <v>6.2640822895528654</v>
      </c>
      <c r="T180" s="44"/>
      <c r="U180" s="65"/>
      <c r="V180" s="44"/>
      <c r="W180" s="48">
        <f>+'Ark1'!AA2747</f>
        <v>0.58237621328111988</v>
      </c>
      <c r="X180" s="48">
        <f>+'Ark1'!AB2747</f>
        <v>2.9543058844375052</v>
      </c>
      <c r="Y180" s="48">
        <f>+'Ark1'!T2747</f>
        <v>15.96298369603247</v>
      </c>
      <c r="Z180" s="99">
        <f>+'Ark1'!V2747</f>
        <v>78.070829103367956</v>
      </c>
      <c r="AA180" s="335">
        <f t="shared" si="23"/>
        <v>5148.9298583563923</v>
      </c>
      <c r="AB180" s="65">
        <f t="shared" si="24"/>
        <v>38.834239130434781</v>
      </c>
      <c r="AC180" s="39"/>
      <c r="AD180"/>
      <c r="AE180"/>
      <c r="AG180"/>
      <c r="AH180"/>
      <c r="AI180"/>
      <c r="AJ180"/>
      <c r="AK180"/>
      <c r="AL180"/>
      <c r="AM180"/>
    </row>
    <row r="181" spans="1:39" ht="15.6">
      <c r="A181" s="39"/>
      <c r="B181" s="46">
        <f>+'Ark1'!C2748</f>
        <v>2016</v>
      </c>
      <c r="C181" s="46">
        <f>+'Ark1'!N2748</f>
        <v>73</v>
      </c>
      <c r="D181" s="47" t="s">
        <v>400</v>
      </c>
      <c r="E181" s="335">
        <f>+'Ark1'!Q2748</f>
        <v>1879</v>
      </c>
      <c r="F181" s="46"/>
      <c r="G181" s="335">
        <f>+'Ark1'!R2748</f>
        <v>87368</v>
      </c>
      <c r="H181" s="335"/>
      <c r="I181" s="99">
        <f>+'Ark1'!AD2748</f>
        <v>5.5246847515652968</v>
      </c>
      <c r="J181" s="46"/>
      <c r="K181" s="99">
        <f>+'Ark1'!AE2748</f>
        <v>5.0618000755634611</v>
      </c>
      <c r="L181" s="46"/>
      <c r="M181" s="48">
        <f>+'Ark1'!U2748</f>
        <v>60.624323241572718</v>
      </c>
      <c r="N181" s="46"/>
      <c r="O181" s="99">
        <f>+'Ark1'!W2748</f>
        <v>74.079154123505361</v>
      </c>
      <c r="P181" s="46"/>
      <c r="Q181" s="48">
        <f>+'Ark1'!X2748</f>
        <v>2.9209779324237704</v>
      </c>
      <c r="R181" s="46"/>
      <c r="S181" s="48">
        <f>+'Ark1'!Y2748</f>
        <v>5.8419558648475407</v>
      </c>
      <c r="T181" s="44"/>
      <c r="U181" s="65"/>
      <c r="V181" s="44"/>
      <c r="W181" s="48">
        <f>+'Ark1'!AA2748</f>
        <v>0.57577426264562803</v>
      </c>
      <c r="X181" s="48">
        <f>+'Ark1'!AB2748</f>
        <v>2.9078384882297046</v>
      </c>
      <c r="Y181" s="48">
        <f>+'Ark1'!T2748</f>
        <v>15.883767512132597</v>
      </c>
      <c r="Z181" s="99">
        <f>+'Ark1'!V2748</f>
        <v>80.261879355854262</v>
      </c>
      <c r="AA181" s="335">
        <f t="shared" si="23"/>
        <v>6472.147537462416</v>
      </c>
      <c r="AB181" s="65">
        <f t="shared" si="24"/>
        <v>46.497072911122935</v>
      </c>
      <c r="AC181" s="39"/>
      <c r="AD181"/>
      <c r="AE181"/>
      <c r="AG181"/>
      <c r="AH181"/>
      <c r="AI181"/>
      <c r="AJ181"/>
      <c r="AK181"/>
      <c r="AL181"/>
      <c r="AM181"/>
    </row>
    <row r="182" spans="1:39" ht="15.6">
      <c r="A182" s="39"/>
      <c r="B182" s="46">
        <f>+'Ark1'!C2749</f>
        <v>2016</v>
      </c>
      <c r="C182" s="46">
        <f>+'Ark1'!N2749</f>
        <v>75</v>
      </c>
      <c r="D182" s="47" t="s">
        <v>399</v>
      </c>
      <c r="E182" s="335">
        <f>+'Ark1'!Q2749</f>
        <v>1871</v>
      </c>
      <c r="F182" s="46"/>
      <c r="G182" s="335">
        <f>+'Ark1'!R2749</f>
        <v>111719</v>
      </c>
      <c r="H182" s="335"/>
      <c r="I182" s="99">
        <f>+'Ark1'!AD2749</f>
        <v>7.0645116720094681</v>
      </c>
      <c r="J182" s="46"/>
      <c r="K182" s="99">
        <f>+'Ark1'!AE2749</f>
        <v>6.6468423055961088</v>
      </c>
      <c r="L182" s="46"/>
      <c r="M182" s="48">
        <f>+'Ark1'!U2749</f>
        <v>60.397629725108992</v>
      </c>
      <c r="N182" s="46"/>
      <c r="O182" s="99">
        <f>+'Ark1'!W2749</f>
        <v>76.07196219017635</v>
      </c>
      <c r="P182" s="46"/>
      <c r="Q182" s="48">
        <f>+'Ark1'!X2749</f>
        <v>2.8786509009210604</v>
      </c>
      <c r="R182" s="46"/>
      <c r="S182" s="48">
        <f>+'Ark1'!Y2749</f>
        <v>5.7573018018421207</v>
      </c>
      <c r="T182" s="44"/>
      <c r="U182" s="65"/>
      <c r="V182" s="44"/>
      <c r="W182" s="48">
        <f>+'Ark1'!AA2749</f>
        <v>0.57441650728549953</v>
      </c>
      <c r="X182" s="48">
        <f>+'Ark1'!AB2749</f>
        <v>2.8518166064324033</v>
      </c>
      <c r="Y182" s="48">
        <f>+'Ark1'!T2749</f>
        <v>15.798431779733082</v>
      </c>
      <c r="Z182" s="99">
        <f>+'Ark1'!V2749</f>
        <v>82.419620091171808</v>
      </c>
      <c r="AA182" s="335">
        <f t="shared" si="23"/>
        <v>8498.6835439243114</v>
      </c>
      <c r="AB182" s="65">
        <f t="shared" si="24"/>
        <v>59.710849812934256</v>
      </c>
      <c r="AC182" s="39"/>
      <c r="AD182"/>
      <c r="AE182"/>
      <c r="AG182"/>
      <c r="AH182"/>
      <c r="AI182"/>
      <c r="AJ182"/>
      <c r="AK182"/>
      <c r="AL182"/>
      <c r="AM182"/>
    </row>
    <row r="183" spans="1:39" ht="15.6">
      <c r="A183" s="39"/>
      <c r="B183" s="46">
        <f>+'Ark1'!C2750</f>
        <v>2016</v>
      </c>
      <c r="C183" s="46">
        <f>+'Ark1'!N2750</f>
        <v>77</v>
      </c>
      <c r="D183" s="47" t="s">
        <v>398</v>
      </c>
      <c r="E183" s="335">
        <f>+'Ark1'!Q2750</f>
        <v>1892</v>
      </c>
      <c r="F183" s="46"/>
      <c r="G183" s="335">
        <f>+'Ark1'!R2750</f>
        <v>124956</v>
      </c>
      <c r="H183" s="335"/>
      <c r="I183" s="99">
        <f>+'Ark1'!AD2750</f>
        <v>7.9015487113885294</v>
      </c>
      <c r="J183" s="46"/>
      <c r="K183" s="99">
        <f>+'Ark1'!AE2750</f>
        <v>7.630858134321822</v>
      </c>
      <c r="L183" s="46"/>
      <c r="M183" s="48">
        <f>+'Ark1'!U2750</f>
        <v>60.232139570245273</v>
      </c>
      <c r="N183" s="46"/>
      <c r="O183" s="99">
        <f>+'Ark1'!W2750</f>
        <v>78.081518146533242</v>
      </c>
      <c r="P183" s="46"/>
      <c r="Q183" s="48">
        <f>+'Ark1'!X2750</f>
        <v>2.7873811581676757</v>
      </c>
      <c r="R183" s="46"/>
      <c r="S183" s="48">
        <f>+'Ark1'!Y2750</f>
        <v>5.5747623163353515</v>
      </c>
      <c r="T183" s="44"/>
      <c r="U183" s="65"/>
      <c r="V183" s="44"/>
      <c r="W183" s="48">
        <f>+'Ark1'!AA2750</f>
        <v>0.57616925801645757</v>
      </c>
      <c r="X183" s="48">
        <f>+'Ark1'!AB2750</f>
        <v>2.7929258451320997</v>
      </c>
      <c r="Y183" s="48">
        <f>+'Ark1'!T2750</f>
        <v>15.7288965715932</v>
      </c>
      <c r="Z183" s="99">
        <f>+'Ark1'!V2750</f>
        <v>84.596045042087056</v>
      </c>
      <c r="AA183" s="335">
        <f t="shared" si="23"/>
        <v>9756.7541815182085</v>
      </c>
      <c r="AB183" s="65">
        <f t="shared" si="24"/>
        <v>66.044397463002113</v>
      </c>
      <c r="AC183" s="39"/>
      <c r="AD183"/>
      <c r="AE183"/>
      <c r="AG183"/>
      <c r="AH183"/>
      <c r="AI183"/>
      <c r="AJ183"/>
      <c r="AK183"/>
      <c r="AL183"/>
      <c r="AM183"/>
    </row>
    <row r="184" spans="1:39" ht="15.6">
      <c r="A184" s="39"/>
      <c r="B184" s="46">
        <f>+'Ark1'!C2751</f>
        <v>2016</v>
      </c>
      <c r="C184" s="46">
        <f>+'Ark1'!N2751</f>
        <v>79</v>
      </c>
      <c r="D184" s="47" t="s">
        <v>457</v>
      </c>
      <c r="E184" s="335">
        <f>+'Ark1'!Q2751</f>
        <v>1920</v>
      </c>
      <c r="F184" s="46"/>
      <c r="G184" s="335">
        <f>+'Ark1'!R2751</f>
        <v>139855</v>
      </c>
      <c r="H184" s="335"/>
      <c r="I184" s="99">
        <f>+'Ark1'!AD2751</f>
        <v>8.8436817362210913</v>
      </c>
      <c r="J184" s="46"/>
      <c r="K184" s="99">
        <f>+'Ark1'!AE2751</f>
        <v>8.7597250037438581</v>
      </c>
      <c r="L184" s="46"/>
      <c r="M184" s="48">
        <f>+'Ark1'!U2751</f>
        <v>60.056551832625431</v>
      </c>
      <c r="N184" s="46"/>
      <c r="O184" s="99">
        <f>+'Ark1'!W2751</f>
        <v>80.083692279091366</v>
      </c>
      <c r="P184" s="46"/>
      <c r="Q184" s="48">
        <f>+'Ark1'!X2751</f>
        <v>2.5912552286296524</v>
      </c>
      <c r="R184" s="46"/>
      <c r="S184" s="48">
        <f>+'Ark1'!Y2751</f>
        <v>5.1825104572593048</v>
      </c>
      <c r="T184" s="44"/>
      <c r="U184" s="65"/>
      <c r="V184" s="44"/>
      <c r="W184" s="48">
        <f>+'Ark1'!AA2751</f>
        <v>0.58135347431213613</v>
      </c>
      <c r="X184" s="48">
        <f>+'Ark1'!AB2751</f>
        <v>2.7418702402456394</v>
      </c>
      <c r="Y184" s="48">
        <f>+'Ark1'!T2751</f>
        <v>15.65417754102463</v>
      </c>
      <c r="Z184" s="99">
        <f>+'Ark1'!V2751</f>
        <v>86.76518807627113</v>
      </c>
      <c r="AA184" s="335">
        <f t="shared" si="23"/>
        <v>11200.104783692323</v>
      </c>
      <c r="AB184" s="65">
        <f t="shared" si="24"/>
        <v>72.841145833333329</v>
      </c>
      <c r="AC184" s="39"/>
      <c r="AD184"/>
      <c r="AE184"/>
      <c r="AG184"/>
      <c r="AH184"/>
      <c r="AI184"/>
      <c r="AJ184"/>
      <c r="AK184"/>
      <c r="AL184"/>
      <c r="AM184"/>
    </row>
    <row r="185" spans="1:39" ht="15.6">
      <c r="A185" s="39"/>
      <c r="B185">
        <f>+'Ark1'!C2752</f>
        <v>2016</v>
      </c>
      <c r="C185">
        <f>+'Ark1'!N2752</f>
        <v>81</v>
      </c>
      <c r="D185" s="3" t="s">
        <v>519</v>
      </c>
      <c r="E185" s="301">
        <f>+'Ark1'!Q2752</f>
        <v>1902</v>
      </c>
      <c r="G185" s="301">
        <f>+'Ark1'!R2752</f>
        <v>141614</v>
      </c>
      <c r="I185" s="100">
        <f>+'Ark1'!AD2752</f>
        <v>8.9549114825584599</v>
      </c>
      <c r="K185" s="100">
        <f>+'Ark1'!AE2752</f>
        <v>9.0876978482181698</v>
      </c>
      <c r="M185" s="1">
        <f>+'Ark1'!U2752</f>
        <v>59.941707329129393</v>
      </c>
      <c r="O185" s="100">
        <f>+'Ark1'!W2752</f>
        <v>82.050128166199002</v>
      </c>
      <c r="Q185" s="1">
        <f>+'Ark1'!X2752</f>
        <v>2.5548321493637638</v>
      </c>
      <c r="S185" s="1">
        <f>+'Ark1'!Y2752</f>
        <v>5.1096642987275276</v>
      </c>
      <c r="T185" s="44"/>
      <c r="V185" s="44"/>
      <c r="W185" s="1">
        <f>+'Ark1'!AA2752</f>
        <v>0.57214381937576642</v>
      </c>
      <c r="X185" s="1">
        <f>+'Ark1'!AB2752</f>
        <v>2.696706579799875</v>
      </c>
      <c r="Y185" s="1">
        <f>+'Ark1'!T2752</f>
        <v>15.601896705128025</v>
      </c>
      <c r="Z185" s="100">
        <f>+'Ark1'!V2752</f>
        <v>88.895681766611744</v>
      </c>
      <c r="AA185" s="301">
        <f>+(G185*O185)/1000</f>
        <v>11619.446850128104</v>
      </c>
      <c r="AB185" s="10">
        <f t="shared" si="24"/>
        <v>74.455310199789693</v>
      </c>
      <c r="AC185" s="39"/>
      <c r="AD185"/>
      <c r="AE185"/>
      <c r="AG185"/>
      <c r="AH185"/>
      <c r="AI185"/>
      <c r="AJ185"/>
      <c r="AK185"/>
      <c r="AL185"/>
      <c r="AM185"/>
    </row>
    <row r="186" spans="1:39" ht="15.6">
      <c r="A186" s="39"/>
      <c r="B186">
        <f>+'Ark1'!C2753</f>
        <v>2016</v>
      </c>
      <c r="C186">
        <f>+'Ark1'!N2753</f>
        <v>83</v>
      </c>
      <c r="D186" s="3" t="s">
        <v>413</v>
      </c>
      <c r="E186" s="301">
        <f>+'Ark1'!Q2753</f>
        <v>1905</v>
      </c>
      <c r="G186" s="301">
        <f>+'Ark1'!R2753</f>
        <v>138552</v>
      </c>
      <c r="I186" s="100">
        <f>+'Ark1'!AD2753</f>
        <v>8.7612869895027323</v>
      </c>
      <c r="K186" s="100">
        <f>+'Ark1'!AE2753</f>
        <v>9.106968496821402</v>
      </c>
      <c r="M186" s="1">
        <f>+'Ark1'!U2753</f>
        <v>59.847383616023087</v>
      </c>
      <c r="O186" s="100">
        <f>+'Ark1'!W2753</f>
        <v>84.041890292314065</v>
      </c>
      <c r="Q186" s="1">
        <f>+'Ark1'!X2753</f>
        <v>2.5593279057682312</v>
      </c>
      <c r="S186" s="1">
        <f>+'Ark1'!Y2753</f>
        <v>5.1186558115364624</v>
      </c>
      <c r="T186" s="44"/>
      <c r="V186" s="44"/>
      <c r="W186" s="1">
        <f>+'Ark1'!AA2753</f>
        <v>0.581476132597466</v>
      </c>
      <c r="X186" s="1">
        <f>+'Ark1'!AB2753</f>
        <v>2.6437644805033456</v>
      </c>
      <c r="Y186" s="1">
        <f>+'Ark1'!T2753</f>
        <v>15.560908539754028</v>
      </c>
      <c r="Z186" s="100">
        <f>+'Ark1'!V2753</f>
        <v>91.054278702225702</v>
      </c>
      <c r="AA186" s="301">
        <f t="shared" ref="AA186:AA202" si="25">+(G186*O186)/1000</f>
        <v>11644.1719837807</v>
      </c>
      <c r="AB186" s="10">
        <f t="shared" si="24"/>
        <v>72.730708661417324</v>
      </c>
      <c r="AC186" s="39"/>
      <c r="AD186"/>
      <c r="AE186"/>
      <c r="AG186"/>
      <c r="AH186"/>
      <c r="AI186"/>
      <c r="AJ186"/>
      <c r="AK186"/>
      <c r="AL186"/>
      <c r="AM186"/>
    </row>
    <row r="187" spans="1:39" ht="15.6">
      <c r="A187" s="39"/>
      <c r="B187">
        <f>+'Ark1'!C2754</f>
        <v>2016</v>
      </c>
      <c r="C187">
        <f>+'Ark1'!N2754</f>
        <v>85</v>
      </c>
      <c r="D187" s="3" t="s">
        <v>412</v>
      </c>
      <c r="E187" s="301">
        <f>+'Ark1'!Q2754</f>
        <v>1901</v>
      </c>
      <c r="G187" s="301">
        <f>+'Ark1'!R2754</f>
        <v>128960</v>
      </c>
      <c r="I187" s="100">
        <f>+'Ark1'!AD2754</f>
        <v>8.1547402431308988</v>
      </c>
      <c r="K187" s="100">
        <f>+'Ark1'!AE2754</f>
        <v>8.6766667258207217</v>
      </c>
      <c r="M187" s="1">
        <f>+'Ark1'!U2754</f>
        <v>59.742272677926145</v>
      </c>
      <c r="O187" s="100">
        <f>+'Ark1'!W2754</f>
        <v>86.026674576218085</v>
      </c>
      <c r="Q187" s="1">
        <f>+'Ark1'!X2754</f>
        <v>2.6000310173697265</v>
      </c>
      <c r="S187" s="1">
        <f>+'Ark1'!Y2754</f>
        <v>5.2000620347394531</v>
      </c>
      <c r="T187" s="44"/>
      <c r="V187" s="44"/>
      <c r="W187" s="1">
        <f>+'Ark1'!AA2754</f>
        <v>0.56566247827744309</v>
      </c>
      <c r="X187" s="1">
        <f>+'Ark1'!AB2754</f>
        <v>2.5997853934321169</v>
      </c>
      <c r="Y187" s="1">
        <f>+'Ark1'!T2754</f>
        <v>15.509933312655077</v>
      </c>
      <c r="Z187" s="100">
        <f>+'Ark1'!V2754</f>
        <v>93.204771903108451</v>
      </c>
      <c r="AA187" s="301">
        <f t="shared" si="25"/>
        <v>11093.999953349085</v>
      </c>
      <c r="AB187" s="10">
        <f t="shared" si="24"/>
        <v>67.837980010520781</v>
      </c>
      <c r="AC187" s="39"/>
      <c r="AD187"/>
      <c r="AE187"/>
      <c r="AG187"/>
      <c r="AH187"/>
      <c r="AI187"/>
      <c r="AJ187"/>
      <c r="AK187"/>
      <c r="AL187"/>
      <c r="AM187"/>
    </row>
    <row r="188" spans="1:39" ht="15.6">
      <c r="A188" s="39"/>
      <c r="B188">
        <f>+'Ark1'!C2755</f>
        <v>2016</v>
      </c>
      <c r="C188">
        <f>+'Ark1'!N2755</f>
        <v>87</v>
      </c>
      <c r="D188" s="3" t="s">
        <v>411</v>
      </c>
      <c r="E188" s="301">
        <f>+'Ark1'!Q2755</f>
        <v>1958</v>
      </c>
      <c r="G188" s="301">
        <f>+'Ark1'!R2755</f>
        <v>153408</v>
      </c>
      <c r="I188" s="100">
        <f>+'Ark1'!AD2755</f>
        <v>9.7007009244589408</v>
      </c>
      <c r="K188" s="100">
        <f>+'Ark1'!AE2755</f>
        <v>10.616536946244716</v>
      </c>
      <c r="M188" s="1">
        <f>+'Ark1'!U2755</f>
        <v>59.702769828490986</v>
      </c>
      <c r="O188" s="100">
        <f>+'Ark1'!W2755</f>
        <v>88.486604564447376</v>
      </c>
      <c r="Q188" s="1">
        <f>+'Ark1'!X2755</f>
        <v>2.6908635794743434</v>
      </c>
      <c r="S188" s="1">
        <f>+'Ark1'!Y2755</f>
        <v>5.3817271589486868</v>
      </c>
      <c r="T188" s="44"/>
      <c r="V188" s="44"/>
      <c r="W188" s="1">
        <f>+'Ark1'!AA2755</f>
        <v>0.86372282377429377</v>
      </c>
      <c r="X188" s="1">
        <f>+'Ark1'!AB2755</f>
        <v>2.5501284366187562</v>
      </c>
      <c r="Y188" s="1">
        <f>+'Ark1'!T2755</f>
        <v>15.493038172715901</v>
      </c>
      <c r="Z188" s="100">
        <f>+'Ark1'!V2755</f>
        <v>95.871610286106318</v>
      </c>
      <c r="AA188" s="301">
        <f t="shared" si="25"/>
        <v>13574.553033022743</v>
      </c>
      <c r="AB188" s="10">
        <f t="shared" si="24"/>
        <v>78.349336057201228</v>
      </c>
      <c r="AC188" s="39"/>
      <c r="AD188"/>
      <c r="AE188"/>
      <c r="AG188"/>
      <c r="AH188"/>
      <c r="AI188"/>
      <c r="AJ188"/>
      <c r="AK188"/>
      <c r="AL188"/>
      <c r="AM188"/>
    </row>
    <row r="189" spans="1:39" ht="15.6">
      <c r="A189" s="39"/>
      <c r="B189">
        <f>+'Ark1'!C2756</f>
        <v>2016</v>
      </c>
      <c r="C189">
        <f>+'Ark1'!N2756</f>
        <v>90</v>
      </c>
      <c r="D189" s="3" t="s">
        <v>410</v>
      </c>
      <c r="E189" s="301">
        <f>+'Ark1'!Q2756</f>
        <v>2028</v>
      </c>
      <c r="G189" s="301">
        <f>+'Ark1'!R2756</f>
        <v>155607</v>
      </c>
      <c r="I189" s="100">
        <f>+'Ark1'!AD2756</f>
        <v>9.8397539160427225</v>
      </c>
      <c r="K189" s="100">
        <f>+'Ark1'!AE2756</f>
        <v>11.222963236836806</v>
      </c>
      <c r="M189" s="1">
        <f>+'Ark1'!U2756</f>
        <v>59.60492660857048</v>
      </c>
      <c r="O189" s="100">
        <f>+'Ark1'!W2756</f>
        <v>92.217913421246806</v>
      </c>
      <c r="Q189" s="1">
        <f>+'Ark1'!X2756</f>
        <v>3.1894452049072339</v>
      </c>
      <c r="S189" s="1">
        <f>+'Ark1'!Y2756</f>
        <v>6.3788904098144679</v>
      </c>
      <c r="T189" s="44"/>
      <c r="V189" s="44"/>
      <c r="W189" s="1">
        <f>+'Ark1'!AA2756</f>
        <v>1.4170304504510238</v>
      </c>
      <c r="X189" s="1">
        <f>+'Ark1'!AB2756</f>
        <v>2.4958744181584578</v>
      </c>
      <c r="Y189" s="1">
        <f>+'Ark1'!T2756</f>
        <v>15.446091756797575</v>
      </c>
      <c r="Z189" s="100">
        <f>+'Ark1'!V2756</f>
        <v>99.91301362463561</v>
      </c>
      <c r="AA189" s="301">
        <f t="shared" si="25"/>
        <v>14349.75285373995</v>
      </c>
      <c r="AB189" s="10">
        <f t="shared" si="24"/>
        <v>76.729289940828409</v>
      </c>
      <c r="AC189" s="39"/>
      <c r="AD189"/>
      <c r="AE189"/>
      <c r="AG189"/>
      <c r="AH189"/>
      <c r="AI189"/>
      <c r="AJ189"/>
      <c r="AK189"/>
      <c r="AL189"/>
      <c r="AM189"/>
    </row>
    <row r="190" spans="1:39" ht="15.6">
      <c r="A190" s="39"/>
      <c r="B190">
        <f>+'Ark1'!C2757</f>
        <v>2016</v>
      </c>
      <c r="C190">
        <f>+'Ark1'!N2757</f>
        <v>95</v>
      </c>
      <c r="D190" s="3" t="s">
        <v>409</v>
      </c>
      <c r="E190" s="301">
        <f>+'Ark1'!Q2757</f>
        <v>1934</v>
      </c>
      <c r="G190" s="301">
        <f>+'Ark1'!R2757</f>
        <v>65217</v>
      </c>
      <c r="I190" s="100">
        <f>+'Ark1'!AD2757</f>
        <v>4.1239740573531956</v>
      </c>
      <c r="K190" s="100">
        <f>+'Ark1'!AE2757</f>
        <v>4.9546049761056716</v>
      </c>
      <c r="M190" s="1">
        <f>+'Ark1'!U2757</f>
        <v>59.499877326954355</v>
      </c>
      <c r="O190" s="100">
        <f>+'Ark1'!W2757</f>
        <v>97.139687797098432</v>
      </c>
      <c r="Q190" s="1">
        <f>+'Ark1'!X2757</f>
        <v>4.0342242053452324</v>
      </c>
      <c r="S190" s="1">
        <f>+'Ark1'!Y2757</f>
        <v>8.0684484106904648</v>
      </c>
      <c r="T190" s="44"/>
      <c r="V190" s="44"/>
      <c r="W190" s="1">
        <f>+'Ark1'!AA2757</f>
        <v>1.4132049247079443</v>
      </c>
      <c r="X190" s="1">
        <f>+'Ark1'!AB2757</f>
        <v>2.4381309982694623</v>
      </c>
      <c r="Y190" s="1">
        <f>+'Ark1'!T2757</f>
        <v>15.387828326969965</v>
      </c>
      <c r="Z190" s="100">
        <f>+'Ark1'!V2757</f>
        <v>105.24826323110683</v>
      </c>
      <c r="AA190" s="301">
        <f t="shared" si="25"/>
        <v>6335.1590190633688</v>
      </c>
      <c r="AB190" s="10">
        <f t="shared" si="24"/>
        <v>33.721302998965875</v>
      </c>
      <c r="AC190" s="39"/>
      <c r="AD190"/>
      <c r="AE190"/>
      <c r="AG190"/>
      <c r="AH190"/>
      <c r="AI190"/>
      <c r="AJ190"/>
      <c r="AK190"/>
      <c r="AL190"/>
      <c r="AM190"/>
    </row>
    <row r="191" spans="1:39" ht="15.6">
      <c r="A191" s="39"/>
      <c r="B191">
        <f>+'Ark1'!C2758</f>
        <v>2016</v>
      </c>
      <c r="C191">
        <f>+'Ark1'!N2758</f>
        <v>100</v>
      </c>
      <c r="D191" s="3" t="s">
        <v>408</v>
      </c>
      <c r="E191" s="301">
        <f>+'Ark1'!Q2758</f>
        <v>1709</v>
      </c>
      <c r="G191" s="301">
        <f>+'Ark1'!R2758</f>
        <v>24535</v>
      </c>
      <c r="I191" s="100">
        <f>+'Ark1'!AD2758</f>
        <v>1.5514620957290373</v>
      </c>
      <c r="K191" s="100">
        <f>+'Ark1'!AE2758</f>
        <v>1.9594306432196391</v>
      </c>
      <c r="M191" s="1">
        <f>+'Ark1'!U2758</f>
        <v>59.42611992010761</v>
      </c>
      <c r="O191" s="100">
        <f>+'Ark1'!W2758</f>
        <v>102.11928015326281</v>
      </c>
      <c r="Q191" s="1">
        <f>+'Ark1'!X2758</f>
        <v>5.4778887303851649</v>
      </c>
      <c r="S191" s="1">
        <f>+'Ark1'!Y2758</f>
        <v>10.95577746077033</v>
      </c>
      <c r="T191" s="44"/>
      <c r="V191" s="44"/>
      <c r="W191" s="1">
        <f>+'Ark1'!AA2758</f>
        <v>1.4169680643821729</v>
      </c>
      <c r="X191" s="1">
        <f>+'Ark1'!AB2758</f>
        <v>2.4092660562369881</v>
      </c>
      <c r="Y191" s="1">
        <f>+'Ark1'!T2758</f>
        <v>15.338169961279812</v>
      </c>
      <c r="Z191" s="100">
        <f>+'Ark1'!V2758</f>
        <v>110.64747114230478</v>
      </c>
      <c r="AA191" s="301">
        <f t="shared" si="25"/>
        <v>2505.4965385603027</v>
      </c>
      <c r="AB191" s="10">
        <f t="shared" si="24"/>
        <v>14.35634874195436</v>
      </c>
      <c r="AC191" s="39"/>
      <c r="AD191"/>
      <c r="AE191"/>
      <c r="AG191"/>
      <c r="AH191"/>
      <c r="AI191"/>
      <c r="AJ191"/>
      <c r="AK191"/>
      <c r="AL191"/>
      <c r="AM191"/>
    </row>
    <row r="192" spans="1:39" ht="15.6">
      <c r="A192" s="39"/>
      <c r="B192">
        <f>+'Ark1'!C2759</f>
        <v>2016</v>
      </c>
      <c r="C192">
        <f>+'Ark1'!N2759</f>
        <v>105</v>
      </c>
      <c r="D192" s="3" t="s">
        <v>407</v>
      </c>
      <c r="E192" s="301">
        <f>+'Ark1'!Q2759</f>
        <v>1316</v>
      </c>
      <c r="G192" s="301">
        <f>+'Ark1'!R2759</f>
        <v>9852</v>
      </c>
      <c r="I192" s="100">
        <f>+'Ark1'!AD2759</f>
        <v>0.62298775492653236</v>
      </c>
      <c r="K192" s="100">
        <f>+'Ark1'!AE2759</f>
        <v>0.82597228020856628</v>
      </c>
      <c r="M192" s="1">
        <f>+'Ark1'!U2759</f>
        <v>58.172756800649616</v>
      </c>
      <c r="O192" s="100">
        <f>+'Ark1'!W2759</f>
        <v>107.1937779131142</v>
      </c>
      <c r="Q192" s="1">
        <f>+'Ark1'!X2759</f>
        <v>5.1055623223710924</v>
      </c>
      <c r="S192" s="1">
        <f>+'Ark1'!Y2759</f>
        <v>10.211124644742187</v>
      </c>
      <c r="T192" s="44"/>
      <c r="V192" s="44"/>
      <c r="W192" s="1">
        <f>+'Ark1'!AA2759</f>
        <v>1.4442933957780935</v>
      </c>
      <c r="X192" s="1">
        <f>+'Ark1'!AB2759</f>
        <v>2.9965802664486643</v>
      </c>
      <c r="Y192" s="1">
        <f>+'Ark1'!T2759</f>
        <v>14.674177831912305</v>
      </c>
      <c r="Z192" s="100">
        <f>+'Ark1'!V2759</f>
        <v>116.13627076177002</v>
      </c>
      <c r="AA192" s="301">
        <f t="shared" si="25"/>
        <v>1056.073100000001</v>
      </c>
      <c r="AB192" s="10">
        <f t="shared" si="24"/>
        <v>7.4863221884498481</v>
      </c>
      <c r="AC192" s="39"/>
      <c r="AD192"/>
      <c r="AE192"/>
      <c r="AG192"/>
      <c r="AH192"/>
      <c r="AI192"/>
      <c r="AJ192"/>
      <c r="AK192"/>
      <c r="AL192"/>
      <c r="AM192"/>
    </row>
    <row r="193" spans="1:39" ht="15.6">
      <c r="A193" s="39"/>
      <c r="B193">
        <f>+'Ark1'!C2760</f>
        <v>2016</v>
      </c>
      <c r="C193">
        <f>+'Ark1'!N2760</f>
        <v>110</v>
      </c>
      <c r="D193" s="3" t="s">
        <v>406</v>
      </c>
      <c r="E193" s="301">
        <f>+'Ark1'!Q2760</f>
        <v>900</v>
      </c>
      <c r="G193" s="301">
        <f>+'Ark1'!R2760</f>
        <v>5074</v>
      </c>
      <c r="I193" s="100">
        <f>+'Ark1'!AD2760</f>
        <v>0.32085260540978744</v>
      </c>
      <c r="K193" s="100">
        <f>+'Ark1'!AE2760</f>
        <v>0.44557697705951199</v>
      </c>
      <c r="M193" s="1">
        <f>+'Ark1'!U2760</f>
        <v>57.497240835632638</v>
      </c>
      <c r="O193" s="100">
        <f>+'Ark1'!W2760</f>
        <v>112.27958218368121</v>
      </c>
      <c r="Q193" s="1">
        <f>+'Ark1'!X2760</f>
        <v>3.9219550650374448</v>
      </c>
      <c r="S193" s="1">
        <f>+'Ark1'!Y2760</f>
        <v>7.8439101300748897</v>
      </c>
      <c r="T193" s="44"/>
      <c r="V193" s="44"/>
      <c r="W193" s="1">
        <f>+'Ark1'!AA2760</f>
        <v>1.440277690403257</v>
      </c>
      <c r="X193" s="1">
        <f>+'Ark1'!AB2760</f>
        <v>3.2554632947765918</v>
      </c>
      <c r="Y193" s="1">
        <f>+'Ark1'!T2760</f>
        <v>14.28616476152936</v>
      </c>
      <c r="Z193" s="100">
        <f>+'Ark1'!V2760</f>
        <v>121.64635122825749</v>
      </c>
      <c r="AA193" s="301">
        <f t="shared" si="25"/>
        <v>569.7065999999985</v>
      </c>
      <c r="AB193" s="10">
        <f t="shared" si="24"/>
        <v>5.637777777777778</v>
      </c>
      <c r="AC193" s="39"/>
      <c r="AD193"/>
      <c r="AE193"/>
      <c r="AG193"/>
      <c r="AH193"/>
      <c r="AI193"/>
      <c r="AJ193"/>
      <c r="AK193"/>
      <c r="AL193"/>
      <c r="AM193"/>
    </row>
    <row r="194" spans="1:39" ht="15.6">
      <c r="A194" s="39"/>
      <c r="B194">
        <f>+'Ark1'!C2761</f>
        <v>2016</v>
      </c>
      <c r="C194">
        <f>+'Ark1'!N2761</f>
        <v>115</v>
      </c>
      <c r="D194" s="3" t="s">
        <v>405</v>
      </c>
      <c r="E194" s="301">
        <f>+'Ark1'!Q2761</f>
        <v>605</v>
      </c>
      <c r="G194" s="301">
        <f>+'Ark1'!R2761</f>
        <v>2754</v>
      </c>
      <c r="I194" s="100">
        <f>+'Ark1'!AD2761</f>
        <v>0.17414822138323899</v>
      </c>
      <c r="K194" s="100">
        <f>+'Ark1'!AE2761</f>
        <v>0.25250485152779967</v>
      </c>
      <c r="M194" s="1">
        <f>+'Ark1'!U2761</f>
        <v>57.446259985475685</v>
      </c>
      <c r="O194" s="100">
        <f>+'Ark1'!W2761</f>
        <v>117.22879448075535</v>
      </c>
      <c r="Q194" s="1">
        <f>+'Ark1'!X2761</f>
        <v>2.541757443718228</v>
      </c>
      <c r="S194" s="1">
        <f>+'Ark1'!Y2761</f>
        <v>5.083514887436456</v>
      </c>
      <c r="T194" s="44"/>
      <c r="V194" s="44"/>
      <c r="W194" s="1">
        <f>+'Ark1'!AA2761</f>
        <v>1.4477496871777733</v>
      </c>
      <c r="X194" s="1">
        <f>+'Ark1'!AB2761</f>
        <v>3.315340681384368</v>
      </c>
      <c r="Y194" s="1">
        <f>+'Ark1'!T2761</f>
        <v>14.237472766884528</v>
      </c>
      <c r="Z194" s="100">
        <f>+'Ark1'!V2761</f>
        <v>127.00844472454548</v>
      </c>
      <c r="AA194" s="301">
        <f t="shared" si="25"/>
        <v>322.84810000000027</v>
      </c>
      <c r="AB194" s="10">
        <f t="shared" si="24"/>
        <v>4.5520661157024795</v>
      </c>
      <c r="AC194" s="39"/>
      <c r="AD194"/>
      <c r="AE194"/>
      <c r="AG194"/>
      <c r="AH194"/>
      <c r="AI194"/>
      <c r="AJ194"/>
      <c r="AK194"/>
      <c r="AL194"/>
      <c r="AM194"/>
    </row>
    <row r="195" spans="1:39" ht="15.6">
      <c r="A195" s="39"/>
      <c r="B195">
        <f>+'Ark1'!C2762</f>
        <v>2016</v>
      </c>
      <c r="C195">
        <f>+'Ark1'!N2762</f>
        <v>120</v>
      </c>
      <c r="D195" s="3" t="s">
        <v>404</v>
      </c>
      <c r="E195" s="301">
        <f>+'Ark1'!Q2762</f>
        <v>454</v>
      </c>
      <c r="G195" s="301">
        <f>+'Ark1'!R2762</f>
        <v>1467</v>
      </c>
      <c r="I195" s="100">
        <f>+'Ark1'!AD2762</f>
        <v>9.2765229037476957E-2</v>
      </c>
      <c r="K195" s="100">
        <f>+'Ark1'!AE2762</f>
        <v>0.14034620562437772</v>
      </c>
      <c r="M195" s="1">
        <f>+'Ark1'!U2762</f>
        <v>57.414451261077026</v>
      </c>
      <c r="O195" s="100">
        <f>+'Ark1'!W2762</f>
        <v>122.32044989775071</v>
      </c>
      <c r="Q195" s="1">
        <f>+'Ark1'!X2762</f>
        <v>2.2494887525562377</v>
      </c>
      <c r="S195" s="1">
        <f>+'Ark1'!Y2762</f>
        <v>4.4989775051124754</v>
      </c>
      <c r="T195" s="44"/>
      <c r="V195" s="44"/>
      <c r="W195" s="1">
        <f>+'Ark1'!AA2762</f>
        <v>1.4641423021601296</v>
      </c>
      <c r="X195" s="1">
        <f>+'Ark1'!AB2762</f>
        <v>3.4735355138673336</v>
      </c>
      <c r="Y195" s="1">
        <f>+'Ark1'!T2762</f>
        <v>14.239263803680981</v>
      </c>
      <c r="Z195" s="100">
        <f>+'Ark1'!V2762</f>
        <v>132.52486446126835</v>
      </c>
      <c r="AA195" s="301">
        <f t="shared" si="25"/>
        <v>179.4441000000003</v>
      </c>
      <c r="AB195" s="10">
        <f t="shared" si="24"/>
        <v>3.2312775330396475</v>
      </c>
      <c r="AC195" s="39"/>
      <c r="AD195"/>
      <c r="AE195"/>
      <c r="AG195"/>
      <c r="AH195"/>
      <c r="AI195"/>
      <c r="AJ195"/>
      <c r="AK195"/>
      <c r="AL195"/>
      <c r="AM195"/>
    </row>
    <row r="196" spans="1:39" ht="15.6">
      <c r="A196" s="39"/>
      <c r="B196">
        <f>+'Ark1'!C2763</f>
        <v>2016</v>
      </c>
      <c r="C196">
        <f>+'Ark1'!N2763</f>
        <v>125</v>
      </c>
      <c r="D196" s="3" t="s">
        <v>403</v>
      </c>
      <c r="E196" s="301">
        <f>+'Ark1'!Q2763</f>
        <v>4</v>
      </c>
      <c r="G196" s="301">
        <f>+'Ark1'!R2763</f>
        <v>3</v>
      </c>
      <c r="I196" s="100">
        <f>+'Ark1'!AD2763</f>
        <v>1.8970394486191611E-4</v>
      </c>
      <c r="K196" s="100">
        <f>+'Ark1'!AE2763</f>
        <v>3.224666655461555E-4</v>
      </c>
      <c r="M196" s="1">
        <f>+'Ark1'!U2763</f>
        <v>63.66666666666665</v>
      </c>
      <c r="O196" s="100">
        <f>+'Ark1'!W2763</f>
        <v>137.43333333333339</v>
      </c>
      <c r="Q196" s="1">
        <f>+'Ark1'!X2763</f>
        <v>0</v>
      </c>
      <c r="S196" s="1">
        <f>+'Ark1'!Y2763</f>
        <v>0</v>
      </c>
      <c r="T196" s="44"/>
      <c r="V196" s="44"/>
      <c r="W196" s="1">
        <f>+'Ark1'!AA2763</f>
        <v>7.5825823804001393</v>
      </c>
      <c r="X196" s="1">
        <f>+'Ark1'!AB2763</f>
        <v>1.2472191289248089</v>
      </c>
      <c r="Y196" s="1">
        <f>+'Ark1'!T2763</f>
        <v>17</v>
      </c>
      <c r="Z196" s="100">
        <f>+'Ark1'!V2763</f>
        <v>148.89851932105447</v>
      </c>
      <c r="AA196" s="301">
        <f t="shared" si="25"/>
        <v>0.41230000000000017</v>
      </c>
      <c r="AB196" s="10">
        <f t="shared" si="24"/>
        <v>0.75</v>
      </c>
      <c r="AC196" s="39"/>
      <c r="AD196"/>
      <c r="AE196"/>
      <c r="AG196"/>
      <c r="AH196"/>
      <c r="AI196"/>
      <c r="AJ196"/>
      <c r="AK196"/>
      <c r="AL196"/>
      <c r="AM196"/>
    </row>
    <row r="197" spans="1:39" ht="15.6">
      <c r="A197" s="39"/>
      <c r="B197">
        <f>+'Ark1'!C2764</f>
        <v>2015</v>
      </c>
      <c r="C197">
        <f>+'Ark1'!N2764</f>
        <v>40</v>
      </c>
      <c r="D197" s="3" t="s">
        <v>402</v>
      </c>
      <c r="E197" s="301">
        <f>+'Ark1'!Q2764</f>
        <v>1515</v>
      </c>
      <c r="G197" s="301">
        <f>+'Ark1'!R2764</f>
        <v>15629</v>
      </c>
      <c r="I197" s="100">
        <f>+'Ark1'!AD2764</f>
        <v>1.0275625288465713</v>
      </c>
      <c r="K197" s="100">
        <f>+'Ark1'!AE2764</f>
        <v>0.62693124330701844</v>
      </c>
      <c r="M197" s="1">
        <f>+'Ark1'!U2764</f>
        <v>63.746233917372464</v>
      </c>
      <c r="O197" s="100">
        <f>+'Ark1'!W2764</f>
        <v>49.99663153811359</v>
      </c>
      <c r="Q197" s="1">
        <f>+'Ark1'!X2764</f>
        <v>2.6745153240770367</v>
      </c>
      <c r="S197" s="1">
        <f>+'Ark1'!Y2764</f>
        <v>5.3490306481540735</v>
      </c>
      <c r="T197" s="44"/>
      <c r="V197" s="44"/>
      <c r="W197" s="1">
        <f>+'Ark1'!AA2764</f>
        <v>3.9470047151178953</v>
      </c>
      <c r="X197" s="1">
        <f>+'Ark1'!AB2764</f>
        <v>3.1287843123808554</v>
      </c>
      <c r="Y197" s="1">
        <f>+'Ark1'!T2764</f>
        <v>16.532279736387483</v>
      </c>
      <c r="Z197" s="100">
        <f>+'Ark1'!V2764</f>
        <v>54.663656401659757</v>
      </c>
      <c r="AA197" s="301">
        <f t="shared" si="25"/>
        <v>781.39735430917722</v>
      </c>
      <c r="AB197" s="10">
        <f t="shared" si="24"/>
        <v>10.316171617161716</v>
      </c>
      <c r="AC197" s="39"/>
      <c r="AD197"/>
      <c r="AE197"/>
      <c r="AG197"/>
      <c r="AH197"/>
      <c r="AI197"/>
      <c r="AJ197"/>
      <c r="AK197"/>
      <c r="AL197"/>
      <c r="AM197"/>
    </row>
    <row r="198" spans="1:39" ht="15.6">
      <c r="A198" s="39"/>
      <c r="B198">
        <f>+'Ark1'!C2765</f>
        <v>2015</v>
      </c>
      <c r="C198">
        <f>+'Ark1'!N2765</f>
        <v>55</v>
      </c>
      <c r="D198" s="3" t="s">
        <v>401</v>
      </c>
      <c r="E198" s="301">
        <f>+'Ark1'!Q2765</f>
        <v>1778</v>
      </c>
      <c r="G198" s="301">
        <f>+'Ark1'!R2765</f>
        <v>40481</v>
      </c>
      <c r="I198" s="100">
        <f>+'Ark1'!AD2765</f>
        <v>2.6615112118649966</v>
      </c>
      <c r="K198" s="100">
        <f>+'Ark1'!AE2765</f>
        <v>1.9636877558084784</v>
      </c>
      <c r="M198" s="1">
        <f>+'Ark1'!U2765</f>
        <v>62.862377387394062</v>
      </c>
      <c r="O198" s="100">
        <f>+'Ark1'!W2765</f>
        <v>59.845837966051711</v>
      </c>
      <c r="Q198" s="1">
        <f>+'Ark1'!X2765</f>
        <v>3.2138534127121376</v>
      </c>
      <c r="S198" s="1">
        <f>+'Ark1'!Y2765</f>
        <v>6.4277068254242753</v>
      </c>
      <c r="T198" s="44"/>
      <c r="V198" s="44"/>
      <c r="W198" s="1">
        <f>+'Ark1'!AA2765</f>
        <v>2.2296540619090406</v>
      </c>
      <c r="X198" s="1">
        <f>+'Ark1'!AB2765</f>
        <v>3.030908575145876</v>
      </c>
      <c r="Y198" s="1">
        <f>+'Ark1'!T2765</f>
        <v>16.565351646451418</v>
      </c>
      <c r="Z198" s="100">
        <f>+'Ark1'!V2765</f>
        <v>64.850932950794004</v>
      </c>
      <c r="AA198" s="301">
        <f t="shared" si="25"/>
        <v>2422.6193667037396</v>
      </c>
      <c r="AB198" s="10">
        <f t="shared" si="24"/>
        <v>22.76771653543307</v>
      </c>
      <c r="AC198" s="39"/>
      <c r="AD198"/>
      <c r="AE198"/>
      <c r="AG198"/>
      <c r="AH198"/>
      <c r="AI198"/>
      <c r="AJ198"/>
      <c r="AK198"/>
      <c r="AL198"/>
      <c r="AM198"/>
    </row>
    <row r="199" spans="1:39" ht="15.6">
      <c r="A199" s="39"/>
      <c r="B199">
        <f>+'Ark1'!C2766</f>
        <v>2015</v>
      </c>
      <c r="C199">
        <f>+'Ark1'!N2766</f>
        <v>63</v>
      </c>
      <c r="D199" s="3" t="s">
        <v>400</v>
      </c>
      <c r="E199" s="301">
        <f>+'Ark1'!Q2766</f>
        <v>1626</v>
      </c>
      <c r="G199" s="301">
        <f>+'Ark1'!R2766</f>
        <v>20968</v>
      </c>
      <c r="I199" s="100">
        <f>+'Ark1'!AD2766</f>
        <v>1.3785866725225477</v>
      </c>
      <c r="K199" s="100">
        <f>+'Ark1'!AE2766</f>
        <v>1.0897492286830976</v>
      </c>
      <c r="M199" s="1">
        <f>+'Ark1'!U2766</f>
        <v>62.325495993895451</v>
      </c>
      <c r="O199" s="100">
        <f>+'Ark1'!W2766</f>
        <v>64.105675314765548</v>
      </c>
      <c r="Q199" s="1">
        <f>+'Ark1'!X2766</f>
        <v>3.3050362457077447</v>
      </c>
      <c r="S199" s="1">
        <f>+'Ark1'!Y2766</f>
        <v>6.6100724914154894</v>
      </c>
      <c r="T199" s="44"/>
      <c r="V199" s="44"/>
      <c r="W199" s="1">
        <f>+'Ark1'!AA2766</f>
        <v>0.57438920647783676</v>
      </c>
      <c r="X199" s="1">
        <f>+'Ark1'!AB2766</f>
        <v>3.0460935779360425</v>
      </c>
      <c r="Y199" s="1">
        <f>+'Ark1'!T2766</f>
        <v>16.440003815337661</v>
      </c>
      <c r="Z199" s="100">
        <f>+'Ark1'!V2766</f>
        <v>69.453602724555722</v>
      </c>
      <c r="AA199" s="301">
        <f t="shared" si="25"/>
        <v>1344.167800000004</v>
      </c>
      <c r="AB199" s="10">
        <f t="shared" si="24"/>
        <v>12.895448954489545</v>
      </c>
      <c r="AC199" s="39"/>
      <c r="AD199"/>
      <c r="AE199"/>
      <c r="AG199"/>
      <c r="AH199"/>
      <c r="AI199"/>
      <c r="AJ199"/>
      <c r="AK199"/>
      <c r="AL199"/>
      <c r="AM199"/>
    </row>
    <row r="200" spans="1:39" ht="15.6">
      <c r="A200" s="39"/>
      <c r="B200">
        <f>+'Ark1'!C2767</f>
        <v>2015</v>
      </c>
      <c r="C200">
        <f>+'Ark1'!N2767</f>
        <v>65</v>
      </c>
      <c r="D200" s="3" t="s">
        <v>399</v>
      </c>
      <c r="E200" s="301">
        <f>+'Ark1'!Q2767</f>
        <v>1701</v>
      </c>
      <c r="G200" s="301">
        <f>+'Ark1'!R2767</f>
        <v>28745</v>
      </c>
      <c r="I200" s="100">
        <f>+'Ark1'!AD2767</f>
        <v>1.8899024180494393</v>
      </c>
      <c r="K200" s="100">
        <f>+'Ark1'!AE2767</f>
        <v>1.5403065524361936</v>
      </c>
      <c r="M200" s="1">
        <f>+'Ark1'!U2767</f>
        <v>62.079114914935793</v>
      </c>
      <c r="O200" s="100">
        <f>+'Ark1'!W2767</f>
        <v>66.100080019482803</v>
      </c>
      <c r="Q200" s="1">
        <f>+'Ark1'!X2767</f>
        <v>3.0787963124021558</v>
      </c>
      <c r="S200" s="1">
        <f>+'Ark1'!Y2767</f>
        <v>6.1575926248043116</v>
      </c>
      <c r="T200" s="44"/>
      <c r="V200" s="44"/>
      <c r="W200" s="1">
        <f>+'Ark1'!AA2767</f>
        <v>0.56777847538088355</v>
      </c>
      <c r="X200" s="1">
        <f>+'Ark1'!AB2767</f>
        <v>2.979712524742351</v>
      </c>
      <c r="Y200" s="1">
        <f>+'Ark1'!T2767</f>
        <v>16.385945381805541</v>
      </c>
      <c r="Z200" s="100">
        <f>+'Ark1'!V2767</f>
        <v>71.619367195120844</v>
      </c>
      <c r="AA200" s="301">
        <f t="shared" si="25"/>
        <v>1900.0468001600332</v>
      </c>
      <c r="AB200" s="10">
        <f t="shared" si="24"/>
        <v>16.898883009994123</v>
      </c>
      <c r="AC200" s="39"/>
      <c r="AD200"/>
      <c r="AE200"/>
      <c r="AG200"/>
      <c r="AH200"/>
      <c r="AI200"/>
      <c r="AJ200"/>
      <c r="AK200"/>
      <c r="AL200"/>
      <c r="AM200"/>
    </row>
    <row r="201" spans="1:39" ht="15.6">
      <c r="A201" s="39"/>
      <c r="B201">
        <f>+'Ark1'!C2768</f>
        <v>2015</v>
      </c>
      <c r="C201">
        <f>+'Ark1'!N2768</f>
        <v>67</v>
      </c>
      <c r="D201" s="3" t="s">
        <v>398</v>
      </c>
      <c r="E201" s="301">
        <f>+'Ark1'!Q2768</f>
        <v>1753</v>
      </c>
      <c r="G201" s="301">
        <f>+'Ark1'!R2768</f>
        <v>37884</v>
      </c>
      <c r="I201" s="100">
        <f>+'Ark1'!AD2768</f>
        <v>2.4907658098933712</v>
      </c>
      <c r="K201" s="100">
        <f>+'Ark1'!AE2768</f>
        <v>2.0914757097555072</v>
      </c>
      <c r="M201" s="1">
        <f>+'Ark1'!U2768</f>
        <v>61.811757562958682</v>
      </c>
      <c r="O201" s="100">
        <f>+'Ark1'!W2768</f>
        <v>68.099957763581756</v>
      </c>
      <c r="Q201" s="1">
        <f>+'Ark1'!X2768</f>
        <v>3.112131770668356</v>
      </c>
      <c r="S201" s="1">
        <f>+'Ark1'!Y2768</f>
        <v>6.224263541336712</v>
      </c>
      <c r="T201" s="44"/>
      <c r="V201" s="44"/>
      <c r="W201" s="1">
        <f>+'Ark1'!AA2768</f>
        <v>0.57400942996849902</v>
      </c>
      <c r="X201" s="1">
        <f>+'Ark1'!AB2768</f>
        <v>2.9968246186204981</v>
      </c>
      <c r="Y201" s="1">
        <f>+'Ark1'!T2768</f>
        <v>16.304323725055436</v>
      </c>
      <c r="Z201" s="100">
        <f>+'Ark1'!V2768</f>
        <v>73.784966523463552</v>
      </c>
      <c r="AA201" s="301">
        <f t="shared" si="25"/>
        <v>2579.8987999155311</v>
      </c>
      <c r="AB201" s="10">
        <f t="shared" si="24"/>
        <v>21.61095265259555</v>
      </c>
      <c r="AC201" s="39"/>
      <c r="AD201"/>
      <c r="AE201"/>
      <c r="AG201"/>
      <c r="AH201"/>
      <c r="AI201"/>
      <c r="AJ201"/>
      <c r="AK201"/>
      <c r="AL201"/>
      <c r="AM201"/>
    </row>
    <row r="202" spans="1:39" ht="15.6">
      <c r="A202" s="39"/>
      <c r="B202">
        <f>+'Ark1'!C2769</f>
        <v>2015</v>
      </c>
      <c r="C202">
        <f>+'Ark1'!N2769</f>
        <v>69</v>
      </c>
      <c r="D202" s="3" t="s">
        <v>457</v>
      </c>
      <c r="E202" s="301">
        <f>+'Ark1'!Q2769</f>
        <v>1788</v>
      </c>
      <c r="G202" s="301">
        <f>+'Ark1'!R2769</f>
        <v>49364</v>
      </c>
      <c r="I202" s="100">
        <f>+'Ark1'!AD2769</f>
        <v>3.2455433280428778</v>
      </c>
      <c r="K202" s="100">
        <f>+'Ark1'!AE2769</f>
        <v>2.8053877580610158</v>
      </c>
      <c r="M202" s="1">
        <f>+'Ark1'!U2769</f>
        <v>61.541003200842752</v>
      </c>
      <c r="O202" s="100">
        <f>+'Ark1'!W2769</f>
        <v>70.101460637736622</v>
      </c>
      <c r="Q202" s="1">
        <f>+'Ark1'!X2769</f>
        <v>3.121708127380276</v>
      </c>
      <c r="S202" s="1">
        <f>+'Ark1'!Y2769</f>
        <v>6.2434162547605521</v>
      </c>
      <c r="T202" s="44"/>
      <c r="V202" s="44"/>
      <c r="W202" s="1">
        <f>+'Ark1'!AA2769</f>
        <v>0.5742320149223028</v>
      </c>
      <c r="X202" s="1">
        <f>+'Ark1'!AB2769</f>
        <v>2.9572385267774055</v>
      </c>
      <c r="Y202" s="1">
        <f>+'Ark1'!T2769</f>
        <v>16.228607892391214</v>
      </c>
      <c r="Z202" s="100">
        <f>+'Ark1'!V2769</f>
        <v>75.952675094110475</v>
      </c>
      <c r="AA202" s="301">
        <f t="shared" si="25"/>
        <v>3460.4885029212305</v>
      </c>
      <c r="AB202" s="10">
        <f t="shared" si="24"/>
        <v>27.608501118568231</v>
      </c>
      <c r="AC202" s="39"/>
      <c r="AD202"/>
      <c r="AE202"/>
      <c r="AG202"/>
      <c r="AH202"/>
      <c r="AI202"/>
      <c r="AJ202"/>
      <c r="AK202"/>
      <c r="AL202"/>
      <c r="AM202"/>
    </row>
    <row r="203" spans="1:39" ht="15.6">
      <c r="A203" s="39"/>
      <c r="B203" s="46">
        <f>+'Ark1'!C2770</f>
        <v>2015</v>
      </c>
      <c r="C203" s="46">
        <f>+'Ark1'!N2770</f>
        <v>71</v>
      </c>
      <c r="D203" s="47" t="s">
        <v>519</v>
      </c>
      <c r="E203" s="335">
        <f>+'Ark1'!Q2770</f>
        <v>1820</v>
      </c>
      <c r="F203" s="46"/>
      <c r="G203" s="335">
        <f>+'Ark1'!R2770</f>
        <v>65772</v>
      </c>
      <c r="H203" s="335"/>
      <c r="I203" s="99">
        <f>+'Ark1'!AD2770</f>
        <v>4.3243229027638801</v>
      </c>
      <c r="J203" s="46"/>
      <c r="K203" s="99">
        <f>+'Ark1'!AE2770</f>
        <v>3.8425392340052942</v>
      </c>
      <c r="L203" s="46"/>
      <c r="M203" s="48">
        <f>+'Ark1'!U2770</f>
        <v>61.281233370330391</v>
      </c>
      <c r="N203" s="46"/>
      <c r="O203" s="99">
        <f>+'Ark1'!W2770</f>
        <v>72.062741937935613</v>
      </c>
      <c r="P203" s="46"/>
      <c r="Q203" s="48">
        <f>+'Ark1'!X2770</f>
        <v>2.8629203916560231</v>
      </c>
      <c r="R203" s="46"/>
      <c r="S203" s="48">
        <f>+'Ark1'!Y2770</f>
        <v>5.7258407833120462</v>
      </c>
      <c r="T203" s="44"/>
      <c r="U203" s="65"/>
      <c r="V203" s="44"/>
      <c r="W203" s="48">
        <f>+'Ark1'!AA2770</f>
        <v>0.57938133775026046</v>
      </c>
      <c r="X203" s="48">
        <f>+'Ark1'!AB2770</f>
        <v>2.9211587622420074</v>
      </c>
      <c r="Y203" s="48">
        <f>+'Ark1'!T2770</f>
        <v>16.153499969591923</v>
      </c>
      <c r="Z203" s="99">
        <f>+'Ark1'!V2770</f>
        <v>78.075662670999137</v>
      </c>
      <c r="AA203" s="335">
        <f>+(G203*O203)/1000</f>
        <v>4739.7106627419016</v>
      </c>
      <c r="AB203" s="65">
        <f t="shared" si="24"/>
        <v>36.138461538461542</v>
      </c>
      <c r="AC203" s="39"/>
      <c r="AD203"/>
      <c r="AE203"/>
      <c r="AG203"/>
      <c r="AH203"/>
      <c r="AI203"/>
      <c r="AJ203"/>
      <c r="AK203"/>
      <c r="AL203"/>
      <c r="AM203"/>
    </row>
    <row r="204" spans="1:39" ht="15.6">
      <c r="A204" s="39"/>
      <c r="B204" s="46">
        <f>+'Ark1'!C2771</f>
        <v>2015</v>
      </c>
      <c r="C204" s="46">
        <f>+'Ark1'!N2771</f>
        <v>73</v>
      </c>
      <c r="D204" s="47" t="s">
        <v>413</v>
      </c>
      <c r="E204" s="335">
        <f>+'Ark1'!Q2771</f>
        <v>1838</v>
      </c>
      <c r="F204" s="46"/>
      <c r="G204" s="335">
        <f>+'Ark1'!R2771</f>
        <v>80737</v>
      </c>
      <c r="H204" s="335"/>
      <c r="I204" s="99">
        <f>+'Ark1'!AD2771</f>
        <v>5.3082293103516287</v>
      </c>
      <c r="J204" s="46"/>
      <c r="K204" s="99">
        <f>+'Ark1'!AE2771</f>
        <v>4.8490952796084752</v>
      </c>
      <c r="L204" s="46"/>
      <c r="M204" s="48">
        <f>+'Ark1'!U2771</f>
        <v>61.036984740388419</v>
      </c>
      <c r="N204" s="46"/>
      <c r="O204" s="99">
        <f>+'Ark1'!W2771</f>
        <v>74.083314754261437</v>
      </c>
      <c r="P204" s="46"/>
      <c r="Q204" s="48">
        <f>+'Ark1'!X2771</f>
        <v>2.7360441928731558</v>
      </c>
      <c r="R204" s="46"/>
      <c r="S204" s="48">
        <f>+'Ark1'!Y2771</f>
        <v>5.4720883857463116</v>
      </c>
      <c r="T204" s="44"/>
      <c r="U204" s="65"/>
      <c r="V204" s="44"/>
      <c r="W204" s="48">
        <f>+'Ark1'!AA2771</f>
        <v>0.57705900287449452</v>
      </c>
      <c r="X204" s="48">
        <f>+'Ark1'!AB2771</f>
        <v>2.8906137041754101</v>
      </c>
      <c r="Y204" s="48">
        <f>+'Ark1'!T2771</f>
        <v>16.058795843293659</v>
      </c>
      <c r="Z204" s="99">
        <f>+'Ark1'!V2771</f>
        <v>80.264605982492498</v>
      </c>
      <c r="AA204" s="335">
        <f t="shared" ref="AA204:AA220" si="26">+(G204*O204)/1000</f>
        <v>5981.2645833148053</v>
      </c>
      <c r="AB204" s="65">
        <f t="shared" si="24"/>
        <v>43.926550598476602</v>
      </c>
      <c r="AC204" s="39"/>
      <c r="AD204"/>
      <c r="AE204"/>
      <c r="AG204"/>
      <c r="AH204"/>
      <c r="AI204"/>
      <c r="AJ204"/>
      <c r="AK204"/>
      <c r="AL204"/>
      <c r="AM204"/>
    </row>
    <row r="205" spans="1:39" ht="15.6">
      <c r="A205" s="39"/>
      <c r="B205" s="46">
        <f>+'Ark1'!C2772</f>
        <v>2015</v>
      </c>
      <c r="C205" s="46">
        <f>+'Ark1'!N2772</f>
        <v>75</v>
      </c>
      <c r="D205" s="47" t="s">
        <v>412</v>
      </c>
      <c r="E205" s="335">
        <f>+'Ark1'!Q2772</f>
        <v>1877</v>
      </c>
      <c r="F205" s="46"/>
      <c r="G205" s="335">
        <f>+'Ark1'!R2772</f>
        <v>103038</v>
      </c>
      <c r="H205" s="335"/>
      <c r="I205" s="99">
        <f>+'Ark1'!AD2772</f>
        <v>6.7744569612446721</v>
      </c>
      <c r="J205" s="46"/>
      <c r="K205" s="99">
        <f>+'Ark1'!AE2772</f>
        <v>6.3547902366613993</v>
      </c>
      <c r="L205" s="46"/>
      <c r="M205" s="48">
        <f>+'Ark1'!U2772</f>
        <v>60.816941322618817</v>
      </c>
      <c r="N205" s="46"/>
      <c r="O205" s="99">
        <f>+'Ark1'!W2772</f>
        <v>76.073030338321885</v>
      </c>
      <c r="P205" s="46"/>
      <c r="Q205" s="48">
        <f>+'Ark1'!X2772</f>
        <v>2.7290902385527658</v>
      </c>
      <c r="R205" s="46"/>
      <c r="S205" s="48">
        <f>+'Ark1'!Y2772</f>
        <v>5.4581804771055316</v>
      </c>
      <c r="T205" s="44"/>
      <c r="U205" s="65"/>
      <c r="V205" s="44"/>
      <c r="W205" s="48">
        <f>+'Ark1'!AA2772</f>
        <v>0.57635985895824715</v>
      </c>
      <c r="X205" s="48">
        <f>+'Ark1'!AB2772</f>
        <v>2.85560473769312</v>
      </c>
      <c r="Y205" s="48">
        <f>+'Ark1'!T2772</f>
        <v>15.980667326617365</v>
      </c>
      <c r="Z205" s="99">
        <f>+'Ark1'!V2772</f>
        <v>82.419317809671099</v>
      </c>
      <c r="AA205" s="335">
        <f t="shared" si="26"/>
        <v>7838.4129000000103</v>
      </c>
      <c r="AB205" s="65">
        <f t="shared" si="24"/>
        <v>54.895045285029305</v>
      </c>
      <c r="AC205" s="39"/>
      <c r="AD205"/>
      <c r="AE205"/>
      <c r="AG205"/>
      <c r="AH205"/>
      <c r="AI205"/>
      <c r="AJ205"/>
      <c r="AK205"/>
      <c r="AL205"/>
      <c r="AM205"/>
    </row>
    <row r="206" spans="1:39" ht="15.6">
      <c r="A206" s="39"/>
      <c r="B206" s="46">
        <f>+'Ark1'!C2773</f>
        <v>2015</v>
      </c>
      <c r="C206" s="46">
        <f>+'Ark1'!N2773</f>
        <v>77</v>
      </c>
      <c r="D206" s="47" t="s">
        <v>411</v>
      </c>
      <c r="E206" s="335">
        <f>+'Ark1'!Q2773</f>
        <v>1852</v>
      </c>
      <c r="F206" s="46"/>
      <c r="G206" s="335">
        <f>+'Ark1'!R2773</f>
        <v>115670</v>
      </c>
      <c r="H206" s="335"/>
      <c r="I206" s="99">
        <f>+'Ark1'!AD2773</f>
        <v>7.6049752198914113</v>
      </c>
      <c r="J206" s="46"/>
      <c r="K206" s="99">
        <f>+'Ark1'!AE2773</f>
        <v>7.3220474936096815</v>
      </c>
      <c r="L206" s="46"/>
      <c r="M206" s="48">
        <f>+'Ark1'!U2773</f>
        <v>60.602972325728153</v>
      </c>
      <c r="N206" s="46"/>
      <c r="O206" s="99">
        <f>+'Ark1'!W2773</f>
        <v>78.081830686367809</v>
      </c>
      <c r="P206" s="46"/>
      <c r="Q206" s="48">
        <f>+'Ark1'!X2773</f>
        <v>2.4751448085069598</v>
      </c>
      <c r="R206" s="46"/>
      <c r="S206" s="48">
        <f>+'Ark1'!Y2773</f>
        <v>4.9502896170139197</v>
      </c>
      <c r="T206" s="44"/>
      <c r="U206" s="65"/>
      <c r="V206" s="44"/>
      <c r="W206" s="48">
        <f>+'Ark1'!AA2773</f>
        <v>0.57663853619147565</v>
      </c>
      <c r="X206" s="48">
        <f>+'Ark1'!AB2773</f>
        <v>2.8104185520533602</v>
      </c>
      <c r="Y206" s="48">
        <f>+'Ark1'!T2773</f>
        <v>15.897172992132788</v>
      </c>
      <c r="Z206" s="99">
        <f>+'Ark1'!V2773</f>
        <v>84.597879194073187</v>
      </c>
      <c r="AA206" s="335">
        <f t="shared" si="26"/>
        <v>9031.7253554921645</v>
      </c>
      <c r="AB206" s="65">
        <f t="shared" si="24"/>
        <v>62.456803455723545</v>
      </c>
      <c r="AC206" s="39"/>
      <c r="AD206"/>
      <c r="AE206"/>
      <c r="AG206"/>
      <c r="AH206"/>
      <c r="AI206"/>
      <c r="AJ206"/>
      <c r="AK206"/>
      <c r="AL206"/>
      <c r="AM206"/>
    </row>
    <row r="207" spans="1:39" ht="15.6">
      <c r="A207" s="39"/>
      <c r="B207" s="46">
        <f>+'Ark1'!C2774</f>
        <v>2015</v>
      </c>
      <c r="C207" s="46">
        <f>+'Ark1'!N2774</f>
        <v>79</v>
      </c>
      <c r="D207" s="47" t="s">
        <v>410</v>
      </c>
      <c r="E207" s="335">
        <f>+'Ark1'!Q2774</f>
        <v>1876</v>
      </c>
      <c r="F207" s="46"/>
      <c r="G207" s="335">
        <f>+'Ark1'!R2774</f>
        <v>131061</v>
      </c>
      <c r="H207" s="335"/>
      <c r="I207" s="99">
        <f>+'Ark1'!AD2774</f>
        <v>8.6168899221422013</v>
      </c>
      <c r="J207" s="46"/>
      <c r="K207" s="99">
        <f>+'Ark1'!AE2774</f>
        <v>8.5090512581850248</v>
      </c>
      <c r="L207" s="46"/>
      <c r="M207" s="48">
        <f>+'Ark1'!U2774</f>
        <v>60.445364301574081</v>
      </c>
      <c r="N207" s="46"/>
      <c r="O207" s="99">
        <f>+'Ark1'!W2774</f>
        <v>80.083161019084145</v>
      </c>
      <c r="P207" s="46"/>
      <c r="Q207" s="48">
        <f>+'Ark1'!X2774</f>
        <v>2.3943049419735849</v>
      </c>
      <c r="R207" s="46"/>
      <c r="S207" s="48">
        <f>+'Ark1'!Y2774</f>
        <v>4.7886098839471698</v>
      </c>
      <c r="T207" s="44"/>
      <c r="U207" s="65"/>
      <c r="V207" s="44"/>
      <c r="W207" s="48">
        <f>+'Ark1'!AA2774</f>
        <v>0.5819644645678258</v>
      </c>
      <c r="X207" s="48">
        <f>+'Ark1'!AB2774</f>
        <v>2.7725315713259033</v>
      </c>
      <c r="Y207" s="48">
        <f>+'Ark1'!T2774</f>
        <v>15.835389627730597</v>
      </c>
      <c r="Z207" s="99">
        <f>+'Ark1'!V2774</f>
        <v>86.76530498612361</v>
      </c>
      <c r="AA207" s="335">
        <f t="shared" si="26"/>
        <v>10495.779166322187</v>
      </c>
      <c r="AB207" s="65">
        <f t="shared" si="24"/>
        <v>69.861940298507463</v>
      </c>
      <c r="AC207" s="39"/>
      <c r="AD207"/>
      <c r="AE207"/>
      <c r="AG207"/>
      <c r="AH207"/>
      <c r="AI207"/>
      <c r="AJ207"/>
      <c r="AK207"/>
      <c r="AL207"/>
      <c r="AM207"/>
    </row>
    <row r="208" spans="1:39" ht="15.6">
      <c r="A208" s="39"/>
      <c r="B208" s="46">
        <f>+'Ark1'!C2775</f>
        <v>2015</v>
      </c>
      <c r="C208" s="46">
        <f>+'Ark1'!N2775</f>
        <v>81</v>
      </c>
      <c r="D208" s="47" t="s">
        <v>409</v>
      </c>
      <c r="E208" s="335">
        <f>+'Ark1'!Q2775</f>
        <v>1864</v>
      </c>
      <c r="F208" s="46"/>
      <c r="G208" s="335">
        <f>+'Ark1'!R2775</f>
        <v>136111</v>
      </c>
      <c r="H208" s="335"/>
      <c r="I208" s="99">
        <f>+'Ark1'!AD2775</f>
        <v>8.9489131335232983</v>
      </c>
      <c r="J208" s="46"/>
      <c r="K208" s="99">
        <f>+'Ark1'!AE2775</f>
        <v>9.0540496700964219</v>
      </c>
      <c r="L208" s="46"/>
      <c r="M208" s="48">
        <f>+'Ark1'!U2775</f>
        <v>60.289615599376958</v>
      </c>
      <c r="N208" s="46"/>
      <c r="O208" s="99">
        <f>+'Ark1'!W2775</f>
        <v>82.051426808123338</v>
      </c>
      <c r="P208" s="46"/>
      <c r="Q208" s="48">
        <f>+'Ark1'!X2775</f>
        <v>2.3135529090227833</v>
      </c>
      <c r="R208" s="46"/>
      <c r="S208" s="48">
        <f>+'Ark1'!Y2775</f>
        <v>4.6271058180455666</v>
      </c>
      <c r="T208" s="44"/>
      <c r="U208" s="65"/>
      <c r="V208" s="44"/>
      <c r="W208" s="48">
        <f>+'Ark1'!AA2775</f>
        <v>0.57204516666205318</v>
      </c>
      <c r="X208" s="48">
        <f>+'Ark1'!AB2775</f>
        <v>2.7295846139681097</v>
      </c>
      <c r="Y208" s="48">
        <f>+'Ark1'!T2775</f>
        <v>15.769563077194348</v>
      </c>
      <c r="Z208" s="99">
        <f>+'Ark1'!V2775</f>
        <v>88.898405545706183</v>
      </c>
      <c r="AA208" s="335">
        <f t="shared" si="26"/>
        <v>11168.101754280477</v>
      </c>
      <c r="AB208" s="65">
        <f t="shared" si="24"/>
        <v>73.02092274678111</v>
      </c>
      <c r="AC208" s="39"/>
      <c r="AD208"/>
      <c r="AE208"/>
      <c r="AG208"/>
      <c r="AH208"/>
      <c r="AI208"/>
      <c r="AJ208"/>
      <c r="AK208"/>
      <c r="AL208"/>
      <c r="AM208"/>
    </row>
    <row r="209" spans="1:39" ht="15.6">
      <c r="A209" s="39"/>
      <c r="B209" s="46">
        <f>+'Ark1'!C2776</f>
        <v>2015</v>
      </c>
      <c r="C209" s="46">
        <f>+'Ark1'!N2776</f>
        <v>83</v>
      </c>
      <c r="D209" s="47" t="s">
        <v>408</v>
      </c>
      <c r="E209" s="335">
        <f>+'Ark1'!Q2776</f>
        <v>1877</v>
      </c>
      <c r="F209" s="46"/>
      <c r="G209" s="335">
        <f>+'Ark1'!R2776</f>
        <v>136237</v>
      </c>
      <c r="H209" s="335"/>
      <c r="I209" s="99">
        <f>+'Ark1'!AD2776</f>
        <v>8.9571972770151849</v>
      </c>
      <c r="J209" s="46"/>
      <c r="K209" s="99">
        <f>+'Ark1'!AE2776</f>
        <v>9.2822924203516237</v>
      </c>
      <c r="L209" s="46"/>
      <c r="M209" s="48">
        <f>+'Ark1'!U2776</f>
        <v>60.180046536550286</v>
      </c>
      <c r="N209" s="46"/>
      <c r="O209" s="99">
        <f>+'Ark1'!W2776</f>
        <v>84.040202734939868</v>
      </c>
      <c r="P209" s="46"/>
      <c r="Q209" s="48">
        <f>+'Ark1'!X2776</f>
        <v>2.1638761863517257</v>
      </c>
      <c r="R209" s="46"/>
      <c r="S209" s="48">
        <f>+'Ark1'!Y2776</f>
        <v>4.3277523727034515</v>
      </c>
      <c r="T209" s="44"/>
      <c r="U209" s="65"/>
      <c r="V209" s="44"/>
      <c r="W209" s="48">
        <f>+'Ark1'!AA2776</f>
        <v>0.58231076398113879</v>
      </c>
      <c r="X209" s="48">
        <f>+'Ark1'!AB2776</f>
        <v>2.6763548480235566</v>
      </c>
      <c r="Y209" s="48">
        <f>+'Ark1'!T2776</f>
        <v>15.723144226605104</v>
      </c>
      <c r="Z209" s="99">
        <f>+'Ark1'!V2776</f>
        <v>91.051140557902528</v>
      </c>
      <c r="AA209" s="335">
        <f t="shared" si="26"/>
        <v>11449.385100000003</v>
      </c>
      <c r="AB209" s="65">
        <f t="shared" si="24"/>
        <v>72.582312200319663</v>
      </c>
      <c r="AC209" s="39"/>
      <c r="AD209"/>
      <c r="AE209"/>
      <c r="AG209"/>
      <c r="AH209"/>
      <c r="AI209"/>
      <c r="AJ209"/>
      <c r="AK209"/>
      <c r="AL209"/>
      <c r="AM209"/>
    </row>
    <row r="210" spans="1:39" ht="15.6">
      <c r="A210" s="39"/>
      <c r="B210" s="46">
        <f>+'Ark1'!C2777</f>
        <v>2015</v>
      </c>
      <c r="C210" s="46">
        <f>+'Ark1'!N2777</f>
        <v>85</v>
      </c>
      <c r="D210" s="47" t="s">
        <v>407</v>
      </c>
      <c r="E210" s="335">
        <f>+'Ark1'!Q2777</f>
        <v>1871</v>
      </c>
      <c r="F210" s="46"/>
      <c r="G210" s="335">
        <f>+'Ark1'!R2777</f>
        <v>129976</v>
      </c>
      <c r="H210" s="335"/>
      <c r="I210" s="99">
        <f>+'Ark1'!AD2777</f>
        <v>8.5455542420731945</v>
      </c>
      <c r="J210" s="46"/>
      <c r="K210" s="99">
        <f>+'Ark1'!AE2777</f>
        <v>9.0650498341045438</v>
      </c>
      <c r="L210" s="46"/>
      <c r="M210" s="48">
        <f>+'Ark1'!U2777</f>
        <v>60.086316599346006</v>
      </c>
      <c r="N210" s="46"/>
      <c r="O210" s="99">
        <f>+'Ark1'!W2777</f>
        <v>86.027496980188261</v>
      </c>
      <c r="P210" s="46"/>
      <c r="Q210" s="48">
        <f>+'Ark1'!X2777</f>
        <v>2.1203914568843478</v>
      </c>
      <c r="R210" s="46"/>
      <c r="S210" s="48">
        <f>+'Ark1'!Y2777</f>
        <v>4.2407829137686956</v>
      </c>
      <c r="T210" s="44"/>
      <c r="U210" s="65"/>
      <c r="V210" s="44"/>
      <c r="W210" s="48">
        <f>+'Ark1'!AA2777</f>
        <v>0.56890808934037196</v>
      </c>
      <c r="X210" s="48">
        <f>+'Ark1'!AB2777</f>
        <v>2.6394795311208696</v>
      </c>
      <c r="Y210" s="48">
        <f>+'Ark1'!T2777</f>
        <v>15.682941466116819</v>
      </c>
      <c r="Z210" s="99">
        <f>+'Ark1'!V2777</f>
        <v>93.204940611754182</v>
      </c>
      <c r="AA210" s="335">
        <f t="shared" si="26"/>
        <v>11181.509947496948</v>
      </c>
      <c r="AB210" s="65">
        <f t="shared" si="24"/>
        <v>69.46873329770176</v>
      </c>
      <c r="AC210" s="39"/>
      <c r="AD210"/>
      <c r="AE210"/>
      <c r="AG210"/>
      <c r="AH210"/>
      <c r="AI210"/>
      <c r="AJ210"/>
      <c r="AK210"/>
      <c r="AL210"/>
      <c r="AM210"/>
    </row>
    <row r="211" spans="1:39" ht="15.6">
      <c r="A211" s="39"/>
      <c r="B211" s="46">
        <f>+'Ark1'!C2778</f>
        <v>2015</v>
      </c>
      <c r="C211" s="46">
        <f>+'Ark1'!N2778</f>
        <v>87</v>
      </c>
      <c r="D211" s="47" t="s">
        <v>406</v>
      </c>
      <c r="E211" s="335">
        <f>+'Ark1'!Q2778</f>
        <v>1896</v>
      </c>
      <c r="F211" s="46"/>
      <c r="G211" s="335">
        <f>+'Ark1'!R2778</f>
        <v>158027</v>
      </c>
      <c r="H211" s="335"/>
      <c r="I211" s="99">
        <f>+'Ark1'!AD2778</f>
        <v>10.389828123746696</v>
      </c>
      <c r="J211" s="46"/>
      <c r="K211" s="99">
        <f>+'Ark1'!AE2778</f>
        <v>11.337296028310377</v>
      </c>
      <c r="L211" s="46"/>
      <c r="M211" s="48">
        <f>+'Ark1'!U2778</f>
        <v>59.982376094770416</v>
      </c>
      <c r="N211" s="46"/>
      <c r="O211" s="99">
        <f>+'Ark1'!W2778</f>
        <v>88.493903647545466</v>
      </c>
      <c r="P211" s="46"/>
      <c r="Q211" s="48">
        <f>+'Ark1'!X2778</f>
        <v>2.1825384269776689</v>
      </c>
      <c r="R211" s="46"/>
      <c r="S211" s="48">
        <f>+'Ark1'!Y2778</f>
        <v>4.3650768539553377</v>
      </c>
      <c r="T211" s="44"/>
      <c r="U211" s="65"/>
      <c r="V211" s="44"/>
      <c r="W211" s="48">
        <f>+'Ark1'!AA2778</f>
        <v>0.86390313853265766</v>
      </c>
      <c r="X211" s="48">
        <f>+'Ark1'!AB2778</f>
        <v>2.6032638591771518</v>
      </c>
      <c r="Y211" s="48">
        <f>+'Ark1'!T2778</f>
        <v>15.632119827624395</v>
      </c>
      <c r="Z211" s="99">
        <f>+'Ark1'!V2778</f>
        <v>95.878202861131854</v>
      </c>
      <c r="AA211" s="335">
        <f t="shared" si="26"/>
        <v>13984.426111710667</v>
      </c>
      <c r="AB211" s="65">
        <f t="shared" si="24"/>
        <v>83.347573839662445</v>
      </c>
      <c r="AC211" s="39"/>
      <c r="AD211"/>
      <c r="AE211"/>
      <c r="AG211"/>
      <c r="AH211"/>
      <c r="AI211"/>
      <c r="AJ211"/>
      <c r="AK211"/>
      <c r="AL211"/>
      <c r="AM211"/>
    </row>
    <row r="212" spans="1:39" ht="15.6">
      <c r="A212" s="39"/>
      <c r="B212" s="46">
        <f>+'Ark1'!C2779</f>
        <v>2015</v>
      </c>
      <c r="C212" s="46">
        <f>+'Ark1'!N2779</f>
        <v>90</v>
      </c>
      <c r="D212" s="47" t="s">
        <v>405</v>
      </c>
      <c r="E212" s="335">
        <f>+'Ark1'!Q2779</f>
        <v>1958</v>
      </c>
      <c r="F212" s="46"/>
      <c r="G212" s="335">
        <f>+'Ark1'!R2779</f>
        <v>166638</v>
      </c>
      <c r="H212" s="335"/>
      <c r="I212" s="99">
        <f>+'Ark1'!AD2779</f>
        <v>10.955977009529398</v>
      </c>
      <c r="J212" s="46"/>
      <c r="K212" s="99">
        <f>+'Ark1'!AE2779</f>
        <v>12.459712387375729</v>
      </c>
      <c r="L212" s="46"/>
      <c r="M212" s="48">
        <f>+'Ark1'!U2779</f>
        <v>59.866246969296881</v>
      </c>
      <c r="N212" s="46"/>
      <c r="O212" s="99">
        <f>+'Ark1'!W2779</f>
        <v>92.23313128645681</v>
      </c>
      <c r="P212" s="46"/>
      <c r="Q212" s="48">
        <f>+'Ark1'!X2779</f>
        <v>2.2785919178098633</v>
      </c>
      <c r="R212" s="46"/>
      <c r="S212" s="48">
        <f>+'Ark1'!Y2779</f>
        <v>4.5571838356197265</v>
      </c>
      <c r="T212" s="44"/>
      <c r="U212" s="65"/>
      <c r="V212" s="44"/>
      <c r="W212" s="48">
        <f>+'Ark1'!AA2779</f>
        <v>1.4143575741364991</v>
      </c>
      <c r="X212" s="48">
        <f>+'Ark1'!AB2779</f>
        <v>2.5450216055157071</v>
      </c>
      <c r="Y212" s="48">
        <f>+'Ark1'!T2779</f>
        <v>15.575733026080487</v>
      </c>
      <c r="Z212" s="99">
        <f>+'Ark1'!V2779</f>
        <v>99.933585458565361</v>
      </c>
      <c r="AA212" s="335">
        <f t="shared" si="26"/>
        <v>15369.544531312591</v>
      </c>
      <c r="AB212" s="65">
        <f t="shared" si="24"/>
        <v>85.106230847803886</v>
      </c>
      <c r="AC212" s="39"/>
      <c r="AD212"/>
      <c r="AE212"/>
      <c r="AG212"/>
      <c r="AH212"/>
      <c r="AI212"/>
      <c r="AJ212"/>
      <c r="AK212"/>
      <c r="AL212"/>
      <c r="AM212"/>
    </row>
    <row r="213" spans="1:39" ht="15.6">
      <c r="A213" s="39"/>
      <c r="B213" s="46">
        <f>+'Ark1'!C2780</f>
        <v>2015</v>
      </c>
      <c r="C213" s="46">
        <f>+'Ark1'!N2780</f>
        <v>95</v>
      </c>
      <c r="D213" s="47" t="s">
        <v>404</v>
      </c>
      <c r="E213" s="335">
        <f>+'Ark1'!Q2780</f>
        <v>1885</v>
      </c>
      <c r="F213" s="46"/>
      <c r="G213" s="335">
        <f>+'Ark1'!R2780</f>
        <v>70113</v>
      </c>
      <c r="H213" s="335"/>
      <c r="I213" s="99">
        <f>+'Ark1'!AD2780</f>
        <v>4.6097313702104836</v>
      </c>
      <c r="J213" s="46"/>
      <c r="K213" s="99">
        <f>+'Ark1'!AE2780</f>
        <v>5.5198802919558707</v>
      </c>
      <c r="L213" s="46"/>
      <c r="M213" s="48">
        <f>+'Ark1'!U2780</f>
        <v>59.710110821103086</v>
      </c>
      <c r="N213" s="46"/>
      <c r="O213" s="99">
        <f>+'Ark1'!W2780</f>
        <v>97.108674568196079</v>
      </c>
      <c r="P213" s="46"/>
      <c r="Q213" s="48">
        <f>+'Ark1'!X2780</f>
        <v>2.8026186299259765</v>
      </c>
      <c r="R213" s="46"/>
      <c r="S213" s="48">
        <f>+'Ark1'!Y2780</f>
        <v>5.6052372598519531</v>
      </c>
      <c r="T213" s="44"/>
      <c r="U213" s="65"/>
      <c r="V213" s="44"/>
      <c r="W213" s="48">
        <f>+'Ark1'!AA2780</f>
        <v>1.4069463431552203</v>
      </c>
      <c r="X213" s="48">
        <f>+'Ark1'!AB2780</f>
        <v>2.4869949772050544</v>
      </c>
      <c r="Y213" s="48">
        <f>+'Ark1'!T2780</f>
        <v>15.497539685935564</v>
      </c>
      <c r="Z213" s="99">
        <f>+'Ark1'!V2780</f>
        <v>105.2098316015171</v>
      </c>
      <c r="AA213" s="335">
        <f t="shared" si="26"/>
        <v>6808.5804999999318</v>
      </c>
      <c r="AB213" s="65">
        <f t="shared" si="24"/>
        <v>37.195225464190983</v>
      </c>
      <c r="AC213" s="39"/>
      <c r="AD213"/>
      <c r="AE213"/>
      <c r="AG213"/>
      <c r="AH213"/>
      <c r="AI213"/>
      <c r="AJ213"/>
      <c r="AK213"/>
      <c r="AL213"/>
      <c r="AM213"/>
    </row>
    <row r="214" spans="1:39" ht="15.6">
      <c r="A214" s="39"/>
      <c r="B214" s="46">
        <f>+'Ark1'!C2781</f>
        <v>2015</v>
      </c>
      <c r="C214" s="46">
        <f>+'Ark1'!N2781</f>
        <v>100</v>
      </c>
      <c r="D214" s="47" t="s">
        <v>403</v>
      </c>
      <c r="E214" s="335">
        <f>+'Ark1'!Q2781</f>
        <v>1652</v>
      </c>
      <c r="F214" s="46"/>
      <c r="G214" s="335">
        <f>+'Ark1'!R2781</f>
        <v>24676</v>
      </c>
      <c r="H214" s="335"/>
      <c r="I214" s="99">
        <f>+'Ark1'!AD2781</f>
        <v>1.6223771809980154</v>
      </c>
      <c r="J214" s="46"/>
      <c r="K214" s="99">
        <f>+'Ark1'!AE2781</f>
        <v>2.0426550395219518</v>
      </c>
      <c r="L214" s="46"/>
      <c r="M214" s="48">
        <f>+'Ark1'!U2781</f>
        <v>59.542551467012494</v>
      </c>
      <c r="N214" s="46"/>
      <c r="O214" s="99">
        <f>+'Ark1'!W2781</f>
        <v>102.10504133571142</v>
      </c>
      <c r="P214" s="46"/>
      <c r="Q214" s="48">
        <f>+'Ark1'!X2781</f>
        <v>3.3595396336521319</v>
      </c>
      <c r="R214" s="46"/>
      <c r="S214" s="48">
        <f>+'Ark1'!Y2781</f>
        <v>6.7190792673042639</v>
      </c>
      <c r="T214" s="44"/>
      <c r="U214" s="65"/>
      <c r="V214" s="44"/>
      <c r="W214" s="48">
        <f>+'Ark1'!AA2781</f>
        <v>1.4077914753116456</v>
      </c>
      <c r="X214" s="48">
        <f>+'Ark1'!AB2781</f>
        <v>2.4505675432079119</v>
      </c>
      <c r="Y214" s="48">
        <f>+'Ark1'!T2781</f>
        <v>15.404319987031936</v>
      </c>
      <c r="Z214" s="99">
        <f>+'Ark1'!V2781</f>
        <v>110.62301336480232</v>
      </c>
      <c r="AA214" s="335">
        <f t="shared" si="26"/>
        <v>2519.5440000000149</v>
      </c>
      <c r="AB214" s="65">
        <f t="shared" si="24"/>
        <v>14.937046004842616</v>
      </c>
      <c r="AC214" s="39"/>
      <c r="AD214"/>
      <c r="AE214"/>
      <c r="AG214"/>
      <c r="AH214"/>
      <c r="AI214"/>
      <c r="AJ214"/>
      <c r="AK214"/>
      <c r="AL214"/>
      <c r="AM214"/>
    </row>
    <row r="215" spans="1:39" ht="15.6">
      <c r="A215" s="39"/>
      <c r="B215" s="46">
        <f>+'Ark1'!C2782</f>
        <v>2014</v>
      </c>
      <c r="C215" s="46">
        <f>+'Ark1'!N2782</f>
        <v>40</v>
      </c>
      <c r="D215" s="47" t="s">
        <v>402</v>
      </c>
      <c r="E215" s="335">
        <f>+'Ark1'!Q2782</f>
        <v>1612</v>
      </c>
      <c r="F215" s="46"/>
      <c r="G215" s="335">
        <f>+'Ark1'!R2782</f>
        <v>18321</v>
      </c>
      <c r="H215" s="335"/>
      <c r="I215" s="99">
        <f>+'Ark1'!AD2782</f>
        <v>1.2190764403047796</v>
      </c>
      <c r="J215" s="46"/>
      <c r="K215" s="99">
        <f>+'Ark1'!AE2782</f>
        <v>0.78243499076871004</v>
      </c>
      <c r="L215" s="46"/>
      <c r="M215" s="48">
        <f>+'Ark1'!U2782</f>
        <v>64.047439676820602</v>
      </c>
      <c r="N215" s="46"/>
      <c r="O215" s="99">
        <f>+'Ark1'!W2782</f>
        <v>50.374691560214202</v>
      </c>
      <c r="P215" s="46"/>
      <c r="Q215" s="48">
        <f>+'Ark1'!X2782</f>
        <v>0</v>
      </c>
      <c r="R215" s="46"/>
      <c r="S215" s="48">
        <f>+'Ark1'!Y2782</f>
        <v>0</v>
      </c>
      <c r="T215" s="44"/>
      <c r="U215" s="65"/>
      <c r="V215" s="44"/>
      <c r="W215" s="48">
        <f>+'Ark1'!AA2782</f>
        <v>3.7942334393124129</v>
      </c>
      <c r="X215" s="48">
        <f>+'Ark1'!AB2782</f>
        <v>3.0437162642897078</v>
      </c>
      <c r="Y215" s="48">
        <f>+'Ark1'!T2782</f>
        <v>16.755526445063037</v>
      </c>
      <c r="Z215" s="99">
        <f>+'Ark1'!V2782</f>
        <v>54.58583089152004</v>
      </c>
      <c r="AA215" s="335">
        <f t="shared" si="26"/>
        <v>922.91472407468439</v>
      </c>
      <c r="AB215" s="65">
        <f t="shared" si="24"/>
        <v>11.365384615384615</v>
      </c>
      <c r="AC215" s="39"/>
      <c r="AD215"/>
      <c r="AE215"/>
      <c r="AG215"/>
      <c r="AH215"/>
      <c r="AI215"/>
      <c r="AJ215"/>
      <c r="AK215"/>
      <c r="AL215"/>
      <c r="AM215"/>
    </row>
    <row r="216" spans="1:39" ht="15.6">
      <c r="A216" s="39"/>
      <c r="B216" s="46">
        <f>+'Ark1'!C2783</f>
        <v>2014</v>
      </c>
      <c r="C216" s="46">
        <f>+'Ark1'!N2783</f>
        <v>55</v>
      </c>
      <c r="D216" s="47" t="s">
        <v>401</v>
      </c>
      <c r="E216" s="335">
        <f>+'Ark1'!Q2783</f>
        <v>1875</v>
      </c>
      <c r="F216" s="46"/>
      <c r="G216" s="335">
        <f>+'Ark1'!R2783</f>
        <v>60101</v>
      </c>
      <c r="H216" s="335"/>
      <c r="I216" s="99">
        <f>+'Ark1'!AD2783</f>
        <v>3.9991110277145094</v>
      </c>
      <c r="J216" s="46"/>
      <c r="K216" s="99">
        <f>+'Ark1'!AE2783</f>
        <v>3.0547530583972531</v>
      </c>
      <c r="L216" s="46"/>
      <c r="M216" s="48">
        <f>+'Ark1'!U2783</f>
        <v>63.051962529741594</v>
      </c>
      <c r="N216" s="46"/>
      <c r="O216" s="99">
        <f>+'Ark1'!W2783</f>
        <v>59.942741385334415</v>
      </c>
      <c r="P216" s="46"/>
      <c r="Q216" s="48">
        <f>+'Ark1'!X2783</f>
        <v>0</v>
      </c>
      <c r="R216" s="46"/>
      <c r="S216" s="48">
        <f>+'Ark1'!Y2783</f>
        <v>0</v>
      </c>
      <c r="T216" s="44"/>
      <c r="U216" s="65"/>
      <c r="V216" s="44"/>
      <c r="W216" s="48">
        <f>+'Ark1'!AA2783</f>
        <v>2.1923255935381163</v>
      </c>
      <c r="X216" s="48">
        <f>+'Ark1'!AB2783</f>
        <v>2.9724130540798419</v>
      </c>
      <c r="Y216" s="48">
        <f>+'Ark1'!T2783</f>
        <v>16.620888171577842</v>
      </c>
      <c r="Z216" s="99">
        <f>+'Ark1'!V2783</f>
        <v>64.943381782594486</v>
      </c>
      <c r="AA216" s="335">
        <f t="shared" si="26"/>
        <v>3602.6186999999841</v>
      </c>
      <c r="AB216" s="65">
        <f t="shared" si="24"/>
        <v>32.053866666666664</v>
      </c>
      <c r="AC216" s="39"/>
      <c r="AD216"/>
      <c r="AE216"/>
      <c r="AG216"/>
      <c r="AH216"/>
      <c r="AI216"/>
      <c r="AJ216"/>
      <c r="AK216"/>
      <c r="AL216"/>
      <c r="AM216"/>
    </row>
    <row r="217" spans="1:39" ht="15.6">
      <c r="A217" s="39"/>
      <c r="B217" s="46">
        <f>+'Ark1'!C2784</f>
        <v>2014</v>
      </c>
      <c r="C217" s="46">
        <f>+'Ark1'!N2784</f>
        <v>63</v>
      </c>
      <c r="D217" s="47" t="s">
        <v>400</v>
      </c>
      <c r="E217" s="335">
        <f>+'Ark1'!Q2784</f>
        <v>1726</v>
      </c>
      <c r="F217" s="46"/>
      <c r="G217" s="335">
        <f>+'Ark1'!R2784</f>
        <v>31940</v>
      </c>
      <c r="H217" s="335"/>
      <c r="I217" s="99">
        <f>+'Ark1'!AD2784</f>
        <v>2.1252825448029395</v>
      </c>
      <c r="J217" s="46"/>
      <c r="K217" s="99">
        <f>+'Ark1'!AE2784</f>
        <v>1.7360609274516912</v>
      </c>
      <c r="L217" s="46"/>
      <c r="M217" s="48">
        <f>+'Ark1'!U2784</f>
        <v>62.522904468171696</v>
      </c>
      <c r="N217" s="46"/>
      <c r="O217" s="99">
        <f>+'Ark1'!W2784</f>
        <v>64.108119109496982</v>
      </c>
      <c r="P217" s="46"/>
      <c r="Q217" s="48">
        <f>+'Ark1'!X2784</f>
        <v>0</v>
      </c>
      <c r="R217" s="46"/>
      <c r="S217" s="48">
        <f>+'Ark1'!Y2784</f>
        <v>0</v>
      </c>
      <c r="T217" s="44"/>
      <c r="U217" s="65"/>
      <c r="V217" s="44"/>
      <c r="W217" s="48">
        <f>+'Ark1'!AA2784</f>
        <v>0.57537110253052559</v>
      </c>
      <c r="X217" s="48">
        <f>+'Ark1'!AB2784</f>
        <v>2.9605303261710003</v>
      </c>
      <c r="Y217" s="48">
        <f>+'Ark1'!T2784</f>
        <v>16.509893550407011</v>
      </c>
      <c r="Z217" s="99">
        <f>+'Ark1'!V2784</f>
        <v>69.462733222987509</v>
      </c>
      <c r="AA217" s="335">
        <f t="shared" si="26"/>
        <v>2047.6133243573336</v>
      </c>
      <c r="AB217" s="65">
        <f t="shared" si="24"/>
        <v>18.50521436848204</v>
      </c>
      <c r="AC217" s="39"/>
      <c r="AD217"/>
      <c r="AE217"/>
      <c r="AG217"/>
      <c r="AH217"/>
      <c r="AI217"/>
      <c r="AJ217"/>
      <c r="AK217"/>
      <c r="AL217"/>
      <c r="AM217"/>
    </row>
    <row r="218" spans="1:39" ht="15.6">
      <c r="A218" s="39"/>
      <c r="B218" s="46">
        <f>+'Ark1'!C2785</f>
        <v>2014</v>
      </c>
      <c r="C218" s="46">
        <f>+'Ark1'!N2785</f>
        <v>65</v>
      </c>
      <c r="D218" s="47" t="s">
        <v>399</v>
      </c>
      <c r="E218" s="335">
        <f>+'Ark1'!Q2785</f>
        <v>1793</v>
      </c>
      <c r="F218" s="46"/>
      <c r="G218" s="335">
        <f>+'Ark1'!R2785</f>
        <v>44443</v>
      </c>
      <c r="H218" s="335"/>
      <c r="I218" s="99">
        <f>+'Ark1'!AD2785</f>
        <v>2.9572301859322803</v>
      </c>
      <c r="J218" s="46"/>
      <c r="K218" s="99">
        <f>+'Ark1'!AE2785</f>
        <v>2.4912084814251738</v>
      </c>
      <c r="L218" s="46"/>
      <c r="M218" s="48">
        <f>+'Ark1'!U2785</f>
        <v>62.160430213981954</v>
      </c>
      <c r="N218" s="46"/>
      <c r="O218" s="99">
        <f>+'Ark1'!W2785</f>
        <v>66.107220484665589</v>
      </c>
      <c r="P218" s="46"/>
      <c r="Q218" s="48">
        <f>+'Ark1'!X2785</f>
        <v>0</v>
      </c>
      <c r="R218" s="46"/>
      <c r="S218" s="48">
        <f>+'Ark1'!Y2785</f>
        <v>0</v>
      </c>
      <c r="T218" s="44"/>
      <c r="U218" s="65"/>
      <c r="V218" s="44"/>
      <c r="W218" s="48">
        <f>+'Ark1'!AA2785</f>
        <v>0.57176303317244448</v>
      </c>
      <c r="X218" s="48">
        <f>+'Ark1'!AB2785</f>
        <v>2.9514066280262741</v>
      </c>
      <c r="Y218" s="48">
        <f>+'Ark1'!T2785</f>
        <v>16.422653736246435</v>
      </c>
      <c r="Z218" s="99">
        <f>+'Ark1'!V2785</f>
        <v>71.622124035391806</v>
      </c>
      <c r="AA218" s="335">
        <f t="shared" si="26"/>
        <v>2938.0031999999928</v>
      </c>
      <c r="AB218" s="65">
        <f t="shared" si="24"/>
        <v>24.786949247071945</v>
      </c>
      <c r="AC218" s="39"/>
      <c r="AD218"/>
      <c r="AE218"/>
      <c r="AG218"/>
      <c r="AH218"/>
      <c r="AI218"/>
      <c r="AJ218"/>
      <c r="AK218"/>
      <c r="AL218"/>
      <c r="AM218"/>
    </row>
    <row r="219" spans="1:39" ht="15.6">
      <c r="A219" s="39"/>
      <c r="B219" s="46">
        <f>+'Ark1'!C2786</f>
        <v>2014</v>
      </c>
      <c r="C219" s="46">
        <f>+'Ark1'!N2786</f>
        <v>67</v>
      </c>
      <c r="D219" s="47" t="s">
        <v>398</v>
      </c>
      <c r="E219" s="335">
        <f>+'Ark1'!Q2786</f>
        <v>1848</v>
      </c>
      <c r="F219" s="46"/>
      <c r="G219" s="335">
        <f>+'Ark1'!R2786</f>
        <v>59032</v>
      </c>
      <c r="H219" s="335"/>
      <c r="I219" s="99">
        <f>+'Ark1'!AD2786</f>
        <v>3.9279799369069215</v>
      </c>
      <c r="J219" s="46"/>
      <c r="K219" s="99">
        <f>+'Ark1'!AE2786</f>
        <v>3.4086663160675177</v>
      </c>
      <c r="L219" s="46"/>
      <c r="M219" s="48">
        <f>+'Ark1'!U2786</f>
        <v>61.923668518769489</v>
      </c>
      <c r="N219" s="46"/>
      <c r="O219" s="99">
        <f>+'Ark1'!W2786</f>
        <v>68.098756606587386</v>
      </c>
      <c r="P219" s="46"/>
      <c r="Q219" s="48">
        <f>+'Ark1'!X2786</f>
        <v>0</v>
      </c>
      <c r="R219" s="46"/>
      <c r="S219" s="48">
        <f>+'Ark1'!Y2786</f>
        <v>0</v>
      </c>
      <c r="T219" s="44"/>
      <c r="U219" s="65"/>
      <c r="V219" s="44"/>
      <c r="W219" s="48">
        <f>+'Ark1'!AA2786</f>
        <v>0.57324283144639188</v>
      </c>
      <c r="X219" s="48">
        <f>+'Ark1'!AB2786</f>
        <v>2.9350494058299468</v>
      </c>
      <c r="Y219" s="48">
        <f>+'Ark1'!T2786</f>
        <v>16.36210868681394</v>
      </c>
      <c r="Z219" s="99">
        <f>+'Ark1'!V2786</f>
        <v>73.779801307246743</v>
      </c>
      <c r="AA219" s="335">
        <f t="shared" si="26"/>
        <v>4020.0058000000663</v>
      </c>
      <c r="AB219" s="65">
        <f t="shared" si="24"/>
        <v>31.943722943722943</v>
      </c>
      <c r="AC219" s="39"/>
      <c r="AD219"/>
      <c r="AE219"/>
      <c r="AG219"/>
      <c r="AH219"/>
      <c r="AI219"/>
      <c r="AJ219"/>
      <c r="AK219"/>
      <c r="AL219"/>
      <c r="AM219"/>
    </row>
    <row r="220" spans="1:39" ht="15.6">
      <c r="A220" s="39"/>
      <c r="B220" s="46">
        <f>+'Ark1'!C2787</f>
        <v>2014</v>
      </c>
      <c r="C220" s="46">
        <f>+'Ark1'!N2787</f>
        <v>69</v>
      </c>
      <c r="D220" s="47" t="s">
        <v>457</v>
      </c>
      <c r="E220" s="335">
        <f>+'Ark1'!Q2787</f>
        <v>1860</v>
      </c>
      <c r="F220" s="46"/>
      <c r="G220" s="335">
        <f>+'Ark1'!R2787</f>
        <v>75712</v>
      </c>
      <c r="H220" s="335"/>
      <c r="I220" s="99">
        <f>+'Ark1'!AD2787</f>
        <v>5.0378644969355086</v>
      </c>
      <c r="J220" s="46"/>
      <c r="K220" s="99">
        <f>+'Ark1'!AE2787</f>
        <v>4.5000438911790948</v>
      </c>
      <c r="L220" s="46"/>
      <c r="M220" s="48">
        <f>+'Ark1'!U2787</f>
        <v>61.648170651168947</v>
      </c>
      <c r="N220" s="46"/>
      <c r="O220" s="99">
        <f>+'Ark1'!W2787</f>
        <v>70.098010830801982</v>
      </c>
      <c r="P220" s="46"/>
      <c r="Q220" s="48">
        <f>+'Ark1'!X2787</f>
        <v>0</v>
      </c>
      <c r="R220" s="46"/>
      <c r="S220" s="48">
        <f>+'Ark1'!Y2787</f>
        <v>0</v>
      </c>
      <c r="T220" s="44"/>
      <c r="U220" s="65"/>
      <c r="V220" s="44"/>
      <c r="W220" s="48">
        <f>+'Ark1'!AA2787</f>
        <v>0.57178012530627675</v>
      </c>
      <c r="X220" s="48">
        <f>+'Ark1'!AB2787</f>
        <v>2.8971889637419928</v>
      </c>
      <c r="Y220" s="48">
        <f>+'Ark1'!T2787</f>
        <v>16.28189718934912</v>
      </c>
      <c r="Z220" s="99">
        <f>+'Ark1'!V2787</f>
        <v>75.947848271467393</v>
      </c>
      <c r="AA220" s="335">
        <f t="shared" si="26"/>
        <v>5307.2605960216788</v>
      </c>
      <c r="AB220" s="65">
        <f t="shared" si="24"/>
        <v>40.705376344086019</v>
      </c>
      <c r="AC220" s="39"/>
      <c r="AD220"/>
      <c r="AE220"/>
      <c r="AG220"/>
      <c r="AH220"/>
      <c r="AI220"/>
      <c r="AJ220"/>
      <c r="AK220"/>
      <c r="AL220"/>
      <c r="AM220"/>
    </row>
    <row r="221" spans="1:39" ht="15.6">
      <c r="A221" s="39"/>
      <c r="B221">
        <f>+'Ark1'!C2788</f>
        <v>2014</v>
      </c>
      <c r="C221">
        <f>+'Ark1'!N2788</f>
        <v>71</v>
      </c>
      <c r="D221" s="3" t="s">
        <v>519</v>
      </c>
      <c r="E221" s="301">
        <f>+'Ark1'!Q2788</f>
        <v>1877</v>
      </c>
      <c r="G221" s="301">
        <f>+'Ark1'!R2788</f>
        <v>96652</v>
      </c>
      <c r="I221" s="100">
        <f>+'Ark1'!AD2788</f>
        <v>6.431208782726789</v>
      </c>
      <c r="K221" s="100">
        <f>+'Ark1'!AE2788</f>
        <v>5.9056773227860484</v>
      </c>
      <c r="M221" s="1">
        <f>+'Ark1'!U2788</f>
        <v>61.402764557381133</v>
      </c>
      <c r="O221" s="100">
        <f>+'Ark1'!W2788</f>
        <v>72.061128585026736</v>
      </c>
      <c r="Q221" s="1">
        <f>+'Ark1'!X2788</f>
        <v>0</v>
      </c>
      <c r="S221" s="1">
        <f>+'Ark1'!Y2788</f>
        <v>0</v>
      </c>
      <c r="T221" s="44"/>
      <c r="V221" s="44"/>
      <c r="W221" s="1">
        <f>+'Ark1'!AA2788</f>
        <v>0.57335745843656005</v>
      </c>
      <c r="X221" s="1">
        <f>+'Ark1'!AB2788</f>
        <v>2.8767987995936206</v>
      </c>
      <c r="Y221" s="1">
        <f>+'Ark1'!T2788</f>
        <v>16.201765095393782</v>
      </c>
      <c r="Z221" s="100">
        <f>+'Ark1'!V2788</f>
        <v>78.072728694505614</v>
      </c>
      <c r="AA221" s="301">
        <f>+(G221*O221)/1000</f>
        <v>6964.8522000000039</v>
      </c>
      <c r="AB221" s="10">
        <f t="shared" si="24"/>
        <v>51.492807671816728</v>
      </c>
      <c r="AC221" s="39"/>
      <c r="AD221"/>
      <c r="AE221"/>
      <c r="AG221"/>
      <c r="AH221"/>
      <c r="AI221"/>
      <c r="AJ221"/>
      <c r="AK221"/>
      <c r="AL221"/>
      <c r="AM221"/>
    </row>
    <row r="222" spans="1:39" ht="15.6">
      <c r="A222" s="39"/>
      <c r="B222">
        <f>+'Ark1'!C2789</f>
        <v>2014</v>
      </c>
      <c r="C222">
        <f>+'Ark1'!N2789</f>
        <v>73</v>
      </c>
      <c r="D222" s="3" t="s">
        <v>413</v>
      </c>
      <c r="E222" s="301">
        <f>+'Ark1'!Q2789</f>
        <v>1885</v>
      </c>
      <c r="G222" s="301">
        <f>+'Ark1'!R2789</f>
        <v>112282</v>
      </c>
      <c r="I222" s="100">
        <f>+'Ark1'!AD2789</f>
        <v>7.4712265089406253</v>
      </c>
      <c r="K222" s="100">
        <f>+'Ark1'!AE2789</f>
        <v>7.0511567985210322</v>
      </c>
      <c r="M222" s="1">
        <f>+'Ark1'!U2789</f>
        <v>61.180860349127194</v>
      </c>
      <c r="O222" s="100">
        <f>+'Ark1'!W2789</f>
        <v>74.062805486285086</v>
      </c>
      <c r="Q222" s="1">
        <f>+'Ark1'!X2789</f>
        <v>0</v>
      </c>
      <c r="S222" s="1">
        <f>+'Ark1'!Y2789</f>
        <v>0</v>
      </c>
      <c r="T222" s="44"/>
      <c r="V222" s="44"/>
      <c r="W222" s="1">
        <f>+'Ark1'!AA2789</f>
        <v>0.57340637648074244</v>
      </c>
      <c r="X222" s="1">
        <f>+'Ark1'!AB2789</f>
        <v>2.8473580853756881</v>
      </c>
      <c r="Y222" s="1">
        <f>+'Ark1'!T2789</f>
        <v>16.12855132612529</v>
      </c>
      <c r="Z222" s="100">
        <f>+'Ark1'!V2789</f>
        <v>80.242834331909052</v>
      </c>
      <c r="AA222" s="301">
        <f t="shared" ref="AA222:AA238" si="27">+(G222*O222)/1000</f>
        <v>8315.9199256110624</v>
      </c>
      <c r="AB222" s="10">
        <f t="shared" si="24"/>
        <v>59.566047745358091</v>
      </c>
      <c r="AC222" s="39"/>
      <c r="AD222"/>
      <c r="AE222"/>
      <c r="AG222"/>
      <c r="AH222"/>
      <c r="AI222"/>
      <c r="AJ222"/>
      <c r="AK222"/>
      <c r="AL222"/>
      <c r="AM222"/>
    </row>
    <row r="223" spans="1:39" ht="15.6">
      <c r="A223" s="39"/>
      <c r="B223">
        <f>+'Ark1'!C2790</f>
        <v>2014</v>
      </c>
      <c r="C223">
        <f>+'Ark1'!N2790</f>
        <v>75</v>
      </c>
      <c r="D223" s="3" t="s">
        <v>412</v>
      </c>
      <c r="E223" s="301">
        <f>+'Ark1'!Q2790</f>
        <v>1898</v>
      </c>
      <c r="G223" s="301">
        <f>+'Ark1'!R2790</f>
        <v>133100</v>
      </c>
      <c r="I223" s="100">
        <f>+'Ark1'!AD2790</f>
        <v>8.8564529340410534</v>
      </c>
      <c r="K223" s="100">
        <f>+'Ark1'!AE2790</f>
        <v>8.582911804161192</v>
      </c>
      <c r="M223" s="1">
        <f>+'Ark1'!U2790</f>
        <v>60.967790892493582</v>
      </c>
      <c r="O223" s="100">
        <f>+'Ark1'!W2790</f>
        <v>76.05049549583569</v>
      </c>
      <c r="Q223" s="1">
        <f>+'Ark1'!X2790</f>
        <v>0</v>
      </c>
      <c r="S223" s="1">
        <f>+'Ark1'!Y2790</f>
        <v>0</v>
      </c>
      <c r="T223" s="44"/>
      <c r="V223" s="44"/>
      <c r="W223" s="1">
        <f>+'Ark1'!AA2790</f>
        <v>0.58118620506686292</v>
      </c>
      <c r="X223" s="1">
        <f>+'Ark1'!AB2790</f>
        <v>2.806503122165418</v>
      </c>
      <c r="Y223" s="1">
        <f>+'Ark1'!T2790</f>
        <v>16.057558226897068</v>
      </c>
      <c r="Z223" s="100">
        <f>+'Ark1'!V2790</f>
        <v>82.395523295793311</v>
      </c>
      <c r="AA223" s="301">
        <f t="shared" si="27"/>
        <v>10122.32095049573</v>
      </c>
      <c r="AB223" s="10">
        <f t="shared" si="24"/>
        <v>70.126448893572174</v>
      </c>
      <c r="AC223" s="39"/>
      <c r="AD223"/>
      <c r="AE223"/>
      <c r="AG223"/>
      <c r="AH223"/>
      <c r="AI223"/>
      <c r="AJ223"/>
      <c r="AK223"/>
      <c r="AL223"/>
      <c r="AM223"/>
    </row>
    <row r="224" spans="1:39" ht="15.6">
      <c r="A224" s="39"/>
      <c r="B224">
        <f>+'Ark1'!C2791</f>
        <v>2014</v>
      </c>
      <c r="C224">
        <f>+'Ark1'!N2791</f>
        <v>77</v>
      </c>
      <c r="D224" s="3" t="s">
        <v>411</v>
      </c>
      <c r="E224" s="301">
        <f>+'Ark1'!Q2791</f>
        <v>1916</v>
      </c>
      <c r="G224" s="301">
        <f>+'Ark1'!R2791</f>
        <v>137866</v>
      </c>
      <c r="I224" s="100">
        <f>+'Ark1'!AD2791</f>
        <v>9.1735818197182812</v>
      </c>
      <c r="K224" s="100">
        <f>+'Ark1'!AE2791</f>
        <v>9.125418920034317</v>
      </c>
      <c r="M224" s="1">
        <f>+'Ark1'!U2791</f>
        <v>60.768782731057691</v>
      </c>
      <c r="O224" s="100">
        <f>+'Ark1'!W2791</f>
        <v>78.061667851392983</v>
      </c>
      <c r="Q224" s="1">
        <f>+'Ark1'!X2791</f>
        <v>0</v>
      </c>
      <c r="S224" s="1">
        <f>+'Ark1'!Y2791</f>
        <v>0</v>
      </c>
      <c r="T224" s="44"/>
      <c r="V224" s="44"/>
      <c r="W224" s="1">
        <f>+'Ark1'!AA2791</f>
        <v>0.57582283126120115</v>
      </c>
      <c r="X224" s="1">
        <f>+'Ark1'!AB2791</f>
        <v>2.7752902795822352</v>
      </c>
      <c r="Y224" s="1">
        <f>+'Ark1'!T2791</f>
        <v>15.977028418899515</v>
      </c>
      <c r="Z224" s="100">
        <f>+'Ark1'!V2791</f>
        <v>84.573854660226729</v>
      </c>
      <c r="AA224" s="301">
        <f t="shared" si="27"/>
        <v>10762.049900000145</v>
      </c>
      <c r="AB224" s="10">
        <f t="shared" si="24"/>
        <v>71.955114822546975</v>
      </c>
      <c r="AC224" s="39"/>
      <c r="AD224"/>
      <c r="AE224"/>
      <c r="AG224"/>
      <c r="AH224"/>
      <c r="AI224"/>
      <c r="AJ224"/>
      <c r="AK224"/>
      <c r="AL224"/>
      <c r="AM224"/>
    </row>
    <row r="225" spans="1:39" ht="15.6">
      <c r="A225" s="39"/>
      <c r="B225">
        <f>+'Ark1'!C2792</f>
        <v>2014</v>
      </c>
      <c r="C225">
        <f>+'Ark1'!N2792</f>
        <v>79</v>
      </c>
      <c r="D225" s="3" t="s">
        <v>410</v>
      </c>
      <c r="E225" s="301">
        <f>+'Ark1'!Q2792</f>
        <v>1907</v>
      </c>
      <c r="G225" s="301">
        <f>+'Ark1'!R2792</f>
        <v>140800</v>
      </c>
      <c r="I225" s="100">
        <f>+'Ark1'!AD2792</f>
        <v>9.3688097153492134</v>
      </c>
      <c r="K225" s="100">
        <f>+'Ark1'!AE2792</f>
        <v>9.558141361946662</v>
      </c>
      <c r="M225" s="1">
        <f>+'Ark1'!U2792</f>
        <v>60.608616599667599</v>
      </c>
      <c r="O225" s="100">
        <f>+'Ark1'!W2792</f>
        <v>80.06065782184362</v>
      </c>
      <c r="Q225" s="1">
        <f>+'Ark1'!X2792</f>
        <v>0</v>
      </c>
      <c r="S225" s="1">
        <f>+'Ark1'!Y2792</f>
        <v>0</v>
      </c>
      <c r="T225" s="44"/>
      <c r="V225" s="44"/>
      <c r="W225" s="1">
        <f>+'Ark1'!AA2792</f>
        <v>0.58323416247887261</v>
      </c>
      <c r="X225" s="1">
        <f>+'Ark1'!AB2792</f>
        <v>2.7253274422231248</v>
      </c>
      <c r="Y225" s="1">
        <f>+'Ark1'!T2792</f>
        <v>15.915312500000004</v>
      </c>
      <c r="Z225" s="100">
        <f>+'Ark1'!V2792</f>
        <v>86.740845713724084</v>
      </c>
      <c r="AA225" s="301">
        <f t="shared" si="27"/>
        <v>11272.540621315582</v>
      </c>
      <c r="AB225" s="10">
        <f t="shared" si="24"/>
        <v>73.833245936025165</v>
      </c>
      <c r="AC225" s="39"/>
      <c r="AD225"/>
      <c r="AE225"/>
      <c r="AG225"/>
      <c r="AH225"/>
      <c r="AI225"/>
      <c r="AJ225"/>
      <c r="AK225"/>
      <c r="AL225"/>
      <c r="AM225"/>
    </row>
    <row r="226" spans="1:39" ht="15.6">
      <c r="A226" s="39"/>
      <c r="B226">
        <f>+'Ark1'!C2793</f>
        <v>2014</v>
      </c>
      <c r="C226">
        <f>+'Ark1'!N2793</f>
        <v>81</v>
      </c>
      <c r="D226" s="3" t="s">
        <v>409</v>
      </c>
      <c r="E226" s="301">
        <f>+'Ark1'!Q2793</f>
        <v>1888</v>
      </c>
      <c r="G226" s="301">
        <f>+'Ark1'!R2793</f>
        <v>129152</v>
      </c>
      <c r="I226" s="100">
        <f>+'Ark1'!AD2793</f>
        <v>8.5937536388975957</v>
      </c>
      <c r="K226" s="100">
        <f>+'Ark1'!AE2793</f>
        <v>8.9838575513415613</v>
      </c>
      <c r="M226" s="1">
        <f>+'Ark1'!U2793</f>
        <v>60.4710919776076</v>
      </c>
      <c r="O226" s="100">
        <f>+'Ark1'!W2793</f>
        <v>82.036528559593933</v>
      </c>
      <c r="Q226" s="1">
        <f>+'Ark1'!X2793</f>
        <v>0</v>
      </c>
      <c r="S226" s="1">
        <f>+'Ark1'!Y2793</f>
        <v>0</v>
      </c>
      <c r="T226" s="44"/>
      <c r="V226" s="44"/>
      <c r="W226" s="1">
        <f>+'Ark1'!AA2793</f>
        <v>0.57127275276712852</v>
      </c>
      <c r="X226" s="1">
        <f>+'Ark1'!AB2793</f>
        <v>2.6935701051881913</v>
      </c>
      <c r="Y226" s="1">
        <f>+'Ark1'!T2793</f>
        <v>15.857369611000996</v>
      </c>
      <c r="Z226" s="100">
        <f>+'Ark1'!V2793</f>
        <v>88.88100890377595</v>
      </c>
      <c r="AA226" s="301">
        <f t="shared" si="27"/>
        <v>10595.181736528675</v>
      </c>
      <c r="AB226" s="10">
        <f t="shared" si="24"/>
        <v>68.406779661016955</v>
      </c>
      <c r="AC226" s="39"/>
      <c r="AD226"/>
      <c r="AE226"/>
      <c r="AG226"/>
      <c r="AH226"/>
      <c r="AI226"/>
      <c r="AJ226"/>
      <c r="AK226"/>
      <c r="AL226"/>
      <c r="AM226"/>
    </row>
    <row r="227" spans="1:39" ht="15.6">
      <c r="A227" s="39"/>
      <c r="B227">
        <f>+'Ark1'!C2794</f>
        <v>2014</v>
      </c>
      <c r="C227">
        <f>+'Ark1'!N2794</f>
        <v>83</v>
      </c>
      <c r="D227" s="3" t="s">
        <v>408</v>
      </c>
      <c r="E227" s="301">
        <f>+'Ark1'!Q2794</f>
        <v>1900</v>
      </c>
      <c r="G227" s="301">
        <f>+'Ark1'!R2794</f>
        <v>116025</v>
      </c>
      <c r="I227" s="100">
        <f>+'Ark1'!AD2794</f>
        <v>7.7202851365297747</v>
      </c>
      <c r="K227" s="100">
        <f>+'Ark1'!AE2794</f>
        <v>8.2663268652953672</v>
      </c>
      <c r="M227" s="1">
        <f>+'Ark1'!U2794</f>
        <v>60.391846584787778</v>
      </c>
      <c r="O227" s="100">
        <f>+'Ark1'!W2794</f>
        <v>84.023968110320453</v>
      </c>
      <c r="Q227" s="1">
        <f>+'Ark1'!X2794</f>
        <v>0</v>
      </c>
      <c r="S227" s="1">
        <f>+'Ark1'!Y2794</f>
        <v>0</v>
      </c>
      <c r="T227" s="44"/>
      <c r="V227" s="44"/>
      <c r="W227" s="1">
        <f>+'Ark1'!AA2794</f>
        <v>0.58349235110286246</v>
      </c>
      <c r="X227" s="1">
        <f>+'Ark1'!AB2794</f>
        <v>2.6557075284727287</v>
      </c>
      <c r="Y227" s="1">
        <f>+'Ark1'!T2794</f>
        <v>15.825080801551396</v>
      </c>
      <c r="Z227" s="100">
        <f>+'Ark1'!V2794</f>
        <v>91.033551582150494</v>
      </c>
      <c r="AA227" s="301">
        <f t="shared" si="27"/>
        <v>9748.880899999931</v>
      </c>
      <c r="AB227" s="10">
        <f t="shared" si="24"/>
        <v>61.065789473684212</v>
      </c>
      <c r="AC227" s="39"/>
      <c r="AD227"/>
      <c r="AE227"/>
      <c r="AG227"/>
      <c r="AH227"/>
      <c r="AI227"/>
      <c r="AJ227"/>
      <c r="AK227"/>
      <c r="AL227"/>
      <c r="AM227"/>
    </row>
    <row r="228" spans="1:39" ht="15.6">
      <c r="A228" s="39"/>
      <c r="B228">
        <f>+'Ark1'!C2795</f>
        <v>2014</v>
      </c>
      <c r="C228">
        <f>+'Ark1'!N2795</f>
        <v>85</v>
      </c>
      <c r="D228" s="3" t="s">
        <v>407</v>
      </c>
      <c r="E228" s="301">
        <f>+'Ark1'!Q2795</f>
        <v>1888</v>
      </c>
      <c r="G228" s="301">
        <f>+'Ark1'!R2795</f>
        <v>98217</v>
      </c>
      <c r="I228" s="100">
        <f>+'Ark1'!AD2795</f>
        <v>6.5353436350316301</v>
      </c>
      <c r="K228" s="100">
        <f>+'Ark1'!AE2795</f>
        <v>7.1640090133621612</v>
      </c>
      <c r="M228" s="1">
        <f>+'Ark1'!U2795</f>
        <v>60.247452070415513</v>
      </c>
      <c r="O228" s="100">
        <f>+'Ark1'!W2795</f>
        <v>86.022418725881849</v>
      </c>
      <c r="Q228" s="1">
        <f>+'Ark1'!X2795</f>
        <v>0</v>
      </c>
      <c r="S228" s="1">
        <f>+'Ark1'!Y2795</f>
        <v>0</v>
      </c>
      <c r="T228" s="44"/>
      <c r="V228" s="44"/>
      <c r="W228" s="1">
        <f>+'Ark1'!AA2795</f>
        <v>0.56956723595132308</v>
      </c>
      <c r="X228" s="1">
        <f>+'Ark1'!AB2795</f>
        <v>2.6317971387413377</v>
      </c>
      <c r="Y228" s="1">
        <f>+'Ark1'!T2795</f>
        <v>15.76505085677632</v>
      </c>
      <c r="Z228" s="100">
        <f>+'Ark1'!V2795</f>
        <v>93.198720179721121</v>
      </c>
      <c r="AA228" s="301">
        <f t="shared" si="27"/>
        <v>8448.8638999999366</v>
      </c>
      <c r="AB228" s="10">
        <f t="shared" si="24"/>
        <v>52.021716101694913</v>
      </c>
      <c r="AC228" s="39"/>
      <c r="AD228"/>
      <c r="AE228"/>
      <c r="AG228"/>
      <c r="AH228"/>
      <c r="AI228"/>
      <c r="AJ228"/>
      <c r="AK228"/>
      <c r="AL228"/>
      <c r="AM228"/>
    </row>
    <row r="229" spans="1:39" ht="15.6">
      <c r="A229" s="39"/>
      <c r="B229">
        <f>+'Ark1'!C2796</f>
        <v>2014</v>
      </c>
      <c r="C229">
        <f>+'Ark1'!N2796</f>
        <v>87</v>
      </c>
      <c r="D229" s="3" t="s">
        <v>406</v>
      </c>
      <c r="E229" s="301">
        <f>+'Ark1'!Q2796</f>
        <v>1907</v>
      </c>
      <c r="G229" s="301">
        <f>+'Ark1'!R2796</f>
        <v>107510</v>
      </c>
      <c r="I229" s="100">
        <f>+'Ark1'!AD2796</f>
        <v>7.1536983842130244</v>
      </c>
      <c r="K229" s="100">
        <f>+'Ark1'!AE2796</f>
        <v>8.0646127980348048</v>
      </c>
      <c r="M229" s="1">
        <f>+'Ark1'!U2796</f>
        <v>60.152739280066967</v>
      </c>
      <c r="O229" s="100">
        <f>+'Ark1'!W2796</f>
        <v>88.466093386660489</v>
      </c>
      <c r="Q229" s="1">
        <f>+'Ark1'!X2796</f>
        <v>0</v>
      </c>
      <c r="S229" s="1">
        <f>+'Ark1'!Y2796</f>
        <v>0</v>
      </c>
      <c r="T229" s="44"/>
      <c r="V229" s="44"/>
      <c r="W229" s="1">
        <f>+'Ark1'!AA2796</f>
        <v>0.86252280465231346</v>
      </c>
      <c r="X229" s="1">
        <f>+'Ark1'!AB2796</f>
        <v>2.5840082390542647</v>
      </c>
      <c r="Y229" s="1">
        <f>+'Ark1'!T2796</f>
        <v>15.724741884475861</v>
      </c>
      <c r="Z229" s="100">
        <f>+'Ark1'!V2796</f>
        <v>95.846255023470306</v>
      </c>
      <c r="AA229" s="301">
        <f t="shared" si="27"/>
        <v>9510.9896999998691</v>
      </c>
      <c r="AB229" s="10">
        <f t="shared" si="24"/>
        <v>56.376507603565813</v>
      </c>
      <c r="AC229" s="39"/>
      <c r="AD229"/>
      <c r="AE229"/>
      <c r="AG229"/>
      <c r="AH229"/>
      <c r="AI229"/>
      <c r="AJ229"/>
      <c r="AK229"/>
      <c r="AL229"/>
      <c r="AM229"/>
    </row>
    <row r="230" spans="1:39" ht="15.6">
      <c r="A230" s="39"/>
      <c r="B230">
        <f>+'Ark1'!C2797</f>
        <v>2014</v>
      </c>
      <c r="C230">
        <f>+'Ark1'!N2797</f>
        <v>90</v>
      </c>
      <c r="D230" s="3" t="s">
        <v>405</v>
      </c>
      <c r="E230" s="301">
        <f>+'Ark1'!Q2797</f>
        <v>1938</v>
      </c>
      <c r="G230" s="301">
        <f>+'Ark1'!R2797</f>
        <v>94615</v>
      </c>
      <c r="I230" s="100">
        <f>+'Ark1'!AD2797</f>
        <v>6.295667125126176</v>
      </c>
      <c r="K230" s="100">
        <f>+'Ark1'!AE2797</f>
        <v>7.3936348451261997</v>
      </c>
      <c r="M230" s="1">
        <f>+'Ark1'!U2797</f>
        <v>59.967224377199763</v>
      </c>
      <c r="O230" s="100">
        <f>+'Ark1'!W2797</f>
        <v>92.161466183293314</v>
      </c>
      <c r="Q230" s="1">
        <f>+'Ark1'!X2797</f>
        <v>0</v>
      </c>
      <c r="S230" s="1">
        <f>+'Ark1'!Y2797</f>
        <v>0</v>
      </c>
      <c r="T230" s="44"/>
      <c r="V230" s="44"/>
      <c r="W230" s="1">
        <f>+'Ark1'!AA2797</f>
        <v>1.3972113378151003</v>
      </c>
      <c r="X230" s="1">
        <f>+'Ark1'!AB2797</f>
        <v>2.530277819477476</v>
      </c>
      <c r="Y230" s="1">
        <f>+'Ark1'!T2797</f>
        <v>15.630555408761824</v>
      </c>
      <c r="Z230" s="100">
        <f>+'Ark1'!V2797</f>
        <v>99.852018484973442</v>
      </c>
      <c r="AA230" s="301">
        <f t="shared" si="27"/>
        <v>8719.857122932297</v>
      </c>
      <c r="AB230" s="10">
        <f t="shared" si="24"/>
        <v>48.820949432404539</v>
      </c>
      <c r="AC230" s="39"/>
      <c r="AD230"/>
      <c r="AE230"/>
      <c r="AG230"/>
      <c r="AH230"/>
      <c r="AI230"/>
      <c r="AJ230"/>
      <c r="AK230"/>
      <c r="AL230"/>
      <c r="AM230"/>
    </row>
    <row r="231" spans="1:39" ht="15.6">
      <c r="A231" s="39"/>
      <c r="B231">
        <f>+'Ark1'!C2798</f>
        <v>2014</v>
      </c>
      <c r="C231">
        <f>+'Ark1'!N2798</f>
        <v>95</v>
      </c>
      <c r="D231" s="3" t="s">
        <v>404</v>
      </c>
      <c r="E231" s="301">
        <f>+'Ark1'!Q2798</f>
        <v>1742</v>
      </c>
      <c r="G231" s="301">
        <f>+'Ark1'!R2798</f>
        <v>34105</v>
      </c>
      <c r="I231" s="100">
        <f>+'Ark1'!AD2798</f>
        <v>2.2693413021447779</v>
      </c>
      <c r="K231" s="100">
        <f>+'Ark1'!AE2798</f>
        <v>2.8077215161896314</v>
      </c>
      <c r="M231" s="1">
        <f>+'Ark1'!U2798</f>
        <v>59.816555728235059</v>
      </c>
      <c r="O231" s="100">
        <f>+'Ark1'!W2798</f>
        <v>97.096513503211654</v>
      </c>
      <c r="Q231" s="1">
        <f>+'Ark1'!X2798</f>
        <v>0</v>
      </c>
      <c r="S231" s="1">
        <f>+'Ark1'!Y2798</f>
        <v>0</v>
      </c>
      <c r="T231" s="44"/>
      <c r="V231" s="44"/>
      <c r="W231" s="1">
        <f>+'Ark1'!AA2798</f>
        <v>1.4023070230366517</v>
      </c>
      <c r="X231" s="1">
        <f>+'Ark1'!AB2798</f>
        <v>2.4776772065126265</v>
      </c>
      <c r="Y231" s="1">
        <f>+'Ark1'!T2798</f>
        <v>15.554053657821436</v>
      </c>
      <c r="Z231" s="100">
        <f>+'Ark1'!V2798</f>
        <v>105.20280652560402</v>
      </c>
      <c r="AA231" s="301">
        <f t="shared" si="27"/>
        <v>3311.4765930270332</v>
      </c>
      <c r="AB231" s="10">
        <f t="shared" si="24"/>
        <v>19.578071182548793</v>
      </c>
      <c r="AC231" s="39"/>
      <c r="AD231"/>
      <c r="AE231"/>
      <c r="AG231"/>
      <c r="AH231"/>
      <c r="AI231"/>
      <c r="AJ231"/>
      <c r="AK231"/>
      <c r="AL231"/>
      <c r="AM231"/>
    </row>
    <row r="232" spans="1:39" ht="15.6">
      <c r="A232" s="39"/>
      <c r="B232">
        <f>+'Ark1'!C2799</f>
        <v>2014</v>
      </c>
      <c r="C232">
        <f>+'Ark1'!N2799</f>
        <v>100</v>
      </c>
      <c r="D232" s="3" t="s">
        <v>403</v>
      </c>
      <c r="E232" s="301">
        <f>+'Ark1'!Q2799</f>
        <v>1413</v>
      </c>
      <c r="G232" s="301">
        <f>+'Ark1'!R2799</f>
        <v>12923</v>
      </c>
      <c r="I232" s="100">
        <f>+'Ark1'!AD2799</f>
        <v>0.85989437465524066</v>
      </c>
      <c r="K232" s="100">
        <f>+'Ark1'!AE2799</f>
        <v>1.1233635379115938</v>
      </c>
      <c r="M232" s="1">
        <f>+'Ark1'!U2799</f>
        <v>59.687533854368191</v>
      </c>
      <c r="O232" s="100">
        <f>+'Ark1'!W2799</f>
        <v>102.51777451056242</v>
      </c>
      <c r="Q232" s="1">
        <f>+'Ark1'!X2799</f>
        <v>0</v>
      </c>
      <c r="S232" s="1">
        <f>+'Ark1'!Y2799</f>
        <v>0</v>
      </c>
      <c r="T232" s="44"/>
      <c r="V232" s="44"/>
      <c r="W232" s="1">
        <f>+'Ark1'!AA2799</f>
        <v>1.7090042252419604</v>
      </c>
      <c r="X232" s="1">
        <f>+'Ark1'!AB2799</f>
        <v>2.4612175893814205</v>
      </c>
      <c r="Y232" s="1">
        <f>+'Ark1'!T2799</f>
        <v>15.485026696587479</v>
      </c>
      <c r="Z232" s="100">
        <f>+'Ark1'!V2799</f>
        <v>111.07017823463156</v>
      </c>
      <c r="AA232" s="301">
        <f t="shared" si="27"/>
        <v>1324.8371999999981</v>
      </c>
      <c r="AB232" s="10">
        <f t="shared" si="24"/>
        <v>9.1457891012031141</v>
      </c>
      <c r="AC232" s="39"/>
      <c r="AD232"/>
      <c r="AE232"/>
      <c r="AG232"/>
      <c r="AH232"/>
      <c r="AI232"/>
      <c r="AJ232"/>
      <c r="AK232"/>
      <c r="AL232"/>
      <c r="AM232"/>
    </row>
    <row r="233" spans="1:39" ht="15.6">
      <c r="A233" s="39"/>
      <c r="B233">
        <f>+'Ark1'!C2800</f>
        <v>2013</v>
      </c>
      <c r="C233">
        <f>+'Ark1'!N2800</f>
        <v>40</v>
      </c>
      <c r="D233" s="3" t="s">
        <v>402</v>
      </c>
      <c r="E233" s="301">
        <f>+'Ark1'!Q2800</f>
        <v>1754</v>
      </c>
      <c r="G233" s="301">
        <f>+'Ark1'!R2800</f>
        <v>24583</v>
      </c>
      <c r="I233" s="100">
        <f>+'Ark1'!AD2800</f>
        <v>1.6184717644719675</v>
      </c>
      <c r="K233" s="100">
        <f>+'Ark1'!AE2800</f>
        <v>1.0633044403902585</v>
      </c>
      <c r="M233" s="1">
        <f>+'Ark1'!U2800</f>
        <v>63.043372121409405</v>
      </c>
      <c r="O233" s="100">
        <f>+'Ark1'!W2800</f>
        <v>50.386732036780629</v>
      </c>
      <c r="Q233" s="1">
        <f>+'Ark1'!X2800</f>
        <v>0</v>
      </c>
      <c r="S233" s="1">
        <f>+'Ark1'!Y2800</f>
        <v>0</v>
      </c>
      <c r="T233" s="44"/>
      <c r="V233" s="44"/>
      <c r="W233" s="1">
        <f>+'Ark1'!AA2800</f>
        <v>3.7854793174079449</v>
      </c>
      <c r="X233" s="1">
        <f>+'Ark1'!AB2800</f>
        <v>2.8756171988803381</v>
      </c>
      <c r="Y233" s="1">
        <f>+'Ark1'!T2800</f>
        <v>16.665012406947898</v>
      </c>
      <c r="Z233" s="100">
        <f>+'Ark1'!V2800</f>
        <v>54.600490516098226</v>
      </c>
      <c r="AA233" s="301">
        <f t="shared" si="27"/>
        <v>1238.6570336601783</v>
      </c>
      <c r="AB233" s="10">
        <f t="shared" si="24"/>
        <v>14.015393386545039</v>
      </c>
      <c r="AC233" s="39"/>
      <c r="AD233"/>
      <c r="AE233"/>
      <c r="AG233"/>
      <c r="AH233"/>
      <c r="AI233"/>
      <c r="AJ233"/>
      <c r="AK233"/>
      <c r="AL233"/>
      <c r="AM233"/>
    </row>
    <row r="234" spans="1:39" ht="15.6">
      <c r="A234" s="39"/>
      <c r="B234">
        <f>+'Ark1'!C2801</f>
        <v>2013</v>
      </c>
      <c r="C234">
        <f>+'Ark1'!N2801</f>
        <v>55</v>
      </c>
      <c r="D234" s="3" t="s">
        <v>401</v>
      </c>
      <c r="E234" s="301">
        <f>+'Ark1'!Q2801</f>
        <v>1972</v>
      </c>
      <c r="G234" s="301">
        <f>+'Ark1'!R2801</f>
        <v>82044</v>
      </c>
      <c r="I234" s="100">
        <f>+'Ark1'!AD2801</f>
        <v>5.4015334761558007</v>
      </c>
      <c r="K234" s="100">
        <f>+'Ark1'!AE2801</f>
        <v>4.2223891003628449</v>
      </c>
      <c r="M234" s="1">
        <f>+'Ark1'!U2801</f>
        <v>63.240464203430321</v>
      </c>
      <c r="O234" s="100">
        <f>+'Ark1'!W2801</f>
        <v>59.948008728194239</v>
      </c>
      <c r="Q234" s="1">
        <f>+'Ark1'!X2801</f>
        <v>0</v>
      </c>
      <c r="S234" s="1">
        <f>+'Ark1'!Y2801</f>
        <v>0</v>
      </c>
      <c r="T234" s="44"/>
      <c r="V234" s="44"/>
      <c r="W234" s="1">
        <f>+'Ark1'!AA2801</f>
        <v>2.1938535215106554</v>
      </c>
      <c r="X234" s="1">
        <f>+'Ark1'!AB2801</f>
        <v>2.7952676841057302</v>
      </c>
      <c r="Y234" s="1">
        <f>+'Ark1'!T2801</f>
        <v>16.696321486031884</v>
      </c>
      <c r="Z234" s="100">
        <f>+'Ark1'!V2801</f>
        <v>64.957702261272345</v>
      </c>
      <c r="AA234" s="301">
        <f t="shared" si="27"/>
        <v>4918.3744280959681</v>
      </c>
      <c r="AB234" s="10">
        <f t="shared" si="24"/>
        <v>41.604462474645032</v>
      </c>
      <c r="AC234" s="39"/>
      <c r="AD234"/>
      <c r="AE234"/>
      <c r="AG234"/>
      <c r="AH234"/>
      <c r="AI234"/>
      <c r="AJ234"/>
      <c r="AK234"/>
      <c r="AL234"/>
      <c r="AM234"/>
    </row>
    <row r="235" spans="1:39" ht="15.6">
      <c r="A235" s="39"/>
      <c r="B235">
        <f>+'Ark1'!C2802</f>
        <v>2013</v>
      </c>
      <c r="C235">
        <f>+'Ark1'!N2802</f>
        <v>63</v>
      </c>
      <c r="D235" s="3" t="s">
        <v>400</v>
      </c>
      <c r="E235" s="301">
        <f>+'Ark1'!Q2802</f>
        <v>1851</v>
      </c>
      <c r="G235" s="301">
        <f>+'Ark1'!R2802</f>
        <v>42722</v>
      </c>
      <c r="I235" s="100">
        <f>+'Ark1'!AD2802</f>
        <v>2.8126896929492484</v>
      </c>
      <c r="K235" s="100">
        <f>+'Ark1'!AE2802</f>
        <v>2.3511435266221001</v>
      </c>
      <c r="M235" s="1">
        <f>+'Ark1'!U2802</f>
        <v>62.966220328667085</v>
      </c>
      <c r="O235" s="100">
        <f>+'Ark1'!W2802</f>
        <v>64.102259000889489</v>
      </c>
      <c r="Q235" s="1">
        <f>+'Ark1'!X2802</f>
        <v>0</v>
      </c>
      <c r="S235" s="1">
        <f>+'Ark1'!Y2802</f>
        <v>0</v>
      </c>
      <c r="T235" s="44"/>
      <c r="V235" s="44"/>
      <c r="W235" s="1">
        <f>+'Ark1'!AA2802</f>
        <v>0.57496647802515988</v>
      </c>
      <c r="X235" s="1">
        <f>+'Ark1'!AB2802</f>
        <v>2.8234662397752879</v>
      </c>
      <c r="Y235" s="1">
        <f>+'Ark1'!T2802</f>
        <v>16.645171106221621</v>
      </c>
      <c r="Z235" s="100">
        <f>+'Ark1'!V2802</f>
        <v>69.456348487552361</v>
      </c>
      <c r="AA235" s="301">
        <f t="shared" si="27"/>
        <v>2738.5767090360005</v>
      </c>
      <c r="AB235" s="10">
        <f t="shared" si="24"/>
        <v>23.080497028633172</v>
      </c>
      <c r="AC235" s="39"/>
      <c r="AD235"/>
      <c r="AE235"/>
      <c r="AG235"/>
      <c r="AH235"/>
      <c r="AI235"/>
      <c r="AJ235"/>
      <c r="AK235"/>
      <c r="AL235"/>
      <c r="AM235"/>
    </row>
    <row r="236" spans="1:39" ht="15.6">
      <c r="A236" s="39"/>
      <c r="B236">
        <f>+'Ark1'!C2803</f>
        <v>2013</v>
      </c>
      <c r="C236">
        <f>+'Ark1'!N2803</f>
        <v>65</v>
      </c>
      <c r="D236" s="3" t="s">
        <v>399</v>
      </c>
      <c r="E236" s="301">
        <f>+'Ark1'!Q2803</f>
        <v>1894</v>
      </c>
      <c r="G236" s="301">
        <f>+'Ark1'!R2803</f>
        <v>59778</v>
      </c>
      <c r="I236" s="100">
        <f>+'Ark1'!AD2803</f>
        <v>3.9356061154702551</v>
      </c>
      <c r="K236" s="100">
        <f>+'Ark1'!AE2803</f>
        <v>3.3926818266629208</v>
      </c>
      <c r="M236" s="1">
        <f>+'Ark1'!U2803</f>
        <v>62.77449520718671</v>
      </c>
      <c r="O236" s="100">
        <f>+'Ark1'!W2803</f>
        <v>66.101927162621777</v>
      </c>
      <c r="Q236" s="1">
        <f>+'Ark1'!X2803</f>
        <v>0</v>
      </c>
      <c r="S236" s="1">
        <f>+'Ark1'!Y2803</f>
        <v>0</v>
      </c>
      <c r="T236" s="44"/>
      <c r="V236" s="44"/>
      <c r="W236" s="1">
        <f>+'Ark1'!AA2803</f>
        <v>0.56897055033080091</v>
      </c>
      <c r="X236" s="1">
        <f>+'Ark1'!AB2803</f>
        <v>2.8328778485923158</v>
      </c>
      <c r="Y236" s="1">
        <f>+'Ark1'!T2803</f>
        <v>16.597811904044971</v>
      </c>
      <c r="Z236" s="100">
        <f>+'Ark1'!V2803</f>
        <v>71.617579899841388</v>
      </c>
      <c r="AA236" s="301">
        <f t="shared" si="27"/>
        <v>3951.4410019272045</v>
      </c>
      <c r="AB236" s="10">
        <f t="shared" si="24"/>
        <v>31.561774023231255</v>
      </c>
      <c r="AC236" s="39"/>
      <c r="AD236"/>
      <c r="AE236"/>
      <c r="AG236"/>
      <c r="AH236"/>
      <c r="AI236"/>
      <c r="AJ236"/>
      <c r="AK236"/>
      <c r="AL236"/>
      <c r="AM236"/>
    </row>
    <row r="237" spans="1:39" ht="15.6">
      <c r="A237" s="39"/>
      <c r="B237">
        <f>+'Ark1'!C2804</f>
        <v>2013</v>
      </c>
      <c r="C237">
        <f>+'Ark1'!N2804</f>
        <v>67</v>
      </c>
      <c r="D237" s="3" t="s">
        <v>398</v>
      </c>
      <c r="E237" s="301">
        <f>+'Ark1'!Q2804</f>
        <v>1928</v>
      </c>
      <c r="G237" s="301">
        <f>+'Ark1'!R2804</f>
        <v>76291</v>
      </c>
      <c r="I237" s="100">
        <f>+'Ark1'!AD2804</f>
        <v>5.0227730294647044</v>
      </c>
      <c r="K237" s="100">
        <f>+'Ark1'!AE2804</f>
        <v>4.4603500645866578</v>
      </c>
      <c r="M237" s="1">
        <f>+'Ark1'!U2804</f>
        <v>62.572932232271597</v>
      </c>
      <c r="O237" s="100">
        <f>+'Ark1'!W2804</f>
        <v>68.093621837724271</v>
      </c>
      <c r="Q237" s="1">
        <f>+'Ark1'!X2804</f>
        <v>0</v>
      </c>
      <c r="S237" s="1">
        <f>+'Ark1'!Y2804</f>
        <v>0</v>
      </c>
      <c r="T237" s="44"/>
      <c r="V237" s="44"/>
      <c r="W237" s="1">
        <f>+'Ark1'!AA2804</f>
        <v>0.57539159016885699</v>
      </c>
      <c r="X237" s="1">
        <f>+'Ark1'!AB2804</f>
        <v>2.8416474248740049</v>
      </c>
      <c r="Y237" s="1">
        <f>+'Ark1'!T2804</f>
        <v>16.55753627557641</v>
      </c>
      <c r="Z237" s="100">
        <f>+'Ark1'!V2804</f>
        <v>73.775215232634096</v>
      </c>
      <c r="AA237" s="301">
        <f t="shared" si="27"/>
        <v>5194.930503621822</v>
      </c>
      <c r="AB237" s="10">
        <f t="shared" si="24"/>
        <v>39.57002074688797</v>
      </c>
      <c r="AC237" s="39"/>
      <c r="AD237"/>
      <c r="AE237"/>
      <c r="AG237"/>
      <c r="AH237"/>
      <c r="AI237"/>
      <c r="AJ237"/>
      <c r="AK237"/>
      <c r="AL237"/>
      <c r="AM237"/>
    </row>
    <row r="238" spans="1:39" ht="15.6">
      <c r="A238" s="39"/>
      <c r="B238">
        <f>+'Ark1'!C2805</f>
        <v>2013</v>
      </c>
      <c r="C238">
        <f>+'Ark1'!N2805</f>
        <v>69</v>
      </c>
      <c r="D238" s="3" t="s">
        <v>457</v>
      </c>
      <c r="E238" s="301">
        <f>+'Ark1'!Q2805</f>
        <v>1947</v>
      </c>
      <c r="G238" s="301">
        <f>+'Ark1'!R2805</f>
        <v>95801</v>
      </c>
      <c r="I238" s="100">
        <f>+'Ark1'!AD2805</f>
        <v>6.3072535291941145</v>
      </c>
      <c r="K238" s="100">
        <f>+'Ark1'!AE2805</f>
        <v>5.765177558751029</v>
      </c>
      <c r="M238" s="1">
        <f>+'Ark1'!U2805</f>
        <v>62.331704923850985</v>
      </c>
      <c r="O238" s="100">
        <f>+'Ark1'!W2805</f>
        <v>70.090122026325901</v>
      </c>
      <c r="Q238" s="1">
        <f>+'Ark1'!X2805</f>
        <v>0</v>
      </c>
      <c r="S238" s="1">
        <f>+'Ark1'!Y2805</f>
        <v>0</v>
      </c>
      <c r="T238" s="44"/>
      <c r="V238" s="44"/>
      <c r="W238" s="1">
        <f>+'Ark1'!AA2805</f>
        <v>0.57413702291553281</v>
      </c>
      <c r="X238" s="1">
        <f>+'Ark1'!AB2805</f>
        <v>2.8489871645745946</v>
      </c>
      <c r="Y238" s="1">
        <f>+'Ark1'!T2805</f>
        <v>16.49971294662895</v>
      </c>
      <c r="Z238" s="100">
        <f>+'Ark1'!V2805</f>
        <v>75.938876944151062</v>
      </c>
      <c r="AA238" s="301">
        <f t="shared" si="27"/>
        <v>6714.7037802440482</v>
      </c>
      <c r="AB238" s="10">
        <f t="shared" si="24"/>
        <v>49.204417051874678</v>
      </c>
      <c r="AC238" s="39"/>
      <c r="AD238"/>
      <c r="AE238"/>
      <c r="AG238"/>
      <c r="AH238"/>
      <c r="AI238"/>
      <c r="AJ238"/>
      <c r="AK238"/>
      <c r="AL238"/>
      <c r="AM238"/>
    </row>
    <row r="239" spans="1:39" ht="15.6">
      <c r="A239" s="39"/>
      <c r="B239" s="46">
        <f>+'Ark1'!C2806</f>
        <v>2013</v>
      </c>
      <c r="C239" s="46">
        <f>+'Ark1'!N2806</f>
        <v>71</v>
      </c>
      <c r="D239" s="47" t="s">
        <v>519</v>
      </c>
      <c r="E239" s="335">
        <f>+'Ark1'!Q2806</f>
        <v>1960</v>
      </c>
      <c r="F239" s="46"/>
      <c r="G239" s="335">
        <f>+'Ark1'!R2806</f>
        <v>117018</v>
      </c>
      <c r="H239" s="335"/>
      <c r="I239" s="99">
        <f>+'Ark1'!AD2806</f>
        <v>7.7041178430208115</v>
      </c>
      <c r="J239" s="46"/>
      <c r="K239" s="99">
        <f>+'Ark1'!AE2806</f>
        <v>7.2386485382274381</v>
      </c>
      <c r="L239" s="46"/>
      <c r="M239" s="48">
        <f>+'Ark1'!U2806</f>
        <v>62.099156532811477</v>
      </c>
      <c r="N239" s="46"/>
      <c r="O239" s="99">
        <f>+'Ark1'!W2806</f>
        <v>72.04662399480344</v>
      </c>
      <c r="P239" s="46"/>
      <c r="Q239" s="48">
        <f>+'Ark1'!X2806</f>
        <v>0</v>
      </c>
      <c r="R239" s="46"/>
      <c r="S239" s="48">
        <f>+'Ark1'!Y2806</f>
        <v>0</v>
      </c>
      <c r="T239" s="44"/>
      <c r="U239" s="65"/>
      <c r="V239" s="44"/>
      <c r="W239" s="48">
        <f>+'Ark1'!AA2806</f>
        <v>0.579099712031236</v>
      </c>
      <c r="X239" s="48">
        <f>+'Ark1'!AB2806</f>
        <v>2.8467145891940486</v>
      </c>
      <c r="Y239" s="48">
        <f>+'Ark1'!T2806</f>
        <v>16.443931702814943</v>
      </c>
      <c r="Z239" s="99">
        <f>+'Ark1'!V2806</f>
        <v>78.057689962929828</v>
      </c>
      <c r="AA239" s="335">
        <f>+(G239*O239)/1000</f>
        <v>8430.7518466239089</v>
      </c>
      <c r="AB239" s="65">
        <f t="shared" si="24"/>
        <v>59.703061224489794</v>
      </c>
      <c r="AC239" s="39"/>
      <c r="AD239"/>
      <c r="AE239"/>
      <c r="AG239"/>
      <c r="AH239"/>
      <c r="AI239"/>
      <c r="AJ239"/>
      <c r="AK239"/>
      <c r="AL239"/>
      <c r="AM239"/>
    </row>
    <row r="240" spans="1:39" ht="15.6">
      <c r="A240" s="39"/>
      <c r="B240" s="46">
        <f>+'Ark1'!C2807</f>
        <v>2013</v>
      </c>
      <c r="C240" s="46">
        <f>+'Ark1'!N2807</f>
        <v>73</v>
      </c>
      <c r="D240" s="47" t="s">
        <v>413</v>
      </c>
      <c r="E240" s="335">
        <f>+'Ark1'!Q2807</f>
        <v>1969</v>
      </c>
      <c r="F240" s="46"/>
      <c r="G240" s="335">
        <f>+'Ark1'!R2807</f>
        <v>131466</v>
      </c>
      <c r="H240" s="335"/>
      <c r="I240" s="99">
        <f>+'Ark1'!AD2807</f>
        <v>8.6553312853627151</v>
      </c>
      <c r="J240" s="46"/>
      <c r="K240" s="99">
        <f>+'Ark1'!AE2807</f>
        <v>8.3587359151024536</v>
      </c>
      <c r="L240" s="46"/>
      <c r="M240" s="48">
        <f>+'Ark1'!U2807</f>
        <v>61.859755216296598</v>
      </c>
      <c r="N240" s="46"/>
      <c r="O240" s="99">
        <f>+'Ark1'!W2807</f>
        <v>74.052916942410178</v>
      </c>
      <c r="P240" s="46"/>
      <c r="Q240" s="48">
        <f>+'Ark1'!X2807</f>
        <v>0</v>
      </c>
      <c r="R240" s="46"/>
      <c r="S240" s="48">
        <f>+'Ark1'!Y2807</f>
        <v>0</v>
      </c>
      <c r="T240" s="44"/>
      <c r="U240" s="65"/>
      <c r="V240" s="44"/>
      <c r="W240" s="48">
        <f>+'Ark1'!AA2807</f>
        <v>0.5756198371105864</v>
      </c>
      <c r="X240" s="48">
        <f>+'Ark1'!AB2807</f>
        <v>2.8494515832470486</v>
      </c>
      <c r="Y240" s="48">
        <f>+'Ark1'!T2807</f>
        <v>16.379535393181499</v>
      </c>
      <c r="Z240" s="99">
        <f>+'Ark1'!V2807</f>
        <v>80.232513753524998</v>
      </c>
      <c r="AA240" s="335">
        <f t="shared" ref="AA240:AA256" si="28">+(G240*O240)/1000</f>
        <v>9735.4407787508972</v>
      </c>
      <c r="AB240" s="65">
        <f t="shared" si="24"/>
        <v>66.767902488572886</v>
      </c>
      <c r="AC240" s="39"/>
      <c r="AD240"/>
      <c r="AE240"/>
      <c r="AG240"/>
      <c r="AH240"/>
      <c r="AI240"/>
      <c r="AJ240"/>
      <c r="AK240"/>
      <c r="AL240"/>
      <c r="AM240"/>
    </row>
    <row r="241" spans="1:39" ht="15.6">
      <c r="A241" s="39"/>
      <c r="B241" s="46">
        <f>+'Ark1'!C2808</f>
        <v>2013</v>
      </c>
      <c r="C241" s="46">
        <f>+'Ark1'!N2808</f>
        <v>75</v>
      </c>
      <c r="D241" s="47" t="s">
        <v>412</v>
      </c>
      <c r="E241" s="335">
        <f>+'Ark1'!Q2808</f>
        <v>1994</v>
      </c>
      <c r="F241" s="46"/>
      <c r="G241" s="335">
        <f>+'Ark1'!R2808</f>
        <v>145608</v>
      </c>
      <c r="H241" s="335"/>
      <c r="I241" s="99">
        <f>+'Ark1'!AD2808</f>
        <v>9.5863985958277755</v>
      </c>
      <c r="J241" s="46"/>
      <c r="K241" s="99">
        <f>+'Ark1'!AE2808</f>
        <v>9.5072309879095016</v>
      </c>
      <c r="L241" s="46"/>
      <c r="M241" s="48">
        <f>+'Ark1'!U2808</f>
        <v>61.607281193341031</v>
      </c>
      <c r="N241" s="46"/>
      <c r="O241" s="99">
        <f>+'Ark1'!W2808</f>
        <v>76.045568924784561</v>
      </c>
      <c r="P241" s="46"/>
      <c r="Q241" s="48">
        <f>+'Ark1'!X2808</f>
        <v>0</v>
      </c>
      <c r="R241" s="46"/>
      <c r="S241" s="48">
        <f>+'Ark1'!Y2808</f>
        <v>0</v>
      </c>
      <c r="T241" s="44"/>
      <c r="U241" s="65"/>
      <c r="V241" s="44"/>
      <c r="W241" s="48">
        <f>+'Ark1'!AA2808</f>
        <v>0.57489294918645317</v>
      </c>
      <c r="X241" s="48">
        <f>+'Ark1'!AB2808</f>
        <v>2.8616335831925546</v>
      </c>
      <c r="Y241" s="48">
        <f>+'Ark1'!T2808</f>
        <v>16.299509642327344</v>
      </c>
      <c r="Z241" s="99">
        <f>+'Ark1'!V2808</f>
        <v>82.389565465644822</v>
      </c>
      <c r="AA241" s="335">
        <f t="shared" si="28"/>
        <v>11072.84320000003</v>
      </c>
      <c r="AB241" s="65">
        <f t="shared" si="24"/>
        <v>73.023069207622868</v>
      </c>
      <c r="AC241" s="39"/>
      <c r="AD241"/>
      <c r="AE241"/>
      <c r="AG241"/>
      <c r="AH241"/>
      <c r="AI241"/>
      <c r="AJ241"/>
      <c r="AK241"/>
      <c r="AL241"/>
      <c r="AM241"/>
    </row>
    <row r="242" spans="1:39" ht="15.6">
      <c r="A242" s="39"/>
      <c r="B242" s="46">
        <f>+'Ark1'!C2809</f>
        <v>2013</v>
      </c>
      <c r="C242" s="46">
        <f>+'Ark1'!N2809</f>
        <v>77</v>
      </c>
      <c r="D242" s="47" t="s">
        <v>411</v>
      </c>
      <c r="E242" s="335">
        <f>+'Ark1'!Q2809</f>
        <v>1972</v>
      </c>
      <c r="F242" s="46"/>
      <c r="G242" s="335">
        <f>+'Ark1'!R2809</f>
        <v>140304</v>
      </c>
      <c r="H242" s="335"/>
      <c r="I242" s="99">
        <f>+'Ark1'!AD2809</f>
        <v>9.237198976629168</v>
      </c>
      <c r="J242" s="46"/>
      <c r="K242" s="99">
        <f>+'Ark1'!AE2809</f>
        <v>9.4010744205626562</v>
      </c>
      <c r="L242" s="46"/>
      <c r="M242" s="48">
        <f>+'Ark1'!U2809</f>
        <v>61.359034667578989</v>
      </c>
      <c r="N242" s="46"/>
      <c r="O242" s="99">
        <f>+'Ark1'!W2809</f>
        <v>78.039152126811587</v>
      </c>
      <c r="P242" s="46"/>
      <c r="Q242" s="48">
        <f>+'Ark1'!X2809</f>
        <v>0</v>
      </c>
      <c r="R242" s="46"/>
      <c r="S242" s="48">
        <f>+'Ark1'!Y2809</f>
        <v>0</v>
      </c>
      <c r="T242" s="44"/>
      <c r="U242" s="65"/>
      <c r="V242" s="44"/>
      <c r="W242" s="48">
        <f>+'Ark1'!AA2809</f>
        <v>0.57423096530698947</v>
      </c>
      <c r="X242" s="48">
        <f>+'Ark1'!AB2809</f>
        <v>2.870509016288938</v>
      </c>
      <c r="Y242" s="48">
        <f>+'Ark1'!T2809</f>
        <v>16.214484262743749</v>
      </c>
      <c r="Z242" s="99">
        <f>+'Ark1'!V2809</f>
        <v>84.549460592422221</v>
      </c>
      <c r="AA242" s="335">
        <f t="shared" si="28"/>
        <v>10949.205200000173</v>
      </c>
      <c r="AB242" s="65">
        <f t="shared" ref="AB242:AB277" si="29">+G242/E242</f>
        <v>71.148073022312374</v>
      </c>
      <c r="AC242" s="39"/>
      <c r="AD242"/>
      <c r="AE242"/>
      <c r="AG242"/>
      <c r="AH242"/>
      <c r="AI242"/>
      <c r="AJ242"/>
      <c r="AK242"/>
      <c r="AL242"/>
      <c r="AM242"/>
    </row>
    <row r="243" spans="1:39" ht="15.6">
      <c r="A243" s="39"/>
      <c r="B243" s="46">
        <f>+'Ark1'!C2810</f>
        <v>2013</v>
      </c>
      <c r="C243" s="46">
        <f>+'Ark1'!N2810</f>
        <v>79</v>
      </c>
      <c r="D243" s="47" t="s">
        <v>410</v>
      </c>
      <c r="E243" s="335">
        <f>+'Ark1'!Q2810</f>
        <v>1979</v>
      </c>
      <c r="F243" s="46"/>
      <c r="G243" s="335">
        <f>+'Ark1'!R2810</f>
        <v>135012</v>
      </c>
      <c r="H243" s="335"/>
      <c r="I243" s="99">
        <f>+'Ark1'!AD2810</f>
        <v>8.8887894018178919</v>
      </c>
      <c r="J243" s="46"/>
      <c r="K243" s="99">
        <f>+'Ark1'!AE2810</f>
        <v>9.2795777922024385</v>
      </c>
      <c r="L243" s="46"/>
      <c r="M243" s="48">
        <f>+'Ark1'!U2810</f>
        <v>61.114456492756197</v>
      </c>
      <c r="N243" s="46"/>
      <c r="O243" s="99">
        <f>+'Ark1'!W2810</f>
        <v>80.049928895208993</v>
      </c>
      <c r="P243" s="46"/>
      <c r="Q243" s="48">
        <f>+'Ark1'!X2810</f>
        <v>0</v>
      </c>
      <c r="R243" s="46"/>
      <c r="S243" s="48">
        <f>+'Ark1'!Y2810</f>
        <v>0</v>
      </c>
      <c r="T243" s="44"/>
      <c r="U243" s="65"/>
      <c r="V243" s="44"/>
      <c r="W243" s="48">
        <f>+'Ark1'!AA2810</f>
        <v>0.5889477548575528</v>
      </c>
      <c r="X243" s="48">
        <f>+'Ark1'!AB2810</f>
        <v>2.8756797192126542</v>
      </c>
      <c r="Y243" s="48">
        <f>+'Ark1'!T2810</f>
        <v>16.124522264687588</v>
      </c>
      <c r="Z243" s="99">
        <f>+'Ark1'!V2810</f>
        <v>86.727983635121177</v>
      </c>
      <c r="AA243" s="335">
        <f t="shared" si="28"/>
        <v>10807.700999999957</v>
      </c>
      <c r="AB243" s="65">
        <f t="shared" si="29"/>
        <v>68.222334512379987</v>
      </c>
      <c r="AC243" s="39"/>
      <c r="AD243"/>
      <c r="AE243"/>
      <c r="AG243"/>
      <c r="AH243"/>
      <c r="AI243"/>
      <c r="AJ243"/>
      <c r="AK243"/>
      <c r="AL243"/>
      <c r="AM243"/>
    </row>
    <row r="244" spans="1:39" ht="15.6">
      <c r="A244" s="39"/>
      <c r="B244" s="46">
        <f>+'Ark1'!C2811</f>
        <v>2013</v>
      </c>
      <c r="C244" s="46">
        <f>+'Ark1'!N2811</f>
        <v>81</v>
      </c>
      <c r="D244" s="47" t="s">
        <v>409</v>
      </c>
      <c r="E244" s="335">
        <f>+'Ark1'!Q2811</f>
        <v>1967</v>
      </c>
      <c r="F244" s="46"/>
      <c r="G244" s="335">
        <f>+'Ark1'!R2811</f>
        <v>112498</v>
      </c>
      <c r="H244" s="335"/>
      <c r="I244" s="99">
        <f>+'Ark1'!AD2811</f>
        <v>7.4065344571275809</v>
      </c>
      <c r="J244" s="46"/>
      <c r="K244" s="99">
        <f>+'Ark1'!AE2811</f>
        <v>7.9227507607829457</v>
      </c>
      <c r="L244" s="46"/>
      <c r="M244" s="48">
        <f>+'Ark1'!U2811</f>
        <v>60.859960710063376</v>
      </c>
      <c r="N244" s="46"/>
      <c r="O244" s="99">
        <f>+'Ark1'!W2811</f>
        <v>82.023851302702894</v>
      </c>
      <c r="P244" s="46"/>
      <c r="Q244" s="48">
        <f>+'Ark1'!X2811</f>
        <v>0</v>
      </c>
      <c r="R244" s="46"/>
      <c r="S244" s="48">
        <f>+'Ark1'!Y2811</f>
        <v>0</v>
      </c>
      <c r="T244" s="44"/>
      <c r="U244" s="65"/>
      <c r="V244" s="44"/>
      <c r="W244" s="48">
        <f>+'Ark1'!AA2811</f>
        <v>0.57314592037728573</v>
      </c>
      <c r="X244" s="48">
        <f>+'Ark1'!AB2811</f>
        <v>2.8858625602671082</v>
      </c>
      <c r="Y244" s="48">
        <f>+'Ark1'!T2811</f>
        <v>16.026489359810842</v>
      </c>
      <c r="Z244" s="99">
        <f>+'Ark1'!V2811</f>
        <v>88.867358841617602</v>
      </c>
      <c r="AA244" s="335">
        <f t="shared" si="28"/>
        <v>9227.5192238514701</v>
      </c>
      <c r="AB244" s="65">
        <f t="shared" si="29"/>
        <v>57.192679206914086</v>
      </c>
      <c r="AC244" s="39"/>
      <c r="AD244"/>
      <c r="AE244"/>
      <c r="AG244"/>
      <c r="AH244"/>
      <c r="AI244"/>
      <c r="AJ244"/>
      <c r="AK244"/>
      <c r="AL244"/>
      <c r="AM244"/>
    </row>
    <row r="245" spans="1:39" ht="15.6">
      <c r="A245" s="39"/>
      <c r="B245" s="46">
        <f>+'Ark1'!C2812</f>
        <v>2013</v>
      </c>
      <c r="C245" s="46">
        <f>+'Ark1'!N2812</f>
        <v>83</v>
      </c>
      <c r="D245" s="47" t="s">
        <v>408</v>
      </c>
      <c r="E245" s="335">
        <f>+'Ark1'!Q2812</f>
        <v>1956</v>
      </c>
      <c r="F245" s="46"/>
      <c r="G245" s="335">
        <f>+'Ark1'!R2812</f>
        <v>94608</v>
      </c>
      <c r="H245" s="335"/>
      <c r="I245" s="99">
        <f>+'Ark1'!AD2812</f>
        <v>6.2287099496873388</v>
      </c>
      <c r="J245" s="46"/>
      <c r="K245" s="99">
        <f>+'Ark1'!AE2812</f>
        <v>6.8248754165279388</v>
      </c>
      <c r="L245" s="46"/>
      <c r="M245" s="48">
        <f>+'Ark1'!U2812</f>
        <v>60.609145104008114</v>
      </c>
      <c r="N245" s="46"/>
      <c r="O245" s="99">
        <f>+'Ark1'!W2812</f>
        <v>84.017928716386706</v>
      </c>
      <c r="P245" s="46"/>
      <c r="Q245" s="48">
        <f>+'Ark1'!X2812</f>
        <v>0</v>
      </c>
      <c r="R245" s="46"/>
      <c r="S245" s="48">
        <f>+'Ark1'!Y2812</f>
        <v>0</v>
      </c>
      <c r="T245" s="44"/>
      <c r="U245" s="65"/>
      <c r="V245" s="44"/>
      <c r="W245" s="48">
        <f>+'Ark1'!AA2812</f>
        <v>0.58268055590108492</v>
      </c>
      <c r="X245" s="48">
        <f>+'Ark1'!AB2812</f>
        <v>2.9107535327839873</v>
      </c>
      <c r="Y245" s="48">
        <f>+'Ark1'!T2812</f>
        <v>15.924942922374427</v>
      </c>
      <c r="Z245" s="99">
        <f>+'Ark1'!V2812</f>
        <v>91.027008360121982</v>
      </c>
      <c r="AA245" s="335">
        <f t="shared" si="28"/>
        <v>7948.7681999999131</v>
      </c>
      <c r="AB245" s="65">
        <f t="shared" si="29"/>
        <v>48.368098159509202</v>
      </c>
      <c r="AC245" s="39"/>
      <c r="AD245"/>
      <c r="AE245"/>
      <c r="AG245"/>
      <c r="AH245"/>
      <c r="AI245"/>
      <c r="AJ245"/>
      <c r="AK245"/>
      <c r="AL245"/>
      <c r="AM245"/>
    </row>
    <row r="246" spans="1:39" ht="15.6">
      <c r="A246" s="39"/>
      <c r="B246" s="46">
        <f>+'Ark1'!C2813</f>
        <v>2013</v>
      </c>
      <c r="C246" s="46">
        <f>+'Ark1'!N2813</f>
        <v>85</v>
      </c>
      <c r="D246" s="47" t="s">
        <v>407</v>
      </c>
      <c r="E246" s="335">
        <f>+'Ark1'!Q2813</f>
        <v>1939</v>
      </c>
      <c r="F246" s="46"/>
      <c r="G246" s="335">
        <f>+'Ark1'!R2813</f>
        <v>75823</v>
      </c>
      <c r="H246" s="335"/>
      <c r="I246" s="99">
        <f>+'Ark1'!AD2813</f>
        <v>4.9919612983589472</v>
      </c>
      <c r="J246" s="46"/>
      <c r="K246" s="99">
        <f>+'Ark1'!AE2813</f>
        <v>5.5998408387487411</v>
      </c>
      <c r="L246" s="46"/>
      <c r="M246" s="48">
        <f>+'Ark1'!U2813</f>
        <v>60.318293921369509</v>
      </c>
      <c r="N246" s="46"/>
      <c r="O246" s="99">
        <f>+'Ark1'!W2813</f>
        <v>86.01611516294362</v>
      </c>
      <c r="P246" s="46"/>
      <c r="Q246" s="48">
        <f>+'Ark1'!X2813</f>
        <v>0</v>
      </c>
      <c r="R246" s="46"/>
      <c r="S246" s="48">
        <f>+'Ark1'!Y2813</f>
        <v>0</v>
      </c>
      <c r="T246" s="44"/>
      <c r="U246" s="65"/>
      <c r="V246" s="44"/>
      <c r="W246" s="48">
        <f>+'Ark1'!AA2813</f>
        <v>0.56984456378032244</v>
      </c>
      <c r="X246" s="48">
        <f>+'Ark1'!AB2813</f>
        <v>2.9364688309018456</v>
      </c>
      <c r="Y246" s="48">
        <f>+'Ark1'!T2813</f>
        <v>15.796723949197473</v>
      </c>
      <c r="Z246" s="99">
        <f>+'Ark1'!V2813</f>
        <v>93.191890750751966</v>
      </c>
      <c r="AA246" s="335">
        <f t="shared" si="28"/>
        <v>6521.9998999998734</v>
      </c>
      <c r="AB246" s="65">
        <f t="shared" si="29"/>
        <v>39.104177411036616</v>
      </c>
      <c r="AC246" s="39"/>
      <c r="AD246"/>
      <c r="AE246"/>
      <c r="AG246"/>
      <c r="AH246"/>
      <c r="AI246"/>
      <c r="AJ246"/>
      <c r="AK246"/>
      <c r="AL246"/>
      <c r="AM246"/>
    </row>
    <row r="247" spans="1:39" ht="15.6">
      <c r="A247" s="39"/>
      <c r="B247" s="46">
        <f>+'Ark1'!C2814</f>
        <v>2013</v>
      </c>
      <c r="C247" s="46">
        <f>+'Ark1'!N2814</f>
        <v>87</v>
      </c>
      <c r="D247" s="47" t="s">
        <v>406</v>
      </c>
      <c r="E247" s="335">
        <f>+'Ark1'!Q2814</f>
        <v>1956</v>
      </c>
      <c r="F247" s="46"/>
      <c r="G247" s="335">
        <f>+'Ark1'!R2814</f>
        <v>79706</v>
      </c>
      <c r="H247" s="335"/>
      <c r="I247" s="99">
        <f>+'Ark1'!AD2814</f>
        <v>5.247606494691559</v>
      </c>
      <c r="J247" s="46"/>
      <c r="K247" s="99">
        <f>+'Ark1'!AE2814</f>
        <v>6.0543124915325004</v>
      </c>
      <c r="L247" s="46"/>
      <c r="M247" s="48">
        <f>+'Ark1'!U2814</f>
        <v>59.929917446616301</v>
      </c>
      <c r="N247" s="46"/>
      <c r="O247" s="99">
        <f>+'Ark1'!W2814</f>
        <v>88.466515695179339</v>
      </c>
      <c r="P247" s="46"/>
      <c r="Q247" s="48">
        <f>+'Ark1'!X2814</f>
        <v>0</v>
      </c>
      <c r="R247" s="46"/>
      <c r="S247" s="48">
        <f>+'Ark1'!Y2814</f>
        <v>0</v>
      </c>
      <c r="T247" s="44"/>
      <c r="U247" s="65"/>
      <c r="V247" s="44"/>
      <c r="W247" s="48">
        <f>+'Ark1'!AA2814</f>
        <v>0.85957351730165776</v>
      </c>
      <c r="X247" s="48">
        <f>+'Ark1'!AB2814</f>
        <v>2.9946851918018345</v>
      </c>
      <c r="Y247" s="48">
        <f>+'Ark1'!T2814</f>
        <v>15.610054450104132</v>
      </c>
      <c r="Z247" s="99">
        <f>+'Ark1'!V2814</f>
        <v>95.846712562488619</v>
      </c>
      <c r="AA247" s="335">
        <f t="shared" si="28"/>
        <v>7051.3120999999646</v>
      </c>
      <c r="AB247" s="65">
        <f t="shared" si="29"/>
        <v>40.749488752556239</v>
      </c>
      <c r="AC247" s="39"/>
      <c r="AD247"/>
      <c r="AE247"/>
      <c r="AG247"/>
      <c r="AH247"/>
      <c r="AI247"/>
      <c r="AJ247"/>
      <c r="AK247"/>
      <c r="AL247"/>
      <c r="AM247"/>
    </row>
    <row r="248" spans="1:39" ht="15.6">
      <c r="A248" s="39"/>
      <c r="B248" s="46">
        <f>+'Ark1'!C2815</f>
        <v>2013</v>
      </c>
      <c r="C248" s="46">
        <f>+'Ark1'!N2815</f>
        <v>90</v>
      </c>
      <c r="D248" s="47" t="s">
        <v>405</v>
      </c>
      <c r="E248" s="335">
        <f>+'Ark1'!Q2815</f>
        <v>1983</v>
      </c>
      <c r="F248" s="46"/>
      <c r="G248" s="335">
        <f>+'Ark1'!R2815</f>
        <v>69349</v>
      </c>
      <c r="H248" s="335"/>
      <c r="I248" s="99">
        <f>+'Ark1'!AD2815</f>
        <v>4.5657323513959405</v>
      </c>
      <c r="J248" s="46"/>
      <c r="K248" s="99">
        <f>+'Ark1'!AE2815</f>
        <v>5.4877086177860006</v>
      </c>
      <c r="L248" s="46"/>
      <c r="M248" s="48">
        <f>+'Ark1'!U2815</f>
        <v>59.355608110056814</v>
      </c>
      <c r="N248" s="46"/>
      <c r="O248" s="99">
        <f>+'Ark1'!W2815</f>
        <v>92.166847402878844</v>
      </c>
      <c r="P248" s="46"/>
      <c r="Q248" s="48">
        <f>+'Ark1'!X2815</f>
        <v>0</v>
      </c>
      <c r="R248" s="46"/>
      <c r="S248" s="48">
        <f>+'Ark1'!Y2815</f>
        <v>0</v>
      </c>
      <c r="T248" s="44"/>
      <c r="U248" s="65"/>
      <c r="V248" s="44"/>
      <c r="W248" s="48">
        <f>+'Ark1'!AA2815</f>
        <v>1.4044780191209598</v>
      </c>
      <c r="X248" s="48">
        <f>+'Ark1'!AB2815</f>
        <v>3.0357912279202344</v>
      </c>
      <c r="Y248" s="48">
        <f>+'Ark1'!T2815</f>
        <v>15.318591472119277</v>
      </c>
      <c r="Z248" s="99">
        <f>+'Ark1'!V2815</f>
        <v>99.860096711018784</v>
      </c>
      <c r="AA248" s="335">
        <f t="shared" si="28"/>
        <v>6391.6787005422448</v>
      </c>
      <c r="AB248" s="65">
        <f t="shared" si="29"/>
        <v>34.971759959657085</v>
      </c>
      <c r="AC248" s="39"/>
      <c r="AD248"/>
      <c r="AE248"/>
      <c r="AG248"/>
      <c r="AH248"/>
      <c r="AI248"/>
      <c r="AJ248"/>
      <c r="AK248"/>
      <c r="AL248"/>
      <c r="AM248"/>
    </row>
    <row r="249" spans="1:39" ht="15.6">
      <c r="A249" s="39"/>
      <c r="B249" s="46">
        <f>+'Ark1'!C2816</f>
        <v>2013</v>
      </c>
      <c r="C249" s="46">
        <f>+'Ark1'!N2816</f>
        <v>95</v>
      </c>
      <c r="D249" s="47" t="s">
        <v>404</v>
      </c>
      <c r="E249" s="335">
        <f>+'Ark1'!Q2816</f>
        <v>1656</v>
      </c>
      <c r="F249" s="46"/>
      <c r="G249" s="335">
        <f>+'Ark1'!R2816</f>
        <v>25663</v>
      </c>
      <c r="H249" s="335"/>
      <c r="I249" s="99">
        <f>+'Ark1'!AD2816</f>
        <v>1.6895757593314118</v>
      </c>
      <c r="J249" s="46"/>
      <c r="K249" s="99">
        <f>+'Ark1'!AE2816</f>
        <v>2.1395282684543204</v>
      </c>
      <c r="L249" s="46"/>
      <c r="M249" s="48">
        <f>+'Ark1'!U2816</f>
        <v>58.489088074824622</v>
      </c>
      <c r="N249" s="46"/>
      <c r="O249" s="99">
        <f>+'Ark1'!W2816</f>
        <v>97.110565081839297</v>
      </c>
      <c r="P249" s="46"/>
      <c r="Q249" s="48">
        <f>+'Ark1'!X2816</f>
        <v>0</v>
      </c>
      <c r="R249" s="46"/>
      <c r="S249" s="48">
        <f>+'Ark1'!Y2816</f>
        <v>0</v>
      </c>
      <c r="T249" s="44"/>
      <c r="U249" s="65"/>
      <c r="V249" s="44"/>
      <c r="W249" s="48">
        <f>+'Ark1'!AA2816</f>
        <v>1.4118166520620676</v>
      </c>
      <c r="X249" s="48">
        <f>+'Ark1'!AB2816</f>
        <v>3.1109513188696361</v>
      </c>
      <c r="Y249" s="48">
        <f>+'Ark1'!T2816</f>
        <v>14.858161555546896</v>
      </c>
      <c r="Z249" s="99">
        <f>+'Ark1'!V2816</f>
        <v>105.2242129556553</v>
      </c>
      <c r="AA249" s="335">
        <f t="shared" si="28"/>
        <v>2492.1484316952419</v>
      </c>
      <c r="AB249" s="65">
        <f t="shared" si="29"/>
        <v>15.496980676328503</v>
      </c>
      <c r="AC249" s="39"/>
      <c r="AD249"/>
      <c r="AE249"/>
      <c r="AG249"/>
      <c r="AH249"/>
      <c r="AI249"/>
      <c r="AJ249"/>
      <c r="AK249"/>
      <c r="AL249"/>
      <c r="AM249"/>
    </row>
    <row r="250" spans="1:39" ht="15.6">
      <c r="A250" s="39"/>
      <c r="B250" s="46">
        <f>+'Ark1'!C2817</f>
        <v>2013</v>
      </c>
      <c r="C250" s="46">
        <f>+'Ark1'!N2817</f>
        <v>100</v>
      </c>
      <c r="D250" s="47" t="s">
        <v>403</v>
      </c>
      <c r="E250" s="335">
        <f>+'Ark1'!Q2817</f>
        <v>1222</v>
      </c>
      <c r="F250" s="46"/>
      <c r="G250" s="335">
        <f>+'Ark1'!R2817</f>
        <v>10565</v>
      </c>
      <c r="H250" s="335"/>
      <c r="I250" s="99">
        <f>+'Ark1'!AD2817</f>
        <v>0.69556824600928813</v>
      </c>
      <c r="J250" s="46"/>
      <c r="K250" s="99">
        <f>+'Ark1'!AE2817</f>
        <v>0.9306694347872656</v>
      </c>
      <c r="L250" s="46"/>
      <c r="M250" s="48">
        <f>+'Ark1'!U2817</f>
        <v>57.461807856128736</v>
      </c>
      <c r="N250" s="46"/>
      <c r="O250" s="99">
        <f>+'Ark1'!W2817</f>
        <v>102.59614765735898</v>
      </c>
      <c r="P250" s="46"/>
      <c r="Q250" s="48">
        <f>+'Ark1'!X2817</f>
        <v>0</v>
      </c>
      <c r="R250" s="46"/>
      <c r="S250" s="48">
        <f>+'Ark1'!Y2817</f>
        <v>0</v>
      </c>
      <c r="T250" s="44"/>
      <c r="U250" s="65"/>
      <c r="V250" s="44"/>
      <c r="W250" s="48">
        <f>+'Ark1'!AA2817</f>
        <v>1.7183465679758421</v>
      </c>
      <c r="X250" s="48">
        <f>+'Ark1'!AB2817</f>
        <v>3.2567355587702154</v>
      </c>
      <c r="Y250" s="48">
        <f>+'Ark1'!T2817</f>
        <v>14.26947468054898</v>
      </c>
      <c r="Z250" s="99">
        <f>+'Ark1'!V2817</f>
        <v>111.15508955293753</v>
      </c>
      <c r="AA250" s="335">
        <f t="shared" si="28"/>
        <v>1083.9282999999978</v>
      </c>
      <c r="AB250" s="65">
        <f t="shared" si="29"/>
        <v>8.6456628477905078</v>
      </c>
      <c r="AC250" s="39"/>
      <c r="AD250"/>
      <c r="AE250"/>
      <c r="AG250"/>
      <c r="AH250"/>
      <c r="AI250"/>
      <c r="AJ250"/>
      <c r="AK250"/>
      <c r="AL250"/>
      <c r="AM250"/>
    </row>
    <row r="251" spans="1:39" ht="15.6">
      <c r="A251" s="39"/>
      <c r="B251" s="46">
        <f>+'Ark1'!C2818</f>
        <v>2012</v>
      </c>
      <c r="C251" s="46">
        <f>+'Ark1'!N2818</f>
        <v>40</v>
      </c>
      <c r="D251" s="47" t="s">
        <v>402</v>
      </c>
      <c r="E251" s="335">
        <f>+'Ark1'!Q2818</f>
        <v>1634</v>
      </c>
      <c r="F251" s="46"/>
      <c r="G251" s="335">
        <f>+'Ark1'!R2818</f>
        <v>14479</v>
      </c>
      <c r="H251" s="335"/>
      <c r="I251" s="99">
        <f>+'Ark1'!AD2818</f>
        <v>0.95588150343873746</v>
      </c>
      <c r="J251" s="46"/>
      <c r="K251" s="99">
        <f>+'Ark1'!AE2818</f>
        <v>0.60386996545816596</v>
      </c>
      <c r="L251" s="46"/>
      <c r="M251" s="48">
        <f>+'Ark1'!U2818</f>
        <v>63.223366035650152</v>
      </c>
      <c r="N251" s="46"/>
      <c r="O251" s="99">
        <f>+'Ark1'!W2818</f>
        <v>50.320671548984315</v>
      </c>
      <c r="P251" s="46"/>
      <c r="Q251" s="48">
        <f>+'Ark1'!X2818</f>
        <v>0</v>
      </c>
      <c r="R251" s="46"/>
      <c r="S251" s="48">
        <f>+'Ark1'!Y2818</f>
        <v>0</v>
      </c>
      <c r="T251" s="44"/>
      <c r="U251" s="65"/>
      <c r="V251" s="44"/>
      <c r="W251" s="48">
        <f>+'Ark1'!AA2818</f>
        <v>3.8567441282790194</v>
      </c>
      <c r="X251" s="48">
        <f>+'Ark1'!AB2818</f>
        <v>2.8943066574111671</v>
      </c>
      <c r="Y251" s="48">
        <f>+'Ark1'!T2818</f>
        <v>16.690310104288969</v>
      </c>
      <c r="Z251" s="99">
        <f>+'Ark1'!V2818</f>
        <v>54.536935583377549</v>
      </c>
      <c r="AA251" s="335">
        <f t="shared" si="28"/>
        <v>728.5930033577439</v>
      </c>
      <c r="AB251" s="65">
        <f t="shared" si="29"/>
        <v>8.8610771113831088</v>
      </c>
      <c r="AC251" s="39"/>
      <c r="AD251"/>
      <c r="AE251"/>
      <c r="AG251"/>
      <c r="AH251"/>
      <c r="AI251"/>
      <c r="AJ251"/>
      <c r="AK251"/>
      <c r="AL251"/>
      <c r="AM251"/>
    </row>
    <row r="252" spans="1:39" ht="15.6">
      <c r="A252" s="39"/>
      <c r="B252" s="46">
        <f>+'Ark1'!C2819</f>
        <v>2012</v>
      </c>
      <c r="C252" s="46">
        <f>+'Ark1'!N2819</f>
        <v>55</v>
      </c>
      <c r="D252" s="47" t="s">
        <v>401</v>
      </c>
      <c r="E252" s="335">
        <f>+'Ark1'!Q2819</f>
        <v>2012</v>
      </c>
      <c r="F252" s="46"/>
      <c r="G252" s="335">
        <f>+'Ark1'!R2819</f>
        <v>48092</v>
      </c>
      <c r="H252" s="335"/>
      <c r="I252" s="99">
        <f>+'Ark1'!AD2819</f>
        <v>3.1749605126994802</v>
      </c>
      <c r="J252" s="46"/>
      <c r="K252" s="99">
        <f>+'Ark1'!AE2819</f>
        <v>2.3915007136378557</v>
      </c>
      <c r="L252" s="46"/>
      <c r="M252" s="48">
        <f>+'Ark1'!U2819</f>
        <v>63.481238039770354</v>
      </c>
      <c r="N252" s="46"/>
      <c r="O252" s="99">
        <f>+'Ark1'!W2819</f>
        <v>59.997582993592509</v>
      </c>
      <c r="P252" s="46"/>
      <c r="Q252" s="48">
        <f>+'Ark1'!X2819</f>
        <v>0</v>
      </c>
      <c r="R252" s="46"/>
      <c r="S252" s="48">
        <f>+'Ark1'!Y2819</f>
        <v>0</v>
      </c>
      <c r="T252" s="44"/>
      <c r="U252" s="65"/>
      <c r="V252" s="44"/>
      <c r="W252" s="48">
        <f>+'Ark1'!AA2819</f>
        <v>2.1909900060605838</v>
      </c>
      <c r="X252" s="48">
        <f>+'Ark1'!AB2819</f>
        <v>2.8046399809799998</v>
      </c>
      <c r="Y252" s="48">
        <f>+'Ark1'!T2819</f>
        <v>16.72513099891874</v>
      </c>
      <c r="Z252" s="99">
        <f>+'Ark1'!V2819</f>
        <v>65.024520583471855</v>
      </c>
      <c r="AA252" s="335">
        <f t="shared" si="28"/>
        <v>2885.403761327851</v>
      </c>
      <c r="AB252" s="65">
        <f t="shared" si="29"/>
        <v>23.902584493041751</v>
      </c>
      <c r="AC252" s="39"/>
      <c r="AD252"/>
      <c r="AE252"/>
      <c r="AG252"/>
      <c r="AH252"/>
      <c r="AI252"/>
      <c r="AJ252"/>
      <c r="AK252"/>
      <c r="AL252"/>
      <c r="AM252"/>
    </row>
    <row r="253" spans="1:39" ht="15.6">
      <c r="A253" s="39"/>
      <c r="B253" s="46">
        <f>+'Ark1'!C2820</f>
        <v>2012</v>
      </c>
      <c r="C253" s="46">
        <f>+'Ark1'!N2820</f>
        <v>63</v>
      </c>
      <c r="D253" s="47" t="s">
        <v>400</v>
      </c>
      <c r="E253" s="335">
        <f>+'Ark1'!Q2820</f>
        <v>1838</v>
      </c>
      <c r="F253" s="46"/>
      <c r="G253" s="335">
        <f>+'Ark1'!R2820</f>
        <v>26141</v>
      </c>
      <c r="H253" s="335"/>
      <c r="I253" s="99">
        <f>+'Ark1'!AD2820</f>
        <v>1.7257889620410276</v>
      </c>
      <c r="J253" s="46"/>
      <c r="K253" s="99">
        <f>+'Ark1'!AE2820</f>
        <v>1.3893307938243242</v>
      </c>
      <c r="L253" s="46"/>
      <c r="M253" s="48">
        <f>+'Ark1'!U2820</f>
        <v>63.211132364192792</v>
      </c>
      <c r="N253" s="46"/>
      <c r="O253" s="99">
        <f>+'Ark1'!W2820</f>
        <v>64.104961744452822</v>
      </c>
      <c r="P253" s="46"/>
      <c r="Q253" s="48">
        <f>+'Ark1'!X2820</f>
        <v>0</v>
      </c>
      <c r="R253" s="46"/>
      <c r="S253" s="48">
        <f>+'Ark1'!Y2820</f>
        <v>0</v>
      </c>
      <c r="T253" s="44"/>
      <c r="U253" s="65"/>
      <c r="V253" s="44"/>
      <c r="W253" s="48">
        <f>+'Ark1'!AA2820</f>
        <v>0.5746429136575838</v>
      </c>
      <c r="X253" s="48">
        <f>+'Ark1'!AB2820</f>
        <v>2.827708568633025</v>
      </c>
      <c r="Y253" s="48">
        <f>+'Ark1'!T2820</f>
        <v>16.67728855055277</v>
      </c>
      <c r="Z253" s="99">
        <f>+'Ark1'!V2820</f>
        <v>69.455478086574757</v>
      </c>
      <c r="AA253" s="335">
        <f t="shared" si="28"/>
        <v>1675.7678049617411</v>
      </c>
      <c r="AB253" s="65">
        <f t="shared" si="29"/>
        <v>14.22252448313384</v>
      </c>
      <c r="AC253" s="39"/>
      <c r="AD253"/>
      <c r="AE253"/>
      <c r="AG253"/>
      <c r="AH253"/>
      <c r="AI253"/>
      <c r="AJ253"/>
      <c r="AK253"/>
      <c r="AL253"/>
      <c r="AM253"/>
    </row>
    <row r="254" spans="1:39" ht="15.6">
      <c r="A254" s="39"/>
      <c r="B254" s="46">
        <f>+'Ark1'!C2821</f>
        <v>2012</v>
      </c>
      <c r="C254" s="46">
        <f>+'Ark1'!N2821</f>
        <v>65</v>
      </c>
      <c r="D254" s="47" t="s">
        <v>399</v>
      </c>
      <c r="E254" s="335">
        <f>+'Ark1'!Q2821</f>
        <v>1930</v>
      </c>
      <c r="F254" s="46"/>
      <c r="G254" s="335">
        <f>+'Ark1'!R2821</f>
        <v>37578</v>
      </c>
      <c r="H254" s="335"/>
      <c r="I254" s="99">
        <f>+'Ark1'!AD2821</f>
        <v>2.4808422637074981</v>
      </c>
      <c r="J254" s="46"/>
      <c r="K254" s="99">
        <f>+'Ark1'!AE2821</f>
        <v>2.0595326391735784</v>
      </c>
      <c r="L254" s="46"/>
      <c r="M254" s="48">
        <f>+'Ark1'!U2821</f>
        <v>63.019374584164993</v>
      </c>
      <c r="N254" s="46"/>
      <c r="O254" s="99">
        <f>+'Ark1'!W2821</f>
        <v>66.109101796407316</v>
      </c>
      <c r="P254" s="46"/>
      <c r="Q254" s="48">
        <f>+'Ark1'!X2821</f>
        <v>0</v>
      </c>
      <c r="R254" s="46"/>
      <c r="S254" s="48">
        <f>+'Ark1'!Y2821</f>
        <v>0</v>
      </c>
      <c r="T254" s="44"/>
      <c r="U254" s="65"/>
      <c r="V254" s="44"/>
      <c r="W254" s="48">
        <f>+'Ark1'!AA2821</f>
        <v>0.5688963340408898</v>
      </c>
      <c r="X254" s="48">
        <f>+'Ark1'!AB2821</f>
        <v>2.8596530053111175</v>
      </c>
      <c r="Y254" s="48">
        <f>+'Ark1'!T2821</f>
        <v>16.640800468359142</v>
      </c>
      <c r="Z254" s="99">
        <f>+'Ark1'!V2821</f>
        <v>71.629888651733751</v>
      </c>
      <c r="AA254" s="335">
        <f t="shared" si="28"/>
        <v>2484.2478273053944</v>
      </c>
      <c r="AB254" s="65">
        <f t="shared" si="29"/>
        <v>19.470466321243524</v>
      </c>
      <c r="AC254" s="39"/>
      <c r="AD254"/>
      <c r="AE254"/>
      <c r="AG254"/>
      <c r="AH254"/>
      <c r="AI254"/>
      <c r="AJ254"/>
      <c r="AK254"/>
      <c r="AL254"/>
      <c r="AM254"/>
    </row>
    <row r="255" spans="1:39" ht="15.6">
      <c r="A255" s="39"/>
      <c r="B255" s="46">
        <f>+'Ark1'!C2822</f>
        <v>2012</v>
      </c>
      <c r="C255" s="46">
        <f>+'Ark1'!N2822</f>
        <v>67</v>
      </c>
      <c r="D255" s="47" t="s">
        <v>398</v>
      </c>
      <c r="E255" s="335">
        <f>+'Ark1'!Q2822</f>
        <v>2013</v>
      </c>
      <c r="F255" s="46"/>
      <c r="G255" s="335">
        <f>+'Ark1'!R2822</f>
        <v>49333</v>
      </c>
      <c r="H255" s="335"/>
      <c r="I255" s="99">
        <f>+'Ark1'!AD2822</f>
        <v>3.2568894405099278</v>
      </c>
      <c r="J255" s="46"/>
      <c r="K255" s="99">
        <f>+'Ark1'!AE2822</f>
        <v>2.7850681486516282</v>
      </c>
      <c r="L255" s="46"/>
      <c r="M255" s="48">
        <f>+'Ark1'!U2822</f>
        <v>62.849172883554992</v>
      </c>
      <c r="N255" s="46"/>
      <c r="O255" s="99">
        <f>+'Ark1'!W2822</f>
        <v>68.09792612714881</v>
      </c>
      <c r="P255" s="46"/>
      <c r="Q255" s="48">
        <f>+'Ark1'!X2822</f>
        <v>0</v>
      </c>
      <c r="R255" s="46"/>
      <c r="S255" s="48">
        <f>+'Ark1'!Y2822</f>
        <v>0</v>
      </c>
      <c r="T255" s="44"/>
      <c r="U255" s="65"/>
      <c r="V255" s="44"/>
      <c r="W255" s="48">
        <f>+'Ark1'!AA2822</f>
        <v>0.57669945585567484</v>
      </c>
      <c r="X255" s="48">
        <f>+'Ark1'!AB2822</f>
        <v>2.8754974123488433</v>
      </c>
      <c r="Y255" s="48">
        <f>+'Ark1'!T2822</f>
        <v>16.601341900958786</v>
      </c>
      <c r="Z255" s="99">
        <f>+'Ark1'!V2822</f>
        <v>73.786388959271349</v>
      </c>
      <c r="AA255" s="335">
        <f t="shared" si="28"/>
        <v>3359.4749896306321</v>
      </c>
      <c r="AB255" s="65">
        <f t="shared" si="29"/>
        <v>24.507203179334326</v>
      </c>
      <c r="AC255" s="39"/>
      <c r="AD255"/>
      <c r="AE255"/>
      <c r="AG255"/>
      <c r="AH255"/>
      <c r="AI255"/>
      <c r="AJ255"/>
      <c r="AK255"/>
      <c r="AL255"/>
      <c r="AM255"/>
    </row>
    <row r="256" spans="1:39" ht="15.6">
      <c r="A256" s="39"/>
      <c r="B256" s="46">
        <f>+'Ark1'!C2823</f>
        <v>2012</v>
      </c>
      <c r="C256" s="46">
        <f>+'Ark1'!N2823</f>
        <v>69</v>
      </c>
      <c r="D256" s="47" t="s">
        <v>457</v>
      </c>
      <c r="E256" s="335">
        <f>+'Ark1'!Q2823</f>
        <v>2036</v>
      </c>
      <c r="F256" s="46"/>
      <c r="G256" s="335">
        <f>+'Ark1'!R2823</f>
        <v>65076</v>
      </c>
      <c r="H256" s="335"/>
      <c r="I256" s="99">
        <f>+'Ark1'!AD2823</f>
        <v>4.2962182966903297</v>
      </c>
      <c r="J256" s="46"/>
      <c r="K256" s="99">
        <f>+'Ark1'!AE2823</f>
        <v>3.7821302142415778</v>
      </c>
      <c r="L256" s="46"/>
      <c r="M256" s="48">
        <f>+'Ark1'!U2823</f>
        <v>62.59278952544873</v>
      </c>
      <c r="N256" s="46"/>
      <c r="O256" s="99">
        <f>+'Ark1'!W2823</f>
        <v>70.102561777722414</v>
      </c>
      <c r="P256" s="46"/>
      <c r="Q256" s="48">
        <f>+'Ark1'!X2823</f>
        <v>0</v>
      </c>
      <c r="R256" s="46"/>
      <c r="S256" s="48">
        <f>+'Ark1'!Y2823</f>
        <v>0</v>
      </c>
      <c r="T256" s="44"/>
      <c r="U256" s="65"/>
      <c r="V256" s="44"/>
      <c r="W256" s="48">
        <f>+'Ark1'!AA2823</f>
        <v>0.57219643680223986</v>
      </c>
      <c r="X256" s="48">
        <f>+'Ark1'!AB2823</f>
        <v>2.8681418475113505</v>
      </c>
      <c r="Y256" s="48">
        <f>+'Ark1'!T2823</f>
        <v>16.554582334501202</v>
      </c>
      <c r="Z256" s="99">
        <f>+'Ark1'!V2823</f>
        <v>75.955426388598681</v>
      </c>
      <c r="AA256" s="335">
        <f t="shared" si="28"/>
        <v>4561.9943102470634</v>
      </c>
      <c r="AB256" s="65">
        <f t="shared" si="29"/>
        <v>31.962671905697444</v>
      </c>
      <c r="AC256" s="39"/>
      <c r="AD256"/>
      <c r="AE256"/>
      <c r="AG256"/>
      <c r="AH256"/>
      <c r="AI256"/>
      <c r="AJ256"/>
      <c r="AK256"/>
      <c r="AL256"/>
      <c r="AM256"/>
    </row>
    <row r="257" spans="1:39" ht="15.6">
      <c r="A257" s="39"/>
      <c r="B257">
        <f>+'Ark1'!C2824</f>
        <v>2012</v>
      </c>
      <c r="C257">
        <f>+'Ark1'!N2824</f>
        <v>71</v>
      </c>
      <c r="D257" s="3" t="s">
        <v>519</v>
      </c>
      <c r="E257" s="301">
        <f>+'Ark1'!Q2824</f>
        <v>2080</v>
      </c>
      <c r="G257" s="301">
        <f>+'Ark1'!R2824</f>
        <v>84200</v>
      </c>
      <c r="I257" s="100">
        <f>+'Ark1'!AD2824</f>
        <v>5.5587556177596307</v>
      </c>
      <c r="K257" s="100">
        <f>+'Ark1'!AE2824</f>
        <v>5.0303315273233364</v>
      </c>
      <c r="M257" s="1">
        <f>+'Ark1'!U2824</f>
        <v>62.310446803962094</v>
      </c>
      <c r="O257" s="100">
        <f>+'Ark1'!W2824</f>
        <v>72.058696168554306</v>
      </c>
      <c r="Q257" s="1">
        <f>+'Ark1'!X2824</f>
        <v>0</v>
      </c>
      <c r="S257" s="1">
        <f>+'Ark1'!Y2824</f>
        <v>0</v>
      </c>
      <c r="T257" s="44"/>
      <c r="V257" s="44"/>
      <c r="W257" s="1">
        <f>+'Ark1'!AA2824</f>
        <v>0.58058372036801087</v>
      </c>
      <c r="X257" s="1">
        <f>+'Ark1'!AB2824</f>
        <v>2.9007023867640394</v>
      </c>
      <c r="Y257" s="1">
        <f>+'Ark1'!T2824</f>
        <v>16.477731591448933</v>
      </c>
      <c r="Z257" s="100">
        <f>+'Ark1'!V2824</f>
        <v>78.071943713546318</v>
      </c>
      <c r="AA257" s="301">
        <f>+(G257*O257)/1000</f>
        <v>6067.3422173922727</v>
      </c>
      <c r="AB257" s="10">
        <f t="shared" si="29"/>
        <v>40.480769230769234</v>
      </c>
      <c r="AC257" s="39"/>
      <c r="AD257"/>
      <c r="AE257"/>
      <c r="AG257"/>
      <c r="AH257"/>
      <c r="AI257"/>
      <c r="AJ257"/>
      <c r="AK257"/>
      <c r="AL257"/>
      <c r="AM257"/>
    </row>
    <row r="258" spans="1:39" ht="15.6">
      <c r="A258" s="39"/>
      <c r="B258">
        <f>+'Ark1'!C2825</f>
        <v>2012</v>
      </c>
      <c r="C258">
        <f>+'Ark1'!N2825</f>
        <v>73</v>
      </c>
      <c r="D258" s="3" t="s">
        <v>413</v>
      </c>
      <c r="E258" s="301">
        <f>+'Ark1'!Q2825</f>
        <v>2102</v>
      </c>
      <c r="G258" s="301">
        <f>+'Ark1'!R2825</f>
        <v>101966.5</v>
      </c>
      <c r="I258" s="100">
        <f>+'Ark1'!AD2825</f>
        <v>6.7316728586494925</v>
      </c>
      <c r="K258" s="100">
        <f>+'Ark1'!AE2825</f>
        <v>6.2613293698235983</v>
      </c>
      <c r="M258" s="1">
        <f>+'Ark1'!U2825</f>
        <v>62.057798025667303</v>
      </c>
      <c r="O258" s="100">
        <f>+'Ark1'!W2825</f>
        <v>74.068692654364924</v>
      </c>
      <c r="Q258" s="1">
        <f>+'Ark1'!X2825</f>
        <v>0</v>
      </c>
      <c r="S258" s="1">
        <f>+'Ark1'!Y2825</f>
        <v>0</v>
      </c>
      <c r="T258" s="44"/>
      <c r="V258" s="44"/>
      <c r="W258" s="1">
        <f>+'Ark1'!AA2825</f>
        <v>0.57464707397061698</v>
      </c>
      <c r="X258" s="1">
        <f>+'Ark1'!AB2825</f>
        <v>2.9163255013525342</v>
      </c>
      <c r="Y258" s="1">
        <f>+'Ark1'!T2825</f>
        <v>16.409183408276249</v>
      </c>
      <c r="Z258" s="100">
        <f>+'Ark1'!V2825</f>
        <v>80.254074439641101</v>
      </c>
      <c r="AA258" s="301">
        <f t="shared" ref="AA258:AA274" si="30">+(G258*O258)/1000</f>
        <v>7552.5253495413008</v>
      </c>
      <c r="AB258" s="10">
        <f t="shared" si="29"/>
        <v>48.509276879162705</v>
      </c>
      <c r="AC258" s="39"/>
      <c r="AD258"/>
      <c r="AE258"/>
      <c r="AG258"/>
      <c r="AH258"/>
      <c r="AI258"/>
      <c r="AJ258"/>
      <c r="AK258"/>
      <c r="AL258"/>
      <c r="AM258"/>
    </row>
    <row r="259" spans="1:39" ht="15.6">
      <c r="A259" s="39"/>
      <c r="B259">
        <f>+'Ark1'!C2826</f>
        <v>2012</v>
      </c>
      <c r="C259">
        <f>+'Ark1'!N2826</f>
        <v>75</v>
      </c>
      <c r="D259" s="3" t="s">
        <v>412</v>
      </c>
      <c r="E259" s="301">
        <f>+'Ark1'!Q2826</f>
        <v>2101</v>
      </c>
      <c r="G259" s="301">
        <f>+'Ark1'!R2826</f>
        <v>125646</v>
      </c>
      <c r="I259" s="100">
        <f>+'Ark1'!AD2826</f>
        <v>8.2949573438126656</v>
      </c>
      <c r="K259" s="100">
        <f>+'Ark1'!AE2826</f>
        <v>7.9237076261157187</v>
      </c>
      <c r="M259" s="1">
        <f>+'Ark1'!U2826</f>
        <v>61.786999673678608</v>
      </c>
      <c r="O259" s="100">
        <f>+'Ark1'!W2826</f>
        <v>76.064446885221102</v>
      </c>
      <c r="Q259" s="1">
        <f>+'Ark1'!X2826</f>
        <v>0</v>
      </c>
      <c r="S259" s="1">
        <f>+'Ark1'!Y2826</f>
        <v>0</v>
      </c>
      <c r="T259" s="44"/>
      <c r="V259" s="44"/>
      <c r="W259" s="1">
        <f>+'Ark1'!AA2826</f>
        <v>0.5737453035898914</v>
      </c>
      <c r="X259" s="1">
        <f>+'Ark1'!AB2826</f>
        <v>2.9133761244335563</v>
      </c>
      <c r="Y259" s="1">
        <f>+'Ark1'!T2826</f>
        <v>16.337567451411111</v>
      </c>
      <c r="Z259" s="100">
        <f>+'Ark1'!V2826</f>
        <v>82.41198089595494</v>
      </c>
      <c r="AA259" s="301">
        <f t="shared" si="30"/>
        <v>9557.19349334049</v>
      </c>
      <c r="AB259" s="10">
        <f t="shared" si="29"/>
        <v>59.802950975725842</v>
      </c>
      <c r="AC259" s="39"/>
      <c r="AD259"/>
      <c r="AE259"/>
      <c r="AG259"/>
      <c r="AH259"/>
      <c r="AI259"/>
      <c r="AJ259"/>
      <c r="AK259"/>
      <c r="AL259"/>
      <c r="AM259"/>
    </row>
    <row r="260" spans="1:39" ht="15.6">
      <c r="A260" s="39"/>
      <c r="B260">
        <f>+'Ark1'!C2827</f>
        <v>2012</v>
      </c>
      <c r="C260">
        <f>+'Ark1'!N2827</f>
        <v>77</v>
      </c>
      <c r="D260" s="3" t="s">
        <v>411</v>
      </c>
      <c r="E260" s="301">
        <f>+'Ark1'!Q2827</f>
        <v>2141</v>
      </c>
      <c r="G260" s="301">
        <f>+'Ark1'!R2827</f>
        <v>135283</v>
      </c>
      <c r="I260" s="100">
        <f>+'Ark1'!AD2827</f>
        <v>8.9311773899925893</v>
      </c>
      <c r="K260" s="100">
        <f>+'Ark1'!AE2827</f>
        <v>8.7546604184808974</v>
      </c>
      <c r="M260" s="1">
        <f>+'Ark1'!U2827</f>
        <v>61.50055071371019</v>
      </c>
      <c r="O260" s="100">
        <f>+'Ark1'!W2827</f>
        <v>78.054956792997814</v>
      </c>
      <c r="Q260" s="1">
        <f>+'Ark1'!X2827</f>
        <v>0</v>
      </c>
      <c r="S260" s="1">
        <f>+'Ark1'!Y2827</f>
        <v>0</v>
      </c>
      <c r="T260" s="44"/>
      <c r="V260" s="44"/>
      <c r="W260" s="1">
        <f>+'Ark1'!AA2827</f>
        <v>0.57366590448740884</v>
      </c>
      <c r="X260" s="1">
        <f>+'Ark1'!AB2827</f>
        <v>2.9188565823776118</v>
      </c>
      <c r="Y260" s="1">
        <f>+'Ark1'!T2827</f>
        <v>16.251568933273212</v>
      </c>
      <c r="Z260" s="100">
        <f>+'Ark1'!V2827</f>
        <v>84.569090498146991</v>
      </c>
      <c r="AA260" s="301">
        <f t="shared" si="30"/>
        <v>10559.508719827123</v>
      </c>
      <c r="AB260" s="10">
        <f t="shared" si="29"/>
        <v>63.186828584773473</v>
      </c>
      <c r="AC260" s="39"/>
      <c r="AD260"/>
      <c r="AE260"/>
      <c r="AG260"/>
      <c r="AH260"/>
      <c r="AI260"/>
      <c r="AJ260"/>
      <c r="AK260"/>
      <c r="AL260"/>
      <c r="AM260"/>
    </row>
    <row r="261" spans="1:39" ht="15.6">
      <c r="A261" s="39"/>
      <c r="B261">
        <f>+'Ark1'!C2828</f>
        <v>2012</v>
      </c>
      <c r="C261">
        <f>+'Ark1'!N2828</f>
        <v>79</v>
      </c>
      <c r="D261" s="3" t="s">
        <v>410</v>
      </c>
      <c r="E261" s="301">
        <f>+'Ark1'!Q2828</f>
        <v>2116</v>
      </c>
      <c r="G261" s="301">
        <f>+'Ark1'!R2828</f>
        <v>148617</v>
      </c>
      <c r="I261" s="100">
        <f>+'Ark1'!AD2828</f>
        <v>9.8114677392468295</v>
      </c>
      <c r="K261" s="100">
        <f>+'Ark1'!AE2828</f>
        <v>9.8659255216369566</v>
      </c>
      <c r="M261" s="1">
        <f>+'Ark1'!U2828</f>
        <v>61.212302081300592</v>
      </c>
      <c r="O261" s="100">
        <f>+'Ark1'!W2828</f>
        <v>80.072665854692318</v>
      </c>
      <c r="Q261" s="1">
        <f>+'Ark1'!X2828</f>
        <v>0</v>
      </c>
      <c r="S261" s="1">
        <f>+'Ark1'!Y2828</f>
        <v>0</v>
      </c>
      <c r="T261" s="44"/>
      <c r="V261" s="44"/>
      <c r="W261" s="1">
        <f>+'Ark1'!AA2828</f>
        <v>0.58992519344319339</v>
      </c>
      <c r="X261" s="1">
        <f>+'Ark1'!AB2828</f>
        <v>2.9274272013628537</v>
      </c>
      <c r="Y261" s="1">
        <f>+'Ark1'!T2828</f>
        <v>16.151705390365841</v>
      </c>
      <c r="Z261" s="100">
        <f>+'Ark1'!V2828</f>
        <v>86.757293476302621</v>
      </c>
      <c r="AA261" s="301">
        <f t="shared" si="30"/>
        <v>11900.159381326808</v>
      </c>
      <c r="AB261" s="10">
        <f t="shared" si="29"/>
        <v>70.234877126654069</v>
      </c>
      <c r="AC261" s="39"/>
      <c r="AD261"/>
      <c r="AE261"/>
      <c r="AG261"/>
      <c r="AH261"/>
      <c r="AI261"/>
      <c r="AJ261"/>
      <c r="AK261"/>
      <c r="AL261"/>
      <c r="AM261"/>
    </row>
    <row r="262" spans="1:39" ht="15.6">
      <c r="A262" s="39"/>
      <c r="B262">
        <f>+'Ark1'!C2829</f>
        <v>2012</v>
      </c>
      <c r="C262">
        <f>+'Ark1'!N2829</f>
        <v>81</v>
      </c>
      <c r="D262" s="3" t="s">
        <v>409</v>
      </c>
      <c r="E262" s="301">
        <f>+'Ark1'!Q2829</f>
        <v>2124</v>
      </c>
      <c r="G262" s="301">
        <f>+'Ark1'!R2829</f>
        <v>139280</v>
      </c>
      <c r="I262" s="100">
        <f>+'Ark1'!AD2829</f>
        <v>9.1950532356479986</v>
      </c>
      <c r="K262" s="100">
        <f>+'Ark1'!AE2829</f>
        <v>9.4739745885435127</v>
      </c>
      <c r="M262" s="1">
        <f>+'Ark1'!U2829</f>
        <v>60.956200815670066</v>
      </c>
      <c r="O262" s="100">
        <f>+'Ark1'!W2829</f>
        <v>82.046483140904812</v>
      </c>
      <c r="Q262" s="1">
        <f>+'Ark1'!X2829</f>
        <v>0</v>
      </c>
      <c r="S262" s="1">
        <f>+'Ark1'!Y2829</f>
        <v>0</v>
      </c>
      <c r="T262" s="44"/>
      <c r="V262" s="44"/>
      <c r="W262" s="1">
        <f>+'Ark1'!AA2829</f>
        <v>0.57438999966432003</v>
      </c>
      <c r="X262" s="1">
        <f>+'Ark1'!AB2829</f>
        <v>2.9216053208385504</v>
      </c>
      <c r="Y262" s="1">
        <f>+'Ark1'!T2829</f>
        <v>16.056856691556579</v>
      </c>
      <c r="Z262" s="100">
        <f>+'Ark1'!V2829</f>
        <v>88.896206256126391</v>
      </c>
      <c r="AA262" s="301">
        <f t="shared" si="30"/>
        <v>11427.434171865223</v>
      </c>
      <c r="AB262" s="10">
        <f t="shared" si="29"/>
        <v>65.574387947269301</v>
      </c>
      <c r="AC262" s="39"/>
      <c r="AD262"/>
      <c r="AE262"/>
      <c r="AG262"/>
      <c r="AH262"/>
      <c r="AI262"/>
      <c r="AJ262"/>
      <c r="AK262"/>
      <c r="AL262"/>
      <c r="AM262"/>
    </row>
    <row r="263" spans="1:39" ht="15.6">
      <c r="A263" s="39"/>
      <c r="B263">
        <f>+'Ark1'!C2830</f>
        <v>2012</v>
      </c>
      <c r="C263">
        <f>+'Ark1'!N2830</f>
        <v>83</v>
      </c>
      <c r="D263" s="3" t="s">
        <v>408</v>
      </c>
      <c r="E263" s="301">
        <f>+'Ark1'!Q2830</f>
        <v>2094</v>
      </c>
      <c r="G263" s="301">
        <f>+'Ark1'!R2830</f>
        <v>129039</v>
      </c>
      <c r="I263" s="100">
        <f>+'Ark1'!AD2830</f>
        <v>8.5189580304048071</v>
      </c>
      <c r="K263" s="100">
        <f>+'Ark1'!AE2830</f>
        <v>8.9899341187373984</v>
      </c>
      <c r="M263" s="1">
        <f>+'Ark1'!U2830</f>
        <v>60.677671859257515</v>
      </c>
      <c r="O263" s="100">
        <f>+'Ark1'!W2830</f>
        <v>84.034453227929774</v>
      </c>
      <c r="Q263" s="1">
        <f>+'Ark1'!X2830</f>
        <v>0</v>
      </c>
      <c r="S263" s="1">
        <f>+'Ark1'!Y2830</f>
        <v>0</v>
      </c>
      <c r="T263" s="44"/>
      <c r="V263" s="44"/>
      <c r="W263" s="1">
        <f>+'Ark1'!AA2830</f>
        <v>0.58040631405776488</v>
      </c>
      <c r="X263" s="1">
        <f>+'Ark1'!AB2830</f>
        <v>2.934359482238535</v>
      </c>
      <c r="Y263" s="1">
        <f>+'Ark1'!T2830</f>
        <v>15.9457528344144</v>
      </c>
      <c r="Z263" s="100">
        <f>+'Ark1'!V2830</f>
        <v>91.05126769296281</v>
      </c>
      <c r="AA263" s="301">
        <f t="shared" si="30"/>
        <v>10843.721810078829</v>
      </c>
      <c r="AB263" s="10">
        <f t="shared" si="29"/>
        <v>61.623209169054441</v>
      </c>
      <c r="AC263" s="39"/>
      <c r="AD263"/>
      <c r="AE263"/>
      <c r="AG263"/>
      <c r="AH263"/>
      <c r="AI263"/>
      <c r="AJ263"/>
      <c r="AK263"/>
      <c r="AL263"/>
      <c r="AM263"/>
    </row>
    <row r="264" spans="1:39" ht="15.6">
      <c r="A264" s="39"/>
      <c r="B264">
        <f>+'Ark1'!C2831</f>
        <v>2012</v>
      </c>
      <c r="C264">
        <f>+'Ark1'!N2831</f>
        <v>85</v>
      </c>
      <c r="D264" s="3" t="s">
        <v>407</v>
      </c>
      <c r="E264" s="301">
        <f>+'Ark1'!Q2831</f>
        <v>2095</v>
      </c>
      <c r="G264" s="301">
        <f>+'Ark1'!R2831</f>
        <v>112077</v>
      </c>
      <c r="I264" s="100">
        <f>+'Ark1'!AD2831</f>
        <v>7.3991526528699074</v>
      </c>
      <c r="K264" s="100">
        <f>+'Ark1'!AE2831</f>
        <v>7.9930979836873153</v>
      </c>
      <c r="M264" s="1">
        <f>+'Ark1'!U2831</f>
        <v>60.380544476269485</v>
      </c>
      <c r="O264" s="100">
        <f>+'Ark1'!W2831</f>
        <v>86.022776632670656</v>
      </c>
      <c r="Q264" s="1">
        <f>+'Ark1'!X2831</f>
        <v>0</v>
      </c>
      <c r="S264" s="1">
        <f>+'Ark1'!Y2831</f>
        <v>0</v>
      </c>
      <c r="T264" s="44"/>
      <c r="V264" s="44"/>
      <c r="W264" s="1">
        <f>+'Ark1'!AA2831</f>
        <v>0.56993669458577878</v>
      </c>
      <c r="X264" s="1">
        <f>+'Ark1'!AB2831</f>
        <v>2.9409674665643162</v>
      </c>
      <c r="Y264" s="1">
        <f>+'Ark1'!T2831</f>
        <v>15.820150432292079</v>
      </c>
      <c r="Z264" s="100">
        <f>+'Ark1'!V2831</f>
        <v>93.20411367066562</v>
      </c>
      <c r="AA264" s="301">
        <f t="shared" si="30"/>
        <v>9641.1747366598283</v>
      </c>
      <c r="AB264" s="10">
        <f t="shared" si="29"/>
        <v>53.497374701670644</v>
      </c>
      <c r="AC264" s="39"/>
      <c r="AD264"/>
      <c r="AE264"/>
      <c r="AG264"/>
      <c r="AH264"/>
      <c r="AI264"/>
      <c r="AJ264"/>
      <c r="AK264"/>
      <c r="AL264"/>
      <c r="AM264"/>
    </row>
    <row r="265" spans="1:39" ht="15.6">
      <c r="A265" s="39"/>
      <c r="B265">
        <f>+'Ark1'!C2832</f>
        <v>2012</v>
      </c>
      <c r="C265">
        <f>+'Ark1'!N2832</f>
        <v>87</v>
      </c>
      <c r="D265" s="3" t="s">
        <v>406</v>
      </c>
      <c r="E265" s="301">
        <f>+'Ark1'!Q2832</f>
        <v>2127</v>
      </c>
      <c r="G265" s="301">
        <f>+'Ark1'!R2832</f>
        <v>123990</v>
      </c>
      <c r="I265" s="100">
        <f>+'Ark1'!AD2832</f>
        <v>8.1856307487650408</v>
      </c>
      <c r="K265" s="100">
        <f>+'Ark1'!AE2832</f>
        <v>9.0943829265293417</v>
      </c>
      <c r="M265" s="1">
        <f>+'Ark1'!U2832</f>
        <v>59.981868774448529</v>
      </c>
      <c r="O265" s="100">
        <f>+'Ark1'!W2832</f>
        <v>88.469924587650297</v>
      </c>
      <c r="Q265" s="1">
        <f>+'Ark1'!X2832</f>
        <v>0</v>
      </c>
      <c r="S265" s="1">
        <f>+'Ark1'!Y2832</f>
        <v>0</v>
      </c>
      <c r="T265" s="44"/>
      <c r="V265" s="44"/>
      <c r="W265" s="1">
        <f>+'Ark1'!AA2832</f>
        <v>0.85548137514164302</v>
      </c>
      <c r="X265" s="1">
        <f>+'Ark1'!AB2832</f>
        <v>2.9725569834064904</v>
      </c>
      <c r="Y265" s="1">
        <f>+'Ark1'!T2832</f>
        <v>15.63520445197193</v>
      </c>
      <c r="Z265" s="100">
        <f>+'Ark1'!V2832</f>
        <v>95.854248087103358</v>
      </c>
      <c r="AA265" s="301">
        <f t="shared" si="30"/>
        <v>10969.38594962276</v>
      </c>
      <c r="AB265" s="10">
        <f t="shared" si="29"/>
        <v>58.293370944992951</v>
      </c>
      <c r="AC265" s="39"/>
      <c r="AD265"/>
      <c r="AE265"/>
      <c r="AG265"/>
      <c r="AH265"/>
      <c r="AI265"/>
      <c r="AJ265"/>
      <c r="AK265"/>
      <c r="AL265"/>
      <c r="AM265"/>
    </row>
    <row r="266" spans="1:39" ht="15.6">
      <c r="A266" s="39"/>
      <c r="B266">
        <f>+'Ark1'!C2833</f>
        <v>2012</v>
      </c>
      <c r="C266">
        <f>+'Ark1'!N2833</f>
        <v>90</v>
      </c>
      <c r="D266" s="3" t="s">
        <v>405</v>
      </c>
      <c r="E266" s="301">
        <f>+'Ark1'!Q2833</f>
        <v>2121</v>
      </c>
      <c r="G266" s="301">
        <f>+'Ark1'!R2833</f>
        <v>114575</v>
      </c>
      <c r="I266" s="100">
        <f>+'Ark1'!AD2833</f>
        <v>7.5640668040951251</v>
      </c>
      <c r="K266" s="100">
        <f>+'Ark1'!AE2833</f>
        <v>8.7541343526921622</v>
      </c>
      <c r="M266" s="1">
        <f>+'Ark1'!U2833</f>
        <v>59.349409895596914</v>
      </c>
      <c r="O266" s="100">
        <f>+'Ark1'!W2833</f>
        <v>92.169436782010479</v>
      </c>
      <c r="Q266" s="1">
        <f>+'Ark1'!X2833</f>
        <v>0</v>
      </c>
      <c r="S266" s="1">
        <f>+'Ark1'!Y2833</f>
        <v>0</v>
      </c>
      <c r="T266" s="44"/>
      <c r="V266" s="44"/>
      <c r="W266" s="1">
        <f>+'Ark1'!AA2833</f>
        <v>1.4036837800896522</v>
      </c>
      <c r="X266" s="1">
        <f>+'Ark1'!AB2833</f>
        <v>3.0275386325688629</v>
      </c>
      <c r="Y266" s="1">
        <f>+'Ark1'!T2833</f>
        <v>15.318306785948071</v>
      </c>
      <c r="Z266" s="100">
        <f>+'Ark1'!V2833</f>
        <v>99.875163602110007</v>
      </c>
      <c r="AA266" s="301">
        <f t="shared" si="30"/>
        <v>10560.313219298851</v>
      </c>
      <c r="AB266" s="10">
        <f t="shared" si="29"/>
        <v>54.019330504479022</v>
      </c>
      <c r="AC266" s="39"/>
      <c r="AD266"/>
      <c r="AE266"/>
      <c r="AG266"/>
      <c r="AH266"/>
      <c r="AI266"/>
      <c r="AJ266"/>
      <c r="AK266"/>
      <c r="AL266"/>
      <c r="AM266"/>
    </row>
    <row r="267" spans="1:39" ht="15.6">
      <c r="A267" s="39"/>
      <c r="B267">
        <f>+'Ark1'!C2834</f>
        <v>2012</v>
      </c>
      <c r="C267">
        <f>+'Ark1'!N2834</f>
        <v>95</v>
      </c>
      <c r="D267" s="3" t="s">
        <v>404</v>
      </c>
      <c r="E267" s="301">
        <f>+'Ark1'!Q2834</f>
        <v>1967</v>
      </c>
      <c r="G267" s="301">
        <f>+'Ark1'!R2834</f>
        <v>42555</v>
      </c>
      <c r="I267" s="100">
        <f>+'Ark1'!AD2834</f>
        <v>2.8094162151278042</v>
      </c>
      <c r="K267" s="100">
        <f>+'Ark1'!AE2834</f>
        <v>3.4250040901719192</v>
      </c>
      <c r="M267" s="1">
        <f>+'Ark1'!U2834</f>
        <v>58.417463861793387</v>
      </c>
      <c r="O267" s="100">
        <f>+'Ark1'!W2834</f>
        <v>97.096624750265278</v>
      </c>
      <c r="Q267" s="1">
        <f>+'Ark1'!X2834</f>
        <v>0</v>
      </c>
      <c r="S267" s="1">
        <f>+'Ark1'!Y2834</f>
        <v>0</v>
      </c>
      <c r="T267" s="44"/>
      <c r="V267" s="44"/>
      <c r="W267" s="1">
        <f>+'Ark1'!AA2834</f>
        <v>1.405722529657669</v>
      </c>
      <c r="X267" s="1">
        <f>+'Ark1'!AB2834</f>
        <v>3.1515056528441354</v>
      </c>
      <c r="Y267" s="1">
        <f>+'Ark1'!T2834</f>
        <v>14.811232522617797</v>
      </c>
      <c r="Z267" s="100">
        <f>+'Ark1'!V2834</f>
        <v>105.22144992868036</v>
      </c>
      <c r="AA267" s="301">
        <f t="shared" si="30"/>
        <v>4131.9468662475392</v>
      </c>
      <c r="AB267" s="10">
        <f t="shared" si="29"/>
        <v>21.634468734112861</v>
      </c>
      <c r="AC267" s="39"/>
      <c r="AD267"/>
      <c r="AE267"/>
      <c r="AG267"/>
      <c r="AH267"/>
      <c r="AI267"/>
      <c r="AJ267"/>
      <c r="AK267"/>
      <c r="AL267"/>
      <c r="AM267"/>
    </row>
    <row r="268" spans="1:39" ht="15.6">
      <c r="A268" s="39"/>
      <c r="B268">
        <f>+'Ark1'!C2835</f>
        <v>2012</v>
      </c>
      <c r="C268">
        <f>+'Ark1'!N2835</f>
        <v>100</v>
      </c>
      <c r="D268" s="3" t="s">
        <v>403</v>
      </c>
      <c r="E268" s="301">
        <f>+'Ark1'!Q2835</f>
        <v>1597</v>
      </c>
      <c r="G268" s="301">
        <f>+'Ark1'!R2835</f>
        <v>16748</v>
      </c>
      <c r="I268" s="100">
        <f>+'Ark1'!AD2835</f>
        <v>1.1056774238270577</v>
      </c>
      <c r="K268" s="100">
        <f>+'Ark1'!AE2835</f>
        <v>1.4220850012707309</v>
      </c>
      <c r="M268" s="1">
        <f>+'Ark1'!U2835</f>
        <v>57.342144608576014</v>
      </c>
      <c r="O268" s="100">
        <f>+'Ark1'!W2835</f>
        <v>102.57815322050116</v>
      </c>
      <c r="Q268" s="1">
        <f>+'Ark1'!X2835</f>
        <v>0</v>
      </c>
      <c r="S268" s="1">
        <f>+'Ark1'!Y2835</f>
        <v>0</v>
      </c>
      <c r="T268" s="44"/>
      <c r="V268" s="44"/>
      <c r="W268" s="1">
        <f>+'Ark1'!AA2835</f>
        <v>1.7542673861224412</v>
      </c>
      <c r="X268" s="1">
        <f>+'Ark1'!AB2835</f>
        <v>3.2446409902258071</v>
      </c>
      <c r="Y268" s="1">
        <f>+'Ark1'!T2835</f>
        <v>14.191187007403871</v>
      </c>
      <c r="Z268" s="100">
        <f>+'Ark1'!V2835</f>
        <v>111.31500258237602</v>
      </c>
      <c r="AA268" s="301">
        <f t="shared" si="30"/>
        <v>1717.9789101369536</v>
      </c>
      <c r="AB268" s="10">
        <f t="shared" si="29"/>
        <v>10.487163431433938</v>
      </c>
      <c r="AC268" s="39"/>
      <c r="AD268"/>
      <c r="AE268"/>
      <c r="AG268"/>
      <c r="AH268"/>
      <c r="AI268"/>
      <c r="AJ268"/>
      <c r="AK268"/>
      <c r="AL268"/>
      <c r="AM268"/>
    </row>
    <row r="269" spans="1:39" ht="15.6">
      <c r="A269" s="39"/>
      <c r="B269">
        <f>+'Ark1'!C2836</f>
        <v>2011</v>
      </c>
      <c r="C269">
        <f>+'Ark1'!N2836</f>
        <v>40</v>
      </c>
      <c r="D269" s="3" t="s">
        <v>402</v>
      </c>
      <c r="E269" s="301">
        <f>+'Ark1'!Q2836</f>
        <v>1635</v>
      </c>
      <c r="G269" s="301">
        <f>+'Ark1'!R2836</f>
        <v>12893</v>
      </c>
      <c r="I269" s="100">
        <f>+'Ark1'!AD2836</f>
        <v>0.86181513253256847</v>
      </c>
      <c r="K269" s="100">
        <f>+'Ark1'!AE2836</f>
        <v>0.53978068336367824</v>
      </c>
      <c r="M269" s="1">
        <f>+'Ark1'!U2836</f>
        <v>63.028733400636817</v>
      </c>
      <c r="O269" s="100">
        <f>+'Ark1'!W2836</f>
        <v>50.269439310398191</v>
      </c>
      <c r="Q269" s="1">
        <f>+'Ark1'!X2836</f>
        <v>0</v>
      </c>
      <c r="S269" s="1">
        <f>+'Ark1'!Y2836</f>
        <v>0</v>
      </c>
      <c r="T269" s="44"/>
      <c r="V269" s="44"/>
      <c r="W269" s="1">
        <f>+'Ark1'!AA2836</f>
        <v>3.8295028060105714</v>
      </c>
      <c r="X269" s="1">
        <f>+'Ark1'!AB2836</f>
        <v>2.9036903978682185</v>
      </c>
      <c r="Y269" s="1">
        <f>+'Ark1'!T2836</f>
        <v>16.636934770805862</v>
      </c>
      <c r="Z269" s="100">
        <f>+'Ark1'!V2836</f>
        <v>54.527815515262589</v>
      </c>
      <c r="AA269" s="301">
        <f t="shared" si="30"/>
        <v>648.12388102896386</v>
      </c>
      <c r="AB269" s="10">
        <f t="shared" si="29"/>
        <v>7.8856269113149846</v>
      </c>
      <c r="AC269" s="39"/>
      <c r="AD269"/>
      <c r="AE269"/>
      <c r="AG269"/>
      <c r="AH269"/>
      <c r="AI269"/>
      <c r="AJ269"/>
      <c r="AK269"/>
      <c r="AL269"/>
      <c r="AM269"/>
    </row>
    <row r="270" spans="1:39" ht="15.6">
      <c r="A270" s="39"/>
      <c r="B270">
        <f>+'Ark1'!C2837</f>
        <v>2011</v>
      </c>
      <c r="C270">
        <f>+'Ark1'!N2837</f>
        <v>55</v>
      </c>
      <c r="D270" s="3" t="s">
        <v>401</v>
      </c>
      <c r="E270" s="301">
        <f>+'Ark1'!Q2837</f>
        <v>2024</v>
      </c>
      <c r="G270" s="301">
        <f>+'Ark1'!R2837</f>
        <v>41761</v>
      </c>
      <c r="I270" s="100">
        <f>+'Ark1'!AD2837</f>
        <v>2.7914575156823545</v>
      </c>
      <c r="K270" s="100">
        <f>+'Ark1'!AE2837</f>
        <v>2.0879858094669341</v>
      </c>
      <c r="M270" s="1">
        <f>+'Ark1'!U2837</f>
        <v>63.385415169373758</v>
      </c>
      <c r="O270" s="100">
        <f>+'Ark1'!W2837</f>
        <v>59.986798907574851</v>
      </c>
      <c r="Q270" s="1">
        <f>+'Ark1'!X2837</f>
        <v>0</v>
      </c>
      <c r="S270" s="1">
        <f>+'Ark1'!Y2837</f>
        <v>0</v>
      </c>
      <c r="T270" s="44"/>
      <c r="V270" s="44"/>
      <c r="W270" s="1">
        <f>+'Ark1'!AA2837</f>
        <v>2.19989251826226</v>
      </c>
      <c r="X270" s="1">
        <f>+'Ark1'!AB2837</f>
        <v>2.83711008528558</v>
      </c>
      <c r="Y270" s="1">
        <f>+'Ark1'!T2837</f>
        <v>16.700557936831022</v>
      </c>
      <c r="Z270" s="100">
        <f>+'Ark1'!V2837</f>
        <v>65.020358511422486</v>
      </c>
      <c r="AA270" s="301">
        <f t="shared" si="30"/>
        <v>2505.1087091792333</v>
      </c>
      <c r="AB270" s="10">
        <f t="shared" si="29"/>
        <v>20.632905138339922</v>
      </c>
      <c r="AC270" s="39"/>
      <c r="AD270"/>
      <c r="AE270"/>
      <c r="AG270"/>
      <c r="AH270"/>
      <c r="AI270"/>
      <c r="AJ270"/>
      <c r="AK270"/>
      <c r="AL270"/>
      <c r="AM270"/>
    </row>
    <row r="271" spans="1:39" ht="15.6">
      <c r="A271" s="39"/>
      <c r="B271">
        <f>+'Ark1'!C2838</f>
        <v>2011</v>
      </c>
      <c r="C271">
        <f>+'Ark1'!N2838</f>
        <v>63</v>
      </c>
      <c r="D271" s="3" t="s">
        <v>400</v>
      </c>
      <c r="E271" s="301">
        <f>+'Ark1'!Q2838</f>
        <v>1910</v>
      </c>
      <c r="G271" s="301">
        <f>+'Ark1'!R2838</f>
        <v>22817</v>
      </c>
      <c r="I271" s="100">
        <f>+'Ark1'!AD2838</f>
        <v>1.5251714790192836</v>
      </c>
      <c r="K271" s="100">
        <f>+'Ark1'!AE2838</f>
        <v>1.2191268200471552</v>
      </c>
      <c r="M271" s="1">
        <f>+'Ark1'!U2838</f>
        <v>63.140295497391357</v>
      </c>
      <c r="O271" s="100">
        <f>+'Ark1'!W2838</f>
        <v>64.097935025647274</v>
      </c>
      <c r="Q271" s="1">
        <f>+'Ark1'!X2838</f>
        <v>0</v>
      </c>
      <c r="S271" s="1">
        <f>+'Ark1'!Y2838</f>
        <v>0</v>
      </c>
      <c r="T271" s="44"/>
      <c r="V271" s="44"/>
      <c r="W271" s="1">
        <f>+'Ark1'!AA2838</f>
        <v>0.57716999433469973</v>
      </c>
      <c r="X271" s="1">
        <f>+'Ark1'!AB2838</f>
        <v>2.8685759338878793</v>
      </c>
      <c r="Y271" s="1">
        <f>+'Ark1'!T2838</f>
        <v>16.654599640618837</v>
      </c>
      <c r="Z271" s="100">
        <f>+'Ark1'!V2838</f>
        <v>69.469679124873878</v>
      </c>
      <c r="AA271" s="301">
        <f t="shared" si="30"/>
        <v>1462.5225834801938</v>
      </c>
      <c r="AB271" s="10">
        <f t="shared" si="29"/>
        <v>11.946073298429319</v>
      </c>
      <c r="AC271" s="39"/>
      <c r="AD271"/>
      <c r="AE271"/>
      <c r="AG271"/>
      <c r="AH271"/>
      <c r="AI271"/>
      <c r="AJ271"/>
      <c r="AK271"/>
      <c r="AL271"/>
      <c r="AM271"/>
    </row>
    <row r="272" spans="1:39" ht="15.6">
      <c r="A272" s="39"/>
      <c r="B272">
        <f>+'Ark1'!C2839</f>
        <v>2011</v>
      </c>
      <c r="C272">
        <f>+'Ark1'!N2839</f>
        <v>65</v>
      </c>
      <c r="D272" s="3" t="s">
        <v>399</v>
      </c>
      <c r="E272" s="301">
        <f>+'Ark1'!Q2839</f>
        <v>1996</v>
      </c>
      <c r="G272" s="301">
        <f>+'Ark1'!R2839</f>
        <v>32995</v>
      </c>
      <c r="I272" s="100">
        <f>+'Ark1'!AD2839</f>
        <v>2.2055061116816956</v>
      </c>
      <c r="K272" s="100">
        <f>+'Ark1'!AE2839</f>
        <v>1.8183805472569243</v>
      </c>
      <c r="M272" s="1">
        <f>+'Ark1'!U2839</f>
        <v>62.993845500848899</v>
      </c>
      <c r="O272" s="100">
        <f>+'Ark1'!W2839</f>
        <v>66.112389340285645</v>
      </c>
      <c r="Q272" s="1">
        <f>+'Ark1'!X2839</f>
        <v>0</v>
      </c>
      <c r="S272" s="1">
        <f>+'Ark1'!Y2839</f>
        <v>0</v>
      </c>
      <c r="T272" s="44"/>
      <c r="V272" s="44"/>
      <c r="W272" s="1">
        <f>+'Ark1'!AA2839</f>
        <v>0.57185879684933005</v>
      </c>
      <c r="X272" s="1">
        <f>+'Ark1'!AB2839</f>
        <v>2.8722905624830175</v>
      </c>
      <c r="Y272" s="1">
        <f>+'Ark1'!T2839</f>
        <v>16.63030762236702</v>
      </c>
      <c r="Z272" s="100">
        <f>+'Ark1'!V2839</f>
        <v>71.651676087610326</v>
      </c>
      <c r="AA272" s="301">
        <f t="shared" si="30"/>
        <v>2181.3782862827247</v>
      </c>
      <c r="AB272" s="10">
        <f t="shared" si="29"/>
        <v>16.530561122244489</v>
      </c>
      <c r="AC272" s="39"/>
      <c r="AD272"/>
      <c r="AE272"/>
      <c r="AG272"/>
      <c r="AH272"/>
      <c r="AI272"/>
      <c r="AJ272"/>
      <c r="AK272"/>
      <c r="AL272"/>
      <c r="AM272"/>
    </row>
    <row r="273" spans="1:39" ht="15.6">
      <c r="A273" s="39"/>
      <c r="B273">
        <f>+'Ark1'!C2840</f>
        <v>2011</v>
      </c>
      <c r="C273">
        <f>+'Ark1'!N2840</f>
        <v>67</v>
      </c>
      <c r="D273" s="3" t="s">
        <v>398</v>
      </c>
      <c r="E273" s="301">
        <f>+'Ark1'!Q2840</f>
        <v>2052</v>
      </c>
      <c r="G273" s="301">
        <f>+'Ark1'!R2840</f>
        <v>43994</v>
      </c>
      <c r="I273" s="100">
        <f>+'Ark1'!AD2840</f>
        <v>2.9407193780065017</v>
      </c>
      <c r="K273" s="100">
        <f>+'Ark1'!AE2840</f>
        <v>2.4970992130783518</v>
      </c>
      <c r="M273" s="1">
        <f>+'Ark1'!U2840</f>
        <v>62.783569868995606</v>
      </c>
      <c r="O273" s="100">
        <f>+'Ark1'!W2840</f>
        <v>68.108369723434919</v>
      </c>
      <c r="Q273" s="1">
        <f>+'Ark1'!X2840</f>
        <v>0</v>
      </c>
      <c r="S273" s="1">
        <f>+'Ark1'!Y2840</f>
        <v>0</v>
      </c>
      <c r="T273" s="44"/>
      <c r="V273" s="44"/>
      <c r="W273" s="1">
        <f>+'Ark1'!AA2840</f>
        <v>0.5727878134889629</v>
      </c>
      <c r="X273" s="1">
        <f>+'Ark1'!AB2840</f>
        <v>2.9136594923572008</v>
      </c>
      <c r="Y273" s="1">
        <f>+'Ark1'!T2840</f>
        <v>16.575851252443503</v>
      </c>
      <c r="Z273" s="100">
        <f>+'Ark1'!V2840</f>
        <v>73.83382142592589</v>
      </c>
      <c r="AA273" s="301">
        <f t="shared" si="30"/>
        <v>2996.3596176127958</v>
      </c>
      <c r="AB273" s="10">
        <f t="shared" si="29"/>
        <v>21.439571150097464</v>
      </c>
      <c r="AC273" s="39"/>
      <c r="AD273"/>
      <c r="AE273"/>
      <c r="AG273"/>
      <c r="AH273"/>
      <c r="AI273"/>
      <c r="AJ273"/>
      <c r="AK273"/>
      <c r="AL273"/>
      <c r="AM273"/>
    </row>
    <row r="274" spans="1:39" ht="15.6">
      <c r="A274" s="39"/>
      <c r="B274">
        <f>+'Ark1'!C2841</f>
        <v>2011</v>
      </c>
      <c r="C274">
        <f>+'Ark1'!N2841</f>
        <v>69</v>
      </c>
      <c r="D274" s="3" t="s">
        <v>457</v>
      </c>
      <c r="E274" s="301">
        <f>+'Ark1'!Q2841</f>
        <v>2096</v>
      </c>
      <c r="G274" s="301">
        <f>+'Ark1'!R2841</f>
        <v>58126</v>
      </c>
      <c r="I274" s="100">
        <f>+'Ark1'!AD2841</f>
        <v>3.8853537883803697</v>
      </c>
      <c r="K274" s="100">
        <f>+'Ark1'!AE2841</f>
        <v>3.3957866169485378</v>
      </c>
      <c r="M274" s="1">
        <f>+'Ark1'!U2841</f>
        <v>62.528618891050243</v>
      </c>
      <c r="O274" s="100">
        <f>+'Ark1'!W2841</f>
        <v>70.102408290440309</v>
      </c>
      <c r="Q274" s="1">
        <f>+'Ark1'!X2841</f>
        <v>0</v>
      </c>
      <c r="S274" s="1">
        <f>+'Ark1'!Y2841</f>
        <v>0</v>
      </c>
      <c r="T274" s="44"/>
      <c r="V274" s="44"/>
      <c r="W274" s="1">
        <f>+'Ark1'!AA2841</f>
        <v>0.57327472045897154</v>
      </c>
      <c r="X274" s="1">
        <f>+'Ark1'!AB2841</f>
        <v>2.9255718708673486</v>
      </c>
      <c r="Y274" s="1">
        <f>+'Ark1'!T2841</f>
        <v>16.519526545779851</v>
      </c>
      <c r="Z274" s="100">
        <f>+'Ark1'!V2841</f>
        <v>75.996430899605215</v>
      </c>
      <c r="AA274" s="301">
        <f t="shared" si="30"/>
        <v>4074.7725842901332</v>
      </c>
      <c r="AB274" s="10">
        <f t="shared" si="29"/>
        <v>27.731870229007633</v>
      </c>
      <c r="AC274" s="39"/>
      <c r="AD274"/>
      <c r="AE274"/>
      <c r="AG274"/>
      <c r="AH274"/>
      <c r="AI274"/>
      <c r="AJ274"/>
      <c r="AK274"/>
      <c r="AL274"/>
      <c r="AM274"/>
    </row>
    <row r="275" spans="1:39" ht="15.6">
      <c r="A275" s="39"/>
      <c r="B275" s="46">
        <f>+'Ark1'!C2842</f>
        <v>2011</v>
      </c>
      <c r="C275" s="46">
        <f>+'Ark1'!N2842</f>
        <v>71</v>
      </c>
      <c r="D275" s="47" t="s">
        <v>519</v>
      </c>
      <c r="E275" s="335">
        <f>+'Ark1'!Q2842</f>
        <v>2149</v>
      </c>
      <c r="F275" s="46"/>
      <c r="G275" s="335">
        <f>+'Ark1'!R2842</f>
        <v>77342</v>
      </c>
      <c r="H275" s="335"/>
      <c r="I275" s="99">
        <f>+'Ark1'!AD2842</f>
        <v>5.1698212968536383</v>
      </c>
      <c r="J275" s="46"/>
      <c r="K275" s="99">
        <f>+'Ark1'!AE2842</f>
        <v>4.6447922672556201</v>
      </c>
      <c r="L275" s="46"/>
      <c r="M275" s="48">
        <f>+'Ark1'!U2842</f>
        <v>62.300472216831643</v>
      </c>
      <c r="N275" s="46"/>
      <c r="O275" s="99">
        <f>+'Ark1'!W2842</f>
        <v>72.063656122646748</v>
      </c>
      <c r="P275" s="46"/>
      <c r="Q275" s="48">
        <f>+'Ark1'!X2842</f>
        <v>0</v>
      </c>
      <c r="R275" s="46"/>
      <c r="S275" s="48">
        <f>+'Ark1'!Y2842</f>
        <v>0</v>
      </c>
      <c r="T275" s="44"/>
      <c r="U275" s="65"/>
      <c r="V275" s="44"/>
      <c r="W275" s="48">
        <f>+'Ark1'!AA2842</f>
        <v>0.58088447873299609</v>
      </c>
      <c r="X275" s="48">
        <f>+'Ark1'!AB2842</f>
        <v>2.93398160298042</v>
      </c>
      <c r="Y275" s="48">
        <f>+'Ark1'!T2842</f>
        <v>16.467611388378884</v>
      </c>
      <c r="Z275" s="99">
        <f>+'Ark1'!V2842</f>
        <v>78.122988028936092</v>
      </c>
      <c r="AA275" s="335">
        <f>+(G275*O275)/1000</f>
        <v>5573.5472918377445</v>
      </c>
      <c r="AB275" s="65">
        <f t="shared" si="29"/>
        <v>35.989762680316424</v>
      </c>
      <c r="AC275" s="39"/>
      <c r="AD275"/>
      <c r="AE275"/>
      <c r="AG275"/>
      <c r="AH275"/>
      <c r="AI275"/>
      <c r="AJ275"/>
      <c r="AK275"/>
      <c r="AL275"/>
      <c r="AM275"/>
    </row>
    <row r="276" spans="1:39" ht="15.6">
      <c r="A276" s="39"/>
      <c r="B276" s="46">
        <f>+'Ark1'!C2843</f>
        <v>2011</v>
      </c>
      <c r="C276" s="46">
        <f>+'Ark1'!N2843</f>
        <v>73</v>
      </c>
      <c r="D276" s="47" t="s">
        <v>413</v>
      </c>
      <c r="E276" s="335">
        <f>+'Ark1'!Q2843</f>
        <v>2162</v>
      </c>
      <c r="F276" s="46"/>
      <c r="G276" s="335">
        <f>+'Ark1'!R2843</f>
        <v>95462</v>
      </c>
      <c r="H276" s="335"/>
      <c r="I276" s="99">
        <f>+'Ark1'!AD2843</f>
        <v>6.3810281689152317</v>
      </c>
      <c r="J276" s="46"/>
      <c r="K276" s="99">
        <f>+'Ark1'!AE2843</f>
        <v>5.8935349981989757</v>
      </c>
      <c r="L276" s="46"/>
      <c r="M276" s="48">
        <f>+'Ark1'!U2843</f>
        <v>62.030121997233046</v>
      </c>
      <c r="N276" s="46"/>
      <c r="O276" s="99">
        <f>+'Ark1'!W2843</f>
        <v>74.075444388546316</v>
      </c>
      <c r="P276" s="46"/>
      <c r="Q276" s="48">
        <f>+'Ark1'!X2843</f>
        <v>0</v>
      </c>
      <c r="R276" s="46"/>
      <c r="S276" s="48">
        <f>+'Ark1'!Y2843</f>
        <v>0</v>
      </c>
      <c r="T276" s="44"/>
      <c r="U276" s="65"/>
      <c r="V276" s="44"/>
      <c r="W276" s="48">
        <f>+'Ark1'!AA2843</f>
        <v>0.57630767432366803</v>
      </c>
      <c r="X276" s="48">
        <f>+'Ark1'!AB2843</f>
        <v>2.9477119743532696</v>
      </c>
      <c r="Y276" s="48">
        <f>+'Ark1'!T2843</f>
        <v>16.394376820095953</v>
      </c>
      <c r="Z276" s="99">
        <f>+'Ark1'!V2843</f>
        <v>80.297101436439803</v>
      </c>
      <c r="AA276" s="335">
        <f t="shared" ref="AA276:AA292" si="31">+(G276*O276)/1000</f>
        <v>7071.3900722194085</v>
      </c>
      <c r="AB276" s="65">
        <f t="shared" si="29"/>
        <v>44.154486586493988</v>
      </c>
      <c r="AC276" s="39"/>
      <c r="AD276"/>
      <c r="AE276"/>
      <c r="AG276"/>
      <c r="AH276"/>
      <c r="AI276"/>
      <c r="AJ276"/>
      <c r="AK276"/>
      <c r="AL276"/>
      <c r="AM276"/>
    </row>
    <row r="277" spans="1:39" ht="15.6">
      <c r="A277" s="39"/>
      <c r="B277" s="46">
        <f>+'Ark1'!C2844</f>
        <v>2011</v>
      </c>
      <c r="C277" s="46">
        <f>+'Ark1'!N2844</f>
        <v>75</v>
      </c>
      <c r="D277" s="47" t="s">
        <v>412</v>
      </c>
      <c r="E277" s="335">
        <f>+'Ark1'!Q2844</f>
        <v>2189</v>
      </c>
      <c r="F277" s="46"/>
      <c r="G277" s="335">
        <f>+'Ark1'!R2844</f>
        <v>118640</v>
      </c>
      <c r="H277" s="335"/>
      <c r="I277" s="99">
        <f>+'Ark1'!AD2844</f>
        <v>7.9303302042708399</v>
      </c>
      <c r="J277" s="46"/>
      <c r="K277" s="99">
        <f>+'Ark1'!AE2844</f>
        <v>7.5220667930111489</v>
      </c>
      <c r="L277" s="46"/>
      <c r="M277" s="48">
        <f>+'Ark1'!U2844</f>
        <v>61.752407535459483</v>
      </c>
      <c r="N277" s="46"/>
      <c r="O277" s="99">
        <f>+'Ark1'!W2844</f>
        <v>76.068554466800634</v>
      </c>
      <c r="P277" s="46"/>
      <c r="Q277" s="48">
        <f>+'Ark1'!X2844</f>
        <v>0</v>
      </c>
      <c r="R277" s="46"/>
      <c r="S277" s="48">
        <f>+'Ark1'!Y2844</f>
        <v>0</v>
      </c>
      <c r="T277" s="44"/>
      <c r="U277" s="65"/>
      <c r="V277" s="44"/>
      <c r="W277" s="48">
        <f>+'Ark1'!AA2844</f>
        <v>0.56955132382756046</v>
      </c>
      <c r="X277" s="48">
        <f>+'Ark1'!AB2844</f>
        <v>2.9418687805347465</v>
      </c>
      <c r="Y277" s="48">
        <f>+'Ark1'!T2844</f>
        <v>16.321788604180711</v>
      </c>
      <c r="Z277" s="99">
        <f>+'Ark1'!V2844</f>
        <v>82.451977151723923</v>
      </c>
      <c r="AA277" s="335">
        <f t="shared" si="31"/>
        <v>9024.7733019412281</v>
      </c>
      <c r="AB277" s="65">
        <f t="shared" si="29"/>
        <v>54.198264047510278</v>
      </c>
      <c r="AC277" s="39"/>
      <c r="AD277"/>
      <c r="AE277"/>
      <c r="AG277"/>
      <c r="AH277"/>
      <c r="AI277"/>
      <c r="AJ277"/>
      <c r="AK277"/>
      <c r="AL277"/>
      <c r="AM277"/>
    </row>
    <row r="278" spans="1:39" ht="15.6">
      <c r="A278" s="39"/>
      <c r="B278" s="46">
        <f>+'Ark1'!C2845</f>
        <v>2011</v>
      </c>
      <c r="C278" s="46">
        <f>+'Ark1'!N2845</f>
        <v>77</v>
      </c>
      <c r="D278" s="47" t="s">
        <v>411</v>
      </c>
      <c r="E278" s="335">
        <f>+'Ark1'!Q2845</f>
        <v>2206</v>
      </c>
      <c r="F278" s="46"/>
      <c r="G278" s="335">
        <f>+'Ark1'!R2845</f>
        <v>132726.5</v>
      </c>
      <c r="H278" s="335"/>
      <c r="I278" s="99">
        <f>+'Ark1'!AD2845</f>
        <v>8.8719232287352821</v>
      </c>
      <c r="J278" s="46"/>
      <c r="K278" s="99">
        <f>+'Ark1'!AE2845</f>
        <v>8.634660404654289</v>
      </c>
      <c r="L278" s="46"/>
      <c r="M278" s="48">
        <f>+'Ark1'!U2845</f>
        <v>61.450654906616911</v>
      </c>
      <c r="N278" s="46"/>
      <c r="O278" s="99">
        <f>+'Ark1'!W2845</f>
        <v>78.060480578956785</v>
      </c>
      <c r="P278" s="46"/>
      <c r="Q278" s="48">
        <f>+'Ark1'!X2845</f>
        <v>0</v>
      </c>
      <c r="R278" s="46"/>
      <c r="S278" s="48">
        <f>+'Ark1'!Y2845</f>
        <v>0</v>
      </c>
      <c r="T278" s="44"/>
      <c r="U278" s="65"/>
      <c r="V278" s="44"/>
      <c r="W278" s="48">
        <f>+'Ark1'!AA2845</f>
        <v>0.57589872236743445</v>
      </c>
      <c r="X278" s="48">
        <f>+'Ark1'!AB2845</f>
        <v>2.9537869311983962</v>
      </c>
      <c r="Y278" s="48">
        <f>+'Ark1'!T2845</f>
        <v>16.222276636542059</v>
      </c>
      <c r="Z278" s="99">
        <f>+'Ark1'!V2845</f>
        <v>84.619717819812891</v>
      </c>
      <c r="AA278" s="335">
        <f t="shared" si="31"/>
        <v>10360.694375562907</v>
      </c>
      <c r="AB278" s="65">
        <f t="shared" ref="AB278:AB341" si="32">+G278/E278</f>
        <v>60.166137805983681</v>
      </c>
      <c r="AC278" s="39"/>
      <c r="AD278"/>
      <c r="AE278"/>
      <c r="AG278"/>
      <c r="AH278"/>
      <c r="AI278"/>
      <c r="AJ278"/>
      <c r="AK278"/>
      <c r="AL278"/>
      <c r="AM278"/>
    </row>
    <row r="279" spans="1:39" ht="15.6">
      <c r="A279" s="39"/>
      <c r="B279" s="46">
        <f>+'Ark1'!C2846</f>
        <v>2011</v>
      </c>
      <c r="C279" s="46">
        <f>+'Ark1'!N2846</f>
        <v>79</v>
      </c>
      <c r="D279" s="47" t="s">
        <v>410</v>
      </c>
      <c r="E279" s="335">
        <f>+'Ark1'!Q2846</f>
        <v>2207</v>
      </c>
      <c r="F279" s="46"/>
      <c r="G279" s="335">
        <f>+'Ark1'!R2846</f>
        <v>148117</v>
      </c>
      <c r="H279" s="335"/>
      <c r="I279" s="99">
        <f>+'Ark1'!AD2846</f>
        <v>9.9006803680544877</v>
      </c>
      <c r="J279" s="46"/>
      <c r="K279" s="99">
        <f>+'Ark1'!AE2846</f>
        <v>9.8854359867578232</v>
      </c>
      <c r="L279" s="46"/>
      <c r="M279" s="48">
        <f>+'Ark1'!U2846</f>
        <v>61.15745675359851</v>
      </c>
      <c r="N279" s="46"/>
      <c r="O279" s="99">
        <f>+'Ark1'!W2846</f>
        <v>80.075123102798145</v>
      </c>
      <c r="P279" s="46"/>
      <c r="Q279" s="48">
        <f>+'Ark1'!X2846</f>
        <v>0</v>
      </c>
      <c r="R279" s="46"/>
      <c r="S279" s="48">
        <f>+'Ark1'!Y2846</f>
        <v>0</v>
      </c>
      <c r="T279" s="44"/>
      <c r="U279" s="65"/>
      <c r="V279" s="44"/>
      <c r="W279" s="48">
        <f>+'Ark1'!AA2846</f>
        <v>0.59033575298872309</v>
      </c>
      <c r="X279" s="48">
        <f>+'Ark1'!AB2846</f>
        <v>2.9494338269124181</v>
      </c>
      <c r="Y279" s="48">
        <f>+'Ark1'!T2846</f>
        <v>16.125407616951463</v>
      </c>
      <c r="Z279" s="99">
        <f>+'Ark1'!V2846</f>
        <v>86.79634225848072</v>
      </c>
      <c r="AA279" s="335">
        <f t="shared" si="31"/>
        <v>11860.487008617154</v>
      </c>
      <c r="AB279" s="65">
        <f t="shared" si="32"/>
        <v>67.112369732668782</v>
      </c>
      <c r="AC279" s="39"/>
      <c r="AD279"/>
      <c r="AE279"/>
      <c r="AG279"/>
      <c r="AH279"/>
      <c r="AI279"/>
      <c r="AJ279"/>
      <c r="AK279"/>
      <c r="AL279"/>
      <c r="AM279"/>
    </row>
    <row r="280" spans="1:39" ht="15.6">
      <c r="A280" s="39"/>
      <c r="B280" s="46">
        <f>+'Ark1'!C2847</f>
        <v>2011</v>
      </c>
      <c r="C280" s="46">
        <f>+'Ark1'!N2847</f>
        <v>81</v>
      </c>
      <c r="D280" s="47" t="s">
        <v>409</v>
      </c>
      <c r="E280" s="335">
        <f>+'Ark1'!Q2847</f>
        <v>2196</v>
      </c>
      <c r="F280" s="46"/>
      <c r="G280" s="335">
        <f>+'Ark1'!R2847</f>
        <v>141751</v>
      </c>
      <c r="H280" s="335"/>
      <c r="I280" s="99">
        <f>+'Ark1'!AD2847</f>
        <v>9.4751537153202641</v>
      </c>
      <c r="J280" s="46"/>
      <c r="K280" s="99">
        <f>+'Ark1'!AE2847</f>
        <v>9.6952224159761631</v>
      </c>
      <c r="L280" s="46"/>
      <c r="M280" s="48">
        <f>+'Ark1'!U2847</f>
        <v>60.867552099138322</v>
      </c>
      <c r="N280" s="46"/>
      <c r="O280" s="99">
        <f>+'Ark1'!W2847</f>
        <v>82.05144988391055</v>
      </c>
      <c r="P280" s="46"/>
      <c r="Q280" s="48">
        <f>+'Ark1'!X2847</f>
        <v>0</v>
      </c>
      <c r="R280" s="46"/>
      <c r="S280" s="48">
        <f>+'Ark1'!Y2847</f>
        <v>0</v>
      </c>
      <c r="T280" s="44"/>
      <c r="U280" s="65"/>
      <c r="V280" s="44"/>
      <c r="W280" s="48">
        <f>+'Ark1'!AA2847</f>
        <v>0.5762919120957215</v>
      </c>
      <c r="X280" s="48">
        <f>+'Ark1'!AB2847</f>
        <v>2.9520246551993301</v>
      </c>
      <c r="Y280" s="48">
        <f>+'Ark1'!T2847</f>
        <v>16.020084514394963</v>
      </c>
      <c r="Z280" s="99">
        <f>+'Ark1'!V2847</f>
        <v>88.92781676473939</v>
      </c>
      <c r="AA280" s="335">
        <f t="shared" si="31"/>
        <v>11630.875072494206</v>
      </c>
      <c r="AB280" s="65">
        <f t="shared" si="32"/>
        <v>64.549635701275051</v>
      </c>
      <c r="AC280" s="39"/>
      <c r="AD280"/>
      <c r="AE280"/>
      <c r="AG280"/>
      <c r="AH280"/>
      <c r="AI280"/>
      <c r="AJ280"/>
      <c r="AK280"/>
      <c r="AL280"/>
      <c r="AM280"/>
    </row>
    <row r="281" spans="1:39" ht="15.6">
      <c r="A281" s="39"/>
      <c r="B281" s="46">
        <f>+'Ark1'!C2848</f>
        <v>2011</v>
      </c>
      <c r="C281" s="46">
        <f>+'Ark1'!N2848</f>
        <v>83</v>
      </c>
      <c r="D281" s="47" t="s">
        <v>408</v>
      </c>
      <c r="E281" s="335">
        <f>+'Ark1'!Q2848</f>
        <v>2187</v>
      </c>
      <c r="F281" s="46"/>
      <c r="G281" s="335">
        <f>+'Ark1'!R2848</f>
        <v>132648</v>
      </c>
      <c r="H281" s="335"/>
      <c r="I281" s="99">
        <f>+'Ark1'!AD2848</f>
        <v>8.8666760024959395</v>
      </c>
      <c r="J281" s="46"/>
      <c r="K281" s="99">
        <f>+'Ark1'!AE2848</f>
        <v>9.2927844291079182</v>
      </c>
      <c r="L281" s="46"/>
      <c r="M281" s="48">
        <f>+'Ark1'!U2848</f>
        <v>60.590875499585259</v>
      </c>
      <c r="N281" s="46"/>
      <c r="O281" s="99">
        <f>+'Ark1'!W2848</f>
        <v>84.037086192594941</v>
      </c>
      <c r="P281" s="46"/>
      <c r="Q281" s="48">
        <f>+'Ark1'!X2848</f>
        <v>0</v>
      </c>
      <c r="R281" s="46"/>
      <c r="S281" s="48">
        <f>+'Ark1'!Y2848</f>
        <v>0</v>
      </c>
      <c r="T281" s="44"/>
      <c r="U281" s="65"/>
      <c r="V281" s="44"/>
      <c r="W281" s="48">
        <f>+'Ark1'!AA2848</f>
        <v>0.58002877277112552</v>
      </c>
      <c r="X281" s="48">
        <f>+'Ark1'!AB2848</f>
        <v>2.9548182012054598</v>
      </c>
      <c r="Y281" s="48">
        <f>+'Ark1'!T2848</f>
        <v>15.913915023219348</v>
      </c>
      <c r="Z281" s="99">
        <f>+'Ark1'!V2848</f>
        <v>91.073820601360325</v>
      </c>
      <c r="AA281" s="335">
        <f t="shared" si="31"/>
        <v>11147.351409275334</v>
      </c>
      <c r="AB281" s="65">
        <f t="shared" si="32"/>
        <v>60.652949245541841</v>
      </c>
      <c r="AC281" s="39"/>
      <c r="AD281"/>
      <c r="AE281"/>
      <c r="AG281"/>
      <c r="AH281"/>
      <c r="AI281"/>
      <c r="AJ281"/>
      <c r="AK281"/>
      <c r="AL281"/>
      <c r="AM281"/>
    </row>
    <row r="282" spans="1:39" ht="15.6">
      <c r="A282" s="39"/>
      <c r="B282" s="46">
        <f>+'Ark1'!C2849</f>
        <v>2011</v>
      </c>
      <c r="C282" s="46">
        <f>+'Ark1'!N2849</f>
        <v>85</v>
      </c>
      <c r="D282" s="47" t="s">
        <v>407</v>
      </c>
      <c r="E282" s="335">
        <f>+'Ark1'!Q2849</f>
        <v>2173</v>
      </c>
      <c r="F282" s="46"/>
      <c r="G282" s="335">
        <f>+'Ark1'!R2849</f>
        <v>116530</v>
      </c>
      <c r="H282" s="335"/>
      <c r="I282" s="99">
        <f>+'Ark1'!AD2849</f>
        <v>7.7892901104491008</v>
      </c>
      <c r="J282" s="46"/>
      <c r="K282" s="99">
        <f>+'Ark1'!AE2849</f>
        <v>8.3558562668415526</v>
      </c>
      <c r="L282" s="46"/>
      <c r="M282" s="48">
        <f>+'Ark1'!U2849</f>
        <v>60.261147645129704</v>
      </c>
      <c r="N282" s="46"/>
      <c r="O282" s="99">
        <f>+'Ark1'!W2849</f>
        <v>86.026754777564477</v>
      </c>
      <c r="P282" s="46"/>
      <c r="Q282" s="48">
        <f>+'Ark1'!X2849</f>
        <v>0</v>
      </c>
      <c r="R282" s="46"/>
      <c r="S282" s="48">
        <f>+'Ark1'!Y2849</f>
        <v>0</v>
      </c>
      <c r="T282" s="44"/>
      <c r="U282" s="65"/>
      <c r="V282" s="44"/>
      <c r="W282" s="48">
        <f>+'Ark1'!AA2849</f>
        <v>0.56930125391944786</v>
      </c>
      <c r="X282" s="48">
        <f>+'Ark1'!AB2849</f>
        <v>2.9820999922057401</v>
      </c>
      <c r="Y282" s="48">
        <f>+'Ark1'!T2849</f>
        <v>15.764678623530422</v>
      </c>
      <c r="Z282" s="99">
        <f>+'Ark1'!V2849</f>
        <v>93.241767782141025</v>
      </c>
      <c r="AA282" s="335">
        <f t="shared" si="31"/>
        <v>10024.697734229589</v>
      </c>
      <c r="AB282" s="65">
        <f t="shared" si="32"/>
        <v>53.626323055683386</v>
      </c>
      <c r="AC282" s="39"/>
      <c r="AD282"/>
      <c r="AE282"/>
      <c r="AG282"/>
      <c r="AH282"/>
      <c r="AI282"/>
      <c r="AJ282"/>
      <c r="AK282"/>
      <c r="AL282"/>
      <c r="AM282"/>
    </row>
    <row r="283" spans="1:39" ht="15.6">
      <c r="A283" s="39"/>
      <c r="B283" s="46">
        <f>+'Ark1'!C2850</f>
        <v>2011</v>
      </c>
      <c r="C283" s="46">
        <f>+'Ark1'!N2850</f>
        <v>87</v>
      </c>
      <c r="D283" s="47" t="s">
        <v>406</v>
      </c>
      <c r="E283" s="335">
        <f>+'Ark1'!Q2850</f>
        <v>2193</v>
      </c>
      <c r="F283" s="46"/>
      <c r="G283" s="335">
        <f>+'Ark1'!R2850</f>
        <v>132225</v>
      </c>
      <c r="H283" s="335"/>
      <c r="I283" s="99">
        <f>+'Ark1'!AD2850</f>
        <v>8.8384011400852351</v>
      </c>
      <c r="J283" s="46"/>
      <c r="K283" s="99">
        <f>+'Ark1'!AE2850</f>
        <v>9.7509237969116125</v>
      </c>
      <c r="L283" s="46"/>
      <c r="M283" s="48">
        <f>+'Ark1'!U2850</f>
        <v>59.876631384624702</v>
      </c>
      <c r="N283" s="46"/>
      <c r="O283" s="99">
        <f>+'Ark1'!W2850</f>
        <v>88.471708291403274</v>
      </c>
      <c r="P283" s="46"/>
      <c r="Q283" s="48">
        <f>+'Ark1'!X2850</f>
        <v>0</v>
      </c>
      <c r="R283" s="46"/>
      <c r="S283" s="48">
        <f>+'Ark1'!Y2850</f>
        <v>0</v>
      </c>
      <c r="T283" s="44"/>
      <c r="U283" s="65"/>
      <c r="V283" s="44"/>
      <c r="W283" s="48">
        <f>+'Ark1'!AA2850</f>
        <v>0.85612616480989601</v>
      </c>
      <c r="X283" s="48">
        <f>+'Ark1'!AB2850</f>
        <v>2.9988590449610251</v>
      </c>
      <c r="Y283" s="48">
        <f>+'Ark1'!T2850</f>
        <v>15.585320476460575</v>
      </c>
      <c r="Z283" s="99">
        <f>+'Ark1'!V2850</f>
        <v>95.890016727563122</v>
      </c>
      <c r="AA283" s="335">
        <f t="shared" si="31"/>
        <v>11698.171628830798</v>
      </c>
      <c r="AB283" s="65">
        <f t="shared" si="32"/>
        <v>60.294117647058826</v>
      </c>
      <c r="AC283" s="39"/>
      <c r="AD283"/>
      <c r="AE283"/>
      <c r="AG283"/>
      <c r="AH283"/>
      <c r="AI283"/>
      <c r="AJ283"/>
      <c r="AK283"/>
      <c r="AL283"/>
      <c r="AM283"/>
    </row>
    <row r="284" spans="1:39" ht="15.6">
      <c r="A284" s="39"/>
      <c r="B284" s="46">
        <f>+'Ark1'!C2851</f>
        <v>2011</v>
      </c>
      <c r="C284" s="46">
        <f>+'Ark1'!N2851</f>
        <v>90</v>
      </c>
      <c r="D284" s="47" t="s">
        <v>405</v>
      </c>
      <c r="E284" s="335">
        <f>+'Ark1'!Q2851</f>
        <v>2223</v>
      </c>
      <c r="F284" s="46"/>
      <c r="G284" s="335">
        <f>+'Ark1'!R2851</f>
        <v>125936</v>
      </c>
      <c r="H284" s="335"/>
      <c r="I284" s="99">
        <f>+'Ark1'!AD2851</f>
        <v>8.4180214481208093</v>
      </c>
      <c r="J284" s="46"/>
      <c r="K284" s="99">
        <f>+'Ark1'!AE2851</f>
        <v>9.6748897350210381</v>
      </c>
      <c r="L284" s="46"/>
      <c r="M284" s="48">
        <f>+'Ark1'!U2851</f>
        <v>59.180193206012262</v>
      </c>
      <c r="N284" s="46"/>
      <c r="O284" s="99">
        <f>+'Ark1'!W2851</f>
        <v>92.173162477358431</v>
      </c>
      <c r="P284" s="46"/>
      <c r="Q284" s="48">
        <f>+'Ark1'!X2851</f>
        <v>0</v>
      </c>
      <c r="R284" s="46"/>
      <c r="S284" s="48">
        <f>+'Ark1'!Y2851</f>
        <v>0</v>
      </c>
      <c r="T284" s="44"/>
      <c r="U284" s="65"/>
      <c r="V284" s="44"/>
      <c r="W284" s="48">
        <f>+'Ark1'!AA2851</f>
        <v>1.4047439109091389</v>
      </c>
      <c r="X284" s="48">
        <f>+'Ark1'!AB2851</f>
        <v>3.0688303119379712</v>
      </c>
      <c r="Y284" s="48">
        <f>+'Ark1'!T2851</f>
        <v>15.230442446957184</v>
      </c>
      <c r="Z284" s="99">
        <f>+'Ark1'!V2851</f>
        <v>99.910262681941575</v>
      </c>
      <c r="AA284" s="335">
        <f t="shared" si="31"/>
        <v>11607.919389748611</v>
      </c>
      <c r="AB284" s="65">
        <f t="shared" si="32"/>
        <v>56.651372019793072</v>
      </c>
      <c r="AC284" s="39"/>
      <c r="AD284"/>
      <c r="AE284"/>
      <c r="AG284"/>
      <c r="AH284"/>
      <c r="AI284"/>
      <c r="AJ284"/>
      <c r="AK284"/>
      <c r="AL284"/>
      <c r="AM284"/>
    </row>
    <row r="285" spans="1:39" ht="15.6">
      <c r="A285" s="39"/>
      <c r="B285" s="46">
        <f>+'Ark1'!C2852</f>
        <v>2011</v>
      </c>
      <c r="C285" s="46">
        <f>+'Ark1'!N2852</f>
        <v>95</v>
      </c>
      <c r="D285" s="47" t="s">
        <v>404</v>
      </c>
      <c r="E285" s="335">
        <f>+'Ark1'!Q2852</f>
        <v>2070</v>
      </c>
      <c r="F285" s="46"/>
      <c r="G285" s="335">
        <f>+'Ark1'!R2852</f>
        <v>45446</v>
      </c>
      <c r="H285" s="335"/>
      <c r="I285" s="99">
        <f>+'Ark1'!AD2852</f>
        <v>3.0377763525226955</v>
      </c>
      <c r="J285" s="46"/>
      <c r="K285" s="99">
        <f>+'Ark1'!AE2852</f>
        <v>3.6762412763046721</v>
      </c>
      <c r="L285" s="46"/>
      <c r="M285" s="48">
        <f>+'Ark1'!U2852</f>
        <v>58.266591799885504</v>
      </c>
      <c r="N285" s="46"/>
      <c r="O285" s="99">
        <f>+'Ark1'!W2852</f>
        <v>97.076844144977514</v>
      </c>
      <c r="P285" s="46"/>
      <c r="Q285" s="48">
        <f>+'Ark1'!X2852</f>
        <v>0</v>
      </c>
      <c r="R285" s="46"/>
      <c r="S285" s="48">
        <f>+'Ark1'!Y2852</f>
        <v>0</v>
      </c>
      <c r="T285" s="44"/>
      <c r="U285" s="65"/>
      <c r="V285" s="44"/>
      <c r="W285" s="48">
        <f>+'Ark1'!AA2852</f>
        <v>1.4072324595128904</v>
      </c>
      <c r="X285" s="48">
        <f>+'Ark1'!AB2852</f>
        <v>3.1567418337085513</v>
      </c>
      <c r="Y285" s="48">
        <f>+'Ark1'!T2852</f>
        <v>14.72298992210535</v>
      </c>
      <c r="Z285" s="99">
        <f>+'Ark1'!V2852</f>
        <v>105.24957319350617</v>
      </c>
      <c r="AA285" s="335">
        <f t="shared" si="31"/>
        <v>4411.7542590126477</v>
      </c>
      <c r="AB285" s="65">
        <f t="shared" si="32"/>
        <v>21.954589371980678</v>
      </c>
      <c r="AC285" s="39"/>
      <c r="AD285"/>
      <c r="AE285"/>
      <c r="AG285"/>
      <c r="AH285"/>
      <c r="AI285"/>
      <c r="AJ285"/>
      <c r="AK285"/>
      <c r="AL285"/>
      <c r="AM285"/>
    </row>
    <row r="286" spans="1:39" ht="15.6">
      <c r="A286" s="39"/>
      <c r="B286" s="46">
        <f>+'Ark1'!C2853</f>
        <v>2011</v>
      </c>
      <c r="C286" s="46">
        <f>+'Ark1'!N2853</f>
        <v>100</v>
      </c>
      <c r="D286" s="47" t="s">
        <v>403</v>
      </c>
      <c r="E286" s="335">
        <f>+'Ark1'!Q2853</f>
        <v>1643</v>
      </c>
      <c r="F286" s="46"/>
      <c r="G286" s="335">
        <f>+'Ark1'!R2853</f>
        <v>16580</v>
      </c>
      <c r="H286" s="335"/>
      <c r="I286" s="99">
        <f>+'Ark1'!AD2853</f>
        <v>1.1082676566656318</v>
      </c>
      <c r="J286" s="46"/>
      <c r="K286" s="99">
        <f>+'Ark1'!AE2853</f>
        <v>1.4154319397975978</v>
      </c>
      <c r="L286" s="46"/>
      <c r="M286" s="48">
        <f>+'Ark1'!U2853</f>
        <v>57.194721265929843</v>
      </c>
      <c r="N286" s="46"/>
      <c r="O286" s="99">
        <f>+'Ark1'!W2853</f>
        <v>102.52003382255222</v>
      </c>
      <c r="P286" s="46"/>
      <c r="Q286" s="48">
        <f>+'Ark1'!X2853</f>
        <v>0</v>
      </c>
      <c r="R286" s="46"/>
      <c r="S286" s="48">
        <f>+'Ark1'!Y2853</f>
        <v>0</v>
      </c>
      <c r="T286" s="44"/>
      <c r="U286" s="65"/>
      <c r="V286" s="44"/>
      <c r="W286" s="48">
        <f>+'Ark1'!AA2853</f>
        <v>1.7151909095882298</v>
      </c>
      <c r="X286" s="48">
        <f>+'Ark1'!AB2853</f>
        <v>3.322185429166729</v>
      </c>
      <c r="Y286" s="48">
        <f>+'Ark1'!T2853</f>
        <v>14.090651387213503</v>
      </c>
      <c r="Z286" s="99">
        <f>+'Ark1'!V2853</f>
        <v>111.22762424641878</v>
      </c>
      <c r="AA286" s="335">
        <f t="shared" si="31"/>
        <v>1699.7821607779158</v>
      </c>
      <c r="AB286" s="65">
        <f t="shared" si="32"/>
        <v>10.091296409007912</v>
      </c>
      <c r="AC286" s="39"/>
      <c r="AD286"/>
      <c r="AE286"/>
      <c r="AG286"/>
      <c r="AH286"/>
      <c r="AI286"/>
      <c r="AJ286"/>
      <c r="AK286"/>
      <c r="AL286"/>
      <c r="AM286"/>
    </row>
    <row r="287" spans="1:39" ht="15.6">
      <c r="A287" s="39"/>
      <c r="B287" s="46">
        <f>+'Ark1'!C2854</f>
        <v>2010</v>
      </c>
      <c r="C287" s="46">
        <f>+'Ark1'!N2854</f>
        <v>40</v>
      </c>
      <c r="D287" s="47" t="s">
        <v>402</v>
      </c>
      <c r="E287" s="335">
        <f>+'Ark1'!Q2854</f>
        <v>1684</v>
      </c>
      <c r="F287" s="46"/>
      <c r="G287" s="335">
        <f>+'Ark1'!R2854</f>
        <v>13264.75</v>
      </c>
      <c r="H287" s="335"/>
      <c r="I287" s="99">
        <f>+'Ark1'!AD2854</f>
        <v>0.89562966348942252</v>
      </c>
      <c r="J287" s="46"/>
      <c r="K287" s="99">
        <f>+'Ark1'!AE2854</f>
        <v>0.56345287554162737</v>
      </c>
      <c r="L287" s="46"/>
      <c r="M287" s="48">
        <f>+'Ark1'!U2854</f>
        <v>62.824783175556945</v>
      </c>
      <c r="N287" s="46"/>
      <c r="O287" s="99">
        <f>+'Ark1'!W2854</f>
        <v>50.248035825633529</v>
      </c>
      <c r="P287" s="46"/>
      <c r="Q287" s="48">
        <f>+'Ark1'!X2854</f>
        <v>0</v>
      </c>
      <c r="R287" s="46"/>
      <c r="S287" s="48">
        <f>+'Ark1'!Y2854</f>
        <v>0</v>
      </c>
      <c r="T287" s="44"/>
      <c r="U287" s="65"/>
      <c r="V287" s="44"/>
      <c r="W287" s="48">
        <f>+'Ark1'!AA2854</f>
        <v>3.8475310202270654</v>
      </c>
      <c r="X287" s="48">
        <f>+'Ark1'!AB2854</f>
        <v>2.8362799168515513</v>
      </c>
      <c r="Y287" s="48">
        <f>+'Ark1'!T2854</f>
        <v>16.674042104072822</v>
      </c>
      <c r="Z287" s="99">
        <f>+'Ark1'!V2854</f>
        <v>54.578829739127407</v>
      </c>
      <c r="AA287" s="335">
        <f t="shared" si="31"/>
        <v>666.52763321807231</v>
      </c>
      <c r="AB287" s="65">
        <f t="shared" si="32"/>
        <v>7.8769299287410925</v>
      </c>
      <c r="AC287" s="39"/>
      <c r="AD287"/>
      <c r="AE287"/>
      <c r="AG287"/>
      <c r="AH287"/>
      <c r="AI287"/>
      <c r="AJ287"/>
      <c r="AK287"/>
      <c r="AL287"/>
      <c r="AM287"/>
    </row>
    <row r="288" spans="1:39" ht="15.6">
      <c r="A288" s="39"/>
      <c r="B288" s="46">
        <f>+'Ark1'!C2855</f>
        <v>2010</v>
      </c>
      <c r="C288" s="46">
        <f>+'Ark1'!N2855</f>
        <v>55</v>
      </c>
      <c r="D288" s="47" t="s">
        <v>401</v>
      </c>
      <c r="E288" s="335">
        <f>+'Ark1'!Q2855</f>
        <v>2148</v>
      </c>
      <c r="F288" s="46"/>
      <c r="G288" s="335">
        <f>+'Ark1'!R2855</f>
        <v>43465.5</v>
      </c>
      <c r="H288" s="335"/>
      <c r="I288" s="99">
        <f>+'Ark1'!AD2855</f>
        <v>2.9347700588702774</v>
      </c>
      <c r="J288" s="46"/>
      <c r="K288" s="99">
        <f>+'Ark1'!AE2855</f>
        <v>2.2079232352221005</v>
      </c>
      <c r="L288" s="46"/>
      <c r="M288" s="48">
        <f>+'Ark1'!U2855</f>
        <v>63.169316494168847</v>
      </c>
      <c r="N288" s="46"/>
      <c r="O288" s="99">
        <f>+'Ark1'!W2855</f>
        <v>59.983954594120881</v>
      </c>
      <c r="P288" s="46"/>
      <c r="Q288" s="48">
        <f>+'Ark1'!X2855</f>
        <v>0</v>
      </c>
      <c r="R288" s="46"/>
      <c r="S288" s="48">
        <f>+'Ark1'!Y2855</f>
        <v>0</v>
      </c>
      <c r="T288" s="44"/>
      <c r="U288" s="65"/>
      <c r="V288" s="44"/>
      <c r="W288" s="48">
        <f>+'Ark1'!AA2855</f>
        <v>2.1881129904976078</v>
      </c>
      <c r="X288" s="48">
        <f>+'Ark1'!AB2855</f>
        <v>2.843279172086977</v>
      </c>
      <c r="Y288" s="48">
        <f>+'Ark1'!T2855</f>
        <v>16.686820581840774</v>
      </c>
      <c r="Z288" s="99">
        <f>+'Ark1'!V2855</f>
        <v>65.040215495791813</v>
      </c>
      <c r="AA288" s="335">
        <f t="shared" si="31"/>
        <v>2607.2325784107611</v>
      </c>
      <c r="AB288" s="65">
        <f t="shared" si="32"/>
        <v>20.235335195530727</v>
      </c>
      <c r="AC288" s="39"/>
      <c r="AD288"/>
      <c r="AE288"/>
      <c r="AG288"/>
      <c r="AH288"/>
      <c r="AI288"/>
      <c r="AJ288"/>
      <c r="AK288"/>
      <c r="AL288"/>
      <c r="AM288"/>
    </row>
    <row r="289" spans="1:39" ht="15.6">
      <c r="A289" s="39"/>
      <c r="B289" s="46">
        <f>+'Ark1'!C2856</f>
        <v>2010</v>
      </c>
      <c r="C289" s="46">
        <f>+'Ark1'!N2856</f>
        <v>63</v>
      </c>
      <c r="D289" s="47" t="s">
        <v>400</v>
      </c>
      <c r="E289" s="335">
        <f>+'Ark1'!Q2856</f>
        <v>1978</v>
      </c>
      <c r="F289" s="46"/>
      <c r="G289" s="335">
        <f>+'Ark1'!R2856</f>
        <v>24161.5</v>
      </c>
      <c r="H289" s="335"/>
      <c r="I289" s="99">
        <f>+'Ark1'!AD2856</f>
        <v>1.6313730838801856</v>
      </c>
      <c r="J289" s="46"/>
      <c r="K289" s="99">
        <f>+'Ark1'!AE2856</f>
        <v>1.3115361625314452</v>
      </c>
      <c r="L289" s="46"/>
      <c r="M289" s="48">
        <f>+'Ark1'!U2856</f>
        <v>62.953459953190681</v>
      </c>
      <c r="N289" s="46"/>
      <c r="O289" s="99">
        <f>+'Ark1'!W2856</f>
        <v>64.103237298315506</v>
      </c>
      <c r="P289" s="46"/>
      <c r="Q289" s="48">
        <f>+'Ark1'!X2856</f>
        <v>0</v>
      </c>
      <c r="R289" s="46"/>
      <c r="S289" s="48">
        <f>+'Ark1'!Y2856</f>
        <v>0</v>
      </c>
      <c r="T289" s="44"/>
      <c r="U289" s="65"/>
      <c r="V289" s="44"/>
      <c r="W289" s="48">
        <f>+'Ark1'!AA2856</f>
        <v>0.57464181052345653</v>
      </c>
      <c r="X289" s="48">
        <f>+'Ark1'!AB2856</f>
        <v>2.8536967148862913</v>
      </c>
      <c r="Y289" s="48">
        <f>+'Ark1'!T2856</f>
        <v>16.63539101463072</v>
      </c>
      <c r="Z289" s="99">
        <f>+'Ark1'!V2856</f>
        <v>69.511252999464404</v>
      </c>
      <c r="AA289" s="335">
        <f t="shared" si="31"/>
        <v>1548.8303679832502</v>
      </c>
      <c r="AB289" s="65">
        <f t="shared" si="32"/>
        <v>12.215116279069768</v>
      </c>
      <c r="AC289" s="39"/>
      <c r="AD289"/>
      <c r="AE289"/>
      <c r="AG289"/>
      <c r="AH289"/>
      <c r="AI289"/>
      <c r="AJ289"/>
      <c r="AK289"/>
      <c r="AL289"/>
      <c r="AM289"/>
    </row>
    <row r="290" spans="1:39" ht="15.6">
      <c r="A290" s="39"/>
      <c r="B290" s="46">
        <f>+'Ark1'!C2857</f>
        <v>2010</v>
      </c>
      <c r="C290" s="46">
        <f>+'Ark1'!N2857</f>
        <v>65</v>
      </c>
      <c r="D290" s="47" t="s">
        <v>399</v>
      </c>
      <c r="E290" s="335">
        <f>+'Ark1'!Q2857</f>
        <v>2074</v>
      </c>
      <c r="F290" s="46"/>
      <c r="G290" s="335">
        <f>+'Ark1'!R2857</f>
        <v>35203</v>
      </c>
      <c r="H290" s="335"/>
      <c r="I290" s="99">
        <f>+'Ark1'!AD2857</f>
        <v>2.3768899559975236</v>
      </c>
      <c r="J290" s="46"/>
      <c r="K290" s="99">
        <f>+'Ark1'!AE2857</f>
        <v>1.9715668010341705</v>
      </c>
      <c r="L290" s="46"/>
      <c r="M290" s="48">
        <f>+'Ark1'!U2857</f>
        <v>62.800352402876079</v>
      </c>
      <c r="N290" s="46"/>
      <c r="O290" s="99">
        <f>+'Ark1'!W2857</f>
        <v>66.111225736777641</v>
      </c>
      <c r="P290" s="46"/>
      <c r="Q290" s="48">
        <f>+'Ark1'!X2857</f>
        <v>0</v>
      </c>
      <c r="R290" s="46"/>
      <c r="S290" s="48">
        <f>+'Ark1'!Y2857</f>
        <v>0</v>
      </c>
      <c r="T290" s="44"/>
      <c r="U290" s="65"/>
      <c r="V290" s="44"/>
      <c r="W290" s="48">
        <f>+'Ark1'!AA2857</f>
        <v>0.57171032576385405</v>
      </c>
      <c r="X290" s="48">
        <f>+'Ark1'!AB2857</f>
        <v>2.8744509738591049</v>
      </c>
      <c r="Y290" s="48">
        <f>+'Ark1'!T2857</f>
        <v>16.603499701729962</v>
      </c>
      <c r="Z290" s="99">
        <f>+'Ark1'!V2857</f>
        <v>71.659021243596683</v>
      </c>
      <c r="AA290" s="335">
        <f t="shared" si="31"/>
        <v>2327.3134796117834</v>
      </c>
      <c r="AB290" s="65">
        <f t="shared" si="32"/>
        <v>16.973481195756992</v>
      </c>
      <c r="AC290" s="39"/>
      <c r="AD290"/>
      <c r="AE290"/>
      <c r="AG290"/>
      <c r="AH290"/>
      <c r="AI290"/>
      <c r="AJ290"/>
      <c r="AK290"/>
      <c r="AL290"/>
      <c r="AM290"/>
    </row>
    <row r="291" spans="1:39" ht="15.6">
      <c r="A291" s="39"/>
      <c r="B291" s="46">
        <f>+'Ark1'!C2858</f>
        <v>2010</v>
      </c>
      <c r="C291" s="46">
        <f>+'Ark1'!N2858</f>
        <v>67</v>
      </c>
      <c r="D291" s="47" t="s">
        <v>398</v>
      </c>
      <c r="E291" s="335">
        <f>+'Ark1'!Q2858</f>
        <v>2150</v>
      </c>
      <c r="F291" s="46"/>
      <c r="G291" s="335">
        <f>+'Ark1'!R2858</f>
        <v>47096</v>
      </c>
      <c r="H291" s="335"/>
      <c r="I291" s="99">
        <f>+'Ark1'!AD2858</f>
        <v>3.17989970649261</v>
      </c>
      <c r="J291" s="46"/>
      <c r="K291" s="99">
        <f>+'Ark1'!AE2858</f>
        <v>2.7165582127144274</v>
      </c>
      <c r="L291" s="46"/>
      <c r="M291" s="48">
        <f>+'Ark1'!U2858</f>
        <v>62.630699927754897</v>
      </c>
      <c r="N291" s="46"/>
      <c r="O291" s="99">
        <f>+'Ark1'!W2858</f>
        <v>68.107445284942443</v>
      </c>
      <c r="P291" s="46"/>
      <c r="Q291" s="48">
        <f>+'Ark1'!X2858</f>
        <v>0</v>
      </c>
      <c r="R291" s="46"/>
      <c r="S291" s="48">
        <f>+'Ark1'!Y2858</f>
        <v>0</v>
      </c>
      <c r="T291" s="44"/>
      <c r="U291" s="65"/>
      <c r="V291" s="44"/>
      <c r="W291" s="48">
        <f>+'Ark1'!AA2858</f>
        <v>0.57379610040408313</v>
      </c>
      <c r="X291" s="48">
        <f>+'Ark1'!AB2858</f>
        <v>2.8674244990057289</v>
      </c>
      <c r="Y291" s="48">
        <f>+'Ark1'!T2858</f>
        <v>16.56834975369458</v>
      </c>
      <c r="Z291" s="99">
        <f>+'Ark1'!V2858</f>
        <v>73.842640120709802</v>
      </c>
      <c r="AA291" s="335">
        <f t="shared" si="31"/>
        <v>3207.5882431396494</v>
      </c>
      <c r="AB291" s="65">
        <f t="shared" si="32"/>
        <v>21.905116279069766</v>
      </c>
      <c r="AC291" s="39"/>
      <c r="AD291"/>
      <c r="AE291"/>
      <c r="AG291"/>
      <c r="AH291"/>
      <c r="AI291"/>
      <c r="AJ291"/>
      <c r="AK291"/>
      <c r="AL291"/>
      <c r="AM291"/>
    </row>
    <row r="292" spans="1:39" ht="15.6">
      <c r="A292" s="39"/>
      <c r="B292" s="46">
        <f>+'Ark1'!C2859</f>
        <v>2010</v>
      </c>
      <c r="C292" s="46">
        <f>+'Ark1'!N2859</f>
        <v>69</v>
      </c>
      <c r="D292" s="47" t="s">
        <v>457</v>
      </c>
      <c r="E292" s="335">
        <f>+'Ark1'!Q2859</f>
        <v>2182</v>
      </c>
      <c r="F292" s="46"/>
      <c r="G292" s="335">
        <f>+'Ark1'!R2859</f>
        <v>61709.5</v>
      </c>
      <c r="H292" s="335"/>
      <c r="I292" s="99">
        <f>+'Ark1'!AD2859</f>
        <v>4.1665963338246508</v>
      </c>
      <c r="J292" s="46"/>
      <c r="K292" s="99">
        <f>+'Ark1'!AE2859</f>
        <v>3.6648096501375136</v>
      </c>
      <c r="L292" s="46"/>
      <c r="M292" s="48">
        <f>+'Ark1'!U2859</f>
        <v>62.386456669936045</v>
      </c>
      <c r="N292" s="46"/>
      <c r="O292" s="99">
        <f>+'Ark1'!W2859</f>
        <v>70.101670625045486</v>
      </c>
      <c r="P292" s="46"/>
      <c r="Q292" s="48">
        <f>+'Ark1'!X2859</f>
        <v>0</v>
      </c>
      <c r="R292" s="46"/>
      <c r="S292" s="48">
        <f>+'Ark1'!Y2859</f>
        <v>0</v>
      </c>
      <c r="T292" s="44"/>
      <c r="U292" s="65"/>
      <c r="V292" s="44"/>
      <c r="W292" s="48">
        <f>+'Ark1'!AA2859</f>
        <v>0.56870277102978317</v>
      </c>
      <c r="X292" s="48">
        <f>+'Ark1'!AB2859</f>
        <v>2.8570970960554698</v>
      </c>
      <c r="Y292" s="48">
        <f>+'Ark1'!T2859</f>
        <v>16.510342815935957</v>
      </c>
      <c r="Z292" s="99">
        <f>+'Ark1'!V2859</f>
        <v>75.981907817070649</v>
      </c>
      <c r="AA292" s="335">
        <f t="shared" si="31"/>
        <v>4325.939043436244</v>
      </c>
      <c r="AB292" s="65">
        <f t="shared" si="32"/>
        <v>28.281164069660861</v>
      </c>
      <c r="AC292" s="39"/>
      <c r="AD292"/>
      <c r="AE292"/>
      <c r="AG292"/>
      <c r="AH292"/>
      <c r="AI292"/>
      <c r="AJ292"/>
      <c r="AK292"/>
      <c r="AL292"/>
      <c r="AM292"/>
    </row>
    <row r="293" spans="1:39" ht="15.6">
      <c r="A293" s="39"/>
      <c r="B293">
        <f>+'Ark1'!C2860</f>
        <v>2010</v>
      </c>
      <c r="C293">
        <f>+'Ark1'!N2860</f>
        <v>71</v>
      </c>
      <c r="D293" s="3" t="s">
        <v>519</v>
      </c>
      <c r="E293" s="301">
        <f>+'Ark1'!Q2860</f>
        <v>2255</v>
      </c>
      <c r="G293" s="301">
        <f>+'Ark1'!R2860</f>
        <v>83253.5</v>
      </c>
      <c r="I293" s="100">
        <f>+'Ark1'!AD2860</f>
        <v>5.621237052286447</v>
      </c>
      <c r="K293" s="100">
        <f>+'Ark1'!AE2860</f>
        <v>5.0815133141127777</v>
      </c>
      <c r="M293" s="1">
        <f>+'Ark1'!U2860</f>
        <v>62.126949216707821</v>
      </c>
      <c r="O293" s="100">
        <f>+'Ark1'!W2860</f>
        <v>72.057927565755605</v>
      </c>
      <c r="Q293" s="1">
        <f>+'Ark1'!X2860</f>
        <v>0</v>
      </c>
      <c r="S293" s="1">
        <f>+'Ark1'!Y2860</f>
        <v>0</v>
      </c>
      <c r="T293" s="44"/>
      <c r="V293" s="44"/>
      <c r="W293" s="1">
        <f>+'Ark1'!AA2860</f>
        <v>0.58585360114427032</v>
      </c>
      <c r="X293" s="1">
        <f>+'Ark1'!AB2860</f>
        <v>2.8867691134812206</v>
      </c>
      <c r="Y293" s="1">
        <f>+'Ark1'!T2860</f>
        <v>16.443729092470587</v>
      </c>
      <c r="Z293" s="100">
        <f>+'Ark1'!V2860</f>
        <v>78.113417114890908</v>
      </c>
      <c r="AA293" s="301">
        <f>+(G293*O293)/1000</f>
        <v>5999.0746725956342</v>
      </c>
      <c r="AB293" s="10">
        <f t="shared" si="32"/>
        <v>36.919512195121953</v>
      </c>
      <c r="AC293" s="39"/>
      <c r="AD293"/>
      <c r="AE293"/>
      <c r="AG293"/>
      <c r="AH293"/>
      <c r="AI293"/>
      <c r="AJ293"/>
      <c r="AK293"/>
      <c r="AL293"/>
      <c r="AM293"/>
    </row>
    <row r="294" spans="1:39" ht="15.6">
      <c r="A294" s="39"/>
      <c r="B294">
        <f>+'Ark1'!C2861</f>
        <v>2010</v>
      </c>
      <c r="C294">
        <f>+'Ark1'!N2861</f>
        <v>73</v>
      </c>
      <c r="D294" s="3" t="s">
        <v>413</v>
      </c>
      <c r="E294" s="301">
        <f>+'Ark1'!Q2861</f>
        <v>2267</v>
      </c>
      <c r="G294" s="301">
        <f>+'Ark1'!R2861</f>
        <v>101511.5</v>
      </c>
      <c r="I294" s="100">
        <f>+'Ark1'!AD2861</f>
        <v>6.8540086006375196</v>
      </c>
      <c r="K294" s="100">
        <f>+'Ark1'!AE2861</f>
        <v>6.3690320591604221</v>
      </c>
      <c r="M294" s="1">
        <f>+'Ark1'!U2861</f>
        <v>61.858041940809755</v>
      </c>
      <c r="O294" s="100">
        <f>+'Ark1'!W2861</f>
        <v>74.072437347527952</v>
      </c>
      <c r="Q294" s="1">
        <f>+'Ark1'!X2861</f>
        <v>0</v>
      </c>
      <c r="S294" s="1">
        <f>+'Ark1'!Y2861</f>
        <v>0</v>
      </c>
      <c r="T294" s="44"/>
      <c r="V294" s="44"/>
      <c r="W294" s="1">
        <f>+'Ark1'!AA2861</f>
        <v>0.57823739371516736</v>
      </c>
      <c r="X294" s="1">
        <f>+'Ark1'!AB2861</f>
        <v>2.8743762945445699</v>
      </c>
      <c r="Y294" s="1">
        <f>+'Ark1'!T2861</f>
        <v>16.367652926023155</v>
      </c>
      <c r="Z294" s="100">
        <f>+'Ark1'!V2861</f>
        <v>80.298483060097425</v>
      </c>
      <c r="AA294" s="301">
        <f t="shared" ref="AA294:AA310" si="33">+(G294*O294)/1000</f>
        <v>7519.2042238035838</v>
      </c>
      <c r="AB294" s="10">
        <f t="shared" si="32"/>
        <v>44.777900308778122</v>
      </c>
      <c r="AC294" s="39"/>
      <c r="AD294"/>
      <c r="AE294"/>
      <c r="AG294"/>
      <c r="AH294"/>
      <c r="AI294"/>
      <c r="AJ294"/>
      <c r="AK294"/>
      <c r="AL294"/>
      <c r="AM294"/>
    </row>
    <row r="295" spans="1:39" ht="15.6">
      <c r="A295" s="39"/>
      <c r="B295">
        <f>+'Ark1'!C2862</f>
        <v>2010</v>
      </c>
      <c r="C295">
        <f>+'Ark1'!N2862</f>
        <v>75</v>
      </c>
      <c r="D295" s="3" t="s">
        <v>412</v>
      </c>
      <c r="E295" s="301">
        <f>+'Ark1'!Q2862</f>
        <v>2266</v>
      </c>
      <c r="G295" s="301">
        <f>+'Ark1'!R2862</f>
        <v>123709.5</v>
      </c>
      <c r="I295" s="100">
        <f>+'Ark1'!AD2862</f>
        <v>8.3528070906307903</v>
      </c>
      <c r="K295" s="100">
        <f>+'Ark1'!AE2862</f>
        <v>7.971467497197386</v>
      </c>
      <c r="M295" s="1">
        <f>+'Ark1'!U2862</f>
        <v>61.572624896382997</v>
      </c>
      <c r="O295" s="100">
        <f>+'Ark1'!W2862</f>
        <v>76.064380420936573</v>
      </c>
      <c r="Q295" s="1">
        <f>+'Ark1'!X2862</f>
        <v>0</v>
      </c>
      <c r="S295" s="1">
        <f>+'Ark1'!Y2862</f>
        <v>0</v>
      </c>
      <c r="T295" s="44"/>
      <c r="V295" s="44"/>
      <c r="W295" s="1">
        <f>+'Ark1'!AA2862</f>
        <v>0.56930331864011186</v>
      </c>
      <c r="X295" s="1">
        <f>+'Ark1'!AB2862</f>
        <v>2.8967471437237364</v>
      </c>
      <c r="Y295" s="1">
        <f>+'Ark1'!T2862</f>
        <v>16.281077847699652</v>
      </c>
      <c r="Z295" s="100">
        <f>+'Ark1'!V2862</f>
        <v>82.447982315457509</v>
      </c>
      <c r="AA295" s="301">
        <f t="shared" si="33"/>
        <v>9409.8864696838518</v>
      </c>
      <c r="AB295" s="10">
        <f t="shared" si="32"/>
        <v>54.59377758164166</v>
      </c>
      <c r="AC295" s="39"/>
      <c r="AD295"/>
      <c r="AE295"/>
      <c r="AG295"/>
      <c r="AH295"/>
      <c r="AI295"/>
      <c r="AJ295"/>
      <c r="AK295"/>
      <c r="AL295"/>
      <c r="AM295"/>
    </row>
    <row r="296" spans="1:39" ht="15.6">
      <c r="A296" s="39"/>
      <c r="B296">
        <f>+'Ark1'!C2863</f>
        <v>2010</v>
      </c>
      <c r="C296">
        <f>+'Ark1'!N2863</f>
        <v>77</v>
      </c>
      <c r="D296" s="3" t="s">
        <v>411</v>
      </c>
      <c r="E296" s="301">
        <f>+'Ark1'!Q2863</f>
        <v>2290</v>
      </c>
      <c r="G296" s="301">
        <f>+'Ark1'!R2863</f>
        <v>136553</v>
      </c>
      <c r="I296" s="100">
        <f>+'Ark1'!AD2863</f>
        <v>9.2199941528088445</v>
      </c>
      <c r="K296" s="100">
        <f>+'Ark1'!AE2863</f>
        <v>9.0295787323650138</v>
      </c>
      <c r="M296" s="1">
        <f>+'Ark1'!U2863</f>
        <v>61.287425456783247</v>
      </c>
      <c r="O296" s="100">
        <f>+'Ark1'!W2863</f>
        <v>78.052560550337674</v>
      </c>
      <c r="Q296" s="1">
        <f>+'Ark1'!X2863</f>
        <v>0</v>
      </c>
      <c r="S296" s="1">
        <f>+'Ark1'!Y2863</f>
        <v>0</v>
      </c>
      <c r="T296" s="44"/>
      <c r="V296" s="44"/>
      <c r="W296" s="1">
        <f>+'Ark1'!AA2863</f>
        <v>0.57578883412364645</v>
      </c>
      <c r="X296" s="1">
        <f>+'Ark1'!AB2863</f>
        <v>2.9147288319294433</v>
      </c>
      <c r="Y296" s="1">
        <f>+'Ark1'!T2863</f>
        <v>16.180479374308881</v>
      </c>
      <c r="Z296" s="100">
        <f>+'Ark1'!V2863</f>
        <v>84.598092524206379</v>
      </c>
      <c r="AA296" s="301">
        <f t="shared" si="33"/>
        <v>10658.311300830261</v>
      </c>
      <c r="AB296" s="10">
        <f t="shared" si="32"/>
        <v>59.63013100436681</v>
      </c>
      <c r="AC296" s="39"/>
      <c r="AD296"/>
      <c r="AE296"/>
      <c r="AG296"/>
      <c r="AH296"/>
      <c r="AI296"/>
      <c r="AJ296"/>
      <c r="AK296"/>
      <c r="AL296"/>
      <c r="AM296"/>
    </row>
    <row r="297" spans="1:39" ht="15.6">
      <c r="A297" s="39"/>
      <c r="B297">
        <f>+'Ark1'!C2864</f>
        <v>2010</v>
      </c>
      <c r="C297">
        <f>+'Ark1'!N2864</f>
        <v>79</v>
      </c>
      <c r="D297" s="3" t="s">
        <v>410</v>
      </c>
      <c r="E297" s="301">
        <f>+'Ark1'!Q2864</f>
        <v>2297</v>
      </c>
      <c r="G297" s="301">
        <f>+'Ark1'!R2864</f>
        <v>148099.5</v>
      </c>
      <c r="I297" s="100">
        <f>+'Ark1'!AD2864</f>
        <v>9.9996083867356553</v>
      </c>
      <c r="K297" s="100">
        <f>+'Ark1'!AE2864</f>
        <v>10.046151248097352</v>
      </c>
      <c r="M297" s="1">
        <f>+'Ark1'!U2864</f>
        <v>60.980123548107088</v>
      </c>
      <c r="O297" s="100">
        <f>+'Ark1'!W2864</f>
        <v>80.069673296654244</v>
      </c>
      <c r="Q297" s="1">
        <f>+'Ark1'!X2864</f>
        <v>0</v>
      </c>
      <c r="S297" s="1">
        <f>+'Ark1'!Y2864</f>
        <v>0</v>
      </c>
      <c r="T297" s="44"/>
      <c r="V297" s="44"/>
      <c r="W297" s="1">
        <f>+'Ark1'!AA2864</f>
        <v>0.58893393847352149</v>
      </c>
      <c r="X297" s="1">
        <f>+'Ark1'!AB2864</f>
        <v>2.8948218026262751</v>
      </c>
      <c r="Y297" s="1">
        <f>+'Ark1'!T2864</f>
        <v>16.078892906458154</v>
      </c>
      <c r="Z297" s="100">
        <f>+'Ark1'!V2864</f>
        <v>86.784514851442211</v>
      </c>
      <c r="AA297" s="301">
        <f t="shared" si="33"/>
        <v>11858.278580397844</v>
      </c>
      <c r="AB297" s="10">
        <f t="shared" si="32"/>
        <v>64.475185023944277</v>
      </c>
      <c r="AC297" s="39"/>
      <c r="AD297"/>
      <c r="AE297"/>
      <c r="AG297"/>
      <c r="AH297"/>
      <c r="AI297"/>
      <c r="AJ297"/>
      <c r="AK297"/>
      <c r="AL297"/>
      <c r="AM297"/>
    </row>
    <row r="298" spans="1:39" ht="15.6">
      <c r="A298" s="39"/>
      <c r="B298">
        <f>+'Ark1'!C2865</f>
        <v>2010</v>
      </c>
      <c r="C298">
        <f>+'Ark1'!N2865</f>
        <v>81</v>
      </c>
      <c r="D298" s="3" t="s">
        <v>409</v>
      </c>
      <c r="E298" s="301">
        <f>+'Ark1'!Q2865</f>
        <v>2265</v>
      </c>
      <c r="G298" s="301">
        <f>+'Ark1'!R2865</f>
        <v>138645.5</v>
      </c>
      <c r="I298" s="100">
        <f>+'Ark1'!AD2865</f>
        <v>9.3612787658510559</v>
      </c>
      <c r="K298" s="100">
        <f>+'Ark1'!AE2865</f>
        <v>9.6375689406722067</v>
      </c>
      <c r="M298" s="1">
        <f>+'Ark1'!U2865</f>
        <v>60.711104377031504</v>
      </c>
      <c r="O298" s="100">
        <f>+'Ark1'!W2865</f>
        <v>82.045529352770942</v>
      </c>
      <c r="Q298" s="1">
        <f>+'Ark1'!X2865</f>
        <v>0</v>
      </c>
      <c r="S298" s="1">
        <f>+'Ark1'!Y2865</f>
        <v>0</v>
      </c>
      <c r="T298" s="44"/>
      <c r="V298" s="44"/>
      <c r="W298" s="1">
        <f>+'Ark1'!AA2865</f>
        <v>0.57784384890935148</v>
      </c>
      <c r="X298" s="1">
        <f>+'Ark1'!AB2865</f>
        <v>2.8941119738416141</v>
      </c>
      <c r="Y298" s="1">
        <f>+'Ark1'!T2865</f>
        <v>15.969851167185372</v>
      </c>
      <c r="Z298" s="100">
        <f>+'Ark1'!V2865</f>
        <v>88.920223829770492</v>
      </c>
      <c r="AA298" s="301">
        <f t="shared" si="33"/>
        <v>11375.243439879603</v>
      </c>
      <c r="AB298" s="10">
        <f t="shared" si="32"/>
        <v>61.212141280353201</v>
      </c>
      <c r="AC298" s="39"/>
      <c r="AD298"/>
      <c r="AE298"/>
      <c r="AG298"/>
      <c r="AH298"/>
      <c r="AI298"/>
      <c r="AJ298"/>
      <c r="AK298"/>
      <c r="AL298"/>
      <c r="AM298"/>
    </row>
    <row r="299" spans="1:39" ht="15.6">
      <c r="A299" s="39"/>
      <c r="B299">
        <f>+'Ark1'!C2866</f>
        <v>2010</v>
      </c>
      <c r="C299">
        <f>+'Ark1'!N2866</f>
        <v>83</v>
      </c>
      <c r="D299" s="3" t="s">
        <v>408</v>
      </c>
      <c r="E299" s="301">
        <f>+'Ark1'!Q2866</f>
        <v>2267</v>
      </c>
      <c r="G299" s="301">
        <f>+'Ark1'!R2866</f>
        <v>126480.5</v>
      </c>
      <c r="I299" s="100">
        <f>+'Ark1'!AD2866</f>
        <v>8.5399037036486902</v>
      </c>
      <c r="K299" s="100">
        <f>+'Ark1'!AE2866</f>
        <v>9.0040686740234381</v>
      </c>
      <c r="M299" s="1">
        <f>+'Ark1'!U2866</f>
        <v>60.433432075523953</v>
      </c>
      <c r="O299" s="100">
        <f>+'Ark1'!W2866</f>
        <v>84.034368926661557</v>
      </c>
      <c r="Q299" s="1">
        <f>+'Ark1'!X2866</f>
        <v>0</v>
      </c>
      <c r="S299" s="1">
        <f>+'Ark1'!Y2866</f>
        <v>0</v>
      </c>
      <c r="T299" s="44"/>
      <c r="V299" s="44"/>
      <c r="W299" s="1">
        <f>+'Ark1'!AA2866</f>
        <v>0.58111570914441446</v>
      </c>
      <c r="X299" s="1">
        <f>+'Ark1'!AB2866</f>
        <v>2.900465040189903</v>
      </c>
      <c r="Y299" s="1">
        <f>+'Ark1'!T2866</f>
        <v>15.857527444942106</v>
      </c>
      <c r="Z299" s="100">
        <f>+'Ark1'!V2866</f>
        <v>91.08588139331421</v>
      </c>
      <c r="AA299" s="301">
        <f t="shared" si="33"/>
        <v>10628.708999028617</v>
      </c>
      <c r="AB299" s="10">
        <f t="shared" si="32"/>
        <v>55.792015880017644</v>
      </c>
      <c r="AC299" s="39"/>
      <c r="AD299"/>
      <c r="AE299"/>
      <c r="AG299"/>
      <c r="AH299"/>
      <c r="AI299"/>
      <c r="AJ299"/>
      <c r="AK299"/>
      <c r="AL299"/>
      <c r="AM299"/>
    </row>
    <row r="300" spans="1:39" ht="15.6">
      <c r="A300" s="39"/>
      <c r="B300">
        <f>+'Ark1'!C2867</f>
        <v>2010</v>
      </c>
      <c r="C300">
        <f>+'Ark1'!N2867</f>
        <v>85</v>
      </c>
      <c r="D300" s="3" t="s">
        <v>407</v>
      </c>
      <c r="E300" s="301">
        <f>+'Ark1'!Q2867</f>
        <v>2258</v>
      </c>
      <c r="G300" s="301">
        <f>+'Ark1'!R2867</f>
        <v>108179.5</v>
      </c>
      <c r="I300" s="100">
        <f>+'Ark1'!AD2867</f>
        <v>7.3042288155791875</v>
      </c>
      <c r="K300" s="100">
        <f>+'Ark1'!AE2867</f>
        <v>7.8827774229144882</v>
      </c>
      <c r="M300" s="1">
        <f>+'Ark1'!U2867</f>
        <v>60.113112441906189</v>
      </c>
      <c r="O300" s="100">
        <f>+'Ark1'!W2867</f>
        <v>86.021921431709472</v>
      </c>
      <c r="Q300" s="1">
        <f>+'Ark1'!X2867</f>
        <v>0</v>
      </c>
      <c r="S300" s="1">
        <f>+'Ark1'!Y2867</f>
        <v>0</v>
      </c>
      <c r="T300" s="44"/>
      <c r="V300" s="44"/>
      <c r="W300" s="1">
        <f>+'Ark1'!AA2867</f>
        <v>0.56548095046531444</v>
      </c>
      <c r="X300" s="1">
        <f>+'Ark1'!AB2867</f>
        <v>2.9095398971091702</v>
      </c>
      <c r="Y300" s="1">
        <f>+'Ark1'!T2867</f>
        <v>15.717774624582288</v>
      </c>
      <c r="Z300" s="100">
        <f>+'Ark1'!V2867</f>
        <v>93.247308093495334</v>
      </c>
      <c r="AA300" s="301">
        <f t="shared" si="33"/>
        <v>9305.8084495216135</v>
      </c>
      <c r="AB300" s="10">
        <f t="shared" si="32"/>
        <v>47.909433126660758</v>
      </c>
      <c r="AC300" s="39"/>
      <c r="AD300"/>
      <c r="AE300"/>
      <c r="AG300"/>
      <c r="AH300"/>
      <c r="AI300"/>
      <c r="AJ300"/>
      <c r="AK300"/>
      <c r="AL300"/>
      <c r="AM300"/>
    </row>
    <row r="301" spans="1:39" ht="15.6">
      <c r="A301" s="39"/>
      <c r="B301">
        <f>+'Ark1'!C2868</f>
        <v>2010</v>
      </c>
      <c r="C301">
        <f>+'Ark1'!N2868</f>
        <v>87</v>
      </c>
      <c r="D301" s="3" t="s">
        <v>406</v>
      </c>
      <c r="E301" s="301">
        <f>+'Ark1'!Q2868</f>
        <v>2261</v>
      </c>
      <c r="G301" s="301">
        <f>+'Ark1'!R2868</f>
        <v>120138</v>
      </c>
      <c r="I301" s="100">
        <f>+'Ark1'!AD2868</f>
        <v>8.111661095180251</v>
      </c>
      <c r="K301" s="100">
        <f>+'Ark1'!AE2868</f>
        <v>9.0030452500829607</v>
      </c>
      <c r="M301" s="1">
        <f>+'Ark1'!U2868</f>
        <v>59.73720019986677</v>
      </c>
      <c r="O301" s="100">
        <f>+'Ark1'!W2868</f>
        <v>88.463620086606682</v>
      </c>
      <c r="Q301" s="1">
        <f>+'Ark1'!X2868</f>
        <v>0</v>
      </c>
      <c r="S301" s="1">
        <f>+'Ark1'!Y2868</f>
        <v>0</v>
      </c>
      <c r="T301" s="44"/>
      <c r="V301" s="44"/>
      <c r="W301" s="1">
        <f>+'Ark1'!AA2868</f>
        <v>0.85497863181810529</v>
      </c>
      <c r="X301" s="1">
        <f>+'Ark1'!AB2868</f>
        <v>2.9521286410911758</v>
      </c>
      <c r="Y301" s="1">
        <f>+'Ark1'!T2868</f>
        <v>15.532021508598438</v>
      </c>
      <c r="Z301" s="100">
        <f>+'Ark1'!V2868</f>
        <v>95.889842849442786</v>
      </c>
      <c r="AA301" s="301">
        <f t="shared" si="33"/>
        <v>10627.842389964753</v>
      </c>
      <c r="AB301" s="10">
        <f t="shared" si="32"/>
        <v>53.134896063688636</v>
      </c>
      <c r="AC301" s="39"/>
      <c r="AD301"/>
      <c r="AE301"/>
      <c r="AG301"/>
      <c r="AH301"/>
      <c r="AI301"/>
      <c r="AJ301"/>
      <c r="AK301"/>
      <c r="AL301"/>
      <c r="AM301"/>
    </row>
    <row r="302" spans="1:39" ht="15.6">
      <c r="A302" s="39"/>
      <c r="B302">
        <f>+'Ark1'!C2869</f>
        <v>2010</v>
      </c>
      <c r="C302">
        <f>+'Ark1'!N2869</f>
        <v>90</v>
      </c>
      <c r="D302" s="3" t="s">
        <v>405</v>
      </c>
      <c r="E302" s="301">
        <f>+'Ark1'!Q2869</f>
        <v>2288</v>
      </c>
      <c r="G302" s="301">
        <f>+'Ark1'!R2869</f>
        <v>112803</v>
      </c>
      <c r="I302" s="100">
        <f>+'Ark1'!AD2869</f>
        <v>7.6164053548387507</v>
      </c>
      <c r="K302" s="100">
        <f>+'Ark1'!AE2869</f>
        <v>8.8051646709034408</v>
      </c>
      <c r="M302" s="1">
        <f>+'Ark1'!U2869</f>
        <v>59.079084868753711</v>
      </c>
      <c r="O302" s="100">
        <f>+'Ark1'!W2869</f>
        <v>92.162763135713817</v>
      </c>
      <c r="Q302" s="1">
        <f>+'Ark1'!X2869</f>
        <v>0</v>
      </c>
      <c r="S302" s="1">
        <f>+'Ark1'!Y2869</f>
        <v>0</v>
      </c>
      <c r="T302" s="44"/>
      <c r="V302" s="44"/>
      <c r="W302" s="1">
        <f>+'Ark1'!AA2869</f>
        <v>1.406097643211067</v>
      </c>
      <c r="X302" s="1">
        <f>+'Ark1'!AB2869</f>
        <v>3.0211037188883001</v>
      </c>
      <c r="Y302" s="1">
        <f>+'Ark1'!T2869</f>
        <v>15.195890180225701</v>
      </c>
      <c r="Z302" s="100">
        <f>+'Ark1'!V2869</f>
        <v>99.918718480176452</v>
      </c>
      <c r="AA302" s="301">
        <f t="shared" si="33"/>
        <v>10396.236169997925</v>
      </c>
      <c r="AB302" s="10">
        <f t="shared" si="32"/>
        <v>49.302010489510486</v>
      </c>
      <c r="AC302" s="39"/>
      <c r="AD302"/>
      <c r="AE302"/>
      <c r="AG302"/>
      <c r="AH302"/>
      <c r="AI302"/>
      <c r="AJ302"/>
      <c r="AK302"/>
      <c r="AL302"/>
      <c r="AM302"/>
    </row>
    <row r="303" spans="1:39" ht="15.6">
      <c r="A303" s="39"/>
      <c r="B303">
        <f>+'Ark1'!C2870</f>
        <v>2010</v>
      </c>
      <c r="C303">
        <f>+'Ark1'!N2870</f>
        <v>95</v>
      </c>
      <c r="D303" s="3" t="s">
        <v>404</v>
      </c>
      <c r="E303" s="301">
        <f>+'Ark1'!Q2870</f>
        <v>2069</v>
      </c>
      <c r="G303" s="301">
        <f>+'Ark1'!R2870</f>
        <v>41444</v>
      </c>
      <c r="I303" s="100">
        <f>+'Ark1'!AD2870</f>
        <v>2.7982793323398965</v>
      </c>
      <c r="K303" s="100">
        <f>+'Ark1'!AE2870</f>
        <v>3.4070074017724523</v>
      </c>
      <c r="M303" s="1">
        <f>+'Ark1'!U2870</f>
        <v>58.208313206453482</v>
      </c>
      <c r="O303" s="100">
        <f>+'Ark1'!W2870</f>
        <v>97.090498502560635</v>
      </c>
      <c r="Q303" s="1">
        <f>+'Ark1'!X2870</f>
        <v>0</v>
      </c>
      <c r="S303" s="1">
        <f>+'Ark1'!Y2870</f>
        <v>0</v>
      </c>
      <c r="T303" s="44"/>
      <c r="V303" s="44"/>
      <c r="W303" s="1">
        <f>+'Ark1'!AA2870</f>
        <v>1.401895894104044</v>
      </c>
      <c r="X303" s="1">
        <f>+'Ark1'!AB2870</f>
        <v>3.1115166023139897</v>
      </c>
      <c r="Y303" s="1">
        <f>+'Ark1'!T2870</f>
        <v>14.725629765466651</v>
      </c>
      <c r="Z303" s="100">
        <f>+'Ark1'!V2870</f>
        <v>105.29173308319352</v>
      </c>
      <c r="AA303" s="301">
        <f t="shared" si="33"/>
        <v>4023.818619940123</v>
      </c>
      <c r="AB303" s="10">
        <f t="shared" si="32"/>
        <v>20.030932817786372</v>
      </c>
      <c r="AC303" s="39"/>
      <c r="AD303"/>
      <c r="AE303"/>
      <c r="AG303"/>
      <c r="AH303"/>
      <c r="AI303"/>
      <c r="AJ303"/>
      <c r="AK303"/>
      <c r="AL303"/>
      <c r="AM303"/>
    </row>
    <row r="304" spans="1:39" ht="15.6">
      <c r="A304" s="39"/>
      <c r="B304">
        <f>+'Ark1'!C2871</f>
        <v>2010</v>
      </c>
      <c r="C304">
        <f>+'Ark1'!N2871</f>
        <v>100</v>
      </c>
      <c r="D304" s="3" t="s">
        <v>403</v>
      </c>
      <c r="E304" s="301">
        <f>+'Ark1'!Q2871</f>
        <v>1633</v>
      </c>
      <c r="G304" s="301">
        <f>+'Ark1'!R2871</f>
        <v>15298.25</v>
      </c>
      <c r="I304" s="100">
        <f>+'Ark1'!AD2871</f>
        <v>1.0329306243598304</v>
      </c>
      <c r="K304" s="100">
        <f>+'Ark1'!AE2871</f>
        <v>1.3267778515167861</v>
      </c>
      <c r="M304" s="1">
        <f>+'Ark1'!U2871</f>
        <v>57.203566462167693</v>
      </c>
      <c r="O304" s="100">
        <f>+'Ark1'!W2871</f>
        <v>102.44370715746388</v>
      </c>
      <c r="Q304" s="1">
        <f>+'Ark1'!X2871</f>
        <v>0</v>
      </c>
      <c r="S304" s="1">
        <f>+'Ark1'!Y2871</f>
        <v>0</v>
      </c>
      <c r="T304" s="44"/>
      <c r="V304" s="44"/>
      <c r="W304" s="1">
        <f>+'Ark1'!AA2871</f>
        <v>1.6864010490804795</v>
      </c>
      <c r="X304" s="1">
        <f>+'Ark1'!AB2871</f>
        <v>3.1959893642727208</v>
      </c>
      <c r="Y304" s="1">
        <f>+'Ark1'!T2871</f>
        <v>14.197571617668689</v>
      </c>
      <c r="Z304" s="100">
        <f>+'Ark1'!V2871</f>
        <v>111.11287767505158</v>
      </c>
      <c r="AA304" s="301">
        <f t="shared" si="33"/>
        <v>1567.2094430216719</v>
      </c>
      <c r="AB304" s="10">
        <f t="shared" si="32"/>
        <v>9.368187385180649</v>
      </c>
      <c r="AC304" s="39"/>
      <c r="AD304"/>
      <c r="AE304"/>
      <c r="AG304"/>
      <c r="AH304"/>
      <c r="AI304"/>
      <c r="AJ304"/>
      <c r="AK304"/>
      <c r="AL304"/>
      <c r="AM304"/>
    </row>
    <row r="305" spans="1:39" ht="15.6">
      <c r="A305" s="39"/>
      <c r="B305">
        <f>+'Ark1'!C2872</f>
        <v>2009</v>
      </c>
      <c r="C305">
        <f>+'Ark1'!N2872</f>
        <v>40</v>
      </c>
      <c r="D305" s="3" t="s">
        <v>402</v>
      </c>
      <c r="E305" s="301">
        <f>+'Ark1'!Q2872</f>
        <v>1694</v>
      </c>
      <c r="G305" s="301">
        <f>+'Ark1'!R2872</f>
        <v>13107</v>
      </c>
      <c r="I305" s="100">
        <f>+'Ark1'!AD2872</f>
        <v>0.91711920870392094</v>
      </c>
      <c r="K305" s="100">
        <f>+'Ark1'!AE2872</f>
        <v>0.58158150236959982</v>
      </c>
      <c r="M305" s="1">
        <f>+'Ark1'!U2872</f>
        <v>61.10838571209564</v>
      </c>
      <c r="O305" s="100">
        <f>+'Ark1'!W2872</f>
        <v>50.290648474628277</v>
      </c>
      <c r="Q305" s="1">
        <f>+'Ark1'!X2872</f>
        <v>0</v>
      </c>
      <c r="S305" s="1">
        <f>+'Ark1'!Y2872</f>
        <v>0</v>
      </c>
      <c r="T305" s="44"/>
      <c r="V305" s="44"/>
      <c r="W305" s="1">
        <f>+'Ark1'!AA2872</f>
        <v>3.8628749375974945</v>
      </c>
      <c r="X305" s="1">
        <f>+'Ark1'!AB2872</f>
        <v>3.160007337745395</v>
      </c>
      <c r="Y305" s="1">
        <f>+'Ark1'!T2872</f>
        <v>15.982375829709316</v>
      </c>
      <c r="Z305" s="100">
        <f>+'Ark1'!V2872</f>
        <v>54.725565625026597</v>
      </c>
      <c r="AA305" s="301">
        <f t="shared" si="33"/>
        <v>659.15952955695286</v>
      </c>
      <c r="AB305" s="10">
        <f t="shared" si="32"/>
        <v>7.7373081463990552</v>
      </c>
      <c r="AC305" s="39"/>
      <c r="AD305"/>
      <c r="AE305"/>
      <c r="AG305"/>
      <c r="AH305"/>
      <c r="AI305"/>
      <c r="AJ305"/>
      <c r="AK305"/>
      <c r="AL305"/>
      <c r="AM305"/>
    </row>
    <row r="306" spans="1:39" ht="15.6">
      <c r="A306" s="39"/>
      <c r="B306">
        <f>+'Ark1'!C2873</f>
        <v>2009</v>
      </c>
      <c r="C306">
        <f>+'Ark1'!N2873</f>
        <v>55</v>
      </c>
      <c r="D306" s="3" t="s">
        <v>401</v>
      </c>
      <c r="E306" s="301">
        <f>+'Ark1'!Q2873</f>
        <v>2201</v>
      </c>
      <c r="G306" s="301">
        <f>+'Ark1'!R2873</f>
        <v>43888</v>
      </c>
      <c r="I306" s="100">
        <f>+'Ark1'!AD2873</f>
        <v>3.0709184276796897</v>
      </c>
      <c r="K306" s="100">
        <f>+'Ark1'!AE2873</f>
        <v>2.3315541920299498</v>
      </c>
      <c r="M306" s="1">
        <f>+'Ark1'!U2873</f>
        <v>61.338358726393558</v>
      </c>
      <c r="O306" s="100">
        <f>+'Ark1'!W2873</f>
        <v>59.991451509898752</v>
      </c>
      <c r="Q306" s="1">
        <f>+'Ark1'!X2873</f>
        <v>0</v>
      </c>
      <c r="S306" s="1">
        <f>+'Ark1'!Y2873</f>
        <v>0</v>
      </c>
      <c r="T306" s="44"/>
      <c r="V306" s="44"/>
      <c r="W306" s="1">
        <f>+'Ark1'!AA2873</f>
        <v>2.187846267374725</v>
      </c>
      <c r="X306" s="1">
        <f>+'Ark1'!AB2873</f>
        <v>3.2777050276787896</v>
      </c>
      <c r="Y306" s="1">
        <f>+'Ark1'!T2873</f>
        <v>16.051882063434203</v>
      </c>
      <c r="Z306" s="100">
        <f>+'Ark1'!V2873</f>
        <v>65.060396344650684</v>
      </c>
      <c r="AA306" s="301">
        <f t="shared" si="33"/>
        <v>2632.9048238664363</v>
      </c>
      <c r="AB306" s="10">
        <f t="shared" si="32"/>
        <v>19.940027260336212</v>
      </c>
      <c r="AC306" s="39"/>
      <c r="AD306"/>
      <c r="AE306"/>
      <c r="AG306"/>
      <c r="AH306"/>
      <c r="AI306"/>
      <c r="AJ306"/>
      <c r="AK306"/>
      <c r="AL306"/>
      <c r="AM306"/>
    </row>
    <row r="307" spans="1:39" ht="15.6">
      <c r="A307" s="39"/>
      <c r="B307">
        <f>+'Ark1'!C2874</f>
        <v>2009</v>
      </c>
      <c r="C307">
        <f>+'Ark1'!N2874</f>
        <v>63</v>
      </c>
      <c r="D307" s="3" t="s">
        <v>400</v>
      </c>
      <c r="E307" s="301">
        <f>+'Ark1'!Q2874</f>
        <v>2023</v>
      </c>
      <c r="G307" s="301">
        <f>+'Ark1'!R2874</f>
        <v>24820</v>
      </c>
      <c r="I307" s="100">
        <f>+'Ark1'!AD2874</f>
        <v>1.7366978530580079</v>
      </c>
      <c r="K307" s="100">
        <f>+'Ark1'!AE2874</f>
        <v>1.4094084527643889</v>
      </c>
      <c r="M307" s="1">
        <f>+'Ark1'!U2874</f>
        <v>61.170845763121839</v>
      </c>
      <c r="O307" s="100">
        <f>+'Ark1'!W2874</f>
        <v>64.096476658872405</v>
      </c>
      <c r="Q307" s="1">
        <f>+'Ark1'!X2874</f>
        <v>0</v>
      </c>
      <c r="S307" s="1">
        <f>+'Ark1'!Y2874</f>
        <v>0</v>
      </c>
      <c r="T307" s="44"/>
      <c r="V307" s="44"/>
      <c r="W307" s="1">
        <f>+'Ark1'!AA2874</f>
        <v>0.57671121542003201</v>
      </c>
      <c r="X307" s="1">
        <f>+'Ark1'!AB2874</f>
        <v>3.2900326609224746</v>
      </c>
      <c r="Y307" s="1">
        <f>+'Ark1'!T2874</f>
        <v>15.988517324738108</v>
      </c>
      <c r="Z307" s="100">
        <f>+'Ark1'!V2874</f>
        <v>69.482813938436479</v>
      </c>
      <c r="AA307" s="301">
        <f t="shared" si="33"/>
        <v>1590.874550673213</v>
      </c>
      <c r="AB307" s="10">
        <f t="shared" si="32"/>
        <v>12.268907563025211</v>
      </c>
      <c r="AC307" s="39"/>
      <c r="AD307"/>
      <c r="AE307"/>
      <c r="AG307"/>
      <c r="AH307"/>
      <c r="AI307"/>
      <c r="AJ307"/>
      <c r="AK307"/>
      <c r="AL307"/>
      <c r="AM307"/>
    </row>
    <row r="308" spans="1:39" ht="15.6">
      <c r="A308" s="39"/>
      <c r="B308">
        <f>+'Ark1'!C2875</f>
        <v>2009</v>
      </c>
      <c r="C308">
        <f>+'Ark1'!N2875</f>
        <v>65</v>
      </c>
      <c r="D308" s="3" t="s">
        <v>399</v>
      </c>
      <c r="E308" s="301">
        <f>+'Ark1'!Q2875</f>
        <v>2152</v>
      </c>
      <c r="G308" s="301">
        <f>+'Ark1'!R2875</f>
        <v>36357</v>
      </c>
      <c r="I308" s="100">
        <f>+'Ark1'!AD2875</f>
        <v>2.5439614763751015</v>
      </c>
      <c r="K308" s="100">
        <f>+'Ark1'!AE2875</f>
        <v>2.1301759996741452</v>
      </c>
      <c r="M308" s="1">
        <f>+'Ark1'!U2875</f>
        <v>60.982338862754801</v>
      </c>
      <c r="O308" s="100">
        <f>+'Ark1'!W2875</f>
        <v>66.107867734037825</v>
      </c>
      <c r="Q308" s="1">
        <f>+'Ark1'!X2875</f>
        <v>0</v>
      </c>
      <c r="S308" s="1">
        <f>+'Ark1'!Y2875</f>
        <v>0</v>
      </c>
      <c r="T308" s="44"/>
      <c r="V308" s="44"/>
      <c r="W308" s="1">
        <f>+'Ark1'!AA2875</f>
        <v>0.57169270118381887</v>
      </c>
      <c r="X308" s="1">
        <f>+'Ark1'!AB2875</f>
        <v>3.2949204583205658</v>
      </c>
      <c r="Y308" s="1">
        <f>+'Ark1'!T2875</f>
        <v>15.924993811370577</v>
      </c>
      <c r="Z308" s="100">
        <f>+'Ark1'!V2875</f>
        <v>71.634672572013557</v>
      </c>
      <c r="AA308" s="301">
        <f t="shared" si="33"/>
        <v>2403.4837472064132</v>
      </c>
      <c r="AB308" s="10">
        <f t="shared" si="32"/>
        <v>16.894516728624534</v>
      </c>
      <c r="AC308" s="39"/>
      <c r="AD308"/>
      <c r="AE308"/>
      <c r="AG308"/>
      <c r="AH308"/>
      <c r="AI308"/>
      <c r="AJ308"/>
      <c r="AK308"/>
      <c r="AL308"/>
      <c r="AM308"/>
    </row>
    <row r="309" spans="1:39" ht="15.6">
      <c r="A309" s="39"/>
      <c r="B309">
        <f>+'Ark1'!C2876</f>
        <v>2009</v>
      </c>
      <c r="C309">
        <f>+'Ark1'!N2876</f>
        <v>67</v>
      </c>
      <c r="D309" s="3" t="s">
        <v>398</v>
      </c>
      <c r="E309" s="301">
        <f>+'Ark1'!Q2876</f>
        <v>2212</v>
      </c>
      <c r="G309" s="301">
        <f>+'Ark1'!R2876</f>
        <v>48565</v>
      </c>
      <c r="I309" s="100">
        <f>+'Ark1'!AD2876</f>
        <v>3.3981761173957366</v>
      </c>
      <c r="K309" s="100">
        <f>+'Ark1'!AE2876</f>
        <v>2.9314051696802612</v>
      </c>
      <c r="M309" s="1">
        <f>+'Ark1'!U2876</f>
        <v>60.796309263912342</v>
      </c>
      <c r="O309" s="100">
        <f>+'Ark1'!W2876</f>
        <v>68.109055896527209</v>
      </c>
      <c r="Q309" s="1">
        <f>+'Ark1'!X2876</f>
        <v>0</v>
      </c>
      <c r="S309" s="1">
        <f>+'Ark1'!Y2876</f>
        <v>0</v>
      </c>
      <c r="T309" s="44"/>
      <c r="V309" s="44"/>
      <c r="W309" s="1">
        <f>+'Ark1'!AA2876</f>
        <v>0.57268759919617562</v>
      </c>
      <c r="X309" s="1">
        <f>+'Ark1'!AB2876</f>
        <v>3.318578749679745</v>
      </c>
      <c r="Y309" s="1">
        <f>+'Ark1'!T2876</f>
        <v>15.850530217234629</v>
      </c>
      <c r="Z309" s="100">
        <f>+'Ark1'!V2876</f>
        <v>73.807614811911009</v>
      </c>
      <c r="AA309" s="301">
        <f t="shared" si="33"/>
        <v>3307.716299614844</v>
      </c>
      <c r="AB309" s="10">
        <f t="shared" si="32"/>
        <v>21.955244122965642</v>
      </c>
      <c r="AC309" s="39"/>
      <c r="AD309"/>
      <c r="AE309"/>
      <c r="AG309"/>
      <c r="AH309"/>
      <c r="AI309"/>
      <c r="AJ309"/>
      <c r="AK309"/>
      <c r="AL309"/>
      <c r="AM309"/>
    </row>
    <row r="310" spans="1:39" ht="15.6">
      <c r="A310" s="39"/>
      <c r="B310">
        <f>+'Ark1'!C2877</f>
        <v>2009</v>
      </c>
      <c r="C310">
        <f>+'Ark1'!N2877</f>
        <v>69</v>
      </c>
      <c r="D310" s="3" t="s">
        <v>457</v>
      </c>
      <c r="E310" s="301">
        <f>+'Ark1'!Q2877</f>
        <v>2289</v>
      </c>
      <c r="G310" s="301">
        <f>+'Ark1'!R2877</f>
        <v>64887</v>
      </c>
      <c r="I310" s="100">
        <f>+'Ark1'!AD2877</f>
        <v>4.5402543751561248</v>
      </c>
      <c r="K310" s="100">
        <f>+'Ark1'!AE2877</f>
        <v>4.0312500792526871</v>
      </c>
      <c r="M310" s="1">
        <f>+'Ark1'!U2877</f>
        <v>60.575478242103806</v>
      </c>
      <c r="O310" s="100">
        <f>+'Ark1'!W2877</f>
        <v>70.101899095155474</v>
      </c>
      <c r="Q310" s="1">
        <f>+'Ark1'!X2877</f>
        <v>0</v>
      </c>
      <c r="S310" s="1">
        <f>+'Ark1'!Y2877</f>
        <v>0</v>
      </c>
      <c r="T310" s="44"/>
      <c r="V310" s="44"/>
      <c r="W310" s="1">
        <f>+'Ark1'!AA2877</f>
        <v>0.56753600202240717</v>
      </c>
      <c r="X310" s="1">
        <f>+'Ark1'!AB2877</f>
        <v>3.3068400907897706</v>
      </c>
      <c r="Y310" s="1">
        <f>+'Ark1'!T2877</f>
        <v>15.772712561838272</v>
      </c>
      <c r="Z310" s="100">
        <f>+'Ark1'!V2877</f>
        <v>75.966484996045253</v>
      </c>
      <c r="AA310" s="301">
        <f t="shared" si="33"/>
        <v>4548.7019265873532</v>
      </c>
      <c r="AB310" s="10">
        <f t="shared" si="32"/>
        <v>28.347313237221496</v>
      </c>
      <c r="AC310" s="39"/>
      <c r="AD310"/>
      <c r="AE310"/>
      <c r="AG310"/>
      <c r="AH310"/>
      <c r="AI310"/>
      <c r="AJ310"/>
      <c r="AK310"/>
      <c r="AL310"/>
      <c r="AM310"/>
    </row>
    <row r="311" spans="1:39" ht="15.6">
      <c r="A311" s="39"/>
      <c r="B311" s="46">
        <f>+'Ark1'!C2878</f>
        <v>2009</v>
      </c>
      <c r="C311" s="46">
        <f>+'Ark1'!N2878</f>
        <v>71</v>
      </c>
      <c r="D311" s="47" t="s">
        <v>519</v>
      </c>
      <c r="E311" s="335">
        <f>+'Ark1'!Q2878</f>
        <v>2319</v>
      </c>
      <c r="F311" s="46"/>
      <c r="G311" s="335">
        <f>+'Ark1'!R2878</f>
        <v>87709</v>
      </c>
      <c r="H311" s="335"/>
      <c r="I311" s="99">
        <f>+'Ark1'!AD2878</f>
        <v>6.1371487507600708</v>
      </c>
      <c r="J311" s="46"/>
      <c r="K311" s="99">
        <f>+'Ark1'!AE2878</f>
        <v>5.6012428948273607</v>
      </c>
      <c r="L311" s="46"/>
      <c r="M311" s="48">
        <f>+'Ark1'!U2878</f>
        <v>60.328942866917586</v>
      </c>
      <c r="N311" s="46"/>
      <c r="O311" s="99">
        <f>+'Ark1'!W2878</f>
        <v>72.05902155319751</v>
      </c>
      <c r="P311" s="46"/>
      <c r="Q311" s="48">
        <f>+'Ark1'!X2878</f>
        <v>0</v>
      </c>
      <c r="R311" s="46"/>
      <c r="S311" s="48">
        <f>+'Ark1'!Y2878</f>
        <v>0</v>
      </c>
      <c r="T311" s="44"/>
      <c r="U311" s="65"/>
      <c r="V311" s="44"/>
      <c r="W311" s="48">
        <f>+'Ark1'!AA2878</f>
        <v>0.58309957106673049</v>
      </c>
      <c r="X311" s="48">
        <f>+'Ark1'!AB2878</f>
        <v>3.3223767523861598</v>
      </c>
      <c r="Y311" s="48">
        <f>+'Ark1'!T2878</f>
        <v>15.66785620631862</v>
      </c>
      <c r="Z311" s="99">
        <f>+'Ark1'!V2878</f>
        <v>78.087334149021345</v>
      </c>
      <c r="AA311" s="335">
        <f>+(G311*O311)/1000</f>
        <v>6320.2247214094004</v>
      </c>
      <c r="AB311" s="65">
        <f t="shared" si="32"/>
        <v>37.821905993962915</v>
      </c>
      <c r="AC311" s="39"/>
      <c r="AD311"/>
      <c r="AE311"/>
      <c r="AG311"/>
      <c r="AH311"/>
      <c r="AI311"/>
      <c r="AJ311"/>
      <c r="AK311"/>
      <c r="AL311"/>
      <c r="AM311"/>
    </row>
    <row r="312" spans="1:39" ht="15.6">
      <c r="A312" s="39"/>
      <c r="B312" s="46">
        <f>+'Ark1'!C2879</f>
        <v>2009</v>
      </c>
      <c r="C312" s="46">
        <f>+'Ark1'!N2879</f>
        <v>73</v>
      </c>
      <c r="D312" s="47" t="s">
        <v>413</v>
      </c>
      <c r="E312" s="335">
        <f>+'Ark1'!Q2879</f>
        <v>2368</v>
      </c>
      <c r="F312" s="46"/>
      <c r="G312" s="335">
        <f>+'Ark1'!R2879</f>
        <v>108396</v>
      </c>
      <c r="H312" s="335"/>
      <c r="I312" s="99">
        <f>+'Ark1'!AD2879</f>
        <v>7.5846535245800144</v>
      </c>
      <c r="J312" s="46"/>
      <c r="K312" s="99">
        <f>+'Ark1'!AE2879</f>
        <v>7.1165524489169236</v>
      </c>
      <c r="L312" s="46"/>
      <c r="M312" s="48">
        <f>+'Ark1'!U2879</f>
        <v>60.08676637480049</v>
      </c>
      <c r="N312" s="46"/>
      <c r="O312" s="99">
        <f>+'Ark1'!W2879</f>
        <v>74.073439561555674</v>
      </c>
      <c r="P312" s="46"/>
      <c r="Q312" s="48">
        <f>+'Ark1'!X2879</f>
        <v>0</v>
      </c>
      <c r="R312" s="46"/>
      <c r="S312" s="48">
        <f>+'Ark1'!Y2879</f>
        <v>0</v>
      </c>
      <c r="T312" s="44"/>
      <c r="U312" s="65"/>
      <c r="V312" s="44"/>
      <c r="W312" s="48">
        <f>+'Ark1'!AA2879</f>
        <v>0.57811607272247656</v>
      </c>
      <c r="X312" s="48">
        <f>+'Ark1'!AB2879</f>
        <v>3.3109992460325568</v>
      </c>
      <c r="Y312" s="48">
        <f>+'Ark1'!T2879</f>
        <v>15.573065426768515</v>
      </c>
      <c r="Z312" s="99">
        <f>+'Ark1'!V2879</f>
        <v>80.262536325251702</v>
      </c>
      <c r="AA312" s="335">
        <f t="shared" ref="AA312:AA328" si="34">+(G312*O312)/1000</f>
        <v>8029.2645547143893</v>
      </c>
      <c r="AB312" s="65">
        <f t="shared" si="32"/>
        <v>45.775337837837839</v>
      </c>
      <c r="AC312" s="39"/>
      <c r="AD312"/>
      <c r="AE312"/>
      <c r="AG312"/>
      <c r="AH312"/>
      <c r="AI312"/>
      <c r="AJ312"/>
      <c r="AK312"/>
      <c r="AL312"/>
      <c r="AM312"/>
    </row>
    <row r="313" spans="1:39" ht="15.6">
      <c r="A313" s="39"/>
      <c r="B313" s="46">
        <f>+'Ark1'!C2880</f>
        <v>2009</v>
      </c>
      <c r="C313" s="46">
        <f>+'Ark1'!N2880</f>
        <v>75</v>
      </c>
      <c r="D313" s="47" t="s">
        <v>412</v>
      </c>
      <c r="E313" s="335">
        <f>+'Ark1'!Q2880</f>
        <v>2347</v>
      </c>
      <c r="F313" s="46"/>
      <c r="G313" s="335">
        <f>+'Ark1'!R2880</f>
        <v>132085</v>
      </c>
      <c r="H313" s="335"/>
      <c r="I313" s="99">
        <f>+'Ark1'!AD2880</f>
        <v>9.2422133731332412</v>
      </c>
      <c r="J313" s="46"/>
      <c r="K313" s="99">
        <f>+'Ark1'!AE2880</f>
        <v>8.9034208784700226</v>
      </c>
      <c r="L313" s="46"/>
      <c r="M313" s="48">
        <f>+'Ark1'!U2880</f>
        <v>59.805984051616399</v>
      </c>
      <c r="N313" s="46"/>
      <c r="O313" s="99">
        <f>+'Ark1'!W2880</f>
        <v>76.062261550460775</v>
      </c>
      <c r="P313" s="46"/>
      <c r="Q313" s="48">
        <f>+'Ark1'!X2880</f>
        <v>0</v>
      </c>
      <c r="R313" s="46"/>
      <c r="S313" s="48">
        <f>+'Ark1'!Y2880</f>
        <v>0</v>
      </c>
      <c r="T313" s="44"/>
      <c r="U313" s="65"/>
      <c r="V313" s="44"/>
      <c r="W313" s="48">
        <f>+'Ark1'!AA2880</f>
        <v>0.56878189284264813</v>
      </c>
      <c r="X313" s="48">
        <f>+'Ark1'!AB2880</f>
        <v>3.2944533124085433</v>
      </c>
      <c r="Y313" s="48">
        <f>+'Ark1'!T2880</f>
        <v>15.453632130824849</v>
      </c>
      <c r="Z313" s="99">
        <f>+'Ark1'!V2880</f>
        <v>82.428830786052927</v>
      </c>
      <c r="AA313" s="335">
        <f t="shared" si="34"/>
        <v>10046.683816892612</v>
      </c>
      <c r="AB313" s="65">
        <f t="shared" si="32"/>
        <v>56.278227524499364</v>
      </c>
      <c r="AC313" s="39"/>
      <c r="AD313"/>
      <c r="AE313"/>
      <c r="AG313"/>
      <c r="AH313"/>
      <c r="AI313"/>
      <c r="AJ313"/>
      <c r="AK313"/>
      <c r="AL313"/>
      <c r="AM313"/>
    </row>
    <row r="314" spans="1:39" ht="15.6">
      <c r="A314" s="39"/>
      <c r="B314" s="46">
        <f>+'Ark1'!C2881</f>
        <v>2009</v>
      </c>
      <c r="C314" s="46">
        <f>+'Ark1'!N2881</f>
        <v>77</v>
      </c>
      <c r="D314" s="47" t="s">
        <v>411</v>
      </c>
      <c r="E314" s="335">
        <f>+'Ark1'!Q2881</f>
        <v>2374</v>
      </c>
      <c r="F314" s="46"/>
      <c r="G314" s="335">
        <f>+'Ark1'!R2881</f>
        <v>142763</v>
      </c>
      <c r="H314" s="335"/>
      <c r="I314" s="99">
        <f>+'Ark1'!AD2881</f>
        <v>9.9893712971845474</v>
      </c>
      <c r="J314" s="46"/>
      <c r="K314" s="99">
        <f>+'Ark1'!AE2881</f>
        <v>9.8747742931853573</v>
      </c>
      <c r="L314" s="46"/>
      <c r="M314" s="48">
        <f>+'Ark1'!U2881</f>
        <v>59.578317895828377</v>
      </c>
      <c r="N314" s="46"/>
      <c r="O314" s="99">
        <f>+'Ark1'!W2881</f>
        <v>78.0509346580168</v>
      </c>
      <c r="P314" s="46"/>
      <c r="Q314" s="48">
        <f>+'Ark1'!X2881</f>
        <v>0</v>
      </c>
      <c r="R314" s="46"/>
      <c r="S314" s="48">
        <f>+'Ark1'!Y2881</f>
        <v>0</v>
      </c>
      <c r="T314" s="44"/>
      <c r="U314" s="65"/>
      <c r="V314" s="44"/>
      <c r="W314" s="48">
        <f>+'Ark1'!AA2881</f>
        <v>0.57617433758823611</v>
      </c>
      <c r="X314" s="48">
        <f>+'Ark1'!AB2881</f>
        <v>3.2867566658050777</v>
      </c>
      <c r="Y314" s="48">
        <f>+'Ark1'!T2881</f>
        <v>15.35434251171522</v>
      </c>
      <c r="Z314" s="99">
        <f>+'Ark1'!V2881</f>
        <v>84.584166141002783</v>
      </c>
      <c r="AA314" s="335">
        <f t="shared" si="34"/>
        <v>11142.785584582452</v>
      </c>
      <c r="AB314" s="65">
        <f t="shared" si="32"/>
        <v>60.136057287278852</v>
      </c>
      <c r="AC314" s="39"/>
      <c r="AD314"/>
      <c r="AE314"/>
      <c r="AG314"/>
      <c r="AH314"/>
      <c r="AI314"/>
      <c r="AJ314"/>
      <c r="AK314"/>
      <c r="AL314"/>
      <c r="AM314"/>
    </row>
    <row r="315" spans="1:39" ht="15.6">
      <c r="A315" s="39"/>
      <c r="B315" s="46">
        <f>+'Ark1'!C2882</f>
        <v>2009</v>
      </c>
      <c r="C315" s="46">
        <f>+'Ark1'!N2882</f>
        <v>79</v>
      </c>
      <c r="D315" s="47" t="s">
        <v>410</v>
      </c>
      <c r="E315" s="335">
        <f>+'Ark1'!Q2882</f>
        <v>2366</v>
      </c>
      <c r="F315" s="46"/>
      <c r="G315" s="335">
        <f>+'Ark1'!R2882</f>
        <v>150051</v>
      </c>
      <c r="H315" s="335"/>
      <c r="I315" s="99">
        <f>+'Ark1'!AD2882</f>
        <v>10.499325122852831</v>
      </c>
      <c r="J315" s="46"/>
      <c r="K315" s="99">
        <f>+'Ark1'!AE2882</f>
        <v>10.646587091405889</v>
      </c>
      <c r="L315" s="46"/>
      <c r="M315" s="48">
        <f>+'Ark1'!U2882</f>
        <v>59.341963523890797</v>
      </c>
      <c r="N315" s="46"/>
      <c r="O315" s="99">
        <f>+'Ark1'!W2882</f>
        <v>80.062077378413676</v>
      </c>
      <c r="P315" s="46"/>
      <c r="Q315" s="48">
        <f>+'Ark1'!X2882</f>
        <v>0</v>
      </c>
      <c r="R315" s="46"/>
      <c r="S315" s="48">
        <f>+'Ark1'!Y2882</f>
        <v>0</v>
      </c>
      <c r="T315" s="44"/>
      <c r="U315" s="65"/>
      <c r="V315" s="44"/>
      <c r="W315" s="48">
        <f>+'Ark1'!AA2882</f>
        <v>0.58926622275880014</v>
      </c>
      <c r="X315" s="48">
        <f>+'Ark1'!AB2882</f>
        <v>3.2694650335070135</v>
      </c>
      <c r="Y315" s="48">
        <f>+'Ark1'!T2882</f>
        <v>15.24939520563008</v>
      </c>
      <c r="Z315" s="99">
        <f>+'Ark1'!V2882</f>
        <v>86.761394060915393</v>
      </c>
      <c r="AA315" s="335">
        <f t="shared" si="34"/>
        <v>12013.394772708351</v>
      </c>
      <c r="AB315" s="65">
        <f t="shared" si="32"/>
        <v>63.41969568892646</v>
      </c>
      <c r="AC315" s="39"/>
      <c r="AD315"/>
      <c r="AE315"/>
      <c r="AG315"/>
      <c r="AH315"/>
      <c r="AI315"/>
      <c r="AJ315"/>
      <c r="AK315"/>
      <c r="AL315"/>
      <c r="AM315"/>
    </row>
    <row r="316" spans="1:39" ht="15.6">
      <c r="A316" s="39"/>
      <c r="B316" s="46">
        <f>+'Ark1'!C2883</f>
        <v>2009</v>
      </c>
      <c r="C316" s="46">
        <f>+'Ark1'!N2883</f>
        <v>81</v>
      </c>
      <c r="D316" s="47" t="s">
        <v>409</v>
      </c>
      <c r="E316" s="335">
        <f>+'Ark1'!Q2883</f>
        <v>2346</v>
      </c>
      <c r="F316" s="46"/>
      <c r="G316" s="335">
        <f>+'Ark1'!R2883</f>
        <v>133676</v>
      </c>
      <c r="H316" s="335"/>
      <c r="I316" s="99">
        <f>+'Ark1'!AD2883</f>
        <v>9.3535383644392578</v>
      </c>
      <c r="J316" s="46"/>
      <c r="K316" s="99">
        <f>+'Ark1'!AE2883</f>
        <v>9.7182084862886811</v>
      </c>
      <c r="L316" s="46"/>
      <c r="M316" s="48">
        <f>+'Ark1'!U2883</f>
        <v>59.147727697914405</v>
      </c>
      <c r="N316" s="46"/>
      <c r="O316" s="99">
        <f>+'Ark1'!W2883</f>
        <v>82.041391593268685</v>
      </c>
      <c r="P316" s="46"/>
      <c r="Q316" s="48">
        <f>+'Ark1'!X2883</f>
        <v>0</v>
      </c>
      <c r="R316" s="46"/>
      <c r="S316" s="48">
        <f>+'Ark1'!Y2883</f>
        <v>0</v>
      </c>
      <c r="T316" s="44"/>
      <c r="U316" s="65"/>
      <c r="V316" s="44"/>
      <c r="W316" s="48">
        <f>+'Ark1'!AA2883</f>
        <v>0.57783902088466443</v>
      </c>
      <c r="X316" s="48">
        <f>+'Ark1'!AB2883</f>
        <v>3.2528024594789642</v>
      </c>
      <c r="Y316" s="48">
        <f>+'Ark1'!T2883</f>
        <v>15.163612017116012</v>
      </c>
      <c r="Z316" s="99">
        <f>+'Ark1'!V2883</f>
        <v>88.915490209279767</v>
      </c>
      <c r="AA316" s="335">
        <f t="shared" si="34"/>
        <v>10966.965062621784</v>
      </c>
      <c r="AB316" s="65">
        <f t="shared" si="32"/>
        <v>56.980392156862742</v>
      </c>
      <c r="AC316" s="39"/>
      <c r="AD316"/>
      <c r="AE316"/>
      <c r="AG316"/>
      <c r="AH316"/>
      <c r="AI316"/>
      <c r="AJ316"/>
      <c r="AK316"/>
      <c r="AL316"/>
      <c r="AM316"/>
    </row>
    <row r="317" spans="1:39" ht="15.6">
      <c r="A317" s="39"/>
      <c r="B317" s="46">
        <f>+'Ark1'!C2884</f>
        <v>2009</v>
      </c>
      <c r="C317" s="46">
        <f>+'Ark1'!N2884</f>
        <v>83</v>
      </c>
      <c r="D317" s="47" t="s">
        <v>408</v>
      </c>
      <c r="E317" s="335">
        <f>+'Ark1'!Q2884</f>
        <v>2368</v>
      </c>
      <c r="F317" s="46"/>
      <c r="G317" s="335">
        <f>+'Ark1'!R2884</f>
        <v>115887</v>
      </c>
      <c r="H317" s="335"/>
      <c r="I317" s="99">
        <f>+'Ark1'!AD2884</f>
        <v>8.1088116074670999</v>
      </c>
      <c r="J317" s="46"/>
      <c r="K317" s="99">
        <f>+'Ark1'!AE2884</f>
        <v>8.6290290513925694</v>
      </c>
      <c r="L317" s="46"/>
      <c r="M317" s="48">
        <f>+'Ark1'!U2884</f>
        <v>58.937152573973677</v>
      </c>
      <c r="N317" s="46"/>
      <c r="O317" s="99">
        <f>+'Ark1'!W2884</f>
        <v>84.025754410798555</v>
      </c>
      <c r="P317" s="46"/>
      <c r="Q317" s="48">
        <f>+'Ark1'!X2884</f>
        <v>0</v>
      </c>
      <c r="R317" s="46"/>
      <c r="S317" s="48">
        <f>+'Ark1'!Y2884</f>
        <v>0</v>
      </c>
      <c r="T317" s="44"/>
      <c r="U317" s="65"/>
      <c r="V317" s="44"/>
      <c r="W317" s="48">
        <f>+'Ark1'!AA2884</f>
        <v>0.58131672892979613</v>
      </c>
      <c r="X317" s="48">
        <f>+'Ark1'!AB2884</f>
        <v>3.226926770371588</v>
      </c>
      <c r="Y317" s="48">
        <f>+'Ark1'!T2884</f>
        <v>15.060990447591189</v>
      </c>
      <c r="Z317" s="99">
        <f>+'Ark1'!V2884</f>
        <v>91.06301576760994</v>
      </c>
      <c r="AA317" s="335">
        <f t="shared" si="34"/>
        <v>9737.4926014042121</v>
      </c>
      <c r="AB317" s="65">
        <f t="shared" si="32"/>
        <v>48.938766891891895</v>
      </c>
      <c r="AC317" s="39"/>
      <c r="AD317"/>
      <c r="AE317"/>
      <c r="AG317"/>
      <c r="AH317"/>
      <c r="AI317"/>
      <c r="AJ317"/>
      <c r="AK317"/>
      <c r="AL317"/>
      <c r="AM317"/>
    </row>
    <row r="318" spans="1:39" ht="15.6">
      <c r="A318" s="39"/>
      <c r="B318" s="46">
        <f>+'Ark1'!C2885</f>
        <v>2009</v>
      </c>
      <c r="C318" s="46">
        <f>+'Ark1'!N2885</f>
        <v>85</v>
      </c>
      <c r="D318" s="47" t="s">
        <v>407</v>
      </c>
      <c r="E318" s="335">
        <f>+'Ark1'!Q2885</f>
        <v>2318</v>
      </c>
      <c r="F318" s="46"/>
      <c r="G318" s="335">
        <f>+'Ark1'!R2885</f>
        <v>94087</v>
      </c>
      <c r="H318" s="335"/>
      <c r="I318" s="99">
        <f>+'Ark1'!AD2885</f>
        <v>6.5834283199302508</v>
      </c>
      <c r="J318" s="46"/>
      <c r="K318" s="99">
        <f>+'Ark1'!AE2885</f>
        <v>7.1711546904147356</v>
      </c>
      <c r="L318" s="46"/>
      <c r="M318" s="48">
        <f>+'Ark1'!U2885</f>
        <v>58.706313260185446</v>
      </c>
      <c r="N318" s="46"/>
      <c r="O318" s="99">
        <f>+'Ark1'!W2885</f>
        <v>86.011517606529978</v>
      </c>
      <c r="P318" s="46"/>
      <c r="Q318" s="48">
        <f>+'Ark1'!X2885</f>
        <v>0</v>
      </c>
      <c r="R318" s="46"/>
      <c r="S318" s="48">
        <f>+'Ark1'!Y2885</f>
        <v>0</v>
      </c>
      <c r="T318" s="44"/>
      <c r="U318" s="65"/>
      <c r="V318" s="44"/>
      <c r="W318" s="48">
        <f>+'Ark1'!AA2885</f>
        <v>0.56364299677045748</v>
      </c>
      <c r="X318" s="48">
        <f>+'Ark1'!AB2885</f>
        <v>3.2397706590856088</v>
      </c>
      <c r="Y318" s="48">
        <f>+'Ark1'!T2885</f>
        <v>14.933221380211929</v>
      </c>
      <c r="Z318" s="99">
        <f>+'Ark1'!V2885</f>
        <v>93.217575320609612</v>
      </c>
      <c r="AA318" s="335">
        <f t="shared" si="34"/>
        <v>8092.5656570455858</v>
      </c>
      <c r="AB318" s="65">
        <f t="shared" si="32"/>
        <v>40.589732528041417</v>
      </c>
      <c r="AC318" s="39"/>
      <c r="AD318"/>
      <c r="AE318"/>
      <c r="AG318"/>
      <c r="AH318"/>
      <c r="AI318"/>
      <c r="AJ318"/>
      <c r="AK318"/>
      <c r="AL318"/>
      <c r="AM318"/>
    </row>
    <row r="319" spans="1:39" ht="15.6">
      <c r="A319" s="39"/>
      <c r="B319" s="46">
        <f>+'Ark1'!C2886</f>
        <v>2009</v>
      </c>
      <c r="C319" s="46">
        <f>+'Ark1'!N2886</f>
        <v>87</v>
      </c>
      <c r="D319" s="47" t="s">
        <v>406</v>
      </c>
      <c r="E319" s="335">
        <f>+'Ark1'!Q2886</f>
        <v>2342</v>
      </c>
      <c r="F319" s="46"/>
      <c r="G319" s="335">
        <f>+'Ark1'!R2886</f>
        <v>100281</v>
      </c>
      <c r="H319" s="335"/>
      <c r="I319" s="99">
        <f>+'Ark1'!AD2886</f>
        <v>7.016833094379944</v>
      </c>
      <c r="J319" s="46"/>
      <c r="K319" s="99">
        <f>+'Ark1'!AE2886</f>
        <v>7.8588237109948578</v>
      </c>
      <c r="L319" s="46"/>
      <c r="M319" s="48">
        <f>+'Ark1'!U2886</f>
        <v>58.462147817064398</v>
      </c>
      <c r="N319" s="46"/>
      <c r="O319" s="99">
        <f>+'Ark1'!W2886</f>
        <v>88.451494532682588</v>
      </c>
      <c r="P319" s="46"/>
      <c r="Q319" s="48">
        <f>+'Ark1'!X2886</f>
        <v>0</v>
      </c>
      <c r="R319" s="46"/>
      <c r="S319" s="48">
        <f>+'Ark1'!Y2886</f>
        <v>0</v>
      </c>
      <c r="T319" s="44"/>
      <c r="U319" s="65"/>
      <c r="V319" s="44"/>
      <c r="W319" s="48">
        <f>+'Ark1'!AA2886</f>
        <v>0.85514968832436133</v>
      </c>
      <c r="X319" s="48">
        <f>+'Ark1'!AB2886</f>
        <v>3.2288476006676632</v>
      </c>
      <c r="Y319" s="48">
        <f>+'Ark1'!T2886</f>
        <v>14.815299009782501</v>
      </c>
      <c r="Z319" s="99">
        <f>+'Ark1'!V2886</f>
        <v>95.877290579679595</v>
      </c>
      <c r="AA319" s="335">
        <f t="shared" si="34"/>
        <v>8870.0043232319422</v>
      </c>
      <c r="AB319" s="65">
        <f t="shared" si="32"/>
        <v>42.818531169940222</v>
      </c>
      <c r="AC319" s="39"/>
      <c r="AD319"/>
      <c r="AE319"/>
      <c r="AG319"/>
      <c r="AH319"/>
      <c r="AI319"/>
      <c r="AJ319"/>
      <c r="AK319"/>
      <c r="AL319"/>
      <c r="AM319"/>
    </row>
    <row r="320" spans="1:39" ht="15.6">
      <c r="A320" s="39"/>
      <c r="B320" s="46">
        <f>+'Ark1'!C2887</f>
        <v>2009</v>
      </c>
      <c r="C320" s="46">
        <f>+'Ark1'!N2887</f>
        <v>90</v>
      </c>
      <c r="D320" s="47" t="s">
        <v>405</v>
      </c>
      <c r="E320" s="335">
        <f>+'Ark1'!Q2887</f>
        <v>2314</v>
      </c>
      <c r="F320" s="46"/>
      <c r="G320" s="335">
        <f>+'Ark1'!R2887</f>
        <v>89465</v>
      </c>
      <c r="H320" s="335"/>
      <c r="I320" s="99">
        <f>+'Ark1'!AD2887</f>
        <v>6.2600190742882651</v>
      </c>
      <c r="J320" s="46"/>
      <c r="K320" s="99">
        <f>+'Ark1'!AE2887</f>
        <v>7.3026491547585133</v>
      </c>
      <c r="L320" s="46"/>
      <c r="M320" s="48">
        <f>+'Ark1'!U2887</f>
        <v>57.995581951994289</v>
      </c>
      <c r="N320" s="46"/>
      <c r="O320" s="99">
        <f>+'Ark1'!W2887</f>
        <v>92.144155873208788</v>
      </c>
      <c r="P320" s="46"/>
      <c r="Q320" s="48">
        <f>+'Ark1'!X2887</f>
        <v>0</v>
      </c>
      <c r="R320" s="46"/>
      <c r="S320" s="48">
        <f>+'Ark1'!Y2887</f>
        <v>0</v>
      </c>
      <c r="T320" s="44"/>
      <c r="U320" s="65"/>
      <c r="V320" s="44"/>
      <c r="W320" s="48">
        <f>+'Ark1'!AA2887</f>
        <v>1.3981193544135477</v>
      </c>
      <c r="X320" s="48">
        <f>+'Ark1'!AB2887</f>
        <v>3.2354967120320373</v>
      </c>
      <c r="Y320" s="48">
        <f>+'Ark1'!T2887</f>
        <v>14.556575197004411</v>
      </c>
      <c r="Z320" s="99">
        <f>+'Ark1'!V2887</f>
        <v>99.896990778356866</v>
      </c>
      <c r="AA320" s="335">
        <f t="shared" si="34"/>
        <v>8243.6769051966239</v>
      </c>
      <c r="AB320" s="65">
        <f t="shared" si="32"/>
        <v>38.662489196197065</v>
      </c>
      <c r="AC320" s="39"/>
      <c r="AD320"/>
      <c r="AE320"/>
      <c r="AG320"/>
      <c r="AH320"/>
      <c r="AI320"/>
      <c r="AJ320"/>
      <c r="AK320"/>
      <c r="AL320"/>
      <c r="AM320"/>
    </row>
    <row r="321" spans="1:39" ht="15.6">
      <c r="A321" s="39"/>
      <c r="B321" s="46">
        <f>+'Ark1'!C2888</f>
        <v>2009</v>
      </c>
      <c r="C321" s="46">
        <f>+'Ark1'!N2888</f>
        <v>95</v>
      </c>
      <c r="D321" s="47" t="s">
        <v>404</v>
      </c>
      <c r="E321" s="335">
        <f>+'Ark1'!Q2888</f>
        <v>1986</v>
      </c>
      <c r="F321" s="46"/>
      <c r="G321" s="335">
        <f>+'Ark1'!R2888</f>
        <v>31468</v>
      </c>
      <c r="H321" s="335"/>
      <c r="I321" s="99">
        <f>+'Ark1'!AD2888</f>
        <v>2.2018697840463095</v>
      </c>
      <c r="J321" s="46"/>
      <c r="K321" s="99">
        <f>+'Ark1'!AE2888</f>
        <v>2.7066283340719006</v>
      </c>
      <c r="L321" s="46"/>
      <c r="M321" s="48">
        <f>+'Ark1'!U2888</f>
        <v>57.323794079302992</v>
      </c>
      <c r="N321" s="46"/>
      <c r="O321" s="99">
        <f>+'Ark1'!W2888</f>
        <v>97.090292219149404</v>
      </c>
      <c r="P321" s="46"/>
      <c r="Q321" s="48">
        <f>+'Ark1'!X2888</f>
        <v>0</v>
      </c>
      <c r="R321" s="46"/>
      <c r="S321" s="48">
        <f>+'Ark1'!Y2888</f>
        <v>0</v>
      </c>
      <c r="T321" s="44"/>
      <c r="U321" s="65"/>
      <c r="V321" s="44"/>
      <c r="W321" s="48">
        <f>+'Ark1'!AA2888</f>
        <v>1.4032888399625141</v>
      </c>
      <c r="X321" s="48">
        <f>+'Ark1'!AB2888</f>
        <v>3.2581677751643467</v>
      </c>
      <c r="Y321" s="48">
        <f>+'Ark1'!T2888</f>
        <v>14.17436761154188</v>
      </c>
      <c r="Z321" s="99">
        <f>+'Ark1'!V2888</f>
        <v>105.25365889302414</v>
      </c>
      <c r="AA321" s="335">
        <f t="shared" si="34"/>
        <v>3055.2373155521936</v>
      </c>
      <c r="AB321" s="65">
        <f t="shared" si="32"/>
        <v>15.844914400805639</v>
      </c>
      <c r="AC321" s="39"/>
      <c r="AD321"/>
      <c r="AE321"/>
      <c r="AG321"/>
      <c r="AH321"/>
      <c r="AI321"/>
      <c r="AJ321"/>
      <c r="AK321"/>
      <c r="AL321"/>
      <c r="AM321"/>
    </row>
    <row r="322" spans="1:39" ht="15.6">
      <c r="A322" s="39"/>
      <c r="B322" s="46">
        <f>+'Ark1'!C2889</f>
        <v>2009</v>
      </c>
      <c r="C322" s="46">
        <f>+'Ark1'!N2889</f>
        <v>100</v>
      </c>
      <c r="D322" s="47" t="s">
        <v>403</v>
      </c>
      <c r="E322" s="335">
        <f>+'Ark1'!Q2889</f>
        <v>1478</v>
      </c>
      <c r="F322" s="46"/>
      <c r="G322" s="335">
        <f>+'Ark1'!R2889</f>
        <v>11629</v>
      </c>
      <c r="H322" s="335"/>
      <c r="I322" s="99">
        <f>+'Ark1'!AD2889</f>
        <v>0.81370102067733996</v>
      </c>
      <c r="J322" s="46"/>
      <c r="K322" s="99">
        <f>+'Ark1'!AE2889</f>
        <v>1.055553569502145</v>
      </c>
      <c r="L322" s="46"/>
      <c r="M322" s="48">
        <f>+'Ark1'!U2889</f>
        <v>56.601979345955264</v>
      </c>
      <c r="N322" s="46"/>
      <c r="O322" s="99">
        <f>+'Ark1'!W2889</f>
        <v>102.47741824440585</v>
      </c>
      <c r="P322" s="46"/>
      <c r="Q322" s="48">
        <f>+'Ark1'!X2889</f>
        <v>0</v>
      </c>
      <c r="R322" s="46"/>
      <c r="S322" s="48">
        <f>+'Ark1'!Y2889</f>
        <v>0</v>
      </c>
      <c r="T322" s="44"/>
      <c r="U322" s="65"/>
      <c r="V322" s="44"/>
      <c r="W322" s="48">
        <f>+'Ark1'!AA2889</f>
        <v>1.6942972727891856</v>
      </c>
      <c r="X322" s="48">
        <f>+'Ark1'!AB2889</f>
        <v>3.3394599323616094</v>
      </c>
      <c r="Y322" s="48">
        <f>+'Ark1'!T2889</f>
        <v>13.747441740476399</v>
      </c>
      <c r="Z322" s="99">
        <f>+'Ark1'!V2889</f>
        <v>111.11237396576195</v>
      </c>
      <c r="AA322" s="335">
        <f t="shared" si="34"/>
        <v>1191.7098967641957</v>
      </c>
      <c r="AB322" s="65">
        <f t="shared" si="32"/>
        <v>7.8680649526387008</v>
      </c>
      <c r="AC322" s="39"/>
      <c r="AD322"/>
      <c r="AE322"/>
      <c r="AG322"/>
      <c r="AH322"/>
      <c r="AI322"/>
      <c r="AJ322"/>
      <c r="AK322"/>
      <c r="AL322"/>
      <c r="AM322"/>
    </row>
    <row r="323" spans="1:39" ht="15.6">
      <c r="A323" s="39"/>
      <c r="B323" s="46">
        <f>+'Ark1'!C2890</f>
        <v>2008</v>
      </c>
      <c r="C323" s="46">
        <f>+'Ark1'!N2890</f>
        <v>40</v>
      </c>
      <c r="D323" s="47" t="s">
        <v>402</v>
      </c>
      <c r="E323" s="335">
        <f>+'Ark1'!Q2890</f>
        <v>1753</v>
      </c>
      <c r="F323" s="46"/>
      <c r="G323" s="335">
        <f>+'Ark1'!R2890</f>
        <v>12243</v>
      </c>
      <c r="H323" s="335"/>
      <c r="I323" s="99">
        <f>+'Ark1'!AD2890</f>
        <v>0.86549758865288351</v>
      </c>
      <c r="J323" s="46"/>
      <c r="K323" s="99">
        <f>+'Ark1'!AE2890</f>
        <v>0.54739151858508361</v>
      </c>
      <c r="L323" s="46"/>
      <c r="M323" s="48">
        <f>+'Ark1'!U2890</f>
        <v>57.963426607756496</v>
      </c>
      <c r="N323" s="46"/>
      <c r="O323" s="99">
        <f>+'Ark1'!W2890</f>
        <v>50.224308623793299</v>
      </c>
      <c r="P323" s="46"/>
      <c r="Q323" s="48">
        <f>+'Ark1'!X2890</f>
        <v>0</v>
      </c>
      <c r="R323" s="46"/>
      <c r="S323" s="48">
        <f>+'Ark1'!Y2890</f>
        <v>0</v>
      </c>
      <c r="T323" s="44"/>
      <c r="U323" s="65"/>
      <c r="V323" s="44"/>
      <c r="W323" s="48">
        <f>+'Ark1'!AA2890</f>
        <v>3.8789987513557502</v>
      </c>
      <c r="X323" s="48">
        <f>+'Ark1'!AB2890</f>
        <v>2.1867980523930237</v>
      </c>
      <c r="Y323" s="48">
        <f>+'Ark1'!T2890</f>
        <v>14.471943151188436</v>
      </c>
      <c r="Z323" s="99">
        <f>+'Ark1'!V2890</f>
        <v>54.501172157626208</v>
      </c>
      <c r="AA323" s="335">
        <f t="shared" si="34"/>
        <v>614.89621048110132</v>
      </c>
      <c r="AB323" s="65">
        <f t="shared" si="32"/>
        <v>6.9840273816314893</v>
      </c>
      <c r="AC323" s="39"/>
      <c r="AD323"/>
      <c r="AE323"/>
      <c r="AG323"/>
      <c r="AH323"/>
      <c r="AI323"/>
      <c r="AJ323"/>
      <c r="AK323"/>
      <c r="AL323"/>
      <c r="AM323"/>
    </row>
    <row r="324" spans="1:39" ht="15.6">
      <c r="A324" s="39"/>
      <c r="B324" s="46">
        <f>+'Ark1'!C2891</f>
        <v>2008</v>
      </c>
      <c r="C324" s="46">
        <f>+'Ark1'!N2891</f>
        <v>55</v>
      </c>
      <c r="D324" s="47" t="s">
        <v>401</v>
      </c>
      <c r="E324" s="335">
        <f>+'Ark1'!Q2891</f>
        <v>2315</v>
      </c>
      <c r="F324" s="46"/>
      <c r="G324" s="335">
        <f>+'Ark1'!R2891</f>
        <v>40472</v>
      </c>
      <c r="H324" s="335"/>
      <c r="I324" s="99">
        <f>+'Ark1'!AD2891</f>
        <v>2.8610976401175776</v>
      </c>
      <c r="J324" s="46"/>
      <c r="K324" s="99">
        <f>+'Ark1'!AE2891</f>
        <v>2.1637845889371303</v>
      </c>
      <c r="L324" s="46"/>
      <c r="M324" s="48">
        <f>+'Ark1'!U2891</f>
        <v>57.88399634089054</v>
      </c>
      <c r="N324" s="46"/>
      <c r="O324" s="99">
        <f>+'Ark1'!W2891</f>
        <v>59.990970900189886</v>
      </c>
      <c r="P324" s="46"/>
      <c r="Q324" s="48">
        <f>+'Ark1'!X2891</f>
        <v>0</v>
      </c>
      <c r="R324" s="46"/>
      <c r="S324" s="48">
        <f>+'Ark1'!Y2891</f>
        <v>0</v>
      </c>
      <c r="T324" s="44"/>
      <c r="U324" s="65"/>
      <c r="V324" s="44"/>
      <c r="W324" s="48">
        <f>+'Ark1'!AA2891</f>
        <v>2.195147354010007</v>
      </c>
      <c r="X324" s="48">
        <f>+'Ark1'!AB2891</f>
        <v>2.1581001752449196</v>
      </c>
      <c r="Y324" s="48">
        <f>+'Ark1'!T2891</f>
        <v>14.46387626013046</v>
      </c>
      <c r="Z324" s="99">
        <f>+'Ark1'!V2891</f>
        <v>65.035760586712655</v>
      </c>
      <c r="AA324" s="335">
        <f t="shared" si="34"/>
        <v>2427.9545742724849</v>
      </c>
      <c r="AB324" s="65">
        <f t="shared" si="32"/>
        <v>17.482505399568034</v>
      </c>
      <c r="AC324" s="39"/>
      <c r="AD324"/>
      <c r="AE324"/>
      <c r="AG324"/>
      <c r="AH324"/>
      <c r="AI324"/>
      <c r="AJ324"/>
      <c r="AK324"/>
      <c r="AL324"/>
      <c r="AM324"/>
    </row>
    <row r="325" spans="1:39" ht="15.6">
      <c r="A325" s="39"/>
      <c r="B325" s="46">
        <f>+'Ark1'!C2892</f>
        <v>2008</v>
      </c>
      <c r="C325" s="46">
        <f>+'Ark1'!N2892</f>
        <v>63</v>
      </c>
      <c r="D325" s="47" t="s">
        <v>400</v>
      </c>
      <c r="E325" s="335">
        <f>+'Ark1'!Q2892</f>
        <v>2127</v>
      </c>
      <c r="F325" s="46"/>
      <c r="G325" s="335">
        <f>+'Ark1'!R2892</f>
        <v>23016</v>
      </c>
      <c r="H325" s="335"/>
      <c r="I325" s="99">
        <f>+'Ark1'!AD2892</f>
        <v>1.6270760843285763</v>
      </c>
      <c r="J325" s="46"/>
      <c r="K325" s="99">
        <f>+'Ark1'!AE2892</f>
        <v>1.3149217448646697</v>
      </c>
      <c r="L325" s="46"/>
      <c r="M325" s="48">
        <f>+'Ark1'!U2892</f>
        <v>57.768398174309915</v>
      </c>
      <c r="N325" s="46"/>
      <c r="O325" s="99">
        <f>+'Ark1'!W2892</f>
        <v>64.096726798522255</v>
      </c>
      <c r="P325" s="46"/>
      <c r="Q325" s="48">
        <f>+'Ark1'!X2892</f>
        <v>0</v>
      </c>
      <c r="R325" s="46"/>
      <c r="S325" s="48">
        <f>+'Ark1'!Y2892</f>
        <v>0</v>
      </c>
      <c r="T325" s="44"/>
      <c r="U325" s="65"/>
      <c r="V325" s="44"/>
      <c r="W325" s="48">
        <f>+'Ark1'!AA2892</f>
        <v>0.57821358591511252</v>
      </c>
      <c r="X325" s="48">
        <f>+'Ark1'!AB2892</f>
        <v>2.2235625969583279</v>
      </c>
      <c r="Y325" s="48">
        <f>+'Ark1'!T2892</f>
        <v>14.407586027111575</v>
      </c>
      <c r="Z325" s="99">
        <f>+'Ark1'!V2892</f>
        <v>69.477076795448639</v>
      </c>
      <c r="AA325" s="335">
        <f t="shared" si="34"/>
        <v>1475.2502639947884</v>
      </c>
      <c r="AB325" s="65">
        <f t="shared" si="32"/>
        <v>10.820874471086036</v>
      </c>
      <c r="AC325" s="39"/>
      <c r="AD325"/>
      <c r="AE325"/>
      <c r="AG325"/>
      <c r="AH325"/>
      <c r="AI325"/>
      <c r="AJ325"/>
      <c r="AK325"/>
      <c r="AL325"/>
      <c r="AM325"/>
    </row>
    <row r="326" spans="1:39" ht="15.6">
      <c r="A326" s="39"/>
      <c r="B326" s="46">
        <f>+'Ark1'!C2893</f>
        <v>2008</v>
      </c>
      <c r="C326" s="46">
        <f>+'Ark1'!N2893</f>
        <v>65</v>
      </c>
      <c r="D326" s="47" t="s">
        <v>399</v>
      </c>
      <c r="E326" s="335">
        <f>+'Ark1'!Q2893</f>
        <v>2266</v>
      </c>
      <c r="F326" s="46"/>
      <c r="G326" s="335">
        <f>+'Ark1'!R2893</f>
        <v>33923</v>
      </c>
      <c r="H326" s="335"/>
      <c r="I326" s="99">
        <f>+'Ark1'!AD2893</f>
        <v>2.3981274769151155</v>
      </c>
      <c r="J326" s="46"/>
      <c r="K326" s="99">
        <f>+'Ark1'!AE2893</f>
        <v>1.9989491078746484</v>
      </c>
      <c r="L326" s="46"/>
      <c r="M326" s="48">
        <f>+'Ark1'!U2893</f>
        <v>57.677372736388818</v>
      </c>
      <c r="N326" s="46"/>
      <c r="O326" s="99">
        <f>+'Ark1'!W2893</f>
        <v>66.112466820031472</v>
      </c>
      <c r="P326" s="46"/>
      <c r="Q326" s="48">
        <f>+'Ark1'!X2893</f>
        <v>0</v>
      </c>
      <c r="R326" s="46"/>
      <c r="S326" s="48">
        <f>+'Ark1'!Y2893</f>
        <v>0</v>
      </c>
      <c r="T326" s="44"/>
      <c r="U326" s="65"/>
      <c r="V326" s="44"/>
      <c r="W326" s="48">
        <f>+'Ark1'!AA2893</f>
        <v>0.56883306646735154</v>
      </c>
      <c r="X326" s="48">
        <f>+'Ark1'!AB2893</f>
        <v>2.2427700967106361</v>
      </c>
      <c r="Y326" s="48">
        <f>+'Ark1'!T2893</f>
        <v>14.355157267930313</v>
      </c>
      <c r="Z326" s="99">
        <f>+'Ark1'!V2893</f>
        <v>71.663682506586596</v>
      </c>
      <c r="AA326" s="335">
        <f t="shared" si="34"/>
        <v>2242.7332119359276</v>
      </c>
      <c r="AB326" s="65">
        <f t="shared" si="32"/>
        <v>14.970432480141218</v>
      </c>
      <c r="AC326" s="39"/>
      <c r="AD326"/>
      <c r="AE326"/>
      <c r="AG326"/>
      <c r="AH326"/>
      <c r="AI326"/>
      <c r="AJ326"/>
      <c r="AK326"/>
      <c r="AL326"/>
      <c r="AM326"/>
    </row>
    <row r="327" spans="1:39" ht="15.6">
      <c r="A327" s="39"/>
      <c r="B327" s="46">
        <f>+'Ark1'!C2894</f>
        <v>2008</v>
      </c>
      <c r="C327" s="46">
        <f>+'Ark1'!N2894</f>
        <v>67</v>
      </c>
      <c r="D327" s="47" t="s">
        <v>398</v>
      </c>
      <c r="E327" s="335">
        <f>+'Ark1'!Q2894</f>
        <v>2329</v>
      </c>
      <c r="F327" s="46"/>
      <c r="G327" s="335">
        <f>+'Ark1'!R2894</f>
        <v>45544</v>
      </c>
      <c r="H327" s="335"/>
      <c r="I327" s="99">
        <f>+'Ark1'!AD2894</f>
        <v>3.2196538575191478</v>
      </c>
      <c r="J327" s="46"/>
      <c r="K327" s="99">
        <f>+'Ark1'!AE2894</f>
        <v>2.7643348601753654</v>
      </c>
      <c r="L327" s="46"/>
      <c r="M327" s="48">
        <f>+'Ark1'!U2894</f>
        <v>57.566758211578602</v>
      </c>
      <c r="N327" s="46"/>
      <c r="O327" s="99">
        <f>+'Ark1'!W2894</f>
        <v>68.107397561243062</v>
      </c>
      <c r="P327" s="46"/>
      <c r="Q327" s="48">
        <f>+'Ark1'!X2894</f>
        <v>0</v>
      </c>
      <c r="R327" s="46"/>
      <c r="S327" s="48">
        <f>+'Ark1'!Y2894</f>
        <v>0</v>
      </c>
      <c r="T327" s="44"/>
      <c r="U327" s="65"/>
      <c r="V327" s="44"/>
      <c r="W327" s="48">
        <f>+'Ark1'!AA2894</f>
        <v>0.57466025751800043</v>
      </c>
      <c r="X327" s="48">
        <f>+'Ark1'!AB2894</f>
        <v>2.2814677594254391</v>
      </c>
      <c r="Y327" s="48">
        <f>+'Ark1'!T2894</f>
        <v>14.294704022483751</v>
      </c>
      <c r="Z327" s="99">
        <f>+'Ark1'!V2894</f>
        <v>73.836089658394357</v>
      </c>
      <c r="AA327" s="335">
        <f t="shared" si="34"/>
        <v>3101.8833145292542</v>
      </c>
      <c r="AB327" s="65">
        <f t="shared" si="32"/>
        <v>19.555173894375269</v>
      </c>
      <c r="AC327" s="39"/>
      <c r="AD327"/>
      <c r="AE327"/>
      <c r="AG327"/>
      <c r="AH327"/>
      <c r="AI327"/>
      <c r="AJ327"/>
      <c r="AK327"/>
      <c r="AL327"/>
      <c r="AM327"/>
    </row>
    <row r="328" spans="1:39" ht="15.6">
      <c r="A328" s="39"/>
      <c r="B328" s="46">
        <f>+'Ark1'!C2895</f>
        <v>2008</v>
      </c>
      <c r="C328" s="46">
        <f>+'Ark1'!N2895</f>
        <v>69</v>
      </c>
      <c r="D328" s="47" t="s">
        <v>457</v>
      </c>
      <c r="E328" s="335">
        <f>+'Ark1'!Q2895</f>
        <v>2373</v>
      </c>
      <c r="F328" s="46"/>
      <c r="G328" s="335">
        <f>+'Ark1'!R2895</f>
        <v>61930</v>
      </c>
      <c r="H328" s="335"/>
      <c r="I328" s="99">
        <f>+'Ark1'!AD2895</f>
        <v>4.3780336245424385</v>
      </c>
      <c r="J328" s="46"/>
      <c r="K328" s="99">
        <f>+'Ark1'!AE2895</f>
        <v>3.8682583966513993</v>
      </c>
      <c r="L328" s="46"/>
      <c r="M328" s="48">
        <f>+'Ark1'!U2895</f>
        <v>57.431549350397511</v>
      </c>
      <c r="N328" s="46"/>
      <c r="O328" s="99">
        <f>+'Ark1'!W2895</f>
        <v>70.09633023075439</v>
      </c>
      <c r="P328" s="46"/>
      <c r="Q328" s="48">
        <f>+'Ark1'!X2895</f>
        <v>0</v>
      </c>
      <c r="R328" s="46"/>
      <c r="S328" s="48">
        <f>+'Ark1'!Y2895</f>
        <v>0</v>
      </c>
      <c r="T328" s="44"/>
      <c r="U328" s="65"/>
      <c r="V328" s="44"/>
      <c r="W328" s="48">
        <f>+'Ark1'!AA2895</f>
        <v>0.57269089928917805</v>
      </c>
      <c r="X328" s="48">
        <f>+'Ark1'!AB2895</f>
        <v>2.3284702468066714</v>
      </c>
      <c r="Y328" s="48">
        <f>+'Ark1'!T2895</f>
        <v>14.224188600032296</v>
      </c>
      <c r="Z328" s="99">
        <f>+'Ark1'!V2895</f>
        <v>76.00047038694774</v>
      </c>
      <c r="AA328" s="335">
        <f t="shared" si="34"/>
        <v>4341.0657311906189</v>
      </c>
      <c r="AB328" s="65">
        <f t="shared" si="32"/>
        <v>26.097766540244418</v>
      </c>
      <c r="AC328" s="39"/>
      <c r="AD328"/>
      <c r="AE328"/>
      <c r="AG328"/>
      <c r="AH328"/>
      <c r="AI328"/>
      <c r="AJ328"/>
      <c r="AK328"/>
      <c r="AL328"/>
      <c r="AM328"/>
    </row>
    <row r="329" spans="1:39" ht="15.6">
      <c r="A329" s="39"/>
      <c r="B329">
        <f>+'Ark1'!C2896</f>
        <v>2008</v>
      </c>
      <c r="C329">
        <f>+'Ark1'!N2896</f>
        <v>71</v>
      </c>
      <c r="D329" s="3" t="s">
        <v>519</v>
      </c>
      <c r="E329" s="301">
        <f>+'Ark1'!Q2896</f>
        <v>2445</v>
      </c>
      <c r="G329" s="301">
        <f>+'Ark1'!R2896</f>
        <v>83695</v>
      </c>
      <c r="I329" s="100">
        <f>+'Ark1'!AD2896</f>
        <v>5.9166724399496085</v>
      </c>
      <c r="K329" s="100">
        <f>+'Ark1'!AE2896</f>
        <v>5.3756248333090246</v>
      </c>
      <c r="M329" s="1">
        <f>+'Ark1'!U2896</f>
        <v>57.30441331165725</v>
      </c>
      <c r="O329" s="100">
        <f>+'Ark1'!W2896</f>
        <v>72.059299990437097</v>
      </c>
      <c r="Q329" s="1">
        <f>+'Ark1'!X2896</f>
        <v>0</v>
      </c>
      <c r="S329" s="1">
        <f>+'Ark1'!Y2896</f>
        <v>0</v>
      </c>
      <c r="T329" s="44"/>
      <c r="V329" s="44"/>
      <c r="W329" s="1">
        <f>+'Ark1'!AA2896</f>
        <v>0.58383626721705961</v>
      </c>
      <c r="X329" s="1">
        <f>+'Ark1'!AB2896</f>
        <v>2.3757188395025328</v>
      </c>
      <c r="Y329" s="1">
        <f>+'Ark1'!T2896</f>
        <v>14.148969472489396</v>
      </c>
      <c r="Z329" s="100">
        <f>+'Ark1'!V2896</f>
        <v>78.107067160763876</v>
      </c>
      <c r="AA329" s="301">
        <f>+(G329*O329)/1000</f>
        <v>6031.0031126996328</v>
      </c>
      <c r="AB329" s="10">
        <f t="shared" si="32"/>
        <v>34.23108384458078</v>
      </c>
      <c r="AC329" s="39"/>
      <c r="AD329"/>
      <c r="AE329"/>
      <c r="AG329"/>
      <c r="AH329"/>
      <c r="AI329"/>
      <c r="AJ329"/>
      <c r="AK329"/>
      <c r="AL329"/>
      <c r="AM329"/>
    </row>
    <row r="330" spans="1:39" ht="15.6">
      <c r="A330" s="39"/>
      <c r="B330">
        <f>+'Ark1'!C2897</f>
        <v>2008</v>
      </c>
      <c r="C330">
        <f>+'Ark1'!N2897</f>
        <v>73</v>
      </c>
      <c r="D330" s="3" t="s">
        <v>413</v>
      </c>
      <c r="E330" s="301">
        <f>+'Ark1'!Q2897</f>
        <v>2454</v>
      </c>
      <c r="G330" s="301">
        <f>+'Ark1'!R2897</f>
        <v>103840</v>
      </c>
      <c r="I330" s="100">
        <f>+'Ark1'!AD2897</f>
        <v>7.3407881733002878</v>
      </c>
      <c r="K330" s="100">
        <f>+'Ark1'!AE2897</f>
        <v>6.8557680966553685</v>
      </c>
      <c r="M330" s="1">
        <f>+'Ark1'!U2897</f>
        <v>57.212895517786258</v>
      </c>
      <c r="O330" s="100">
        <f>+'Ark1'!W2897</f>
        <v>74.074232088489097</v>
      </c>
      <c r="Q330" s="1">
        <f>+'Ark1'!X2897</f>
        <v>0</v>
      </c>
      <c r="S330" s="1">
        <f>+'Ark1'!Y2897</f>
        <v>0</v>
      </c>
      <c r="T330" s="44"/>
      <c r="V330" s="44"/>
      <c r="W330" s="1">
        <f>+'Ark1'!AA2897</f>
        <v>0.57779622913651352</v>
      </c>
      <c r="X330" s="1">
        <f>+'Ark1'!AB2897</f>
        <v>2.4110927436084379</v>
      </c>
      <c r="Y330" s="1">
        <f>+'Ark1'!T2897</f>
        <v>14.098025808936825</v>
      </c>
      <c r="Z330" s="100">
        <f>+'Ark1'!V2897</f>
        <v>80.293950527789775</v>
      </c>
      <c r="AA330" s="301">
        <f t="shared" ref="AA330:AA346" si="35">+(G330*O330)/1000</f>
        <v>7691.868260068708</v>
      </c>
      <c r="AB330" s="10">
        <f t="shared" si="32"/>
        <v>42.314588427057863</v>
      </c>
      <c r="AC330" s="39"/>
      <c r="AD330"/>
      <c r="AE330"/>
      <c r="AG330"/>
      <c r="AH330"/>
      <c r="AI330"/>
      <c r="AJ330"/>
      <c r="AK330"/>
      <c r="AL330"/>
      <c r="AM330"/>
    </row>
    <row r="331" spans="1:39" ht="15.6">
      <c r="A331" s="39"/>
      <c r="B331">
        <f>+'Ark1'!C2898</f>
        <v>2008</v>
      </c>
      <c r="C331">
        <f>+'Ark1'!N2898</f>
        <v>75</v>
      </c>
      <c r="D331" s="3" t="s">
        <v>412</v>
      </c>
      <c r="E331" s="301">
        <f>+'Ark1'!Q2898</f>
        <v>2473</v>
      </c>
      <c r="G331" s="301">
        <f>+'Ark1'!R2898</f>
        <v>128453</v>
      </c>
      <c r="I331" s="100">
        <f>+'Ark1'!AD2898</f>
        <v>9.0807613946931998</v>
      </c>
      <c r="K331" s="100">
        <f>+'Ark1'!AE2898</f>
        <v>8.7089826837488289</v>
      </c>
      <c r="M331" s="1">
        <f>+'Ark1'!U2898</f>
        <v>57.06992429670705</v>
      </c>
      <c r="O331" s="100">
        <f>+'Ark1'!W2898</f>
        <v>76.063116452224889</v>
      </c>
      <c r="Q331" s="1">
        <f>+'Ark1'!X2898</f>
        <v>0</v>
      </c>
      <c r="S331" s="1">
        <f>+'Ark1'!Y2898</f>
        <v>0</v>
      </c>
      <c r="T331" s="44"/>
      <c r="V331" s="44"/>
      <c r="W331" s="1">
        <f>+'Ark1'!AA2898</f>
        <v>0.56794686032833197</v>
      </c>
      <c r="X331" s="1">
        <f>+'Ark1'!AB2898</f>
        <v>2.4428293075632346</v>
      </c>
      <c r="Y331" s="1">
        <f>+'Ark1'!T2898</f>
        <v>14.020739103018222</v>
      </c>
      <c r="Z331" s="100">
        <f>+'Ark1'!V2898</f>
        <v>82.445081959170224</v>
      </c>
      <c r="AA331" s="301">
        <f t="shared" si="35"/>
        <v>9770.5354976376439</v>
      </c>
      <c r="AB331" s="10">
        <f t="shared" si="32"/>
        <v>51.94217549534978</v>
      </c>
      <c r="AC331" s="39"/>
      <c r="AD331"/>
      <c r="AE331"/>
      <c r="AG331"/>
      <c r="AH331"/>
      <c r="AI331"/>
      <c r="AJ331"/>
      <c r="AK331"/>
      <c r="AL331"/>
      <c r="AM331"/>
    </row>
    <row r="332" spans="1:39" ht="15.6">
      <c r="A332" s="39"/>
      <c r="B332">
        <f>+'Ark1'!C2899</f>
        <v>2008</v>
      </c>
      <c r="C332">
        <f>+'Ark1'!N2899</f>
        <v>77</v>
      </c>
      <c r="D332" s="3" t="s">
        <v>411</v>
      </c>
      <c r="E332" s="301">
        <f>+'Ark1'!Q2899</f>
        <v>2483</v>
      </c>
      <c r="G332" s="301">
        <f>+'Ark1'!R2899</f>
        <v>138801</v>
      </c>
      <c r="I332" s="100">
        <f>+'Ark1'!AD2899</f>
        <v>9.8122952546441944</v>
      </c>
      <c r="K332" s="100">
        <f>+'Ark1'!AE2899</f>
        <v>9.6568948465157316</v>
      </c>
      <c r="M332" s="1">
        <f>+'Ark1'!U2899</f>
        <v>56.982636336115554</v>
      </c>
      <c r="O332" s="100">
        <f>+'Ark1'!W2899</f>
        <v>78.054915019677821</v>
      </c>
      <c r="Q332" s="1">
        <f>+'Ark1'!X2899</f>
        <v>0</v>
      </c>
      <c r="S332" s="1">
        <f>+'Ark1'!Y2899</f>
        <v>0</v>
      </c>
      <c r="T332" s="44"/>
      <c r="V332" s="44"/>
      <c r="W332" s="1">
        <f>+'Ark1'!AA2899</f>
        <v>0.57569868647657252</v>
      </c>
      <c r="X332" s="1">
        <f>+'Ark1'!AB2899</f>
        <v>2.4837565264779378</v>
      </c>
      <c r="Y332" s="1">
        <f>+'Ark1'!T2899</f>
        <v>13.97373938228111</v>
      </c>
      <c r="Z332" s="100">
        <f>+'Ark1'!V2899</f>
        <v>84.604918814133413</v>
      </c>
      <c r="AA332" s="301">
        <f t="shared" si="35"/>
        <v>10834.100259646302</v>
      </c>
      <c r="AB332" s="10">
        <f t="shared" si="32"/>
        <v>55.900523560209422</v>
      </c>
      <c r="AC332" s="39"/>
      <c r="AD332"/>
      <c r="AE332"/>
      <c r="AG332"/>
      <c r="AH332"/>
      <c r="AI332"/>
      <c r="AJ332"/>
      <c r="AK332"/>
      <c r="AL332"/>
      <c r="AM332"/>
    </row>
    <row r="333" spans="1:39" ht="15.6">
      <c r="A333" s="39"/>
      <c r="B333">
        <f>+'Ark1'!C2900</f>
        <v>2008</v>
      </c>
      <c r="C333">
        <f>+'Ark1'!N2900</f>
        <v>79</v>
      </c>
      <c r="D333" s="3" t="s">
        <v>410</v>
      </c>
      <c r="E333" s="301">
        <f>+'Ark1'!Q2900</f>
        <v>2473</v>
      </c>
      <c r="G333" s="301">
        <f>+'Ark1'!R2900</f>
        <v>148181</v>
      </c>
      <c r="I333" s="100">
        <f>+'Ark1'!AD2900</f>
        <v>10.475398038403409</v>
      </c>
      <c r="K333" s="100">
        <f>+'Ark1'!AE2900</f>
        <v>10.576920019258774</v>
      </c>
      <c r="M333" s="1">
        <f>+'Ark1'!U2900</f>
        <v>56.881297465150048</v>
      </c>
      <c r="O333" s="100">
        <f>+'Ark1'!W2900</f>
        <v>80.068136497114807</v>
      </c>
      <c r="Q333" s="1">
        <f>+'Ark1'!X2900</f>
        <v>0</v>
      </c>
      <c r="S333" s="1">
        <f>+'Ark1'!Y2900</f>
        <v>0</v>
      </c>
      <c r="T333" s="44"/>
      <c r="V333" s="44"/>
      <c r="W333" s="1">
        <f>+'Ark1'!AA2900</f>
        <v>0.58954580359554987</v>
      </c>
      <c r="X333" s="1">
        <f>+'Ark1'!AB2900</f>
        <v>2.5199413744193726</v>
      </c>
      <c r="Y333" s="1">
        <f>+'Ark1'!T2900</f>
        <v>13.917722245092151</v>
      </c>
      <c r="Z333" s="100">
        <f>+'Ark1'!V2900</f>
        <v>86.774670889102779</v>
      </c>
      <c r="AA333" s="301">
        <f t="shared" si="35"/>
        <v>11864.576534278969</v>
      </c>
      <c r="AB333" s="10">
        <f t="shared" si="32"/>
        <v>59.919530934088151</v>
      </c>
      <c r="AC333" s="39"/>
      <c r="AD333"/>
      <c r="AE333"/>
      <c r="AG333"/>
      <c r="AH333"/>
      <c r="AI333"/>
      <c r="AJ333"/>
      <c r="AK333"/>
      <c r="AL333"/>
      <c r="AM333"/>
    </row>
    <row r="334" spans="1:39" ht="15.6">
      <c r="A334" s="39"/>
      <c r="B334">
        <f>+'Ark1'!C2901</f>
        <v>2008</v>
      </c>
      <c r="C334">
        <f>+'Ark1'!N2901</f>
        <v>81</v>
      </c>
      <c r="D334" s="3" t="s">
        <v>409</v>
      </c>
      <c r="E334" s="301">
        <f>+'Ark1'!Q2901</f>
        <v>2479</v>
      </c>
      <c r="G334" s="301">
        <f>+'Ark1'!R2901</f>
        <v>134401</v>
      </c>
      <c r="I334" s="100">
        <f>+'Ark1'!AD2901</f>
        <v>9.5012449083179078</v>
      </c>
      <c r="K334" s="100">
        <f>+'Ark1'!AE2901</f>
        <v>9.829380271222119</v>
      </c>
      <c r="M334" s="1">
        <f>+'Ark1'!U2901</f>
        <v>56.816766279874649</v>
      </c>
      <c r="O334" s="100">
        <f>+'Ark1'!W2901</f>
        <v>82.042134526210589</v>
      </c>
      <c r="Q334" s="1">
        <f>+'Ark1'!X2901</f>
        <v>0</v>
      </c>
      <c r="S334" s="1">
        <f>+'Ark1'!Y2901</f>
        <v>0</v>
      </c>
      <c r="T334" s="44"/>
      <c r="V334" s="44"/>
      <c r="W334" s="1">
        <f>+'Ark1'!AA2901</f>
        <v>0.57737345683815477</v>
      </c>
      <c r="X334" s="1">
        <f>+'Ark1'!AB2901</f>
        <v>2.5591731780471361</v>
      </c>
      <c r="Y334" s="1">
        <f>+'Ark1'!T2901</f>
        <v>13.878081264276309</v>
      </c>
      <c r="Z334" s="100">
        <f>+'Ark1'!V2901</f>
        <v>88.918148782216377</v>
      </c>
      <c r="AA334" s="301">
        <f t="shared" si="35"/>
        <v>11026.544922457229</v>
      </c>
      <c r="AB334" s="10">
        <f t="shared" si="32"/>
        <v>54.215812827753126</v>
      </c>
      <c r="AC334" s="39"/>
      <c r="AD334"/>
      <c r="AE334"/>
      <c r="AG334"/>
      <c r="AH334"/>
      <c r="AI334"/>
      <c r="AJ334"/>
      <c r="AK334"/>
      <c r="AL334"/>
      <c r="AM334"/>
    </row>
    <row r="335" spans="1:39" ht="15.6">
      <c r="A335" s="39"/>
      <c r="B335">
        <f>+'Ark1'!C2902</f>
        <v>2008</v>
      </c>
      <c r="C335">
        <f>+'Ark1'!N2902</f>
        <v>83</v>
      </c>
      <c r="D335" s="3" t="s">
        <v>408</v>
      </c>
      <c r="E335" s="301">
        <f>+'Ark1'!Q2902</f>
        <v>2451</v>
      </c>
      <c r="G335" s="301">
        <f>+'Ark1'!R2902</f>
        <v>117628</v>
      </c>
      <c r="I335" s="100">
        <f>+'Ark1'!AD2902</f>
        <v>8.3155068494700153</v>
      </c>
      <c r="K335" s="100">
        <f>+'Ark1'!AE2902</f>
        <v>8.8114152026378783</v>
      </c>
      <c r="M335" s="1">
        <f>+'Ark1'!U2902</f>
        <v>56.756391066963758</v>
      </c>
      <c r="O335" s="100">
        <f>+'Ark1'!W2902</f>
        <v>84.032683312638412</v>
      </c>
      <c r="Q335" s="1">
        <f>+'Ark1'!X2902</f>
        <v>0</v>
      </c>
      <c r="S335" s="1">
        <f>+'Ark1'!Y2902</f>
        <v>0</v>
      </c>
      <c r="T335" s="44"/>
      <c r="V335" s="44"/>
      <c r="W335" s="1">
        <f>+'Ark1'!AA2902</f>
        <v>0.580012569052201</v>
      </c>
      <c r="X335" s="1">
        <f>+'Ark1'!AB2902</f>
        <v>2.5882857038278182</v>
      </c>
      <c r="Y335" s="1">
        <f>+'Ark1'!T2902</f>
        <v>13.843302615023635</v>
      </c>
      <c r="Z335" s="100">
        <f>+'Ark1'!V2902</f>
        <v>91.075574127635278</v>
      </c>
      <c r="AA335" s="301">
        <f t="shared" si="35"/>
        <v>9884.5964726990314</v>
      </c>
      <c r="AB335" s="10">
        <f t="shared" si="32"/>
        <v>47.991840065279476</v>
      </c>
      <c r="AC335" s="39"/>
      <c r="AD335"/>
      <c r="AE335"/>
      <c r="AG335"/>
      <c r="AH335"/>
      <c r="AI335"/>
      <c r="AJ335"/>
      <c r="AK335"/>
      <c r="AL335"/>
      <c r="AM335"/>
    </row>
    <row r="336" spans="1:39" ht="15.6">
      <c r="A336" s="39"/>
      <c r="B336">
        <f>+'Ark1'!C2903</f>
        <v>2008</v>
      </c>
      <c r="C336">
        <f>+'Ark1'!N2903</f>
        <v>85</v>
      </c>
      <c r="D336" s="3" t="s">
        <v>407</v>
      </c>
      <c r="E336" s="301">
        <f>+'Ark1'!Q2903</f>
        <v>2445</v>
      </c>
      <c r="G336" s="301">
        <f>+'Ark1'!R2903</f>
        <v>97441</v>
      </c>
      <c r="I336" s="100">
        <f>+'Ark1'!AD2903</f>
        <v>6.8884219991771287</v>
      </c>
      <c r="K336" s="100">
        <f>+'Ark1'!AE2903</f>
        <v>7.4718125669244975</v>
      </c>
      <c r="M336" s="1">
        <f>+'Ark1'!U2903</f>
        <v>56.666926741130077</v>
      </c>
      <c r="O336" s="100">
        <f>+'Ark1'!W2903</f>
        <v>86.018036506240151</v>
      </c>
      <c r="Q336" s="1">
        <f>+'Ark1'!X2903</f>
        <v>0</v>
      </c>
      <c r="S336" s="1">
        <f>+'Ark1'!Y2903</f>
        <v>0</v>
      </c>
      <c r="T336" s="44"/>
      <c r="V336" s="44"/>
      <c r="W336" s="1">
        <f>+'Ark1'!AA2903</f>
        <v>0.56737033852774699</v>
      </c>
      <c r="X336" s="1">
        <f>+'Ark1'!AB2903</f>
        <v>2.637329024897348</v>
      </c>
      <c r="Y336" s="1">
        <f>+'Ark1'!T2903</f>
        <v>13.794521813199783</v>
      </c>
      <c r="Z336" s="100">
        <f>+'Ark1'!V2903</f>
        <v>93.225513656332637</v>
      </c>
      <c r="AA336" s="301">
        <f t="shared" si="35"/>
        <v>8381.6834952045465</v>
      </c>
      <c r="AB336" s="10">
        <f t="shared" si="32"/>
        <v>39.853169734151329</v>
      </c>
      <c r="AC336" s="39"/>
      <c r="AD336"/>
      <c r="AE336"/>
      <c r="AG336"/>
      <c r="AH336"/>
      <c r="AI336"/>
      <c r="AJ336"/>
      <c r="AK336"/>
      <c r="AL336"/>
      <c r="AM336"/>
    </row>
    <row r="337" spans="1:39" ht="15.6">
      <c r="A337" s="39"/>
      <c r="B337">
        <f>+'Ark1'!C2904</f>
        <v>2008</v>
      </c>
      <c r="C337">
        <f>+'Ark1'!N2904</f>
        <v>87</v>
      </c>
      <c r="D337" s="3" t="s">
        <v>406</v>
      </c>
      <c r="E337" s="301">
        <f>+'Ark1'!Q2904</f>
        <v>2453</v>
      </c>
      <c r="G337" s="301">
        <f>+'Ark1'!R2904</f>
        <v>103542</v>
      </c>
      <c r="I337" s="100">
        <f>+'Ark1'!AD2904</f>
        <v>7.3197215816627361</v>
      </c>
      <c r="K337" s="100">
        <f>+'Ark1'!AE2904</f>
        <v>8.1640540821141911</v>
      </c>
      <c r="M337" s="1">
        <f>+'Ark1'!U2904</f>
        <v>56.579955172547045</v>
      </c>
      <c r="O337" s="100">
        <f>+'Ark1'!W2904</f>
        <v>88.448432005255341</v>
      </c>
      <c r="Q337" s="1">
        <f>+'Ark1'!X2904</f>
        <v>0</v>
      </c>
      <c r="S337" s="1">
        <f>+'Ark1'!Y2904</f>
        <v>0</v>
      </c>
      <c r="T337" s="44"/>
      <c r="V337" s="44"/>
      <c r="W337" s="1">
        <f>+'Ark1'!AA2904</f>
        <v>0.85097353889389182</v>
      </c>
      <c r="X337" s="1">
        <f>+'Ark1'!AB2904</f>
        <v>2.7121135429201457</v>
      </c>
      <c r="Y337" s="1">
        <f>+'Ark1'!T2904</f>
        <v>13.743031813177257</v>
      </c>
      <c r="Z337" s="100">
        <f>+'Ark1'!V2904</f>
        <v>95.858632372473622</v>
      </c>
      <c r="AA337" s="301">
        <f t="shared" si="35"/>
        <v>9158.1275466881489</v>
      </c>
      <c r="AB337" s="10">
        <f t="shared" si="32"/>
        <v>42.210354667753769</v>
      </c>
      <c r="AC337" s="39"/>
      <c r="AD337"/>
      <c r="AE337"/>
      <c r="AG337"/>
      <c r="AH337"/>
      <c r="AI337"/>
      <c r="AJ337"/>
      <c r="AK337"/>
      <c r="AL337"/>
      <c r="AM337"/>
    </row>
    <row r="338" spans="1:39" ht="15.6">
      <c r="A338" s="39"/>
      <c r="B338">
        <f>+'Ark1'!C2905</f>
        <v>2008</v>
      </c>
      <c r="C338">
        <f>+'Ark1'!N2905</f>
        <v>90</v>
      </c>
      <c r="D338" s="3" t="s">
        <v>405</v>
      </c>
      <c r="E338" s="301">
        <f>+'Ark1'!Q2905</f>
        <v>2460</v>
      </c>
      <c r="G338" s="301">
        <f>+'Ark1'!R2905</f>
        <v>93683</v>
      </c>
      <c r="I338" s="100">
        <f>+'Ark1'!AD2905</f>
        <v>6.622756726110274</v>
      </c>
      <c r="K338" s="100">
        <f>+'Ark1'!AE2905</f>
        <v>7.6961066388269135</v>
      </c>
      <c r="M338" s="1">
        <f>+'Ark1'!U2905</f>
        <v>56.387931402699458</v>
      </c>
      <c r="O338" s="100">
        <f>+'Ark1'!W2905</f>
        <v>92.157514308902236</v>
      </c>
      <c r="Q338" s="1">
        <f>+'Ark1'!X2905</f>
        <v>0</v>
      </c>
      <c r="S338" s="1">
        <f>+'Ark1'!Y2905</f>
        <v>0</v>
      </c>
      <c r="T338" s="44"/>
      <c r="V338" s="44"/>
      <c r="W338" s="1">
        <f>+'Ark1'!AA2905</f>
        <v>1.4047896827172852</v>
      </c>
      <c r="X338" s="1">
        <f>+'Ark1'!AB2905</f>
        <v>2.8094714840260195</v>
      </c>
      <c r="Y338" s="1">
        <f>+'Ark1'!T2905</f>
        <v>13.632153112090773</v>
      </c>
      <c r="Z338" s="100">
        <f>+'Ark1'!V2905</f>
        <v>99.882891726683326</v>
      </c>
      <c r="AA338" s="301">
        <f t="shared" si="35"/>
        <v>8633.5924130008898</v>
      </c>
      <c r="AB338" s="10">
        <f t="shared" si="32"/>
        <v>38.082520325203255</v>
      </c>
      <c r="AC338" s="39"/>
      <c r="AD338"/>
      <c r="AE338"/>
      <c r="AG338"/>
      <c r="AH338"/>
      <c r="AI338"/>
      <c r="AJ338"/>
      <c r="AK338"/>
      <c r="AL338"/>
      <c r="AM338"/>
    </row>
    <row r="339" spans="1:39" ht="15.6">
      <c r="A339" s="39"/>
      <c r="B339">
        <f>+'Ark1'!C2906</f>
        <v>2008</v>
      </c>
      <c r="C339">
        <f>+'Ark1'!N2906</f>
        <v>95</v>
      </c>
      <c r="D339" s="3" t="s">
        <v>404</v>
      </c>
      <c r="E339" s="301">
        <f>+'Ark1'!Q2906</f>
        <v>2119</v>
      </c>
      <c r="G339" s="301">
        <f>+'Ark1'!R2906</f>
        <v>34500</v>
      </c>
      <c r="I339" s="100">
        <f>+'Ark1'!AD2906</f>
        <v>2.4389174882401758</v>
      </c>
      <c r="K339" s="100">
        <f>+'Ark1'!AE2906</f>
        <v>2.9869742949070552</v>
      </c>
      <c r="M339" s="1">
        <f>+'Ark1'!U2906</f>
        <v>56.141142360104382</v>
      </c>
      <c r="O339" s="100">
        <f>+'Ark1'!W2906</f>
        <v>97.117271672949613</v>
      </c>
      <c r="Q339" s="1">
        <f>+'Ark1'!X2906</f>
        <v>0</v>
      </c>
      <c r="S339" s="1">
        <f>+'Ark1'!Y2906</f>
        <v>0</v>
      </c>
      <c r="T339" s="44"/>
      <c r="V339" s="44"/>
      <c r="W339" s="1">
        <f>+'Ark1'!AA2906</f>
        <v>1.4055991382870741</v>
      </c>
      <c r="X339" s="1">
        <f>+'Ark1'!AB2906</f>
        <v>2.9363742896651233</v>
      </c>
      <c r="Y339" s="1">
        <f>+'Ark1'!T2906</f>
        <v>13.48608695652174</v>
      </c>
      <c r="Z339" s="100">
        <f>+'Ark1'!V2906</f>
        <v>105.24982353922924</v>
      </c>
      <c r="AA339" s="301">
        <f t="shared" si="35"/>
        <v>3350.5458727167616</v>
      </c>
      <c r="AB339" s="10">
        <f t="shared" si="32"/>
        <v>16.281264747522417</v>
      </c>
      <c r="AC339" s="39"/>
      <c r="AD339"/>
      <c r="AE339"/>
      <c r="AG339"/>
      <c r="AH339"/>
      <c r="AI339"/>
      <c r="AJ339"/>
      <c r="AK339"/>
      <c r="AL339"/>
      <c r="AM339"/>
    </row>
    <row r="340" spans="1:39" ht="15.6">
      <c r="A340" s="39"/>
      <c r="B340">
        <f>+'Ark1'!C2907</f>
        <v>2008</v>
      </c>
      <c r="C340">
        <f>+'Ark1'!N2907</f>
        <v>100</v>
      </c>
      <c r="D340" s="3" t="s">
        <v>403</v>
      </c>
      <c r="E340" s="301">
        <f>+'Ark1'!Q2907</f>
        <v>1588</v>
      </c>
      <c r="G340" s="301">
        <f>+'Ark1'!R2907</f>
        <v>13229</v>
      </c>
      <c r="I340" s="100">
        <f>+'Ark1'!AD2907</f>
        <v>0.93520114353418204</v>
      </c>
      <c r="K340" s="100">
        <f>+'Ark1'!AE2907</f>
        <v>1.2084262467913056</v>
      </c>
      <c r="M340" s="1">
        <f>+'Ark1'!U2907</f>
        <v>55.77391304347826</v>
      </c>
      <c r="O340" s="100">
        <f>+'Ark1'!W2907</f>
        <v>102.46667674858156</v>
      </c>
      <c r="Q340" s="1">
        <f>+'Ark1'!X2907</f>
        <v>0</v>
      </c>
      <c r="S340" s="1">
        <f>+'Ark1'!Y2907</f>
        <v>0</v>
      </c>
      <c r="T340" s="44"/>
      <c r="V340" s="44"/>
      <c r="W340" s="1">
        <f>+'Ark1'!AA2907</f>
        <v>1.6870296811893697</v>
      </c>
      <c r="X340" s="1">
        <f>+'Ark1'!AB2907</f>
        <v>3.1465767398212492</v>
      </c>
      <c r="Y340" s="1">
        <f>+'Ark1'!T2907</f>
        <v>13.260034772091618</v>
      </c>
      <c r="Z340" s="100">
        <f>+'Ark1'!V2907</f>
        <v>111.04880731239578</v>
      </c>
      <c r="AA340" s="301">
        <f t="shared" si="35"/>
        <v>1355.5316667069856</v>
      </c>
      <c r="AB340" s="10">
        <f t="shared" si="32"/>
        <v>8.3306045340050385</v>
      </c>
      <c r="AC340" s="39"/>
      <c r="AD340"/>
      <c r="AE340"/>
      <c r="AG340"/>
      <c r="AH340"/>
      <c r="AI340"/>
      <c r="AJ340"/>
      <c r="AK340"/>
      <c r="AL340"/>
      <c r="AM340"/>
    </row>
    <row r="341" spans="1:39" ht="15.6">
      <c r="A341" s="39"/>
      <c r="B341">
        <f>+'Ark1'!C2908</f>
        <v>2007</v>
      </c>
      <c r="C341">
        <f>+'Ark1'!N2908</f>
        <v>40</v>
      </c>
      <c r="D341" s="3" t="s">
        <v>402</v>
      </c>
      <c r="E341" s="301">
        <f>+'Ark1'!Q2908</f>
        <v>1936</v>
      </c>
      <c r="G341" s="301">
        <f>+'Ark1'!R2908</f>
        <v>14825</v>
      </c>
      <c r="I341" s="100">
        <f>+'Ark1'!AD2908</f>
        <v>1.0688844667474189</v>
      </c>
      <c r="K341" s="100">
        <f>+'Ark1'!AE2908</f>
        <v>0.69210370597972204</v>
      </c>
      <c r="M341" s="1">
        <f>+'Ark1'!U2908</f>
        <v>57.997430001352654</v>
      </c>
      <c r="O341" s="100">
        <f>+'Ark1'!W2908</f>
        <v>50.33855674286491</v>
      </c>
      <c r="Q341" s="1">
        <f>+'Ark1'!X2908</f>
        <v>0</v>
      </c>
      <c r="S341" s="1">
        <f>+'Ark1'!Y2908</f>
        <v>0</v>
      </c>
      <c r="T341" s="44"/>
      <c r="V341" s="44"/>
      <c r="W341" s="1">
        <f>+'Ark1'!AA2908</f>
        <v>3.8753844557871409</v>
      </c>
      <c r="X341" s="1">
        <f>+'Ark1'!AB2908</f>
        <v>2.0872018657932312</v>
      </c>
      <c r="Y341" s="1">
        <f>+'Ark1'!T2908</f>
        <v>14.517841483979764</v>
      </c>
      <c r="Z341" s="100">
        <f>+'Ark1'!V2908</f>
        <v>54.673017241720849</v>
      </c>
      <c r="AA341" s="301">
        <f t="shared" si="35"/>
        <v>746.26910371297231</v>
      </c>
      <c r="AB341" s="10">
        <f t="shared" si="32"/>
        <v>7.6575413223140494</v>
      </c>
      <c r="AC341" s="39"/>
      <c r="AD341"/>
      <c r="AE341"/>
      <c r="AG341"/>
      <c r="AH341"/>
      <c r="AI341"/>
      <c r="AJ341"/>
      <c r="AK341"/>
      <c r="AL341"/>
      <c r="AM341"/>
    </row>
    <row r="342" spans="1:39" ht="15.6">
      <c r="A342" s="39"/>
      <c r="B342">
        <f>+'Ark1'!C2909</f>
        <v>2007</v>
      </c>
      <c r="C342">
        <f>+'Ark1'!N2909</f>
        <v>55</v>
      </c>
      <c r="D342" s="3" t="s">
        <v>401</v>
      </c>
      <c r="E342" s="301">
        <f>+'Ark1'!Q2909</f>
        <v>2505</v>
      </c>
      <c r="G342" s="301">
        <f>+'Ark1'!R2909</f>
        <v>54028</v>
      </c>
      <c r="I342" s="100">
        <f>+'Ark1'!AD2909</f>
        <v>3.8954259675837823</v>
      </c>
      <c r="K342" s="100">
        <f>+'Ark1'!AE2909</f>
        <v>3.0130349544387083</v>
      </c>
      <c r="M342" s="1">
        <f>+'Ark1'!U2909</f>
        <v>57.899203261070951</v>
      </c>
      <c r="O342" s="100">
        <f>+'Ark1'!W2909</f>
        <v>60.038804891606333</v>
      </c>
      <c r="Q342" s="1">
        <f>+'Ark1'!X2909</f>
        <v>0</v>
      </c>
      <c r="S342" s="1">
        <f>+'Ark1'!Y2909</f>
        <v>0</v>
      </c>
      <c r="T342" s="44"/>
      <c r="V342" s="44"/>
      <c r="W342" s="1">
        <f>+'Ark1'!AA2909</f>
        <v>2.1822304458072423</v>
      </c>
      <c r="X342" s="1">
        <f>+'Ark1'!AB2909</f>
        <v>2.1158833835706816</v>
      </c>
      <c r="Y342" s="1">
        <f>+'Ark1'!T2909</f>
        <v>14.485192862959948</v>
      </c>
      <c r="Z342" s="100">
        <f>+'Ark1'!V2909</f>
        <v>65.116961371140974</v>
      </c>
      <c r="AA342" s="301">
        <f t="shared" si="35"/>
        <v>3243.7765506837068</v>
      </c>
      <c r="AB342" s="10">
        <f t="shared" ref="AB342:AB405" si="36">+G342/E342</f>
        <v>21.56806387225549</v>
      </c>
      <c r="AC342" s="39"/>
      <c r="AD342"/>
      <c r="AE342"/>
      <c r="AG342"/>
      <c r="AH342"/>
      <c r="AI342"/>
      <c r="AJ342"/>
      <c r="AK342"/>
      <c r="AL342"/>
      <c r="AM342"/>
    </row>
    <row r="343" spans="1:39" ht="15.6">
      <c r="A343" s="39"/>
      <c r="B343">
        <f>+'Ark1'!C2910</f>
        <v>2007</v>
      </c>
      <c r="C343">
        <f>+'Ark1'!N2910</f>
        <v>63</v>
      </c>
      <c r="D343" s="3" t="s">
        <v>400</v>
      </c>
      <c r="E343" s="301">
        <f>+'Ark1'!Q2910</f>
        <v>2325</v>
      </c>
      <c r="G343" s="301">
        <f>+'Ark1'!R2910</f>
        <v>31412</v>
      </c>
      <c r="I343" s="100">
        <f>+'Ark1'!AD2910</f>
        <v>2.2648093672492351</v>
      </c>
      <c r="K343" s="100">
        <f>+'Ark1'!AE2910</f>
        <v>1.8708845942230588</v>
      </c>
      <c r="M343" s="1">
        <f>+'Ark1'!U2910</f>
        <v>57.711714294816659</v>
      </c>
      <c r="O343" s="100">
        <f>+'Ark1'!W2910</f>
        <v>64.098786198986346</v>
      </c>
      <c r="Q343" s="1">
        <f>+'Ark1'!X2910</f>
        <v>0</v>
      </c>
      <c r="S343" s="1">
        <f>+'Ark1'!Y2910</f>
        <v>0</v>
      </c>
      <c r="T343" s="44"/>
      <c r="V343" s="44"/>
      <c r="W343" s="1">
        <f>+'Ark1'!AA2910</f>
        <v>0.57477211620403901</v>
      </c>
      <c r="X343" s="1">
        <f>+'Ark1'!AB2910</f>
        <v>2.1799796796752888</v>
      </c>
      <c r="Y343" s="1">
        <f>+'Ark1'!T2910</f>
        <v>14.390710556475236</v>
      </c>
      <c r="Z343" s="100">
        <f>+'Ark1'!V2910</f>
        <v>69.496936132955142</v>
      </c>
      <c r="AA343" s="301">
        <f t="shared" si="35"/>
        <v>2013.4710720825592</v>
      </c>
      <c r="AB343" s="10">
        <f t="shared" si="36"/>
        <v>13.510537634408601</v>
      </c>
      <c r="AC343" s="39"/>
      <c r="AD343"/>
      <c r="AE343"/>
      <c r="AG343"/>
      <c r="AH343"/>
      <c r="AI343"/>
      <c r="AJ343"/>
      <c r="AK343"/>
      <c r="AL343"/>
      <c r="AM343"/>
    </row>
    <row r="344" spans="1:39" ht="15.6">
      <c r="A344" s="39"/>
      <c r="B344">
        <f>+'Ark1'!C2911</f>
        <v>2007</v>
      </c>
      <c r="C344">
        <f>+'Ark1'!N2911</f>
        <v>65</v>
      </c>
      <c r="D344" s="3" t="s">
        <v>399</v>
      </c>
      <c r="E344" s="301">
        <f>+'Ark1'!Q2911</f>
        <v>2432</v>
      </c>
      <c r="G344" s="301">
        <f>+'Ark1'!R2911</f>
        <v>46290</v>
      </c>
      <c r="I344" s="100">
        <f>+'Ark1'!AD2911</f>
        <v>3.3375151410278594</v>
      </c>
      <c r="K344" s="100">
        <f>+'Ark1'!AE2911</f>
        <v>2.8440678636644638</v>
      </c>
      <c r="M344" s="1">
        <f>+'Ark1'!U2911</f>
        <v>57.586999286625293</v>
      </c>
      <c r="O344" s="100">
        <f>+'Ark1'!W2911</f>
        <v>66.118653667395193</v>
      </c>
      <c r="Q344" s="1">
        <f>+'Ark1'!X2911</f>
        <v>0</v>
      </c>
      <c r="S344" s="1">
        <f>+'Ark1'!Y2911</f>
        <v>0</v>
      </c>
      <c r="T344" s="44"/>
      <c r="V344" s="44"/>
      <c r="W344" s="1">
        <f>+'Ark1'!AA2911</f>
        <v>0.57264002188181051</v>
      </c>
      <c r="X344" s="1">
        <f>+'Ark1'!AB2911</f>
        <v>2.2375448026812665</v>
      </c>
      <c r="Y344" s="1">
        <f>+'Ark1'!T2911</f>
        <v>14.307841866493844</v>
      </c>
      <c r="Z344" s="100">
        <f>+'Ark1'!V2911</f>
        <v>71.682577560323438</v>
      </c>
      <c r="AA344" s="301">
        <f t="shared" si="35"/>
        <v>3060.6324782637234</v>
      </c>
      <c r="AB344" s="10">
        <f t="shared" si="36"/>
        <v>19.033717105263158</v>
      </c>
      <c r="AC344" s="39"/>
      <c r="AD344"/>
      <c r="AE344"/>
      <c r="AG344"/>
      <c r="AH344"/>
      <c r="AI344"/>
      <c r="AJ344"/>
      <c r="AK344"/>
      <c r="AL344"/>
      <c r="AM344"/>
    </row>
    <row r="345" spans="1:39" ht="15.6">
      <c r="A345" s="39"/>
      <c r="B345">
        <f>+'Ark1'!C2912</f>
        <v>2007</v>
      </c>
      <c r="C345">
        <f>+'Ark1'!N2912</f>
        <v>67</v>
      </c>
      <c r="D345" s="3" t="s">
        <v>398</v>
      </c>
      <c r="E345" s="301">
        <f>+'Ark1'!Q2912</f>
        <v>2506</v>
      </c>
      <c r="G345" s="301">
        <f>+'Ark1'!R2912</f>
        <v>62005</v>
      </c>
      <c r="I345" s="100">
        <f>+'Ark1'!AD2912</f>
        <v>4.4705687258464568</v>
      </c>
      <c r="K345" s="100">
        <f>+'Ark1'!AE2912</f>
        <v>3.9252683891201343</v>
      </c>
      <c r="M345" s="1">
        <f>+'Ark1'!U2912</f>
        <v>57.471717595430917</v>
      </c>
      <c r="O345" s="100">
        <f>+'Ark1'!W2912</f>
        <v>68.105793617501973</v>
      </c>
      <c r="Q345" s="1">
        <f>+'Ark1'!X2912</f>
        <v>0</v>
      </c>
      <c r="S345" s="1">
        <f>+'Ark1'!Y2912</f>
        <v>0</v>
      </c>
      <c r="T345" s="44"/>
      <c r="V345" s="44"/>
      <c r="W345" s="1">
        <f>+'Ark1'!AA2912</f>
        <v>0.57277162458891206</v>
      </c>
      <c r="X345" s="1">
        <f>+'Ark1'!AB2912</f>
        <v>2.2796769211827757</v>
      </c>
      <c r="Y345" s="1">
        <f>+'Ark1'!T2912</f>
        <v>14.24772195790662</v>
      </c>
      <c r="Z345" s="100">
        <f>+'Ark1'!V2912</f>
        <v>73.814739070964663</v>
      </c>
      <c r="AA345" s="301">
        <f t="shared" si="35"/>
        <v>4222.8997332532099</v>
      </c>
      <c r="AB345" s="10">
        <f t="shared" si="36"/>
        <v>24.742617717478051</v>
      </c>
      <c r="AC345" s="39"/>
      <c r="AD345"/>
      <c r="AE345"/>
      <c r="AG345"/>
      <c r="AH345"/>
      <c r="AI345"/>
      <c r="AJ345"/>
      <c r="AK345"/>
      <c r="AL345"/>
      <c r="AM345"/>
    </row>
    <row r="346" spans="1:39" ht="15.6">
      <c r="A346" s="39"/>
      <c r="B346">
        <f>+'Ark1'!C2913</f>
        <v>2007</v>
      </c>
      <c r="C346">
        <f>+'Ark1'!N2913</f>
        <v>69</v>
      </c>
      <c r="D346" s="3" t="s">
        <v>457</v>
      </c>
      <c r="E346" s="301">
        <f>+'Ark1'!Q2913</f>
        <v>2528</v>
      </c>
      <c r="G346" s="301">
        <f>+'Ark1'!R2913</f>
        <v>81099</v>
      </c>
      <c r="I346" s="100">
        <f>+'Ark1'!AD2913</f>
        <v>5.8472486589375308</v>
      </c>
      <c r="K346" s="100">
        <f>+'Ark1'!AE2913</f>
        <v>5.2835223503040352</v>
      </c>
      <c r="M346" s="1">
        <f>+'Ark1'!U2913</f>
        <v>57.355472219480895</v>
      </c>
      <c r="O346" s="100">
        <f>+'Ark1'!W2913</f>
        <v>70.093186864699646</v>
      </c>
      <c r="Q346" s="1">
        <f>+'Ark1'!X2913</f>
        <v>0</v>
      </c>
      <c r="S346" s="1">
        <f>+'Ark1'!Y2913</f>
        <v>0</v>
      </c>
      <c r="T346" s="44"/>
      <c r="V346" s="44"/>
      <c r="W346" s="1">
        <f>+'Ark1'!AA2913</f>
        <v>0.57058612661430275</v>
      </c>
      <c r="X346" s="1">
        <f>+'Ark1'!AB2913</f>
        <v>2.3080529381460471</v>
      </c>
      <c r="Y346" s="1">
        <f>+'Ark1'!T2913</f>
        <v>14.179521325787</v>
      </c>
      <c r="Z346" s="100">
        <f>+'Ark1'!V2913</f>
        <v>75.973437356829479</v>
      </c>
      <c r="AA346" s="301">
        <f t="shared" si="35"/>
        <v>5684.4873615402767</v>
      </c>
      <c r="AB346" s="10">
        <f t="shared" si="36"/>
        <v>32.080300632911396</v>
      </c>
      <c r="AC346" s="39"/>
      <c r="AD346"/>
      <c r="AE346"/>
      <c r="AG346"/>
      <c r="AH346"/>
      <c r="AI346"/>
      <c r="AJ346"/>
      <c r="AK346"/>
      <c r="AL346"/>
      <c r="AM346"/>
    </row>
    <row r="347" spans="1:39" ht="15.6">
      <c r="A347" s="39"/>
      <c r="B347" s="46">
        <f>+'Ark1'!C2914</f>
        <v>2007</v>
      </c>
      <c r="C347" s="46">
        <f>+'Ark1'!N2914</f>
        <v>71</v>
      </c>
      <c r="D347" s="47" t="s">
        <v>519</v>
      </c>
      <c r="E347" s="335">
        <f>+'Ark1'!Q2914</f>
        <v>2574</v>
      </c>
      <c r="F347" s="46"/>
      <c r="G347" s="335">
        <f>+'Ark1'!R2914</f>
        <v>105018</v>
      </c>
      <c r="H347" s="335"/>
      <c r="I347" s="99">
        <f>+'Ark1'!AD2914</f>
        <v>7.5718117321335887</v>
      </c>
      <c r="J347" s="46"/>
      <c r="K347" s="99">
        <f>+'Ark1'!AE2914</f>
        <v>7.0336291566437348</v>
      </c>
      <c r="L347" s="46"/>
      <c r="M347" s="48">
        <f>+'Ark1'!U2914</f>
        <v>57.250795344141117</v>
      </c>
      <c r="N347" s="46"/>
      <c r="O347" s="99">
        <f>+'Ark1'!W2914</f>
        <v>72.049067494712304</v>
      </c>
      <c r="P347" s="46"/>
      <c r="Q347" s="48">
        <f>+'Ark1'!X2914</f>
        <v>0</v>
      </c>
      <c r="R347" s="46"/>
      <c r="S347" s="48">
        <f>+'Ark1'!Y2914</f>
        <v>0</v>
      </c>
      <c r="T347" s="44"/>
      <c r="U347" s="65"/>
      <c r="V347" s="44"/>
      <c r="W347" s="48">
        <f>+'Ark1'!AA2914</f>
        <v>0.58319020249963749</v>
      </c>
      <c r="X347" s="48">
        <f>+'Ark1'!AB2914</f>
        <v>2.3394243884612655</v>
      </c>
      <c r="Y347" s="48">
        <f>+'Ark1'!T2914</f>
        <v>14.128063760498202</v>
      </c>
      <c r="Z347" s="99">
        <f>+'Ark1'!V2914</f>
        <v>78.083460707625562</v>
      </c>
      <c r="AA347" s="335">
        <f>+(G347*O347)/1000</f>
        <v>7566.4489701596967</v>
      </c>
      <c r="AB347" s="65">
        <f t="shared" si="36"/>
        <v>40.799533799533798</v>
      </c>
      <c r="AC347" s="39"/>
      <c r="AD347"/>
      <c r="AE347"/>
      <c r="AG347"/>
      <c r="AH347"/>
      <c r="AI347"/>
      <c r="AJ347"/>
      <c r="AK347"/>
      <c r="AL347"/>
      <c r="AM347"/>
    </row>
    <row r="348" spans="1:39" ht="15.6">
      <c r="A348" s="39"/>
      <c r="B348" s="46">
        <f>+'Ark1'!C2915</f>
        <v>2007</v>
      </c>
      <c r="C348" s="46">
        <f>+'Ark1'!N2915</f>
        <v>73</v>
      </c>
      <c r="D348" s="47" t="s">
        <v>413</v>
      </c>
      <c r="E348" s="335">
        <f>+'Ark1'!Q2915</f>
        <v>2581</v>
      </c>
      <c r="F348" s="46"/>
      <c r="G348" s="335">
        <f>+'Ark1'!R2915</f>
        <v>121981</v>
      </c>
      <c r="H348" s="335"/>
      <c r="I348" s="99">
        <f>+'Ark1'!AD2915</f>
        <v>8.7948462825171578</v>
      </c>
      <c r="J348" s="46"/>
      <c r="K348" s="99">
        <f>+'Ark1'!AE2915</f>
        <v>8.3973368666776249</v>
      </c>
      <c r="L348" s="46"/>
      <c r="M348" s="48">
        <f>+'Ark1'!U2915</f>
        <v>57.139632916167749</v>
      </c>
      <c r="N348" s="46"/>
      <c r="O348" s="99">
        <f>+'Ark1'!W2915</f>
        <v>74.062273853069613</v>
      </c>
      <c r="P348" s="46"/>
      <c r="Q348" s="48">
        <f>+'Ark1'!X2915</f>
        <v>0</v>
      </c>
      <c r="R348" s="46"/>
      <c r="S348" s="48">
        <f>+'Ark1'!Y2915</f>
        <v>0</v>
      </c>
      <c r="T348" s="44"/>
      <c r="U348" s="65"/>
      <c r="V348" s="44"/>
      <c r="W348" s="48">
        <f>+'Ark1'!AA2915</f>
        <v>0.57769902930818284</v>
      </c>
      <c r="X348" s="48">
        <f>+'Ark1'!AB2915</f>
        <v>2.376920265057465</v>
      </c>
      <c r="Y348" s="48">
        <f>+'Ark1'!T2915</f>
        <v>14.064534640640751</v>
      </c>
      <c r="Z348" s="99">
        <f>+'Ark1'!V2915</f>
        <v>80.271720802515802</v>
      </c>
      <c r="AA348" s="335">
        <f t="shared" ref="AA348:AA364" si="37">+(G348*O348)/1000</f>
        <v>9034.1902268712838</v>
      </c>
      <c r="AB348" s="65">
        <f t="shared" si="36"/>
        <v>47.261139093374659</v>
      </c>
      <c r="AC348" s="39"/>
      <c r="AD348"/>
      <c r="AE348"/>
      <c r="AG348"/>
      <c r="AH348"/>
      <c r="AI348"/>
      <c r="AJ348"/>
      <c r="AK348"/>
      <c r="AL348"/>
      <c r="AM348"/>
    </row>
    <row r="349" spans="1:39" ht="15.6">
      <c r="A349" s="39"/>
      <c r="B349" s="46">
        <f>+'Ark1'!C2916</f>
        <v>2007</v>
      </c>
      <c r="C349" s="46">
        <f>+'Ark1'!N2916</f>
        <v>75</v>
      </c>
      <c r="D349" s="47" t="s">
        <v>412</v>
      </c>
      <c r="E349" s="335">
        <f>+'Ark1'!Q2916</f>
        <v>2615</v>
      </c>
      <c r="F349" s="46"/>
      <c r="G349" s="335">
        <f>+'Ark1'!R2916</f>
        <v>136626</v>
      </c>
      <c r="H349" s="335"/>
      <c r="I349" s="99">
        <f>+'Ark1'!AD2916</f>
        <v>9.8507527253850107</v>
      </c>
      <c r="J349" s="46"/>
      <c r="K349" s="99">
        <f>+'Ark1'!AE2916</f>
        <v>9.6579081799679916</v>
      </c>
      <c r="L349" s="46"/>
      <c r="M349" s="48">
        <f>+'Ark1'!U2916</f>
        <v>57.038799194581742</v>
      </c>
      <c r="N349" s="46"/>
      <c r="O349" s="99">
        <f>+'Ark1'!W2916</f>
        <v>76.04876221856135</v>
      </c>
      <c r="P349" s="46"/>
      <c r="Q349" s="48">
        <f>+'Ark1'!X2916</f>
        <v>0</v>
      </c>
      <c r="R349" s="46"/>
      <c r="S349" s="48">
        <f>+'Ark1'!Y2916</f>
        <v>0</v>
      </c>
      <c r="T349" s="44"/>
      <c r="U349" s="65"/>
      <c r="V349" s="44"/>
      <c r="W349" s="48">
        <f>+'Ark1'!AA2916</f>
        <v>0.56817925377103085</v>
      </c>
      <c r="X349" s="48">
        <f>+'Ark1'!AB2916</f>
        <v>2.4179864836154485</v>
      </c>
      <c r="Y349" s="48">
        <f>+'Ark1'!T2916</f>
        <v>14.001910324535595</v>
      </c>
      <c r="Z349" s="99">
        <f>+'Ark1'!V2916</f>
        <v>82.423773523023385</v>
      </c>
      <c r="AA349" s="335">
        <f t="shared" si="37"/>
        <v>10390.238186873163</v>
      </c>
      <c r="AB349" s="65">
        <f t="shared" si="36"/>
        <v>52.247036328871893</v>
      </c>
      <c r="AC349" s="39"/>
      <c r="AD349"/>
      <c r="AE349"/>
      <c r="AG349"/>
      <c r="AH349"/>
      <c r="AI349"/>
      <c r="AJ349"/>
      <c r="AK349"/>
      <c r="AL349"/>
      <c r="AM349"/>
    </row>
    <row r="350" spans="1:39" ht="15.6">
      <c r="A350" s="39"/>
      <c r="B350" s="46">
        <f>+'Ark1'!C2917</f>
        <v>2007</v>
      </c>
      <c r="C350" s="46">
        <f>+'Ark1'!N2917</f>
        <v>77</v>
      </c>
      <c r="D350" s="47" t="s">
        <v>411</v>
      </c>
      <c r="E350" s="335">
        <f>+'Ark1'!Q2917</f>
        <v>2574</v>
      </c>
      <c r="F350" s="46"/>
      <c r="G350" s="335">
        <f>+'Ark1'!R2917</f>
        <v>135421</v>
      </c>
      <c r="H350" s="335"/>
      <c r="I350" s="99">
        <f>+'Ark1'!AD2917</f>
        <v>9.7638720655246001</v>
      </c>
      <c r="J350" s="46"/>
      <c r="K350" s="99">
        <f>+'Ark1'!AE2917</f>
        <v>9.8232902707738887</v>
      </c>
      <c r="L350" s="46"/>
      <c r="M350" s="48">
        <f>+'Ark1'!U2917</f>
        <v>56.959496195612019</v>
      </c>
      <c r="N350" s="46"/>
      <c r="O350" s="99">
        <f>+'Ark1'!W2917</f>
        <v>78.03956415749505</v>
      </c>
      <c r="P350" s="46"/>
      <c r="Q350" s="48">
        <f>+'Ark1'!X2917</f>
        <v>0</v>
      </c>
      <c r="R350" s="46"/>
      <c r="S350" s="48">
        <f>+'Ark1'!Y2917</f>
        <v>0</v>
      </c>
      <c r="T350" s="44"/>
      <c r="U350" s="65"/>
      <c r="V350" s="44"/>
      <c r="W350" s="48">
        <f>+'Ark1'!AA2917</f>
        <v>0.57671534863725005</v>
      </c>
      <c r="X350" s="48">
        <f>+'Ark1'!AB2917</f>
        <v>2.4633187192003607</v>
      </c>
      <c r="Y350" s="48">
        <f>+'Ark1'!T2917</f>
        <v>13.961342775492723</v>
      </c>
      <c r="Z350" s="99">
        <f>+'Ark1'!V2917</f>
        <v>84.581751823237511</v>
      </c>
      <c r="AA350" s="335">
        <f t="shared" si="37"/>
        <v>10568.195817772137</v>
      </c>
      <c r="AB350" s="65">
        <f t="shared" si="36"/>
        <v>52.611111111111114</v>
      </c>
      <c r="AC350" s="39"/>
      <c r="AD350"/>
      <c r="AE350"/>
      <c r="AG350"/>
      <c r="AH350"/>
      <c r="AI350"/>
      <c r="AJ350"/>
      <c r="AK350"/>
      <c r="AL350"/>
      <c r="AM350"/>
    </row>
    <row r="351" spans="1:39" ht="15.6">
      <c r="A351" s="39"/>
      <c r="B351" s="46">
        <f>+'Ark1'!C2918</f>
        <v>2007</v>
      </c>
      <c r="C351" s="46">
        <f>+'Ark1'!N2918</f>
        <v>79</v>
      </c>
      <c r="D351" s="47" t="s">
        <v>410</v>
      </c>
      <c r="E351" s="335">
        <f>+'Ark1'!Q2918</f>
        <v>2577</v>
      </c>
      <c r="F351" s="46"/>
      <c r="G351" s="335">
        <f>+'Ark1'!R2918</f>
        <v>133246</v>
      </c>
      <c r="H351" s="335"/>
      <c r="I351" s="99">
        <f>+'Ark1'!AD2918</f>
        <v>9.6070542769798646</v>
      </c>
      <c r="J351" s="46"/>
      <c r="K351" s="99">
        <f>+'Ark1'!AE2918</f>
        <v>9.9154005190949182</v>
      </c>
      <c r="L351" s="46"/>
      <c r="M351" s="48">
        <f>+'Ark1'!U2918</f>
        <v>56.877712046365666</v>
      </c>
      <c r="N351" s="46"/>
      <c r="O351" s="99">
        <f>+'Ark1'!W2918</f>
        <v>80.053403852795611</v>
      </c>
      <c r="P351" s="46"/>
      <c r="Q351" s="48">
        <f>+'Ark1'!X2918</f>
        <v>0</v>
      </c>
      <c r="R351" s="46"/>
      <c r="S351" s="48">
        <f>+'Ark1'!Y2918</f>
        <v>0</v>
      </c>
      <c r="T351" s="44"/>
      <c r="U351" s="65"/>
      <c r="V351" s="44"/>
      <c r="W351" s="48">
        <f>+'Ark1'!AA2918</f>
        <v>0.58708224021055211</v>
      </c>
      <c r="X351" s="48">
        <f>+'Ark1'!AB2918</f>
        <v>2.5083650857473696</v>
      </c>
      <c r="Y351" s="48">
        <f>+'Ark1'!T2918</f>
        <v>13.912192486078382</v>
      </c>
      <c r="Z351" s="99">
        <f>+'Ark1'!V2918</f>
        <v>86.760428686402321</v>
      </c>
      <c r="AA351" s="335">
        <f t="shared" si="37"/>
        <v>10666.795849769604</v>
      </c>
      <c r="AB351" s="65">
        <f t="shared" si="36"/>
        <v>51.705859526581293</v>
      </c>
      <c r="AC351" s="39"/>
      <c r="AD351"/>
      <c r="AE351"/>
      <c r="AG351"/>
      <c r="AH351"/>
      <c r="AI351"/>
      <c r="AJ351"/>
      <c r="AK351"/>
      <c r="AL351"/>
      <c r="AM351"/>
    </row>
    <row r="352" spans="1:39" ht="15.6">
      <c r="A352" s="39"/>
      <c r="B352" s="46">
        <f>+'Ark1'!C2919</f>
        <v>2007</v>
      </c>
      <c r="C352" s="46">
        <f>+'Ark1'!N2919</f>
        <v>81</v>
      </c>
      <c r="D352" s="47" t="s">
        <v>409</v>
      </c>
      <c r="E352" s="335">
        <f>+'Ark1'!Q2919</f>
        <v>2537</v>
      </c>
      <c r="F352" s="46"/>
      <c r="G352" s="335">
        <f>+'Ark1'!R2919</f>
        <v>113283</v>
      </c>
      <c r="H352" s="335"/>
      <c r="I352" s="99">
        <f>+'Ark1'!AD2919</f>
        <v>8.1677193286035656</v>
      </c>
      <c r="J352" s="46"/>
      <c r="K352" s="99">
        <f>+'Ark1'!AE2919</f>
        <v>8.637194323716356</v>
      </c>
      <c r="L352" s="46"/>
      <c r="M352" s="48">
        <f>+'Ark1'!U2919</f>
        <v>56.806889730751237</v>
      </c>
      <c r="N352" s="46"/>
      <c r="O352" s="99">
        <f>+'Ark1'!W2919</f>
        <v>82.0255746593553</v>
      </c>
      <c r="P352" s="46"/>
      <c r="Q352" s="48">
        <f>+'Ark1'!X2919</f>
        <v>0</v>
      </c>
      <c r="R352" s="46"/>
      <c r="S352" s="48">
        <f>+'Ark1'!Y2919</f>
        <v>0</v>
      </c>
      <c r="T352" s="44"/>
      <c r="U352" s="65"/>
      <c r="V352" s="44"/>
      <c r="W352" s="48">
        <f>+'Ark1'!AA2919</f>
        <v>0.577810650746029</v>
      </c>
      <c r="X352" s="48">
        <f>+'Ark1'!AB2919</f>
        <v>2.5517126928501619</v>
      </c>
      <c r="Y352" s="48">
        <f>+'Ark1'!T2919</f>
        <v>13.876592251264537</v>
      </c>
      <c r="Z352" s="99">
        <f>+'Ark1'!V2919</f>
        <v>88.901431450770602</v>
      </c>
      <c r="AA352" s="335">
        <f t="shared" si="37"/>
        <v>9292.1031741357456</v>
      </c>
      <c r="AB352" s="65">
        <f t="shared" si="36"/>
        <v>44.652345289712258</v>
      </c>
      <c r="AC352" s="39"/>
      <c r="AD352"/>
      <c r="AE352"/>
      <c r="AG352"/>
      <c r="AH352"/>
      <c r="AI352"/>
      <c r="AJ352"/>
      <c r="AK352"/>
      <c r="AL352"/>
      <c r="AM352"/>
    </row>
    <row r="353" spans="1:40" ht="15.6">
      <c r="A353" s="39"/>
      <c r="B353" s="46">
        <f>+'Ark1'!C2920</f>
        <v>2007</v>
      </c>
      <c r="C353" s="46">
        <f>+'Ark1'!N2920</f>
        <v>83</v>
      </c>
      <c r="D353" s="47" t="s">
        <v>408</v>
      </c>
      <c r="E353" s="335">
        <f>+'Ark1'!Q2920</f>
        <v>2521</v>
      </c>
      <c r="F353" s="46"/>
      <c r="G353" s="335">
        <f>+'Ark1'!R2920</f>
        <v>94760</v>
      </c>
      <c r="H353" s="335"/>
      <c r="I353" s="99">
        <f>+'Ark1'!AD2920</f>
        <v>6.8322085712637719</v>
      </c>
      <c r="J353" s="46"/>
      <c r="K353" s="99">
        <f>+'Ark1'!AE2920</f>
        <v>7.4009002872781631</v>
      </c>
      <c r="L353" s="46"/>
      <c r="M353" s="48">
        <f>+'Ark1'!U2920</f>
        <v>56.74453171184868</v>
      </c>
      <c r="N353" s="46"/>
      <c r="O353" s="99">
        <f>+'Ark1'!W2920</f>
        <v>84.020734101848973</v>
      </c>
      <c r="P353" s="46"/>
      <c r="Q353" s="48">
        <f>+'Ark1'!X2920</f>
        <v>0</v>
      </c>
      <c r="R353" s="46"/>
      <c r="S353" s="48">
        <f>+'Ark1'!Y2920</f>
        <v>0</v>
      </c>
      <c r="T353" s="44"/>
      <c r="U353" s="65"/>
      <c r="V353" s="44"/>
      <c r="W353" s="48">
        <f>+'Ark1'!AA2920</f>
        <v>0.57991050811845724</v>
      </c>
      <c r="X353" s="48">
        <f>+'Ark1'!AB2920</f>
        <v>2.5981649248986689</v>
      </c>
      <c r="Y353" s="48">
        <f>+'Ark1'!T2920</f>
        <v>13.841293794850149</v>
      </c>
      <c r="Z353" s="99">
        <f>+'Ark1'!V2920</f>
        <v>91.060790989829897</v>
      </c>
      <c r="AA353" s="335">
        <f t="shared" si="37"/>
        <v>7961.8047634912091</v>
      </c>
      <c r="AB353" s="65">
        <f t="shared" si="36"/>
        <v>37.588258627528759</v>
      </c>
      <c r="AC353" s="39"/>
      <c r="AD353"/>
      <c r="AE353"/>
      <c r="AG353"/>
      <c r="AH353"/>
      <c r="AI353"/>
      <c r="AJ353"/>
      <c r="AK353"/>
      <c r="AL353"/>
      <c r="AM353"/>
    </row>
    <row r="354" spans="1:40" ht="15.6">
      <c r="A354" s="39"/>
      <c r="B354" s="46">
        <f>+'Ark1'!C2921</f>
        <v>2007</v>
      </c>
      <c r="C354" s="46">
        <f>+'Ark1'!N2921</f>
        <v>85</v>
      </c>
      <c r="D354" s="47" t="s">
        <v>407</v>
      </c>
      <c r="E354" s="335">
        <f>+'Ark1'!Q2921</f>
        <v>2470</v>
      </c>
      <c r="F354" s="46"/>
      <c r="G354" s="335">
        <f>+'Ark1'!R2921</f>
        <v>75506</v>
      </c>
      <c r="H354" s="335"/>
      <c r="I354" s="99">
        <f>+'Ark1'!AD2921</f>
        <v>5.4439926169464163</v>
      </c>
      <c r="J354" s="46"/>
      <c r="K354" s="99">
        <f>+'Ark1'!AE2921</f>
        <v>6.0369058999891507</v>
      </c>
      <c r="L354" s="46"/>
      <c r="M354" s="48">
        <f>+'Ark1'!U2921</f>
        <v>56.660117383643154</v>
      </c>
      <c r="N354" s="46"/>
      <c r="O354" s="99">
        <f>+'Ark1'!W2921</f>
        <v>86.013883331785919</v>
      </c>
      <c r="P354" s="46"/>
      <c r="Q354" s="48">
        <f>+'Ark1'!X2921</f>
        <v>0</v>
      </c>
      <c r="R354" s="46"/>
      <c r="S354" s="48">
        <f>+'Ark1'!Y2921</f>
        <v>0</v>
      </c>
      <c r="T354" s="44"/>
      <c r="U354" s="65"/>
      <c r="V354" s="44"/>
      <c r="W354" s="48">
        <f>+'Ark1'!AA2921</f>
        <v>0.56675826382868111</v>
      </c>
      <c r="X354" s="48">
        <f>+'Ark1'!AB2921</f>
        <v>2.6513529583411479</v>
      </c>
      <c r="Y354" s="48">
        <f>+'Ark1'!T2921</f>
        <v>13.788784997218762</v>
      </c>
      <c r="Z354" s="99">
        <f>+'Ark1'!V2921</f>
        <v>93.222785435485306</v>
      </c>
      <c r="AA354" s="335">
        <f t="shared" si="37"/>
        <v>6494.5642748498276</v>
      </c>
      <c r="AB354" s="65">
        <f t="shared" si="36"/>
        <v>30.569230769230771</v>
      </c>
      <c r="AC354" s="39"/>
      <c r="AD354"/>
      <c r="AE354"/>
      <c r="AG354"/>
      <c r="AH354"/>
      <c r="AI354"/>
      <c r="AJ354"/>
      <c r="AK354"/>
      <c r="AL354"/>
      <c r="AM354"/>
    </row>
    <row r="355" spans="1:40" ht="15.6">
      <c r="A355" s="39"/>
      <c r="B355" s="46">
        <f>+'Ark1'!C2922</f>
        <v>2007</v>
      </c>
      <c r="C355" s="46">
        <f>+'Ark1'!N2922</f>
        <v>87</v>
      </c>
      <c r="D355" s="47" t="s">
        <v>406</v>
      </c>
      <c r="E355" s="335">
        <f>+'Ark1'!Q2922</f>
        <v>2472</v>
      </c>
      <c r="F355" s="46"/>
      <c r="G355" s="335">
        <f>+'Ark1'!R2922</f>
        <v>78600</v>
      </c>
      <c r="H355" s="335"/>
      <c r="I355" s="99">
        <f>+'Ark1'!AD2922</f>
        <v>5.6670704274095884</v>
      </c>
      <c r="J355" s="46"/>
      <c r="K355" s="99">
        <f>+'Ark1'!AE2922</f>
        <v>6.4601644569871057</v>
      </c>
      <c r="L355" s="46"/>
      <c r="M355" s="48">
        <f>+'Ark1'!U2922</f>
        <v>56.541727131546146</v>
      </c>
      <c r="N355" s="46"/>
      <c r="O355" s="99">
        <f>+'Ark1'!W2922</f>
        <v>88.436886122355489</v>
      </c>
      <c r="P355" s="46"/>
      <c r="Q355" s="48">
        <f>+'Ark1'!X2922</f>
        <v>0</v>
      </c>
      <c r="R355" s="46"/>
      <c r="S355" s="48">
        <f>+'Ark1'!Y2922</f>
        <v>0</v>
      </c>
      <c r="T355" s="44"/>
      <c r="U355" s="65"/>
      <c r="V355" s="44"/>
      <c r="W355" s="48">
        <f>+'Ark1'!AA2922</f>
        <v>0.85289700357375675</v>
      </c>
      <c r="X355" s="48">
        <f>+'Ark1'!AB2922</f>
        <v>2.7058748457772661</v>
      </c>
      <c r="Y355" s="48">
        <f>+'Ark1'!T2922</f>
        <v>13.720725190839696</v>
      </c>
      <c r="Z355" s="99">
        <f>+'Ark1'!V2922</f>
        <v>95.865742743169989</v>
      </c>
      <c r="AA355" s="335">
        <f t="shared" si="37"/>
        <v>6951.1392492171417</v>
      </c>
      <c r="AB355" s="65">
        <f t="shared" si="36"/>
        <v>31.796116504854368</v>
      </c>
      <c r="AC355" s="39"/>
      <c r="AD355"/>
      <c r="AE355"/>
      <c r="AG355"/>
      <c r="AH355"/>
      <c r="AI355"/>
      <c r="AJ355"/>
      <c r="AK355"/>
      <c r="AL355"/>
      <c r="AM355"/>
    </row>
    <row r="356" spans="1:40" ht="15.6">
      <c r="A356" s="39"/>
      <c r="B356" s="46">
        <f>+'Ark1'!C2923</f>
        <v>2007</v>
      </c>
      <c r="C356" s="46">
        <f>+'Ark1'!N2923</f>
        <v>90</v>
      </c>
      <c r="D356" s="47" t="s">
        <v>405</v>
      </c>
      <c r="E356" s="335">
        <f>+'Ark1'!Q2923</f>
        <v>2430</v>
      </c>
      <c r="F356" s="46"/>
      <c r="G356" s="335">
        <f>+'Ark1'!R2923</f>
        <v>68436</v>
      </c>
      <c r="H356" s="335"/>
      <c r="I356" s="99">
        <f>+'Ark1'!AD2923</f>
        <v>4.9342446790102112</v>
      </c>
      <c r="J356" s="46"/>
      <c r="K356" s="99">
        <f>+'Ark1'!AE2923</f>
        <v>5.860679914222592</v>
      </c>
      <c r="L356" s="46"/>
      <c r="M356" s="48">
        <f>+'Ark1'!U2923</f>
        <v>56.334673410911641</v>
      </c>
      <c r="N356" s="46"/>
      <c r="O356" s="99">
        <f>+'Ark1'!W2923</f>
        <v>92.139699432782479</v>
      </c>
      <c r="P356" s="46"/>
      <c r="Q356" s="48">
        <f>+'Ark1'!X2923</f>
        <v>0</v>
      </c>
      <c r="R356" s="46"/>
      <c r="S356" s="48">
        <f>+'Ark1'!Y2923</f>
        <v>0</v>
      </c>
      <c r="T356" s="44"/>
      <c r="U356" s="65"/>
      <c r="V356" s="44"/>
      <c r="W356" s="48">
        <f>+'Ark1'!AA2923</f>
        <v>1.4065377778900356</v>
      </c>
      <c r="X356" s="48">
        <f>+'Ark1'!AB2923</f>
        <v>2.7832317874303278</v>
      </c>
      <c r="Y356" s="48">
        <f>+'Ark1'!T2923</f>
        <v>13.601394003156235</v>
      </c>
      <c r="Z356" s="99">
        <f>+'Ark1'!V2923</f>
        <v>99.872987096039068</v>
      </c>
      <c r="AA356" s="335">
        <f t="shared" si="37"/>
        <v>6305.6724703819018</v>
      </c>
      <c r="AB356" s="65">
        <f t="shared" si="36"/>
        <v>28.162962962962961</v>
      </c>
      <c r="AC356" s="39"/>
      <c r="AN356" s="32"/>
    </row>
    <row r="357" spans="1:40" ht="15.6">
      <c r="A357" s="39"/>
      <c r="B357" s="46">
        <f>+'Ark1'!C2924</f>
        <v>2007</v>
      </c>
      <c r="C357" s="46">
        <f>+'Ark1'!N2924</f>
        <v>95</v>
      </c>
      <c r="D357" s="47" t="s">
        <v>404</v>
      </c>
      <c r="E357" s="335">
        <f>+'Ark1'!Q2924</f>
        <v>2002</v>
      </c>
      <c r="F357" s="46"/>
      <c r="G357" s="335">
        <f>+'Ark1'!R2924</f>
        <v>25097</v>
      </c>
      <c r="H357" s="335"/>
      <c r="I357" s="99">
        <f>+'Ark1'!AD2924</f>
        <v>1.8094970294745347</v>
      </c>
      <c r="J357" s="46"/>
      <c r="K357" s="99">
        <f>+'Ark1'!AE2924</f>
        <v>2.2650806981642626</v>
      </c>
      <c r="L357" s="46"/>
      <c r="M357" s="48">
        <f>+'Ark1'!U2924</f>
        <v>55.964598947536281</v>
      </c>
      <c r="N357" s="46"/>
      <c r="O357" s="99">
        <f>+'Ark1'!W2924</f>
        <v>97.110719980865142</v>
      </c>
      <c r="P357" s="46"/>
      <c r="Q357" s="48">
        <f>+'Ark1'!X2924</f>
        <v>0</v>
      </c>
      <c r="R357" s="46"/>
      <c r="S357" s="48">
        <f>+'Ark1'!Y2924</f>
        <v>0</v>
      </c>
      <c r="T357" s="44"/>
      <c r="U357" s="65"/>
      <c r="V357" s="44"/>
      <c r="W357" s="48">
        <f>+'Ark1'!AA2924</f>
        <v>1.408901233816805</v>
      </c>
      <c r="X357" s="48">
        <f>+'Ark1'!AB2924</f>
        <v>2.9354709111141162</v>
      </c>
      <c r="Y357" s="48">
        <f>+'Ark1'!T2924</f>
        <v>13.388213730724789</v>
      </c>
      <c r="Z357" s="99">
        <f>+'Ark1'!V2924</f>
        <v>105.2665945996781</v>
      </c>
      <c r="AA357" s="335">
        <f t="shared" si="37"/>
        <v>2437.1877393597724</v>
      </c>
      <c r="AB357" s="65">
        <f t="shared" si="36"/>
        <v>12.535964035964035</v>
      </c>
      <c r="AC357" s="39"/>
      <c r="AN357" s="32"/>
    </row>
    <row r="358" spans="1:40" ht="15.6">
      <c r="A358" s="39"/>
      <c r="B358" s="46">
        <f>+'Ark1'!C2925</f>
        <v>2007</v>
      </c>
      <c r="C358" s="46">
        <f>+'Ark1'!N2925</f>
        <v>100</v>
      </c>
      <c r="D358" s="47" t="s">
        <v>403</v>
      </c>
      <c r="E358" s="335">
        <f>+'Ark1'!Q2925</f>
        <v>1435</v>
      </c>
      <c r="F358" s="46"/>
      <c r="G358" s="335">
        <f>+'Ark1'!R2925</f>
        <v>9275</v>
      </c>
      <c r="H358" s="335"/>
      <c r="I358" s="99">
        <f>+'Ark1'!AD2925</f>
        <v>0.66872873046086412</v>
      </c>
      <c r="J358" s="46"/>
      <c r="K358" s="99">
        <f>+'Ark1'!AE2925</f>
        <v>0.88262756875408399</v>
      </c>
      <c r="L358" s="46"/>
      <c r="M358" s="48">
        <f>+'Ark1'!U2925</f>
        <v>55.485057719279311</v>
      </c>
      <c r="N358" s="46"/>
      <c r="O358" s="99">
        <f>+'Ark1'!W2925</f>
        <v>102.40587981443494</v>
      </c>
      <c r="P358" s="46"/>
      <c r="Q358" s="48">
        <f>+'Ark1'!X2925</f>
        <v>0</v>
      </c>
      <c r="R358" s="46"/>
      <c r="S358" s="48">
        <f>+'Ark1'!Y2925</f>
        <v>0</v>
      </c>
      <c r="T358" s="44"/>
      <c r="U358" s="65"/>
      <c r="V358" s="44"/>
      <c r="W358" s="48">
        <f>+'Ark1'!AA2925</f>
        <v>1.6591735250253639</v>
      </c>
      <c r="X358" s="48">
        <f>+'Ark1'!AB2925</f>
        <v>3.14766207088278</v>
      </c>
      <c r="Y358" s="48">
        <f>+'Ark1'!T2925</f>
        <v>13.095956873315368</v>
      </c>
      <c r="Z358" s="99">
        <f>+'Ark1'!V2925</f>
        <v>111.02024981745225</v>
      </c>
      <c r="AA358" s="335">
        <f t="shared" si="37"/>
        <v>949.81453527888414</v>
      </c>
      <c r="AB358" s="65">
        <f t="shared" si="36"/>
        <v>6.4634146341463419</v>
      </c>
      <c r="AC358" s="39"/>
    </row>
    <row r="359" spans="1:40" ht="15.6">
      <c r="A359" s="39"/>
      <c r="B359" s="46">
        <f>+'Ark1'!C2926</f>
        <v>2006</v>
      </c>
      <c r="C359" s="46">
        <f>+'Ark1'!N2926</f>
        <v>40</v>
      </c>
      <c r="D359" s="47" t="s">
        <v>402</v>
      </c>
      <c r="E359" s="335">
        <f>+'Ark1'!Q2926</f>
        <v>2224</v>
      </c>
      <c r="F359" s="46"/>
      <c r="G359" s="335">
        <f>+'Ark1'!R2926</f>
        <v>20220</v>
      </c>
      <c r="H359" s="335"/>
      <c r="I359" s="99">
        <f>+'Ark1'!AD2926</f>
        <v>1.4442114405544852</v>
      </c>
      <c r="J359" s="46"/>
      <c r="K359" s="99">
        <f>+'Ark1'!AE2926</f>
        <v>0.96863701831514482</v>
      </c>
      <c r="L359" s="46"/>
      <c r="M359" s="48">
        <f>+'Ark1'!U2926</f>
        <v>57.989767534273795</v>
      </c>
      <c r="N359" s="46"/>
      <c r="O359" s="99">
        <f>+'Ark1'!W2926</f>
        <v>50.321180210609889</v>
      </c>
      <c r="P359" s="46"/>
      <c r="Q359" s="48">
        <f>+'Ark1'!X2926</f>
        <v>0</v>
      </c>
      <c r="R359" s="46"/>
      <c r="S359" s="48">
        <f>+'Ark1'!Y2926</f>
        <v>0</v>
      </c>
      <c r="T359" s="44"/>
      <c r="U359" s="65"/>
      <c r="V359" s="44"/>
      <c r="W359" s="48">
        <f>+'Ark1'!AA2926</f>
        <v>3.8888013726023742</v>
      </c>
      <c r="X359" s="48">
        <f>+'Ark1'!AB2926</f>
        <v>2.0010415044983656</v>
      </c>
      <c r="Y359" s="48">
        <f>+'Ark1'!T2926</f>
        <v>14.48180019782394</v>
      </c>
      <c r="Z359" s="99">
        <f>+'Ark1'!V2926</f>
        <v>54.749589868299687</v>
      </c>
      <c r="AA359" s="335">
        <f t="shared" si="37"/>
        <v>1017.4942638585319</v>
      </c>
      <c r="AB359" s="65">
        <f t="shared" si="36"/>
        <v>9.0917266187050352</v>
      </c>
      <c r="AC359" s="39"/>
    </row>
    <row r="360" spans="1:40" ht="15.6">
      <c r="A360" s="39"/>
      <c r="B360" s="46">
        <f>+'Ark1'!C2927</f>
        <v>2006</v>
      </c>
      <c r="C360" s="46">
        <f>+'Ark1'!N2927</f>
        <v>55</v>
      </c>
      <c r="D360" s="47" t="s">
        <v>401</v>
      </c>
      <c r="E360" s="335">
        <f>+'Ark1'!Q2927</f>
        <v>2767</v>
      </c>
      <c r="F360" s="46"/>
      <c r="G360" s="335">
        <f>+'Ark1'!R2927</f>
        <v>76085</v>
      </c>
      <c r="H360" s="335"/>
      <c r="I360" s="99">
        <f>+'Ark1'!AD2927</f>
        <v>5.4343633755978278</v>
      </c>
      <c r="J360" s="46"/>
      <c r="K360" s="99">
        <f>+'Ark1'!AE2927</f>
        <v>4.3550490817229051</v>
      </c>
      <c r="L360" s="46"/>
      <c r="M360" s="48">
        <f>+'Ark1'!U2927</f>
        <v>57.825912105589296</v>
      </c>
      <c r="N360" s="46"/>
      <c r="O360" s="99">
        <f>+'Ark1'!W2927</f>
        <v>60.057282999960243</v>
      </c>
      <c r="P360" s="46"/>
      <c r="Q360" s="48">
        <f>+'Ark1'!X2927</f>
        <v>0</v>
      </c>
      <c r="R360" s="46"/>
      <c r="S360" s="48">
        <f>+'Ark1'!Y2927</f>
        <v>0</v>
      </c>
      <c r="T360" s="44"/>
      <c r="U360" s="65"/>
      <c r="V360" s="44"/>
      <c r="W360" s="48">
        <f>+'Ark1'!AA2927</f>
        <v>2.1746194643871859</v>
      </c>
      <c r="X360" s="48">
        <f>+'Ark1'!AB2927</f>
        <v>2.1357044741621274</v>
      </c>
      <c r="Y360" s="48">
        <f>+'Ark1'!T2927</f>
        <v>14.445199447985802</v>
      </c>
      <c r="Z360" s="99">
        <f>+'Ark1'!V2927</f>
        <v>65.276348021418187</v>
      </c>
      <c r="AA360" s="335">
        <f t="shared" si="37"/>
        <v>4569.4583770519757</v>
      </c>
      <c r="AB360" s="65">
        <f t="shared" si="36"/>
        <v>27.497289483194795</v>
      </c>
      <c r="AC360" s="39"/>
    </row>
    <row r="361" spans="1:40" ht="15.6">
      <c r="A361" s="39"/>
      <c r="B361" s="46">
        <f>+'Ark1'!C2928</f>
        <v>2006</v>
      </c>
      <c r="C361" s="46">
        <f>+'Ark1'!N2928</f>
        <v>63</v>
      </c>
      <c r="D361" s="47" t="s">
        <v>400</v>
      </c>
      <c r="E361" s="335">
        <f>+'Ark1'!Q2928</f>
        <v>2594</v>
      </c>
      <c r="F361" s="46"/>
      <c r="G361" s="335">
        <f>+'Ark1'!R2928</f>
        <v>45194</v>
      </c>
      <c r="H361" s="335"/>
      <c r="I361" s="99">
        <f>+'Ark1'!AD2928</f>
        <v>3.2279768469050163</v>
      </c>
      <c r="J361" s="46"/>
      <c r="K361" s="99">
        <f>+'Ark1'!AE2928</f>
        <v>2.7615458303493656</v>
      </c>
      <c r="L361" s="46"/>
      <c r="M361" s="48">
        <f>+'Ark1'!U2928</f>
        <v>57.63869220695625</v>
      </c>
      <c r="N361" s="46"/>
      <c r="O361" s="99">
        <f>+'Ark1'!W2928</f>
        <v>64.106965129958127</v>
      </c>
      <c r="P361" s="46"/>
      <c r="Q361" s="48">
        <f>+'Ark1'!X2928</f>
        <v>0</v>
      </c>
      <c r="R361" s="46"/>
      <c r="S361" s="48">
        <f>+'Ark1'!Y2928</f>
        <v>0</v>
      </c>
      <c r="T361" s="44"/>
      <c r="U361" s="65"/>
      <c r="V361" s="44"/>
      <c r="W361" s="48">
        <f>+'Ark1'!AA2928</f>
        <v>0.57653173254680012</v>
      </c>
      <c r="X361" s="48">
        <f>+'Ark1'!AB2928</f>
        <v>2.17960671995771</v>
      </c>
      <c r="Y361" s="48">
        <f>+'Ark1'!T2928</f>
        <v>14.339337080143379</v>
      </c>
      <c r="Z361" s="99">
        <f>+'Ark1'!V2928</f>
        <v>69.672389463823251</v>
      </c>
      <c r="AA361" s="335">
        <f t="shared" si="37"/>
        <v>2897.2501820833277</v>
      </c>
      <c r="AB361" s="65">
        <f t="shared" si="36"/>
        <v>17.422513492675403</v>
      </c>
      <c r="AC361" s="39"/>
    </row>
    <row r="362" spans="1:40" ht="15.6">
      <c r="A362" s="39"/>
      <c r="B362" s="46">
        <f>+'Ark1'!C2929</f>
        <v>2006</v>
      </c>
      <c r="C362" s="46">
        <f>+'Ark1'!N2929</f>
        <v>65</v>
      </c>
      <c r="D362" s="47" t="s">
        <v>399</v>
      </c>
      <c r="E362" s="335">
        <f>+'Ark1'!Q2929</f>
        <v>2654</v>
      </c>
      <c r="F362" s="46"/>
      <c r="G362" s="335">
        <f>+'Ark1'!R2929</f>
        <v>66674</v>
      </c>
      <c r="H362" s="335"/>
      <c r="I362" s="99">
        <f>+'Ark1'!AD2929</f>
        <v>4.7621836591261024</v>
      </c>
      <c r="J362" s="46"/>
      <c r="K362" s="99">
        <f>+'Ark1'!AE2929</f>
        <v>4.2035192786041495</v>
      </c>
      <c r="L362" s="46"/>
      <c r="M362" s="48">
        <f>+'Ark1'!U2929</f>
        <v>57.501218045112786</v>
      </c>
      <c r="N362" s="46"/>
      <c r="O362" s="99">
        <f>+'Ark1'!W2929</f>
        <v>66.11013984962355</v>
      </c>
      <c r="P362" s="46"/>
      <c r="Q362" s="48">
        <f>+'Ark1'!X2929</f>
        <v>0</v>
      </c>
      <c r="R362" s="46"/>
      <c r="S362" s="48">
        <f>+'Ark1'!Y2929</f>
        <v>0</v>
      </c>
      <c r="T362" s="44"/>
      <c r="U362" s="65"/>
      <c r="V362" s="44"/>
      <c r="W362" s="48">
        <f>+'Ark1'!AA2929</f>
        <v>0.5705358608208676</v>
      </c>
      <c r="X362" s="48">
        <f>+'Ark1'!AB2929</f>
        <v>2.223317650159172</v>
      </c>
      <c r="Y362" s="48">
        <f>+'Ark1'!T2929</f>
        <v>14.257686654468012</v>
      </c>
      <c r="Z362" s="99">
        <f>+'Ark1'!V2929</f>
        <v>71.812729005613207</v>
      </c>
      <c r="AA362" s="335">
        <f t="shared" si="37"/>
        <v>4407.8274643338009</v>
      </c>
      <c r="AB362" s="65">
        <f t="shared" si="36"/>
        <v>25.122079879427279</v>
      </c>
      <c r="AC362" s="39"/>
    </row>
    <row r="363" spans="1:40" ht="15.6">
      <c r="A363" s="39"/>
      <c r="B363" s="46">
        <f>+'Ark1'!C2930</f>
        <v>2006</v>
      </c>
      <c r="C363" s="46">
        <f>+'Ark1'!N2930</f>
        <v>67</v>
      </c>
      <c r="D363" s="47" t="s">
        <v>398</v>
      </c>
      <c r="E363" s="335">
        <f>+'Ark1'!Q2930</f>
        <v>2725</v>
      </c>
      <c r="F363" s="46"/>
      <c r="G363" s="335">
        <f>+'Ark1'!R2930</f>
        <v>88109</v>
      </c>
      <c r="H363" s="335"/>
      <c r="I363" s="99">
        <f>+'Ark1'!AD2930</f>
        <v>6.2931763509305236</v>
      </c>
      <c r="J363" s="46"/>
      <c r="K363" s="99">
        <f>+'Ark1'!AE2930</f>
        <v>5.7235261279610636</v>
      </c>
      <c r="L363" s="46"/>
      <c r="M363" s="48">
        <f>+'Ark1'!U2930</f>
        <v>57.38527266728105</v>
      </c>
      <c r="N363" s="46"/>
      <c r="O363" s="99">
        <f>+'Ark1'!W2930</f>
        <v>68.107657211772732</v>
      </c>
      <c r="P363" s="46"/>
      <c r="Q363" s="48">
        <f>+'Ark1'!X2930</f>
        <v>0</v>
      </c>
      <c r="R363" s="46"/>
      <c r="S363" s="48">
        <f>+'Ark1'!Y2930</f>
        <v>0</v>
      </c>
      <c r="T363" s="44"/>
      <c r="U363" s="65"/>
      <c r="V363" s="44"/>
      <c r="W363" s="48">
        <f>+'Ark1'!AA2930</f>
        <v>0.57327437517692892</v>
      </c>
      <c r="X363" s="48">
        <f>+'Ark1'!AB2930</f>
        <v>2.2585139256875277</v>
      </c>
      <c r="Y363" s="48">
        <f>+'Ark1'!T2930</f>
        <v>14.199968221180589</v>
      </c>
      <c r="Z363" s="99">
        <f>+'Ark1'!V2930</f>
        <v>73.972355914651743</v>
      </c>
      <c r="AA363" s="335">
        <f t="shared" si="37"/>
        <v>6000.8975692720833</v>
      </c>
      <c r="AB363" s="65">
        <f t="shared" si="36"/>
        <v>32.333577981651374</v>
      </c>
      <c r="AC363" s="39"/>
    </row>
    <row r="364" spans="1:40" ht="15.6">
      <c r="A364" s="39"/>
      <c r="B364" s="46">
        <f>+'Ark1'!C2931</f>
        <v>2006</v>
      </c>
      <c r="C364" s="46">
        <f>+'Ark1'!N2931</f>
        <v>69</v>
      </c>
      <c r="D364" s="47" t="s">
        <v>457</v>
      </c>
      <c r="E364" s="335">
        <f>+'Ark1'!Q2931</f>
        <v>2775</v>
      </c>
      <c r="F364" s="46"/>
      <c r="G364" s="335">
        <f>+'Ark1'!R2931</f>
        <v>114498</v>
      </c>
      <c r="H364" s="335"/>
      <c r="I364" s="99">
        <f>+'Ark1'!AD2931</f>
        <v>8.1780079881606103</v>
      </c>
      <c r="J364" s="46"/>
      <c r="K364" s="99">
        <f>+'Ark1'!AE2931</f>
        <v>7.6565296428498755</v>
      </c>
      <c r="L364" s="46"/>
      <c r="M364" s="48">
        <f>+'Ark1'!U2931</f>
        <v>57.276817911283842</v>
      </c>
      <c r="N364" s="46"/>
      <c r="O364" s="99">
        <f>+'Ark1'!W2931</f>
        <v>70.088188390574956</v>
      </c>
      <c r="P364" s="46"/>
      <c r="Q364" s="48">
        <f>+'Ark1'!X2931</f>
        <v>0</v>
      </c>
      <c r="R364" s="46"/>
      <c r="S364" s="48">
        <f>+'Ark1'!Y2931</f>
        <v>0</v>
      </c>
      <c r="T364" s="44"/>
      <c r="U364" s="65"/>
      <c r="V364" s="44"/>
      <c r="W364" s="48">
        <f>+'Ark1'!AA2931</f>
        <v>0.56936527979901053</v>
      </c>
      <c r="X364" s="48">
        <f>+'Ark1'!AB2931</f>
        <v>2.288782659949915</v>
      </c>
      <c r="Y364" s="48">
        <f>+'Ark1'!T2931</f>
        <v>14.127810092752716</v>
      </c>
      <c r="Z364" s="99">
        <f>+'Ark1'!V2931</f>
        <v>76.098703180279003</v>
      </c>
      <c r="AA364" s="335">
        <f t="shared" si="37"/>
        <v>8024.957394344051</v>
      </c>
      <c r="AB364" s="65">
        <f t="shared" si="36"/>
        <v>41.260540540540539</v>
      </c>
      <c r="AC364" s="39"/>
    </row>
    <row r="365" spans="1:40" ht="15.6">
      <c r="A365" s="39"/>
      <c r="B365">
        <f>+'Ark1'!C2932</f>
        <v>2006</v>
      </c>
      <c r="C365">
        <f>+'Ark1'!N2932</f>
        <v>71</v>
      </c>
      <c r="D365" s="3" t="s">
        <v>519</v>
      </c>
      <c r="E365" s="301">
        <f>+'Ark1'!Q2932</f>
        <v>2818</v>
      </c>
      <c r="G365" s="301">
        <f>+'Ark1'!R2932</f>
        <v>142823</v>
      </c>
      <c r="I365" s="100">
        <f>+'Ark1'!AD2932</f>
        <v>10.201118228205406</v>
      </c>
      <c r="K365" s="100">
        <f>+'Ark1'!AE2932</f>
        <v>9.8188973883845598</v>
      </c>
      <c r="M365" s="1">
        <f>+'Ark1'!U2932</f>
        <v>57.17757199480868</v>
      </c>
      <c r="O365" s="100">
        <f>+'Ark1'!W2932</f>
        <v>72.042273667962945</v>
      </c>
      <c r="Q365" s="1">
        <f>+'Ark1'!X2932</f>
        <v>0</v>
      </c>
      <c r="S365" s="1">
        <f>+'Ark1'!Y2932</f>
        <v>0</v>
      </c>
      <c r="T365" s="44"/>
      <c r="V365" s="44"/>
      <c r="W365" s="1">
        <f>+'Ark1'!AA2932</f>
        <v>0.58218536170681612</v>
      </c>
      <c r="X365" s="1">
        <f>+'Ark1'!AB2932</f>
        <v>2.3108971245239758</v>
      </c>
      <c r="Y365" s="1">
        <f>+'Ark1'!T2932</f>
        <v>14.074651841790184</v>
      </c>
      <c r="Z365" s="100">
        <f>+'Ark1'!V2932</f>
        <v>78.204664190170917</v>
      </c>
      <c r="AA365" s="301">
        <f>+(G365*O365)/1000</f>
        <v>10289.293652079472</v>
      </c>
      <c r="AB365" s="10">
        <f t="shared" si="36"/>
        <v>50.682398864442867</v>
      </c>
      <c r="AC365" s="39"/>
    </row>
    <row r="366" spans="1:40" ht="15.6">
      <c r="A366" s="39"/>
      <c r="B366">
        <f>+'Ark1'!C2933</f>
        <v>2006</v>
      </c>
      <c r="C366">
        <f>+'Ark1'!N2933</f>
        <v>73</v>
      </c>
      <c r="D366" s="3" t="s">
        <v>413</v>
      </c>
      <c r="E366" s="301">
        <f>+'Ark1'!Q2933</f>
        <v>2827</v>
      </c>
      <c r="G366" s="301">
        <f>+'Ark1'!R2933</f>
        <v>155656</v>
      </c>
      <c r="I366" s="100">
        <f>+'Ark1'!AD2933</f>
        <v>11.117713946139911</v>
      </c>
      <c r="K366" s="100">
        <f>+'Ark1'!AE2933</f>
        <v>10.998768712126337</v>
      </c>
      <c r="M366" s="1">
        <f>+'Ark1'!U2933</f>
        <v>57.10624094756831</v>
      </c>
      <c r="O366" s="100">
        <f>+'Ark1'!W2933</f>
        <v>74.049728024720395</v>
      </c>
      <c r="Q366" s="1">
        <f>+'Ark1'!X2933</f>
        <v>0</v>
      </c>
      <c r="S366" s="1">
        <f>+'Ark1'!Y2933</f>
        <v>0</v>
      </c>
      <c r="T366" s="44"/>
      <c r="V366" s="44"/>
      <c r="W366" s="1">
        <f>+'Ark1'!AA2933</f>
        <v>0.57766852990366513</v>
      </c>
      <c r="X366" s="1">
        <f>+'Ark1'!AB2933</f>
        <v>2.3349623778012303</v>
      </c>
      <c r="Y366" s="1">
        <f>+'Ark1'!T2933</f>
        <v>14.037640694865601</v>
      </c>
      <c r="Z366" s="100">
        <f>+'Ark1'!V2933</f>
        <v>80.387809791279679</v>
      </c>
      <c r="AA366" s="301">
        <f t="shared" ref="AA366:AA382" si="38">+(G366*O366)/1000</f>
        <v>11526.284465415878</v>
      </c>
      <c r="AB366" s="10">
        <f t="shared" si="36"/>
        <v>55.060488149982312</v>
      </c>
      <c r="AC366" s="39"/>
    </row>
    <row r="367" spans="1:40" ht="15.6">
      <c r="A367" s="39"/>
      <c r="B367">
        <f>+'Ark1'!C2934</f>
        <v>2006</v>
      </c>
      <c r="C367">
        <f>+'Ark1'!N2934</f>
        <v>75</v>
      </c>
      <c r="D367" s="3" t="s">
        <v>412</v>
      </c>
      <c r="E367" s="301">
        <f>+'Ark1'!Q2934</f>
        <v>2829</v>
      </c>
      <c r="G367" s="301">
        <f>+'Ark1'!R2934</f>
        <v>157426</v>
      </c>
      <c r="I367" s="100">
        <f>+'Ark1'!AD2934</f>
        <v>11.24413601586204</v>
      </c>
      <c r="K367" s="100">
        <f>+'Ark1'!AE2934</f>
        <v>11.41598981325666</v>
      </c>
      <c r="M367" s="1">
        <f>+'Ark1'!U2934</f>
        <v>57.038135809072642</v>
      </c>
      <c r="O367" s="100">
        <f>+'Ark1'!W2934</f>
        <v>76.027183464506237</v>
      </c>
      <c r="Q367" s="1">
        <f>+'Ark1'!X2934</f>
        <v>0</v>
      </c>
      <c r="S367" s="1">
        <f>+'Ark1'!Y2934</f>
        <v>0</v>
      </c>
      <c r="T367" s="44"/>
      <c r="V367" s="44"/>
      <c r="W367" s="1">
        <f>+'Ark1'!AA2934</f>
        <v>0.56956235397026755</v>
      </c>
      <c r="X367" s="1">
        <f>+'Ark1'!AB2934</f>
        <v>2.3653448476241756</v>
      </c>
      <c r="Y367" s="1">
        <f>+'Ark1'!T2934</f>
        <v>14.001524525808955</v>
      </c>
      <c r="Z367" s="100">
        <f>+'Ark1'!V2934</f>
        <v>82.570096564372179</v>
      </c>
      <c r="AA367" s="301">
        <f t="shared" si="38"/>
        <v>11968.655384083359</v>
      </c>
      <c r="AB367" s="10">
        <f t="shared" si="36"/>
        <v>55.647225167903855</v>
      </c>
      <c r="AC367" s="39"/>
    </row>
    <row r="368" spans="1:40" ht="15.6">
      <c r="A368" s="39"/>
      <c r="B368">
        <f>+'Ark1'!C2935</f>
        <v>2006</v>
      </c>
      <c r="C368">
        <f>+'Ark1'!N2935</f>
        <v>77</v>
      </c>
      <c r="D368" s="3" t="s">
        <v>411</v>
      </c>
      <c r="E368" s="301">
        <f>+'Ark1'!Q2935</f>
        <v>2810</v>
      </c>
      <c r="G368" s="301">
        <f>+'Ark1'!R2935</f>
        <v>135608</v>
      </c>
      <c r="I368" s="100">
        <f>+'Ark1'!AD2935</f>
        <v>9.6857875880668995</v>
      </c>
      <c r="K368" s="100">
        <f>+'Ark1'!AE2935</f>
        <v>10.086468178736489</v>
      </c>
      <c r="M368" s="1">
        <f>+'Ark1'!U2935</f>
        <v>56.964673691994847</v>
      </c>
      <c r="O368" s="100">
        <f>+'Ark1'!W2935</f>
        <v>78.011532630799607</v>
      </c>
      <c r="Q368" s="1">
        <f>+'Ark1'!X2935</f>
        <v>0</v>
      </c>
      <c r="S368" s="1">
        <f>+'Ark1'!Y2935</f>
        <v>0</v>
      </c>
      <c r="T368" s="44"/>
      <c r="V368" s="44"/>
      <c r="W368" s="1">
        <f>+'Ark1'!AA2935</f>
        <v>0.57569548433471951</v>
      </c>
      <c r="X368" s="1">
        <f>+'Ark1'!AB2935</f>
        <v>2.4028273329380703</v>
      </c>
      <c r="Y368" s="1">
        <f>+'Ark1'!T2935</f>
        <v>13.962612825202051</v>
      </c>
      <c r="Z368" s="100">
        <f>+'Ark1'!V2935</f>
        <v>84.759100788438971</v>
      </c>
      <c r="AA368" s="301">
        <f t="shared" si="38"/>
        <v>10578.987916997474</v>
      </c>
      <c r="AB368" s="10">
        <f t="shared" si="36"/>
        <v>48.259074733096085</v>
      </c>
      <c r="AC368" s="39"/>
    </row>
    <row r="369" spans="1:29" ht="15.6">
      <c r="A369" s="39"/>
      <c r="B369">
        <f>+'Ark1'!C2936</f>
        <v>2006</v>
      </c>
      <c r="C369">
        <f>+'Ark1'!N2936</f>
        <v>79</v>
      </c>
      <c r="D369" s="3" t="s">
        <v>410</v>
      </c>
      <c r="E369" s="301">
        <f>+'Ark1'!Q2936</f>
        <v>2797</v>
      </c>
      <c r="G369" s="301">
        <f>+'Ark1'!R2936</f>
        <v>112221</v>
      </c>
      <c r="I369" s="100">
        <f>+'Ark1'!AD2936</f>
        <v>8.015373495077398</v>
      </c>
      <c r="K369" s="100">
        <f>+'Ark1'!AE2936</f>
        <v>8.5573465994723694</v>
      </c>
      <c r="M369" s="1">
        <f>+'Ark1'!U2936</f>
        <v>56.894145312136757</v>
      </c>
      <c r="O369" s="100">
        <f>+'Ark1'!W2936</f>
        <v>80.022271597431612</v>
      </c>
      <c r="Q369" s="1">
        <f>+'Ark1'!X2936</f>
        <v>0</v>
      </c>
      <c r="S369" s="1">
        <f>+'Ark1'!Y2936</f>
        <v>0</v>
      </c>
      <c r="T369" s="44"/>
      <c r="V369" s="44"/>
      <c r="W369" s="1">
        <f>+'Ark1'!AA2936</f>
        <v>0.58530900148379505</v>
      </c>
      <c r="X369" s="1">
        <f>+'Ark1'!AB2936</f>
        <v>2.448777455714112</v>
      </c>
      <c r="Y369" s="1">
        <f>+'Ark1'!T2936</f>
        <v>13.918090197021945</v>
      </c>
      <c r="Z369" s="100">
        <f>+'Ark1'!V2936</f>
        <v>86.992042616697674</v>
      </c>
      <c r="AA369" s="301">
        <f t="shared" si="38"/>
        <v>8980.1793409353741</v>
      </c>
      <c r="AB369" s="10">
        <f t="shared" si="36"/>
        <v>40.121916338934575</v>
      </c>
      <c r="AC369" s="39"/>
    </row>
    <row r="370" spans="1:29" ht="15.6">
      <c r="A370" s="39"/>
      <c r="B370">
        <f>+'Ark1'!C2937</f>
        <v>2006</v>
      </c>
      <c r="C370">
        <f>+'Ark1'!N2937</f>
        <v>81</v>
      </c>
      <c r="D370" s="3" t="s">
        <v>409</v>
      </c>
      <c r="E370" s="301">
        <f>+'Ark1'!Q2937</f>
        <v>2737</v>
      </c>
      <c r="G370" s="301">
        <f>+'Ark1'!R2937</f>
        <v>82361</v>
      </c>
      <c r="I370" s="100">
        <f>+'Ark1'!AD2937</f>
        <v>5.8826260363752727</v>
      </c>
      <c r="K370" s="100">
        <f>+'Ark1'!AE2937</f>
        <v>6.4275408173014759</v>
      </c>
      <c r="M370" s="1">
        <f>+'Ark1'!U2937</f>
        <v>56.840469394227718</v>
      </c>
      <c r="O370" s="100">
        <f>+'Ark1'!W2937</f>
        <v>82.001954182829522</v>
      </c>
      <c r="Q370" s="1">
        <f>+'Ark1'!X2937</f>
        <v>0</v>
      </c>
      <c r="S370" s="1">
        <f>+'Ark1'!Y2937</f>
        <v>0</v>
      </c>
      <c r="T370" s="44"/>
      <c r="V370" s="44"/>
      <c r="W370" s="1">
        <f>+'Ark1'!AA2937</f>
        <v>0.5758637474119952</v>
      </c>
      <c r="X370" s="1">
        <f>+'Ark1'!AB2937</f>
        <v>2.5060848604725634</v>
      </c>
      <c r="Y370" s="1">
        <f>+'Ark1'!T2937</f>
        <v>13.89790070543097</v>
      </c>
      <c r="Z370" s="100">
        <f>+'Ark1'!V2937</f>
        <v>89.257932399325995</v>
      </c>
      <c r="AA370" s="301">
        <f t="shared" si="38"/>
        <v>6753.7629484520221</v>
      </c>
      <c r="AB370" s="10">
        <f t="shared" si="36"/>
        <v>30.091706247716477</v>
      </c>
      <c r="AC370" s="39"/>
    </row>
    <row r="371" spans="1:29" ht="15.6">
      <c r="A371" s="39"/>
      <c r="B371">
        <f>+'Ark1'!C2938</f>
        <v>2006</v>
      </c>
      <c r="C371">
        <f>+'Ark1'!N2938</f>
        <v>83</v>
      </c>
      <c r="D371" s="3" t="s">
        <v>408</v>
      </c>
      <c r="E371" s="301">
        <f>+'Ark1'!Q2938</f>
        <v>2666</v>
      </c>
      <c r="G371" s="301">
        <f>+'Ark1'!R2938</f>
        <v>61271</v>
      </c>
      <c r="I371" s="100">
        <f>+'Ark1'!AD2938</f>
        <v>4.3762749344319447</v>
      </c>
      <c r="K371" s="100">
        <f>+'Ark1'!AE2938</f>
        <v>4.8992090130144996</v>
      </c>
      <c r="M371" s="1">
        <f>+'Ark1'!U2938</f>
        <v>56.777947179461961</v>
      </c>
      <c r="O371" s="100">
        <f>+'Ark1'!W2938</f>
        <v>84.000124592205339</v>
      </c>
      <c r="Q371" s="1">
        <f>+'Ark1'!X2938</f>
        <v>0</v>
      </c>
      <c r="S371" s="1">
        <f>+'Ark1'!Y2938</f>
        <v>0</v>
      </c>
      <c r="T371" s="44"/>
      <c r="V371" s="44"/>
      <c r="W371" s="1">
        <f>+'Ark1'!AA2938</f>
        <v>0.58203624784020225</v>
      </c>
      <c r="X371" s="1">
        <f>+'Ark1'!AB2938</f>
        <v>2.5622219466164529</v>
      </c>
      <c r="Y371" s="1">
        <f>+'Ark1'!T2938</f>
        <v>13.858791271564041</v>
      </c>
      <c r="Z371" s="100">
        <f>+'Ark1'!V2938</f>
        <v>91.413460643741146</v>
      </c>
      <c r="AA371" s="301">
        <f t="shared" si="38"/>
        <v>5146.7716338890132</v>
      </c>
      <c r="AB371" s="10">
        <f t="shared" si="36"/>
        <v>22.982370592648163</v>
      </c>
      <c r="AC371" s="39"/>
    </row>
    <row r="372" spans="1:29" ht="15.6">
      <c r="A372" s="39"/>
      <c r="B372">
        <f>+'Ark1'!C2939</f>
        <v>2006</v>
      </c>
      <c r="C372">
        <f>+'Ark1'!N2939</f>
        <v>85</v>
      </c>
      <c r="D372" s="3" t="s">
        <v>407</v>
      </c>
      <c r="E372" s="301">
        <f>+'Ark1'!Q2939</f>
        <v>2601</v>
      </c>
      <c r="G372" s="301">
        <f>+'Ark1'!R2939</f>
        <v>43656</v>
      </c>
      <c r="I372" s="100">
        <f>+'Ark1'!AD2939</f>
        <v>3.1181253535532458</v>
      </c>
      <c r="K372" s="100">
        <f>+'Ark1'!AE2939</f>
        <v>3.5664035974024566</v>
      </c>
      <c r="M372" s="1">
        <f>+'Ark1'!U2939</f>
        <v>56.695209111449266</v>
      </c>
      <c r="O372" s="100">
        <f>+'Ark1'!W2939</f>
        <v>85.995889242402939</v>
      </c>
      <c r="Q372" s="1">
        <f>+'Ark1'!X2939</f>
        <v>0</v>
      </c>
      <c r="S372" s="1">
        <f>+'Ark1'!Y2939</f>
        <v>0</v>
      </c>
      <c r="T372" s="44"/>
      <c r="V372" s="44"/>
      <c r="W372" s="1">
        <f>+'Ark1'!AA2939</f>
        <v>0.56684898519169136</v>
      </c>
      <c r="X372" s="1">
        <f>+'Ark1'!AB2939</f>
        <v>2.6200095866405846</v>
      </c>
      <c r="Y372" s="1">
        <f>+'Ark1'!T2939</f>
        <v>13.813290269378779</v>
      </c>
      <c r="Z372" s="100">
        <f>+'Ark1'!V2939</f>
        <v>93.77595936594048</v>
      </c>
      <c r="AA372" s="301">
        <f t="shared" si="38"/>
        <v>3754.2365407663424</v>
      </c>
      <c r="AB372" s="10">
        <f t="shared" si="36"/>
        <v>16.784313725490197</v>
      </c>
      <c r="AC372" s="39"/>
    </row>
    <row r="373" spans="1:29" ht="15.6">
      <c r="A373" s="39"/>
      <c r="B373">
        <f>+'Ark1'!C2940</f>
        <v>2006</v>
      </c>
      <c r="C373">
        <f>+'Ark1'!N2940</f>
        <v>87</v>
      </c>
      <c r="D373" s="3" t="s">
        <v>406</v>
      </c>
      <c r="E373" s="301">
        <f>+'Ark1'!Q2940</f>
        <v>2502</v>
      </c>
      <c r="G373" s="301">
        <f>+'Ark1'!R2940</f>
        <v>42438</v>
      </c>
      <c r="I373" s="100">
        <f>+'Ark1'!AD2940</f>
        <v>3.0311298276088658</v>
      </c>
      <c r="K373" s="100">
        <f>+'Ark1'!AE2940</f>
        <v>3.5573492957986361</v>
      </c>
      <c r="M373" s="1">
        <f>+'Ark1'!U2940</f>
        <v>56.6069340810798</v>
      </c>
      <c r="O373" s="100">
        <f>+'Ark1'!W2940</f>
        <v>88.411104510242993</v>
      </c>
      <c r="Q373" s="1">
        <f>+'Ark1'!X2940</f>
        <v>0</v>
      </c>
      <c r="S373" s="1">
        <f>+'Ark1'!Y2940</f>
        <v>0</v>
      </c>
      <c r="T373" s="44"/>
      <c r="V373" s="44"/>
      <c r="W373" s="1">
        <f>+'Ark1'!AA2940</f>
        <v>0.85256751428400945</v>
      </c>
      <c r="X373" s="1">
        <f>+'Ark1'!AB2940</f>
        <v>2.7035160471210529</v>
      </c>
      <c r="Y373" s="1">
        <f>+'Ark1'!T2940</f>
        <v>13.759720062208398</v>
      </c>
      <c r="Z373" s="100">
        <f>+'Ark1'!V2940</f>
        <v>96.59779959088371</v>
      </c>
      <c r="AA373" s="301">
        <f t="shared" si="38"/>
        <v>3751.9904532056921</v>
      </c>
      <c r="AB373" s="10">
        <f t="shared" si="36"/>
        <v>16.961630695443645</v>
      </c>
      <c r="AC373" s="39"/>
    </row>
    <row r="374" spans="1:29" ht="15.6">
      <c r="A374" s="39"/>
      <c r="B374">
        <f>+'Ark1'!C2941</f>
        <v>2006</v>
      </c>
      <c r="C374">
        <f>+'Ark1'!N2941</f>
        <v>90</v>
      </c>
      <c r="D374" s="3" t="s">
        <v>405</v>
      </c>
      <c r="E374" s="301">
        <f>+'Ark1'!Q2941</f>
        <v>2323</v>
      </c>
      <c r="G374" s="301">
        <f>+'Ark1'!R2941</f>
        <v>35104</v>
      </c>
      <c r="I374" s="100">
        <f>+'Ark1'!AD2941</f>
        <v>2.5072996245907344</v>
      </c>
      <c r="K374" s="100">
        <f>+'Ark1'!AE2941</f>
        <v>3.0683618396779253</v>
      </c>
      <c r="M374" s="1">
        <f>+'Ark1'!U2941</f>
        <v>56.36122120742148</v>
      </c>
      <c r="O374" s="100">
        <f>+'Ark1'!W2941</f>
        <v>92.167844218508307</v>
      </c>
      <c r="Q374" s="1">
        <f>+'Ark1'!X2941</f>
        <v>0</v>
      </c>
      <c r="S374" s="1">
        <f>+'Ark1'!Y2941</f>
        <v>0</v>
      </c>
      <c r="T374" s="44"/>
      <c r="V374" s="44"/>
      <c r="W374" s="1">
        <f>+'Ark1'!AA2941</f>
        <v>1.415955362239671</v>
      </c>
      <c r="X374" s="1">
        <f>+'Ark1'!AB2941</f>
        <v>2.7975823124924655</v>
      </c>
      <c r="Y374" s="1">
        <f>+'Ark1'!T2941</f>
        <v>13.609873518687325</v>
      </c>
      <c r="Z374" s="100">
        <f>+'Ark1'!V2941</f>
        <v>100.67711953574782</v>
      </c>
      <c r="AA374" s="301">
        <f t="shared" si="38"/>
        <v>3235.4600034465157</v>
      </c>
      <c r="AB374" s="10">
        <f t="shared" si="36"/>
        <v>15.111493758071459</v>
      </c>
      <c r="AC374" s="39"/>
    </row>
    <row r="375" spans="1:29" ht="15.6">
      <c r="A375" s="39"/>
      <c r="B375">
        <f>+'Ark1'!C2942</f>
        <v>2006</v>
      </c>
      <c r="C375">
        <f>+'Ark1'!N2942</f>
        <v>95</v>
      </c>
      <c r="D375" s="3" t="s">
        <v>404</v>
      </c>
      <c r="E375" s="301">
        <f>+'Ark1'!Q2942</f>
        <v>1620</v>
      </c>
      <c r="G375" s="301">
        <f>+'Ark1'!R2942</f>
        <v>14178</v>
      </c>
      <c r="I375" s="100">
        <f>+'Ark1'!AD2942</f>
        <v>1.0126622059436945</v>
      </c>
      <c r="K375" s="100">
        <f>+'Ark1'!AE2942</f>
        <v>1.305417721336589</v>
      </c>
      <c r="M375" s="1">
        <f>+'Ark1'!U2942</f>
        <v>55.996939283934786</v>
      </c>
      <c r="O375" s="100">
        <f>+'Ark1'!W2942</f>
        <v>97.180866965621306</v>
      </c>
      <c r="Q375" s="1">
        <f>+'Ark1'!X2942</f>
        <v>0</v>
      </c>
      <c r="S375" s="1">
        <f>+'Ark1'!Y2942</f>
        <v>0</v>
      </c>
      <c r="T375" s="44"/>
      <c r="V375" s="44"/>
      <c r="W375" s="1">
        <f>+'Ark1'!AA2942</f>
        <v>1.4196097987738963</v>
      </c>
      <c r="X375" s="1">
        <f>+'Ark1'!AB2942</f>
        <v>2.9690896777943241</v>
      </c>
      <c r="Y375" s="1">
        <f>+'Ark1'!T2942</f>
        <v>13.399915361828189</v>
      </c>
      <c r="Z375" s="100">
        <f>+'Ark1'!V2942</f>
        <v>106.25438268335915</v>
      </c>
      <c r="AA375" s="301">
        <f t="shared" si="38"/>
        <v>1377.830331838579</v>
      </c>
      <c r="AB375" s="10">
        <f t="shared" si="36"/>
        <v>8.7518518518518515</v>
      </c>
      <c r="AC375" s="39"/>
    </row>
    <row r="376" spans="1:29" ht="15.6">
      <c r="A376" s="39"/>
      <c r="B376">
        <f>+'Ark1'!C2943</f>
        <v>2006</v>
      </c>
      <c r="C376">
        <f>+'Ark1'!N2943</f>
        <v>100</v>
      </c>
      <c r="D376" s="3" t="s">
        <v>403</v>
      </c>
      <c r="E376" s="301">
        <f>+'Ark1'!Q2943</f>
        <v>1081</v>
      </c>
      <c r="G376" s="301">
        <f>+'Ark1'!R2943</f>
        <v>6479</v>
      </c>
      <c r="I376" s="100">
        <f>+'Ark1'!AD2943</f>
        <v>0.46276191510150894</v>
      </c>
      <c r="K376" s="100">
        <f>+'Ark1'!AE2943</f>
        <v>0.62944004368951123</v>
      </c>
      <c r="M376" s="1">
        <f>+'Ark1'!U2943</f>
        <v>55.70098115558325</v>
      </c>
      <c r="O376" s="100">
        <f>+'Ark1'!W2943</f>
        <v>102.52466905466407</v>
      </c>
      <c r="Q376" s="1">
        <f>+'Ark1'!X2943</f>
        <v>0</v>
      </c>
      <c r="S376" s="1">
        <f>+'Ark1'!Y2943</f>
        <v>0</v>
      </c>
      <c r="T376" s="44"/>
      <c r="V376" s="44"/>
      <c r="W376" s="1">
        <f>+'Ark1'!AA2943</f>
        <v>1.6691812614203037</v>
      </c>
      <c r="X376" s="1">
        <f>+'Ark1'!AB2943</f>
        <v>3.1874394270371513</v>
      </c>
      <c r="Y376" s="1">
        <f>+'Ark1'!T2943</f>
        <v>13.21932396974842</v>
      </c>
      <c r="Z376" s="100">
        <f>+'Ark1'!V2943</f>
        <v>112.08018178434423</v>
      </c>
      <c r="AA376" s="301">
        <f t="shared" si="38"/>
        <v>664.25733080516852</v>
      </c>
      <c r="AB376" s="10">
        <f t="shared" si="36"/>
        <v>5.9935245143385751</v>
      </c>
      <c r="AC376" s="39"/>
    </row>
    <row r="377" spans="1:29" ht="15.6">
      <c r="A377" s="39"/>
      <c r="B377">
        <f>+'Ark1'!C2944</f>
        <v>2005</v>
      </c>
      <c r="C377">
        <f>+'Ark1'!N2944</f>
        <v>40</v>
      </c>
      <c r="D377" s="3" t="s">
        <v>402</v>
      </c>
      <c r="E377" s="301">
        <f>+'Ark1'!Q2944</f>
        <v>2316</v>
      </c>
      <c r="G377" s="301">
        <f>+'Ark1'!R2944</f>
        <v>18260</v>
      </c>
      <c r="I377" s="100">
        <f>+'Ark1'!AD2944</f>
        <v>1.3373096201337602</v>
      </c>
      <c r="K377" s="100">
        <f>+'Ark1'!AE2944</f>
        <v>0.90167063947417603</v>
      </c>
      <c r="M377" s="1">
        <f>+'Ark1'!U2944</f>
        <v>57.901234567901234</v>
      </c>
      <c r="O377" s="100">
        <f>+'Ark1'!W2944</f>
        <v>50.51847462277091</v>
      </c>
      <c r="Q377" s="1">
        <f>+'Ark1'!X2944</f>
        <v>0</v>
      </c>
      <c r="S377" s="1">
        <f>+'Ark1'!Y2944</f>
        <v>0</v>
      </c>
      <c r="T377" s="44"/>
      <c r="V377" s="44"/>
      <c r="W377" s="1">
        <f>+'Ark1'!AA2944</f>
        <v>3.741133016427272</v>
      </c>
      <c r="X377" s="1">
        <f>+'Ark1'!AB2944</f>
        <v>2.1583184815698728</v>
      </c>
      <c r="Y377" s="1">
        <f>+'Ark1'!T2944</f>
        <v>14.450492880613361</v>
      </c>
      <c r="Z377" s="100">
        <f>+'Ark1'!V2944</f>
        <v>54.830853645669031</v>
      </c>
      <c r="AA377" s="301">
        <f t="shared" si="38"/>
        <v>922.46734661179676</v>
      </c>
      <c r="AB377" s="10">
        <f t="shared" si="36"/>
        <v>7.8842832469775477</v>
      </c>
      <c r="AC377" s="39"/>
    </row>
    <row r="378" spans="1:29" ht="15.6">
      <c r="A378" s="39"/>
      <c r="B378">
        <f>+'Ark1'!C2945</f>
        <v>2005</v>
      </c>
      <c r="C378">
        <f>+'Ark1'!N2945</f>
        <v>55</v>
      </c>
      <c r="D378" s="3" t="s">
        <v>401</v>
      </c>
      <c r="E378" s="301">
        <f>+'Ark1'!Q2945</f>
        <v>2968</v>
      </c>
      <c r="G378" s="301">
        <f>+'Ark1'!R2945</f>
        <v>73032</v>
      </c>
      <c r="I378" s="100">
        <f>+'Ark1'!AD2945</f>
        <v>5.3486525836587511</v>
      </c>
      <c r="K378" s="100">
        <f>+'Ark1'!AE2945</f>
        <v>4.2957262074126623</v>
      </c>
      <c r="M378" s="1">
        <f>+'Ark1'!U2945</f>
        <v>57.739984385914447</v>
      </c>
      <c r="O378" s="100">
        <f>+'Ark1'!W2945</f>
        <v>60.078369012888217</v>
      </c>
      <c r="Q378" s="1">
        <f>+'Ark1'!X2945</f>
        <v>0</v>
      </c>
      <c r="S378" s="1">
        <f>+'Ark1'!Y2945</f>
        <v>0</v>
      </c>
      <c r="T378" s="44"/>
      <c r="V378" s="44"/>
      <c r="W378" s="1">
        <f>+'Ark1'!AA2945</f>
        <v>2.1650394245684446</v>
      </c>
      <c r="X378" s="1">
        <f>+'Ark1'!AB2945</f>
        <v>2.1784362311216032</v>
      </c>
      <c r="Y378" s="1">
        <f>+'Ark1'!T2945</f>
        <v>14.3942929126958</v>
      </c>
      <c r="Z378" s="100">
        <f>+'Ark1'!V2945</f>
        <v>65.108997586003909</v>
      </c>
      <c r="AA378" s="301">
        <f t="shared" si="38"/>
        <v>4387.6434457492524</v>
      </c>
      <c r="AB378" s="10">
        <f t="shared" si="36"/>
        <v>24.606469002695416</v>
      </c>
      <c r="AC378" s="39"/>
    </row>
    <row r="379" spans="1:29" ht="15.6">
      <c r="A379" s="39"/>
      <c r="B379">
        <f>+'Ark1'!C2946</f>
        <v>2005</v>
      </c>
      <c r="C379">
        <f>+'Ark1'!N2946</f>
        <v>63</v>
      </c>
      <c r="D379" s="3" t="s">
        <v>400</v>
      </c>
      <c r="E379" s="301">
        <f>+'Ark1'!Q2946</f>
        <v>2781</v>
      </c>
      <c r="G379" s="301">
        <f>+'Ark1'!R2946</f>
        <v>44629</v>
      </c>
      <c r="I379" s="100">
        <f>+'Ark1'!AD2946</f>
        <v>3.2684989614977868</v>
      </c>
      <c r="K379" s="100">
        <f>+'Ark1'!AE2946</f>
        <v>2.8011749259492764</v>
      </c>
      <c r="M379" s="1">
        <f>+'Ark1'!U2946</f>
        <v>57.52117979290869</v>
      </c>
      <c r="O379" s="100">
        <f>+'Ark1'!W2946</f>
        <v>64.106190326773117</v>
      </c>
      <c r="Q379" s="1">
        <f>+'Ark1'!X2946</f>
        <v>0</v>
      </c>
      <c r="S379" s="1">
        <f>+'Ark1'!Y2946</f>
        <v>0</v>
      </c>
      <c r="T379" s="44"/>
      <c r="V379" s="44"/>
      <c r="W379" s="1">
        <f>+'Ark1'!AA2946</f>
        <v>0.57828552042667758</v>
      </c>
      <c r="X379" s="1">
        <f>+'Ark1'!AB2946</f>
        <v>2.230791999270016</v>
      </c>
      <c r="Y379" s="1">
        <f>+'Ark1'!T2946</f>
        <v>14.270227878733555</v>
      </c>
      <c r="Z379" s="100">
        <f>+'Ark1'!V2946</f>
        <v>69.471223809270441</v>
      </c>
      <c r="AA379" s="301">
        <f t="shared" si="38"/>
        <v>2860.9951680935574</v>
      </c>
      <c r="AB379" s="10">
        <f t="shared" si="36"/>
        <v>16.047824523552681</v>
      </c>
      <c r="AC379" s="39"/>
    </row>
    <row r="380" spans="1:29" ht="15.6">
      <c r="A380" s="39"/>
      <c r="B380">
        <f>+'Ark1'!C2947</f>
        <v>2005</v>
      </c>
      <c r="C380">
        <f>+'Ark1'!N2947</f>
        <v>65</v>
      </c>
      <c r="D380" s="3" t="s">
        <v>399</v>
      </c>
      <c r="E380" s="301">
        <f>+'Ark1'!Q2947</f>
        <v>2885</v>
      </c>
      <c r="G380" s="301">
        <f>+'Ark1'!R2947</f>
        <v>67678</v>
      </c>
      <c r="I380" s="100">
        <f>+'Ark1'!AD2947</f>
        <v>4.9565410992011296</v>
      </c>
      <c r="K380" s="100">
        <f>+'Ark1'!AE2947</f>
        <v>4.3811642510488493</v>
      </c>
      <c r="M380" s="1">
        <f>+'Ark1'!U2947</f>
        <v>57.387144926251047</v>
      </c>
      <c r="O380" s="100">
        <f>+'Ark1'!W2947</f>
        <v>66.117213502408347</v>
      </c>
      <c r="Q380" s="1">
        <f>+'Ark1'!X2947</f>
        <v>0</v>
      </c>
      <c r="S380" s="1">
        <f>+'Ark1'!Y2947</f>
        <v>0</v>
      </c>
      <c r="T380" s="44"/>
      <c r="V380" s="44"/>
      <c r="W380" s="1">
        <f>+'Ark1'!AA2947</f>
        <v>0.57216195085654253</v>
      </c>
      <c r="X380" s="1">
        <f>+'Ark1'!AB2947</f>
        <v>2.2517428398483319</v>
      </c>
      <c r="Y380" s="1">
        <f>+'Ark1'!T2947</f>
        <v>14.189500280741155</v>
      </c>
      <c r="Z380" s="100">
        <f>+'Ark1'!V2947</f>
        <v>71.649941348579986</v>
      </c>
      <c r="AA380" s="301">
        <f t="shared" si="38"/>
        <v>4474.6807754159927</v>
      </c>
      <c r="AB380" s="10">
        <f t="shared" si="36"/>
        <v>23.458578856152513</v>
      </c>
      <c r="AC380" s="39"/>
    </row>
    <row r="381" spans="1:29" ht="15.6">
      <c r="A381" s="39"/>
      <c r="B381">
        <f>+'Ark1'!C2948</f>
        <v>2005</v>
      </c>
      <c r="C381">
        <f>+'Ark1'!N2948</f>
        <v>67</v>
      </c>
      <c r="D381" s="3" t="s">
        <v>398</v>
      </c>
      <c r="E381" s="301">
        <f>+'Ark1'!Q2948</f>
        <v>2948</v>
      </c>
      <c r="G381" s="301">
        <f>+'Ark1'!R2948</f>
        <v>92464</v>
      </c>
      <c r="I381" s="100">
        <f>+'Ark1'!AD2948</f>
        <v>6.7717960961691137</v>
      </c>
      <c r="K381" s="100">
        <f>+'Ark1'!AE2948</f>
        <v>6.1661299227666921</v>
      </c>
      <c r="M381" s="1">
        <f>+'Ark1'!U2948</f>
        <v>57.270018823427591</v>
      </c>
      <c r="O381" s="100">
        <f>+'Ark1'!W2948</f>
        <v>68.113307297864722</v>
      </c>
      <c r="Q381" s="1">
        <f>+'Ark1'!X2948</f>
        <v>0</v>
      </c>
      <c r="S381" s="1">
        <f>+'Ark1'!Y2948</f>
        <v>0</v>
      </c>
      <c r="T381" s="44"/>
      <c r="V381" s="44"/>
      <c r="W381" s="1">
        <f>+'Ark1'!AA2948</f>
        <v>0.57114191204709552</v>
      </c>
      <c r="X381" s="1">
        <f>+'Ark1'!AB2948</f>
        <v>2.2809549944488796</v>
      </c>
      <c r="Y381" s="1">
        <f>+'Ark1'!T2948</f>
        <v>14.121701418930604</v>
      </c>
      <c r="Z381" s="100">
        <f>+'Ark1'!V2948</f>
        <v>73.816285446998975</v>
      </c>
      <c r="AA381" s="301">
        <f t="shared" si="38"/>
        <v>6298.0288459897638</v>
      </c>
      <c r="AB381" s="10">
        <f t="shared" si="36"/>
        <v>31.364993215739485</v>
      </c>
      <c r="AC381" s="39"/>
    </row>
    <row r="382" spans="1:29" ht="15.6">
      <c r="A382" s="39"/>
      <c r="B382">
        <f>+'Ark1'!C2949</f>
        <v>2005</v>
      </c>
      <c r="C382">
        <f>+'Ark1'!N2949</f>
        <v>69</v>
      </c>
      <c r="D382" s="3" t="s">
        <v>457</v>
      </c>
      <c r="E382" s="301">
        <f>+'Ark1'!Q2949</f>
        <v>3011</v>
      </c>
      <c r="G382" s="301">
        <f>+'Ark1'!R2949</f>
        <v>119987</v>
      </c>
      <c r="I382" s="100">
        <f>+'Ark1'!AD2949</f>
        <v>8.7875010619380873</v>
      </c>
      <c r="K382" s="100">
        <f>+'Ark1'!AE2949</f>
        <v>8.2349685333762199</v>
      </c>
      <c r="M382" s="1">
        <f>+'Ark1'!U2949</f>
        <v>57.164090893934848</v>
      </c>
      <c r="O382" s="100">
        <f>+'Ark1'!W2949</f>
        <v>70.093999866626262</v>
      </c>
      <c r="Q382" s="1">
        <f>+'Ark1'!X2949</f>
        <v>0</v>
      </c>
      <c r="S382" s="1">
        <f>+'Ark1'!Y2949</f>
        <v>0</v>
      </c>
      <c r="T382" s="44"/>
      <c r="V382" s="44"/>
      <c r="W382" s="1">
        <f>+'Ark1'!AA2949</f>
        <v>0.57036532507754789</v>
      </c>
      <c r="X382" s="1">
        <f>+'Ark1'!AB2949</f>
        <v>2.3055733828112368</v>
      </c>
      <c r="Y382" s="1">
        <f>+'Ark1'!T2949</f>
        <v>14.063881920541396</v>
      </c>
      <c r="Z382" s="100">
        <f>+'Ark1'!V2949</f>
        <v>75.956090366295342</v>
      </c>
      <c r="AA382" s="301">
        <f t="shared" si="38"/>
        <v>8410.368761996886</v>
      </c>
      <c r="AB382" s="10">
        <f t="shared" si="36"/>
        <v>39.849551643972106</v>
      </c>
      <c r="AC382" s="39"/>
    </row>
    <row r="383" spans="1:29" ht="15.6">
      <c r="A383" s="39"/>
      <c r="B383" s="46">
        <f>+'Ark1'!C2950</f>
        <v>2005</v>
      </c>
      <c r="C383" s="46">
        <f>+'Ark1'!N2950</f>
        <v>71</v>
      </c>
      <c r="D383" s="47" t="s">
        <v>519</v>
      </c>
      <c r="E383" s="335">
        <f>+'Ark1'!Q2950</f>
        <v>3018</v>
      </c>
      <c r="F383" s="46"/>
      <c r="G383" s="335">
        <f>+'Ark1'!R2950</f>
        <v>146449</v>
      </c>
      <c r="H383" s="335"/>
      <c r="I383" s="99">
        <f>+'Ark1'!AD2950</f>
        <v>10.725501454488992</v>
      </c>
      <c r="J383" s="46"/>
      <c r="K383" s="99">
        <f>+'Ark1'!AE2950</f>
        <v>10.329745352565478</v>
      </c>
      <c r="L383" s="46"/>
      <c r="M383" s="48">
        <f>+'Ark1'!U2950</f>
        <v>57.065392154853853</v>
      </c>
      <c r="N383" s="46"/>
      <c r="O383" s="99">
        <f>+'Ark1'!W2950</f>
        <v>72.042981647301772</v>
      </c>
      <c r="P383" s="46"/>
      <c r="Q383" s="48">
        <f>+'Ark1'!X2950</f>
        <v>0</v>
      </c>
      <c r="R383" s="46"/>
      <c r="S383" s="48">
        <f>+'Ark1'!Y2950</f>
        <v>0</v>
      </c>
      <c r="T383" s="44"/>
      <c r="U383" s="65"/>
      <c r="V383" s="44"/>
      <c r="W383" s="48">
        <f>+'Ark1'!AA2950</f>
        <v>0.58428707151632742</v>
      </c>
      <c r="X383" s="48">
        <f>+'Ark1'!AB2950</f>
        <v>2.3271725760898638</v>
      </c>
      <c r="Y383" s="48">
        <f>+'Ark1'!T2950</f>
        <v>14.009477702135218</v>
      </c>
      <c r="Z383" s="99">
        <f>+'Ark1'!V2950</f>
        <v>78.074351694997006</v>
      </c>
      <c r="AA383" s="335">
        <f>+(G383*O383)/1000</f>
        <v>10550.622619265698</v>
      </c>
      <c r="AB383" s="65">
        <f t="shared" si="36"/>
        <v>48.525182239893972</v>
      </c>
      <c r="AC383" s="39"/>
    </row>
    <row r="384" spans="1:29" ht="15.6">
      <c r="A384" s="39"/>
      <c r="B384" s="46">
        <f>+'Ark1'!C2951</f>
        <v>2005</v>
      </c>
      <c r="C384" s="46">
        <f>+'Ark1'!N2951</f>
        <v>73</v>
      </c>
      <c r="D384" s="47" t="s">
        <v>413</v>
      </c>
      <c r="E384" s="335">
        <f>+'Ark1'!Q2951</f>
        <v>3024</v>
      </c>
      <c r="F384" s="46"/>
      <c r="G384" s="335">
        <f>+'Ark1'!R2951</f>
        <v>153454</v>
      </c>
      <c r="H384" s="335"/>
      <c r="I384" s="99">
        <f>+'Ark1'!AD2951</f>
        <v>11.238527406791132</v>
      </c>
      <c r="J384" s="46"/>
      <c r="K384" s="99">
        <f>+'Ark1'!AE2951</f>
        <v>11.125024542194883</v>
      </c>
      <c r="L384" s="46"/>
      <c r="M384" s="48">
        <f>+'Ark1'!U2951</f>
        <v>56.988390738664521</v>
      </c>
      <c r="N384" s="46"/>
      <c r="O384" s="99">
        <f>+'Ark1'!W2951</f>
        <v>74.04768466612974</v>
      </c>
      <c r="P384" s="46"/>
      <c r="Q384" s="48">
        <f>+'Ark1'!X2951</f>
        <v>0</v>
      </c>
      <c r="R384" s="46"/>
      <c r="S384" s="48">
        <f>+'Ark1'!Y2951</f>
        <v>0</v>
      </c>
      <c r="T384" s="44"/>
      <c r="U384" s="65"/>
      <c r="V384" s="44"/>
      <c r="W384" s="48">
        <f>+'Ark1'!AA2951</f>
        <v>0.57746606255510635</v>
      </c>
      <c r="X384" s="48">
        <f>+'Ark1'!AB2951</f>
        <v>2.3703691559552325</v>
      </c>
      <c r="Y384" s="48">
        <f>+'Ark1'!T2951</f>
        <v>13.970303804397403</v>
      </c>
      <c r="Z384" s="99">
        <f>+'Ark1'!V2951</f>
        <v>80.246975980303446</v>
      </c>
      <c r="AA384" s="335">
        <f t="shared" ref="AA384:AA400" si="39">+(G384*O384)/1000</f>
        <v>11362.913402756274</v>
      </c>
      <c r="AB384" s="65">
        <f t="shared" si="36"/>
        <v>50.745370370370374</v>
      </c>
      <c r="AC384" s="39"/>
    </row>
    <row r="385" spans="1:29" ht="15.6">
      <c r="A385" s="39"/>
      <c r="B385" s="46">
        <f>+'Ark1'!C2952</f>
        <v>2005</v>
      </c>
      <c r="C385" s="46">
        <f>+'Ark1'!N2952</f>
        <v>75</v>
      </c>
      <c r="D385" s="47" t="s">
        <v>412</v>
      </c>
      <c r="E385" s="335">
        <f>+'Ark1'!Q2952</f>
        <v>3017</v>
      </c>
      <c r="F385" s="46"/>
      <c r="G385" s="335">
        <f>+'Ark1'!R2952</f>
        <v>150732</v>
      </c>
      <c r="H385" s="335"/>
      <c r="I385" s="99">
        <f>+'Ark1'!AD2952</f>
        <v>11.039175994633187</v>
      </c>
      <c r="J385" s="46"/>
      <c r="K385" s="99">
        <f>+'Ark1'!AE2952</f>
        <v>11.220924794814568</v>
      </c>
      <c r="L385" s="46"/>
      <c r="M385" s="48">
        <f>+'Ark1'!U2952</f>
        <v>56.906233824837109</v>
      </c>
      <c r="N385" s="46"/>
      <c r="O385" s="99">
        <f>+'Ark1'!W2952</f>
        <v>76.033070327949957</v>
      </c>
      <c r="P385" s="46"/>
      <c r="Q385" s="48">
        <f>+'Ark1'!X2952</f>
        <v>0</v>
      </c>
      <c r="R385" s="46"/>
      <c r="S385" s="48">
        <f>+'Ark1'!Y2952</f>
        <v>0</v>
      </c>
      <c r="T385" s="44"/>
      <c r="U385" s="65"/>
      <c r="V385" s="44"/>
      <c r="W385" s="48">
        <f>+'Ark1'!AA2952</f>
        <v>0.56871515320725075</v>
      </c>
      <c r="X385" s="48">
        <f>+'Ark1'!AB2952</f>
        <v>2.4053327693377322</v>
      </c>
      <c r="Y385" s="48">
        <f>+'Ark1'!T2952</f>
        <v>13.922120054135821</v>
      </c>
      <c r="Z385" s="99">
        <f>+'Ark1'!V2952</f>
        <v>82.396840124935068</v>
      </c>
      <c r="AA385" s="335">
        <f t="shared" si="39"/>
        <v>11460.616756672554</v>
      </c>
      <c r="AB385" s="65">
        <f t="shared" si="36"/>
        <v>49.9608882996354</v>
      </c>
      <c r="AC385" s="39"/>
    </row>
    <row r="386" spans="1:29" ht="15.6">
      <c r="A386" s="39"/>
      <c r="B386" s="46">
        <f>+'Ark1'!C2953</f>
        <v>2005</v>
      </c>
      <c r="C386" s="46">
        <f>+'Ark1'!N2953</f>
        <v>77</v>
      </c>
      <c r="D386" s="47" t="s">
        <v>411</v>
      </c>
      <c r="E386" s="335">
        <f>+'Ark1'!Q2953</f>
        <v>3002</v>
      </c>
      <c r="F386" s="46"/>
      <c r="G386" s="335">
        <f>+'Ark1'!R2953</f>
        <v>126622</v>
      </c>
      <c r="H386" s="335"/>
      <c r="I386" s="99">
        <f>+'Ark1'!AD2953</f>
        <v>9.2734292837117778</v>
      </c>
      <c r="J386" s="46"/>
      <c r="K386" s="99">
        <f>+'Ark1'!AE2953</f>
        <v>9.6713000652800947</v>
      </c>
      <c r="L386" s="46"/>
      <c r="M386" s="48">
        <f>+'Ark1'!U2953</f>
        <v>56.842409208333009</v>
      </c>
      <c r="N386" s="46"/>
      <c r="O386" s="99">
        <f>+'Ark1'!W2953</f>
        <v>78.0164479661249</v>
      </c>
      <c r="P386" s="46"/>
      <c r="Q386" s="48">
        <f>+'Ark1'!X2953</f>
        <v>0</v>
      </c>
      <c r="R386" s="46"/>
      <c r="S386" s="48">
        <f>+'Ark1'!Y2953</f>
        <v>0</v>
      </c>
      <c r="T386" s="44"/>
      <c r="U386" s="65"/>
      <c r="V386" s="44"/>
      <c r="W386" s="48">
        <f>+'Ark1'!AA2953</f>
        <v>0.57650037821451183</v>
      </c>
      <c r="X386" s="48">
        <f>+'Ark1'!AB2953</f>
        <v>2.4582054481331546</v>
      </c>
      <c r="Y386" s="48">
        <f>+'Ark1'!T2953</f>
        <v>13.89103789230939</v>
      </c>
      <c r="Z386" s="99">
        <f>+'Ark1'!V2953</f>
        <v>84.5522267727209</v>
      </c>
      <c r="AA386" s="335">
        <f t="shared" si="39"/>
        <v>9878.5986743666672</v>
      </c>
      <c r="AB386" s="65">
        <f t="shared" si="36"/>
        <v>42.17921385742838</v>
      </c>
      <c r="AC386" s="39"/>
    </row>
    <row r="387" spans="1:29" ht="15.6">
      <c r="A387" s="39"/>
      <c r="B387" s="46">
        <f>+'Ark1'!C2954</f>
        <v>2005</v>
      </c>
      <c r="C387" s="46">
        <f>+'Ark1'!N2954</f>
        <v>79</v>
      </c>
      <c r="D387" s="47" t="s">
        <v>410</v>
      </c>
      <c r="E387" s="335">
        <f>+'Ark1'!Q2954</f>
        <v>2962</v>
      </c>
      <c r="F387" s="46"/>
      <c r="G387" s="335">
        <f>+'Ark1'!R2954</f>
        <v>103197</v>
      </c>
      <c r="H387" s="335"/>
      <c r="I387" s="99">
        <f>+'Ark1'!AD2954</f>
        <v>7.5578499928227645</v>
      </c>
      <c r="J387" s="46"/>
      <c r="K387" s="99">
        <f>+'Ark1'!AE2954</f>
        <v>8.0856342352724599</v>
      </c>
      <c r="L387" s="46"/>
      <c r="M387" s="48">
        <f>+'Ark1'!U2954</f>
        <v>56.767001395781641</v>
      </c>
      <c r="N387" s="46"/>
      <c r="O387" s="99">
        <f>+'Ark1'!W2954</f>
        <v>80.02743874069472</v>
      </c>
      <c r="P387" s="46"/>
      <c r="Q387" s="48">
        <f>+'Ark1'!X2954</f>
        <v>0</v>
      </c>
      <c r="R387" s="46"/>
      <c r="S387" s="48">
        <f>+'Ark1'!Y2954</f>
        <v>0</v>
      </c>
      <c r="T387" s="44"/>
      <c r="U387" s="65"/>
      <c r="V387" s="44"/>
      <c r="W387" s="48">
        <f>+'Ark1'!AA2954</f>
        <v>0.58441728530884252</v>
      </c>
      <c r="X387" s="48">
        <f>+'Ark1'!AB2954</f>
        <v>2.5008008556585044</v>
      </c>
      <c r="Y387" s="48">
        <f>+'Ark1'!T2954</f>
        <v>13.850722404721065</v>
      </c>
      <c r="Z387" s="99">
        <f>+'Ark1'!V2954</f>
        <v>86.727930452544186</v>
      </c>
      <c r="AA387" s="335">
        <f t="shared" si="39"/>
        <v>8258.5915957234738</v>
      </c>
      <c r="AB387" s="65">
        <f t="shared" si="36"/>
        <v>34.840310600945308</v>
      </c>
      <c r="AC387" s="39"/>
    </row>
    <row r="388" spans="1:29" ht="15.6">
      <c r="A388" s="39"/>
      <c r="B388" s="46">
        <f>+'Ark1'!C2955</f>
        <v>2005</v>
      </c>
      <c r="C388" s="46">
        <f>+'Ark1'!N2955</f>
        <v>81</v>
      </c>
      <c r="D388" s="47" t="s">
        <v>409</v>
      </c>
      <c r="E388" s="335">
        <f>+'Ark1'!Q2955</f>
        <v>2914</v>
      </c>
      <c r="F388" s="46"/>
      <c r="G388" s="335">
        <f>+'Ark1'!R2955</f>
        <v>75989</v>
      </c>
      <c r="H388" s="335"/>
      <c r="I388" s="99">
        <f>+'Ark1'!AD2955</f>
        <v>5.5652147165577404</v>
      </c>
      <c r="J388" s="46"/>
      <c r="K388" s="99">
        <f>+'Ark1'!AE2955</f>
        <v>6.1000684620983909</v>
      </c>
      <c r="L388" s="46"/>
      <c r="M388" s="48">
        <f>+'Ark1'!U2955</f>
        <v>56.720401795705563</v>
      </c>
      <c r="N388" s="46"/>
      <c r="O388" s="99">
        <f>+'Ark1'!W2955</f>
        <v>82.002163008991701</v>
      </c>
      <c r="P388" s="46"/>
      <c r="Q388" s="48">
        <f>+'Ark1'!X2955</f>
        <v>0</v>
      </c>
      <c r="R388" s="46"/>
      <c r="S388" s="48">
        <f>+'Ark1'!Y2955</f>
        <v>0</v>
      </c>
      <c r="T388" s="44"/>
      <c r="U388" s="65"/>
      <c r="V388" s="44"/>
      <c r="W388" s="48">
        <f>+'Ark1'!AA2955</f>
        <v>0.57560104281043212</v>
      </c>
      <c r="X388" s="48">
        <f>+'Ark1'!AB2955</f>
        <v>2.56250575661248</v>
      </c>
      <c r="Y388" s="48">
        <f>+'Ark1'!T2955</f>
        <v>13.827672426272223</v>
      </c>
      <c r="Z388" s="99">
        <f>+'Ark1'!V2955</f>
        <v>88.87821061362186</v>
      </c>
      <c r="AA388" s="335">
        <f t="shared" si="39"/>
        <v>6231.26236489027</v>
      </c>
      <c r="AB388" s="65">
        <f t="shared" si="36"/>
        <v>26.077213452299244</v>
      </c>
      <c r="AC388" s="39"/>
    </row>
    <row r="389" spans="1:29" ht="15.6">
      <c r="A389" s="39"/>
      <c r="B389" s="46">
        <f>+'Ark1'!C2956</f>
        <v>2005</v>
      </c>
      <c r="C389" s="46">
        <f>+'Ark1'!N2956</f>
        <v>83</v>
      </c>
      <c r="D389" s="47" t="s">
        <v>408</v>
      </c>
      <c r="E389" s="335">
        <f>+'Ark1'!Q2956</f>
        <v>2856</v>
      </c>
      <c r="F389" s="46"/>
      <c r="G389" s="335">
        <f>+'Ark1'!R2956</f>
        <v>57158</v>
      </c>
      <c r="H389" s="335"/>
      <c r="I389" s="99">
        <f>+'Ark1'!AD2956</f>
        <v>4.1860867068787222</v>
      </c>
      <c r="J389" s="46"/>
      <c r="K389" s="99">
        <f>+'Ark1'!AE2956</f>
        <v>4.7000416669738172</v>
      </c>
      <c r="L389" s="46"/>
      <c r="M389" s="48">
        <f>+'Ark1'!U2956</f>
        <v>56.634048585830314</v>
      </c>
      <c r="N389" s="46"/>
      <c r="O389" s="99">
        <f>+'Ark1'!W2956</f>
        <v>83.996601092129808</v>
      </c>
      <c r="P389" s="46"/>
      <c r="Q389" s="48">
        <f>+'Ark1'!X2956</f>
        <v>0</v>
      </c>
      <c r="R389" s="46"/>
      <c r="S389" s="48">
        <f>+'Ark1'!Y2956</f>
        <v>0</v>
      </c>
      <c r="T389" s="44"/>
      <c r="U389" s="65"/>
      <c r="V389" s="44"/>
      <c r="W389" s="48">
        <f>+'Ark1'!AA2956</f>
        <v>0.58350986026855356</v>
      </c>
      <c r="X389" s="48">
        <f>+'Ark1'!AB2956</f>
        <v>2.6266016099213809</v>
      </c>
      <c r="Y389" s="48">
        <f>+'Ark1'!T2956</f>
        <v>13.777668917736801</v>
      </c>
      <c r="Z389" s="99">
        <f>+'Ark1'!V2956</f>
        <v>91.038981557532352</v>
      </c>
      <c r="AA389" s="335">
        <f t="shared" si="39"/>
        <v>4801.0777252239559</v>
      </c>
      <c r="AB389" s="65">
        <f t="shared" si="36"/>
        <v>20.013305322128851</v>
      </c>
      <c r="AC389" s="39"/>
    </row>
    <row r="390" spans="1:29" ht="15.6">
      <c r="A390" s="39"/>
      <c r="B390" s="46">
        <f>+'Ark1'!C2957</f>
        <v>2005</v>
      </c>
      <c r="C390" s="46">
        <f>+'Ark1'!N2957</f>
        <v>85</v>
      </c>
      <c r="D390" s="47" t="s">
        <v>407</v>
      </c>
      <c r="E390" s="335">
        <f>+'Ark1'!Q2957</f>
        <v>2693</v>
      </c>
      <c r="F390" s="46"/>
      <c r="G390" s="335">
        <f>+'Ark1'!R2957</f>
        <v>41102</v>
      </c>
      <c r="H390" s="335"/>
      <c r="I390" s="99">
        <f>+'Ark1'!AD2957</f>
        <v>3.0101916761630778</v>
      </c>
      <c r="J390" s="46"/>
      <c r="K390" s="99">
        <f>+'Ark1'!AE2957</f>
        <v>3.4598444803749846</v>
      </c>
      <c r="L390" s="46"/>
      <c r="M390" s="48">
        <f>+'Ark1'!U2957</f>
        <v>56.554124777877846</v>
      </c>
      <c r="N390" s="46"/>
      <c r="O390" s="99">
        <f>+'Ark1'!W2957</f>
        <v>85.997417297533815</v>
      </c>
      <c r="P390" s="46"/>
      <c r="Q390" s="48">
        <f>+'Ark1'!X2957</f>
        <v>0</v>
      </c>
      <c r="R390" s="46"/>
      <c r="S390" s="48">
        <f>+'Ark1'!Y2957</f>
        <v>0</v>
      </c>
      <c r="T390" s="44"/>
      <c r="U390" s="65"/>
      <c r="V390" s="44"/>
      <c r="W390" s="48">
        <f>+'Ark1'!AA2957</f>
        <v>0.56573439173371887</v>
      </c>
      <c r="X390" s="48">
        <f>+'Ark1'!AB2957</f>
        <v>2.6810158614644752</v>
      </c>
      <c r="Y390" s="48">
        <f>+'Ark1'!T2957</f>
        <v>13.728042431025251</v>
      </c>
      <c r="Z390" s="99">
        <f>+'Ark1'!V2957</f>
        <v>93.219199138934087</v>
      </c>
      <c r="AA390" s="335">
        <f t="shared" si="39"/>
        <v>3534.6658457632348</v>
      </c>
      <c r="AB390" s="65">
        <f t="shared" si="36"/>
        <v>15.262532491645006</v>
      </c>
      <c r="AC390" s="39"/>
    </row>
    <row r="391" spans="1:29" ht="15.6">
      <c r="A391" s="39"/>
      <c r="B391" s="46">
        <f>+'Ark1'!C2958</f>
        <v>2005</v>
      </c>
      <c r="C391" s="46">
        <f>+'Ark1'!N2958</f>
        <v>87</v>
      </c>
      <c r="D391" s="47" t="s">
        <v>406</v>
      </c>
      <c r="E391" s="335">
        <f>+'Ark1'!Q2958</f>
        <v>2582</v>
      </c>
      <c r="F391" s="46"/>
      <c r="G391" s="335">
        <f>+'Ark1'!R2958</f>
        <v>40204</v>
      </c>
      <c r="H391" s="335"/>
      <c r="I391" s="99">
        <f>+'Ark1'!AD2958</f>
        <v>2.9444247517994362</v>
      </c>
      <c r="J391" s="46"/>
      <c r="K391" s="99">
        <f>+'Ark1'!AE2958</f>
        <v>3.4799927773445578</v>
      </c>
      <c r="L391" s="46"/>
      <c r="M391" s="48">
        <f>+'Ark1'!U2958</f>
        <v>56.445942919704393</v>
      </c>
      <c r="N391" s="46"/>
      <c r="O391" s="99">
        <f>+'Ark1'!W2958</f>
        <v>88.418059668068821</v>
      </c>
      <c r="P391" s="46"/>
      <c r="Q391" s="48">
        <f>+'Ark1'!X2958</f>
        <v>0</v>
      </c>
      <c r="R391" s="46"/>
      <c r="S391" s="48">
        <f>+'Ark1'!Y2958</f>
        <v>0</v>
      </c>
      <c r="T391" s="44"/>
      <c r="U391" s="65"/>
      <c r="V391" s="44"/>
      <c r="W391" s="48">
        <f>+'Ark1'!AA2958</f>
        <v>0.85565031265546898</v>
      </c>
      <c r="X391" s="48">
        <f>+'Ark1'!AB2958</f>
        <v>2.7805957870978122</v>
      </c>
      <c r="Y391" s="48">
        <f>+'Ark1'!T2958</f>
        <v>13.668615063177796</v>
      </c>
      <c r="Z391" s="99">
        <f>+'Ark1'!V2958</f>
        <v>95.830092843816288</v>
      </c>
      <c r="AA391" s="335">
        <f t="shared" si="39"/>
        <v>3554.7596708950391</v>
      </c>
      <c r="AB391" s="65">
        <f t="shared" si="36"/>
        <v>15.570875290472502</v>
      </c>
      <c r="AC391" s="39"/>
    </row>
    <row r="392" spans="1:29" ht="15.6">
      <c r="A392" s="39"/>
      <c r="B392" s="46">
        <f>+'Ark1'!C2959</f>
        <v>2005</v>
      </c>
      <c r="C392" s="46">
        <f>+'Ark1'!N2959</f>
        <v>90</v>
      </c>
      <c r="D392" s="47" t="s">
        <v>405</v>
      </c>
      <c r="E392" s="335">
        <f>+'Ark1'!Q2959</f>
        <v>2394</v>
      </c>
      <c r="F392" s="46"/>
      <c r="G392" s="335">
        <f>+'Ark1'!R2959</f>
        <v>33913</v>
      </c>
      <c r="H392" s="335"/>
      <c r="I392" s="99">
        <f>+'Ark1'!AD2959</f>
        <v>2.4836900957062542</v>
      </c>
      <c r="J392" s="46"/>
      <c r="K392" s="99">
        <f>+'Ark1'!AE2959</f>
        <v>3.059781772148813</v>
      </c>
      <c r="L392" s="46"/>
      <c r="M392" s="48">
        <f>+'Ark1'!U2959</f>
        <v>56.185551196200478</v>
      </c>
      <c r="N392" s="46"/>
      <c r="O392" s="99">
        <f>+'Ark1'!W2959</f>
        <v>92.166565385410891</v>
      </c>
      <c r="P392" s="46"/>
      <c r="Q392" s="48">
        <f>+'Ark1'!X2959</f>
        <v>0</v>
      </c>
      <c r="R392" s="46"/>
      <c r="S392" s="48">
        <f>+'Ark1'!Y2959</f>
        <v>0</v>
      </c>
      <c r="T392" s="44"/>
      <c r="U392" s="65"/>
      <c r="V392" s="44"/>
      <c r="W392" s="48">
        <f>+'Ark1'!AA2959</f>
        <v>1.4139282336936625</v>
      </c>
      <c r="X392" s="48">
        <f>+'Ark1'!AB2959</f>
        <v>2.8808757191466254</v>
      </c>
      <c r="Y392" s="48">
        <f>+'Ark1'!T2959</f>
        <v>13.508241677232922</v>
      </c>
      <c r="Z392" s="99">
        <f>+'Ark1'!V2959</f>
        <v>99.896697784000864</v>
      </c>
      <c r="AA392" s="335">
        <f t="shared" si="39"/>
        <v>3125.6447319154395</v>
      </c>
      <c r="AB392" s="65">
        <f t="shared" si="36"/>
        <v>14.165831244778612</v>
      </c>
      <c r="AC392" s="39"/>
    </row>
    <row r="393" spans="1:29" ht="15.6">
      <c r="A393" s="39"/>
      <c r="B393" s="46">
        <f>+'Ark1'!C2960</f>
        <v>2005</v>
      </c>
      <c r="C393" s="46">
        <f>+'Ark1'!N2960</f>
        <v>95</v>
      </c>
      <c r="D393" s="47" t="s">
        <v>404</v>
      </c>
      <c r="E393" s="335">
        <f>+'Ark1'!Q2960</f>
        <v>1622</v>
      </c>
      <c r="F393" s="46"/>
      <c r="G393" s="335">
        <f>+'Ark1'!R2960</f>
        <v>13723</v>
      </c>
      <c r="H393" s="335"/>
      <c r="I393" s="99">
        <f>+'Ark1'!AD2960</f>
        <v>1.0050328541673377</v>
      </c>
      <c r="J393" s="46"/>
      <c r="K393" s="99">
        <f>+'Ark1'!AE2960</f>
        <v>1.3053247558053345</v>
      </c>
      <c r="L393" s="46"/>
      <c r="M393" s="48">
        <f>+'Ark1'!U2960</f>
        <v>55.79788552679549</v>
      </c>
      <c r="N393" s="46"/>
      <c r="O393" s="99">
        <f>+'Ark1'!W2960</f>
        <v>97.183514400292182</v>
      </c>
      <c r="P393" s="46"/>
      <c r="Q393" s="48">
        <f>+'Ark1'!X2960</f>
        <v>0</v>
      </c>
      <c r="R393" s="46"/>
      <c r="S393" s="48">
        <f>+'Ark1'!Y2960</f>
        <v>0</v>
      </c>
      <c r="T393" s="44"/>
      <c r="U393" s="65"/>
      <c r="V393" s="44"/>
      <c r="W393" s="48">
        <f>+'Ark1'!AA2960</f>
        <v>1.4145652057920397</v>
      </c>
      <c r="X393" s="48">
        <f>+'Ark1'!AB2960</f>
        <v>3.0454299736505654</v>
      </c>
      <c r="Y393" s="48">
        <f>+'Ark1'!T2960</f>
        <v>13.28076951103986</v>
      </c>
      <c r="Z393" s="99">
        <f>+'Ark1'!V2960</f>
        <v>105.35223116934212</v>
      </c>
      <c r="AA393" s="335">
        <f t="shared" si="39"/>
        <v>1333.6493681152094</v>
      </c>
      <c r="AB393" s="65">
        <f t="shared" si="36"/>
        <v>8.4605425400739822</v>
      </c>
      <c r="AC393" s="39"/>
    </row>
    <row r="394" spans="1:29" ht="15.6">
      <c r="A394" s="39"/>
      <c r="B394" s="46">
        <f>+'Ark1'!C2961</f>
        <v>2005</v>
      </c>
      <c r="C394" s="46">
        <f>+'Ark1'!N2961</f>
        <v>100</v>
      </c>
      <c r="D394" s="47" t="s">
        <v>403</v>
      </c>
      <c r="E394" s="335">
        <f>+'Ark1'!Q2961</f>
        <v>1143</v>
      </c>
      <c r="F394" s="46"/>
      <c r="G394" s="335">
        <f>+'Ark1'!R2961</f>
        <v>6782</v>
      </c>
      <c r="H394" s="335"/>
      <c r="I394" s="99">
        <f>+'Ark1'!AD2961</f>
        <v>0.49669407687552919</v>
      </c>
      <c r="J394" s="46"/>
      <c r="K394" s="99">
        <f>+'Ark1'!AE2961</f>
        <v>0.68148261509873587</v>
      </c>
      <c r="L394" s="46"/>
      <c r="M394" s="48">
        <f>+'Ark1'!U2961</f>
        <v>55.526696165191751</v>
      </c>
      <c r="N394" s="46"/>
      <c r="O394" s="99">
        <f>+'Ark1'!W2961</f>
        <v>102.63486725663716</v>
      </c>
      <c r="P394" s="46"/>
      <c r="Q394" s="48">
        <f>+'Ark1'!X2961</f>
        <v>0</v>
      </c>
      <c r="R394" s="46"/>
      <c r="S394" s="48">
        <f>+'Ark1'!Y2961</f>
        <v>0</v>
      </c>
      <c r="T394" s="44"/>
      <c r="U394" s="65"/>
      <c r="V394" s="44"/>
      <c r="W394" s="48">
        <f>+'Ark1'!AA2961</f>
        <v>1.7097929535558796</v>
      </c>
      <c r="X394" s="48">
        <f>+'Ark1'!AB2961</f>
        <v>3.2164347508545958</v>
      </c>
      <c r="Y394" s="48">
        <f>+'Ark1'!T2961</f>
        <v>13.126363904452964</v>
      </c>
      <c r="Z394" s="99">
        <f>+'Ark1'!V2961</f>
        <v>111.23045283272209</v>
      </c>
      <c r="AA394" s="335">
        <f t="shared" si="39"/>
        <v>696.06966973451324</v>
      </c>
      <c r="AB394" s="65">
        <f t="shared" si="36"/>
        <v>5.9335083114610674</v>
      </c>
      <c r="AC394" s="39"/>
    </row>
    <row r="395" spans="1:29" ht="15.6">
      <c r="A395" s="39"/>
      <c r="B395" s="46">
        <f>+'Ark1'!C2962</f>
        <v>2004</v>
      </c>
      <c r="C395" s="46">
        <f>+'Ark1'!N2962</f>
        <v>40</v>
      </c>
      <c r="D395" s="47" t="s">
        <v>402</v>
      </c>
      <c r="E395" s="335">
        <f>+'Ark1'!Q2962</f>
        <v>2450</v>
      </c>
      <c r="F395" s="46"/>
      <c r="G395" s="335">
        <f>+'Ark1'!R2962</f>
        <v>17688</v>
      </c>
      <c r="H395" s="335"/>
      <c r="I395" s="99">
        <f>+'Ark1'!AD2962</f>
        <v>1.291673786645986</v>
      </c>
      <c r="J395" s="46"/>
      <c r="K395" s="99">
        <f>+'Ark1'!AE2962</f>
        <v>0.86860319701269906</v>
      </c>
      <c r="L395" s="46"/>
      <c r="M395" s="48">
        <f>+'Ark1'!U2962</f>
        <v>57.657623470774801</v>
      </c>
      <c r="N395" s="46"/>
      <c r="O395" s="99">
        <f>+'Ark1'!W2962</f>
        <v>50.484894653375747</v>
      </c>
      <c r="P395" s="46"/>
      <c r="Q395" s="48">
        <f>+'Ark1'!X2962</f>
        <v>0</v>
      </c>
      <c r="R395" s="46"/>
      <c r="S395" s="48">
        <f>+'Ark1'!Y2962</f>
        <v>0</v>
      </c>
      <c r="T395" s="44"/>
      <c r="U395" s="65"/>
      <c r="V395" s="44"/>
      <c r="W395" s="48">
        <f>+'Ark1'!AA2962</f>
        <v>3.7766292196297746</v>
      </c>
      <c r="X395" s="48">
        <f>+'Ark1'!AB2962</f>
        <v>2.1484250704264976</v>
      </c>
      <c r="Y395" s="48">
        <f>+'Ark1'!T2962</f>
        <v>14.300995024875622</v>
      </c>
      <c r="Z395" s="99">
        <f>+'Ark1'!V2962</f>
        <v>54.791940447537243</v>
      </c>
      <c r="AA395" s="335">
        <f t="shared" si="39"/>
        <v>892.97681662891023</v>
      </c>
      <c r="AB395" s="65">
        <f t="shared" si="36"/>
        <v>7.2195918367346943</v>
      </c>
      <c r="AC395" s="39"/>
    </row>
    <row r="396" spans="1:29" ht="15.6">
      <c r="A396" s="39"/>
      <c r="B396" s="46">
        <f>+'Ark1'!C2963</f>
        <v>2004</v>
      </c>
      <c r="C396" s="46">
        <f>+'Ark1'!N2963</f>
        <v>55</v>
      </c>
      <c r="D396" s="47" t="s">
        <v>401</v>
      </c>
      <c r="E396" s="335">
        <f>+'Ark1'!Q2963</f>
        <v>3265</v>
      </c>
      <c r="F396" s="46"/>
      <c r="G396" s="335">
        <f>+'Ark1'!R2963</f>
        <v>73425</v>
      </c>
      <c r="H396" s="335"/>
      <c r="I396" s="99">
        <f>+'Ark1'!AD2963</f>
        <v>5.3618921180733583</v>
      </c>
      <c r="J396" s="46"/>
      <c r="K396" s="99">
        <f>+'Ark1'!AE2963</f>
        <v>4.2962834159928276</v>
      </c>
      <c r="L396" s="46"/>
      <c r="M396" s="48">
        <f>+'Ark1'!U2963</f>
        <v>57.429163429163403</v>
      </c>
      <c r="N396" s="46"/>
      <c r="O396" s="99">
        <f>+'Ark1'!W2963</f>
        <v>60.09964012595556</v>
      </c>
      <c r="P396" s="46"/>
      <c r="Q396" s="48">
        <f>+'Ark1'!X2963</f>
        <v>0</v>
      </c>
      <c r="R396" s="46"/>
      <c r="S396" s="48">
        <f>+'Ark1'!Y2963</f>
        <v>0</v>
      </c>
      <c r="T396" s="44"/>
      <c r="U396" s="65"/>
      <c r="V396" s="44"/>
      <c r="W396" s="48">
        <f>+'Ark1'!AA2963</f>
        <v>2.1638349935900831</v>
      </c>
      <c r="X396" s="48">
        <f>+'Ark1'!AB2963</f>
        <v>2.2011958093361934</v>
      </c>
      <c r="Y396" s="48">
        <f>+'Ark1'!T2963</f>
        <v>14.202669390534563</v>
      </c>
      <c r="Z396" s="99">
        <f>+'Ark1'!V2963</f>
        <v>65.171843651628521</v>
      </c>
      <c r="AA396" s="335">
        <f t="shared" si="39"/>
        <v>4412.8160762482876</v>
      </c>
      <c r="AB396" s="65">
        <f t="shared" si="36"/>
        <v>22.488514548238896</v>
      </c>
      <c r="AC396" s="39"/>
    </row>
    <row r="397" spans="1:29" ht="15.6">
      <c r="A397" s="39"/>
      <c r="B397" s="46">
        <f>+'Ark1'!C2964</f>
        <v>2004</v>
      </c>
      <c r="C397" s="46">
        <f>+'Ark1'!N2964</f>
        <v>63</v>
      </c>
      <c r="D397" s="47" t="s">
        <v>400</v>
      </c>
      <c r="E397" s="335">
        <f>+'Ark1'!Q2964</f>
        <v>3040</v>
      </c>
      <c r="F397" s="46"/>
      <c r="G397" s="335">
        <f>+'Ark1'!R2964</f>
        <v>45040</v>
      </c>
      <c r="H397" s="335"/>
      <c r="I397" s="99">
        <f>+'Ark1'!AD2964</f>
        <v>3.2890653183251475</v>
      </c>
      <c r="J397" s="46"/>
      <c r="K397" s="99">
        <f>+'Ark1'!AE2964</f>
        <v>2.8123299903277874</v>
      </c>
      <c r="L397" s="46"/>
      <c r="M397" s="48">
        <f>+'Ark1'!U2964</f>
        <v>57.213119488193357</v>
      </c>
      <c r="N397" s="46"/>
      <c r="O397" s="99">
        <f>+'Ark1'!W2964</f>
        <v>64.109454206188914</v>
      </c>
      <c r="P397" s="46"/>
      <c r="Q397" s="48">
        <f>+'Ark1'!X2964</f>
        <v>0</v>
      </c>
      <c r="R397" s="46"/>
      <c r="S397" s="48">
        <f>+'Ark1'!Y2964</f>
        <v>0</v>
      </c>
      <c r="T397" s="44"/>
      <c r="U397" s="65"/>
      <c r="V397" s="44"/>
      <c r="W397" s="48">
        <f>+'Ark1'!AA2964</f>
        <v>0.57483908492026892</v>
      </c>
      <c r="X397" s="48">
        <f>+'Ark1'!AB2964</f>
        <v>2.2527073188389002</v>
      </c>
      <c r="Y397" s="48">
        <f>+'Ark1'!T2964</f>
        <v>14.079462699822381</v>
      </c>
      <c r="Z397" s="99">
        <f>+'Ark1'!V2964</f>
        <v>69.493070524387988</v>
      </c>
      <c r="AA397" s="335">
        <f t="shared" si="39"/>
        <v>2887.4898174467489</v>
      </c>
      <c r="AB397" s="65">
        <f t="shared" si="36"/>
        <v>14.815789473684211</v>
      </c>
      <c r="AC397" s="39"/>
    </row>
    <row r="398" spans="1:29" ht="15.6">
      <c r="A398" s="39"/>
      <c r="B398" s="46">
        <f>+'Ark1'!C2965</f>
        <v>2004</v>
      </c>
      <c r="C398" s="46">
        <f>+'Ark1'!N2965</f>
        <v>65</v>
      </c>
      <c r="D398" s="47" t="s">
        <v>399</v>
      </c>
      <c r="E398" s="335">
        <f>+'Ark1'!Q2965</f>
        <v>3175</v>
      </c>
      <c r="F398" s="46"/>
      <c r="G398" s="335">
        <f>+'Ark1'!R2965</f>
        <v>66887</v>
      </c>
      <c r="H398" s="335"/>
      <c r="I398" s="99">
        <f>+'Ark1'!AD2965</f>
        <v>4.8844518638280228</v>
      </c>
      <c r="J398" s="46"/>
      <c r="K398" s="99">
        <f>+'Ark1'!AE2965</f>
        <v>4.3071184299060592</v>
      </c>
      <c r="L398" s="46"/>
      <c r="M398" s="48">
        <f>+'Ark1'!U2965</f>
        <v>57.091820248922922</v>
      </c>
      <c r="N398" s="46"/>
      <c r="O398" s="99">
        <f>+'Ark1'!W2965</f>
        <v>66.119680469122741</v>
      </c>
      <c r="P398" s="46"/>
      <c r="Q398" s="48">
        <f>+'Ark1'!X2965</f>
        <v>0</v>
      </c>
      <c r="R398" s="46"/>
      <c r="S398" s="48">
        <f>+'Ark1'!Y2965</f>
        <v>0</v>
      </c>
      <c r="T398" s="44"/>
      <c r="U398" s="65"/>
      <c r="V398" s="44"/>
      <c r="W398" s="48">
        <f>+'Ark1'!AA2965</f>
        <v>0.56994453238451759</v>
      </c>
      <c r="X398" s="48">
        <f>+'Ark1'!AB2965</f>
        <v>2.2921442870171722</v>
      </c>
      <c r="Y398" s="48">
        <f>+'Ark1'!T2965</f>
        <v>14.012962160060997</v>
      </c>
      <c r="Z398" s="99">
        <f>+'Ark1'!V2965</f>
        <v>71.677253471857611</v>
      </c>
      <c r="AA398" s="335">
        <f t="shared" si="39"/>
        <v>4422.547067538213</v>
      </c>
      <c r="AB398" s="65">
        <f t="shared" si="36"/>
        <v>21.066771653543306</v>
      </c>
      <c r="AC398" s="39"/>
    </row>
    <row r="399" spans="1:29" ht="15.6">
      <c r="A399" s="39"/>
      <c r="B399" s="46">
        <f>+'Ark1'!C2966</f>
        <v>2004</v>
      </c>
      <c r="C399" s="46">
        <f>+'Ark1'!N2966</f>
        <v>67</v>
      </c>
      <c r="D399" s="47" t="s">
        <v>398</v>
      </c>
      <c r="E399" s="335">
        <f>+'Ark1'!Q2966</f>
        <v>3246</v>
      </c>
      <c r="F399" s="46"/>
      <c r="G399" s="335">
        <f>+'Ark1'!R2966</f>
        <v>88358</v>
      </c>
      <c r="H399" s="335"/>
      <c r="I399" s="99">
        <f>+'Ark1'!AD2966</f>
        <v>6.45238084805891</v>
      </c>
      <c r="J399" s="46"/>
      <c r="K399" s="99">
        <f>+'Ark1'!AE2966</f>
        <v>5.8617865730479295</v>
      </c>
      <c r="L399" s="46"/>
      <c r="M399" s="48">
        <f>+'Ark1'!U2966</f>
        <v>56.965046762834305</v>
      </c>
      <c r="N399" s="46"/>
      <c r="O399" s="99">
        <f>+'Ark1'!W2966</f>
        <v>68.110352363051177</v>
      </c>
      <c r="P399" s="46"/>
      <c r="Q399" s="48">
        <f>+'Ark1'!X2966</f>
        <v>0</v>
      </c>
      <c r="R399" s="46"/>
      <c r="S399" s="48">
        <f>+'Ark1'!Y2966</f>
        <v>0</v>
      </c>
      <c r="T399" s="44"/>
      <c r="U399" s="65"/>
      <c r="V399" s="44"/>
      <c r="W399" s="48">
        <f>+'Ark1'!AA2966</f>
        <v>0.5739814913386444</v>
      </c>
      <c r="X399" s="48">
        <f>+'Ark1'!AB2966</f>
        <v>2.3185263488513677</v>
      </c>
      <c r="Y399" s="48">
        <f>+'Ark1'!T2966</f>
        <v>13.953620498426856</v>
      </c>
      <c r="Z399" s="99">
        <f>+'Ark1'!V2966</f>
        <v>73.825754794242144</v>
      </c>
      <c r="AA399" s="335">
        <f t="shared" si="39"/>
        <v>6018.0945140944759</v>
      </c>
      <c r="AB399" s="65">
        <f t="shared" si="36"/>
        <v>27.220579174368453</v>
      </c>
      <c r="AC399" s="39"/>
    </row>
    <row r="400" spans="1:29" ht="15.6">
      <c r="A400" s="39"/>
      <c r="B400" s="46">
        <f>+'Ark1'!C2967</f>
        <v>2004</v>
      </c>
      <c r="C400" s="46">
        <f>+'Ark1'!N2967</f>
        <v>69</v>
      </c>
      <c r="D400" s="47" t="s">
        <v>457</v>
      </c>
      <c r="E400" s="335">
        <f>+'Ark1'!Q2967</f>
        <v>3328</v>
      </c>
      <c r="F400" s="46"/>
      <c r="G400" s="335">
        <f>+'Ark1'!R2967</f>
        <v>114743</v>
      </c>
      <c r="H400" s="335"/>
      <c r="I400" s="99">
        <f>+'Ark1'!AD2967</f>
        <v>8.379156789977408</v>
      </c>
      <c r="J400" s="46"/>
      <c r="K400" s="99">
        <f>+'Ark1'!AE2967</f>
        <v>7.8340787308191517</v>
      </c>
      <c r="L400" s="46"/>
      <c r="M400" s="48">
        <f>+'Ark1'!U2967</f>
        <v>56.860333929116358</v>
      </c>
      <c r="N400" s="46"/>
      <c r="O400" s="99">
        <f>+'Ark1'!W2967</f>
        <v>70.093185404768846</v>
      </c>
      <c r="P400" s="46"/>
      <c r="Q400" s="48">
        <f>+'Ark1'!X2967</f>
        <v>0</v>
      </c>
      <c r="R400" s="46"/>
      <c r="S400" s="48">
        <f>+'Ark1'!Y2967</f>
        <v>0</v>
      </c>
      <c r="T400" s="44"/>
      <c r="U400" s="65"/>
      <c r="V400" s="44"/>
      <c r="W400" s="48">
        <f>+'Ark1'!AA2967</f>
        <v>0.56945679263521387</v>
      </c>
      <c r="X400" s="48">
        <f>+'Ark1'!AB2967</f>
        <v>2.3531932649726244</v>
      </c>
      <c r="Y400" s="48">
        <f>+'Ark1'!T2967</f>
        <v>13.888045458110739</v>
      </c>
      <c r="Z400" s="99">
        <f>+'Ark1'!V2967</f>
        <v>75.972361008140865</v>
      </c>
      <c r="AA400" s="335">
        <f t="shared" si="39"/>
        <v>8042.7023728993918</v>
      </c>
      <c r="AB400" s="65">
        <f t="shared" si="36"/>
        <v>34.478064903846153</v>
      </c>
      <c r="AC400" s="39"/>
    </row>
    <row r="401" spans="1:29" ht="15.6">
      <c r="A401" s="39"/>
      <c r="B401">
        <f>+'Ark1'!C2968</f>
        <v>2004</v>
      </c>
      <c r="C401">
        <f>+'Ark1'!N2968</f>
        <v>71</v>
      </c>
      <c r="D401" s="3" t="s">
        <v>519</v>
      </c>
      <c r="E401" s="301">
        <f>+'Ark1'!Q2968</f>
        <v>3354</v>
      </c>
      <c r="G401" s="301">
        <f>+'Ark1'!R2968</f>
        <v>140464</v>
      </c>
      <c r="I401" s="100">
        <f>+'Ark1'!AD2968</f>
        <v>10.257443847096438</v>
      </c>
      <c r="K401" s="100">
        <f>+'Ark1'!AE2968</f>
        <v>9.8586806312237911</v>
      </c>
      <c r="M401" s="1">
        <f>+'Ark1'!U2968</f>
        <v>56.761469654023117</v>
      </c>
      <c r="O401" s="100">
        <f>+'Ark1'!W2968</f>
        <v>72.05112025866174</v>
      </c>
      <c r="Q401" s="1">
        <f>+'Ark1'!X2968</f>
        <v>0</v>
      </c>
      <c r="S401" s="1">
        <f>+'Ark1'!Y2968</f>
        <v>0</v>
      </c>
      <c r="T401" s="44"/>
      <c r="V401" s="44"/>
      <c r="W401" s="1">
        <f>+'Ark1'!AA2968</f>
        <v>0.58508811913877057</v>
      </c>
      <c r="X401" s="1">
        <f>+'Ark1'!AB2968</f>
        <v>2.3833592992137911</v>
      </c>
      <c r="Y401" s="1">
        <f>+'Ark1'!T2968</f>
        <v>13.838684645175992</v>
      </c>
      <c r="Z401" s="100">
        <f>+'Ark1'!V2968</f>
        <v>78.089711370621316</v>
      </c>
      <c r="AA401" s="301">
        <f>+(G401*O401)/1000</f>
        <v>10120.588556012663</v>
      </c>
      <c r="AB401" s="10">
        <f t="shared" si="36"/>
        <v>41.87954680977937</v>
      </c>
      <c r="AC401" s="39"/>
    </row>
    <row r="402" spans="1:29" ht="15.6">
      <c r="A402" s="39"/>
      <c r="B402">
        <f>+'Ark1'!C2969</f>
        <v>2004</v>
      </c>
      <c r="C402">
        <f>+'Ark1'!N2969</f>
        <v>73</v>
      </c>
      <c r="D402" s="3" t="s">
        <v>413</v>
      </c>
      <c r="E402" s="301">
        <f>+'Ark1'!Q2969</f>
        <v>3361</v>
      </c>
      <c r="G402" s="301">
        <f>+'Ark1'!R2969</f>
        <v>149890</v>
      </c>
      <c r="I402" s="100">
        <f>+'Ark1'!AD2969</f>
        <v>10.945781540047873</v>
      </c>
      <c r="K402" s="100">
        <f>+'Ark1'!AE2969</f>
        <v>10.812327904966129</v>
      </c>
      <c r="M402" s="1">
        <f>+'Ark1'!U2969</f>
        <v>56.695850965838552</v>
      </c>
      <c r="O402" s="100">
        <f>+'Ark1'!W2969</f>
        <v>74.060657597886532</v>
      </c>
      <c r="Q402" s="1">
        <f>+'Ark1'!X2969</f>
        <v>0</v>
      </c>
      <c r="S402" s="1">
        <f>+'Ark1'!Y2969</f>
        <v>0</v>
      </c>
      <c r="T402" s="44"/>
      <c r="V402" s="44"/>
      <c r="W402" s="1">
        <f>+'Ark1'!AA2969</f>
        <v>0.57711411390865808</v>
      </c>
      <c r="X402" s="1">
        <f>+'Ark1'!AB2969</f>
        <v>2.4204601644432793</v>
      </c>
      <c r="Y402" s="1">
        <f>+'Ark1'!T2969</f>
        <v>13.803996263926878</v>
      </c>
      <c r="Z402" s="100">
        <f>+'Ark1'!V2969</f>
        <v>80.277590547673881</v>
      </c>
      <c r="AA402" s="301">
        <f t="shared" ref="AA402:AA418" si="40">+(G402*O402)/1000</f>
        <v>11100.951967347211</v>
      </c>
      <c r="AB402" s="10">
        <f t="shared" si="36"/>
        <v>44.596846176733116</v>
      </c>
      <c r="AC402" s="39"/>
    </row>
    <row r="403" spans="1:29" ht="15.6">
      <c r="A403" s="39"/>
      <c r="B403">
        <f>+'Ark1'!C2970</f>
        <v>2004</v>
      </c>
      <c r="C403">
        <f>+'Ark1'!N2970</f>
        <v>75</v>
      </c>
      <c r="D403" s="3" t="s">
        <v>412</v>
      </c>
      <c r="E403" s="301">
        <f>+'Ark1'!Q2970</f>
        <v>3385</v>
      </c>
      <c r="G403" s="301">
        <f>+'Ark1'!R2970</f>
        <v>150776</v>
      </c>
      <c r="I403" s="100">
        <f>+'Ark1'!AD2970</f>
        <v>11.010482070066439</v>
      </c>
      <c r="K403" s="100">
        <f>+'Ark1'!AE2970</f>
        <v>11.168278122720801</v>
      </c>
      <c r="M403" s="1">
        <f>+'Ark1'!U2970</f>
        <v>56.599356401154509</v>
      </c>
      <c r="O403" s="100">
        <f>+'Ark1'!W2970</f>
        <v>76.043499319908022</v>
      </c>
      <c r="Q403" s="1">
        <f>+'Ark1'!X2970</f>
        <v>0</v>
      </c>
      <c r="S403" s="1">
        <f>+'Ark1'!Y2970</f>
        <v>0</v>
      </c>
      <c r="T403" s="44"/>
      <c r="V403" s="44"/>
      <c r="W403" s="1">
        <f>+'Ark1'!AA2970</f>
        <v>0.56776762286287197</v>
      </c>
      <c r="X403" s="1">
        <f>+'Ark1'!AB2970</f>
        <v>2.458759047288293</v>
      </c>
      <c r="Y403" s="1">
        <f>+'Ark1'!T2970</f>
        <v>13.743526821244759</v>
      </c>
      <c r="Z403" s="100">
        <f>+'Ark1'!V2970</f>
        <v>82.420663023055212</v>
      </c>
      <c r="AA403" s="301">
        <f t="shared" si="40"/>
        <v>11465.534653458451</v>
      </c>
      <c r="AB403" s="10">
        <f t="shared" si="36"/>
        <v>44.542392909896606</v>
      </c>
      <c r="AC403" s="39"/>
    </row>
    <row r="404" spans="1:29" ht="15.6">
      <c r="A404" s="39"/>
      <c r="B404">
        <f>+'Ark1'!C2971</f>
        <v>2004</v>
      </c>
      <c r="C404">
        <f>+'Ark1'!N2971</f>
        <v>77</v>
      </c>
      <c r="D404" s="3" t="s">
        <v>411</v>
      </c>
      <c r="E404" s="301">
        <f>+'Ark1'!Q2971</f>
        <v>3345</v>
      </c>
      <c r="G404" s="301">
        <f>+'Ark1'!R2971</f>
        <v>130885</v>
      </c>
      <c r="I404" s="100">
        <f>+'Ark1'!AD2971</f>
        <v>9.5579332635210239</v>
      </c>
      <c r="K404" s="100">
        <f>+'Ark1'!AE2971</f>
        <v>9.948399231668839</v>
      </c>
      <c r="M404" s="1">
        <f>+'Ark1'!U2971</f>
        <v>56.554522038872811</v>
      </c>
      <c r="O404" s="100">
        <f>+'Ark1'!W2971</f>
        <v>78.028809128915427</v>
      </c>
      <c r="Q404" s="1">
        <f>+'Ark1'!X2971</f>
        <v>0</v>
      </c>
      <c r="S404" s="1">
        <f>+'Ark1'!Y2971</f>
        <v>0</v>
      </c>
      <c r="T404" s="44"/>
      <c r="V404" s="44"/>
      <c r="W404" s="1">
        <f>+'Ark1'!AA2971</f>
        <v>0.57582311513674334</v>
      </c>
      <c r="X404" s="1">
        <f>+'Ark1'!AB2971</f>
        <v>2.4992922514249472</v>
      </c>
      <c r="Y404" s="1">
        <f>+'Ark1'!T2971</f>
        <v>13.722153035107159</v>
      </c>
      <c r="Z404" s="100">
        <f>+'Ark1'!V2971</f>
        <v>84.569233718816889</v>
      </c>
      <c r="AA404" s="301">
        <f t="shared" si="40"/>
        <v>10212.800682838095</v>
      </c>
      <c r="AB404" s="10">
        <f t="shared" si="36"/>
        <v>39.128550074738413</v>
      </c>
      <c r="AC404" s="39"/>
    </row>
    <row r="405" spans="1:29" ht="15.6">
      <c r="A405" s="39"/>
      <c r="B405">
        <f>+'Ark1'!C2972</f>
        <v>2004</v>
      </c>
      <c r="C405">
        <f>+'Ark1'!N2972</f>
        <v>79</v>
      </c>
      <c r="D405" s="3" t="s">
        <v>410</v>
      </c>
      <c r="E405" s="301">
        <f>+'Ark1'!Q2972</f>
        <v>3347</v>
      </c>
      <c r="G405" s="301">
        <f>+'Ark1'!R2972</f>
        <v>109798</v>
      </c>
      <c r="I405" s="100">
        <f>+'Ark1'!AD2972</f>
        <v>8.0180460439934382</v>
      </c>
      <c r="K405" s="100">
        <f>+'Ark1'!AE2972</f>
        <v>8.5602691570682694</v>
      </c>
      <c r="M405" s="1">
        <f>+'Ark1'!U2972</f>
        <v>56.462010842330642</v>
      </c>
      <c r="O405" s="100">
        <f>+'Ark1'!W2972</f>
        <v>80.037857956358224</v>
      </c>
      <c r="Q405" s="1">
        <f>+'Ark1'!X2972</f>
        <v>0</v>
      </c>
      <c r="S405" s="1">
        <f>+'Ark1'!Y2972</f>
        <v>0</v>
      </c>
      <c r="T405" s="44"/>
      <c r="V405" s="44"/>
      <c r="W405" s="1">
        <f>+'Ark1'!AA2972</f>
        <v>0.58413310378801109</v>
      </c>
      <c r="X405" s="1">
        <f>+'Ark1'!AB2972</f>
        <v>2.5492253706758397</v>
      </c>
      <c r="Y405" s="1">
        <f>+'Ark1'!T2972</f>
        <v>13.66406491921529</v>
      </c>
      <c r="Z405" s="100">
        <f>+'Ark1'!V2972</f>
        <v>86.748941908591505</v>
      </c>
      <c r="AA405" s="301">
        <f t="shared" si="40"/>
        <v>8787.9967278922195</v>
      </c>
      <c r="AB405" s="10">
        <f t="shared" si="36"/>
        <v>32.804899910367496</v>
      </c>
      <c r="AC405" s="39"/>
    </row>
    <row r="406" spans="1:29" ht="15.6">
      <c r="A406" s="39"/>
      <c r="B406">
        <f>+'Ark1'!C2973</f>
        <v>2004</v>
      </c>
      <c r="C406">
        <f>+'Ark1'!N2973</f>
        <v>81</v>
      </c>
      <c r="D406" s="3" t="s">
        <v>409</v>
      </c>
      <c r="E406" s="301">
        <f>+'Ark1'!Q2973</f>
        <v>3253</v>
      </c>
      <c r="G406" s="301">
        <f>+'Ark1'!R2973</f>
        <v>81480</v>
      </c>
      <c r="I406" s="100">
        <f>+'Ark1'!AD2973</f>
        <v>5.9501119479825277</v>
      </c>
      <c r="K406" s="100">
        <f>+'Ark1'!AE2973</f>
        <v>6.5078541816189039</v>
      </c>
      <c r="M406" s="1">
        <f>+'Ark1'!U2973</f>
        <v>56.390211559004449</v>
      </c>
      <c r="O406" s="100">
        <f>+'Ark1'!W2973</f>
        <v>82.000481318221475</v>
      </c>
      <c r="Q406" s="1">
        <f>+'Ark1'!X2973</f>
        <v>0</v>
      </c>
      <c r="S406" s="1">
        <f>+'Ark1'!Y2973</f>
        <v>0</v>
      </c>
      <c r="T406" s="44"/>
      <c r="V406" s="44"/>
      <c r="W406" s="1">
        <f>+'Ark1'!AA2973</f>
        <v>0.57082712814411152</v>
      </c>
      <c r="X406" s="1">
        <f>+'Ark1'!AB2973</f>
        <v>2.6109012489961243</v>
      </c>
      <c r="Y406" s="1">
        <f>+'Ark1'!T2973</f>
        <v>13.629565537555228</v>
      </c>
      <c r="Z406" s="100">
        <f>+'Ark1'!V2973</f>
        <v>88.881661600920197</v>
      </c>
      <c r="AA406" s="301">
        <f t="shared" si="40"/>
        <v>6681.3992178086864</v>
      </c>
      <c r="AB406" s="10">
        <f t="shared" ref="AB406:AB418" si="41">+G406/E406</f>
        <v>25.047648324623424</v>
      </c>
      <c r="AC406" s="39"/>
    </row>
    <row r="407" spans="1:29" ht="15.6">
      <c r="A407" s="39"/>
      <c r="B407">
        <f>+'Ark1'!C2974</f>
        <v>2004</v>
      </c>
      <c r="C407">
        <f>+'Ark1'!N2974</f>
        <v>83</v>
      </c>
      <c r="D407" s="3" t="s">
        <v>408</v>
      </c>
      <c r="E407" s="301">
        <f>+'Ark1'!Q2974</f>
        <v>3194</v>
      </c>
      <c r="G407" s="301">
        <f>+'Ark1'!R2974</f>
        <v>61397</v>
      </c>
      <c r="I407" s="100">
        <f>+'Ark1'!AD2974</f>
        <v>4.4835422590854579</v>
      </c>
      <c r="K407" s="100">
        <f>+'Ark1'!AE2974</f>
        <v>5.023119329944457</v>
      </c>
      <c r="M407" s="1">
        <f>+'Ark1'!U2974</f>
        <v>56.299791449426486</v>
      </c>
      <c r="O407" s="100">
        <f>+'Ark1'!W2974</f>
        <v>83.986071102711861</v>
      </c>
      <c r="Q407" s="1">
        <f>+'Ark1'!X2974</f>
        <v>0</v>
      </c>
      <c r="S407" s="1">
        <f>+'Ark1'!Y2974</f>
        <v>0</v>
      </c>
      <c r="T407" s="44"/>
      <c r="V407" s="44"/>
      <c r="W407" s="1">
        <f>+'Ark1'!AA2974</f>
        <v>0.58178745149458544</v>
      </c>
      <c r="X407" s="1">
        <f>+'Ark1'!AB2974</f>
        <v>2.6722948974751621</v>
      </c>
      <c r="Y407" s="1">
        <f>+'Ark1'!T2974</f>
        <v>13.578415883512228</v>
      </c>
      <c r="Z407" s="100">
        <f>+'Ark1'!V2974</f>
        <v>91.023594543121931</v>
      </c>
      <c r="AA407" s="301">
        <f t="shared" si="40"/>
        <v>5156.4928074932004</v>
      </c>
      <c r="AB407" s="10">
        <f t="shared" si="41"/>
        <v>19.222604884157796</v>
      </c>
      <c r="AC407" s="39"/>
    </row>
    <row r="408" spans="1:29" ht="15.6">
      <c r="A408" s="39"/>
      <c r="B408">
        <f>+'Ark1'!C2975</f>
        <v>2004</v>
      </c>
      <c r="C408">
        <f>+'Ark1'!N2975</f>
        <v>85</v>
      </c>
      <c r="D408" s="3" t="s">
        <v>407</v>
      </c>
      <c r="E408" s="301">
        <f>+'Ark1'!Q2975</f>
        <v>3077</v>
      </c>
      <c r="G408" s="301">
        <f>+'Ark1'!R2975</f>
        <v>44495</v>
      </c>
      <c r="I408" s="100">
        <f>+'Ark1'!AD2975</f>
        <v>3.2492664595665506</v>
      </c>
      <c r="K408" s="100">
        <f>+'Ark1'!AE2975</f>
        <v>3.7260543758782503</v>
      </c>
      <c r="M408" s="1">
        <f>+'Ark1'!U2975</f>
        <v>56.1992354396222</v>
      </c>
      <c r="O408" s="100">
        <f>+'Ark1'!W2975</f>
        <v>85.983359568248716</v>
      </c>
      <c r="Q408" s="1">
        <f>+'Ark1'!X2975</f>
        <v>0</v>
      </c>
      <c r="S408" s="1">
        <f>+'Ark1'!Y2975</f>
        <v>0</v>
      </c>
      <c r="T408" s="44"/>
      <c r="V408" s="44"/>
      <c r="W408" s="1">
        <f>+'Ark1'!AA2975</f>
        <v>0.56726268974800487</v>
      </c>
      <c r="X408" s="1">
        <f>+'Ark1'!AB2975</f>
        <v>2.7302071985633551</v>
      </c>
      <c r="Y408" s="1">
        <f>+'Ark1'!T2975</f>
        <v>13.513473423980225</v>
      </c>
      <c r="Z408" s="100">
        <f>+'Ark1'!V2975</f>
        <v>93.208685612485723</v>
      </c>
      <c r="AA408" s="301">
        <f t="shared" si="40"/>
        <v>3825.8295839892266</v>
      </c>
      <c r="AB408" s="10">
        <f t="shared" si="41"/>
        <v>14.460513487162821</v>
      </c>
      <c r="AC408" s="39"/>
    </row>
    <row r="409" spans="1:29" ht="15.6">
      <c r="A409" s="39"/>
      <c r="B409">
        <f>+'Ark1'!C2976</f>
        <v>2004</v>
      </c>
      <c r="C409">
        <f>+'Ark1'!N2976</f>
        <v>87</v>
      </c>
      <c r="D409" s="3" t="s">
        <v>406</v>
      </c>
      <c r="E409" s="301">
        <f>+'Ark1'!Q2976</f>
        <v>2997</v>
      </c>
      <c r="G409" s="301">
        <f>+'Ark1'!R2976</f>
        <v>41782</v>
      </c>
      <c r="I409" s="100">
        <f>+'Ark1'!AD2976</f>
        <v>3.0511484709205439</v>
      </c>
      <c r="K409" s="100">
        <f>+'Ark1'!AE2976</f>
        <v>3.5971453949503092</v>
      </c>
      <c r="M409" s="1">
        <f>+'Ark1'!U2976</f>
        <v>56.045431684828174</v>
      </c>
      <c r="O409" s="100">
        <f>+'Ark1'!W2976</f>
        <v>88.4060232307517</v>
      </c>
      <c r="Q409" s="1">
        <f>+'Ark1'!X2976</f>
        <v>0</v>
      </c>
      <c r="S409" s="1">
        <f>+'Ark1'!Y2976</f>
        <v>0</v>
      </c>
      <c r="T409" s="44"/>
      <c r="V409" s="44"/>
      <c r="W409" s="1">
        <f>+'Ark1'!AA2976</f>
        <v>0.85605628258647803</v>
      </c>
      <c r="X409" s="1">
        <f>+'Ark1'!AB2976</f>
        <v>2.8234813346181675</v>
      </c>
      <c r="Y409" s="1">
        <f>+'Ark1'!T2976</f>
        <v>13.417691829017279</v>
      </c>
      <c r="Z409" s="100">
        <f>+'Ark1'!V2976</f>
        <v>95.842935620039555</v>
      </c>
      <c r="AA409" s="301">
        <f t="shared" si="40"/>
        <v>3693.7804626272673</v>
      </c>
      <c r="AB409" s="10">
        <f t="shared" si="41"/>
        <v>13.941274607941274</v>
      </c>
      <c r="AC409" s="39"/>
    </row>
    <row r="410" spans="1:29" ht="15.6">
      <c r="A410" s="39"/>
      <c r="B410">
        <f>+'Ark1'!C2977</f>
        <v>2004</v>
      </c>
      <c r="C410">
        <f>+'Ark1'!N2977</f>
        <v>90</v>
      </c>
      <c r="D410" s="3" t="s">
        <v>405</v>
      </c>
      <c r="E410" s="301">
        <f>+'Ark1'!Q2977</f>
        <v>2728</v>
      </c>
      <c r="G410" s="301">
        <f>+'Ark1'!R2977</f>
        <v>32846</v>
      </c>
      <c r="I410" s="100">
        <f>+'Ark1'!AD2977</f>
        <v>2.398593238137384</v>
      </c>
      <c r="K410" s="100">
        <f>+'Ark1'!AE2977</f>
        <v>2.9473238427249075</v>
      </c>
      <c r="M410" s="1">
        <f>+'Ark1'!U2977</f>
        <v>55.71481673318911</v>
      </c>
      <c r="O410" s="100">
        <f>+'Ark1'!W2977</f>
        <v>92.152771091678588</v>
      </c>
      <c r="Q410" s="1">
        <f>+'Ark1'!X2977</f>
        <v>0</v>
      </c>
      <c r="S410" s="1">
        <f>+'Ark1'!Y2977</f>
        <v>0</v>
      </c>
      <c r="T410" s="44"/>
      <c r="V410" s="44"/>
      <c r="W410" s="1">
        <f>+'Ark1'!AA2977</f>
        <v>1.4043972918136658</v>
      </c>
      <c r="X410" s="1">
        <f>+'Ark1'!AB2977</f>
        <v>2.99080318788813</v>
      </c>
      <c r="Y410" s="1">
        <f>+'Ark1'!T2977</f>
        <v>13.226389819156063</v>
      </c>
      <c r="Z410" s="100">
        <f>+'Ark1'!V2977</f>
        <v>99.916600049586407</v>
      </c>
      <c r="AA410" s="301">
        <f t="shared" si="40"/>
        <v>3026.8499192772751</v>
      </c>
      <c r="AB410" s="10">
        <f t="shared" si="41"/>
        <v>12.040322580645162</v>
      </c>
      <c r="AC410" s="39"/>
    </row>
    <row r="411" spans="1:29" ht="15.6">
      <c r="A411" s="39"/>
      <c r="B411">
        <f>+'Ark1'!C2978</f>
        <v>2004</v>
      </c>
      <c r="C411">
        <f>+'Ark1'!N2978</f>
        <v>95</v>
      </c>
      <c r="D411" s="3" t="s">
        <v>404</v>
      </c>
      <c r="E411" s="301">
        <f>+'Ark1'!Q2978</f>
        <v>1850</v>
      </c>
      <c r="G411" s="301">
        <f>+'Ark1'!R2978</f>
        <v>13061</v>
      </c>
      <c r="I411" s="100">
        <f>+'Ark1'!AD2978</f>
        <v>0.95378512705694363</v>
      </c>
      <c r="K411" s="100">
        <f>+'Ark1'!AE2978</f>
        <v>1.2356906112542041</v>
      </c>
      <c r="M411" s="1">
        <f>+'Ark1'!U2978</f>
        <v>55.321223269717187</v>
      </c>
      <c r="O411" s="100">
        <f>+'Ark1'!W2978</f>
        <v>97.192205104621891</v>
      </c>
      <c r="Q411" s="1">
        <f>+'Ark1'!X2978</f>
        <v>0</v>
      </c>
      <c r="S411" s="1">
        <f>+'Ark1'!Y2978</f>
        <v>0</v>
      </c>
      <c r="T411" s="44"/>
      <c r="V411" s="44"/>
      <c r="W411" s="1">
        <f>+'Ark1'!AA2978</f>
        <v>1.4304744552483439</v>
      </c>
      <c r="X411" s="1">
        <f>+'Ark1'!AB2978</f>
        <v>3.1943360389711959</v>
      </c>
      <c r="Y411" s="1">
        <f>+'Ark1'!T2978</f>
        <v>12.995559298675444</v>
      </c>
      <c r="Z411" s="100">
        <f>+'Ark1'!V2978</f>
        <v>105.41382970693168</v>
      </c>
      <c r="AA411" s="301">
        <f t="shared" si="40"/>
        <v>1269.4273908714665</v>
      </c>
      <c r="AB411" s="10">
        <f t="shared" si="41"/>
        <v>7.06</v>
      </c>
      <c r="AC411" s="39"/>
    </row>
    <row r="412" spans="1:29" ht="15.6">
      <c r="A412" s="39"/>
      <c r="B412">
        <f>+'Ark1'!C2979</f>
        <v>2004</v>
      </c>
      <c r="C412">
        <f>+'Ark1'!N2979</f>
        <v>100</v>
      </c>
      <c r="D412" s="3" t="s">
        <v>403</v>
      </c>
      <c r="E412" s="301">
        <f>+'Ark1'!Q2979</f>
        <v>1225</v>
      </c>
      <c r="G412" s="301">
        <f>+'Ark1'!R2979</f>
        <v>6338</v>
      </c>
      <c r="I412" s="100">
        <f>+'Ark1'!AD2979</f>
        <v>0.462835168462362</v>
      </c>
      <c r="K412" s="100">
        <f>+'Ark1'!AE2979</f>
        <v>0.63465687887469591</v>
      </c>
      <c r="M412" s="1">
        <f>+'Ark1'!U2979</f>
        <v>55.015277996534877</v>
      </c>
      <c r="O412" s="100">
        <f>+'Ark1'!W2979</f>
        <v>102.5807843754919</v>
      </c>
      <c r="Q412" s="1">
        <f>+'Ark1'!X2979</f>
        <v>0</v>
      </c>
      <c r="S412" s="1">
        <f>+'Ark1'!Y2979</f>
        <v>0</v>
      </c>
      <c r="T412" s="44"/>
      <c r="V412" s="44"/>
      <c r="W412" s="1">
        <f>+'Ark1'!AA2979</f>
        <v>1.6945641318911815</v>
      </c>
      <c r="X412" s="1">
        <f>+'Ark1'!AB2979</f>
        <v>3.4637268954175049</v>
      </c>
      <c r="Y412" s="1">
        <f>+'Ark1'!T2979</f>
        <v>12.807194698643103</v>
      </c>
      <c r="Z412" s="100">
        <f>+'Ark1'!V2979</f>
        <v>110.94426793139482</v>
      </c>
      <c r="AA412" s="301">
        <f t="shared" si="40"/>
        <v>650.15701137186772</v>
      </c>
      <c r="AB412" s="10">
        <f t="shared" si="41"/>
        <v>5.173877551020408</v>
      </c>
      <c r="AC412" s="39"/>
    </row>
    <row r="413" spans="1:29" ht="15.6">
      <c r="A413" s="39"/>
      <c r="B413">
        <f>+'Ark1'!C2980</f>
        <v>2003</v>
      </c>
      <c r="C413">
        <f>+'Ark1'!N2980</f>
        <v>40</v>
      </c>
      <c r="D413" s="3" t="s">
        <v>402</v>
      </c>
      <c r="E413" s="301">
        <f>+'Ark1'!Q2980</f>
        <v>2217</v>
      </c>
      <c r="G413" s="301">
        <f>+'Ark1'!R2980</f>
        <v>11135</v>
      </c>
      <c r="I413" s="100">
        <f>+'Ark1'!AD2980</f>
        <v>0.87863200114257634</v>
      </c>
      <c r="K413" s="100">
        <f>+'Ark1'!AE2980</f>
        <v>0.57304620602318523</v>
      </c>
      <c r="M413" s="1">
        <f>+'Ark1'!U2980</f>
        <v>57.593780982424512</v>
      </c>
      <c r="O413" s="100">
        <f>+'Ark1'!W2980</f>
        <v>50.190680486705695</v>
      </c>
      <c r="Q413" s="1">
        <f>+'Ark1'!X2980</f>
        <v>0</v>
      </c>
      <c r="S413" s="1">
        <f>+'Ark1'!Y2980</f>
        <v>0</v>
      </c>
      <c r="T413" s="44"/>
      <c r="V413" s="44"/>
      <c r="W413" s="1">
        <f>+'Ark1'!AA2980</f>
        <v>3.9014261886835762</v>
      </c>
      <c r="X413" s="1">
        <f>+'Ark1'!AB2980</f>
        <v>2.3200863002353902</v>
      </c>
      <c r="Y413" s="1">
        <f>+'Ark1'!T2980</f>
        <v>14.266277503367755</v>
      </c>
      <c r="Z413" s="100">
        <f>+'Ark1'!V2980</f>
        <v>54.565373312429685</v>
      </c>
      <c r="AA413" s="301">
        <f t="shared" si="40"/>
        <v>558.87322721946782</v>
      </c>
      <c r="AB413" s="10">
        <f t="shared" si="41"/>
        <v>5.0225529995489397</v>
      </c>
      <c r="AC413" s="39"/>
    </row>
    <row r="414" spans="1:29" ht="15.6">
      <c r="A414" s="39"/>
      <c r="B414">
        <f>+'Ark1'!C2981</f>
        <v>2003</v>
      </c>
      <c r="C414">
        <f>+'Ark1'!N2981</f>
        <v>55</v>
      </c>
      <c r="D414" s="3" t="s">
        <v>401</v>
      </c>
      <c r="E414" s="301">
        <f>+'Ark1'!Q2981</f>
        <v>3153</v>
      </c>
      <c r="G414" s="301">
        <f>+'Ark1'!R2981</f>
        <v>41156</v>
      </c>
      <c r="I414" s="100">
        <f>+'Ark1'!AD2981</f>
        <v>3.2475059397417065</v>
      </c>
      <c r="K414" s="100">
        <f>+'Ark1'!AE2981</f>
        <v>2.5419394270298405</v>
      </c>
      <c r="M414" s="1">
        <f>+'Ark1'!U2981</f>
        <v>57.313740755157639</v>
      </c>
      <c r="O414" s="100">
        <f>+'Ark1'!W2981</f>
        <v>60.095487057220112</v>
      </c>
      <c r="Q414" s="1">
        <f>+'Ark1'!X2981</f>
        <v>0</v>
      </c>
      <c r="S414" s="1">
        <f>+'Ark1'!Y2981</f>
        <v>0</v>
      </c>
      <c r="T414" s="44"/>
      <c r="V414" s="44"/>
      <c r="W414" s="1">
        <f>+'Ark1'!AA2981</f>
        <v>2.1709210781343358</v>
      </c>
      <c r="X414" s="1">
        <f>+'Ark1'!AB2981</f>
        <v>2.3390065654571912</v>
      </c>
      <c r="Y414" s="1">
        <f>+'Ark1'!T2981</f>
        <v>14.13827874429002</v>
      </c>
      <c r="Z414" s="100">
        <f>+'Ark1'!V2981</f>
        <v>65.190395675246108</v>
      </c>
      <c r="AA414" s="301">
        <f t="shared" si="40"/>
        <v>2473.2898653269508</v>
      </c>
      <c r="AB414" s="10">
        <f t="shared" si="41"/>
        <v>13.052965429749445</v>
      </c>
      <c r="AC414" s="39"/>
    </row>
    <row r="415" spans="1:29" ht="15.6">
      <c r="A415" s="39"/>
      <c r="B415">
        <f>+'Ark1'!C2982</f>
        <v>2003</v>
      </c>
      <c r="C415">
        <f>+'Ark1'!N2982</f>
        <v>63</v>
      </c>
      <c r="D415" s="3" t="s">
        <v>400</v>
      </c>
      <c r="E415" s="301">
        <f>+'Ark1'!Q2982</f>
        <v>2917</v>
      </c>
      <c r="G415" s="301">
        <f>+'Ark1'!R2982</f>
        <v>25848</v>
      </c>
      <c r="I415" s="100">
        <f>+'Ark1'!AD2982</f>
        <v>2.0395940696482548</v>
      </c>
      <c r="K415" s="100">
        <f>+'Ark1'!AE2982</f>
        <v>1.7036961835107185</v>
      </c>
      <c r="M415" s="1">
        <f>+'Ark1'!U2982</f>
        <v>57.112341710877907</v>
      </c>
      <c r="O415" s="100">
        <f>+'Ark1'!W2982</f>
        <v>64.113015528792033</v>
      </c>
      <c r="Q415" s="1">
        <f>+'Ark1'!X2982</f>
        <v>0</v>
      </c>
      <c r="S415" s="1">
        <f>+'Ark1'!Y2982</f>
        <v>0</v>
      </c>
      <c r="T415" s="44"/>
      <c r="V415" s="44"/>
      <c r="W415" s="1">
        <f>+'Ark1'!AA2982</f>
        <v>0.57851178805492565</v>
      </c>
      <c r="X415" s="1">
        <f>+'Ark1'!AB2982</f>
        <v>2.3624052800542139</v>
      </c>
      <c r="Y415" s="1">
        <f>+'Ark1'!T2982</f>
        <v>14.019846796657381</v>
      </c>
      <c r="Z415" s="100">
        <f>+'Ark1'!V2982</f>
        <v>69.528852326587028</v>
      </c>
      <c r="AA415" s="301">
        <f t="shared" si="40"/>
        <v>1657.1932253882167</v>
      </c>
      <c r="AB415" s="10">
        <f t="shared" si="41"/>
        <v>8.8611587247171748</v>
      </c>
      <c r="AC415" s="39"/>
    </row>
    <row r="416" spans="1:29" ht="15.6">
      <c r="A416" s="39"/>
      <c r="B416">
        <f>+'Ark1'!C2983</f>
        <v>2003</v>
      </c>
      <c r="C416">
        <f>+'Ark1'!N2983</f>
        <v>65</v>
      </c>
      <c r="D416" s="3" t="s">
        <v>399</v>
      </c>
      <c r="E416" s="301">
        <f>+'Ark1'!Q2983</f>
        <v>3144</v>
      </c>
      <c r="G416" s="301">
        <f>+'Ark1'!R2983</f>
        <v>41061</v>
      </c>
      <c r="I416" s="100">
        <f>+'Ark1'!AD2983</f>
        <v>3.2400097529335734</v>
      </c>
      <c r="K416" s="100">
        <f>+'Ark1'!AE2983</f>
        <v>2.7915167235194209</v>
      </c>
      <c r="M416" s="1">
        <f>+'Ark1'!U2983</f>
        <v>56.987666057282155</v>
      </c>
      <c r="O416" s="100">
        <f>+'Ark1'!W2983</f>
        <v>66.122976234003261</v>
      </c>
      <c r="Q416" s="1">
        <f>+'Ark1'!X2983</f>
        <v>0</v>
      </c>
      <c r="S416" s="1">
        <f>+'Ark1'!Y2983</f>
        <v>0</v>
      </c>
      <c r="T416" s="44"/>
      <c r="V416" s="44"/>
      <c r="W416" s="1">
        <f>+'Ark1'!AA2983</f>
        <v>0.57170842262934152</v>
      </c>
      <c r="X416" s="1">
        <f>+'Ark1'!AB2983</f>
        <v>2.3906264188676833</v>
      </c>
      <c r="Y416" s="1">
        <f>+'Ark1'!T2983</f>
        <v>13.963103675020095</v>
      </c>
      <c r="Z416" s="100">
        <f>+'Ark1'!V2983</f>
        <v>71.702166120995358</v>
      </c>
      <c r="AA416" s="301">
        <f t="shared" si="40"/>
        <v>2715.0755271444077</v>
      </c>
      <c r="AB416" s="10">
        <f t="shared" si="41"/>
        <v>13.060114503816793</v>
      </c>
      <c r="AC416" s="39"/>
    </row>
    <row r="417" spans="1:29" ht="15.6">
      <c r="A417" s="39"/>
      <c r="B417">
        <f>+'Ark1'!C2984</f>
        <v>2003</v>
      </c>
      <c r="C417">
        <f>+'Ark1'!N2984</f>
        <v>67</v>
      </c>
      <c r="D417" s="3" t="s">
        <v>398</v>
      </c>
      <c r="E417" s="301">
        <f>+'Ark1'!Q2984</f>
        <v>3300</v>
      </c>
      <c r="G417" s="301">
        <f>+'Ark1'!R2984</f>
        <v>57094</v>
      </c>
      <c r="I417" s="100">
        <f>+'Ark1'!AD2984</f>
        <v>4.5051293644575008</v>
      </c>
      <c r="K417" s="100">
        <f>+'Ark1'!AE2984</f>
        <v>4.000306259584832</v>
      </c>
      <c r="M417" s="1">
        <f>+'Ark1'!U2984</f>
        <v>56.873282630029443</v>
      </c>
      <c r="O417" s="100">
        <f>+'Ark1'!W2984</f>
        <v>68.122688560212893</v>
      </c>
      <c r="Q417" s="1">
        <f>+'Ark1'!X2984</f>
        <v>0</v>
      </c>
      <c r="S417" s="1">
        <f>+'Ark1'!Y2984</f>
        <v>0</v>
      </c>
      <c r="T417" s="44"/>
      <c r="V417" s="44"/>
      <c r="W417" s="1">
        <f>+'Ark1'!AA2984</f>
        <v>0.57432744172271133</v>
      </c>
      <c r="X417" s="1">
        <f>+'Ark1'!AB2984</f>
        <v>2.4119090464719393</v>
      </c>
      <c r="Y417" s="1">
        <f>+'Ark1'!T2984</f>
        <v>13.893071075769784</v>
      </c>
      <c r="Z417" s="100">
        <f>+'Ark1'!V2984</f>
        <v>73.84444433643408</v>
      </c>
      <c r="AA417" s="301">
        <f t="shared" si="40"/>
        <v>3889.3967806567948</v>
      </c>
      <c r="AB417" s="10">
        <f t="shared" si="41"/>
        <v>17.301212121212121</v>
      </c>
      <c r="AC417" s="39"/>
    </row>
    <row r="418" spans="1:29" ht="15.6">
      <c r="A418" s="39"/>
      <c r="B418">
        <f>+'Ark1'!C2985</f>
        <v>2003</v>
      </c>
      <c r="C418">
        <f>+'Ark1'!N2985</f>
        <v>69</v>
      </c>
      <c r="D418" s="3" t="s">
        <v>457</v>
      </c>
      <c r="E418" s="301">
        <f>+'Ark1'!Q2985</f>
        <v>3373</v>
      </c>
      <c r="G418" s="301">
        <f>+'Ark1'!R2985</f>
        <v>80787</v>
      </c>
      <c r="I418" s="100">
        <f>+'Ark1'!AD2985</f>
        <v>6.3746783544055088</v>
      </c>
      <c r="K418" s="100">
        <f>+'Ark1'!AE2985</f>
        <v>5.8256551443394793</v>
      </c>
      <c r="M418" s="1">
        <f>+'Ark1'!U2985</f>
        <v>56.71892996470369</v>
      </c>
      <c r="O418" s="100">
        <f>+'Ark1'!W2985</f>
        <v>70.111600718311266</v>
      </c>
      <c r="Q418" s="1">
        <f>+'Ark1'!X2985</f>
        <v>0</v>
      </c>
      <c r="S418" s="1">
        <f>+'Ark1'!Y2985</f>
        <v>0</v>
      </c>
      <c r="T418" s="44"/>
      <c r="V418" s="44"/>
      <c r="W418" s="1">
        <f>+'Ark1'!AA2985</f>
        <v>0.56922329018017848</v>
      </c>
      <c r="X418" s="1">
        <f>+'Ark1'!AB2985</f>
        <v>2.4449607104627904</v>
      </c>
      <c r="Y418" s="1">
        <f>+'Ark1'!T2985</f>
        <v>13.80857068587768</v>
      </c>
      <c r="Z418" s="100">
        <f>+'Ark1'!V2985</f>
        <v>76.00003005596426</v>
      </c>
      <c r="AA418" s="301">
        <f t="shared" si="40"/>
        <v>5664.1058872302119</v>
      </c>
      <c r="AB418" s="10">
        <f t="shared" si="41"/>
        <v>23.9510821227394</v>
      </c>
      <c r="AC418" s="39"/>
    </row>
    <row r="419" spans="1:29" ht="15.6">
      <c r="A419" s="39"/>
      <c r="B419" s="39"/>
      <c r="C419" s="39"/>
      <c r="D419" s="39"/>
      <c r="E419" s="307"/>
      <c r="F419" s="39"/>
      <c r="G419" s="307"/>
      <c r="H419" s="307"/>
      <c r="I419" s="39"/>
      <c r="J419" s="39"/>
      <c r="K419" s="39"/>
      <c r="L419" s="39"/>
      <c r="M419" s="39"/>
      <c r="N419" s="39"/>
      <c r="O419" s="115"/>
      <c r="P419" s="39"/>
      <c r="Q419" s="39"/>
      <c r="R419" s="39"/>
      <c r="S419" s="39"/>
      <c r="T419" s="44"/>
      <c r="U419" s="64"/>
      <c r="V419" s="44"/>
      <c r="W419" s="39"/>
      <c r="X419" s="39"/>
      <c r="Y419" s="39"/>
      <c r="Z419" s="39"/>
      <c r="AA419" s="307"/>
      <c r="AB419" s="39"/>
      <c r="AC419" s="39"/>
    </row>
    <row r="420" spans="1:29" ht="15.6">
      <c r="A420" s="39"/>
      <c r="B420" s="39"/>
      <c r="C420" s="39"/>
      <c r="D420" s="39"/>
      <c r="E420" s="307"/>
      <c r="F420" s="39"/>
      <c r="G420" s="307"/>
      <c r="H420" s="307"/>
      <c r="I420" s="39"/>
      <c r="J420" s="39"/>
      <c r="K420" s="39"/>
      <c r="L420" s="39"/>
      <c r="M420" s="39"/>
      <c r="N420" s="39"/>
      <c r="O420" s="115"/>
      <c r="P420" s="39"/>
      <c r="Q420" s="39"/>
      <c r="R420" s="39"/>
      <c r="S420" s="39"/>
      <c r="T420" s="44"/>
      <c r="U420" s="64"/>
      <c r="V420" s="39"/>
      <c r="W420" s="39"/>
      <c r="X420" s="39"/>
      <c r="Y420" s="39"/>
      <c r="Z420" s="39"/>
      <c r="AA420" s="307"/>
      <c r="AB420" s="39"/>
      <c r="AC420" s="39"/>
    </row>
  </sheetData>
  <mergeCells count="3">
    <mergeCell ref="X6:Y6"/>
    <mergeCell ref="D7:E7"/>
    <mergeCell ref="W4:Y4"/>
  </mergeCells>
  <conditionalFormatting sqref="AE113:AE114">
    <cfRule type="cellIs" dxfId="134" priority="16" stopIfTrue="1" operator="lessThan">
      <formula>0</formula>
    </cfRule>
  </conditionalFormatting>
  <conditionalFormatting sqref="AE89">
    <cfRule type="cellIs" dxfId="133" priority="17" stopIfTrue="1" operator="greaterThan">
      <formula>0</formula>
    </cfRule>
  </conditionalFormatting>
  <conditionalFormatting sqref="AE89">
    <cfRule type="cellIs" dxfId="132" priority="15" operator="lessThan">
      <formula>0</formula>
    </cfRule>
  </conditionalFormatting>
  <conditionalFormatting sqref="F12:F34">
    <cfRule type="cellIs" dxfId="131" priority="13" operator="lessThan">
      <formula>0</formula>
    </cfRule>
    <cfRule type="cellIs" dxfId="130" priority="14" operator="greaterThan">
      <formula>0</formula>
    </cfRule>
  </conditionalFormatting>
  <conditionalFormatting sqref="H12:H34">
    <cfRule type="cellIs" dxfId="129" priority="11" operator="lessThan">
      <formula>0</formula>
    </cfRule>
    <cfRule type="cellIs" dxfId="128" priority="12" operator="greaterThan">
      <formula>0</formula>
    </cfRule>
  </conditionalFormatting>
  <conditionalFormatting sqref="N12:N34">
    <cfRule type="cellIs" dxfId="127" priority="9" operator="lessThan">
      <formula>0</formula>
    </cfRule>
    <cfRule type="cellIs" dxfId="126" priority="10" operator="greaterThan">
      <formula>0</formula>
    </cfRule>
  </conditionalFormatting>
  <conditionalFormatting sqref="P12:P34">
    <cfRule type="cellIs" dxfId="125" priority="7" operator="lessThan">
      <formula>0</formula>
    </cfRule>
    <cfRule type="cellIs" dxfId="124" priority="8" operator="greaterThan">
      <formula>0</formula>
    </cfRule>
  </conditionalFormatting>
  <conditionalFormatting sqref="L12:L34">
    <cfRule type="cellIs" dxfId="123" priority="5" operator="lessThan">
      <formula>0</formula>
    </cfRule>
    <cfRule type="cellIs" dxfId="122" priority="6" operator="greaterThan">
      <formula>0</formula>
    </cfRule>
  </conditionalFormatting>
  <conditionalFormatting sqref="J12:J34">
    <cfRule type="cellIs" dxfId="121" priority="3" operator="lessThan">
      <formula>0</formula>
    </cfRule>
    <cfRule type="cellIs" dxfId="120" priority="4" operator="greaterThan">
      <formula>0</formula>
    </cfRule>
  </conditionalFormatting>
  <conditionalFormatting sqref="R12:R34">
    <cfRule type="cellIs" dxfId="119" priority="1" operator="lessThan">
      <formula>0</formula>
    </cfRule>
    <cfRule type="cellIs" dxfId="11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6E678-F3F8-4EFF-82B6-CC9034D4ABF7}">
  <dimension ref="A1:AM420"/>
  <sheetViews>
    <sheetView zoomScale="88" zoomScaleNormal="88" workbookViewId="0">
      <selection activeCell="A45" sqref="A45"/>
    </sheetView>
  </sheetViews>
  <sheetFormatPr baseColWidth="10" defaultRowHeight="15"/>
  <cols>
    <col min="24" max="24" width="6.08984375" customWidth="1"/>
    <col min="25" max="25" width="8" customWidth="1"/>
    <col min="26" max="27" width="6.453125" customWidth="1"/>
    <col min="28" max="28" width="6.90625" customWidth="1"/>
    <col min="29" max="29" width="7.36328125" customWidth="1"/>
    <col min="30" max="30" width="6" style="10" customWidth="1"/>
    <col min="31" max="31" width="1.6328125" style="10" customWidth="1"/>
    <col min="32" max="32" width="10.90625" style="1"/>
    <col min="34" max="34" width="14" customWidth="1"/>
    <col min="35" max="35" width="12.54296875" customWidth="1"/>
    <col min="36" max="36" width="10.90625" customWidth="1"/>
  </cols>
  <sheetData>
    <row r="1" spans="1:39">
      <c r="AD1"/>
      <c r="AE1"/>
      <c r="AF1"/>
    </row>
    <row r="2" spans="1:39" s="165" customFormat="1" ht="31.8">
      <c r="A2" s="176" t="s">
        <v>532</v>
      </c>
      <c r="AG2"/>
      <c r="AH2"/>
      <c r="AI2"/>
      <c r="AJ2"/>
      <c r="AK2"/>
      <c r="AL2"/>
    </row>
    <row r="3" spans="1:39">
      <c r="AD3"/>
      <c r="AE3"/>
      <c r="AF3"/>
    </row>
    <row r="4" spans="1:39" s="160" customFormat="1" ht="21.75" customHeight="1">
      <c r="AG4"/>
      <c r="AH4"/>
      <c r="AI4"/>
      <c r="AJ4"/>
      <c r="AK4" s="171"/>
    </row>
    <row r="5" spans="1:39" s="160" customFormat="1" ht="21.75" customHeight="1">
      <c r="AG5"/>
      <c r="AH5"/>
      <c r="AI5"/>
      <c r="AJ5"/>
      <c r="AK5"/>
      <c r="AL5"/>
      <c r="AM5" s="171"/>
    </row>
    <row r="6" spans="1:39" s="160" customFormat="1" ht="21.75" customHeight="1">
      <c r="AG6"/>
      <c r="AH6"/>
      <c r="AI6"/>
      <c r="AJ6"/>
      <c r="AK6" s="171"/>
    </row>
    <row r="7" spans="1:39" s="160" customFormat="1" ht="21.75" customHeight="1">
      <c r="AH7"/>
      <c r="AI7"/>
      <c r="AJ7"/>
      <c r="AK7" s="171"/>
    </row>
    <row r="8" spans="1:39" s="160" customFormat="1" ht="21.75" customHeight="1">
      <c r="X8" s="158"/>
      <c r="Y8" s="409"/>
      <c r="Z8" s="389"/>
      <c r="AA8" s="162"/>
      <c r="AB8" s="133"/>
      <c r="AC8" s="133"/>
      <c r="AD8" s="39"/>
      <c r="AE8" s="39"/>
      <c r="AF8"/>
      <c r="AG8"/>
      <c r="AH8"/>
      <c r="AI8"/>
      <c r="AJ8" s="171"/>
    </row>
    <row r="9" spans="1:39" ht="15" customHeight="1">
      <c r="X9" s="44"/>
      <c r="Y9" s="56"/>
      <c r="Z9" s="39"/>
      <c r="AA9" s="39"/>
      <c r="AB9" s="44"/>
      <c r="AC9" s="39"/>
      <c r="AD9" s="74" t="s">
        <v>3</v>
      </c>
      <c r="AE9" s="39"/>
      <c r="AF9"/>
    </row>
    <row r="10" spans="1:39" ht="18.75" customHeight="1">
      <c r="X10" s="39"/>
      <c r="Y10" s="39"/>
      <c r="Z10" s="34" t="s">
        <v>3</v>
      </c>
      <c r="AA10" s="39"/>
      <c r="AB10" s="44"/>
      <c r="AC10" s="80" t="s">
        <v>14</v>
      </c>
      <c r="AD10" s="74" t="s">
        <v>8</v>
      </c>
      <c r="AE10" s="39"/>
      <c r="AF10"/>
    </row>
    <row r="11" spans="1:39" ht="15.6">
      <c r="X11" s="39"/>
      <c r="Y11" s="39"/>
      <c r="Z11" s="34" t="s">
        <v>436</v>
      </c>
      <c r="AA11" s="74" t="s">
        <v>3</v>
      </c>
      <c r="AB11" s="80" t="s">
        <v>14</v>
      </c>
      <c r="AC11" s="80" t="s">
        <v>392</v>
      </c>
      <c r="AD11" s="74" t="s">
        <v>435</v>
      </c>
      <c r="AE11" s="39"/>
      <c r="AF11"/>
    </row>
    <row r="12" spans="1:39" ht="15.6">
      <c r="X12" s="44" t="s">
        <v>58</v>
      </c>
      <c r="Y12" s="42"/>
      <c r="Z12" s="34" t="s">
        <v>432</v>
      </c>
      <c r="AA12" s="74" t="s">
        <v>8</v>
      </c>
      <c r="AB12" s="80" t="s">
        <v>386</v>
      </c>
      <c r="AC12" s="80" t="s">
        <v>389</v>
      </c>
      <c r="AD12" s="74" t="s">
        <v>464</v>
      </c>
      <c r="AE12" s="39"/>
      <c r="AF12"/>
    </row>
    <row r="13" spans="1:39" ht="15.6">
      <c r="X13" s="46">
        <f>+'Ark1'!C2580</f>
        <v>2023</v>
      </c>
      <c r="Y13" s="47" t="s">
        <v>519</v>
      </c>
      <c r="Z13" s="46">
        <f>+'Ark1'!Q2580</f>
        <v>1143</v>
      </c>
      <c r="AA13" s="234">
        <f>+'Ark1'!R2580</f>
        <v>10336</v>
      </c>
      <c r="AB13" s="235">
        <f>+'Ark1'!U2580</f>
        <v>62.671382885938577</v>
      </c>
      <c r="AC13" s="48">
        <f>+'Ark1'!W2580</f>
        <v>49.599021222986735</v>
      </c>
      <c r="AD13" s="65">
        <f t="shared" ref="AD13:AD76" si="0">+AA13/Z13</f>
        <v>9.0428696412948373</v>
      </c>
      <c r="AE13" s="39"/>
      <c r="AF13"/>
    </row>
    <row r="14" spans="1:39" ht="15.6">
      <c r="X14" s="46">
        <f>+'Ark1'!C2581</f>
        <v>2023</v>
      </c>
      <c r="Y14" s="47" t="s">
        <v>413</v>
      </c>
      <c r="Z14" s="46">
        <f>+'Ark1'!Q2581</f>
        <v>1427</v>
      </c>
      <c r="AA14" s="234">
        <f>+'Ark1'!R2581</f>
        <v>23038</v>
      </c>
      <c r="AB14" s="235">
        <f>+'Ark1'!U2581</f>
        <v>62.552608733396994</v>
      </c>
      <c r="AC14" s="48">
        <f>+'Ark1'!W2581</f>
        <v>59.833683479468753</v>
      </c>
      <c r="AD14" s="65">
        <f t="shared" si="0"/>
        <v>16.14435879467414</v>
      </c>
      <c r="AE14" s="39"/>
      <c r="AF14"/>
    </row>
    <row r="15" spans="1:39" ht="15.6">
      <c r="X15" s="46">
        <f>+'Ark1'!C2582</f>
        <v>2023</v>
      </c>
      <c r="Y15" s="47" t="s">
        <v>412</v>
      </c>
      <c r="Z15" s="46">
        <f>+'Ark1'!Q2582</f>
        <v>1290</v>
      </c>
      <c r="AA15" s="234">
        <f>+'Ark1'!R2582</f>
        <v>12138</v>
      </c>
      <c r="AB15" s="235">
        <f>+'Ark1'!U2582</f>
        <v>62.312572087658602</v>
      </c>
      <c r="AC15" s="48">
        <f>+'Ark1'!W2582</f>
        <v>64.085846103147105</v>
      </c>
      <c r="AD15" s="65">
        <f t="shared" si="0"/>
        <v>9.409302325581395</v>
      </c>
      <c r="AE15" s="39"/>
      <c r="AF15"/>
    </row>
    <row r="16" spans="1:39" ht="15.6">
      <c r="X16" s="46">
        <f>+'Ark1'!C2583</f>
        <v>2023</v>
      </c>
      <c r="Y16" s="47" t="s">
        <v>411</v>
      </c>
      <c r="Z16" s="46">
        <f>+'Ark1'!Q2583</f>
        <v>1333</v>
      </c>
      <c r="AA16" s="234">
        <f>+'Ark1'!R2583</f>
        <v>17284</v>
      </c>
      <c r="AB16" s="235">
        <f>+'Ark1'!U2583</f>
        <v>62.13000462855819</v>
      </c>
      <c r="AC16" s="48">
        <f>+'Ark1'!W2583</f>
        <v>66.087988891460242</v>
      </c>
      <c r="AD16" s="65">
        <f t="shared" si="0"/>
        <v>12.966241560390097</v>
      </c>
      <c r="AE16" s="39"/>
      <c r="AF16"/>
    </row>
    <row r="17" spans="13:33" ht="15.6">
      <c r="X17" s="46">
        <f>+'Ark1'!C2584</f>
        <v>2023</v>
      </c>
      <c r="Y17" s="47" t="s">
        <v>410</v>
      </c>
      <c r="Z17" s="46">
        <f>+'Ark1'!Q2584</f>
        <v>1411</v>
      </c>
      <c r="AA17" s="234">
        <f>+'Ark1'!R2584</f>
        <v>24207</v>
      </c>
      <c r="AB17" s="235">
        <f>+'Ark1'!U2584</f>
        <v>61.993390341636719</v>
      </c>
      <c r="AC17" s="48">
        <f>+'Ark1'!W2584</f>
        <v>68.107559796753222</v>
      </c>
      <c r="AD17" s="65">
        <f t="shared" si="0"/>
        <v>17.155917788802267</v>
      </c>
      <c r="AE17" s="39"/>
      <c r="AF17"/>
    </row>
    <row r="18" spans="13:33" ht="15.6">
      <c r="X18" s="46">
        <f>+'Ark1'!C2585</f>
        <v>2023</v>
      </c>
      <c r="Y18" s="47" t="s">
        <v>409</v>
      </c>
      <c r="Z18" s="46">
        <f>+'Ark1'!Q2585</f>
        <v>1458</v>
      </c>
      <c r="AA18" s="234">
        <f>+'Ark1'!R2585</f>
        <v>32447</v>
      </c>
      <c r="AB18" s="235">
        <f>+'Ark1'!U2585</f>
        <v>61.830369525688063</v>
      </c>
      <c r="AC18" s="48">
        <f>+'Ark1'!W2585</f>
        <v>70.092347520572176</v>
      </c>
      <c r="AD18" s="65">
        <f t="shared" si="0"/>
        <v>22.254458161865568</v>
      </c>
      <c r="AE18" s="39"/>
      <c r="AF18" s="4"/>
      <c r="AG18" s="4"/>
    </row>
    <row r="19" spans="13:33" ht="15.6">
      <c r="X19" s="46">
        <f>+'Ark1'!C2586</f>
        <v>2023</v>
      </c>
      <c r="Y19" s="47" t="s">
        <v>408</v>
      </c>
      <c r="Z19" s="46">
        <f>+'Ark1'!Q2586</f>
        <v>1492</v>
      </c>
      <c r="AA19" s="234">
        <f>+'Ark1'!R2586</f>
        <v>45614</v>
      </c>
      <c r="AB19" s="235">
        <f>+'Ark1'!U2586</f>
        <v>61.663897049151601</v>
      </c>
      <c r="AC19" s="48">
        <f>+'Ark1'!W2586</f>
        <v>72.084145218573781</v>
      </c>
      <c r="AD19" s="65">
        <f t="shared" si="0"/>
        <v>30.572386058981234</v>
      </c>
      <c r="AE19" s="39"/>
      <c r="AF19"/>
    </row>
    <row r="20" spans="13:33" ht="15.6">
      <c r="X20" s="46">
        <f>+'Ark1'!C2587</f>
        <v>2023</v>
      </c>
      <c r="Y20" s="47" t="s">
        <v>407</v>
      </c>
      <c r="Z20" s="46">
        <f>+'Ark1'!Q2587</f>
        <v>1492</v>
      </c>
      <c r="AA20" s="234">
        <f>+'Ark1'!R2587</f>
        <v>58407</v>
      </c>
      <c r="AB20" s="235">
        <f>+'Ark1'!U2587</f>
        <v>61.496806780241393</v>
      </c>
      <c r="AC20" s="48">
        <f>+'Ark1'!W2587</f>
        <v>74.107240818421857</v>
      </c>
      <c r="AD20" s="65">
        <f t="shared" si="0"/>
        <v>39.146782841823054</v>
      </c>
      <c r="AE20" s="39"/>
      <c r="AF20"/>
    </row>
    <row r="21" spans="13:33" ht="15.6">
      <c r="X21" s="46">
        <f>+'Ark1'!C2588</f>
        <v>2023</v>
      </c>
      <c r="Y21" s="47" t="s">
        <v>406</v>
      </c>
      <c r="Z21" s="46">
        <f>+'Ark1'!Q2588</f>
        <v>1525</v>
      </c>
      <c r="AA21" s="234">
        <f>+'Ark1'!R2588</f>
        <v>77782</v>
      </c>
      <c r="AB21" s="235">
        <f>+'Ark1'!U2588</f>
        <v>61.29851763284092</v>
      </c>
      <c r="AC21" s="48">
        <f>+'Ark1'!W2588</f>
        <v>76.087113819570746</v>
      </c>
      <c r="AD21" s="65">
        <f t="shared" si="0"/>
        <v>51.004590163934424</v>
      </c>
      <c r="AE21" s="39"/>
      <c r="AF21"/>
    </row>
    <row r="22" spans="13:33" ht="15.6">
      <c r="X22" s="46">
        <f>+'Ark1'!C2589</f>
        <v>2023</v>
      </c>
      <c r="Y22" s="47" t="s">
        <v>405</v>
      </c>
      <c r="Z22" s="46">
        <f>+'Ark1'!Q2589</f>
        <v>1546</v>
      </c>
      <c r="AA22" s="234">
        <f>+'Ark1'!R2589</f>
        <v>95781</v>
      </c>
      <c r="AB22" s="235">
        <f>+'Ark1'!U2589</f>
        <v>61.12628941323868</v>
      </c>
      <c r="AC22" s="48">
        <f>+'Ark1'!W2589</f>
        <v>78.103500417622541</v>
      </c>
      <c r="AD22" s="65">
        <f t="shared" si="0"/>
        <v>61.954075032341528</v>
      </c>
      <c r="AE22" s="39"/>
      <c r="AF22"/>
    </row>
    <row r="23" spans="13:33" ht="15.6">
      <c r="X23" s="46">
        <f>+'Ark1'!C2590</f>
        <v>2023</v>
      </c>
      <c r="Y23" s="47" t="s">
        <v>404</v>
      </c>
      <c r="Z23" s="46">
        <f>+'Ark1'!Q2590</f>
        <v>1568</v>
      </c>
      <c r="AA23" s="234">
        <f>+'Ark1'!R2590</f>
        <v>112320</v>
      </c>
      <c r="AB23" s="235">
        <f>+'Ark1'!U2590</f>
        <v>60.937534500258202</v>
      </c>
      <c r="AC23" s="48">
        <f>+'Ark1'!W2590</f>
        <v>80.091629124450023</v>
      </c>
      <c r="AD23" s="65">
        <f t="shared" si="0"/>
        <v>71.632653061224488</v>
      </c>
      <c r="AE23" s="39"/>
      <c r="AF23"/>
    </row>
    <row r="24" spans="13:33" ht="15.6">
      <c r="X24" s="46">
        <f>+'Ark1'!C2591</f>
        <v>2023</v>
      </c>
      <c r="Y24" s="47" t="s">
        <v>403</v>
      </c>
      <c r="Z24" s="46">
        <f>+'Ark1'!Q2591</f>
        <v>1557</v>
      </c>
      <c r="AA24" s="234">
        <f>+'Ark1'!R2591</f>
        <v>131683</v>
      </c>
      <c r="AB24" s="235">
        <f>+'Ark1'!U2591</f>
        <v>60.769917149518157</v>
      </c>
      <c r="AC24" s="48">
        <f>+'Ark1'!W2591</f>
        <v>82.061317861833018</v>
      </c>
      <c r="AD24" s="65">
        <f t="shared" si="0"/>
        <v>84.574823378291583</v>
      </c>
      <c r="AE24" s="39"/>
      <c r="AF24"/>
    </row>
    <row r="25" spans="13:33" ht="15.6">
      <c r="X25" s="46">
        <f>+'Ark1'!C2592</f>
        <v>2023</v>
      </c>
      <c r="Y25" s="47" t="s">
        <v>402</v>
      </c>
      <c r="Z25" s="46">
        <f>+'Ark1'!Q2592</f>
        <v>1572</v>
      </c>
      <c r="AA25" s="234">
        <f>+'Ark1'!R2592</f>
        <v>141667</v>
      </c>
      <c r="AB25" s="235">
        <f>+'Ark1'!U2592</f>
        <v>60.585485681210152</v>
      </c>
      <c r="AC25" s="48">
        <f>+'Ark1'!W2592</f>
        <v>84.063280298162994</v>
      </c>
      <c r="AD25" s="65">
        <f t="shared" si="0"/>
        <v>90.118956743002542</v>
      </c>
      <c r="AE25" s="39"/>
      <c r="AF25"/>
    </row>
    <row r="26" spans="13:33" ht="15.6">
      <c r="X26" s="46">
        <f>+'Ark1'!C2593</f>
        <v>2023</v>
      </c>
      <c r="Y26" s="47" t="s">
        <v>401</v>
      </c>
      <c r="Z26" s="46">
        <f>+'Ark1'!Q2593</f>
        <v>1557</v>
      </c>
      <c r="AA26" s="234">
        <f>+'Ark1'!R2593</f>
        <v>143606</v>
      </c>
      <c r="AB26" s="235">
        <f>+'Ark1'!U2593</f>
        <v>60.403388437808999</v>
      </c>
      <c r="AC26" s="48">
        <f>+'Ark1'!W2593</f>
        <v>86.037788532514597</v>
      </c>
      <c r="AD26" s="65">
        <f t="shared" si="0"/>
        <v>92.232498394348099</v>
      </c>
      <c r="AE26" s="39"/>
      <c r="AF26" s="4"/>
      <c r="AG26" s="4"/>
    </row>
    <row r="27" spans="13:33" ht="15.6">
      <c r="M27" s="3"/>
      <c r="X27" s="46">
        <f>+'Ark1'!C2594</f>
        <v>2023</v>
      </c>
      <c r="Y27" s="47" t="s">
        <v>400</v>
      </c>
      <c r="Z27" s="46">
        <f>+'Ark1'!Q2594</f>
        <v>1607</v>
      </c>
      <c r="AA27" s="234">
        <f>+'Ark1'!R2594</f>
        <v>194933</v>
      </c>
      <c r="AB27" s="235">
        <f>+'Ark1'!U2594</f>
        <v>60.18482342560484</v>
      </c>
      <c r="AC27" s="48">
        <f>+'Ark1'!W2594</f>
        <v>88.504261486055981</v>
      </c>
      <c r="AD27" s="65">
        <f t="shared" si="0"/>
        <v>121.30242688238954</v>
      </c>
      <c r="AE27" s="39"/>
      <c r="AF27" s="10"/>
      <c r="AG27" s="10"/>
    </row>
    <row r="28" spans="13:33" ht="15.6">
      <c r="X28" s="46">
        <f>+'Ark1'!C2595</f>
        <v>2023</v>
      </c>
      <c r="Y28" s="47" t="s">
        <v>399</v>
      </c>
      <c r="Z28" s="46">
        <f>+'Ark1'!Q2595</f>
        <v>1674</v>
      </c>
      <c r="AA28" s="234">
        <f>+'Ark1'!R2595</f>
        <v>209836</v>
      </c>
      <c r="AB28" s="235">
        <f>+'Ark1'!U2595</f>
        <v>59.864884313865666</v>
      </c>
      <c r="AC28" s="48">
        <f>+'Ark1'!W2595</f>
        <v>92.254608144496871</v>
      </c>
      <c r="AD28" s="65">
        <f t="shared" si="0"/>
        <v>125.35005973715651</v>
      </c>
      <c r="AE28" s="39"/>
      <c r="AF28" s="10"/>
      <c r="AG28" s="10"/>
    </row>
    <row r="29" spans="13:33" ht="15.6">
      <c r="X29" s="46">
        <f>+'Ark1'!C2596</f>
        <v>2023</v>
      </c>
      <c r="Y29" s="47" t="s">
        <v>398</v>
      </c>
      <c r="Z29" s="46">
        <f>+'Ark1'!Q2596</f>
        <v>1631</v>
      </c>
      <c r="AA29" s="234">
        <f>+'Ark1'!R2596</f>
        <v>90090</v>
      </c>
      <c r="AB29" s="235">
        <f>+'Ark1'!U2596</f>
        <v>59.422477522477521</v>
      </c>
      <c r="AC29" s="48">
        <f>+'Ark1'!W2596</f>
        <v>97.141390831389515</v>
      </c>
      <c r="AD29" s="65">
        <f t="shared" si="0"/>
        <v>55.236051502145919</v>
      </c>
      <c r="AE29" s="39"/>
      <c r="AF29" s="10"/>
      <c r="AG29" s="10"/>
    </row>
    <row r="30" spans="13:33" ht="15.6">
      <c r="X30" s="46">
        <f>+'Ark1'!C2597</f>
        <v>2023</v>
      </c>
      <c r="Y30" s="47" t="s">
        <v>457</v>
      </c>
      <c r="Z30" s="46">
        <f>+'Ark1'!Q2597</f>
        <v>1526</v>
      </c>
      <c r="AA30" s="234">
        <f>+'Ark1'!R2597</f>
        <v>33411</v>
      </c>
      <c r="AB30" s="235">
        <f>+'Ark1'!U2597</f>
        <v>58.949028762982245</v>
      </c>
      <c r="AC30" s="48">
        <f>+'Ark1'!W2597</f>
        <v>102.09227499925248</v>
      </c>
      <c r="AD30" s="65">
        <f t="shared" si="0"/>
        <v>21.894495412844037</v>
      </c>
      <c r="AE30" s="39"/>
      <c r="AF30" s="10"/>
      <c r="AG30" s="10"/>
    </row>
    <row r="31" spans="13:33" ht="15.6">
      <c r="X31" s="46">
        <f>+'Ark1'!C2598</f>
        <v>2023</v>
      </c>
      <c r="Y31" s="47" t="s">
        <v>458</v>
      </c>
      <c r="Z31" s="46">
        <f>+'Ark1'!Q2598</f>
        <v>1267</v>
      </c>
      <c r="AA31" s="234">
        <f>+'Ark1'!R2598</f>
        <v>11652</v>
      </c>
      <c r="AB31" s="235">
        <f>+'Ark1'!U2598</f>
        <v>58.506909278173552</v>
      </c>
      <c r="AC31" s="48">
        <f>+'Ark1'!W2598</f>
        <v>107.1138786370269</v>
      </c>
      <c r="AD31" s="65">
        <f t="shared" si="0"/>
        <v>9.1965272296764002</v>
      </c>
      <c r="AE31" s="39"/>
      <c r="AF31" s="10"/>
      <c r="AG31" s="10"/>
    </row>
    <row r="32" spans="13:33" ht="15.6">
      <c r="X32" s="46">
        <f>+'Ark1'!C2599</f>
        <v>2023</v>
      </c>
      <c r="Y32" s="47" t="s">
        <v>459</v>
      </c>
      <c r="Z32" s="46">
        <f>+'Ark1'!Q2599</f>
        <v>954</v>
      </c>
      <c r="AA32" s="234">
        <f>+'Ark1'!R2599</f>
        <v>4544</v>
      </c>
      <c r="AB32" s="235">
        <f>+'Ark1'!U2599</f>
        <v>58.062720070422543</v>
      </c>
      <c r="AC32" s="48">
        <f>+'Ark1'!W2599</f>
        <v>112.14524647887322</v>
      </c>
      <c r="AD32" s="65">
        <f t="shared" si="0"/>
        <v>4.7631027253668767</v>
      </c>
      <c r="AE32" s="39"/>
      <c r="AF32" s="10"/>
      <c r="AG32" s="10"/>
    </row>
    <row r="33" spans="24:33" ht="15.6">
      <c r="X33" s="46">
        <f>+'Ark1'!C2600</f>
        <v>2023</v>
      </c>
      <c r="Y33" s="47" t="s">
        <v>460</v>
      </c>
      <c r="Z33" s="46">
        <f>+'Ark1'!Q2600</f>
        <v>662</v>
      </c>
      <c r="AA33" s="234">
        <f>+'Ark1'!R2600</f>
        <v>2221</v>
      </c>
      <c r="AB33" s="235">
        <f>+'Ark1'!U2600</f>
        <v>57.757766771724462</v>
      </c>
      <c r="AC33" s="48">
        <f>+'Ark1'!W2600</f>
        <v>117.28703286807777</v>
      </c>
      <c r="AD33" s="65">
        <f t="shared" si="0"/>
        <v>3.3549848942598186</v>
      </c>
      <c r="AE33" s="39"/>
      <c r="AF33" s="10"/>
      <c r="AG33" s="10"/>
    </row>
    <row r="34" spans="24:33" ht="15.6">
      <c r="X34" s="46">
        <f>+'Ark1'!C2601</f>
        <v>2023</v>
      </c>
      <c r="Y34" s="47" t="s">
        <v>462</v>
      </c>
      <c r="Z34" s="46">
        <f>+'Ark1'!Q2601</f>
        <v>457</v>
      </c>
      <c r="AA34" s="234">
        <f>+'Ark1'!R2601</f>
        <v>1217</v>
      </c>
      <c r="AB34" s="235">
        <f>+'Ark1'!U2601</f>
        <v>57.63681183237469</v>
      </c>
      <c r="AC34" s="48">
        <f>+'Ark1'!W2601</f>
        <v>122.09367296631056</v>
      </c>
      <c r="AD34" s="65">
        <f t="shared" si="0"/>
        <v>2.6630196936542672</v>
      </c>
      <c r="AE34" s="39"/>
      <c r="AF34" s="10"/>
      <c r="AG34" s="10"/>
    </row>
    <row r="35" spans="24:33" ht="15.6">
      <c r="X35" s="46">
        <f>+'Ark1'!C2602</f>
        <v>2023</v>
      </c>
      <c r="Y35" s="47" t="s">
        <v>463</v>
      </c>
      <c r="Z35" s="46">
        <f>+'Ark1'!Q2602</f>
        <v>6</v>
      </c>
      <c r="AA35" s="234">
        <f>+'Ark1'!R2602</f>
        <v>7</v>
      </c>
      <c r="AB35" s="235">
        <f>+'Ark1'!U2602</f>
        <v>58.857142857142847</v>
      </c>
      <c r="AC35" s="48">
        <f>+'Ark1'!W2602</f>
        <v>380.90000000000009</v>
      </c>
      <c r="AD35" s="65">
        <f t="shared" si="0"/>
        <v>1.1666666666666667</v>
      </c>
      <c r="AE35" s="39"/>
      <c r="AF35" s="10"/>
      <c r="AG35" s="10"/>
    </row>
    <row r="36" spans="24:33">
      <c r="X36">
        <f>+'Ark1'!C2603</f>
        <v>2022</v>
      </c>
      <c r="Y36" s="3" t="s">
        <v>519</v>
      </c>
      <c r="Z36">
        <f>+'Ark1'!Q2603</f>
        <v>1159</v>
      </c>
      <c r="AA36" s="10">
        <f>+'Ark1'!R2603</f>
        <v>8843</v>
      </c>
      <c r="AB36" s="1">
        <f>+'Ark1'!U2603</f>
        <v>62.919850357102362</v>
      </c>
      <c r="AC36" s="1">
        <f>+'Ark1'!W2603</f>
        <v>49.460036277066159</v>
      </c>
      <c r="AD36" s="10">
        <f t="shared" si="0"/>
        <v>7.6298533218291631</v>
      </c>
      <c r="AE36" s="39"/>
      <c r="AF36" s="10"/>
      <c r="AG36" s="10"/>
    </row>
    <row r="37" spans="24:33" ht="16.5" customHeight="1">
      <c r="X37">
        <f>+'Ark1'!C2604</f>
        <v>2022</v>
      </c>
      <c r="Y37" s="3" t="s">
        <v>413</v>
      </c>
      <c r="Z37">
        <f>+'Ark1'!Q2604</f>
        <v>1410</v>
      </c>
      <c r="AA37" s="10">
        <f>+'Ark1'!R2604</f>
        <v>20190</v>
      </c>
      <c r="AB37" s="1">
        <f>+'Ark1'!U2604</f>
        <v>62.770827142149606</v>
      </c>
      <c r="AC37" s="1">
        <f>+'Ark1'!W2604</f>
        <v>59.876531451213197</v>
      </c>
      <c r="AD37" s="10">
        <f t="shared" si="0"/>
        <v>14.319148936170214</v>
      </c>
      <c r="AE37" s="39"/>
      <c r="AF37" s="10"/>
      <c r="AG37" s="10"/>
    </row>
    <row r="38" spans="24:33" ht="16.5" customHeight="1">
      <c r="X38">
        <f>+'Ark1'!C2605</f>
        <v>2022</v>
      </c>
      <c r="Y38" s="3" t="s">
        <v>412</v>
      </c>
      <c r="Z38">
        <f>+'Ark1'!Q2605</f>
        <v>1255</v>
      </c>
      <c r="AA38" s="10">
        <f>+'Ark1'!R2605</f>
        <v>10375</v>
      </c>
      <c r="AB38" s="1">
        <f>+'Ark1'!U2605</f>
        <v>62.584096385542168</v>
      </c>
      <c r="AC38" s="1">
        <f>+'Ark1'!W2605</f>
        <v>64.087582650602798</v>
      </c>
      <c r="AD38" s="10">
        <f t="shared" si="0"/>
        <v>8.2669322709163353</v>
      </c>
      <c r="AE38" s="39"/>
      <c r="AF38" s="10"/>
      <c r="AG38" s="10"/>
    </row>
    <row r="39" spans="24:33">
      <c r="X39">
        <f>+'Ark1'!C2606</f>
        <v>2022</v>
      </c>
      <c r="Y39" s="3" t="s">
        <v>411</v>
      </c>
      <c r="Z39">
        <f>+'Ark1'!Q2606</f>
        <v>1332</v>
      </c>
      <c r="AA39" s="10">
        <f>+'Ark1'!R2606</f>
        <v>14753</v>
      </c>
      <c r="AB39" s="1">
        <f>+'Ark1'!U2606</f>
        <v>62.355656476648818</v>
      </c>
      <c r="AC39" s="1">
        <f>+'Ark1'!W2606</f>
        <v>66.106074018843799</v>
      </c>
      <c r="AD39" s="10">
        <f t="shared" si="0"/>
        <v>11.075825825825826</v>
      </c>
      <c r="AE39" s="39"/>
      <c r="AF39" s="10"/>
      <c r="AG39" s="10"/>
    </row>
    <row r="40" spans="24:33" ht="17.25" customHeight="1">
      <c r="X40">
        <f>+'Ark1'!C2607</f>
        <v>2022</v>
      </c>
      <c r="Y40" s="3" t="s">
        <v>410</v>
      </c>
      <c r="Z40">
        <f>+'Ark1'!Q2607</f>
        <v>1418</v>
      </c>
      <c r="AA40" s="10">
        <f>+'Ark1'!R2607</f>
        <v>20134.97</v>
      </c>
      <c r="AB40" s="1">
        <f>+'Ark1'!U2607</f>
        <v>62.233719742318975</v>
      </c>
      <c r="AC40" s="1">
        <f>+'Ark1'!W2607</f>
        <v>68.106441181685554</v>
      </c>
      <c r="AD40" s="10">
        <f t="shared" si="0"/>
        <v>14.199555712270804</v>
      </c>
      <c r="AE40" s="39"/>
      <c r="AF40" s="10"/>
      <c r="AG40" s="10"/>
    </row>
    <row r="41" spans="24:33">
      <c r="X41">
        <f>+'Ark1'!C2608</f>
        <v>2022</v>
      </c>
      <c r="Y41" s="3" t="s">
        <v>409</v>
      </c>
      <c r="Z41">
        <f>+'Ark1'!Q2608</f>
        <v>1471</v>
      </c>
      <c r="AA41" s="10">
        <f>+'Ark1'!R2608</f>
        <v>27565</v>
      </c>
      <c r="AB41" s="1">
        <f>+'Ark1'!U2608</f>
        <v>62.053366710201743</v>
      </c>
      <c r="AC41" s="1">
        <f>+'Ark1'!W2608</f>
        <v>70.104721012915505</v>
      </c>
      <c r="AD41" s="10">
        <f t="shared" si="0"/>
        <v>18.738953093133922</v>
      </c>
      <c r="AE41" s="39"/>
      <c r="AF41" s="10"/>
      <c r="AG41" s="10"/>
    </row>
    <row r="42" spans="24:33">
      <c r="X42">
        <f>+'Ark1'!C2609</f>
        <v>2022</v>
      </c>
      <c r="Y42" s="3" t="s">
        <v>408</v>
      </c>
      <c r="Z42">
        <f>+'Ark1'!Q2609</f>
        <v>1518</v>
      </c>
      <c r="AA42" s="10">
        <f>+'Ark1'!R2609</f>
        <v>38700</v>
      </c>
      <c r="AB42" s="1">
        <f>+'Ark1'!U2609</f>
        <v>61.881989664082674</v>
      </c>
      <c r="AC42" s="1">
        <f>+'Ark1'!W2609</f>
        <v>72.070823514212506</v>
      </c>
      <c r="AD42" s="10">
        <f t="shared" si="0"/>
        <v>25.494071146245059</v>
      </c>
      <c r="AE42" s="39"/>
      <c r="AF42" s="10"/>
      <c r="AG42" s="10"/>
    </row>
    <row r="43" spans="24:33">
      <c r="X43">
        <f>+'Ark1'!C2610</f>
        <v>2022</v>
      </c>
      <c r="Y43" s="3" t="s">
        <v>407</v>
      </c>
      <c r="Z43">
        <f>+'Ark1'!Q2610</f>
        <v>1545</v>
      </c>
      <c r="AA43" s="10">
        <f>+'Ark1'!R2610</f>
        <v>50485</v>
      </c>
      <c r="AB43" s="1">
        <f>+'Ark1'!U2610</f>
        <v>61.703470406465421</v>
      </c>
      <c r="AC43" s="1">
        <f>+'Ark1'!W2610</f>
        <v>74.102931423816131</v>
      </c>
      <c r="AD43" s="10">
        <f t="shared" si="0"/>
        <v>32.676375404530745</v>
      </c>
      <c r="AE43" s="39"/>
      <c r="AF43" s="10"/>
      <c r="AG43" s="10"/>
    </row>
    <row r="44" spans="24:33">
      <c r="X44">
        <f>+'Ark1'!C2611</f>
        <v>2022</v>
      </c>
      <c r="Y44" s="3" t="s">
        <v>406</v>
      </c>
      <c r="Z44">
        <f>+'Ark1'!Q2611</f>
        <v>1577</v>
      </c>
      <c r="AA44" s="10">
        <f>+'Ark1'!R2611</f>
        <v>67897</v>
      </c>
      <c r="AB44" s="1">
        <f>+'Ark1'!U2611</f>
        <v>61.504263936961486</v>
      </c>
      <c r="AC44" s="1">
        <f>+'Ark1'!W2611</f>
        <v>76.088362176891778</v>
      </c>
      <c r="AD44" s="10">
        <f t="shared" si="0"/>
        <v>43.054533925174383</v>
      </c>
      <c r="AE44" s="39"/>
      <c r="AF44"/>
    </row>
    <row r="45" spans="24:33">
      <c r="X45">
        <f>+'Ark1'!C2612</f>
        <v>2022</v>
      </c>
      <c r="Y45" s="3" t="s">
        <v>405</v>
      </c>
      <c r="Z45">
        <f>+'Ark1'!Q2612</f>
        <v>1585</v>
      </c>
      <c r="AA45" s="10">
        <f>+'Ark1'!R2612</f>
        <v>83858</v>
      </c>
      <c r="AB45" s="1">
        <f>+'Ark1'!U2612</f>
        <v>61.295152346312086</v>
      </c>
      <c r="AC45" s="1">
        <f>+'Ark1'!W2612</f>
        <v>78.098084908473822</v>
      </c>
      <c r="AD45" s="10">
        <f t="shared" si="0"/>
        <v>52.907255520504734</v>
      </c>
      <c r="AE45" s="39"/>
      <c r="AF45"/>
    </row>
    <row r="46" spans="24:33">
      <c r="X46">
        <f>+'Ark1'!C2613</f>
        <v>2022</v>
      </c>
      <c r="Y46" s="3" t="s">
        <v>404</v>
      </c>
      <c r="Z46">
        <f>+'Ark1'!Q2613</f>
        <v>1603</v>
      </c>
      <c r="AA46" s="10">
        <f>+'Ark1'!R2613</f>
        <v>102720</v>
      </c>
      <c r="AB46" s="1">
        <f>+'Ark1'!U2613</f>
        <v>61.12879451681367</v>
      </c>
      <c r="AC46" s="1">
        <f>+'Ark1'!W2613</f>
        <v>80.096401853689855</v>
      </c>
      <c r="AD46" s="10">
        <f t="shared" si="0"/>
        <v>64.079850280723647</v>
      </c>
      <c r="AE46" s="39"/>
      <c r="AF46"/>
    </row>
    <row r="47" spans="24:33">
      <c r="X47">
        <f>+'Ark1'!C2614</f>
        <v>2022</v>
      </c>
      <c r="Y47" s="3" t="s">
        <v>403</v>
      </c>
      <c r="Z47">
        <f>+'Ark1'!Q2614</f>
        <v>1614</v>
      </c>
      <c r="AA47" s="10">
        <f>+'Ark1'!R2614</f>
        <v>119999</v>
      </c>
      <c r="AB47" s="1">
        <f>+'Ark1'!U2614</f>
        <v>60.943430033418601</v>
      </c>
      <c r="AC47" s="1">
        <f>+'Ark1'!W2614</f>
        <v>82.066288700173473</v>
      </c>
      <c r="AD47" s="10">
        <f t="shared" si="0"/>
        <v>74.348822800495668</v>
      </c>
      <c r="AE47" s="39"/>
      <c r="AF47"/>
    </row>
    <row r="48" spans="24:33">
      <c r="X48">
        <f>+'Ark1'!C2615</f>
        <v>2022</v>
      </c>
      <c r="Y48" s="3" t="s">
        <v>402</v>
      </c>
      <c r="Z48">
        <f>+'Ark1'!Q2615</f>
        <v>1627</v>
      </c>
      <c r="AA48" s="10">
        <f>+'Ark1'!R2615</f>
        <v>134537</v>
      </c>
      <c r="AB48" s="1">
        <f>+'Ark1'!U2615</f>
        <v>60.757128203603507</v>
      </c>
      <c r="AC48" s="1">
        <f>+'Ark1'!W2615</f>
        <v>84.065024751739983</v>
      </c>
      <c r="AD48" s="10">
        <f t="shared" si="0"/>
        <v>82.690227412415496</v>
      </c>
      <c r="AE48" s="39"/>
      <c r="AF48"/>
    </row>
    <row r="49" spans="24:32">
      <c r="X49">
        <f>+'Ark1'!C2616</f>
        <v>2022</v>
      </c>
      <c r="Y49" s="3" t="s">
        <v>401</v>
      </c>
      <c r="Z49">
        <f>+'Ark1'!Q2616</f>
        <v>1620</v>
      </c>
      <c r="AA49" s="10">
        <f>+'Ark1'!R2616</f>
        <v>142183.94</v>
      </c>
      <c r="AB49" s="1">
        <f>+'Ark1'!U2616</f>
        <v>60.583207566358759</v>
      </c>
      <c r="AC49" s="1">
        <f>+'Ark1'!W2616</f>
        <v>86.045577698391014</v>
      </c>
      <c r="AD49" s="10">
        <f t="shared" si="0"/>
        <v>87.767864197530869</v>
      </c>
      <c r="AE49" s="39"/>
      <c r="AF49"/>
    </row>
    <row r="50" spans="24:32">
      <c r="X50">
        <f>+'Ark1'!C2617</f>
        <v>2022</v>
      </c>
      <c r="Y50" s="3" t="s">
        <v>400</v>
      </c>
      <c r="Z50">
        <f>+'Ark1'!Q2617</f>
        <v>1696</v>
      </c>
      <c r="AA50" s="10">
        <f>+'Ark1'!R2617</f>
        <v>199833</v>
      </c>
      <c r="AB50" s="1">
        <f>+'Ark1'!U2617</f>
        <v>60.363452117038889</v>
      </c>
      <c r="AC50" s="1">
        <f>+'Ark1'!W2617</f>
        <v>88.515424733898726</v>
      </c>
      <c r="AD50" s="10">
        <f t="shared" si="0"/>
        <v>117.82606132075472</v>
      </c>
      <c r="AE50" s="39"/>
      <c r="AF50"/>
    </row>
    <row r="51" spans="24:32">
      <c r="X51">
        <f>+'Ark1'!C2618</f>
        <v>2022</v>
      </c>
      <c r="Y51" s="3" t="s">
        <v>399</v>
      </c>
      <c r="Z51">
        <f>+'Ark1'!Q2618</f>
        <v>1761</v>
      </c>
      <c r="AA51" s="10">
        <f>+'Ark1'!R2618</f>
        <v>239907.94</v>
      </c>
      <c r="AB51" s="1">
        <f>+'Ark1'!U2618</f>
        <v>60.020121138838121</v>
      </c>
      <c r="AC51" s="1">
        <f>+'Ark1'!W2618</f>
        <v>92.293833962608787</v>
      </c>
      <c r="AD51" s="10">
        <f t="shared" si="0"/>
        <v>136.2339239068711</v>
      </c>
      <c r="AE51" s="39"/>
      <c r="AF51"/>
    </row>
    <row r="52" spans="24:32">
      <c r="X52">
        <f>+'Ark1'!C2619</f>
        <v>2022</v>
      </c>
      <c r="Y52" s="3" t="s">
        <v>398</v>
      </c>
      <c r="Z52">
        <f>+'Ark1'!Q2619</f>
        <v>1744</v>
      </c>
      <c r="AA52" s="10">
        <f>+'Ark1'!R2619</f>
        <v>114365</v>
      </c>
      <c r="AB52" s="1">
        <f>+'Ark1'!U2619</f>
        <v>59.582994499969395</v>
      </c>
      <c r="AC52" s="1">
        <f>+'Ark1'!W2619</f>
        <v>97.175354441557985</v>
      </c>
      <c r="AD52" s="10">
        <f t="shared" si="0"/>
        <v>65.576261467889907</v>
      </c>
      <c r="AE52" s="39"/>
      <c r="AF52"/>
    </row>
    <row r="53" spans="24:32">
      <c r="X53">
        <f>+'Ark1'!C2620</f>
        <v>2022</v>
      </c>
      <c r="Y53" s="3" t="s">
        <v>457</v>
      </c>
      <c r="Z53">
        <f>+'Ark1'!Q2620</f>
        <v>1648</v>
      </c>
      <c r="AA53" s="10">
        <f>+'Ark1'!R2620</f>
        <v>44796</v>
      </c>
      <c r="AB53" s="1">
        <f>+'Ark1'!U2620</f>
        <v>59.10240667976425</v>
      </c>
      <c r="AC53" s="1">
        <f>+'Ark1'!W2620</f>
        <v>102.09864529380324</v>
      </c>
      <c r="AD53" s="10">
        <f t="shared" si="0"/>
        <v>27.182038834951456</v>
      </c>
      <c r="AE53" s="39"/>
      <c r="AF53"/>
    </row>
    <row r="54" spans="24:32">
      <c r="X54">
        <f>+'Ark1'!C2621</f>
        <v>2022</v>
      </c>
      <c r="Y54" s="3" t="s">
        <v>458</v>
      </c>
      <c r="Z54">
        <f>+'Ark1'!Q2621</f>
        <v>1444</v>
      </c>
      <c r="AA54" s="10">
        <f>+'Ark1'!R2621</f>
        <v>15882</v>
      </c>
      <c r="AB54" s="1">
        <f>+'Ark1'!U2621</f>
        <v>58.634193954659949</v>
      </c>
      <c r="AC54" s="1">
        <f>+'Ark1'!W2621</f>
        <v>107.10900188916878</v>
      </c>
      <c r="AD54" s="10">
        <f t="shared" si="0"/>
        <v>10.998614958448753</v>
      </c>
      <c r="AE54" s="39"/>
      <c r="AF54"/>
    </row>
    <row r="55" spans="24:32">
      <c r="X55">
        <f>+'Ark1'!C2622</f>
        <v>2022</v>
      </c>
      <c r="Y55" s="3" t="s">
        <v>459</v>
      </c>
      <c r="Z55">
        <f>+'Ark1'!Q2622</f>
        <v>1103</v>
      </c>
      <c r="AA55" s="10">
        <f>+'Ark1'!R2622</f>
        <v>6140</v>
      </c>
      <c r="AB55" s="1">
        <f>+'Ark1'!U2622</f>
        <v>58.262540716612392</v>
      </c>
      <c r="AC55" s="1">
        <f>+'Ark1'!W2622</f>
        <v>112.16759609120524</v>
      </c>
      <c r="AD55" s="10">
        <f t="shared" si="0"/>
        <v>5.5666364460562106</v>
      </c>
      <c r="AE55" s="39"/>
      <c r="AF55"/>
    </row>
    <row r="56" spans="24:32">
      <c r="X56">
        <f>+'Ark1'!C2623</f>
        <v>2022</v>
      </c>
      <c r="Y56" s="3" t="s">
        <v>460</v>
      </c>
      <c r="Z56">
        <f>+'Ark1'!Q2623</f>
        <v>780</v>
      </c>
      <c r="AA56" s="10">
        <f>+'Ark1'!R2623</f>
        <v>2892</v>
      </c>
      <c r="AB56" s="1">
        <f>+'Ark1'!U2623</f>
        <v>57.941217150760728</v>
      </c>
      <c r="AC56" s="1">
        <f>+'Ark1'!W2623</f>
        <v>117.2719813278007</v>
      </c>
      <c r="AD56" s="10">
        <f t="shared" si="0"/>
        <v>3.7076923076923078</v>
      </c>
      <c r="AE56" s="39"/>
      <c r="AF56"/>
    </row>
    <row r="57" spans="24:32">
      <c r="X57">
        <f>+'Ark1'!C2624</f>
        <v>2022</v>
      </c>
      <c r="Y57" s="3" t="s">
        <v>462</v>
      </c>
      <c r="Z57">
        <f>+'Ark1'!Q2624</f>
        <v>559</v>
      </c>
      <c r="AA57" s="10">
        <f>+'Ark1'!R2624</f>
        <v>1632</v>
      </c>
      <c r="AB57" s="1">
        <f>+'Ark1'!U2624</f>
        <v>57.471200980392176</v>
      </c>
      <c r="AC57" s="1">
        <f>+'Ark1'!W2624</f>
        <v>122.30602941176483</v>
      </c>
      <c r="AD57" s="10">
        <f t="shared" si="0"/>
        <v>2.9194991055456172</v>
      </c>
      <c r="AE57" s="39"/>
      <c r="AF57"/>
    </row>
    <row r="58" spans="24:32">
      <c r="X58">
        <f>+'Ark1'!C2625</f>
        <v>2022</v>
      </c>
      <c r="Y58" s="3" t="s">
        <v>463</v>
      </c>
      <c r="Z58">
        <f>+'Ark1'!Q2625</f>
        <v>31</v>
      </c>
      <c r="AA58" s="10">
        <f>+'Ark1'!R2625</f>
        <v>55</v>
      </c>
      <c r="AB58" s="1">
        <f>+'Ark1'!U2625</f>
        <v>56.203703703703709</v>
      </c>
      <c r="AC58" s="1">
        <f>+'Ark1'!W2625</f>
        <v>138.44259259259263</v>
      </c>
      <c r="AD58" s="10">
        <f t="shared" si="0"/>
        <v>1.7741935483870968</v>
      </c>
      <c r="AE58" s="39"/>
      <c r="AF58"/>
    </row>
    <row r="59" spans="24:32">
      <c r="X59" s="46">
        <f>+'Ark1'!C2626</f>
        <v>2021</v>
      </c>
      <c r="Y59" s="47" t="s">
        <v>519</v>
      </c>
      <c r="Z59" s="46">
        <f>+'Ark1'!Q2626</f>
        <v>1173</v>
      </c>
      <c r="AA59" s="65">
        <f>+'Ark1'!R2626</f>
        <v>10651</v>
      </c>
      <c r="AB59" s="48">
        <f>+'Ark1'!U2626</f>
        <v>63.406255888449202</v>
      </c>
      <c r="AC59" s="48">
        <f>+'Ark1'!W2626</f>
        <v>49.619811569625035</v>
      </c>
      <c r="AD59" s="65">
        <f t="shared" si="0"/>
        <v>9.0801364023870423</v>
      </c>
      <c r="AE59" s="39"/>
      <c r="AF59"/>
    </row>
    <row r="60" spans="24:32">
      <c r="X60" s="46">
        <f>+'Ark1'!C2627</f>
        <v>2021</v>
      </c>
      <c r="Y60" s="47" t="s">
        <v>413</v>
      </c>
      <c r="Z60" s="46">
        <f>+'Ark1'!Q2627</f>
        <v>1465</v>
      </c>
      <c r="AA60" s="65">
        <f>+'Ark1'!R2627</f>
        <v>24193</v>
      </c>
      <c r="AB60" s="48">
        <f>+'Ark1'!U2627</f>
        <v>63.029720568783056</v>
      </c>
      <c r="AC60" s="48">
        <f>+'Ark1'!W2627</f>
        <v>59.789520089285389</v>
      </c>
      <c r="AD60" s="65">
        <f t="shared" si="0"/>
        <v>16.513993174061433</v>
      </c>
      <c r="AE60" s="39"/>
      <c r="AF60"/>
    </row>
    <row r="61" spans="24:32">
      <c r="X61" s="46">
        <f>+'Ark1'!C2628</f>
        <v>2021</v>
      </c>
      <c r="Y61" s="47" t="s">
        <v>412</v>
      </c>
      <c r="Z61" s="46">
        <f>+'Ark1'!Q2628</f>
        <v>1325</v>
      </c>
      <c r="AA61" s="65">
        <f>+'Ark1'!R2628</f>
        <v>12134</v>
      </c>
      <c r="AB61" s="48">
        <f>+'Ark1'!U2628</f>
        <v>62.736091650869518</v>
      </c>
      <c r="AC61" s="48">
        <f>+'Ark1'!W2628</f>
        <v>64.062640731887811</v>
      </c>
      <c r="AD61" s="65">
        <f t="shared" si="0"/>
        <v>9.1577358490566034</v>
      </c>
      <c r="AE61" s="39"/>
      <c r="AF61"/>
    </row>
    <row r="62" spans="24:32">
      <c r="X62" s="46">
        <f>+'Ark1'!C2629</f>
        <v>2021</v>
      </c>
      <c r="Y62" s="47" t="s">
        <v>411</v>
      </c>
      <c r="Z62" s="46">
        <f>+'Ark1'!Q2629</f>
        <v>1380</v>
      </c>
      <c r="AA62" s="65">
        <f>+'Ark1'!R2629</f>
        <v>16850</v>
      </c>
      <c r="AB62" s="48">
        <f>+'Ark1'!U2629</f>
        <v>62.363307217473896</v>
      </c>
      <c r="AC62" s="48">
        <f>+'Ark1'!W2629</f>
        <v>66.072066120608383</v>
      </c>
      <c r="AD62" s="65">
        <f t="shared" si="0"/>
        <v>12.210144927536232</v>
      </c>
      <c r="AE62" s="39"/>
      <c r="AF62"/>
    </row>
    <row r="63" spans="24:32">
      <c r="X63" s="46">
        <f>+'Ark1'!C2630</f>
        <v>2021</v>
      </c>
      <c r="Y63" s="47" t="s">
        <v>410</v>
      </c>
      <c r="Z63" s="46">
        <f>+'Ark1'!Q2630</f>
        <v>1479</v>
      </c>
      <c r="AA63" s="65">
        <f>+'Ark1'!R2630</f>
        <v>23888</v>
      </c>
      <c r="AB63" s="48">
        <f>+'Ark1'!U2630</f>
        <v>62.178457803081045</v>
      </c>
      <c r="AC63" s="48">
        <f>+'Ark1'!W2630</f>
        <v>68.074669290020694</v>
      </c>
      <c r="AD63" s="65">
        <f t="shared" si="0"/>
        <v>16.151453684922245</v>
      </c>
      <c r="AE63" s="39"/>
      <c r="AF63"/>
    </row>
    <row r="64" spans="24:32">
      <c r="X64" s="46">
        <f>+'Ark1'!C2631</f>
        <v>2021</v>
      </c>
      <c r="Y64" s="47" t="s">
        <v>409</v>
      </c>
      <c r="Z64" s="46">
        <f>+'Ark1'!Q2631</f>
        <v>1510</v>
      </c>
      <c r="AA64" s="65">
        <f>+'Ark1'!R2631</f>
        <v>31740</v>
      </c>
      <c r="AB64" s="48">
        <f>+'Ark1'!U2631</f>
        <v>62.017832949998414</v>
      </c>
      <c r="AC64" s="48">
        <f>+'Ark1'!W2631</f>
        <v>70.080885346104452</v>
      </c>
      <c r="AD64" s="65">
        <f t="shared" si="0"/>
        <v>21.019867549668874</v>
      </c>
      <c r="AE64" s="39"/>
      <c r="AF64"/>
    </row>
    <row r="65" spans="24:32">
      <c r="X65" s="46">
        <f>+'Ark1'!C2632</f>
        <v>2021</v>
      </c>
      <c r="Y65" s="47" t="s">
        <v>408</v>
      </c>
      <c r="Z65" s="46">
        <f>+'Ark1'!Q2632</f>
        <v>1569</v>
      </c>
      <c r="AA65" s="65">
        <f>+'Ark1'!R2632</f>
        <v>42175</v>
      </c>
      <c r="AB65" s="48">
        <f>+'Ark1'!U2632</f>
        <v>61.800018969033047</v>
      </c>
      <c r="AC65" s="48">
        <f>+'Ark1'!W2632</f>
        <v>72.051504007208692</v>
      </c>
      <c r="AD65" s="65">
        <f t="shared" si="0"/>
        <v>26.880178457616317</v>
      </c>
      <c r="AE65" s="39"/>
      <c r="AF65"/>
    </row>
    <row r="66" spans="24:32">
      <c r="X66" s="46">
        <f>+'Ark1'!C2633</f>
        <v>2021</v>
      </c>
      <c r="Y66" s="47" t="s">
        <v>407</v>
      </c>
      <c r="Z66" s="46">
        <f>+'Ark1'!Q2633</f>
        <v>1582</v>
      </c>
      <c r="AA66" s="65">
        <f>+'Ark1'!R2633</f>
        <v>59909</v>
      </c>
      <c r="AB66" s="48">
        <f>+'Ark1'!U2633</f>
        <v>61.585814916204846</v>
      </c>
      <c r="AC66" s="48">
        <f>+'Ark1'!W2633</f>
        <v>74.091452393671119</v>
      </c>
      <c r="AD66" s="65">
        <f t="shared" si="0"/>
        <v>37.869152970922883</v>
      </c>
      <c r="AE66" s="39"/>
      <c r="AF66"/>
    </row>
    <row r="67" spans="24:32">
      <c r="X67" s="46">
        <f>+'Ark1'!C2634</f>
        <v>2021</v>
      </c>
      <c r="Y67" s="47" t="s">
        <v>406</v>
      </c>
      <c r="Z67" s="46">
        <f>+'Ark1'!Q2634</f>
        <v>1621</v>
      </c>
      <c r="AA67" s="65">
        <f>+'Ark1'!R2634</f>
        <v>72190</v>
      </c>
      <c r="AB67" s="48">
        <f>+'Ark1'!U2634</f>
        <v>61.398007951570222</v>
      </c>
      <c r="AC67" s="48">
        <f>+'Ark1'!W2634</f>
        <v>76.067385817392719</v>
      </c>
      <c r="AD67" s="65">
        <f t="shared" si="0"/>
        <v>44.534238124614433</v>
      </c>
      <c r="AE67" s="39"/>
      <c r="AF67"/>
    </row>
    <row r="68" spans="24:32">
      <c r="X68" s="46">
        <f>+'Ark1'!C2635</f>
        <v>2021</v>
      </c>
      <c r="Y68" s="47" t="s">
        <v>405</v>
      </c>
      <c r="Z68" s="46">
        <f>+'Ark1'!Q2635</f>
        <v>1641</v>
      </c>
      <c r="AA68" s="65">
        <f>+'Ark1'!R2635</f>
        <v>93260.88</v>
      </c>
      <c r="AB68" s="48">
        <f>+'Ark1'!U2635</f>
        <v>61.211327071682447</v>
      </c>
      <c r="AC68" s="48">
        <f>+'Ark1'!W2635</f>
        <v>78.065707553824893</v>
      </c>
      <c r="AD68" s="65">
        <f t="shared" si="0"/>
        <v>56.831736745886658</v>
      </c>
      <c r="AE68" s="39"/>
      <c r="AF68"/>
    </row>
    <row r="69" spans="24:32">
      <c r="X69" s="46">
        <f>+'Ark1'!C2636</f>
        <v>2021</v>
      </c>
      <c r="Y69" s="47" t="s">
        <v>404</v>
      </c>
      <c r="Z69" s="46">
        <f>+'Ark1'!Q2636</f>
        <v>1662</v>
      </c>
      <c r="AA69" s="65">
        <f>+'Ark1'!R2636</f>
        <v>109001</v>
      </c>
      <c r="AB69" s="48">
        <f>+'Ark1'!U2636</f>
        <v>61.007211141488845</v>
      </c>
      <c r="AC69" s="48">
        <f>+'Ark1'!W2636</f>
        <v>80.053229417053345</v>
      </c>
      <c r="AD69" s="65">
        <f t="shared" si="0"/>
        <v>65.584235860409152</v>
      </c>
      <c r="AE69" s="39"/>
      <c r="AF69"/>
    </row>
    <row r="70" spans="24:32">
      <c r="X70" s="46">
        <f>+'Ark1'!C2637</f>
        <v>2021</v>
      </c>
      <c r="Y70" s="47" t="s">
        <v>403</v>
      </c>
      <c r="Z70" s="46">
        <f>+'Ark1'!Q2637</f>
        <v>1655</v>
      </c>
      <c r="AA70" s="65">
        <f>+'Ark1'!R2637</f>
        <v>126204</v>
      </c>
      <c r="AB70" s="48">
        <f>+'Ark1'!U2637</f>
        <v>60.840418030124177</v>
      </c>
      <c r="AC70" s="48">
        <f>+'Ark1'!W2637</f>
        <v>82.026990595114142</v>
      </c>
      <c r="AD70" s="65">
        <f t="shared" si="0"/>
        <v>76.256193353474316</v>
      </c>
      <c r="AE70" s="39"/>
      <c r="AF70"/>
    </row>
    <row r="71" spans="24:32">
      <c r="X71" s="46">
        <f>+'Ark1'!C2638</f>
        <v>2021</v>
      </c>
      <c r="Y71" s="47" t="s">
        <v>402</v>
      </c>
      <c r="Z71" s="46">
        <f>+'Ark1'!Q2638</f>
        <v>1671</v>
      </c>
      <c r="AA71" s="65">
        <f>+'Ark1'!R2638</f>
        <v>144131</v>
      </c>
      <c r="AB71" s="48">
        <f>+'Ark1'!U2638</f>
        <v>60.681219647564888</v>
      </c>
      <c r="AC71" s="48">
        <f>+'Ark1'!W2638</f>
        <v>84.026952407380378</v>
      </c>
      <c r="AD71" s="65">
        <f t="shared" si="0"/>
        <v>86.254338719329738</v>
      </c>
      <c r="AE71" s="39"/>
      <c r="AF71"/>
    </row>
    <row r="72" spans="24:32">
      <c r="X72" s="46">
        <f>+'Ark1'!C2639</f>
        <v>2021</v>
      </c>
      <c r="Y72" s="47" t="s">
        <v>401</v>
      </c>
      <c r="Z72" s="46">
        <f>+'Ark1'!Q2639</f>
        <v>1667</v>
      </c>
      <c r="AA72" s="65">
        <f>+'Ark1'!R2639</f>
        <v>141050</v>
      </c>
      <c r="AB72" s="48">
        <f>+'Ark1'!U2639</f>
        <v>60.527397114600703</v>
      </c>
      <c r="AC72" s="48">
        <f>+'Ark1'!W2639</f>
        <v>86.017916982739266</v>
      </c>
      <c r="AD72" s="65">
        <f t="shared" si="0"/>
        <v>84.613077384523095</v>
      </c>
      <c r="AE72" s="39"/>
      <c r="AF72"/>
    </row>
    <row r="73" spans="24:32">
      <c r="X73" s="46">
        <f>+'Ark1'!C2640</f>
        <v>2021</v>
      </c>
      <c r="Y73" s="47" t="s">
        <v>400</v>
      </c>
      <c r="Z73" s="46">
        <f>+'Ark1'!Q2640</f>
        <v>1740</v>
      </c>
      <c r="AA73" s="65">
        <f>+'Ark1'!R2640</f>
        <v>201363.76</v>
      </c>
      <c r="AB73" s="48">
        <f>+'Ark1'!U2640</f>
        <v>60.333104841841319</v>
      </c>
      <c r="AC73" s="48">
        <f>+'Ark1'!W2640</f>
        <v>88.468131892360944</v>
      </c>
      <c r="AD73" s="65">
        <f t="shared" si="0"/>
        <v>115.72629885057472</v>
      </c>
      <c r="AE73" s="39"/>
      <c r="AF73"/>
    </row>
    <row r="74" spans="24:32">
      <c r="X74" s="46">
        <f>+'Ark1'!C2641</f>
        <v>2021</v>
      </c>
      <c r="Y74" s="47" t="s">
        <v>399</v>
      </c>
      <c r="Z74" s="46">
        <f>+'Ark1'!Q2641</f>
        <v>1780</v>
      </c>
      <c r="AA74" s="65">
        <f>+'Ark1'!R2641</f>
        <v>227894</v>
      </c>
      <c r="AB74" s="48">
        <f>+'Ark1'!U2641</f>
        <v>60.062733104580019</v>
      </c>
      <c r="AC74" s="48">
        <f>+'Ark1'!W2641</f>
        <v>92.255243481847899</v>
      </c>
      <c r="AD74" s="65">
        <f t="shared" si="0"/>
        <v>128.03033707865168</v>
      </c>
      <c r="AE74" s="39"/>
      <c r="AF74"/>
    </row>
    <row r="75" spans="24:32">
      <c r="X75" s="46">
        <f>+'Ark1'!C2642</f>
        <v>2021</v>
      </c>
      <c r="Y75" s="47" t="s">
        <v>398</v>
      </c>
      <c r="Z75" s="46">
        <f>+'Ark1'!Q2642</f>
        <v>1775</v>
      </c>
      <c r="AA75" s="65">
        <f>+'Ark1'!R2642</f>
        <v>101670.9</v>
      </c>
      <c r="AB75" s="48">
        <f>+'Ark1'!U2642</f>
        <v>59.69168390314524</v>
      </c>
      <c r="AC75" s="48">
        <f>+'Ark1'!W2642</f>
        <v>97.143484316032399</v>
      </c>
      <c r="AD75" s="65">
        <f t="shared" si="0"/>
        <v>57.279380281690138</v>
      </c>
      <c r="AE75" s="39"/>
      <c r="AF75"/>
    </row>
    <row r="76" spans="24:32">
      <c r="X76" s="46">
        <f>+'Ark1'!C2643</f>
        <v>2021</v>
      </c>
      <c r="Y76" s="47" t="s">
        <v>457</v>
      </c>
      <c r="Z76" s="46">
        <f>+'Ark1'!Q2643</f>
        <v>1663</v>
      </c>
      <c r="AA76" s="65">
        <f>+'Ark1'!R2643</f>
        <v>37476</v>
      </c>
      <c r="AB76" s="48">
        <f>+'Ark1'!U2643</f>
        <v>59.344940762087745</v>
      </c>
      <c r="AC76" s="48">
        <f>+'Ark1'!W2643</f>
        <v>102.08464030312898</v>
      </c>
      <c r="AD76" s="65">
        <f t="shared" si="0"/>
        <v>22.535177390258568</v>
      </c>
      <c r="AE76" s="39"/>
      <c r="AF76"/>
    </row>
    <row r="77" spans="24:32">
      <c r="X77">
        <f>+'Ark1'!C2644</f>
        <v>2021</v>
      </c>
      <c r="Y77" s="3" t="s">
        <v>519</v>
      </c>
      <c r="Z77">
        <f>+'Ark1'!Q2644</f>
        <v>1458</v>
      </c>
      <c r="AA77" s="10">
        <f>+'Ark1'!R2644</f>
        <v>12707</v>
      </c>
      <c r="AB77" s="1">
        <f>+'Ark1'!U2644</f>
        <v>58.998111425873446</v>
      </c>
      <c r="AC77" s="1">
        <f>+'Ark1'!W2644</f>
        <v>107.07005901794138</v>
      </c>
      <c r="AD77" s="10">
        <f t="shared" ref="AD77:AD140" si="1">+AA77/Z77</f>
        <v>8.7153635116598078</v>
      </c>
      <c r="AE77" s="39"/>
      <c r="AF77"/>
    </row>
    <row r="78" spans="24:32">
      <c r="X78">
        <f>+'Ark1'!C2645</f>
        <v>2021</v>
      </c>
      <c r="Y78" s="3" t="s">
        <v>413</v>
      </c>
      <c r="Z78">
        <f>+'Ark1'!Q2645</f>
        <v>1097</v>
      </c>
      <c r="AA78" s="10">
        <f>+'Ark1'!R2645</f>
        <v>5100</v>
      </c>
      <c r="AB78" s="1">
        <f>+'Ark1'!U2645</f>
        <v>58.61803921568626</v>
      </c>
      <c r="AC78" s="1">
        <f>+'Ark1'!W2645</f>
        <v>112.17575882352902</v>
      </c>
      <c r="AD78" s="10">
        <f t="shared" si="1"/>
        <v>4.649042844120328</v>
      </c>
      <c r="AE78" s="39"/>
      <c r="AF78"/>
    </row>
    <row r="79" spans="24:32">
      <c r="X79">
        <f>+'Ark1'!C2646</f>
        <v>2021</v>
      </c>
      <c r="Y79" s="3" t="s">
        <v>412</v>
      </c>
      <c r="Z79">
        <f>+'Ark1'!Q2646</f>
        <v>754</v>
      </c>
      <c r="AA79" s="10">
        <f>+'Ark1'!R2646</f>
        <v>2529.89</v>
      </c>
      <c r="AB79" s="1">
        <f>+'Ark1'!U2646</f>
        <v>58.445213032977712</v>
      </c>
      <c r="AC79" s="1">
        <f>+'Ark1'!W2646</f>
        <v>117.29600101190164</v>
      </c>
      <c r="AD79" s="10">
        <f t="shared" si="1"/>
        <v>3.3552917771883286</v>
      </c>
      <c r="AE79" s="39"/>
      <c r="AF79"/>
    </row>
    <row r="80" spans="24:32">
      <c r="X80">
        <f>+'Ark1'!C2647</f>
        <v>2021</v>
      </c>
      <c r="Y80" s="3" t="s">
        <v>411</v>
      </c>
      <c r="Z80">
        <f>+'Ark1'!Q2647</f>
        <v>524</v>
      </c>
      <c r="AA80" s="10">
        <f>+'Ark1'!R2647</f>
        <v>1601</v>
      </c>
      <c r="AB80" s="1">
        <f>+'Ark1'!U2647</f>
        <v>57.990630855715182</v>
      </c>
      <c r="AC80" s="1">
        <f>+'Ark1'!W2647</f>
        <v>122.33145534041236</v>
      </c>
      <c r="AD80" s="10">
        <f t="shared" si="1"/>
        <v>3.0553435114503817</v>
      </c>
      <c r="AE80" s="39"/>
      <c r="AF80"/>
    </row>
    <row r="81" spans="24:32">
      <c r="X81">
        <f>+'Ark1'!C2648</f>
        <v>2021</v>
      </c>
      <c r="Y81" s="3" t="s">
        <v>410</v>
      </c>
      <c r="Z81">
        <f>+'Ark1'!Q2648</f>
        <v>25</v>
      </c>
      <c r="AA81" s="10">
        <f>+'Ark1'!R2648</f>
        <v>22</v>
      </c>
      <c r="AB81" s="1">
        <f>+'Ark1'!U2648</f>
        <v>58</v>
      </c>
      <c r="AC81" s="1">
        <f>+'Ark1'!W2648</f>
        <v>134.28227272727275</v>
      </c>
      <c r="AD81" s="10">
        <f t="shared" si="1"/>
        <v>0.88</v>
      </c>
      <c r="AE81" s="39"/>
      <c r="AF81"/>
    </row>
    <row r="82" spans="24:32">
      <c r="X82">
        <f>+'Ark1'!C2649</f>
        <v>2020</v>
      </c>
      <c r="Y82" s="3" t="s">
        <v>409</v>
      </c>
      <c r="Z82">
        <f>+'Ark1'!Q2649</f>
        <v>1314</v>
      </c>
      <c r="AA82" s="10">
        <f>+'Ark1'!R2649</f>
        <v>14757</v>
      </c>
      <c r="AB82" s="1">
        <f>+'Ark1'!U2649</f>
        <v>64.13973029748594</v>
      </c>
      <c r="AC82" s="1">
        <f>+'Ark1'!W2649</f>
        <v>49.601555871789685</v>
      </c>
      <c r="AD82" s="10">
        <f t="shared" si="1"/>
        <v>11.230593607305936</v>
      </c>
      <c r="AE82" s="39"/>
      <c r="AF82"/>
    </row>
    <row r="83" spans="24:32">
      <c r="X83">
        <f>+'Ark1'!C2650</f>
        <v>2020</v>
      </c>
      <c r="Y83" s="3" t="s">
        <v>408</v>
      </c>
      <c r="Z83">
        <f>+'Ark1'!Q2650</f>
        <v>1593</v>
      </c>
      <c r="AA83" s="10">
        <f>+'Ark1'!R2650</f>
        <v>33461</v>
      </c>
      <c r="AB83" s="1">
        <f>+'Ark1'!U2650</f>
        <v>63.239921102178648</v>
      </c>
      <c r="AC83" s="1">
        <f>+'Ark1'!W2650</f>
        <v>59.823714174710801</v>
      </c>
      <c r="AD83" s="10">
        <f t="shared" si="1"/>
        <v>21.005021971123664</v>
      </c>
      <c r="AE83" s="39"/>
      <c r="AF83"/>
    </row>
    <row r="84" spans="24:32">
      <c r="X84">
        <f>+'Ark1'!C2651</f>
        <v>2020</v>
      </c>
      <c r="Y84" s="3" t="s">
        <v>407</v>
      </c>
      <c r="Z84">
        <f>+'Ark1'!Q2651</f>
        <v>1459</v>
      </c>
      <c r="AA84" s="10">
        <f>+'Ark1'!R2651</f>
        <v>17331</v>
      </c>
      <c r="AB84" s="1">
        <f>+'Ark1'!U2651</f>
        <v>62.738676360279278</v>
      </c>
      <c r="AC84" s="1">
        <f>+'Ark1'!W2651</f>
        <v>64.081240551612225</v>
      </c>
      <c r="AD84" s="10">
        <f t="shared" si="1"/>
        <v>11.878684030157642</v>
      </c>
      <c r="AE84" s="39"/>
      <c r="AF84"/>
    </row>
    <row r="85" spans="24:32">
      <c r="X85">
        <f>+'Ark1'!C2652</f>
        <v>2020</v>
      </c>
      <c r="Y85" s="3" t="s">
        <v>406</v>
      </c>
      <c r="Z85">
        <f>+'Ark1'!Q2652</f>
        <v>1513</v>
      </c>
      <c r="AA85" s="10">
        <f>+'Ark1'!R2652</f>
        <v>23807</v>
      </c>
      <c r="AB85" s="1">
        <f>+'Ark1'!U2652</f>
        <v>62.425337085731094</v>
      </c>
      <c r="AC85" s="1">
        <f>+'Ark1'!W2652</f>
        <v>66.092771033729747</v>
      </c>
      <c r="AD85" s="10">
        <f t="shared" si="1"/>
        <v>15.734963648380701</v>
      </c>
      <c r="AE85" s="39"/>
      <c r="AF85"/>
    </row>
    <row r="86" spans="24:32">
      <c r="X86">
        <f>+'Ark1'!C2653</f>
        <v>2020</v>
      </c>
      <c r="Y86" s="3" t="s">
        <v>405</v>
      </c>
      <c r="Z86">
        <f>+'Ark1'!Q2653</f>
        <v>1558</v>
      </c>
      <c r="AA86" s="10">
        <f>+'Ark1'!R2653</f>
        <v>33088</v>
      </c>
      <c r="AB86" s="1">
        <f>+'Ark1'!U2653</f>
        <v>62.165649177949717</v>
      </c>
      <c r="AC86" s="1">
        <f>+'Ark1'!W2653</f>
        <v>68.091750181335243</v>
      </c>
      <c r="AD86" s="10">
        <f t="shared" si="1"/>
        <v>21.237483953786906</v>
      </c>
      <c r="AE86" s="39"/>
      <c r="AF86"/>
    </row>
    <row r="87" spans="24:32">
      <c r="X87">
        <f>+'Ark1'!C2654</f>
        <v>2020</v>
      </c>
      <c r="Y87" s="3" t="s">
        <v>404</v>
      </c>
      <c r="Z87">
        <f>+'Ark1'!Q2654</f>
        <v>1576</v>
      </c>
      <c r="AA87" s="10">
        <f>+'Ark1'!R2654</f>
        <v>43896</v>
      </c>
      <c r="AB87" s="1">
        <f>+'Ark1'!U2654</f>
        <v>61.959199015855638</v>
      </c>
      <c r="AC87" s="1">
        <f>+'Ark1'!W2654</f>
        <v>70.095473163841802</v>
      </c>
      <c r="AD87" s="10">
        <f t="shared" si="1"/>
        <v>27.852791878172589</v>
      </c>
      <c r="AE87" s="39"/>
      <c r="AF87"/>
    </row>
    <row r="88" spans="24:32">
      <c r="X88">
        <f>+'Ark1'!C2655</f>
        <v>2020</v>
      </c>
      <c r="Y88" s="3" t="s">
        <v>403</v>
      </c>
      <c r="Z88">
        <f>+'Ark1'!Q2655</f>
        <v>1613</v>
      </c>
      <c r="AA88" s="10">
        <f>+'Ark1'!R2655</f>
        <v>60045</v>
      </c>
      <c r="AB88" s="1">
        <f>+'Ark1'!U2655</f>
        <v>61.698959113997851</v>
      </c>
      <c r="AC88" s="1">
        <f>+'Ark1'!W2655</f>
        <v>72.066405862269917</v>
      </c>
      <c r="AD88" s="10">
        <f t="shared" si="1"/>
        <v>37.225666460012398</v>
      </c>
      <c r="AE88" s="39"/>
      <c r="AF88"/>
    </row>
    <row r="89" spans="24:32">
      <c r="X89">
        <f>+'Ark1'!C2656</f>
        <v>2020</v>
      </c>
      <c r="Y89" s="3" t="s">
        <v>402</v>
      </c>
      <c r="Z89">
        <f>+'Ark1'!Q2656</f>
        <v>1638</v>
      </c>
      <c r="AA89" s="10">
        <f>+'Ark1'!R2656</f>
        <v>78513</v>
      </c>
      <c r="AB89" s="1">
        <f>+'Ark1'!U2656</f>
        <v>61.479627577598613</v>
      </c>
      <c r="AC89" s="1">
        <f>+'Ark1'!W2656</f>
        <v>74.082365468140452</v>
      </c>
      <c r="AD89" s="10">
        <f t="shared" si="1"/>
        <v>47.932234432234431</v>
      </c>
      <c r="AE89" s="39"/>
      <c r="AF89"/>
    </row>
    <row r="90" spans="24:32">
      <c r="X90">
        <f>+'Ark1'!C2657</f>
        <v>2020</v>
      </c>
      <c r="Y90" s="3" t="s">
        <v>401</v>
      </c>
      <c r="Z90">
        <f>+'Ark1'!Q2657</f>
        <v>1625</v>
      </c>
      <c r="AA90" s="10">
        <f>+'Ark1'!R2657</f>
        <v>97975.57</v>
      </c>
      <c r="AB90" s="1">
        <f>+'Ark1'!U2657</f>
        <v>61.257113278340711</v>
      </c>
      <c r="AC90" s="1">
        <f>+'Ark1'!W2657</f>
        <v>76.063456124829884</v>
      </c>
      <c r="AD90" s="10">
        <f t="shared" si="1"/>
        <v>60.292658461538466</v>
      </c>
      <c r="AE90" s="39"/>
      <c r="AF90"/>
    </row>
    <row r="91" spans="24:32">
      <c r="X91">
        <f>+'Ark1'!C2658</f>
        <v>2020</v>
      </c>
      <c r="Y91" s="3" t="s">
        <v>400</v>
      </c>
      <c r="Z91">
        <f>+'Ark1'!Q2658</f>
        <v>1644</v>
      </c>
      <c r="AA91" s="10">
        <f>+'Ark1'!R2658</f>
        <v>119682</v>
      </c>
      <c r="AB91" s="1">
        <f>+'Ark1'!U2658</f>
        <v>61.086671345732881</v>
      </c>
      <c r="AC91" s="1">
        <f>+'Ark1'!W2658</f>
        <v>78.076920840226094</v>
      </c>
      <c r="AD91" s="10">
        <f t="shared" si="1"/>
        <v>72.799270072992698</v>
      </c>
      <c r="AE91" s="39"/>
      <c r="AF91"/>
    </row>
    <row r="92" spans="24:32">
      <c r="X92">
        <f>+'Ark1'!C2659</f>
        <v>2020</v>
      </c>
      <c r="Y92" s="3" t="s">
        <v>399</v>
      </c>
      <c r="Z92">
        <f>+'Ark1'!Q2659</f>
        <v>1655</v>
      </c>
      <c r="AA92" s="10">
        <f>+'Ark1'!R2659</f>
        <v>135012</v>
      </c>
      <c r="AB92" s="1">
        <f>+'Ark1'!U2659</f>
        <v>60.907667466595562</v>
      </c>
      <c r="AC92" s="1">
        <f>+'Ark1'!W2659</f>
        <v>80.063758925132774</v>
      </c>
      <c r="AD92" s="10">
        <f t="shared" si="1"/>
        <v>81.578247734138969</v>
      </c>
      <c r="AE92" s="39"/>
      <c r="AF92"/>
    </row>
    <row r="93" spans="24:32">
      <c r="X93">
        <f>+'Ark1'!C2660</f>
        <v>2020</v>
      </c>
      <c r="Y93" s="3" t="s">
        <v>398</v>
      </c>
      <c r="Z93">
        <f>+'Ark1'!Q2660</f>
        <v>1675</v>
      </c>
      <c r="AA93" s="10">
        <f>+'Ark1'!R2660</f>
        <v>146104</v>
      </c>
      <c r="AB93" s="1">
        <f>+'Ark1'!U2660</f>
        <v>60.757145594918683</v>
      </c>
      <c r="AC93" s="1">
        <f>+'Ark1'!W2660</f>
        <v>82.039526364781267</v>
      </c>
      <c r="AD93" s="10">
        <f t="shared" si="1"/>
        <v>87.226268656716414</v>
      </c>
      <c r="AE93" s="39"/>
      <c r="AF93"/>
    </row>
    <row r="94" spans="24:32">
      <c r="X94">
        <f>+'Ark1'!C2661</f>
        <v>2020</v>
      </c>
      <c r="Y94" s="3" t="s">
        <v>457</v>
      </c>
      <c r="Z94">
        <f>+'Ark1'!Q2661</f>
        <v>1663</v>
      </c>
      <c r="AA94" s="10">
        <f>+'Ark1'!R2661</f>
        <v>149590</v>
      </c>
      <c r="AB94" s="1">
        <f>+'Ark1'!U2661</f>
        <v>60.623544354569155</v>
      </c>
      <c r="AC94" s="1">
        <f>+'Ark1'!W2661</f>
        <v>84.026190186509382</v>
      </c>
      <c r="AD94" s="10">
        <f t="shared" si="1"/>
        <v>89.951894167167765</v>
      </c>
      <c r="AE94" s="39"/>
      <c r="AF94"/>
    </row>
    <row r="95" spans="24:32">
      <c r="X95" s="46">
        <f>+'Ark1'!C2662</f>
        <v>2020</v>
      </c>
      <c r="Y95" s="47" t="s">
        <v>519</v>
      </c>
      <c r="Z95" s="46">
        <f>+'Ark1'!Q2662</f>
        <v>1655</v>
      </c>
      <c r="AA95" s="65">
        <f>+'Ark1'!R2662</f>
        <v>134975</v>
      </c>
      <c r="AB95" s="48">
        <f>+'Ark1'!U2662</f>
        <v>60.489172068901645</v>
      </c>
      <c r="AC95" s="48">
        <f>+'Ark1'!W2662</f>
        <v>86.01327593998947</v>
      </c>
      <c r="AD95" s="65">
        <f t="shared" si="1"/>
        <v>81.555891238670696</v>
      </c>
      <c r="AE95" s="39"/>
      <c r="AF95"/>
    </row>
    <row r="96" spans="24:32">
      <c r="X96" s="46">
        <f>+'Ark1'!C2663</f>
        <v>2020</v>
      </c>
      <c r="Y96" s="47" t="s">
        <v>413</v>
      </c>
      <c r="Z96" s="46">
        <f>+'Ark1'!Q2663</f>
        <v>1741</v>
      </c>
      <c r="AA96" s="65">
        <f>+'Ark1'!R2663</f>
        <v>163019.79000000004</v>
      </c>
      <c r="AB96" s="48">
        <f>+'Ark1'!U2663</f>
        <v>60.348336235741677</v>
      </c>
      <c r="AC96" s="48">
        <f>+'Ark1'!W2663</f>
        <v>88.445550629158689</v>
      </c>
      <c r="AD96" s="65">
        <f t="shared" si="1"/>
        <v>93.635720850086173</v>
      </c>
      <c r="AE96" s="39"/>
      <c r="AF96"/>
    </row>
    <row r="97" spans="24:32">
      <c r="X97" s="46">
        <f>+'Ark1'!C2664</f>
        <v>2020</v>
      </c>
      <c r="Y97" s="47" t="s">
        <v>412</v>
      </c>
      <c r="Z97" s="46">
        <f>+'Ark1'!Q2664</f>
        <v>1793</v>
      </c>
      <c r="AA97" s="65">
        <f>+'Ark1'!R2664</f>
        <v>153970</v>
      </c>
      <c r="AB97" s="48">
        <f>+'Ark1'!U2664</f>
        <v>60.105468597778795</v>
      </c>
      <c r="AC97" s="48">
        <f>+'Ark1'!W2664</f>
        <v>92.191656491524171</v>
      </c>
      <c r="AD97" s="65">
        <f t="shared" si="1"/>
        <v>85.8728388176241</v>
      </c>
      <c r="AE97" s="39"/>
      <c r="AF97"/>
    </row>
    <row r="98" spans="24:32">
      <c r="X98" s="46">
        <f>+'Ark1'!C2665</f>
        <v>2020</v>
      </c>
      <c r="Y98" s="47" t="s">
        <v>411</v>
      </c>
      <c r="Z98" s="46">
        <f>+'Ark1'!Q2665</f>
        <v>1743</v>
      </c>
      <c r="AA98" s="65">
        <f>+'Ark1'!R2665</f>
        <v>60684</v>
      </c>
      <c r="AB98" s="48">
        <f>+'Ark1'!U2665</f>
        <v>59.82829081800805</v>
      </c>
      <c r="AC98" s="48">
        <f>+'Ark1'!W2665</f>
        <v>97.115707435237127</v>
      </c>
      <c r="AD98" s="65">
        <f t="shared" si="1"/>
        <v>34.815834767641995</v>
      </c>
      <c r="AE98" s="39"/>
      <c r="AF98"/>
    </row>
    <row r="99" spans="24:32">
      <c r="X99" s="46">
        <f>+'Ark1'!C2666</f>
        <v>2020</v>
      </c>
      <c r="Y99" s="47" t="s">
        <v>410</v>
      </c>
      <c r="Z99" s="46">
        <f>+'Ark1'!Q2666</f>
        <v>1560</v>
      </c>
      <c r="AA99" s="65">
        <f>+'Ark1'!R2666</f>
        <v>21288</v>
      </c>
      <c r="AB99" s="48">
        <f>+'Ark1'!U2666</f>
        <v>59.555900037579882</v>
      </c>
      <c r="AC99" s="48">
        <f>+'Ark1'!W2666</f>
        <v>102.07414505824872</v>
      </c>
      <c r="AD99" s="65">
        <f t="shared" si="1"/>
        <v>13.646153846153846</v>
      </c>
      <c r="AE99" s="39"/>
      <c r="AF99"/>
    </row>
    <row r="100" spans="24:32">
      <c r="X100" s="46">
        <f>+'Ark1'!C2667</f>
        <v>2020</v>
      </c>
      <c r="Y100" s="47" t="s">
        <v>409</v>
      </c>
      <c r="Z100" s="46">
        <f>+'Ark1'!Q2667</f>
        <v>1243</v>
      </c>
      <c r="AA100" s="65">
        <f>+'Ark1'!R2667</f>
        <v>7490</v>
      </c>
      <c r="AB100" s="48">
        <f>+'Ark1'!U2667</f>
        <v>59.365020026702254</v>
      </c>
      <c r="AC100" s="48">
        <f>+'Ark1'!W2667</f>
        <v>107.11668357810424</v>
      </c>
      <c r="AD100" s="65">
        <f t="shared" si="1"/>
        <v>6.0257441673370877</v>
      </c>
      <c r="AE100" s="39"/>
      <c r="AF100"/>
    </row>
    <row r="101" spans="24:32">
      <c r="X101" s="46">
        <f>+'Ark1'!C2668</f>
        <v>2020</v>
      </c>
      <c r="Y101" s="47" t="s">
        <v>408</v>
      </c>
      <c r="Z101" s="46">
        <f>+'Ark1'!Q2668</f>
        <v>886</v>
      </c>
      <c r="AA101" s="65">
        <f>+'Ark1'!R2668</f>
        <v>3291</v>
      </c>
      <c r="AB101" s="48">
        <f>+'Ark1'!U2668</f>
        <v>59.285019750835609</v>
      </c>
      <c r="AC101" s="48">
        <f>+'Ark1'!W2668</f>
        <v>112.2392616226072</v>
      </c>
      <c r="AD101" s="65">
        <f t="shared" si="1"/>
        <v>3.7144469525959369</v>
      </c>
      <c r="AE101" s="39"/>
      <c r="AF101"/>
    </row>
    <row r="102" spans="24:32">
      <c r="X102" s="46">
        <f>+'Ark1'!C2669</f>
        <v>2020</v>
      </c>
      <c r="Y102" s="47" t="s">
        <v>407</v>
      </c>
      <c r="Z102" s="46">
        <f>+'Ark1'!Q2669</f>
        <v>600</v>
      </c>
      <c r="AA102" s="65">
        <f>+'Ark1'!R2669</f>
        <v>1807</v>
      </c>
      <c r="AB102" s="48">
        <f>+'Ark1'!U2669</f>
        <v>59.289429994465983</v>
      </c>
      <c r="AC102" s="48">
        <f>+'Ark1'!W2669</f>
        <v>117.35235749861658</v>
      </c>
      <c r="AD102" s="65">
        <f t="shared" si="1"/>
        <v>3.0116666666666667</v>
      </c>
      <c r="AE102" s="39"/>
      <c r="AF102"/>
    </row>
    <row r="103" spans="24:32">
      <c r="X103" s="46">
        <f>+'Ark1'!C2670</f>
        <v>2020</v>
      </c>
      <c r="Y103" s="47" t="s">
        <v>406</v>
      </c>
      <c r="Z103" s="46">
        <f>+'Ark1'!Q2670</f>
        <v>452</v>
      </c>
      <c r="AA103" s="65">
        <f>+'Ark1'!R2670</f>
        <v>1162</v>
      </c>
      <c r="AB103" s="48">
        <f>+'Ark1'!U2670</f>
        <v>59.061101549053362</v>
      </c>
      <c r="AC103" s="48">
        <f>+'Ark1'!W2670</f>
        <v>122.33216867469878</v>
      </c>
      <c r="AD103" s="65">
        <f t="shared" si="1"/>
        <v>2.5707964601769913</v>
      </c>
      <c r="AE103" s="39"/>
      <c r="AF103"/>
    </row>
    <row r="104" spans="24:32">
      <c r="X104" s="46">
        <f>+'Ark1'!C2671</f>
        <v>2020</v>
      </c>
      <c r="Y104" s="47" t="s">
        <v>405</v>
      </c>
      <c r="Z104" s="46">
        <f>+'Ark1'!Q2671</f>
        <v>13</v>
      </c>
      <c r="AA104" s="65">
        <f>+'Ark1'!R2671</f>
        <v>14</v>
      </c>
      <c r="AB104" s="48">
        <f>+'Ark1'!U2671</f>
        <v>59.642857142857153</v>
      </c>
      <c r="AC104" s="48">
        <f>+'Ark1'!W2671</f>
        <v>132.36785714285719</v>
      </c>
      <c r="AD104" s="65">
        <f t="shared" si="1"/>
        <v>1.0769230769230769</v>
      </c>
      <c r="AE104" s="39"/>
      <c r="AF104"/>
    </row>
    <row r="105" spans="24:32">
      <c r="X105" s="46">
        <f>+'Ark1'!C2672</f>
        <v>2019</v>
      </c>
      <c r="Y105" s="47" t="s">
        <v>404</v>
      </c>
      <c r="Z105" s="46">
        <f>+'Ark1'!Q2672</f>
        <v>1491</v>
      </c>
      <c r="AA105" s="65">
        <f>+'Ark1'!R2672</f>
        <v>21249</v>
      </c>
      <c r="AB105" s="48">
        <f>+'Ark1'!U2672</f>
        <v>63.757594310742718</v>
      </c>
      <c r="AC105" s="48">
        <f>+'Ark1'!W2672</f>
        <v>49.609368435925319</v>
      </c>
      <c r="AD105" s="65">
        <f t="shared" si="1"/>
        <v>14.251509054325956</v>
      </c>
      <c r="AE105" s="39"/>
      <c r="AF105"/>
    </row>
    <row r="106" spans="24:32">
      <c r="X106" s="46">
        <f>+'Ark1'!C2673</f>
        <v>2019</v>
      </c>
      <c r="Y106" s="47" t="s">
        <v>403</v>
      </c>
      <c r="Z106" s="46">
        <f>+'Ark1'!Q2673</f>
        <v>1716</v>
      </c>
      <c r="AA106" s="65">
        <f>+'Ark1'!R2673</f>
        <v>48403</v>
      </c>
      <c r="AB106" s="48">
        <f>+'Ark1'!U2673</f>
        <v>62.905730167586221</v>
      </c>
      <c r="AC106" s="48">
        <f>+'Ark1'!W2673</f>
        <v>59.848153451945194</v>
      </c>
      <c r="AD106" s="65">
        <f t="shared" si="1"/>
        <v>28.206876456876458</v>
      </c>
      <c r="AE106" s="39"/>
      <c r="AF106"/>
    </row>
    <row r="107" spans="24:32">
      <c r="X107" s="46">
        <f>+'Ark1'!C2674</f>
        <v>2019</v>
      </c>
      <c r="Y107" s="47" t="s">
        <v>402</v>
      </c>
      <c r="Z107" s="46">
        <f>+'Ark1'!Q2674</f>
        <v>1595</v>
      </c>
      <c r="AA107" s="65">
        <f>+'Ark1'!R2674</f>
        <v>25252</v>
      </c>
      <c r="AB107" s="48">
        <f>+'Ark1'!U2674</f>
        <v>62.39784520320049</v>
      </c>
      <c r="AC107" s="48">
        <f>+'Ark1'!W2674</f>
        <v>64.103417967202418</v>
      </c>
      <c r="AD107" s="65">
        <f t="shared" si="1"/>
        <v>15.831974921630094</v>
      </c>
      <c r="AE107" s="39"/>
      <c r="AF107"/>
    </row>
    <row r="108" spans="24:32">
      <c r="X108" s="46">
        <f>+'Ark1'!C2675</f>
        <v>2019</v>
      </c>
      <c r="Y108" s="47" t="s">
        <v>401</v>
      </c>
      <c r="Z108" s="46">
        <f>+'Ark1'!Q2675</f>
        <v>1636</v>
      </c>
      <c r="AA108" s="65">
        <f>+'Ark1'!R2675</f>
        <v>34842</v>
      </c>
      <c r="AB108" s="48">
        <f>+'Ark1'!U2675</f>
        <v>62.117949306771521</v>
      </c>
      <c r="AC108" s="48">
        <f>+'Ark1'!W2675</f>
        <v>66.102782960644817</v>
      </c>
      <c r="AD108" s="65">
        <f t="shared" si="1"/>
        <v>21.297066014669927</v>
      </c>
      <c r="AE108" s="39"/>
      <c r="AF108"/>
    </row>
    <row r="109" spans="24:32">
      <c r="X109" s="46">
        <f>+'Ark1'!C2676</f>
        <v>2019</v>
      </c>
      <c r="Y109" s="47" t="s">
        <v>400</v>
      </c>
      <c r="Z109" s="46">
        <f>+'Ark1'!Q2676</f>
        <v>1684</v>
      </c>
      <c r="AA109" s="65">
        <f>+'Ark1'!R2676</f>
        <v>46530</v>
      </c>
      <c r="AB109" s="48">
        <f>+'Ark1'!U2676</f>
        <v>61.843131354383857</v>
      </c>
      <c r="AC109" s="48">
        <f>+'Ark1'!W2676</f>
        <v>68.106388882918196</v>
      </c>
      <c r="AD109" s="65">
        <f t="shared" si="1"/>
        <v>27.63064133016627</v>
      </c>
      <c r="AE109" s="39"/>
      <c r="AF109"/>
    </row>
    <row r="110" spans="24:32">
      <c r="X110" s="46">
        <f>+'Ark1'!C2677</f>
        <v>2019</v>
      </c>
      <c r="Y110" s="47" t="s">
        <v>399</v>
      </c>
      <c r="Z110" s="46">
        <f>+'Ark1'!Q2677</f>
        <v>1697</v>
      </c>
      <c r="AA110" s="65">
        <f>+'Ark1'!R2677</f>
        <v>60852</v>
      </c>
      <c r="AB110" s="48">
        <f>+'Ark1'!U2677</f>
        <v>61.637451312307903</v>
      </c>
      <c r="AC110" s="48">
        <f>+'Ark1'!W2677</f>
        <v>70.096303022334993</v>
      </c>
      <c r="AD110" s="65">
        <f t="shared" si="1"/>
        <v>35.858573954036537</v>
      </c>
      <c r="AE110" s="39"/>
      <c r="AF110"/>
    </row>
    <row r="111" spans="24:32">
      <c r="X111" s="46">
        <f>+'Ark1'!C2678</f>
        <v>2019</v>
      </c>
      <c r="Y111" s="47" t="s">
        <v>398</v>
      </c>
      <c r="Z111" s="46">
        <f>+'Ark1'!Q2678</f>
        <v>1727</v>
      </c>
      <c r="AA111" s="65">
        <f>+'Ark1'!R2678</f>
        <v>81662</v>
      </c>
      <c r="AB111" s="48">
        <f>+'Ark1'!U2678</f>
        <v>61.349872009994243</v>
      </c>
      <c r="AC111" s="48">
        <f>+'Ark1'!W2678</f>
        <v>72.067627346992666</v>
      </c>
      <c r="AD111" s="65">
        <f t="shared" si="1"/>
        <v>47.28546612623046</v>
      </c>
      <c r="AE111" s="39"/>
      <c r="AF111"/>
    </row>
    <row r="112" spans="24:32">
      <c r="X112" s="46">
        <f>+'Ark1'!C2679</f>
        <v>2019</v>
      </c>
      <c r="Y112" s="47" t="s">
        <v>457</v>
      </c>
      <c r="Z112" s="46">
        <f>+'Ark1'!Q2679</f>
        <v>1738</v>
      </c>
      <c r="AA112" s="65">
        <f>+'Ark1'!R2679</f>
        <v>101883</v>
      </c>
      <c r="AB112" s="48">
        <f>+'Ark1'!U2679</f>
        <v>61.154279599870399</v>
      </c>
      <c r="AC112" s="48">
        <f>+'Ark1'!W2679</f>
        <v>74.084773969980489</v>
      </c>
      <c r="AD112" s="65">
        <f t="shared" si="1"/>
        <v>58.620828538550057</v>
      </c>
      <c r="AE112" s="39"/>
      <c r="AF112"/>
    </row>
    <row r="113" spans="24:32">
      <c r="X113">
        <f>+'Ark1'!C2680</f>
        <v>2019</v>
      </c>
      <c r="Y113" s="3" t="s">
        <v>519</v>
      </c>
      <c r="Z113">
        <f>+'Ark1'!Q2680</f>
        <v>1739</v>
      </c>
      <c r="AA113" s="10">
        <f>+'Ark1'!R2680</f>
        <v>126567</v>
      </c>
      <c r="AB113" s="1">
        <f>+'Ark1'!U2680</f>
        <v>60.938711002939598</v>
      </c>
      <c r="AC113" s="1">
        <f>+'Ark1'!W2680</f>
        <v>76.068495511584615</v>
      </c>
      <c r="AD113" s="10">
        <f t="shared" si="1"/>
        <v>72.781483611270843</v>
      </c>
      <c r="AE113" s="39"/>
      <c r="AF113"/>
    </row>
    <row r="114" spans="24:32">
      <c r="X114">
        <f>+'Ark1'!C2681</f>
        <v>2019</v>
      </c>
      <c r="Y114" s="3" t="s">
        <v>413</v>
      </c>
      <c r="Z114">
        <f>+'Ark1'!Q2681</f>
        <v>1746</v>
      </c>
      <c r="AA114" s="10">
        <f>+'Ark1'!R2681</f>
        <v>143358</v>
      </c>
      <c r="AB114" s="1">
        <f>+'Ark1'!U2681</f>
        <v>60.771998855843215</v>
      </c>
      <c r="AC114" s="1">
        <f>+'Ark1'!W2681</f>
        <v>78.085281678841696</v>
      </c>
      <c r="AD114" s="10">
        <f t="shared" si="1"/>
        <v>82.106529209621996</v>
      </c>
      <c r="AE114" s="39"/>
      <c r="AF114"/>
    </row>
    <row r="115" spans="24:32">
      <c r="X115">
        <f>+'Ark1'!C2682</f>
        <v>2019</v>
      </c>
      <c r="Y115" s="3" t="s">
        <v>412</v>
      </c>
      <c r="Z115">
        <f>+'Ark1'!Q2682</f>
        <v>1767</v>
      </c>
      <c r="AA115" s="10">
        <f>+'Ark1'!R2682</f>
        <v>154006</v>
      </c>
      <c r="AB115" s="1">
        <f>+'Ark1'!U2682</f>
        <v>60.62228456757655</v>
      </c>
      <c r="AC115" s="1">
        <f>+'Ark1'!W2682</f>
        <v>80.067775504771859</v>
      </c>
      <c r="AD115" s="10">
        <f t="shared" si="1"/>
        <v>87.156762874929257</v>
      </c>
      <c r="AE115" s="39"/>
      <c r="AF115"/>
    </row>
    <row r="116" spans="24:32">
      <c r="X116">
        <f>+'Ark1'!C2683</f>
        <v>2019</v>
      </c>
      <c r="Y116" s="3" t="s">
        <v>411</v>
      </c>
      <c r="Z116">
        <f>+'Ark1'!Q2683</f>
        <v>1755</v>
      </c>
      <c r="AA116" s="10">
        <f>+'Ark1'!R2683</f>
        <v>152638</v>
      </c>
      <c r="AB116" s="1">
        <f>+'Ark1'!U2683</f>
        <v>60.503675892435922</v>
      </c>
      <c r="AC116" s="1">
        <f>+'Ark1'!W2683</f>
        <v>82.041165867275396</v>
      </c>
      <c r="AD116" s="10">
        <f t="shared" si="1"/>
        <v>86.973219373219379</v>
      </c>
      <c r="AE116" s="39"/>
      <c r="AF116"/>
    </row>
    <row r="117" spans="24:32">
      <c r="X117">
        <f>+'Ark1'!C2684</f>
        <v>2019</v>
      </c>
      <c r="Y117" s="3" t="s">
        <v>410</v>
      </c>
      <c r="Z117">
        <f>+'Ark1'!Q2684</f>
        <v>1747</v>
      </c>
      <c r="AA117" s="10">
        <f>+'Ark1'!R2684</f>
        <v>138824</v>
      </c>
      <c r="AB117" s="1">
        <f>+'Ark1'!U2684</f>
        <v>60.403572097580657</v>
      </c>
      <c r="AC117" s="1">
        <f>+'Ark1'!W2684</f>
        <v>84.020456130489862</v>
      </c>
      <c r="AD117" s="10">
        <f t="shared" si="1"/>
        <v>79.464224384659417</v>
      </c>
      <c r="AE117" s="39"/>
      <c r="AF117"/>
    </row>
    <row r="118" spans="24:32">
      <c r="X118">
        <f>+'Ark1'!C2685</f>
        <v>2019</v>
      </c>
      <c r="Y118" s="3" t="s">
        <v>409</v>
      </c>
      <c r="Z118">
        <f>+'Ark1'!Q2685</f>
        <v>1733</v>
      </c>
      <c r="AA118" s="10">
        <f>+'Ark1'!R2685</f>
        <v>117394</v>
      </c>
      <c r="AB118" s="1">
        <f>+'Ark1'!U2685</f>
        <v>60.29832766802123</v>
      </c>
      <c r="AC118" s="1">
        <f>+'Ark1'!W2685</f>
        <v>86.011275163781647</v>
      </c>
      <c r="AD118" s="10">
        <f t="shared" si="1"/>
        <v>67.740334679746098</v>
      </c>
      <c r="AE118" s="39"/>
      <c r="AF118"/>
    </row>
    <row r="119" spans="24:32">
      <c r="X119">
        <f>+'Ark1'!C2686</f>
        <v>2019</v>
      </c>
      <c r="Y119" s="3" t="s">
        <v>408</v>
      </c>
      <c r="Z119">
        <f>+'Ark1'!Q2686</f>
        <v>1773</v>
      </c>
      <c r="AA119" s="10">
        <f>+'Ark1'!R2686</f>
        <v>123450</v>
      </c>
      <c r="AB119" s="1">
        <f>+'Ark1'!U2686</f>
        <v>60.190923305005775</v>
      </c>
      <c r="AC119" s="1">
        <f>+'Ark1'!W2686</f>
        <v>88.44486717920897</v>
      </c>
      <c r="AD119" s="10">
        <f t="shared" si="1"/>
        <v>69.627749576988151</v>
      </c>
      <c r="AE119" s="39"/>
      <c r="AF119"/>
    </row>
    <row r="120" spans="24:32">
      <c r="X120">
        <f>+'Ark1'!C2687</f>
        <v>2019</v>
      </c>
      <c r="Y120" s="3" t="s">
        <v>407</v>
      </c>
      <c r="Z120">
        <f>+'Ark1'!Q2687</f>
        <v>1820</v>
      </c>
      <c r="AA120" s="10">
        <f>+'Ark1'!R2687</f>
        <v>104715</v>
      </c>
      <c r="AB120" s="1">
        <f>+'Ark1'!U2687</f>
        <v>60.019788741810409</v>
      </c>
      <c r="AC120" s="1">
        <f>+'Ark1'!W2687</f>
        <v>92.143727962103654</v>
      </c>
      <c r="AD120" s="10">
        <f t="shared" si="1"/>
        <v>57.535714285714285</v>
      </c>
      <c r="AE120" s="39"/>
      <c r="AF120"/>
    </row>
    <row r="121" spans="24:32">
      <c r="X121">
        <f>+'Ark1'!C2688</f>
        <v>2019</v>
      </c>
      <c r="Y121" s="3" t="s">
        <v>406</v>
      </c>
      <c r="Z121">
        <f>+'Ark1'!Q2688</f>
        <v>1720</v>
      </c>
      <c r="AA121" s="10">
        <f>+'Ark1'!R2688</f>
        <v>36961</v>
      </c>
      <c r="AB121" s="1">
        <f>+'Ark1'!U2688</f>
        <v>59.808869287588976</v>
      </c>
      <c r="AC121" s="1">
        <f>+'Ark1'!W2688</f>
        <v>97.101672934874401</v>
      </c>
      <c r="AD121" s="10">
        <f t="shared" si="1"/>
        <v>21.488953488372093</v>
      </c>
      <c r="AE121" s="39"/>
      <c r="AF121"/>
    </row>
    <row r="122" spans="24:32">
      <c r="X122">
        <f>+'Ark1'!C2689</f>
        <v>2019</v>
      </c>
      <c r="Y122" s="3" t="s">
        <v>405</v>
      </c>
      <c r="Z122">
        <f>+'Ark1'!Q2689</f>
        <v>1435</v>
      </c>
      <c r="AA122" s="10">
        <f>+'Ark1'!R2689</f>
        <v>12631</v>
      </c>
      <c r="AB122" s="1">
        <f>+'Ark1'!U2689</f>
        <v>59.605652759084819</v>
      </c>
      <c r="AC122" s="1">
        <f>+'Ark1'!W2689</f>
        <v>102.11106879898603</v>
      </c>
      <c r="AD122" s="10">
        <f t="shared" si="1"/>
        <v>8.8020905923344941</v>
      </c>
      <c r="AE122" s="39"/>
      <c r="AF122"/>
    </row>
    <row r="123" spans="24:32">
      <c r="X123">
        <f>+'Ark1'!C2690</f>
        <v>2019</v>
      </c>
      <c r="Y123" s="3" t="s">
        <v>404</v>
      </c>
      <c r="Z123">
        <f>+'Ark1'!Q2690</f>
        <v>1033</v>
      </c>
      <c r="AA123" s="10">
        <f>+'Ark1'!R2690</f>
        <v>4951</v>
      </c>
      <c r="AB123" s="1">
        <f>+'Ark1'!U2690</f>
        <v>58.934760654413232</v>
      </c>
      <c r="AC123" s="1">
        <f>+'Ark1'!W2690</f>
        <v>107.23976570389841</v>
      </c>
      <c r="AD123" s="10">
        <f t="shared" si="1"/>
        <v>4.7928363988383351</v>
      </c>
      <c r="AE123" s="39"/>
      <c r="AF123"/>
    </row>
    <row r="124" spans="24:32">
      <c r="X124">
        <f>+'Ark1'!C2691</f>
        <v>2019</v>
      </c>
      <c r="Y124" s="3" t="s">
        <v>403</v>
      </c>
      <c r="Z124">
        <f>+'Ark1'!Q2691</f>
        <v>699</v>
      </c>
      <c r="AA124" s="10">
        <f>+'Ark1'!R2691</f>
        <v>2468</v>
      </c>
      <c r="AB124" s="1">
        <f>+'Ark1'!U2691</f>
        <v>58.68435980551051</v>
      </c>
      <c r="AC124" s="1">
        <f>+'Ark1'!W2691</f>
        <v>112.29187196110216</v>
      </c>
      <c r="AD124" s="10">
        <f t="shared" si="1"/>
        <v>3.5307582260371961</v>
      </c>
      <c r="AE124" s="39"/>
      <c r="AF124"/>
    </row>
    <row r="125" spans="24:32">
      <c r="X125">
        <f>+'Ark1'!C2692</f>
        <v>2019</v>
      </c>
      <c r="Y125" s="3" t="s">
        <v>402</v>
      </c>
      <c r="Z125">
        <f>+'Ark1'!Q2692</f>
        <v>529</v>
      </c>
      <c r="AA125" s="10">
        <f>+'Ark1'!R2692</f>
        <v>1590</v>
      </c>
      <c r="AB125" s="1">
        <f>+'Ark1'!U2692</f>
        <v>58.704402515723267</v>
      </c>
      <c r="AC125" s="1">
        <f>+'Ark1'!W2692</f>
        <v>117.38001886792441</v>
      </c>
      <c r="AD125" s="10">
        <f t="shared" si="1"/>
        <v>3.0056710775047257</v>
      </c>
      <c r="AE125" s="39"/>
      <c r="AF125"/>
    </row>
    <row r="126" spans="24:32">
      <c r="X126">
        <f>+'Ark1'!C2693</f>
        <v>2019</v>
      </c>
      <c r="Y126" s="3" t="s">
        <v>401</v>
      </c>
      <c r="Z126">
        <f>+'Ark1'!Q2693</f>
        <v>380</v>
      </c>
      <c r="AA126" s="10">
        <f>+'Ark1'!R2693</f>
        <v>1067</v>
      </c>
      <c r="AB126" s="1">
        <f>+'Ark1'!U2693</f>
        <v>58.577319587628864</v>
      </c>
      <c r="AC126" s="1">
        <f>+'Ark1'!W2693</f>
        <v>122.46415182755392</v>
      </c>
      <c r="AD126" s="10">
        <f t="shared" si="1"/>
        <v>2.8078947368421052</v>
      </c>
      <c r="AE126" s="39"/>
      <c r="AF126"/>
    </row>
    <row r="127" spans="24:32">
      <c r="X127">
        <f>+'Ark1'!C2694</f>
        <v>2019</v>
      </c>
      <c r="Y127" s="3" t="s">
        <v>400</v>
      </c>
      <c r="Z127">
        <f>+'Ark1'!Q2694</f>
        <v>5</v>
      </c>
      <c r="AA127" s="10">
        <f>+'Ark1'!R2694</f>
        <v>2</v>
      </c>
      <c r="AB127" s="1">
        <f>+'Ark1'!U2694</f>
        <v>62.5</v>
      </c>
      <c r="AC127" s="1">
        <f>+'Ark1'!W2694</f>
        <v>141.75</v>
      </c>
      <c r="AD127" s="10">
        <f t="shared" si="1"/>
        <v>0.4</v>
      </c>
      <c r="AE127" s="39"/>
      <c r="AF127"/>
    </row>
    <row r="128" spans="24:32">
      <c r="X128">
        <f>+'Ark1'!C2695</f>
        <v>2018</v>
      </c>
      <c r="Y128" s="3" t="s">
        <v>399</v>
      </c>
      <c r="Z128">
        <f>+'Ark1'!Q2695</f>
        <v>1582</v>
      </c>
      <c r="AA128" s="10">
        <f>+'Ark1'!R2695</f>
        <v>22646</v>
      </c>
      <c r="AB128" s="1">
        <f>+'Ark1'!U2695</f>
        <v>62.833651075149646</v>
      </c>
      <c r="AC128" s="1">
        <f>+'Ark1'!W2695</f>
        <v>49.591358900465686</v>
      </c>
      <c r="AD128" s="10">
        <f t="shared" si="1"/>
        <v>14.314791403286979</v>
      </c>
      <c r="AE128" s="39"/>
      <c r="AF128"/>
    </row>
    <row r="129" spans="24:32">
      <c r="X129">
        <f>+'Ark1'!C2696</f>
        <v>2018</v>
      </c>
      <c r="Y129" s="3" t="s">
        <v>398</v>
      </c>
      <c r="Z129">
        <f>+'Ark1'!Q2696</f>
        <v>1838</v>
      </c>
      <c r="AA129" s="10">
        <f>+'Ark1'!R2696</f>
        <v>53317</v>
      </c>
      <c r="AB129" s="1">
        <f>+'Ark1'!U2696</f>
        <v>62.087927961729683</v>
      </c>
      <c r="AC129" s="1">
        <f>+'Ark1'!W2696</f>
        <v>59.869397992683368</v>
      </c>
      <c r="AD129" s="10">
        <f t="shared" si="1"/>
        <v>29.008161044613711</v>
      </c>
      <c r="AE129" s="39"/>
      <c r="AF129"/>
    </row>
    <row r="130" spans="24:32">
      <c r="X130">
        <f>+'Ark1'!C2697</f>
        <v>2018</v>
      </c>
      <c r="Y130" s="3" t="s">
        <v>457</v>
      </c>
      <c r="Z130">
        <f>+'Ark1'!Q2697</f>
        <v>1704</v>
      </c>
      <c r="AA130" s="10">
        <f>+'Ark1'!R2697</f>
        <v>27952</v>
      </c>
      <c r="AB130" s="1">
        <f>+'Ark1'!U2697</f>
        <v>61.584156290253325</v>
      </c>
      <c r="AC130" s="1">
        <f>+'Ark1'!W2697</f>
        <v>64.104769572062679</v>
      </c>
      <c r="AD130" s="10">
        <f t="shared" si="1"/>
        <v>16.4037558685446</v>
      </c>
      <c r="AE130" s="39"/>
      <c r="AF130"/>
    </row>
    <row r="131" spans="24:32">
      <c r="X131" s="46">
        <f>+'Ark1'!C2698</f>
        <v>2018</v>
      </c>
      <c r="Y131" s="47" t="s">
        <v>519</v>
      </c>
      <c r="Z131" s="46">
        <f>+'Ark1'!Q2698</f>
        <v>1752</v>
      </c>
      <c r="AA131" s="65">
        <f>+'Ark1'!R2698</f>
        <v>39109</v>
      </c>
      <c r="AB131" s="48">
        <f>+'Ark1'!U2698</f>
        <v>61.361251054906255</v>
      </c>
      <c r="AC131" s="48">
        <f>+'Ark1'!W2698</f>
        <v>66.103892284479159</v>
      </c>
      <c r="AD131" s="65">
        <f t="shared" si="1"/>
        <v>22.322488584474886</v>
      </c>
      <c r="AE131" s="39"/>
      <c r="AF131"/>
    </row>
    <row r="132" spans="24:32">
      <c r="X132" s="46">
        <f>+'Ark1'!C2699</f>
        <v>2018</v>
      </c>
      <c r="Y132" s="47" t="s">
        <v>413</v>
      </c>
      <c r="Z132" s="46">
        <f>+'Ark1'!Q2699</f>
        <v>1788</v>
      </c>
      <c r="AA132" s="65">
        <f>+'Ark1'!R2699</f>
        <v>52149</v>
      </c>
      <c r="AB132" s="48">
        <f>+'Ark1'!U2699</f>
        <v>61.075324077625197</v>
      </c>
      <c r="AC132" s="48">
        <f>+'Ark1'!W2699</f>
        <v>68.107187236328016</v>
      </c>
      <c r="AD132" s="65">
        <f t="shared" si="1"/>
        <v>29.166107382550337</v>
      </c>
      <c r="AE132" s="39"/>
      <c r="AF132"/>
    </row>
    <row r="133" spans="24:32">
      <c r="X133" s="46">
        <f>+'Ark1'!C2700</f>
        <v>2018</v>
      </c>
      <c r="Y133" s="47" t="s">
        <v>412</v>
      </c>
      <c r="Z133" s="46">
        <f>+'Ark1'!Q2700</f>
        <v>1808</v>
      </c>
      <c r="AA133" s="65">
        <f>+'Ark1'!R2700</f>
        <v>68096</v>
      </c>
      <c r="AB133" s="48">
        <f>+'Ark1'!U2700</f>
        <v>60.835195981965846</v>
      </c>
      <c r="AC133" s="48">
        <f>+'Ark1'!W2700</f>
        <v>70.096863113682147</v>
      </c>
      <c r="AD133" s="65">
        <f t="shared" si="1"/>
        <v>37.663716814159294</v>
      </c>
      <c r="AE133" s="39"/>
      <c r="AF133"/>
    </row>
    <row r="134" spans="24:32">
      <c r="X134" s="46">
        <f>+'Ark1'!C2701</f>
        <v>2018</v>
      </c>
      <c r="Y134" s="47" t="s">
        <v>411</v>
      </c>
      <c r="Z134" s="46">
        <f>+'Ark1'!Q2701</f>
        <v>1830</v>
      </c>
      <c r="AA134" s="65">
        <f>+'Ark1'!R2701</f>
        <v>91267</v>
      </c>
      <c r="AB134" s="48">
        <f>+'Ark1'!U2701</f>
        <v>60.614115249334333</v>
      </c>
      <c r="AC134" s="48">
        <f>+'Ark1'!W2701</f>
        <v>72.064190307133615</v>
      </c>
      <c r="AD134" s="65">
        <f t="shared" si="1"/>
        <v>49.872677595628417</v>
      </c>
      <c r="AE134" s="39"/>
      <c r="AF134"/>
    </row>
    <row r="135" spans="24:32">
      <c r="X135" s="46">
        <f>+'Ark1'!C2702</f>
        <v>2018</v>
      </c>
      <c r="Y135" s="47" t="s">
        <v>410</v>
      </c>
      <c r="Z135" s="46">
        <f>+'Ark1'!Q2702</f>
        <v>1833</v>
      </c>
      <c r="AA135" s="65">
        <f>+'Ark1'!R2702</f>
        <v>110697</v>
      </c>
      <c r="AB135" s="48">
        <f>+'Ark1'!U2702</f>
        <v>60.406060003794288</v>
      </c>
      <c r="AC135" s="48">
        <f>+'Ark1'!W2702</f>
        <v>74.080767528208895</v>
      </c>
      <c r="AD135" s="65">
        <f t="shared" si="1"/>
        <v>60.391162029459899</v>
      </c>
      <c r="AE135" s="39"/>
      <c r="AF135"/>
    </row>
    <row r="136" spans="24:32">
      <c r="X136" s="46">
        <f>+'Ark1'!C2703</f>
        <v>2018</v>
      </c>
      <c r="Y136" s="47" t="s">
        <v>409</v>
      </c>
      <c r="Z136" s="46">
        <f>+'Ark1'!Q2703</f>
        <v>1848</v>
      </c>
      <c r="AA136" s="65">
        <f>+'Ark1'!R2703</f>
        <v>136292</v>
      </c>
      <c r="AB136" s="48">
        <f>+'Ark1'!U2703</f>
        <v>60.228106862723521</v>
      </c>
      <c r="AC136" s="48">
        <f>+'Ark1'!W2703</f>
        <v>76.065312172107184</v>
      </c>
      <c r="AD136" s="65">
        <f t="shared" si="1"/>
        <v>73.751082251082252</v>
      </c>
      <c r="AE136" s="39"/>
      <c r="AF136"/>
    </row>
    <row r="137" spans="24:32">
      <c r="X137" s="46">
        <f>+'Ark1'!C2704</f>
        <v>2018</v>
      </c>
      <c r="Y137" s="47" t="s">
        <v>408</v>
      </c>
      <c r="Z137" s="46">
        <f>+'Ark1'!Q2704</f>
        <v>1868</v>
      </c>
      <c r="AA137" s="65">
        <f>+'Ark1'!R2704</f>
        <v>148827</v>
      </c>
      <c r="AB137" s="48">
        <f>+'Ark1'!U2704</f>
        <v>60.078758516885955</v>
      </c>
      <c r="AC137" s="48">
        <f>+'Ark1'!W2704</f>
        <v>78.078609950143559</v>
      </c>
      <c r="AD137" s="65">
        <f t="shared" si="1"/>
        <v>79.671841541755882</v>
      </c>
      <c r="AE137" s="39"/>
      <c r="AF137"/>
    </row>
    <row r="138" spans="24:32">
      <c r="X138" s="46">
        <f>+'Ark1'!C2705</f>
        <v>2018</v>
      </c>
      <c r="Y138" s="47" t="s">
        <v>407</v>
      </c>
      <c r="Z138" s="46">
        <f>+'Ark1'!Q2705</f>
        <v>1862</v>
      </c>
      <c r="AA138" s="65">
        <f>+'Ark1'!R2705</f>
        <v>157191</v>
      </c>
      <c r="AB138" s="48">
        <f>+'Ark1'!U2705</f>
        <v>59.954475475539155</v>
      </c>
      <c r="AC138" s="48">
        <f>+'Ark1'!W2705</f>
        <v>80.066630828934663</v>
      </c>
      <c r="AD138" s="65">
        <f t="shared" si="1"/>
        <v>84.420515574650906</v>
      </c>
      <c r="AE138" s="39"/>
      <c r="AF138"/>
    </row>
    <row r="139" spans="24:32">
      <c r="X139" s="46">
        <f>+'Ark1'!C2706</f>
        <v>2018</v>
      </c>
      <c r="Y139" s="47" t="s">
        <v>406</v>
      </c>
      <c r="Z139" s="46">
        <f>+'Ark1'!Q2706</f>
        <v>1883</v>
      </c>
      <c r="AA139" s="65">
        <f>+'Ark1'!R2706</f>
        <v>151228</v>
      </c>
      <c r="AB139" s="48">
        <f>+'Ark1'!U2706</f>
        <v>59.867300176562793</v>
      </c>
      <c r="AC139" s="48">
        <f>+'Ark1'!W2706</f>
        <v>82.040776082686619</v>
      </c>
      <c r="AD139" s="65">
        <f t="shared" si="1"/>
        <v>80.312267657992564</v>
      </c>
      <c r="AE139" s="39"/>
      <c r="AF139"/>
    </row>
    <row r="140" spans="24:32">
      <c r="X140" s="46">
        <f>+'Ark1'!C2707</f>
        <v>2018</v>
      </c>
      <c r="Y140" s="47" t="s">
        <v>405</v>
      </c>
      <c r="Z140" s="46">
        <f>+'Ark1'!Q2707</f>
        <v>1861</v>
      </c>
      <c r="AA140" s="65">
        <f>+'Ark1'!R2707</f>
        <v>135902</v>
      </c>
      <c r="AB140" s="48">
        <f>+'Ark1'!U2707</f>
        <v>59.79158787040376</v>
      </c>
      <c r="AC140" s="48">
        <f>+'Ark1'!W2707</f>
        <v>84.024568245535377</v>
      </c>
      <c r="AD140" s="65">
        <f t="shared" si="1"/>
        <v>73.026329930145081</v>
      </c>
      <c r="AE140" s="39"/>
      <c r="AF140"/>
    </row>
    <row r="141" spans="24:32">
      <c r="X141" s="46">
        <f>+'Ark1'!C2708</f>
        <v>2018</v>
      </c>
      <c r="Y141" s="47" t="s">
        <v>404</v>
      </c>
      <c r="Z141" s="46">
        <f>+'Ark1'!Q2708</f>
        <v>1860</v>
      </c>
      <c r="AA141" s="65">
        <f>+'Ark1'!R2708</f>
        <v>114971</v>
      </c>
      <c r="AB141" s="48">
        <f>+'Ark1'!U2708</f>
        <v>59.715891102026603</v>
      </c>
      <c r="AC141" s="48">
        <f>+'Ark1'!W2708</f>
        <v>86.00946890493087</v>
      </c>
      <c r="AD141" s="65">
        <f t="shared" ref="AD141:AD204" si="2">+AA141/Z141</f>
        <v>61.81236559139785</v>
      </c>
      <c r="AE141" s="39"/>
      <c r="AF141"/>
    </row>
    <row r="142" spans="24:32">
      <c r="X142" s="46">
        <f>+'Ark1'!C2709</f>
        <v>2018</v>
      </c>
      <c r="Y142" s="47" t="s">
        <v>403</v>
      </c>
      <c r="Z142" s="46">
        <f>+'Ark1'!Q2709</f>
        <v>1888</v>
      </c>
      <c r="AA142" s="65">
        <f>+'Ark1'!R2709</f>
        <v>121758</v>
      </c>
      <c r="AB142" s="48">
        <f>+'Ark1'!U2709</f>
        <v>59.628587151140813</v>
      </c>
      <c r="AC142" s="48">
        <f>+'Ark1'!W2709</f>
        <v>88.453526454983134</v>
      </c>
      <c r="AD142" s="65">
        <f t="shared" si="2"/>
        <v>64.490466101694921</v>
      </c>
      <c r="AE142" s="39"/>
      <c r="AF142"/>
    </row>
    <row r="143" spans="24:32">
      <c r="X143" s="46">
        <f>+'Ark1'!C2710</f>
        <v>2018</v>
      </c>
      <c r="Y143" s="47" t="s">
        <v>402</v>
      </c>
      <c r="Z143" s="46">
        <f>+'Ark1'!Q2710</f>
        <v>1951</v>
      </c>
      <c r="AA143" s="65">
        <f>+'Ark1'!R2710</f>
        <v>102680</v>
      </c>
      <c r="AB143" s="48">
        <f>+'Ark1'!U2710</f>
        <v>59.526515188406357</v>
      </c>
      <c r="AC143" s="48">
        <f>+'Ark1'!W2710</f>
        <v>92.147920176864631</v>
      </c>
      <c r="AD143" s="65">
        <f t="shared" si="2"/>
        <v>52.629420809841108</v>
      </c>
      <c r="AE143" s="39"/>
      <c r="AF143"/>
    </row>
    <row r="144" spans="24:32">
      <c r="X144" s="46">
        <f>+'Ark1'!C2711</f>
        <v>2018</v>
      </c>
      <c r="Y144" s="47" t="s">
        <v>401</v>
      </c>
      <c r="Z144" s="46">
        <f>+'Ark1'!Q2711</f>
        <v>1835</v>
      </c>
      <c r="AA144" s="65">
        <f>+'Ark1'!R2711</f>
        <v>38134</v>
      </c>
      <c r="AB144" s="48">
        <f>+'Ark1'!U2711</f>
        <v>59.429695285047451</v>
      </c>
      <c r="AC144" s="48">
        <f>+'Ark1'!W2711</f>
        <v>97.104035768606479</v>
      </c>
      <c r="AD144" s="65">
        <f t="shared" si="2"/>
        <v>20.781471389645777</v>
      </c>
      <c r="AE144" s="39"/>
      <c r="AF144"/>
    </row>
    <row r="145" spans="24:32">
      <c r="X145" s="46">
        <f>+'Ark1'!C2712</f>
        <v>2018</v>
      </c>
      <c r="Y145" s="47" t="s">
        <v>400</v>
      </c>
      <c r="Z145" s="46">
        <f>+'Ark1'!Q2712</f>
        <v>1539</v>
      </c>
      <c r="AA145" s="65">
        <f>+'Ark1'!R2712</f>
        <v>13504</v>
      </c>
      <c r="AB145" s="48">
        <f>+'Ark1'!U2712</f>
        <v>59.35915858084585</v>
      </c>
      <c r="AC145" s="48">
        <f>+'Ark1'!W2712</f>
        <v>102.12173913043438</v>
      </c>
      <c r="AD145" s="65">
        <f t="shared" si="2"/>
        <v>8.7745289148797916</v>
      </c>
      <c r="AE145" s="39"/>
      <c r="AF145"/>
    </row>
    <row r="146" spans="24:32">
      <c r="X146" s="46">
        <f>+'Ark1'!C2713</f>
        <v>2018</v>
      </c>
      <c r="Y146" s="47" t="s">
        <v>399</v>
      </c>
      <c r="Z146" s="46">
        <f>+'Ark1'!Q2713</f>
        <v>1158</v>
      </c>
      <c r="AA146" s="65">
        <f>+'Ark1'!R2713</f>
        <v>5527</v>
      </c>
      <c r="AB146" s="48">
        <f>+'Ark1'!U2713</f>
        <v>57.941016826488166</v>
      </c>
      <c r="AC146" s="48">
        <f>+'Ark1'!W2713</f>
        <v>107.21295458657518</v>
      </c>
      <c r="AD146" s="65">
        <f t="shared" si="2"/>
        <v>4.7728842832469773</v>
      </c>
      <c r="AE146" s="39"/>
      <c r="AF146"/>
    </row>
    <row r="147" spans="24:32">
      <c r="X147" s="46">
        <f>+'Ark1'!C2714</f>
        <v>2018</v>
      </c>
      <c r="Y147" s="47" t="s">
        <v>398</v>
      </c>
      <c r="Z147" s="46">
        <f>+'Ark1'!Q2714</f>
        <v>773</v>
      </c>
      <c r="AA147" s="65">
        <f>+'Ark1'!R2714</f>
        <v>2871</v>
      </c>
      <c r="AB147" s="48">
        <f>+'Ark1'!U2714</f>
        <v>57.206896551724142</v>
      </c>
      <c r="AC147" s="48">
        <f>+'Ark1'!W2714</f>
        <v>112.36847788227102</v>
      </c>
      <c r="AD147" s="65">
        <f t="shared" si="2"/>
        <v>3.7141009055627427</v>
      </c>
      <c r="AE147" s="39"/>
      <c r="AF147"/>
    </row>
    <row r="148" spans="24:32">
      <c r="X148" s="46">
        <f>+'Ark1'!C2715</f>
        <v>2018</v>
      </c>
      <c r="Y148" s="47" t="s">
        <v>457</v>
      </c>
      <c r="Z148" s="46">
        <f>+'Ark1'!Q2715</f>
        <v>581</v>
      </c>
      <c r="AA148" s="65">
        <f>+'Ark1'!R2715</f>
        <v>1822</v>
      </c>
      <c r="AB148" s="48">
        <f>+'Ark1'!U2715</f>
        <v>57.19538968166848</v>
      </c>
      <c r="AC148" s="48">
        <f>+'Ark1'!W2715</f>
        <v>117.34544456641081</v>
      </c>
      <c r="AD148" s="65">
        <f t="shared" si="2"/>
        <v>3.1359724612736661</v>
      </c>
      <c r="AE148" s="39"/>
      <c r="AF148"/>
    </row>
    <row r="149" spans="24:32">
      <c r="X149">
        <f>+'Ark1'!C2716</f>
        <v>2018</v>
      </c>
      <c r="Y149" s="3" t="s">
        <v>519</v>
      </c>
      <c r="Z149">
        <f>+'Ark1'!Q2716</f>
        <v>402</v>
      </c>
      <c r="AA149" s="10">
        <f>+'Ark1'!R2716</f>
        <v>1121</v>
      </c>
      <c r="AB149" s="1">
        <f>+'Ark1'!U2716</f>
        <v>56.956289027653888</v>
      </c>
      <c r="AC149" s="1">
        <f>+'Ark1'!W2716</f>
        <v>122.38777876895622</v>
      </c>
      <c r="AD149" s="10">
        <f t="shared" si="2"/>
        <v>2.7885572139303481</v>
      </c>
      <c r="AE149" s="39"/>
      <c r="AF149"/>
    </row>
    <row r="150" spans="24:32">
      <c r="X150">
        <f>+'Ark1'!C2717</f>
        <v>2018</v>
      </c>
      <c r="Y150" s="3" t="s">
        <v>413</v>
      </c>
      <c r="Z150">
        <f>+'Ark1'!Q2717</f>
        <v>5</v>
      </c>
      <c r="AA150" s="10">
        <f>+'Ark1'!R2717</f>
        <v>4</v>
      </c>
      <c r="AB150" s="1">
        <f>+'Ark1'!U2717</f>
        <v>56</v>
      </c>
      <c r="AC150" s="1">
        <f>+'Ark1'!W2717</f>
        <v>126.00000000000001</v>
      </c>
      <c r="AD150" s="10">
        <f t="shared" si="2"/>
        <v>0.8</v>
      </c>
      <c r="AE150" s="39"/>
      <c r="AF150"/>
    </row>
    <row r="151" spans="24:32">
      <c r="X151">
        <f>+'Ark1'!C2718</f>
        <v>2017</v>
      </c>
      <c r="Y151" s="3" t="s">
        <v>412</v>
      </c>
      <c r="Z151">
        <f>+'Ark1'!Q2718</f>
        <v>1531</v>
      </c>
      <c r="AA151" s="10">
        <f>+'Ark1'!R2718</f>
        <v>16042</v>
      </c>
      <c r="AB151" s="1">
        <f>+'Ark1'!U2718</f>
        <v>63.020947973986992</v>
      </c>
      <c r="AC151" s="1">
        <f>+'Ark1'!W2718</f>
        <v>49.783504252126384</v>
      </c>
      <c r="AD151" s="10">
        <f t="shared" si="2"/>
        <v>10.478118876551274</v>
      </c>
      <c r="AE151" s="39"/>
      <c r="AF151"/>
    </row>
    <row r="152" spans="24:32">
      <c r="X152">
        <f>+'Ark1'!C2719</f>
        <v>2017</v>
      </c>
      <c r="Y152" s="3" t="s">
        <v>411</v>
      </c>
      <c r="Z152">
        <f>+'Ark1'!Q2719</f>
        <v>1843</v>
      </c>
      <c r="AA152" s="10">
        <f>+'Ark1'!R2719</f>
        <v>40955</v>
      </c>
      <c r="AB152" s="1">
        <f>+'Ark1'!U2719</f>
        <v>62.233347175065319</v>
      </c>
      <c r="AC152" s="1">
        <f>+'Ark1'!W2719</f>
        <v>59.888587899069442</v>
      </c>
      <c r="AD152" s="10">
        <f t="shared" si="2"/>
        <v>22.221920781334781</v>
      </c>
      <c r="AE152" s="39"/>
      <c r="AF152"/>
    </row>
    <row r="153" spans="24:32">
      <c r="X153">
        <f>+'Ark1'!C2720</f>
        <v>2017</v>
      </c>
      <c r="Y153" s="3" t="s">
        <v>410</v>
      </c>
      <c r="Z153">
        <f>+'Ark1'!Q2720</f>
        <v>1667</v>
      </c>
      <c r="AA153" s="10">
        <f>+'Ark1'!R2720</f>
        <v>21438</v>
      </c>
      <c r="AB153" s="1">
        <f>+'Ark1'!U2720</f>
        <v>61.735756614250391</v>
      </c>
      <c r="AC153" s="1">
        <f>+'Ark1'!W2720</f>
        <v>64.105935327329647</v>
      </c>
      <c r="AD153" s="10">
        <f t="shared" si="2"/>
        <v>12.860227954409119</v>
      </c>
      <c r="AE153" s="39"/>
      <c r="AF153"/>
    </row>
    <row r="154" spans="24:32">
      <c r="X154">
        <f>+'Ark1'!C2721</f>
        <v>2017</v>
      </c>
      <c r="Y154" s="3" t="s">
        <v>409</v>
      </c>
      <c r="Z154">
        <f>+'Ark1'!Q2721</f>
        <v>1744</v>
      </c>
      <c r="AA154" s="10">
        <f>+'Ark1'!R2721</f>
        <v>30056</v>
      </c>
      <c r="AB154" s="1">
        <f>+'Ark1'!U2721</f>
        <v>61.4409543140452</v>
      </c>
      <c r="AC154" s="1">
        <f>+'Ark1'!W2721</f>
        <v>66.104555285662101</v>
      </c>
      <c r="AD154" s="10">
        <f t="shared" si="2"/>
        <v>17.23394495412844</v>
      </c>
      <c r="AE154" s="39"/>
      <c r="AF154"/>
    </row>
    <row r="155" spans="24:32">
      <c r="X155">
        <f>+'Ark1'!C2722</f>
        <v>2017</v>
      </c>
      <c r="Y155" s="3" t="s">
        <v>408</v>
      </c>
      <c r="Z155">
        <f>+'Ark1'!Q2722</f>
        <v>1800</v>
      </c>
      <c r="AA155" s="10">
        <f>+'Ark1'!R2722</f>
        <v>40706</v>
      </c>
      <c r="AB155" s="1">
        <f>+'Ark1'!U2722</f>
        <v>61.205424928134448</v>
      </c>
      <c r="AC155" s="1">
        <f>+'Ark1'!W2722</f>
        <v>68.104582196997725</v>
      </c>
      <c r="AD155" s="10">
        <f t="shared" si="2"/>
        <v>22.614444444444445</v>
      </c>
      <c r="AE155" s="39"/>
      <c r="AF155"/>
    </row>
    <row r="156" spans="24:32">
      <c r="X156">
        <f>+'Ark1'!C2723</f>
        <v>2017</v>
      </c>
      <c r="Y156" s="3" t="s">
        <v>407</v>
      </c>
      <c r="Z156">
        <f>+'Ark1'!Q2723</f>
        <v>1856</v>
      </c>
      <c r="AA156" s="10">
        <f>+'Ark1'!R2723</f>
        <v>53491</v>
      </c>
      <c r="AB156" s="1">
        <f>+'Ark1'!U2723</f>
        <v>60.950677760119639</v>
      </c>
      <c r="AC156" s="1">
        <f>+'Ark1'!W2723</f>
        <v>70.097466579414501</v>
      </c>
      <c r="AD156" s="10">
        <f t="shared" si="2"/>
        <v>28.820581896551722</v>
      </c>
      <c r="AE156" s="39"/>
      <c r="AF156"/>
    </row>
    <row r="157" spans="24:32">
      <c r="X157">
        <f>+'Ark1'!C2724</f>
        <v>2017</v>
      </c>
      <c r="Y157" s="3" t="s">
        <v>406</v>
      </c>
      <c r="Z157">
        <f>+'Ark1'!Q2724</f>
        <v>1895</v>
      </c>
      <c r="AA157" s="10">
        <f>+'Ark1'!R2724</f>
        <v>72995</v>
      </c>
      <c r="AB157" s="1">
        <f>+'Ark1'!U2724</f>
        <v>60.676344056557248</v>
      </c>
      <c r="AC157" s="1">
        <f>+'Ark1'!W2724</f>
        <v>72.069127801830007</v>
      </c>
      <c r="AD157" s="10">
        <f t="shared" si="2"/>
        <v>38.519788918205805</v>
      </c>
      <c r="AE157" s="39"/>
      <c r="AF157"/>
    </row>
    <row r="158" spans="24:32">
      <c r="X158">
        <f>+'Ark1'!C2725</f>
        <v>2017</v>
      </c>
      <c r="Y158" s="3" t="s">
        <v>405</v>
      </c>
      <c r="Z158">
        <f>+'Ark1'!Q2725</f>
        <v>1913</v>
      </c>
      <c r="AA158" s="10">
        <f>+'Ark1'!R2725</f>
        <v>90601</v>
      </c>
      <c r="AB158" s="1">
        <f>+'Ark1'!U2725</f>
        <v>60.429527015839696</v>
      </c>
      <c r="AC158" s="1">
        <f>+'Ark1'!W2725</f>
        <v>74.085673602296865</v>
      </c>
      <c r="AD158" s="10">
        <f t="shared" si="2"/>
        <v>47.360690015682174</v>
      </c>
      <c r="AE158" s="39"/>
      <c r="AF158"/>
    </row>
    <row r="159" spans="24:32">
      <c r="X159">
        <f>+'Ark1'!C2726</f>
        <v>2017</v>
      </c>
      <c r="Y159" s="3" t="s">
        <v>404</v>
      </c>
      <c r="Z159">
        <f>+'Ark1'!Q2726</f>
        <v>1934</v>
      </c>
      <c r="AA159" s="10">
        <f>+'Ark1'!R2726</f>
        <v>116052</v>
      </c>
      <c r="AB159" s="1">
        <f>+'Ark1'!U2726</f>
        <v>60.246557399651856</v>
      </c>
      <c r="AC159" s="1">
        <f>+'Ark1'!W2726</f>
        <v>76.077027213346</v>
      </c>
      <c r="AD159" s="10">
        <f t="shared" si="2"/>
        <v>60.006204756980352</v>
      </c>
      <c r="AE159" s="39"/>
      <c r="AF159"/>
    </row>
    <row r="160" spans="24:32">
      <c r="X160">
        <f>+'Ark1'!C2727</f>
        <v>2017</v>
      </c>
      <c r="Y160" s="3" t="s">
        <v>403</v>
      </c>
      <c r="Z160">
        <f>+'Ark1'!Q2727</f>
        <v>1939</v>
      </c>
      <c r="AA160" s="10">
        <f>+'Ark1'!R2727</f>
        <v>131843</v>
      </c>
      <c r="AB160" s="1">
        <f>+'Ark1'!U2727</f>
        <v>60.048877427184486</v>
      </c>
      <c r="AC160" s="1">
        <f>+'Ark1'!W2727</f>
        <v>78.079282463593316</v>
      </c>
      <c r="AD160" s="10">
        <f t="shared" si="2"/>
        <v>67.995358432181533</v>
      </c>
      <c r="AE160" s="39"/>
      <c r="AF160"/>
    </row>
    <row r="161" spans="24:32">
      <c r="X161">
        <f>+'Ark1'!C2728</f>
        <v>2017</v>
      </c>
      <c r="Y161" s="3" t="s">
        <v>402</v>
      </c>
      <c r="Z161">
        <f>+'Ark1'!Q2728</f>
        <v>1946</v>
      </c>
      <c r="AA161" s="10">
        <f>+'Ark1'!R2728</f>
        <v>148146</v>
      </c>
      <c r="AB161" s="1">
        <f>+'Ark1'!U2728</f>
        <v>59.874168027973163</v>
      </c>
      <c r="AC161" s="1">
        <f>+'Ark1'!W2728</f>
        <v>80.082166434908814</v>
      </c>
      <c r="AD161" s="10">
        <f t="shared" si="2"/>
        <v>76.128468653648511</v>
      </c>
      <c r="AE161" s="39"/>
      <c r="AF161"/>
    </row>
    <row r="162" spans="24:32">
      <c r="X162">
        <f>+'Ark1'!C2729</f>
        <v>2017</v>
      </c>
      <c r="Y162" s="3" t="s">
        <v>401</v>
      </c>
      <c r="Z162">
        <f>+'Ark1'!Q2729</f>
        <v>1930</v>
      </c>
      <c r="AA162" s="10">
        <f>+'Ark1'!R2729</f>
        <v>149051</v>
      </c>
      <c r="AB162" s="1">
        <f>+'Ark1'!U2729</f>
        <v>59.781508094653425</v>
      </c>
      <c r="AC162" s="1">
        <f>+'Ark1'!W2729</f>
        <v>82.049449509893307</v>
      </c>
      <c r="AD162" s="10">
        <f t="shared" si="2"/>
        <v>77.228497409326422</v>
      </c>
      <c r="AE162" s="39"/>
      <c r="AF162"/>
    </row>
    <row r="163" spans="24:32">
      <c r="X163">
        <f>+'Ark1'!C2730</f>
        <v>2017</v>
      </c>
      <c r="Y163" s="3" t="s">
        <v>400</v>
      </c>
      <c r="Z163">
        <f>+'Ark1'!Q2730</f>
        <v>1962</v>
      </c>
      <c r="AA163" s="10">
        <f>+'Ark1'!R2730</f>
        <v>143592</v>
      </c>
      <c r="AB163" s="1">
        <f>+'Ark1'!U2730</f>
        <v>59.67916065993915</v>
      </c>
      <c r="AC163" s="1">
        <f>+'Ark1'!W2730</f>
        <v>84.035209173403913</v>
      </c>
      <c r="AD163" s="10">
        <f t="shared" si="2"/>
        <v>73.186544342507645</v>
      </c>
      <c r="AE163" s="39"/>
      <c r="AF163"/>
    </row>
    <row r="164" spans="24:32">
      <c r="X164">
        <f>+'Ark1'!C2731</f>
        <v>2017</v>
      </c>
      <c r="Y164" s="3" t="s">
        <v>399</v>
      </c>
      <c r="Z164">
        <f>+'Ark1'!Q2731</f>
        <v>1945</v>
      </c>
      <c r="AA164" s="10">
        <f>+'Ark1'!R2731</f>
        <v>131698</v>
      </c>
      <c r="AB164" s="1">
        <f>+'Ark1'!U2731</f>
        <v>59.587257112918287</v>
      </c>
      <c r="AC164" s="1">
        <f>+'Ark1'!W2731</f>
        <v>86.020166746394821</v>
      </c>
      <c r="AD164" s="10">
        <f t="shared" si="2"/>
        <v>67.711053984575841</v>
      </c>
      <c r="AE164" s="39"/>
      <c r="AF164"/>
    </row>
    <row r="165" spans="24:32">
      <c r="X165">
        <f>+'Ark1'!C2732</f>
        <v>2017</v>
      </c>
      <c r="Y165" s="3" t="s">
        <v>398</v>
      </c>
      <c r="Z165">
        <f>+'Ark1'!Q2732</f>
        <v>2002</v>
      </c>
      <c r="AA165" s="10">
        <f>+'Ark1'!R2732</f>
        <v>150175</v>
      </c>
      <c r="AB165" s="1">
        <f>+'Ark1'!U2732</f>
        <v>59.509132921802482</v>
      </c>
      <c r="AC165" s="1">
        <f>+'Ark1'!W2732</f>
        <v>88.469371583061346</v>
      </c>
      <c r="AD165" s="10">
        <f t="shared" si="2"/>
        <v>75.01248751248751</v>
      </c>
      <c r="AE165" s="39"/>
      <c r="AF165"/>
    </row>
    <row r="166" spans="24:32">
      <c r="X166">
        <f>+'Ark1'!C2733</f>
        <v>2017</v>
      </c>
      <c r="Y166" s="3" t="s">
        <v>457</v>
      </c>
      <c r="Z166">
        <f>+'Ark1'!Q2733</f>
        <v>2089</v>
      </c>
      <c r="AA166" s="10">
        <f>+'Ark1'!R2733</f>
        <v>142758</v>
      </c>
      <c r="AB166" s="1">
        <f>+'Ark1'!U2733</f>
        <v>59.414070654496278</v>
      </c>
      <c r="AC166" s="1">
        <f>+'Ark1'!W2733</f>
        <v>92.193284810612553</v>
      </c>
      <c r="AD166" s="10">
        <f t="shared" si="2"/>
        <v>68.337960746768786</v>
      </c>
      <c r="AE166" s="39"/>
      <c r="AF166"/>
    </row>
    <row r="167" spans="24:32">
      <c r="X167" s="46">
        <f>+'Ark1'!C2734</f>
        <v>2017</v>
      </c>
      <c r="Y167" s="47" t="s">
        <v>519</v>
      </c>
      <c r="Z167" s="46">
        <f>+'Ark1'!Q2734</f>
        <v>1919</v>
      </c>
      <c r="AA167" s="65">
        <f>+'Ark1'!R2734</f>
        <v>57038</v>
      </c>
      <c r="AB167" s="48">
        <f>+'Ark1'!U2734</f>
        <v>59.300301563924563</v>
      </c>
      <c r="AC167" s="48">
        <f>+'Ark1'!W2734</f>
        <v>97.115974121607522</v>
      </c>
      <c r="AD167" s="65">
        <f t="shared" si="2"/>
        <v>29.722772277227723</v>
      </c>
      <c r="AE167" s="39"/>
      <c r="AF167"/>
    </row>
    <row r="168" spans="24:32">
      <c r="X168" s="46">
        <f>+'Ark1'!C2735</f>
        <v>2017</v>
      </c>
      <c r="Y168" s="47" t="s">
        <v>413</v>
      </c>
      <c r="Z168" s="46">
        <f>+'Ark1'!Q2735</f>
        <v>1689</v>
      </c>
      <c r="AA168" s="65">
        <f>+'Ark1'!R2735</f>
        <v>20683</v>
      </c>
      <c r="AB168" s="48">
        <f>+'Ark1'!U2735</f>
        <v>59.225800212745369</v>
      </c>
      <c r="AC168" s="48">
        <f>+'Ark1'!W2735</f>
        <v>102.12835315733508</v>
      </c>
      <c r="AD168" s="65">
        <f t="shared" si="2"/>
        <v>12.245707519242155</v>
      </c>
      <c r="AE168" s="39"/>
      <c r="AF168"/>
    </row>
    <row r="169" spans="24:32">
      <c r="X169" s="46">
        <f>+'Ark1'!C2736</f>
        <v>2017</v>
      </c>
      <c r="Y169" s="47" t="s">
        <v>412</v>
      </c>
      <c r="Z169" s="46">
        <f>+'Ark1'!Q2736</f>
        <v>1272</v>
      </c>
      <c r="AA169" s="65">
        <f>+'Ark1'!R2736</f>
        <v>8534</v>
      </c>
      <c r="AB169" s="48">
        <f>+'Ark1'!U2736</f>
        <v>57.721467072884941</v>
      </c>
      <c r="AC169" s="48">
        <f>+'Ark1'!W2736</f>
        <v>107.19586360440606</v>
      </c>
      <c r="AD169" s="65">
        <f t="shared" si="2"/>
        <v>6.7091194968553456</v>
      </c>
      <c r="AE169" s="39"/>
      <c r="AF169"/>
    </row>
    <row r="170" spans="24:32">
      <c r="X170" s="46">
        <f>+'Ark1'!C2737</f>
        <v>2017</v>
      </c>
      <c r="Y170" s="47" t="s">
        <v>411</v>
      </c>
      <c r="Z170" s="46">
        <f>+'Ark1'!Q2737</f>
        <v>873</v>
      </c>
      <c r="AA170" s="65">
        <f>+'Ark1'!R2737</f>
        <v>4493</v>
      </c>
      <c r="AB170" s="48">
        <f>+'Ark1'!U2737</f>
        <v>56.966614734030721</v>
      </c>
      <c r="AC170" s="48">
        <f>+'Ark1'!W2737</f>
        <v>112.30151346539036</v>
      </c>
      <c r="AD170" s="65">
        <f t="shared" si="2"/>
        <v>5.1466208476517759</v>
      </c>
      <c r="AE170" s="39"/>
      <c r="AF170"/>
    </row>
    <row r="171" spans="24:32">
      <c r="X171" s="46">
        <f>+'Ark1'!C2738</f>
        <v>2017</v>
      </c>
      <c r="Y171" s="47" t="s">
        <v>410</v>
      </c>
      <c r="Z171" s="46">
        <f>+'Ark1'!Q2738</f>
        <v>596</v>
      </c>
      <c r="AA171" s="65">
        <f>+'Ark1'!R2738</f>
        <v>2413</v>
      </c>
      <c r="AB171" s="48">
        <f>+'Ark1'!U2738</f>
        <v>56.950269374222962</v>
      </c>
      <c r="AC171" s="48">
        <f>+'Ark1'!W2738</f>
        <v>117.2651471197678</v>
      </c>
      <c r="AD171" s="65">
        <f t="shared" si="2"/>
        <v>4.048657718120805</v>
      </c>
      <c r="AE171" s="39"/>
      <c r="AF171"/>
    </row>
    <row r="172" spans="24:32">
      <c r="X172" s="46">
        <f>+'Ark1'!C2739</f>
        <v>2017</v>
      </c>
      <c r="Y172" s="47" t="s">
        <v>409</v>
      </c>
      <c r="Z172" s="46">
        <f>+'Ark1'!Q2739</f>
        <v>466</v>
      </c>
      <c r="AA172" s="65">
        <f>+'Ark1'!R2739</f>
        <v>1367</v>
      </c>
      <c r="AB172" s="48">
        <f>+'Ark1'!U2739</f>
        <v>57.076079005120704</v>
      </c>
      <c r="AC172" s="48">
        <f>+'Ark1'!W2739</f>
        <v>122.2732991953183</v>
      </c>
      <c r="AD172" s="65">
        <f t="shared" si="2"/>
        <v>2.9334763948497855</v>
      </c>
      <c r="AE172" s="39"/>
      <c r="AF172"/>
    </row>
    <row r="173" spans="24:32">
      <c r="X173" s="46">
        <f>+'Ark1'!C2740</f>
        <v>2017</v>
      </c>
      <c r="Y173" s="47" t="s">
        <v>408</v>
      </c>
      <c r="Z173" s="46">
        <f>+'Ark1'!Q2740</f>
        <v>6</v>
      </c>
      <c r="AA173" s="65">
        <f>+'Ark1'!R2740</f>
        <v>3</v>
      </c>
      <c r="AB173" s="48">
        <f>+'Ark1'!U2740</f>
        <v>56.33333333333335</v>
      </c>
      <c r="AC173" s="48">
        <f>+'Ark1'!W2740</f>
        <v>144.10000000000002</v>
      </c>
      <c r="AD173" s="65">
        <f t="shared" si="2"/>
        <v>0.5</v>
      </c>
      <c r="AE173" s="39"/>
      <c r="AF173"/>
    </row>
    <row r="174" spans="24:32">
      <c r="X174" s="46">
        <f>+'Ark1'!C2741</f>
        <v>2016</v>
      </c>
      <c r="Y174" s="47" t="s">
        <v>407</v>
      </c>
      <c r="Z174" s="46">
        <f>+'Ark1'!Q2741</f>
        <v>1536</v>
      </c>
      <c r="AA174" s="65">
        <f>+'Ark1'!R2741</f>
        <v>18742</v>
      </c>
      <c r="AB174" s="48">
        <f>+'Ark1'!U2741</f>
        <v>63.222509006829043</v>
      </c>
      <c r="AC174" s="48">
        <f>+'Ark1'!W2741</f>
        <v>49.761698123353312</v>
      </c>
      <c r="AD174" s="65">
        <f t="shared" si="2"/>
        <v>12.201822916666666</v>
      </c>
      <c r="AE174" s="39"/>
      <c r="AF174"/>
    </row>
    <row r="175" spans="24:32">
      <c r="X175" s="46">
        <f>+'Ark1'!C2742</f>
        <v>2016</v>
      </c>
      <c r="Y175" s="47" t="s">
        <v>406</v>
      </c>
      <c r="Z175" s="46">
        <f>+'Ark1'!Q2742</f>
        <v>1822</v>
      </c>
      <c r="AA175" s="65">
        <f>+'Ark1'!R2742</f>
        <v>43672.5</v>
      </c>
      <c r="AB175" s="48">
        <f>+'Ark1'!U2742</f>
        <v>62.356705257251477</v>
      </c>
      <c r="AC175" s="48">
        <f>+'Ark1'!W2742</f>
        <v>59.863845088002009</v>
      </c>
      <c r="AD175" s="65">
        <f t="shared" si="2"/>
        <v>23.969538968166848</v>
      </c>
      <c r="AE175" s="39"/>
      <c r="AF175"/>
    </row>
    <row r="176" spans="24:32">
      <c r="X176" s="46">
        <f>+'Ark1'!C2743</f>
        <v>2016</v>
      </c>
      <c r="Y176" s="47" t="s">
        <v>405</v>
      </c>
      <c r="Z176" s="46">
        <f>+'Ark1'!Q2743</f>
        <v>1670</v>
      </c>
      <c r="AA176" s="65">
        <f>+'Ark1'!R2743</f>
        <v>22149</v>
      </c>
      <c r="AB176" s="48">
        <f>+'Ark1'!U2743</f>
        <v>61.899218855826959</v>
      </c>
      <c r="AC176" s="48">
        <f>+'Ark1'!W2743</f>
        <v>64.108308122996462</v>
      </c>
      <c r="AD176" s="65">
        <f t="shared" si="2"/>
        <v>13.262874251497006</v>
      </c>
      <c r="AE176" s="39"/>
      <c r="AF176"/>
    </row>
    <row r="177" spans="24:32">
      <c r="X177" s="46">
        <f>+'Ark1'!C2744</f>
        <v>2016</v>
      </c>
      <c r="Y177" s="47" t="s">
        <v>404</v>
      </c>
      <c r="Z177" s="46">
        <f>+'Ark1'!Q2744</f>
        <v>1728</v>
      </c>
      <c r="AA177" s="65">
        <f>+'Ark1'!R2744</f>
        <v>30711</v>
      </c>
      <c r="AB177" s="48">
        <f>+'Ark1'!U2744</f>
        <v>61.614094506138649</v>
      </c>
      <c r="AC177" s="48">
        <f>+'Ark1'!W2744</f>
        <v>66.107962353860657</v>
      </c>
      <c r="AD177" s="65">
        <f t="shared" si="2"/>
        <v>17.772569444444443</v>
      </c>
      <c r="AE177" s="39"/>
      <c r="AF177"/>
    </row>
    <row r="178" spans="24:32">
      <c r="X178" s="46">
        <f>+'Ark1'!C2745</f>
        <v>2016</v>
      </c>
      <c r="Y178" s="47" t="s">
        <v>403</v>
      </c>
      <c r="Z178" s="46">
        <f>+'Ark1'!Q2745</f>
        <v>1795</v>
      </c>
      <c r="AA178" s="65">
        <f>+'Ark1'!R2745</f>
        <v>41011</v>
      </c>
      <c r="AB178" s="48">
        <f>+'Ark1'!U2745</f>
        <v>61.362184177153445</v>
      </c>
      <c r="AC178" s="48">
        <f>+'Ark1'!W2745</f>
        <v>68.100877963126166</v>
      </c>
      <c r="AD178" s="65">
        <f t="shared" si="2"/>
        <v>22.847353760445682</v>
      </c>
      <c r="AE178" s="39"/>
      <c r="AF178"/>
    </row>
    <row r="179" spans="24:32">
      <c r="X179" s="46">
        <f>+'Ark1'!C2746</f>
        <v>2016</v>
      </c>
      <c r="Y179" s="47" t="s">
        <v>402</v>
      </c>
      <c r="Z179" s="46">
        <f>+'Ark1'!Q2746</f>
        <v>1815</v>
      </c>
      <c r="AA179" s="65">
        <f>+'Ark1'!R2746</f>
        <v>53486</v>
      </c>
      <c r="AB179" s="48">
        <f>+'Ark1'!U2746</f>
        <v>61.088458014696258</v>
      </c>
      <c r="AC179" s="48">
        <f>+'Ark1'!W2746</f>
        <v>70.099022119178002</v>
      </c>
      <c r="AD179" s="65">
        <f t="shared" si="2"/>
        <v>29.468870523415976</v>
      </c>
      <c r="AE179" s="39"/>
      <c r="AF179"/>
    </row>
    <row r="180" spans="24:32">
      <c r="X180" s="46">
        <f>+'Ark1'!C2747</f>
        <v>2016</v>
      </c>
      <c r="Y180" s="47" t="s">
        <v>401</v>
      </c>
      <c r="Z180" s="46">
        <f>+'Ark1'!Q2747</f>
        <v>1840</v>
      </c>
      <c r="AA180" s="65">
        <f>+'Ark1'!R2747</f>
        <v>71455</v>
      </c>
      <c r="AB180" s="48">
        <f>+'Ark1'!U2747</f>
        <v>60.820122036554991</v>
      </c>
      <c r="AC180" s="48">
        <f>+'Ark1'!W2747</f>
        <v>72.058356425112194</v>
      </c>
      <c r="AD180" s="65">
        <f t="shared" si="2"/>
        <v>38.834239130434781</v>
      </c>
      <c r="AE180" s="39"/>
      <c r="AF180"/>
    </row>
    <row r="181" spans="24:32">
      <c r="X181" s="46">
        <f>+'Ark1'!C2748</f>
        <v>2016</v>
      </c>
      <c r="Y181" s="47" t="s">
        <v>400</v>
      </c>
      <c r="Z181" s="46">
        <f>+'Ark1'!Q2748</f>
        <v>1879</v>
      </c>
      <c r="AA181" s="65">
        <f>+'Ark1'!R2748</f>
        <v>87368</v>
      </c>
      <c r="AB181" s="48">
        <f>+'Ark1'!U2748</f>
        <v>60.624323241572718</v>
      </c>
      <c r="AC181" s="48">
        <f>+'Ark1'!W2748</f>
        <v>74.079154123505361</v>
      </c>
      <c r="AD181" s="65">
        <f t="shared" si="2"/>
        <v>46.497072911122935</v>
      </c>
      <c r="AE181" s="39"/>
      <c r="AF181"/>
    </row>
    <row r="182" spans="24:32">
      <c r="X182" s="46">
        <f>+'Ark1'!C2749</f>
        <v>2016</v>
      </c>
      <c r="Y182" s="47" t="s">
        <v>399</v>
      </c>
      <c r="Z182" s="46">
        <f>+'Ark1'!Q2749</f>
        <v>1871</v>
      </c>
      <c r="AA182" s="65">
        <f>+'Ark1'!R2749</f>
        <v>111719</v>
      </c>
      <c r="AB182" s="48">
        <f>+'Ark1'!U2749</f>
        <v>60.397629725108992</v>
      </c>
      <c r="AC182" s="48">
        <f>+'Ark1'!W2749</f>
        <v>76.07196219017635</v>
      </c>
      <c r="AD182" s="65">
        <f t="shared" si="2"/>
        <v>59.710849812934256</v>
      </c>
      <c r="AE182" s="39"/>
      <c r="AF182"/>
    </row>
    <row r="183" spans="24:32">
      <c r="X183" s="46">
        <f>+'Ark1'!C2750</f>
        <v>2016</v>
      </c>
      <c r="Y183" s="47" t="s">
        <v>398</v>
      </c>
      <c r="Z183" s="46">
        <f>+'Ark1'!Q2750</f>
        <v>1892</v>
      </c>
      <c r="AA183" s="65">
        <f>+'Ark1'!R2750</f>
        <v>124956</v>
      </c>
      <c r="AB183" s="48">
        <f>+'Ark1'!U2750</f>
        <v>60.232139570245273</v>
      </c>
      <c r="AC183" s="48">
        <f>+'Ark1'!W2750</f>
        <v>78.081518146533242</v>
      </c>
      <c r="AD183" s="65">
        <f t="shared" si="2"/>
        <v>66.044397463002113</v>
      </c>
      <c r="AE183" s="39"/>
      <c r="AF183"/>
    </row>
    <row r="184" spans="24:32">
      <c r="X184" s="46">
        <f>+'Ark1'!C2751</f>
        <v>2016</v>
      </c>
      <c r="Y184" s="47" t="s">
        <v>457</v>
      </c>
      <c r="Z184" s="46">
        <f>+'Ark1'!Q2751</f>
        <v>1920</v>
      </c>
      <c r="AA184" s="65">
        <f>+'Ark1'!R2751</f>
        <v>139855</v>
      </c>
      <c r="AB184" s="48">
        <f>+'Ark1'!U2751</f>
        <v>60.056551832625431</v>
      </c>
      <c r="AC184" s="48">
        <f>+'Ark1'!W2751</f>
        <v>80.083692279091366</v>
      </c>
      <c r="AD184" s="65">
        <f t="shared" si="2"/>
        <v>72.841145833333329</v>
      </c>
      <c r="AE184" s="39"/>
      <c r="AF184"/>
    </row>
    <row r="185" spans="24:32">
      <c r="X185">
        <f>+'Ark1'!C2752</f>
        <v>2016</v>
      </c>
      <c r="Y185" s="3" t="s">
        <v>519</v>
      </c>
      <c r="Z185">
        <f>+'Ark1'!Q2752</f>
        <v>1902</v>
      </c>
      <c r="AA185" s="10">
        <f>+'Ark1'!R2752</f>
        <v>141614</v>
      </c>
      <c r="AB185" s="1">
        <f>+'Ark1'!U2752</f>
        <v>59.941707329129393</v>
      </c>
      <c r="AC185" s="1">
        <f>+'Ark1'!W2752</f>
        <v>82.050128166199002</v>
      </c>
      <c r="AD185" s="10">
        <f t="shared" si="2"/>
        <v>74.455310199789693</v>
      </c>
      <c r="AE185" s="39"/>
      <c r="AF185"/>
    </row>
    <row r="186" spans="24:32">
      <c r="X186">
        <f>+'Ark1'!C2753</f>
        <v>2016</v>
      </c>
      <c r="Y186" s="3" t="s">
        <v>413</v>
      </c>
      <c r="Z186">
        <f>+'Ark1'!Q2753</f>
        <v>1905</v>
      </c>
      <c r="AA186" s="10">
        <f>+'Ark1'!R2753</f>
        <v>138552</v>
      </c>
      <c r="AB186" s="1">
        <f>+'Ark1'!U2753</f>
        <v>59.847383616023087</v>
      </c>
      <c r="AC186" s="1">
        <f>+'Ark1'!W2753</f>
        <v>84.041890292314065</v>
      </c>
      <c r="AD186" s="10">
        <f t="shared" si="2"/>
        <v>72.730708661417324</v>
      </c>
      <c r="AE186" s="39"/>
      <c r="AF186"/>
    </row>
    <row r="187" spans="24:32">
      <c r="X187">
        <f>+'Ark1'!C2754</f>
        <v>2016</v>
      </c>
      <c r="Y187" s="3" t="s">
        <v>412</v>
      </c>
      <c r="Z187">
        <f>+'Ark1'!Q2754</f>
        <v>1901</v>
      </c>
      <c r="AA187" s="10">
        <f>+'Ark1'!R2754</f>
        <v>128960</v>
      </c>
      <c r="AB187" s="1">
        <f>+'Ark1'!U2754</f>
        <v>59.742272677926145</v>
      </c>
      <c r="AC187" s="1">
        <f>+'Ark1'!W2754</f>
        <v>86.026674576218085</v>
      </c>
      <c r="AD187" s="10">
        <f t="shared" si="2"/>
        <v>67.837980010520781</v>
      </c>
      <c r="AE187" s="39"/>
      <c r="AF187"/>
    </row>
    <row r="188" spans="24:32">
      <c r="X188">
        <f>+'Ark1'!C2755</f>
        <v>2016</v>
      </c>
      <c r="Y188" s="3" t="s">
        <v>411</v>
      </c>
      <c r="Z188">
        <f>+'Ark1'!Q2755</f>
        <v>1958</v>
      </c>
      <c r="AA188" s="10">
        <f>+'Ark1'!R2755</f>
        <v>153408</v>
      </c>
      <c r="AB188" s="1">
        <f>+'Ark1'!U2755</f>
        <v>59.702769828490986</v>
      </c>
      <c r="AC188" s="1">
        <f>+'Ark1'!W2755</f>
        <v>88.486604564447376</v>
      </c>
      <c r="AD188" s="10">
        <f t="shared" si="2"/>
        <v>78.349336057201228</v>
      </c>
      <c r="AE188" s="39"/>
      <c r="AF188"/>
    </row>
    <row r="189" spans="24:32">
      <c r="X189">
        <f>+'Ark1'!C2756</f>
        <v>2016</v>
      </c>
      <c r="Y189" s="3" t="s">
        <v>410</v>
      </c>
      <c r="Z189">
        <f>+'Ark1'!Q2756</f>
        <v>2028</v>
      </c>
      <c r="AA189" s="10">
        <f>+'Ark1'!R2756</f>
        <v>155607</v>
      </c>
      <c r="AB189" s="1">
        <f>+'Ark1'!U2756</f>
        <v>59.60492660857048</v>
      </c>
      <c r="AC189" s="1">
        <f>+'Ark1'!W2756</f>
        <v>92.217913421246806</v>
      </c>
      <c r="AD189" s="10">
        <f t="shared" si="2"/>
        <v>76.729289940828409</v>
      </c>
      <c r="AE189" s="39"/>
      <c r="AF189"/>
    </row>
    <row r="190" spans="24:32">
      <c r="X190">
        <f>+'Ark1'!C2757</f>
        <v>2016</v>
      </c>
      <c r="Y190" s="3" t="s">
        <v>409</v>
      </c>
      <c r="Z190">
        <f>+'Ark1'!Q2757</f>
        <v>1934</v>
      </c>
      <c r="AA190" s="10">
        <f>+'Ark1'!R2757</f>
        <v>65217</v>
      </c>
      <c r="AB190" s="1">
        <f>+'Ark1'!U2757</f>
        <v>59.499877326954355</v>
      </c>
      <c r="AC190" s="1">
        <f>+'Ark1'!W2757</f>
        <v>97.139687797098432</v>
      </c>
      <c r="AD190" s="10">
        <f t="shared" si="2"/>
        <v>33.721302998965875</v>
      </c>
      <c r="AE190" s="39"/>
      <c r="AF190"/>
    </row>
    <row r="191" spans="24:32">
      <c r="X191">
        <f>+'Ark1'!C2758</f>
        <v>2016</v>
      </c>
      <c r="Y191" s="3" t="s">
        <v>408</v>
      </c>
      <c r="Z191">
        <f>+'Ark1'!Q2758</f>
        <v>1709</v>
      </c>
      <c r="AA191" s="10">
        <f>+'Ark1'!R2758</f>
        <v>24535</v>
      </c>
      <c r="AB191" s="1">
        <f>+'Ark1'!U2758</f>
        <v>59.42611992010761</v>
      </c>
      <c r="AC191" s="1">
        <f>+'Ark1'!W2758</f>
        <v>102.11928015326281</v>
      </c>
      <c r="AD191" s="10">
        <f t="shared" si="2"/>
        <v>14.35634874195436</v>
      </c>
      <c r="AE191" s="39"/>
      <c r="AF191"/>
    </row>
    <row r="192" spans="24:32">
      <c r="X192">
        <f>+'Ark1'!C2759</f>
        <v>2016</v>
      </c>
      <c r="Y192" s="3" t="s">
        <v>407</v>
      </c>
      <c r="Z192">
        <f>+'Ark1'!Q2759</f>
        <v>1316</v>
      </c>
      <c r="AA192" s="10">
        <f>+'Ark1'!R2759</f>
        <v>9852</v>
      </c>
      <c r="AB192" s="1">
        <f>+'Ark1'!U2759</f>
        <v>58.172756800649616</v>
      </c>
      <c r="AC192" s="1">
        <f>+'Ark1'!W2759</f>
        <v>107.1937779131142</v>
      </c>
      <c r="AD192" s="10">
        <f t="shared" si="2"/>
        <v>7.4863221884498481</v>
      </c>
      <c r="AE192" s="39"/>
      <c r="AF192"/>
    </row>
    <row r="193" spans="24:32">
      <c r="X193">
        <f>+'Ark1'!C2760</f>
        <v>2016</v>
      </c>
      <c r="Y193" s="3" t="s">
        <v>406</v>
      </c>
      <c r="Z193">
        <f>+'Ark1'!Q2760</f>
        <v>900</v>
      </c>
      <c r="AA193" s="10">
        <f>+'Ark1'!R2760</f>
        <v>5074</v>
      </c>
      <c r="AB193" s="1">
        <f>+'Ark1'!U2760</f>
        <v>57.497240835632638</v>
      </c>
      <c r="AC193" s="1">
        <f>+'Ark1'!W2760</f>
        <v>112.27958218368121</v>
      </c>
      <c r="AD193" s="10">
        <f t="shared" si="2"/>
        <v>5.637777777777778</v>
      </c>
      <c r="AE193" s="39"/>
      <c r="AF193"/>
    </row>
    <row r="194" spans="24:32">
      <c r="X194">
        <f>+'Ark1'!C2761</f>
        <v>2016</v>
      </c>
      <c r="Y194" s="3" t="s">
        <v>405</v>
      </c>
      <c r="Z194">
        <f>+'Ark1'!Q2761</f>
        <v>605</v>
      </c>
      <c r="AA194" s="10">
        <f>+'Ark1'!R2761</f>
        <v>2754</v>
      </c>
      <c r="AB194" s="1">
        <f>+'Ark1'!U2761</f>
        <v>57.446259985475685</v>
      </c>
      <c r="AC194" s="1">
        <f>+'Ark1'!W2761</f>
        <v>117.22879448075535</v>
      </c>
      <c r="AD194" s="10">
        <f t="shared" si="2"/>
        <v>4.5520661157024795</v>
      </c>
      <c r="AE194" s="39"/>
      <c r="AF194"/>
    </row>
    <row r="195" spans="24:32">
      <c r="X195">
        <f>+'Ark1'!C2762</f>
        <v>2016</v>
      </c>
      <c r="Y195" s="3" t="s">
        <v>404</v>
      </c>
      <c r="Z195">
        <f>+'Ark1'!Q2762</f>
        <v>454</v>
      </c>
      <c r="AA195" s="10">
        <f>+'Ark1'!R2762</f>
        <v>1467</v>
      </c>
      <c r="AB195" s="1">
        <f>+'Ark1'!U2762</f>
        <v>57.414451261077026</v>
      </c>
      <c r="AC195" s="1">
        <f>+'Ark1'!W2762</f>
        <v>122.32044989775071</v>
      </c>
      <c r="AD195" s="10">
        <f t="shared" si="2"/>
        <v>3.2312775330396475</v>
      </c>
      <c r="AE195" s="39"/>
      <c r="AF195"/>
    </row>
    <row r="196" spans="24:32">
      <c r="X196">
        <f>+'Ark1'!C2763</f>
        <v>2016</v>
      </c>
      <c r="Y196" s="3" t="s">
        <v>403</v>
      </c>
      <c r="Z196">
        <f>+'Ark1'!Q2763</f>
        <v>4</v>
      </c>
      <c r="AA196" s="10">
        <f>+'Ark1'!R2763</f>
        <v>3</v>
      </c>
      <c r="AB196" s="1">
        <f>+'Ark1'!U2763</f>
        <v>63.66666666666665</v>
      </c>
      <c r="AC196" s="1">
        <f>+'Ark1'!W2763</f>
        <v>137.43333333333339</v>
      </c>
      <c r="AD196" s="10">
        <f t="shared" si="2"/>
        <v>0.75</v>
      </c>
      <c r="AE196" s="39"/>
      <c r="AF196"/>
    </row>
    <row r="197" spans="24:32">
      <c r="X197">
        <f>+'Ark1'!C2764</f>
        <v>2015</v>
      </c>
      <c r="Y197" s="3" t="s">
        <v>402</v>
      </c>
      <c r="Z197">
        <f>+'Ark1'!Q2764</f>
        <v>1515</v>
      </c>
      <c r="AA197" s="10">
        <f>+'Ark1'!R2764</f>
        <v>15629</v>
      </c>
      <c r="AB197" s="1">
        <f>+'Ark1'!U2764</f>
        <v>63.746233917372464</v>
      </c>
      <c r="AC197" s="1">
        <f>+'Ark1'!W2764</f>
        <v>49.99663153811359</v>
      </c>
      <c r="AD197" s="10">
        <f t="shared" si="2"/>
        <v>10.316171617161716</v>
      </c>
      <c r="AE197" s="39"/>
      <c r="AF197"/>
    </row>
    <row r="198" spans="24:32">
      <c r="X198">
        <f>+'Ark1'!C2765</f>
        <v>2015</v>
      </c>
      <c r="Y198" s="3" t="s">
        <v>401</v>
      </c>
      <c r="Z198">
        <f>+'Ark1'!Q2765</f>
        <v>1778</v>
      </c>
      <c r="AA198" s="10">
        <f>+'Ark1'!R2765</f>
        <v>40481</v>
      </c>
      <c r="AB198" s="1">
        <f>+'Ark1'!U2765</f>
        <v>62.862377387394062</v>
      </c>
      <c r="AC198" s="1">
        <f>+'Ark1'!W2765</f>
        <v>59.845837966051711</v>
      </c>
      <c r="AD198" s="10">
        <f t="shared" si="2"/>
        <v>22.76771653543307</v>
      </c>
      <c r="AE198" s="39"/>
      <c r="AF198"/>
    </row>
    <row r="199" spans="24:32">
      <c r="X199">
        <f>+'Ark1'!C2766</f>
        <v>2015</v>
      </c>
      <c r="Y199" s="3" t="s">
        <v>400</v>
      </c>
      <c r="Z199">
        <f>+'Ark1'!Q2766</f>
        <v>1626</v>
      </c>
      <c r="AA199" s="10">
        <f>+'Ark1'!R2766</f>
        <v>20968</v>
      </c>
      <c r="AB199" s="1">
        <f>+'Ark1'!U2766</f>
        <v>62.325495993895451</v>
      </c>
      <c r="AC199" s="1">
        <f>+'Ark1'!W2766</f>
        <v>64.105675314765548</v>
      </c>
      <c r="AD199" s="10">
        <f t="shared" si="2"/>
        <v>12.895448954489545</v>
      </c>
      <c r="AE199" s="39"/>
      <c r="AF199"/>
    </row>
    <row r="200" spans="24:32">
      <c r="X200">
        <f>+'Ark1'!C2767</f>
        <v>2015</v>
      </c>
      <c r="Y200" s="3" t="s">
        <v>399</v>
      </c>
      <c r="Z200">
        <f>+'Ark1'!Q2767</f>
        <v>1701</v>
      </c>
      <c r="AA200" s="10">
        <f>+'Ark1'!R2767</f>
        <v>28745</v>
      </c>
      <c r="AB200" s="1">
        <f>+'Ark1'!U2767</f>
        <v>62.079114914935793</v>
      </c>
      <c r="AC200" s="1">
        <f>+'Ark1'!W2767</f>
        <v>66.100080019482803</v>
      </c>
      <c r="AD200" s="10">
        <f t="shared" si="2"/>
        <v>16.898883009994123</v>
      </c>
      <c r="AE200" s="39"/>
      <c r="AF200"/>
    </row>
    <row r="201" spans="24:32">
      <c r="X201">
        <f>+'Ark1'!C2768</f>
        <v>2015</v>
      </c>
      <c r="Y201" s="3" t="s">
        <v>398</v>
      </c>
      <c r="Z201">
        <f>+'Ark1'!Q2768</f>
        <v>1753</v>
      </c>
      <c r="AA201" s="10">
        <f>+'Ark1'!R2768</f>
        <v>37884</v>
      </c>
      <c r="AB201" s="1">
        <f>+'Ark1'!U2768</f>
        <v>61.811757562958682</v>
      </c>
      <c r="AC201" s="1">
        <f>+'Ark1'!W2768</f>
        <v>68.099957763581756</v>
      </c>
      <c r="AD201" s="10">
        <f t="shared" si="2"/>
        <v>21.61095265259555</v>
      </c>
      <c r="AE201" s="39"/>
      <c r="AF201"/>
    </row>
    <row r="202" spans="24:32">
      <c r="X202">
        <f>+'Ark1'!C2769</f>
        <v>2015</v>
      </c>
      <c r="Y202" s="3" t="s">
        <v>457</v>
      </c>
      <c r="Z202">
        <f>+'Ark1'!Q2769</f>
        <v>1788</v>
      </c>
      <c r="AA202" s="10">
        <f>+'Ark1'!R2769</f>
        <v>49364</v>
      </c>
      <c r="AB202" s="1">
        <f>+'Ark1'!U2769</f>
        <v>61.541003200842752</v>
      </c>
      <c r="AC202" s="1">
        <f>+'Ark1'!W2769</f>
        <v>70.101460637736622</v>
      </c>
      <c r="AD202" s="10">
        <f t="shared" si="2"/>
        <v>27.608501118568231</v>
      </c>
      <c r="AE202" s="39"/>
      <c r="AF202"/>
    </row>
    <row r="203" spans="24:32">
      <c r="X203" s="46">
        <f>+'Ark1'!C2770</f>
        <v>2015</v>
      </c>
      <c r="Y203" s="47" t="s">
        <v>519</v>
      </c>
      <c r="Z203" s="46">
        <f>+'Ark1'!Q2770</f>
        <v>1820</v>
      </c>
      <c r="AA203" s="65">
        <f>+'Ark1'!R2770</f>
        <v>65772</v>
      </c>
      <c r="AB203" s="48">
        <f>+'Ark1'!U2770</f>
        <v>61.281233370330391</v>
      </c>
      <c r="AC203" s="48">
        <f>+'Ark1'!W2770</f>
        <v>72.062741937935613</v>
      </c>
      <c r="AD203" s="65">
        <f t="shared" si="2"/>
        <v>36.138461538461542</v>
      </c>
      <c r="AE203" s="39"/>
      <c r="AF203"/>
    </row>
    <row r="204" spans="24:32">
      <c r="X204" s="46">
        <f>+'Ark1'!C2771</f>
        <v>2015</v>
      </c>
      <c r="Y204" s="47" t="s">
        <v>413</v>
      </c>
      <c r="Z204" s="46">
        <f>+'Ark1'!Q2771</f>
        <v>1838</v>
      </c>
      <c r="AA204" s="65">
        <f>+'Ark1'!R2771</f>
        <v>80737</v>
      </c>
      <c r="AB204" s="48">
        <f>+'Ark1'!U2771</f>
        <v>61.036984740388419</v>
      </c>
      <c r="AC204" s="48">
        <f>+'Ark1'!W2771</f>
        <v>74.083314754261437</v>
      </c>
      <c r="AD204" s="65">
        <f t="shared" si="2"/>
        <v>43.926550598476602</v>
      </c>
      <c r="AE204" s="39"/>
      <c r="AF204"/>
    </row>
    <row r="205" spans="24:32">
      <c r="X205" s="46">
        <f>+'Ark1'!C2772</f>
        <v>2015</v>
      </c>
      <c r="Y205" s="47" t="s">
        <v>412</v>
      </c>
      <c r="Z205" s="46">
        <f>+'Ark1'!Q2772</f>
        <v>1877</v>
      </c>
      <c r="AA205" s="65">
        <f>+'Ark1'!R2772</f>
        <v>103038</v>
      </c>
      <c r="AB205" s="48">
        <f>+'Ark1'!U2772</f>
        <v>60.816941322618817</v>
      </c>
      <c r="AC205" s="48">
        <f>+'Ark1'!W2772</f>
        <v>76.073030338321885</v>
      </c>
      <c r="AD205" s="65">
        <f t="shared" ref="AD205:AD268" si="3">+AA205/Z205</f>
        <v>54.895045285029305</v>
      </c>
      <c r="AE205" s="39"/>
      <c r="AF205"/>
    </row>
    <row r="206" spans="24:32">
      <c r="X206" s="46">
        <f>+'Ark1'!C2773</f>
        <v>2015</v>
      </c>
      <c r="Y206" s="47" t="s">
        <v>411</v>
      </c>
      <c r="Z206" s="46">
        <f>+'Ark1'!Q2773</f>
        <v>1852</v>
      </c>
      <c r="AA206" s="65">
        <f>+'Ark1'!R2773</f>
        <v>115670</v>
      </c>
      <c r="AB206" s="48">
        <f>+'Ark1'!U2773</f>
        <v>60.602972325728153</v>
      </c>
      <c r="AC206" s="48">
        <f>+'Ark1'!W2773</f>
        <v>78.081830686367809</v>
      </c>
      <c r="AD206" s="65">
        <f t="shared" si="3"/>
        <v>62.456803455723545</v>
      </c>
      <c r="AE206" s="39"/>
      <c r="AF206"/>
    </row>
    <row r="207" spans="24:32">
      <c r="X207" s="46">
        <f>+'Ark1'!C2774</f>
        <v>2015</v>
      </c>
      <c r="Y207" s="47" t="s">
        <v>410</v>
      </c>
      <c r="Z207" s="46">
        <f>+'Ark1'!Q2774</f>
        <v>1876</v>
      </c>
      <c r="AA207" s="65">
        <f>+'Ark1'!R2774</f>
        <v>131061</v>
      </c>
      <c r="AB207" s="48">
        <f>+'Ark1'!U2774</f>
        <v>60.445364301574081</v>
      </c>
      <c r="AC207" s="48">
        <f>+'Ark1'!W2774</f>
        <v>80.083161019084145</v>
      </c>
      <c r="AD207" s="65">
        <f t="shared" si="3"/>
        <v>69.861940298507463</v>
      </c>
      <c r="AE207" s="39"/>
      <c r="AF207"/>
    </row>
    <row r="208" spans="24:32">
      <c r="X208" s="46">
        <f>+'Ark1'!C2775</f>
        <v>2015</v>
      </c>
      <c r="Y208" s="47" t="s">
        <v>409</v>
      </c>
      <c r="Z208" s="46">
        <f>+'Ark1'!Q2775</f>
        <v>1864</v>
      </c>
      <c r="AA208" s="65">
        <f>+'Ark1'!R2775</f>
        <v>136111</v>
      </c>
      <c r="AB208" s="48">
        <f>+'Ark1'!U2775</f>
        <v>60.289615599376958</v>
      </c>
      <c r="AC208" s="48">
        <f>+'Ark1'!W2775</f>
        <v>82.051426808123338</v>
      </c>
      <c r="AD208" s="65">
        <f t="shared" si="3"/>
        <v>73.02092274678111</v>
      </c>
      <c r="AE208" s="39"/>
      <c r="AF208"/>
    </row>
    <row r="209" spans="24:32">
      <c r="X209" s="46">
        <f>+'Ark1'!C2776</f>
        <v>2015</v>
      </c>
      <c r="Y209" s="47" t="s">
        <v>408</v>
      </c>
      <c r="Z209" s="46">
        <f>+'Ark1'!Q2776</f>
        <v>1877</v>
      </c>
      <c r="AA209" s="65">
        <f>+'Ark1'!R2776</f>
        <v>136237</v>
      </c>
      <c r="AB209" s="48">
        <f>+'Ark1'!U2776</f>
        <v>60.180046536550286</v>
      </c>
      <c r="AC209" s="48">
        <f>+'Ark1'!W2776</f>
        <v>84.040202734939868</v>
      </c>
      <c r="AD209" s="65">
        <f t="shared" si="3"/>
        <v>72.582312200319663</v>
      </c>
      <c r="AE209" s="39"/>
      <c r="AF209"/>
    </row>
    <row r="210" spans="24:32">
      <c r="X210" s="46">
        <f>+'Ark1'!C2777</f>
        <v>2015</v>
      </c>
      <c r="Y210" s="47" t="s">
        <v>407</v>
      </c>
      <c r="Z210" s="46">
        <f>+'Ark1'!Q2777</f>
        <v>1871</v>
      </c>
      <c r="AA210" s="65">
        <f>+'Ark1'!R2777</f>
        <v>129976</v>
      </c>
      <c r="AB210" s="48">
        <f>+'Ark1'!U2777</f>
        <v>60.086316599346006</v>
      </c>
      <c r="AC210" s="48">
        <f>+'Ark1'!W2777</f>
        <v>86.027496980188261</v>
      </c>
      <c r="AD210" s="65">
        <f t="shared" si="3"/>
        <v>69.46873329770176</v>
      </c>
      <c r="AE210" s="39"/>
      <c r="AF210"/>
    </row>
    <row r="211" spans="24:32">
      <c r="X211" s="46">
        <f>+'Ark1'!C2778</f>
        <v>2015</v>
      </c>
      <c r="Y211" s="47" t="s">
        <v>406</v>
      </c>
      <c r="Z211" s="46">
        <f>+'Ark1'!Q2778</f>
        <v>1896</v>
      </c>
      <c r="AA211" s="65">
        <f>+'Ark1'!R2778</f>
        <v>158027</v>
      </c>
      <c r="AB211" s="48">
        <f>+'Ark1'!U2778</f>
        <v>59.982376094770416</v>
      </c>
      <c r="AC211" s="48">
        <f>+'Ark1'!W2778</f>
        <v>88.493903647545466</v>
      </c>
      <c r="AD211" s="65">
        <f t="shared" si="3"/>
        <v>83.347573839662445</v>
      </c>
      <c r="AE211" s="39"/>
      <c r="AF211"/>
    </row>
    <row r="212" spans="24:32">
      <c r="X212" s="46">
        <f>+'Ark1'!C2779</f>
        <v>2015</v>
      </c>
      <c r="Y212" s="47" t="s">
        <v>405</v>
      </c>
      <c r="Z212" s="46">
        <f>+'Ark1'!Q2779</f>
        <v>1958</v>
      </c>
      <c r="AA212" s="65">
        <f>+'Ark1'!R2779</f>
        <v>166638</v>
      </c>
      <c r="AB212" s="48">
        <f>+'Ark1'!U2779</f>
        <v>59.866246969296881</v>
      </c>
      <c r="AC212" s="48">
        <f>+'Ark1'!W2779</f>
        <v>92.23313128645681</v>
      </c>
      <c r="AD212" s="65">
        <f t="shared" si="3"/>
        <v>85.106230847803886</v>
      </c>
      <c r="AE212" s="39"/>
      <c r="AF212"/>
    </row>
    <row r="213" spans="24:32">
      <c r="X213" s="46">
        <f>+'Ark1'!C2780</f>
        <v>2015</v>
      </c>
      <c r="Y213" s="47" t="s">
        <v>404</v>
      </c>
      <c r="Z213" s="46">
        <f>+'Ark1'!Q2780</f>
        <v>1885</v>
      </c>
      <c r="AA213" s="65">
        <f>+'Ark1'!R2780</f>
        <v>70113</v>
      </c>
      <c r="AB213" s="48">
        <f>+'Ark1'!U2780</f>
        <v>59.710110821103086</v>
      </c>
      <c r="AC213" s="48">
        <f>+'Ark1'!W2780</f>
        <v>97.108674568196079</v>
      </c>
      <c r="AD213" s="65">
        <f t="shared" si="3"/>
        <v>37.195225464190983</v>
      </c>
      <c r="AE213" s="39"/>
      <c r="AF213"/>
    </row>
    <row r="214" spans="24:32">
      <c r="X214" s="46">
        <f>+'Ark1'!C2781</f>
        <v>2015</v>
      </c>
      <c r="Y214" s="47" t="s">
        <v>403</v>
      </c>
      <c r="Z214" s="46">
        <f>+'Ark1'!Q2781</f>
        <v>1652</v>
      </c>
      <c r="AA214" s="65">
        <f>+'Ark1'!R2781</f>
        <v>24676</v>
      </c>
      <c r="AB214" s="48">
        <f>+'Ark1'!U2781</f>
        <v>59.542551467012494</v>
      </c>
      <c r="AC214" s="48">
        <f>+'Ark1'!W2781</f>
        <v>102.10504133571142</v>
      </c>
      <c r="AD214" s="65">
        <f t="shared" si="3"/>
        <v>14.937046004842616</v>
      </c>
      <c r="AE214" s="39"/>
      <c r="AF214"/>
    </row>
    <row r="215" spans="24:32">
      <c r="X215" s="46">
        <f>+'Ark1'!C2782</f>
        <v>2014</v>
      </c>
      <c r="Y215" s="47" t="s">
        <v>402</v>
      </c>
      <c r="Z215" s="46">
        <f>+'Ark1'!Q2782</f>
        <v>1612</v>
      </c>
      <c r="AA215" s="65">
        <f>+'Ark1'!R2782</f>
        <v>18321</v>
      </c>
      <c r="AB215" s="48">
        <f>+'Ark1'!U2782</f>
        <v>64.047439676820602</v>
      </c>
      <c r="AC215" s="48">
        <f>+'Ark1'!W2782</f>
        <v>50.374691560214202</v>
      </c>
      <c r="AD215" s="65">
        <f t="shared" si="3"/>
        <v>11.365384615384615</v>
      </c>
      <c r="AE215" s="39"/>
      <c r="AF215"/>
    </row>
    <row r="216" spans="24:32">
      <c r="X216" s="46">
        <f>+'Ark1'!C2783</f>
        <v>2014</v>
      </c>
      <c r="Y216" s="47" t="s">
        <v>401</v>
      </c>
      <c r="Z216" s="46">
        <f>+'Ark1'!Q2783</f>
        <v>1875</v>
      </c>
      <c r="AA216" s="65">
        <f>+'Ark1'!R2783</f>
        <v>60101</v>
      </c>
      <c r="AB216" s="48">
        <f>+'Ark1'!U2783</f>
        <v>63.051962529741594</v>
      </c>
      <c r="AC216" s="48">
        <f>+'Ark1'!W2783</f>
        <v>59.942741385334415</v>
      </c>
      <c r="AD216" s="65">
        <f t="shared" si="3"/>
        <v>32.053866666666664</v>
      </c>
      <c r="AE216" s="39"/>
      <c r="AF216"/>
    </row>
    <row r="217" spans="24:32">
      <c r="X217" s="46">
        <f>+'Ark1'!C2784</f>
        <v>2014</v>
      </c>
      <c r="Y217" s="47" t="s">
        <v>400</v>
      </c>
      <c r="Z217" s="46">
        <f>+'Ark1'!Q2784</f>
        <v>1726</v>
      </c>
      <c r="AA217" s="65">
        <f>+'Ark1'!R2784</f>
        <v>31940</v>
      </c>
      <c r="AB217" s="48">
        <f>+'Ark1'!U2784</f>
        <v>62.522904468171696</v>
      </c>
      <c r="AC217" s="48">
        <f>+'Ark1'!W2784</f>
        <v>64.108119109496982</v>
      </c>
      <c r="AD217" s="65">
        <f t="shared" si="3"/>
        <v>18.50521436848204</v>
      </c>
      <c r="AE217" s="39"/>
      <c r="AF217"/>
    </row>
    <row r="218" spans="24:32">
      <c r="X218" s="46">
        <f>+'Ark1'!C2785</f>
        <v>2014</v>
      </c>
      <c r="Y218" s="47" t="s">
        <v>399</v>
      </c>
      <c r="Z218" s="46">
        <f>+'Ark1'!Q2785</f>
        <v>1793</v>
      </c>
      <c r="AA218" s="65">
        <f>+'Ark1'!R2785</f>
        <v>44443</v>
      </c>
      <c r="AB218" s="48">
        <f>+'Ark1'!U2785</f>
        <v>62.160430213981954</v>
      </c>
      <c r="AC218" s="48">
        <f>+'Ark1'!W2785</f>
        <v>66.107220484665589</v>
      </c>
      <c r="AD218" s="65">
        <f t="shared" si="3"/>
        <v>24.786949247071945</v>
      </c>
      <c r="AE218" s="39"/>
      <c r="AF218"/>
    </row>
    <row r="219" spans="24:32">
      <c r="X219" s="46">
        <f>+'Ark1'!C2786</f>
        <v>2014</v>
      </c>
      <c r="Y219" s="47" t="s">
        <v>398</v>
      </c>
      <c r="Z219" s="46">
        <f>+'Ark1'!Q2786</f>
        <v>1848</v>
      </c>
      <c r="AA219" s="65">
        <f>+'Ark1'!R2786</f>
        <v>59032</v>
      </c>
      <c r="AB219" s="48">
        <f>+'Ark1'!U2786</f>
        <v>61.923668518769489</v>
      </c>
      <c r="AC219" s="48">
        <f>+'Ark1'!W2786</f>
        <v>68.098756606587386</v>
      </c>
      <c r="AD219" s="65">
        <f t="shared" si="3"/>
        <v>31.943722943722943</v>
      </c>
      <c r="AE219" s="39"/>
      <c r="AF219"/>
    </row>
    <row r="220" spans="24:32">
      <c r="X220" s="46">
        <f>+'Ark1'!C2787</f>
        <v>2014</v>
      </c>
      <c r="Y220" s="47" t="s">
        <v>457</v>
      </c>
      <c r="Z220" s="46">
        <f>+'Ark1'!Q2787</f>
        <v>1860</v>
      </c>
      <c r="AA220" s="65">
        <f>+'Ark1'!R2787</f>
        <v>75712</v>
      </c>
      <c r="AB220" s="48">
        <f>+'Ark1'!U2787</f>
        <v>61.648170651168947</v>
      </c>
      <c r="AC220" s="48">
        <f>+'Ark1'!W2787</f>
        <v>70.098010830801982</v>
      </c>
      <c r="AD220" s="65">
        <f t="shared" si="3"/>
        <v>40.705376344086019</v>
      </c>
      <c r="AE220" s="39"/>
      <c r="AF220"/>
    </row>
    <row r="221" spans="24:32">
      <c r="X221">
        <f>+'Ark1'!C2788</f>
        <v>2014</v>
      </c>
      <c r="Y221" s="3" t="s">
        <v>519</v>
      </c>
      <c r="Z221">
        <f>+'Ark1'!Q2788</f>
        <v>1877</v>
      </c>
      <c r="AA221" s="10">
        <f>+'Ark1'!R2788</f>
        <v>96652</v>
      </c>
      <c r="AB221" s="1">
        <f>+'Ark1'!U2788</f>
        <v>61.402764557381133</v>
      </c>
      <c r="AC221" s="1">
        <f>+'Ark1'!W2788</f>
        <v>72.061128585026736</v>
      </c>
      <c r="AD221" s="10">
        <f t="shared" si="3"/>
        <v>51.492807671816728</v>
      </c>
      <c r="AE221" s="39"/>
      <c r="AF221"/>
    </row>
    <row r="222" spans="24:32">
      <c r="X222">
        <f>+'Ark1'!C2789</f>
        <v>2014</v>
      </c>
      <c r="Y222" s="3" t="s">
        <v>413</v>
      </c>
      <c r="Z222">
        <f>+'Ark1'!Q2789</f>
        <v>1885</v>
      </c>
      <c r="AA222" s="10">
        <f>+'Ark1'!R2789</f>
        <v>112282</v>
      </c>
      <c r="AB222" s="1">
        <f>+'Ark1'!U2789</f>
        <v>61.180860349127194</v>
      </c>
      <c r="AC222" s="1">
        <f>+'Ark1'!W2789</f>
        <v>74.062805486285086</v>
      </c>
      <c r="AD222" s="10">
        <f t="shared" si="3"/>
        <v>59.566047745358091</v>
      </c>
      <c r="AE222" s="39"/>
      <c r="AF222"/>
    </row>
    <row r="223" spans="24:32">
      <c r="X223">
        <f>+'Ark1'!C2790</f>
        <v>2014</v>
      </c>
      <c r="Y223" s="3" t="s">
        <v>412</v>
      </c>
      <c r="Z223">
        <f>+'Ark1'!Q2790</f>
        <v>1898</v>
      </c>
      <c r="AA223" s="10">
        <f>+'Ark1'!R2790</f>
        <v>133100</v>
      </c>
      <c r="AB223" s="1">
        <f>+'Ark1'!U2790</f>
        <v>60.967790892493582</v>
      </c>
      <c r="AC223" s="1">
        <f>+'Ark1'!W2790</f>
        <v>76.05049549583569</v>
      </c>
      <c r="AD223" s="10">
        <f t="shared" si="3"/>
        <v>70.126448893572174</v>
      </c>
      <c r="AE223" s="39"/>
      <c r="AF223"/>
    </row>
    <row r="224" spans="24:32">
      <c r="X224">
        <f>+'Ark1'!C2791</f>
        <v>2014</v>
      </c>
      <c r="Y224" s="3" t="s">
        <v>411</v>
      </c>
      <c r="Z224">
        <f>+'Ark1'!Q2791</f>
        <v>1916</v>
      </c>
      <c r="AA224" s="10">
        <f>+'Ark1'!R2791</f>
        <v>137866</v>
      </c>
      <c r="AB224" s="1">
        <f>+'Ark1'!U2791</f>
        <v>60.768782731057691</v>
      </c>
      <c r="AC224" s="1">
        <f>+'Ark1'!W2791</f>
        <v>78.061667851392983</v>
      </c>
      <c r="AD224" s="10">
        <f t="shared" si="3"/>
        <v>71.955114822546975</v>
      </c>
      <c r="AE224" s="39"/>
      <c r="AF224"/>
    </row>
    <row r="225" spans="24:32">
      <c r="X225">
        <f>+'Ark1'!C2792</f>
        <v>2014</v>
      </c>
      <c r="Y225" s="3" t="s">
        <v>410</v>
      </c>
      <c r="Z225">
        <f>+'Ark1'!Q2792</f>
        <v>1907</v>
      </c>
      <c r="AA225" s="10">
        <f>+'Ark1'!R2792</f>
        <v>140800</v>
      </c>
      <c r="AB225" s="1">
        <f>+'Ark1'!U2792</f>
        <v>60.608616599667599</v>
      </c>
      <c r="AC225" s="1">
        <f>+'Ark1'!W2792</f>
        <v>80.06065782184362</v>
      </c>
      <c r="AD225" s="10">
        <f t="shared" si="3"/>
        <v>73.833245936025165</v>
      </c>
      <c r="AE225" s="39"/>
      <c r="AF225"/>
    </row>
    <row r="226" spans="24:32">
      <c r="X226">
        <f>+'Ark1'!C2793</f>
        <v>2014</v>
      </c>
      <c r="Y226" s="3" t="s">
        <v>409</v>
      </c>
      <c r="Z226">
        <f>+'Ark1'!Q2793</f>
        <v>1888</v>
      </c>
      <c r="AA226" s="10">
        <f>+'Ark1'!R2793</f>
        <v>129152</v>
      </c>
      <c r="AB226" s="1">
        <f>+'Ark1'!U2793</f>
        <v>60.4710919776076</v>
      </c>
      <c r="AC226" s="1">
        <f>+'Ark1'!W2793</f>
        <v>82.036528559593933</v>
      </c>
      <c r="AD226" s="10">
        <f t="shared" si="3"/>
        <v>68.406779661016955</v>
      </c>
      <c r="AE226" s="39"/>
      <c r="AF226"/>
    </row>
    <row r="227" spans="24:32">
      <c r="X227">
        <f>+'Ark1'!C2794</f>
        <v>2014</v>
      </c>
      <c r="Y227" s="3" t="s">
        <v>408</v>
      </c>
      <c r="Z227">
        <f>+'Ark1'!Q2794</f>
        <v>1900</v>
      </c>
      <c r="AA227" s="10">
        <f>+'Ark1'!R2794</f>
        <v>116025</v>
      </c>
      <c r="AB227" s="1">
        <f>+'Ark1'!U2794</f>
        <v>60.391846584787778</v>
      </c>
      <c r="AC227" s="1">
        <f>+'Ark1'!W2794</f>
        <v>84.023968110320453</v>
      </c>
      <c r="AD227" s="10">
        <f t="shared" si="3"/>
        <v>61.065789473684212</v>
      </c>
      <c r="AE227" s="39"/>
      <c r="AF227"/>
    </row>
    <row r="228" spans="24:32">
      <c r="X228">
        <f>+'Ark1'!C2795</f>
        <v>2014</v>
      </c>
      <c r="Y228" s="3" t="s">
        <v>407</v>
      </c>
      <c r="Z228">
        <f>+'Ark1'!Q2795</f>
        <v>1888</v>
      </c>
      <c r="AA228" s="10">
        <f>+'Ark1'!R2795</f>
        <v>98217</v>
      </c>
      <c r="AB228" s="1">
        <f>+'Ark1'!U2795</f>
        <v>60.247452070415513</v>
      </c>
      <c r="AC228" s="1">
        <f>+'Ark1'!W2795</f>
        <v>86.022418725881849</v>
      </c>
      <c r="AD228" s="10">
        <f t="shared" si="3"/>
        <v>52.021716101694913</v>
      </c>
      <c r="AE228" s="39"/>
      <c r="AF228"/>
    </row>
    <row r="229" spans="24:32">
      <c r="X229">
        <f>+'Ark1'!C2796</f>
        <v>2014</v>
      </c>
      <c r="Y229" s="3" t="s">
        <v>406</v>
      </c>
      <c r="Z229">
        <f>+'Ark1'!Q2796</f>
        <v>1907</v>
      </c>
      <c r="AA229" s="10">
        <f>+'Ark1'!R2796</f>
        <v>107510</v>
      </c>
      <c r="AB229" s="1">
        <f>+'Ark1'!U2796</f>
        <v>60.152739280066967</v>
      </c>
      <c r="AC229" s="1">
        <f>+'Ark1'!W2796</f>
        <v>88.466093386660489</v>
      </c>
      <c r="AD229" s="10">
        <f t="shared" si="3"/>
        <v>56.376507603565813</v>
      </c>
      <c r="AE229" s="39"/>
      <c r="AF229"/>
    </row>
    <row r="230" spans="24:32">
      <c r="X230">
        <f>+'Ark1'!C2797</f>
        <v>2014</v>
      </c>
      <c r="Y230" s="3" t="s">
        <v>405</v>
      </c>
      <c r="Z230">
        <f>+'Ark1'!Q2797</f>
        <v>1938</v>
      </c>
      <c r="AA230" s="10">
        <f>+'Ark1'!R2797</f>
        <v>94615</v>
      </c>
      <c r="AB230" s="1">
        <f>+'Ark1'!U2797</f>
        <v>59.967224377199763</v>
      </c>
      <c r="AC230" s="1">
        <f>+'Ark1'!W2797</f>
        <v>92.161466183293314</v>
      </c>
      <c r="AD230" s="10">
        <f t="shared" si="3"/>
        <v>48.820949432404539</v>
      </c>
      <c r="AE230" s="39"/>
      <c r="AF230"/>
    </row>
    <row r="231" spans="24:32">
      <c r="X231">
        <f>+'Ark1'!C2798</f>
        <v>2014</v>
      </c>
      <c r="Y231" s="3" t="s">
        <v>404</v>
      </c>
      <c r="Z231">
        <f>+'Ark1'!Q2798</f>
        <v>1742</v>
      </c>
      <c r="AA231" s="10">
        <f>+'Ark1'!R2798</f>
        <v>34105</v>
      </c>
      <c r="AB231" s="1">
        <f>+'Ark1'!U2798</f>
        <v>59.816555728235059</v>
      </c>
      <c r="AC231" s="1">
        <f>+'Ark1'!W2798</f>
        <v>97.096513503211654</v>
      </c>
      <c r="AD231" s="10">
        <f t="shared" si="3"/>
        <v>19.578071182548793</v>
      </c>
      <c r="AE231" s="39"/>
      <c r="AF231"/>
    </row>
    <row r="232" spans="24:32">
      <c r="X232">
        <f>+'Ark1'!C2799</f>
        <v>2014</v>
      </c>
      <c r="Y232" s="3" t="s">
        <v>403</v>
      </c>
      <c r="Z232">
        <f>+'Ark1'!Q2799</f>
        <v>1413</v>
      </c>
      <c r="AA232" s="10">
        <f>+'Ark1'!R2799</f>
        <v>12923</v>
      </c>
      <c r="AB232" s="1">
        <f>+'Ark1'!U2799</f>
        <v>59.687533854368191</v>
      </c>
      <c r="AC232" s="1">
        <f>+'Ark1'!W2799</f>
        <v>102.51777451056242</v>
      </c>
      <c r="AD232" s="10">
        <f t="shared" si="3"/>
        <v>9.1457891012031141</v>
      </c>
      <c r="AE232" s="39"/>
      <c r="AF232"/>
    </row>
    <row r="233" spans="24:32">
      <c r="X233">
        <f>+'Ark1'!C2800</f>
        <v>2013</v>
      </c>
      <c r="Y233" s="3" t="s">
        <v>402</v>
      </c>
      <c r="Z233">
        <f>+'Ark1'!Q2800</f>
        <v>1754</v>
      </c>
      <c r="AA233" s="10">
        <f>+'Ark1'!R2800</f>
        <v>24583</v>
      </c>
      <c r="AB233" s="1">
        <f>+'Ark1'!U2800</f>
        <v>63.043372121409405</v>
      </c>
      <c r="AC233" s="1">
        <f>+'Ark1'!W2800</f>
        <v>50.386732036780629</v>
      </c>
      <c r="AD233" s="10">
        <f t="shared" si="3"/>
        <v>14.015393386545039</v>
      </c>
      <c r="AE233" s="39"/>
      <c r="AF233"/>
    </row>
    <row r="234" spans="24:32">
      <c r="X234">
        <f>+'Ark1'!C2801</f>
        <v>2013</v>
      </c>
      <c r="Y234" s="3" t="s">
        <v>401</v>
      </c>
      <c r="Z234">
        <f>+'Ark1'!Q2801</f>
        <v>1972</v>
      </c>
      <c r="AA234" s="10">
        <f>+'Ark1'!R2801</f>
        <v>82044</v>
      </c>
      <c r="AB234" s="1">
        <f>+'Ark1'!U2801</f>
        <v>63.240464203430321</v>
      </c>
      <c r="AC234" s="1">
        <f>+'Ark1'!W2801</f>
        <v>59.948008728194239</v>
      </c>
      <c r="AD234" s="10">
        <f t="shared" si="3"/>
        <v>41.604462474645032</v>
      </c>
      <c r="AE234" s="39"/>
      <c r="AF234"/>
    </row>
    <row r="235" spans="24:32">
      <c r="X235">
        <f>+'Ark1'!C2802</f>
        <v>2013</v>
      </c>
      <c r="Y235" s="3" t="s">
        <v>400</v>
      </c>
      <c r="Z235">
        <f>+'Ark1'!Q2802</f>
        <v>1851</v>
      </c>
      <c r="AA235" s="10">
        <f>+'Ark1'!R2802</f>
        <v>42722</v>
      </c>
      <c r="AB235" s="1">
        <f>+'Ark1'!U2802</f>
        <v>62.966220328667085</v>
      </c>
      <c r="AC235" s="1">
        <f>+'Ark1'!W2802</f>
        <v>64.102259000889489</v>
      </c>
      <c r="AD235" s="10">
        <f t="shared" si="3"/>
        <v>23.080497028633172</v>
      </c>
      <c r="AE235" s="39"/>
      <c r="AF235"/>
    </row>
    <row r="236" spans="24:32">
      <c r="X236">
        <f>+'Ark1'!C2803</f>
        <v>2013</v>
      </c>
      <c r="Y236" s="3" t="s">
        <v>399</v>
      </c>
      <c r="Z236">
        <f>+'Ark1'!Q2803</f>
        <v>1894</v>
      </c>
      <c r="AA236" s="10">
        <f>+'Ark1'!R2803</f>
        <v>59778</v>
      </c>
      <c r="AB236" s="1">
        <f>+'Ark1'!U2803</f>
        <v>62.77449520718671</v>
      </c>
      <c r="AC236" s="1">
        <f>+'Ark1'!W2803</f>
        <v>66.101927162621777</v>
      </c>
      <c r="AD236" s="10">
        <f t="shared" si="3"/>
        <v>31.561774023231255</v>
      </c>
      <c r="AE236" s="39"/>
      <c r="AF236"/>
    </row>
    <row r="237" spans="24:32">
      <c r="X237">
        <f>+'Ark1'!C2804</f>
        <v>2013</v>
      </c>
      <c r="Y237" s="3" t="s">
        <v>398</v>
      </c>
      <c r="Z237">
        <f>+'Ark1'!Q2804</f>
        <v>1928</v>
      </c>
      <c r="AA237" s="10">
        <f>+'Ark1'!R2804</f>
        <v>76291</v>
      </c>
      <c r="AB237" s="1">
        <f>+'Ark1'!U2804</f>
        <v>62.572932232271597</v>
      </c>
      <c r="AC237" s="1">
        <f>+'Ark1'!W2804</f>
        <v>68.093621837724271</v>
      </c>
      <c r="AD237" s="10">
        <f t="shared" si="3"/>
        <v>39.57002074688797</v>
      </c>
      <c r="AE237" s="39"/>
      <c r="AF237"/>
    </row>
    <row r="238" spans="24:32">
      <c r="X238">
        <f>+'Ark1'!C2805</f>
        <v>2013</v>
      </c>
      <c r="Y238" s="3" t="s">
        <v>457</v>
      </c>
      <c r="Z238">
        <f>+'Ark1'!Q2805</f>
        <v>1947</v>
      </c>
      <c r="AA238" s="10">
        <f>+'Ark1'!R2805</f>
        <v>95801</v>
      </c>
      <c r="AB238" s="1">
        <f>+'Ark1'!U2805</f>
        <v>62.331704923850985</v>
      </c>
      <c r="AC238" s="1">
        <f>+'Ark1'!W2805</f>
        <v>70.090122026325901</v>
      </c>
      <c r="AD238" s="10">
        <f t="shared" si="3"/>
        <v>49.204417051874678</v>
      </c>
      <c r="AE238" s="39"/>
      <c r="AF238"/>
    </row>
    <row r="239" spans="24:32">
      <c r="X239" s="46">
        <f>+'Ark1'!C2806</f>
        <v>2013</v>
      </c>
      <c r="Y239" s="47" t="s">
        <v>519</v>
      </c>
      <c r="Z239" s="46">
        <f>+'Ark1'!Q2806</f>
        <v>1960</v>
      </c>
      <c r="AA239" s="65">
        <f>+'Ark1'!R2806</f>
        <v>117018</v>
      </c>
      <c r="AB239" s="48">
        <f>+'Ark1'!U2806</f>
        <v>62.099156532811477</v>
      </c>
      <c r="AC239" s="48">
        <f>+'Ark1'!W2806</f>
        <v>72.04662399480344</v>
      </c>
      <c r="AD239" s="65">
        <f t="shared" si="3"/>
        <v>59.703061224489794</v>
      </c>
      <c r="AE239" s="39"/>
      <c r="AF239"/>
    </row>
    <row r="240" spans="24:32">
      <c r="X240" s="46">
        <f>+'Ark1'!C2807</f>
        <v>2013</v>
      </c>
      <c r="Y240" s="47" t="s">
        <v>413</v>
      </c>
      <c r="Z240" s="46">
        <f>+'Ark1'!Q2807</f>
        <v>1969</v>
      </c>
      <c r="AA240" s="65">
        <f>+'Ark1'!R2807</f>
        <v>131466</v>
      </c>
      <c r="AB240" s="48">
        <f>+'Ark1'!U2807</f>
        <v>61.859755216296598</v>
      </c>
      <c r="AC240" s="48">
        <f>+'Ark1'!W2807</f>
        <v>74.052916942410178</v>
      </c>
      <c r="AD240" s="65">
        <f t="shared" si="3"/>
        <v>66.767902488572886</v>
      </c>
      <c r="AE240" s="39"/>
      <c r="AF240"/>
    </row>
    <row r="241" spans="24:32">
      <c r="X241" s="46">
        <f>+'Ark1'!C2808</f>
        <v>2013</v>
      </c>
      <c r="Y241" s="47" t="s">
        <v>412</v>
      </c>
      <c r="Z241" s="46">
        <f>+'Ark1'!Q2808</f>
        <v>1994</v>
      </c>
      <c r="AA241" s="65">
        <f>+'Ark1'!R2808</f>
        <v>145608</v>
      </c>
      <c r="AB241" s="48">
        <f>+'Ark1'!U2808</f>
        <v>61.607281193341031</v>
      </c>
      <c r="AC241" s="48">
        <f>+'Ark1'!W2808</f>
        <v>76.045568924784561</v>
      </c>
      <c r="AD241" s="65">
        <f t="shared" si="3"/>
        <v>73.023069207622868</v>
      </c>
      <c r="AE241" s="39"/>
      <c r="AF241"/>
    </row>
    <row r="242" spans="24:32">
      <c r="X242" s="46">
        <f>+'Ark1'!C2809</f>
        <v>2013</v>
      </c>
      <c r="Y242" s="47" t="s">
        <v>411</v>
      </c>
      <c r="Z242" s="46">
        <f>+'Ark1'!Q2809</f>
        <v>1972</v>
      </c>
      <c r="AA242" s="65">
        <f>+'Ark1'!R2809</f>
        <v>140304</v>
      </c>
      <c r="AB242" s="48">
        <f>+'Ark1'!U2809</f>
        <v>61.359034667578989</v>
      </c>
      <c r="AC242" s="48">
        <f>+'Ark1'!W2809</f>
        <v>78.039152126811587</v>
      </c>
      <c r="AD242" s="65">
        <f t="shared" si="3"/>
        <v>71.148073022312374</v>
      </c>
      <c r="AE242" s="39"/>
      <c r="AF242"/>
    </row>
    <row r="243" spans="24:32">
      <c r="X243" s="46">
        <f>+'Ark1'!C2810</f>
        <v>2013</v>
      </c>
      <c r="Y243" s="47" t="s">
        <v>410</v>
      </c>
      <c r="Z243" s="46">
        <f>+'Ark1'!Q2810</f>
        <v>1979</v>
      </c>
      <c r="AA243" s="65">
        <f>+'Ark1'!R2810</f>
        <v>135012</v>
      </c>
      <c r="AB243" s="48">
        <f>+'Ark1'!U2810</f>
        <v>61.114456492756197</v>
      </c>
      <c r="AC243" s="48">
        <f>+'Ark1'!W2810</f>
        <v>80.049928895208993</v>
      </c>
      <c r="AD243" s="65">
        <f t="shared" si="3"/>
        <v>68.222334512379987</v>
      </c>
      <c r="AE243" s="39"/>
      <c r="AF243"/>
    </row>
    <row r="244" spans="24:32">
      <c r="X244" s="46">
        <f>+'Ark1'!C2811</f>
        <v>2013</v>
      </c>
      <c r="Y244" s="47" t="s">
        <v>409</v>
      </c>
      <c r="Z244" s="46">
        <f>+'Ark1'!Q2811</f>
        <v>1967</v>
      </c>
      <c r="AA244" s="65">
        <f>+'Ark1'!R2811</f>
        <v>112498</v>
      </c>
      <c r="AB244" s="48">
        <f>+'Ark1'!U2811</f>
        <v>60.859960710063376</v>
      </c>
      <c r="AC244" s="48">
        <f>+'Ark1'!W2811</f>
        <v>82.023851302702894</v>
      </c>
      <c r="AD244" s="65">
        <f t="shared" si="3"/>
        <v>57.192679206914086</v>
      </c>
      <c r="AE244" s="39"/>
      <c r="AF244"/>
    </row>
    <row r="245" spans="24:32">
      <c r="X245" s="46">
        <f>+'Ark1'!C2812</f>
        <v>2013</v>
      </c>
      <c r="Y245" s="47" t="s">
        <v>408</v>
      </c>
      <c r="Z245" s="46">
        <f>+'Ark1'!Q2812</f>
        <v>1956</v>
      </c>
      <c r="AA245" s="65">
        <f>+'Ark1'!R2812</f>
        <v>94608</v>
      </c>
      <c r="AB245" s="48">
        <f>+'Ark1'!U2812</f>
        <v>60.609145104008114</v>
      </c>
      <c r="AC245" s="48">
        <f>+'Ark1'!W2812</f>
        <v>84.017928716386706</v>
      </c>
      <c r="AD245" s="65">
        <f t="shared" si="3"/>
        <v>48.368098159509202</v>
      </c>
      <c r="AE245" s="39"/>
      <c r="AF245"/>
    </row>
    <row r="246" spans="24:32">
      <c r="X246" s="46">
        <f>+'Ark1'!C2813</f>
        <v>2013</v>
      </c>
      <c r="Y246" s="47" t="s">
        <v>407</v>
      </c>
      <c r="Z246" s="46">
        <f>+'Ark1'!Q2813</f>
        <v>1939</v>
      </c>
      <c r="AA246" s="65">
        <f>+'Ark1'!R2813</f>
        <v>75823</v>
      </c>
      <c r="AB246" s="48">
        <f>+'Ark1'!U2813</f>
        <v>60.318293921369509</v>
      </c>
      <c r="AC246" s="48">
        <f>+'Ark1'!W2813</f>
        <v>86.01611516294362</v>
      </c>
      <c r="AD246" s="65">
        <f t="shared" si="3"/>
        <v>39.104177411036616</v>
      </c>
      <c r="AE246" s="39"/>
      <c r="AF246"/>
    </row>
    <row r="247" spans="24:32">
      <c r="X247" s="46">
        <f>+'Ark1'!C2814</f>
        <v>2013</v>
      </c>
      <c r="Y247" s="47" t="s">
        <v>406</v>
      </c>
      <c r="Z247" s="46">
        <f>+'Ark1'!Q2814</f>
        <v>1956</v>
      </c>
      <c r="AA247" s="65">
        <f>+'Ark1'!R2814</f>
        <v>79706</v>
      </c>
      <c r="AB247" s="48">
        <f>+'Ark1'!U2814</f>
        <v>59.929917446616301</v>
      </c>
      <c r="AC247" s="48">
        <f>+'Ark1'!W2814</f>
        <v>88.466515695179339</v>
      </c>
      <c r="AD247" s="65">
        <f t="shared" si="3"/>
        <v>40.749488752556239</v>
      </c>
      <c r="AE247" s="39"/>
      <c r="AF247"/>
    </row>
    <row r="248" spans="24:32">
      <c r="X248" s="46">
        <f>+'Ark1'!C2815</f>
        <v>2013</v>
      </c>
      <c r="Y248" s="47" t="s">
        <v>405</v>
      </c>
      <c r="Z248" s="46">
        <f>+'Ark1'!Q2815</f>
        <v>1983</v>
      </c>
      <c r="AA248" s="65">
        <f>+'Ark1'!R2815</f>
        <v>69349</v>
      </c>
      <c r="AB248" s="48">
        <f>+'Ark1'!U2815</f>
        <v>59.355608110056814</v>
      </c>
      <c r="AC248" s="48">
        <f>+'Ark1'!W2815</f>
        <v>92.166847402878844</v>
      </c>
      <c r="AD248" s="65">
        <f t="shared" si="3"/>
        <v>34.971759959657085</v>
      </c>
      <c r="AE248" s="39"/>
      <c r="AF248"/>
    </row>
    <row r="249" spans="24:32">
      <c r="X249" s="46">
        <f>+'Ark1'!C2816</f>
        <v>2013</v>
      </c>
      <c r="Y249" s="47" t="s">
        <v>404</v>
      </c>
      <c r="Z249" s="46">
        <f>+'Ark1'!Q2816</f>
        <v>1656</v>
      </c>
      <c r="AA249" s="65">
        <f>+'Ark1'!R2816</f>
        <v>25663</v>
      </c>
      <c r="AB249" s="48">
        <f>+'Ark1'!U2816</f>
        <v>58.489088074824622</v>
      </c>
      <c r="AC249" s="48">
        <f>+'Ark1'!W2816</f>
        <v>97.110565081839297</v>
      </c>
      <c r="AD249" s="65">
        <f t="shared" si="3"/>
        <v>15.496980676328503</v>
      </c>
      <c r="AE249" s="39"/>
      <c r="AF249"/>
    </row>
    <row r="250" spans="24:32">
      <c r="X250" s="46">
        <f>+'Ark1'!C2817</f>
        <v>2013</v>
      </c>
      <c r="Y250" s="47" t="s">
        <v>403</v>
      </c>
      <c r="Z250" s="46">
        <f>+'Ark1'!Q2817</f>
        <v>1222</v>
      </c>
      <c r="AA250" s="65">
        <f>+'Ark1'!R2817</f>
        <v>10565</v>
      </c>
      <c r="AB250" s="48">
        <f>+'Ark1'!U2817</f>
        <v>57.461807856128736</v>
      </c>
      <c r="AC250" s="48">
        <f>+'Ark1'!W2817</f>
        <v>102.59614765735898</v>
      </c>
      <c r="AD250" s="65">
        <f t="shared" si="3"/>
        <v>8.6456628477905078</v>
      </c>
      <c r="AE250" s="39"/>
      <c r="AF250"/>
    </row>
    <row r="251" spans="24:32">
      <c r="X251" s="46">
        <f>+'Ark1'!C2818</f>
        <v>2012</v>
      </c>
      <c r="Y251" s="47" t="s">
        <v>402</v>
      </c>
      <c r="Z251" s="46">
        <f>+'Ark1'!Q2818</f>
        <v>1634</v>
      </c>
      <c r="AA251" s="65">
        <f>+'Ark1'!R2818</f>
        <v>14479</v>
      </c>
      <c r="AB251" s="48">
        <f>+'Ark1'!U2818</f>
        <v>63.223366035650152</v>
      </c>
      <c r="AC251" s="48">
        <f>+'Ark1'!W2818</f>
        <v>50.320671548984315</v>
      </c>
      <c r="AD251" s="65">
        <f t="shared" si="3"/>
        <v>8.8610771113831088</v>
      </c>
      <c r="AE251" s="39"/>
      <c r="AF251"/>
    </row>
    <row r="252" spans="24:32">
      <c r="X252" s="46">
        <f>+'Ark1'!C2819</f>
        <v>2012</v>
      </c>
      <c r="Y252" s="47" t="s">
        <v>401</v>
      </c>
      <c r="Z252" s="46">
        <f>+'Ark1'!Q2819</f>
        <v>2012</v>
      </c>
      <c r="AA252" s="65">
        <f>+'Ark1'!R2819</f>
        <v>48092</v>
      </c>
      <c r="AB252" s="48">
        <f>+'Ark1'!U2819</f>
        <v>63.481238039770354</v>
      </c>
      <c r="AC252" s="48">
        <f>+'Ark1'!W2819</f>
        <v>59.997582993592509</v>
      </c>
      <c r="AD252" s="65">
        <f t="shared" si="3"/>
        <v>23.902584493041751</v>
      </c>
      <c r="AE252" s="39"/>
      <c r="AF252"/>
    </row>
    <row r="253" spans="24:32">
      <c r="X253" s="46">
        <f>+'Ark1'!C2820</f>
        <v>2012</v>
      </c>
      <c r="Y253" s="47" t="s">
        <v>400</v>
      </c>
      <c r="Z253" s="46">
        <f>+'Ark1'!Q2820</f>
        <v>1838</v>
      </c>
      <c r="AA253" s="65">
        <f>+'Ark1'!R2820</f>
        <v>26141</v>
      </c>
      <c r="AB253" s="48">
        <f>+'Ark1'!U2820</f>
        <v>63.211132364192792</v>
      </c>
      <c r="AC253" s="48">
        <f>+'Ark1'!W2820</f>
        <v>64.104961744452822</v>
      </c>
      <c r="AD253" s="65">
        <f t="shared" si="3"/>
        <v>14.22252448313384</v>
      </c>
      <c r="AE253" s="39"/>
      <c r="AF253"/>
    </row>
    <row r="254" spans="24:32">
      <c r="X254" s="46">
        <f>+'Ark1'!C2821</f>
        <v>2012</v>
      </c>
      <c r="Y254" s="47" t="s">
        <v>399</v>
      </c>
      <c r="Z254" s="46">
        <f>+'Ark1'!Q2821</f>
        <v>1930</v>
      </c>
      <c r="AA254" s="65">
        <f>+'Ark1'!R2821</f>
        <v>37578</v>
      </c>
      <c r="AB254" s="48">
        <f>+'Ark1'!U2821</f>
        <v>63.019374584164993</v>
      </c>
      <c r="AC254" s="48">
        <f>+'Ark1'!W2821</f>
        <v>66.109101796407316</v>
      </c>
      <c r="AD254" s="65">
        <f t="shared" si="3"/>
        <v>19.470466321243524</v>
      </c>
      <c r="AE254" s="39"/>
      <c r="AF254"/>
    </row>
    <row r="255" spans="24:32">
      <c r="X255" s="46">
        <f>+'Ark1'!C2822</f>
        <v>2012</v>
      </c>
      <c r="Y255" s="47" t="s">
        <v>398</v>
      </c>
      <c r="Z255" s="46">
        <f>+'Ark1'!Q2822</f>
        <v>2013</v>
      </c>
      <c r="AA255" s="65">
        <f>+'Ark1'!R2822</f>
        <v>49333</v>
      </c>
      <c r="AB255" s="48">
        <f>+'Ark1'!U2822</f>
        <v>62.849172883554992</v>
      </c>
      <c r="AC255" s="48">
        <f>+'Ark1'!W2822</f>
        <v>68.09792612714881</v>
      </c>
      <c r="AD255" s="65">
        <f t="shared" si="3"/>
        <v>24.507203179334326</v>
      </c>
      <c r="AE255" s="39"/>
      <c r="AF255"/>
    </row>
    <row r="256" spans="24:32">
      <c r="X256" s="46">
        <f>+'Ark1'!C2823</f>
        <v>2012</v>
      </c>
      <c r="Y256" s="47" t="s">
        <v>457</v>
      </c>
      <c r="Z256" s="46">
        <f>+'Ark1'!Q2823</f>
        <v>2036</v>
      </c>
      <c r="AA256" s="65">
        <f>+'Ark1'!R2823</f>
        <v>65076</v>
      </c>
      <c r="AB256" s="48">
        <f>+'Ark1'!U2823</f>
        <v>62.59278952544873</v>
      </c>
      <c r="AC256" s="48">
        <f>+'Ark1'!W2823</f>
        <v>70.102561777722414</v>
      </c>
      <c r="AD256" s="65">
        <f t="shared" si="3"/>
        <v>31.962671905697444</v>
      </c>
      <c r="AE256" s="39"/>
      <c r="AF256"/>
    </row>
    <row r="257" spans="24:32">
      <c r="X257">
        <f>+'Ark1'!C2824</f>
        <v>2012</v>
      </c>
      <c r="Y257" s="3" t="s">
        <v>519</v>
      </c>
      <c r="Z257">
        <f>+'Ark1'!Q2824</f>
        <v>2080</v>
      </c>
      <c r="AA257" s="10">
        <f>+'Ark1'!R2824</f>
        <v>84200</v>
      </c>
      <c r="AB257" s="1">
        <f>+'Ark1'!U2824</f>
        <v>62.310446803962094</v>
      </c>
      <c r="AC257" s="1">
        <f>+'Ark1'!W2824</f>
        <v>72.058696168554306</v>
      </c>
      <c r="AD257" s="10">
        <f t="shared" si="3"/>
        <v>40.480769230769234</v>
      </c>
      <c r="AE257" s="39"/>
      <c r="AF257"/>
    </row>
    <row r="258" spans="24:32">
      <c r="X258">
        <f>+'Ark1'!C2825</f>
        <v>2012</v>
      </c>
      <c r="Y258" s="3" t="s">
        <v>413</v>
      </c>
      <c r="Z258">
        <f>+'Ark1'!Q2825</f>
        <v>2102</v>
      </c>
      <c r="AA258" s="10">
        <f>+'Ark1'!R2825</f>
        <v>101966.5</v>
      </c>
      <c r="AB258" s="1">
        <f>+'Ark1'!U2825</f>
        <v>62.057798025667303</v>
      </c>
      <c r="AC258" s="1">
        <f>+'Ark1'!W2825</f>
        <v>74.068692654364924</v>
      </c>
      <c r="AD258" s="10">
        <f t="shared" si="3"/>
        <v>48.509276879162705</v>
      </c>
      <c r="AE258" s="39"/>
      <c r="AF258"/>
    </row>
    <row r="259" spans="24:32">
      <c r="X259">
        <f>+'Ark1'!C2826</f>
        <v>2012</v>
      </c>
      <c r="Y259" s="3" t="s">
        <v>412</v>
      </c>
      <c r="Z259">
        <f>+'Ark1'!Q2826</f>
        <v>2101</v>
      </c>
      <c r="AA259" s="10">
        <f>+'Ark1'!R2826</f>
        <v>125646</v>
      </c>
      <c r="AB259" s="1">
        <f>+'Ark1'!U2826</f>
        <v>61.786999673678608</v>
      </c>
      <c r="AC259" s="1">
        <f>+'Ark1'!W2826</f>
        <v>76.064446885221102</v>
      </c>
      <c r="AD259" s="10">
        <f t="shared" si="3"/>
        <v>59.802950975725842</v>
      </c>
      <c r="AE259" s="39"/>
      <c r="AF259"/>
    </row>
    <row r="260" spans="24:32">
      <c r="X260">
        <f>+'Ark1'!C2827</f>
        <v>2012</v>
      </c>
      <c r="Y260" s="3" t="s">
        <v>411</v>
      </c>
      <c r="Z260">
        <f>+'Ark1'!Q2827</f>
        <v>2141</v>
      </c>
      <c r="AA260" s="10">
        <f>+'Ark1'!R2827</f>
        <v>135283</v>
      </c>
      <c r="AB260" s="1">
        <f>+'Ark1'!U2827</f>
        <v>61.50055071371019</v>
      </c>
      <c r="AC260" s="1">
        <f>+'Ark1'!W2827</f>
        <v>78.054956792997814</v>
      </c>
      <c r="AD260" s="10">
        <f t="shared" si="3"/>
        <v>63.186828584773473</v>
      </c>
      <c r="AE260" s="39"/>
      <c r="AF260"/>
    </row>
    <row r="261" spans="24:32">
      <c r="X261">
        <f>+'Ark1'!C2828</f>
        <v>2012</v>
      </c>
      <c r="Y261" s="3" t="s">
        <v>410</v>
      </c>
      <c r="Z261">
        <f>+'Ark1'!Q2828</f>
        <v>2116</v>
      </c>
      <c r="AA261" s="10">
        <f>+'Ark1'!R2828</f>
        <v>148617</v>
      </c>
      <c r="AB261" s="1">
        <f>+'Ark1'!U2828</f>
        <v>61.212302081300592</v>
      </c>
      <c r="AC261" s="1">
        <f>+'Ark1'!W2828</f>
        <v>80.072665854692318</v>
      </c>
      <c r="AD261" s="10">
        <f t="shared" si="3"/>
        <v>70.234877126654069</v>
      </c>
      <c r="AE261" s="39"/>
      <c r="AF261"/>
    </row>
    <row r="262" spans="24:32">
      <c r="X262">
        <f>+'Ark1'!C2829</f>
        <v>2012</v>
      </c>
      <c r="Y262" s="3" t="s">
        <v>409</v>
      </c>
      <c r="Z262">
        <f>+'Ark1'!Q2829</f>
        <v>2124</v>
      </c>
      <c r="AA262" s="10">
        <f>+'Ark1'!R2829</f>
        <v>139280</v>
      </c>
      <c r="AB262" s="1">
        <f>+'Ark1'!U2829</f>
        <v>60.956200815670066</v>
      </c>
      <c r="AC262" s="1">
        <f>+'Ark1'!W2829</f>
        <v>82.046483140904812</v>
      </c>
      <c r="AD262" s="10">
        <f t="shared" si="3"/>
        <v>65.574387947269301</v>
      </c>
      <c r="AE262" s="39"/>
      <c r="AF262"/>
    </row>
    <row r="263" spans="24:32">
      <c r="X263">
        <f>+'Ark1'!C2830</f>
        <v>2012</v>
      </c>
      <c r="Y263" s="3" t="s">
        <v>408</v>
      </c>
      <c r="Z263">
        <f>+'Ark1'!Q2830</f>
        <v>2094</v>
      </c>
      <c r="AA263" s="10">
        <f>+'Ark1'!R2830</f>
        <v>129039</v>
      </c>
      <c r="AB263" s="1">
        <f>+'Ark1'!U2830</f>
        <v>60.677671859257515</v>
      </c>
      <c r="AC263" s="1">
        <f>+'Ark1'!W2830</f>
        <v>84.034453227929774</v>
      </c>
      <c r="AD263" s="10">
        <f t="shared" si="3"/>
        <v>61.623209169054441</v>
      </c>
      <c r="AE263" s="39"/>
      <c r="AF263"/>
    </row>
    <row r="264" spans="24:32">
      <c r="X264">
        <f>+'Ark1'!C2831</f>
        <v>2012</v>
      </c>
      <c r="Y264" s="3" t="s">
        <v>407</v>
      </c>
      <c r="Z264">
        <f>+'Ark1'!Q2831</f>
        <v>2095</v>
      </c>
      <c r="AA264" s="10">
        <f>+'Ark1'!R2831</f>
        <v>112077</v>
      </c>
      <c r="AB264" s="1">
        <f>+'Ark1'!U2831</f>
        <v>60.380544476269485</v>
      </c>
      <c r="AC264" s="1">
        <f>+'Ark1'!W2831</f>
        <v>86.022776632670656</v>
      </c>
      <c r="AD264" s="10">
        <f t="shared" si="3"/>
        <v>53.497374701670644</v>
      </c>
      <c r="AE264" s="39"/>
      <c r="AF264"/>
    </row>
    <row r="265" spans="24:32">
      <c r="X265">
        <f>+'Ark1'!C2832</f>
        <v>2012</v>
      </c>
      <c r="Y265" s="3" t="s">
        <v>406</v>
      </c>
      <c r="Z265">
        <f>+'Ark1'!Q2832</f>
        <v>2127</v>
      </c>
      <c r="AA265" s="10">
        <f>+'Ark1'!R2832</f>
        <v>123990</v>
      </c>
      <c r="AB265" s="1">
        <f>+'Ark1'!U2832</f>
        <v>59.981868774448529</v>
      </c>
      <c r="AC265" s="1">
        <f>+'Ark1'!W2832</f>
        <v>88.469924587650297</v>
      </c>
      <c r="AD265" s="10">
        <f t="shared" si="3"/>
        <v>58.293370944992951</v>
      </c>
      <c r="AE265" s="39"/>
      <c r="AF265"/>
    </row>
    <row r="266" spans="24:32">
      <c r="X266">
        <f>+'Ark1'!C2833</f>
        <v>2012</v>
      </c>
      <c r="Y266" s="3" t="s">
        <v>405</v>
      </c>
      <c r="Z266">
        <f>+'Ark1'!Q2833</f>
        <v>2121</v>
      </c>
      <c r="AA266" s="10">
        <f>+'Ark1'!R2833</f>
        <v>114575</v>
      </c>
      <c r="AB266" s="1">
        <f>+'Ark1'!U2833</f>
        <v>59.349409895596914</v>
      </c>
      <c r="AC266" s="1">
        <f>+'Ark1'!W2833</f>
        <v>92.169436782010479</v>
      </c>
      <c r="AD266" s="10">
        <f t="shared" si="3"/>
        <v>54.019330504479022</v>
      </c>
      <c r="AE266" s="39"/>
      <c r="AF266"/>
    </row>
    <row r="267" spans="24:32">
      <c r="X267">
        <f>+'Ark1'!C2834</f>
        <v>2012</v>
      </c>
      <c r="Y267" s="3" t="s">
        <v>404</v>
      </c>
      <c r="Z267">
        <f>+'Ark1'!Q2834</f>
        <v>1967</v>
      </c>
      <c r="AA267" s="10">
        <f>+'Ark1'!R2834</f>
        <v>42555</v>
      </c>
      <c r="AB267" s="1">
        <f>+'Ark1'!U2834</f>
        <v>58.417463861793387</v>
      </c>
      <c r="AC267" s="1">
        <f>+'Ark1'!W2834</f>
        <v>97.096624750265278</v>
      </c>
      <c r="AD267" s="10">
        <f t="shared" si="3"/>
        <v>21.634468734112861</v>
      </c>
      <c r="AE267" s="39"/>
      <c r="AF267"/>
    </row>
    <row r="268" spans="24:32">
      <c r="X268">
        <f>+'Ark1'!C2835</f>
        <v>2012</v>
      </c>
      <c r="Y268" s="3" t="s">
        <v>403</v>
      </c>
      <c r="Z268">
        <f>+'Ark1'!Q2835</f>
        <v>1597</v>
      </c>
      <c r="AA268" s="10">
        <f>+'Ark1'!R2835</f>
        <v>16748</v>
      </c>
      <c r="AB268" s="1">
        <f>+'Ark1'!U2835</f>
        <v>57.342144608576014</v>
      </c>
      <c r="AC268" s="1">
        <f>+'Ark1'!W2835</f>
        <v>102.57815322050116</v>
      </c>
      <c r="AD268" s="10">
        <f t="shared" si="3"/>
        <v>10.487163431433938</v>
      </c>
      <c r="AE268" s="39"/>
      <c r="AF268"/>
    </row>
    <row r="269" spans="24:32">
      <c r="X269">
        <f>+'Ark1'!C2836</f>
        <v>2011</v>
      </c>
      <c r="Y269" s="3" t="s">
        <v>402</v>
      </c>
      <c r="Z269">
        <f>+'Ark1'!Q2836</f>
        <v>1635</v>
      </c>
      <c r="AA269" s="10">
        <f>+'Ark1'!R2836</f>
        <v>12893</v>
      </c>
      <c r="AB269" s="1">
        <f>+'Ark1'!U2836</f>
        <v>63.028733400636817</v>
      </c>
      <c r="AC269" s="1">
        <f>+'Ark1'!W2836</f>
        <v>50.269439310398191</v>
      </c>
      <c r="AD269" s="10">
        <f t="shared" ref="AD269:AD332" si="4">+AA269/Z269</f>
        <v>7.8856269113149846</v>
      </c>
      <c r="AE269" s="39"/>
      <c r="AF269"/>
    </row>
    <row r="270" spans="24:32">
      <c r="X270">
        <f>+'Ark1'!C2837</f>
        <v>2011</v>
      </c>
      <c r="Y270" s="3" t="s">
        <v>401</v>
      </c>
      <c r="Z270">
        <f>+'Ark1'!Q2837</f>
        <v>2024</v>
      </c>
      <c r="AA270" s="10">
        <f>+'Ark1'!R2837</f>
        <v>41761</v>
      </c>
      <c r="AB270" s="1">
        <f>+'Ark1'!U2837</f>
        <v>63.385415169373758</v>
      </c>
      <c r="AC270" s="1">
        <f>+'Ark1'!W2837</f>
        <v>59.986798907574851</v>
      </c>
      <c r="AD270" s="10">
        <f t="shared" si="4"/>
        <v>20.632905138339922</v>
      </c>
      <c r="AE270" s="39"/>
      <c r="AF270"/>
    </row>
    <row r="271" spans="24:32">
      <c r="X271">
        <f>+'Ark1'!C2838</f>
        <v>2011</v>
      </c>
      <c r="Y271" s="3" t="s">
        <v>400</v>
      </c>
      <c r="Z271">
        <f>+'Ark1'!Q2838</f>
        <v>1910</v>
      </c>
      <c r="AA271" s="10">
        <f>+'Ark1'!R2838</f>
        <v>22817</v>
      </c>
      <c r="AB271" s="1">
        <f>+'Ark1'!U2838</f>
        <v>63.140295497391357</v>
      </c>
      <c r="AC271" s="1">
        <f>+'Ark1'!W2838</f>
        <v>64.097935025647274</v>
      </c>
      <c r="AD271" s="10">
        <f t="shared" si="4"/>
        <v>11.946073298429319</v>
      </c>
      <c r="AE271" s="39"/>
      <c r="AF271"/>
    </row>
    <row r="272" spans="24:32">
      <c r="X272">
        <f>+'Ark1'!C2839</f>
        <v>2011</v>
      </c>
      <c r="Y272" s="3" t="s">
        <v>399</v>
      </c>
      <c r="Z272">
        <f>+'Ark1'!Q2839</f>
        <v>1996</v>
      </c>
      <c r="AA272" s="10">
        <f>+'Ark1'!R2839</f>
        <v>32995</v>
      </c>
      <c r="AB272" s="1">
        <f>+'Ark1'!U2839</f>
        <v>62.993845500848899</v>
      </c>
      <c r="AC272" s="1">
        <f>+'Ark1'!W2839</f>
        <v>66.112389340285645</v>
      </c>
      <c r="AD272" s="10">
        <f t="shared" si="4"/>
        <v>16.530561122244489</v>
      </c>
      <c r="AE272" s="39"/>
      <c r="AF272"/>
    </row>
    <row r="273" spans="24:32">
      <c r="X273">
        <f>+'Ark1'!C2840</f>
        <v>2011</v>
      </c>
      <c r="Y273" s="3" t="s">
        <v>398</v>
      </c>
      <c r="Z273">
        <f>+'Ark1'!Q2840</f>
        <v>2052</v>
      </c>
      <c r="AA273" s="10">
        <f>+'Ark1'!R2840</f>
        <v>43994</v>
      </c>
      <c r="AB273" s="1">
        <f>+'Ark1'!U2840</f>
        <v>62.783569868995606</v>
      </c>
      <c r="AC273" s="1">
        <f>+'Ark1'!W2840</f>
        <v>68.108369723434919</v>
      </c>
      <c r="AD273" s="10">
        <f t="shared" si="4"/>
        <v>21.439571150097464</v>
      </c>
      <c r="AE273" s="39"/>
      <c r="AF273"/>
    </row>
    <row r="274" spans="24:32">
      <c r="X274">
        <f>+'Ark1'!C2841</f>
        <v>2011</v>
      </c>
      <c r="Y274" s="3" t="s">
        <v>457</v>
      </c>
      <c r="Z274">
        <f>+'Ark1'!Q2841</f>
        <v>2096</v>
      </c>
      <c r="AA274" s="10">
        <f>+'Ark1'!R2841</f>
        <v>58126</v>
      </c>
      <c r="AB274" s="1">
        <f>+'Ark1'!U2841</f>
        <v>62.528618891050243</v>
      </c>
      <c r="AC274" s="1">
        <f>+'Ark1'!W2841</f>
        <v>70.102408290440309</v>
      </c>
      <c r="AD274" s="10">
        <f t="shared" si="4"/>
        <v>27.731870229007633</v>
      </c>
      <c r="AE274" s="39"/>
      <c r="AF274"/>
    </row>
    <row r="275" spans="24:32">
      <c r="X275" s="46">
        <f>+'Ark1'!C2842</f>
        <v>2011</v>
      </c>
      <c r="Y275" s="47" t="s">
        <v>519</v>
      </c>
      <c r="Z275" s="46">
        <f>+'Ark1'!Q2842</f>
        <v>2149</v>
      </c>
      <c r="AA275" s="65">
        <f>+'Ark1'!R2842</f>
        <v>77342</v>
      </c>
      <c r="AB275" s="48">
        <f>+'Ark1'!U2842</f>
        <v>62.300472216831643</v>
      </c>
      <c r="AC275" s="48">
        <f>+'Ark1'!W2842</f>
        <v>72.063656122646748</v>
      </c>
      <c r="AD275" s="65">
        <f t="shared" si="4"/>
        <v>35.989762680316424</v>
      </c>
      <c r="AE275" s="39"/>
      <c r="AF275"/>
    </row>
    <row r="276" spans="24:32">
      <c r="X276" s="46">
        <f>+'Ark1'!C2843</f>
        <v>2011</v>
      </c>
      <c r="Y276" s="47" t="s">
        <v>413</v>
      </c>
      <c r="Z276" s="46">
        <f>+'Ark1'!Q2843</f>
        <v>2162</v>
      </c>
      <c r="AA276" s="65">
        <f>+'Ark1'!R2843</f>
        <v>95462</v>
      </c>
      <c r="AB276" s="48">
        <f>+'Ark1'!U2843</f>
        <v>62.030121997233046</v>
      </c>
      <c r="AC276" s="48">
        <f>+'Ark1'!W2843</f>
        <v>74.075444388546316</v>
      </c>
      <c r="AD276" s="65">
        <f t="shared" si="4"/>
        <v>44.154486586493988</v>
      </c>
      <c r="AE276" s="39"/>
      <c r="AF276"/>
    </row>
    <row r="277" spans="24:32">
      <c r="X277" s="46">
        <f>+'Ark1'!C2844</f>
        <v>2011</v>
      </c>
      <c r="Y277" s="47" t="s">
        <v>412</v>
      </c>
      <c r="Z277" s="46">
        <f>+'Ark1'!Q2844</f>
        <v>2189</v>
      </c>
      <c r="AA277" s="65">
        <f>+'Ark1'!R2844</f>
        <v>118640</v>
      </c>
      <c r="AB277" s="48">
        <f>+'Ark1'!U2844</f>
        <v>61.752407535459483</v>
      </c>
      <c r="AC277" s="48">
        <f>+'Ark1'!W2844</f>
        <v>76.068554466800634</v>
      </c>
      <c r="AD277" s="65">
        <f t="shared" si="4"/>
        <v>54.198264047510278</v>
      </c>
      <c r="AE277" s="39"/>
      <c r="AF277"/>
    </row>
    <row r="278" spans="24:32">
      <c r="X278" s="46">
        <f>+'Ark1'!C2845</f>
        <v>2011</v>
      </c>
      <c r="Y278" s="47" t="s">
        <v>411</v>
      </c>
      <c r="Z278" s="46">
        <f>+'Ark1'!Q2845</f>
        <v>2206</v>
      </c>
      <c r="AA278" s="65">
        <f>+'Ark1'!R2845</f>
        <v>132726.5</v>
      </c>
      <c r="AB278" s="48">
        <f>+'Ark1'!U2845</f>
        <v>61.450654906616911</v>
      </c>
      <c r="AC278" s="48">
        <f>+'Ark1'!W2845</f>
        <v>78.060480578956785</v>
      </c>
      <c r="AD278" s="65">
        <f t="shared" si="4"/>
        <v>60.166137805983681</v>
      </c>
      <c r="AE278" s="39"/>
      <c r="AF278"/>
    </row>
    <row r="279" spans="24:32">
      <c r="X279" s="46">
        <f>+'Ark1'!C2846</f>
        <v>2011</v>
      </c>
      <c r="Y279" s="47" t="s">
        <v>410</v>
      </c>
      <c r="Z279" s="46">
        <f>+'Ark1'!Q2846</f>
        <v>2207</v>
      </c>
      <c r="AA279" s="65">
        <f>+'Ark1'!R2846</f>
        <v>148117</v>
      </c>
      <c r="AB279" s="48">
        <f>+'Ark1'!U2846</f>
        <v>61.15745675359851</v>
      </c>
      <c r="AC279" s="48">
        <f>+'Ark1'!W2846</f>
        <v>80.075123102798145</v>
      </c>
      <c r="AD279" s="65">
        <f t="shared" si="4"/>
        <v>67.112369732668782</v>
      </c>
      <c r="AE279" s="39"/>
      <c r="AF279"/>
    </row>
    <row r="280" spans="24:32">
      <c r="X280" s="46">
        <f>+'Ark1'!C2847</f>
        <v>2011</v>
      </c>
      <c r="Y280" s="47" t="s">
        <v>409</v>
      </c>
      <c r="Z280" s="46">
        <f>+'Ark1'!Q2847</f>
        <v>2196</v>
      </c>
      <c r="AA280" s="65">
        <f>+'Ark1'!R2847</f>
        <v>141751</v>
      </c>
      <c r="AB280" s="48">
        <f>+'Ark1'!U2847</f>
        <v>60.867552099138322</v>
      </c>
      <c r="AC280" s="48">
        <f>+'Ark1'!W2847</f>
        <v>82.05144988391055</v>
      </c>
      <c r="AD280" s="65">
        <f t="shared" si="4"/>
        <v>64.549635701275051</v>
      </c>
      <c r="AE280" s="39"/>
      <c r="AF280"/>
    </row>
    <row r="281" spans="24:32">
      <c r="X281" s="46">
        <f>+'Ark1'!C2848</f>
        <v>2011</v>
      </c>
      <c r="Y281" s="47" t="s">
        <v>408</v>
      </c>
      <c r="Z281" s="46">
        <f>+'Ark1'!Q2848</f>
        <v>2187</v>
      </c>
      <c r="AA281" s="65">
        <f>+'Ark1'!R2848</f>
        <v>132648</v>
      </c>
      <c r="AB281" s="48">
        <f>+'Ark1'!U2848</f>
        <v>60.590875499585259</v>
      </c>
      <c r="AC281" s="48">
        <f>+'Ark1'!W2848</f>
        <v>84.037086192594941</v>
      </c>
      <c r="AD281" s="65">
        <f t="shared" si="4"/>
        <v>60.652949245541841</v>
      </c>
      <c r="AE281" s="39"/>
      <c r="AF281"/>
    </row>
    <row r="282" spans="24:32">
      <c r="X282" s="46">
        <f>+'Ark1'!C2849</f>
        <v>2011</v>
      </c>
      <c r="Y282" s="47" t="s">
        <v>407</v>
      </c>
      <c r="Z282" s="46">
        <f>+'Ark1'!Q2849</f>
        <v>2173</v>
      </c>
      <c r="AA282" s="65">
        <f>+'Ark1'!R2849</f>
        <v>116530</v>
      </c>
      <c r="AB282" s="48">
        <f>+'Ark1'!U2849</f>
        <v>60.261147645129704</v>
      </c>
      <c r="AC282" s="48">
        <f>+'Ark1'!W2849</f>
        <v>86.026754777564477</v>
      </c>
      <c r="AD282" s="65">
        <f t="shared" si="4"/>
        <v>53.626323055683386</v>
      </c>
      <c r="AE282" s="39"/>
      <c r="AF282"/>
    </row>
    <row r="283" spans="24:32">
      <c r="X283" s="46">
        <f>+'Ark1'!C2850</f>
        <v>2011</v>
      </c>
      <c r="Y283" s="47" t="s">
        <v>406</v>
      </c>
      <c r="Z283" s="46">
        <f>+'Ark1'!Q2850</f>
        <v>2193</v>
      </c>
      <c r="AA283" s="65">
        <f>+'Ark1'!R2850</f>
        <v>132225</v>
      </c>
      <c r="AB283" s="48">
        <f>+'Ark1'!U2850</f>
        <v>59.876631384624702</v>
      </c>
      <c r="AC283" s="48">
        <f>+'Ark1'!W2850</f>
        <v>88.471708291403274</v>
      </c>
      <c r="AD283" s="65">
        <f t="shared" si="4"/>
        <v>60.294117647058826</v>
      </c>
      <c r="AE283" s="39"/>
      <c r="AF283"/>
    </row>
    <row r="284" spans="24:32">
      <c r="X284" s="46">
        <f>+'Ark1'!C2851</f>
        <v>2011</v>
      </c>
      <c r="Y284" s="47" t="s">
        <v>405</v>
      </c>
      <c r="Z284" s="46">
        <f>+'Ark1'!Q2851</f>
        <v>2223</v>
      </c>
      <c r="AA284" s="65">
        <f>+'Ark1'!R2851</f>
        <v>125936</v>
      </c>
      <c r="AB284" s="48">
        <f>+'Ark1'!U2851</f>
        <v>59.180193206012262</v>
      </c>
      <c r="AC284" s="48">
        <f>+'Ark1'!W2851</f>
        <v>92.173162477358431</v>
      </c>
      <c r="AD284" s="65">
        <f t="shared" si="4"/>
        <v>56.651372019793072</v>
      </c>
      <c r="AE284" s="39"/>
      <c r="AF284"/>
    </row>
    <row r="285" spans="24:32">
      <c r="X285" s="46">
        <f>+'Ark1'!C2852</f>
        <v>2011</v>
      </c>
      <c r="Y285" s="47" t="s">
        <v>404</v>
      </c>
      <c r="Z285" s="46">
        <f>+'Ark1'!Q2852</f>
        <v>2070</v>
      </c>
      <c r="AA285" s="65">
        <f>+'Ark1'!R2852</f>
        <v>45446</v>
      </c>
      <c r="AB285" s="48">
        <f>+'Ark1'!U2852</f>
        <v>58.266591799885504</v>
      </c>
      <c r="AC285" s="48">
        <f>+'Ark1'!W2852</f>
        <v>97.076844144977514</v>
      </c>
      <c r="AD285" s="65">
        <f t="shared" si="4"/>
        <v>21.954589371980678</v>
      </c>
      <c r="AE285" s="39"/>
      <c r="AF285"/>
    </row>
    <row r="286" spans="24:32">
      <c r="X286" s="46">
        <f>+'Ark1'!C2853</f>
        <v>2011</v>
      </c>
      <c r="Y286" s="47" t="s">
        <v>403</v>
      </c>
      <c r="Z286" s="46">
        <f>+'Ark1'!Q2853</f>
        <v>1643</v>
      </c>
      <c r="AA286" s="65">
        <f>+'Ark1'!R2853</f>
        <v>16580</v>
      </c>
      <c r="AB286" s="48">
        <f>+'Ark1'!U2853</f>
        <v>57.194721265929843</v>
      </c>
      <c r="AC286" s="48">
        <f>+'Ark1'!W2853</f>
        <v>102.52003382255222</v>
      </c>
      <c r="AD286" s="65">
        <f t="shared" si="4"/>
        <v>10.091296409007912</v>
      </c>
      <c r="AE286" s="39"/>
      <c r="AF286"/>
    </row>
    <row r="287" spans="24:32">
      <c r="X287" s="46">
        <f>+'Ark1'!C2854</f>
        <v>2010</v>
      </c>
      <c r="Y287" s="47" t="s">
        <v>402</v>
      </c>
      <c r="Z287" s="46">
        <f>+'Ark1'!Q2854</f>
        <v>1684</v>
      </c>
      <c r="AA287" s="65">
        <f>+'Ark1'!R2854</f>
        <v>13264.75</v>
      </c>
      <c r="AB287" s="48">
        <f>+'Ark1'!U2854</f>
        <v>62.824783175556945</v>
      </c>
      <c r="AC287" s="48">
        <f>+'Ark1'!W2854</f>
        <v>50.248035825633529</v>
      </c>
      <c r="AD287" s="65">
        <f t="shared" si="4"/>
        <v>7.8769299287410925</v>
      </c>
      <c r="AE287" s="39"/>
      <c r="AF287"/>
    </row>
    <row r="288" spans="24:32">
      <c r="X288" s="46">
        <f>+'Ark1'!C2855</f>
        <v>2010</v>
      </c>
      <c r="Y288" s="47" t="s">
        <v>401</v>
      </c>
      <c r="Z288" s="46">
        <f>+'Ark1'!Q2855</f>
        <v>2148</v>
      </c>
      <c r="AA288" s="65">
        <f>+'Ark1'!R2855</f>
        <v>43465.5</v>
      </c>
      <c r="AB288" s="48">
        <f>+'Ark1'!U2855</f>
        <v>63.169316494168847</v>
      </c>
      <c r="AC288" s="48">
        <f>+'Ark1'!W2855</f>
        <v>59.983954594120881</v>
      </c>
      <c r="AD288" s="65">
        <f t="shared" si="4"/>
        <v>20.235335195530727</v>
      </c>
      <c r="AE288" s="39"/>
      <c r="AF288"/>
    </row>
    <row r="289" spans="24:32">
      <c r="X289" s="46">
        <f>+'Ark1'!C2856</f>
        <v>2010</v>
      </c>
      <c r="Y289" s="47" t="s">
        <v>400</v>
      </c>
      <c r="Z289" s="46">
        <f>+'Ark1'!Q2856</f>
        <v>1978</v>
      </c>
      <c r="AA289" s="65">
        <f>+'Ark1'!R2856</f>
        <v>24161.5</v>
      </c>
      <c r="AB289" s="48">
        <f>+'Ark1'!U2856</f>
        <v>62.953459953190681</v>
      </c>
      <c r="AC289" s="48">
        <f>+'Ark1'!W2856</f>
        <v>64.103237298315506</v>
      </c>
      <c r="AD289" s="65">
        <f t="shared" si="4"/>
        <v>12.215116279069768</v>
      </c>
      <c r="AE289" s="39"/>
      <c r="AF289"/>
    </row>
    <row r="290" spans="24:32">
      <c r="X290" s="46">
        <f>+'Ark1'!C2857</f>
        <v>2010</v>
      </c>
      <c r="Y290" s="47" t="s">
        <v>399</v>
      </c>
      <c r="Z290" s="46">
        <f>+'Ark1'!Q2857</f>
        <v>2074</v>
      </c>
      <c r="AA290" s="65">
        <f>+'Ark1'!R2857</f>
        <v>35203</v>
      </c>
      <c r="AB290" s="48">
        <f>+'Ark1'!U2857</f>
        <v>62.800352402876079</v>
      </c>
      <c r="AC290" s="48">
        <f>+'Ark1'!W2857</f>
        <v>66.111225736777641</v>
      </c>
      <c r="AD290" s="65">
        <f t="shared" si="4"/>
        <v>16.973481195756992</v>
      </c>
      <c r="AE290" s="39"/>
      <c r="AF290"/>
    </row>
    <row r="291" spans="24:32">
      <c r="X291" s="46">
        <f>+'Ark1'!C2858</f>
        <v>2010</v>
      </c>
      <c r="Y291" s="47" t="s">
        <v>398</v>
      </c>
      <c r="Z291" s="46">
        <f>+'Ark1'!Q2858</f>
        <v>2150</v>
      </c>
      <c r="AA291" s="65">
        <f>+'Ark1'!R2858</f>
        <v>47096</v>
      </c>
      <c r="AB291" s="48">
        <f>+'Ark1'!U2858</f>
        <v>62.630699927754897</v>
      </c>
      <c r="AC291" s="48">
        <f>+'Ark1'!W2858</f>
        <v>68.107445284942443</v>
      </c>
      <c r="AD291" s="65">
        <f t="shared" si="4"/>
        <v>21.905116279069766</v>
      </c>
      <c r="AE291" s="39"/>
      <c r="AF291"/>
    </row>
    <row r="292" spans="24:32">
      <c r="X292" s="46">
        <f>+'Ark1'!C2859</f>
        <v>2010</v>
      </c>
      <c r="Y292" s="47" t="s">
        <v>457</v>
      </c>
      <c r="Z292" s="46">
        <f>+'Ark1'!Q2859</f>
        <v>2182</v>
      </c>
      <c r="AA292" s="65">
        <f>+'Ark1'!R2859</f>
        <v>61709.5</v>
      </c>
      <c r="AB292" s="48">
        <f>+'Ark1'!U2859</f>
        <v>62.386456669936045</v>
      </c>
      <c r="AC292" s="48">
        <f>+'Ark1'!W2859</f>
        <v>70.101670625045486</v>
      </c>
      <c r="AD292" s="65">
        <f t="shared" si="4"/>
        <v>28.281164069660861</v>
      </c>
      <c r="AE292" s="39"/>
      <c r="AF292"/>
    </row>
    <row r="293" spans="24:32">
      <c r="X293">
        <f>+'Ark1'!C2860</f>
        <v>2010</v>
      </c>
      <c r="Y293" s="3" t="s">
        <v>519</v>
      </c>
      <c r="Z293">
        <f>+'Ark1'!Q2860</f>
        <v>2255</v>
      </c>
      <c r="AA293" s="10">
        <f>+'Ark1'!R2860</f>
        <v>83253.5</v>
      </c>
      <c r="AB293" s="1">
        <f>+'Ark1'!U2860</f>
        <v>62.126949216707821</v>
      </c>
      <c r="AC293" s="1">
        <f>+'Ark1'!W2860</f>
        <v>72.057927565755605</v>
      </c>
      <c r="AD293" s="10">
        <f t="shared" si="4"/>
        <v>36.919512195121953</v>
      </c>
      <c r="AE293" s="39"/>
      <c r="AF293"/>
    </row>
    <row r="294" spans="24:32">
      <c r="X294">
        <f>+'Ark1'!C2861</f>
        <v>2010</v>
      </c>
      <c r="Y294" s="3" t="s">
        <v>413</v>
      </c>
      <c r="Z294">
        <f>+'Ark1'!Q2861</f>
        <v>2267</v>
      </c>
      <c r="AA294" s="10">
        <f>+'Ark1'!R2861</f>
        <v>101511.5</v>
      </c>
      <c r="AB294" s="1">
        <f>+'Ark1'!U2861</f>
        <v>61.858041940809755</v>
      </c>
      <c r="AC294" s="1">
        <f>+'Ark1'!W2861</f>
        <v>74.072437347527952</v>
      </c>
      <c r="AD294" s="10">
        <f t="shared" si="4"/>
        <v>44.777900308778122</v>
      </c>
      <c r="AE294" s="39"/>
      <c r="AF294"/>
    </row>
    <row r="295" spans="24:32">
      <c r="X295">
        <f>+'Ark1'!C2862</f>
        <v>2010</v>
      </c>
      <c r="Y295" s="3" t="s">
        <v>412</v>
      </c>
      <c r="Z295">
        <f>+'Ark1'!Q2862</f>
        <v>2266</v>
      </c>
      <c r="AA295" s="10">
        <f>+'Ark1'!R2862</f>
        <v>123709.5</v>
      </c>
      <c r="AB295" s="1">
        <f>+'Ark1'!U2862</f>
        <v>61.572624896382997</v>
      </c>
      <c r="AC295" s="1">
        <f>+'Ark1'!W2862</f>
        <v>76.064380420936573</v>
      </c>
      <c r="AD295" s="10">
        <f t="shared" si="4"/>
        <v>54.59377758164166</v>
      </c>
      <c r="AE295" s="39"/>
      <c r="AF295"/>
    </row>
    <row r="296" spans="24:32">
      <c r="X296">
        <f>+'Ark1'!C2863</f>
        <v>2010</v>
      </c>
      <c r="Y296" s="3" t="s">
        <v>411</v>
      </c>
      <c r="Z296">
        <f>+'Ark1'!Q2863</f>
        <v>2290</v>
      </c>
      <c r="AA296" s="10">
        <f>+'Ark1'!R2863</f>
        <v>136553</v>
      </c>
      <c r="AB296" s="1">
        <f>+'Ark1'!U2863</f>
        <v>61.287425456783247</v>
      </c>
      <c r="AC296" s="1">
        <f>+'Ark1'!W2863</f>
        <v>78.052560550337674</v>
      </c>
      <c r="AD296" s="10">
        <f t="shared" si="4"/>
        <v>59.63013100436681</v>
      </c>
      <c r="AE296" s="39"/>
      <c r="AF296"/>
    </row>
    <row r="297" spans="24:32">
      <c r="X297">
        <f>+'Ark1'!C2864</f>
        <v>2010</v>
      </c>
      <c r="Y297" s="3" t="s">
        <v>410</v>
      </c>
      <c r="Z297">
        <f>+'Ark1'!Q2864</f>
        <v>2297</v>
      </c>
      <c r="AA297" s="10">
        <f>+'Ark1'!R2864</f>
        <v>148099.5</v>
      </c>
      <c r="AB297" s="1">
        <f>+'Ark1'!U2864</f>
        <v>60.980123548107088</v>
      </c>
      <c r="AC297" s="1">
        <f>+'Ark1'!W2864</f>
        <v>80.069673296654244</v>
      </c>
      <c r="AD297" s="10">
        <f t="shared" si="4"/>
        <v>64.475185023944277</v>
      </c>
      <c r="AE297" s="39"/>
      <c r="AF297"/>
    </row>
    <row r="298" spans="24:32">
      <c r="X298">
        <f>+'Ark1'!C2865</f>
        <v>2010</v>
      </c>
      <c r="Y298" s="3" t="s">
        <v>409</v>
      </c>
      <c r="Z298">
        <f>+'Ark1'!Q2865</f>
        <v>2265</v>
      </c>
      <c r="AA298" s="10">
        <f>+'Ark1'!R2865</f>
        <v>138645.5</v>
      </c>
      <c r="AB298" s="1">
        <f>+'Ark1'!U2865</f>
        <v>60.711104377031504</v>
      </c>
      <c r="AC298" s="1">
        <f>+'Ark1'!W2865</f>
        <v>82.045529352770942</v>
      </c>
      <c r="AD298" s="10">
        <f t="shared" si="4"/>
        <v>61.212141280353201</v>
      </c>
      <c r="AE298" s="39"/>
      <c r="AF298"/>
    </row>
    <row r="299" spans="24:32">
      <c r="X299">
        <f>+'Ark1'!C2866</f>
        <v>2010</v>
      </c>
      <c r="Y299" s="3" t="s">
        <v>408</v>
      </c>
      <c r="Z299">
        <f>+'Ark1'!Q2866</f>
        <v>2267</v>
      </c>
      <c r="AA299" s="10">
        <f>+'Ark1'!R2866</f>
        <v>126480.5</v>
      </c>
      <c r="AB299" s="1">
        <f>+'Ark1'!U2866</f>
        <v>60.433432075523953</v>
      </c>
      <c r="AC299" s="1">
        <f>+'Ark1'!W2866</f>
        <v>84.034368926661557</v>
      </c>
      <c r="AD299" s="10">
        <f t="shared" si="4"/>
        <v>55.792015880017644</v>
      </c>
      <c r="AE299" s="39"/>
      <c r="AF299"/>
    </row>
    <row r="300" spans="24:32">
      <c r="X300">
        <f>+'Ark1'!C2867</f>
        <v>2010</v>
      </c>
      <c r="Y300" s="3" t="s">
        <v>407</v>
      </c>
      <c r="Z300">
        <f>+'Ark1'!Q2867</f>
        <v>2258</v>
      </c>
      <c r="AA300" s="10">
        <f>+'Ark1'!R2867</f>
        <v>108179.5</v>
      </c>
      <c r="AB300" s="1">
        <f>+'Ark1'!U2867</f>
        <v>60.113112441906189</v>
      </c>
      <c r="AC300" s="1">
        <f>+'Ark1'!W2867</f>
        <v>86.021921431709472</v>
      </c>
      <c r="AD300" s="10">
        <f t="shared" si="4"/>
        <v>47.909433126660758</v>
      </c>
      <c r="AE300" s="39"/>
      <c r="AF300"/>
    </row>
    <row r="301" spans="24:32">
      <c r="X301">
        <f>+'Ark1'!C2868</f>
        <v>2010</v>
      </c>
      <c r="Y301" s="3" t="s">
        <v>406</v>
      </c>
      <c r="Z301">
        <f>+'Ark1'!Q2868</f>
        <v>2261</v>
      </c>
      <c r="AA301" s="10">
        <f>+'Ark1'!R2868</f>
        <v>120138</v>
      </c>
      <c r="AB301" s="1">
        <f>+'Ark1'!U2868</f>
        <v>59.73720019986677</v>
      </c>
      <c r="AC301" s="1">
        <f>+'Ark1'!W2868</f>
        <v>88.463620086606682</v>
      </c>
      <c r="AD301" s="10">
        <f t="shared" si="4"/>
        <v>53.134896063688636</v>
      </c>
      <c r="AE301" s="39"/>
      <c r="AF301"/>
    </row>
    <row r="302" spans="24:32">
      <c r="X302">
        <f>+'Ark1'!C2869</f>
        <v>2010</v>
      </c>
      <c r="Y302" s="3" t="s">
        <v>405</v>
      </c>
      <c r="Z302">
        <f>+'Ark1'!Q2869</f>
        <v>2288</v>
      </c>
      <c r="AA302" s="10">
        <f>+'Ark1'!R2869</f>
        <v>112803</v>
      </c>
      <c r="AB302" s="1">
        <f>+'Ark1'!U2869</f>
        <v>59.079084868753711</v>
      </c>
      <c r="AC302" s="1">
        <f>+'Ark1'!W2869</f>
        <v>92.162763135713817</v>
      </c>
      <c r="AD302" s="10">
        <f t="shared" si="4"/>
        <v>49.302010489510486</v>
      </c>
      <c r="AE302" s="39"/>
      <c r="AF302"/>
    </row>
    <row r="303" spans="24:32">
      <c r="X303">
        <f>+'Ark1'!C2870</f>
        <v>2010</v>
      </c>
      <c r="Y303" s="3" t="s">
        <v>404</v>
      </c>
      <c r="Z303">
        <f>+'Ark1'!Q2870</f>
        <v>2069</v>
      </c>
      <c r="AA303" s="10">
        <f>+'Ark1'!R2870</f>
        <v>41444</v>
      </c>
      <c r="AB303" s="1">
        <f>+'Ark1'!U2870</f>
        <v>58.208313206453482</v>
      </c>
      <c r="AC303" s="1">
        <f>+'Ark1'!W2870</f>
        <v>97.090498502560635</v>
      </c>
      <c r="AD303" s="10">
        <f t="shared" si="4"/>
        <v>20.030932817786372</v>
      </c>
      <c r="AE303" s="39"/>
      <c r="AF303"/>
    </row>
    <row r="304" spans="24:32">
      <c r="X304">
        <f>+'Ark1'!C2871</f>
        <v>2010</v>
      </c>
      <c r="Y304" s="3" t="s">
        <v>403</v>
      </c>
      <c r="Z304">
        <f>+'Ark1'!Q2871</f>
        <v>1633</v>
      </c>
      <c r="AA304" s="10">
        <f>+'Ark1'!R2871</f>
        <v>15298.25</v>
      </c>
      <c r="AB304" s="1">
        <f>+'Ark1'!U2871</f>
        <v>57.203566462167693</v>
      </c>
      <c r="AC304" s="1">
        <f>+'Ark1'!W2871</f>
        <v>102.44370715746388</v>
      </c>
      <c r="AD304" s="10">
        <f t="shared" si="4"/>
        <v>9.368187385180649</v>
      </c>
      <c r="AE304" s="39"/>
      <c r="AF304"/>
    </row>
    <row r="305" spans="24:32">
      <c r="X305">
        <f>+'Ark1'!C2872</f>
        <v>2009</v>
      </c>
      <c r="Y305" s="3" t="s">
        <v>402</v>
      </c>
      <c r="Z305">
        <f>+'Ark1'!Q2872</f>
        <v>1694</v>
      </c>
      <c r="AA305" s="10">
        <f>+'Ark1'!R2872</f>
        <v>13107</v>
      </c>
      <c r="AB305" s="1">
        <f>+'Ark1'!U2872</f>
        <v>61.10838571209564</v>
      </c>
      <c r="AC305" s="1">
        <f>+'Ark1'!W2872</f>
        <v>50.290648474628277</v>
      </c>
      <c r="AD305" s="10">
        <f t="shared" si="4"/>
        <v>7.7373081463990552</v>
      </c>
      <c r="AE305" s="39"/>
      <c r="AF305"/>
    </row>
    <row r="306" spans="24:32">
      <c r="X306">
        <f>+'Ark1'!C2873</f>
        <v>2009</v>
      </c>
      <c r="Y306" s="3" t="s">
        <v>401</v>
      </c>
      <c r="Z306">
        <f>+'Ark1'!Q2873</f>
        <v>2201</v>
      </c>
      <c r="AA306" s="10">
        <f>+'Ark1'!R2873</f>
        <v>43888</v>
      </c>
      <c r="AB306" s="1">
        <f>+'Ark1'!U2873</f>
        <v>61.338358726393558</v>
      </c>
      <c r="AC306" s="1">
        <f>+'Ark1'!W2873</f>
        <v>59.991451509898752</v>
      </c>
      <c r="AD306" s="10">
        <f t="shared" si="4"/>
        <v>19.940027260336212</v>
      </c>
      <c r="AE306" s="39"/>
      <c r="AF306"/>
    </row>
    <row r="307" spans="24:32">
      <c r="X307">
        <f>+'Ark1'!C2874</f>
        <v>2009</v>
      </c>
      <c r="Y307" s="3" t="s">
        <v>400</v>
      </c>
      <c r="Z307">
        <f>+'Ark1'!Q2874</f>
        <v>2023</v>
      </c>
      <c r="AA307" s="10">
        <f>+'Ark1'!R2874</f>
        <v>24820</v>
      </c>
      <c r="AB307" s="1">
        <f>+'Ark1'!U2874</f>
        <v>61.170845763121839</v>
      </c>
      <c r="AC307" s="1">
        <f>+'Ark1'!W2874</f>
        <v>64.096476658872405</v>
      </c>
      <c r="AD307" s="10">
        <f t="shared" si="4"/>
        <v>12.268907563025211</v>
      </c>
      <c r="AE307" s="39"/>
      <c r="AF307"/>
    </row>
    <row r="308" spans="24:32">
      <c r="X308">
        <f>+'Ark1'!C2875</f>
        <v>2009</v>
      </c>
      <c r="Y308" s="3" t="s">
        <v>399</v>
      </c>
      <c r="Z308">
        <f>+'Ark1'!Q2875</f>
        <v>2152</v>
      </c>
      <c r="AA308" s="10">
        <f>+'Ark1'!R2875</f>
        <v>36357</v>
      </c>
      <c r="AB308" s="1">
        <f>+'Ark1'!U2875</f>
        <v>60.982338862754801</v>
      </c>
      <c r="AC308" s="1">
        <f>+'Ark1'!W2875</f>
        <v>66.107867734037825</v>
      </c>
      <c r="AD308" s="10">
        <f t="shared" si="4"/>
        <v>16.894516728624534</v>
      </c>
      <c r="AE308" s="39"/>
      <c r="AF308"/>
    </row>
    <row r="309" spans="24:32">
      <c r="X309">
        <f>+'Ark1'!C2876</f>
        <v>2009</v>
      </c>
      <c r="Y309" s="3" t="s">
        <v>398</v>
      </c>
      <c r="Z309">
        <f>+'Ark1'!Q2876</f>
        <v>2212</v>
      </c>
      <c r="AA309" s="10">
        <f>+'Ark1'!R2876</f>
        <v>48565</v>
      </c>
      <c r="AB309" s="1">
        <f>+'Ark1'!U2876</f>
        <v>60.796309263912342</v>
      </c>
      <c r="AC309" s="1">
        <f>+'Ark1'!W2876</f>
        <v>68.109055896527209</v>
      </c>
      <c r="AD309" s="10">
        <f t="shared" si="4"/>
        <v>21.955244122965642</v>
      </c>
      <c r="AE309" s="39"/>
      <c r="AF309"/>
    </row>
    <row r="310" spans="24:32">
      <c r="X310">
        <f>+'Ark1'!C2877</f>
        <v>2009</v>
      </c>
      <c r="Y310" s="3" t="s">
        <v>457</v>
      </c>
      <c r="Z310">
        <f>+'Ark1'!Q2877</f>
        <v>2289</v>
      </c>
      <c r="AA310" s="10">
        <f>+'Ark1'!R2877</f>
        <v>64887</v>
      </c>
      <c r="AB310" s="1">
        <f>+'Ark1'!U2877</f>
        <v>60.575478242103806</v>
      </c>
      <c r="AC310" s="1">
        <f>+'Ark1'!W2877</f>
        <v>70.101899095155474</v>
      </c>
      <c r="AD310" s="10">
        <f t="shared" si="4"/>
        <v>28.347313237221496</v>
      </c>
      <c r="AE310" s="39"/>
      <c r="AF310"/>
    </row>
    <row r="311" spans="24:32">
      <c r="X311" s="46">
        <f>+'Ark1'!C2878</f>
        <v>2009</v>
      </c>
      <c r="Y311" s="47" t="s">
        <v>519</v>
      </c>
      <c r="Z311" s="46">
        <f>+'Ark1'!Q2878</f>
        <v>2319</v>
      </c>
      <c r="AA311" s="65">
        <f>+'Ark1'!R2878</f>
        <v>87709</v>
      </c>
      <c r="AB311" s="48">
        <f>+'Ark1'!U2878</f>
        <v>60.328942866917586</v>
      </c>
      <c r="AC311" s="48">
        <f>+'Ark1'!W2878</f>
        <v>72.05902155319751</v>
      </c>
      <c r="AD311" s="65">
        <f t="shared" si="4"/>
        <v>37.821905993962915</v>
      </c>
      <c r="AE311" s="39"/>
      <c r="AF311"/>
    </row>
    <row r="312" spans="24:32">
      <c r="X312" s="46">
        <f>+'Ark1'!C2879</f>
        <v>2009</v>
      </c>
      <c r="Y312" s="47" t="s">
        <v>413</v>
      </c>
      <c r="Z312" s="46">
        <f>+'Ark1'!Q2879</f>
        <v>2368</v>
      </c>
      <c r="AA312" s="65">
        <f>+'Ark1'!R2879</f>
        <v>108396</v>
      </c>
      <c r="AB312" s="48">
        <f>+'Ark1'!U2879</f>
        <v>60.08676637480049</v>
      </c>
      <c r="AC312" s="48">
        <f>+'Ark1'!W2879</f>
        <v>74.073439561555674</v>
      </c>
      <c r="AD312" s="65">
        <f t="shared" si="4"/>
        <v>45.775337837837839</v>
      </c>
      <c r="AE312" s="39"/>
      <c r="AF312"/>
    </row>
    <row r="313" spans="24:32">
      <c r="X313" s="46">
        <f>+'Ark1'!C2880</f>
        <v>2009</v>
      </c>
      <c r="Y313" s="47" t="s">
        <v>412</v>
      </c>
      <c r="Z313" s="46">
        <f>+'Ark1'!Q2880</f>
        <v>2347</v>
      </c>
      <c r="AA313" s="65">
        <f>+'Ark1'!R2880</f>
        <v>132085</v>
      </c>
      <c r="AB313" s="48">
        <f>+'Ark1'!U2880</f>
        <v>59.805984051616399</v>
      </c>
      <c r="AC313" s="48">
        <f>+'Ark1'!W2880</f>
        <v>76.062261550460775</v>
      </c>
      <c r="AD313" s="65">
        <f t="shared" si="4"/>
        <v>56.278227524499364</v>
      </c>
      <c r="AE313" s="39"/>
      <c r="AF313"/>
    </row>
    <row r="314" spans="24:32">
      <c r="X314" s="46">
        <f>+'Ark1'!C2881</f>
        <v>2009</v>
      </c>
      <c r="Y314" s="47" t="s">
        <v>411</v>
      </c>
      <c r="Z314" s="46">
        <f>+'Ark1'!Q2881</f>
        <v>2374</v>
      </c>
      <c r="AA314" s="65">
        <f>+'Ark1'!R2881</f>
        <v>142763</v>
      </c>
      <c r="AB314" s="48">
        <f>+'Ark1'!U2881</f>
        <v>59.578317895828377</v>
      </c>
      <c r="AC314" s="48">
        <f>+'Ark1'!W2881</f>
        <v>78.0509346580168</v>
      </c>
      <c r="AD314" s="65">
        <f t="shared" si="4"/>
        <v>60.136057287278852</v>
      </c>
      <c r="AE314" s="39"/>
      <c r="AF314"/>
    </row>
    <row r="315" spans="24:32">
      <c r="X315" s="46">
        <f>+'Ark1'!C2882</f>
        <v>2009</v>
      </c>
      <c r="Y315" s="47" t="s">
        <v>410</v>
      </c>
      <c r="Z315" s="46">
        <f>+'Ark1'!Q2882</f>
        <v>2366</v>
      </c>
      <c r="AA315" s="65">
        <f>+'Ark1'!R2882</f>
        <v>150051</v>
      </c>
      <c r="AB315" s="48">
        <f>+'Ark1'!U2882</f>
        <v>59.341963523890797</v>
      </c>
      <c r="AC315" s="48">
        <f>+'Ark1'!W2882</f>
        <v>80.062077378413676</v>
      </c>
      <c r="AD315" s="65">
        <f t="shared" si="4"/>
        <v>63.41969568892646</v>
      </c>
      <c r="AE315" s="39"/>
      <c r="AF315"/>
    </row>
    <row r="316" spans="24:32">
      <c r="X316" s="46">
        <f>+'Ark1'!C2883</f>
        <v>2009</v>
      </c>
      <c r="Y316" s="47" t="s">
        <v>409</v>
      </c>
      <c r="Z316" s="46">
        <f>+'Ark1'!Q2883</f>
        <v>2346</v>
      </c>
      <c r="AA316" s="65">
        <f>+'Ark1'!R2883</f>
        <v>133676</v>
      </c>
      <c r="AB316" s="48">
        <f>+'Ark1'!U2883</f>
        <v>59.147727697914405</v>
      </c>
      <c r="AC316" s="48">
        <f>+'Ark1'!W2883</f>
        <v>82.041391593268685</v>
      </c>
      <c r="AD316" s="65">
        <f t="shared" si="4"/>
        <v>56.980392156862742</v>
      </c>
      <c r="AE316" s="39"/>
      <c r="AF316"/>
    </row>
    <row r="317" spans="24:32">
      <c r="X317" s="46">
        <f>+'Ark1'!C2884</f>
        <v>2009</v>
      </c>
      <c r="Y317" s="47" t="s">
        <v>408</v>
      </c>
      <c r="Z317" s="46">
        <f>+'Ark1'!Q2884</f>
        <v>2368</v>
      </c>
      <c r="AA317" s="65">
        <f>+'Ark1'!R2884</f>
        <v>115887</v>
      </c>
      <c r="AB317" s="48">
        <f>+'Ark1'!U2884</f>
        <v>58.937152573973677</v>
      </c>
      <c r="AC317" s="48">
        <f>+'Ark1'!W2884</f>
        <v>84.025754410798555</v>
      </c>
      <c r="AD317" s="65">
        <f t="shared" si="4"/>
        <v>48.938766891891895</v>
      </c>
      <c r="AE317" s="39"/>
      <c r="AF317"/>
    </row>
    <row r="318" spans="24:32">
      <c r="X318" s="46">
        <f>+'Ark1'!C2885</f>
        <v>2009</v>
      </c>
      <c r="Y318" s="47" t="s">
        <v>407</v>
      </c>
      <c r="Z318" s="46">
        <f>+'Ark1'!Q2885</f>
        <v>2318</v>
      </c>
      <c r="AA318" s="65">
        <f>+'Ark1'!R2885</f>
        <v>94087</v>
      </c>
      <c r="AB318" s="48">
        <f>+'Ark1'!U2885</f>
        <v>58.706313260185446</v>
      </c>
      <c r="AC318" s="48">
        <f>+'Ark1'!W2885</f>
        <v>86.011517606529978</v>
      </c>
      <c r="AD318" s="65">
        <f t="shared" si="4"/>
        <v>40.589732528041417</v>
      </c>
      <c r="AE318" s="39"/>
      <c r="AF318"/>
    </row>
    <row r="319" spans="24:32">
      <c r="X319" s="46">
        <f>+'Ark1'!C2886</f>
        <v>2009</v>
      </c>
      <c r="Y319" s="47" t="s">
        <v>406</v>
      </c>
      <c r="Z319" s="46">
        <f>+'Ark1'!Q2886</f>
        <v>2342</v>
      </c>
      <c r="AA319" s="65">
        <f>+'Ark1'!R2886</f>
        <v>100281</v>
      </c>
      <c r="AB319" s="48">
        <f>+'Ark1'!U2886</f>
        <v>58.462147817064398</v>
      </c>
      <c r="AC319" s="48">
        <f>+'Ark1'!W2886</f>
        <v>88.451494532682588</v>
      </c>
      <c r="AD319" s="65">
        <f t="shared" si="4"/>
        <v>42.818531169940222</v>
      </c>
      <c r="AE319" s="39"/>
      <c r="AF319"/>
    </row>
    <row r="320" spans="24:32">
      <c r="X320" s="46">
        <f>+'Ark1'!C2887</f>
        <v>2009</v>
      </c>
      <c r="Y320" s="47" t="s">
        <v>405</v>
      </c>
      <c r="Z320" s="46">
        <f>+'Ark1'!Q2887</f>
        <v>2314</v>
      </c>
      <c r="AA320" s="65">
        <f>+'Ark1'!R2887</f>
        <v>89465</v>
      </c>
      <c r="AB320" s="48">
        <f>+'Ark1'!U2887</f>
        <v>57.995581951994289</v>
      </c>
      <c r="AC320" s="48">
        <f>+'Ark1'!W2887</f>
        <v>92.144155873208788</v>
      </c>
      <c r="AD320" s="65">
        <f t="shared" si="4"/>
        <v>38.662489196197065</v>
      </c>
      <c r="AE320" s="39"/>
      <c r="AF320"/>
    </row>
    <row r="321" spans="24:32">
      <c r="X321" s="46">
        <f>+'Ark1'!C2888</f>
        <v>2009</v>
      </c>
      <c r="Y321" s="47" t="s">
        <v>404</v>
      </c>
      <c r="Z321" s="46">
        <f>+'Ark1'!Q2888</f>
        <v>1986</v>
      </c>
      <c r="AA321" s="65">
        <f>+'Ark1'!R2888</f>
        <v>31468</v>
      </c>
      <c r="AB321" s="48">
        <f>+'Ark1'!U2888</f>
        <v>57.323794079302992</v>
      </c>
      <c r="AC321" s="48">
        <f>+'Ark1'!W2888</f>
        <v>97.090292219149404</v>
      </c>
      <c r="AD321" s="65">
        <f t="shared" si="4"/>
        <v>15.844914400805639</v>
      </c>
      <c r="AE321" s="39"/>
      <c r="AF321"/>
    </row>
    <row r="322" spans="24:32">
      <c r="X322" s="46">
        <f>+'Ark1'!C2889</f>
        <v>2009</v>
      </c>
      <c r="Y322" s="47" t="s">
        <v>403</v>
      </c>
      <c r="Z322" s="46">
        <f>+'Ark1'!Q2889</f>
        <v>1478</v>
      </c>
      <c r="AA322" s="65">
        <f>+'Ark1'!R2889</f>
        <v>11629</v>
      </c>
      <c r="AB322" s="48">
        <f>+'Ark1'!U2889</f>
        <v>56.601979345955264</v>
      </c>
      <c r="AC322" s="48">
        <f>+'Ark1'!W2889</f>
        <v>102.47741824440585</v>
      </c>
      <c r="AD322" s="65">
        <f t="shared" si="4"/>
        <v>7.8680649526387008</v>
      </c>
      <c r="AE322" s="39"/>
      <c r="AF322"/>
    </row>
    <row r="323" spans="24:32">
      <c r="X323" s="46">
        <f>+'Ark1'!C2890</f>
        <v>2008</v>
      </c>
      <c r="Y323" s="47" t="s">
        <v>402</v>
      </c>
      <c r="Z323" s="46">
        <f>+'Ark1'!Q2890</f>
        <v>1753</v>
      </c>
      <c r="AA323" s="65">
        <f>+'Ark1'!R2890</f>
        <v>12243</v>
      </c>
      <c r="AB323" s="48">
        <f>+'Ark1'!U2890</f>
        <v>57.963426607756496</v>
      </c>
      <c r="AC323" s="48">
        <f>+'Ark1'!W2890</f>
        <v>50.224308623793299</v>
      </c>
      <c r="AD323" s="65">
        <f t="shared" si="4"/>
        <v>6.9840273816314893</v>
      </c>
      <c r="AE323" s="39"/>
      <c r="AF323"/>
    </row>
    <row r="324" spans="24:32">
      <c r="X324" s="46">
        <f>+'Ark1'!C2891</f>
        <v>2008</v>
      </c>
      <c r="Y324" s="47" t="s">
        <v>401</v>
      </c>
      <c r="Z324" s="46">
        <f>+'Ark1'!Q2891</f>
        <v>2315</v>
      </c>
      <c r="AA324" s="65">
        <f>+'Ark1'!R2891</f>
        <v>40472</v>
      </c>
      <c r="AB324" s="48">
        <f>+'Ark1'!U2891</f>
        <v>57.88399634089054</v>
      </c>
      <c r="AC324" s="48">
        <f>+'Ark1'!W2891</f>
        <v>59.990970900189886</v>
      </c>
      <c r="AD324" s="65">
        <f t="shared" si="4"/>
        <v>17.482505399568034</v>
      </c>
      <c r="AE324" s="39"/>
      <c r="AF324"/>
    </row>
    <row r="325" spans="24:32">
      <c r="X325" s="46">
        <f>+'Ark1'!C2892</f>
        <v>2008</v>
      </c>
      <c r="Y325" s="47" t="s">
        <v>400</v>
      </c>
      <c r="Z325" s="46">
        <f>+'Ark1'!Q2892</f>
        <v>2127</v>
      </c>
      <c r="AA325" s="65">
        <f>+'Ark1'!R2892</f>
        <v>23016</v>
      </c>
      <c r="AB325" s="48">
        <f>+'Ark1'!U2892</f>
        <v>57.768398174309915</v>
      </c>
      <c r="AC325" s="48">
        <f>+'Ark1'!W2892</f>
        <v>64.096726798522255</v>
      </c>
      <c r="AD325" s="65">
        <f t="shared" si="4"/>
        <v>10.820874471086036</v>
      </c>
      <c r="AE325" s="39"/>
      <c r="AF325"/>
    </row>
    <row r="326" spans="24:32">
      <c r="X326" s="46">
        <f>+'Ark1'!C2893</f>
        <v>2008</v>
      </c>
      <c r="Y326" s="47" t="s">
        <v>399</v>
      </c>
      <c r="Z326" s="46">
        <f>+'Ark1'!Q2893</f>
        <v>2266</v>
      </c>
      <c r="AA326" s="65">
        <f>+'Ark1'!R2893</f>
        <v>33923</v>
      </c>
      <c r="AB326" s="48">
        <f>+'Ark1'!U2893</f>
        <v>57.677372736388818</v>
      </c>
      <c r="AC326" s="48">
        <f>+'Ark1'!W2893</f>
        <v>66.112466820031472</v>
      </c>
      <c r="AD326" s="65">
        <f t="shared" si="4"/>
        <v>14.970432480141218</v>
      </c>
      <c r="AE326" s="39"/>
      <c r="AF326"/>
    </row>
    <row r="327" spans="24:32">
      <c r="X327" s="46">
        <f>+'Ark1'!C2894</f>
        <v>2008</v>
      </c>
      <c r="Y327" s="47" t="s">
        <v>398</v>
      </c>
      <c r="Z327" s="46">
        <f>+'Ark1'!Q2894</f>
        <v>2329</v>
      </c>
      <c r="AA327" s="65">
        <f>+'Ark1'!R2894</f>
        <v>45544</v>
      </c>
      <c r="AB327" s="48">
        <f>+'Ark1'!U2894</f>
        <v>57.566758211578602</v>
      </c>
      <c r="AC327" s="48">
        <f>+'Ark1'!W2894</f>
        <v>68.107397561243062</v>
      </c>
      <c r="AD327" s="65">
        <f t="shared" si="4"/>
        <v>19.555173894375269</v>
      </c>
      <c r="AE327" s="39"/>
      <c r="AF327"/>
    </row>
    <row r="328" spans="24:32">
      <c r="X328" s="46">
        <f>+'Ark1'!C2895</f>
        <v>2008</v>
      </c>
      <c r="Y328" s="47" t="s">
        <v>457</v>
      </c>
      <c r="Z328" s="46">
        <f>+'Ark1'!Q2895</f>
        <v>2373</v>
      </c>
      <c r="AA328" s="65">
        <f>+'Ark1'!R2895</f>
        <v>61930</v>
      </c>
      <c r="AB328" s="48">
        <f>+'Ark1'!U2895</f>
        <v>57.431549350397511</v>
      </c>
      <c r="AC328" s="48">
        <f>+'Ark1'!W2895</f>
        <v>70.09633023075439</v>
      </c>
      <c r="AD328" s="65">
        <f t="shared" si="4"/>
        <v>26.097766540244418</v>
      </c>
      <c r="AE328" s="39"/>
      <c r="AF328"/>
    </row>
    <row r="329" spans="24:32">
      <c r="X329">
        <f>+'Ark1'!C2896</f>
        <v>2008</v>
      </c>
      <c r="Y329" s="3" t="s">
        <v>519</v>
      </c>
      <c r="Z329">
        <f>+'Ark1'!Q2896</f>
        <v>2445</v>
      </c>
      <c r="AA329" s="10">
        <f>+'Ark1'!R2896</f>
        <v>83695</v>
      </c>
      <c r="AB329" s="1">
        <f>+'Ark1'!U2896</f>
        <v>57.30441331165725</v>
      </c>
      <c r="AC329" s="1">
        <f>+'Ark1'!W2896</f>
        <v>72.059299990437097</v>
      </c>
      <c r="AD329" s="10">
        <f t="shared" si="4"/>
        <v>34.23108384458078</v>
      </c>
      <c r="AE329" s="39"/>
      <c r="AF329"/>
    </row>
    <row r="330" spans="24:32">
      <c r="X330">
        <f>+'Ark1'!C2897</f>
        <v>2008</v>
      </c>
      <c r="Y330" s="3" t="s">
        <v>413</v>
      </c>
      <c r="Z330">
        <f>+'Ark1'!Q2897</f>
        <v>2454</v>
      </c>
      <c r="AA330" s="10">
        <f>+'Ark1'!R2897</f>
        <v>103840</v>
      </c>
      <c r="AB330" s="1">
        <f>+'Ark1'!U2897</f>
        <v>57.212895517786258</v>
      </c>
      <c r="AC330" s="1">
        <f>+'Ark1'!W2897</f>
        <v>74.074232088489097</v>
      </c>
      <c r="AD330" s="10">
        <f t="shared" si="4"/>
        <v>42.314588427057863</v>
      </c>
      <c r="AE330" s="39"/>
      <c r="AF330"/>
    </row>
    <row r="331" spans="24:32">
      <c r="X331">
        <f>+'Ark1'!C2898</f>
        <v>2008</v>
      </c>
      <c r="Y331" s="3" t="s">
        <v>412</v>
      </c>
      <c r="Z331">
        <f>+'Ark1'!Q2898</f>
        <v>2473</v>
      </c>
      <c r="AA331" s="10">
        <f>+'Ark1'!R2898</f>
        <v>128453</v>
      </c>
      <c r="AB331" s="1">
        <f>+'Ark1'!U2898</f>
        <v>57.06992429670705</v>
      </c>
      <c r="AC331" s="1">
        <f>+'Ark1'!W2898</f>
        <v>76.063116452224889</v>
      </c>
      <c r="AD331" s="10">
        <f t="shared" si="4"/>
        <v>51.94217549534978</v>
      </c>
      <c r="AE331" s="39"/>
      <c r="AF331"/>
    </row>
    <row r="332" spans="24:32">
      <c r="X332">
        <f>+'Ark1'!C2899</f>
        <v>2008</v>
      </c>
      <c r="Y332" s="3" t="s">
        <v>411</v>
      </c>
      <c r="Z332">
        <f>+'Ark1'!Q2899</f>
        <v>2483</v>
      </c>
      <c r="AA332" s="10">
        <f>+'Ark1'!R2899</f>
        <v>138801</v>
      </c>
      <c r="AB332" s="1">
        <f>+'Ark1'!U2899</f>
        <v>56.982636336115554</v>
      </c>
      <c r="AC332" s="1">
        <f>+'Ark1'!W2899</f>
        <v>78.054915019677821</v>
      </c>
      <c r="AD332" s="10">
        <f t="shared" si="4"/>
        <v>55.900523560209422</v>
      </c>
      <c r="AE332" s="39"/>
      <c r="AF332"/>
    </row>
    <row r="333" spans="24:32">
      <c r="X333">
        <f>+'Ark1'!C2900</f>
        <v>2008</v>
      </c>
      <c r="Y333" s="3" t="s">
        <v>410</v>
      </c>
      <c r="Z333">
        <f>+'Ark1'!Q2900</f>
        <v>2473</v>
      </c>
      <c r="AA333" s="10">
        <f>+'Ark1'!R2900</f>
        <v>148181</v>
      </c>
      <c r="AB333" s="1">
        <f>+'Ark1'!U2900</f>
        <v>56.881297465150048</v>
      </c>
      <c r="AC333" s="1">
        <f>+'Ark1'!W2900</f>
        <v>80.068136497114807</v>
      </c>
      <c r="AD333" s="10">
        <f t="shared" ref="AD333:AD396" si="5">+AA333/Z333</f>
        <v>59.919530934088151</v>
      </c>
      <c r="AE333" s="39"/>
      <c r="AF333"/>
    </row>
    <row r="334" spans="24:32">
      <c r="X334">
        <f>+'Ark1'!C2901</f>
        <v>2008</v>
      </c>
      <c r="Y334" s="3" t="s">
        <v>409</v>
      </c>
      <c r="Z334">
        <f>+'Ark1'!Q2901</f>
        <v>2479</v>
      </c>
      <c r="AA334" s="10">
        <f>+'Ark1'!R2901</f>
        <v>134401</v>
      </c>
      <c r="AB334" s="1">
        <f>+'Ark1'!U2901</f>
        <v>56.816766279874649</v>
      </c>
      <c r="AC334" s="1">
        <f>+'Ark1'!W2901</f>
        <v>82.042134526210589</v>
      </c>
      <c r="AD334" s="10">
        <f t="shared" si="5"/>
        <v>54.215812827753126</v>
      </c>
      <c r="AE334" s="39"/>
      <c r="AF334"/>
    </row>
    <row r="335" spans="24:32">
      <c r="X335">
        <f>+'Ark1'!C2902</f>
        <v>2008</v>
      </c>
      <c r="Y335" s="3" t="s">
        <v>408</v>
      </c>
      <c r="Z335">
        <f>+'Ark1'!Q2902</f>
        <v>2451</v>
      </c>
      <c r="AA335" s="10">
        <f>+'Ark1'!R2902</f>
        <v>117628</v>
      </c>
      <c r="AB335" s="1">
        <f>+'Ark1'!U2902</f>
        <v>56.756391066963758</v>
      </c>
      <c r="AC335" s="1">
        <f>+'Ark1'!W2902</f>
        <v>84.032683312638412</v>
      </c>
      <c r="AD335" s="10">
        <f t="shared" si="5"/>
        <v>47.991840065279476</v>
      </c>
      <c r="AE335" s="39"/>
      <c r="AF335"/>
    </row>
    <row r="336" spans="24:32">
      <c r="X336">
        <f>+'Ark1'!C2903</f>
        <v>2008</v>
      </c>
      <c r="Y336" s="3" t="s">
        <v>407</v>
      </c>
      <c r="Z336">
        <f>+'Ark1'!Q2903</f>
        <v>2445</v>
      </c>
      <c r="AA336" s="10">
        <f>+'Ark1'!R2903</f>
        <v>97441</v>
      </c>
      <c r="AB336" s="1">
        <f>+'Ark1'!U2903</f>
        <v>56.666926741130077</v>
      </c>
      <c r="AC336" s="1">
        <f>+'Ark1'!W2903</f>
        <v>86.018036506240151</v>
      </c>
      <c r="AD336" s="10">
        <f t="shared" si="5"/>
        <v>39.853169734151329</v>
      </c>
      <c r="AE336" s="39"/>
      <c r="AF336"/>
    </row>
    <row r="337" spans="24:32">
      <c r="X337">
        <f>+'Ark1'!C2904</f>
        <v>2008</v>
      </c>
      <c r="Y337" s="3" t="s">
        <v>406</v>
      </c>
      <c r="Z337">
        <f>+'Ark1'!Q2904</f>
        <v>2453</v>
      </c>
      <c r="AA337" s="10">
        <f>+'Ark1'!R2904</f>
        <v>103542</v>
      </c>
      <c r="AB337" s="1">
        <f>+'Ark1'!U2904</f>
        <v>56.579955172547045</v>
      </c>
      <c r="AC337" s="1">
        <f>+'Ark1'!W2904</f>
        <v>88.448432005255341</v>
      </c>
      <c r="AD337" s="10">
        <f t="shared" si="5"/>
        <v>42.210354667753769</v>
      </c>
      <c r="AE337" s="39"/>
      <c r="AF337"/>
    </row>
    <row r="338" spans="24:32">
      <c r="X338">
        <f>+'Ark1'!C2905</f>
        <v>2008</v>
      </c>
      <c r="Y338" s="3" t="s">
        <v>405</v>
      </c>
      <c r="Z338">
        <f>+'Ark1'!Q2905</f>
        <v>2460</v>
      </c>
      <c r="AA338" s="10">
        <f>+'Ark1'!R2905</f>
        <v>93683</v>
      </c>
      <c r="AB338" s="1">
        <f>+'Ark1'!U2905</f>
        <v>56.387931402699458</v>
      </c>
      <c r="AC338" s="1">
        <f>+'Ark1'!W2905</f>
        <v>92.157514308902236</v>
      </c>
      <c r="AD338" s="10">
        <f t="shared" si="5"/>
        <v>38.082520325203255</v>
      </c>
      <c r="AE338" s="39"/>
      <c r="AF338"/>
    </row>
    <row r="339" spans="24:32">
      <c r="X339">
        <f>+'Ark1'!C2906</f>
        <v>2008</v>
      </c>
      <c r="Y339" s="3" t="s">
        <v>404</v>
      </c>
      <c r="Z339">
        <f>+'Ark1'!Q2906</f>
        <v>2119</v>
      </c>
      <c r="AA339" s="10">
        <f>+'Ark1'!R2906</f>
        <v>34500</v>
      </c>
      <c r="AB339" s="1">
        <f>+'Ark1'!U2906</f>
        <v>56.141142360104382</v>
      </c>
      <c r="AC339" s="1">
        <f>+'Ark1'!W2906</f>
        <v>97.117271672949613</v>
      </c>
      <c r="AD339" s="10">
        <f t="shared" si="5"/>
        <v>16.281264747522417</v>
      </c>
      <c r="AE339" s="39"/>
      <c r="AF339"/>
    </row>
    <row r="340" spans="24:32">
      <c r="X340">
        <f>+'Ark1'!C2907</f>
        <v>2008</v>
      </c>
      <c r="Y340" s="3" t="s">
        <v>403</v>
      </c>
      <c r="Z340">
        <f>+'Ark1'!Q2907</f>
        <v>1588</v>
      </c>
      <c r="AA340" s="10">
        <f>+'Ark1'!R2907</f>
        <v>13229</v>
      </c>
      <c r="AB340" s="1">
        <f>+'Ark1'!U2907</f>
        <v>55.77391304347826</v>
      </c>
      <c r="AC340" s="1">
        <f>+'Ark1'!W2907</f>
        <v>102.46667674858156</v>
      </c>
      <c r="AD340" s="10">
        <f t="shared" si="5"/>
        <v>8.3306045340050385</v>
      </c>
      <c r="AE340" s="39"/>
      <c r="AF340"/>
    </row>
    <row r="341" spans="24:32">
      <c r="X341">
        <f>+'Ark1'!C2908</f>
        <v>2007</v>
      </c>
      <c r="Y341" s="3" t="s">
        <v>402</v>
      </c>
      <c r="Z341">
        <f>+'Ark1'!Q2908</f>
        <v>1936</v>
      </c>
      <c r="AA341" s="10">
        <f>+'Ark1'!R2908</f>
        <v>14825</v>
      </c>
      <c r="AB341" s="1">
        <f>+'Ark1'!U2908</f>
        <v>57.997430001352654</v>
      </c>
      <c r="AC341" s="1">
        <f>+'Ark1'!W2908</f>
        <v>50.33855674286491</v>
      </c>
      <c r="AD341" s="10">
        <f t="shared" si="5"/>
        <v>7.6575413223140494</v>
      </c>
      <c r="AE341" s="39"/>
      <c r="AF341"/>
    </row>
    <row r="342" spans="24:32">
      <c r="X342">
        <f>+'Ark1'!C2909</f>
        <v>2007</v>
      </c>
      <c r="Y342" s="3" t="s">
        <v>401</v>
      </c>
      <c r="Z342">
        <f>+'Ark1'!Q2909</f>
        <v>2505</v>
      </c>
      <c r="AA342" s="10">
        <f>+'Ark1'!R2909</f>
        <v>54028</v>
      </c>
      <c r="AB342" s="1">
        <f>+'Ark1'!U2909</f>
        <v>57.899203261070951</v>
      </c>
      <c r="AC342" s="1">
        <f>+'Ark1'!W2909</f>
        <v>60.038804891606333</v>
      </c>
      <c r="AD342" s="10">
        <f t="shared" si="5"/>
        <v>21.56806387225549</v>
      </c>
      <c r="AE342" s="39"/>
      <c r="AF342"/>
    </row>
    <row r="343" spans="24:32">
      <c r="X343">
        <f>+'Ark1'!C2910</f>
        <v>2007</v>
      </c>
      <c r="Y343" s="3" t="s">
        <v>400</v>
      </c>
      <c r="Z343">
        <f>+'Ark1'!Q2910</f>
        <v>2325</v>
      </c>
      <c r="AA343" s="10">
        <f>+'Ark1'!R2910</f>
        <v>31412</v>
      </c>
      <c r="AB343" s="1">
        <f>+'Ark1'!U2910</f>
        <v>57.711714294816659</v>
      </c>
      <c r="AC343" s="1">
        <f>+'Ark1'!W2910</f>
        <v>64.098786198986346</v>
      </c>
      <c r="AD343" s="10">
        <f t="shared" si="5"/>
        <v>13.510537634408601</v>
      </c>
      <c r="AE343" s="39"/>
      <c r="AF343"/>
    </row>
    <row r="344" spans="24:32">
      <c r="X344">
        <f>+'Ark1'!C2911</f>
        <v>2007</v>
      </c>
      <c r="Y344" s="3" t="s">
        <v>399</v>
      </c>
      <c r="Z344">
        <f>+'Ark1'!Q2911</f>
        <v>2432</v>
      </c>
      <c r="AA344" s="10">
        <f>+'Ark1'!R2911</f>
        <v>46290</v>
      </c>
      <c r="AB344" s="1">
        <f>+'Ark1'!U2911</f>
        <v>57.586999286625293</v>
      </c>
      <c r="AC344" s="1">
        <f>+'Ark1'!W2911</f>
        <v>66.118653667395193</v>
      </c>
      <c r="AD344" s="10">
        <f t="shared" si="5"/>
        <v>19.033717105263158</v>
      </c>
      <c r="AE344" s="39"/>
      <c r="AF344"/>
    </row>
    <row r="345" spans="24:32">
      <c r="X345">
        <f>+'Ark1'!C2912</f>
        <v>2007</v>
      </c>
      <c r="Y345" s="3" t="s">
        <v>398</v>
      </c>
      <c r="Z345">
        <f>+'Ark1'!Q2912</f>
        <v>2506</v>
      </c>
      <c r="AA345" s="10">
        <f>+'Ark1'!R2912</f>
        <v>62005</v>
      </c>
      <c r="AB345" s="1">
        <f>+'Ark1'!U2912</f>
        <v>57.471717595430917</v>
      </c>
      <c r="AC345" s="1">
        <f>+'Ark1'!W2912</f>
        <v>68.105793617501973</v>
      </c>
      <c r="AD345" s="10">
        <f t="shared" si="5"/>
        <v>24.742617717478051</v>
      </c>
      <c r="AE345" s="39"/>
      <c r="AF345"/>
    </row>
    <row r="346" spans="24:32">
      <c r="X346">
        <f>+'Ark1'!C2913</f>
        <v>2007</v>
      </c>
      <c r="Y346" s="3" t="s">
        <v>457</v>
      </c>
      <c r="Z346">
        <f>+'Ark1'!Q2913</f>
        <v>2528</v>
      </c>
      <c r="AA346" s="10">
        <f>+'Ark1'!R2913</f>
        <v>81099</v>
      </c>
      <c r="AB346" s="1">
        <f>+'Ark1'!U2913</f>
        <v>57.355472219480895</v>
      </c>
      <c r="AC346" s="1">
        <f>+'Ark1'!W2913</f>
        <v>70.093186864699646</v>
      </c>
      <c r="AD346" s="10">
        <f t="shared" si="5"/>
        <v>32.080300632911396</v>
      </c>
      <c r="AE346" s="39"/>
      <c r="AF346"/>
    </row>
    <row r="347" spans="24:32">
      <c r="X347" s="46">
        <f>+'Ark1'!C2914</f>
        <v>2007</v>
      </c>
      <c r="Y347" s="47" t="s">
        <v>519</v>
      </c>
      <c r="Z347" s="46">
        <f>+'Ark1'!Q2914</f>
        <v>2574</v>
      </c>
      <c r="AA347" s="65">
        <f>+'Ark1'!R2914</f>
        <v>105018</v>
      </c>
      <c r="AB347" s="48">
        <f>+'Ark1'!U2914</f>
        <v>57.250795344141117</v>
      </c>
      <c r="AC347" s="48">
        <f>+'Ark1'!W2914</f>
        <v>72.049067494712304</v>
      </c>
      <c r="AD347" s="65">
        <f t="shared" si="5"/>
        <v>40.799533799533798</v>
      </c>
      <c r="AE347" s="39"/>
      <c r="AF347"/>
    </row>
    <row r="348" spans="24:32">
      <c r="X348" s="46">
        <f>+'Ark1'!C2915</f>
        <v>2007</v>
      </c>
      <c r="Y348" s="47" t="s">
        <v>413</v>
      </c>
      <c r="Z348" s="46">
        <f>+'Ark1'!Q2915</f>
        <v>2581</v>
      </c>
      <c r="AA348" s="65">
        <f>+'Ark1'!R2915</f>
        <v>121981</v>
      </c>
      <c r="AB348" s="48">
        <f>+'Ark1'!U2915</f>
        <v>57.139632916167749</v>
      </c>
      <c r="AC348" s="48">
        <f>+'Ark1'!W2915</f>
        <v>74.062273853069613</v>
      </c>
      <c r="AD348" s="65">
        <f t="shared" si="5"/>
        <v>47.261139093374659</v>
      </c>
      <c r="AE348" s="39"/>
      <c r="AF348"/>
    </row>
    <row r="349" spans="24:32">
      <c r="X349" s="46">
        <f>+'Ark1'!C2916</f>
        <v>2007</v>
      </c>
      <c r="Y349" s="47" t="s">
        <v>412</v>
      </c>
      <c r="Z349" s="46">
        <f>+'Ark1'!Q2916</f>
        <v>2615</v>
      </c>
      <c r="AA349" s="65">
        <f>+'Ark1'!R2916</f>
        <v>136626</v>
      </c>
      <c r="AB349" s="48">
        <f>+'Ark1'!U2916</f>
        <v>57.038799194581742</v>
      </c>
      <c r="AC349" s="48">
        <f>+'Ark1'!W2916</f>
        <v>76.04876221856135</v>
      </c>
      <c r="AD349" s="65">
        <f t="shared" si="5"/>
        <v>52.247036328871893</v>
      </c>
      <c r="AE349" s="39"/>
      <c r="AF349"/>
    </row>
    <row r="350" spans="24:32">
      <c r="X350" s="46">
        <f>+'Ark1'!C2917</f>
        <v>2007</v>
      </c>
      <c r="Y350" s="47" t="s">
        <v>411</v>
      </c>
      <c r="Z350" s="46">
        <f>+'Ark1'!Q2917</f>
        <v>2574</v>
      </c>
      <c r="AA350" s="65">
        <f>+'Ark1'!R2917</f>
        <v>135421</v>
      </c>
      <c r="AB350" s="48">
        <f>+'Ark1'!U2917</f>
        <v>56.959496195612019</v>
      </c>
      <c r="AC350" s="48">
        <f>+'Ark1'!W2917</f>
        <v>78.03956415749505</v>
      </c>
      <c r="AD350" s="65">
        <f t="shared" si="5"/>
        <v>52.611111111111114</v>
      </c>
      <c r="AE350" s="39"/>
      <c r="AF350"/>
    </row>
    <row r="351" spans="24:32">
      <c r="X351" s="46">
        <f>+'Ark1'!C2918</f>
        <v>2007</v>
      </c>
      <c r="Y351" s="47" t="s">
        <v>410</v>
      </c>
      <c r="Z351" s="46">
        <f>+'Ark1'!Q2918</f>
        <v>2577</v>
      </c>
      <c r="AA351" s="65">
        <f>+'Ark1'!R2918</f>
        <v>133246</v>
      </c>
      <c r="AB351" s="48">
        <f>+'Ark1'!U2918</f>
        <v>56.877712046365666</v>
      </c>
      <c r="AC351" s="48">
        <f>+'Ark1'!W2918</f>
        <v>80.053403852795611</v>
      </c>
      <c r="AD351" s="65">
        <f t="shared" si="5"/>
        <v>51.705859526581293</v>
      </c>
      <c r="AE351" s="39"/>
      <c r="AF351"/>
    </row>
    <row r="352" spans="24:32">
      <c r="X352" s="46">
        <f>+'Ark1'!C2919</f>
        <v>2007</v>
      </c>
      <c r="Y352" s="47" t="s">
        <v>409</v>
      </c>
      <c r="Z352" s="46">
        <f>+'Ark1'!Q2919</f>
        <v>2537</v>
      </c>
      <c r="AA352" s="65">
        <f>+'Ark1'!R2919</f>
        <v>113283</v>
      </c>
      <c r="AB352" s="48">
        <f>+'Ark1'!U2919</f>
        <v>56.806889730751237</v>
      </c>
      <c r="AC352" s="48">
        <f>+'Ark1'!W2919</f>
        <v>82.0255746593553</v>
      </c>
      <c r="AD352" s="65">
        <f t="shared" si="5"/>
        <v>44.652345289712258</v>
      </c>
      <c r="AE352" s="39"/>
      <c r="AF352"/>
    </row>
    <row r="353" spans="24:33">
      <c r="X353" s="46">
        <f>+'Ark1'!C2920</f>
        <v>2007</v>
      </c>
      <c r="Y353" s="47" t="s">
        <v>408</v>
      </c>
      <c r="Z353" s="46">
        <f>+'Ark1'!Q2920</f>
        <v>2521</v>
      </c>
      <c r="AA353" s="65">
        <f>+'Ark1'!R2920</f>
        <v>94760</v>
      </c>
      <c r="AB353" s="48">
        <f>+'Ark1'!U2920</f>
        <v>56.74453171184868</v>
      </c>
      <c r="AC353" s="48">
        <f>+'Ark1'!W2920</f>
        <v>84.020734101848973</v>
      </c>
      <c r="AD353" s="65">
        <f t="shared" si="5"/>
        <v>37.588258627528759</v>
      </c>
      <c r="AE353" s="39"/>
      <c r="AF353"/>
    </row>
    <row r="354" spans="24:33">
      <c r="X354" s="46">
        <f>+'Ark1'!C2921</f>
        <v>2007</v>
      </c>
      <c r="Y354" s="47" t="s">
        <v>407</v>
      </c>
      <c r="Z354" s="46">
        <f>+'Ark1'!Q2921</f>
        <v>2470</v>
      </c>
      <c r="AA354" s="65">
        <f>+'Ark1'!R2921</f>
        <v>75506</v>
      </c>
      <c r="AB354" s="48">
        <f>+'Ark1'!U2921</f>
        <v>56.660117383643154</v>
      </c>
      <c r="AC354" s="48">
        <f>+'Ark1'!W2921</f>
        <v>86.013883331785919</v>
      </c>
      <c r="AD354" s="65">
        <f t="shared" si="5"/>
        <v>30.569230769230771</v>
      </c>
      <c r="AE354" s="39"/>
      <c r="AF354"/>
    </row>
    <row r="355" spans="24:33">
      <c r="X355" s="46">
        <f>+'Ark1'!C2922</f>
        <v>2007</v>
      </c>
      <c r="Y355" s="47" t="s">
        <v>406</v>
      </c>
      <c r="Z355" s="46">
        <f>+'Ark1'!Q2922</f>
        <v>2472</v>
      </c>
      <c r="AA355" s="65">
        <f>+'Ark1'!R2922</f>
        <v>78600</v>
      </c>
      <c r="AB355" s="48">
        <f>+'Ark1'!U2922</f>
        <v>56.541727131546146</v>
      </c>
      <c r="AC355" s="48">
        <f>+'Ark1'!W2922</f>
        <v>88.436886122355489</v>
      </c>
      <c r="AD355" s="65">
        <f t="shared" si="5"/>
        <v>31.796116504854368</v>
      </c>
      <c r="AE355" s="39"/>
      <c r="AF355"/>
    </row>
    <row r="356" spans="24:33">
      <c r="X356" s="46">
        <f>+'Ark1'!C2923</f>
        <v>2007</v>
      </c>
      <c r="Y356" s="47" t="s">
        <v>405</v>
      </c>
      <c r="Z356" s="46">
        <f>+'Ark1'!Q2923</f>
        <v>2430</v>
      </c>
      <c r="AA356" s="65">
        <f>+'Ark1'!R2923</f>
        <v>68436</v>
      </c>
      <c r="AB356" s="48">
        <f>+'Ark1'!U2923</f>
        <v>56.334673410911641</v>
      </c>
      <c r="AC356" s="48">
        <f>+'Ark1'!W2923</f>
        <v>92.139699432782479</v>
      </c>
      <c r="AD356" s="65">
        <f t="shared" si="5"/>
        <v>28.162962962962961</v>
      </c>
      <c r="AE356" s="39"/>
      <c r="AG356" s="32"/>
    </row>
    <row r="357" spans="24:33">
      <c r="X357" s="46">
        <f>+'Ark1'!C2924</f>
        <v>2007</v>
      </c>
      <c r="Y357" s="47" t="s">
        <v>404</v>
      </c>
      <c r="Z357" s="46">
        <f>+'Ark1'!Q2924</f>
        <v>2002</v>
      </c>
      <c r="AA357" s="65">
        <f>+'Ark1'!R2924</f>
        <v>25097</v>
      </c>
      <c r="AB357" s="48">
        <f>+'Ark1'!U2924</f>
        <v>55.964598947536281</v>
      </c>
      <c r="AC357" s="48">
        <f>+'Ark1'!W2924</f>
        <v>97.110719980865142</v>
      </c>
      <c r="AD357" s="65">
        <f t="shared" si="5"/>
        <v>12.535964035964035</v>
      </c>
      <c r="AE357" s="39"/>
      <c r="AG357" s="32"/>
    </row>
    <row r="358" spans="24:33">
      <c r="X358" s="46">
        <f>+'Ark1'!C2925</f>
        <v>2007</v>
      </c>
      <c r="Y358" s="47" t="s">
        <v>403</v>
      </c>
      <c r="Z358" s="46">
        <f>+'Ark1'!Q2925</f>
        <v>1435</v>
      </c>
      <c r="AA358" s="65">
        <f>+'Ark1'!R2925</f>
        <v>9275</v>
      </c>
      <c r="AB358" s="48">
        <f>+'Ark1'!U2925</f>
        <v>55.485057719279311</v>
      </c>
      <c r="AC358" s="48">
        <f>+'Ark1'!W2925</f>
        <v>102.40587981443494</v>
      </c>
      <c r="AD358" s="65">
        <f t="shared" si="5"/>
        <v>6.4634146341463419</v>
      </c>
      <c r="AE358" s="39"/>
    </row>
    <row r="359" spans="24:33">
      <c r="X359" s="46">
        <f>+'Ark1'!C2926</f>
        <v>2006</v>
      </c>
      <c r="Y359" s="47" t="s">
        <v>402</v>
      </c>
      <c r="Z359" s="46">
        <f>+'Ark1'!Q2926</f>
        <v>2224</v>
      </c>
      <c r="AA359" s="65">
        <f>+'Ark1'!R2926</f>
        <v>20220</v>
      </c>
      <c r="AB359" s="48">
        <f>+'Ark1'!U2926</f>
        <v>57.989767534273795</v>
      </c>
      <c r="AC359" s="48">
        <f>+'Ark1'!W2926</f>
        <v>50.321180210609889</v>
      </c>
      <c r="AD359" s="65">
        <f t="shared" si="5"/>
        <v>9.0917266187050352</v>
      </c>
      <c r="AE359" s="39"/>
    </row>
    <row r="360" spans="24:33">
      <c r="X360" s="46">
        <f>+'Ark1'!C2927</f>
        <v>2006</v>
      </c>
      <c r="Y360" s="47" t="s">
        <v>401</v>
      </c>
      <c r="Z360" s="46">
        <f>+'Ark1'!Q2927</f>
        <v>2767</v>
      </c>
      <c r="AA360" s="65">
        <f>+'Ark1'!R2927</f>
        <v>76085</v>
      </c>
      <c r="AB360" s="48">
        <f>+'Ark1'!U2927</f>
        <v>57.825912105589296</v>
      </c>
      <c r="AC360" s="48">
        <f>+'Ark1'!W2927</f>
        <v>60.057282999960243</v>
      </c>
      <c r="AD360" s="65">
        <f t="shared" si="5"/>
        <v>27.497289483194795</v>
      </c>
      <c r="AE360" s="39"/>
    </row>
    <row r="361" spans="24:33">
      <c r="X361" s="46">
        <f>+'Ark1'!C2928</f>
        <v>2006</v>
      </c>
      <c r="Y361" s="47" t="s">
        <v>400</v>
      </c>
      <c r="Z361" s="46">
        <f>+'Ark1'!Q2928</f>
        <v>2594</v>
      </c>
      <c r="AA361" s="65">
        <f>+'Ark1'!R2928</f>
        <v>45194</v>
      </c>
      <c r="AB361" s="48">
        <f>+'Ark1'!U2928</f>
        <v>57.63869220695625</v>
      </c>
      <c r="AC361" s="48">
        <f>+'Ark1'!W2928</f>
        <v>64.106965129958127</v>
      </c>
      <c r="AD361" s="65">
        <f t="shared" si="5"/>
        <v>17.422513492675403</v>
      </c>
      <c r="AE361" s="39"/>
    </row>
    <row r="362" spans="24:33">
      <c r="X362" s="46">
        <f>+'Ark1'!C2929</f>
        <v>2006</v>
      </c>
      <c r="Y362" s="47" t="s">
        <v>399</v>
      </c>
      <c r="Z362" s="46">
        <f>+'Ark1'!Q2929</f>
        <v>2654</v>
      </c>
      <c r="AA362" s="65">
        <f>+'Ark1'!R2929</f>
        <v>66674</v>
      </c>
      <c r="AB362" s="48">
        <f>+'Ark1'!U2929</f>
        <v>57.501218045112786</v>
      </c>
      <c r="AC362" s="48">
        <f>+'Ark1'!W2929</f>
        <v>66.11013984962355</v>
      </c>
      <c r="AD362" s="65">
        <f t="shared" si="5"/>
        <v>25.122079879427279</v>
      </c>
      <c r="AE362" s="39"/>
    </row>
    <row r="363" spans="24:33">
      <c r="X363" s="46">
        <f>+'Ark1'!C2930</f>
        <v>2006</v>
      </c>
      <c r="Y363" s="47" t="s">
        <v>398</v>
      </c>
      <c r="Z363" s="46">
        <f>+'Ark1'!Q2930</f>
        <v>2725</v>
      </c>
      <c r="AA363" s="65">
        <f>+'Ark1'!R2930</f>
        <v>88109</v>
      </c>
      <c r="AB363" s="48">
        <f>+'Ark1'!U2930</f>
        <v>57.38527266728105</v>
      </c>
      <c r="AC363" s="48">
        <f>+'Ark1'!W2930</f>
        <v>68.107657211772732</v>
      </c>
      <c r="AD363" s="65">
        <f t="shared" si="5"/>
        <v>32.333577981651374</v>
      </c>
      <c r="AE363" s="39"/>
    </row>
    <row r="364" spans="24:33">
      <c r="X364" s="46">
        <f>+'Ark1'!C2931</f>
        <v>2006</v>
      </c>
      <c r="Y364" s="47" t="s">
        <v>457</v>
      </c>
      <c r="Z364" s="46">
        <f>+'Ark1'!Q2931</f>
        <v>2775</v>
      </c>
      <c r="AA364" s="65">
        <f>+'Ark1'!R2931</f>
        <v>114498</v>
      </c>
      <c r="AB364" s="48">
        <f>+'Ark1'!U2931</f>
        <v>57.276817911283842</v>
      </c>
      <c r="AC364" s="48">
        <f>+'Ark1'!W2931</f>
        <v>70.088188390574956</v>
      </c>
      <c r="AD364" s="65">
        <f t="shared" si="5"/>
        <v>41.260540540540539</v>
      </c>
      <c r="AE364" s="39"/>
    </row>
    <row r="365" spans="24:33">
      <c r="X365">
        <f>+'Ark1'!C2932</f>
        <v>2006</v>
      </c>
      <c r="Y365" s="3" t="s">
        <v>519</v>
      </c>
      <c r="Z365">
        <f>+'Ark1'!Q2932</f>
        <v>2818</v>
      </c>
      <c r="AA365" s="10">
        <f>+'Ark1'!R2932</f>
        <v>142823</v>
      </c>
      <c r="AB365" s="1">
        <f>+'Ark1'!U2932</f>
        <v>57.17757199480868</v>
      </c>
      <c r="AC365" s="1">
        <f>+'Ark1'!W2932</f>
        <v>72.042273667962945</v>
      </c>
      <c r="AD365" s="10">
        <f t="shared" si="5"/>
        <v>50.682398864442867</v>
      </c>
      <c r="AE365" s="39"/>
    </row>
    <row r="366" spans="24:33">
      <c r="X366">
        <f>+'Ark1'!C2933</f>
        <v>2006</v>
      </c>
      <c r="Y366" s="3" t="s">
        <v>413</v>
      </c>
      <c r="Z366">
        <f>+'Ark1'!Q2933</f>
        <v>2827</v>
      </c>
      <c r="AA366" s="10">
        <f>+'Ark1'!R2933</f>
        <v>155656</v>
      </c>
      <c r="AB366" s="1">
        <f>+'Ark1'!U2933</f>
        <v>57.10624094756831</v>
      </c>
      <c r="AC366" s="1">
        <f>+'Ark1'!W2933</f>
        <v>74.049728024720395</v>
      </c>
      <c r="AD366" s="10">
        <f t="shared" si="5"/>
        <v>55.060488149982312</v>
      </c>
      <c r="AE366" s="39"/>
    </row>
    <row r="367" spans="24:33">
      <c r="X367">
        <f>+'Ark1'!C2934</f>
        <v>2006</v>
      </c>
      <c r="Y367" s="3" t="s">
        <v>412</v>
      </c>
      <c r="Z367">
        <f>+'Ark1'!Q2934</f>
        <v>2829</v>
      </c>
      <c r="AA367" s="10">
        <f>+'Ark1'!R2934</f>
        <v>157426</v>
      </c>
      <c r="AB367" s="1">
        <f>+'Ark1'!U2934</f>
        <v>57.038135809072642</v>
      </c>
      <c r="AC367" s="1">
        <f>+'Ark1'!W2934</f>
        <v>76.027183464506237</v>
      </c>
      <c r="AD367" s="10">
        <f t="shared" si="5"/>
        <v>55.647225167903855</v>
      </c>
      <c r="AE367" s="39"/>
    </row>
    <row r="368" spans="24:33">
      <c r="X368">
        <f>+'Ark1'!C2935</f>
        <v>2006</v>
      </c>
      <c r="Y368" s="3" t="s">
        <v>411</v>
      </c>
      <c r="Z368">
        <f>+'Ark1'!Q2935</f>
        <v>2810</v>
      </c>
      <c r="AA368" s="10">
        <f>+'Ark1'!R2935</f>
        <v>135608</v>
      </c>
      <c r="AB368" s="1">
        <f>+'Ark1'!U2935</f>
        <v>56.964673691994847</v>
      </c>
      <c r="AC368" s="1">
        <f>+'Ark1'!W2935</f>
        <v>78.011532630799607</v>
      </c>
      <c r="AD368" s="10">
        <f t="shared" si="5"/>
        <v>48.259074733096085</v>
      </c>
      <c r="AE368" s="39"/>
    </row>
    <row r="369" spans="24:31">
      <c r="X369">
        <f>+'Ark1'!C2936</f>
        <v>2006</v>
      </c>
      <c r="Y369" s="3" t="s">
        <v>410</v>
      </c>
      <c r="Z369">
        <f>+'Ark1'!Q2936</f>
        <v>2797</v>
      </c>
      <c r="AA369" s="10">
        <f>+'Ark1'!R2936</f>
        <v>112221</v>
      </c>
      <c r="AB369" s="1">
        <f>+'Ark1'!U2936</f>
        <v>56.894145312136757</v>
      </c>
      <c r="AC369" s="1">
        <f>+'Ark1'!W2936</f>
        <v>80.022271597431612</v>
      </c>
      <c r="AD369" s="10">
        <f t="shared" si="5"/>
        <v>40.121916338934575</v>
      </c>
      <c r="AE369" s="39"/>
    </row>
    <row r="370" spans="24:31">
      <c r="X370">
        <f>+'Ark1'!C2937</f>
        <v>2006</v>
      </c>
      <c r="Y370" s="3" t="s">
        <v>409</v>
      </c>
      <c r="Z370">
        <f>+'Ark1'!Q2937</f>
        <v>2737</v>
      </c>
      <c r="AA370" s="10">
        <f>+'Ark1'!R2937</f>
        <v>82361</v>
      </c>
      <c r="AB370" s="1">
        <f>+'Ark1'!U2937</f>
        <v>56.840469394227718</v>
      </c>
      <c r="AC370" s="1">
        <f>+'Ark1'!W2937</f>
        <v>82.001954182829522</v>
      </c>
      <c r="AD370" s="10">
        <f t="shared" si="5"/>
        <v>30.091706247716477</v>
      </c>
      <c r="AE370" s="39"/>
    </row>
    <row r="371" spans="24:31">
      <c r="X371">
        <f>+'Ark1'!C2938</f>
        <v>2006</v>
      </c>
      <c r="Y371" s="3" t="s">
        <v>408</v>
      </c>
      <c r="Z371">
        <f>+'Ark1'!Q2938</f>
        <v>2666</v>
      </c>
      <c r="AA371" s="10">
        <f>+'Ark1'!R2938</f>
        <v>61271</v>
      </c>
      <c r="AB371" s="1">
        <f>+'Ark1'!U2938</f>
        <v>56.777947179461961</v>
      </c>
      <c r="AC371" s="1">
        <f>+'Ark1'!W2938</f>
        <v>84.000124592205339</v>
      </c>
      <c r="AD371" s="10">
        <f t="shared" si="5"/>
        <v>22.982370592648163</v>
      </c>
      <c r="AE371" s="39"/>
    </row>
    <row r="372" spans="24:31">
      <c r="X372">
        <f>+'Ark1'!C2939</f>
        <v>2006</v>
      </c>
      <c r="Y372" s="3" t="s">
        <v>407</v>
      </c>
      <c r="Z372">
        <f>+'Ark1'!Q2939</f>
        <v>2601</v>
      </c>
      <c r="AA372" s="10">
        <f>+'Ark1'!R2939</f>
        <v>43656</v>
      </c>
      <c r="AB372" s="1">
        <f>+'Ark1'!U2939</f>
        <v>56.695209111449266</v>
      </c>
      <c r="AC372" s="1">
        <f>+'Ark1'!W2939</f>
        <v>85.995889242402939</v>
      </c>
      <c r="AD372" s="10">
        <f t="shared" si="5"/>
        <v>16.784313725490197</v>
      </c>
      <c r="AE372" s="39"/>
    </row>
    <row r="373" spans="24:31">
      <c r="X373">
        <f>+'Ark1'!C2940</f>
        <v>2006</v>
      </c>
      <c r="Y373" s="3" t="s">
        <v>406</v>
      </c>
      <c r="Z373">
        <f>+'Ark1'!Q2940</f>
        <v>2502</v>
      </c>
      <c r="AA373" s="10">
        <f>+'Ark1'!R2940</f>
        <v>42438</v>
      </c>
      <c r="AB373" s="1">
        <f>+'Ark1'!U2940</f>
        <v>56.6069340810798</v>
      </c>
      <c r="AC373" s="1">
        <f>+'Ark1'!W2940</f>
        <v>88.411104510242993</v>
      </c>
      <c r="AD373" s="10">
        <f t="shared" si="5"/>
        <v>16.961630695443645</v>
      </c>
      <c r="AE373" s="39"/>
    </row>
    <row r="374" spans="24:31">
      <c r="X374">
        <f>+'Ark1'!C2941</f>
        <v>2006</v>
      </c>
      <c r="Y374" s="3" t="s">
        <v>405</v>
      </c>
      <c r="Z374">
        <f>+'Ark1'!Q2941</f>
        <v>2323</v>
      </c>
      <c r="AA374" s="10">
        <f>+'Ark1'!R2941</f>
        <v>35104</v>
      </c>
      <c r="AB374" s="1">
        <f>+'Ark1'!U2941</f>
        <v>56.36122120742148</v>
      </c>
      <c r="AC374" s="1">
        <f>+'Ark1'!W2941</f>
        <v>92.167844218508307</v>
      </c>
      <c r="AD374" s="10">
        <f t="shared" si="5"/>
        <v>15.111493758071459</v>
      </c>
      <c r="AE374" s="39"/>
    </row>
    <row r="375" spans="24:31">
      <c r="X375">
        <f>+'Ark1'!C2942</f>
        <v>2006</v>
      </c>
      <c r="Y375" s="3" t="s">
        <v>404</v>
      </c>
      <c r="Z375">
        <f>+'Ark1'!Q2942</f>
        <v>1620</v>
      </c>
      <c r="AA375" s="10">
        <f>+'Ark1'!R2942</f>
        <v>14178</v>
      </c>
      <c r="AB375" s="1">
        <f>+'Ark1'!U2942</f>
        <v>55.996939283934786</v>
      </c>
      <c r="AC375" s="1">
        <f>+'Ark1'!W2942</f>
        <v>97.180866965621306</v>
      </c>
      <c r="AD375" s="10">
        <f t="shared" si="5"/>
        <v>8.7518518518518515</v>
      </c>
      <c r="AE375" s="39"/>
    </row>
    <row r="376" spans="24:31">
      <c r="X376">
        <f>+'Ark1'!C2943</f>
        <v>2006</v>
      </c>
      <c r="Y376" s="3" t="s">
        <v>403</v>
      </c>
      <c r="Z376">
        <f>+'Ark1'!Q2943</f>
        <v>1081</v>
      </c>
      <c r="AA376" s="10">
        <f>+'Ark1'!R2943</f>
        <v>6479</v>
      </c>
      <c r="AB376" s="1">
        <f>+'Ark1'!U2943</f>
        <v>55.70098115558325</v>
      </c>
      <c r="AC376" s="1">
        <f>+'Ark1'!W2943</f>
        <v>102.52466905466407</v>
      </c>
      <c r="AD376" s="10">
        <f t="shared" si="5"/>
        <v>5.9935245143385751</v>
      </c>
      <c r="AE376" s="39"/>
    </row>
    <row r="377" spans="24:31">
      <c r="X377">
        <f>+'Ark1'!C2944</f>
        <v>2005</v>
      </c>
      <c r="Y377" s="3" t="s">
        <v>402</v>
      </c>
      <c r="Z377">
        <f>+'Ark1'!Q2944</f>
        <v>2316</v>
      </c>
      <c r="AA377" s="10">
        <f>+'Ark1'!R2944</f>
        <v>18260</v>
      </c>
      <c r="AB377" s="1">
        <f>+'Ark1'!U2944</f>
        <v>57.901234567901234</v>
      </c>
      <c r="AC377" s="1">
        <f>+'Ark1'!W2944</f>
        <v>50.51847462277091</v>
      </c>
      <c r="AD377" s="10">
        <f t="shared" si="5"/>
        <v>7.8842832469775477</v>
      </c>
      <c r="AE377" s="39"/>
    </row>
    <row r="378" spans="24:31">
      <c r="X378">
        <f>+'Ark1'!C2945</f>
        <v>2005</v>
      </c>
      <c r="Y378" s="3" t="s">
        <v>401</v>
      </c>
      <c r="Z378">
        <f>+'Ark1'!Q2945</f>
        <v>2968</v>
      </c>
      <c r="AA378" s="10">
        <f>+'Ark1'!R2945</f>
        <v>73032</v>
      </c>
      <c r="AB378" s="1">
        <f>+'Ark1'!U2945</f>
        <v>57.739984385914447</v>
      </c>
      <c r="AC378" s="1">
        <f>+'Ark1'!W2945</f>
        <v>60.078369012888217</v>
      </c>
      <c r="AD378" s="10">
        <f t="shared" si="5"/>
        <v>24.606469002695416</v>
      </c>
      <c r="AE378" s="39"/>
    </row>
    <row r="379" spans="24:31">
      <c r="X379">
        <f>+'Ark1'!C2946</f>
        <v>2005</v>
      </c>
      <c r="Y379" s="3" t="s">
        <v>400</v>
      </c>
      <c r="Z379">
        <f>+'Ark1'!Q2946</f>
        <v>2781</v>
      </c>
      <c r="AA379" s="10">
        <f>+'Ark1'!R2946</f>
        <v>44629</v>
      </c>
      <c r="AB379" s="1">
        <f>+'Ark1'!U2946</f>
        <v>57.52117979290869</v>
      </c>
      <c r="AC379" s="1">
        <f>+'Ark1'!W2946</f>
        <v>64.106190326773117</v>
      </c>
      <c r="AD379" s="10">
        <f t="shared" si="5"/>
        <v>16.047824523552681</v>
      </c>
      <c r="AE379" s="39"/>
    </row>
    <row r="380" spans="24:31">
      <c r="X380">
        <f>+'Ark1'!C2947</f>
        <v>2005</v>
      </c>
      <c r="Y380" s="3" t="s">
        <v>399</v>
      </c>
      <c r="Z380">
        <f>+'Ark1'!Q2947</f>
        <v>2885</v>
      </c>
      <c r="AA380" s="10">
        <f>+'Ark1'!R2947</f>
        <v>67678</v>
      </c>
      <c r="AB380" s="1">
        <f>+'Ark1'!U2947</f>
        <v>57.387144926251047</v>
      </c>
      <c r="AC380" s="1">
        <f>+'Ark1'!W2947</f>
        <v>66.117213502408347</v>
      </c>
      <c r="AD380" s="10">
        <f t="shared" si="5"/>
        <v>23.458578856152513</v>
      </c>
      <c r="AE380" s="39"/>
    </row>
    <row r="381" spans="24:31">
      <c r="X381">
        <f>+'Ark1'!C2948</f>
        <v>2005</v>
      </c>
      <c r="Y381" s="3" t="s">
        <v>398</v>
      </c>
      <c r="Z381">
        <f>+'Ark1'!Q2948</f>
        <v>2948</v>
      </c>
      <c r="AA381" s="10">
        <f>+'Ark1'!R2948</f>
        <v>92464</v>
      </c>
      <c r="AB381" s="1">
        <f>+'Ark1'!U2948</f>
        <v>57.270018823427591</v>
      </c>
      <c r="AC381" s="1">
        <f>+'Ark1'!W2948</f>
        <v>68.113307297864722</v>
      </c>
      <c r="AD381" s="10">
        <f t="shared" si="5"/>
        <v>31.364993215739485</v>
      </c>
      <c r="AE381" s="39"/>
    </row>
    <row r="382" spans="24:31">
      <c r="X382">
        <f>+'Ark1'!C2949</f>
        <v>2005</v>
      </c>
      <c r="Y382" s="3" t="s">
        <v>457</v>
      </c>
      <c r="Z382">
        <f>+'Ark1'!Q2949</f>
        <v>3011</v>
      </c>
      <c r="AA382" s="10">
        <f>+'Ark1'!R2949</f>
        <v>119987</v>
      </c>
      <c r="AB382" s="1">
        <f>+'Ark1'!U2949</f>
        <v>57.164090893934848</v>
      </c>
      <c r="AC382" s="1">
        <f>+'Ark1'!W2949</f>
        <v>70.093999866626262</v>
      </c>
      <c r="AD382" s="10">
        <f t="shared" si="5"/>
        <v>39.849551643972106</v>
      </c>
      <c r="AE382" s="39"/>
    </row>
    <row r="383" spans="24:31">
      <c r="X383" s="46">
        <f>+'Ark1'!C2950</f>
        <v>2005</v>
      </c>
      <c r="Y383" s="47" t="s">
        <v>519</v>
      </c>
      <c r="Z383" s="46">
        <f>+'Ark1'!Q2950</f>
        <v>3018</v>
      </c>
      <c r="AA383" s="65">
        <f>+'Ark1'!R2950</f>
        <v>146449</v>
      </c>
      <c r="AB383" s="48">
        <f>+'Ark1'!U2950</f>
        <v>57.065392154853853</v>
      </c>
      <c r="AC383" s="48">
        <f>+'Ark1'!W2950</f>
        <v>72.042981647301772</v>
      </c>
      <c r="AD383" s="65">
        <f t="shared" si="5"/>
        <v>48.525182239893972</v>
      </c>
      <c r="AE383" s="39"/>
    </row>
    <row r="384" spans="24:31">
      <c r="X384" s="46">
        <f>+'Ark1'!C2951</f>
        <v>2005</v>
      </c>
      <c r="Y384" s="47" t="s">
        <v>413</v>
      </c>
      <c r="Z384" s="46">
        <f>+'Ark1'!Q2951</f>
        <v>3024</v>
      </c>
      <c r="AA384" s="65">
        <f>+'Ark1'!R2951</f>
        <v>153454</v>
      </c>
      <c r="AB384" s="48">
        <f>+'Ark1'!U2951</f>
        <v>56.988390738664521</v>
      </c>
      <c r="AC384" s="48">
        <f>+'Ark1'!W2951</f>
        <v>74.04768466612974</v>
      </c>
      <c r="AD384" s="65">
        <f t="shared" si="5"/>
        <v>50.745370370370374</v>
      </c>
      <c r="AE384" s="39"/>
    </row>
    <row r="385" spans="24:31">
      <c r="X385" s="46">
        <f>+'Ark1'!C2952</f>
        <v>2005</v>
      </c>
      <c r="Y385" s="47" t="s">
        <v>412</v>
      </c>
      <c r="Z385" s="46">
        <f>+'Ark1'!Q2952</f>
        <v>3017</v>
      </c>
      <c r="AA385" s="65">
        <f>+'Ark1'!R2952</f>
        <v>150732</v>
      </c>
      <c r="AB385" s="48">
        <f>+'Ark1'!U2952</f>
        <v>56.906233824837109</v>
      </c>
      <c r="AC385" s="48">
        <f>+'Ark1'!W2952</f>
        <v>76.033070327949957</v>
      </c>
      <c r="AD385" s="65">
        <f t="shared" si="5"/>
        <v>49.9608882996354</v>
      </c>
      <c r="AE385" s="39"/>
    </row>
    <row r="386" spans="24:31">
      <c r="X386" s="46">
        <f>+'Ark1'!C2953</f>
        <v>2005</v>
      </c>
      <c r="Y386" s="47" t="s">
        <v>411</v>
      </c>
      <c r="Z386" s="46">
        <f>+'Ark1'!Q2953</f>
        <v>3002</v>
      </c>
      <c r="AA386" s="65">
        <f>+'Ark1'!R2953</f>
        <v>126622</v>
      </c>
      <c r="AB386" s="48">
        <f>+'Ark1'!U2953</f>
        <v>56.842409208333009</v>
      </c>
      <c r="AC386" s="48">
        <f>+'Ark1'!W2953</f>
        <v>78.0164479661249</v>
      </c>
      <c r="AD386" s="65">
        <f t="shared" si="5"/>
        <v>42.17921385742838</v>
      </c>
      <c r="AE386" s="39"/>
    </row>
    <row r="387" spans="24:31">
      <c r="X387" s="46">
        <f>+'Ark1'!C2954</f>
        <v>2005</v>
      </c>
      <c r="Y387" s="47" t="s">
        <v>410</v>
      </c>
      <c r="Z387" s="46">
        <f>+'Ark1'!Q2954</f>
        <v>2962</v>
      </c>
      <c r="AA387" s="65">
        <f>+'Ark1'!R2954</f>
        <v>103197</v>
      </c>
      <c r="AB387" s="48">
        <f>+'Ark1'!U2954</f>
        <v>56.767001395781641</v>
      </c>
      <c r="AC387" s="48">
        <f>+'Ark1'!W2954</f>
        <v>80.02743874069472</v>
      </c>
      <c r="AD387" s="65">
        <f t="shared" si="5"/>
        <v>34.840310600945308</v>
      </c>
      <c r="AE387" s="39"/>
    </row>
    <row r="388" spans="24:31">
      <c r="X388" s="46">
        <f>+'Ark1'!C2955</f>
        <v>2005</v>
      </c>
      <c r="Y388" s="47" t="s">
        <v>409</v>
      </c>
      <c r="Z388" s="46">
        <f>+'Ark1'!Q2955</f>
        <v>2914</v>
      </c>
      <c r="AA388" s="65">
        <f>+'Ark1'!R2955</f>
        <v>75989</v>
      </c>
      <c r="AB388" s="48">
        <f>+'Ark1'!U2955</f>
        <v>56.720401795705563</v>
      </c>
      <c r="AC388" s="48">
        <f>+'Ark1'!W2955</f>
        <v>82.002163008991701</v>
      </c>
      <c r="AD388" s="65">
        <f t="shared" si="5"/>
        <v>26.077213452299244</v>
      </c>
      <c r="AE388" s="39"/>
    </row>
    <row r="389" spans="24:31">
      <c r="X389" s="46">
        <f>+'Ark1'!C2956</f>
        <v>2005</v>
      </c>
      <c r="Y389" s="47" t="s">
        <v>408</v>
      </c>
      <c r="Z389" s="46">
        <f>+'Ark1'!Q2956</f>
        <v>2856</v>
      </c>
      <c r="AA389" s="65">
        <f>+'Ark1'!R2956</f>
        <v>57158</v>
      </c>
      <c r="AB389" s="48">
        <f>+'Ark1'!U2956</f>
        <v>56.634048585830314</v>
      </c>
      <c r="AC389" s="48">
        <f>+'Ark1'!W2956</f>
        <v>83.996601092129808</v>
      </c>
      <c r="AD389" s="65">
        <f t="shared" si="5"/>
        <v>20.013305322128851</v>
      </c>
      <c r="AE389" s="39"/>
    </row>
    <row r="390" spans="24:31">
      <c r="X390" s="46">
        <f>+'Ark1'!C2957</f>
        <v>2005</v>
      </c>
      <c r="Y390" s="47" t="s">
        <v>407</v>
      </c>
      <c r="Z390" s="46">
        <f>+'Ark1'!Q2957</f>
        <v>2693</v>
      </c>
      <c r="AA390" s="65">
        <f>+'Ark1'!R2957</f>
        <v>41102</v>
      </c>
      <c r="AB390" s="48">
        <f>+'Ark1'!U2957</f>
        <v>56.554124777877846</v>
      </c>
      <c r="AC390" s="48">
        <f>+'Ark1'!W2957</f>
        <v>85.997417297533815</v>
      </c>
      <c r="AD390" s="65">
        <f t="shared" si="5"/>
        <v>15.262532491645006</v>
      </c>
      <c r="AE390" s="39"/>
    </row>
    <row r="391" spans="24:31">
      <c r="X391" s="46">
        <f>+'Ark1'!C2958</f>
        <v>2005</v>
      </c>
      <c r="Y391" s="47" t="s">
        <v>406</v>
      </c>
      <c r="Z391" s="46">
        <f>+'Ark1'!Q2958</f>
        <v>2582</v>
      </c>
      <c r="AA391" s="65">
        <f>+'Ark1'!R2958</f>
        <v>40204</v>
      </c>
      <c r="AB391" s="48">
        <f>+'Ark1'!U2958</f>
        <v>56.445942919704393</v>
      </c>
      <c r="AC391" s="48">
        <f>+'Ark1'!W2958</f>
        <v>88.418059668068821</v>
      </c>
      <c r="AD391" s="65">
        <f t="shared" si="5"/>
        <v>15.570875290472502</v>
      </c>
      <c r="AE391" s="39"/>
    </row>
    <row r="392" spans="24:31">
      <c r="X392" s="46">
        <f>+'Ark1'!C2959</f>
        <v>2005</v>
      </c>
      <c r="Y392" s="47" t="s">
        <v>405</v>
      </c>
      <c r="Z392" s="46">
        <f>+'Ark1'!Q2959</f>
        <v>2394</v>
      </c>
      <c r="AA392" s="65">
        <f>+'Ark1'!R2959</f>
        <v>33913</v>
      </c>
      <c r="AB392" s="48">
        <f>+'Ark1'!U2959</f>
        <v>56.185551196200478</v>
      </c>
      <c r="AC392" s="48">
        <f>+'Ark1'!W2959</f>
        <v>92.166565385410891</v>
      </c>
      <c r="AD392" s="65">
        <f t="shared" si="5"/>
        <v>14.165831244778612</v>
      </c>
      <c r="AE392" s="39"/>
    </row>
    <row r="393" spans="24:31">
      <c r="X393" s="46">
        <f>+'Ark1'!C2960</f>
        <v>2005</v>
      </c>
      <c r="Y393" s="47" t="s">
        <v>404</v>
      </c>
      <c r="Z393" s="46">
        <f>+'Ark1'!Q2960</f>
        <v>1622</v>
      </c>
      <c r="AA393" s="65">
        <f>+'Ark1'!R2960</f>
        <v>13723</v>
      </c>
      <c r="AB393" s="48">
        <f>+'Ark1'!U2960</f>
        <v>55.79788552679549</v>
      </c>
      <c r="AC393" s="48">
        <f>+'Ark1'!W2960</f>
        <v>97.183514400292182</v>
      </c>
      <c r="AD393" s="65">
        <f t="shared" si="5"/>
        <v>8.4605425400739822</v>
      </c>
      <c r="AE393" s="39"/>
    </row>
    <row r="394" spans="24:31">
      <c r="X394" s="46">
        <f>+'Ark1'!C2961</f>
        <v>2005</v>
      </c>
      <c r="Y394" s="47" t="s">
        <v>403</v>
      </c>
      <c r="Z394" s="46">
        <f>+'Ark1'!Q2961</f>
        <v>1143</v>
      </c>
      <c r="AA394" s="65">
        <f>+'Ark1'!R2961</f>
        <v>6782</v>
      </c>
      <c r="AB394" s="48">
        <f>+'Ark1'!U2961</f>
        <v>55.526696165191751</v>
      </c>
      <c r="AC394" s="48">
        <f>+'Ark1'!W2961</f>
        <v>102.63486725663716</v>
      </c>
      <c r="AD394" s="65">
        <f t="shared" si="5"/>
        <v>5.9335083114610674</v>
      </c>
      <c r="AE394" s="39"/>
    </row>
    <row r="395" spans="24:31">
      <c r="X395" s="46">
        <f>+'Ark1'!C2962</f>
        <v>2004</v>
      </c>
      <c r="Y395" s="47" t="s">
        <v>402</v>
      </c>
      <c r="Z395" s="46">
        <f>+'Ark1'!Q2962</f>
        <v>2450</v>
      </c>
      <c r="AA395" s="65">
        <f>+'Ark1'!R2962</f>
        <v>17688</v>
      </c>
      <c r="AB395" s="48">
        <f>+'Ark1'!U2962</f>
        <v>57.657623470774801</v>
      </c>
      <c r="AC395" s="48">
        <f>+'Ark1'!W2962</f>
        <v>50.484894653375747</v>
      </c>
      <c r="AD395" s="65">
        <f t="shared" si="5"/>
        <v>7.2195918367346943</v>
      </c>
      <c r="AE395" s="39"/>
    </row>
    <row r="396" spans="24:31">
      <c r="X396" s="46">
        <f>+'Ark1'!C2963</f>
        <v>2004</v>
      </c>
      <c r="Y396" s="47" t="s">
        <v>401</v>
      </c>
      <c r="Z396" s="46">
        <f>+'Ark1'!Q2963</f>
        <v>3265</v>
      </c>
      <c r="AA396" s="65">
        <f>+'Ark1'!R2963</f>
        <v>73425</v>
      </c>
      <c r="AB396" s="48">
        <f>+'Ark1'!U2963</f>
        <v>57.429163429163403</v>
      </c>
      <c r="AC396" s="48">
        <f>+'Ark1'!W2963</f>
        <v>60.09964012595556</v>
      </c>
      <c r="AD396" s="65">
        <f t="shared" si="5"/>
        <v>22.488514548238896</v>
      </c>
      <c r="AE396" s="39"/>
    </row>
    <row r="397" spans="24:31">
      <c r="X397" s="46">
        <f>+'Ark1'!C2964</f>
        <v>2004</v>
      </c>
      <c r="Y397" s="47" t="s">
        <v>400</v>
      </c>
      <c r="Z397" s="46">
        <f>+'Ark1'!Q2964</f>
        <v>3040</v>
      </c>
      <c r="AA397" s="65">
        <f>+'Ark1'!R2964</f>
        <v>45040</v>
      </c>
      <c r="AB397" s="48">
        <f>+'Ark1'!U2964</f>
        <v>57.213119488193357</v>
      </c>
      <c r="AC397" s="48">
        <f>+'Ark1'!W2964</f>
        <v>64.109454206188914</v>
      </c>
      <c r="AD397" s="65">
        <f t="shared" ref="AD397:AD418" si="6">+AA397/Z397</f>
        <v>14.815789473684211</v>
      </c>
      <c r="AE397" s="39"/>
    </row>
    <row r="398" spans="24:31">
      <c r="X398" s="46">
        <f>+'Ark1'!C2965</f>
        <v>2004</v>
      </c>
      <c r="Y398" s="47" t="s">
        <v>399</v>
      </c>
      <c r="Z398" s="46">
        <f>+'Ark1'!Q2965</f>
        <v>3175</v>
      </c>
      <c r="AA398" s="65">
        <f>+'Ark1'!R2965</f>
        <v>66887</v>
      </c>
      <c r="AB398" s="48">
        <f>+'Ark1'!U2965</f>
        <v>57.091820248922922</v>
      </c>
      <c r="AC398" s="48">
        <f>+'Ark1'!W2965</f>
        <v>66.119680469122741</v>
      </c>
      <c r="AD398" s="65">
        <f t="shared" si="6"/>
        <v>21.066771653543306</v>
      </c>
      <c r="AE398" s="39"/>
    </row>
    <row r="399" spans="24:31">
      <c r="X399" s="46">
        <f>+'Ark1'!C2966</f>
        <v>2004</v>
      </c>
      <c r="Y399" s="47" t="s">
        <v>398</v>
      </c>
      <c r="Z399" s="46">
        <f>+'Ark1'!Q2966</f>
        <v>3246</v>
      </c>
      <c r="AA399" s="65">
        <f>+'Ark1'!R2966</f>
        <v>88358</v>
      </c>
      <c r="AB399" s="48">
        <f>+'Ark1'!U2966</f>
        <v>56.965046762834305</v>
      </c>
      <c r="AC399" s="48">
        <f>+'Ark1'!W2966</f>
        <v>68.110352363051177</v>
      </c>
      <c r="AD399" s="65">
        <f t="shared" si="6"/>
        <v>27.220579174368453</v>
      </c>
      <c r="AE399" s="39"/>
    </row>
    <row r="400" spans="24:31">
      <c r="X400" s="46">
        <f>+'Ark1'!C2967</f>
        <v>2004</v>
      </c>
      <c r="Y400" s="47" t="s">
        <v>457</v>
      </c>
      <c r="Z400" s="46">
        <f>+'Ark1'!Q2967</f>
        <v>3328</v>
      </c>
      <c r="AA400" s="65">
        <f>+'Ark1'!R2967</f>
        <v>114743</v>
      </c>
      <c r="AB400" s="48">
        <f>+'Ark1'!U2967</f>
        <v>56.860333929116358</v>
      </c>
      <c r="AC400" s="48">
        <f>+'Ark1'!W2967</f>
        <v>70.093185404768846</v>
      </c>
      <c r="AD400" s="65">
        <f t="shared" si="6"/>
        <v>34.478064903846153</v>
      </c>
      <c r="AE400" s="39"/>
    </row>
    <row r="401" spans="24:31">
      <c r="X401">
        <f>+'Ark1'!C2968</f>
        <v>2004</v>
      </c>
      <c r="Y401" s="3" t="s">
        <v>519</v>
      </c>
      <c r="Z401">
        <f>+'Ark1'!Q2968</f>
        <v>3354</v>
      </c>
      <c r="AA401" s="10">
        <f>+'Ark1'!R2968</f>
        <v>140464</v>
      </c>
      <c r="AB401" s="1">
        <f>+'Ark1'!U2968</f>
        <v>56.761469654023117</v>
      </c>
      <c r="AC401" s="1">
        <f>+'Ark1'!W2968</f>
        <v>72.05112025866174</v>
      </c>
      <c r="AD401" s="10">
        <f t="shared" si="6"/>
        <v>41.87954680977937</v>
      </c>
      <c r="AE401" s="39"/>
    </row>
    <row r="402" spans="24:31">
      <c r="X402">
        <f>+'Ark1'!C2969</f>
        <v>2004</v>
      </c>
      <c r="Y402" s="3" t="s">
        <v>413</v>
      </c>
      <c r="Z402">
        <f>+'Ark1'!Q2969</f>
        <v>3361</v>
      </c>
      <c r="AA402" s="10">
        <f>+'Ark1'!R2969</f>
        <v>149890</v>
      </c>
      <c r="AB402" s="1">
        <f>+'Ark1'!U2969</f>
        <v>56.695850965838552</v>
      </c>
      <c r="AC402" s="1">
        <f>+'Ark1'!W2969</f>
        <v>74.060657597886532</v>
      </c>
      <c r="AD402" s="10">
        <f t="shared" si="6"/>
        <v>44.596846176733116</v>
      </c>
      <c r="AE402" s="39"/>
    </row>
    <row r="403" spans="24:31">
      <c r="X403">
        <f>+'Ark1'!C2970</f>
        <v>2004</v>
      </c>
      <c r="Y403" s="3" t="s">
        <v>412</v>
      </c>
      <c r="Z403">
        <f>+'Ark1'!Q2970</f>
        <v>3385</v>
      </c>
      <c r="AA403" s="10">
        <f>+'Ark1'!R2970</f>
        <v>150776</v>
      </c>
      <c r="AB403" s="1">
        <f>+'Ark1'!U2970</f>
        <v>56.599356401154509</v>
      </c>
      <c r="AC403" s="1">
        <f>+'Ark1'!W2970</f>
        <v>76.043499319908022</v>
      </c>
      <c r="AD403" s="10">
        <f t="shared" si="6"/>
        <v>44.542392909896606</v>
      </c>
      <c r="AE403" s="39"/>
    </row>
    <row r="404" spans="24:31">
      <c r="X404">
        <f>+'Ark1'!C2971</f>
        <v>2004</v>
      </c>
      <c r="Y404" s="3" t="s">
        <v>411</v>
      </c>
      <c r="Z404">
        <f>+'Ark1'!Q2971</f>
        <v>3345</v>
      </c>
      <c r="AA404" s="10">
        <f>+'Ark1'!R2971</f>
        <v>130885</v>
      </c>
      <c r="AB404" s="1">
        <f>+'Ark1'!U2971</f>
        <v>56.554522038872811</v>
      </c>
      <c r="AC404" s="1">
        <f>+'Ark1'!W2971</f>
        <v>78.028809128915427</v>
      </c>
      <c r="AD404" s="10">
        <f t="shared" si="6"/>
        <v>39.128550074738413</v>
      </c>
      <c r="AE404" s="39"/>
    </row>
    <row r="405" spans="24:31">
      <c r="X405">
        <f>+'Ark1'!C2972</f>
        <v>2004</v>
      </c>
      <c r="Y405" s="3" t="s">
        <v>410</v>
      </c>
      <c r="Z405">
        <f>+'Ark1'!Q2972</f>
        <v>3347</v>
      </c>
      <c r="AA405" s="10">
        <f>+'Ark1'!R2972</f>
        <v>109798</v>
      </c>
      <c r="AB405" s="1">
        <f>+'Ark1'!U2972</f>
        <v>56.462010842330642</v>
      </c>
      <c r="AC405" s="1">
        <f>+'Ark1'!W2972</f>
        <v>80.037857956358224</v>
      </c>
      <c r="AD405" s="10">
        <f t="shared" si="6"/>
        <v>32.804899910367496</v>
      </c>
      <c r="AE405" s="39"/>
    </row>
    <row r="406" spans="24:31">
      <c r="X406">
        <f>+'Ark1'!C2973</f>
        <v>2004</v>
      </c>
      <c r="Y406" s="3" t="s">
        <v>409</v>
      </c>
      <c r="Z406">
        <f>+'Ark1'!Q2973</f>
        <v>3253</v>
      </c>
      <c r="AA406" s="10">
        <f>+'Ark1'!R2973</f>
        <v>81480</v>
      </c>
      <c r="AB406" s="1">
        <f>+'Ark1'!U2973</f>
        <v>56.390211559004449</v>
      </c>
      <c r="AC406" s="1">
        <f>+'Ark1'!W2973</f>
        <v>82.000481318221475</v>
      </c>
      <c r="AD406" s="10">
        <f t="shared" si="6"/>
        <v>25.047648324623424</v>
      </c>
      <c r="AE406" s="39"/>
    </row>
    <row r="407" spans="24:31">
      <c r="X407">
        <f>+'Ark1'!C2974</f>
        <v>2004</v>
      </c>
      <c r="Y407" s="3" t="s">
        <v>408</v>
      </c>
      <c r="Z407">
        <f>+'Ark1'!Q2974</f>
        <v>3194</v>
      </c>
      <c r="AA407" s="10">
        <f>+'Ark1'!R2974</f>
        <v>61397</v>
      </c>
      <c r="AB407" s="1">
        <f>+'Ark1'!U2974</f>
        <v>56.299791449426486</v>
      </c>
      <c r="AC407" s="1">
        <f>+'Ark1'!W2974</f>
        <v>83.986071102711861</v>
      </c>
      <c r="AD407" s="10">
        <f t="shared" si="6"/>
        <v>19.222604884157796</v>
      </c>
      <c r="AE407" s="39"/>
    </row>
    <row r="408" spans="24:31">
      <c r="X408">
        <f>+'Ark1'!C2975</f>
        <v>2004</v>
      </c>
      <c r="Y408" s="3" t="s">
        <v>407</v>
      </c>
      <c r="Z408">
        <f>+'Ark1'!Q2975</f>
        <v>3077</v>
      </c>
      <c r="AA408" s="10">
        <f>+'Ark1'!R2975</f>
        <v>44495</v>
      </c>
      <c r="AB408" s="1">
        <f>+'Ark1'!U2975</f>
        <v>56.1992354396222</v>
      </c>
      <c r="AC408" s="1">
        <f>+'Ark1'!W2975</f>
        <v>85.983359568248716</v>
      </c>
      <c r="AD408" s="10">
        <f t="shared" si="6"/>
        <v>14.460513487162821</v>
      </c>
      <c r="AE408" s="39"/>
    </row>
    <row r="409" spans="24:31">
      <c r="X409">
        <f>+'Ark1'!C2976</f>
        <v>2004</v>
      </c>
      <c r="Y409" s="3" t="s">
        <v>406</v>
      </c>
      <c r="Z409">
        <f>+'Ark1'!Q2976</f>
        <v>2997</v>
      </c>
      <c r="AA409" s="10">
        <f>+'Ark1'!R2976</f>
        <v>41782</v>
      </c>
      <c r="AB409" s="1">
        <f>+'Ark1'!U2976</f>
        <v>56.045431684828174</v>
      </c>
      <c r="AC409" s="1">
        <f>+'Ark1'!W2976</f>
        <v>88.4060232307517</v>
      </c>
      <c r="AD409" s="10">
        <f t="shared" si="6"/>
        <v>13.941274607941274</v>
      </c>
      <c r="AE409" s="39"/>
    </row>
    <row r="410" spans="24:31">
      <c r="X410">
        <f>+'Ark1'!C2977</f>
        <v>2004</v>
      </c>
      <c r="Y410" s="3" t="s">
        <v>405</v>
      </c>
      <c r="Z410">
        <f>+'Ark1'!Q2977</f>
        <v>2728</v>
      </c>
      <c r="AA410" s="10">
        <f>+'Ark1'!R2977</f>
        <v>32846</v>
      </c>
      <c r="AB410" s="1">
        <f>+'Ark1'!U2977</f>
        <v>55.71481673318911</v>
      </c>
      <c r="AC410" s="1">
        <f>+'Ark1'!W2977</f>
        <v>92.152771091678588</v>
      </c>
      <c r="AD410" s="10">
        <f t="shared" si="6"/>
        <v>12.040322580645162</v>
      </c>
      <c r="AE410" s="39"/>
    </row>
    <row r="411" spans="24:31">
      <c r="X411">
        <f>+'Ark1'!C2978</f>
        <v>2004</v>
      </c>
      <c r="Y411" s="3" t="s">
        <v>404</v>
      </c>
      <c r="Z411">
        <f>+'Ark1'!Q2978</f>
        <v>1850</v>
      </c>
      <c r="AA411" s="10">
        <f>+'Ark1'!R2978</f>
        <v>13061</v>
      </c>
      <c r="AB411" s="1">
        <f>+'Ark1'!U2978</f>
        <v>55.321223269717187</v>
      </c>
      <c r="AC411" s="1">
        <f>+'Ark1'!W2978</f>
        <v>97.192205104621891</v>
      </c>
      <c r="AD411" s="10">
        <f t="shared" si="6"/>
        <v>7.06</v>
      </c>
      <c r="AE411" s="39"/>
    </row>
    <row r="412" spans="24:31">
      <c r="X412">
        <f>+'Ark1'!C2979</f>
        <v>2004</v>
      </c>
      <c r="Y412" s="3" t="s">
        <v>403</v>
      </c>
      <c r="Z412">
        <f>+'Ark1'!Q2979</f>
        <v>1225</v>
      </c>
      <c r="AA412" s="10">
        <f>+'Ark1'!R2979</f>
        <v>6338</v>
      </c>
      <c r="AB412" s="1">
        <f>+'Ark1'!U2979</f>
        <v>55.015277996534877</v>
      </c>
      <c r="AC412" s="1">
        <f>+'Ark1'!W2979</f>
        <v>102.5807843754919</v>
      </c>
      <c r="AD412" s="10">
        <f t="shared" si="6"/>
        <v>5.173877551020408</v>
      </c>
      <c r="AE412" s="39"/>
    </row>
    <row r="413" spans="24:31">
      <c r="X413">
        <f>+'Ark1'!C2980</f>
        <v>2003</v>
      </c>
      <c r="Y413" s="3" t="s">
        <v>402</v>
      </c>
      <c r="Z413">
        <f>+'Ark1'!Q2980</f>
        <v>2217</v>
      </c>
      <c r="AA413" s="10">
        <f>+'Ark1'!R2980</f>
        <v>11135</v>
      </c>
      <c r="AB413" s="1">
        <f>+'Ark1'!U2980</f>
        <v>57.593780982424512</v>
      </c>
      <c r="AC413" s="1">
        <f>+'Ark1'!W2980</f>
        <v>50.190680486705695</v>
      </c>
      <c r="AD413" s="10">
        <f t="shared" si="6"/>
        <v>5.0225529995489397</v>
      </c>
      <c r="AE413" s="39"/>
    </row>
    <row r="414" spans="24:31">
      <c r="X414">
        <f>+'Ark1'!C2981</f>
        <v>2003</v>
      </c>
      <c r="Y414" s="3" t="s">
        <v>401</v>
      </c>
      <c r="Z414">
        <f>+'Ark1'!Q2981</f>
        <v>3153</v>
      </c>
      <c r="AA414" s="10">
        <f>+'Ark1'!R2981</f>
        <v>41156</v>
      </c>
      <c r="AB414" s="1">
        <f>+'Ark1'!U2981</f>
        <v>57.313740755157639</v>
      </c>
      <c r="AC414" s="1">
        <f>+'Ark1'!W2981</f>
        <v>60.095487057220112</v>
      </c>
      <c r="AD414" s="10">
        <f t="shared" si="6"/>
        <v>13.052965429749445</v>
      </c>
      <c r="AE414" s="39"/>
    </row>
    <row r="415" spans="24:31">
      <c r="X415">
        <f>+'Ark1'!C2982</f>
        <v>2003</v>
      </c>
      <c r="Y415" s="3" t="s">
        <v>400</v>
      </c>
      <c r="Z415">
        <f>+'Ark1'!Q2982</f>
        <v>2917</v>
      </c>
      <c r="AA415" s="10">
        <f>+'Ark1'!R2982</f>
        <v>25848</v>
      </c>
      <c r="AB415" s="1">
        <f>+'Ark1'!U2982</f>
        <v>57.112341710877907</v>
      </c>
      <c r="AC415" s="1">
        <f>+'Ark1'!W2982</f>
        <v>64.113015528792033</v>
      </c>
      <c r="AD415" s="10">
        <f t="shared" si="6"/>
        <v>8.8611587247171748</v>
      </c>
      <c r="AE415" s="39"/>
    </row>
    <row r="416" spans="24:31">
      <c r="X416">
        <f>+'Ark1'!C2983</f>
        <v>2003</v>
      </c>
      <c r="Y416" s="3" t="s">
        <v>399</v>
      </c>
      <c r="Z416">
        <f>+'Ark1'!Q2983</f>
        <v>3144</v>
      </c>
      <c r="AA416" s="10">
        <f>+'Ark1'!R2983</f>
        <v>41061</v>
      </c>
      <c r="AB416" s="1">
        <f>+'Ark1'!U2983</f>
        <v>56.987666057282155</v>
      </c>
      <c r="AC416" s="1">
        <f>+'Ark1'!W2983</f>
        <v>66.122976234003261</v>
      </c>
      <c r="AD416" s="10">
        <f t="shared" si="6"/>
        <v>13.060114503816793</v>
      </c>
      <c r="AE416" s="39"/>
    </row>
    <row r="417" spans="24:31">
      <c r="X417">
        <f>+'Ark1'!C2984</f>
        <v>2003</v>
      </c>
      <c r="Y417" s="3" t="s">
        <v>398</v>
      </c>
      <c r="Z417">
        <f>+'Ark1'!Q2984</f>
        <v>3300</v>
      </c>
      <c r="AA417" s="10">
        <f>+'Ark1'!R2984</f>
        <v>57094</v>
      </c>
      <c r="AB417" s="1">
        <f>+'Ark1'!U2984</f>
        <v>56.873282630029443</v>
      </c>
      <c r="AC417" s="1">
        <f>+'Ark1'!W2984</f>
        <v>68.122688560212893</v>
      </c>
      <c r="AD417" s="10">
        <f t="shared" si="6"/>
        <v>17.301212121212121</v>
      </c>
      <c r="AE417" s="39"/>
    </row>
    <row r="418" spans="24:31">
      <c r="X418">
        <f>+'Ark1'!C2985</f>
        <v>2003</v>
      </c>
      <c r="Y418" s="3" t="s">
        <v>457</v>
      </c>
      <c r="Z418">
        <f>+'Ark1'!Q2985</f>
        <v>3373</v>
      </c>
      <c r="AA418" s="10">
        <f>+'Ark1'!R2985</f>
        <v>80787</v>
      </c>
      <c r="AB418" s="1">
        <f>+'Ark1'!U2985</f>
        <v>56.71892996470369</v>
      </c>
      <c r="AC418" s="1">
        <f>+'Ark1'!W2985</f>
        <v>70.111600718311266</v>
      </c>
      <c r="AD418" s="10">
        <f t="shared" si="6"/>
        <v>23.9510821227394</v>
      </c>
      <c r="AE418" s="39"/>
    </row>
    <row r="419" spans="24:31">
      <c r="X419" s="39"/>
      <c r="Y419" s="39"/>
      <c r="Z419" s="39"/>
      <c r="AA419" s="39"/>
      <c r="AB419" s="39"/>
      <c r="AC419" s="39"/>
      <c r="AD419" s="39"/>
      <c r="AE419" s="39"/>
    </row>
    <row r="420" spans="24:31">
      <c r="X420" s="39"/>
      <c r="Y420" s="39"/>
      <c r="Z420" s="39"/>
      <c r="AA420" s="39"/>
      <c r="AB420" s="39"/>
      <c r="AC420" s="39"/>
      <c r="AD420" s="39"/>
      <c r="AE420" s="39"/>
    </row>
  </sheetData>
  <mergeCells count="1">
    <mergeCell ref="Y8:Z8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9DB2A-CE10-48CF-A790-C6D6261A58D2}">
  <dimension ref="A1:AZ339"/>
  <sheetViews>
    <sheetView zoomScale="95" zoomScaleNormal="95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baseColWidth="10" defaultRowHeight="15"/>
  <cols>
    <col min="1" max="1" width="2.453125" customWidth="1"/>
    <col min="2" max="2" width="5.08984375" customWidth="1"/>
    <col min="3" max="3" width="2.36328125" customWidth="1"/>
    <col min="4" max="4" width="16.1796875" customWidth="1"/>
    <col min="5" max="5" width="6.90625" customWidth="1"/>
    <col min="6" max="6" width="5.36328125" customWidth="1"/>
    <col min="7" max="7" width="7.81640625" style="301" customWidth="1"/>
    <col min="8" max="8" width="7.6328125" style="301" customWidth="1"/>
    <col min="9" max="9" width="7.36328125" style="301" customWidth="1"/>
    <col min="10" max="10" width="5.81640625" customWidth="1"/>
    <col min="11" max="11" width="5.1796875" customWidth="1"/>
    <col min="12" max="12" width="6.7265625" customWidth="1"/>
    <col min="13" max="13" width="7.08984375" customWidth="1"/>
    <col min="14" max="14" width="5.36328125" customWidth="1"/>
    <col min="15" max="15" width="7.453125" style="100" customWidth="1"/>
    <col min="16" max="16" width="5.36328125" customWidth="1"/>
    <col min="17" max="17" width="5.81640625" customWidth="1"/>
    <col min="18" max="18" width="4.6328125" customWidth="1"/>
    <col min="19" max="19" width="6.90625" customWidth="1"/>
    <col min="20" max="20" width="1.54296875" customWidth="1"/>
    <col min="21" max="21" width="6.1796875" customWidth="1"/>
    <col min="22" max="22" width="6.81640625" customWidth="1"/>
    <col min="23" max="24" width="7.08984375" style="10" customWidth="1"/>
    <col min="25" max="25" width="6.54296875" style="10" customWidth="1"/>
    <col min="26" max="26" width="6.81640625" customWidth="1"/>
    <col min="27" max="27" width="6.90625" style="100" customWidth="1"/>
    <col min="28" max="28" width="11.1796875" style="10" customWidth="1"/>
    <col min="29" max="30" width="5.1796875" style="100" customWidth="1"/>
    <col min="31" max="31" width="6.36328125" style="1" customWidth="1"/>
    <col min="32" max="32" width="7.54296875" style="1" customWidth="1"/>
    <col min="33" max="33" width="5.6328125" style="1" customWidth="1"/>
    <col min="34" max="34" width="5.1796875" style="100" customWidth="1"/>
    <col min="35" max="35" width="7.54296875" style="10" customWidth="1"/>
    <col min="37" max="37" width="14" customWidth="1"/>
    <col min="38" max="38" width="12.54296875" customWidth="1"/>
    <col min="39" max="39" width="10.90625" customWidth="1"/>
  </cols>
  <sheetData>
    <row r="1" spans="1:43" ht="15.6">
      <c r="A1" s="39"/>
      <c r="B1" s="39"/>
      <c r="C1" s="39"/>
      <c r="D1" s="39"/>
      <c r="E1" s="39"/>
      <c r="F1" s="39"/>
      <c r="G1" s="307"/>
      <c r="H1" s="307"/>
      <c r="I1" s="307"/>
      <c r="J1" s="39"/>
      <c r="K1" s="39"/>
      <c r="L1" s="39"/>
      <c r="M1" s="39"/>
      <c r="N1" s="39"/>
      <c r="O1" s="115"/>
      <c r="P1" s="39"/>
      <c r="Q1" s="39"/>
      <c r="R1" s="39"/>
      <c r="S1" s="39"/>
      <c r="T1" s="39"/>
      <c r="U1" s="39"/>
      <c r="V1" s="39"/>
      <c r="W1" s="64"/>
      <c r="X1" s="64"/>
      <c r="Y1" s="39"/>
      <c r="Z1" s="39"/>
      <c r="AA1" s="115"/>
      <c r="AB1" s="39"/>
      <c r="AC1" s="4"/>
      <c r="AD1" s="51"/>
      <c r="AE1"/>
      <c r="AF1" s="12"/>
      <c r="AG1" s="12"/>
      <c r="AH1" s="10"/>
      <c r="AI1"/>
      <c r="AL1" s="5"/>
      <c r="AM1" s="5"/>
      <c r="AN1" s="4"/>
      <c r="AO1" s="4"/>
    </row>
    <row r="2" spans="1:43" s="176" customFormat="1" ht="31.8">
      <c r="A2" s="140"/>
      <c r="B2" s="140"/>
      <c r="C2" s="140"/>
      <c r="D2" s="140" t="s">
        <v>374</v>
      </c>
      <c r="E2" s="140"/>
      <c r="F2" s="140"/>
      <c r="G2" s="320"/>
      <c r="H2" s="320"/>
      <c r="I2" s="320"/>
      <c r="J2" s="140"/>
      <c r="K2" s="140"/>
      <c r="L2" s="140" t="s">
        <v>429</v>
      </c>
      <c r="M2" s="140"/>
      <c r="N2" s="140"/>
      <c r="O2" s="140"/>
      <c r="P2" s="410" t="str">
        <f>+År!B2</f>
        <v>GRIS</v>
      </c>
      <c r="Q2" s="389"/>
      <c r="R2" s="389"/>
      <c r="S2" s="140"/>
      <c r="T2" s="140"/>
      <c r="U2" s="140"/>
      <c r="V2" s="140"/>
      <c r="W2" s="140"/>
      <c r="X2" s="140"/>
      <c r="Y2" s="140"/>
      <c r="Z2" s="140"/>
      <c r="AA2" s="175"/>
      <c r="AB2" s="140"/>
      <c r="AC2" s="4"/>
      <c r="AD2" s="51"/>
      <c r="AE2"/>
      <c r="AF2" s="12"/>
      <c r="AG2" s="12"/>
      <c r="AH2" s="10"/>
      <c r="AI2"/>
      <c r="AJ2"/>
      <c r="AK2"/>
      <c r="AL2"/>
      <c r="AM2"/>
      <c r="AN2"/>
      <c r="AP2" s="185"/>
      <c r="AQ2" s="185"/>
    </row>
    <row r="3" spans="1:43" s="176" customFormat="1" ht="31.8">
      <c r="A3" s="140"/>
      <c r="B3" s="140"/>
      <c r="C3" s="140"/>
      <c r="D3" s="140"/>
      <c r="E3" s="140"/>
      <c r="F3" s="140"/>
      <c r="G3" s="320"/>
      <c r="H3" s="320"/>
      <c r="I3" s="320"/>
      <c r="J3" s="140"/>
      <c r="K3" s="140"/>
      <c r="L3" s="140"/>
      <c r="M3" s="140"/>
      <c r="N3" s="140"/>
      <c r="O3" s="178"/>
      <c r="P3" s="140"/>
      <c r="Q3" s="140"/>
      <c r="R3" s="140"/>
      <c r="S3" s="140"/>
      <c r="T3" s="140"/>
      <c r="U3" s="140"/>
      <c r="V3" s="140"/>
      <c r="W3" s="175"/>
      <c r="X3" s="175"/>
      <c r="Y3" s="140"/>
      <c r="Z3" s="140"/>
      <c r="AA3" s="178"/>
      <c r="AB3" s="140"/>
      <c r="AC3" s="4"/>
      <c r="AD3" s="51"/>
      <c r="AE3"/>
      <c r="AF3" s="12"/>
      <c r="AG3" s="12"/>
      <c r="AH3" s="10"/>
      <c r="AI3"/>
      <c r="AJ3"/>
      <c r="AK3"/>
      <c r="AM3" s="185"/>
      <c r="AN3" s="185"/>
    </row>
    <row r="4" spans="1:43" ht="15.6">
      <c r="A4" s="39"/>
      <c r="B4" s="39"/>
      <c r="C4" s="39"/>
      <c r="D4" s="39"/>
      <c r="E4" s="39"/>
      <c r="F4" s="39"/>
      <c r="G4" s="307"/>
      <c r="H4" s="307"/>
      <c r="I4" s="307"/>
      <c r="J4" s="39"/>
      <c r="K4" s="39"/>
      <c r="L4" s="39"/>
      <c r="M4" s="39"/>
      <c r="N4" s="39"/>
      <c r="O4" s="115"/>
      <c r="P4" s="39"/>
      <c r="Q4" s="39"/>
      <c r="R4" s="39"/>
      <c r="S4" s="39"/>
      <c r="T4" s="39"/>
      <c r="U4" s="39"/>
      <c r="V4" s="39"/>
      <c r="W4" s="64"/>
      <c r="X4" s="64"/>
      <c r="Y4" s="39"/>
      <c r="Z4" s="39"/>
      <c r="AA4" s="115"/>
      <c r="AB4" s="39"/>
      <c r="AC4" s="4"/>
      <c r="AD4" s="51"/>
      <c r="AE4"/>
      <c r="AF4" s="12"/>
      <c r="AG4" s="12"/>
      <c r="AH4" s="10"/>
      <c r="AI4"/>
      <c r="AL4" s="5"/>
      <c r="AM4" s="5"/>
      <c r="AN4" s="4"/>
      <c r="AO4" s="4"/>
    </row>
    <row r="5" spans="1:43" s="191" customFormat="1" ht="20.399999999999999">
      <c r="A5" s="150"/>
      <c r="B5" s="150"/>
      <c r="C5" s="150"/>
      <c r="D5" s="133"/>
      <c r="E5" s="133"/>
      <c r="F5" s="133"/>
      <c r="G5" s="321" t="s">
        <v>5</v>
      </c>
      <c r="H5" s="321"/>
      <c r="I5" s="328">
        <f>+År!O2</f>
        <v>52</v>
      </c>
      <c r="J5" s="133"/>
      <c r="K5" s="133"/>
      <c r="L5" s="133"/>
      <c r="M5" s="133" t="s">
        <v>366</v>
      </c>
      <c r="N5" s="133"/>
      <c r="O5" s="151"/>
      <c r="P5" s="133"/>
      <c r="Q5" s="133"/>
      <c r="R5" s="394">
        <f>SUM(G11:G17)</f>
        <v>1479251</v>
      </c>
      <c r="S5" s="400"/>
      <c r="T5" s="396"/>
      <c r="U5" s="396"/>
      <c r="V5" s="133"/>
      <c r="W5" s="133"/>
      <c r="X5" s="133"/>
      <c r="Y5" s="151"/>
      <c r="Z5" s="151"/>
      <c r="AA5" s="151"/>
      <c r="AB5" s="151"/>
      <c r="AC5" s="12"/>
      <c r="AD5" s="12"/>
      <c r="AE5" s="10"/>
      <c r="AF5" s="205"/>
      <c r="AG5" s="205"/>
      <c r="AH5" s="205"/>
      <c r="AI5" s="205"/>
      <c r="AJ5" s="149"/>
      <c r="AK5" s="149"/>
      <c r="AL5" s="149"/>
      <c r="AM5" s="206"/>
      <c r="AN5" s="207"/>
    </row>
    <row r="6" spans="1:43" ht="18.75" customHeight="1">
      <c r="A6" s="44"/>
      <c r="B6" s="44"/>
      <c r="C6" s="39"/>
      <c r="D6" s="56"/>
      <c r="E6" s="56"/>
      <c r="F6" s="56"/>
      <c r="G6" s="322"/>
      <c r="H6" s="322"/>
      <c r="I6" s="322"/>
      <c r="J6" s="69"/>
      <c r="K6" s="56"/>
      <c r="L6" s="56"/>
      <c r="M6" s="44"/>
      <c r="N6" s="56"/>
      <c r="O6" s="125"/>
      <c r="P6" s="56"/>
      <c r="Q6" s="56"/>
      <c r="R6" s="56"/>
      <c r="S6" s="56"/>
      <c r="T6" s="39"/>
      <c r="U6" s="44"/>
      <c r="V6" s="44"/>
      <c r="W6" s="186"/>
      <c r="X6" s="186"/>
      <c r="Y6" s="39"/>
      <c r="Z6" s="56"/>
      <c r="AA6" s="125"/>
      <c r="AB6" s="39"/>
      <c r="AC6" s="4"/>
      <c r="AD6" s="51"/>
      <c r="AE6"/>
      <c r="AF6" s="12"/>
      <c r="AG6" s="12"/>
      <c r="AH6" s="10"/>
      <c r="AI6"/>
      <c r="AL6" s="5"/>
      <c r="AM6" s="5"/>
      <c r="AN6" s="4"/>
      <c r="AO6" s="4"/>
    </row>
    <row r="7" spans="1:43" ht="17.25" customHeight="1">
      <c r="A7" s="44"/>
      <c r="B7" s="44"/>
      <c r="C7" s="39"/>
      <c r="D7" s="56"/>
      <c r="E7" s="56"/>
      <c r="F7" s="56"/>
      <c r="G7" s="322"/>
      <c r="H7" s="322"/>
      <c r="I7" s="322"/>
      <c r="J7" s="69"/>
      <c r="K7" s="56"/>
      <c r="L7" s="56"/>
      <c r="M7" s="44"/>
      <c r="N7" s="56"/>
      <c r="O7" s="125"/>
      <c r="P7" s="56"/>
      <c r="Q7" s="56"/>
      <c r="R7" s="56"/>
      <c r="S7" s="44" t="s">
        <v>472</v>
      </c>
      <c r="T7" s="39"/>
      <c r="U7" s="44"/>
      <c r="V7" s="56"/>
      <c r="W7" s="85" t="s">
        <v>455</v>
      </c>
      <c r="X7" s="85" t="s">
        <v>3</v>
      </c>
      <c r="Y7" s="85" t="s">
        <v>3</v>
      </c>
      <c r="Z7" s="56"/>
      <c r="AA7" s="115"/>
      <c r="AB7" s="39"/>
      <c r="AC7" s="4"/>
      <c r="AD7" s="51"/>
      <c r="AE7"/>
      <c r="AF7" s="12"/>
      <c r="AG7" s="12"/>
      <c r="AH7" s="10"/>
      <c r="AI7"/>
    </row>
    <row r="8" spans="1:43" ht="18" customHeight="1">
      <c r="A8" s="39"/>
      <c r="B8" s="39"/>
      <c r="C8" s="39"/>
      <c r="D8" s="39"/>
      <c r="E8" s="74" t="s">
        <v>3</v>
      </c>
      <c r="F8" s="56"/>
      <c r="G8" s="307"/>
      <c r="H8" s="322"/>
      <c r="I8" s="308" t="s">
        <v>3</v>
      </c>
      <c r="J8" s="69"/>
      <c r="K8" s="56"/>
      <c r="L8" s="56"/>
      <c r="M8" s="44"/>
      <c r="N8" s="56"/>
      <c r="O8" s="98" t="s">
        <v>14</v>
      </c>
      <c r="P8" s="56"/>
      <c r="Q8" s="56"/>
      <c r="R8" s="56"/>
      <c r="S8" s="44" t="s">
        <v>473</v>
      </c>
      <c r="T8" s="39"/>
      <c r="U8" s="80" t="s">
        <v>388</v>
      </c>
      <c r="V8" s="56"/>
      <c r="W8" s="74" t="s">
        <v>456</v>
      </c>
      <c r="X8" s="74" t="s">
        <v>592</v>
      </c>
      <c r="Y8" s="74" t="s">
        <v>8</v>
      </c>
      <c r="Z8" s="56"/>
      <c r="AA8" s="98" t="s">
        <v>14</v>
      </c>
      <c r="AB8" s="39"/>
      <c r="AC8" s="4"/>
      <c r="AD8" s="51"/>
      <c r="AE8"/>
      <c r="AF8" s="12"/>
      <c r="AG8" s="12"/>
      <c r="AH8" s="10"/>
      <c r="AI8"/>
    </row>
    <row r="9" spans="1:43" ht="21">
      <c r="A9" s="39"/>
      <c r="B9" s="39"/>
      <c r="C9" s="39"/>
      <c r="D9" s="39"/>
      <c r="E9" s="74" t="s">
        <v>436</v>
      </c>
      <c r="F9" s="56"/>
      <c r="G9" s="308" t="s">
        <v>3</v>
      </c>
      <c r="H9" s="322"/>
      <c r="I9" s="308" t="s">
        <v>394</v>
      </c>
      <c r="J9" s="98" t="s">
        <v>3</v>
      </c>
      <c r="K9" s="56"/>
      <c r="L9" s="98" t="s">
        <v>1</v>
      </c>
      <c r="M9" s="80" t="s">
        <v>14</v>
      </c>
      <c r="N9" s="56"/>
      <c r="O9" s="98" t="s">
        <v>392</v>
      </c>
      <c r="P9" s="56"/>
      <c r="Q9" s="44" t="s">
        <v>357</v>
      </c>
      <c r="R9" s="56"/>
      <c r="S9" s="44" t="s">
        <v>470</v>
      </c>
      <c r="T9" s="39"/>
      <c r="U9" s="80" t="s">
        <v>392</v>
      </c>
      <c r="V9" s="80" t="s">
        <v>388</v>
      </c>
      <c r="W9" s="74" t="s">
        <v>454</v>
      </c>
      <c r="X9" s="74" t="s">
        <v>436</v>
      </c>
      <c r="Y9" s="74" t="s">
        <v>435</v>
      </c>
      <c r="Z9" s="80" t="s">
        <v>14</v>
      </c>
      <c r="AA9" s="98" t="s">
        <v>392</v>
      </c>
      <c r="AB9" s="39"/>
      <c r="AC9" s="4"/>
      <c r="AD9" s="51"/>
      <c r="AE9"/>
      <c r="AF9" s="12"/>
      <c r="AG9" s="12"/>
      <c r="AH9" s="10"/>
      <c r="AI9"/>
    </row>
    <row r="10" spans="1:43" ht="15.6">
      <c r="A10" s="39"/>
      <c r="B10" s="44" t="s">
        <v>58</v>
      </c>
      <c r="C10" s="44" t="s">
        <v>374</v>
      </c>
      <c r="D10" s="42"/>
      <c r="E10" s="74" t="s">
        <v>432</v>
      </c>
      <c r="F10" s="111" t="s">
        <v>437</v>
      </c>
      <c r="G10" s="308" t="s">
        <v>8</v>
      </c>
      <c r="H10" s="330" t="s">
        <v>437</v>
      </c>
      <c r="I10" s="308" t="s">
        <v>386</v>
      </c>
      <c r="J10" s="98" t="s">
        <v>357</v>
      </c>
      <c r="K10" s="111" t="s">
        <v>437</v>
      </c>
      <c r="L10" s="98" t="s">
        <v>357</v>
      </c>
      <c r="M10" s="80" t="s">
        <v>386</v>
      </c>
      <c r="N10" s="111" t="s">
        <v>437</v>
      </c>
      <c r="O10" s="98" t="s">
        <v>389</v>
      </c>
      <c r="P10" s="111" t="s">
        <v>437</v>
      </c>
      <c r="Q10" s="44" t="s">
        <v>469</v>
      </c>
      <c r="R10" s="111" t="s">
        <v>437</v>
      </c>
      <c r="S10" s="44" t="s">
        <v>471</v>
      </c>
      <c r="T10" s="39"/>
      <c r="U10" s="80" t="s">
        <v>389</v>
      </c>
      <c r="V10" s="80" t="s">
        <v>390</v>
      </c>
      <c r="W10" s="74" t="s">
        <v>386</v>
      </c>
      <c r="X10" s="74" t="s">
        <v>432</v>
      </c>
      <c r="Y10" s="74" t="s">
        <v>464</v>
      </c>
      <c r="Z10" s="80" t="s">
        <v>26</v>
      </c>
      <c r="AA10" s="98" t="s">
        <v>395</v>
      </c>
      <c r="AB10" s="39"/>
      <c r="AC10" s="4"/>
      <c r="AD10" s="51"/>
      <c r="AE10"/>
      <c r="AF10" s="12"/>
      <c r="AG10" s="12"/>
      <c r="AH10" s="10"/>
      <c r="AI10"/>
    </row>
    <row r="11" spans="1:43" ht="15.6">
      <c r="A11" s="39"/>
      <c r="B11" s="59">
        <f>+'Ark1'!C3124</f>
        <v>2023</v>
      </c>
      <c r="C11" s="59">
        <f>+'Ark1'!K3124</f>
        <v>0</v>
      </c>
      <c r="D11" s="59" t="s">
        <v>414</v>
      </c>
      <c r="E11" s="78">
        <f>+'Ark1'!Q3124</f>
        <v>1273</v>
      </c>
      <c r="F11" s="78">
        <f>+E11-E19</f>
        <v>-64</v>
      </c>
      <c r="G11" s="323">
        <f>+'Ark1'!R3124</f>
        <v>523214</v>
      </c>
      <c r="H11" s="331">
        <f>+G11-G19</f>
        <v>39585.150000000023</v>
      </c>
      <c r="I11" s="323">
        <f>+'Ark1'!S3124</f>
        <v>519908</v>
      </c>
      <c r="J11" s="104">
        <f>+'Ark1'!AD3124</f>
        <v>35.370197485078599</v>
      </c>
      <c r="K11" s="104">
        <f>+J11-J19</f>
        <v>2.5057972145818539</v>
      </c>
      <c r="L11" s="104">
        <f>+'Ark1'!AE3124</f>
        <v>35.44060282276196</v>
      </c>
      <c r="M11" s="96">
        <f>+'Ark1'!U3124</f>
        <v>60.605493664263683</v>
      </c>
      <c r="N11" s="60">
        <f>+M11-M19</f>
        <v>-0.10613890271297066</v>
      </c>
      <c r="O11" s="107">
        <f>+'Ark1'!W3124</f>
        <v>84.368178543125396</v>
      </c>
      <c r="P11" s="104">
        <f>+O11-O19</f>
        <v>-1.0033058931299905</v>
      </c>
      <c r="Q11" s="104">
        <f>+'Ark1'!X3124</f>
        <v>1.1593726467563938</v>
      </c>
      <c r="R11" s="104">
        <f>+Q11-Q19</f>
        <v>0.25082469722856859</v>
      </c>
      <c r="S11" s="104">
        <f>+'Ark1'!Y3124</f>
        <v>2.3187452935127877</v>
      </c>
      <c r="T11" s="39"/>
      <c r="U11" s="60">
        <f>+'Ark1'!AA3124</f>
        <v>9.3198932319384884</v>
      </c>
      <c r="V11" s="60">
        <f>+'Ark1'!AB3124</f>
        <v>2.5892847963385082</v>
      </c>
      <c r="W11" s="78">
        <f>+'Ark1'!AC3124</f>
        <v>-32.790832085931491</v>
      </c>
      <c r="X11" s="273">
        <f>+'Ark1'!AP3124</f>
        <v>463</v>
      </c>
      <c r="Y11" s="78">
        <f t="shared" ref="Y11:Y17" si="0">+G11/E11</f>
        <v>411.00864100549882</v>
      </c>
      <c r="Z11" s="60">
        <f>+'Ark1'!T3124</f>
        <v>4.1408429438050227</v>
      </c>
      <c r="AA11" s="104">
        <f>+'Ark1'!V3124</f>
        <v>91.584391512190635</v>
      </c>
      <c r="AB11" s="39"/>
      <c r="AC11" s="4"/>
      <c r="AD11" s="51"/>
      <c r="AE11"/>
      <c r="AF11" s="12"/>
      <c r="AG11" s="12"/>
      <c r="AH11" s="10"/>
    </row>
    <row r="12" spans="1:43" ht="15.6">
      <c r="A12" s="39"/>
      <c r="B12" s="59">
        <f>+'Ark1'!C3125</f>
        <v>2023</v>
      </c>
      <c r="C12" s="59">
        <f>+'Ark1'!K3125</f>
        <v>1</v>
      </c>
      <c r="D12" s="59" t="s">
        <v>415</v>
      </c>
      <c r="E12" s="78">
        <f>+'Ark1'!Q3125</f>
        <v>322</v>
      </c>
      <c r="F12" s="78">
        <f t="shared" ref="F12:F17" si="1">+E12-E20</f>
        <v>-38</v>
      </c>
      <c r="G12" s="323">
        <f>+'Ark1'!R3125</f>
        <v>83487</v>
      </c>
      <c r="H12" s="331">
        <f t="shared" ref="H12:H17" si="2">+G12-G20</f>
        <v>-9909</v>
      </c>
      <c r="I12" s="323">
        <f>+'Ark1'!S3125</f>
        <v>83414</v>
      </c>
      <c r="J12" s="104">
        <f>+'Ark1'!AD3125</f>
        <v>5.6438697692278064</v>
      </c>
      <c r="K12" s="104">
        <f t="shared" ref="K12:K17" si="3">+J12-J20</f>
        <v>-0.70273988332562265</v>
      </c>
      <c r="L12" s="104">
        <f>+'Ark1'!AE3125</f>
        <v>5.689495560973886</v>
      </c>
      <c r="M12" s="96">
        <f>+'Ark1'!U3125</f>
        <v>60.851583667010317</v>
      </c>
      <c r="N12" s="60">
        <f t="shared" ref="N12:N17" si="4">+M12-M20</f>
        <v>-0.19064555591198484</v>
      </c>
      <c r="O12" s="107">
        <f>+'Ark1'!W3125</f>
        <v>84.418744335483126</v>
      </c>
      <c r="P12" s="104">
        <f t="shared" ref="P12:P17" si="5">+O12-O20</f>
        <v>-1.179369011566493</v>
      </c>
      <c r="Q12" s="104">
        <f>+'Ark1'!X3125</f>
        <v>2.395582545785572E-3</v>
      </c>
      <c r="R12" s="104">
        <f t="shared" ref="R12:R17" si="6">+Q12-Q20</f>
        <v>-7.2408044515162445E-3</v>
      </c>
      <c r="S12" s="104">
        <f>+'Ark1'!Y3125</f>
        <v>4.7911650915711439E-3</v>
      </c>
      <c r="T12" s="39"/>
      <c r="U12" s="60">
        <f>+'Ark1'!AA3125</f>
        <v>8.5906144796342296</v>
      </c>
      <c r="V12" s="60">
        <f>+'Ark1'!AB3125</f>
        <v>2.7108975397449342</v>
      </c>
      <c r="W12" s="78">
        <f>+'Ark1'!AC3125</f>
        <v>-31.337860728024904</v>
      </c>
      <c r="X12" s="273">
        <f>+'Ark1'!AP3125</f>
        <v>157</v>
      </c>
      <c r="Y12" s="78">
        <f t="shared" si="0"/>
        <v>259.27639751552795</v>
      </c>
      <c r="Z12" s="60">
        <f>+'Ark1'!T3125</f>
        <v>3.8447782289458248</v>
      </c>
      <c r="AA12" s="104">
        <f>+'Ark1'!V3125</f>
        <v>91.491684456812678</v>
      </c>
      <c r="AB12" s="39"/>
      <c r="AC12" s="4"/>
      <c r="AD12" s="51"/>
      <c r="AE12"/>
      <c r="AF12" s="12"/>
      <c r="AG12" s="12"/>
      <c r="AH12" s="10"/>
    </row>
    <row r="13" spans="1:43" ht="15.6">
      <c r="A13" s="39"/>
      <c r="B13" s="59">
        <f>+'Ark1'!C3126</f>
        <v>2023</v>
      </c>
      <c r="C13" s="59">
        <f>+'Ark1'!K3126</f>
        <v>3</v>
      </c>
      <c r="D13" s="59" t="s">
        <v>591</v>
      </c>
      <c r="E13" s="78">
        <f>+'Ark1'!Q3126</f>
        <v>205</v>
      </c>
      <c r="F13" s="78">
        <f t="shared" si="1"/>
        <v>-50</v>
      </c>
      <c r="G13" s="323">
        <f>+'Ark1'!R3126</f>
        <v>30107</v>
      </c>
      <c r="H13" s="331">
        <f t="shared" si="2"/>
        <v>-29160</v>
      </c>
      <c r="I13" s="323">
        <f>+'Ark1'!S3126</f>
        <v>29816</v>
      </c>
      <c r="J13" s="104">
        <f>+'Ark1'!AD3126</f>
        <v>2.0352867768891154</v>
      </c>
      <c r="K13" s="104">
        <f t="shared" si="3"/>
        <v>-1.9921288969928921</v>
      </c>
      <c r="L13" s="104">
        <f>+'Ark1'!AE3126</f>
        <v>2.0409115940952658</v>
      </c>
      <c r="M13" s="96">
        <f>+'Ark1'!U3126</f>
        <v>60.550409176281192</v>
      </c>
      <c r="N13" s="60">
        <f t="shared" si="4"/>
        <v>-0.19269630895088596</v>
      </c>
      <c r="O13" s="107">
        <f>+'Ark1'!W3126</f>
        <v>84.718622551650085</v>
      </c>
      <c r="P13" s="104">
        <f t="shared" si="5"/>
        <v>-1.5896728070002411</v>
      </c>
      <c r="Q13" s="104">
        <f>+'Ark1'!X3126</f>
        <v>9.9644600923373308E-2</v>
      </c>
      <c r="R13" s="104">
        <f t="shared" si="6"/>
        <v>-0.12476358575724157</v>
      </c>
      <c r="S13" s="104">
        <f>+'Ark1'!Y3126</f>
        <v>0.19928920184674664</v>
      </c>
      <c r="T13" s="39"/>
      <c r="U13" s="60">
        <f>+'Ark1'!AA3126</f>
        <v>8.8618780226192015</v>
      </c>
      <c r="V13" s="60">
        <f>+'Ark1'!AB3126</f>
        <v>2.5209095730305968</v>
      </c>
      <c r="W13" s="78">
        <f>+'Ark1'!AC3126</f>
        <v>-33.287178784582458</v>
      </c>
      <c r="X13" s="273">
        <f>+'Ark1'!AP3126</f>
        <v>93</v>
      </c>
      <c r="Y13" s="78">
        <f t="shared" si="0"/>
        <v>146.86341463414635</v>
      </c>
      <c r="Z13" s="60">
        <f>+'Ark1'!T3126</f>
        <v>4.208390075397749</v>
      </c>
      <c r="AA13" s="104">
        <f>+'Ark1'!V3126</f>
        <v>91.969829181275173</v>
      </c>
      <c r="AB13" s="39"/>
      <c r="AC13" s="4"/>
      <c r="AD13" s="51"/>
      <c r="AE13"/>
      <c r="AF13" s="12"/>
      <c r="AG13" s="12"/>
      <c r="AH13" s="10"/>
    </row>
    <row r="14" spans="1:43" ht="15.6">
      <c r="A14" s="39"/>
      <c r="B14" s="59">
        <f>+'Ark1'!C3127</f>
        <v>2023</v>
      </c>
      <c r="C14" s="59">
        <f>+'Ark1'!K3127</f>
        <v>6</v>
      </c>
      <c r="D14" s="59" t="s">
        <v>589</v>
      </c>
      <c r="E14" s="78">
        <f>+'Ark1'!Q3127</f>
        <v>136</v>
      </c>
      <c r="F14" s="78">
        <f t="shared" si="1"/>
        <v>-89</v>
      </c>
      <c r="G14" s="323">
        <f>+'Ark1'!R3127</f>
        <v>71448</v>
      </c>
      <c r="H14" s="331">
        <f t="shared" si="2"/>
        <v>13273</v>
      </c>
      <c r="I14" s="323">
        <f>+'Ark1'!S3127</f>
        <v>71396</v>
      </c>
      <c r="J14" s="104">
        <f>+'Ark1'!AD3127</f>
        <v>4.830011945234447</v>
      </c>
      <c r="K14" s="104">
        <f t="shared" si="3"/>
        <v>0.87680178058825575</v>
      </c>
      <c r="L14" s="104">
        <f>+'Ark1'!AE3127</f>
        <v>4.8862320646300468</v>
      </c>
      <c r="M14" s="96">
        <f>+'Ark1'!U3127</f>
        <v>60.691481315479855</v>
      </c>
      <c r="N14" s="60">
        <f t="shared" si="4"/>
        <v>-0.29730553142275085</v>
      </c>
      <c r="O14" s="107">
        <f>+'Ark1'!W3127</f>
        <v>84.704070536164082</v>
      </c>
      <c r="P14" s="104">
        <f t="shared" si="5"/>
        <v>-0.18875906518417196</v>
      </c>
      <c r="Q14" s="104">
        <f>+'Ark1'!X3127</f>
        <v>2.7992386070988698E-3</v>
      </c>
      <c r="R14" s="104">
        <f t="shared" si="6"/>
        <v>-3.6736644504203247E-2</v>
      </c>
      <c r="S14" s="104">
        <f>+'Ark1'!Y3127</f>
        <v>5.5984772141977395E-3</v>
      </c>
      <c r="T14" s="39"/>
      <c r="U14" s="60">
        <f>+'Ark1'!AA3127</f>
        <v>9.226623834955662</v>
      </c>
      <c r="V14" s="60">
        <f>+'Ark1'!AB3127</f>
        <v>2.5603732028929764</v>
      </c>
      <c r="W14" s="78">
        <f>+'Ark1'!AC3127</f>
        <v>-33.401211056479006</v>
      </c>
      <c r="X14" s="273">
        <f>+'Ark1'!AP3127</f>
        <v>58</v>
      </c>
      <c r="Y14" s="78">
        <f t="shared" si="0"/>
        <v>525.35294117647061</v>
      </c>
      <c r="Z14" s="60">
        <f>+'Ark1'!T3127</f>
        <v>4.034234688164819</v>
      </c>
      <c r="AA14" s="104">
        <f>+'Ark1'!V3127</f>
        <v>91.79847015656253</v>
      </c>
      <c r="AB14" s="39"/>
      <c r="AC14" s="4"/>
      <c r="AD14" s="51"/>
      <c r="AE14"/>
      <c r="AF14" s="12"/>
      <c r="AG14" s="12"/>
      <c r="AH14" s="10"/>
      <c r="AJ14" s="4"/>
    </row>
    <row r="15" spans="1:43" ht="15.6">
      <c r="A15" s="39"/>
      <c r="B15" s="59">
        <f>+'Ark1'!C3128</f>
        <v>2023</v>
      </c>
      <c r="C15" s="59">
        <f>+'Ark1'!K3128</f>
        <v>7</v>
      </c>
      <c r="D15" s="59" t="s">
        <v>601</v>
      </c>
      <c r="E15" s="78">
        <f>+'Ark1'!Q3128</f>
        <v>0</v>
      </c>
      <c r="F15" s="78">
        <f t="shared" si="1"/>
        <v>0</v>
      </c>
      <c r="G15" s="323">
        <f>+'Ark1'!R3128</f>
        <v>0</v>
      </c>
      <c r="H15" s="331">
        <f t="shared" si="2"/>
        <v>0</v>
      </c>
      <c r="I15" s="323">
        <f>+'Ark1'!S3128</f>
        <v>0</v>
      </c>
      <c r="J15" s="104">
        <f>+'Ark1'!AD3128</f>
        <v>0</v>
      </c>
      <c r="K15" s="104">
        <f t="shared" si="3"/>
        <v>0</v>
      </c>
      <c r="L15" s="104">
        <f>+'Ark1'!AE3128</f>
        <v>0</v>
      </c>
      <c r="M15" s="96">
        <f>+'Ark1'!U3128</f>
        <v>0</v>
      </c>
      <c r="N15" s="60">
        <f t="shared" si="4"/>
        <v>0</v>
      </c>
      <c r="O15" s="107">
        <f>+'Ark1'!W3128</f>
        <v>0</v>
      </c>
      <c r="P15" s="104">
        <f t="shared" si="5"/>
        <v>0</v>
      </c>
      <c r="Q15" s="104">
        <f>+'Ark1'!X3128</f>
        <v>0</v>
      </c>
      <c r="R15" s="104">
        <f t="shared" si="6"/>
        <v>0</v>
      </c>
      <c r="S15" s="104">
        <f>+'Ark1'!Y3128</f>
        <v>0</v>
      </c>
      <c r="T15" s="39"/>
      <c r="U15" s="60">
        <f>+'Ark1'!AA3128</f>
        <v>0</v>
      </c>
      <c r="V15" s="60">
        <f>+'Ark1'!AB3128</f>
        <v>0</v>
      </c>
      <c r="W15" s="78">
        <f>+'Ark1'!AC3128</f>
        <v>0</v>
      </c>
      <c r="X15" s="273">
        <f>+'Ark1'!AP3128</f>
        <v>0</v>
      </c>
      <c r="Y15" s="78" t="e">
        <f t="shared" si="0"/>
        <v>#DIV/0!</v>
      </c>
      <c r="Z15" s="60">
        <f>+'Ark1'!T3128</f>
        <v>0</v>
      </c>
      <c r="AA15" s="104">
        <f>+'Ark1'!V3128</f>
        <v>0</v>
      </c>
      <c r="AB15" s="39"/>
      <c r="AC15" s="4"/>
      <c r="AD15" s="51"/>
      <c r="AE15"/>
      <c r="AF15" s="12"/>
      <c r="AG15" s="12"/>
      <c r="AH15" s="10"/>
      <c r="AJ15" s="10"/>
    </row>
    <row r="16" spans="1:43" ht="15.6">
      <c r="A16" s="39"/>
      <c r="B16" s="59">
        <f>+'Ark1'!C3129</f>
        <v>2023</v>
      </c>
      <c r="C16" s="59">
        <f>+'Ark1'!K3129</f>
        <v>8</v>
      </c>
      <c r="D16" s="59" t="s">
        <v>42</v>
      </c>
      <c r="E16" s="78">
        <f>+'Ark1'!Q3129</f>
        <v>24</v>
      </c>
      <c r="F16" s="78">
        <f t="shared" si="1"/>
        <v>-15</v>
      </c>
      <c r="G16" s="323">
        <f>+'Ark1'!R3129</f>
        <v>3592</v>
      </c>
      <c r="H16" s="331">
        <f t="shared" si="2"/>
        <v>-412</v>
      </c>
      <c r="I16" s="323">
        <f>+'Ark1'!S3129</f>
        <v>3592</v>
      </c>
      <c r="J16" s="104">
        <f>+'Ark1'!AD3129</f>
        <v>0.24282559214088753</v>
      </c>
      <c r="K16" s="104">
        <f t="shared" si="3"/>
        <v>-2.9261275057107322E-2</v>
      </c>
      <c r="L16" s="104">
        <f>+'Ark1'!AE3129</f>
        <v>0.26182729683431527</v>
      </c>
      <c r="M16" s="96">
        <f>+'Ark1'!U3129</f>
        <v>58.746659242761702</v>
      </c>
      <c r="N16" s="60">
        <f t="shared" si="4"/>
        <v>0.52735441655514848</v>
      </c>
      <c r="O16" s="107">
        <f>+'Ark1'!W3129</f>
        <v>90.215812917594533</v>
      </c>
      <c r="P16" s="104">
        <f t="shared" si="5"/>
        <v>-1.693699460500028</v>
      </c>
      <c r="Q16" s="104">
        <f>+'Ark1'!X3129</f>
        <v>0</v>
      </c>
      <c r="R16" s="104">
        <f t="shared" si="6"/>
        <v>0</v>
      </c>
      <c r="S16" s="104">
        <f>+'Ark1'!Y3129</f>
        <v>0</v>
      </c>
      <c r="T16" s="39"/>
      <c r="U16" s="60">
        <f>+'Ark1'!AA3129</f>
        <v>11.473045561251585</v>
      </c>
      <c r="V16" s="60">
        <f>+'Ark1'!AB3129</f>
        <v>3.0652454018988493</v>
      </c>
      <c r="W16" s="78">
        <f>+'Ark1'!AC3129</f>
        <v>-35.131629577253705</v>
      </c>
      <c r="X16" s="273">
        <f>+'Ark1'!AP3129</f>
        <v>15</v>
      </c>
      <c r="Y16" s="78">
        <f t="shared" si="0"/>
        <v>149.66666666666666</v>
      </c>
      <c r="Z16" s="60">
        <f>+'Ark1'!T3129</f>
        <v>7.4991648106904227</v>
      </c>
      <c r="AA16" s="104">
        <f>+'Ark1'!V3129</f>
        <v>97.741942489268254</v>
      </c>
      <c r="AB16" s="39"/>
      <c r="AC16" s="4"/>
      <c r="AD16" s="51"/>
      <c r="AE16"/>
      <c r="AF16" s="12"/>
      <c r="AG16" s="12"/>
      <c r="AH16" s="10"/>
      <c r="AJ16" s="10"/>
    </row>
    <row r="17" spans="1:36" ht="15.6">
      <c r="A17" s="39"/>
      <c r="B17" s="59">
        <f>+'Ark1'!C3130</f>
        <v>2023</v>
      </c>
      <c r="C17" s="59">
        <f>+'Ark1'!K3130</f>
        <v>9</v>
      </c>
      <c r="D17" s="59" t="s">
        <v>537</v>
      </c>
      <c r="E17" s="78">
        <f>+'Ark1'!Q3130</f>
        <v>795</v>
      </c>
      <c r="F17" s="78">
        <f t="shared" si="1"/>
        <v>-39</v>
      </c>
      <c r="G17" s="323">
        <f>+'Ark1'!R3130</f>
        <v>767403</v>
      </c>
      <c r="H17" s="331">
        <f t="shared" si="2"/>
        <v>-5715</v>
      </c>
      <c r="I17" s="323">
        <f>+'Ark1'!S3130</f>
        <v>766323</v>
      </c>
      <c r="J17" s="104">
        <f>+'Ark1'!AD3130</f>
        <v>51.877808431429138</v>
      </c>
      <c r="K17" s="104">
        <f t="shared" si="3"/>
        <v>-0.65846893979449561</v>
      </c>
      <c r="L17" s="104">
        <f>+'Ark1'!AE3130</f>
        <v>51.680930660704526</v>
      </c>
      <c r="M17" s="96">
        <f>+'Ark1'!U3130</f>
        <v>60.546029546287897</v>
      </c>
      <c r="N17" s="60">
        <f t="shared" si="4"/>
        <v>-2.5695131271000093E-2</v>
      </c>
      <c r="O17" s="107">
        <f>+'Ark1'!W3130</f>
        <v>83.468486395420499</v>
      </c>
      <c r="P17" s="104">
        <f t="shared" si="5"/>
        <v>-1.2893810500806495</v>
      </c>
      <c r="Q17" s="104">
        <f>+'Ark1'!X3130</f>
        <v>2.8963921173099405</v>
      </c>
      <c r="R17" s="104">
        <f t="shared" si="6"/>
        <v>-0.23973975389212754</v>
      </c>
      <c r="S17" s="104">
        <f>+'Ark1'!Y3130</f>
        <v>5.792784234619881</v>
      </c>
      <c r="T17" s="39"/>
      <c r="U17" s="60">
        <f>+'Ark1'!AA3130</f>
        <v>9.785732824595117</v>
      </c>
      <c r="V17" s="60">
        <f>+'Ark1'!AB3130</f>
        <v>2.5446533354119496</v>
      </c>
      <c r="W17" s="78">
        <f>+'Ark1'!AC3130</f>
        <v>-29.894562545433143</v>
      </c>
      <c r="X17" s="273">
        <f>+'Ark1'!AP3130</f>
        <v>446</v>
      </c>
      <c r="Y17" s="78">
        <f t="shared" si="0"/>
        <v>965.28679245283024</v>
      </c>
      <c r="Z17" s="60">
        <f>+'Ark1'!T3130</f>
        <v>4.2256454561684027</v>
      </c>
      <c r="AA17" s="104">
        <f>+'Ark1'!V3130</f>
        <v>90.478766955989514</v>
      </c>
      <c r="AB17" s="39"/>
      <c r="AC17" s="4"/>
      <c r="AD17" s="51"/>
      <c r="AE17"/>
      <c r="AF17" s="12"/>
      <c r="AG17" s="12"/>
      <c r="AH17" s="10"/>
      <c r="AJ17" s="10"/>
    </row>
    <row r="18" spans="1:36" ht="10.95" customHeight="1">
      <c r="A18" s="39"/>
      <c r="B18" s="39"/>
      <c r="C18" s="39"/>
      <c r="D18" s="39"/>
      <c r="E18" s="39"/>
      <c r="F18" s="39"/>
      <c r="G18" s="307"/>
      <c r="H18" s="307"/>
      <c r="I18" s="307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4"/>
      <c r="AD18" s="51"/>
      <c r="AE18"/>
      <c r="AF18" s="12"/>
      <c r="AG18" s="12"/>
      <c r="AH18" s="10"/>
      <c r="AJ18" s="10"/>
    </row>
    <row r="19" spans="1:36" ht="15.6">
      <c r="A19" s="39"/>
      <c r="B19" s="2">
        <f>+'Ark1'!C3131</f>
        <v>2022</v>
      </c>
      <c r="C19" s="2">
        <f>+'Ark1'!K3131</f>
        <v>0</v>
      </c>
      <c r="D19" s="2" t="str">
        <f>+D11</f>
        <v>Hybrid</v>
      </c>
      <c r="E19" s="18">
        <f>+'Ark1'!Q3131</f>
        <v>1337</v>
      </c>
      <c r="F19" s="18"/>
      <c r="G19" s="318">
        <f>+'Ark1'!R3131</f>
        <v>483628.85</v>
      </c>
      <c r="H19" s="318"/>
      <c r="I19" s="318">
        <f>+'Ark1'!S3131</f>
        <v>481135.85</v>
      </c>
      <c r="J19" s="50">
        <f>+'Ark1'!AD3131</f>
        <v>32.864400270496745</v>
      </c>
      <c r="K19" s="50"/>
      <c r="L19" s="50">
        <f>+'Ark1'!AE3131</f>
        <v>32.884490654977562</v>
      </c>
      <c r="M19" s="5">
        <f>+'Ark1'!U3131</f>
        <v>60.711632566976654</v>
      </c>
      <c r="N19" s="5"/>
      <c r="O19" s="50">
        <f>+'Ark1'!W3131</f>
        <v>85.371484436255386</v>
      </c>
      <c r="P19" s="50"/>
      <c r="Q19" s="50">
        <f>+'Ark1'!X3131</f>
        <v>0.90854794952782525</v>
      </c>
      <c r="R19" s="50"/>
      <c r="S19" s="50">
        <f>+'Ark1'!Y3131</f>
        <v>1.8170958990556505</v>
      </c>
      <c r="T19" s="44"/>
      <c r="U19" s="5">
        <f>+'Ark1'!AA3131</f>
        <v>9.362229384576624</v>
      </c>
      <c r="V19" s="5">
        <f>+'Ark1'!AB3131</f>
        <v>2.5744861198915725</v>
      </c>
      <c r="W19" s="18">
        <f>+'Ark1'!AC3131</f>
        <v>-33.559121022922845</v>
      </c>
      <c r="X19" s="18"/>
      <c r="Y19" s="18">
        <f t="shared" ref="Y19:Y25" si="7">+G19/E19</f>
        <v>361.7268885564697</v>
      </c>
      <c r="Z19" s="5">
        <f>+'Ark1'!T3131</f>
        <v>15.999203997032019</v>
      </c>
      <c r="AA19" s="50">
        <f>+'Ark1'!V3131</f>
        <v>92.656853023554703</v>
      </c>
      <c r="AB19" s="39"/>
      <c r="AC19" s="4"/>
      <c r="AD19" s="51"/>
      <c r="AE19"/>
      <c r="AF19" s="12"/>
      <c r="AG19" s="12"/>
      <c r="AH19" s="10"/>
      <c r="AJ19" s="10"/>
    </row>
    <row r="20" spans="1:36" ht="15.6">
      <c r="A20" s="39"/>
      <c r="B20" s="2">
        <f>+'Ark1'!C3132</f>
        <v>2022</v>
      </c>
      <c r="C20" s="2">
        <f>+'Ark1'!K3132</f>
        <v>1</v>
      </c>
      <c r="D20" s="2" t="str">
        <f t="shared" ref="D20:D25" si="8">+D12</f>
        <v>Hampshire</v>
      </c>
      <c r="E20" s="18">
        <f>+'Ark1'!Q3132</f>
        <v>360</v>
      </c>
      <c r="F20" s="18"/>
      <c r="G20" s="318">
        <f>+'Ark1'!R3132</f>
        <v>93396</v>
      </c>
      <c r="H20" s="318"/>
      <c r="I20" s="318">
        <f>+'Ark1'!S3132</f>
        <v>93324</v>
      </c>
      <c r="J20" s="50">
        <f>+'Ark1'!AD3132</f>
        <v>6.346609652553429</v>
      </c>
      <c r="K20" s="50"/>
      <c r="L20" s="50">
        <f>+'Ark1'!AE3132</f>
        <v>6.3954057960761368</v>
      </c>
      <c r="M20" s="5">
        <f>+'Ark1'!U3132</f>
        <v>61.042229222922302</v>
      </c>
      <c r="N20" s="5"/>
      <c r="O20" s="50">
        <f>+'Ark1'!W3132</f>
        <v>85.598113347049619</v>
      </c>
      <c r="P20" s="50"/>
      <c r="Q20" s="50">
        <f>+'Ark1'!X3132</f>
        <v>9.636386997301816E-3</v>
      </c>
      <c r="R20" s="50"/>
      <c r="S20" s="50">
        <f>+'Ark1'!Y3132</f>
        <v>1.9272773994603632E-2</v>
      </c>
      <c r="T20" s="44"/>
      <c r="U20" s="5">
        <f>+'Ark1'!AA3132</f>
        <v>8.9163839902853148</v>
      </c>
      <c r="V20" s="5">
        <f>+'Ark1'!AB3132</f>
        <v>2.729588104806036</v>
      </c>
      <c r="W20" s="18">
        <f>+'Ark1'!AC3132</f>
        <v>-30.682997117458445</v>
      </c>
      <c r="X20" s="18"/>
      <c r="Y20" s="18">
        <f t="shared" si="7"/>
        <v>259.43333333333334</v>
      </c>
      <c r="Z20" s="5">
        <f>+'Ark1'!T3132</f>
        <v>16.153828857766932</v>
      </c>
      <c r="AA20" s="50">
        <f>+'Ark1'!V3132</f>
        <v>92.76696470916329</v>
      </c>
      <c r="AB20" s="39"/>
      <c r="AC20" s="4"/>
      <c r="AD20" s="51"/>
      <c r="AE20"/>
      <c r="AF20" s="12"/>
      <c r="AG20" s="12"/>
      <c r="AH20" s="10"/>
      <c r="AJ20" s="10"/>
    </row>
    <row r="21" spans="1:36" ht="15.6">
      <c r="A21" s="39"/>
      <c r="B21" s="2">
        <f>+'Ark1'!C3133</f>
        <v>2022</v>
      </c>
      <c r="C21" s="2">
        <f>+'Ark1'!K3133</f>
        <v>3</v>
      </c>
      <c r="D21" s="2" t="str">
        <f t="shared" si="8"/>
        <v>Noroc KLF</v>
      </c>
      <c r="E21" s="18">
        <f>+'Ark1'!Q3133</f>
        <v>255</v>
      </c>
      <c r="F21" s="18"/>
      <c r="G21" s="318">
        <f>+'Ark1'!R3133</f>
        <v>59267</v>
      </c>
      <c r="H21" s="318"/>
      <c r="I21" s="318">
        <f>+'Ark1'!S3133</f>
        <v>59250</v>
      </c>
      <c r="J21" s="50">
        <f>+'Ark1'!AD3133</f>
        <v>4.0274156738820075</v>
      </c>
      <c r="K21" s="50"/>
      <c r="L21" s="50">
        <f>+'Ark1'!AE3133</f>
        <v>4.0940341635726227</v>
      </c>
      <c r="M21" s="5">
        <f>+'Ark1'!U3133</f>
        <v>60.743105485232078</v>
      </c>
      <c r="N21" s="5"/>
      <c r="O21" s="50">
        <f>+'Ark1'!W3133</f>
        <v>86.308295358650327</v>
      </c>
      <c r="P21" s="50"/>
      <c r="Q21" s="50">
        <f>+'Ark1'!X3133</f>
        <v>0.22440818668061488</v>
      </c>
      <c r="R21" s="50"/>
      <c r="S21" s="50">
        <f>+'Ark1'!Y3133</f>
        <v>0.44881637336122976</v>
      </c>
      <c r="T21" s="44"/>
      <c r="U21" s="5">
        <f>+'Ark1'!AA3133</f>
        <v>9.038450198381156</v>
      </c>
      <c r="V21" s="5">
        <f>+'Ark1'!AB3133</f>
        <v>2.4894200046069725</v>
      </c>
      <c r="W21" s="18">
        <f>+'Ark1'!AC3133</f>
        <v>-31.516108641933684</v>
      </c>
      <c r="X21" s="18"/>
      <c r="Y21" s="18">
        <f t="shared" si="7"/>
        <v>232.41960784313724</v>
      </c>
      <c r="Z21" s="5">
        <f>+'Ark1'!T3133</f>
        <v>16.105708066883764</v>
      </c>
      <c r="AA21" s="50">
        <f>+'Ark1'!V3133</f>
        <v>93.519660252981723</v>
      </c>
      <c r="AB21" s="39"/>
      <c r="AC21" s="4"/>
      <c r="AD21" s="51"/>
      <c r="AE21"/>
      <c r="AF21" s="12"/>
      <c r="AG21" s="12"/>
      <c r="AH21" s="10"/>
      <c r="AJ21" s="10"/>
    </row>
    <row r="22" spans="1:36" ht="15.6">
      <c r="A22" s="39"/>
      <c r="B22" s="2">
        <f>+'Ark1'!C3134</f>
        <v>2022</v>
      </c>
      <c r="C22" s="2">
        <f>+'Ark1'!K3134</f>
        <v>6</v>
      </c>
      <c r="D22" s="2" t="str">
        <f t="shared" si="8"/>
        <v>Noroc Løftet</v>
      </c>
      <c r="E22" s="18">
        <f>+'Ark1'!Q3134</f>
        <v>225</v>
      </c>
      <c r="F22" s="18"/>
      <c r="G22" s="318">
        <f>+'Ark1'!R3134</f>
        <v>58175</v>
      </c>
      <c r="H22" s="318"/>
      <c r="I22" s="318">
        <f>+'Ark1'!S3134</f>
        <v>58146</v>
      </c>
      <c r="J22" s="50">
        <f>+'Ark1'!AD3134</f>
        <v>3.9532101646461912</v>
      </c>
      <c r="K22" s="50"/>
      <c r="L22" s="50">
        <f>+'Ark1'!AE3134</f>
        <v>3.9518588292350656</v>
      </c>
      <c r="M22" s="5">
        <f>+'Ark1'!U3134</f>
        <v>60.988786846902606</v>
      </c>
      <c r="N22" s="5"/>
      <c r="O22" s="50">
        <f>+'Ark1'!W3134</f>
        <v>84.892829601348254</v>
      </c>
      <c r="P22" s="50"/>
      <c r="Q22" s="50">
        <f>+'Ark1'!X3134</f>
        <v>3.9535883111302114E-2</v>
      </c>
      <c r="R22" s="50"/>
      <c r="S22" s="50">
        <f>+'Ark1'!Y3134</f>
        <v>7.9071766222604228E-2</v>
      </c>
      <c r="T22" s="44"/>
      <c r="U22" s="5">
        <f>+'Ark1'!AA3134</f>
        <v>9.0005200229863878</v>
      </c>
      <c r="V22" s="5">
        <f>+'Ark1'!AB3134</f>
        <v>2.4458033154663887</v>
      </c>
      <c r="W22" s="18">
        <f>+'Ark1'!AC3134</f>
        <v>-31.307561892075039</v>
      </c>
      <c r="X22" s="18"/>
      <c r="Y22" s="18">
        <f t="shared" si="7"/>
        <v>258.55555555555554</v>
      </c>
      <c r="Z22" s="5">
        <f>+'Ark1'!T3134</f>
        <v>16.209437043403526</v>
      </c>
      <c r="AA22" s="50">
        <f>+'Ark1'!V3134</f>
        <v>91.993559828606251</v>
      </c>
      <c r="AB22" s="39"/>
      <c r="AC22" s="4"/>
      <c r="AD22" s="51"/>
      <c r="AE22"/>
      <c r="AF22" s="12"/>
      <c r="AG22" s="12"/>
      <c r="AH22" s="10"/>
      <c r="AJ22" s="10"/>
    </row>
    <row r="23" spans="1:36" ht="15.6">
      <c r="A23" s="39"/>
      <c r="B23" s="2">
        <f>+'Ark1'!C3135</f>
        <v>2022</v>
      </c>
      <c r="C23" s="2">
        <f>+'Ark1'!K3135</f>
        <v>7</v>
      </c>
      <c r="D23" s="2" t="str">
        <f t="shared" si="8"/>
        <v>Øko med kjeber</v>
      </c>
      <c r="E23" s="18">
        <f>+'Ark1'!Q3135</f>
        <v>0</v>
      </c>
      <c r="F23" s="18"/>
      <c r="G23" s="318">
        <f>+'Ark1'!R3135</f>
        <v>0</v>
      </c>
      <c r="H23" s="318"/>
      <c r="I23" s="318">
        <f>+'Ark1'!S3135</f>
        <v>0</v>
      </c>
      <c r="J23" s="50">
        <f>+'Ark1'!AD3135</f>
        <v>0</v>
      </c>
      <c r="K23" s="50"/>
      <c r="L23" s="50">
        <f>+'Ark1'!AE3135</f>
        <v>0</v>
      </c>
      <c r="M23" s="5">
        <f>+'Ark1'!U3135</f>
        <v>0</v>
      </c>
      <c r="N23" s="5"/>
      <c r="O23" s="50">
        <f>+'Ark1'!W3135</f>
        <v>0</v>
      </c>
      <c r="P23" s="50"/>
      <c r="Q23" s="50">
        <f>+'Ark1'!X3135</f>
        <v>0</v>
      </c>
      <c r="R23" s="50"/>
      <c r="S23" s="50">
        <f>+'Ark1'!Y3135</f>
        <v>0</v>
      </c>
      <c r="T23" s="44"/>
      <c r="U23" s="5">
        <f>+'Ark1'!AA3135</f>
        <v>0</v>
      </c>
      <c r="V23" s="5">
        <f>+'Ark1'!AB3135</f>
        <v>0</v>
      </c>
      <c r="W23" s="18">
        <f>+'Ark1'!AC3135</f>
        <v>0</v>
      </c>
      <c r="X23" s="18"/>
      <c r="Y23" s="18" t="e">
        <f t="shared" si="7"/>
        <v>#DIV/0!</v>
      </c>
      <c r="Z23" s="5">
        <f>+'Ark1'!T3135</f>
        <v>0</v>
      </c>
      <c r="AA23" s="50">
        <f>+'Ark1'!V3135</f>
        <v>0</v>
      </c>
      <c r="AB23" s="39"/>
      <c r="AC23" s="4"/>
      <c r="AD23" s="51"/>
      <c r="AE23"/>
      <c r="AF23" s="12"/>
      <c r="AG23" s="12"/>
      <c r="AH23" s="10"/>
      <c r="AJ23" s="10"/>
    </row>
    <row r="24" spans="1:36" ht="15.6">
      <c r="A24" s="39"/>
      <c r="B24" s="2">
        <f>+'Ark1'!C3136</f>
        <v>2022</v>
      </c>
      <c r="C24" s="2">
        <f>+'Ark1'!K3136</f>
        <v>8</v>
      </c>
      <c r="D24" s="2" t="str">
        <f t="shared" si="8"/>
        <v>Økologisk</v>
      </c>
      <c r="E24" s="18">
        <f>+'Ark1'!Q3136</f>
        <v>39</v>
      </c>
      <c r="F24" s="18"/>
      <c r="G24" s="318">
        <f>+'Ark1'!R3136</f>
        <v>4004</v>
      </c>
      <c r="H24" s="318"/>
      <c r="I24" s="318">
        <f>+'Ark1'!S3136</f>
        <v>3999</v>
      </c>
      <c r="J24" s="50">
        <f>+'Ark1'!AD3136</f>
        <v>0.27208686719799485</v>
      </c>
      <c r="K24" s="50"/>
      <c r="L24" s="50">
        <f>+'Ark1'!AE3136</f>
        <v>0.29425404031436275</v>
      </c>
      <c r="M24" s="5">
        <f>+'Ark1'!U3136</f>
        <v>58.219304826206553</v>
      </c>
      <c r="N24" s="5"/>
      <c r="O24" s="50">
        <f>+'Ark1'!W3136</f>
        <v>91.909512378094561</v>
      </c>
      <c r="P24" s="50"/>
      <c r="Q24" s="50">
        <f>+'Ark1'!X3136</f>
        <v>0</v>
      </c>
      <c r="R24" s="50"/>
      <c r="S24" s="50">
        <f>+'Ark1'!Y3136</f>
        <v>0</v>
      </c>
      <c r="T24" s="44"/>
      <c r="U24" s="5">
        <f>+'Ark1'!AA3136</f>
        <v>12.471072963160276</v>
      </c>
      <c r="V24" s="5">
        <f>+'Ark1'!AB3136</f>
        <v>3.251355139694124</v>
      </c>
      <c r="W24" s="18">
        <f>+'Ark1'!AC3136</f>
        <v>-38.985292743617094</v>
      </c>
      <c r="X24" s="18"/>
      <c r="Y24" s="18">
        <f t="shared" si="7"/>
        <v>102.66666666666667</v>
      </c>
      <c r="Z24" s="5">
        <f>+'Ark1'!T3136</f>
        <v>14.68381618381618</v>
      </c>
      <c r="AA24" s="50">
        <f>+'Ark1'!V3136</f>
        <v>99.618198157339862</v>
      </c>
      <c r="AB24" s="39"/>
      <c r="AC24" s="4"/>
      <c r="AD24" s="51"/>
      <c r="AE24"/>
      <c r="AF24" s="12"/>
      <c r="AG24" s="12"/>
      <c r="AH24" s="10"/>
      <c r="AJ24" s="10"/>
    </row>
    <row r="25" spans="1:36" ht="15.6">
      <c r="A25" s="39"/>
      <c r="B25" s="2">
        <f>+'Ark1'!C3137</f>
        <v>2022</v>
      </c>
      <c r="C25" s="2">
        <f>+'Ark1'!K3137</f>
        <v>9</v>
      </c>
      <c r="D25" s="2" t="str">
        <f t="shared" si="8"/>
        <v>Noroc Nortura</v>
      </c>
      <c r="E25" s="18">
        <f>+'Ark1'!Q3137</f>
        <v>834</v>
      </c>
      <c r="F25" s="18"/>
      <c r="G25" s="318">
        <f>+'Ark1'!R3137</f>
        <v>773118</v>
      </c>
      <c r="H25" s="318"/>
      <c r="I25" s="318">
        <f>+'Ark1'!S3137</f>
        <v>771924</v>
      </c>
      <c r="J25" s="50">
        <f>+'Ark1'!AD3137</f>
        <v>52.536277371223633</v>
      </c>
      <c r="K25" s="50"/>
      <c r="L25" s="50">
        <f>+'Ark1'!AE3137</f>
        <v>52.37995651582424</v>
      </c>
      <c r="M25" s="5">
        <f>+'Ark1'!U3137</f>
        <v>60.571724677558898</v>
      </c>
      <c r="N25" s="5"/>
      <c r="O25" s="50">
        <f>+'Ark1'!W3137</f>
        <v>84.757867445501148</v>
      </c>
      <c r="P25" s="50"/>
      <c r="Q25" s="50">
        <f>+'Ark1'!X3137</f>
        <v>3.136131871202068</v>
      </c>
      <c r="R25" s="50"/>
      <c r="S25" s="50">
        <f>+'Ark1'!Y3137</f>
        <v>6.2722637424041361</v>
      </c>
      <c r="T25" s="44"/>
      <c r="U25" s="5">
        <f>+'Ark1'!AA3137</f>
        <v>9.9063988559689058</v>
      </c>
      <c r="V25" s="5">
        <f>+'Ark1'!AB3137</f>
        <v>2.4994120210365032</v>
      </c>
      <c r="W25" s="18">
        <f>+'Ark1'!AC3137</f>
        <v>-33.61216437900179</v>
      </c>
      <c r="X25" s="18"/>
      <c r="Y25" s="18">
        <f t="shared" si="7"/>
        <v>927</v>
      </c>
      <c r="Z25" s="5">
        <f>+'Ark1'!T3137</f>
        <v>16.016095861175135</v>
      </c>
      <c r="AA25" s="50">
        <f>+'Ark1'!V3137</f>
        <v>91.884469181008981</v>
      </c>
      <c r="AB25" s="39"/>
      <c r="AC25" s="4"/>
      <c r="AD25" s="51"/>
      <c r="AE25"/>
      <c r="AF25" s="12"/>
      <c r="AG25" s="12"/>
      <c r="AH25" s="10"/>
      <c r="AJ25" s="10"/>
    </row>
    <row r="26" spans="1:36" ht="10.95" customHeight="1">
      <c r="A26" s="39"/>
      <c r="B26" s="39"/>
      <c r="C26" s="39"/>
      <c r="D26" s="39"/>
      <c r="E26" s="39"/>
      <c r="F26" s="39"/>
      <c r="G26" s="307"/>
      <c r="H26" s="307"/>
      <c r="I26" s="307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4"/>
      <c r="AD26" s="51"/>
      <c r="AE26"/>
      <c r="AF26" s="12"/>
      <c r="AG26" s="12"/>
      <c r="AH26" s="10"/>
      <c r="AJ26" s="10"/>
    </row>
    <row r="27" spans="1:36" ht="15.6">
      <c r="A27" s="39"/>
      <c r="B27" s="59">
        <f>+'Ark1'!C3138</f>
        <v>2021</v>
      </c>
      <c r="C27" s="59">
        <f>+'Ark1'!K3138</f>
        <v>0</v>
      </c>
      <c r="D27" s="59" t="str">
        <f>+D19</f>
        <v>Hybrid</v>
      </c>
      <c r="E27" s="78">
        <f>+'Ark1'!Q3138</f>
        <v>1393</v>
      </c>
      <c r="F27" s="78"/>
      <c r="G27" s="323">
        <f>+'Ark1'!R3138</f>
        <v>457695.43000000005</v>
      </c>
      <c r="H27" s="323"/>
      <c r="I27" s="323">
        <f>+'Ark1'!S3138</f>
        <v>453910.43000000005</v>
      </c>
      <c r="J27" s="104">
        <f>+'Ark1'!AD3138</f>
        <v>30.442089870535884</v>
      </c>
      <c r="K27" s="104"/>
      <c r="L27" s="104">
        <f>+'Ark1'!AE3138</f>
        <v>30.355670929662008</v>
      </c>
      <c r="M27" s="60">
        <f>+'Ark1'!U3138</f>
        <v>60.867049342752466</v>
      </c>
      <c r="N27" s="60"/>
      <c r="O27" s="104">
        <f>+'Ark1'!W3138</f>
        <v>84.436629072392947</v>
      </c>
      <c r="P27" s="104"/>
      <c r="Q27" s="104">
        <f>+'Ark1'!X3138</f>
        <v>1.2040758195903329</v>
      </c>
      <c r="R27" s="104"/>
      <c r="S27" s="104">
        <f>+'Ark1'!Y3138</f>
        <v>2.4081516391806659</v>
      </c>
      <c r="T27" s="39"/>
      <c r="U27" s="60">
        <f>+'Ark1'!AA3138</f>
        <v>9.5718635871428823</v>
      </c>
      <c r="V27" s="60">
        <f>+'Ark1'!AB3138</f>
        <v>2.6353408904944042</v>
      </c>
      <c r="W27" s="78">
        <f>+'Ark1'!AC3138</f>
        <v>-29.604985726731009</v>
      </c>
      <c r="X27" s="78"/>
      <c r="Y27" s="78">
        <f t="shared" ref="Y27:Y33" si="9">+G27/E27</f>
        <v>328.56814788226853</v>
      </c>
      <c r="Z27" s="60">
        <f>+'Ark1'!T3138</f>
        <v>15.999993642060179</v>
      </c>
      <c r="AA27" s="104">
        <f>+'Ark1'!V3138</f>
        <v>91.71169188480377</v>
      </c>
      <c r="AB27" s="39"/>
      <c r="AC27" s="4"/>
      <c r="AD27" s="51"/>
      <c r="AE27"/>
      <c r="AF27" s="12"/>
      <c r="AG27" s="12"/>
      <c r="AH27" s="10"/>
      <c r="AJ27" s="10"/>
    </row>
    <row r="28" spans="1:36" ht="16.5" customHeight="1">
      <c r="A28" s="39"/>
      <c r="B28" s="59">
        <f>+'Ark1'!C3139</f>
        <v>2021</v>
      </c>
      <c r="C28" s="59">
        <f>+'Ark1'!K3139</f>
        <v>1</v>
      </c>
      <c r="D28" s="59" t="str">
        <f t="shared" ref="D28:D33" si="10">+D20</f>
        <v>Hampshire</v>
      </c>
      <c r="E28" s="78">
        <f>+'Ark1'!Q3139</f>
        <v>385</v>
      </c>
      <c r="F28" s="78"/>
      <c r="G28" s="323">
        <f>+'Ark1'!R3139</f>
        <v>77531</v>
      </c>
      <c r="H28" s="323"/>
      <c r="I28" s="323">
        <f>+'Ark1'!S3139</f>
        <v>77473</v>
      </c>
      <c r="J28" s="104">
        <f>+'Ark1'!AD3139</f>
        <v>5.156716705151541</v>
      </c>
      <c r="K28" s="104"/>
      <c r="L28" s="104">
        <f>+'Ark1'!AE3139</f>
        <v>5.1974193467577345</v>
      </c>
      <c r="M28" s="60">
        <f>+'Ark1'!U3139</f>
        <v>61.231641991403478</v>
      </c>
      <c r="N28" s="60"/>
      <c r="O28" s="104">
        <f>+'Ark1'!W3139</f>
        <v>84.702962064203007</v>
      </c>
      <c r="P28" s="104"/>
      <c r="Q28" s="104">
        <f>+'Ark1'!X3139</f>
        <v>3.2245166449549223E-2</v>
      </c>
      <c r="R28" s="104"/>
      <c r="S28" s="104">
        <f>+'Ark1'!Y3139</f>
        <v>6.4490332899098446E-2</v>
      </c>
      <c r="T28" s="39"/>
      <c r="U28" s="60">
        <f>+'Ark1'!AA3139</f>
        <v>8.8346379627683369</v>
      </c>
      <c r="V28" s="60">
        <f>+'Ark1'!AB3139</f>
        <v>2.5787030873422623</v>
      </c>
      <c r="W28" s="78">
        <f>+'Ark1'!AC3139</f>
        <v>-29.009009321621196</v>
      </c>
      <c r="X28" s="78"/>
      <c r="Y28" s="78">
        <f t="shared" si="9"/>
        <v>201.37922077922079</v>
      </c>
      <c r="Z28" s="60">
        <f>+'Ark1'!T3139</f>
        <v>16.261856547703498</v>
      </c>
      <c r="AA28" s="104">
        <f>+'Ark1'!V3139</f>
        <v>91.795609805221105</v>
      </c>
      <c r="AB28" s="39"/>
      <c r="AC28" s="4"/>
      <c r="AD28" s="51"/>
      <c r="AE28"/>
      <c r="AF28" s="12"/>
      <c r="AG28" s="12"/>
      <c r="AH28" s="10"/>
      <c r="AJ28" s="10"/>
    </row>
    <row r="29" spans="1:36" ht="16.5" customHeight="1">
      <c r="A29" s="39"/>
      <c r="B29" s="59">
        <f>+'Ark1'!C3140</f>
        <v>2021</v>
      </c>
      <c r="C29" s="59">
        <f>+'Ark1'!K3140</f>
        <v>3</v>
      </c>
      <c r="D29" s="59" t="str">
        <f t="shared" si="10"/>
        <v>Noroc KLF</v>
      </c>
      <c r="E29" s="78">
        <f>+'Ark1'!Q3140</f>
        <v>307</v>
      </c>
      <c r="F29" s="78"/>
      <c r="G29" s="323">
        <f>+'Ark1'!R3140</f>
        <v>95470</v>
      </c>
      <c r="H29" s="323"/>
      <c r="I29" s="323">
        <f>+'Ark1'!S3140</f>
        <v>95363</v>
      </c>
      <c r="J29" s="104">
        <f>+'Ark1'!AD3140</f>
        <v>6.3498696500859992</v>
      </c>
      <c r="K29" s="104"/>
      <c r="L29" s="104">
        <f>+'Ark1'!AE3140</f>
        <v>6.3887159929083408</v>
      </c>
      <c r="M29" s="60">
        <f>+'Ark1'!U3140</f>
        <v>60.833132346926995</v>
      </c>
      <c r="N29" s="60"/>
      <c r="O29" s="104">
        <f>+'Ark1'!W3140</f>
        <v>84.585299225066095</v>
      </c>
      <c r="P29" s="104"/>
      <c r="Q29" s="104">
        <f>+'Ark1'!X3140</f>
        <v>8.6938305226772802E-2</v>
      </c>
      <c r="R29" s="104"/>
      <c r="S29" s="104">
        <f>+'Ark1'!Y3140</f>
        <v>0.1738766104535456</v>
      </c>
      <c r="T29" s="39"/>
      <c r="U29" s="60">
        <f>+'Ark1'!AA3140</f>
        <v>9.0164122979362116</v>
      </c>
      <c r="V29" s="60">
        <f>+'Ark1'!AB3140</f>
        <v>2.612869771227516</v>
      </c>
      <c r="W29" s="78">
        <f>+'Ark1'!AC3140</f>
        <v>-24.691665246254079</v>
      </c>
      <c r="X29" s="78"/>
      <c r="Y29" s="78">
        <f t="shared" si="9"/>
        <v>310.97719869706839</v>
      </c>
      <c r="Z29" s="60">
        <f>+'Ark1'!T3140</f>
        <v>16.09046820990887</v>
      </c>
      <c r="AA29" s="104">
        <f>+'Ark1'!V3140</f>
        <v>91.685326032936885</v>
      </c>
      <c r="AB29" s="39"/>
      <c r="AC29" s="4"/>
      <c r="AD29" s="51"/>
      <c r="AE29"/>
      <c r="AF29" s="12"/>
      <c r="AG29" s="12"/>
      <c r="AH29" s="10"/>
      <c r="AJ29" s="10"/>
    </row>
    <row r="30" spans="1:36" ht="16.5" customHeight="1">
      <c r="A30" s="39"/>
      <c r="B30" s="59">
        <f>+'Ark1'!C3141</f>
        <v>2021</v>
      </c>
      <c r="C30" s="59">
        <f>+'Ark1'!K3141</f>
        <v>6</v>
      </c>
      <c r="D30" s="59" t="str">
        <f t="shared" si="10"/>
        <v>Noroc Løftet</v>
      </c>
      <c r="E30" s="78">
        <f>+'Ark1'!Q3141</f>
        <v>455</v>
      </c>
      <c r="F30" s="78"/>
      <c r="G30" s="323">
        <f>+'Ark1'!R3141</f>
        <v>242462</v>
      </c>
      <c r="H30" s="323"/>
      <c r="I30" s="323">
        <f>+'Ark1'!S3141</f>
        <v>242234</v>
      </c>
      <c r="J30" s="104">
        <f>+'Ark1'!AD3141</f>
        <v>16.126553839940836</v>
      </c>
      <c r="K30" s="104"/>
      <c r="L30" s="104">
        <f>+'Ark1'!AE3141</f>
        <v>16.26811465669298</v>
      </c>
      <c r="M30" s="60">
        <f>+'Ark1'!U3141</f>
        <v>60.514490121122542</v>
      </c>
      <c r="N30" s="60"/>
      <c r="O30" s="104">
        <f>+'Ark1'!W3141</f>
        <v>84.793651262828348</v>
      </c>
      <c r="P30" s="104"/>
      <c r="Q30" s="104">
        <f>+'Ark1'!X3141</f>
        <v>2.8870503419092482E-2</v>
      </c>
      <c r="R30" s="104"/>
      <c r="S30" s="104">
        <f>+'Ark1'!Y3141</f>
        <v>5.7741006838184963E-2</v>
      </c>
      <c r="T30" s="39"/>
      <c r="U30" s="60">
        <f>+'Ark1'!AA3141</f>
        <v>9.0009626426666021</v>
      </c>
      <c r="V30" s="60">
        <f>+'Ark1'!AB3141</f>
        <v>2.5197828043418258</v>
      </c>
      <c r="W30" s="78">
        <f>+'Ark1'!AC3141</f>
        <v>-31.723873582576459</v>
      </c>
      <c r="X30" s="78"/>
      <c r="Y30" s="78">
        <f t="shared" si="9"/>
        <v>532.88351648351647</v>
      </c>
      <c r="Z30" s="60">
        <f>+'Ark1'!T3141</f>
        <v>15.997348038043068</v>
      </c>
      <c r="AA30" s="104">
        <f>+'Ark1'!V3141</f>
        <v>91.901047643455229</v>
      </c>
      <c r="AB30" s="39"/>
      <c r="AC30" s="4"/>
      <c r="AD30" s="51"/>
      <c r="AE30"/>
      <c r="AF30" s="12"/>
      <c r="AG30" s="12"/>
      <c r="AH30" s="10"/>
      <c r="AJ30" s="10"/>
    </row>
    <row r="31" spans="1:36" ht="16.5" customHeight="1">
      <c r="A31" s="39"/>
      <c r="B31" s="59">
        <f>+'Ark1'!C3142</f>
        <v>2021</v>
      </c>
      <c r="C31" s="59">
        <f>+'Ark1'!K3142</f>
        <v>7</v>
      </c>
      <c r="D31" s="59" t="str">
        <f t="shared" si="10"/>
        <v>Øko med kjeber</v>
      </c>
      <c r="E31" s="78">
        <f>+'Ark1'!Q3142</f>
        <v>0</v>
      </c>
      <c r="F31" s="78"/>
      <c r="G31" s="323">
        <f>+'Ark1'!R3142</f>
        <v>0</v>
      </c>
      <c r="H31" s="323"/>
      <c r="I31" s="323">
        <f>+'Ark1'!S3142</f>
        <v>0</v>
      </c>
      <c r="J31" s="104">
        <f>+'Ark1'!AD3142</f>
        <v>0</v>
      </c>
      <c r="K31" s="104"/>
      <c r="L31" s="104">
        <f>+'Ark1'!AE3142</f>
        <v>0</v>
      </c>
      <c r="M31" s="60">
        <f>+'Ark1'!U3142</f>
        <v>0</v>
      </c>
      <c r="N31" s="60"/>
      <c r="O31" s="104">
        <f>+'Ark1'!W3142</f>
        <v>0</v>
      </c>
      <c r="P31" s="104"/>
      <c r="Q31" s="104">
        <f>+'Ark1'!X3142</f>
        <v>0</v>
      </c>
      <c r="R31" s="104"/>
      <c r="S31" s="104">
        <f>+'Ark1'!Y3142</f>
        <v>0</v>
      </c>
      <c r="T31" s="39"/>
      <c r="U31" s="60">
        <f>+'Ark1'!AA3142</f>
        <v>0</v>
      </c>
      <c r="V31" s="60">
        <f>+'Ark1'!AB3142</f>
        <v>0</v>
      </c>
      <c r="W31" s="78">
        <f>+'Ark1'!AC3142</f>
        <v>0</v>
      </c>
      <c r="X31" s="78"/>
      <c r="Y31" s="78" t="e">
        <f t="shared" si="9"/>
        <v>#DIV/0!</v>
      </c>
      <c r="Z31" s="60">
        <f>+'Ark1'!T3142</f>
        <v>0</v>
      </c>
      <c r="AA31" s="104">
        <f>+'Ark1'!V3142</f>
        <v>0</v>
      </c>
      <c r="AB31" s="39"/>
      <c r="AC31" s="4"/>
      <c r="AD31" s="51"/>
      <c r="AE31"/>
      <c r="AF31" s="12"/>
      <c r="AG31" s="12"/>
      <c r="AH31" s="10"/>
      <c r="AJ31" s="10"/>
    </row>
    <row r="32" spans="1:36" ht="16.5" customHeight="1">
      <c r="A32" s="39"/>
      <c r="B32" s="59">
        <f>+'Ark1'!C3143</f>
        <v>2021</v>
      </c>
      <c r="C32" s="59">
        <f>+'Ark1'!K3143</f>
        <v>8</v>
      </c>
      <c r="D32" s="59" t="str">
        <f t="shared" si="10"/>
        <v>Økologisk</v>
      </c>
      <c r="E32" s="78">
        <f>+'Ark1'!Q3143</f>
        <v>32</v>
      </c>
      <c r="F32" s="78"/>
      <c r="G32" s="323">
        <f>+'Ark1'!R3143</f>
        <v>4070</v>
      </c>
      <c r="H32" s="323"/>
      <c r="I32" s="323">
        <f>+'Ark1'!S3143</f>
        <v>4059</v>
      </c>
      <c r="J32" s="104">
        <f>+'Ark1'!AD3143</f>
        <v>0.27070251886299379</v>
      </c>
      <c r="K32" s="104"/>
      <c r="L32" s="104">
        <f>+'Ark1'!AE3143</f>
        <v>0.29638735130563898</v>
      </c>
      <c r="M32" s="60">
        <f>+'Ark1'!U3143</f>
        <v>58.535599901453523</v>
      </c>
      <c r="N32" s="60"/>
      <c r="O32" s="104">
        <f>+'Ark1'!W3143</f>
        <v>92.193823601872182</v>
      </c>
      <c r="P32" s="104"/>
      <c r="Q32" s="104">
        <f>+'Ark1'!X3143</f>
        <v>0</v>
      </c>
      <c r="R32" s="104"/>
      <c r="S32" s="104">
        <f>+'Ark1'!Y3143</f>
        <v>0</v>
      </c>
      <c r="T32" s="39"/>
      <c r="U32" s="60">
        <f>+'Ark1'!AA3143</f>
        <v>12.253986387067355</v>
      </c>
      <c r="V32" s="60">
        <f>+'Ark1'!AB3143</f>
        <v>3.1203820104540929</v>
      </c>
      <c r="W32" s="78">
        <f>+'Ark1'!AC3143</f>
        <v>-30.134779045109195</v>
      </c>
      <c r="X32" s="78"/>
      <c r="Y32" s="78">
        <f t="shared" si="9"/>
        <v>127.1875</v>
      </c>
      <c r="Z32" s="60">
        <f>+'Ark1'!T3143</f>
        <v>14.873218673218677</v>
      </c>
      <c r="AA32" s="104">
        <f>+'Ark1'!V3143</f>
        <v>99.976465764854481</v>
      </c>
      <c r="AB32" s="39"/>
      <c r="AC32" s="4"/>
      <c r="AD32" s="51"/>
      <c r="AE32"/>
      <c r="AF32" s="12"/>
      <c r="AG32" s="12"/>
      <c r="AH32" s="10"/>
      <c r="AJ32" s="10"/>
    </row>
    <row r="33" spans="1:36" ht="16.5" customHeight="1">
      <c r="A33" s="39"/>
      <c r="B33" s="59">
        <f>+'Ark1'!C3144</f>
        <v>2021</v>
      </c>
      <c r="C33" s="59">
        <f>+'Ark1'!K3144</f>
        <v>9</v>
      </c>
      <c r="D33" s="59" t="str">
        <f t="shared" si="10"/>
        <v>Noroc Nortura</v>
      </c>
      <c r="E33" s="78">
        <f>+'Ark1'!Q3144</f>
        <v>875</v>
      </c>
      <c r="F33" s="78"/>
      <c r="G33" s="323">
        <f>+'Ark1'!R3144</f>
        <v>626267</v>
      </c>
      <c r="H33" s="323"/>
      <c r="I33" s="323">
        <f>+'Ark1'!S3144</f>
        <v>624719</v>
      </c>
      <c r="J33" s="104">
        <f>+'Ark1'!AD3144</f>
        <v>41.65406741542273</v>
      </c>
      <c r="K33" s="104"/>
      <c r="L33" s="104">
        <f>+'Ark1'!AE3144</f>
        <v>41.49369172267329</v>
      </c>
      <c r="M33" s="60">
        <f>+'Ark1'!U3144</f>
        <v>60.613445405054094</v>
      </c>
      <c r="N33" s="60"/>
      <c r="O33" s="104">
        <f>+'Ark1'!W3144</f>
        <v>83.86071755461488</v>
      </c>
      <c r="P33" s="104"/>
      <c r="Q33" s="104">
        <f>+'Ark1'!X3144</f>
        <v>3.2898108953529399</v>
      </c>
      <c r="R33" s="104"/>
      <c r="S33" s="104">
        <f>+'Ark1'!Y3144</f>
        <v>6.5796217907058798</v>
      </c>
      <c r="T33" s="39"/>
      <c r="U33" s="60">
        <f>+'Ark1'!AA3144</f>
        <v>9.9950668402795504</v>
      </c>
      <c r="V33" s="60">
        <f>+'Ark1'!AB3144</f>
        <v>2.5874945518656207</v>
      </c>
      <c r="W33" s="78">
        <f>+'Ark1'!AC3144</f>
        <v>-32.417019948538183</v>
      </c>
      <c r="X33" s="78"/>
      <c r="Y33" s="78">
        <f t="shared" si="9"/>
        <v>715.73371428571431</v>
      </c>
      <c r="Z33" s="60">
        <f>+'Ark1'!T3144</f>
        <v>16.006546728472046</v>
      </c>
      <c r="AA33" s="104">
        <f>+'Ark1'!V3144</f>
        <v>90.941546352827118</v>
      </c>
      <c r="AB33" s="39"/>
      <c r="AC33" s="4"/>
      <c r="AD33" s="51"/>
      <c r="AE33"/>
      <c r="AF33" s="12"/>
      <c r="AG33" s="12"/>
      <c r="AH33" s="10"/>
      <c r="AJ33" s="10"/>
    </row>
    <row r="34" spans="1:36" ht="16.5" customHeight="1">
      <c r="A34" s="39"/>
      <c r="B34" s="39"/>
      <c r="C34" s="39"/>
      <c r="D34" s="39"/>
      <c r="E34" s="39"/>
      <c r="F34" s="39"/>
      <c r="G34" s="307"/>
      <c r="H34" s="307"/>
      <c r="I34" s="307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4"/>
      <c r="AD34" s="51"/>
      <c r="AE34"/>
      <c r="AF34" s="12"/>
      <c r="AG34" s="12"/>
      <c r="AH34" s="10"/>
      <c r="AJ34" s="10"/>
    </row>
    <row r="35" spans="1:36" ht="15.6">
      <c r="A35" s="39"/>
      <c r="B35" s="3">
        <f>+'Ark1'!C3145</f>
        <v>2020</v>
      </c>
      <c r="C35" s="3">
        <f>+'Ark1'!K3145</f>
        <v>0</v>
      </c>
      <c r="D35" s="3" t="str">
        <f>+D27</f>
        <v>Hybrid</v>
      </c>
      <c r="E35" s="15">
        <f>+'Ark1'!Q3145</f>
        <v>1707</v>
      </c>
      <c r="F35" s="15"/>
      <c r="G35" s="310">
        <f>+'Ark1'!R3145</f>
        <v>653337.36</v>
      </c>
      <c r="H35" s="310"/>
      <c r="I35" s="310">
        <f>+'Ark1'!S3145</f>
        <v>653337.36</v>
      </c>
      <c r="J35" s="51">
        <f>+'Ark1'!AD3145</f>
        <v>43.278829106797509</v>
      </c>
      <c r="K35" s="51"/>
      <c r="L35" s="51">
        <f>+'Ark1'!AE3145</f>
        <v>43.287638679768627</v>
      </c>
      <c r="M35" s="12">
        <f>+'Ark1'!U3145</f>
        <v>60.975257392291162</v>
      </c>
      <c r="N35" s="12"/>
      <c r="O35" s="51">
        <f>+'Ark1'!W3145</f>
        <v>81.567382768375595</v>
      </c>
      <c r="P35" s="51"/>
      <c r="Q35" s="51">
        <f>+'Ark1'!X3145</f>
        <v>2.8727884166917996</v>
      </c>
      <c r="R35" s="51"/>
      <c r="S35" s="51">
        <f>+'Ark1'!Y3145</f>
        <v>5.7455768333835993</v>
      </c>
      <c r="T35" s="39"/>
      <c r="U35" s="12">
        <f>+'Ark1'!AA3145</f>
        <v>10.981452841735528</v>
      </c>
      <c r="V35" s="12">
        <f>+'Ark1'!AB3145</f>
        <v>3.7177138640382879</v>
      </c>
      <c r="W35" s="15">
        <f>+'Ark1'!AC3145</f>
        <v>-3.4410433633659276</v>
      </c>
      <c r="X35" s="15"/>
      <c r="Y35" s="15">
        <f>+G35/E35</f>
        <v>382.74010544815462</v>
      </c>
      <c r="Z35" s="12">
        <f>+'Ark1'!T3145</f>
        <v>16.037071751108801</v>
      </c>
      <c r="AA35" s="51">
        <f>+'Ark1'!V3145</f>
        <v>88.372029001496557</v>
      </c>
      <c r="AB35" s="39"/>
      <c r="AC35" s="4"/>
      <c r="AD35" s="50"/>
      <c r="AE35"/>
      <c r="AF35" s="12"/>
      <c r="AG35" s="12"/>
      <c r="AH35" s="10"/>
      <c r="AJ35" s="10"/>
    </row>
    <row r="36" spans="1:36" ht="17.25" customHeight="1">
      <c r="A36" s="39"/>
      <c r="B36" s="3">
        <f>+'Ark1'!C3146</f>
        <v>2020</v>
      </c>
      <c r="C36" s="3">
        <f>+'Ark1'!K3146</f>
        <v>1</v>
      </c>
      <c r="D36" s="3" t="str">
        <f t="shared" ref="D36:D41" si="11">+D28</f>
        <v>Hampshire</v>
      </c>
      <c r="E36" s="15">
        <f>+'Ark1'!Q3146</f>
        <v>424</v>
      </c>
      <c r="F36" s="15"/>
      <c r="G36" s="310">
        <f>+'Ark1'!R3146</f>
        <v>123425</v>
      </c>
      <c r="H36" s="310"/>
      <c r="I36" s="310">
        <f>+'Ark1'!S3146</f>
        <v>123425</v>
      </c>
      <c r="J36" s="51">
        <f>+'Ark1'!AD3146</f>
        <v>8.1760049394794816</v>
      </c>
      <c r="K36" s="51"/>
      <c r="L36" s="51">
        <f>+'Ark1'!AE3146</f>
        <v>8.2553770095230448</v>
      </c>
      <c r="M36" s="12">
        <f>+'Ark1'!U3146</f>
        <v>61.294348794814681</v>
      </c>
      <c r="N36" s="12"/>
      <c r="O36" s="51">
        <f>+'Ark1'!W3146</f>
        <v>82.342471946526189</v>
      </c>
      <c r="P36" s="51"/>
      <c r="Q36" s="51">
        <f>+'Ark1'!X3146</f>
        <v>5.6714604010532722E-2</v>
      </c>
      <c r="R36" s="51"/>
      <c r="S36" s="51">
        <f>+'Ark1'!Y3146</f>
        <v>0.11342920802106544</v>
      </c>
      <c r="T36" s="39"/>
      <c r="U36" s="12">
        <f>+'Ark1'!AA3146</f>
        <v>9.4214680050672666</v>
      </c>
      <c r="V36" s="12">
        <f>+'Ark1'!AB3146</f>
        <v>2.6870296016389155</v>
      </c>
      <c r="W36" s="15">
        <f>+'Ark1'!AC3146</f>
        <v>-27.454382237722701</v>
      </c>
      <c r="X36" s="15"/>
      <c r="Y36" s="15">
        <f t="shared" ref="Y36:Y41" si="12">+G36/E36</f>
        <v>291.09669811320754</v>
      </c>
      <c r="Z36" s="12">
        <f>+'Ark1'!T3146</f>
        <v>16.251294308284379</v>
      </c>
      <c r="AA36" s="51">
        <f>+'Ark1'!V3146</f>
        <v>89.211778923649376</v>
      </c>
      <c r="AB36" s="39"/>
      <c r="AC36"/>
      <c r="AD36"/>
      <c r="AE36"/>
      <c r="AF36" s="12"/>
      <c r="AG36" s="12"/>
      <c r="AH36" s="10"/>
      <c r="AJ36" s="10"/>
    </row>
    <row r="37" spans="1:36" ht="17.25" customHeight="1">
      <c r="A37" s="39"/>
      <c r="B37" s="3">
        <f>+'Ark1'!C3147</f>
        <v>2020</v>
      </c>
      <c r="C37" s="3">
        <f>+'Ark1'!K3147</f>
        <v>3</v>
      </c>
      <c r="D37" s="3" t="str">
        <f t="shared" si="11"/>
        <v>Noroc KLF</v>
      </c>
      <c r="E37" s="15">
        <f>+'Ark1'!Q3147</f>
        <v>254</v>
      </c>
      <c r="F37" s="15"/>
      <c r="G37" s="310">
        <f>+'Ark1'!R3147</f>
        <v>65524</v>
      </c>
      <c r="H37" s="310"/>
      <c r="I37" s="310">
        <f>+'Ark1'!S3147</f>
        <v>65524</v>
      </c>
      <c r="J37" s="51">
        <f>+'Ark1'!AD3147</f>
        <v>4.3404865112777271</v>
      </c>
      <c r="K37" s="51"/>
      <c r="L37" s="51">
        <f>+'Ark1'!AE3147</f>
        <v>4.3643673702223724</v>
      </c>
      <c r="M37" s="12">
        <f>+'Ark1'!U3147</f>
        <v>61.030263720163603</v>
      </c>
      <c r="N37" s="12"/>
      <c r="O37" s="51">
        <f>+'Ark1'!W3147</f>
        <v>81.999465844575596</v>
      </c>
      <c r="P37" s="51"/>
      <c r="Q37" s="51">
        <f>+'Ark1'!X3147</f>
        <v>0.39527501373542512</v>
      </c>
      <c r="R37" s="51"/>
      <c r="S37" s="51">
        <f>+'Ark1'!Y3147</f>
        <v>0.79055002747085024</v>
      </c>
      <c r="T37" s="39"/>
      <c r="U37" s="12">
        <f>+'Ark1'!AA3147</f>
        <v>9.7279311859027988</v>
      </c>
      <c r="V37" s="12">
        <f>+'Ark1'!AB3147</f>
        <v>2.7113348588790944</v>
      </c>
      <c r="W37" s="15">
        <f>+'Ark1'!AC3147</f>
        <v>-21.910362206794073</v>
      </c>
      <c r="X37" s="15"/>
      <c r="Y37" s="15">
        <f t="shared" si="12"/>
        <v>257.96850393700788</v>
      </c>
      <c r="Z37" s="12">
        <f>+'Ark1'!T3147</f>
        <v>16.075010683108484</v>
      </c>
      <c r="AA37" s="51">
        <f>+'Ark1'!V3147</f>
        <v>88.840158011459124</v>
      </c>
      <c r="AB37" s="39"/>
      <c r="AC37"/>
      <c r="AD37"/>
      <c r="AE37"/>
      <c r="AF37" s="12"/>
      <c r="AG37" s="12"/>
      <c r="AH37" s="10"/>
      <c r="AJ37" s="10"/>
    </row>
    <row r="38" spans="1:36" ht="17.25" customHeight="1">
      <c r="A38" s="39"/>
      <c r="B38" s="3">
        <f>+'Ark1'!C3148</f>
        <v>2020</v>
      </c>
      <c r="C38" s="3">
        <f>+'Ark1'!K3148</f>
        <v>6</v>
      </c>
      <c r="D38" s="3" t="str">
        <f t="shared" si="11"/>
        <v>Noroc Løftet</v>
      </c>
      <c r="E38" s="15">
        <f>+'Ark1'!Q3148</f>
        <v>425</v>
      </c>
      <c r="F38" s="15"/>
      <c r="G38" s="310">
        <f>+'Ark1'!R3148</f>
        <v>214661</v>
      </c>
      <c r="H38" s="310"/>
      <c r="I38" s="310">
        <f>+'Ark1'!S3148</f>
        <v>214661</v>
      </c>
      <c r="J38" s="51">
        <f>+'Ark1'!AD3148</f>
        <v>14.219723688990111</v>
      </c>
      <c r="K38" s="51"/>
      <c r="L38" s="51">
        <f>+'Ark1'!AE3148</f>
        <v>14.394247343897076</v>
      </c>
      <c r="M38" s="12">
        <f>+'Ark1'!U3148</f>
        <v>60.465650490773825</v>
      </c>
      <c r="N38" s="12"/>
      <c r="O38" s="51">
        <f>+'Ark1'!W3148</f>
        <v>82.551684143835317</v>
      </c>
      <c r="P38" s="51"/>
      <c r="Q38" s="51">
        <f>+'Ark1'!X3148</f>
        <v>2.3292540331033592E-3</v>
      </c>
      <c r="R38" s="51"/>
      <c r="S38" s="51">
        <f>+'Ark1'!Y3148</f>
        <v>4.6585080662067185E-3</v>
      </c>
      <c r="T38" s="39"/>
      <c r="U38" s="12">
        <f>+'Ark1'!AA3148</f>
        <v>8.8672179448282993</v>
      </c>
      <c r="V38" s="12">
        <f>+'Ark1'!AB3148</f>
        <v>3.1651121835471754</v>
      </c>
      <c r="W38" s="15">
        <f>+'Ark1'!AC3148</f>
        <v>-11.783104249007163</v>
      </c>
      <c r="X38" s="15"/>
      <c r="Y38" s="15">
        <f t="shared" si="12"/>
        <v>505.08470588235292</v>
      </c>
      <c r="Z38" s="12">
        <f>+'Ark1'!T3148</f>
        <v>15.99003545124638</v>
      </c>
      <c r="AA38" s="51">
        <f>+'Ark1'!V3148</f>
        <v>89.438444359519494</v>
      </c>
      <c r="AB38" s="39"/>
      <c r="AC38"/>
      <c r="AD38"/>
      <c r="AE38"/>
      <c r="AF38" s="12"/>
      <c r="AG38" s="12"/>
      <c r="AH38" s="10"/>
      <c r="AJ38" s="10"/>
    </row>
    <row r="39" spans="1:36" ht="17.25" customHeight="1">
      <c r="A39" s="39"/>
      <c r="B39" s="3">
        <f>+'Ark1'!C3149</f>
        <v>2020</v>
      </c>
      <c r="C39" s="3">
        <f>+'Ark1'!K3149</f>
        <v>7</v>
      </c>
      <c r="D39" s="3" t="str">
        <f t="shared" si="11"/>
        <v>Øko med kjeber</v>
      </c>
      <c r="E39" s="15">
        <f>+'Ark1'!Q3149</f>
        <v>0</v>
      </c>
      <c r="F39" s="15"/>
      <c r="G39" s="310">
        <f>+'Ark1'!R3149</f>
        <v>0</v>
      </c>
      <c r="H39" s="310"/>
      <c r="I39" s="310">
        <f>+'Ark1'!S3149</f>
        <v>0</v>
      </c>
      <c r="J39" s="51">
        <f>+'Ark1'!AD3149</f>
        <v>0</v>
      </c>
      <c r="K39" s="51"/>
      <c r="L39" s="51">
        <f>+'Ark1'!AE3149</f>
        <v>0</v>
      </c>
      <c r="M39" s="12">
        <f>+'Ark1'!U3149</f>
        <v>0</v>
      </c>
      <c r="N39" s="12"/>
      <c r="O39" s="51">
        <f>+'Ark1'!W3149</f>
        <v>0</v>
      </c>
      <c r="P39" s="51"/>
      <c r="Q39" s="51">
        <f>+'Ark1'!X3149</f>
        <v>0</v>
      </c>
      <c r="R39" s="51"/>
      <c r="S39" s="51">
        <f>+'Ark1'!Y3149</f>
        <v>0</v>
      </c>
      <c r="T39" s="39"/>
      <c r="U39" s="12">
        <f>+'Ark1'!AA3149</f>
        <v>0</v>
      </c>
      <c r="V39" s="12">
        <f>+'Ark1'!AB3149</f>
        <v>0</v>
      </c>
      <c r="W39" s="15">
        <f>+'Ark1'!AC3149</f>
        <v>0</v>
      </c>
      <c r="X39" s="15"/>
      <c r="Y39" s="15" t="e">
        <f t="shared" si="12"/>
        <v>#DIV/0!</v>
      </c>
      <c r="Z39" s="12">
        <f>+'Ark1'!T3149</f>
        <v>0</v>
      </c>
      <c r="AA39" s="51">
        <f>+'Ark1'!V3149</f>
        <v>0</v>
      </c>
      <c r="AB39" s="39"/>
      <c r="AC39"/>
      <c r="AD39"/>
      <c r="AE39"/>
      <c r="AF39" s="12"/>
      <c r="AG39" s="12"/>
      <c r="AH39" s="10"/>
      <c r="AJ39" s="10"/>
    </row>
    <row r="40" spans="1:36" ht="17.25" customHeight="1">
      <c r="A40" s="39"/>
      <c r="B40" s="3">
        <f>+'Ark1'!C3150</f>
        <v>2020</v>
      </c>
      <c r="C40" s="3">
        <f>+'Ark1'!K3150</f>
        <v>8</v>
      </c>
      <c r="D40" s="3" t="str">
        <f t="shared" si="11"/>
        <v>Økologisk</v>
      </c>
      <c r="E40" s="15">
        <f>+'Ark1'!Q3150</f>
        <v>68</v>
      </c>
      <c r="F40" s="15"/>
      <c r="G40" s="310">
        <f>+'Ark1'!R3150</f>
        <v>2748</v>
      </c>
      <c r="H40" s="310"/>
      <c r="I40" s="310">
        <f>+'Ark1'!S3150</f>
        <v>2748</v>
      </c>
      <c r="J40" s="51">
        <f>+'Ark1'!AD3150</f>
        <v>0.182034932742067</v>
      </c>
      <c r="K40" s="51"/>
      <c r="L40" s="51">
        <f>+'Ark1'!AE3150</f>
        <v>0.20044234578885495</v>
      </c>
      <c r="M40" s="12">
        <f>+'Ark1'!U3150</f>
        <v>57.971251819505106</v>
      </c>
      <c r="N40" s="12"/>
      <c r="O40" s="51">
        <f>+'Ark1'!W3150</f>
        <v>89.797216157205497</v>
      </c>
      <c r="P40" s="51"/>
      <c r="Q40" s="51">
        <f>+'Ark1'!X3150</f>
        <v>0</v>
      </c>
      <c r="R40" s="51"/>
      <c r="S40" s="51">
        <f>+'Ark1'!Y3150</f>
        <v>0</v>
      </c>
      <c r="T40" s="39"/>
      <c r="U40" s="12">
        <f>+'Ark1'!AA3150</f>
        <v>11.399241148603277</v>
      </c>
      <c r="V40" s="12">
        <f>+'Ark1'!AB3150</f>
        <v>5.5205296646179249</v>
      </c>
      <c r="W40" s="15">
        <f>+'Ark1'!AC3150</f>
        <v>1.9387881395504296</v>
      </c>
      <c r="X40" s="15"/>
      <c r="Y40" s="15">
        <f t="shared" si="12"/>
        <v>40.411764705882355</v>
      </c>
      <c r="Z40" s="12">
        <f>+'Ark1'!T3150</f>
        <v>14.776200873362452</v>
      </c>
      <c r="AA40" s="51">
        <f>+'Ark1'!V3150</f>
        <v>97.288424872378528</v>
      </c>
      <c r="AB40" s="39"/>
      <c r="AC40"/>
      <c r="AD40"/>
      <c r="AE40"/>
      <c r="AF40" s="12"/>
      <c r="AG40" s="12"/>
      <c r="AH40" s="10"/>
      <c r="AJ40" s="10"/>
    </row>
    <row r="41" spans="1:36" ht="15.6">
      <c r="A41" s="39"/>
      <c r="B41" s="3">
        <f>+'Ark1'!C3151</f>
        <v>2020</v>
      </c>
      <c r="C41" s="3">
        <f>+'Ark1'!K3151</f>
        <v>9</v>
      </c>
      <c r="D41" s="3" t="str">
        <f t="shared" si="11"/>
        <v>Noroc Nortura</v>
      </c>
      <c r="E41" s="15">
        <f>+'Ark1'!Q3151</f>
        <v>569</v>
      </c>
      <c r="F41" s="15"/>
      <c r="G41" s="310">
        <f>+'Ark1'!R3151</f>
        <v>449905</v>
      </c>
      <c r="H41" s="310"/>
      <c r="I41" s="310">
        <f>+'Ark1'!S3151</f>
        <v>449905</v>
      </c>
      <c r="J41" s="51">
        <f>+'Ark1'!AD3151</f>
        <v>29.802920820713112</v>
      </c>
      <c r="K41" s="51"/>
      <c r="L41" s="51">
        <f>+'Ark1'!AE3151</f>
        <v>29.497927250800021</v>
      </c>
      <c r="M41" s="12">
        <f>+'Ark1'!U3151</f>
        <v>60.480788166390681</v>
      </c>
      <c r="N41" s="12"/>
      <c r="O41" s="51">
        <f>+'Ark1'!W3151</f>
        <v>80.716218134939254</v>
      </c>
      <c r="P41" s="51"/>
      <c r="Q41" s="51">
        <f>+'Ark1'!X3151</f>
        <v>0.39452773363265575</v>
      </c>
      <c r="R41" s="51"/>
      <c r="S41" s="51">
        <f>+'Ark1'!Y3151</f>
        <v>0.78905546726531151</v>
      </c>
      <c r="T41" s="39"/>
      <c r="U41" s="12">
        <f>+'Ark1'!AA3151</f>
        <v>10.193483015520156</v>
      </c>
      <c r="V41" s="12">
        <f>+'Ark1'!AB3151</f>
        <v>4.3750521508617437</v>
      </c>
      <c r="W41" s="15">
        <f>+'Ark1'!AC3151</f>
        <v>2.2395350695912275</v>
      </c>
      <c r="X41" s="15"/>
      <c r="Y41" s="15">
        <f t="shared" si="12"/>
        <v>790.69420035149381</v>
      </c>
      <c r="Z41" s="12">
        <f>+'Ark1'!T3151</f>
        <v>15.98290972538647</v>
      </c>
      <c r="AA41" s="51">
        <f>+'Ark1'!V3151</f>
        <v>87.449857134279398</v>
      </c>
      <c r="AB41" s="39"/>
      <c r="AC41" s="2"/>
      <c r="AD41" s="50"/>
      <c r="AE41"/>
      <c r="AF41" s="12"/>
      <c r="AG41" s="12"/>
      <c r="AH41" s="10"/>
      <c r="AJ41" s="10"/>
    </row>
    <row r="42" spans="1:36" ht="21">
      <c r="A42" s="39"/>
      <c r="B42" s="39"/>
      <c r="C42" s="39"/>
      <c r="D42" s="39"/>
      <c r="E42" s="39"/>
      <c r="F42" s="39"/>
      <c r="G42" s="307"/>
      <c r="H42" s="307"/>
      <c r="I42" s="307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13"/>
      <c r="AD42" s="12"/>
      <c r="AE42"/>
      <c r="AF42" s="49"/>
      <c r="AG42" s="49"/>
      <c r="AH42" s="10"/>
      <c r="AJ42" s="10"/>
    </row>
    <row r="43" spans="1:36" ht="15.6">
      <c r="A43" s="39"/>
      <c r="B43" s="47">
        <f>+'Ark1'!C3152</f>
        <v>2019</v>
      </c>
      <c r="C43" s="47">
        <f>+'Ark1'!K3152</f>
        <v>0</v>
      </c>
      <c r="D43" s="47" t="str">
        <f>+D35</f>
        <v>Hybrid</v>
      </c>
      <c r="E43" s="248">
        <f>+'Ark1'!Q3152</f>
        <v>1286</v>
      </c>
      <c r="F43" s="248"/>
      <c r="G43" s="324">
        <f>+'Ark1'!R3152</f>
        <v>429886</v>
      </c>
      <c r="H43" s="324"/>
      <c r="I43" s="324">
        <f>+'Ark1'!S3152</f>
        <v>421700</v>
      </c>
      <c r="J43" s="91">
        <f>+'Ark1'!AD3152</f>
        <v>27.557254159364206</v>
      </c>
      <c r="K43" s="91"/>
      <c r="L43" s="91">
        <f>+'Ark1'!AE3152</f>
        <v>27.742921163413325</v>
      </c>
      <c r="M43" s="249">
        <f>+'Ark1'!U3152</f>
        <v>61.290308276025584</v>
      </c>
      <c r="N43" s="249"/>
      <c r="O43" s="91">
        <f>+'Ark1'!W3152</f>
        <v>80.74386611335089</v>
      </c>
      <c r="P43" s="91"/>
      <c r="Q43" s="91">
        <f>+'Ark1'!X3152</f>
        <v>1.4147936894897717</v>
      </c>
      <c r="R43" s="91"/>
      <c r="S43" s="91">
        <f>+'Ark1'!Y3152</f>
        <v>2.8295873789795434</v>
      </c>
      <c r="T43" s="39"/>
      <c r="U43" s="249">
        <f>+'Ark1'!AA3152</f>
        <v>9.5285020221495618</v>
      </c>
      <c r="V43" s="249">
        <f>+'Ark1'!AB3152</f>
        <v>2.7453716802307282</v>
      </c>
      <c r="W43" s="248">
        <f>+'Ark1'!AC3152</f>
        <v>-30.392178353185678</v>
      </c>
      <c r="X43" s="248"/>
      <c r="Y43" s="248">
        <f t="shared" ref="Y43:Y49" si="13">+G43/E43</f>
        <v>334.28149300155519</v>
      </c>
      <c r="Z43" s="249">
        <f>+'Ark1'!T3152</f>
        <v>15.911874310863812</v>
      </c>
      <c r="AA43" s="91">
        <f>+'Ark1'!V3152</f>
        <v>88.015731069439695</v>
      </c>
      <c r="AB43" s="39"/>
      <c r="AC43" s="2"/>
      <c r="AD43" s="5"/>
      <c r="AE43"/>
      <c r="AF43"/>
      <c r="AG43"/>
      <c r="AH43"/>
    </row>
    <row r="44" spans="1:36" ht="15.6">
      <c r="A44" s="39"/>
      <c r="B44" s="47">
        <f>+'Ark1'!C3153</f>
        <v>2019</v>
      </c>
      <c r="C44" s="47">
        <f>+'Ark1'!K3153</f>
        <v>1</v>
      </c>
      <c r="D44" s="47" t="str">
        <f t="shared" ref="D44:D49" si="14">+D36</f>
        <v>Hampshire</v>
      </c>
      <c r="E44" s="248">
        <f>+'Ark1'!Q3153</f>
        <v>483</v>
      </c>
      <c r="F44" s="248"/>
      <c r="G44" s="324">
        <f>+'Ark1'!R3153</f>
        <v>171122</v>
      </c>
      <c r="H44" s="324"/>
      <c r="I44" s="324">
        <f>+'Ark1'!S3153</f>
        <v>170982</v>
      </c>
      <c r="J44" s="91">
        <f>+'Ark1'!AD3153</f>
        <v>10.969541800055641</v>
      </c>
      <c r="K44" s="91"/>
      <c r="L44" s="91">
        <f>+'Ark1'!AE3153</f>
        <v>11.260458221990596</v>
      </c>
      <c r="M44" s="249">
        <f>+'Ark1'!U3153</f>
        <v>61.110888865494609</v>
      </c>
      <c r="N44" s="249"/>
      <c r="O44" s="91">
        <f>+'Ark1'!W3153</f>
        <v>80.828891754688129</v>
      </c>
      <c r="P44" s="91"/>
      <c r="Q44" s="91">
        <f>+'Ark1'!X3153</f>
        <v>8.1812975537920316E-2</v>
      </c>
      <c r="R44" s="91"/>
      <c r="S44" s="91">
        <f>+'Ark1'!Y3153</f>
        <v>0.16362595107584063</v>
      </c>
      <c r="T44" s="39"/>
      <c r="U44" s="249">
        <f>+'Ark1'!AA3153</f>
        <v>8.7645361446135706</v>
      </c>
      <c r="V44" s="249">
        <f>+'Ark1'!AB3153</f>
        <v>2.6175955213878512</v>
      </c>
      <c r="W44" s="248">
        <f>+'Ark1'!AC3153</f>
        <v>-32.494994013055489</v>
      </c>
      <c r="X44" s="248"/>
      <c r="Y44" s="248">
        <f t="shared" si="13"/>
        <v>354.28985507246375</v>
      </c>
      <c r="Z44" s="249">
        <f>+'Ark1'!T3153</f>
        <v>16.165443367889573</v>
      </c>
      <c r="AA44" s="91">
        <f>+'Ark1'!V3153</f>
        <v>87.600497770871698</v>
      </c>
      <c r="AB44" s="39"/>
      <c r="AC44" s="4"/>
      <c r="AD44" s="4"/>
      <c r="AE44"/>
      <c r="AG44" s="5"/>
      <c r="AH44"/>
    </row>
    <row r="45" spans="1:36" ht="15.6">
      <c r="A45" s="39"/>
      <c r="B45" s="47">
        <f>+'Ark1'!C3154</f>
        <v>2019</v>
      </c>
      <c r="C45" s="47">
        <f>+'Ark1'!K3154</f>
        <v>3</v>
      </c>
      <c r="D45" s="47" t="str">
        <f t="shared" si="14"/>
        <v>Noroc KLF</v>
      </c>
      <c r="E45" s="248">
        <f>+'Ark1'!Q3154</f>
        <v>246</v>
      </c>
      <c r="F45" s="248"/>
      <c r="G45" s="324">
        <f>+'Ark1'!R3154</f>
        <v>32111</v>
      </c>
      <c r="H45" s="324"/>
      <c r="I45" s="324">
        <f>+'Ark1'!S3154</f>
        <v>32016</v>
      </c>
      <c r="J45" s="91">
        <f>+'Ark1'!AD3154</f>
        <v>2.0584317430931547</v>
      </c>
      <c r="K45" s="91"/>
      <c r="L45" s="91">
        <f>+'Ark1'!AE3154</f>
        <v>2.1088480468871742</v>
      </c>
      <c r="M45" s="249">
        <f>+'Ark1'!U3154</f>
        <v>60.841954022988496</v>
      </c>
      <c r="N45" s="249"/>
      <c r="O45" s="91">
        <f>+'Ark1'!W3154</f>
        <v>80.84239474013026</v>
      </c>
      <c r="P45" s="91"/>
      <c r="Q45" s="91">
        <f>+'Ark1'!X3154</f>
        <v>0</v>
      </c>
      <c r="R45" s="91"/>
      <c r="S45" s="91">
        <f>+'Ark1'!Y3154</f>
        <v>0</v>
      </c>
      <c r="T45" s="39"/>
      <c r="U45" s="249">
        <f>+'Ark1'!AA3154</f>
        <v>9.9699273208898482</v>
      </c>
      <c r="V45" s="249">
        <f>+'Ark1'!AB3154</f>
        <v>2.7152941955893244</v>
      </c>
      <c r="W45" s="248">
        <f>+'Ark1'!AC3154</f>
        <v>-38.524342811563258</v>
      </c>
      <c r="X45" s="248"/>
      <c r="Y45" s="248">
        <f t="shared" si="13"/>
        <v>130.53252032520325</v>
      </c>
      <c r="Z45" s="249">
        <f>+'Ark1'!T3154</f>
        <v>16.003674753199839</v>
      </c>
      <c r="AA45" s="91">
        <f>+'Ark1'!V3154</f>
        <v>87.69596140445411</v>
      </c>
      <c r="AB45" s="39"/>
      <c r="AC45" s="4"/>
      <c r="AD45" s="4"/>
      <c r="AE45"/>
      <c r="AG45" s="5"/>
      <c r="AH45"/>
    </row>
    <row r="46" spans="1:36" ht="15.6">
      <c r="A46" s="39"/>
      <c r="B46" s="47">
        <f>+'Ark1'!C3155</f>
        <v>2019</v>
      </c>
      <c r="C46" s="47">
        <f>+'Ark1'!K3155</f>
        <v>6</v>
      </c>
      <c r="D46" s="47" t="str">
        <f t="shared" si="14"/>
        <v>Noroc Løftet</v>
      </c>
      <c r="E46" s="248">
        <f>+'Ark1'!Q3155</f>
        <v>333</v>
      </c>
      <c r="F46" s="248"/>
      <c r="G46" s="324">
        <f>+'Ark1'!R3155</f>
        <v>341990</v>
      </c>
      <c r="H46" s="324"/>
      <c r="I46" s="324">
        <f>+'Ark1'!S3155</f>
        <v>340502</v>
      </c>
      <c r="J46" s="91">
        <f>+'Ark1'!AD3155</f>
        <v>21.922801277457182</v>
      </c>
      <c r="K46" s="91"/>
      <c r="L46" s="91">
        <f>+'Ark1'!AE3155</f>
        <v>22.125820012878943</v>
      </c>
      <c r="M46" s="249">
        <f>+'Ark1'!U3155</f>
        <v>60.407037256756198</v>
      </c>
      <c r="N46" s="249"/>
      <c r="O46" s="91">
        <f>+'Ark1'!W3155</f>
        <v>79.751830767513908</v>
      </c>
      <c r="P46" s="91"/>
      <c r="Q46" s="91">
        <f>+'Ark1'!X3155</f>
        <v>0.53393374075265354</v>
      </c>
      <c r="R46" s="91"/>
      <c r="S46" s="91">
        <f>+'Ark1'!Y3155</f>
        <v>1.0678674815053071</v>
      </c>
      <c r="T46" s="39"/>
      <c r="U46" s="249">
        <f>+'Ark1'!AA3155</f>
        <v>8.8149376711024185</v>
      </c>
      <c r="V46" s="249">
        <f>+'Ark1'!AB3155</f>
        <v>2.6299366693051698</v>
      </c>
      <c r="W46" s="248">
        <f>+'Ark1'!AC3155</f>
        <v>-25.824244329895919</v>
      </c>
      <c r="X46" s="248"/>
      <c r="Y46" s="248">
        <f t="shared" si="13"/>
        <v>1026.996996996997</v>
      </c>
      <c r="Z46" s="249">
        <f>+'Ark1'!T3155</f>
        <v>15.820070762302995</v>
      </c>
      <c r="AA46" s="91">
        <f>+'Ark1'!V3155</f>
        <v>86.538956728561587</v>
      </c>
      <c r="AB46" s="39"/>
      <c r="AC46" s="4"/>
      <c r="AD46" s="4"/>
      <c r="AE46"/>
      <c r="AG46" s="5"/>
      <c r="AH46"/>
    </row>
    <row r="47" spans="1:36">
      <c r="A47" s="39"/>
      <c r="B47" s="314">
        <f>+'Ark1'!C3156</f>
        <v>2019</v>
      </c>
      <c r="C47" s="314">
        <f>+'Ark1'!K3156</f>
        <v>7</v>
      </c>
      <c r="D47" s="47" t="str">
        <f t="shared" si="14"/>
        <v>Øko med kjeber</v>
      </c>
      <c r="E47" s="315">
        <f>+'Ark1'!Q3156</f>
        <v>0</v>
      </c>
      <c r="F47" s="315"/>
      <c r="G47" s="325">
        <f>+'Ark1'!R3156</f>
        <v>0</v>
      </c>
      <c r="H47" s="325"/>
      <c r="I47" s="325">
        <f>+'Ark1'!S3156</f>
        <v>0</v>
      </c>
      <c r="J47" s="312">
        <f>+'Ark1'!AD3156</f>
        <v>0</v>
      </c>
      <c r="K47" s="312"/>
      <c r="L47" s="312">
        <f>+'Ark1'!AE3156</f>
        <v>0</v>
      </c>
      <c r="M47" s="316">
        <f>+'Ark1'!U3156</f>
        <v>0</v>
      </c>
      <c r="N47" s="316"/>
      <c r="O47" s="312">
        <f>+'Ark1'!W3156</f>
        <v>0</v>
      </c>
      <c r="P47" s="312"/>
      <c r="Q47" s="312">
        <f>+'Ark1'!X3156</f>
        <v>0</v>
      </c>
      <c r="R47" s="312"/>
      <c r="S47" s="312">
        <f>+'Ark1'!Y3156</f>
        <v>0</v>
      </c>
      <c r="T47" s="62"/>
      <c r="U47" s="316">
        <f>+'Ark1'!AA3156</f>
        <v>0</v>
      </c>
      <c r="V47" s="316">
        <f>+'Ark1'!AB3156</f>
        <v>0</v>
      </c>
      <c r="W47" s="315">
        <f>+'Ark1'!AC3156</f>
        <v>0</v>
      </c>
      <c r="X47" s="315"/>
      <c r="Y47" s="315" t="e">
        <f t="shared" si="13"/>
        <v>#DIV/0!</v>
      </c>
      <c r="Z47" s="316">
        <f>+'Ark1'!T3156</f>
        <v>0</v>
      </c>
      <c r="AA47" s="312">
        <f>+'Ark1'!V3156</f>
        <v>0</v>
      </c>
      <c r="AB47" s="39"/>
      <c r="AC47" s="4"/>
      <c r="AD47" s="15"/>
      <c r="AE47"/>
      <c r="AF47"/>
      <c r="AG47"/>
      <c r="AH47"/>
    </row>
    <row r="48" spans="1:36">
      <c r="A48" s="39"/>
      <c r="B48" s="314">
        <f>+'Ark1'!C3157</f>
        <v>2019</v>
      </c>
      <c r="C48" s="314">
        <f>+'Ark1'!K3157</f>
        <v>8</v>
      </c>
      <c r="D48" s="47" t="str">
        <f t="shared" si="14"/>
        <v>Økologisk</v>
      </c>
      <c r="E48" s="315">
        <f>+'Ark1'!Q3157</f>
        <v>35</v>
      </c>
      <c r="F48" s="315"/>
      <c r="G48" s="325">
        <f>+'Ark1'!R3157</f>
        <v>472</v>
      </c>
      <c r="H48" s="325"/>
      <c r="I48" s="325">
        <f>+'Ark1'!S3157</f>
        <v>457</v>
      </c>
      <c r="J48" s="312">
        <f>+'Ark1'!AD3157</f>
        <v>3.0256914538319225E-2</v>
      </c>
      <c r="K48" s="312"/>
      <c r="L48" s="312">
        <f>+'Ark1'!AE3157</f>
        <v>3.1535801571030676E-2</v>
      </c>
      <c r="M48" s="316">
        <f>+'Ark1'!U3157</f>
        <v>58.131291028446384</v>
      </c>
      <c r="N48" s="316"/>
      <c r="O48" s="312">
        <f>+'Ark1'!W3157</f>
        <v>84.6932166301969</v>
      </c>
      <c r="P48" s="312"/>
      <c r="Q48" s="312">
        <f>+'Ark1'!X3157</f>
        <v>0</v>
      </c>
      <c r="R48" s="312"/>
      <c r="S48" s="312">
        <f>+'Ark1'!Y3157</f>
        <v>0</v>
      </c>
      <c r="T48" s="62"/>
      <c r="U48" s="316">
        <f>+'Ark1'!AA3157</f>
        <v>14.60541767019015</v>
      </c>
      <c r="V48" s="316">
        <f>+'Ark1'!AB3157</f>
        <v>3.1303282936498218</v>
      </c>
      <c r="W48" s="315">
        <f>+'Ark1'!AC3157</f>
        <v>-20.719384398120138</v>
      </c>
      <c r="X48" s="315"/>
      <c r="Y48" s="315">
        <f t="shared" si="13"/>
        <v>13.485714285714286</v>
      </c>
      <c r="Z48" s="316">
        <f>+'Ark1'!T3157</f>
        <v>14.16949152542373</v>
      </c>
      <c r="AA48" s="312">
        <f>+'Ark1'!V3157</f>
        <v>93.285855513488158</v>
      </c>
      <c r="AB48" s="39"/>
      <c r="AC48" s="4"/>
      <c r="AD48" s="15"/>
      <c r="AE48"/>
      <c r="AF48"/>
      <c r="AG48"/>
      <c r="AH48"/>
    </row>
    <row r="49" spans="1:34">
      <c r="A49" s="39"/>
      <c r="B49" s="314">
        <f>+'Ark1'!C3158</f>
        <v>2019</v>
      </c>
      <c r="C49" s="314">
        <f>+'Ark1'!K3158</f>
        <v>9</v>
      </c>
      <c r="D49" s="47" t="str">
        <f t="shared" si="14"/>
        <v>Noroc Nortura</v>
      </c>
      <c r="E49" s="315">
        <f>+'Ark1'!Q3158</f>
        <v>772</v>
      </c>
      <c r="F49" s="315"/>
      <c r="G49" s="325">
        <f>+'Ark1'!R3158</f>
        <v>584393</v>
      </c>
      <c r="H49" s="325"/>
      <c r="I49" s="325">
        <f>+'Ark1'!S3158</f>
        <v>575452</v>
      </c>
      <c r="J49" s="312">
        <f>+'Ark1'!AD3158</f>
        <v>37.461714105491495</v>
      </c>
      <c r="K49" s="312"/>
      <c r="L49" s="312">
        <f>+'Ark1'!AE3158</f>
        <v>36.730416753258943</v>
      </c>
      <c r="M49" s="316">
        <f>+'Ark1'!U3158</f>
        <v>60.632447189339857</v>
      </c>
      <c r="N49" s="316"/>
      <c r="O49" s="312">
        <f>+'Ark1'!W3158</f>
        <v>78.338942657248396</v>
      </c>
      <c r="P49" s="312"/>
      <c r="Q49" s="312">
        <f>+'Ark1'!X3158</f>
        <v>2.0691555169209752</v>
      </c>
      <c r="R49" s="312"/>
      <c r="S49" s="312">
        <f>+'Ark1'!Y3158</f>
        <v>4.1383110338419504</v>
      </c>
      <c r="T49" s="62"/>
      <c r="U49" s="316">
        <f>+'Ark1'!AA3158</f>
        <v>9.615404533140941</v>
      </c>
      <c r="V49" s="316">
        <f>+'Ark1'!AB3158</f>
        <v>2.6970220154270206</v>
      </c>
      <c r="W49" s="315">
        <f>+'Ark1'!AC3158</f>
        <v>-29.040339121698239</v>
      </c>
      <c r="X49" s="315"/>
      <c r="Y49" s="315">
        <f t="shared" si="13"/>
        <v>756.98575129533674</v>
      </c>
      <c r="Z49" s="316">
        <f>+'Ark1'!T3158</f>
        <v>15.720693095228723</v>
      </c>
      <c r="AA49" s="312">
        <f>+'Ark1'!V3158</f>
        <v>85.375396026720765</v>
      </c>
      <c r="AB49" s="39"/>
      <c r="AC49" s="4"/>
      <c r="AD49" s="15"/>
      <c r="AE49"/>
      <c r="AF49"/>
      <c r="AG49"/>
      <c r="AH49"/>
    </row>
    <row r="50" spans="1:34">
      <c r="A50" s="39"/>
      <c r="B50" s="39"/>
      <c r="C50" s="39"/>
      <c r="D50" s="39"/>
      <c r="E50" s="39"/>
      <c r="F50" s="39"/>
      <c r="G50" s="307"/>
      <c r="H50" s="307"/>
      <c r="I50" s="307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4"/>
      <c r="AD50" s="15"/>
      <c r="AE50"/>
      <c r="AF50"/>
      <c r="AG50"/>
      <c r="AH50"/>
    </row>
    <row r="51" spans="1:34">
      <c r="A51" s="39"/>
      <c r="B51" s="314">
        <f>+'Ark1'!C3159</f>
        <v>2018</v>
      </c>
      <c r="C51" s="314">
        <f>+'Ark1'!K3159</f>
        <v>0</v>
      </c>
      <c r="D51" s="314" t="str">
        <f>+D43</f>
        <v>Hybrid</v>
      </c>
      <c r="E51" s="315">
        <f>+'Ark1'!Q3159</f>
        <v>2340</v>
      </c>
      <c r="F51" s="315"/>
      <c r="G51" s="325">
        <f>+'Ark1'!R3159</f>
        <v>540352</v>
      </c>
      <c r="H51" s="325"/>
      <c r="I51" s="325">
        <f>+'Ark1'!S3159</f>
        <v>520240</v>
      </c>
      <c r="J51" s="312">
        <f>+'Ark1'!AD3159</f>
        <v>33.084281182592591</v>
      </c>
      <c r="K51" s="312"/>
      <c r="L51" s="312">
        <f>+'Ark1'!AE3159</f>
        <v>33.13797393393839</v>
      </c>
      <c r="M51" s="316">
        <f>+'Ark1'!U3159</f>
        <v>60.732746424727054</v>
      </c>
      <c r="N51" s="316"/>
      <c r="O51" s="312">
        <f>+'Ark1'!W3159</f>
        <v>80.676222570350973</v>
      </c>
      <c r="P51" s="312"/>
      <c r="Q51" s="312">
        <f>+'Ark1'!X3159</f>
        <v>2.3449529195783496</v>
      </c>
      <c r="R51" s="312"/>
      <c r="S51" s="312">
        <f>+'Ark1'!Y3159</f>
        <v>4.6899058391566992</v>
      </c>
      <c r="T51" s="62"/>
      <c r="U51" s="316">
        <f>+'Ark1'!AA3159</f>
        <v>9.8089977292126154</v>
      </c>
      <c r="V51" s="316">
        <f>+'Ark1'!AB3159</f>
        <v>2.7865965259065404</v>
      </c>
      <c r="W51" s="315">
        <f>+'Ark1'!AC3159</f>
        <v>-28.211478891628047</v>
      </c>
      <c r="X51" s="315"/>
      <c r="Y51" s="315">
        <f t="shared" ref="Y51:Y57" si="15">+G51/E51</f>
        <v>230.91965811965812</v>
      </c>
      <c r="Z51" s="316">
        <f>+'Ark1'!T3159</f>
        <v>15.347832523984364</v>
      </c>
      <c r="AA51" s="312">
        <f>+'Ark1'!V3159</f>
        <v>88.439971992258307</v>
      </c>
      <c r="AB51" s="39"/>
      <c r="AC51" s="4"/>
      <c r="AD51" s="15"/>
      <c r="AE51"/>
      <c r="AF51"/>
      <c r="AG51"/>
      <c r="AH51"/>
    </row>
    <row r="52" spans="1:34" ht="15.6">
      <c r="A52" s="39"/>
      <c r="B52" s="3">
        <f>+'Ark1'!C3160</f>
        <v>2018</v>
      </c>
      <c r="C52" s="3">
        <f>+'Ark1'!K3160</f>
        <v>1</v>
      </c>
      <c r="D52" s="314" t="str">
        <f t="shared" ref="D52:D57" si="16">+D44</f>
        <v>Hampshire</v>
      </c>
      <c r="E52" s="15">
        <f>+'Ark1'!Q3160</f>
        <v>491</v>
      </c>
      <c r="F52" s="15"/>
      <c r="G52" s="310">
        <f>+'Ark1'!R3160</f>
        <v>169878</v>
      </c>
      <c r="H52" s="310"/>
      <c r="I52" s="310">
        <f>+'Ark1'!S3160</f>
        <v>169630</v>
      </c>
      <c r="J52" s="51">
        <f>+'Ark1'!AD3160</f>
        <v>10.401167236794652</v>
      </c>
      <c r="K52" s="51"/>
      <c r="L52" s="51">
        <f>+'Ark1'!AE3160</f>
        <v>10.79196630480525</v>
      </c>
      <c r="M52" s="12">
        <f>+'Ark1'!U3160</f>
        <v>60.582933443376753</v>
      </c>
      <c r="N52" s="12"/>
      <c r="O52" s="51">
        <f>+'Ark1'!W3160</f>
        <v>80.578886753522511</v>
      </c>
      <c r="P52" s="51"/>
      <c r="Q52" s="51">
        <f>+'Ark1'!X3160</f>
        <v>1.3397850221923964</v>
      </c>
      <c r="R52" s="51"/>
      <c r="S52" s="51">
        <f>+'Ark1'!Y3160</f>
        <v>2.6795700443847927</v>
      </c>
      <c r="T52" s="39"/>
      <c r="U52" s="12">
        <f>+'Ark1'!AA3160</f>
        <v>8.5014844377493883</v>
      </c>
      <c r="V52" s="12">
        <f>+'Ark1'!AB3160</f>
        <v>2.6183711408027168</v>
      </c>
      <c r="W52" s="15">
        <f>+'Ark1'!AC3160</f>
        <v>-29.9175985867466</v>
      </c>
      <c r="X52" s="15"/>
      <c r="Y52" s="15">
        <f t="shared" si="15"/>
        <v>345.98370672097758</v>
      </c>
      <c r="Z52" s="12">
        <f>+'Ark1'!T3160</f>
        <v>15.895260127856464</v>
      </c>
      <c r="AA52" s="51">
        <f>+'Ark1'!V3160</f>
        <v>87.34730506757856</v>
      </c>
      <c r="AB52" s="39"/>
      <c r="AC52" s="4"/>
      <c r="AD52" s="18"/>
      <c r="AE52"/>
      <c r="AF52"/>
      <c r="AG52"/>
      <c r="AH52"/>
    </row>
    <row r="53" spans="1:34" ht="15.6">
      <c r="A53" s="39"/>
      <c r="B53" s="3">
        <f>+'Ark1'!C3161</f>
        <v>2018</v>
      </c>
      <c r="C53" s="3">
        <f>+'Ark1'!K3161</f>
        <v>3</v>
      </c>
      <c r="D53" s="314" t="str">
        <f t="shared" si="16"/>
        <v>Noroc KLF</v>
      </c>
      <c r="E53" s="15">
        <f>+'Ark1'!Q3161</f>
        <v>0</v>
      </c>
      <c r="F53" s="15"/>
      <c r="G53" s="310">
        <f>+'Ark1'!R3161</f>
        <v>0</v>
      </c>
      <c r="H53" s="310"/>
      <c r="I53" s="310">
        <f>+'Ark1'!S3161</f>
        <v>0</v>
      </c>
      <c r="J53" s="51">
        <f>+'Ark1'!AD3161</f>
        <v>0</v>
      </c>
      <c r="K53" s="51"/>
      <c r="L53" s="51">
        <f>+'Ark1'!AE3161</f>
        <v>0</v>
      </c>
      <c r="M53" s="12">
        <f>+'Ark1'!U3161</f>
        <v>0</v>
      </c>
      <c r="N53" s="12"/>
      <c r="O53" s="51">
        <f>+'Ark1'!W3161</f>
        <v>0</v>
      </c>
      <c r="P53" s="51"/>
      <c r="Q53" s="51">
        <f>+'Ark1'!X3161</f>
        <v>0</v>
      </c>
      <c r="R53" s="51"/>
      <c r="S53" s="51">
        <f>+'Ark1'!Y3161</f>
        <v>0</v>
      </c>
      <c r="T53" s="39"/>
      <c r="U53" s="12">
        <f>+'Ark1'!AA3161</f>
        <v>0</v>
      </c>
      <c r="V53" s="12">
        <f>+'Ark1'!AB3161</f>
        <v>0</v>
      </c>
      <c r="W53" s="15">
        <f>+'Ark1'!AC3161</f>
        <v>0</v>
      </c>
      <c r="X53" s="15"/>
      <c r="Y53" s="15" t="e">
        <f t="shared" si="15"/>
        <v>#DIV/0!</v>
      </c>
      <c r="Z53" s="12">
        <f>+'Ark1'!T3161</f>
        <v>0</v>
      </c>
      <c r="AA53" s="51">
        <f>+'Ark1'!V3161</f>
        <v>0</v>
      </c>
      <c r="AB53" s="39"/>
      <c r="AC53" s="4"/>
      <c r="AD53" s="18"/>
      <c r="AE53"/>
      <c r="AF53"/>
      <c r="AG53"/>
      <c r="AH53"/>
    </row>
    <row r="54" spans="1:34">
      <c r="A54" s="39"/>
      <c r="B54" s="3">
        <f>+'Ark1'!C3162</f>
        <v>2018</v>
      </c>
      <c r="C54" s="3">
        <f>+'Ark1'!K3162</f>
        <v>6</v>
      </c>
      <c r="D54" s="314" t="str">
        <f t="shared" si="16"/>
        <v>Noroc Løftet</v>
      </c>
      <c r="E54" s="15">
        <f>+'Ark1'!Q3162</f>
        <v>1514</v>
      </c>
      <c r="F54" s="15"/>
      <c r="G54" s="310">
        <f>+'Ark1'!R3162</f>
        <v>918755</v>
      </c>
      <c r="H54" s="310"/>
      <c r="I54" s="310">
        <f>+'Ark1'!S3162</f>
        <v>902879</v>
      </c>
      <c r="J54" s="51">
        <f>+'Ark1'!AD3162</f>
        <v>56.252866201870006</v>
      </c>
      <c r="K54" s="51"/>
      <c r="L54" s="51">
        <f>+'Ark1'!AE3162</f>
        <v>55.778385729471125</v>
      </c>
      <c r="M54" s="12">
        <f>+'Ark1'!U3162</f>
        <v>59.797601893498445</v>
      </c>
      <c r="N54" s="12"/>
      <c r="O54" s="51">
        <f>+'Ark1'!W3162</f>
        <v>78.245565529819601</v>
      </c>
      <c r="P54" s="51"/>
      <c r="Q54" s="51">
        <f>+'Ark1'!X3162</f>
        <v>1.0978987869453773</v>
      </c>
      <c r="R54" s="51"/>
      <c r="S54" s="51">
        <f>+'Ark1'!Y3162</f>
        <v>2.1957975738907547</v>
      </c>
      <c r="T54" s="39"/>
      <c r="U54" s="12">
        <f>+'Ark1'!AA3162</f>
        <v>9.3443444842889143</v>
      </c>
      <c r="V54" s="12">
        <f>+'Ark1'!AB3162</f>
        <v>2.5652691009395929</v>
      </c>
      <c r="W54" s="15">
        <f>+'Ark1'!AC3162</f>
        <v>-27.579884475615504</v>
      </c>
      <c r="X54" s="15"/>
      <c r="Y54" s="15">
        <f t="shared" si="15"/>
        <v>606.83949801849406</v>
      </c>
      <c r="Z54" s="12">
        <f>+'Ark1'!T3162</f>
        <v>15.282539958966211</v>
      </c>
      <c r="AA54" s="51">
        <f>+'Ark1'!V3162</f>
        <v>85.266014961985206</v>
      </c>
      <c r="AB54" s="39"/>
      <c r="AC54" s="12"/>
      <c r="AD54" s="12"/>
      <c r="AE54"/>
      <c r="AF54"/>
      <c r="AG54"/>
      <c r="AH54"/>
    </row>
    <row r="55" spans="1:34" ht="15.6">
      <c r="A55" s="39"/>
      <c r="B55" s="3">
        <f>+'Ark1'!C3163</f>
        <v>2018</v>
      </c>
      <c r="C55" s="3">
        <f>+'Ark1'!K3163</f>
        <v>7</v>
      </c>
      <c r="D55" s="314" t="str">
        <f t="shared" si="16"/>
        <v>Øko med kjeber</v>
      </c>
      <c r="E55" s="15">
        <f>+'Ark1'!Q3163</f>
        <v>0</v>
      </c>
      <c r="F55" s="15"/>
      <c r="G55" s="310">
        <f>+'Ark1'!R3163</f>
        <v>0</v>
      </c>
      <c r="H55" s="310"/>
      <c r="I55" s="310">
        <f>+'Ark1'!S3163</f>
        <v>0</v>
      </c>
      <c r="J55" s="51">
        <f>+'Ark1'!AD3163</f>
        <v>0</v>
      </c>
      <c r="K55" s="51"/>
      <c r="L55" s="51">
        <f>+'Ark1'!AE3163</f>
        <v>0</v>
      </c>
      <c r="M55" s="12">
        <f>+'Ark1'!U3163</f>
        <v>0</v>
      </c>
      <c r="N55" s="12"/>
      <c r="O55" s="51">
        <f>+'Ark1'!W3163</f>
        <v>0</v>
      </c>
      <c r="P55" s="51"/>
      <c r="Q55" s="51">
        <f>+'Ark1'!X3163</f>
        <v>0</v>
      </c>
      <c r="R55" s="51"/>
      <c r="S55" s="51">
        <f>+'Ark1'!Y3163</f>
        <v>0</v>
      </c>
      <c r="T55" s="39"/>
      <c r="U55" s="12">
        <f>+'Ark1'!AA3163</f>
        <v>0</v>
      </c>
      <c r="V55" s="12">
        <f>+'Ark1'!AB3163</f>
        <v>0</v>
      </c>
      <c r="W55" s="15">
        <f>+'Ark1'!AC3163</f>
        <v>0</v>
      </c>
      <c r="X55" s="15"/>
      <c r="Y55" s="15" t="e">
        <f t="shared" si="15"/>
        <v>#DIV/0!</v>
      </c>
      <c r="Z55" s="12">
        <f>+'Ark1'!T3163</f>
        <v>0</v>
      </c>
      <c r="AA55" s="51">
        <f>+'Ark1'!V3163</f>
        <v>0</v>
      </c>
      <c r="AB55" s="39"/>
      <c r="AC55" s="5"/>
      <c r="AD55" s="18"/>
      <c r="AE55"/>
      <c r="AF55"/>
      <c r="AG55"/>
      <c r="AH55"/>
    </row>
    <row r="56" spans="1:34" ht="15.6">
      <c r="A56" s="39"/>
      <c r="B56" s="3">
        <f>+'Ark1'!C3164</f>
        <v>2018</v>
      </c>
      <c r="C56" s="3">
        <f>+'Ark1'!K3164</f>
        <v>8</v>
      </c>
      <c r="D56" s="314" t="str">
        <f t="shared" si="16"/>
        <v>Økologisk</v>
      </c>
      <c r="E56" s="15">
        <f>+'Ark1'!Q3164</f>
        <v>90</v>
      </c>
      <c r="F56" s="15"/>
      <c r="G56" s="310">
        <f>+'Ark1'!R3164</f>
        <v>4274</v>
      </c>
      <c r="H56" s="310"/>
      <c r="I56" s="310">
        <f>+'Ark1'!S3164</f>
        <v>4213</v>
      </c>
      <c r="J56" s="51">
        <f>+'Ark1'!AD3164</f>
        <v>0.26168537874274694</v>
      </c>
      <c r="K56" s="51"/>
      <c r="L56" s="51">
        <f>+'Ark1'!AE3164</f>
        <v>0.29167403178522999</v>
      </c>
      <c r="M56" s="12">
        <f>+'Ark1'!U3164</f>
        <v>58.062900545929267</v>
      </c>
      <c r="N56" s="12"/>
      <c r="O56" s="51">
        <f>+'Ark1'!W3164</f>
        <v>87.685877047234726</v>
      </c>
      <c r="P56" s="51"/>
      <c r="Q56" s="51">
        <f>+'Ark1'!X3164</f>
        <v>7.019185774450161E-2</v>
      </c>
      <c r="R56" s="51"/>
      <c r="S56" s="51">
        <f>+'Ark1'!Y3164</f>
        <v>0.14038371548900322</v>
      </c>
      <c r="T56" s="39"/>
      <c r="U56" s="12">
        <f>+'Ark1'!AA3164</f>
        <v>13.638067087627462</v>
      </c>
      <c r="V56" s="12">
        <f>+'Ark1'!AB3164</f>
        <v>2.6461698538905529</v>
      </c>
      <c r="W56" s="15">
        <f>+'Ark1'!AC3164</f>
        <v>-36.329144377625887</v>
      </c>
      <c r="X56" s="15"/>
      <c r="Y56" s="15">
        <f t="shared" si="15"/>
        <v>47.488888888888887</v>
      </c>
      <c r="Z56" s="12">
        <f>+'Ark1'!T3164</f>
        <v>14.480814225549841</v>
      </c>
      <c r="AA56" s="51">
        <f>+'Ark1'!V3164</f>
        <v>95.962041856205758</v>
      </c>
      <c r="AB56" s="39"/>
      <c r="AC56" s="2"/>
      <c r="AD56" s="5"/>
      <c r="AE56"/>
      <c r="AF56"/>
      <c r="AG56"/>
      <c r="AH56"/>
    </row>
    <row r="57" spans="1:34" ht="15.6">
      <c r="A57" s="39"/>
      <c r="B57" s="3">
        <f>+'Ark1'!C3165</f>
        <v>2018</v>
      </c>
      <c r="C57" s="3">
        <f>+'Ark1'!K3165</f>
        <v>9</v>
      </c>
      <c r="D57" s="314" t="str">
        <f t="shared" si="16"/>
        <v>Noroc Nortura</v>
      </c>
      <c r="E57" s="15">
        <f>+'Ark1'!Q3165</f>
        <v>1</v>
      </c>
      <c r="F57" s="15"/>
      <c r="G57" s="310">
        <f>+'Ark1'!R3165</f>
        <v>0</v>
      </c>
      <c r="H57" s="310"/>
      <c r="I57" s="310">
        <f>+'Ark1'!S3165</f>
        <v>0</v>
      </c>
      <c r="J57" s="51">
        <f>+'Ark1'!AD3165</f>
        <v>0</v>
      </c>
      <c r="K57" s="51"/>
      <c r="L57" s="51">
        <f>+'Ark1'!AE3165</f>
        <v>0</v>
      </c>
      <c r="M57" s="12">
        <f>+'Ark1'!U3165</f>
        <v>0</v>
      </c>
      <c r="N57" s="12"/>
      <c r="O57" s="51">
        <f>+'Ark1'!W3165</f>
        <v>0</v>
      </c>
      <c r="P57" s="51"/>
      <c r="Q57" s="51">
        <f>+'Ark1'!X3165</f>
        <v>0</v>
      </c>
      <c r="R57" s="51"/>
      <c r="S57" s="51">
        <f>+'Ark1'!Y3165</f>
        <v>0</v>
      </c>
      <c r="T57" s="39"/>
      <c r="U57" s="12">
        <f>+'Ark1'!AA3165</f>
        <v>0</v>
      </c>
      <c r="V57" s="12">
        <f>+'Ark1'!AB3165</f>
        <v>0</v>
      </c>
      <c r="W57" s="15">
        <f>+'Ark1'!AC3165</f>
        <v>0</v>
      </c>
      <c r="X57" s="15"/>
      <c r="Y57" s="15">
        <f t="shared" si="15"/>
        <v>0</v>
      </c>
      <c r="Z57" s="12">
        <f>+'Ark1'!T3165</f>
        <v>0</v>
      </c>
      <c r="AA57" s="51">
        <f>+'Ark1'!V3165</f>
        <v>0</v>
      </c>
      <c r="AB57" s="39"/>
      <c r="AC57" s="2"/>
      <c r="AD57" s="5"/>
      <c r="AE57"/>
      <c r="AF57"/>
      <c r="AG57"/>
      <c r="AH57"/>
    </row>
    <row r="58" spans="1:34">
      <c r="A58" s="39"/>
      <c r="B58" s="39"/>
      <c r="C58" s="39"/>
      <c r="D58" s="39"/>
      <c r="E58" s="39"/>
      <c r="F58" s="39"/>
      <c r="G58" s="307"/>
      <c r="H58" s="307"/>
      <c r="I58" s="307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4"/>
      <c r="AD58" s="15"/>
      <c r="AE58"/>
      <c r="AF58"/>
      <c r="AG58"/>
      <c r="AH58"/>
    </row>
    <row r="59" spans="1:34">
      <c r="A59" s="39"/>
      <c r="B59" s="47">
        <f>+'Ark1'!C3166</f>
        <v>2017</v>
      </c>
      <c r="C59" s="47">
        <f>+'Ark1'!K3166</f>
        <v>0</v>
      </c>
      <c r="D59" s="47" t="str">
        <f>+D51</f>
        <v>Hybrid</v>
      </c>
      <c r="E59" s="248">
        <f>+'Ark1'!Q3166</f>
        <v>2372</v>
      </c>
      <c r="F59" s="248"/>
      <c r="G59" s="324">
        <f>+'Ark1'!R3166</f>
        <v>504111</v>
      </c>
      <c r="H59" s="324"/>
      <c r="I59" s="324">
        <f>+'Ark1'!S3166</f>
        <v>500965</v>
      </c>
      <c r="J59" s="91">
        <f>+'Ark1'!AD3166</f>
        <v>31.907879954047576</v>
      </c>
      <c r="K59" s="91"/>
      <c r="L59" s="91">
        <f>+'Ark1'!AE3166</f>
        <v>32.35144290351726</v>
      </c>
      <c r="M59" s="249">
        <f>+'Ark1'!U3166</f>
        <v>60.731907418681963</v>
      </c>
      <c r="N59" s="249"/>
      <c r="O59" s="91">
        <f>+'Ark1'!W3166</f>
        <v>82.454933178962889</v>
      </c>
      <c r="P59" s="91"/>
      <c r="Q59" s="91">
        <f>+'Ark1'!X3166</f>
        <v>3.191360632876489</v>
      </c>
      <c r="R59" s="91"/>
      <c r="S59" s="91">
        <f>+'Ark1'!Y3166</f>
        <v>6.3827212657529779</v>
      </c>
      <c r="T59" s="39"/>
      <c r="U59" s="249">
        <f>+'Ark1'!AA3166</f>
        <v>9.949224723160313</v>
      </c>
      <c r="V59" s="249">
        <f>+'Ark1'!AB3166</f>
        <v>2.8302539991971569</v>
      </c>
      <c r="W59" s="248">
        <f>+'Ark1'!AC3166</f>
        <v>-27.620239570668694</v>
      </c>
      <c r="X59" s="248"/>
      <c r="Y59" s="248">
        <f t="shared" ref="Y59:Y65" si="17">+G59/E59</f>
        <v>212.52571669477234</v>
      </c>
      <c r="Z59" s="249">
        <f>+'Ark1'!T3166</f>
        <v>15.830301263015484</v>
      </c>
      <c r="AA59" s="91">
        <f>+'Ark1'!V3166</f>
        <v>89.528926614757978</v>
      </c>
      <c r="AB59" s="39"/>
      <c r="AC59" s="4"/>
      <c r="AD59" s="4"/>
      <c r="AE59"/>
      <c r="AF59"/>
      <c r="AG59"/>
      <c r="AH59"/>
    </row>
    <row r="60" spans="1:34">
      <c r="A60" s="39"/>
      <c r="B60" s="47">
        <f>+'Ark1'!C3167</f>
        <v>2017</v>
      </c>
      <c r="C60" s="47">
        <f>+'Ark1'!K3167</f>
        <v>1</v>
      </c>
      <c r="D60" s="47" t="str">
        <f t="shared" ref="D60:D65" si="18">+D52</f>
        <v>Hampshire</v>
      </c>
      <c r="E60" s="248">
        <f>+'Ark1'!Q3167</f>
        <v>466</v>
      </c>
      <c r="F60" s="248"/>
      <c r="G60" s="324">
        <f>+'Ark1'!R3167</f>
        <v>160793</v>
      </c>
      <c r="H60" s="324"/>
      <c r="I60" s="324">
        <f>+'Ark1'!S3167</f>
        <v>160664</v>
      </c>
      <c r="J60" s="91">
        <f>+'Ark1'!AD3167</f>
        <v>10.177448501324456</v>
      </c>
      <c r="K60" s="91"/>
      <c r="L60" s="91">
        <f>+'Ark1'!AE3167</f>
        <v>10.356110168628661</v>
      </c>
      <c r="M60" s="249">
        <f>+'Ark1'!U3167</f>
        <v>60.473621968829349</v>
      </c>
      <c r="N60" s="249"/>
      <c r="O60" s="91">
        <f>+'Ark1'!W3167</f>
        <v>82.301634466961787</v>
      </c>
      <c r="P60" s="91"/>
      <c r="Q60" s="91">
        <f>+'Ark1'!X3167</f>
        <v>1.580292674432344</v>
      </c>
      <c r="R60" s="91"/>
      <c r="S60" s="91">
        <f>+'Ark1'!Y3167</f>
        <v>3.160585348864688</v>
      </c>
      <c r="T60" s="39"/>
      <c r="U60" s="249">
        <f>+'Ark1'!AA3167</f>
        <v>8.7232908560116655</v>
      </c>
      <c r="V60" s="249">
        <f>+'Ark1'!AB3167</f>
        <v>2.6373279077796035</v>
      </c>
      <c r="W60" s="248">
        <f>+'Ark1'!AC3167</f>
        <v>-29.076829580273206</v>
      </c>
      <c r="X60" s="248"/>
      <c r="Y60" s="248">
        <f t="shared" si="17"/>
        <v>345.04935622317595</v>
      </c>
      <c r="Z60" s="249">
        <f>+'Ark1'!T3167</f>
        <v>15.84133015740735</v>
      </c>
      <c r="AA60" s="91">
        <f>+'Ark1'!V3167</f>
        <v>89.196901520662891</v>
      </c>
      <c r="AB60" s="39"/>
      <c r="AC60" s="4"/>
      <c r="AD60" s="12"/>
      <c r="AE60"/>
      <c r="AF60"/>
      <c r="AG60"/>
      <c r="AH60"/>
    </row>
    <row r="61" spans="1:34">
      <c r="A61" s="39"/>
      <c r="B61" s="3">
        <f>+'Ark1'!C3168</f>
        <v>2017</v>
      </c>
      <c r="C61" s="3">
        <f>+'Ark1'!K3168</f>
        <v>3</v>
      </c>
      <c r="D61" s="47" t="str">
        <f t="shared" si="18"/>
        <v>Noroc KLF</v>
      </c>
      <c r="E61" s="15">
        <f>+'Ark1'!Q3168</f>
        <v>0</v>
      </c>
      <c r="F61" s="15"/>
      <c r="G61" s="310">
        <f>+'Ark1'!R3168</f>
        <v>0</v>
      </c>
      <c r="H61" s="310"/>
      <c r="I61" s="310">
        <f>+'Ark1'!S3168</f>
        <v>0</v>
      </c>
      <c r="J61" s="51">
        <f>+'Ark1'!AD3168</f>
        <v>0</v>
      </c>
      <c r="K61" s="51"/>
      <c r="L61" s="51">
        <f>+'Ark1'!AE3168</f>
        <v>0</v>
      </c>
      <c r="M61" s="12">
        <f>+'Ark1'!U3168</f>
        <v>0</v>
      </c>
      <c r="N61" s="12"/>
      <c r="O61" s="51">
        <f>+'Ark1'!W3168</f>
        <v>0</v>
      </c>
      <c r="P61" s="51"/>
      <c r="Q61" s="51">
        <f>+'Ark1'!X3168</f>
        <v>0</v>
      </c>
      <c r="R61" s="51"/>
      <c r="S61" s="51">
        <f>+'Ark1'!Y3168</f>
        <v>0</v>
      </c>
      <c r="T61" s="39"/>
      <c r="U61" s="12">
        <f>+'Ark1'!AA3168</f>
        <v>0</v>
      </c>
      <c r="V61" s="12">
        <f>+'Ark1'!AB3168</f>
        <v>0</v>
      </c>
      <c r="W61" s="15">
        <f>+'Ark1'!AC3168</f>
        <v>0</v>
      </c>
      <c r="X61" s="15"/>
      <c r="Y61" s="15" t="e">
        <f t="shared" si="17"/>
        <v>#DIV/0!</v>
      </c>
      <c r="Z61" s="12">
        <f>+'Ark1'!T3168</f>
        <v>0</v>
      </c>
      <c r="AA61" s="51">
        <f>+'Ark1'!V3168</f>
        <v>0</v>
      </c>
      <c r="AB61" s="39"/>
      <c r="AC61" s="4"/>
      <c r="AD61" s="12"/>
      <c r="AE61"/>
      <c r="AF61"/>
      <c r="AG61"/>
      <c r="AH61"/>
    </row>
    <row r="62" spans="1:34">
      <c r="A62" s="39"/>
      <c r="B62" s="3">
        <f>+'Ark1'!C3169</f>
        <v>2017</v>
      </c>
      <c r="C62" s="3">
        <f>+'Ark1'!K3169</f>
        <v>6</v>
      </c>
      <c r="D62" s="47" t="str">
        <f t="shared" si="18"/>
        <v>Noroc Løftet</v>
      </c>
      <c r="E62" s="15">
        <f>+'Ark1'!Q3169</f>
        <v>1534</v>
      </c>
      <c r="F62" s="15"/>
      <c r="G62" s="310">
        <f>+'Ark1'!R3169</f>
        <v>911512</v>
      </c>
      <c r="H62" s="310"/>
      <c r="I62" s="310">
        <f>+'Ark1'!S3169</f>
        <v>909092</v>
      </c>
      <c r="J62" s="51">
        <f>+'Ark1'!AD3169</f>
        <v>57.694467037366401</v>
      </c>
      <c r="K62" s="51"/>
      <c r="L62" s="51">
        <f>+'Ark1'!AE3169</f>
        <v>57.038713449190709</v>
      </c>
      <c r="M62" s="12">
        <f>+'Ark1'!U3169</f>
        <v>59.560983926819283</v>
      </c>
      <c r="N62" s="12"/>
      <c r="O62" s="51">
        <f>+'Ark1'!W3169</f>
        <v>80.111019511775694</v>
      </c>
      <c r="P62" s="51"/>
      <c r="Q62" s="51">
        <f>+'Ark1'!X3169</f>
        <v>1.7583970370110324</v>
      </c>
      <c r="R62" s="51"/>
      <c r="S62" s="51">
        <f>+'Ark1'!Y3169</f>
        <v>3.5167940740220649</v>
      </c>
      <c r="T62" s="39"/>
      <c r="U62" s="12">
        <f>+'Ark1'!AA3169</f>
        <v>9.4397538802891496</v>
      </c>
      <c r="V62" s="12">
        <f>+'Ark1'!AB3169</f>
        <v>2.6385792960769181</v>
      </c>
      <c r="W62" s="15">
        <f>+'Ark1'!AC3169</f>
        <v>-30.613144782735699</v>
      </c>
      <c r="X62" s="15"/>
      <c r="Y62" s="15">
        <f t="shared" si="17"/>
        <v>594.20599739243812</v>
      </c>
      <c r="Z62" s="12">
        <f>+'Ark1'!T3169</f>
        <v>15.371749357112138</v>
      </c>
      <c r="AA62" s="51">
        <f>+'Ark1'!V3169</f>
        <v>86.885423825254151</v>
      </c>
      <c r="AB62" s="39"/>
      <c r="AC62" s="4"/>
      <c r="AD62" s="12"/>
      <c r="AE62"/>
      <c r="AF62"/>
      <c r="AG62"/>
      <c r="AH62"/>
    </row>
    <row r="63" spans="1:34">
      <c r="A63" s="39"/>
      <c r="B63" s="3">
        <f>+'Ark1'!C3170</f>
        <v>2017</v>
      </c>
      <c r="C63" s="3">
        <f>+'Ark1'!K3170</f>
        <v>7</v>
      </c>
      <c r="D63" s="47" t="str">
        <f t="shared" si="18"/>
        <v>Øko med kjeber</v>
      </c>
      <c r="E63" s="15">
        <f>+'Ark1'!Q3170</f>
        <v>0</v>
      </c>
      <c r="F63" s="15"/>
      <c r="G63" s="310">
        <f>+'Ark1'!R3170</f>
        <v>0</v>
      </c>
      <c r="H63" s="310"/>
      <c r="I63" s="310">
        <f>+'Ark1'!S3170</f>
        <v>0</v>
      </c>
      <c r="J63" s="51">
        <f>+'Ark1'!AD3170</f>
        <v>0</v>
      </c>
      <c r="K63" s="51"/>
      <c r="L63" s="51">
        <f>+'Ark1'!AE3170</f>
        <v>0</v>
      </c>
      <c r="M63" s="12">
        <f>+'Ark1'!U3170</f>
        <v>0</v>
      </c>
      <c r="N63" s="12"/>
      <c r="O63" s="51">
        <f>+'Ark1'!W3170</f>
        <v>0</v>
      </c>
      <c r="P63" s="51"/>
      <c r="Q63" s="51">
        <f>+'Ark1'!X3170</f>
        <v>0</v>
      </c>
      <c r="R63" s="51"/>
      <c r="S63" s="51">
        <f>+'Ark1'!Y3170</f>
        <v>0</v>
      </c>
      <c r="T63" s="39"/>
      <c r="U63" s="12">
        <f>+'Ark1'!AA3170</f>
        <v>0</v>
      </c>
      <c r="V63" s="12">
        <f>+'Ark1'!AB3170</f>
        <v>0</v>
      </c>
      <c r="W63" s="15">
        <f>+'Ark1'!AC3170</f>
        <v>0</v>
      </c>
      <c r="X63" s="15"/>
      <c r="Y63" s="15" t="e">
        <f t="shared" si="17"/>
        <v>#DIV/0!</v>
      </c>
      <c r="Z63" s="12">
        <f>+'Ark1'!T3170</f>
        <v>0</v>
      </c>
      <c r="AA63" s="51">
        <f>+'Ark1'!V3170</f>
        <v>0</v>
      </c>
      <c r="AB63" s="39"/>
      <c r="AC63" s="4"/>
      <c r="AD63" s="12"/>
      <c r="AE63"/>
      <c r="AF63"/>
      <c r="AG63"/>
      <c r="AH63"/>
    </row>
    <row r="64" spans="1:34">
      <c r="A64" s="39"/>
      <c r="B64" s="3">
        <f>+'Ark1'!C3171</f>
        <v>2017</v>
      </c>
      <c r="C64" s="3">
        <f>+'Ark1'!K3171</f>
        <v>8</v>
      </c>
      <c r="D64" s="47" t="str">
        <f t="shared" si="18"/>
        <v>Økologisk</v>
      </c>
      <c r="E64" s="15">
        <f>+'Ark1'!Q3171</f>
        <v>89</v>
      </c>
      <c r="F64" s="15"/>
      <c r="G64" s="310">
        <f>+'Ark1'!R3171</f>
        <v>3479</v>
      </c>
      <c r="H64" s="310"/>
      <c r="I64" s="310">
        <f>+'Ark1'!S3171</f>
        <v>3357</v>
      </c>
      <c r="J64" s="51">
        <f>+'Ark1'!AD3171</f>
        <v>0.22020450726155849</v>
      </c>
      <c r="K64" s="51"/>
      <c r="L64" s="51">
        <f>+'Ark1'!AE3171</f>
        <v>0.25373347866337687</v>
      </c>
      <c r="M64" s="12">
        <f>+'Ark1'!U3171</f>
        <v>57.238010128090551</v>
      </c>
      <c r="N64" s="12"/>
      <c r="O64" s="51">
        <f>+'Ark1'!W3171</f>
        <v>96.506553470360302</v>
      </c>
      <c r="P64" s="51"/>
      <c r="Q64" s="51">
        <f>+'Ark1'!X3171</f>
        <v>0</v>
      </c>
      <c r="R64" s="51"/>
      <c r="S64" s="51">
        <f>+'Ark1'!Y3171</f>
        <v>0</v>
      </c>
      <c r="T64" s="39"/>
      <c r="U64" s="12">
        <f>+'Ark1'!AA3171</f>
        <v>15.063931239024537</v>
      </c>
      <c r="V64" s="12">
        <f>+'Ark1'!AB3171</f>
        <v>2.9603088739235641</v>
      </c>
      <c r="W64" s="15">
        <f>+'Ark1'!AC3171</f>
        <v>-43.393456520123003</v>
      </c>
      <c r="X64" s="15"/>
      <c r="Y64" s="15">
        <f t="shared" si="17"/>
        <v>39.08988764044944</v>
      </c>
      <c r="Z64" s="12">
        <f>+'Ark1'!T3171</f>
        <v>13.947686116700199</v>
      </c>
      <c r="AA64" s="51">
        <f>+'Ark1'!V3171</f>
        <v>106.61727520089494</v>
      </c>
      <c r="AB64" s="39"/>
      <c r="AC64" s="4"/>
      <c r="AD64" s="12"/>
      <c r="AE64"/>
      <c r="AF64"/>
      <c r="AG64"/>
      <c r="AH64"/>
    </row>
    <row r="65" spans="1:34">
      <c r="A65" s="39"/>
      <c r="B65" s="47">
        <f>+'Ark1'!C3172</f>
        <v>2017</v>
      </c>
      <c r="C65" s="47">
        <f>+'Ark1'!K3172</f>
        <v>9</v>
      </c>
      <c r="D65" s="47" t="str">
        <f t="shared" si="18"/>
        <v>Noroc Nortura</v>
      </c>
      <c r="E65" s="248">
        <f>+'Ark1'!Q3172</f>
        <v>0</v>
      </c>
      <c r="F65" s="248"/>
      <c r="G65" s="324">
        <f>+'Ark1'!R3172</f>
        <v>0</v>
      </c>
      <c r="H65" s="324"/>
      <c r="I65" s="324">
        <f>+'Ark1'!S3172</f>
        <v>0</v>
      </c>
      <c r="J65" s="91">
        <f>+'Ark1'!AD3172</f>
        <v>0</v>
      </c>
      <c r="K65" s="91"/>
      <c r="L65" s="91">
        <f>+'Ark1'!AE3172</f>
        <v>0</v>
      </c>
      <c r="M65" s="249">
        <f>+'Ark1'!U3172</f>
        <v>0</v>
      </c>
      <c r="N65" s="249"/>
      <c r="O65" s="91">
        <f>+'Ark1'!W3172</f>
        <v>0</v>
      </c>
      <c r="P65" s="91"/>
      <c r="Q65" s="91">
        <f>+'Ark1'!X3172</f>
        <v>0</v>
      </c>
      <c r="R65" s="91"/>
      <c r="S65" s="91">
        <f>+'Ark1'!Y3172</f>
        <v>0</v>
      </c>
      <c r="T65" s="39"/>
      <c r="U65" s="249">
        <f>+'Ark1'!AA3172</f>
        <v>0</v>
      </c>
      <c r="V65" s="249">
        <f>+'Ark1'!AB3172</f>
        <v>0</v>
      </c>
      <c r="W65" s="248">
        <f>+'Ark1'!AC3172</f>
        <v>0</v>
      </c>
      <c r="X65" s="248"/>
      <c r="Y65" s="248" t="e">
        <f t="shared" si="17"/>
        <v>#DIV/0!</v>
      </c>
      <c r="Z65" s="249">
        <f>+'Ark1'!T3172</f>
        <v>0</v>
      </c>
      <c r="AA65" s="91">
        <f>+'Ark1'!V3172</f>
        <v>0</v>
      </c>
      <c r="AB65" s="39"/>
      <c r="AC65" s="4"/>
      <c r="AD65" s="12"/>
      <c r="AE65"/>
      <c r="AF65"/>
      <c r="AG65"/>
      <c r="AH65"/>
    </row>
    <row r="66" spans="1:34" ht="15.6">
      <c r="A66" s="39"/>
      <c r="B66" s="39"/>
      <c r="C66" s="39"/>
      <c r="D66" s="39"/>
      <c r="E66" s="39"/>
      <c r="F66" s="39"/>
      <c r="G66" s="307"/>
      <c r="H66" s="307"/>
      <c r="I66" s="307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5"/>
      <c r="AD66" s="18"/>
      <c r="AE66"/>
      <c r="AF66"/>
      <c r="AG66"/>
      <c r="AH66"/>
    </row>
    <row r="67" spans="1:34">
      <c r="A67" s="39"/>
      <c r="B67" s="47">
        <f>+'Ark1'!C3173</f>
        <v>2016</v>
      </c>
      <c r="C67" s="47">
        <f>+'Ark1'!K3173</f>
        <v>0</v>
      </c>
      <c r="D67" s="47" t="str">
        <f>+D59</f>
        <v>Hybrid</v>
      </c>
      <c r="E67" s="248">
        <f>+'Ark1'!Q3173</f>
        <v>2318</v>
      </c>
      <c r="F67" s="248"/>
      <c r="G67" s="324">
        <f>+'Ark1'!R3173</f>
        <v>546104</v>
      </c>
      <c r="H67" s="324"/>
      <c r="I67" s="324">
        <f>+'Ark1'!S3173</f>
        <v>539927</v>
      </c>
      <c r="J67" s="91">
        <f>+'Ark1'!AD3173</f>
        <v>34.532694368290599</v>
      </c>
      <c r="K67" s="91"/>
      <c r="L67" s="91">
        <f>+'Ark1'!AE3173</f>
        <v>34.973669302355191</v>
      </c>
      <c r="M67" s="249">
        <f>+'Ark1'!U3173</f>
        <v>61.045430215566185</v>
      </c>
      <c r="N67" s="249"/>
      <c r="O67" s="91">
        <f>+'Ark1'!W3173</f>
        <v>82.819892318775388</v>
      </c>
      <c r="P67" s="91"/>
      <c r="Q67" s="91">
        <f>+'Ark1'!X3173</f>
        <v>3.9615164877019762</v>
      </c>
      <c r="R67" s="91"/>
      <c r="S67" s="91">
        <f>+'Ark1'!Y3173</f>
        <v>7.9230329754039523</v>
      </c>
      <c r="T67" s="39"/>
      <c r="U67" s="249">
        <f>+'Ark1'!AA3173</f>
        <v>10.358178527007709</v>
      </c>
      <c r="V67" s="249">
        <f>+'Ark1'!AB3173</f>
        <v>2.9362088174948044</v>
      </c>
      <c r="W67" s="248">
        <f>+'Ark1'!AC3173</f>
        <v>-27.898248094746343</v>
      </c>
      <c r="X67" s="248"/>
      <c r="Y67" s="248">
        <f t="shared" ref="Y67:Y73" si="19">+G67/E67</f>
        <v>235.59275237273511</v>
      </c>
      <c r="Z67" s="249">
        <f>+'Ark1'!T3173</f>
        <v>15.855747256932743</v>
      </c>
      <c r="AA67" s="91">
        <f>+'Ark1'!V3173</f>
        <v>90.057122223907186</v>
      </c>
      <c r="AB67" s="39"/>
      <c r="AC67" s="4"/>
      <c r="AD67" s="12"/>
      <c r="AE67"/>
      <c r="AF67"/>
      <c r="AG67"/>
      <c r="AH67"/>
    </row>
    <row r="68" spans="1:34">
      <c r="A68" s="39"/>
      <c r="B68" s="47">
        <f>+'Ark1'!C3174</f>
        <v>2016</v>
      </c>
      <c r="C68" s="47">
        <f>+'Ark1'!K3174</f>
        <v>1</v>
      </c>
      <c r="D68" s="47" t="str">
        <f t="shared" ref="D68:D73" si="20">+D60</f>
        <v>Hampshire</v>
      </c>
      <c r="E68" s="248">
        <f>+'Ark1'!Q3174</f>
        <v>436</v>
      </c>
      <c r="F68" s="248"/>
      <c r="G68" s="324">
        <f>+'Ark1'!R3174</f>
        <v>115467</v>
      </c>
      <c r="H68" s="324"/>
      <c r="I68" s="324">
        <f>+'Ark1'!S3174</f>
        <v>115390</v>
      </c>
      <c r="J68" s="91">
        <f>+'Ark1'!AD3174</f>
        <v>7.3015151337902884</v>
      </c>
      <c r="K68" s="91"/>
      <c r="L68" s="91">
        <f>+'Ark1'!AE3174</f>
        <v>7.4244858817281854</v>
      </c>
      <c r="M68" s="249">
        <f>+'Ark1'!U3174</f>
        <v>60.622844267267503</v>
      </c>
      <c r="N68" s="249"/>
      <c r="O68" s="91">
        <f>+'Ark1'!W3174</f>
        <v>82.267200797295487</v>
      </c>
      <c r="P68" s="91"/>
      <c r="Q68" s="91">
        <f>+'Ark1'!X3174</f>
        <v>1.8767266838144223</v>
      </c>
      <c r="R68" s="91"/>
      <c r="S68" s="91">
        <f>+'Ark1'!Y3174</f>
        <v>3.7534533676288446</v>
      </c>
      <c r="T68" s="39"/>
      <c r="U68" s="249">
        <f>+'Ark1'!AA3174</f>
        <v>9.113445712452064</v>
      </c>
      <c r="V68" s="249">
        <f>+'Ark1'!AB3174</f>
        <v>2.6674320121423434</v>
      </c>
      <c r="W68" s="248">
        <f>+'Ark1'!AC3174</f>
        <v>-27.502848067894703</v>
      </c>
      <c r="X68" s="248"/>
      <c r="Y68" s="248">
        <f t="shared" si="19"/>
        <v>264.83256880733944</v>
      </c>
      <c r="Z68" s="249">
        <f>+'Ark1'!T3174</f>
        <v>15.917188460772341</v>
      </c>
      <c r="AA68" s="91">
        <f>+'Ark1'!V3174</f>
        <v>89.15337378152482</v>
      </c>
      <c r="AB68" s="39"/>
      <c r="AC68" s="4"/>
      <c r="AD68" s="12"/>
      <c r="AE68"/>
      <c r="AF68"/>
      <c r="AG68"/>
      <c r="AH68"/>
    </row>
    <row r="69" spans="1:34">
      <c r="A69" s="39"/>
      <c r="B69" s="47">
        <f>+'Ark1'!C3175</f>
        <v>2016</v>
      </c>
      <c r="C69" s="47">
        <f>+'Ark1'!K3175</f>
        <v>3</v>
      </c>
      <c r="D69" s="47" t="str">
        <f t="shared" si="20"/>
        <v>Noroc KLF</v>
      </c>
      <c r="E69" s="248">
        <f>+'Ark1'!Q3175</f>
        <v>0</v>
      </c>
      <c r="F69" s="248"/>
      <c r="G69" s="324">
        <f>+'Ark1'!R3175</f>
        <v>0</v>
      </c>
      <c r="H69" s="324"/>
      <c r="I69" s="324">
        <f>+'Ark1'!S3175</f>
        <v>0</v>
      </c>
      <c r="J69" s="91">
        <f>+'Ark1'!AD3175</f>
        <v>0</v>
      </c>
      <c r="K69" s="91"/>
      <c r="L69" s="91">
        <f>+'Ark1'!AE3175</f>
        <v>0</v>
      </c>
      <c r="M69" s="249">
        <f>+'Ark1'!U3175</f>
        <v>0</v>
      </c>
      <c r="N69" s="249"/>
      <c r="O69" s="91">
        <f>+'Ark1'!W3175</f>
        <v>0</v>
      </c>
      <c r="P69" s="91"/>
      <c r="Q69" s="91">
        <f>+'Ark1'!X3175</f>
        <v>0</v>
      </c>
      <c r="R69" s="91"/>
      <c r="S69" s="91">
        <f>+'Ark1'!Y3175</f>
        <v>0</v>
      </c>
      <c r="T69" s="39"/>
      <c r="U69" s="249">
        <f>+'Ark1'!AA3175</f>
        <v>0</v>
      </c>
      <c r="V69" s="249">
        <f>+'Ark1'!AB3175</f>
        <v>0</v>
      </c>
      <c r="W69" s="248">
        <f>+'Ark1'!AC3175</f>
        <v>0</v>
      </c>
      <c r="X69" s="248"/>
      <c r="Y69" s="248" t="e">
        <f t="shared" si="19"/>
        <v>#DIV/0!</v>
      </c>
      <c r="Z69" s="249">
        <f>+'Ark1'!T3175</f>
        <v>0</v>
      </c>
      <c r="AA69" s="91">
        <f>+'Ark1'!V3175</f>
        <v>0</v>
      </c>
      <c r="AB69" s="39"/>
      <c r="AC69" s="4"/>
      <c r="AD69" s="12"/>
      <c r="AE69"/>
      <c r="AF69"/>
      <c r="AG69"/>
      <c r="AH69"/>
    </row>
    <row r="70" spans="1:34">
      <c r="A70" s="39"/>
      <c r="B70" s="3">
        <f>+'Ark1'!C3176</f>
        <v>2016</v>
      </c>
      <c r="C70" s="3">
        <f>+'Ark1'!K3176</f>
        <v>6</v>
      </c>
      <c r="D70" s="47" t="str">
        <f t="shared" si="20"/>
        <v>Noroc Løftet</v>
      </c>
      <c r="E70" s="15">
        <f>+'Ark1'!Q3176</f>
        <v>1426</v>
      </c>
      <c r="F70" s="15"/>
      <c r="G70" s="310">
        <f>+'Ark1'!R3176</f>
        <v>917369.5</v>
      </c>
      <c r="H70" s="310"/>
      <c r="I70" s="310">
        <f>+'Ark1'!S3176</f>
        <v>914299.5</v>
      </c>
      <c r="J70" s="51">
        <f>+'Ark1'!AD3176</f>
        <v>58.009537682001195</v>
      </c>
      <c r="K70" s="51"/>
      <c r="L70" s="51">
        <f>+'Ark1'!AE3176</f>
        <v>57.424549233171078</v>
      </c>
      <c r="M70" s="12">
        <f>+'Ark1'!U3176</f>
        <v>59.643299597123267</v>
      </c>
      <c r="N70" s="12"/>
      <c r="O70" s="51">
        <f>+'Ark1'!W3176</f>
        <v>80.304081758766358</v>
      </c>
      <c r="P70" s="51"/>
      <c r="Q70" s="51">
        <f>+'Ark1'!X3176</f>
        <v>2.5175242909209432</v>
      </c>
      <c r="R70" s="51"/>
      <c r="S70" s="51">
        <f>+'Ark1'!Y3176</f>
        <v>5.0350485818418864</v>
      </c>
      <c r="T70" s="39"/>
      <c r="U70" s="12">
        <f>+'Ark1'!AA3176</f>
        <v>9.7664605957917203</v>
      </c>
      <c r="V70" s="12">
        <f>+'Ark1'!AB3176</f>
        <v>2.6811620872405002</v>
      </c>
      <c r="W70" s="15">
        <f>+'Ark1'!AC3176</f>
        <v>-31.019548967113877</v>
      </c>
      <c r="X70" s="15"/>
      <c r="Y70" s="15">
        <f t="shared" si="19"/>
        <v>643.31661991584849</v>
      </c>
      <c r="Z70" s="12">
        <f>+'Ark1'!T3176</f>
        <v>15.400441697701964</v>
      </c>
      <c r="AA70" s="51">
        <f>+'Ark1'!V3176</f>
        <v>87.120091288096901</v>
      </c>
      <c r="AB70" s="39"/>
      <c r="AC70" s="4"/>
      <c r="AD70" s="12"/>
      <c r="AE70"/>
      <c r="AF70"/>
      <c r="AG70"/>
      <c r="AH70"/>
    </row>
    <row r="71" spans="1:34">
      <c r="A71" s="39"/>
      <c r="B71" s="3">
        <f>+'Ark1'!C3177</f>
        <v>2016</v>
      </c>
      <c r="C71" s="3">
        <f>+'Ark1'!K3177</f>
        <v>7</v>
      </c>
      <c r="D71" s="47" t="str">
        <f t="shared" si="20"/>
        <v>Øko med kjeber</v>
      </c>
      <c r="E71" s="15">
        <f>+'Ark1'!Q3177</f>
        <v>0</v>
      </c>
      <c r="F71" s="15"/>
      <c r="G71" s="310">
        <f>+'Ark1'!R3177</f>
        <v>0</v>
      </c>
      <c r="H71" s="310"/>
      <c r="I71" s="310">
        <f>+'Ark1'!S3177</f>
        <v>0</v>
      </c>
      <c r="J71" s="51">
        <f>+'Ark1'!AD3177</f>
        <v>0</v>
      </c>
      <c r="K71" s="51"/>
      <c r="L71" s="51">
        <f>+'Ark1'!AE3177</f>
        <v>0</v>
      </c>
      <c r="M71" s="12">
        <f>+'Ark1'!U3177</f>
        <v>0</v>
      </c>
      <c r="N71" s="12"/>
      <c r="O71" s="51">
        <f>+'Ark1'!W3177</f>
        <v>0</v>
      </c>
      <c r="P71" s="51"/>
      <c r="Q71" s="51">
        <f>+'Ark1'!X3177</f>
        <v>0</v>
      </c>
      <c r="R71" s="51"/>
      <c r="S71" s="51">
        <f>+'Ark1'!Y3177</f>
        <v>0</v>
      </c>
      <c r="T71" s="39"/>
      <c r="U71" s="12">
        <f>+'Ark1'!AA3177</f>
        <v>0</v>
      </c>
      <c r="V71" s="12">
        <f>+'Ark1'!AB3177</f>
        <v>0</v>
      </c>
      <c r="W71" s="15">
        <f>+'Ark1'!AC3177</f>
        <v>0</v>
      </c>
      <c r="X71" s="15"/>
      <c r="Y71" s="15" t="e">
        <f t="shared" si="19"/>
        <v>#DIV/0!</v>
      </c>
      <c r="Z71" s="12">
        <f>+'Ark1'!T3177</f>
        <v>0</v>
      </c>
      <c r="AA71" s="51">
        <f>+'Ark1'!V3177</f>
        <v>0</v>
      </c>
      <c r="AB71" s="39"/>
      <c r="AC71" s="4"/>
      <c r="AD71" s="12"/>
      <c r="AE71"/>
      <c r="AF71"/>
      <c r="AG71"/>
      <c r="AH71"/>
    </row>
    <row r="72" spans="1:34">
      <c r="A72" s="39"/>
      <c r="B72" s="3">
        <f>+'Ark1'!C3178</f>
        <v>2016</v>
      </c>
      <c r="C72" s="3">
        <f>+'Ark1'!K3178</f>
        <v>8</v>
      </c>
      <c r="D72" s="47" t="str">
        <f t="shared" si="20"/>
        <v>Økologisk</v>
      </c>
      <c r="E72" s="15">
        <f>+'Ark1'!Q3178</f>
        <v>85</v>
      </c>
      <c r="F72" s="15"/>
      <c r="G72" s="310">
        <f>+'Ark1'!R3178</f>
        <v>2471</v>
      </c>
      <c r="H72" s="310"/>
      <c r="I72" s="310">
        <f>+'Ark1'!S3178</f>
        <v>2416</v>
      </c>
      <c r="J72" s="51">
        <f>+'Ark1'!AD3178</f>
        <v>0.15625281591793153</v>
      </c>
      <c r="K72" s="51"/>
      <c r="L72" s="51">
        <f>+'Ark1'!AE3178</f>
        <v>0.17729558274556231</v>
      </c>
      <c r="M72" s="12">
        <f>+'Ark1'!U3178</f>
        <v>57.987168874172198</v>
      </c>
      <c r="N72" s="12"/>
      <c r="O72" s="51">
        <f>+'Ark1'!W3178</f>
        <v>93.827359271523207</v>
      </c>
      <c r="P72" s="51"/>
      <c r="Q72" s="51">
        <f>+'Ark1'!X3178</f>
        <v>0</v>
      </c>
      <c r="R72" s="51"/>
      <c r="S72" s="51">
        <f>+'Ark1'!Y3178</f>
        <v>0</v>
      </c>
      <c r="T72" s="39"/>
      <c r="U72" s="12">
        <f>+'Ark1'!AA3178</f>
        <v>14.86256772958887</v>
      </c>
      <c r="V72" s="12">
        <f>+'Ark1'!AB3178</f>
        <v>2.8668436155208648</v>
      </c>
      <c r="W72" s="15">
        <f>+'Ark1'!AC3178</f>
        <v>-38.225655715273682</v>
      </c>
      <c r="X72" s="15"/>
      <c r="Y72" s="15">
        <f t="shared" si="19"/>
        <v>29.070588235294117</v>
      </c>
      <c r="Z72" s="12">
        <f>+'Ark1'!T3178</f>
        <v>14.476325374342371</v>
      </c>
      <c r="AA72" s="51">
        <f>+'Ark1'!V3178</f>
        <v>103.25143679191788</v>
      </c>
      <c r="AB72" s="39"/>
      <c r="AC72" s="4"/>
      <c r="AD72" s="12"/>
      <c r="AE72"/>
      <c r="AF72"/>
      <c r="AG72"/>
      <c r="AH72"/>
    </row>
    <row r="73" spans="1:34">
      <c r="A73" s="39"/>
      <c r="B73" s="3">
        <f>+'Ark1'!C3179</f>
        <v>2016</v>
      </c>
      <c r="C73" s="3">
        <f>+'Ark1'!K3179</f>
        <v>9</v>
      </c>
      <c r="D73" s="47" t="str">
        <f t="shared" si="20"/>
        <v>Noroc Nortura</v>
      </c>
      <c r="E73" s="15">
        <f>+'Ark1'!Q3179</f>
        <v>0</v>
      </c>
      <c r="F73" s="15"/>
      <c r="G73" s="310">
        <f>+'Ark1'!R3179</f>
        <v>0</v>
      </c>
      <c r="H73" s="310"/>
      <c r="I73" s="310">
        <f>+'Ark1'!S3179</f>
        <v>0</v>
      </c>
      <c r="J73" s="51">
        <f>+'Ark1'!AD3179</f>
        <v>0</v>
      </c>
      <c r="K73" s="51"/>
      <c r="L73" s="51">
        <f>+'Ark1'!AE3179</f>
        <v>0</v>
      </c>
      <c r="M73" s="12">
        <f>+'Ark1'!U3179</f>
        <v>0</v>
      </c>
      <c r="N73" s="12"/>
      <c r="O73" s="51">
        <f>+'Ark1'!W3179</f>
        <v>0</v>
      </c>
      <c r="P73" s="51"/>
      <c r="Q73" s="51">
        <f>+'Ark1'!X3179</f>
        <v>0</v>
      </c>
      <c r="R73" s="51"/>
      <c r="S73" s="51">
        <f>+'Ark1'!Y3179</f>
        <v>0</v>
      </c>
      <c r="T73" s="39"/>
      <c r="U73" s="12">
        <f>+'Ark1'!AA3179</f>
        <v>0</v>
      </c>
      <c r="V73" s="12">
        <f>+'Ark1'!AB3179</f>
        <v>0</v>
      </c>
      <c r="W73" s="15">
        <f>+'Ark1'!AC3179</f>
        <v>0</v>
      </c>
      <c r="X73" s="15"/>
      <c r="Y73" s="15" t="e">
        <f t="shared" si="19"/>
        <v>#DIV/0!</v>
      </c>
      <c r="Z73" s="12">
        <f>+'Ark1'!T3179</f>
        <v>0</v>
      </c>
      <c r="AA73" s="51">
        <f>+'Ark1'!V3179</f>
        <v>0</v>
      </c>
      <c r="AB73" s="39"/>
      <c r="AC73" s="4"/>
      <c r="AD73" s="12"/>
      <c r="AE73"/>
      <c r="AF73"/>
      <c r="AG73"/>
      <c r="AH73"/>
    </row>
    <row r="74" spans="1:34" ht="15.6">
      <c r="A74" s="39"/>
      <c r="B74" s="39"/>
      <c r="C74" s="39"/>
      <c r="D74" s="39"/>
      <c r="E74" s="39"/>
      <c r="F74" s="39"/>
      <c r="G74" s="307"/>
      <c r="H74" s="307"/>
      <c r="I74" s="307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5"/>
      <c r="AD74" s="18"/>
      <c r="AE74"/>
      <c r="AF74"/>
      <c r="AG74"/>
      <c r="AH74"/>
    </row>
    <row r="75" spans="1:34" ht="15.6">
      <c r="A75" s="39"/>
      <c r="B75" s="3">
        <f>+'Ark1'!C3180</f>
        <v>2015</v>
      </c>
      <c r="C75" s="3">
        <f>+'Ark1'!K3180</f>
        <v>0</v>
      </c>
      <c r="D75" s="3" t="str">
        <f>+D67</f>
        <v>Hybrid</v>
      </c>
      <c r="E75" s="15">
        <f>+'Ark1'!Q3180</f>
        <v>2144</v>
      </c>
      <c r="F75" s="15"/>
      <c r="G75" s="310">
        <f>+'Ark1'!R3180</f>
        <v>566371</v>
      </c>
      <c r="H75" s="310"/>
      <c r="I75" s="310">
        <f>+'Ark1'!S3180</f>
        <v>561013</v>
      </c>
      <c r="J75" s="51">
        <f>+'Ark1'!AD3180</f>
        <v>37.237290743192872</v>
      </c>
      <c r="K75" s="51"/>
      <c r="L75" s="51">
        <f>+'Ark1'!AE3180</f>
        <v>37.595953566932117</v>
      </c>
      <c r="M75" s="12">
        <f>+'Ark1'!U3180</f>
        <v>61.314796626816147</v>
      </c>
      <c r="N75" s="12"/>
      <c r="O75" s="51">
        <f>+'Ark1'!W3180</f>
        <v>82.659942104729737</v>
      </c>
      <c r="P75" s="51"/>
      <c r="Q75" s="51">
        <f>+'Ark1'!X3180</f>
        <v>2.8956284838030202</v>
      </c>
      <c r="R75" s="51"/>
      <c r="S75" s="51">
        <f>+'Ark1'!Y3180</f>
        <v>5.7912569676060404</v>
      </c>
      <c r="T75" s="39"/>
      <c r="U75" s="12">
        <f>+'Ark1'!AA3180</f>
        <v>9.6960367712638682</v>
      </c>
      <c r="V75" s="12">
        <f>+'Ark1'!AB3180</f>
        <v>2.9165768027688501</v>
      </c>
      <c r="W75" s="15">
        <f>+'Ark1'!AC3180</f>
        <v>-26.617492734028183</v>
      </c>
      <c r="X75" s="15"/>
      <c r="Y75" s="15">
        <f>+G75/E75</f>
        <v>264.16557835820896</v>
      </c>
      <c r="Z75" s="12">
        <f>+'Ark1'!T3180</f>
        <v>15.990778129529939</v>
      </c>
      <c r="AA75" s="51">
        <f>+'Ark1'!V3180</f>
        <v>89.842611530847705</v>
      </c>
      <c r="AB75" s="39"/>
      <c r="AC75" s="4"/>
      <c r="AD75" s="5"/>
      <c r="AE75"/>
      <c r="AF75"/>
      <c r="AG75"/>
      <c r="AH75"/>
    </row>
    <row r="76" spans="1:34" ht="15.6">
      <c r="A76" s="39"/>
      <c r="B76" s="3">
        <f>+'Ark1'!C3181</f>
        <v>2015</v>
      </c>
      <c r="C76" s="3">
        <f>+'Ark1'!K3181</f>
        <v>1</v>
      </c>
      <c r="D76" s="3" t="str">
        <f t="shared" ref="D76:D81" si="21">+D68</f>
        <v>Hampshire</v>
      </c>
      <c r="E76" s="15">
        <f>+'Ark1'!Q3181</f>
        <v>377</v>
      </c>
      <c r="F76" s="15"/>
      <c r="G76" s="310">
        <f>+'Ark1'!R3181</f>
        <v>76798</v>
      </c>
      <c r="H76" s="310"/>
      <c r="I76" s="310">
        <f>+'Ark1'!S3181</f>
        <v>76741</v>
      </c>
      <c r="J76" s="51">
        <f>+'Ark1'!AD3181</f>
        <v>5.0492512054743717</v>
      </c>
      <c r="K76" s="51"/>
      <c r="L76" s="51">
        <f>+'Ark1'!AE3181</f>
        <v>5.1905037639596863</v>
      </c>
      <c r="M76" s="12">
        <f>+'Ark1'!U3181</f>
        <v>60.740751358465488</v>
      </c>
      <c r="N76" s="12"/>
      <c r="O76" s="51">
        <f>+'Ark1'!W3181</f>
        <v>83.42745077598768</v>
      </c>
      <c r="P76" s="51"/>
      <c r="Q76" s="51">
        <f>+'Ark1'!X3181</f>
        <v>0.84637620771374245</v>
      </c>
      <c r="R76" s="51"/>
      <c r="S76" s="51">
        <f>+'Ark1'!Y3181</f>
        <v>1.6927524154274849</v>
      </c>
      <c r="T76" s="39"/>
      <c r="U76" s="12">
        <f>+'Ark1'!AA3181</f>
        <v>9.2383596819388423</v>
      </c>
      <c r="V76" s="12">
        <f>+'Ark1'!AB3181</f>
        <v>2.6947617274991682</v>
      </c>
      <c r="W76" s="15">
        <f>+'Ark1'!AC3181</f>
        <v>-30.59257375294974</v>
      </c>
      <c r="X76" s="15"/>
      <c r="Y76" s="15">
        <f>+G76/E76</f>
        <v>203.70822281167108</v>
      </c>
      <c r="Z76" s="12">
        <f>+'Ark1'!T3181</f>
        <v>15.956652516992628</v>
      </c>
      <c r="AA76" s="51">
        <f>+'Ark1'!V3181</f>
        <v>90.414381262985117</v>
      </c>
      <c r="AB76" s="39"/>
      <c r="AC76" s="5"/>
      <c r="AD76" s="5"/>
      <c r="AE76"/>
      <c r="AF76"/>
      <c r="AG76"/>
      <c r="AH76"/>
    </row>
    <row r="77" spans="1:34">
      <c r="A77" s="39"/>
      <c r="B77" s="3">
        <f>+'Ark1'!C3182</f>
        <v>2015</v>
      </c>
      <c r="C77" s="3">
        <f>+'Ark1'!K3182</f>
        <v>3</v>
      </c>
      <c r="D77" s="3" t="str">
        <f t="shared" si="21"/>
        <v>Noroc KLF</v>
      </c>
      <c r="E77" s="15">
        <f>+'Ark1'!Q3182</f>
        <v>0</v>
      </c>
      <c r="F77" s="15"/>
      <c r="G77" s="310">
        <f>+'Ark1'!R3182</f>
        <v>0</v>
      </c>
      <c r="H77" s="310"/>
      <c r="I77" s="310">
        <f>+'Ark1'!S3182</f>
        <v>0</v>
      </c>
      <c r="J77" s="51">
        <f>+'Ark1'!AD3182</f>
        <v>0</v>
      </c>
      <c r="K77" s="51"/>
      <c r="L77" s="51">
        <f>+'Ark1'!AE3182</f>
        <v>0</v>
      </c>
      <c r="M77" s="12">
        <f>+'Ark1'!U3182</f>
        <v>0</v>
      </c>
      <c r="N77" s="12"/>
      <c r="O77" s="51">
        <f>+'Ark1'!W3182</f>
        <v>0</v>
      </c>
      <c r="P77" s="51"/>
      <c r="Q77" s="51">
        <f>+'Ark1'!X3182</f>
        <v>0</v>
      </c>
      <c r="R77" s="51"/>
      <c r="S77" s="51">
        <f>+'Ark1'!Y3182</f>
        <v>0</v>
      </c>
      <c r="T77" s="39"/>
      <c r="U77" s="12">
        <f>+'Ark1'!AA3182</f>
        <v>0</v>
      </c>
      <c r="V77" s="12">
        <f>+'Ark1'!AB3182</f>
        <v>0</v>
      </c>
      <c r="W77" s="15">
        <f>+'Ark1'!AC3182</f>
        <v>0</v>
      </c>
      <c r="X77" s="15"/>
      <c r="Y77" s="15" t="e">
        <f>+G77/E77</f>
        <v>#DIV/0!</v>
      </c>
      <c r="Z77" s="12">
        <f>+'Ark1'!T3182</f>
        <v>0</v>
      </c>
      <c r="AA77" s="51">
        <f>+'Ark1'!V3182</f>
        <v>0</v>
      </c>
      <c r="AB77" s="39"/>
      <c r="AC77" s="12"/>
      <c r="AD77" s="12"/>
      <c r="AE77"/>
      <c r="AF77"/>
      <c r="AG77"/>
      <c r="AH77"/>
    </row>
    <row r="78" spans="1:34">
      <c r="A78" s="39"/>
      <c r="B78" s="3">
        <f>+'Ark1'!C3183</f>
        <v>2015</v>
      </c>
      <c r="C78" s="3">
        <f>+'Ark1'!K3183</f>
        <v>6</v>
      </c>
      <c r="D78" s="3" t="str">
        <f t="shared" si="21"/>
        <v>Noroc Løftet</v>
      </c>
      <c r="E78" s="15">
        <f>+'Ark1'!Q3183</f>
        <v>1329</v>
      </c>
      <c r="F78" s="15"/>
      <c r="G78" s="310">
        <f>+'Ark1'!R3183</f>
        <v>875506</v>
      </c>
      <c r="H78" s="310"/>
      <c r="I78" s="310">
        <f>+'Ark1'!S3183</f>
        <v>873773</v>
      </c>
      <c r="J78" s="51">
        <f>+'Ark1'!AD3183</f>
        <v>57.56204231750889</v>
      </c>
      <c r="K78" s="51"/>
      <c r="L78" s="51">
        <f>+'Ark1'!AE3183</f>
        <v>57.050115932344383</v>
      </c>
      <c r="M78" s="12">
        <f>+'Ark1'!U3183</f>
        <v>60.036530082756045</v>
      </c>
      <c r="N78" s="12"/>
      <c r="O78" s="51">
        <f>+'Ark1'!W3183</f>
        <v>80.535030562852782</v>
      </c>
      <c r="P78" s="51"/>
      <c r="Q78" s="51">
        <f>+'Ark1'!X3183</f>
        <v>2.387305169810372</v>
      </c>
      <c r="R78" s="51"/>
      <c r="S78" s="51">
        <f>+'Ark1'!Y3183</f>
        <v>4.774610339620744</v>
      </c>
      <c r="T78" s="39"/>
      <c r="U78" s="12">
        <f>+'Ark1'!AA3183</f>
        <v>9.2836793314140618</v>
      </c>
      <c r="V78" s="12">
        <f>+'Ark1'!AB3183</f>
        <v>2.710635230132334</v>
      </c>
      <c r="W78" s="15">
        <f>+'Ark1'!AC3183</f>
        <v>-31.742534415016269</v>
      </c>
      <c r="X78" s="15"/>
      <c r="Y78" s="15">
        <f>+G78/E78</f>
        <v>658.77050413844995</v>
      </c>
      <c r="Z78" s="12">
        <f>+'Ark1'!T3183</f>
        <v>15.613908985203979</v>
      </c>
      <c r="AA78" s="51">
        <f>+'Ark1'!V3183</f>
        <v>87.323592214184018</v>
      </c>
      <c r="AB78" s="39"/>
      <c r="AC78" s="12"/>
      <c r="AD78" s="12"/>
      <c r="AE78"/>
      <c r="AF78"/>
      <c r="AG78"/>
      <c r="AH78"/>
    </row>
    <row r="79" spans="1:34" ht="15.6">
      <c r="A79" s="39"/>
      <c r="B79" s="3">
        <f>+'Ark1'!C3184</f>
        <v>2015</v>
      </c>
      <c r="C79" s="3">
        <f>+'Ark1'!K3184</f>
        <v>7</v>
      </c>
      <c r="D79" s="3" t="str">
        <f t="shared" si="21"/>
        <v>Øko med kjeber</v>
      </c>
      <c r="E79" s="15">
        <f>+'Ark1'!Q3184</f>
        <v>0</v>
      </c>
      <c r="F79" s="15"/>
      <c r="G79" s="310">
        <f>+'Ark1'!R3184</f>
        <v>0</v>
      </c>
      <c r="H79" s="310"/>
      <c r="I79" s="310">
        <f>+'Ark1'!S3184</f>
        <v>0</v>
      </c>
      <c r="J79" s="51">
        <f>+'Ark1'!AD3184</f>
        <v>0</v>
      </c>
      <c r="K79" s="51"/>
      <c r="L79" s="51">
        <f>+'Ark1'!AE3184</f>
        <v>0</v>
      </c>
      <c r="M79" s="12">
        <f>+'Ark1'!U3184</f>
        <v>0</v>
      </c>
      <c r="N79" s="12"/>
      <c r="O79" s="51">
        <f>+'Ark1'!W3184</f>
        <v>0</v>
      </c>
      <c r="P79" s="51"/>
      <c r="Q79" s="51">
        <f>+'Ark1'!X3184</f>
        <v>0</v>
      </c>
      <c r="R79" s="51"/>
      <c r="S79" s="51">
        <f>+'Ark1'!Y3184</f>
        <v>0</v>
      </c>
      <c r="T79" s="39"/>
      <c r="U79" s="12">
        <f>+'Ark1'!AA3184</f>
        <v>0</v>
      </c>
      <c r="V79" s="12">
        <f>+'Ark1'!AB3184</f>
        <v>0</v>
      </c>
      <c r="W79" s="15">
        <f>+'Ark1'!AC3184</f>
        <v>0</v>
      </c>
      <c r="X79" s="15"/>
      <c r="Y79" s="15" t="e">
        <f t="shared" ref="Y79:Y97" si="22">+G79/E79</f>
        <v>#DIV/0!</v>
      </c>
      <c r="Z79" s="12">
        <f>+'Ark1'!T3184</f>
        <v>0</v>
      </c>
      <c r="AA79" s="51">
        <f>+'Ark1'!V3184</f>
        <v>0</v>
      </c>
      <c r="AB79" s="39"/>
      <c r="AC79" s="2"/>
      <c r="AD79" s="5"/>
      <c r="AE79"/>
      <c r="AF79"/>
      <c r="AG79"/>
      <c r="AH79"/>
    </row>
    <row r="80" spans="1:34">
      <c r="A80" s="39"/>
      <c r="B80" s="3">
        <f>+'Ark1'!C3185</f>
        <v>2015</v>
      </c>
      <c r="C80" s="3">
        <f>+'Ark1'!K3185</f>
        <v>8</v>
      </c>
      <c r="D80" s="3" t="str">
        <f t="shared" si="21"/>
        <v>Økologisk</v>
      </c>
      <c r="E80" s="15">
        <f>+'Ark1'!Q3185</f>
        <v>63</v>
      </c>
      <c r="F80" s="15"/>
      <c r="G80" s="310">
        <f>+'Ark1'!R3185</f>
        <v>2299</v>
      </c>
      <c r="H80" s="310"/>
      <c r="I80" s="310">
        <f>+'Ark1'!S3185</f>
        <v>2275</v>
      </c>
      <c r="J80" s="51">
        <f>+'Ark1'!AD3185</f>
        <v>0.15115274514161281</v>
      </c>
      <c r="K80" s="51"/>
      <c r="L80" s="51">
        <f>+'Ark1'!AE3185</f>
        <v>0.16319738291619823</v>
      </c>
      <c r="M80" s="12">
        <f>+'Ark1'!U3185</f>
        <v>59.087032967032975</v>
      </c>
      <c r="N80" s="12"/>
      <c r="O80" s="51">
        <f>+'Ark1'!W3185</f>
        <v>88.482769230769136</v>
      </c>
      <c r="P80" s="51"/>
      <c r="Q80" s="51">
        <f>+'Ark1'!X3185</f>
        <v>0</v>
      </c>
      <c r="R80" s="51"/>
      <c r="S80" s="51">
        <f>+'Ark1'!Y3185</f>
        <v>0</v>
      </c>
      <c r="T80" s="39"/>
      <c r="U80" s="12">
        <f>+'Ark1'!AA3185</f>
        <v>12.523224746272618</v>
      </c>
      <c r="V80" s="12">
        <f>+'Ark1'!AB3185</f>
        <v>2.5590835818966022</v>
      </c>
      <c r="W80" s="15">
        <f>+'Ark1'!AC3185</f>
        <v>-20.487261099796857</v>
      </c>
      <c r="X80" s="15"/>
      <c r="Y80" s="15">
        <f t="shared" si="22"/>
        <v>36.492063492063494</v>
      </c>
      <c r="Z80" s="12">
        <f>+'Ark1'!T3185</f>
        <v>15.100478468899524</v>
      </c>
      <c r="AA80" s="51">
        <f>+'Ark1'!V3185</f>
        <v>96.636053004416837</v>
      </c>
      <c r="AB80" s="39"/>
      <c r="AC80" s="4"/>
      <c r="AD80" s="12"/>
      <c r="AE80"/>
      <c r="AF80"/>
      <c r="AG80"/>
      <c r="AH80"/>
    </row>
    <row r="81" spans="1:34">
      <c r="A81" s="39"/>
      <c r="B81" s="3">
        <f>+'Ark1'!C3186</f>
        <v>2015</v>
      </c>
      <c r="C81" s="3">
        <f>+'Ark1'!K3186</f>
        <v>9</v>
      </c>
      <c r="D81" s="3" t="str">
        <f t="shared" si="21"/>
        <v>Noroc Nortura</v>
      </c>
      <c r="E81" s="15">
        <f>+'Ark1'!Q3186</f>
        <v>0</v>
      </c>
      <c r="F81" s="15"/>
      <c r="G81" s="310">
        <f>+'Ark1'!R3186</f>
        <v>0</v>
      </c>
      <c r="H81" s="310"/>
      <c r="I81" s="310">
        <f>+'Ark1'!S3186</f>
        <v>0</v>
      </c>
      <c r="J81" s="51">
        <f>+'Ark1'!AD3186</f>
        <v>0</v>
      </c>
      <c r="K81" s="51"/>
      <c r="L81" s="51">
        <f>+'Ark1'!AE3186</f>
        <v>0</v>
      </c>
      <c r="M81" s="12">
        <f>+'Ark1'!U3186</f>
        <v>0</v>
      </c>
      <c r="N81" s="12"/>
      <c r="O81" s="51">
        <f>+'Ark1'!W3186</f>
        <v>0</v>
      </c>
      <c r="P81" s="51"/>
      <c r="Q81" s="51">
        <f>+'Ark1'!X3186</f>
        <v>0</v>
      </c>
      <c r="R81" s="51"/>
      <c r="S81" s="51">
        <f>+'Ark1'!Y3186</f>
        <v>0</v>
      </c>
      <c r="T81" s="39"/>
      <c r="U81" s="12">
        <f>+'Ark1'!AA3186</f>
        <v>0</v>
      </c>
      <c r="V81" s="12">
        <f>+'Ark1'!AB3186</f>
        <v>0</v>
      </c>
      <c r="W81" s="15">
        <f>+'Ark1'!AC3186</f>
        <v>0</v>
      </c>
      <c r="X81" s="15"/>
      <c r="Y81" s="15" t="e">
        <f t="shared" si="22"/>
        <v>#DIV/0!</v>
      </c>
      <c r="Z81" s="12">
        <f>+'Ark1'!T3186</f>
        <v>0</v>
      </c>
      <c r="AA81" s="51">
        <f>+'Ark1'!V3186</f>
        <v>0</v>
      </c>
      <c r="AB81" s="39"/>
      <c r="AC81" s="4"/>
      <c r="AD81" s="12"/>
      <c r="AE81"/>
      <c r="AF81"/>
      <c r="AG81"/>
      <c r="AH81"/>
    </row>
    <row r="82" spans="1:34" ht="15.6">
      <c r="A82" s="39"/>
      <c r="B82" s="39"/>
      <c r="C82" s="39"/>
      <c r="D82" s="39"/>
      <c r="E82" s="39"/>
      <c r="F82" s="39"/>
      <c r="G82" s="307"/>
      <c r="H82" s="307"/>
      <c r="I82" s="307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5"/>
      <c r="AD82" s="18"/>
      <c r="AE82"/>
      <c r="AF82"/>
      <c r="AG82"/>
      <c r="AH82"/>
    </row>
    <row r="83" spans="1:34">
      <c r="A83" s="39"/>
      <c r="B83" s="3">
        <f>+'Ark1'!C3187</f>
        <v>2014</v>
      </c>
      <c r="C83" s="3">
        <f>+'Ark1'!K3187</f>
        <v>0</v>
      </c>
      <c r="D83" s="3" t="str">
        <f>+D75</f>
        <v>Hybrid</v>
      </c>
      <c r="E83" s="15">
        <f>+'Ark1'!Q3187</f>
        <v>2078</v>
      </c>
      <c r="F83" s="15"/>
      <c r="G83" s="310">
        <f>+'Ark1'!R3187</f>
        <v>590270</v>
      </c>
      <c r="H83" s="310"/>
      <c r="I83" s="310">
        <f>+'Ark1'!S3187</f>
        <v>590255</v>
      </c>
      <c r="J83" s="51">
        <f>+'Ark1'!AD3187</f>
        <v>39.276472376982809</v>
      </c>
      <c r="K83" s="51"/>
      <c r="L83" s="51">
        <f>+'Ark1'!AE3187</f>
        <v>40.159686001438423</v>
      </c>
      <c r="M83" s="12">
        <f>+'Ark1'!U3187</f>
        <v>61.561997780620224</v>
      </c>
      <c r="N83" s="12"/>
      <c r="O83" s="51">
        <f>+'Ark1'!W3187</f>
        <v>80.240351881814689</v>
      </c>
      <c r="P83" s="51"/>
      <c r="Q83" s="51">
        <f>+'Ark1'!X3187</f>
        <v>0</v>
      </c>
      <c r="R83" s="51"/>
      <c r="S83" s="51">
        <f>+'Ark1'!Y3187</f>
        <v>0</v>
      </c>
      <c r="T83" s="39"/>
      <c r="U83" s="12">
        <f>+'Ark1'!AA3187</f>
        <v>9.4069687990451936</v>
      </c>
      <c r="V83" s="12">
        <f>+'Ark1'!AB3187</f>
        <v>2.8779559311239513</v>
      </c>
      <c r="W83" s="15">
        <f>+'Ark1'!AC3187</f>
        <v>-30.723119082532769</v>
      </c>
      <c r="X83" s="15"/>
      <c r="Y83" s="15">
        <f t="shared" si="22"/>
        <v>284.0567853705486</v>
      </c>
      <c r="Z83" s="12">
        <f>+'Ark1'!T3187</f>
        <v>16.23420638013113</v>
      </c>
      <c r="AA83" s="51">
        <f>+'Ark1'!V3187</f>
        <v>86.935267423442909</v>
      </c>
      <c r="AB83" s="39"/>
      <c r="AC83" s="4"/>
      <c r="AD83" s="12"/>
      <c r="AE83"/>
      <c r="AF83"/>
      <c r="AG83"/>
      <c r="AH83"/>
    </row>
    <row r="84" spans="1:34">
      <c r="A84" s="39"/>
      <c r="B84" s="3">
        <f>+'Ark1'!C3188</f>
        <v>2014</v>
      </c>
      <c r="C84" s="3">
        <f>+'Ark1'!K3188</f>
        <v>1</v>
      </c>
      <c r="D84" s="3" t="str">
        <f t="shared" ref="D84:D89" si="23">+D76</f>
        <v>Hampshire</v>
      </c>
      <c r="E84" s="15">
        <f>+'Ark1'!Q3188</f>
        <v>203</v>
      </c>
      <c r="F84" s="15"/>
      <c r="G84" s="310">
        <f>+'Ark1'!R3188</f>
        <v>36199</v>
      </c>
      <c r="H84" s="310"/>
      <c r="I84" s="310">
        <f>+'Ark1'!S3188</f>
        <v>36197</v>
      </c>
      <c r="J84" s="51">
        <f>+'Ark1'!AD3188</f>
        <v>2.4086757307239064</v>
      </c>
      <c r="K84" s="51"/>
      <c r="L84" s="51">
        <f>+'Ark1'!AE3188</f>
        <v>2.4410528271070318</v>
      </c>
      <c r="M84" s="12">
        <f>+'Ark1'!U3188</f>
        <v>60.798104815316201</v>
      </c>
      <c r="N84" s="12"/>
      <c r="O84" s="51">
        <f>+'Ark1'!W3188</f>
        <v>79.532894991297283</v>
      </c>
      <c r="P84" s="51"/>
      <c r="Q84" s="51">
        <f>+'Ark1'!X3188</f>
        <v>0</v>
      </c>
      <c r="R84" s="51"/>
      <c r="S84" s="51">
        <f>+'Ark1'!Y3188</f>
        <v>0</v>
      </c>
      <c r="T84" s="39"/>
      <c r="U84" s="12">
        <f>+'Ark1'!AA3188</f>
        <v>9.0313786312867865</v>
      </c>
      <c r="V84" s="12">
        <f>+'Ark1'!AB3188</f>
        <v>2.774527205724084</v>
      </c>
      <c r="W84" s="15">
        <f>+'Ark1'!AC3188</f>
        <v>-37.187104216073827</v>
      </c>
      <c r="X84" s="15"/>
      <c r="Y84" s="15">
        <f t="shared" si="22"/>
        <v>178.32019704433498</v>
      </c>
      <c r="Z84" s="12">
        <f>+'Ark1'!T3188</f>
        <v>15.93704245973646</v>
      </c>
      <c r="AA84" s="51">
        <f>+'Ark1'!V3188</f>
        <v>86.170001877590721</v>
      </c>
      <c r="AB84" s="39"/>
      <c r="AC84" s="4"/>
      <c r="AD84" s="12"/>
      <c r="AE84"/>
      <c r="AF84"/>
      <c r="AG84"/>
      <c r="AH84"/>
    </row>
    <row r="85" spans="1:34">
      <c r="A85" s="39"/>
      <c r="B85" s="3">
        <f>+'Ark1'!C3189</f>
        <v>2014</v>
      </c>
      <c r="C85" s="3">
        <f>+'Ark1'!K3189</f>
        <v>3</v>
      </c>
      <c r="D85" s="3" t="str">
        <f t="shared" si="23"/>
        <v>Noroc KLF</v>
      </c>
      <c r="E85" s="15">
        <f>+'Ark1'!Q3189</f>
        <v>0</v>
      </c>
      <c r="F85" s="15"/>
      <c r="G85" s="310">
        <f>+'Ark1'!R3189</f>
        <v>0</v>
      </c>
      <c r="H85" s="310"/>
      <c r="I85" s="310">
        <f>+'Ark1'!S3189</f>
        <v>0</v>
      </c>
      <c r="J85" s="51">
        <f>+'Ark1'!AD3189</f>
        <v>0</v>
      </c>
      <c r="K85" s="51"/>
      <c r="L85" s="51">
        <f>+'Ark1'!AE3189</f>
        <v>0</v>
      </c>
      <c r="M85" s="12">
        <f>+'Ark1'!U3189</f>
        <v>0</v>
      </c>
      <c r="N85" s="12"/>
      <c r="O85" s="51">
        <f>+'Ark1'!W3189</f>
        <v>0</v>
      </c>
      <c r="P85" s="51"/>
      <c r="Q85" s="51">
        <f>+'Ark1'!X3189</f>
        <v>0</v>
      </c>
      <c r="R85" s="51"/>
      <c r="S85" s="51">
        <f>+'Ark1'!Y3189</f>
        <v>0</v>
      </c>
      <c r="T85" s="39"/>
      <c r="U85" s="12">
        <f>+'Ark1'!AA3189</f>
        <v>0</v>
      </c>
      <c r="V85" s="12">
        <f>+'Ark1'!AB3189</f>
        <v>0</v>
      </c>
      <c r="W85" s="15">
        <f>+'Ark1'!AC3189</f>
        <v>0</v>
      </c>
      <c r="X85" s="15"/>
      <c r="Y85" s="15" t="e">
        <f t="shared" si="22"/>
        <v>#DIV/0!</v>
      </c>
      <c r="Z85" s="12">
        <f>+'Ark1'!T3189</f>
        <v>0</v>
      </c>
      <c r="AA85" s="51">
        <f>+'Ark1'!V3189</f>
        <v>0</v>
      </c>
      <c r="AB85" s="39"/>
      <c r="AC85" s="4"/>
      <c r="AD85" s="12"/>
      <c r="AE85"/>
      <c r="AF85"/>
      <c r="AG85"/>
      <c r="AH85"/>
    </row>
    <row r="86" spans="1:34">
      <c r="A86" s="39"/>
      <c r="B86" s="3">
        <f>+'Ark1'!C3190</f>
        <v>2014</v>
      </c>
      <c r="C86" s="3">
        <f>+'Ark1'!K3190</f>
        <v>6</v>
      </c>
      <c r="D86" s="3" t="str">
        <f t="shared" si="23"/>
        <v>Noroc Løftet</v>
      </c>
      <c r="E86" s="15">
        <f>+'Ark1'!Q3190</f>
        <v>1341</v>
      </c>
      <c r="F86" s="15"/>
      <c r="G86" s="310">
        <f>+'Ark1'!R3190</f>
        <v>872426</v>
      </c>
      <c r="H86" s="310"/>
      <c r="I86" s="310">
        <f>+'Ark1'!S3190</f>
        <v>872390</v>
      </c>
      <c r="J86" s="51">
        <f>+'Ark1'!AD3190</f>
        <v>58.051087959682178</v>
      </c>
      <c r="K86" s="51"/>
      <c r="L86" s="51">
        <f>+'Ark1'!AE3190</f>
        <v>57.134661795405449</v>
      </c>
      <c r="M86" s="12">
        <f>+'Ark1'!U3190</f>
        <v>60.513042331984551</v>
      </c>
      <c r="N86" s="12"/>
      <c r="O86" s="51">
        <f>+'Ark1'!W3190</f>
        <v>77.238027258450657</v>
      </c>
      <c r="P86" s="51"/>
      <c r="Q86" s="51">
        <f>+'Ark1'!X3190</f>
        <v>0</v>
      </c>
      <c r="R86" s="51"/>
      <c r="S86" s="51">
        <f>+'Ark1'!Y3190</f>
        <v>0</v>
      </c>
      <c r="T86" s="39"/>
      <c r="U86" s="12">
        <f>+'Ark1'!AA3190</f>
        <v>8.8532746298084994</v>
      </c>
      <c r="V86" s="12">
        <f>+'Ark1'!AB3190</f>
        <v>2.7288922693960158</v>
      </c>
      <c r="W86" s="15">
        <f>+'Ark1'!AC3190</f>
        <v>-34.84505764450001</v>
      </c>
      <c r="X86" s="15"/>
      <c r="Y86" s="15">
        <f t="shared" si="22"/>
        <v>650.57867263236392</v>
      </c>
      <c r="Z86" s="12">
        <f>+'Ark1'!T3190</f>
        <v>15.854346385825275</v>
      </c>
      <c r="AA86" s="51">
        <f>+'Ark1'!V3190</f>
        <v>83.683010410243824</v>
      </c>
      <c r="AB86" s="39"/>
      <c r="AC86" s="4"/>
      <c r="AD86" s="12"/>
      <c r="AE86"/>
      <c r="AF86"/>
      <c r="AG86"/>
      <c r="AH86"/>
    </row>
    <row r="87" spans="1:34">
      <c r="A87" s="39"/>
      <c r="B87" s="3">
        <f>+'Ark1'!C3191</f>
        <v>2014</v>
      </c>
      <c r="C87" s="3">
        <f>+'Ark1'!K3191</f>
        <v>7</v>
      </c>
      <c r="D87" s="3" t="str">
        <f t="shared" si="23"/>
        <v>Øko med kjeber</v>
      </c>
      <c r="E87" s="15">
        <f>+'Ark1'!Q3191</f>
        <v>47</v>
      </c>
      <c r="F87" s="15"/>
      <c r="G87" s="310">
        <f>+'Ark1'!R3191</f>
        <v>114</v>
      </c>
      <c r="H87" s="310"/>
      <c r="I87" s="310">
        <f>+'Ark1'!S3191</f>
        <v>86</v>
      </c>
      <c r="J87" s="51">
        <f>+'Ark1'!AD3191</f>
        <v>7.585541957029901E-3</v>
      </c>
      <c r="K87" s="51"/>
      <c r="L87" s="51">
        <f>+'Ark1'!AE3191</f>
        <v>5.1072262022451645E-3</v>
      </c>
      <c r="M87" s="12">
        <f>+'Ark1'!U3191</f>
        <v>66.709302325581362</v>
      </c>
      <c r="N87" s="12"/>
      <c r="O87" s="51">
        <f>+'Ark1'!W3191</f>
        <v>70.03720930232555</v>
      </c>
      <c r="P87" s="51"/>
      <c r="Q87" s="51">
        <f>+'Ark1'!X3191</f>
        <v>0</v>
      </c>
      <c r="R87" s="51"/>
      <c r="S87" s="51">
        <f>+'Ark1'!Y3191</f>
        <v>0</v>
      </c>
      <c r="T87" s="39"/>
      <c r="U87" s="12">
        <f>+'Ark1'!AA3191</f>
        <v>14.641745404530106</v>
      </c>
      <c r="V87" s="12">
        <f>+'Ark1'!AB3191</f>
        <v>0</v>
      </c>
      <c r="W87" s="15">
        <f>+'Ark1'!AC3191</f>
        <v>0</v>
      </c>
      <c r="X87" s="15"/>
      <c r="Y87" s="15">
        <f t="shared" si="22"/>
        <v>2.4255319148936172</v>
      </c>
      <c r="Z87" s="12">
        <f>+'Ark1'!T3191</f>
        <v>14.89473684210526</v>
      </c>
      <c r="AA87" s="51">
        <f>+'Ark1'!V3191</f>
        <v>97.102471717604388</v>
      </c>
      <c r="AB87" s="39"/>
      <c r="AC87" s="4"/>
      <c r="AD87" s="12"/>
      <c r="AE87"/>
      <c r="AF87"/>
      <c r="AG87"/>
      <c r="AH87"/>
    </row>
    <row r="88" spans="1:34">
      <c r="A88" s="39"/>
      <c r="B88" s="3">
        <f>+'Ark1'!C3192</f>
        <v>2014</v>
      </c>
      <c r="C88" s="3">
        <f>+'Ark1'!K3192</f>
        <v>8</v>
      </c>
      <c r="D88" s="3" t="str">
        <f t="shared" si="23"/>
        <v>Økologisk</v>
      </c>
      <c r="E88" s="15">
        <f>+'Ark1'!Q3192</f>
        <v>11</v>
      </c>
      <c r="F88" s="15"/>
      <c r="G88" s="310">
        <f>+'Ark1'!R3192</f>
        <v>3850</v>
      </c>
      <c r="H88" s="310"/>
      <c r="I88" s="310">
        <f>+'Ark1'!S3192</f>
        <v>3850</v>
      </c>
      <c r="J88" s="51">
        <f>+'Ark1'!AD3192</f>
        <v>0.25617839065407999</v>
      </c>
      <c r="K88" s="51"/>
      <c r="L88" s="51">
        <f>+'Ark1'!AE3192</f>
        <v>0.25949214984686325</v>
      </c>
      <c r="M88" s="12">
        <f>+'Ark1'!U3192</f>
        <v>59.892987012987021</v>
      </c>
      <c r="N88" s="12"/>
      <c r="O88" s="51">
        <f>+'Ark1'!W3192</f>
        <v>79.488753246752992</v>
      </c>
      <c r="P88" s="51"/>
      <c r="Q88" s="51">
        <f>+'Ark1'!X3192</f>
        <v>0</v>
      </c>
      <c r="R88" s="51"/>
      <c r="S88" s="51">
        <f>+'Ark1'!Y3192</f>
        <v>0</v>
      </c>
      <c r="T88" s="39"/>
      <c r="U88" s="12">
        <f>+'Ark1'!AA3192</f>
        <v>11.930187869496727</v>
      </c>
      <c r="V88" s="12">
        <f>+'Ark1'!AB3192</f>
        <v>2.591690550378662</v>
      </c>
      <c r="W88" s="15">
        <f>+'Ark1'!AC3192</f>
        <v>-30.625320450157641</v>
      </c>
      <c r="X88" s="15"/>
      <c r="Y88" s="15">
        <f t="shared" si="22"/>
        <v>350</v>
      </c>
      <c r="Z88" s="12">
        <f>+'Ark1'!T3192</f>
        <v>15.609090909090908</v>
      </c>
      <c r="AA88" s="51">
        <f>+'Ark1'!V3192</f>
        <v>86.119992683372971</v>
      </c>
      <c r="AB88" s="39"/>
      <c r="AC88" s="4"/>
      <c r="AD88" s="12"/>
      <c r="AE88"/>
      <c r="AF88"/>
      <c r="AG88"/>
      <c r="AH88"/>
    </row>
    <row r="89" spans="1:34">
      <c r="A89" s="39"/>
      <c r="B89" s="3">
        <f>+'Ark1'!C3193</f>
        <v>2014</v>
      </c>
      <c r="C89" s="3">
        <f>+'Ark1'!K3193</f>
        <v>9</v>
      </c>
      <c r="D89" s="3" t="str">
        <f t="shared" si="23"/>
        <v>Noroc Nortura</v>
      </c>
      <c r="E89" s="15">
        <f>+'Ark1'!Q3193</f>
        <v>0</v>
      </c>
      <c r="F89" s="15"/>
      <c r="G89" s="310">
        <f>+'Ark1'!R3193</f>
        <v>0</v>
      </c>
      <c r="H89" s="310"/>
      <c r="I89" s="310">
        <f>+'Ark1'!S3193</f>
        <v>0</v>
      </c>
      <c r="J89" s="51">
        <f>+'Ark1'!AD3193</f>
        <v>0</v>
      </c>
      <c r="K89" s="51"/>
      <c r="L89" s="51">
        <f>+'Ark1'!AE3193</f>
        <v>0</v>
      </c>
      <c r="M89" s="12">
        <f>+'Ark1'!U3193</f>
        <v>0</v>
      </c>
      <c r="N89" s="12"/>
      <c r="O89" s="51">
        <f>+'Ark1'!W3193</f>
        <v>0</v>
      </c>
      <c r="P89" s="51"/>
      <c r="Q89" s="51">
        <f>+'Ark1'!X3193</f>
        <v>0</v>
      </c>
      <c r="R89" s="51"/>
      <c r="S89" s="51">
        <f>+'Ark1'!Y3193</f>
        <v>0</v>
      </c>
      <c r="T89" s="39"/>
      <c r="U89" s="12">
        <f>+'Ark1'!AA3193</f>
        <v>0</v>
      </c>
      <c r="V89" s="12">
        <f>+'Ark1'!AB3193</f>
        <v>0</v>
      </c>
      <c r="W89" s="15">
        <f>+'Ark1'!AC3193</f>
        <v>0</v>
      </c>
      <c r="X89" s="15"/>
      <c r="Y89" s="15" t="e">
        <f t="shared" si="22"/>
        <v>#DIV/0!</v>
      </c>
      <c r="Z89" s="12">
        <f>+'Ark1'!T3193</f>
        <v>0</v>
      </c>
      <c r="AA89" s="51">
        <f>+'Ark1'!V3193</f>
        <v>0</v>
      </c>
      <c r="AB89" s="39"/>
      <c r="AC89" s="4"/>
      <c r="AD89" s="12"/>
      <c r="AE89"/>
      <c r="AF89"/>
      <c r="AG89"/>
      <c r="AH89"/>
    </row>
    <row r="90" spans="1:34" ht="15.6">
      <c r="A90" s="39"/>
      <c r="B90" s="39"/>
      <c r="C90" s="39"/>
      <c r="D90" s="39"/>
      <c r="E90" s="39"/>
      <c r="F90" s="39"/>
      <c r="G90" s="307"/>
      <c r="H90" s="307"/>
      <c r="I90" s="307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5"/>
      <c r="AD90" s="18"/>
      <c r="AE90"/>
      <c r="AF90"/>
      <c r="AG90"/>
      <c r="AH90"/>
    </row>
    <row r="91" spans="1:34">
      <c r="A91" s="39"/>
      <c r="B91" s="3">
        <f>+'Ark1'!C3194</f>
        <v>2013</v>
      </c>
      <c r="C91" s="3">
        <f>+'Ark1'!K3194</f>
        <v>0</v>
      </c>
      <c r="D91" s="3" t="str">
        <f>+D83</f>
        <v>Hybrid</v>
      </c>
      <c r="E91" s="15">
        <f>+'Ark1'!Q3194</f>
        <v>2071</v>
      </c>
      <c r="F91" s="15"/>
      <c r="G91" s="310">
        <f>+'Ark1'!R3194</f>
        <v>609123</v>
      </c>
      <c r="H91" s="310"/>
      <c r="I91" s="310">
        <f>+'Ark1'!S3194</f>
        <v>609108</v>
      </c>
      <c r="J91" s="51">
        <f>+'Ark1'!AD3194</f>
        <v>40.102850611823555</v>
      </c>
      <c r="K91" s="51"/>
      <c r="L91" s="51">
        <f>+'Ark1'!AE3194</f>
        <v>41.188909892355298</v>
      </c>
      <c r="M91" s="12">
        <f>+'Ark1'!U3194</f>
        <v>61.78837743060344</v>
      </c>
      <c r="N91" s="12"/>
      <c r="O91" s="51">
        <f>+'Ark1'!W3194</f>
        <v>78.757350748962779</v>
      </c>
      <c r="P91" s="51"/>
      <c r="Q91" s="51">
        <f>+'Ark1'!X3194</f>
        <v>0</v>
      </c>
      <c r="R91" s="51"/>
      <c r="S91" s="51">
        <f>+'Ark1'!Y3194</f>
        <v>0</v>
      </c>
      <c r="T91" s="39"/>
      <c r="U91" s="12">
        <f>+'Ark1'!AA3194</f>
        <v>9.7809667394623396</v>
      </c>
      <c r="V91" s="12">
        <f>+'Ark1'!AB3194</f>
        <v>3.1257859231403802</v>
      </c>
      <c r="W91" s="15">
        <f>+'Ark1'!AC3194</f>
        <v>-40.049904794917182</v>
      </c>
      <c r="X91" s="15"/>
      <c r="Y91" s="15">
        <f t="shared" si="22"/>
        <v>294.12023177209079</v>
      </c>
      <c r="Z91" s="12">
        <f>+'Ark1'!T3194</f>
        <v>16.27193029979167</v>
      </c>
      <c r="AA91" s="51">
        <f>+'Ark1'!V3194</f>
        <v>85.328533198303958</v>
      </c>
      <c r="AB91" s="39"/>
      <c r="AC91" s="4"/>
      <c r="AD91" s="12"/>
      <c r="AE91"/>
      <c r="AF91"/>
      <c r="AG91"/>
      <c r="AH91"/>
    </row>
    <row r="92" spans="1:34">
      <c r="A92" s="39"/>
      <c r="B92" s="3">
        <f>+'Ark1'!C3195</f>
        <v>2013</v>
      </c>
      <c r="C92" s="3">
        <f>+'Ark1'!K3195</f>
        <v>1</v>
      </c>
      <c r="D92" s="3" t="str">
        <f t="shared" ref="D92:D97" si="24">+D84</f>
        <v>Hampshire</v>
      </c>
      <c r="E92" s="15">
        <f>+'Ark1'!Q3195</f>
        <v>96</v>
      </c>
      <c r="F92" s="15"/>
      <c r="G92" s="310">
        <f>+'Ark1'!R3195</f>
        <v>23428</v>
      </c>
      <c r="H92" s="310"/>
      <c r="I92" s="310">
        <f>+'Ark1'!S3195</f>
        <v>23428</v>
      </c>
      <c r="J92" s="51">
        <f>+'Ark1'!AD3195</f>
        <v>1.5424299921917284</v>
      </c>
      <c r="K92" s="51"/>
      <c r="L92" s="51">
        <f>+'Ark1'!AE3195</f>
        <v>1.5243868590762812</v>
      </c>
      <c r="M92" s="12">
        <f>+'Ark1'!U3195</f>
        <v>61.460047806044059</v>
      </c>
      <c r="N92" s="12"/>
      <c r="O92" s="51">
        <f>+'Ark1'!W3195</f>
        <v>75.781829434864122</v>
      </c>
      <c r="P92" s="51"/>
      <c r="Q92" s="51">
        <f>+'Ark1'!X3195</f>
        <v>0</v>
      </c>
      <c r="R92" s="51"/>
      <c r="S92" s="51">
        <f>+'Ark1'!Y3195</f>
        <v>0</v>
      </c>
      <c r="T92" s="39"/>
      <c r="U92" s="12">
        <f>+'Ark1'!AA3195</f>
        <v>8.9352995984307384</v>
      </c>
      <c r="V92" s="12">
        <f>+'Ark1'!AB3195</f>
        <v>3.1717363414924504</v>
      </c>
      <c r="W92" s="15">
        <f>+'Ark1'!AC3195</f>
        <v>-41.350634989498992</v>
      </c>
      <c r="X92" s="15"/>
      <c r="Y92" s="15">
        <f t="shared" si="22"/>
        <v>244.04166666666666</v>
      </c>
      <c r="Z92" s="12">
        <f>+'Ark1'!T3195</f>
        <v>16.168430937339942</v>
      </c>
      <c r="AA92" s="51">
        <f>+'Ark1'!V3195</f>
        <v>82.103823873091031</v>
      </c>
      <c r="AB92" s="39"/>
      <c r="AC92" s="4"/>
      <c r="AD92" s="12"/>
      <c r="AE92"/>
      <c r="AF92"/>
      <c r="AG92"/>
      <c r="AH92"/>
    </row>
    <row r="93" spans="1:34">
      <c r="A93" s="39"/>
      <c r="B93" s="3">
        <f>+'Ark1'!C3196</f>
        <v>2013</v>
      </c>
      <c r="C93" s="3">
        <f>+'Ark1'!K3196</f>
        <v>3</v>
      </c>
      <c r="D93" s="3" t="str">
        <f t="shared" si="24"/>
        <v>Noroc KLF</v>
      </c>
      <c r="E93" s="15">
        <f>+'Ark1'!Q3196</f>
        <v>0</v>
      </c>
      <c r="F93" s="15"/>
      <c r="G93" s="310">
        <f>+'Ark1'!R3196</f>
        <v>0</v>
      </c>
      <c r="H93" s="310"/>
      <c r="I93" s="310">
        <f>+'Ark1'!S3196</f>
        <v>0</v>
      </c>
      <c r="J93" s="51">
        <f>+'Ark1'!AD3196</f>
        <v>0</v>
      </c>
      <c r="K93" s="51"/>
      <c r="L93" s="51">
        <f>+'Ark1'!AE3196</f>
        <v>0</v>
      </c>
      <c r="M93" s="12">
        <f>+'Ark1'!U3196</f>
        <v>0</v>
      </c>
      <c r="N93" s="12"/>
      <c r="O93" s="51">
        <f>+'Ark1'!W3196</f>
        <v>0</v>
      </c>
      <c r="P93" s="51"/>
      <c r="Q93" s="51">
        <f>+'Ark1'!X3196</f>
        <v>0</v>
      </c>
      <c r="R93" s="51"/>
      <c r="S93" s="51">
        <f>+'Ark1'!Y3196</f>
        <v>0</v>
      </c>
      <c r="T93" s="39"/>
      <c r="U93" s="12">
        <f>+'Ark1'!AA3196</f>
        <v>0</v>
      </c>
      <c r="V93" s="12">
        <f>+'Ark1'!AB3196</f>
        <v>0</v>
      </c>
      <c r="W93" s="15">
        <f>+'Ark1'!AC3196</f>
        <v>0</v>
      </c>
      <c r="X93" s="15"/>
      <c r="Y93" s="15" t="e">
        <f t="shared" si="22"/>
        <v>#DIV/0!</v>
      </c>
      <c r="Z93" s="12">
        <f>+'Ark1'!T3196</f>
        <v>0</v>
      </c>
      <c r="AA93" s="51">
        <f>+'Ark1'!V3196</f>
        <v>0</v>
      </c>
      <c r="AB93" s="39"/>
      <c r="AC93" s="4"/>
      <c r="AD93" s="12"/>
      <c r="AE93"/>
      <c r="AF93"/>
      <c r="AG93"/>
      <c r="AH93"/>
    </row>
    <row r="94" spans="1:34">
      <c r="A94" s="39"/>
      <c r="B94" s="3">
        <f>+'Ark1'!C3197</f>
        <v>2013</v>
      </c>
      <c r="C94" s="3">
        <f>+'Ark1'!K3197</f>
        <v>6</v>
      </c>
      <c r="D94" s="3" t="str">
        <f t="shared" si="24"/>
        <v>Noroc Løftet</v>
      </c>
      <c r="E94" s="15">
        <f>+'Ark1'!Q3197</f>
        <v>1422</v>
      </c>
      <c r="F94" s="15"/>
      <c r="G94" s="310">
        <f>+'Ark1'!R3197</f>
        <v>882387</v>
      </c>
      <c r="H94" s="310"/>
      <c r="I94" s="310">
        <f>+'Ark1'!S3197</f>
        <v>882341</v>
      </c>
      <c r="J94" s="51">
        <f>+'Ark1'!AD3197</f>
        <v>58.093741400037651</v>
      </c>
      <c r="K94" s="51"/>
      <c r="L94" s="51">
        <f>+'Ark1'!AE3197</f>
        <v>57.01919690714589</v>
      </c>
      <c r="M94" s="12">
        <f>+'Ark1'!U3197</f>
        <v>61.203836158582682</v>
      </c>
      <c r="N94" s="12"/>
      <c r="O94" s="51">
        <f>+'Ark1'!W3197</f>
        <v>75.264423652532713</v>
      </c>
      <c r="P94" s="51"/>
      <c r="Q94" s="51">
        <f>+'Ark1'!X3197</f>
        <v>0</v>
      </c>
      <c r="R94" s="51"/>
      <c r="S94" s="51">
        <f>+'Ark1'!Y3197</f>
        <v>0</v>
      </c>
      <c r="T94" s="39"/>
      <c r="U94" s="12">
        <f>+'Ark1'!AA3197</f>
        <v>8.5945072483313769</v>
      </c>
      <c r="V94" s="12">
        <f>+'Ark1'!AB3197</f>
        <v>2.950622681114988</v>
      </c>
      <c r="W94" s="15">
        <f>+'Ark1'!AC3197</f>
        <v>-37.762293440809174</v>
      </c>
      <c r="X94" s="15"/>
      <c r="Y94" s="15">
        <f t="shared" si="22"/>
        <v>620.52531645569616</v>
      </c>
      <c r="Z94" s="12">
        <f>+'Ark1'!T3197</f>
        <v>16.12088573381067</v>
      </c>
      <c r="AA94" s="51">
        <f>+'Ark1'!V3197</f>
        <v>81.545347178054229</v>
      </c>
      <c r="AB94" s="39"/>
      <c r="AC94" s="4"/>
      <c r="AD94" s="12"/>
      <c r="AE94"/>
      <c r="AF94"/>
      <c r="AG94"/>
      <c r="AH94"/>
    </row>
    <row r="95" spans="1:34">
      <c r="A95" s="39"/>
      <c r="B95" s="3">
        <f>+'Ark1'!C3198</f>
        <v>2013</v>
      </c>
      <c r="C95" s="3">
        <f>+'Ark1'!K3198</f>
        <v>7</v>
      </c>
      <c r="D95" s="3" t="str">
        <f t="shared" si="24"/>
        <v>Øko med kjeber</v>
      </c>
      <c r="E95" s="15">
        <f>+'Ark1'!Q3198</f>
        <v>52</v>
      </c>
      <c r="F95" s="15"/>
      <c r="G95" s="310">
        <f>+'Ark1'!R3198</f>
        <v>139</v>
      </c>
      <c r="H95" s="310"/>
      <c r="I95" s="310">
        <f>+'Ark1'!S3198</f>
        <v>102</v>
      </c>
      <c r="J95" s="51">
        <f>+'Ark1'!AD3198</f>
        <v>9.1513474865396131E-3</v>
      </c>
      <c r="K95" s="51"/>
      <c r="L95" s="51">
        <f>+'Ark1'!AE3198</f>
        <v>6.3124855071650735E-3</v>
      </c>
      <c r="M95" s="12">
        <f>+'Ark1'!U3198</f>
        <v>60.04901960784315</v>
      </c>
      <c r="N95" s="12"/>
      <c r="O95" s="51">
        <f>+'Ark1'!W3198</f>
        <v>72.078431372549062</v>
      </c>
      <c r="P95" s="51"/>
      <c r="Q95" s="51">
        <f>+'Ark1'!X3198</f>
        <v>0</v>
      </c>
      <c r="R95" s="51"/>
      <c r="S95" s="51">
        <f>+'Ark1'!Y3198</f>
        <v>0</v>
      </c>
      <c r="T95" s="39"/>
      <c r="U95" s="12">
        <f>+'Ark1'!AA3198</f>
        <v>14.478995113618501</v>
      </c>
      <c r="V95" s="12">
        <f>+'Ark1'!AB3198</f>
        <v>2.5796239693307057</v>
      </c>
      <c r="W95" s="15">
        <f>+'Ark1'!AC3198</f>
        <v>-44.346687245277138</v>
      </c>
      <c r="X95" s="15"/>
      <c r="Y95" s="15">
        <f t="shared" si="22"/>
        <v>2.6730769230769229</v>
      </c>
      <c r="Z95" s="12">
        <f>+'Ark1'!T3198</f>
        <v>14.129496402877701</v>
      </c>
      <c r="AA95" s="51">
        <f>+'Ark1'!V3198</f>
        <v>103.89820066704905</v>
      </c>
      <c r="AB95" s="39"/>
      <c r="AC95" s="4"/>
      <c r="AD95" s="12"/>
      <c r="AE95"/>
      <c r="AF95"/>
      <c r="AG95"/>
      <c r="AH95"/>
    </row>
    <row r="96" spans="1:34">
      <c r="A96" s="39"/>
      <c r="B96" s="3">
        <f>+'Ark1'!C3199</f>
        <v>2013</v>
      </c>
      <c r="C96" s="3">
        <f>+'Ark1'!K3199</f>
        <v>8</v>
      </c>
      <c r="D96" s="3" t="str">
        <f t="shared" si="24"/>
        <v>Økologisk</v>
      </c>
      <c r="E96" s="15">
        <f>+'Ark1'!Q3199</f>
        <v>7</v>
      </c>
      <c r="F96" s="15"/>
      <c r="G96" s="310">
        <f>+'Ark1'!R3199</f>
        <v>3825</v>
      </c>
      <c r="H96" s="310"/>
      <c r="I96" s="310">
        <f>+'Ark1'!S3199</f>
        <v>3825</v>
      </c>
      <c r="J96" s="51">
        <f>+'Ark1'!AD3199</f>
        <v>0.25182664846053265</v>
      </c>
      <c r="K96" s="51"/>
      <c r="L96" s="51">
        <f>+'Ark1'!AE3199</f>
        <v>0.26119385591536431</v>
      </c>
      <c r="M96" s="12">
        <f>+'Ark1'!U3199</f>
        <v>59.722875816993486</v>
      </c>
      <c r="N96" s="12"/>
      <c r="O96" s="51">
        <f>+'Ark1'!W3199</f>
        <v>79.53103267973853</v>
      </c>
      <c r="P96" s="51"/>
      <c r="Q96" s="51">
        <f>+'Ark1'!X3199</f>
        <v>0</v>
      </c>
      <c r="R96" s="51"/>
      <c r="S96" s="51">
        <f>+'Ark1'!Y3199</f>
        <v>0</v>
      </c>
      <c r="T96" s="39"/>
      <c r="U96" s="12">
        <f>+'Ark1'!AA3199</f>
        <v>11.80498583512747</v>
      </c>
      <c r="V96" s="12">
        <f>+'Ark1'!AB3199</f>
        <v>3.3068061468848375</v>
      </c>
      <c r="W96" s="15">
        <f>+'Ark1'!AC3199</f>
        <v>-50.276411472751505</v>
      </c>
      <c r="X96" s="15"/>
      <c r="Y96" s="15">
        <f t="shared" si="22"/>
        <v>546.42857142857144</v>
      </c>
      <c r="Z96" s="12">
        <f>+'Ark1'!T3199</f>
        <v>15.514509803921564</v>
      </c>
      <c r="AA96" s="51">
        <f>+'Ark1'!V3199</f>
        <v>86.165799219651959</v>
      </c>
      <c r="AB96" s="39"/>
      <c r="AC96" s="4"/>
      <c r="AD96" s="12"/>
      <c r="AE96"/>
      <c r="AF96"/>
      <c r="AG96"/>
      <c r="AH96"/>
    </row>
    <row r="97" spans="1:34" ht="15.6">
      <c r="A97" s="39"/>
      <c r="B97" s="3">
        <f>+'Ark1'!C3200</f>
        <v>2013</v>
      </c>
      <c r="C97" s="3">
        <f>+'Ark1'!K3200</f>
        <v>9</v>
      </c>
      <c r="D97" s="3" t="str">
        <f t="shared" si="24"/>
        <v>Noroc Nortura</v>
      </c>
      <c r="E97" s="15">
        <f>+'Ark1'!Q3200</f>
        <v>0</v>
      </c>
      <c r="F97" s="15"/>
      <c r="G97" s="310">
        <f>+'Ark1'!R3200</f>
        <v>0</v>
      </c>
      <c r="H97" s="310"/>
      <c r="I97" s="310">
        <f>+'Ark1'!S3200</f>
        <v>0</v>
      </c>
      <c r="J97" s="51">
        <f>+'Ark1'!AD3200</f>
        <v>0</v>
      </c>
      <c r="K97" s="51"/>
      <c r="L97" s="51">
        <f>+'Ark1'!AE3200</f>
        <v>0</v>
      </c>
      <c r="M97" s="12">
        <f>+'Ark1'!U3200</f>
        <v>0</v>
      </c>
      <c r="N97" s="12"/>
      <c r="O97" s="51">
        <f>+'Ark1'!W3200</f>
        <v>0</v>
      </c>
      <c r="P97" s="51"/>
      <c r="Q97" s="51">
        <f>+'Ark1'!X3200</f>
        <v>0</v>
      </c>
      <c r="R97" s="51"/>
      <c r="S97" s="51">
        <f>+'Ark1'!Y3200</f>
        <v>0</v>
      </c>
      <c r="T97" s="39"/>
      <c r="U97" s="12">
        <f>+'Ark1'!AA3200</f>
        <v>0</v>
      </c>
      <c r="V97" s="12">
        <f>+'Ark1'!AB3200</f>
        <v>0</v>
      </c>
      <c r="W97" s="15">
        <f>+'Ark1'!AC3200</f>
        <v>0</v>
      </c>
      <c r="X97" s="15"/>
      <c r="Y97" s="15" t="e">
        <f t="shared" si="22"/>
        <v>#DIV/0!</v>
      </c>
      <c r="Z97" s="12">
        <f>+'Ark1'!T3200</f>
        <v>0</v>
      </c>
      <c r="AA97" s="51">
        <f>+'Ark1'!V3200</f>
        <v>0</v>
      </c>
      <c r="AB97" s="39"/>
      <c r="AC97" s="4"/>
      <c r="AD97" s="5"/>
      <c r="AE97"/>
      <c r="AF97"/>
      <c r="AG97"/>
      <c r="AH97"/>
    </row>
    <row r="98" spans="1:34" ht="15.6">
      <c r="A98" s="39"/>
      <c r="B98" s="39"/>
      <c r="C98" s="39"/>
      <c r="D98" s="39"/>
      <c r="E98" s="39"/>
      <c r="F98" s="39"/>
      <c r="G98" s="307"/>
      <c r="H98" s="307"/>
      <c r="I98" s="307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5"/>
      <c r="AD98" s="18"/>
      <c r="AE98"/>
      <c r="AF98"/>
      <c r="AG98"/>
      <c r="AH98"/>
    </row>
    <row r="99" spans="1:34">
      <c r="A99" s="39"/>
      <c r="B99" s="3">
        <f>+'Ark1'!C3201</f>
        <v>2012</v>
      </c>
      <c r="C99" s="3">
        <f>+'Ark1'!K3201</f>
        <v>0</v>
      </c>
      <c r="D99" s="3" t="str">
        <f>+D91</f>
        <v>Hybrid</v>
      </c>
      <c r="E99" s="15">
        <f>+'Ark1'!Q3201</f>
        <v>2186</v>
      </c>
      <c r="F99" s="15"/>
      <c r="G99" s="310">
        <f>+'Ark1'!R3201</f>
        <v>597683</v>
      </c>
      <c r="H99" s="310"/>
      <c r="I99" s="310">
        <f>+'Ark1'!S3201</f>
        <v>597633</v>
      </c>
      <c r="J99" s="51">
        <f>+'Ark1'!AD3201</f>
        <v>39.458120354981347</v>
      </c>
      <c r="K99" s="51"/>
      <c r="L99" s="51">
        <f>+'Ark1'!AE3201</f>
        <v>40.379825800673345</v>
      </c>
      <c r="M99" s="12">
        <f>+'Ark1'!U3201</f>
        <v>61.429986295937489</v>
      </c>
      <c r="N99" s="12"/>
      <c r="O99" s="51">
        <f>+'Ark1'!W3201</f>
        <v>81.49321238954461</v>
      </c>
      <c r="P99" s="51"/>
      <c r="Q99" s="51">
        <f>+'Ark1'!X3201</f>
        <v>0</v>
      </c>
      <c r="R99" s="51"/>
      <c r="S99" s="51">
        <f>+'Ark1'!Y3201</f>
        <v>0</v>
      </c>
      <c r="T99" s="39"/>
      <c r="U99" s="12">
        <f>+'Ark1'!AA3201</f>
        <v>9.4451520217595384</v>
      </c>
      <c r="V99" s="12">
        <f>+'Ark1'!AB3201</f>
        <v>3.1982464530672265</v>
      </c>
      <c r="W99" s="15">
        <f>+'Ark1'!AC3201</f>
        <v>-42.298890357743005</v>
      </c>
      <c r="X99" s="15"/>
      <c r="Y99" s="15">
        <f t="shared" ref="Y99:Y131" si="25">+G99/E99</f>
        <v>273.41399817017384</v>
      </c>
      <c r="Z99" s="12">
        <f>+'Ark1'!T3201</f>
        <v>16.136125671969925</v>
      </c>
      <c r="AA99" s="51">
        <f>+'Ark1'!V3201</f>
        <v>88.296502689748507</v>
      </c>
      <c r="AB99" s="39"/>
      <c r="AC99" s="12"/>
      <c r="AD99" s="12"/>
      <c r="AE99"/>
      <c r="AF99"/>
      <c r="AG99"/>
      <c r="AH99"/>
    </row>
    <row r="100" spans="1:34" ht="15.6">
      <c r="A100" s="39"/>
      <c r="B100" s="3">
        <f>+'Ark1'!C3202</f>
        <v>2012</v>
      </c>
      <c r="C100" s="3">
        <f>+'Ark1'!K3202</f>
        <v>1</v>
      </c>
      <c r="D100" s="3" t="str">
        <f t="shared" ref="D100:D105" si="26">+D92</f>
        <v>Hampshire</v>
      </c>
      <c r="E100" s="15">
        <f>+'Ark1'!Q3202</f>
        <v>95</v>
      </c>
      <c r="F100" s="15"/>
      <c r="G100" s="310">
        <f>+'Ark1'!R3202</f>
        <v>26809</v>
      </c>
      <c r="H100" s="310"/>
      <c r="I100" s="310">
        <f>+'Ark1'!S3202</f>
        <v>26809</v>
      </c>
      <c r="J100" s="51">
        <f>+'Ark1'!AD3202</f>
        <v>1.7698893035215904</v>
      </c>
      <c r="K100" s="51"/>
      <c r="L100" s="51">
        <f>+'Ark1'!AE3202</f>
        <v>1.7563048362956943</v>
      </c>
      <c r="M100" s="12">
        <f>+'Ark1'!U3202</f>
        <v>60.909731806482895</v>
      </c>
      <c r="N100" s="12"/>
      <c r="O100" s="51">
        <f>+'Ark1'!W3202</f>
        <v>79.015237420269898</v>
      </c>
      <c r="P100" s="51"/>
      <c r="Q100" s="51">
        <f>+'Ark1'!X3202</f>
        <v>0</v>
      </c>
      <c r="R100" s="51"/>
      <c r="S100" s="51">
        <f>+'Ark1'!Y3202</f>
        <v>0</v>
      </c>
      <c r="T100" s="39"/>
      <c r="U100" s="12">
        <f>+'Ark1'!AA3202</f>
        <v>8.1899724014086548</v>
      </c>
      <c r="V100" s="12">
        <f>+'Ark1'!AB3202</f>
        <v>3.2236186762668697</v>
      </c>
      <c r="W100" s="15">
        <f>+'Ark1'!AC3202</f>
        <v>-42.454617663814197</v>
      </c>
      <c r="X100" s="15"/>
      <c r="Y100" s="15">
        <f t="shared" si="25"/>
        <v>282.2</v>
      </c>
      <c r="Z100" s="12">
        <f>+'Ark1'!T3202</f>
        <v>15.966466485135591</v>
      </c>
      <c r="AA100" s="51">
        <f>+'Ark1'!V3202</f>
        <v>85.606974453162351</v>
      </c>
      <c r="AB100" s="39"/>
      <c r="AC100" s="5"/>
      <c r="AD100" s="5"/>
      <c r="AE100"/>
      <c r="AF100"/>
      <c r="AG100"/>
      <c r="AH100"/>
    </row>
    <row r="101" spans="1:34">
      <c r="A101" s="39"/>
      <c r="B101" s="3">
        <f>+'Ark1'!C3203</f>
        <v>2012</v>
      </c>
      <c r="C101" s="3">
        <f>+'Ark1'!K3203</f>
        <v>3</v>
      </c>
      <c r="D101" s="3" t="str">
        <f t="shared" si="26"/>
        <v>Noroc KLF</v>
      </c>
      <c r="E101" s="15">
        <f>+'Ark1'!Q3203</f>
        <v>0</v>
      </c>
      <c r="F101" s="15"/>
      <c r="G101" s="310">
        <f>+'Ark1'!R3203</f>
        <v>0</v>
      </c>
      <c r="H101" s="310"/>
      <c r="I101" s="310">
        <f>+'Ark1'!S3203</f>
        <v>0</v>
      </c>
      <c r="J101" s="51">
        <f>+'Ark1'!AD3203</f>
        <v>0</v>
      </c>
      <c r="K101" s="51"/>
      <c r="L101" s="51">
        <f>+'Ark1'!AE3203</f>
        <v>0</v>
      </c>
      <c r="M101" s="12">
        <f>+'Ark1'!U3203</f>
        <v>0</v>
      </c>
      <c r="N101" s="12"/>
      <c r="O101" s="51">
        <f>+'Ark1'!W3203</f>
        <v>0</v>
      </c>
      <c r="P101" s="51"/>
      <c r="Q101" s="51">
        <f>+'Ark1'!X3203</f>
        <v>0</v>
      </c>
      <c r="R101" s="51"/>
      <c r="S101" s="51">
        <f>+'Ark1'!Y3203</f>
        <v>0</v>
      </c>
      <c r="T101" s="39"/>
      <c r="U101" s="12">
        <f>+'Ark1'!AA3203</f>
        <v>0</v>
      </c>
      <c r="V101" s="12">
        <f>+'Ark1'!AB3203</f>
        <v>0</v>
      </c>
      <c r="W101" s="15">
        <f>+'Ark1'!AC3203</f>
        <v>0</v>
      </c>
      <c r="X101" s="15"/>
      <c r="Y101" s="15" t="e">
        <f t="shared" si="25"/>
        <v>#DIV/0!</v>
      </c>
      <c r="Z101" s="12">
        <f>+'Ark1'!T3203</f>
        <v>0</v>
      </c>
      <c r="AA101" s="51">
        <f>+'Ark1'!V3203</f>
        <v>0</v>
      </c>
      <c r="AB101" s="39"/>
      <c r="AC101" s="12"/>
      <c r="AD101" s="12"/>
      <c r="AE101"/>
      <c r="AF101"/>
      <c r="AG101"/>
      <c r="AH101"/>
    </row>
    <row r="102" spans="1:34">
      <c r="A102" s="39"/>
      <c r="B102" s="3">
        <f>+'Ark1'!C3204</f>
        <v>2012</v>
      </c>
      <c r="C102" s="3">
        <f>+'Ark1'!K3204</f>
        <v>6</v>
      </c>
      <c r="D102" s="3" t="str">
        <f t="shared" si="26"/>
        <v>Noroc Løftet</v>
      </c>
      <c r="E102" s="15">
        <f>+'Ark1'!Q3204</f>
        <v>1490</v>
      </c>
      <c r="F102" s="15"/>
      <c r="G102" s="310">
        <f>+'Ark1'!R3204</f>
        <v>886314.5</v>
      </c>
      <c r="H102" s="310"/>
      <c r="I102" s="310">
        <f>+'Ark1'!S3204</f>
        <v>886273.5</v>
      </c>
      <c r="J102" s="51">
        <f>+'Ark1'!AD3204</f>
        <v>58.513131899962225</v>
      </c>
      <c r="K102" s="51"/>
      <c r="L102" s="51">
        <f>+'Ark1'!AE3204</f>
        <v>57.616299486425298</v>
      </c>
      <c r="M102" s="12">
        <f>+'Ark1'!U3204</f>
        <v>61.049925333432626</v>
      </c>
      <c r="N102" s="12"/>
      <c r="O102" s="51">
        <f>+'Ark1'!W3204</f>
        <v>78.409586656938387</v>
      </c>
      <c r="P102" s="51"/>
      <c r="Q102" s="51">
        <f>+'Ark1'!X3204</f>
        <v>0</v>
      </c>
      <c r="R102" s="51"/>
      <c r="S102" s="51">
        <f>+'Ark1'!Y3204</f>
        <v>0</v>
      </c>
      <c r="T102" s="39"/>
      <c r="U102" s="12">
        <f>+'Ark1'!AA3204</f>
        <v>8.6393028225019002</v>
      </c>
      <c r="V102" s="12">
        <f>+'Ark1'!AB3204</f>
        <v>3.0982229498986378</v>
      </c>
      <c r="W102" s="15">
        <f>+'Ark1'!AC3204</f>
        <v>-39.462054191357225</v>
      </c>
      <c r="X102" s="15"/>
      <c r="Y102" s="15">
        <f t="shared" si="25"/>
        <v>594.8419463087248</v>
      </c>
      <c r="Z102" s="12">
        <f>+'Ark1'!T3204</f>
        <v>16.034853316740282</v>
      </c>
      <c r="AA102" s="51">
        <f>+'Ark1'!V3204</f>
        <v>84.953590305911078</v>
      </c>
      <c r="AB102" s="39"/>
      <c r="AC102" s="12"/>
      <c r="AD102" s="12"/>
      <c r="AE102"/>
      <c r="AF102"/>
      <c r="AG102"/>
      <c r="AH102"/>
    </row>
    <row r="103" spans="1:34">
      <c r="A103" s="39"/>
      <c r="B103" s="3">
        <f>+'Ark1'!C3205</f>
        <v>2012</v>
      </c>
      <c r="C103" s="3">
        <f>+'Ark1'!K3205</f>
        <v>7</v>
      </c>
      <c r="D103" s="3" t="str">
        <f t="shared" si="26"/>
        <v>Øko med kjeber</v>
      </c>
      <c r="E103" s="15">
        <f>+'Ark1'!Q3205</f>
        <v>58</v>
      </c>
      <c r="F103" s="15"/>
      <c r="G103" s="310">
        <f>+'Ark1'!R3205</f>
        <v>135</v>
      </c>
      <c r="H103" s="310"/>
      <c r="I103" s="310">
        <f>+'Ark1'!S3205</f>
        <v>97</v>
      </c>
      <c r="J103" s="51">
        <f>+'Ark1'!AD3205</f>
        <v>8.9124941614910948E-3</v>
      </c>
      <c r="K103" s="51"/>
      <c r="L103" s="51">
        <f>+'Ark1'!AE3205</f>
        <v>5.3236697079239309E-3</v>
      </c>
      <c r="M103" s="12">
        <f>+'Ark1'!U3205</f>
        <v>60.721649484536087</v>
      </c>
      <c r="N103" s="12"/>
      <c r="O103" s="51">
        <f>+'Ark1'!W3205</f>
        <v>66.195876288659804</v>
      </c>
      <c r="P103" s="51"/>
      <c r="Q103" s="51">
        <f>+'Ark1'!X3205</f>
        <v>0</v>
      </c>
      <c r="R103" s="51"/>
      <c r="S103" s="51">
        <f>+'Ark1'!Y3205</f>
        <v>0</v>
      </c>
      <c r="T103" s="39"/>
      <c r="U103" s="12">
        <f>+'Ark1'!AA3205</f>
        <v>14.551762691440272</v>
      </c>
      <c r="V103" s="12">
        <f>+'Ark1'!AB3205</f>
        <v>0</v>
      </c>
      <c r="W103" s="15">
        <f>+'Ark1'!AC3205</f>
        <v>0</v>
      </c>
      <c r="X103" s="15"/>
      <c r="Y103" s="15">
        <f t="shared" si="25"/>
        <v>2.3275862068965516</v>
      </c>
      <c r="Z103" s="12">
        <f>+'Ark1'!T3205</f>
        <v>14.288888888888888</v>
      </c>
      <c r="AA103" s="51">
        <f>+'Ark1'!V3205</f>
        <v>101.1102299762094</v>
      </c>
      <c r="AB103" s="39"/>
      <c r="AC103" s="12"/>
      <c r="AD103" s="12"/>
      <c r="AE103"/>
      <c r="AF103"/>
      <c r="AG103"/>
      <c r="AH103"/>
    </row>
    <row r="104" spans="1:34">
      <c r="A104" s="39"/>
      <c r="B104" s="3">
        <f>+'Ark1'!C3206</f>
        <v>2012</v>
      </c>
      <c r="C104" s="3">
        <f>+'Ark1'!K3206</f>
        <v>8</v>
      </c>
      <c r="D104" s="3" t="str">
        <f t="shared" si="26"/>
        <v>Økologisk</v>
      </c>
      <c r="E104" s="15">
        <f>+'Ark1'!Q3206</f>
        <v>13</v>
      </c>
      <c r="F104" s="15"/>
      <c r="G104" s="310">
        <f>+'Ark1'!R3206</f>
        <v>3786</v>
      </c>
      <c r="H104" s="310"/>
      <c r="I104" s="310">
        <f>+'Ark1'!S3206</f>
        <v>3720</v>
      </c>
      <c r="J104" s="51">
        <f>+'Ark1'!AD3206</f>
        <v>0.24994594737337245</v>
      </c>
      <c r="K104" s="51"/>
      <c r="L104" s="51">
        <f>+'Ark1'!AE3206</f>
        <v>0.24224620689777193</v>
      </c>
      <c r="M104" s="12">
        <f>+'Ark1'!U3206</f>
        <v>60.201612903225808</v>
      </c>
      <c r="N104" s="12"/>
      <c r="O104" s="51">
        <f>+'Ark1'!W3206</f>
        <v>78.542661290322556</v>
      </c>
      <c r="P104" s="51"/>
      <c r="Q104" s="51">
        <f>+'Ark1'!X3206</f>
        <v>0</v>
      </c>
      <c r="R104" s="51"/>
      <c r="S104" s="51">
        <f>+'Ark1'!Y3206</f>
        <v>0</v>
      </c>
      <c r="T104" s="39"/>
      <c r="U104" s="12">
        <f>+'Ark1'!AA3206</f>
        <v>11.558962677781722</v>
      </c>
      <c r="V104" s="12">
        <f>+'Ark1'!AB3206</f>
        <v>3.249763859187055</v>
      </c>
      <c r="W104" s="15">
        <f>+'Ark1'!AC3206</f>
        <v>-44.545311534482806</v>
      </c>
      <c r="X104" s="15"/>
      <c r="Y104" s="15">
        <f t="shared" si="25"/>
        <v>291.23076923076923</v>
      </c>
      <c r="Z104" s="12">
        <f>+'Ark1'!T3206</f>
        <v>15.676703645007924</v>
      </c>
      <c r="AA104" s="51">
        <f>+'Ark1'!V3206</f>
        <v>86.886729808129388</v>
      </c>
      <c r="AB104" s="39"/>
      <c r="AC104" s="12"/>
      <c r="AD104" s="12"/>
      <c r="AE104"/>
      <c r="AF104"/>
      <c r="AG104"/>
      <c r="AH104"/>
    </row>
    <row r="105" spans="1:34">
      <c r="A105" s="39"/>
      <c r="B105" s="3">
        <f>+'Ark1'!C3207</f>
        <v>2012</v>
      </c>
      <c r="C105" s="3">
        <f>+'Ark1'!K3207</f>
        <v>9</v>
      </c>
      <c r="D105" s="3" t="str">
        <f t="shared" si="26"/>
        <v>Noroc Nortura</v>
      </c>
      <c r="E105" s="15">
        <f>+'Ark1'!Q3207</f>
        <v>0</v>
      </c>
      <c r="F105" s="15"/>
      <c r="G105" s="310">
        <f>+'Ark1'!R3207</f>
        <v>0</v>
      </c>
      <c r="H105" s="310"/>
      <c r="I105" s="310">
        <f>+'Ark1'!S3207</f>
        <v>0</v>
      </c>
      <c r="J105" s="51">
        <f>+'Ark1'!AD3207</f>
        <v>0</v>
      </c>
      <c r="K105" s="51"/>
      <c r="L105" s="51">
        <f>+'Ark1'!AE3207</f>
        <v>0</v>
      </c>
      <c r="M105" s="12">
        <f>+'Ark1'!U3207</f>
        <v>0</v>
      </c>
      <c r="N105" s="12"/>
      <c r="O105" s="51">
        <f>+'Ark1'!W3207</f>
        <v>0</v>
      </c>
      <c r="P105" s="51"/>
      <c r="Q105" s="51">
        <f>+'Ark1'!X3207</f>
        <v>0</v>
      </c>
      <c r="R105" s="51"/>
      <c r="S105" s="51">
        <f>+'Ark1'!Y3207</f>
        <v>0</v>
      </c>
      <c r="T105" s="39"/>
      <c r="U105" s="12">
        <f>+'Ark1'!AA3207</f>
        <v>0</v>
      </c>
      <c r="V105" s="12">
        <f>+'Ark1'!AB3207</f>
        <v>0</v>
      </c>
      <c r="W105" s="15">
        <f>+'Ark1'!AC3207</f>
        <v>0</v>
      </c>
      <c r="X105" s="15"/>
      <c r="Y105" s="15" t="e">
        <f t="shared" si="25"/>
        <v>#DIV/0!</v>
      </c>
      <c r="Z105" s="12">
        <f>+'Ark1'!T3207</f>
        <v>0</v>
      </c>
      <c r="AA105" s="51">
        <f>+'Ark1'!V3207</f>
        <v>0</v>
      </c>
      <c r="AB105" s="39"/>
      <c r="AC105" s="12"/>
      <c r="AD105" s="12"/>
      <c r="AE105"/>
      <c r="AF105"/>
      <c r="AG105"/>
      <c r="AH105"/>
    </row>
    <row r="106" spans="1:34" ht="15.6">
      <c r="A106" s="39"/>
      <c r="B106" s="39"/>
      <c r="C106" s="39"/>
      <c r="D106" s="39"/>
      <c r="E106" s="39"/>
      <c r="F106" s="39"/>
      <c r="G106" s="307"/>
      <c r="H106" s="307"/>
      <c r="I106" s="307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5"/>
      <c r="AD106" s="18"/>
      <c r="AE106"/>
      <c r="AF106"/>
      <c r="AG106"/>
      <c r="AH106"/>
    </row>
    <row r="107" spans="1:34">
      <c r="A107" s="39"/>
      <c r="B107" s="3">
        <f>+'Ark1'!C3208</f>
        <v>2011</v>
      </c>
      <c r="C107" s="3">
        <f>+'Ark1'!K3208</f>
        <v>0</v>
      </c>
      <c r="D107" s="3" t="str">
        <f>+D99</f>
        <v>Hybrid</v>
      </c>
      <c r="E107" s="15">
        <f>+'Ark1'!Q3208</f>
        <v>2355</v>
      </c>
      <c r="F107" s="15"/>
      <c r="G107" s="310">
        <f>+'Ark1'!R3208</f>
        <v>607656</v>
      </c>
      <c r="H107" s="310"/>
      <c r="I107" s="310">
        <f>+'Ark1'!S3208</f>
        <v>607021</v>
      </c>
      <c r="J107" s="51">
        <f>+'Ark1'!AD3208</f>
        <v>40.617942773149025</v>
      </c>
      <c r="K107" s="51"/>
      <c r="L107" s="51">
        <f>+'Ark1'!AE3208</f>
        <v>41.353375480136634</v>
      </c>
      <c r="M107" s="12">
        <f>+'Ark1'!U3208</f>
        <v>61.260425916072087</v>
      </c>
      <c r="N107" s="12"/>
      <c r="O107" s="51">
        <f>+'Ark1'!W3208</f>
        <v>81.697477434882998</v>
      </c>
      <c r="P107" s="51"/>
      <c r="Q107" s="51">
        <f>+'Ark1'!X3208</f>
        <v>0</v>
      </c>
      <c r="R107" s="51"/>
      <c r="S107" s="51">
        <f>+'Ark1'!Y3208</f>
        <v>0</v>
      </c>
      <c r="T107" s="39"/>
      <c r="U107" s="12">
        <f>+'Ark1'!AA3208</f>
        <v>9.4090102848323873</v>
      </c>
      <c r="V107" s="12">
        <f>+'Ark1'!AB3208</f>
        <v>3.2581055706821198</v>
      </c>
      <c r="W107" s="15">
        <f>+'Ark1'!AC3208</f>
        <v>-41.13843059437059</v>
      </c>
      <c r="X107" s="15"/>
      <c r="Y107" s="15">
        <f t="shared" si="25"/>
        <v>258.02802547770699</v>
      </c>
      <c r="Z107" s="12">
        <f>+'Ark1'!T3208</f>
        <v>16.071277169977751</v>
      </c>
      <c r="AA107" s="51">
        <f>+'Ark1'!V3208</f>
        <v>88.603124892918373</v>
      </c>
      <c r="AB107" s="39"/>
      <c r="AC107" s="12"/>
      <c r="AD107" s="12"/>
      <c r="AE107"/>
      <c r="AF107"/>
      <c r="AG107"/>
      <c r="AH107"/>
    </row>
    <row r="108" spans="1:34">
      <c r="A108" s="39"/>
      <c r="B108" s="3">
        <f>+'Ark1'!C3209</f>
        <v>2011</v>
      </c>
      <c r="C108" s="3">
        <f>+'Ark1'!K3209</f>
        <v>1</v>
      </c>
      <c r="D108" s="3" t="str">
        <f t="shared" ref="D108:D113" si="27">+D100</f>
        <v>Hampshire</v>
      </c>
      <c r="E108" s="15">
        <f>+'Ark1'!Q3209</f>
        <v>87</v>
      </c>
      <c r="F108" s="15"/>
      <c r="G108" s="310">
        <f>+'Ark1'!R3209</f>
        <v>24655</v>
      </c>
      <c r="H108" s="310"/>
      <c r="I108" s="310">
        <f>+'Ark1'!S3209</f>
        <v>24655</v>
      </c>
      <c r="J108" s="51">
        <f>+'Ark1'!AD3209</f>
        <v>1.6480301010308291</v>
      </c>
      <c r="K108" s="51"/>
      <c r="L108" s="51">
        <f>+'Ark1'!AE3209</f>
        <v>1.6357536969159423</v>
      </c>
      <c r="M108" s="12">
        <f>+'Ark1'!U3209</f>
        <v>60.41488541877915</v>
      </c>
      <c r="N108" s="12"/>
      <c r="O108" s="51">
        <f>+'Ark1'!W3209</f>
        <v>79.563577367673986</v>
      </c>
      <c r="P108" s="51"/>
      <c r="Q108" s="51">
        <f>+'Ark1'!X3209</f>
        <v>0</v>
      </c>
      <c r="R108" s="51"/>
      <c r="S108" s="51">
        <f>+'Ark1'!Y3209</f>
        <v>0</v>
      </c>
      <c r="T108" s="39"/>
      <c r="U108" s="12">
        <f>+'Ark1'!AA3209</f>
        <v>8.4760709198748359</v>
      </c>
      <c r="V108" s="12">
        <f>+'Ark1'!AB3209</f>
        <v>3.3600606522427112</v>
      </c>
      <c r="W108" s="15">
        <f>+'Ark1'!AC3209</f>
        <v>-42.244556676472655</v>
      </c>
      <c r="X108" s="15"/>
      <c r="Y108" s="15">
        <f t="shared" si="25"/>
        <v>283.39080459770116</v>
      </c>
      <c r="Z108" s="12">
        <f>+'Ark1'!T3209</f>
        <v>15.726384100588122</v>
      </c>
      <c r="AA108" s="51">
        <f>+'Ark1'!V3209</f>
        <v>86.201058903220556</v>
      </c>
      <c r="AB108" s="39"/>
      <c r="AC108" s="12"/>
      <c r="AD108" s="12"/>
      <c r="AE108"/>
      <c r="AF108"/>
      <c r="AG108"/>
      <c r="AH108"/>
    </row>
    <row r="109" spans="1:34">
      <c r="A109" s="39"/>
      <c r="B109" s="3">
        <f>+'Ark1'!C3210</f>
        <v>2011</v>
      </c>
      <c r="C109" s="3">
        <f>+'Ark1'!K3210</f>
        <v>3</v>
      </c>
      <c r="D109" s="3" t="str">
        <f t="shared" si="27"/>
        <v>Noroc KLF</v>
      </c>
      <c r="E109" s="15">
        <f>+'Ark1'!Q3210</f>
        <v>0</v>
      </c>
      <c r="F109" s="15"/>
      <c r="G109" s="310">
        <f>+'Ark1'!R3210</f>
        <v>0</v>
      </c>
      <c r="H109" s="310"/>
      <c r="I109" s="310">
        <f>+'Ark1'!S3210</f>
        <v>0</v>
      </c>
      <c r="J109" s="51">
        <f>+'Ark1'!AD3210</f>
        <v>0</v>
      </c>
      <c r="K109" s="51"/>
      <c r="L109" s="51">
        <f>+'Ark1'!AE3210</f>
        <v>0</v>
      </c>
      <c r="M109" s="12">
        <f>+'Ark1'!U3210</f>
        <v>0</v>
      </c>
      <c r="N109" s="12"/>
      <c r="O109" s="51">
        <f>+'Ark1'!W3210</f>
        <v>0</v>
      </c>
      <c r="P109" s="51"/>
      <c r="Q109" s="51">
        <f>+'Ark1'!X3210</f>
        <v>0</v>
      </c>
      <c r="R109" s="51"/>
      <c r="S109" s="51">
        <f>+'Ark1'!Y3210</f>
        <v>0</v>
      </c>
      <c r="T109" s="39"/>
      <c r="U109" s="12">
        <f>+'Ark1'!AA3210</f>
        <v>0</v>
      </c>
      <c r="V109" s="12">
        <f>+'Ark1'!AB3210</f>
        <v>0</v>
      </c>
      <c r="W109" s="15">
        <f>+'Ark1'!AC3210</f>
        <v>0</v>
      </c>
      <c r="X109" s="15"/>
      <c r="Y109" s="15" t="e">
        <f t="shared" si="25"/>
        <v>#DIV/0!</v>
      </c>
      <c r="Z109" s="12">
        <f>+'Ark1'!T3210</f>
        <v>0</v>
      </c>
      <c r="AA109" s="51">
        <f>+'Ark1'!V3210</f>
        <v>0</v>
      </c>
      <c r="AB109" s="39"/>
      <c r="AC109" s="12"/>
      <c r="AD109" s="12"/>
      <c r="AE109"/>
      <c r="AF109"/>
      <c r="AG109"/>
      <c r="AH109"/>
    </row>
    <row r="110" spans="1:34">
      <c r="A110" s="39"/>
      <c r="B110" s="3">
        <f>+'Ark1'!C3211</f>
        <v>2011</v>
      </c>
      <c r="C110" s="3">
        <f>+'Ark1'!K3211</f>
        <v>6</v>
      </c>
      <c r="D110" s="3" t="str">
        <f t="shared" si="27"/>
        <v>Noroc Løftet</v>
      </c>
      <c r="E110" s="15">
        <f>+'Ark1'!Q3211</f>
        <v>1559</v>
      </c>
      <c r="F110" s="15"/>
      <c r="G110" s="310">
        <f>+'Ark1'!R3211</f>
        <v>859484.5</v>
      </c>
      <c r="H110" s="310"/>
      <c r="I110" s="310">
        <f>+'Ark1'!S3211</f>
        <v>859435.5</v>
      </c>
      <c r="J110" s="51">
        <f>+'Ark1'!AD3211</f>
        <v>57.451077970773937</v>
      </c>
      <c r="K110" s="51"/>
      <c r="L110" s="51">
        <f>+'Ark1'!AE3211</f>
        <v>56.7372239656126</v>
      </c>
      <c r="M110" s="12">
        <f>+'Ark1'!U3211</f>
        <v>60.901188047270551</v>
      </c>
      <c r="N110" s="12"/>
      <c r="O110" s="51">
        <f>+'Ark1'!W3211</f>
        <v>79.169188298597049</v>
      </c>
      <c r="P110" s="51"/>
      <c r="Q110" s="51">
        <f>+'Ark1'!X3211</f>
        <v>0</v>
      </c>
      <c r="R110" s="51"/>
      <c r="S110" s="51">
        <f>+'Ark1'!Y3211</f>
        <v>0</v>
      </c>
      <c r="T110" s="39"/>
      <c r="U110" s="12">
        <f>+'Ark1'!AA3211</f>
        <v>8.5149988366130138</v>
      </c>
      <c r="V110" s="12">
        <f>+'Ark1'!AB3211</f>
        <v>3.1443863687503608</v>
      </c>
      <c r="W110" s="15">
        <f>+'Ark1'!AC3211</f>
        <v>-39.479745812278409</v>
      </c>
      <c r="X110" s="15"/>
      <c r="Y110" s="15">
        <f t="shared" si="25"/>
        <v>551.30500320718409</v>
      </c>
      <c r="Z110" s="12">
        <f>+'Ark1'!T3211</f>
        <v>15.971828462293388</v>
      </c>
      <c r="AA110" s="51">
        <f>+'Ark1'!V3211</f>
        <v>85.777781662175556</v>
      </c>
      <c r="AB110" s="39"/>
      <c r="AC110" s="12"/>
      <c r="AD110" s="12"/>
      <c r="AE110"/>
      <c r="AF110"/>
      <c r="AG110"/>
      <c r="AH110"/>
    </row>
    <row r="111" spans="1:34">
      <c r="A111" s="39"/>
      <c r="B111" s="3">
        <f>+'Ark1'!C3212</f>
        <v>2011</v>
      </c>
      <c r="C111" s="3">
        <f>+'Ark1'!K3212</f>
        <v>7</v>
      </c>
      <c r="D111" s="3" t="str">
        <f t="shared" si="27"/>
        <v>Øko med kjeber</v>
      </c>
      <c r="E111" s="15">
        <f>+'Ark1'!Q3212</f>
        <v>80</v>
      </c>
      <c r="F111" s="15"/>
      <c r="G111" s="310">
        <f>+'Ark1'!R3212</f>
        <v>201</v>
      </c>
      <c r="H111" s="310"/>
      <c r="I111" s="310">
        <f>+'Ark1'!S3212</f>
        <v>133</v>
      </c>
      <c r="J111" s="51">
        <f>+'Ark1'!AD3212</f>
        <v>1.3435572918564048E-2</v>
      </c>
      <c r="K111" s="51"/>
      <c r="L111" s="51">
        <f>+'Ark1'!AE3212</f>
        <v>7.4980800082066253E-3</v>
      </c>
      <c r="M111" s="12">
        <f>+'Ark1'!U3212</f>
        <v>61.187969924812016</v>
      </c>
      <c r="N111" s="12"/>
      <c r="O111" s="51">
        <f>+'Ark1'!W3212</f>
        <v>67.608270676691703</v>
      </c>
      <c r="P111" s="51"/>
      <c r="Q111" s="51">
        <f>+'Ark1'!X3212</f>
        <v>0</v>
      </c>
      <c r="R111" s="51"/>
      <c r="S111" s="51">
        <f>+'Ark1'!Y3212</f>
        <v>0</v>
      </c>
      <c r="T111" s="39"/>
      <c r="U111" s="12">
        <f>+'Ark1'!AA3212</f>
        <v>14.31745895206377</v>
      </c>
      <c r="V111" s="12">
        <f>+'Ark1'!AB3212</f>
        <v>0</v>
      </c>
      <c r="W111" s="15">
        <f>+'Ark1'!AC3212</f>
        <v>0</v>
      </c>
      <c r="X111" s="15"/>
      <c r="Y111" s="15">
        <f t="shared" si="25"/>
        <v>2.5125000000000002</v>
      </c>
      <c r="Z111" s="12">
        <f>+'Ark1'!T3212</f>
        <v>14.253731343283579</v>
      </c>
      <c r="AA111" s="51">
        <f>+'Ark1'!V3212</f>
        <v>111.63825055596736</v>
      </c>
      <c r="AB111" s="39"/>
      <c r="AC111" s="12"/>
      <c r="AD111" s="12"/>
      <c r="AE111"/>
      <c r="AF111"/>
      <c r="AG111"/>
      <c r="AH111"/>
    </row>
    <row r="112" spans="1:34">
      <c r="A112" s="39"/>
      <c r="B112" s="3">
        <f>+'Ark1'!C3213</f>
        <v>2011</v>
      </c>
      <c r="C112" s="3">
        <f>+'Ark1'!K3213</f>
        <v>8</v>
      </c>
      <c r="D112" s="3" t="str">
        <f t="shared" si="27"/>
        <v>Økologisk</v>
      </c>
      <c r="E112" s="15">
        <f>+'Ark1'!Q3213</f>
        <v>11</v>
      </c>
      <c r="F112" s="15"/>
      <c r="G112" s="310">
        <f>+'Ark1'!R3213</f>
        <v>4032</v>
      </c>
      <c r="H112" s="310"/>
      <c r="I112" s="310">
        <f>+'Ark1'!S3213</f>
        <v>4032</v>
      </c>
      <c r="J112" s="51">
        <f>+'Ark1'!AD3213</f>
        <v>0.26951358212761312</v>
      </c>
      <c r="K112" s="51"/>
      <c r="L112" s="51">
        <f>+'Ark1'!AE3213</f>
        <v>0.26614877732663123</v>
      </c>
      <c r="M112" s="12">
        <f>+'Ark1'!U3213</f>
        <v>60.55208333333335</v>
      </c>
      <c r="N112" s="12"/>
      <c r="O112" s="51">
        <f>+'Ark1'!W3213</f>
        <v>79.15992063492078</v>
      </c>
      <c r="P112" s="51"/>
      <c r="Q112" s="51">
        <f>+'Ark1'!X3213</f>
        <v>0</v>
      </c>
      <c r="R112" s="51"/>
      <c r="S112" s="51">
        <f>+'Ark1'!Y3213</f>
        <v>0</v>
      </c>
      <c r="T112" s="39"/>
      <c r="U112" s="12">
        <f>+'Ark1'!AA3213</f>
        <v>10.945105441639065</v>
      </c>
      <c r="V112" s="12">
        <f>+'Ark1'!AB3213</f>
        <v>3.4057994459555254</v>
      </c>
      <c r="W112" s="15">
        <f>+'Ark1'!AC3213</f>
        <v>-46.924146297312689</v>
      </c>
      <c r="X112" s="15"/>
      <c r="Y112" s="15">
        <f t="shared" si="25"/>
        <v>366.54545454545456</v>
      </c>
      <c r="Z112" s="12">
        <f>+'Ark1'!T3213</f>
        <v>15.8452380952381</v>
      </c>
      <c r="AA112" s="51">
        <f>+'Ark1'!V3213</f>
        <v>85.763727665136244</v>
      </c>
      <c r="AB112" s="39"/>
      <c r="AC112" s="12"/>
      <c r="AD112" s="12"/>
      <c r="AE112"/>
      <c r="AF112"/>
      <c r="AG112"/>
      <c r="AH112"/>
    </row>
    <row r="113" spans="1:38">
      <c r="A113" s="39"/>
      <c r="B113" s="3">
        <f>+'Ark1'!C3214</f>
        <v>2011</v>
      </c>
      <c r="C113" s="3">
        <f>+'Ark1'!K3214</f>
        <v>9</v>
      </c>
      <c r="D113" s="3" t="str">
        <f t="shared" si="27"/>
        <v>Noroc Nortura</v>
      </c>
      <c r="E113" s="15">
        <f>+'Ark1'!Q3214</f>
        <v>0</v>
      </c>
      <c r="F113" s="15"/>
      <c r="G113" s="310">
        <f>+'Ark1'!R3214</f>
        <v>0</v>
      </c>
      <c r="H113" s="310"/>
      <c r="I113" s="310">
        <f>+'Ark1'!S3214</f>
        <v>0</v>
      </c>
      <c r="J113" s="51">
        <f>+'Ark1'!AD3214</f>
        <v>0</v>
      </c>
      <c r="K113" s="51"/>
      <c r="L113" s="51">
        <f>+'Ark1'!AE3214</f>
        <v>0</v>
      </c>
      <c r="M113" s="12">
        <f>+'Ark1'!U3214</f>
        <v>0</v>
      </c>
      <c r="N113" s="12"/>
      <c r="O113" s="51">
        <f>+'Ark1'!W3214</f>
        <v>0</v>
      </c>
      <c r="P113" s="51"/>
      <c r="Q113" s="51">
        <f>+'Ark1'!X3214</f>
        <v>0</v>
      </c>
      <c r="R113" s="51"/>
      <c r="S113" s="51">
        <f>+'Ark1'!Y3214</f>
        <v>0</v>
      </c>
      <c r="T113" s="39"/>
      <c r="U113" s="12">
        <f>+'Ark1'!AA3214</f>
        <v>0</v>
      </c>
      <c r="V113" s="12">
        <f>+'Ark1'!AB3214</f>
        <v>0</v>
      </c>
      <c r="W113" s="15">
        <f>+'Ark1'!AC3214</f>
        <v>0</v>
      </c>
      <c r="X113" s="15"/>
      <c r="Y113" s="15" t="e">
        <f t="shared" si="25"/>
        <v>#DIV/0!</v>
      </c>
      <c r="Z113" s="12">
        <f>+'Ark1'!T3214</f>
        <v>0</v>
      </c>
      <c r="AA113" s="51">
        <f>+'Ark1'!V3214</f>
        <v>0</v>
      </c>
      <c r="AB113" s="39"/>
      <c r="AC113" s="12"/>
      <c r="AD113" s="12"/>
      <c r="AE113"/>
      <c r="AF113"/>
      <c r="AG113"/>
      <c r="AH113"/>
    </row>
    <row r="114" spans="1:38" ht="15.6">
      <c r="A114" s="39"/>
      <c r="B114" s="39"/>
      <c r="C114" s="39"/>
      <c r="D114" s="39"/>
      <c r="E114" s="39"/>
      <c r="F114" s="39"/>
      <c r="G114" s="307"/>
      <c r="H114" s="307"/>
      <c r="I114" s="307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5"/>
      <c r="AD114" s="18"/>
      <c r="AE114"/>
      <c r="AF114"/>
      <c r="AG114"/>
      <c r="AH114"/>
    </row>
    <row r="115" spans="1:38">
      <c r="A115" s="39"/>
      <c r="B115" s="3">
        <f>+'Ark1'!C3215</f>
        <v>2010</v>
      </c>
      <c r="C115" s="3">
        <f>+'Ark1'!K3215</f>
        <v>0</v>
      </c>
      <c r="D115" s="3" t="str">
        <f>+D107</f>
        <v>Hybrid</v>
      </c>
      <c r="E115" s="15">
        <f>+'Ark1'!Q3215</f>
        <v>2489</v>
      </c>
      <c r="F115" s="15"/>
      <c r="G115" s="310">
        <f>+'Ark1'!R3215</f>
        <v>584414</v>
      </c>
      <c r="H115" s="310"/>
      <c r="I115" s="310">
        <f>+'Ark1'!S3215</f>
        <v>583735</v>
      </c>
      <c r="J115" s="51">
        <f>+'Ark1'!AD3215</f>
        <v>39.459357632711317</v>
      </c>
      <c r="K115" s="51"/>
      <c r="L115" s="51">
        <f>+'Ark1'!AE3215</f>
        <v>40.326589143310009</v>
      </c>
      <c r="M115" s="12">
        <f>+'Ark1'!U3215</f>
        <v>61.135258293574999</v>
      </c>
      <c r="N115" s="12"/>
      <c r="O115" s="51">
        <f>+'Ark1'!W3215</f>
        <v>81.512030270587005</v>
      </c>
      <c r="P115" s="51"/>
      <c r="Q115" s="51">
        <f>+'Ark1'!X3215</f>
        <v>0</v>
      </c>
      <c r="R115" s="51"/>
      <c r="S115" s="51">
        <f>+'Ark1'!Y3215</f>
        <v>0</v>
      </c>
      <c r="T115" s="39"/>
      <c r="U115" s="12">
        <f>+'Ark1'!AA3215</f>
        <v>9.4513081607355272</v>
      </c>
      <c r="V115" s="12">
        <f>+'Ark1'!AB3215</f>
        <v>3.2058986983018487</v>
      </c>
      <c r="W115" s="15">
        <f>+'Ark1'!AC3215</f>
        <v>-41.443118019831957</v>
      </c>
      <c r="X115" s="15"/>
      <c r="Y115" s="15">
        <f t="shared" si="25"/>
        <v>234.79871434310968</v>
      </c>
      <c r="Z115" s="12">
        <f>+'Ark1'!T3215</f>
        <v>16.064050484759093</v>
      </c>
      <c r="AA115" s="51">
        <f>+'Ark1'!V3215</f>
        <v>88.413841800926662</v>
      </c>
      <c r="AB115" s="39"/>
      <c r="AK115" s="12"/>
      <c r="AL115" s="12"/>
    </row>
    <row r="116" spans="1:38">
      <c r="A116" s="39"/>
      <c r="B116" s="3">
        <f>+'Ark1'!C3216</f>
        <v>2010</v>
      </c>
      <c r="C116" s="3">
        <f>+'Ark1'!K3216</f>
        <v>1</v>
      </c>
      <c r="D116" s="3" t="str">
        <f t="shared" ref="D116:D121" si="28">+D108</f>
        <v>Hampshire</v>
      </c>
      <c r="E116" s="15">
        <f>+'Ark1'!Q3216</f>
        <v>65</v>
      </c>
      <c r="F116" s="15"/>
      <c r="G116" s="310">
        <f>+'Ark1'!R3216</f>
        <v>24442</v>
      </c>
      <c r="H116" s="310"/>
      <c r="I116" s="310">
        <f>+'Ark1'!S3216</f>
        <v>24442</v>
      </c>
      <c r="J116" s="51">
        <f>+'Ark1'!AD3216</f>
        <v>1.6503123115783163</v>
      </c>
      <c r="K116" s="51"/>
      <c r="L116" s="51">
        <f>+'Ark1'!AE3216</f>
        <v>1.6962003827523049</v>
      </c>
      <c r="M116" s="12">
        <f>+'Ark1'!U3216</f>
        <v>60.51018738237461</v>
      </c>
      <c r="N116" s="12"/>
      <c r="O116" s="51">
        <f>+'Ark1'!W3216</f>
        <v>81.881609524588569</v>
      </c>
      <c r="P116" s="51"/>
      <c r="Q116" s="51">
        <f>+'Ark1'!X3216</f>
        <v>0</v>
      </c>
      <c r="R116" s="51"/>
      <c r="S116" s="51">
        <f>+'Ark1'!Y3216</f>
        <v>0</v>
      </c>
      <c r="T116" s="39"/>
      <c r="U116" s="12">
        <f>+'Ark1'!AA3216</f>
        <v>8.3088255641358302</v>
      </c>
      <c r="V116" s="12">
        <f>+'Ark1'!AB3216</f>
        <v>3.2782354595991499</v>
      </c>
      <c r="W116" s="15">
        <f>+'Ark1'!AC3216</f>
        <v>-41.642997473227247</v>
      </c>
      <c r="X116" s="15"/>
      <c r="Y116" s="15">
        <f t="shared" si="25"/>
        <v>376.03076923076924</v>
      </c>
      <c r="Z116" s="12">
        <f>+'Ark1'!T3216</f>
        <v>15.790647246542836</v>
      </c>
      <c r="AA116" s="51">
        <f>+'Ark1'!V3216</f>
        <v>88.712469690777738</v>
      </c>
      <c r="AB116" s="39"/>
      <c r="AK116" s="12"/>
      <c r="AL116" s="12"/>
    </row>
    <row r="117" spans="1:38">
      <c r="A117" s="39"/>
      <c r="B117" s="3">
        <f>+'Ark1'!C3217</f>
        <v>2010</v>
      </c>
      <c r="C117" s="3">
        <f>+'Ark1'!K3217</f>
        <v>3</v>
      </c>
      <c r="D117" s="3" t="str">
        <f t="shared" si="28"/>
        <v>Noroc KLF</v>
      </c>
      <c r="E117" s="15">
        <f>+'Ark1'!Q3217</f>
        <v>0</v>
      </c>
      <c r="F117" s="15"/>
      <c r="G117" s="310">
        <f>+'Ark1'!R3217</f>
        <v>0</v>
      </c>
      <c r="H117" s="310"/>
      <c r="I117" s="310">
        <f>+'Ark1'!S3217</f>
        <v>0</v>
      </c>
      <c r="J117" s="51">
        <f>+'Ark1'!AD3217</f>
        <v>0</v>
      </c>
      <c r="K117" s="51"/>
      <c r="L117" s="51">
        <f>+'Ark1'!AE3217</f>
        <v>0</v>
      </c>
      <c r="M117" s="12">
        <f>+'Ark1'!U3217</f>
        <v>0</v>
      </c>
      <c r="N117" s="12"/>
      <c r="O117" s="51">
        <f>+'Ark1'!W3217</f>
        <v>0</v>
      </c>
      <c r="P117" s="51"/>
      <c r="Q117" s="51">
        <f>+'Ark1'!X3217</f>
        <v>0</v>
      </c>
      <c r="R117" s="51"/>
      <c r="S117" s="51">
        <f>+'Ark1'!Y3217</f>
        <v>0</v>
      </c>
      <c r="T117" s="39"/>
      <c r="U117" s="12">
        <f>+'Ark1'!AA3217</f>
        <v>0</v>
      </c>
      <c r="V117" s="12">
        <f>+'Ark1'!AB3217</f>
        <v>0</v>
      </c>
      <c r="W117" s="15">
        <f>+'Ark1'!AC3217</f>
        <v>0</v>
      </c>
      <c r="X117" s="15"/>
      <c r="Y117" s="15" t="e">
        <f t="shared" si="25"/>
        <v>#DIV/0!</v>
      </c>
      <c r="Z117" s="12">
        <f>+'Ark1'!T3217</f>
        <v>0</v>
      </c>
      <c r="AA117" s="51">
        <f>+'Ark1'!V3217</f>
        <v>0</v>
      </c>
      <c r="AB117" s="39"/>
      <c r="AK117" s="12"/>
      <c r="AL117" s="12"/>
    </row>
    <row r="118" spans="1:38">
      <c r="A118" s="39"/>
      <c r="B118" s="3">
        <f>+'Ark1'!C3218</f>
        <v>2010</v>
      </c>
      <c r="C118" s="3">
        <f>+'Ark1'!K3218</f>
        <v>6</v>
      </c>
      <c r="D118" s="3" t="str">
        <f t="shared" si="28"/>
        <v>Noroc Løftet</v>
      </c>
      <c r="E118" s="15">
        <f>+'Ark1'!Q3218</f>
        <v>1585</v>
      </c>
      <c r="F118" s="15"/>
      <c r="G118" s="310">
        <f>+'Ark1'!R3218</f>
        <v>867663</v>
      </c>
      <c r="H118" s="310"/>
      <c r="I118" s="310">
        <f>+'Ark1'!S3218</f>
        <v>867628</v>
      </c>
      <c r="J118" s="51">
        <f>+'Ark1'!AD3218</f>
        <v>58.584196514236815</v>
      </c>
      <c r="K118" s="51"/>
      <c r="L118" s="51">
        <f>+'Ark1'!AE3218</f>
        <v>57.672684855405592</v>
      </c>
      <c r="M118" s="12">
        <f>+'Ark1'!U3218</f>
        <v>60.849562254791245</v>
      </c>
      <c r="N118" s="12"/>
      <c r="O118" s="51">
        <f>+'Ark1'!W3218</f>
        <v>78.430063103080229</v>
      </c>
      <c r="P118" s="51"/>
      <c r="Q118" s="51">
        <f>+'Ark1'!X3218</f>
        <v>0</v>
      </c>
      <c r="R118" s="51"/>
      <c r="S118" s="51">
        <f>+'Ark1'!Y3218</f>
        <v>0</v>
      </c>
      <c r="T118" s="39"/>
      <c r="U118" s="12">
        <f>+'Ark1'!AA3218</f>
        <v>8.3785627861566088</v>
      </c>
      <c r="V118" s="12">
        <f>+'Ark1'!AB3218</f>
        <v>3.071018394301555</v>
      </c>
      <c r="W118" s="15">
        <f>+'Ark1'!AC3218</f>
        <v>-38.723351565894312</v>
      </c>
      <c r="X118" s="15"/>
      <c r="Y118" s="15">
        <f t="shared" si="25"/>
        <v>547.42145110410092</v>
      </c>
      <c r="Z118" s="12">
        <f>+'Ark1'!T3218</f>
        <v>15.964287978166636</v>
      </c>
      <c r="AA118" s="51">
        <f>+'Ark1'!V3218</f>
        <v>84.974798164671924</v>
      </c>
      <c r="AB118" s="39"/>
      <c r="AK118" s="12"/>
      <c r="AL118" s="12"/>
    </row>
    <row r="119" spans="1:38">
      <c r="A119" s="39"/>
      <c r="B119" s="3">
        <f>+'Ark1'!C3219</f>
        <v>2010</v>
      </c>
      <c r="C119" s="3">
        <f>+'Ark1'!K3219</f>
        <v>7</v>
      </c>
      <c r="D119" s="3" t="str">
        <f t="shared" si="28"/>
        <v>Øko med kjeber</v>
      </c>
      <c r="E119" s="15">
        <f>+'Ark1'!Q3219</f>
        <v>81</v>
      </c>
      <c r="F119" s="15"/>
      <c r="G119" s="310">
        <f>+'Ark1'!R3219</f>
        <v>183</v>
      </c>
      <c r="H119" s="310"/>
      <c r="I119" s="310">
        <f>+'Ark1'!S3219</f>
        <v>64</v>
      </c>
      <c r="J119" s="51">
        <f>+'Ark1'!AD3219</f>
        <v>1.2356073685411664E-2</v>
      </c>
      <c r="K119" s="51"/>
      <c r="L119" s="51">
        <f>+'Ark1'!AE3219</f>
        <v>4.1710242148399589E-3</v>
      </c>
      <c r="M119" s="12">
        <f>+'Ark1'!U3219</f>
        <v>59.71875</v>
      </c>
      <c r="N119" s="12"/>
      <c r="O119" s="51">
        <f>+'Ark1'!W3219</f>
        <v>76.89687499999998</v>
      </c>
      <c r="P119" s="51"/>
      <c r="Q119" s="51">
        <f>+'Ark1'!X3219</f>
        <v>0</v>
      </c>
      <c r="R119" s="51"/>
      <c r="S119" s="51">
        <f>+'Ark1'!Y3219</f>
        <v>0</v>
      </c>
      <c r="T119" s="39"/>
      <c r="U119" s="12">
        <f>+'Ark1'!AA3219</f>
        <v>16.190428970054416</v>
      </c>
      <c r="V119" s="12">
        <f>+'Ark1'!AB3219</f>
        <v>2.6953011775124502</v>
      </c>
      <c r="W119" s="15">
        <f>+'Ark1'!AC3219</f>
        <v>-25.775087542394061</v>
      </c>
      <c r="X119" s="15"/>
      <c r="Y119" s="15">
        <f t="shared" si="25"/>
        <v>2.2592592592592591</v>
      </c>
      <c r="Z119" s="12">
        <f>+'Ark1'!T3219</f>
        <v>14.27868852459016</v>
      </c>
      <c r="AA119" s="51">
        <f>+'Ark1'!V3219</f>
        <v>217.11470747562288</v>
      </c>
      <c r="AB119" s="39"/>
      <c r="AK119" s="12"/>
      <c r="AL119" s="12"/>
    </row>
    <row r="120" spans="1:38">
      <c r="A120" s="39"/>
      <c r="B120" s="3">
        <f>+'Ark1'!C3220</f>
        <v>2010</v>
      </c>
      <c r="C120" s="3">
        <f>+'Ark1'!K3220</f>
        <v>8</v>
      </c>
      <c r="D120" s="3" t="str">
        <f t="shared" si="28"/>
        <v>Økologisk</v>
      </c>
      <c r="E120" s="15">
        <f>+'Ark1'!Q3220</f>
        <v>18</v>
      </c>
      <c r="F120" s="15"/>
      <c r="G120" s="310">
        <f>+'Ark1'!R3220</f>
        <v>4351</v>
      </c>
      <c r="H120" s="310"/>
      <c r="I120" s="310">
        <f>+'Ark1'!S3220</f>
        <v>4351</v>
      </c>
      <c r="J120" s="51">
        <f>+'Ark1'!AD3220</f>
        <v>0.29377746778812108</v>
      </c>
      <c r="K120" s="51"/>
      <c r="L120" s="51">
        <f>+'Ark1'!AE3220</f>
        <v>0.30035459431725076</v>
      </c>
      <c r="M120" s="12">
        <f>+'Ark1'!U3220</f>
        <v>59.953573891059506</v>
      </c>
      <c r="N120" s="12"/>
      <c r="O120" s="51">
        <f>+'Ark1'!W3220</f>
        <v>81.45001149161105</v>
      </c>
      <c r="P120" s="51"/>
      <c r="Q120" s="51">
        <f>+'Ark1'!X3220</f>
        <v>0</v>
      </c>
      <c r="R120" s="51"/>
      <c r="S120" s="51">
        <f>+'Ark1'!Y3220</f>
        <v>0</v>
      </c>
      <c r="T120" s="39"/>
      <c r="U120" s="12">
        <f>+'Ark1'!AA3220</f>
        <v>10.342434311283345</v>
      </c>
      <c r="V120" s="12">
        <f>+'Ark1'!AB3220</f>
        <v>3.4059792330499512</v>
      </c>
      <c r="W120" s="15">
        <f>+'Ark1'!AC3220</f>
        <v>-47.557938778456602</v>
      </c>
      <c r="X120" s="15"/>
      <c r="Y120" s="15">
        <f t="shared" si="25"/>
        <v>241.72222222222223</v>
      </c>
      <c r="Z120" s="12">
        <f>+'Ark1'!T3220</f>
        <v>15.548609515054013</v>
      </c>
      <c r="AA120" s="51">
        <f>+'Ark1'!V3220</f>
        <v>88.244866188094448</v>
      </c>
      <c r="AB120" s="39"/>
      <c r="AK120" s="12"/>
      <c r="AL120" s="12"/>
    </row>
    <row r="121" spans="1:38">
      <c r="A121" s="39"/>
      <c r="B121" s="3">
        <f>+'Ark1'!C3221</f>
        <v>2010</v>
      </c>
      <c r="C121" s="3">
        <f>+'Ark1'!K3221</f>
        <v>9</v>
      </c>
      <c r="D121" s="3" t="str">
        <f t="shared" si="28"/>
        <v>Noroc Nortura</v>
      </c>
      <c r="E121" s="15">
        <f>+'Ark1'!Q3221</f>
        <v>0</v>
      </c>
      <c r="F121" s="15"/>
      <c r="G121" s="310">
        <f>+'Ark1'!R3221</f>
        <v>0</v>
      </c>
      <c r="H121" s="310"/>
      <c r="I121" s="310">
        <f>+'Ark1'!S3221</f>
        <v>0</v>
      </c>
      <c r="J121" s="51">
        <f>+'Ark1'!AD3221</f>
        <v>0</v>
      </c>
      <c r="K121" s="51"/>
      <c r="L121" s="51">
        <f>+'Ark1'!AE3221</f>
        <v>0</v>
      </c>
      <c r="M121" s="12">
        <f>+'Ark1'!U3221</f>
        <v>0</v>
      </c>
      <c r="N121" s="12"/>
      <c r="O121" s="51">
        <f>+'Ark1'!W3221</f>
        <v>0</v>
      </c>
      <c r="P121" s="51"/>
      <c r="Q121" s="51">
        <f>+'Ark1'!X3221</f>
        <v>0</v>
      </c>
      <c r="R121" s="51"/>
      <c r="S121" s="51">
        <f>+'Ark1'!Y3221</f>
        <v>0</v>
      </c>
      <c r="T121" s="39"/>
      <c r="U121" s="12">
        <f>+'Ark1'!AA3221</f>
        <v>0</v>
      </c>
      <c r="V121" s="12">
        <f>+'Ark1'!AB3221</f>
        <v>0</v>
      </c>
      <c r="W121" s="15">
        <f>+'Ark1'!AC3221</f>
        <v>0</v>
      </c>
      <c r="X121" s="15"/>
      <c r="Y121" s="15" t="e">
        <f t="shared" si="25"/>
        <v>#DIV/0!</v>
      </c>
      <c r="Z121" s="12">
        <f>+'Ark1'!T3221</f>
        <v>0</v>
      </c>
      <c r="AA121" s="51">
        <f>+'Ark1'!V3221</f>
        <v>0</v>
      </c>
      <c r="AB121" s="39"/>
      <c r="AK121" s="12"/>
      <c r="AL121" s="12"/>
    </row>
    <row r="122" spans="1:38" ht="15.6">
      <c r="A122" s="39"/>
      <c r="B122" s="39"/>
      <c r="C122" s="39"/>
      <c r="D122" s="39"/>
      <c r="E122" s="39"/>
      <c r="F122" s="39"/>
      <c r="G122" s="307"/>
      <c r="H122" s="307"/>
      <c r="I122" s="307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5"/>
      <c r="AD122" s="18"/>
      <c r="AE122"/>
      <c r="AF122"/>
      <c r="AG122"/>
      <c r="AH122"/>
    </row>
    <row r="123" spans="1:38">
      <c r="A123" s="39"/>
      <c r="B123" s="3">
        <f>+'Ark1'!C3222</f>
        <v>2009</v>
      </c>
      <c r="C123" s="3">
        <f>+'Ark1'!K3222</f>
        <v>0</v>
      </c>
      <c r="D123" s="3" t="str">
        <f>+D115</f>
        <v>Hybrid</v>
      </c>
      <c r="E123" s="15">
        <f>+'Ark1'!Q3222</f>
        <v>2626</v>
      </c>
      <c r="F123" s="15"/>
      <c r="G123" s="310">
        <f>+'Ark1'!R3222</f>
        <v>547737</v>
      </c>
      <c r="H123" s="310"/>
      <c r="I123" s="310">
        <f>+'Ark1'!S3222</f>
        <v>547326</v>
      </c>
      <c r="J123" s="51">
        <f>+'Ark1'!AD3222</f>
        <v>38.326094759888576</v>
      </c>
      <c r="K123" s="51"/>
      <c r="L123" s="51">
        <f>+'Ark1'!AE3222</f>
        <v>39.303341359746021</v>
      </c>
      <c r="M123" s="12">
        <f>+'Ark1'!U3222</f>
        <v>59.734520194545837</v>
      </c>
      <c r="N123" s="12"/>
      <c r="O123" s="51">
        <f>+'Ark1'!W3222</f>
        <v>81.009773699770804</v>
      </c>
      <c r="P123" s="51"/>
      <c r="Q123" s="51">
        <f>+'Ark1'!X3222</f>
        <v>0</v>
      </c>
      <c r="R123" s="51"/>
      <c r="S123" s="51">
        <f>+'Ark1'!Y3222</f>
        <v>0</v>
      </c>
      <c r="T123" s="39"/>
      <c r="U123" s="12">
        <f>+'Ark1'!AA3222</f>
        <v>9.2559244745366698</v>
      </c>
      <c r="V123" s="12">
        <f>+'Ark1'!AB3222</f>
        <v>3.4165131489698291</v>
      </c>
      <c r="W123" s="15">
        <f>+'Ark1'!AC3222</f>
        <v>-30.570832916596089</v>
      </c>
      <c r="X123" s="15"/>
      <c r="Y123" s="15">
        <f t="shared" si="25"/>
        <v>208.58225437928408</v>
      </c>
      <c r="Z123" s="12">
        <f>+'Ark1'!T3222</f>
        <v>15.394662036707398</v>
      </c>
      <c r="AA123" s="51">
        <f>+'Ark1'!V3222</f>
        <v>87.832680418017986</v>
      </c>
      <c r="AB123" s="39"/>
      <c r="AK123" s="12"/>
      <c r="AL123" s="12"/>
    </row>
    <row r="124" spans="1:38">
      <c r="A124" s="39"/>
      <c r="B124" s="3">
        <f>+'Ark1'!C3223</f>
        <v>2009</v>
      </c>
      <c r="C124" s="3">
        <f>+'Ark1'!K3223</f>
        <v>1</v>
      </c>
      <c r="D124" s="3" t="str">
        <f t="shared" ref="D124:D129" si="29">+D116</f>
        <v>Hampshire</v>
      </c>
      <c r="E124" s="15">
        <f>+'Ark1'!Q3223</f>
        <v>58</v>
      </c>
      <c r="F124" s="15"/>
      <c r="G124" s="310">
        <f>+'Ark1'!R3223</f>
        <v>21649</v>
      </c>
      <c r="H124" s="310"/>
      <c r="I124" s="310">
        <f>+'Ark1'!S3223</f>
        <v>21649</v>
      </c>
      <c r="J124" s="51">
        <f>+'Ark1'!AD3223</f>
        <v>1.5148175592607911</v>
      </c>
      <c r="K124" s="51"/>
      <c r="L124" s="51">
        <f>+'Ark1'!AE3223</f>
        <v>1.5387971065840529</v>
      </c>
      <c r="M124" s="12">
        <f>+'Ark1'!U3223</f>
        <v>58.93468520485937</v>
      </c>
      <c r="N124" s="12"/>
      <c r="O124" s="51">
        <f>+'Ark1'!W3223</f>
        <v>80.185814587278884</v>
      </c>
      <c r="P124" s="51"/>
      <c r="Q124" s="51">
        <f>+'Ark1'!X3223</f>
        <v>0</v>
      </c>
      <c r="R124" s="51"/>
      <c r="S124" s="51">
        <f>+'Ark1'!Y3223</f>
        <v>0</v>
      </c>
      <c r="T124" s="39"/>
      <c r="U124" s="12">
        <f>+'Ark1'!AA3223</f>
        <v>7.8407823274881503</v>
      </c>
      <c r="V124" s="12">
        <f>+'Ark1'!AB3223</f>
        <v>3.1283803455292234</v>
      </c>
      <c r="W124" s="15">
        <f>+'Ark1'!AC3223</f>
        <v>-29.330503435697555</v>
      </c>
      <c r="X124" s="15"/>
      <c r="Y124" s="15">
        <f t="shared" si="25"/>
        <v>373.25862068965517</v>
      </c>
      <c r="Z124" s="12">
        <f>+'Ark1'!T3223</f>
        <v>15.06425239041064</v>
      </c>
      <c r="AA124" s="51">
        <f>+'Ark1'!V3223</f>
        <v>86.875205403334448</v>
      </c>
      <c r="AB124" s="39"/>
      <c r="AK124" s="12"/>
      <c r="AL124" s="12"/>
    </row>
    <row r="125" spans="1:38">
      <c r="A125" s="39"/>
      <c r="B125" s="3">
        <f>+'Ark1'!C3224</f>
        <v>2009</v>
      </c>
      <c r="C125" s="3">
        <f>+'Ark1'!K3224</f>
        <v>3</v>
      </c>
      <c r="D125" s="3" t="str">
        <f t="shared" si="29"/>
        <v>Noroc KLF</v>
      </c>
      <c r="E125" s="15">
        <f>+'Ark1'!Q3224</f>
        <v>0</v>
      </c>
      <c r="F125" s="15"/>
      <c r="G125" s="310">
        <f>+'Ark1'!R3224</f>
        <v>0</v>
      </c>
      <c r="H125" s="310"/>
      <c r="I125" s="310">
        <f>+'Ark1'!S3224</f>
        <v>0</v>
      </c>
      <c r="J125" s="51">
        <f>+'Ark1'!AD3224</f>
        <v>0</v>
      </c>
      <c r="K125" s="51"/>
      <c r="L125" s="51">
        <f>+'Ark1'!AE3224</f>
        <v>0</v>
      </c>
      <c r="M125" s="12">
        <f>+'Ark1'!U3224</f>
        <v>0</v>
      </c>
      <c r="N125" s="12"/>
      <c r="O125" s="51">
        <f>+'Ark1'!W3224</f>
        <v>0</v>
      </c>
      <c r="P125" s="51"/>
      <c r="Q125" s="51">
        <f>+'Ark1'!X3224</f>
        <v>0</v>
      </c>
      <c r="R125" s="51"/>
      <c r="S125" s="51">
        <f>+'Ark1'!Y3224</f>
        <v>0</v>
      </c>
      <c r="T125" s="39"/>
      <c r="U125" s="12">
        <f>+'Ark1'!AA3224</f>
        <v>0</v>
      </c>
      <c r="V125" s="12">
        <f>+'Ark1'!AB3224</f>
        <v>0</v>
      </c>
      <c r="W125" s="15">
        <f>+'Ark1'!AC3224</f>
        <v>0</v>
      </c>
      <c r="X125" s="15"/>
      <c r="Y125" s="15" t="e">
        <f t="shared" si="25"/>
        <v>#DIV/0!</v>
      </c>
      <c r="Z125" s="12">
        <f>+'Ark1'!T3224</f>
        <v>0</v>
      </c>
      <c r="AA125" s="51">
        <f>+'Ark1'!V3224</f>
        <v>0</v>
      </c>
      <c r="AB125" s="39"/>
      <c r="AK125" s="12"/>
      <c r="AL125" s="12"/>
    </row>
    <row r="126" spans="1:38">
      <c r="A126" s="39"/>
      <c r="B126" s="3">
        <f>+'Ark1'!C3225</f>
        <v>2009</v>
      </c>
      <c r="C126" s="3">
        <f>+'Ark1'!K3225</f>
        <v>6</v>
      </c>
      <c r="D126" s="3" t="str">
        <f t="shared" si="29"/>
        <v>Noroc Løftet</v>
      </c>
      <c r="E126" s="15">
        <f>+'Ark1'!Q3225</f>
        <v>1661</v>
      </c>
      <c r="F126" s="15"/>
      <c r="G126" s="310">
        <f>+'Ark1'!R3225</f>
        <v>856185</v>
      </c>
      <c r="H126" s="310"/>
      <c r="I126" s="310">
        <f>+'Ark1'!S3225</f>
        <v>856170</v>
      </c>
      <c r="J126" s="51">
        <f>+'Ark1'!AD3225</f>
        <v>59.908728900905366</v>
      </c>
      <c r="K126" s="51"/>
      <c r="L126" s="51">
        <f>+'Ark1'!AE3225</f>
        <v>58.905304415888573</v>
      </c>
      <c r="M126" s="12">
        <f>+'Ark1'!U3225</f>
        <v>59.330123690388582</v>
      </c>
      <c r="N126" s="12"/>
      <c r="O126" s="51">
        <f>+'Ark1'!W3225</f>
        <v>77.615493535163395</v>
      </c>
      <c r="P126" s="51"/>
      <c r="Q126" s="51">
        <f>+'Ark1'!X3225</f>
        <v>0</v>
      </c>
      <c r="R126" s="51"/>
      <c r="S126" s="51">
        <f>+'Ark1'!Y3225</f>
        <v>0</v>
      </c>
      <c r="T126" s="39"/>
      <c r="U126" s="12">
        <f>+'Ark1'!AA3225</f>
        <v>8.0651374865393048</v>
      </c>
      <c r="V126" s="12">
        <f>+'Ark1'!AB3225</f>
        <v>3.3678355916712746</v>
      </c>
      <c r="W126" s="15">
        <f>+'Ark1'!AC3225</f>
        <v>-28.221724871388819</v>
      </c>
      <c r="X126" s="15"/>
      <c r="Y126" s="15">
        <f t="shared" si="25"/>
        <v>515.46357615894044</v>
      </c>
      <c r="Z126" s="12">
        <f>+'Ark1'!T3225</f>
        <v>15.215691702143811</v>
      </c>
      <c r="AA126" s="51">
        <f>+'Ark1'!V3225</f>
        <v>84.091264061418556</v>
      </c>
      <c r="AB126" s="39"/>
      <c r="AK126" s="12"/>
      <c r="AL126" s="12"/>
    </row>
    <row r="127" spans="1:38">
      <c r="A127" s="39"/>
      <c r="B127" s="3">
        <f>+'Ark1'!C3226</f>
        <v>2009</v>
      </c>
      <c r="C127" s="3">
        <f>+'Ark1'!K3226</f>
        <v>7</v>
      </c>
      <c r="D127" s="3" t="str">
        <f t="shared" si="29"/>
        <v>Øko med kjeber</v>
      </c>
      <c r="E127" s="15">
        <f>+'Ark1'!Q3226</f>
        <v>112</v>
      </c>
      <c r="F127" s="15"/>
      <c r="G127" s="310">
        <f>+'Ark1'!R3226</f>
        <v>235</v>
      </c>
      <c r="H127" s="310"/>
      <c r="I127" s="310">
        <f>+'Ark1'!S3226</f>
        <v>98</v>
      </c>
      <c r="J127" s="51">
        <f>+'Ark1'!AD3226</f>
        <v>1.6443351952805486E-2</v>
      </c>
      <c r="K127" s="51"/>
      <c r="L127" s="51">
        <f>+'Ark1'!AE3226</f>
        <v>5.988298953374765E-3</v>
      </c>
      <c r="M127" s="12">
        <f>+'Ark1'!U3226</f>
        <v>59.561224489795919</v>
      </c>
      <c r="N127" s="12"/>
      <c r="O127" s="51">
        <f>+'Ark1'!W3226</f>
        <v>68.933673469387756</v>
      </c>
      <c r="P127" s="51"/>
      <c r="Q127" s="51">
        <f>+'Ark1'!X3226</f>
        <v>0</v>
      </c>
      <c r="R127" s="51"/>
      <c r="S127" s="51">
        <f>+'Ark1'!Y3226</f>
        <v>0</v>
      </c>
      <c r="T127" s="39"/>
      <c r="U127" s="12">
        <f>+'Ark1'!AA3226</f>
        <v>14.702442833799203</v>
      </c>
      <c r="V127" s="12">
        <f>+'Ark1'!AB3226</f>
        <v>2.6110687722228594</v>
      </c>
      <c r="W127" s="15">
        <f>+'Ark1'!AC3226</f>
        <v>-28.913190716390925</v>
      </c>
      <c r="X127" s="15"/>
      <c r="Y127" s="15">
        <f t="shared" si="25"/>
        <v>2.0982142857142856</v>
      </c>
      <c r="Z127" s="12">
        <f>+'Ark1'!T3226</f>
        <v>14.459574468085099</v>
      </c>
      <c r="AA127" s="51">
        <f>+'Ark1'!V3226</f>
        <v>169.05720034492677</v>
      </c>
      <c r="AB127" s="39"/>
      <c r="AK127" s="12"/>
      <c r="AL127" s="12"/>
    </row>
    <row r="128" spans="1:38">
      <c r="A128" s="39"/>
      <c r="B128" s="3">
        <f>+'Ark1'!C3227</f>
        <v>2009</v>
      </c>
      <c r="C128" s="3">
        <f>+'Ark1'!K3227</f>
        <v>8</v>
      </c>
      <c r="D128" s="3" t="str">
        <f t="shared" si="29"/>
        <v>Økologisk</v>
      </c>
      <c r="E128" s="15">
        <f>+'Ark1'!Q3227</f>
        <v>18</v>
      </c>
      <c r="F128" s="15"/>
      <c r="G128" s="310">
        <f>+'Ark1'!R3227</f>
        <v>3343</v>
      </c>
      <c r="H128" s="310"/>
      <c r="I128" s="310">
        <f>+'Ark1'!S3227</f>
        <v>3343</v>
      </c>
      <c r="J128" s="51">
        <f>+'Ark1'!AD3227</f>
        <v>0.23391542799246273</v>
      </c>
      <c r="K128" s="51"/>
      <c r="L128" s="51">
        <f>+'Ark1'!AE3227</f>
        <v>0.24656881882797704</v>
      </c>
      <c r="M128" s="12">
        <f>+'Ark1'!U3227</f>
        <v>58.505833084056242</v>
      </c>
      <c r="N128" s="12"/>
      <c r="O128" s="51">
        <f>+'Ark1'!W3227</f>
        <v>83.206221956326644</v>
      </c>
      <c r="P128" s="51"/>
      <c r="Q128" s="51">
        <f>+'Ark1'!X3227</f>
        <v>0</v>
      </c>
      <c r="R128" s="51"/>
      <c r="S128" s="51">
        <f>+'Ark1'!Y3227</f>
        <v>0</v>
      </c>
      <c r="T128" s="39"/>
      <c r="U128" s="12">
        <f>+'Ark1'!AA3227</f>
        <v>11.726193104384796</v>
      </c>
      <c r="V128" s="12">
        <f>+'Ark1'!AB3227</f>
        <v>3.9704877577771311</v>
      </c>
      <c r="W128" s="15">
        <f>+'Ark1'!AC3227</f>
        <v>-52.24281348220272</v>
      </c>
      <c r="X128" s="15"/>
      <c r="Y128" s="15">
        <f t="shared" si="25"/>
        <v>185.72222222222223</v>
      </c>
      <c r="Z128" s="12">
        <f>+'Ark1'!T3227</f>
        <v>14.725097218067605</v>
      </c>
      <c r="AA128" s="51">
        <f>+'Ark1'!V3227</f>
        <v>90.147586084861018</v>
      </c>
      <c r="AB128" s="39"/>
      <c r="AK128" s="12"/>
      <c r="AL128" s="12"/>
    </row>
    <row r="129" spans="1:38">
      <c r="A129" s="39"/>
      <c r="B129" s="3">
        <f>+'Ark1'!C3228</f>
        <v>2009</v>
      </c>
      <c r="C129" s="3">
        <f>+'Ark1'!K3228</f>
        <v>9</v>
      </c>
      <c r="D129" s="3" t="str">
        <f t="shared" si="29"/>
        <v>Noroc Nortura</v>
      </c>
      <c r="E129" s="15">
        <f>+'Ark1'!Q3228</f>
        <v>0</v>
      </c>
      <c r="F129" s="15"/>
      <c r="G129" s="310">
        <f>+'Ark1'!R3228</f>
        <v>0</v>
      </c>
      <c r="H129" s="310"/>
      <c r="I129" s="310">
        <f>+'Ark1'!S3228</f>
        <v>0</v>
      </c>
      <c r="J129" s="51">
        <f>+'Ark1'!AD3228</f>
        <v>0</v>
      </c>
      <c r="K129" s="51"/>
      <c r="L129" s="51">
        <f>+'Ark1'!AE3228</f>
        <v>0</v>
      </c>
      <c r="M129" s="12">
        <f>+'Ark1'!U3228</f>
        <v>0</v>
      </c>
      <c r="N129" s="12"/>
      <c r="O129" s="51">
        <f>+'Ark1'!W3228</f>
        <v>0</v>
      </c>
      <c r="P129" s="51"/>
      <c r="Q129" s="51">
        <f>+'Ark1'!X3228</f>
        <v>0</v>
      </c>
      <c r="R129" s="51"/>
      <c r="S129" s="51">
        <f>+'Ark1'!Y3228</f>
        <v>0</v>
      </c>
      <c r="T129" s="39"/>
      <c r="U129" s="12">
        <f>+'Ark1'!AA3228</f>
        <v>0</v>
      </c>
      <c r="V129" s="12">
        <f>+'Ark1'!AB3228</f>
        <v>0</v>
      </c>
      <c r="W129" s="15">
        <f>+'Ark1'!AC3228</f>
        <v>0</v>
      </c>
      <c r="X129" s="15"/>
      <c r="Y129" s="15" t="e">
        <f t="shared" si="25"/>
        <v>#DIV/0!</v>
      </c>
      <c r="Z129" s="12">
        <f>+'Ark1'!T3228</f>
        <v>0</v>
      </c>
      <c r="AA129" s="51">
        <f>+'Ark1'!V3228</f>
        <v>0</v>
      </c>
      <c r="AB129" s="39"/>
      <c r="AK129" s="12"/>
      <c r="AL129" s="12"/>
    </row>
    <row r="130" spans="1:38" ht="15.6">
      <c r="A130" s="39"/>
      <c r="B130" s="39"/>
      <c r="C130" s="39"/>
      <c r="D130" s="39"/>
      <c r="E130" s="39"/>
      <c r="F130" s="39"/>
      <c r="G130" s="307"/>
      <c r="H130" s="307"/>
      <c r="I130" s="307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5"/>
      <c r="AD130" s="18"/>
      <c r="AE130"/>
      <c r="AF130"/>
      <c r="AG130"/>
      <c r="AH130"/>
    </row>
    <row r="131" spans="1:38">
      <c r="A131" s="39"/>
      <c r="B131" s="3">
        <f>+'Ark1'!C3229</f>
        <v>2008</v>
      </c>
      <c r="C131" s="3">
        <f>+'Ark1'!K3229</f>
        <v>0</v>
      </c>
      <c r="D131" s="3" t="str">
        <f>+D123</f>
        <v>Hybrid</v>
      </c>
      <c r="E131" s="15">
        <f>+'Ark1'!Q3229</f>
        <v>2787</v>
      </c>
      <c r="F131" s="15"/>
      <c r="G131" s="310">
        <f>+'Ark1'!R3229</f>
        <v>549618</v>
      </c>
      <c r="H131" s="310"/>
      <c r="I131" s="310">
        <f>+'Ark1'!S3229</f>
        <v>549022</v>
      </c>
      <c r="J131" s="51">
        <f>+'Ark1'!AD3229</f>
        <v>38.85428846526343</v>
      </c>
      <c r="K131" s="51"/>
      <c r="L131" s="51">
        <f>+'Ark1'!AE3229</f>
        <v>39.642088041995741</v>
      </c>
      <c r="M131" s="12">
        <f>+'Ark1'!U3229</f>
        <v>57.461356739802753</v>
      </c>
      <c r="N131" s="12"/>
      <c r="O131" s="51">
        <f>+'Ark1'!W3229</f>
        <v>80.970152380049527</v>
      </c>
      <c r="P131" s="51"/>
      <c r="Q131" s="51">
        <f>+'Ark1'!X3229</f>
        <v>0</v>
      </c>
      <c r="R131" s="51"/>
      <c r="S131" s="51">
        <f>+'Ark1'!Y3229</f>
        <v>0</v>
      </c>
      <c r="T131" s="39"/>
      <c r="U131" s="12">
        <f>+'Ark1'!AA3229</f>
        <v>9.2911497155172231</v>
      </c>
      <c r="V131" s="12">
        <f>+'Ark1'!AB3229</f>
        <v>2.5272291763477313</v>
      </c>
      <c r="W131" s="15">
        <f>+'Ark1'!AC3229</f>
        <v>-16.919797080015258</v>
      </c>
      <c r="X131" s="15"/>
      <c r="Y131" s="15">
        <f t="shared" si="25"/>
        <v>197.20775026910655</v>
      </c>
      <c r="Z131" s="12">
        <f>+'Ark1'!T3229</f>
        <v>14.26434723753589</v>
      </c>
      <c r="AA131" s="51">
        <f>+'Ark1'!V3229</f>
        <v>87.815199356978894</v>
      </c>
      <c r="AB131" s="39"/>
      <c r="AK131" s="12"/>
      <c r="AL131" s="12"/>
    </row>
    <row r="132" spans="1:38">
      <c r="A132" s="39"/>
      <c r="B132" s="3">
        <f>+'Ark1'!C3230</f>
        <v>2008</v>
      </c>
      <c r="C132" s="3">
        <f>+'Ark1'!K3230</f>
        <v>1</v>
      </c>
      <c r="D132" s="3" t="str">
        <f t="shared" ref="D132:D137" si="30">+D124</f>
        <v>Hampshire</v>
      </c>
      <c r="E132" s="15">
        <f>+'Ark1'!Q3230</f>
        <v>46</v>
      </c>
      <c r="F132" s="15"/>
      <c r="G132" s="310">
        <f>+'Ark1'!R3230</f>
        <v>11685</v>
      </c>
      <c r="H132" s="310"/>
      <c r="I132" s="310">
        <f>+'Ark1'!S3230</f>
        <v>11685</v>
      </c>
      <c r="J132" s="51">
        <f>+'Ark1'!AD3230</f>
        <v>0.82605074927786848</v>
      </c>
      <c r="K132" s="51"/>
      <c r="L132" s="51">
        <f>+'Ark1'!AE3230</f>
        <v>0.83728921217709773</v>
      </c>
      <c r="M132" s="12">
        <f>+'Ark1'!U3230</f>
        <v>56.698844672657245</v>
      </c>
      <c r="N132" s="12"/>
      <c r="O132" s="51">
        <f>+'Ark1'!W3230</f>
        <v>80.353530166880716</v>
      </c>
      <c r="P132" s="51"/>
      <c r="Q132" s="51">
        <f>+'Ark1'!X3230</f>
        <v>0</v>
      </c>
      <c r="R132" s="51"/>
      <c r="S132" s="51">
        <f>+'Ark1'!Y3230</f>
        <v>0</v>
      </c>
      <c r="T132" s="39"/>
      <c r="U132" s="12">
        <f>+'Ark1'!AA3230</f>
        <v>7.6118265237625247</v>
      </c>
      <c r="V132" s="12">
        <f>+'Ark1'!AB3230</f>
        <v>2.5908768942457701</v>
      </c>
      <c r="W132" s="15">
        <f>+'Ark1'!AC3230</f>
        <v>-4.464230660050033</v>
      </c>
      <c r="X132" s="15"/>
      <c r="Y132" s="15">
        <f t="shared" ref="Y132:Y137" si="31">+G132/E132</f>
        <v>254.02173913043478</v>
      </c>
      <c r="Z132" s="12">
        <f>+'Ark1'!T3230</f>
        <v>13.814120667522465</v>
      </c>
      <c r="AA132" s="51">
        <f>+'Ark1'!V3230</f>
        <v>87.056912423489194</v>
      </c>
      <c r="AB132" s="39"/>
      <c r="AK132" s="12"/>
      <c r="AL132" s="12"/>
    </row>
    <row r="133" spans="1:38">
      <c r="A133" s="39"/>
      <c r="B133" s="3">
        <f>+'Ark1'!C3231</f>
        <v>2008</v>
      </c>
      <c r="C133" s="3">
        <f>+'Ark1'!K3231</f>
        <v>3</v>
      </c>
      <c r="D133" s="3" t="str">
        <f t="shared" si="30"/>
        <v>Noroc KLF</v>
      </c>
      <c r="E133" s="15">
        <f>+'Ark1'!Q3231</f>
        <v>0</v>
      </c>
      <c r="F133" s="15"/>
      <c r="G133" s="310">
        <f>+'Ark1'!R3231</f>
        <v>0</v>
      </c>
      <c r="H133" s="310"/>
      <c r="I133" s="310">
        <f>+'Ark1'!S3231</f>
        <v>0</v>
      </c>
      <c r="J133" s="51">
        <f>+'Ark1'!AD3231</f>
        <v>0</v>
      </c>
      <c r="K133" s="51"/>
      <c r="L133" s="51">
        <f>+'Ark1'!AE3231</f>
        <v>0</v>
      </c>
      <c r="M133" s="12">
        <f>+'Ark1'!U3231</f>
        <v>0</v>
      </c>
      <c r="N133" s="12"/>
      <c r="O133" s="51">
        <f>+'Ark1'!W3231</f>
        <v>0</v>
      </c>
      <c r="P133" s="51"/>
      <c r="Q133" s="51">
        <f>+'Ark1'!X3231</f>
        <v>0</v>
      </c>
      <c r="R133" s="51"/>
      <c r="S133" s="51">
        <f>+'Ark1'!Y3231</f>
        <v>0</v>
      </c>
      <c r="T133" s="39"/>
      <c r="U133" s="12">
        <f>+'Ark1'!AA3231</f>
        <v>0</v>
      </c>
      <c r="V133" s="12">
        <f>+'Ark1'!AB3231</f>
        <v>0</v>
      </c>
      <c r="W133" s="15">
        <f>+'Ark1'!AC3231</f>
        <v>0</v>
      </c>
      <c r="X133" s="15"/>
      <c r="Y133" s="15" t="e">
        <f t="shared" si="31"/>
        <v>#DIV/0!</v>
      </c>
      <c r="Z133" s="12">
        <f>+'Ark1'!T3231</f>
        <v>0</v>
      </c>
      <c r="AA133" s="51">
        <f>+'Ark1'!V3231</f>
        <v>0</v>
      </c>
      <c r="AB133" s="39"/>
      <c r="AK133" s="12"/>
      <c r="AL133" s="12"/>
    </row>
    <row r="134" spans="1:38">
      <c r="A134" s="39"/>
      <c r="B134" s="3">
        <f>+'Ark1'!C3232</f>
        <v>2008</v>
      </c>
      <c r="C134" s="3">
        <f>+'Ark1'!K3232</f>
        <v>6</v>
      </c>
      <c r="D134" s="3" t="str">
        <f t="shared" si="30"/>
        <v>Noroc Løftet</v>
      </c>
      <c r="E134" s="15">
        <f>+'Ark1'!Q3232</f>
        <v>1755</v>
      </c>
      <c r="F134" s="15"/>
      <c r="G134" s="310">
        <f>+'Ark1'!R3232</f>
        <v>852231</v>
      </c>
      <c r="H134" s="310"/>
      <c r="I134" s="310">
        <f>+'Ark1'!S3232</f>
        <v>852196</v>
      </c>
      <c r="J134" s="51">
        <f>+'Ark1'!AD3232</f>
        <v>60.246988113635162</v>
      </c>
      <c r="K134" s="51"/>
      <c r="L134" s="51">
        <f>+'Ark1'!AE3232</f>
        <v>59.443090576804686</v>
      </c>
      <c r="M134" s="12">
        <f>+'Ark1'!U3232</f>
        <v>56.645675408004749</v>
      </c>
      <c r="N134" s="12"/>
      <c r="O134" s="51">
        <f>+'Ark1'!W3232</f>
        <v>78.220407159856308</v>
      </c>
      <c r="P134" s="51"/>
      <c r="Q134" s="51">
        <f>+'Ark1'!X3232</f>
        <v>0</v>
      </c>
      <c r="R134" s="51"/>
      <c r="S134" s="51">
        <f>+'Ark1'!Y3232</f>
        <v>0</v>
      </c>
      <c r="T134" s="39"/>
      <c r="U134" s="12">
        <f>+'Ark1'!AA3232</f>
        <v>8.1759702773038487</v>
      </c>
      <c r="V134" s="12">
        <f>+'Ark1'!AB3232</f>
        <v>2.4654435419369718</v>
      </c>
      <c r="W134" s="15">
        <f>+'Ark1'!AC3232</f>
        <v>-21.428811897731944</v>
      </c>
      <c r="X134" s="15"/>
      <c r="Y134" s="15">
        <f t="shared" si="31"/>
        <v>485.6017094017094</v>
      </c>
      <c r="Z134" s="12">
        <f>+'Ark1'!T3232</f>
        <v>13.761378077070653</v>
      </c>
      <c r="AA134" s="51">
        <f>+'Ark1'!V3232</f>
        <v>84.747766203176866</v>
      </c>
      <c r="AB134" s="39"/>
      <c r="AK134" s="12"/>
      <c r="AL134" s="12"/>
    </row>
    <row r="135" spans="1:38">
      <c r="A135" s="39"/>
      <c r="B135" s="3">
        <f>+'Ark1'!C3233</f>
        <v>2008</v>
      </c>
      <c r="C135" s="3">
        <f>+'Ark1'!K3233</f>
        <v>7</v>
      </c>
      <c r="D135" s="3" t="str">
        <f t="shared" si="30"/>
        <v>Øko med kjeber</v>
      </c>
      <c r="E135" s="15">
        <f>+'Ark1'!Q3233</f>
        <v>60</v>
      </c>
      <c r="F135" s="15"/>
      <c r="G135" s="310">
        <f>+'Ark1'!R3233</f>
        <v>120</v>
      </c>
      <c r="H135" s="310"/>
      <c r="I135" s="310">
        <f>+'Ark1'!S3233</f>
        <v>99</v>
      </c>
      <c r="J135" s="51">
        <f>+'Ark1'!AD3233</f>
        <v>8.4831912634440888E-3</v>
      </c>
      <c r="K135" s="51"/>
      <c r="L135" s="51">
        <f>+'Ark1'!AE3233</f>
        <v>6.1658977376157723E-3</v>
      </c>
      <c r="M135" s="12">
        <f>+'Ark1'!U3233</f>
        <v>59.393939393939391</v>
      </c>
      <c r="N135" s="12"/>
      <c r="O135" s="51">
        <f>+'Ark1'!W3233</f>
        <v>69.842424242424201</v>
      </c>
      <c r="P135" s="51"/>
      <c r="Q135" s="51">
        <f>+'Ark1'!X3233</f>
        <v>0</v>
      </c>
      <c r="R135" s="51"/>
      <c r="S135" s="51">
        <f>+'Ark1'!Y3233</f>
        <v>0</v>
      </c>
      <c r="T135" s="39"/>
      <c r="U135" s="12">
        <f>+'Ark1'!AA3233</f>
        <v>12.81914675069998</v>
      </c>
      <c r="V135" s="12">
        <f>+'Ark1'!AB3233</f>
        <v>1.99908151545096</v>
      </c>
      <c r="W135" s="15">
        <f>+'Ark1'!AC3233</f>
        <v>-38.14130283740085</v>
      </c>
      <c r="X135" s="15"/>
      <c r="Y135" s="15">
        <f t="shared" si="31"/>
        <v>2</v>
      </c>
      <c r="Z135" s="12">
        <f>+'Ark1'!T3233</f>
        <v>15.775</v>
      </c>
      <c r="AA135" s="51">
        <f>+'Ark1'!V3233</f>
        <v>88.775074690567649</v>
      </c>
      <c r="AB135" s="39"/>
      <c r="AK135" s="12"/>
      <c r="AL135" s="12"/>
    </row>
    <row r="136" spans="1:38">
      <c r="A136" s="39"/>
      <c r="B136" s="3">
        <f>+'Ark1'!C3234</f>
        <v>2008</v>
      </c>
      <c r="C136" s="3">
        <f>+'Ark1'!K3234</f>
        <v>8</v>
      </c>
      <c r="D136" s="3" t="str">
        <f t="shared" si="30"/>
        <v>Økologisk</v>
      </c>
      <c r="E136" s="15">
        <f>+'Ark1'!Q3234</f>
        <v>9</v>
      </c>
      <c r="F136" s="15"/>
      <c r="G136" s="310">
        <f>+'Ark1'!R3234</f>
        <v>874</v>
      </c>
      <c r="H136" s="310"/>
      <c r="I136" s="310">
        <f>+'Ark1'!S3234</f>
        <v>874</v>
      </c>
      <c r="J136" s="51">
        <f>+'Ark1'!AD3234</f>
        <v>6.1785909702084467E-2</v>
      </c>
      <c r="K136" s="51"/>
      <c r="L136" s="51">
        <f>+'Ark1'!AE3234</f>
        <v>6.9080009480557869E-2</v>
      </c>
      <c r="M136" s="12">
        <f>+'Ark1'!U3234</f>
        <v>55.870709382151027</v>
      </c>
      <c r="N136" s="12"/>
      <c r="O136" s="51">
        <f>+'Ark1'!W3234</f>
        <v>88.63375286041186</v>
      </c>
      <c r="P136" s="51"/>
      <c r="Q136" s="51">
        <f>+'Ark1'!X3234</f>
        <v>0</v>
      </c>
      <c r="R136" s="51"/>
      <c r="S136" s="51">
        <f>+'Ark1'!Y3234</f>
        <v>0</v>
      </c>
      <c r="T136" s="39"/>
      <c r="U136" s="12">
        <f>+'Ark1'!AA3234</f>
        <v>10.971928727993044</v>
      </c>
      <c r="V136" s="12">
        <f>+'Ark1'!AB3234</f>
        <v>3.252598004050542</v>
      </c>
      <c r="W136" s="15">
        <f>+'Ark1'!AC3234</f>
        <v>-15.426679976458452</v>
      </c>
      <c r="X136" s="15"/>
      <c r="Y136" s="15">
        <f t="shared" si="31"/>
        <v>97.111111111111114</v>
      </c>
      <c r="Z136" s="12">
        <f>+'Ark1'!T3234</f>
        <v>13.289473684210524</v>
      </c>
      <c r="AA136" s="51">
        <f>+'Ark1'!V3234</f>
        <v>96.027901257217579</v>
      </c>
      <c r="AB136" s="39"/>
      <c r="AK136" s="12"/>
      <c r="AL136" s="12"/>
    </row>
    <row r="137" spans="1:38">
      <c r="A137" s="39"/>
      <c r="B137" s="3">
        <f>+'Ark1'!C3235</f>
        <v>2008</v>
      </c>
      <c r="C137" s="3">
        <f>+'Ark1'!K3235</f>
        <v>9</v>
      </c>
      <c r="D137" s="3" t="str">
        <f t="shared" si="30"/>
        <v>Noroc Nortura</v>
      </c>
      <c r="E137" s="15">
        <f>+'Ark1'!Q3235</f>
        <v>0</v>
      </c>
      <c r="F137" s="15"/>
      <c r="G137" s="310">
        <f>+'Ark1'!R3235</f>
        <v>0</v>
      </c>
      <c r="H137" s="310"/>
      <c r="I137" s="310">
        <f>+'Ark1'!S3235</f>
        <v>0</v>
      </c>
      <c r="J137" s="51">
        <f>+'Ark1'!AD3235</f>
        <v>0</v>
      </c>
      <c r="K137" s="51"/>
      <c r="L137" s="51">
        <f>+'Ark1'!AE3235</f>
        <v>0</v>
      </c>
      <c r="M137" s="12">
        <f>+'Ark1'!U3235</f>
        <v>0</v>
      </c>
      <c r="N137" s="12"/>
      <c r="O137" s="51">
        <f>+'Ark1'!W3235</f>
        <v>0</v>
      </c>
      <c r="P137" s="51"/>
      <c r="Q137" s="51">
        <f>+'Ark1'!X3235</f>
        <v>0</v>
      </c>
      <c r="R137" s="51"/>
      <c r="S137" s="51">
        <f>+'Ark1'!Y3235</f>
        <v>0</v>
      </c>
      <c r="T137" s="39"/>
      <c r="U137" s="12">
        <f>+'Ark1'!AA3235</f>
        <v>0</v>
      </c>
      <c r="V137" s="12">
        <f>+'Ark1'!AB3235</f>
        <v>0</v>
      </c>
      <c r="W137" s="15">
        <f>+'Ark1'!AC3235</f>
        <v>0</v>
      </c>
      <c r="X137" s="15"/>
      <c r="Y137" s="15" t="e">
        <f t="shared" si="31"/>
        <v>#DIV/0!</v>
      </c>
      <c r="Z137" s="12">
        <f>+'Ark1'!T3235</f>
        <v>0</v>
      </c>
      <c r="AA137" s="51">
        <f>+'Ark1'!V3235</f>
        <v>0</v>
      </c>
      <c r="AB137" s="39"/>
      <c r="AK137" s="12"/>
      <c r="AL137" s="12"/>
    </row>
    <row r="138" spans="1: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116"/>
      <c r="AD138" s="116"/>
      <c r="AE138" s="82"/>
      <c r="AF138" s="82"/>
      <c r="AG138" s="82"/>
      <c r="AH138" s="116"/>
      <c r="AI138" s="66"/>
      <c r="AJ138" s="13"/>
    </row>
    <row r="139" spans="1:38" ht="15.6">
      <c r="A139" s="39"/>
      <c r="B139" s="3">
        <f>+'Ark1'!C3236</f>
        <v>2007</v>
      </c>
      <c r="C139" s="3">
        <f>+'Ark1'!K3236</f>
        <v>0</v>
      </c>
      <c r="D139" s="3" t="str">
        <f>+D131</f>
        <v>Hybrid</v>
      </c>
      <c r="E139" s="15">
        <f>+'Ark1'!Q3236</f>
        <v>2926</v>
      </c>
      <c r="F139" s="15"/>
      <c r="G139" s="310">
        <f>+'Ark1'!R3236</f>
        <v>557481</v>
      </c>
      <c r="H139" s="310"/>
      <c r="I139" s="310">
        <f>+'Ark1'!S3236</f>
        <v>556887</v>
      </c>
      <c r="J139" s="51">
        <f>+'Ark1'!AD3236</f>
        <v>40.194454057795475</v>
      </c>
      <c r="K139" s="51"/>
      <c r="L139" s="51">
        <f>+'Ark1'!AE3236</f>
        <v>40.841522327714621</v>
      </c>
      <c r="M139" s="12">
        <f>+'Ark1'!U3236</f>
        <v>57.609498874996191</v>
      </c>
      <c r="N139" s="12"/>
      <c r="O139" s="51">
        <f>+'Ark1'!W3236</f>
        <v>78.870597087022816</v>
      </c>
      <c r="P139" s="51"/>
      <c r="Q139" s="51">
        <f>+'Ark1'!X3236</f>
        <v>0</v>
      </c>
      <c r="R139" s="51"/>
      <c r="S139" s="51">
        <f>+'Ark1'!Y3236</f>
        <v>0</v>
      </c>
      <c r="T139" s="39"/>
      <c r="U139" s="12">
        <f>+'Ark1'!AA3236</f>
        <v>9.3521299916880984</v>
      </c>
      <c r="V139" s="12">
        <f>+'Ark1'!AB3236</f>
        <v>2.4553988980774317</v>
      </c>
      <c r="W139" s="15">
        <f>+'Ark1'!AC3236</f>
        <v>-19.062073808529263</v>
      </c>
      <c r="X139" s="15"/>
      <c r="Y139" s="15">
        <f t="shared" ref="Y139:Y211" si="32">+G139/E139</f>
        <v>190.52665755297335</v>
      </c>
      <c r="Z139" s="12">
        <f>+'Ark1'!T3236</f>
        <v>14.35648210432284</v>
      </c>
      <c r="AA139" s="51">
        <f>+'Ark1'!V3236</f>
        <v>85.536316967202509</v>
      </c>
      <c r="AB139" s="39"/>
      <c r="AC139" s="5"/>
      <c r="AD139" s="18"/>
      <c r="AE139"/>
      <c r="AF139"/>
      <c r="AG139"/>
      <c r="AH139"/>
    </row>
    <row r="140" spans="1:38">
      <c r="A140" s="39"/>
      <c r="B140" s="3">
        <f>+'Ark1'!C3237</f>
        <v>2007</v>
      </c>
      <c r="C140" s="3">
        <f>+'Ark1'!K3237</f>
        <v>1</v>
      </c>
      <c r="D140" s="3" t="str">
        <f t="shared" ref="D140:D145" si="33">+D131</f>
        <v>Hybrid</v>
      </c>
      <c r="E140" s="15">
        <f>+'Ark1'!Q3237</f>
        <v>0</v>
      </c>
      <c r="F140" s="15"/>
      <c r="G140" s="310">
        <f>+'Ark1'!R3237</f>
        <v>0</v>
      </c>
      <c r="H140" s="310"/>
      <c r="I140" s="310">
        <f>+'Ark1'!S3237</f>
        <v>0</v>
      </c>
      <c r="J140" s="51">
        <f>+'Ark1'!AD3237</f>
        <v>0</v>
      </c>
      <c r="K140" s="51"/>
      <c r="L140" s="51">
        <f>+'Ark1'!AE3237</f>
        <v>0</v>
      </c>
      <c r="M140" s="12">
        <f>+'Ark1'!U3237</f>
        <v>0</v>
      </c>
      <c r="N140" s="12"/>
      <c r="O140" s="51">
        <f>+'Ark1'!W3237</f>
        <v>0</v>
      </c>
      <c r="P140" s="51"/>
      <c r="Q140" s="51">
        <f>+'Ark1'!X3237</f>
        <v>0</v>
      </c>
      <c r="R140" s="51"/>
      <c r="S140" s="51">
        <f>+'Ark1'!Y3237</f>
        <v>0</v>
      </c>
      <c r="T140" s="39"/>
      <c r="U140" s="12">
        <f>+'Ark1'!AA3237</f>
        <v>0</v>
      </c>
      <c r="V140" s="12">
        <f>+'Ark1'!AB3237</f>
        <v>0</v>
      </c>
      <c r="W140" s="15">
        <f>+'Ark1'!AC3237</f>
        <v>0</v>
      </c>
      <c r="X140" s="15"/>
      <c r="Y140" s="15" t="e">
        <f t="shared" si="32"/>
        <v>#DIV/0!</v>
      </c>
      <c r="Z140" s="12">
        <f>+'Ark1'!T3237</f>
        <v>0</v>
      </c>
      <c r="AA140" s="51">
        <f>+'Ark1'!V3237</f>
        <v>0</v>
      </c>
      <c r="AB140" s="39"/>
      <c r="AK140" s="12"/>
      <c r="AL140" s="12"/>
    </row>
    <row r="141" spans="1:38">
      <c r="A141" s="39"/>
      <c r="B141" s="3">
        <f>+'Ark1'!C3238</f>
        <v>2007</v>
      </c>
      <c r="C141" s="3">
        <f>+'Ark1'!K3238</f>
        <v>3</v>
      </c>
      <c r="D141" s="3" t="str">
        <f t="shared" si="33"/>
        <v>Hampshire</v>
      </c>
      <c r="E141" s="15">
        <f>+'Ark1'!Q3238</f>
        <v>0</v>
      </c>
      <c r="F141" s="15"/>
      <c r="G141" s="310">
        <f>+'Ark1'!R3238</f>
        <v>0</v>
      </c>
      <c r="H141" s="310"/>
      <c r="I141" s="310">
        <f>+'Ark1'!S3238</f>
        <v>0</v>
      </c>
      <c r="J141" s="51">
        <f>+'Ark1'!AD3238</f>
        <v>0</v>
      </c>
      <c r="K141" s="51"/>
      <c r="L141" s="51">
        <f>+'Ark1'!AE3238</f>
        <v>0</v>
      </c>
      <c r="M141" s="12">
        <f>+'Ark1'!U3238</f>
        <v>0</v>
      </c>
      <c r="N141" s="12"/>
      <c r="O141" s="51">
        <f>+'Ark1'!W3238</f>
        <v>0</v>
      </c>
      <c r="P141" s="51"/>
      <c r="Q141" s="51">
        <f>+'Ark1'!X3238</f>
        <v>0</v>
      </c>
      <c r="R141" s="51"/>
      <c r="S141" s="51">
        <f>+'Ark1'!Y3238</f>
        <v>0</v>
      </c>
      <c r="T141" s="39"/>
      <c r="U141" s="12">
        <f>+'Ark1'!AA3238</f>
        <v>0</v>
      </c>
      <c r="V141" s="12">
        <f>+'Ark1'!AB3238</f>
        <v>0</v>
      </c>
      <c r="W141" s="15">
        <f>+'Ark1'!AC3238</f>
        <v>0</v>
      </c>
      <c r="X141" s="15"/>
      <c r="Y141" s="15" t="e">
        <f t="shared" si="32"/>
        <v>#DIV/0!</v>
      </c>
      <c r="Z141" s="12">
        <f>+'Ark1'!T3238</f>
        <v>0</v>
      </c>
      <c r="AA141" s="51">
        <f>+'Ark1'!V3238</f>
        <v>0</v>
      </c>
      <c r="AB141" s="39"/>
      <c r="AK141" s="12"/>
      <c r="AL141" s="12"/>
    </row>
    <row r="142" spans="1:38">
      <c r="A142" s="39"/>
      <c r="B142" s="3">
        <f>+'Ark1'!C3239</f>
        <v>2007</v>
      </c>
      <c r="C142" s="3">
        <f>+'Ark1'!K3239</f>
        <v>6</v>
      </c>
      <c r="D142" s="3" t="str">
        <f t="shared" si="33"/>
        <v>Noroc KLF</v>
      </c>
      <c r="E142" s="15">
        <f>+'Ark1'!Q3239</f>
        <v>1846</v>
      </c>
      <c r="F142" s="15"/>
      <c r="G142" s="310">
        <f>+'Ark1'!R3239</f>
        <v>828544</v>
      </c>
      <c r="H142" s="310"/>
      <c r="I142" s="310">
        <f>+'Ark1'!S3239</f>
        <v>828491</v>
      </c>
      <c r="J142" s="51">
        <f>+'Ark1'!AD3239</f>
        <v>59.73813231816348</v>
      </c>
      <c r="K142" s="51"/>
      <c r="L142" s="51">
        <f>+'Ark1'!AE3239</f>
        <v>59.084731412883045</v>
      </c>
      <c r="M142" s="12">
        <f>+'Ark1'!U3239</f>
        <v>56.600031865162094</v>
      </c>
      <c r="N142" s="12"/>
      <c r="O142" s="51">
        <f>+'Ark1'!W3239</f>
        <v>76.695124630200382</v>
      </c>
      <c r="P142" s="51"/>
      <c r="Q142" s="51">
        <f>+'Ark1'!X3239</f>
        <v>0</v>
      </c>
      <c r="R142" s="51"/>
      <c r="S142" s="51">
        <f>+'Ark1'!Y3239</f>
        <v>0</v>
      </c>
      <c r="T142" s="39"/>
      <c r="U142" s="12">
        <f>+'Ark1'!AA3239</f>
        <v>8.2601676180215549</v>
      </c>
      <c r="V142" s="12">
        <f>+'Ark1'!AB3239</f>
        <v>2.3828809243012339</v>
      </c>
      <c r="W142" s="15">
        <f>+'Ark1'!AC3239</f>
        <v>-21.516216133507296</v>
      </c>
      <c r="X142" s="15"/>
      <c r="Y142" s="15">
        <f t="shared" si="32"/>
        <v>448.83206933911157</v>
      </c>
      <c r="Z142" s="12">
        <f>+'Ark1'!T3239</f>
        <v>13.732961677352076</v>
      </c>
      <c r="AA142" s="51">
        <f>+'Ark1'!V3239</f>
        <v>83.096884076052874</v>
      </c>
      <c r="AB142" s="39"/>
      <c r="AK142" s="12"/>
      <c r="AL142" s="12"/>
    </row>
    <row r="143" spans="1:38">
      <c r="A143" s="39"/>
      <c r="B143" s="3">
        <f>+'Ark1'!C3240</f>
        <v>2007</v>
      </c>
      <c r="C143" s="3">
        <f>+'Ark1'!K3240</f>
        <v>7</v>
      </c>
      <c r="D143" s="3" t="str">
        <f t="shared" si="33"/>
        <v>Noroc Løftet</v>
      </c>
      <c r="E143" s="15">
        <f>+'Ark1'!Q3240</f>
        <v>69</v>
      </c>
      <c r="F143" s="15"/>
      <c r="G143" s="310">
        <f>+'Ark1'!R3240</f>
        <v>143</v>
      </c>
      <c r="H143" s="310"/>
      <c r="I143" s="310">
        <f>+'Ark1'!S3240</f>
        <v>110</v>
      </c>
      <c r="J143" s="51">
        <f>+'Ark1'!AD3240</f>
        <v>1.0310318970986904E-2</v>
      </c>
      <c r="K143" s="51"/>
      <c r="L143" s="51">
        <f>+'Ark1'!AE3240</f>
        <v>7.1798565016773612E-3</v>
      </c>
      <c r="M143" s="12">
        <f>+'Ark1'!U3240</f>
        <v>59.318181818181827</v>
      </c>
      <c r="N143" s="12"/>
      <c r="O143" s="51">
        <f>+'Ark1'!W3240</f>
        <v>70.194545454545462</v>
      </c>
      <c r="P143" s="51"/>
      <c r="Q143" s="51">
        <f>+'Ark1'!X3240</f>
        <v>0</v>
      </c>
      <c r="R143" s="51"/>
      <c r="S143" s="51">
        <f>+'Ark1'!Y3240</f>
        <v>0</v>
      </c>
      <c r="T143" s="39"/>
      <c r="U143" s="12">
        <f>+'Ark1'!AA3240</f>
        <v>12.634396315136415</v>
      </c>
      <c r="V143" s="12">
        <f>+'Ark1'!AB3240</f>
        <v>2.3468811728907344</v>
      </c>
      <c r="W143" s="15">
        <f>+'Ark1'!AC3240</f>
        <v>-29.994236214687874</v>
      </c>
      <c r="X143" s="15"/>
      <c r="Y143" s="15">
        <f t="shared" si="32"/>
        <v>2.0724637681159419</v>
      </c>
      <c r="Z143" s="12">
        <f>+'Ark1'!T3240</f>
        <v>15.447552447552445</v>
      </c>
      <c r="AA143" s="51">
        <f>+'Ark1'!V3240</f>
        <v>95.381660592928199</v>
      </c>
      <c r="AB143" s="39"/>
      <c r="AK143" s="12"/>
      <c r="AL143" s="12"/>
    </row>
    <row r="144" spans="1:38">
      <c r="A144" s="39"/>
      <c r="B144" s="3">
        <f>+'Ark1'!C3241</f>
        <v>2007</v>
      </c>
      <c r="C144" s="3">
        <f>+'Ark1'!K3241</f>
        <v>8</v>
      </c>
      <c r="D144" s="3" t="str">
        <f t="shared" si="33"/>
        <v>Øko med kjeber</v>
      </c>
      <c r="E144" s="15">
        <f>+'Ark1'!Q3241</f>
        <v>8</v>
      </c>
      <c r="F144" s="15"/>
      <c r="G144" s="310">
        <f>+'Ark1'!R3241</f>
        <v>786</v>
      </c>
      <c r="H144" s="310"/>
      <c r="I144" s="310">
        <f>+'Ark1'!S3241</f>
        <v>786</v>
      </c>
      <c r="J144" s="51">
        <f>+'Ark1'!AD3241</f>
        <v>5.6670704274095846E-2</v>
      </c>
      <c r="K144" s="51"/>
      <c r="L144" s="51">
        <f>+'Ark1'!AE3241</f>
        <v>6.6080269689149693E-2</v>
      </c>
      <c r="M144" s="12">
        <f>+'Ark1'!U3241</f>
        <v>55.601781170483449</v>
      </c>
      <c r="N144" s="12"/>
      <c r="O144" s="51">
        <f>+'Ark1'!W3241</f>
        <v>90.412722646310371</v>
      </c>
      <c r="P144" s="51"/>
      <c r="Q144" s="51">
        <f>+'Ark1'!X3241</f>
        <v>0</v>
      </c>
      <c r="R144" s="51"/>
      <c r="S144" s="51">
        <f>+'Ark1'!Y3241</f>
        <v>0</v>
      </c>
      <c r="T144" s="39"/>
      <c r="U144" s="12">
        <f>+'Ark1'!AA3241</f>
        <v>10.642478903820336</v>
      </c>
      <c r="V144" s="12">
        <f>+'Ark1'!AB3241</f>
        <v>3.1198203906922601</v>
      </c>
      <c r="W144" s="15">
        <f>+'Ark1'!AC3241</f>
        <v>-32.826884279896213</v>
      </c>
      <c r="X144" s="15"/>
      <c r="Y144" s="15">
        <f t="shared" si="32"/>
        <v>98.25</v>
      </c>
      <c r="Z144" s="12">
        <f>+'Ark1'!T3241</f>
        <v>13.190839694656487</v>
      </c>
      <c r="AA144" s="51">
        <f>+'Ark1'!V3241</f>
        <v>97.955279140098</v>
      </c>
      <c r="AB144" s="39"/>
      <c r="AK144" s="12"/>
      <c r="AL144" s="12"/>
    </row>
    <row r="145" spans="1:38">
      <c r="A145" s="39"/>
      <c r="B145" s="3">
        <f>+'Ark1'!C3242</f>
        <v>2007</v>
      </c>
      <c r="C145" s="3">
        <f>+'Ark1'!K3242</f>
        <v>9</v>
      </c>
      <c r="D145" s="3" t="str">
        <f t="shared" si="33"/>
        <v>Økologisk</v>
      </c>
      <c r="E145" s="15">
        <f>+'Ark1'!Q3242</f>
        <v>0</v>
      </c>
      <c r="F145" s="15"/>
      <c r="G145" s="310">
        <f>+'Ark1'!R3242</f>
        <v>0</v>
      </c>
      <c r="H145" s="310"/>
      <c r="I145" s="310">
        <f>+'Ark1'!S3242</f>
        <v>0</v>
      </c>
      <c r="J145" s="51">
        <f>+'Ark1'!AD3242</f>
        <v>0</v>
      </c>
      <c r="K145" s="51"/>
      <c r="L145" s="51">
        <f>+'Ark1'!AE3242</f>
        <v>0</v>
      </c>
      <c r="M145" s="12">
        <f>+'Ark1'!U3242</f>
        <v>0</v>
      </c>
      <c r="N145" s="12"/>
      <c r="O145" s="51">
        <f>+'Ark1'!W3242</f>
        <v>0</v>
      </c>
      <c r="P145" s="51"/>
      <c r="Q145" s="51">
        <f>+'Ark1'!X3242</f>
        <v>0</v>
      </c>
      <c r="R145" s="51"/>
      <c r="S145" s="51">
        <f>+'Ark1'!Y3242</f>
        <v>0</v>
      </c>
      <c r="T145" s="39"/>
      <c r="U145" s="12">
        <f>+'Ark1'!AA3242</f>
        <v>0</v>
      </c>
      <c r="V145" s="12">
        <f>+'Ark1'!AB3242</f>
        <v>0</v>
      </c>
      <c r="W145" s="15">
        <f>+'Ark1'!AC3242</f>
        <v>0</v>
      </c>
      <c r="X145" s="15"/>
      <c r="Y145" s="15" t="e">
        <f t="shared" si="32"/>
        <v>#DIV/0!</v>
      </c>
      <c r="Z145" s="12">
        <f>+'Ark1'!T3242</f>
        <v>0</v>
      </c>
      <c r="AA145" s="51">
        <f>+'Ark1'!V3242</f>
        <v>0</v>
      </c>
      <c r="AB145" s="39"/>
      <c r="AK145" s="12"/>
      <c r="AL145" s="12"/>
    </row>
    <row r="146" spans="1:38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116"/>
      <c r="AD146" s="116"/>
      <c r="AE146" s="82"/>
      <c r="AF146" s="82"/>
      <c r="AG146" s="82"/>
      <c r="AH146" s="116"/>
      <c r="AI146" s="66"/>
      <c r="AJ146" s="13"/>
    </row>
    <row r="147" spans="1:38">
      <c r="A147" s="39"/>
      <c r="B147" s="3">
        <f>+'Ark1'!C3243</f>
        <v>2006</v>
      </c>
      <c r="C147" s="3">
        <f>+'Ark1'!K3243</f>
        <v>0</v>
      </c>
      <c r="D147" s="3" t="str">
        <f>+D137</f>
        <v>Noroc Nortura</v>
      </c>
      <c r="E147" s="15">
        <f>+'Ark1'!Q3243</f>
        <v>3177</v>
      </c>
      <c r="F147" s="15"/>
      <c r="G147" s="310">
        <f>+'Ark1'!R3243</f>
        <v>578054</v>
      </c>
      <c r="H147" s="310"/>
      <c r="I147" s="310">
        <f>+'Ark1'!S3243</f>
        <v>573440</v>
      </c>
      <c r="J147" s="51">
        <f>+'Ark1'!AD3243</f>
        <v>41.287448074099053</v>
      </c>
      <c r="K147" s="51"/>
      <c r="L147" s="51">
        <f>+'Ark1'!AE3243</f>
        <v>41.932138625235197</v>
      </c>
      <c r="M147" s="12">
        <f>+'Ark1'!U3243</f>
        <v>57.541026088169644</v>
      </c>
      <c r="N147" s="12"/>
      <c r="O147" s="51">
        <f>+'Ark1'!W3243</f>
        <v>76.4778564453119</v>
      </c>
      <c r="P147" s="51"/>
      <c r="Q147" s="51">
        <f>+'Ark1'!X3243</f>
        <v>0</v>
      </c>
      <c r="R147" s="51"/>
      <c r="S147" s="51">
        <f>+'Ark1'!Y3243</f>
        <v>0</v>
      </c>
      <c r="T147" s="39"/>
      <c r="U147" s="12">
        <f>+'Ark1'!AA3243</f>
        <v>9.2013805439806635</v>
      </c>
      <c r="V147" s="12">
        <f>+'Ark1'!AB3243</f>
        <v>2.3574901634348104</v>
      </c>
      <c r="W147" s="15">
        <f>+'Ark1'!AC3243</f>
        <v>-17.922886429492063</v>
      </c>
      <c r="X147" s="15"/>
      <c r="Y147" s="15">
        <f t="shared" si="32"/>
        <v>181.94963802329241</v>
      </c>
      <c r="Z147" s="12">
        <f>+'Ark1'!T3243</f>
        <v>14.30407366785802</v>
      </c>
      <c r="AA147" s="51">
        <f>+'Ark1'!V3243</f>
        <v>83.534314170783773</v>
      </c>
      <c r="AB147" s="39"/>
      <c r="AK147" s="12"/>
      <c r="AL147" s="12"/>
    </row>
    <row r="148" spans="1:38">
      <c r="A148" s="39"/>
      <c r="B148" s="3">
        <f>+'Ark1'!C3244</f>
        <v>2006</v>
      </c>
      <c r="C148" s="3">
        <f>+'Ark1'!K3244</f>
        <v>1</v>
      </c>
      <c r="D148" s="3" t="str">
        <f t="shared" ref="D148:D153" si="34">+D139</f>
        <v>Hybrid</v>
      </c>
      <c r="E148" s="15">
        <f>+'Ark1'!Q3244</f>
        <v>0</v>
      </c>
      <c r="F148" s="15"/>
      <c r="G148" s="310">
        <f>+'Ark1'!R3244</f>
        <v>0</v>
      </c>
      <c r="H148" s="310"/>
      <c r="I148" s="310">
        <f>+'Ark1'!S3244</f>
        <v>0</v>
      </c>
      <c r="J148" s="51">
        <f>+'Ark1'!AD3244</f>
        <v>0</v>
      </c>
      <c r="K148" s="51"/>
      <c r="L148" s="51">
        <f>+'Ark1'!AE3244</f>
        <v>0</v>
      </c>
      <c r="M148" s="12">
        <f>+'Ark1'!U3244</f>
        <v>0</v>
      </c>
      <c r="N148" s="12"/>
      <c r="O148" s="51">
        <f>+'Ark1'!W3244</f>
        <v>0</v>
      </c>
      <c r="P148" s="51"/>
      <c r="Q148" s="51">
        <f>+'Ark1'!X3244</f>
        <v>0</v>
      </c>
      <c r="R148" s="51"/>
      <c r="S148" s="51">
        <f>+'Ark1'!Y3244</f>
        <v>0</v>
      </c>
      <c r="T148" s="39"/>
      <c r="U148" s="12">
        <f>+'Ark1'!AA3244</f>
        <v>0</v>
      </c>
      <c r="V148" s="12">
        <f>+'Ark1'!AB3244</f>
        <v>0</v>
      </c>
      <c r="W148" s="15">
        <f>+'Ark1'!AC3244</f>
        <v>0</v>
      </c>
      <c r="X148" s="15"/>
      <c r="Y148" s="15" t="e">
        <f t="shared" si="32"/>
        <v>#DIV/0!</v>
      </c>
      <c r="Z148" s="12">
        <f>+'Ark1'!T3244</f>
        <v>0</v>
      </c>
      <c r="AA148" s="51">
        <f>+'Ark1'!V3244</f>
        <v>0</v>
      </c>
      <c r="AB148" s="39"/>
      <c r="AK148" s="12"/>
      <c r="AL148" s="12"/>
    </row>
    <row r="149" spans="1:38">
      <c r="A149" s="39"/>
      <c r="B149" s="3">
        <f>+'Ark1'!C3245</f>
        <v>2006</v>
      </c>
      <c r="C149" s="3">
        <f>+'Ark1'!K3245</f>
        <v>3</v>
      </c>
      <c r="D149" s="3" t="str">
        <f t="shared" si="34"/>
        <v>Hybrid</v>
      </c>
      <c r="E149" s="15">
        <f>+'Ark1'!Q3245</f>
        <v>0</v>
      </c>
      <c r="F149" s="15"/>
      <c r="G149" s="310">
        <f>+'Ark1'!R3245</f>
        <v>0</v>
      </c>
      <c r="H149" s="310"/>
      <c r="I149" s="310">
        <f>+'Ark1'!S3245</f>
        <v>0</v>
      </c>
      <c r="J149" s="51">
        <f>+'Ark1'!AD3245</f>
        <v>0</v>
      </c>
      <c r="K149" s="51"/>
      <c r="L149" s="51">
        <f>+'Ark1'!AE3245</f>
        <v>0</v>
      </c>
      <c r="M149" s="12">
        <f>+'Ark1'!U3245</f>
        <v>0</v>
      </c>
      <c r="N149" s="12"/>
      <c r="O149" s="51">
        <f>+'Ark1'!W3245</f>
        <v>0</v>
      </c>
      <c r="P149" s="51"/>
      <c r="Q149" s="51">
        <f>+'Ark1'!X3245</f>
        <v>0</v>
      </c>
      <c r="R149" s="51"/>
      <c r="S149" s="51">
        <f>+'Ark1'!Y3245</f>
        <v>0</v>
      </c>
      <c r="T149" s="39"/>
      <c r="U149" s="12">
        <f>+'Ark1'!AA3245</f>
        <v>0</v>
      </c>
      <c r="V149" s="12">
        <f>+'Ark1'!AB3245</f>
        <v>0</v>
      </c>
      <c r="W149" s="15">
        <f>+'Ark1'!AC3245</f>
        <v>0</v>
      </c>
      <c r="X149" s="15"/>
      <c r="Y149" s="15" t="e">
        <f t="shared" si="32"/>
        <v>#DIV/0!</v>
      </c>
      <c r="Z149" s="12">
        <f>+'Ark1'!T3245</f>
        <v>0</v>
      </c>
      <c r="AA149" s="51">
        <f>+'Ark1'!V3245</f>
        <v>0</v>
      </c>
      <c r="AB149" s="39"/>
      <c r="AK149" s="12"/>
      <c r="AL149" s="12"/>
    </row>
    <row r="150" spans="1:38">
      <c r="A150" s="39"/>
      <c r="B150" s="3">
        <f>+'Ark1'!C3246</f>
        <v>2006</v>
      </c>
      <c r="C150" s="3">
        <f>+'Ark1'!K3246</f>
        <v>6</v>
      </c>
      <c r="D150" s="3" t="str">
        <f t="shared" si="34"/>
        <v>Hampshire</v>
      </c>
      <c r="E150" s="15">
        <f>+'Ark1'!Q3246</f>
        <v>1949</v>
      </c>
      <c r="F150" s="15"/>
      <c r="G150" s="310">
        <f>+'Ark1'!R3246</f>
        <v>821858</v>
      </c>
      <c r="H150" s="310"/>
      <c r="I150" s="310">
        <f>+'Ark1'!S3246</f>
        <v>821816</v>
      </c>
      <c r="J150" s="51">
        <f>+'Ark1'!AD3246</f>
        <v>58.701123942197263</v>
      </c>
      <c r="K150" s="51"/>
      <c r="L150" s="51">
        <f>+'Ark1'!AE3246</f>
        <v>58.057833622913513</v>
      </c>
      <c r="M150" s="12">
        <f>+'Ark1'!U3246</f>
        <v>56.797382869158085</v>
      </c>
      <c r="N150" s="12"/>
      <c r="O150" s="51">
        <f>+'Ark1'!W3246</f>
        <v>73.886128646802618</v>
      </c>
      <c r="P150" s="51"/>
      <c r="Q150" s="51">
        <f>+'Ark1'!X3246</f>
        <v>0</v>
      </c>
      <c r="R150" s="51"/>
      <c r="S150" s="51">
        <f>+'Ark1'!Y3246</f>
        <v>0</v>
      </c>
      <c r="T150" s="39"/>
      <c r="U150" s="12">
        <f>+'Ark1'!AA3246</f>
        <v>7.5218566773628721</v>
      </c>
      <c r="V150" s="12">
        <f>+'Ark1'!AB3246</f>
        <v>2.2947582127197781</v>
      </c>
      <c r="W150" s="15">
        <f>+'Ark1'!AC3246</f>
        <v>-19.73584286257622</v>
      </c>
      <c r="X150" s="15"/>
      <c r="Y150" s="15">
        <f t="shared" si="32"/>
        <v>421.68188814776806</v>
      </c>
      <c r="Z150" s="12">
        <f>+'Ark1'!T3246</f>
        <v>13.844651995843565</v>
      </c>
      <c r="AA150" s="51">
        <f>+'Ark1'!V3246</f>
        <v>80.052396657772732</v>
      </c>
      <c r="AB150" s="39"/>
      <c r="AK150" s="12"/>
      <c r="AL150" s="12"/>
    </row>
    <row r="151" spans="1:38">
      <c r="A151" s="39"/>
      <c r="B151" s="3">
        <f>+'Ark1'!C3247</f>
        <v>2006</v>
      </c>
      <c r="C151" s="3">
        <f>+'Ark1'!K3247</f>
        <v>7</v>
      </c>
      <c r="D151" s="3" t="str">
        <f t="shared" si="34"/>
        <v>Noroc KLF</v>
      </c>
      <c r="E151" s="15">
        <f>+'Ark1'!Q3247</f>
        <v>56</v>
      </c>
      <c r="F151" s="15"/>
      <c r="G151" s="310">
        <f>+'Ark1'!R3247</f>
        <v>107</v>
      </c>
      <c r="H151" s="310"/>
      <c r="I151" s="310">
        <f>+'Ark1'!S3247</f>
        <v>82</v>
      </c>
      <c r="J151" s="51">
        <f>+'Ark1'!AD3247</f>
        <v>7.6424641018461902E-3</v>
      </c>
      <c r="K151" s="51"/>
      <c r="L151" s="51">
        <f>+'Ark1'!AE3247</f>
        <v>5.5418108574905684E-3</v>
      </c>
      <c r="M151" s="12">
        <f>+'Ark1'!U3247</f>
        <v>59.987804878048792</v>
      </c>
      <c r="N151" s="12"/>
      <c r="O151" s="51">
        <f>+'Ark1'!W3247</f>
        <v>70.682926829268268</v>
      </c>
      <c r="P151" s="51"/>
      <c r="Q151" s="51">
        <f>+'Ark1'!X3247</f>
        <v>0</v>
      </c>
      <c r="R151" s="51"/>
      <c r="S151" s="51">
        <f>+'Ark1'!Y3247</f>
        <v>0</v>
      </c>
      <c r="T151" s="39"/>
      <c r="U151" s="12">
        <f>+'Ark1'!AA3247</f>
        <v>12.344306526848532</v>
      </c>
      <c r="V151" s="12">
        <f>+'Ark1'!AB3247</f>
        <v>1.8044247947687</v>
      </c>
      <c r="W151" s="15">
        <f>+'Ark1'!AC3247</f>
        <v>-38.840275371312096</v>
      </c>
      <c r="X151" s="15"/>
      <c r="Y151" s="15">
        <f t="shared" si="32"/>
        <v>1.9107142857142858</v>
      </c>
      <c r="Z151" s="12">
        <f>+'Ark1'!T3247</f>
        <v>15.738317757009348</v>
      </c>
      <c r="AA151" s="51">
        <f>+'Ark1'!V3247</f>
        <v>95.211796104959859</v>
      </c>
      <c r="AB151" s="39"/>
      <c r="AK151" s="12"/>
      <c r="AL151" s="12"/>
    </row>
    <row r="152" spans="1:38">
      <c r="A152" s="39"/>
      <c r="B152" s="3">
        <f>+'Ark1'!C3248</f>
        <v>2006</v>
      </c>
      <c r="C152" s="3">
        <f>+'Ark1'!K3248</f>
        <v>8</v>
      </c>
      <c r="D152" s="3" t="str">
        <f t="shared" si="34"/>
        <v>Noroc Løftet</v>
      </c>
      <c r="E152" s="15">
        <f>+'Ark1'!Q3248</f>
        <v>4</v>
      </c>
      <c r="F152" s="15"/>
      <c r="G152" s="310">
        <f>+'Ark1'!R3248</f>
        <v>45</v>
      </c>
      <c r="H152" s="310"/>
      <c r="I152" s="310">
        <f>+'Ark1'!S3248</f>
        <v>45</v>
      </c>
      <c r="J152" s="51">
        <f>+'Ark1'!AD3248</f>
        <v>3.214120416664286E-3</v>
      </c>
      <c r="K152" s="51"/>
      <c r="L152" s="51">
        <f>+'Ark1'!AE3248</f>
        <v>3.876494782526572E-3</v>
      </c>
      <c r="M152" s="12">
        <f>+'Ark1'!U3248</f>
        <v>54.75555555555556</v>
      </c>
      <c r="N152" s="12"/>
      <c r="O152" s="51">
        <f>+'Ark1'!W3248</f>
        <v>90.095555555555549</v>
      </c>
      <c r="P152" s="51"/>
      <c r="Q152" s="51">
        <f>+'Ark1'!X3248</f>
        <v>0</v>
      </c>
      <c r="R152" s="51"/>
      <c r="S152" s="51">
        <f>+'Ark1'!Y3248</f>
        <v>0</v>
      </c>
      <c r="T152" s="39"/>
      <c r="U152" s="12">
        <f>+'Ark1'!AA3248</f>
        <v>9.5085915665909031</v>
      </c>
      <c r="V152" s="12">
        <f>+'Ark1'!AB3248</f>
        <v>3.246574643155582</v>
      </c>
      <c r="W152" s="15">
        <f>+'Ark1'!AC3248</f>
        <v>-51.336482806131841</v>
      </c>
      <c r="X152" s="15"/>
      <c r="Y152" s="15">
        <f t="shared" si="32"/>
        <v>11.25</v>
      </c>
      <c r="Z152" s="12">
        <f>+'Ark1'!T3248</f>
        <v>12.6</v>
      </c>
      <c r="AA152" s="51">
        <f>+'Ark1'!V3248</f>
        <v>97.611652822920405</v>
      </c>
      <c r="AB152" s="39"/>
      <c r="AK152" s="12"/>
      <c r="AL152" s="12"/>
    </row>
    <row r="153" spans="1:38">
      <c r="A153" s="39"/>
      <c r="B153" s="3">
        <f>+'Ark1'!C3249</f>
        <v>2006</v>
      </c>
      <c r="C153" s="3">
        <f>+'Ark1'!K3249</f>
        <v>9</v>
      </c>
      <c r="D153" s="3" t="str">
        <f t="shared" si="34"/>
        <v>Øko med kjeber</v>
      </c>
      <c r="E153" s="15">
        <f>+'Ark1'!Q3249</f>
        <v>0</v>
      </c>
      <c r="F153" s="15"/>
      <c r="G153" s="310">
        <f>+'Ark1'!R3249</f>
        <v>0</v>
      </c>
      <c r="H153" s="310"/>
      <c r="I153" s="310">
        <f>+'Ark1'!S3249</f>
        <v>0</v>
      </c>
      <c r="J153" s="51">
        <f>+'Ark1'!AD3249</f>
        <v>0</v>
      </c>
      <c r="K153" s="51"/>
      <c r="L153" s="51">
        <f>+'Ark1'!AE3249</f>
        <v>0</v>
      </c>
      <c r="M153" s="12">
        <f>+'Ark1'!U3249</f>
        <v>0</v>
      </c>
      <c r="N153" s="12"/>
      <c r="O153" s="51">
        <f>+'Ark1'!W3249</f>
        <v>0</v>
      </c>
      <c r="P153" s="51"/>
      <c r="Q153" s="51">
        <f>+'Ark1'!X3249</f>
        <v>0</v>
      </c>
      <c r="R153" s="51"/>
      <c r="S153" s="51">
        <f>+'Ark1'!Y3249</f>
        <v>0</v>
      </c>
      <c r="T153" s="39"/>
      <c r="U153" s="12">
        <f>+'Ark1'!AA3249</f>
        <v>0</v>
      </c>
      <c r="V153" s="12">
        <f>+'Ark1'!AB3249</f>
        <v>0</v>
      </c>
      <c r="W153" s="15">
        <f>+'Ark1'!AC3249</f>
        <v>0</v>
      </c>
      <c r="X153" s="15"/>
      <c r="Y153" s="15" t="e">
        <f t="shared" si="32"/>
        <v>#DIV/0!</v>
      </c>
      <c r="Z153" s="12">
        <f>+'Ark1'!T3249</f>
        <v>0</v>
      </c>
      <c r="AA153" s="51">
        <f>+'Ark1'!V3249</f>
        <v>0</v>
      </c>
      <c r="AB153" s="39"/>
      <c r="AK153" s="12"/>
      <c r="AL153" s="12"/>
    </row>
    <row r="154" spans="1:38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116"/>
      <c r="AD154" s="116"/>
      <c r="AE154" s="82"/>
      <c r="AF154" s="82"/>
      <c r="AG154" s="82"/>
      <c r="AH154" s="116"/>
      <c r="AI154" s="66"/>
      <c r="AJ154" s="13"/>
    </row>
    <row r="155" spans="1:38">
      <c r="A155" s="39"/>
      <c r="B155" s="3">
        <f>+'Ark1'!C3250</f>
        <v>2005</v>
      </c>
      <c r="C155" s="3">
        <f>+'Ark1'!K3250</f>
        <v>0</v>
      </c>
      <c r="D155" s="3" t="str">
        <f>+D145</f>
        <v>Økologisk</v>
      </c>
      <c r="E155" s="15">
        <f>+'Ark1'!Q3250</f>
        <v>3479</v>
      </c>
      <c r="F155" s="15"/>
      <c r="G155" s="310">
        <f>+'Ark1'!R3250</f>
        <v>580530</v>
      </c>
      <c r="H155" s="310"/>
      <c r="I155" s="310">
        <f>+'Ark1'!S3250</f>
        <v>580123</v>
      </c>
      <c r="J155" s="51">
        <f>+'Ark1'!AD3250</f>
        <v>42.516339199137569</v>
      </c>
      <c r="K155" s="51"/>
      <c r="L155" s="51">
        <f>+'Ark1'!AE3250</f>
        <v>43.440014133491751</v>
      </c>
      <c r="M155" s="12">
        <f>+'Ark1'!U3250</f>
        <v>57.345876650296574</v>
      </c>
      <c r="N155" s="12"/>
      <c r="O155" s="51">
        <f>+'Ark1'!W3250</f>
        <v>76.460953797729914</v>
      </c>
      <c r="P155" s="51"/>
      <c r="Q155" s="51">
        <f>+'Ark1'!X3250</f>
        <v>0</v>
      </c>
      <c r="R155" s="51"/>
      <c r="S155" s="51">
        <f>+'Ark1'!Y3250</f>
        <v>0</v>
      </c>
      <c r="T155" s="39"/>
      <c r="U155" s="12">
        <f>+'Ark1'!AA3250</f>
        <v>9.1617619429378099</v>
      </c>
      <c r="V155" s="12">
        <f>+'Ark1'!AB3250</f>
        <v>2.4734287972331255</v>
      </c>
      <c r="W155" s="15">
        <f>+'Ark1'!AC3250</f>
        <v>-17.74654471791742</v>
      </c>
      <c r="X155" s="15"/>
      <c r="Y155" s="15">
        <f t="shared" si="32"/>
        <v>166.86691578039665</v>
      </c>
      <c r="Z155" s="12">
        <f>+'Ark1'!T3250</f>
        <v>14.191082286875783</v>
      </c>
      <c r="AA155" s="51">
        <f>+'Ark1'!V3250</f>
        <v>82.895309295834977</v>
      </c>
      <c r="AB155" s="39"/>
      <c r="AK155" s="12"/>
      <c r="AL155" s="12"/>
    </row>
    <row r="156" spans="1:38">
      <c r="A156" s="39"/>
      <c r="B156" s="3">
        <f>+'Ark1'!C3251</f>
        <v>2005</v>
      </c>
      <c r="C156" s="3">
        <f>+'Ark1'!K3251</f>
        <v>1</v>
      </c>
      <c r="D156" s="3" t="str">
        <f t="shared" ref="D156:D161" si="35">+D147</f>
        <v>Noroc Nortura</v>
      </c>
      <c r="E156" s="15">
        <f>+'Ark1'!Q3251</f>
        <v>0</v>
      </c>
      <c r="F156" s="15"/>
      <c r="G156" s="310">
        <f>+'Ark1'!R3251</f>
        <v>0</v>
      </c>
      <c r="H156" s="310"/>
      <c r="I156" s="310">
        <f>+'Ark1'!S3251</f>
        <v>0</v>
      </c>
      <c r="J156" s="51">
        <f>+'Ark1'!AD3251</f>
        <v>0</v>
      </c>
      <c r="K156" s="51"/>
      <c r="L156" s="51">
        <f>+'Ark1'!AE3251</f>
        <v>0</v>
      </c>
      <c r="M156" s="12">
        <f>+'Ark1'!U3251</f>
        <v>0</v>
      </c>
      <c r="N156" s="12"/>
      <c r="O156" s="51">
        <f>+'Ark1'!W3251</f>
        <v>0</v>
      </c>
      <c r="P156" s="51"/>
      <c r="Q156" s="51">
        <f>+'Ark1'!X3251</f>
        <v>0</v>
      </c>
      <c r="R156" s="51"/>
      <c r="S156" s="51">
        <f>+'Ark1'!Y3251</f>
        <v>0</v>
      </c>
      <c r="T156" s="39"/>
      <c r="U156" s="12">
        <f>+'Ark1'!AA3251</f>
        <v>0</v>
      </c>
      <c r="V156" s="12">
        <f>+'Ark1'!AB3251</f>
        <v>0</v>
      </c>
      <c r="W156" s="15">
        <f>+'Ark1'!AC3251</f>
        <v>0</v>
      </c>
      <c r="X156" s="15"/>
      <c r="Y156" s="15" t="e">
        <f t="shared" si="32"/>
        <v>#DIV/0!</v>
      </c>
      <c r="Z156" s="12">
        <f>+'Ark1'!T3251</f>
        <v>0</v>
      </c>
      <c r="AA156" s="51">
        <f>+'Ark1'!V3251</f>
        <v>0</v>
      </c>
      <c r="AB156" s="39"/>
      <c r="AK156" s="12"/>
      <c r="AL156" s="12"/>
    </row>
    <row r="157" spans="1:38">
      <c r="A157" s="39"/>
      <c r="B157" s="3">
        <f>+'Ark1'!C3252</f>
        <v>2005</v>
      </c>
      <c r="C157" s="3">
        <f>+'Ark1'!K3252</f>
        <v>3</v>
      </c>
      <c r="D157" s="3" t="str">
        <f t="shared" si="35"/>
        <v>Hybrid</v>
      </c>
      <c r="E157" s="15">
        <f>+'Ark1'!Q3252</f>
        <v>0</v>
      </c>
      <c r="F157" s="15"/>
      <c r="G157" s="310">
        <f>+'Ark1'!R3252</f>
        <v>0</v>
      </c>
      <c r="H157" s="310"/>
      <c r="I157" s="310">
        <f>+'Ark1'!S3252</f>
        <v>0</v>
      </c>
      <c r="J157" s="51">
        <f>+'Ark1'!AD3252</f>
        <v>0</v>
      </c>
      <c r="K157" s="51"/>
      <c r="L157" s="51">
        <f>+'Ark1'!AE3252</f>
        <v>0</v>
      </c>
      <c r="M157" s="12">
        <f>+'Ark1'!U3252</f>
        <v>0</v>
      </c>
      <c r="N157" s="12"/>
      <c r="O157" s="51">
        <f>+'Ark1'!W3252</f>
        <v>0</v>
      </c>
      <c r="P157" s="51"/>
      <c r="Q157" s="51">
        <f>+'Ark1'!X3252</f>
        <v>0</v>
      </c>
      <c r="R157" s="51"/>
      <c r="S157" s="51">
        <f>+'Ark1'!Y3252</f>
        <v>0</v>
      </c>
      <c r="T157" s="39"/>
      <c r="U157" s="12">
        <f>+'Ark1'!AA3252</f>
        <v>0</v>
      </c>
      <c r="V157" s="12">
        <f>+'Ark1'!AB3252</f>
        <v>0</v>
      </c>
      <c r="W157" s="15">
        <f>+'Ark1'!AC3252</f>
        <v>0</v>
      </c>
      <c r="X157" s="15"/>
      <c r="Y157" s="15" t="e">
        <f t="shared" si="32"/>
        <v>#DIV/0!</v>
      </c>
      <c r="Z157" s="12">
        <f>+'Ark1'!T3252</f>
        <v>0</v>
      </c>
      <c r="AA157" s="51">
        <f>+'Ark1'!V3252</f>
        <v>0</v>
      </c>
      <c r="AB157" s="39"/>
      <c r="AK157" s="12"/>
      <c r="AL157" s="12"/>
    </row>
    <row r="158" spans="1:38">
      <c r="A158" s="39"/>
      <c r="B158" s="3">
        <f>+'Ark1'!C3253</f>
        <v>2005</v>
      </c>
      <c r="C158" s="3">
        <f>+'Ark1'!K3253</f>
        <v>6</v>
      </c>
      <c r="D158" s="3" t="str">
        <f t="shared" si="35"/>
        <v>Hybrid</v>
      </c>
      <c r="E158" s="15">
        <f>+'Ark1'!Q3253</f>
        <v>2088</v>
      </c>
      <c r="F158" s="15"/>
      <c r="G158" s="310">
        <f>+'Ark1'!R3253</f>
        <v>784228</v>
      </c>
      <c r="H158" s="310"/>
      <c r="I158" s="310">
        <f>+'Ark1'!S3253</f>
        <v>784177</v>
      </c>
      <c r="J158" s="51">
        <f>+'Ark1'!AD3253</f>
        <v>57.434591937473087</v>
      </c>
      <c r="K158" s="51"/>
      <c r="L158" s="51">
        <f>+'Ark1'!AE3253</f>
        <v>56.513979274490005</v>
      </c>
      <c r="M158" s="12">
        <f>+'Ark1'!U3253</f>
        <v>56.719841311336602</v>
      </c>
      <c r="N158" s="12"/>
      <c r="O158" s="51">
        <f>+'Ark1'!W3253</f>
        <v>73.588783782232738</v>
      </c>
      <c r="P158" s="51"/>
      <c r="Q158" s="51">
        <f>+'Ark1'!X3253</f>
        <v>0</v>
      </c>
      <c r="R158" s="51"/>
      <c r="S158" s="51">
        <f>+'Ark1'!Y3253</f>
        <v>0</v>
      </c>
      <c r="T158" s="39"/>
      <c r="U158" s="12">
        <f>+'Ark1'!AA3253</f>
        <v>7.3602149202111233</v>
      </c>
      <c r="V158" s="12">
        <f>+'Ark1'!AB3253</f>
        <v>2.3153990122052139</v>
      </c>
      <c r="W158" s="15">
        <f>+'Ark1'!AC3253</f>
        <v>-19.900956630815749</v>
      </c>
      <c r="X158" s="15"/>
      <c r="Y158" s="15">
        <f t="shared" si="32"/>
        <v>375.58812260536399</v>
      </c>
      <c r="Z158" s="12">
        <f>+'Ark1'!T3253</f>
        <v>13.80037183064109</v>
      </c>
      <c r="AA158" s="51">
        <f>+'Ark1'!V3253</f>
        <v>79.73138819645898</v>
      </c>
      <c r="AB158" s="39"/>
      <c r="AK158" s="12"/>
      <c r="AL158" s="12"/>
    </row>
    <row r="159" spans="1:38">
      <c r="A159" s="39"/>
      <c r="B159" s="3">
        <f>+'Ark1'!C3254</f>
        <v>2005</v>
      </c>
      <c r="C159" s="3">
        <f>+'Ark1'!K3254</f>
        <v>7</v>
      </c>
      <c r="D159" s="3" t="str">
        <f t="shared" si="35"/>
        <v>Hampshire</v>
      </c>
      <c r="E159" s="15">
        <f>+'Ark1'!Q3254</f>
        <v>67</v>
      </c>
      <c r="F159" s="15"/>
      <c r="G159" s="310">
        <f>+'Ark1'!R3254</f>
        <v>138</v>
      </c>
      <c r="H159" s="310"/>
      <c r="I159" s="310">
        <f>+'Ark1'!S3254</f>
        <v>109</v>
      </c>
      <c r="J159" s="51">
        <f>+'Ark1'!AD3254</f>
        <v>1.0106721116016373E-2</v>
      </c>
      <c r="K159" s="51"/>
      <c r="L159" s="51">
        <f>+'Ark1'!AE3254</f>
        <v>7.3493027330424447E-3</v>
      </c>
      <c r="M159" s="12">
        <f>+'Ark1'!U3254</f>
        <v>60.091743119266063</v>
      </c>
      <c r="N159" s="12"/>
      <c r="O159" s="51">
        <f>+'Ark1'!W3254</f>
        <v>68.847706422018348</v>
      </c>
      <c r="P159" s="51"/>
      <c r="Q159" s="51">
        <f>+'Ark1'!X3254</f>
        <v>0</v>
      </c>
      <c r="R159" s="51"/>
      <c r="S159" s="51">
        <f>+'Ark1'!Y3254</f>
        <v>0</v>
      </c>
      <c r="T159" s="39"/>
      <c r="U159" s="12">
        <f>+'Ark1'!AA3254</f>
        <v>10.869911306156869</v>
      </c>
      <c r="V159" s="12">
        <f>+'Ark1'!AB3254</f>
        <v>2.165370847335149</v>
      </c>
      <c r="W159" s="15">
        <f>+'Ark1'!AC3254</f>
        <v>-3.3745671237182644</v>
      </c>
      <c r="X159" s="15"/>
      <c r="Y159" s="15">
        <f t="shared" si="32"/>
        <v>2.0597014925373136</v>
      </c>
      <c r="Z159" s="12">
        <f>+'Ark1'!T3254</f>
        <v>15.543478260869565</v>
      </c>
      <c r="AA159" s="51">
        <f>+'Ark1'!V3254</f>
        <v>91.026469331159831</v>
      </c>
      <c r="AB159" s="39"/>
      <c r="AK159" s="12"/>
      <c r="AL159" s="12"/>
    </row>
    <row r="160" spans="1:38">
      <c r="A160" s="39"/>
      <c r="B160" s="3">
        <f>+'Ark1'!C3255</f>
        <v>2005</v>
      </c>
      <c r="C160" s="3">
        <f>+'Ark1'!K3255</f>
        <v>8</v>
      </c>
      <c r="D160" s="3" t="str">
        <f t="shared" si="35"/>
        <v>Noroc KLF</v>
      </c>
      <c r="E160" s="15">
        <f>+'Ark1'!Q3255</f>
        <v>5</v>
      </c>
      <c r="F160" s="15"/>
      <c r="G160" s="310">
        <f>+'Ark1'!R3255</f>
        <v>518</v>
      </c>
      <c r="H160" s="310"/>
      <c r="I160" s="310">
        <f>+'Ark1'!S3255</f>
        <v>518</v>
      </c>
      <c r="J160" s="51">
        <f>+'Ark1'!AD3255</f>
        <v>3.7936822739829561E-2</v>
      </c>
      <c r="K160" s="51"/>
      <c r="L160" s="51">
        <f>+'Ark1'!AE3255</f>
        <v>3.7667869671188237E-2</v>
      </c>
      <c r="M160" s="12">
        <f>+'Ark1'!U3255</f>
        <v>55.046332046332047</v>
      </c>
      <c r="N160" s="12"/>
      <c r="O160" s="51">
        <f>+'Ark1'!W3255</f>
        <v>74.252509652509687</v>
      </c>
      <c r="P160" s="51"/>
      <c r="Q160" s="51">
        <f>+'Ark1'!X3255</f>
        <v>0</v>
      </c>
      <c r="R160" s="51"/>
      <c r="S160" s="51">
        <f>+'Ark1'!Y3255</f>
        <v>0</v>
      </c>
      <c r="T160" s="39"/>
      <c r="U160" s="12">
        <f>+'Ark1'!AA3255</f>
        <v>7.8427907206886784</v>
      </c>
      <c r="V160" s="12">
        <f>+'Ark1'!AB3255</f>
        <v>2.7059522659881838</v>
      </c>
      <c r="W160" s="15">
        <f>+'Ark1'!AC3255</f>
        <v>-18.711361013214088</v>
      </c>
      <c r="X160" s="15"/>
      <c r="Y160" s="15">
        <f t="shared" si="32"/>
        <v>103.6</v>
      </c>
      <c r="Z160" s="12">
        <f>+'Ark1'!T3255</f>
        <v>12.824324324324328</v>
      </c>
      <c r="AA160" s="51">
        <f>+'Ark1'!V3255</f>
        <v>80.446922700443778</v>
      </c>
      <c r="AB160" s="39"/>
    </row>
    <row r="161" spans="1:36">
      <c r="A161" s="39"/>
      <c r="B161" s="3">
        <f>+'Ark1'!C3256</f>
        <v>2005</v>
      </c>
      <c r="C161" s="3">
        <f>+'Ark1'!K3256</f>
        <v>9</v>
      </c>
      <c r="D161" s="3" t="str">
        <f t="shared" si="35"/>
        <v>Noroc Løftet</v>
      </c>
      <c r="E161" s="15">
        <f>+'Ark1'!Q3256</f>
        <v>0</v>
      </c>
      <c r="F161" s="15"/>
      <c r="G161" s="310">
        <f>+'Ark1'!R3256</f>
        <v>0</v>
      </c>
      <c r="H161" s="310"/>
      <c r="I161" s="310">
        <f>+'Ark1'!S3256</f>
        <v>0</v>
      </c>
      <c r="J161" s="51">
        <f>+'Ark1'!AD3256</f>
        <v>0</v>
      </c>
      <c r="K161" s="51"/>
      <c r="L161" s="51">
        <f>+'Ark1'!AE3256</f>
        <v>0</v>
      </c>
      <c r="M161" s="12">
        <f>+'Ark1'!U3256</f>
        <v>0</v>
      </c>
      <c r="N161" s="12"/>
      <c r="O161" s="51">
        <f>+'Ark1'!W3256</f>
        <v>0</v>
      </c>
      <c r="P161" s="51"/>
      <c r="Q161" s="51">
        <f>+'Ark1'!X3256</f>
        <v>0</v>
      </c>
      <c r="R161" s="51"/>
      <c r="S161" s="51">
        <f>+'Ark1'!Y3256</f>
        <v>0</v>
      </c>
      <c r="T161" s="39"/>
      <c r="U161" s="12">
        <f>+'Ark1'!AA3256</f>
        <v>0</v>
      </c>
      <c r="V161" s="12">
        <f>+'Ark1'!AB3256</f>
        <v>0</v>
      </c>
      <c r="W161" s="15">
        <f>+'Ark1'!AC3256</f>
        <v>0</v>
      </c>
      <c r="X161" s="15"/>
      <c r="Y161" s="15" t="e">
        <f t="shared" si="32"/>
        <v>#DIV/0!</v>
      </c>
      <c r="Z161" s="12">
        <f>+'Ark1'!T3256</f>
        <v>0</v>
      </c>
      <c r="AA161" s="51">
        <f>+'Ark1'!V3256</f>
        <v>0</v>
      </c>
      <c r="AB161" s="39"/>
    </row>
    <row r="162" spans="1:3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116"/>
      <c r="AD162" s="116"/>
      <c r="AE162" s="82"/>
      <c r="AF162" s="82"/>
      <c r="AG162" s="82"/>
      <c r="AH162" s="116"/>
      <c r="AI162" s="66"/>
      <c r="AJ162" s="13"/>
    </row>
    <row r="163" spans="1:36">
      <c r="A163" s="39"/>
      <c r="B163" s="3">
        <f>+'Ark1'!C3257</f>
        <v>2004</v>
      </c>
      <c r="C163" s="3">
        <f>+'Ark1'!K3257</f>
        <v>0</v>
      </c>
      <c r="D163" s="3" t="str">
        <f>+D153</f>
        <v>Øko med kjeber</v>
      </c>
      <c r="E163" s="15">
        <f>+'Ark1'!Q3257</f>
        <v>3975</v>
      </c>
      <c r="F163" s="15"/>
      <c r="G163" s="310">
        <f>+'Ark1'!R3257</f>
        <v>589917</v>
      </c>
      <c r="H163" s="310"/>
      <c r="I163" s="310">
        <f>+'Ark1'!S3257</f>
        <v>589310</v>
      </c>
      <c r="J163" s="51">
        <f>+'Ark1'!AD3257</f>
        <v>43.078941949165525</v>
      </c>
      <c r="K163" s="51"/>
      <c r="L163" s="51">
        <f>+'Ark1'!AE3257</f>
        <v>43.848987625769226</v>
      </c>
      <c r="M163" s="12">
        <f>+'Ark1'!U3257</f>
        <v>57.044116000067888</v>
      </c>
      <c r="N163" s="12"/>
      <c r="O163" s="51">
        <f>+'Ark1'!W3257</f>
        <v>76.356868880554757</v>
      </c>
      <c r="P163" s="51"/>
      <c r="Q163" s="51">
        <f>+'Ark1'!X3257</f>
        <v>0</v>
      </c>
      <c r="R163" s="51"/>
      <c r="S163" s="51">
        <f>+'Ark1'!Y3257</f>
        <v>0</v>
      </c>
      <c r="T163" s="39"/>
      <c r="U163" s="12">
        <f>+'Ark1'!AA3257</f>
        <v>8.9977086146253278</v>
      </c>
      <c r="V163" s="12">
        <f>+'Ark1'!AB3257</f>
        <v>2.5287379742729339</v>
      </c>
      <c r="W163" s="15">
        <f>+'Ark1'!AC3257</f>
        <v>-18.66922259264479</v>
      </c>
      <c r="X163" s="15"/>
      <c r="Y163" s="15">
        <f t="shared" si="32"/>
        <v>148.40679245283019</v>
      </c>
      <c r="Z163" s="12">
        <f>+'Ark1'!T3257</f>
        <v>14.008138433033798</v>
      </c>
      <c r="AA163" s="51">
        <f>+'Ark1'!V3257</f>
        <v>82.810429840892198</v>
      </c>
      <c r="AB163" s="39"/>
    </row>
    <row r="164" spans="1:36">
      <c r="A164" s="39"/>
      <c r="B164" s="3">
        <f>+'Ark1'!C3258</f>
        <v>2004</v>
      </c>
      <c r="C164" s="3">
        <f>+'Ark1'!K3258</f>
        <v>1</v>
      </c>
      <c r="D164" s="3" t="str">
        <f t="shared" ref="D164:D169" si="36">+D155</f>
        <v>Økologisk</v>
      </c>
      <c r="E164" s="15">
        <f>+'Ark1'!Q3258</f>
        <v>0</v>
      </c>
      <c r="F164" s="15"/>
      <c r="G164" s="310">
        <f>+'Ark1'!R3258</f>
        <v>0</v>
      </c>
      <c r="H164" s="310"/>
      <c r="I164" s="310">
        <f>+'Ark1'!S3258</f>
        <v>0</v>
      </c>
      <c r="J164" s="51">
        <f>+'Ark1'!AD3258</f>
        <v>0</v>
      </c>
      <c r="K164" s="51"/>
      <c r="L164" s="51">
        <f>+'Ark1'!AE3258</f>
        <v>0</v>
      </c>
      <c r="M164" s="12">
        <f>+'Ark1'!U3258</f>
        <v>0</v>
      </c>
      <c r="N164" s="12"/>
      <c r="O164" s="51">
        <f>+'Ark1'!W3258</f>
        <v>0</v>
      </c>
      <c r="P164" s="51"/>
      <c r="Q164" s="51">
        <f>+'Ark1'!X3258</f>
        <v>0</v>
      </c>
      <c r="R164" s="51"/>
      <c r="S164" s="51">
        <f>+'Ark1'!Y3258</f>
        <v>0</v>
      </c>
      <c r="T164" s="39"/>
      <c r="U164" s="12">
        <f>+'Ark1'!AA3258</f>
        <v>0</v>
      </c>
      <c r="V164" s="12">
        <f>+'Ark1'!AB3258</f>
        <v>0</v>
      </c>
      <c r="W164" s="15">
        <f>+'Ark1'!AC3258</f>
        <v>0</v>
      </c>
      <c r="X164" s="15"/>
      <c r="Y164" s="15" t="e">
        <f t="shared" si="32"/>
        <v>#DIV/0!</v>
      </c>
      <c r="Z164" s="12">
        <f>+'Ark1'!T3258</f>
        <v>0</v>
      </c>
      <c r="AA164" s="51">
        <f>+'Ark1'!V3258</f>
        <v>0</v>
      </c>
      <c r="AB164" s="39"/>
    </row>
    <row r="165" spans="1:36">
      <c r="A165" s="39"/>
      <c r="B165" s="3">
        <f>+'Ark1'!C3259</f>
        <v>2004</v>
      </c>
      <c r="C165" s="3">
        <f>+'Ark1'!K3259</f>
        <v>3</v>
      </c>
      <c r="D165" s="3" t="str">
        <f t="shared" si="36"/>
        <v>Noroc Nortura</v>
      </c>
      <c r="E165" s="15">
        <f>+'Ark1'!Q3259</f>
        <v>0</v>
      </c>
      <c r="F165" s="15"/>
      <c r="G165" s="310">
        <f>+'Ark1'!R3259</f>
        <v>0</v>
      </c>
      <c r="H165" s="310"/>
      <c r="I165" s="310">
        <f>+'Ark1'!S3259</f>
        <v>0</v>
      </c>
      <c r="J165" s="51">
        <f>+'Ark1'!AD3259</f>
        <v>0</v>
      </c>
      <c r="K165" s="51"/>
      <c r="L165" s="51">
        <f>+'Ark1'!AE3259</f>
        <v>0</v>
      </c>
      <c r="M165" s="12">
        <f>+'Ark1'!U3259</f>
        <v>0</v>
      </c>
      <c r="N165" s="12"/>
      <c r="O165" s="51">
        <f>+'Ark1'!W3259</f>
        <v>0</v>
      </c>
      <c r="P165" s="51"/>
      <c r="Q165" s="51">
        <f>+'Ark1'!X3259</f>
        <v>0</v>
      </c>
      <c r="R165" s="51"/>
      <c r="S165" s="51">
        <f>+'Ark1'!Y3259</f>
        <v>0</v>
      </c>
      <c r="T165" s="39"/>
      <c r="U165" s="12">
        <f>+'Ark1'!AA3259</f>
        <v>0</v>
      </c>
      <c r="V165" s="12">
        <f>+'Ark1'!AB3259</f>
        <v>0</v>
      </c>
      <c r="W165" s="15">
        <f>+'Ark1'!AC3259</f>
        <v>0</v>
      </c>
      <c r="X165" s="15"/>
      <c r="Y165" s="15" t="e">
        <f t="shared" si="32"/>
        <v>#DIV/0!</v>
      </c>
      <c r="Z165" s="12">
        <f>+'Ark1'!T3259</f>
        <v>0</v>
      </c>
      <c r="AA165" s="51">
        <f>+'Ark1'!V3259</f>
        <v>0</v>
      </c>
      <c r="AB165" s="39"/>
    </row>
    <row r="166" spans="1:36">
      <c r="A166" s="39"/>
      <c r="B166" s="3">
        <f>+'Ark1'!C3260</f>
        <v>2004</v>
      </c>
      <c r="C166" s="3">
        <f>+'Ark1'!K3260</f>
        <v>6</v>
      </c>
      <c r="D166" s="3" t="str">
        <f t="shared" si="36"/>
        <v>Hybrid</v>
      </c>
      <c r="E166" s="15">
        <f>+'Ark1'!Q3260</f>
        <v>2268</v>
      </c>
      <c r="F166" s="15"/>
      <c r="G166" s="310">
        <f>+'Ark1'!R3260</f>
        <v>778452</v>
      </c>
      <c r="H166" s="310"/>
      <c r="I166" s="310">
        <f>+'Ark1'!S3260</f>
        <v>778408</v>
      </c>
      <c r="J166" s="51">
        <f>+'Ark1'!AD3260</f>
        <v>56.84679118962805</v>
      </c>
      <c r="K166" s="51"/>
      <c r="L166" s="51">
        <f>+'Ark1'!AE3260</f>
        <v>56.076829134820819</v>
      </c>
      <c r="M166" s="12">
        <f>+'Ark1'!U3260</f>
        <v>56.380703949599699</v>
      </c>
      <c r="N166" s="12"/>
      <c r="O166" s="51">
        <f>+'Ark1'!W3260</f>
        <v>73.927923659573111</v>
      </c>
      <c r="P166" s="51"/>
      <c r="Q166" s="51">
        <f>+'Ark1'!X3260</f>
        <v>0</v>
      </c>
      <c r="R166" s="51"/>
      <c r="S166" s="51">
        <f>+'Ark1'!Y3260</f>
        <v>0</v>
      </c>
      <c r="T166" s="39"/>
      <c r="U166" s="12">
        <f>+'Ark1'!AA3260</f>
        <v>7.5215518592080306</v>
      </c>
      <c r="V166" s="12">
        <f>+'Ark1'!AB3260</f>
        <v>2.3614485832951639</v>
      </c>
      <c r="W166" s="15">
        <f>+'Ark1'!AC3260</f>
        <v>-19.743282285850377</v>
      </c>
      <c r="X166" s="15"/>
      <c r="Y166" s="15">
        <f t="shared" si="32"/>
        <v>343.23280423280426</v>
      </c>
      <c r="Z166" s="12">
        <f>+'Ark1'!T3260</f>
        <v>13.604946740454128</v>
      </c>
      <c r="AA166" s="51">
        <f>+'Ark1'!V3260</f>
        <v>80.097745936391391</v>
      </c>
      <c r="AB166" s="39"/>
    </row>
    <row r="167" spans="1:36">
      <c r="A167" s="39"/>
      <c r="B167" s="3">
        <f>+'Ark1'!C3261</f>
        <v>2004</v>
      </c>
      <c r="C167" s="3">
        <f>+'Ark1'!K3261</f>
        <v>7</v>
      </c>
      <c r="D167" s="3" t="str">
        <f t="shared" si="36"/>
        <v>Hybrid</v>
      </c>
      <c r="E167" s="15">
        <f>+'Ark1'!Q3261</f>
        <v>62</v>
      </c>
      <c r="F167" s="15"/>
      <c r="G167" s="310">
        <f>+'Ark1'!R3261</f>
        <v>129</v>
      </c>
      <c r="H167" s="310"/>
      <c r="I167" s="310">
        <f>+'Ark1'!S3261</f>
        <v>87</v>
      </c>
      <c r="J167" s="51">
        <f>+'Ark1'!AD3261</f>
        <v>9.4202803300165189E-3</v>
      </c>
      <c r="K167" s="51"/>
      <c r="L167" s="51">
        <f>+'Ark1'!AE3261</f>
        <v>5.9029382655765485E-3</v>
      </c>
      <c r="M167" s="12">
        <f>+'Ark1'!U3261</f>
        <v>58.793103448275858</v>
      </c>
      <c r="N167" s="12"/>
      <c r="O167" s="51">
        <f>+'Ark1'!W3261</f>
        <v>69.627586206896552</v>
      </c>
      <c r="P167" s="51"/>
      <c r="Q167" s="51">
        <f>+'Ark1'!X3261</f>
        <v>0</v>
      </c>
      <c r="R167" s="51"/>
      <c r="S167" s="51">
        <f>+'Ark1'!Y3261</f>
        <v>0</v>
      </c>
      <c r="T167" s="39"/>
      <c r="U167" s="12">
        <f>+'Ark1'!AA3261</f>
        <v>12.213377719657601</v>
      </c>
      <c r="V167" s="12">
        <f>+'Ark1'!AB3261</f>
        <v>2.7798037267787361</v>
      </c>
      <c r="W167" s="15">
        <f>+'Ark1'!AC3261</f>
        <v>-44.110609574562254</v>
      </c>
      <c r="X167" s="15"/>
      <c r="Y167" s="15">
        <f t="shared" si="32"/>
        <v>2.0806451612903225</v>
      </c>
      <c r="Z167" s="12">
        <f>+'Ark1'!T3261</f>
        <v>14.186046511627911</v>
      </c>
      <c r="AA167" s="51">
        <f>+'Ark1'!V3261</f>
        <v>103.09211591387403</v>
      </c>
      <c r="AB167" s="39"/>
    </row>
    <row r="168" spans="1:36">
      <c r="A168" s="39"/>
      <c r="B168" s="3">
        <f>+'Ark1'!C3262</f>
        <v>2004</v>
      </c>
      <c r="C168" s="3">
        <f>+'Ark1'!K3262</f>
        <v>8</v>
      </c>
      <c r="D168" s="3" t="str">
        <f t="shared" si="36"/>
        <v>Hampshire</v>
      </c>
      <c r="E168" s="15">
        <f>+'Ark1'!Q3262</f>
        <v>4</v>
      </c>
      <c r="F168" s="15"/>
      <c r="G168" s="310">
        <f>+'Ark1'!R3262</f>
        <v>876</v>
      </c>
      <c r="H168" s="310"/>
      <c r="I168" s="310">
        <f>+'Ark1'!S3262</f>
        <v>876</v>
      </c>
      <c r="J168" s="51">
        <f>+'Ark1'!AD3262</f>
        <v>6.397027572941448E-2</v>
      </c>
      <c r="K168" s="51"/>
      <c r="L168" s="51">
        <f>+'Ark1'!AE3262</f>
        <v>6.7387298531693798E-2</v>
      </c>
      <c r="M168" s="12">
        <f>+'Ark1'!U3262</f>
        <v>53.772831050228312</v>
      </c>
      <c r="N168" s="12"/>
      <c r="O168" s="51">
        <f>+'Ark1'!W3262</f>
        <v>78.941666666666592</v>
      </c>
      <c r="P168" s="51"/>
      <c r="Q168" s="51">
        <f>+'Ark1'!X3262</f>
        <v>0</v>
      </c>
      <c r="R168" s="51"/>
      <c r="S168" s="51">
        <f>+'Ark1'!Y3262</f>
        <v>0</v>
      </c>
      <c r="T168" s="39"/>
      <c r="U168" s="12">
        <f>+'Ark1'!AA3262</f>
        <v>8.546871117433982</v>
      </c>
      <c r="V168" s="12">
        <f>+'Ark1'!AB3262</f>
        <v>2.763053985650691</v>
      </c>
      <c r="W168" s="15">
        <f>+'Ark1'!AC3262</f>
        <v>-5.3318529336411746</v>
      </c>
      <c r="X168" s="15"/>
      <c r="Y168" s="15">
        <f t="shared" si="32"/>
        <v>219</v>
      </c>
      <c r="Z168" s="12">
        <f>+'Ark1'!T3262</f>
        <v>12.06849315068493</v>
      </c>
      <c r="AA168" s="51">
        <f>+'Ark1'!V3262</f>
        <v>85.527266161068979</v>
      </c>
      <c r="AB168" s="39"/>
    </row>
    <row r="169" spans="1:36">
      <c r="A169" s="39"/>
      <c r="B169" s="3">
        <f>+'Ark1'!C3263</f>
        <v>2004</v>
      </c>
      <c r="C169" s="3">
        <f>+'Ark1'!K3263</f>
        <v>9</v>
      </c>
      <c r="D169" s="3" t="str">
        <f t="shared" si="36"/>
        <v>Noroc KLF</v>
      </c>
      <c r="E169" s="15">
        <f>+'Ark1'!Q3263</f>
        <v>0</v>
      </c>
      <c r="F169" s="15"/>
      <c r="G169" s="310">
        <f>+'Ark1'!R3263</f>
        <v>0</v>
      </c>
      <c r="H169" s="310"/>
      <c r="I169" s="310">
        <f>+'Ark1'!S3263</f>
        <v>0</v>
      </c>
      <c r="J169" s="51">
        <f>+'Ark1'!AD3263</f>
        <v>0</v>
      </c>
      <c r="K169" s="51"/>
      <c r="L169" s="51">
        <f>+'Ark1'!AE3263</f>
        <v>0</v>
      </c>
      <c r="M169" s="12">
        <f>+'Ark1'!U3263</f>
        <v>0</v>
      </c>
      <c r="N169" s="12"/>
      <c r="O169" s="51">
        <f>+'Ark1'!W3263</f>
        <v>0</v>
      </c>
      <c r="P169" s="51"/>
      <c r="Q169" s="51">
        <f>+'Ark1'!X3263</f>
        <v>0</v>
      </c>
      <c r="R169" s="51"/>
      <c r="S169" s="51">
        <f>+'Ark1'!Y3263</f>
        <v>0</v>
      </c>
      <c r="T169" s="39"/>
      <c r="U169" s="12">
        <f>+'Ark1'!AA3263</f>
        <v>0</v>
      </c>
      <c r="V169" s="12">
        <f>+'Ark1'!AB3263</f>
        <v>0</v>
      </c>
      <c r="W169" s="15">
        <f>+'Ark1'!AC3263</f>
        <v>0</v>
      </c>
      <c r="X169" s="15"/>
      <c r="Y169" s="15" t="e">
        <f t="shared" si="32"/>
        <v>#DIV/0!</v>
      </c>
      <c r="Z169" s="12">
        <f>+'Ark1'!T3263</f>
        <v>0</v>
      </c>
      <c r="AA169" s="51">
        <f>+'Ark1'!V3263</f>
        <v>0</v>
      </c>
      <c r="AB169" s="39"/>
    </row>
    <row r="170" spans="1:3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116"/>
      <c r="AD170" s="116"/>
      <c r="AE170" s="82"/>
      <c r="AF170" s="82"/>
      <c r="AG170" s="82"/>
      <c r="AH170" s="116"/>
      <c r="AI170" s="66"/>
      <c r="AJ170" s="13"/>
    </row>
    <row r="171" spans="1:36">
      <c r="A171" s="39"/>
      <c r="B171" s="3">
        <f>+'Ark1'!C3264</f>
        <v>2003</v>
      </c>
      <c r="C171" s="3">
        <f>+'Ark1'!K3264</f>
        <v>0</v>
      </c>
      <c r="D171" s="3" t="str">
        <f>+D161</f>
        <v>Noroc Løftet</v>
      </c>
      <c r="E171" s="15">
        <f>+'Ark1'!Q3264</f>
        <v>4144</v>
      </c>
      <c r="F171" s="15"/>
      <c r="G171" s="310">
        <f>+'Ark1'!R3264</f>
        <v>584738</v>
      </c>
      <c r="H171" s="310"/>
      <c r="I171" s="310">
        <f>+'Ark1'!S3264</f>
        <v>584073</v>
      </c>
      <c r="J171" s="51">
        <f>+'Ark1'!AD3264</f>
        <v>46.140055598033939</v>
      </c>
      <c r="K171" s="51"/>
      <c r="L171" s="51">
        <f>+'Ark1'!AE3264</f>
        <v>46.422854563583606</v>
      </c>
      <c r="M171" s="12">
        <f>+'Ark1'!U3264</f>
        <v>56.821671263694782</v>
      </c>
      <c r="N171" s="12"/>
      <c r="O171" s="51">
        <f>+'Ark1'!W3264</f>
        <v>77.237011298247509</v>
      </c>
      <c r="P171" s="51"/>
      <c r="Q171" s="51">
        <f>+'Ark1'!X3264</f>
        <v>0</v>
      </c>
      <c r="R171" s="51"/>
      <c r="S171" s="51">
        <f>+'Ark1'!Y3264</f>
        <v>0</v>
      </c>
      <c r="T171" s="39"/>
      <c r="U171" s="12">
        <f>+'Ark1'!AA3264</f>
        <v>8.3853009566718253</v>
      </c>
      <c r="V171" s="12">
        <f>+'Ark1'!AB3264</f>
        <v>2.4882148497525605</v>
      </c>
      <c r="W171" s="15">
        <f>+'Ark1'!AC3264</f>
        <v>-19.015515378401275</v>
      </c>
      <c r="X171" s="15"/>
      <c r="Y171" s="15">
        <f t="shared" si="32"/>
        <v>141.10472972972974</v>
      </c>
      <c r="Z171" s="12">
        <f>+'Ark1'!T3264</f>
        <v>13.870227349684816</v>
      </c>
      <c r="AA171" s="51">
        <f>+'Ark1'!V3264</f>
        <v>83.770122094691857</v>
      </c>
      <c r="AB171" s="39"/>
      <c r="AJ171" s="13"/>
    </row>
    <row r="172" spans="1:36">
      <c r="A172" s="39"/>
      <c r="B172" s="3">
        <f>+'Ark1'!C3265</f>
        <v>2003</v>
      </c>
      <c r="C172" s="3">
        <f>+'Ark1'!K3265</f>
        <v>1</v>
      </c>
      <c r="D172" s="3" t="str">
        <f t="shared" ref="D172:D177" si="37">+D163</f>
        <v>Øko med kjeber</v>
      </c>
      <c r="E172" s="15">
        <f>+'Ark1'!Q3265</f>
        <v>0</v>
      </c>
      <c r="F172" s="15"/>
      <c r="G172" s="310">
        <f>+'Ark1'!R3265</f>
        <v>0</v>
      </c>
      <c r="H172" s="310"/>
      <c r="I172" s="310">
        <f>+'Ark1'!S3265</f>
        <v>0</v>
      </c>
      <c r="J172" s="51">
        <f>+'Ark1'!AD3265</f>
        <v>0</v>
      </c>
      <c r="K172" s="51"/>
      <c r="L172" s="51">
        <f>+'Ark1'!AE3265</f>
        <v>0</v>
      </c>
      <c r="M172" s="12">
        <f>+'Ark1'!U3265</f>
        <v>0</v>
      </c>
      <c r="N172" s="12"/>
      <c r="O172" s="51">
        <f>+'Ark1'!W3265</f>
        <v>0</v>
      </c>
      <c r="P172" s="51"/>
      <c r="Q172" s="51">
        <f>+'Ark1'!X3265</f>
        <v>0</v>
      </c>
      <c r="R172" s="51"/>
      <c r="S172" s="51">
        <f>+'Ark1'!Y3265</f>
        <v>0</v>
      </c>
      <c r="T172" s="39"/>
      <c r="U172" s="12">
        <f>+'Ark1'!AA3265</f>
        <v>0</v>
      </c>
      <c r="V172" s="12">
        <f>+'Ark1'!AB3265</f>
        <v>0</v>
      </c>
      <c r="W172" s="15">
        <f>+'Ark1'!AC3265</f>
        <v>0</v>
      </c>
      <c r="X172" s="15"/>
      <c r="Y172" s="15" t="e">
        <f t="shared" si="32"/>
        <v>#DIV/0!</v>
      </c>
      <c r="Z172" s="12">
        <f>+'Ark1'!T3265</f>
        <v>0</v>
      </c>
      <c r="AA172" s="51">
        <f>+'Ark1'!V3265</f>
        <v>0</v>
      </c>
      <c r="AB172" s="39"/>
      <c r="AJ172" s="13"/>
    </row>
    <row r="173" spans="1:36">
      <c r="A173" s="39"/>
      <c r="B173" s="3">
        <f>+'Ark1'!C3266</f>
        <v>2003</v>
      </c>
      <c r="C173" s="3">
        <f>+'Ark1'!K3266</f>
        <v>3</v>
      </c>
      <c r="D173" s="3" t="str">
        <f t="shared" si="37"/>
        <v>Økologisk</v>
      </c>
      <c r="E173" s="15">
        <f>+'Ark1'!Q3266</f>
        <v>0</v>
      </c>
      <c r="F173" s="15"/>
      <c r="G173" s="310">
        <f>+'Ark1'!R3266</f>
        <v>0</v>
      </c>
      <c r="H173" s="310"/>
      <c r="I173" s="310">
        <f>+'Ark1'!S3266</f>
        <v>0</v>
      </c>
      <c r="J173" s="51">
        <f>+'Ark1'!AD3266</f>
        <v>0</v>
      </c>
      <c r="K173" s="51"/>
      <c r="L173" s="51">
        <f>+'Ark1'!AE3266</f>
        <v>0</v>
      </c>
      <c r="M173" s="12">
        <f>+'Ark1'!U3266</f>
        <v>0</v>
      </c>
      <c r="N173" s="12"/>
      <c r="O173" s="51">
        <f>+'Ark1'!W3266</f>
        <v>0</v>
      </c>
      <c r="P173" s="51"/>
      <c r="Q173" s="51">
        <f>+'Ark1'!X3266</f>
        <v>0</v>
      </c>
      <c r="R173" s="51"/>
      <c r="S173" s="51">
        <f>+'Ark1'!Y3266</f>
        <v>0</v>
      </c>
      <c r="T173" s="39"/>
      <c r="U173" s="12">
        <f>+'Ark1'!AA3266</f>
        <v>0</v>
      </c>
      <c r="V173" s="12">
        <f>+'Ark1'!AB3266</f>
        <v>0</v>
      </c>
      <c r="W173" s="15">
        <f>+'Ark1'!AC3266</f>
        <v>0</v>
      </c>
      <c r="X173" s="15"/>
      <c r="Y173" s="15" t="e">
        <f t="shared" si="32"/>
        <v>#DIV/0!</v>
      </c>
      <c r="Z173" s="12">
        <f>+'Ark1'!T3266</f>
        <v>0</v>
      </c>
      <c r="AA173" s="51">
        <f>+'Ark1'!V3266</f>
        <v>0</v>
      </c>
      <c r="AB173" s="39"/>
      <c r="AJ173" s="13"/>
    </row>
    <row r="174" spans="1:36">
      <c r="A174" s="39"/>
      <c r="B174" s="3">
        <f>+'Ark1'!C3267</f>
        <v>2003</v>
      </c>
      <c r="C174" s="3">
        <f>+'Ark1'!K3267</f>
        <v>6</v>
      </c>
      <c r="D174" s="3" t="str">
        <f t="shared" si="37"/>
        <v>Noroc Nortura</v>
      </c>
      <c r="E174" s="15">
        <f>+'Ark1'!Q3267</f>
        <v>2344</v>
      </c>
      <c r="F174" s="15"/>
      <c r="G174" s="310">
        <f>+'Ark1'!R3267</f>
        <v>681705</v>
      </c>
      <c r="H174" s="310"/>
      <c r="I174" s="310">
        <f>+'Ark1'!S3267</f>
        <v>681667</v>
      </c>
      <c r="J174" s="51">
        <f>+'Ark1'!AD3267</f>
        <v>53.791452926708594</v>
      </c>
      <c r="K174" s="51"/>
      <c r="L174" s="51">
        <f>+'Ark1'!AE3267</f>
        <v>53.511200712758239</v>
      </c>
      <c r="M174" s="12">
        <f>+'Ark1'!U3267</f>
        <v>56.052525646686739</v>
      </c>
      <c r="N174" s="12"/>
      <c r="O174" s="51">
        <f>+'Ark1'!W3267</f>
        <v>76.283950374595804</v>
      </c>
      <c r="P174" s="51"/>
      <c r="Q174" s="51">
        <f>+'Ark1'!X3267</f>
        <v>0</v>
      </c>
      <c r="R174" s="51"/>
      <c r="S174" s="51">
        <f>+'Ark1'!Y3267</f>
        <v>0</v>
      </c>
      <c r="T174" s="39"/>
      <c r="U174" s="12">
        <f>+'Ark1'!AA3267</f>
        <v>7.2143434289407358</v>
      </c>
      <c r="V174" s="12">
        <f>+'Ark1'!AB3267</f>
        <v>2.5024331282070431</v>
      </c>
      <c r="W174" s="15">
        <f>+'Ark1'!AC3267</f>
        <v>-18.088596731940434</v>
      </c>
      <c r="X174" s="15"/>
      <c r="Y174" s="15">
        <f t="shared" si="32"/>
        <v>290.82977815699661</v>
      </c>
      <c r="Z174" s="12">
        <f>+'Ark1'!T3267</f>
        <v>13.41881899061911</v>
      </c>
      <c r="AA174" s="51">
        <f>+'Ark1'!V3267</f>
        <v>82.650369563328553</v>
      </c>
      <c r="AB174" s="39"/>
      <c r="AJ174" s="13"/>
    </row>
    <row r="175" spans="1:36">
      <c r="A175" s="39"/>
      <c r="B175" s="3">
        <f>+'Ark1'!C3268</f>
        <v>2003</v>
      </c>
      <c r="C175" s="3">
        <f>+'Ark1'!K3268</f>
        <v>7</v>
      </c>
      <c r="D175" s="3" t="str">
        <f t="shared" si="37"/>
        <v>Hybrid</v>
      </c>
      <c r="E175" s="15">
        <f>+'Ark1'!Q3268</f>
        <v>57</v>
      </c>
      <c r="F175" s="15"/>
      <c r="G175" s="310">
        <f>+'Ark1'!R3268</f>
        <v>129</v>
      </c>
      <c r="H175" s="310"/>
      <c r="I175" s="310">
        <f>+'Ark1'!S3268</f>
        <v>92</v>
      </c>
      <c r="J175" s="51">
        <f>+'Ark1'!AD3268</f>
        <v>1.017903261314705E-2</v>
      </c>
      <c r="K175" s="51"/>
      <c r="L175" s="51">
        <f>+'Ark1'!AE3268</f>
        <v>6.4232682237439056E-3</v>
      </c>
      <c r="M175" s="12">
        <f>+'Ark1'!U3268</f>
        <v>56.815217391304351</v>
      </c>
      <c r="N175" s="12"/>
      <c r="O175" s="51">
        <f>+'Ark1'!W3268</f>
        <v>67.846739130434798</v>
      </c>
      <c r="P175" s="51"/>
      <c r="Q175" s="51">
        <f>+'Ark1'!X3268</f>
        <v>0</v>
      </c>
      <c r="R175" s="51"/>
      <c r="S175" s="51">
        <f>+'Ark1'!Y3268</f>
        <v>0</v>
      </c>
      <c r="T175" s="39"/>
      <c r="U175" s="12">
        <f>+'Ark1'!AA3268</f>
        <v>12.299703523176268</v>
      </c>
      <c r="V175" s="12">
        <f>+'Ark1'!AB3268</f>
        <v>2.5234954528523201</v>
      </c>
      <c r="W175" s="15">
        <f>+'Ark1'!AC3268</f>
        <v>-4.8714595526523512</v>
      </c>
      <c r="X175" s="15"/>
      <c r="Y175" s="15">
        <f t="shared" si="32"/>
        <v>2.263157894736842</v>
      </c>
      <c r="Z175" s="12">
        <f>+'Ark1'!T3268</f>
        <v>12.976744186046512</v>
      </c>
      <c r="AA175" s="51">
        <f>+'Ark1'!V3268</f>
        <v>98.451410805972969</v>
      </c>
      <c r="AB175" s="39"/>
      <c r="AJ175" s="13"/>
    </row>
    <row r="176" spans="1:36">
      <c r="A176" s="39"/>
      <c r="B176" s="3">
        <f>+'Ark1'!C3269</f>
        <v>2003</v>
      </c>
      <c r="C176" s="3">
        <f>+'Ark1'!K3269</f>
        <v>8</v>
      </c>
      <c r="D176" s="3" t="str">
        <f t="shared" si="37"/>
        <v>Hybrid</v>
      </c>
      <c r="E176" s="15">
        <f>+'Ark1'!Q3269</f>
        <v>4</v>
      </c>
      <c r="F176" s="15"/>
      <c r="G176" s="310">
        <f>+'Ark1'!R3269</f>
        <v>726</v>
      </c>
      <c r="H176" s="310"/>
      <c r="I176" s="310">
        <f>+'Ark1'!S3269</f>
        <v>726</v>
      </c>
      <c r="J176" s="51">
        <f>+'Ark1'!AD3269</f>
        <v>5.7286648660036861E-2</v>
      </c>
      <c r="K176" s="51"/>
      <c r="L176" s="51">
        <f>+'Ark1'!AE3269</f>
        <v>5.8517507841657421E-2</v>
      </c>
      <c r="M176" s="12">
        <f>+'Ark1'!U3269</f>
        <v>53.537190082644642</v>
      </c>
      <c r="N176" s="12"/>
      <c r="O176" s="51">
        <f>+'Ark1'!W3269</f>
        <v>78.326721763085303</v>
      </c>
      <c r="P176" s="51"/>
      <c r="Q176" s="51">
        <f>+'Ark1'!X3269</f>
        <v>0</v>
      </c>
      <c r="R176" s="51"/>
      <c r="S176" s="51">
        <f>+'Ark1'!Y3269</f>
        <v>0</v>
      </c>
      <c r="T176" s="39"/>
      <c r="U176" s="12">
        <f>+'Ark1'!AA3269</f>
        <v>9.1560801576725126</v>
      </c>
      <c r="V176" s="12">
        <f>+'Ark1'!AB3269</f>
        <v>3.1645627056733248</v>
      </c>
      <c r="W176" s="15">
        <f>+'Ark1'!AC3269</f>
        <v>-22.911473435683121</v>
      </c>
      <c r="X176" s="15"/>
      <c r="Y176" s="15">
        <f t="shared" si="32"/>
        <v>181.5</v>
      </c>
      <c r="Z176" s="12">
        <f>+'Ark1'!T3269</f>
        <v>11.950413223140497</v>
      </c>
      <c r="AA176" s="51">
        <f>+'Ark1'!V3269</f>
        <v>84.861020328369918</v>
      </c>
      <c r="AB176" s="39"/>
      <c r="AJ176" s="13"/>
    </row>
    <row r="177" spans="1:36">
      <c r="A177" s="39"/>
      <c r="B177" s="3">
        <f>+'Ark1'!C3270</f>
        <v>2003</v>
      </c>
      <c r="C177" s="3">
        <f>+'Ark1'!K3270</f>
        <v>9</v>
      </c>
      <c r="D177" s="3" t="str">
        <f t="shared" si="37"/>
        <v>Hampshire</v>
      </c>
      <c r="E177" s="15">
        <f>+'Ark1'!Q3270</f>
        <v>0</v>
      </c>
      <c r="F177" s="15"/>
      <c r="G177" s="310">
        <f>+'Ark1'!R3270</f>
        <v>0</v>
      </c>
      <c r="H177" s="310"/>
      <c r="I177" s="310">
        <f>+'Ark1'!S3270</f>
        <v>0</v>
      </c>
      <c r="J177" s="51">
        <f>+'Ark1'!AD3270</f>
        <v>0</v>
      </c>
      <c r="K177" s="51"/>
      <c r="L177" s="51">
        <f>+'Ark1'!AE3270</f>
        <v>0</v>
      </c>
      <c r="M177" s="12">
        <f>+'Ark1'!U3270</f>
        <v>0</v>
      </c>
      <c r="N177" s="12"/>
      <c r="O177" s="51">
        <f>+'Ark1'!W3270</f>
        <v>0</v>
      </c>
      <c r="P177" s="51"/>
      <c r="Q177" s="51">
        <f>+'Ark1'!X3270</f>
        <v>0</v>
      </c>
      <c r="R177" s="51"/>
      <c r="S177" s="51">
        <f>+'Ark1'!Y3270</f>
        <v>0</v>
      </c>
      <c r="T177" s="39"/>
      <c r="U177" s="12">
        <f>+'Ark1'!AA3270</f>
        <v>0</v>
      </c>
      <c r="V177" s="12">
        <f>+'Ark1'!AB3270</f>
        <v>0</v>
      </c>
      <c r="W177" s="15">
        <f>+'Ark1'!AC3270</f>
        <v>0</v>
      </c>
      <c r="X177" s="15"/>
      <c r="Y177" s="15" t="e">
        <f t="shared" si="32"/>
        <v>#DIV/0!</v>
      </c>
      <c r="Z177" s="12">
        <f>+'Ark1'!T3270</f>
        <v>0</v>
      </c>
      <c r="AA177" s="51">
        <f>+'Ark1'!V3270</f>
        <v>0</v>
      </c>
      <c r="AB177" s="39"/>
      <c r="AJ177" s="13"/>
    </row>
    <row r="178" spans="1:3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116"/>
      <c r="AD178" s="116"/>
      <c r="AE178" s="82"/>
      <c r="AF178" s="82"/>
      <c r="AG178" s="82"/>
      <c r="AH178" s="116"/>
      <c r="AI178" s="66"/>
      <c r="AJ178" s="13"/>
    </row>
    <row r="179" spans="1:36">
      <c r="A179" s="39"/>
      <c r="B179" s="3">
        <f>+'Ark1'!C3271</f>
        <v>2002</v>
      </c>
      <c r="C179" s="3">
        <f>+'Ark1'!K3271</f>
        <v>0</v>
      </c>
      <c r="D179" s="3" t="str">
        <f>+D169</f>
        <v>Noroc KLF</v>
      </c>
      <c r="E179" s="15">
        <f>+'Ark1'!Q3271</f>
        <v>4414</v>
      </c>
      <c r="F179" s="15"/>
      <c r="G179" s="310">
        <f>+'Ark1'!R3271</f>
        <v>648310</v>
      </c>
      <c r="H179" s="310"/>
      <c r="I179" s="310">
        <f>+'Ark1'!S3271</f>
        <v>647549</v>
      </c>
      <c r="J179" s="51">
        <f>+'Ark1'!AD3271</f>
        <v>52.458164793613513</v>
      </c>
      <c r="K179" s="51"/>
      <c r="L179" s="51">
        <f>+'Ark1'!AE3271</f>
        <v>52.826648241921127</v>
      </c>
      <c r="M179" s="12">
        <f>+'Ark1'!U3271</f>
        <v>56.240747804413267</v>
      </c>
      <c r="N179" s="12"/>
      <c r="O179" s="51">
        <f>+'Ark1'!W3271</f>
        <v>76.304038767724009</v>
      </c>
      <c r="P179" s="51"/>
      <c r="Q179" s="51">
        <f>+'Ark1'!X3271</f>
        <v>0</v>
      </c>
      <c r="R179" s="51"/>
      <c r="S179" s="51">
        <f>+'Ark1'!Y3271</f>
        <v>0</v>
      </c>
      <c r="T179" s="39"/>
      <c r="U179" s="12">
        <f>+'Ark1'!AA3271</f>
        <v>8.1061250080517766</v>
      </c>
      <c r="V179" s="12">
        <f>+'Ark1'!AB3271</f>
        <v>2.6561017946146461</v>
      </c>
      <c r="W179" s="15">
        <f>+'Ark1'!AC3271</f>
        <v>-12.562792716829824</v>
      </c>
      <c r="X179" s="15"/>
      <c r="Y179" s="15">
        <f t="shared" si="32"/>
        <v>146.87584956955143</v>
      </c>
      <c r="Z179" s="12">
        <f>+'Ark1'!T3271</f>
        <v>13.527307923678483</v>
      </c>
      <c r="AA179" s="51">
        <f>+'Ark1'!V3271</f>
        <v>82.758497733052948</v>
      </c>
      <c r="AB179" s="39"/>
      <c r="AJ179" s="13"/>
    </row>
    <row r="180" spans="1:36">
      <c r="A180" s="39"/>
      <c r="B180" s="3">
        <f>+'Ark1'!C3272</f>
        <v>2002</v>
      </c>
      <c r="C180" s="3">
        <f>+'Ark1'!K3272</f>
        <v>1</v>
      </c>
      <c r="D180" s="3" t="str">
        <f t="shared" ref="D180:D185" si="38">+D171</f>
        <v>Noroc Løftet</v>
      </c>
      <c r="E180" s="15">
        <f>+'Ark1'!Q3272</f>
        <v>0</v>
      </c>
      <c r="F180" s="15"/>
      <c r="G180" s="310">
        <f>+'Ark1'!R3272</f>
        <v>0</v>
      </c>
      <c r="H180" s="310"/>
      <c r="I180" s="310">
        <f>+'Ark1'!S3272</f>
        <v>0</v>
      </c>
      <c r="J180" s="51">
        <f>+'Ark1'!AD3272</f>
        <v>0</v>
      </c>
      <c r="K180" s="51"/>
      <c r="L180" s="51">
        <f>+'Ark1'!AE3272</f>
        <v>0</v>
      </c>
      <c r="M180" s="12">
        <f>+'Ark1'!U3272</f>
        <v>0</v>
      </c>
      <c r="N180" s="12"/>
      <c r="O180" s="51">
        <f>+'Ark1'!W3272</f>
        <v>0</v>
      </c>
      <c r="P180" s="51"/>
      <c r="Q180" s="51">
        <f>+'Ark1'!X3272</f>
        <v>0</v>
      </c>
      <c r="R180" s="51"/>
      <c r="S180" s="51">
        <f>+'Ark1'!Y3272</f>
        <v>0</v>
      </c>
      <c r="T180" s="39"/>
      <c r="U180" s="12">
        <f>+'Ark1'!AA3272</f>
        <v>0</v>
      </c>
      <c r="V180" s="12">
        <f>+'Ark1'!AB3272</f>
        <v>0</v>
      </c>
      <c r="W180" s="15">
        <f>+'Ark1'!AC3272</f>
        <v>0</v>
      </c>
      <c r="X180" s="15"/>
      <c r="Y180" s="15" t="e">
        <f t="shared" si="32"/>
        <v>#DIV/0!</v>
      </c>
      <c r="Z180" s="12">
        <f>+'Ark1'!T3272</f>
        <v>0</v>
      </c>
      <c r="AA180" s="51">
        <f>+'Ark1'!V3272</f>
        <v>0</v>
      </c>
      <c r="AB180" s="39"/>
      <c r="AJ180" s="13"/>
    </row>
    <row r="181" spans="1:36">
      <c r="A181" s="39"/>
      <c r="B181" s="3">
        <f>+'Ark1'!C3273</f>
        <v>2002</v>
      </c>
      <c r="C181" s="3">
        <f>+'Ark1'!K3273</f>
        <v>3</v>
      </c>
      <c r="D181" s="3" t="str">
        <f t="shared" si="38"/>
        <v>Øko med kjeber</v>
      </c>
      <c r="E181" s="15">
        <f>+'Ark1'!Q3273</f>
        <v>0</v>
      </c>
      <c r="F181" s="15"/>
      <c r="G181" s="310">
        <f>+'Ark1'!R3273</f>
        <v>0</v>
      </c>
      <c r="H181" s="310"/>
      <c r="I181" s="310">
        <f>+'Ark1'!S3273</f>
        <v>0</v>
      </c>
      <c r="J181" s="51">
        <f>+'Ark1'!AD3273</f>
        <v>0</v>
      </c>
      <c r="K181" s="51"/>
      <c r="L181" s="51">
        <f>+'Ark1'!AE3273</f>
        <v>0</v>
      </c>
      <c r="M181" s="12">
        <f>+'Ark1'!U3273</f>
        <v>0</v>
      </c>
      <c r="N181" s="12"/>
      <c r="O181" s="51">
        <f>+'Ark1'!W3273</f>
        <v>0</v>
      </c>
      <c r="P181" s="51"/>
      <c r="Q181" s="51">
        <f>+'Ark1'!X3273</f>
        <v>0</v>
      </c>
      <c r="R181" s="51"/>
      <c r="S181" s="51">
        <f>+'Ark1'!Y3273</f>
        <v>0</v>
      </c>
      <c r="T181" s="39"/>
      <c r="U181" s="12">
        <f>+'Ark1'!AA3273</f>
        <v>0</v>
      </c>
      <c r="V181" s="12">
        <f>+'Ark1'!AB3273</f>
        <v>0</v>
      </c>
      <c r="W181" s="15">
        <f>+'Ark1'!AC3273</f>
        <v>0</v>
      </c>
      <c r="X181" s="15"/>
      <c r="Y181" s="15" t="e">
        <f t="shared" si="32"/>
        <v>#DIV/0!</v>
      </c>
      <c r="Z181" s="12">
        <f>+'Ark1'!T3273</f>
        <v>0</v>
      </c>
      <c r="AA181" s="51">
        <f>+'Ark1'!V3273</f>
        <v>0</v>
      </c>
      <c r="AB181" s="39"/>
      <c r="AJ181" s="13"/>
    </row>
    <row r="182" spans="1:36">
      <c r="A182" s="39"/>
      <c r="B182" s="3">
        <f>+'Ark1'!C3274</f>
        <v>2002</v>
      </c>
      <c r="C182" s="3">
        <f>+'Ark1'!K3274</f>
        <v>6</v>
      </c>
      <c r="D182" s="3" t="str">
        <f t="shared" si="38"/>
        <v>Økologisk</v>
      </c>
      <c r="E182" s="15">
        <f>+'Ark1'!Q3274</f>
        <v>2444</v>
      </c>
      <c r="F182" s="15"/>
      <c r="G182" s="310">
        <f>+'Ark1'!R3274</f>
        <v>587125</v>
      </c>
      <c r="H182" s="310"/>
      <c r="I182" s="310">
        <f>+'Ark1'!S3274</f>
        <v>587097</v>
      </c>
      <c r="J182" s="51">
        <f>+'Ark1'!AD3274</f>
        <v>47.507365310500141</v>
      </c>
      <c r="K182" s="51"/>
      <c r="L182" s="51">
        <f>+'Ark1'!AE3274</f>
        <v>47.141903340797718</v>
      </c>
      <c r="M182" s="12">
        <f>+'Ark1'!U3274</f>
        <v>55.636642667225352</v>
      </c>
      <c r="N182" s="12"/>
      <c r="O182" s="51">
        <f>+'Ark1'!W3274</f>
        <v>75.104223152221806</v>
      </c>
      <c r="P182" s="51"/>
      <c r="Q182" s="51">
        <f>+'Ark1'!X3274</f>
        <v>0</v>
      </c>
      <c r="R182" s="51"/>
      <c r="S182" s="51">
        <f>+'Ark1'!Y3274</f>
        <v>0</v>
      </c>
      <c r="T182" s="39"/>
      <c r="U182" s="12">
        <f>+'Ark1'!AA3274</f>
        <v>6.8703205753810241</v>
      </c>
      <c r="V182" s="12">
        <f>+'Ark1'!AB3274</f>
        <v>2.5886883429637439</v>
      </c>
      <c r="W182" s="15">
        <f>+'Ark1'!AC3274</f>
        <v>-12.238131415159629</v>
      </c>
      <c r="X182" s="15"/>
      <c r="Y182" s="15">
        <f t="shared" si="32"/>
        <v>240.23117839607201</v>
      </c>
      <c r="Z182" s="12">
        <f>+'Ark1'!T3274</f>
        <v>13.182012348307429</v>
      </c>
      <c r="AA182" s="51">
        <f>+'Ark1'!V3274</f>
        <v>81.372221652647099</v>
      </c>
      <c r="AB182" s="39"/>
      <c r="AJ182" s="13"/>
    </row>
    <row r="183" spans="1:36">
      <c r="A183" s="39"/>
      <c r="B183" s="3">
        <f>+'Ark1'!C3275</f>
        <v>2002</v>
      </c>
      <c r="C183" s="3">
        <f>+'Ark1'!K3275</f>
        <v>7</v>
      </c>
      <c r="D183" s="3" t="str">
        <f t="shared" si="38"/>
        <v>Noroc Nortura</v>
      </c>
      <c r="E183" s="15">
        <f>+'Ark1'!Q3275</f>
        <v>98</v>
      </c>
      <c r="F183" s="15"/>
      <c r="G183" s="310">
        <f>+'Ark1'!R3275</f>
        <v>193</v>
      </c>
      <c r="H183" s="310"/>
      <c r="I183" s="310">
        <f>+'Ark1'!S3275</f>
        <v>163</v>
      </c>
      <c r="J183" s="51">
        <f>+'Ark1'!AD3275</f>
        <v>1.561664297198471E-2</v>
      </c>
      <c r="K183" s="51"/>
      <c r="L183" s="51">
        <f>+'Ark1'!AE3275</f>
        <v>1.1203688428029117E-2</v>
      </c>
      <c r="M183" s="12">
        <f>+'Ark1'!U3275</f>
        <v>56.312883435582805</v>
      </c>
      <c r="N183" s="12"/>
      <c r="O183" s="51">
        <f>+'Ark1'!W3275</f>
        <v>64.289570552147211</v>
      </c>
      <c r="P183" s="51"/>
      <c r="Q183" s="51">
        <f>+'Ark1'!X3275</f>
        <v>0</v>
      </c>
      <c r="R183" s="51"/>
      <c r="S183" s="51">
        <f>+'Ark1'!Y3275</f>
        <v>0</v>
      </c>
      <c r="T183" s="39"/>
      <c r="U183" s="12">
        <f>+'Ark1'!AA3275</f>
        <v>11.379896241437663</v>
      </c>
      <c r="V183" s="12">
        <f>+'Ark1'!AB3275</f>
        <v>0</v>
      </c>
      <c r="W183" s="15">
        <f>+'Ark1'!AC3275</f>
        <v>0</v>
      </c>
      <c r="X183" s="15"/>
      <c r="Y183" s="15">
        <f t="shared" si="32"/>
        <v>1.9693877551020409</v>
      </c>
      <c r="Z183" s="12">
        <f>+'Ark1'!T3275</f>
        <v>13.362694300518136</v>
      </c>
      <c r="AA183" s="51">
        <f>+'Ark1'!V3275</f>
        <v>81.753285166401852</v>
      </c>
      <c r="AB183" s="39"/>
      <c r="AJ183" s="13"/>
    </row>
    <row r="184" spans="1:36">
      <c r="A184" s="39"/>
      <c r="B184" s="3">
        <f>+'Ark1'!C3276</f>
        <v>2002</v>
      </c>
      <c r="C184" s="3">
        <f>+'Ark1'!K3276</f>
        <v>8</v>
      </c>
      <c r="D184" s="3" t="str">
        <f t="shared" si="38"/>
        <v>Hybrid</v>
      </c>
      <c r="E184" s="15">
        <f>+'Ark1'!Q3276</f>
        <v>7</v>
      </c>
      <c r="F184" s="15"/>
      <c r="G184" s="310">
        <f>+'Ark1'!R3276</f>
        <v>204</v>
      </c>
      <c r="H184" s="310"/>
      <c r="I184" s="310">
        <f>+'Ark1'!S3276</f>
        <v>204</v>
      </c>
      <c r="J184" s="51">
        <f>+'Ark1'!AD3276</f>
        <v>1.6506710706139276E-2</v>
      </c>
      <c r="K184" s="51"/>
      <c r="L184" s="51">
        <f>+'Ark1'!AE3276</f>
        <v>1.7796728491118588E-2</v>
      </c>
      <c r="M184" s="12">
        <f>+'Ark1'!U3276</f>
        <v>56.137254901960759</v>
      </c>
      <c r="N184" s="12"/>
      <c r="O184" s="51">
        <f>+'Ark1'!W3276</f>
        <v>81.597549019607811</v>
      </c>
      <c r="P184" s="51"/>
      <c r="Q184" s="51">
        <f>+'Ark1'!X3276</f>
        <v>0</v>
      </c>
      <c r="R184" s="51"/>
      <c r="S184" s="51">
        <f>+'Ark1'!Y3276</f>
        <v>0</v>
      </c>
      <c r="T184" s="39"/>
      <c r="U184" s="12">
        <f>+'Ark1'!AA3276</f>
        <v>10.221030025247588</v>
      </c>
      <c r="V184" s="12">
        <f>+'Ark1'!AB3276</f>
        <v>2.4496466959592849</v>
      </c>
      <c r="W184" s="15">
        <f>+'Ark1'!AC3276</f>
        <v>-14.556970914554348</v>
      </c>
      <c r="X184" s="15"/>
      <c r="Y184" s="15">
        <f t="shared" si="32"/>
        <v>29.142857142857142</v>
      </c>
      <c r="Z184" s="12">
        <f>+'Ark1'!T3276</f>
        <v>13.5</v>
      </c>
      <c r="AA184" s="51">
        <f>+'Ark1'!V3276</f>
        <v>88.404711830561098</v>
      </c>
      <c r="AB184" s="39"/>
      <c r="AJ184" s="13"/>
    </row>
    <row r="185" spans="1:36">
      <c r="A185" s="39"/>
      <c r="B185" s="3">
        <f>+'Ark1'!C3277</f>
        <v>2002</v>
      </c>
      <c r="C185" s="3">
        <f>+'Ark1'!K3277</f>
        <v>9</v>
      </c>
      <c r="D185" s="3" t="str">
        <f t="shared" si="38"/>
        <v>Hybrid</v>
      </c>
      <c r="E185" s="15">
        <f>+'Ark1'!Q3277</f>
        <v>0</v>
      </c>
      <c r="F185" s="15"/>
      <c r="G185" s="310">
        <f>+'Ark1'!R3277</f>
        <v>0</v>
      </c>
      <c r="H185" s="310"/>
      <c r="I185" s="310">
        <f>+'Ark1'!S3277</f>
        <v>0</v>
      </c>
      <c r="J185" s="51">
        <f>+'Ark1'!AD3277</f>
        <v>0</v>
      </c>
      <c r="K185" s="51"/>
      <c r="L185" s="51">
        <f>+'Ark1'!AE3277</f>
        <v>0</v>
      </c>
      <c r="M185" s="12">
        <f>+'Ark1'!U3277</f>
        <v>0</v>
      </c>
      <c r="N185" s="12"/>
      <c r="O185" s="51">
        <f>+'Ark1'!W3277</f>
        <v>0</v>
      </c>
      <c r="P185" s="51"/>
      <c r="Q185" s="51">
        <f>+'Ark1'!X3277</f>
        <v>0</v>
      </c>
      <c r="R185" s="51"/>
      <c r="S185" s="51">
        <f>+'Ark1'!Y3277</f>
        <v>0</v>
      </c>
      <c r="T185" s="39"/>
      <c r="U185" s="12">
        <f>+'Ark1'!AA3277</f>
        <v>0</v>
      </c>
      <c r="V185" s="12">
        <f>+'Ark1'!AB3277</f>
        <v>0</v>
      </c>
      <c r="W185" s="15">
        <f>+'Ark1'!AC3277</f>
        <v>0</v>
      </c>
      <c r="X185" s="15"/>
      <c r="Y185" s="15" t="e">
        <f t="shared" si="32"/>
        <v>#DIV/0!</v>
      </c>
      <c r="Z185" s="12">
        <f>+'Ark1'!T3277</f>
        <v>0</v>
      </c>
      <c r="AA185" s="51">
        <f>+'Ark1'!V3277</f>
        <v>0</v>
      </c>
      <c r="AB185" s="39"/>
      <c r="AJ185" s="13"/>
    </row>
    <row r="186" spans="1:3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116"/>
      <c r="AD186" s="116"/>
      <c r="AE186" s="82"/>
      <c r="AF186" s="82"/>
      <c r="AG186" s="82"/>
      <c r="AH186" s="116"/>
      <c r="AI186" s="66"/>
      <c r="AJ186" s="13"/>
    </row>
    <row r="187" spans="1:36">
      <c r="A187" s="39"/>
      <c r="B187" s="3">
        <f>+'Ark1'!C3278</f>
        <v>2001</v>
      </c>
      <c r="C187" s="3">
        <f>+'Ark1'!K3278</f>
        <v>0</v>
      </c>
      <c r="D187" s="3" t="str">
        <f>+D177</f>
        <v>Hampshire</v>
      </c>
      <c r="E187" s="15">
        <f>+'Ark1'!Q3278</f>
        <v>4680</v>
      </c>
      <c r="F187" s="15"/>
      <c r="G187" s="310">
        <f>+'Ark1'!R3278</f>
        <v>700173.5</v>
      </c>
      <c r="H187" s="310"/>
      <c r="I187" s="310">
        <f>+'Ark1'!S3278</f>
        <v>699248</v>
      </c>
      <c r="J187" s="51">
        <f>+'Ark1'!AD3278</f>
        <v>57.074641898497354</v>
      </c>
      <c r="K187" s="51"/>
      <c r="L187" s="51">
        <f>+'Ark1'!AE3278</f>
        <v>57.267598403844573</v>
      </c>
      <c r="M187" s="12">
        <f>+'Ark1'!U3278</f>
        <v>55.700050625815159</v>
      </c>
      <c r="N187" s="12"/>
      <c r="O187" s="51">
        <f>+'Ark1'!W3278</f>
        <v>74.037112576223009</v>
      </c>
      <c r="P187" s="51"/>
      <c r="Q187" s="51">
        <f>+'Ark1'!X3278</f>
        <v>0</v>
      </c>
      <c r="R187" s="51"/>
      <c r="S187" s="51">
        <f>+'Ark1'!Y3278</f>
        <v>0</v>
      </c>
      <c r="T187" s="39"/>
      <c r="U187" s="12">
        <f>+'Ark1'!AA3278</f>
        <v>7.5193676063303503</v>
      </c>
      <c r="V187" s="12">
        <f>+'Ark1'!AB3278</f>
        <v>2.7632783247303672</v>
      </c>
      <c r="W187" s="15">
        <f>+'Ark1'!AC3278</f>
        <v>-6.3681633596646039</v>
      </c>
      <c r="X187" s="15"/>
      <c r="Y187" s="15">
        <f t="shared" si="32"/>
        <v>149.60972222222222</v>
      </c>
      <c r="Z187" s="12">
        <f>+'Ark1'!T3278</f>
        <v>13.210314300669763</v>
      </c>
      <c r="AA187" s="51">
        <f>+'Ark1'!V3278</f>
        <v>80.306028762329987</v>
      </c>
      <c r="AB187" s="39"/>
      <c r="AJ187" s="13"/>
    </row>
    <row r="188" spans="1:36">
      <c r="A188" s="39"/>
      <c r="B188" s="3">
        <f>+'Ark1'!C3279</f>
        <v>2001</v>
      </c>
      <c r="C188" s="3">
        <f>+'Ark1'!K3279</f>
        <v>1</v>
      </c>
      <c r="D188" s="3" t="str">
        <f t="shared" ref="D188:D193" si="39">+D179</f>
        <v>Noroc KLF</v>
      </c>
      <c r="E188" s="15">
        <f>+'Ark1'!Q3279</f>
        <v>0</v>
      </c>
      <c r="F188" s="15"/>
      <c r="G188" s="310">
        <f>+'Ark1'!R3279</f>
        <v>0</v>
      </c>
      <c r="H188" s="310"/>
      <c r="I188" s="310">
        <f>+'Ark1'!S3279</f>
        <v>0</v>
      </c>
      <c r="J188" s="51">
        <f>+'Ark1'!AD3279</f>
        <v>0</v>
      </c>
      <c r="K188" s="51"/>
      <c r="L188" s="51">
        <f>+'Ark1'!AE3279</f>
        <v>0</v>
      </c>
      <c r="M188" s="12">
        <f>+'Ark1'!U3279</f>
        <v>0</v>
      </c>
      <c r="N188" s="12"/>
      <c r="O188" s="51">
        <f>+'Ark1'!W3279</f>
        <v>0</v>
      </c>
      <c r="P188" s="51"/>
      <c r="Q188" s="51">
        <f>+'Ark1'!X3279</f>
        <v>0</v>
      </c>
      <c r="R188" s="51"/>
      <c r="S188" s="51">
        <f>+'Ark1'!Y3279</f>
        <v>0</v>
      </c>
      <c r="T188" s="39"/>
      <c r="U188" s="12">
        <f>+'Ark1'!AA3279</f>
        <v>0</v>
      </c>
      <c r="V188" s="12">
        <f>+'Ark1'!AB3279</f>
        <v>0</v>
      </c>
      <c r="W188" s="15">
        <f>+'Ark1'!AC3279</f>
        <v>0</v>
      </c>
      <c r="X188" s="15"/>
      <c r="Y188" s="15" t="e">
        <f t="shared" si="32"/>
        <v>#DIV/0!</v>
      </c>
      <c r="Z188" s="12">
        <f>+'Ark1'!T3279</f>
        <v>0</v>
      </c>
      <c r="AA188" s="51">
        <f>+'Ark1'!V3279</f>
        <v>0</v>
      </c>
      <c r="AB188" s="39"/>
      <c r="AJ188" s="13"/>
    </row>
    <row r="189" spans="1:36">
      <c r="A189" s="39"/>
      <c r="B189" s="3">
        <f>+'Ark1'!C3280</f>
        <v>2001</v>
      </c>
      <c r="C189" s="3">
        <f>+'Ark1'!K3280</f>
        <v>3</v>
      </c>
      <c r="D189" s="3" t="str">
        <f t="shared" si="39"/>
        <v>Noroc Løftet</v>
      </c>
      <c r="E189" s="15">
        <f>+'Ark1'!Q3280</f>
        <v>0</v>
      </c>
      <c r="F189" s="15"/>
      <c r="G189" s="310">
        <f>+'Ark1'!R3280</f>
        <v>0</v>
      </c>
      <c r="H189" s="310"/>
      <c r="I189" s="310">
        <f>+'Ark1'!S3280</f>
        <v>0</v>
      </c>
      <c r="J189" s="51">
        <f>+'Ark1'!AD3280</f>
        <v>0</v>
      </c>
      <c r="K189" s="51"/>
      <c r="L189" s="51">
        <f>+'Ark1'!AE3280</f>
        <v>0</v>
      </c>
      <c r="M189" s="12">
        <f>+'Ark1'!U3280</f>
        <v>0</v>
      </c>
      <c r="N189" s="12"/>
      <c r="O189" s="51">
        <f>+'Ark1'!W3280</f>
        <v>0</v>
      </c>
      <c r="P189" s="51"/>
      <c r="Q189" s="51">
        <f>+'Ark1'!X3280</f>
        <v>0</v>
      </c>
      <c r="R189" s="51"/>
      <c r="S189" s="51">
        <f>+'Ark1'!Y3280</f>
        <v>0</v>
      </c>
      <c r="T189" s="39"/>
      <c r="U189" s="12">
        <f>+'Ark1'!AA3280</f>
        <v>0</v>
      </c>
      <c r="V189" s="12">
        <f>+'Ark1'!AB3280</f>
        <v>0</v>
      </c>
      <c r="W189" s="15">
        <f>+'Ark1'!AC3280</f>
        <v>0</v>
      </c>
      <c r="X189" s="15"/>
      <c r="Y189" s="15" t="e">
        <f t="shared" si="32"/>
        <v>#DIV/0!</v>
      </c>
      <c r="Z189" s="12">
        <f>+'Ark1'!T3280</f>
        <v>0</v>
      </c>
      <c r="AA189" s="51">
        <f>+'Ark1'!V3280</f>
        <v>0</v>
      </c>
      <c r="AB189" s="39"/>
      <c r="AJ189" s="13"/>
    </row>
    <row r="190" spans="1:36">
      <c r="A190" s="39"/>
      <c r="B190" s="3">
        <f>+'Ark1'!C3281</f>
        <v>2001</v>
      </c>
      <c r="C190" s="3">
        <f>+'Ark1'!K3281</f>
        <v>6</v>
      </c>
      <c r="D190" s="3" t="str">
        <f t="shared" si="39"/>
        <v>Øko med kjeber</v>
      </c>
      <c r="E190" s="15">
        <f>+'Ark1'!Q3281</f>
        <v>2355</v>
      </c>
      <c r="F190" s="15"/>
      <c r="G190" s="310">
        <f>+'Ark1'!R3281</f>
        <v>526187.6</v>
      </c>
      <c r="H190" s="310"/>
      <c r="I190" s="310">
        <f>+'Ark1'!S3281</f>
        <v>525986</v>
      </c>
      <c r="J190" s="51">
        <f>+'Ark1'!AD3281</f>
        <v>42.892181497057187</v>
      </c>
      <c r="K190" s="51"/>
      <c r="L190" s="51">
        <f>+'Ark1'!AE3281</f>
        <v>42.70311770405447</v>
      </c>
      <c r="M190" s="12">
        <f>+'Ark1'!U3281</f>
        <v>55.075579958401939</v>
      </c>
      <c r="N190" s="12"/>
      <c r="O190" s="51">
        <f>+'Ark1'!W3281</f>
        <v>73.393421411594758</v>
      </c>
      <c r="P190" s="51"/>
      <c r="Q190" s="51">
        <f>+'Ark1'!X3281</f>
        <v>0</v>
      </c>
      <c r="R190" s="51"/>
      <c r="S190" s="51">
        <f>+'Ark1'!Y3281</f>
        <v>0</v>
      </c>
      <c r="T190" s="39"/>
      <c r="U190" s="12">
        <f>+'Ark1'!AA3281</f>
        <v>6.4260866878759684</v>
      </c>
      <c r="V190" s="12">
        <f>+'Ark1'!AB3281</f>
        <v>2.770708022598658</v>
      </c>
      <c r="W190" s="15">
        <f>+'Ark1'!AC3281</f>
        <v>-5.8454270724746085</v>
      </c>
      <c r="X190" s="15"/>
      <c r="Y190" s="15">
        <f t="shared" si="32"/>
        <v>223.43422505307853</v>
      </c>
      <c r="Z190" s="12">
        <f>+'Ark1'!T3281</f>
        <v>12.847248775911863</v>
      </c>
      <c r="AA190" s="51">
        <f>+'Ark1'!V3281</f>
        <v>79.520336282713615</v>
      </c>
      <c r="AB190" s="39"/>
      <c r="AJ190" s="13"/>
    </row>
    <row r="191" spans="1:36">
      <c r="A191" s="39"/>
      <c r="B191" s="3">
        <f>+'Ark1'!C3282</f>
        <v>2001</v>
      </c>
      <c r="C191" s="3">
        <f>+'Ark1'!K3282</f>
        <v>7</v>
      </c>
      <c r="D191" s="3" t="str">
        <f t="shared" si="39"/>
        <v>Økologisk</v>
      </c>
      <c r="E191" s="15">
        <f>+'Ark1'!Q3282</f>
        <v>68</v>
      </c>
      <c r="F191" s="15"/>
      <c r="G191" s="310">
        <f>+'Ark1'!R3282</f>
        <v>146</v>
      </c>
      <c r="H191" s="310"/>
      <c r="I191" s="310">
        <f>+'Ark1'!S3282</f>
        <v>121</v>
      </c>
      <c r="J191" s="51">
        <f>+'Ark1'!AD3282</f>
        <v>1.190118980107161E-2</v>
      </c>
      <c r="K191" s="51"/>
      <c r="L191" s="51">
        <f>+'Ark1'!AE3282</f>
        <v>8.6021107599660376E-3</v>
      </c>
      <c r="M191" s="12">
        <f>+'Ark1'!U3282</f>
        <v>57.02479338842975</v>
      </c>
      <c r="N191" s="12"/>
      <c r="O191" s="51">
        <f>+'Ark1'!W3282</f>
        <v>64.267498347107463</v>
      </c>
      <c r="P191" s="51"/>
      <c r="Q191" s="51">
        <f>+'Ark1'!X3282</f>
        <v>0</v>
      </c>
      <c r="R191" s="51"/>
      <c r="S191" s="51">
        <f>+'Ark1'!Y3282</f>
        <v>0</v>
      </c>
      <c r="T191" s="39"/>
      <c r="U191" s="12">
        <f>+'Ark1'!AA3282</f>
        <v>12.105447018744451</v>
      </c>
      <c r="V191" s="12">
        <f>+'Ark1'!AB3282</f>
        <v>0</v>
      </c>
      <c r="W191" s="15">
        <f>+'Ark1'!AC3282</f>
        <v>0</v>
      </c>
      <c r="X191" s="15"/>
      <c r="Y191" s="15">
        <f t="shared" si="32"/>
        <v>2.1470588235294117</v>
      </c>
      <c r="Z191" s="12">
        <f>+'Ark1'!T3282</f>
        <v>13.506849315068498</v>
      </c>
      <c r="AA191" s="51">
        <f>+'Ark1'!V3282</f>
        <v>81.796694214875998</v>
      </c>
      <c r="AB191" s="39"/>
      <c r="AJ191" s="13"/>
    </row>
    <row r="192" spans="1:36">
      <c r="A192" s="39"/>
      <c r="B192" s="3">
        <f>+'Ark1'!C3283</f>
        <v>2001</v>
      </c>
      <c r="C192" s="3">
        <f>+'Ark1'!K3283</f>
        <v>8</v>
      </c>
      <c r="D192" s="3" t="str">
        <f t="shared" si="39"/>
        <v>Noroc Nortura</v>
      </c>
      <c r="E192" s="15">
        <f>+'Ark1'!Q3283</f>
        <v>0</v>
      </c>
      <c r="F192" s="15"/>
      <c r="G192" s="310">
        <f>+'Ark1'!R3283</f>
        <v>0</v>
      </c>
      <c r="H192" s="310"/>
      <c r="I192" s="310">
        <f>+'Ark1'!S3283</f>
        <v>0</v>
      </c>
      <c r="J192" s="51">
        <f>+'Ark1'!AD3283</f>
        <v>0</v>
      </c>
      <c r="K192" s="51"/>
      <c r="L192" s="51">
        <f>+'Ark1'!AE3283</f>
        <v>0</v>
      </c>
      <c r="M192" s="12">
        <f>+'Ark1'!U3283</f>
        <v>0</v>
      </c>
      <c r="N192" s="12"/>
      <c r="O192" s="51">
        <f>+'Ark1'!W3283</f>
        <v>0</v>
      </c>
      <c r="P192" s="51"/>
      <c r="Q192" s="51">
        <f>+'Ark1'!X3283</f>
        <v>0</v>
      </c>
      <c r="R192" s="51"/>
      <c r="S192" s="51">
        <f>+'Ark1'!Y3283</f>
        <v>0</v>
      </c>
      <c r="T192" s="39"/>
      <c r="U192" s="12">
        <f>+'Ark1'!AA3283</f>
        <v>0</v>
      </c>
      <c r="V192" s="12">
        <f>+'Ark1'!AB3283</f>
        <v>0</v>
      </c>
      <c r="W192" s="15">
        <f>+'Ark1'!AC3283</f>
        <v>0</v>
      </c>
      <c r="X192" s="15"/>
      <c r="Y192" s="15" t="e">
        <f t="shared" si="32"/>
        <v>#DIV/0!</v>
      </c>
      <c r="Z192" s="12">
        <f>+'Ark1'!T3283</f>
        <v>0</v>
      </c>
      <c r="AA192" s="51">
        <f>+'Ark1'!V3283</f>
        <v>0</v>
      </c>
      <c r="AB192" s="39"/>
      <c r="AJ192" s="13"/>
    </row>
    <row r="193" spans="1:36">
      <c r="A193" s="39"/>
      <c r="B193" s="3">
        <f>+'Ark1'!C3284</f>
        <v>2001</v>
      </c>
      <c r="C193" s="3">
        <f>+'Ark1'!K3284</f>
        <v>9</v>
      </c>
      <c r="D193" s="3" t="str">
        <f t="shared" si="39"/>
        <v>Hybrid</v>
      </c>
      <c r="E193" s="15">
        <f>+'Ark1'!Q3284</f>
        <v>0</v>
      </c>
      <c r="F193" s="15"/>
      <c r="G193" s="310">
        <f>+'Ark1'!R3284</f>
        <v>0</v>
      </c>
      <c r="H193" s="310"/>
      <c r="I193" s="310">
        <f>+'Ark1'!S3284</f>
        <v>0</v>
      </c>
      <c r="J193" s="51">
        <f>+'Ark1'!AD3284</f>
        <v>0</v>
      </c>
      <c r="K193" s="51"/>
      <c r="L193" s="51">
        <f>+'Ark1'!AE3284</f>
        <v>0</v>
      </c>
      <c r="M193" s="12">
        <f>+'Ark1'!U3284</f>
        <v>0</v>
      </c>
      <c r="N193" s="12"/>
      <c r="O193" s="51">
        <f>+'Ark1'!W3284</f>
        <v>0</v>
      </c>
      <c r="P193" s="51"/>
      <c r="Q193" s="51">
        <f>+'Ark1'!X3284</f>
        <v>0</v>
      </c>
      <c r="R193" s="51"/>
      <c r="S193" s="51">
        <f>+'Ark1'!Y3284</f>
        <v>0</v>
      </c>
      <c r="T193" s="39"/>
      <c r="U193" s="12">
        <f>+'Ark1'!AA3284</f>
        <v>0</v>
      </c>
      <c r="V193" s="12">
        <f>+'Ark1'!AB3284</f>
        <v>0</v>
      </c>
      <c r="W193" s="15">
        <f>+'Ark1'!AC3284</f>
        <v>0</v>
      </c>
      <c r="X193" s="15"/>
      <c r="Y193" s="15" t="e">
        <f t="shared" si="32"/>
        <v>#DIV/0!</v>
      </c>
      <c r="Z193" s="12">
        <f>+'Ark1'!T3284</f>
        <v>0</v>
      </c>
      <c r="AA193" s="51">
        <f>+'Ark1'!V3284</f>
        <v>0</v>
      </c>
      <c r="AB193" s="39"/>
      <c r="AJ193" s="13"/>
    </row>
    <row r="194" spans="1:3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116"/>
      <c r="AD194" s="116"/>
      <c r="AE194" s="82"/>
      <c r="AF194" s="82"/>
      <c r="AG194" s="82"/>
      <c r="AH194" s="116"/>
      <c r="AI194" s="66"/>
      <c r="AJ194" s="13"/>
    </row>
    <row r="195" spans="1:36">
      <c r="A195" s="39"/>
      <c r="B195" s="3">
        <f>+'Ark1'!C3285</f>
        <v>2000</v>
      </c>
      <c r="C195" s="3">
        <f>+'Ark1'!K3285</f>
        <v>0</v>
      </c>
      <c r="D195" s="3" t="str">
        <f>+D185</f>
        <v>Hybrid</v>
      </c>
      <c r="E195" s="15">
        <f>+'Ark1'!Q3285</f>
        <v>5957</v>
      </c>
      <c r="F195" s="15"/>
      <c r="G195" s="310">
        <f>+'Ark1'!R3285</f>
        <v>772480</v>
      </c>
      <c r="H195" s="310"/>
      <c r="I195" s="310">
        <f>+'Ark1'!S3285</f>
        <v>770846.5</v>
      </c>
      <c r="J195" s="51">
        <f>+'Ark1'!AD3285</f>
        <v>62.109593909323266</v>
      </c>
      <c r="K195" s="51"/>
      <c r="L195" s="51">
        <f>+'Ark1'!AE3285</f>
        <v>62.207002723641615</v>
      </c>
      <c r="M195" s="12">
        <f>+'Ark1'!U3285</f>
        <v>55.224354005628889</v>
      </c>
      <c r="N195" s="12"/>
      <c r="O195" s="51">
        <f>+'Ark1'!W3285</f>
        <v>68.373332891439063</v>
      </c>
      <c r="P195" s="51"/>
      <c r="Q195" s="51">
        <f>+'Ark1'!X3285</f>
        <v>0</v>
      </c>
      <c r="R195" s="51"/>
      <c r="S195" s="51">
        <f>+'Ark1'!Y3285</f>
        <v>0</v>
      </c>
      <c r="T195" s="39"/>
      <c r="U195" s="12">
        <f>+'Ark1'!AA3285</f>
        <v>7.0978627927612568</v>
      </c>
      <c r="V195" s="12">
        <f>+'Ark1'!AB3285</f>
        <v>2.7317982351708561</v>
      </c>
      <c r="W195" s="15">
        <f>+'Ark1'!AC3285</f>
        <v>-2.9740253328699637</v>
      </c>
      <c r="X195" s="15"/>
      <c r="Y195" s="15">
        <f t="shared" si="32"/>
        <v>129.67601141514186</v>
      </c>
      <c r="Z195" s="12">
        <f>+'Ark1'!T3285</f>
        <v>12.931967170671085</v>
      </c>
      <c r="AA195" s="51">
        <f>+'Ark1'!V3285</f>
        <v>74.220884443270947</v>
      </c>
      <c r="AB195" s="39"/>
      <c r="AJ195" s="13"/>
    </row>
    <row r="196" spans="1:36">
      <c r="A196" s="39"/>
      <c r="B196" s="3">
        <f>+'Ark1'!C3286</f>
        <v>2000</v>
      </c>
      <c r="C196" s="3">
        <f>+'Ark1'!K3286</f>
        <v>1</v>
      </c>
      <c r="D196" s="3" t="str">
        <f t="shared" ref="D196:D201" si="40">+D187</f>
        <v>Hampshire</v>
      </c>
      <c r="E196" s="15">
        <f>+'Ark1'!Q3286</f>
        <v>0</v>
      </c>
      <c r="F196" s="15"/>
      <c r="G196" s="310">
        <f>+'Ark1'!R3286</f>
        <v>0</v>
      </c>
      <c r="H196" s="310"/>
      <c r="I196" s="310">
        <f>+'Ark1'!S3286</f>
        <v>0</v>
      </c>
      <c r="J196" s="51">
        <f>+'Ark1'!AD3286</f>
        <v>0</v>
      </c>
      <c r="K196" s="51"/>
      <c r="L196" s="51">
        <f>+'Ark1'!AE3286</f>
        <v>0</v>
      </c>
      <c r="M196" s="12">
        <f>+'Ark1'!U3286</f>
        <v>0</v>
      </c>
      <c r="N196" s="12"/>
      <c r="O196" s="51">
        <f>+'Ark1'!W3286</f>
        <v>0</v>
      </c>
      <c r="P196" s="51"/>
      <c r="Q196" s="51">
        <f>+'Ark1'!X3286</f>
        <v>0</v>
      </c>
      <c r="R196" s="51"/>
      <c r="S196" s="51">
        <f>+'Ark1'!Y3286</f>
        <v>0</v>
      </c>
      <c r="T196" s="39"/>
      <c r="U196" s="12">
        <f>+'Ark1'!AA3286</f>
        <v>0</v>
      </c>
      <c r="V196" s="12">
        <f>+'Ark1'!AB3286</f>
        <v>0</v>
      </c>
      <c r="W196" s="15">
        <f>+'Ark1'!AC3286</f>
        <v>0</v>
      </c>
      <c r="X196" s="15"/>
      <c r="Y196" s="15" t="e">
        <f t="shared" si="32"/>
        <v>#DIV/0!</v>
      </c>
      <c r="Z196" s="12">
        <f>+'Ark1'!T3286</f>
        <v>0</v>
      </c>
      <c r="AA196" s="51">
        <f>+'Ark1'!V3286</f>
        <v>0</v>
      </c>
      <c r="AB196" s="39"/>
      <c r="AJ196" s="13"/>
    </row>
    <row r="197" spans="1:36">
      <c r="A197" s="39"/>
      <c r="B197" s="3">
        <f>+'Ark1'!C3287</f>
        <v>2000</v>
      </c>
      <c r="C197" s="3">
        <f>+'Ark1'!K3287</f>
        <v>3</v>
      </c>
      <c r="D197" s="3" t="str">
        <f t="shared" si="40"/>
        <v>Noroc KLF</v>
      </c>
      <c r="E197" s="15">
        <f>+'Ark1'!Q3287</f>
        <v>0</v>
      </c>
      <c r="F197" s="15"/>
      <c r="G197" s="310">
        <f>+'Ark1'!R3287</f>
        <v>0</v>
      </c>
      <c r="H197" s="310"/>
      <c r="I197" s="310">
        <f>+'Ark1'!S3287</f>
        <v>0</v>
      </c>
      <c r="J197" s="51">
        <f>+'Ark1'!AD3287</f>
        <v>0</v>
      </c>
      <c r="K197" s="51"/>
      <c r="L197" s="51">
        <f>+'Ark1'!AE3287</f>
        <v>0</v>
      </c>
      <c r="M197" s="12">
        <f>+'Ark1'!U3287</f>
        <v>0</v>
      </c>
      <c r="N197" s="12"/>
      <c r="O197" s="51">
        <f>+'Ark1'!W3287</f>
        <v>0</v>
      </c>
      <c r="P197" s="51"/>
      <c r="Q197" s="51">
        <f>+'Ark1'!X3287</f>
        <v>0</v>
      </c>
      <c r="R197" s="51"/>
      <c r="S197" s="51">
        <f>+'Ark1'!Y3287</f>
        <v>0</v>
      </c>
      <c r="T197" s="39"/>
      <c r="U197" s="12">
        <f>+'Ark1'!AA3287</f>
        <v>0</v>
      </c>
      <c r="V197" s="12">
        <f>+'Ark1'!AB3287</f>
        <v>0</v>
      </c>
      <c r="W197" s="15">
        <f>+'Ark1'!AC3287</f>
        <v>0</v>
      </c>
      <c r="X197" s="15"/>
      <c r="Y197" s="15" t="e">
        <f t="shared" si="32"/>
        <v>#DIV/0!</v>
      </c>
      <c r="Z197" s="12">
        <f>+'Ark1'!T3287</f>
        <v>0</v>
      </c>
      <c r="AA197" s="51">
        <f>+'Ark1'!V3287</f>
        <v>0</v>
      </c>
      <c r="AB197" s="39"/>
      <c r="AJ197" s="13"/>
    </row>
    <row r="198" spans="1:36">
      <c r="A198" s="39"/>
      <c r="B198" s="3">
        <f>+'Ark1'!C3288</f>
        <v>2000</v>
      </c>
      <c r="C198" s="3">
        <f>+'Ark1'!K3288</f>
        <v>6</v>
      </c>
      <c r="D198" s="3" t="str">
        <f t="shared" si="40"/>
        <v>Noroc Løftet</v>
      </c>
      <c r="E198" s="15">
        <f>+'Ark1'!Q3288</f>
        <v>2412</v>
      </c>
      <c r="F198" s="15"/>
      <c r="G198" s="310">
        <f>+'Ark1'!R3288</f>
        <v>470819</v>
      </c>
      <c r="H198" s="310"/>
      <c r="I198" s="310">
        <f>+'Ark1'!S3288</f>
        <v>470758</v>
      </c>
      <c r="J198" s="51">
        <f>+'Ark1'!AD3288</f>
        <v>37.855189642183184</v>
      </c>
      <c r="K198" s="51"/>
      <c r="L198" s="51">
        <f>+'Ark1'!AE3288</f>
        <v>37.760067190542593</v>
      </c>
      <c r="M198" s="12">
        <f>+'Ark1'!U3288</f>
        <v>54.439062108344409</v>
      </c>
      <c r="N198" s="12"/>
      <c r="O198" s="51">
        <f>+'Ark1'!W3288</f>
        <v>67.959539585941997</v>
      </c>
      <c r="P198" s="51"/>
      <c r="Q198" s="51">
        <f>+'Ark1'!X3288</f>
        <v>0</v>
      </c>
      <c r="R198" s="51"/>
      <c r="S198" s="51">
        <f>+'Ark1'!Y3288</f>
        <v>0</v>
      </c>
      <c r="T198" s="39"/>
      <c r="U198" s="12">
        <f>+'Ark1'!AA3288</f>
        <v>6.160424816969746</v>
      </c>
      <c r="V198" s="12">
        <f>+'Ark1'!AB3288</f>
        <v>2.7587506654876255</v>
      </c>
      <c r="W198" s="15">
        <f>+'Ark1'!AC3288</f>
        <v>-3.9714138908598624</v>
      </c>
      <c r="X198" s="15"/>
      <c r="Y198" s="15">
        <f t="shared" si="32"/>
        <v>195.19859038142621</v>
      </c>
      <c r="Z198" s="12">
        <f>+'Ark1'!T3288</f>
        <v>12.46958172885971</v>
      </c>
      <c r="AA198" s="51">
        <f>+'Ark1'!V3288</f>
        <v>73.635384210147379</v>
      </c>
      <c r="AB198" s="39"/>
      <c r="AJ198" s="13"/>
    </row>
    <row r="199" spans="1:36">
      <c r="A199" s="39"/>
      <c r="B199" s="3">
        <f>+'Ark1'!C3289</f>
        <v>2000</v>
      </c>
      <c r="C199" s="3">
        <f>+'Ark1'!K3289</f>
        <v>7</v>
      </c>
      <c r="D199" s="3" t="str">
        <f t="shared" si="40"/>
        <v>Øko med kjeber</v>
      </c>
      <c r="E199" s="15">
        <f>+'Ark1'!Q3289</f>
        <v>64</v>
      </c>
      <c r="F199" s="15"/>
      <c r="G199" s="310">
        <f>+'Ark1'!R3289</f>
        <v>100</v>
      </c>
      <c r="H199" s="310"/>
      <c r="I199" s="310">
        <f>+'Ark1'!S3289</f>
        <v>55</v>
      </c>
      <c r="J199" s="51">
        <f>+'Ark1'!AD3289</f>
        <v>8.0402850441853805E-3</v>
      </c>
      <c r="K199" s="51"/>
      <c r="L199" s="51">
        <f>+'Ark1'!AE3289</f>
        <v>4.0755445002784441E-3</v>
      </c>
      <c r="M199" s="12">
        <f>+'Ark1'!U3289</f>
        <v>55.909090909090899</v>
      </c>
      <c r="N199" s="12"/>
      <c r="O199" s="51">
        <f>+'Ark1'!W3289</f>
        <v>62.782460000000015</v>
      </c>
      <c r="P199" s="51"/>
      <c r="Q199" s="51">
        <f>+'Ark1'!X3289</f>
        <v>0</v>
      </c>
      <c r="R199" s="51"/>
      <c r="S199" s="51">
        <f>+'Ark1'!Y3289</f>
        <v>0</v>
      </c>
      <c r="T199" s="39"/>
      <c r="U199" s="12">
        <f>+'Ark1'!AA3289</f>
        <v>10.562420104134118</v>
      </c>
      <c r="V199" s="12">
        <f>+'Ark1'!AB3289</f>
        <v>0</v>
      </c>
      <c r="W199" s="15">
        <f>+'Ark1'!AC3289</f>
        <v>0</v>
      </c>
      <c r="X199" s="15"/>
      <c r="Y199" s="15">
        <f t="shared" si="32"/>
        <v>1.5625</v>
      </c>
      <c r="Z199" s="12">
        <f>+'Ark1'!T3289</f>
        <v>13.14</v>
      </c>
      <c r="AA199" s="51">
        <f>+'Ark1'!V3289</f>
        <v>113.36727272727278</v>
      </c>
      <c r="AB199" s="39"/>
      <c r="AJ199" s="13"/>
    </row>
    <row r="200" spans="1:36">
      <c r="A200" s="39"/>
      <c r="B200" s="3">
        <f>+'Ark1'!C3290</f>
        <v>2000</v>
      </c>
      <c r="C200" s="3">
        <f>+'Ark1'!K3290</f>
        <v>8</v>
      </c>
      <c r="D200" s="3" t="str">
        <f t="shared" si="40"/>
        <v>Økologisk</v>
      </c>
      <c r="E200" s="15">
        <f>+'Ark1'!Q3290</f>
        <v>0</v>
      </c>
      <c r="F200" s="15"/>
      <c r="G200" s="310">
        <f>+'Ark1'!R3290</f>
        <v>0</v>
      </c>
      <c r="H200" s="310"/>
      <c r="I200" s="310">
        <f>+'Ark1'!S3290</f>
        <v>0</v>
      </c>
      <c r="J200" s="51">
        <f>+'Ark1'!AD3290</f>
        <v>0</v>
      </c>
      <c r="K200" s="51"/>
      <c r="L200" s="51">
        <f>+'Ark1'!AE3290</f>
        <v>0</v>
      </c>
      <c r="M200" s="12">
        <f>+'Ark1'!U3290</f>
        <v>0</v>
      </c>
      <c r="N200" s="12"/>
      <c r="O200" s="51">
        <f>+'Ark1'!W3290</f>
        <v>0</v>
      </c>
      <c r="P200" s="51"/>
      <c r="Q200" s="51">
        <f>+'Ark1'!X3290</f>
        <v>0</v>
      </c>
      <c r="R200" s="51"/>
      <c r="S200" s="51">
        <f>+'Ark1'!Y3290</f>
        <v>0</v>
      </c>
      <c r="T200" s="39"/>
      <c r="U200" s="12">
        <f>+'Ark1'!AA3290</f>
        <v>0</v>
      </c>
      <c r="V200" s="12">
        <f>+'Ark1'!AB3290</f>
        <v>0</v>
      </c>
      <c r="W200" s="15">
        <f>+'Ark1'!AC3290</f>
        <v>0</v>
      </c>
      <c r="X200" s="15"/>
      <c r="Y200" s="15" t="e">
        <f t="shared" si="32"/>
        <v>#DIV/0!</v>
      </c>
      <c r="Z200" s="12">
        <f>+'Ark1'!T3290</f>
        <v>0</v>
      </c>
      <c r="AA200" s="51">
        <f>+'Ark1'!V3290</f>
        <v>0</v>
      </c>
      <c r="AB200" s="39"/>
      <c r="AJ200" s="13"/>
    </row>
    <row r="201" spans="1:36">
      <c r="A201" s="39"/>
      <c r="B201" s="3">
        <f>+'Ark1'!C3291</f>
        <v>2000</v>
      </c>
      <c r="C201" s="3">
        <f>+'Ark1'!K3291</f>
        <v>9</v>
      </c>
      <c r="D201" s="3" t="str">
        <f t="shared" si="40"/>
        <v>Noroc Nortura</v>
      </c>
      <c r="E201" s="15">
        <f>+'Ark1'!Q3291</f>
        <v>0</v>
      </c>
      <c r="F201" s="15"/>
      <c r="G201" s="310">
        <f>+'Ark1'!R3291</f>
        <v>0</v>
      </c>
      <c r="H201" s="310"/>
      <c r="I201" s="310">
        <f>+'Ark1'!S3291</f>
        <v>0</v>
      </c>
      <c r="J201" s="51">
        <f>+'Ark1'!AD3291</f>
        <v>0</v>
      </c>
      <c r="K201" s="51"/>
      <c r="L201" s="51">
        <f>+'Ark1'!AE3291</f>
        <v>0</v>
      </c>
      <c r="M201" s="12">
        <f>+'Ark1'!U3291</f>
        <v>0</v>
      </c>
      <c r="N201" s="12"/>
      <c r="O201" s="51">
        <f>+'Ark1'!W3291</f>
        <v>0</v>
      </c>
      <c r="P201" s="51"/>
      <c r="Q201" s="51">
        <f>+'Ark1'!X3291</f>
        <v>0</v>
      </c>
      <c r="R201" s="51"/>
      <c r="S201" s="51">
        <f>+'Ark1'!Y3291</f>
        <v>0</v>
      </c>
      <c r="T201" s="39"/>
      <c r="U201" s="12">
        <f>+'Ark1'!AA3291</f>
        <v>0</v>
      </c>
      <c r="V201" s="12">
        <f>+'Ark1'!AB3291</f>
        <v>0</v>
      </c>
      <c r="W201" s="15">
        <f>+'Ark1'!AC3291</f>
        <v>0</v>
      </c>
      <c r="X201" s="15"/>
      <c r="Y201" s="15" t="e">
        <f t="shared" si="32"/>
        <v>#DIV/0!</v>
      </c>
      <c r="Z201" s="12">
        <f>+'Ark1'!T3291</f>
        <v>0</v>
      </c>
      <c r="AA201" s="51">
        <f>+'Ark1'!V3291</f>
        <v>0</v>
      </c>
      <c r="AB201" s="39"/>
      <c r="AJ201" s="13"/>
    </row>
    <row r="202" spans="1:3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116"/>
      <c r="AD202" s="116"/>
      <c r="AE202" s="82"/>
      <c r="AF202" s="82"/>
      <c r="AG202" s="82"/>
      <c r="AH202" s="116"/>
      <c r="AI202" s="66"/>
      <c r="AJ202" s="13"/>
    </row>
    <row r="203" spans="1:36">
      <c r="A203" s="39"/>
      <c r="B203" s="3">
        <f>+'Ark1'!C3292</f>
        <v>1999</v>
      </c>
      <c r="C203" s="3">
        <f>+'Ark1'!K3292</f>
        <v>0</v>
      </c>
      <c r="D203" s="3" t="str">
        <f>+D193</f>
        <v>Hybrid</v>
      </c>
      <c r="E203" s="15">
        <f>+'Ark1'!Q3292</f>
        <v>8669</v>
      </c>
      <c r="F203" s="15"/>
      <c r="G203" s="310">
        <f>+'Ark1'!R3292</f>
        <v>859946</v>
      </c>
      <c r="H203" s="310"/>
      <c r="I203" s="310">
        <f>+'Ark1'!S3292</f>
        <v>858545.5</v>
      </c>
      <c r="J203" s="51">
        <f>+'Ark1'!AD3292</f>
        <v>66.240301396891581</v>
      </c>
      <c r="K203" s="51"/>
      <c r="L203" s="51">
        <f>+'Ark1'!AE3292</f>
        <v>66.424774317506646</v>
      </c>
      <c r="M203" s="12">
        <f>+'Ark1'!U3292</f>
        <v>54.921564436596526</v>
      </c>
      <c r="N203" s="12"/>
      <c r="O203" s="51">
        <f>+'Ark1'!W3292</f>
        <v>69.473396077554611</v>
      </c>
      <c r="P203" s="51"/>
      <c r="Q203" s="51">
        <f>+'Ark1'!X3292</f>
        <v>0</v>
      </c>
      <c r="R203" s="51"/>
      <c r="S203" s="51">
        <f>+'Ark1'!Y3292</f>
        <v>0</v>
      </c>
      <c r="T203" s="39"/>
      <c r="U203" s="12">
        <f>+'Ark1'!AA3292</f>
        <v>6.9656677922915353</v>
      </c>
      <c r="V203" s="12">
        <f>+'Ark1'!AB3292</f>
        <v>2.9060096189264799</v>
      </c>
      <c r="W203" s="15">
        <f>+'Ark1'!AC3292</f>
        <v>-1.3135518018244647</v>
      </c>
      <c r="X203" s="15"/>
      <c r="Y203" s="15">
        <f t="shared" si="32"/>
        <v>99.197831353097243</v>
      </c>
      <c r="Z203" s="12">
        <f>+'Ark1'!T3292</f>
        <v>12.754197356578201</v>
      </c>
      <c r="AA203" s="51">
        <f>+'Ark1'!V3292</f>
        <v>75.393857751276059</v>
      </c>
      <c r="AB203" s="39"/>
      <c r="AJ203" s="13"/>
    </row>
    <row r="204" spans="1:36">
      <c r="A204" s="39"/>
      <c r="B204" s="3">
        <f>+'Ark1'!C3293</f>
        <v>1999</v>
      </c>
      <c r="C204" s="3">
        <f>+'Ark1'!K3293</f>
        <v>1</v>
      </c>
      <c r="D204" s="3" t="str">
        <f t="shared" ref="D204:D209" si="41">+D195</f>
        <v>Hybrid</v>
      </c>
      <c r="E204" s="15">
        <f>+'Ark1'!Q3293</f>
        <v>0</v>
      </c>
      <c r="F204" s="15"/>
      <c r="G204" s="310">
        <f>+'Ark1'!R3293</f>
        <v>0</v>
      </c>
      <c r="H204" s="310"/>
      <c r="I204" s="310">
        <f>+'Ark1'!S3293</f>
        <v>0</v>
      </c>
      <c r="J204" s="51">
        <f>+'Ark1'!AD3293</f>
        <v>0</v>
      </c>
      <c r="K204" s="51"/>
      <c r="L204" s="51">
        <f>+'Ark1'!AE3293</f>
        <v>0</v>
      </c>
      <c r="M204" s="12">
        <f>+'Ark1'!U3293</f>
        <v>0</v>
      </c>
      <c r="N204" s="12"/>
      <c r="O204" s="51">
        <f>+'Ark1'!W3293</f>
        <v>0</v>
      </c>
      <c r="P204" s="51"/>
      <c r="Q204" s="51">
        <f>+'Ark1'!X3293</f>
        <v>0</v>
      </c>
      <c r="R204" s="51"/>
      <c r="S204" s="51">
        <f>+'Ark1'!Y3293</f>
        <v>0</v>
      </c>
      <c r="T204" s="39"/>
      <c r="U204" s="12">
        <f>+'Ark1'!AA3293</f>
        <v>0</v>
      </c>
      <c r="V204" s="12">
        <f>+'Ark1'!AB3293</f>
        <v>0</v>
      </c>
      <c r="W204" s="15">
        <f>+'Ark1'!AC3293</f>
        <v>0</v>
      </c>
      <c r="X204" s="15"/>
      <c r="Y204" s="15" t="e">
        <f t="shared" si="32"/>
        <v>#DIV/0!</v>
      </c>
      <c r="Z204" s="12">
        <f>+'Ark1'!T3293</f>
        <v>0</v>
      </c>
      <c r="AA204" s="51">
        <f>+'Ark1'!V3293</f>
        <v>0</v>
      </c>
      <c r="AB204" s="39"/>
      <c r="AJ204" s="13"/>
    </row>
    <row r="205" spans="1:36">
      <c r="A205" s="39"/>
      <c r="B205" s="3">
        <f>+'Ark1'!C3294</f>
        <v>1999</v>
      </c>
      <c r="C205" s="3">
        <f>+'Ark1'!K3294</f>
        <v>3</v>
      </c>
      <c r="D205" s="3" t="str">
        <f t="shared" si="41"/>
        <v>Hampshire</v>
      </c>
      <c r="E205" s="15">
        <f>+'Ark1'!Q3294</f>
        <v>0</v>
      </c>
      <c r="F205" s="15"/>
      <c r="G205" s="310">
        <f>+'Ark1'!R3294</f>
        <v>0</v>
      </c>
      <c r="H205" s="310"/>
      <c r="I205" s="310">
        <f>+'Ark1'!S3294</f>
        <v>0</v>
      </c>
      <c r="J205" s="51">
        <f>+'Ark1'!AD3294</f>
        <v>0</v>
      </c>
      <c r="K205" s="51"/>
      <c r="L205" s="51">
        <f>+'Ark1'!AE3294</f>
        <v>0</v>
      </c>
      <c r="M205" s="12">
        <f>+'Ark1'!U3294</f>
        <v>0</v>
      </c>
      <c r="N205" s="12"/>
      <c r="O205" s="51">
        <f>+'Ark1'!W3294</f>
        <v>0</v>
      </c>
      <c r="P205" s="51"/>
      <c r="Q205" s="51">
        <f>+'Ark1'!X3294</f>
        <v>0</v>
      </c>
      <c r="R205" s="51"/>
      <c r="S205" s="51">
        <f>+'Ark1'!Y3294</f>
        <v>0</v>
      </c>
      <c r="T205" s="39"/>
      <c r="U205" s="12">
        <f>+'Ark1'!AA3294</f>
        <v>0</v>
      </c>
      <c r="V205" s="12">
        <f>+'Ark1'!AB3294</f>
        <v>0</v>
      </c>
      <c r="W205" s="15">
        <f>+'Ark1'!AC3294</f>
        <v>0</v>
      </c>
      <c r="X205" s="15"/>
      <c r="Y205" s="15" t="e">
        <f t="shared" si="32"/>
        <v>#DIV/0!</v>
      </c>
      <c r="Z205" s="12">
        <f>+'Ark1'!T3294</f>
        <v>0</v>
      </c>
      <c r="AA205" s="51">
        <f>+'Ark1'!V3294</f>
        <v>0</v>
      </c>
      <c r="AB205" s="39"/>
      <c r="AJ205" s="13"/>
    </row>
    <row r="206" spans="1:36">
      <c r="A206" s="39"/>
      <c r="B206" s="3">
        <f>+'Ark1'!C3295</f>
        <v>1999</v>
      </c>
      <c r="C206" s="3">
        <f>+'Ark1'!K3295</f>
        <v>6</v>
      </c>
      <c r="D206" s="3" t="str">
        <f t="shared" si="41"/>
        <v>Noroc KLF</v>
      </c>
      <c r="E206" s="15">
        <f>+'Ark1'!Q3295</f>
        <v>4003</v>
      </c>
      <c r="F206" s="15"/>
      <c r="G206" s="310">
        <f>+'Ark1'!R3295</f>
        <v>437805.75</v>
      </c>
      <c r="H206" s="310"/>
      <c r="I206" s="310">
        <f>+'Ark1'!S3295</f>
        <v>437815.75</v>
      </c>
      <c r="J206" s="51">
        <f>+'Ark1'!AD3295</f>
        <v>33.723495234924243</v>
      </c>
      <c r="K206" s="51"/>
      <c r="L206" s="51">
        <f>+'Ark1'!AE3295</f>
        <v>33.542600205817166</v>
      </c>
      <c r="M206" s="12">
        <f>+'Ark1'!U3295</f>
        <v>54.041086918412589</v>
      </c>
      <c r="N206" s="12"/>
      <c r="O206" s="51">
        <f>+'Ark1'!W3295</f>
        <v>68.795036086753598</v>
      </c>
      <c r="P206" s="51"/>
      <c r="Q206" s="51">
        <f>+'Ark1'!X3295</f>
        <v>0</v>
      </c>
      <c r="R206" s="51"/>
      <c r="S206" s="51">
        <f>+'Ark1'!Y3295</f>
        <v>0</v>
      </c>
      <c r="T206" s="39"/>
      <c r="U206" s="12">
        <f>+'Ark1'!AA3295</f>
        <v>6.1915279652624102</v>
      </c>
      <c r="V206" s="12">
        <f>+'Ark1'!AB3295</f>
        <v>2.9243465404454239</v>
      </c>
      <c r="W206" s="15">
        <f>+'Ark1'!AC3295</f>
        <v>-3.4601190243856661</v>
      </c>
      <c r="X206" s="15"/>
      <c r="Y206" s="15">
        <f t="shared" si="32"/>
        <v>109.36941044216837</v>
      </c>
      <c r="Z206" s="12">
        <f>+'Ark1'!T3295</f>
        <v>12.232004718987817</v>
      </c>
      <c r="AA206" s="51">
        <f>+'Ark1'!V3295</f>
        <v>74.535159139432622</v>
      </c>
      <c r="AB206" s="39"/>
      <c r="AJ206" s="13"/>
    </row>
    <row r="207" spans="1:36">
      <c r="A207" s="39"/>
      <c r="B207" s="3">
        <f>+'Ark1'!C3296</f>
        <v>1999</v>
      </c>
      <c r="C207" s="3">
        <f>+'Ark1'!K3296</f>
        <v>7</v>
      </c>
      <c r="D207" s="3" t="str">
        <f t="shared" si="41"/>
        <v>Noroc Løftet</v>
      </c>
      <c r="E207" s="15">
        <f>+'Ark1'!Q3296</f>
        <v>110</v>
      </c>
      <c r="F207" s="15"/>
      <c r="G207" s="310">
        <f>+'Ark1'!R3296</f>
        <v>161</v>
      </c>
      <c r="H207" s="310"/>
      <c r="I207" s="310">
        <f>+'Ark1'!S3296</f>
        <v>78</v>
      </c>
      <c r="J207" s="51">
        <f>+'Ark1'!AD3296</f>
        <v>1.2401579314165702E-2</v>
      </c>
      <c r="K207" s="51"/>
      <c r="L207" s="51">
        <f>+'Ark1'!AE3296</f>
        <v>5.7751410887658793E-3</v>
      </c>
      <c r="M207" s="12">
        <f>+'Ark1'!U3296</f>
        <v>54.33333333333335</v>
      </c>
      <c r="N207" s="12"/>
      <c r="O207" s="51">
        <f>+'Ark1'!W3296</f>
        <v>66.484400000000022</v>
      </c>
      <c r="P207" s="51"/>
      <c r="Q207" s="51">
        <f>+'Ark1'!X3296</f>
        <v>0</v>
      </c>
      <c r="R207" s="51"/>
      <c r="S207" s="51">
        <f>+'Ark1'!Y3296</f>
        <v>0</v>
      </c>
      <c r="T207" s="39"/>
      <c r="U207" s="12">
        <f>+'Ark1'!AA3296</f>
        <v>13.967589475639658</v>
      </c>
      <c r="V207" s="12">
        <f>+'Ark1'!AB3296</f>
        <v>1.8924049728312204</v>
      </c>
      <c r="W207" s="15">
        <f>+'Ark1'!AC3296</f>
        <v>-8.5283798548097351</v>
      </c>
      <c r="X207" s="15"/>
      <c r="Y207" s="15">
        <f t="shared" si="32"/>
        <v>1.4636363636363636</v>
      </c>
      <c r="Z207" s="12">
        <f>+'Ark1'!T3296</f>
        <v>13.124223602484472</v>
      </c>
      <c r="AA207" s="51">
        <f>+'Ark1'!V3296</f>
        <v>139.53846153846149</v>
      </c>
      <c r="AB207" s="39"/>
      <c r="AJ207" s="13"/>
    </row>
    <row r="208" spans="1:36">
      <c r="A208" s="39"/>
      <c r="B208" s="3">
        <f>+'Ark1'!C3297</f>
        <v>1999</v>
      </c>
      <c r="C208" s="3">
        <f>+'Ark1'!K3297</f>
        <v>8</v>
      </c>
      <c r="D208" s="3" t="str">
        <f t="shared" si="41"/>
        <v>Øko med kjeber</v>
      </c>
      <c r="E208" s="15">
        <f>+'Ark1'!Q3297</f>
        <v>0</v>
      </c>
      <c r="F208" s="15"/>
      <c r="G208" s="310">
        <f>+'Ark1'!R3297</f>
        <v>0</v>
      </c>
      <c r="H208" s="310"/>
      <c r="I208" s="310">
        <f>+'Ark1'!S3297</f>
        <v>0</v>
      </c>
      <c r="J208" s="51">
        <f>+'Ark1'!AD3297</f>
        <v>0</v>
      </c>
      <c r="K208" s="51"/>
      <c r="L208" s="51">
        <f>+'Ark1'!AE3297</f>
        <v>0</v>
      </c>
      <c r="M208" s="12">
        <f>+'Ark1'!U3297</f>
        <v>0</v>
      </c>
      <c r="N208" s="12"/>
      <c r="O208" s="51">
        <f>+'Ark1'!W3297</f>
        <v>0</v>
      </c>
      <c r="P208" s="51"/>
      <c r="Q208" s="51">
        <f>+'Ark1'!X3297</f>
        <v>0</v>
      </c>
      <c r="R208" s="51"/>
      <c r="S208" s="51">
        <f>+'Ark1'!Y3297</f>
        <v>0</v>
      </c>
      <c r="T208" s="39"/>
      <c r="U208" s="12">
        <f>+'Ark1'!AA3297</f>
        <v>0</v>
      </c>
      <c r="V208" s="12">
        <f>+'Ark1'!AB3297</f>
        <v>0</v>
      </c>
      <c r="W208" s="15">
        <f>+'Ark1'!AC3297</f>
        <v>0</v>
      </c>
      <c r="X208" s="15"/>
      <c r="Y208" s="15" t="e">
        <f t="shared" si="32"/>
        <v>#DIV/0!</v>
      </c>
      <c r="Z208" s="12">
        <f>+'Ark1'!T3297</f>
        <v>0</v>
      </c>
      <c r="AA208" s="51">
        <f>+'Ark1'!V3297</f>
        <v>0</v>
      </c>
      <c r="AB208" s="39"/>
      <c r="AJ208" s="13"/>
    </row>
    <row r="209" spans="1:36">
      <c r="A209" s="39"/>
      <c r="B209" s="3">
        <f>+'Ark1'!C3298</f>
        <v>1999</v>
      </c>
      <c r="C209" s="3">
        <f>+'Ark1'!K3298</f>
        <v>9</v>
      </c>
      <c r="D209" s="3" t="str">
        <f t="shared" si="41"/>
        <v>Økologisk</v>
      </c>
      <c r="E209" s="15">
        <f>+'Ark1'!Q3298</f>
        <v>0</v>
      </c>
      <c r="F209" s="15"/>
      <c r="G209" s="310">
        <f>+'Ark1'!R3298</f>
        <v>0</v>
      </c>
      <c r="H209" s="310"/>
      <c r="I209" s="310">
        <f>+'Ark1'!S3298</f>
        <v>0</v>
      </c>
      <c r="J209" s="51">
        <f>+'Ark1'!AD3298</f>
        <v>0</v>
      </c>
      <c r="K209" s="51"/>
      <c r="L209" s="51">
        <f>+'Ark1'!AE3298</f>
        <v>0</v>
      </c>
      <c r="M209" s="12">
        <f>+'Ark1'!U3298</f>
        <v>0</v>
      </c>
      <c r="N209" s="12"/>
      <c r="O209" s="51">
        <f>+'Ark1'!W3298</f>
        <v>0</v>
      </c>
      <c r="P209" s="51"/>
      <c r="Q209" s="51">
        <f>+'Ark1'!X3298</f>
        <v>0</v>
      </c>
      <c r="R209" s="51"/>
      <c r="S209" s="51">
        <f>+'Ark1'!Y3298</f>
        <v>0</v>
      </c>
      <c r="T209" s="39"/>
      <c r="U209" s="12">
        <f>+'Ark1'!AA3298</f>
        <v>0</v>
      </c>
      <c r="V209" s="12">
        <f>+'Ark1'!AB3298</f>
        <v>0</v>
      </c>
      <c r="W209" s="15">
        <f>+'Ark1'!AC3298</f>
        <v>0</v>
      </c>
      <c r="X209" s="15"/>
      <c r="Y209" s="15" t="e">
        <f t="shared" si="32"/>
        <v>#DIV/0!</v>
      </c>
      <c r="Z209" s="12">
        <f>+'Ark1'!T3298</f>
        <v>0</v>
      </c>
      <c r="AA209" s="51">
        <f>+'Ark1'!V3298</f>
        <v>0</v>
      </c>
      <c r="AB209" s="39"/>
      <c r="AJ209" s="13"/>
    </row>
    <row r="210" spans="1:3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116"/>
      <c r="AD210" s="116"/>
      <c r="AE210" s="82"/>
      <c r="AF210" s="82"/>
      <c r="AG210" s="82"/>
      <c r="AH210" s="116"/>
      <c r="AI210" s="66"/>
      <c r="AJ210" s="13"/>
    </row>
    <row r="211" spans="1:36">
      <c r="A211" s="39"/>
      <c r="B211" s="3">
        <f>+'Ark1'!C3299</f>
        <v>1998</v>
      </c>
      <c r="C211" s="3">
        <f>+'Ark1'!K3299</f>
        <v>0</v>
      </c>
      <c r="D211" s="3" t="str">
        <f>+D201</f>
        <v>Noroc Nortura</v>
      </c>
      <c r="E211" s="15">
        <f>+'Ark1'!Q3299</f>
        <v>6685</v>
      </c>
      <c r="F211" s="15"/>
      <c r="G211" s="310">
        <f>+'Ark1'!R3299</f>
        <v>876040.75</v>
      </c>
      <c r="H211" s="310"/>
      <c r="I211" s="310">
        <f>+'Ark1'!S3299</f>
        <v>851867.25</v>
      </c>
      <c r="J211" s="51">
        <f>+'Ark1'!AD3299</f>
        <v>71.2935681300022</v>
      </c>
      <c r="K211" s="51"/>
      <c r="L211" s="51">
        <f>+'Ark1'!AE3299</f>
        <v>70.76354160024205</v>
      </c>
      <c r="M211" s="12">
        <f>+'Ark1'!U3299</f>
        <v>54.674758303010243</v>
      </c>
      <c r="N211" s="12"/>
      <c r="O211" s="51">
        <f>+'Ark1'!W3299</f>
        <v>71.381644022237381</v>
      </c>
      <c r="P211" s="51"/>
      <c r="Q211" s="51">
        <f>+'Ark1'!X3299</f>
        <v>0</v>
      </c>
      <c r="R211" s="51"/>
      <c r="S211" s="51">
        <f>+'Ark1'!Y3299</f>
        <v>0</v>
      </c>
      <c r="T211" s="39"/>
      <c r="U211" s="12">
        <f>+'Ark1'!AA3299</f>
        <v>6.9529690972299409</v>
      </c>
      <c r="V211" s="12">
        <f>+'Ark1'!AB3299</f>
        <v>3.0003977875052903</v>
      </c>
      <c r="W211" s="15">
        <f>+'Ark1'!AC3299</f>
        <v>-0.66467353158000897</v>
      </c>
      <c r="X211" s="15"/>
      <c r="Y211" s="15">
        <f t="shared" si="32"/>
        <v>131.04573672400898</v>
      </c>
      <c r="Z211" s="12">
        <f>+'Ark1'!T3299</f>
        <v>12.6104875829121</v>
      </c>
      <c r="AA211" s="51">
        <f>+'Ark1'!V3299</f>
        <v>79.548465914141858</v>
      </c>
      <c r="AB211" s="39"/>
      <c r="AJ211" s="13"/>
    </row>
    <row r="212" spans="1:36">
      <c r="A212" s="39"/>
      <c r="B212" s="3">
        <f>+'Ark1'!C3300</f>
        <v>1998</v>
      </c>
      <c r="C212" s="3">
        <f>+'Ark1'!K3300</f>
        <v>1</v>
      </c>
      <c r="D212" s="3" t="str">
        <f t="shared" ref="D212:D217" si="42">+D203</f>
        <v>Hybrid</v>
      </c>
      <c r="E212" s="15">
        <f>+'Ark1'!Q3300</f>
        <v>0</v>
      </c>
      <c r="F212" s="15"/>
      <c r="G212" s="310">
        <f>+'Ark1'!R3300</f>
        <v>0</v>
      </c>
      <c r="H212" s="310"/>
      <c r="I212" s="310">
        <f>+'Ark1'!S3300</f>
        <v>0</v>
      </c>
      <c r="J212" s="51">
        <f>+'Ark1'!AD3300</f>
        <v>0</v>
      </c>
      <c r="K212" s="51"/>
      <c r="L212" s="51">
        <f>+'Ark1'!AE3300</f>
        <v>0</v>
      </c>
      <c r="M212" s="12">
        <f>+'Ark1'!U3300</f>
        <v>0</v>
      </c>
      <c r="N212" s="12"/>
      <c r="O212" s="51">
        <f>+'Ark1'!W3300</f>
        <v>0</v>
      </c>
      <c r="P212" s="51"/>
      <c r="Q212" s="51">
        <f>+'Ark1'!X3300</f>
        <v>0</v>
      </c>
      <c r="R212" s="51"/>
      <c r="S212" s="51">
        <f>+'Ark1'!Y3300</f>
        <v>0</v>
      </c>
      <c r="T212" s="39"/>
      <c r="U212" s="12">
        <f>+'Ark1'!AA3300</f>
        <v>0</v>
      </c>
      <c r="V212" s="12">
        <f>+'Ark1'!AB3300</f>
        <v>0</v>
      </c>
      <c r="W212" s="15">
        <f>+'Ark1'!AC3300</f>
        <v>0</v>
      </c>
      <c r="X212" s="15"/>
      <c r="Y212" s="15" t="e">
        <f t="shared" ref="Y212:Y217" si="43">+G212/E212</f>
        <v>#DIV/0!</v>
      </c>
      <c r="Z212" s="12">
        <f>+'Ark1'!T3300</f>
        <v>0</v>
      </c>
      <c r="AA212" s="51">
        <f>+'Ark1'!V3300</f>
        <v>0</v>
      </c>
      <c r="AB212" s="39"/>
      <c r="AC212" s="116"/>
      <c r="AD212" s="116"/>
      <c r="AE212" s="82"/>
      <c r="AF212" s="82"/>
      <c r="AG212" s="82"/>
      <c r="AH212" s="116"/>
      <c r="AI212" s="66"/>
      <c r="AJ212" s="13"/>
    </row>
    <row r="213" spans="1:36">
      <c r="A213" s="39"/>
      <c r="B213" s="3">
        <f>+'Ark1'!C3301</f>
        <v>1998</v>
      </c>
      <c r="C213" s="3">
        <f>+'Ark1'!K3301</f>
        <v>3</v>
      </c>
      <c r="D213" s="3" t="str">
        <f t="shared" si="42"/>
        <v>Hybrid</v>
      </c>
      <c r="E213" s="15">
        <f>+'Ark1'!Q3301</f>
        <v>0</v>
      </c>
      <c r="F213" s="15"/>
      <c r="G213" s="310">
        <f>+'Ark1'!R3301</f>
        <v>0</v>
      </c>
      <c r="H213" s="310"/>
      <c r="I213" s="310">
        <f>+'Ark1'!S3301</f>
        <v>0</v>
      </c>
      <c r="J213" s="51">
        <f>+'Ark1'!AD3301</f>
        <v>0</v>
      </c>
      <c r="K213" s="51"/>
      <c r="L213" s="51">
        <f>+'Ark1'!AE3301</f>
        <v>0</v>
      </c>
      <c r="M213" s="12">
        <f>+'Ark1'!U3301</f>
        <v>0</v>
      </c>
      <c r="N213" s="12"/>
      <c r="O213" s="51">
        <f>+'Ark1'!W3301</f>
        <v>0</v>
      </c>
      <c r="P213" s="51"/>
      <c r="Q213" s="51">
        <f>+'Ark1'!X3301</f>
        <v>0</v>
      </c>
      <c r="R213" s="51"/>
      <c r="S213" s="51">
        <f>+'Ark1'!Y3301</f>
        <v>0</v>
      </c>
      <c r="T213" s="39"/>
      <c r="U213" s="12">
        <f>+'Ark1'!AA3301</f>
        <v>0</v>
      </c>
      <c r="V213" s="12">
        <f>+'Ark1'!AB3301</f>
        <v>0</v>
      </c>
      <c r="W213" s="15">
        <f>+'Ark1'!AC3301</f>
        <v>0</v>
      </c>
      <c r="X213" s="15"/>
      <c r="Y213" s="15" t="e">
        <f t="shared" si="43"/>
        <v>#DIV/0!</v>
      </c>
      <c r="Z213" s="12">
        <f>+'Ark1'!T3301</f>
        <v>0</v>
      </c>
      <c r="AA213" s="51">
        <f>+'Ark1'!V3301</f>
        <v>0</v>
      </c>
      <c r="AB213" s="39"/>
      <c r="AC213" s="116"/>
      <c r="AD213" s="116"/>
      <c r="AE213" s="82"/>
      <c r="AF213" s="82"/>
      <c r="AG213" s="82"/>
      <c r="AH213" s="116"/>
      <c r="AI213" s="66"/>
      <c r="AJ213" s="13"/>
    </row>
    <row r="214" spans="1:36">
      <c r="A214" s="39"/>
      <c r="B214" s="3">
        <f>+'Ark1'!C3302</f>
        <v>1998</v>
      </c>
      <c r="C214" s="3">
        <f>+'Ark1'!K3302</f>
        <v>6</v>
      </c>
      <c r="D214" s="3" t="str">
        <f t="shared" si="42"/>
        <v>Hampshire</v>
      </c>
      <c r="E214" s="15">
        <f>+'Ark1'!Q3302</f>
        <v>2481</v>
      </c>
      <c r="F214" s="15"/>
      <c r="G214" s="310">
        <f>+'Ark1'!R3302</f>
        <v>352365.75</v>
      </c>
      <c r="H214" s="310"/>
      <c r="I214" s="310">
        <f>+'Ark1'!S3302</f>
        <v>352357.75</v>
      </c>
      <c r="J214" s="51">
        <f>+'Ark1'!AD3302</f>
        <v>28.676076545873361</v>
      </c>
      <c r="K214" s="51"/>
      <c r="L214" s="51">
        <f>+'Ark1'!AE3302</f>
        <v>29.210836341863871</v>
      </c>
      <c r="M214" s="12">
        <f>+'Ark1'!U3302</f>
        <v>53.77878306919601</v>
      </c>
      <c r="N214" s="12"/>
      <c r="O214" s="51">
        <f>+'Ark1'!W3302</f>
        <v>71.237565812303075</v>
      </c>
      <c r="P214" s="51"/>
      <c r="Q214" s="51">
        <f>+'Ark1'!X3302</f>
        <v>0</v>
      </c>
      <c r="R214" s="51"/>
      <c r="S214" s="51">
        <f>+'Ark1'!Y3302</f>
        <v>0</v>
      </c>
      <c r="T214" s="39"/>
      <c r="U214" s="12">
        <f>+'Ark1'!AA3302</f>
        <v>6.3718343112270848</v>
      </c>
      <c r="V214" s="12">
        <f>+'Ark1'!AB3302</f>
        <v>2.8970422236366122</v>
      </c>
      <c r="W214" s="15">
        <f>+'Ark1'!AC3302</f>
        <v>-6.281221654463172</v>
      </c>
      <c r="X214" s="15"/>
      <c r="Y214" s="15">
        <f t="shared" si="43"/>
        <v>142.02569528415961</v>
      </c>
      <c r="Z214" s="12">
        <f>+'Ark1'!T3302</f>
        <v>12.072526912732013</v>
      </c>
      <c r="AA214" s="51">
        <f>+'Ark1'!V3302</f>
        <v>77.181573556988454</v>
      </c>
      <c r="AB214" s="39"/>
      <c r="AC214" s="116"/>
      <c r="AD214" s="116"/>
      <c r="AE214" s="82"/>
      <c r="AF214" s="82"/>
      <c r="AG214" s="82"/>
      <c r="AH214" s="116"/>
      <c r="AI214" s="66"/>
      <c r="AJ214" s="13"/>
    </row>
    <row r="215" spans="1:36">
      <c r="A215" s="39"/>
      <c r="B215" s="3">
        <f>+'Ark1'!C3303</f>
        <v>1998</v>
      </c>
      <c r="C215" s="3">
        <f>+'Ark1'!K3303</f>
        <v>7</v>
      </c>
      <c r="D215" s="3" t="str">
        <f t="shared" si="42"/>
        <v>Noroc KLF</v>
      </c>
      <c r="E215" s="15">
        <f>+'Ark1'!Q3303</f>
        <v>134</v>
      </c>
      <c r="F215" s="15"/>
      <c r="G215" s="310">
        <f>+'Ark1'!R3303</f>
        <v>211</v>
      </c>
      <c r="H215" s="310"/>
      <c r="I215" s="310">
        <f>+'Ark1'!S3303</f>
        <v>121</v>
      </c>
      <c r="J215" s="51">
        <f>+'Ark1'!AD3303</f>
        <v>1.7171510429658043E-2</v>
      </c>
      <c r="K215" s="51"/>
      <c r="L215" s="51">
        <f>+'Ark1'!AE3303</f>
        <v>9.3495699141982695E-3</v>
      </c>
      <c r="M215" s="12">
        <f>+'Ark1'!U3303</f>
        <v>55.347107438016522</v>
      </c>
      <c r="N215" s="12"/>
      <c r="O215" s="51">
        <f>+'Ark1'!W3303</f>
        <v>66.398026446280994</v>
      </c>
      <c r="P215" s="51"/>
      <c r="Q215" s="51">
        <f>+'Ark1'!X3303</f>
        <v>0</v>
      </c>
      <c r="R215" s="51"/>
      <c r="S215" s="51">
        <f>+'Ark1'!Y3303</f>
        <v>0</v>
      </c>
      <c r="T215" s="39"/>
      <c r="U215" s="12">
        <f>+'Ark1'!AA3303</f>
        <v>13.507008411575789</v>
      </c>
      <c r="V215" s="12">
        <f>+'Ark1'!AB3303</f>
        <v>0</v>
      </c>
      <c r="W215" s="15">
        <f>+'Ark1'!AC3303</f>
        <v>0</v>
      </c>
      <c r="X215" s="15"/>
      <c r="Y215" s="15">
        <f t="shared" si="43"/>
        <v>1.5746268656716418</v>
      </c>
      <c r="Z215" s="12">
        <f>+'Ark1'!T3303</f>
        <v>13.018957345971559</v>
      </c>
      <c r="AA215" s="51">
        <f>+'Ark1'!V3303</f>
        <v>121.2809917355371</v>
      </c>
      <c r="AB215" s="39"/>
      <c r="AC215" s="116"/>
      <c r="AD215" s="116"/>
      <c r="AE215" s="82"/>
      <c r="AF215" s="82"/>
      <c r="AG215" s="82"/>
      <c r="AH215" s="116"/>
      <c r="AI215" s="66"/>
      <c r="AJ215" s="13"/>
    </row>
    <row r="216" spans="1:36">
      <c r="A216" s="39"/>
      <c r="B216" s="3">
        <f>+'Ark1'!C3304</f>
        <v>1998</v>
      </c>
      <c r="C216" s="3">
        <f>+'Ark1'!K3304</f>
        <v>8</v>
      </c>
      <c r="D216" s="3" t="str">
        <f t="shared" si="42"/>
        <v>Noroc Løftet</v>
      </c>
      <c r="E216" s="15">
        <f>+'Ark1'!Q3304</f>
        <v>0</v>
      </c>
      <c r="F216" s="15"/>
      <c r="G216" s="310">
        <f>+'Ark1'!R3304</f>
        <v>0</v>
      </c>
      <c r="H216" s="310"/>
      <c r="I216" s="310">
        <f>+'Ark1'!S3304</f>
        <v>0</v>
      </c>
      <c r="J216" s="51">
        <f>+'Ark1'!AD3304</f>
        <v>0</v>
      </c>
      <c r="K216" s="51"/>
      <c r="L216" s="51">
        <f>+'Ark1'!AE3304</f>
        <v>0</v>
      </c>
      <c r="M216" s="12">
        <f>+'Ark1'!U3304</f>
        <v>0</v>
      </c>
      <c r="N216" s="12"/>
      <c r="O216" s="51">
        <f>+'Ark1'!W3304</f>
        <v>0</v>
      </c>
      <c r="P216" s="51"/>
      <c r="Q216" s="51">
        <f>+'Ark1'!X3304</f>
        <v>0</v>
      </c>
      <c r="R216" s="51"/>
      <c r="S216" s="51">
        <f>+'Ark1'!Y3304</f>
        <v>0</v>
      </c>
      <c r="T216" s="39"/>
      <c r="U216" s="12">
        <f>+'Ark1'!AA3304</f>
        <v>0</v>
      </c>
      <c r="V216" s="12">
        <f>+'Ark1'!AB3304</f>
        <v>0</v>
      </c>
      <c r="W216" s="15">
        <f>+'Ark1'!AC3304</f>
        <v>0</v>
      </c>
      <c r="X216" s="15"/>
      <c r="Y216" s="15" t="e">
        <f t="shared" si="43"/>
        <v>#DIV/0!</v>
      </c>
      <c r="Z216" s="12">
        <f>+'Ark1'!T3304</f>
        <v>0</v>
      </c>
      <c r="AA216" s="51">
        <f>+'Ark1'!V3304</f>
        <v>0</v>
      </c>
      <c r="AB216" s="39"/>
      <c r="AC216" s="116"/>
      <c r="AD216" s="116"/>
      <c r="AE216" s="82"/>
      <c r="AF216" s="82"/>
      <c r="AG216" s="82"/>
      <c r="AH216" s="116"/>
      <c r="AI216" s="66"/>
      <c r="AJ216" s="13"/>
    </row>
    <row r="217" spans="1:36">
      <c r="A217" s="39"/>
      <c r="B217" s="3">
        <f>+'Ark1'!C3305</f>
        <v>1998</v>
      </c>
      <c r="C217" s="3">
        <f>+'Ark1'!K3305</f>
        <v>9</v>
      </c>
      <c r="D217" s="3" t="str">
        <f t="shared" si="42"/>
        <v>Øko med kjeber</v>
      </c>
      <c r="E217" s="15">
        <f>+'Ark1'!Q3305</f>
        <v>0</v>
      </c>
      <c r="F217" s="15"/>
      <c r="G217" s="310">
        <f>+'Ark1'!R3305</f>
        <v>0</v>
      </c>
      <c r="H217" s="310"/>
      <c r="I217" s="310">
        <f>+'Ark1'!S3305</f>
        <v>0</v>
      </c>
      <c r="J217" s="51">
        <f>+'Ark1'!AD3305</f>
        <v>0</v>
      </c>
      <c r="K217" s="51"/>
      <c r="L217" s="51">
        <f>+'Ark1'!AE3305</f>
        <v>0</v>
      </c>
      <c r="M217" s="12">
        <f>+'Ark1'!U3305</f>
        <v>0</v>
      </c>
      <c r="N217" s="12"/>
      <c r="O217" s="51">
        <f>+'Ark1'!W3305</f>
        <v>0</v>
      </c>
      <c r="P217" s="51"/>
      <c r="Q217" s="51">
        <f>+'Ark1'!X3305</f>
        <v>0</v>
      </c>
      <c r="R217" s="51"/>
      <c r="S217" s="51">
        <f>+'Ark1'!Y3305</f>
        <v>0</v>
      </c>
      <c r="T217" s="39"/>
      <c r="U217" s="12">
        <f>+'Ark1'!AA3305</f>
        <v>0</v>
      </c>
      <c r="V217" s="12">
        <f>+'Ark1'!AB3305</f>
        <v>0</v>
      </c>
      <c r="W217" s="15">
        <f>+'Ark1'!AC3305</f>
        <v>0</v>
      </c>
      <c r="X217" s="15"/>
      <c r="Y217" s="15" t="e">
        <f t="shared" si="43"/>
        <v>#DIV/0!</v>
      </c>
      <c r="Z217" s="12">
        <f>+'Ark1'!T3305</f>
        <v>0</v>
      </c>
      <c r="AA217" s="51">
        <f>+'Ark1'!V3305</f>
        <v>0</v>
      </c>
      <c r="AB217" s="39"/>
      <c r="AC217" s="116"/>
      <c r="AD217" s="116"/>
      <c r="AE217" s="82"/>
      <c r="AF217" s="82"/>
      <c r="AG217" s="82"/>
      <c r="AH217" s="116"/>
      <c r="AI217" s="66"/>
      <c r="AJ217" s="13"/>
    </row>
    <row r="218" spans="1:3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116"/>
      <c r="AD218" s="116"/>
      <c r="AE218" s="82"/>
      <c r="AF218" s="82"/>
      <c r="AG218" s="82"/>
      <c r="AH218" s="116"/>
      <c r="AI218" s="66"/>
      <c r="AJ218" s="13"/>
    </row>
    <row r="219" spans="1:3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116"/>
      <c r="AD219" s="116"/>
      <c r="AE219" s="82"/>
      <c r="AF219" s="82"/>
      <c r="AG219" s="82"/>
      <c r="AH219" s="116"/>
      <c r="AI219" s="66"/>
      <c r="AJ219" s="13"/>
    </row>
    <row r="220" spans="1:36">
      <c r="I220" s="329"/>
      <c r="J220" s="13"/>
      <c r="L220" s="13"/>
      <c r="M220" s="13"/>
      <c r="O220" s="116"/>
      <c r="U220" s="13"/>
      <c r="V220" s="13"/>
      <c r="W220" s="66"/>
      <c r="X220" s="66"/>
      <c r="Y220" s="66"/>
      <c r="Z220" s="13"/>
      <c r="AA220" s="116"/>
      <c r="AB220" s="66"/>
      <c r="AC220" s="116"/>
      <c r="AD220" s="116"/>
      <c r="AE220" s="82"/>
      <c r="AF220" s="82"/>
      <c r="AG220" s="82"/>
      <c r="AH220" s="116"/>
      <c r="AI220" s="66"/>
      <c r="AJ220" s="13"/>
    </row>
    <row r="221" spans="1:36">
      <c r="I221" s="329"/>
      <c r="J221" s="13"/>
      <c r="L221" s="13"/>
      <c r="M221" s="13"/>
      <c r="O221" s="116"/>
      <c r="U221" s="13"/>
      <c r="V221" s="13"/>
      <c r="W221" s="66"/>
      <c r="X221" s="66"/>
      <c r="Y221" s="66"/>
      <c r="Z221" s="13"/>
      <c r="AA221" s="116"/>
      <c r="AB221" s="66"/>
      <c r="AC221" s="116"/>
      <c r="AD221" s="116"/>
      <c r="AE221" s="82"/>
      <c r="AF221" s="82"/>
      <c r="AG221" s="82"/>
      <c r="AH221" s="116"/>
      <c r="AI221" s="66"/>
      <c r="AJ221" s="13"/>
    </row>
    <row r="222" spans="1:36">
      <c r="I222" s="329"/>
      <c r="J222" s="13"/>
      <c r="L222" s="13"/>
      <c r="M222" s="13"/>
      <c r="O222" s="116"/>
      <c r="U222" s="13"/>
      <c r="V222" s="13"/>
      <c r="W222" s="66"/>
      <c r="X222" s="66"/>
      <c r="Y222" s="66"/>
      <c r="Z222" s="13"/>
      <c r="AA222" s="116"/>
      <c r="AB222" s="66"/>
      <c r="AC222" s="116"/>
      <c r="AD222" s="116"/>
      <c r="AE222" s="82"/>
      <c r="AF222" s="82"/>
      <c r="AG222" s="82"/>
      <c r="AH222" s="116"/>
      <c r="AI222" s="66"/>
      <c r="AJ222" s="13"/>
    </row>
    <row r="223" spans="1:36">
      <c r="I223" s="329"/>
      <c r="J223" s="13"/>
      <c r="L223" s="13"/>
      <c r="M223" s="13"/>
      <c r="O223" s="116"/>
      <c r="U223" s="13"/>
      <c r="V223" s="13"/>
      <c r="W223" s="66"/>
      <c r="X223" s="66"/>
      <c r="Y223" s="66"/>
      <c r="Z223" s="13"/>
      <c r="AA223" s="116"/>
      <c r="AB223" s="66"/>
      <c r="AC223" s="116"/>
      <c r="AD223" s="116"/>
      <c r="AE223" s="82"/>
      <c r="AF223" s="82"/>
      <c r="AG223" s="82"/>
      <c r="AH223" s="116"/>
      <c r="AI223" s="66"/>
      <c r="AJ223" s="13"/>
    </row>
    <row r="224" spans="1:36">
      <c r="I224" s="329"/>
      <c r="J224" s="13"/>
      <c r="L224" s="13"/>
      <c r="M224" s="13"/>
      <c r="O224" s="116"/>
      <c r="U224" s="13"/>
      <c r="V224" s="13"/>
      <c r="W224" s="66"/>
      <c r="X224" s="66"/>
      <c r="Y224" s="66"/>
      <c r="Z224" s="13"/>
      <c r="AA224" s="116"/>
      <c r="AB224" s="66"/>
      <c r="AC224" s="116"/>
      <c r="AD224" s="116"/>
      <c r="AE224" s="82"/>
      <c r="AF224" s="82"/>
      <c r="AG224" s="82"/>
      <c r="AH224" s="116"/>
      <c r="AI224" s="66"/>
      <c r="AJ224" s="13"/>
    </row>
    <row r="225" spans="9:36">
      <c r="I225" s="329"/>
      <c r="J225" s="13"/>
      <c r="L225" s="13"/>
      <c r="M225" s="13"/>
      <c r="O225" s="116"/>
      <c r="U225" s="13"/>
      <c r="V225" s="13"/>
      <c r="W225" s="66"/>
      <c r="X225" s="66"/>
      <c r="Y225" s="66"/>
      <c r="Z225" s="13"/>
      <c r="AA225" s="116"/>
      <c r="AB225" s="66"/>
      <c r="AC225" s="116"/>
      <c r="AD225" s="116"/>
      <c r="AE225" s="82"/>
      <c r="AF225" s="82"/>
      <c r="AG225" s="82"/>
      <c r="AH225" s="116"/>
      <c r="AI225" s="66"/>
      <c r="AJ225" s="13"/>
    </row>
    <row r="226" spans="9:36">
      <c r="I226" s="329"/>
      <c r="J226" s="13"/>
      <c r="L226" s="13"/>
      <c r="M226" s="13"/>
      <c r="O226" s="116"/>
      <c r="U226" s="13"/>
      <c r="V226" s="13"/>
      <c r="W226" s="66"/>
      <c r="X226" s="66"/>
      <c r="Y226" s="66"/>
      <c r="Z226" s="13"/>
      <c r="AA226" s="116"/>
      <c r="AB226" s="66"/>
      <c r="AC226" s="116"/>
      <c r="AD226" s="116"/>
      <c r="AE226" s="82"/>
      <c r="AF226" s="82"/>
      <c r="AG226" s="82"/>
      <c r="AH226" s="116"/>
      <c r="AI226" s="66"/>
      <c r="AJ226" s="13"/>
    </row>
    <row r="227" spans="9:36">
      <c r="I227" s="329"/>
      <c r="J227" s="13"/>
      <c r="L227" s="13"/>
      <c r="M227" s="13"/>
      <c r="O227" s="116"/>
      <c r="U227" s="13"/>
      <c r="V227" s="13"/>
      <c r="W227" s="66"/>
      <c r="X227" s="66"/>
      <c r="Y227" s="66"/>
      <c r="Z227" s="13"/>
      <c r="AA227" s="116"/>
      <c r="AB227" s="66"/>
      <c r="AC227" s="116"/>
      <c r="AD227" s="116"/>
      <c r="AE227" s="82"/>
      <c r="AF227" s="82"/>
      <c r="AG227" s="82"/>
      <c r="AH227" s="116"/>
      <c r="AI227" s="66"/>
      <c r="AJ227" s="13"/>
    </row>
    <row r="228" spans="9:36">
      <c r="I228" s="329"/>
      <c r="J228" s="13"/>
      <c r="L228" s="13"/>
      <c r="M228" s="13"/>
      <c r="O228" s="116"/>
      <c r="U228" s="13"/>
      <c r="V228" s="13"/>
      <c r="W228" s="66"/>
      <c r="X228" s="66"/>
      <c r="Y228" s="66"/>
      <c r="Z228" s="13"/>
      <c r="AA228" s="116"/>
      <c r="AB228" s="66"/>
      <c r="AC228" s="116"/>
      <c r="AD228" s="116"/>
      <c r="AE228" s="82"/>
      <c r="AF228" s="82"/>
      <c r="AG228" s="82"/>
      <c r="AH228" s="116"/>
      <c r="AI228" s="66"/>
      <c r="AJ228" s="13"/>
    </row>
    <row r="229" spans="9:36">
      <c r="I229" s="329"/>
      <c r="J229" s="13"/>
      <c r="L229" s="13"/>
      <c r="M229" s="13"/>
      <c r="O229" s="116"/>
      <c r="U229" s="13"/>
      <c r="V229" s="13"/>
      <c r="W229" s="66"/>
      <c r="X229" s="66"/>
      <c r="Y229" s="66"/>
      <c r="Z229" s="13"/>
      <c r="AA229" s="116"/>
      <c r="AB229" s="66"/>
      <c r="AC229" s="116"/>
      <c r="AD229" s="116"/>
      <c r="AE229" s="82"/>
      <c r="AF229" s="82"/>
      <c r="AG229" s="82"/>
      <c r="AH229" s="116"/>
      <c r="AI229" s="66"/>
      <c r="AJ229" s="13"/>
    </row>
    <row r="230" spans="9:36">
      <c r="I230" s="329"/>
      <c r="J230" s="13"/>
      <c r="L230" s="13"/>
      <c r="M230" s="13"/>
      <c r="O230" s="116"/>
      <c r="U230" s="13"/>
      <c r="V230" s="13"/>
      <c r="W230" s="66"/>
      <c r="X230" s="66"/>
      <c r="Y230" s="66"/>
      <c r="Z230" s="13"/>
      <c r="AA230" s="116"/>
      <c r="AB230" s="66"/>
      <c r="AC230" s="116"/>
      <c r="AD230" s="116"/>
      <c r="AE230" s="82"/>
      <c r="AF230" s="82"/>
      <c r="AG230" s="82"/>
      <c r="AH230" s="116"/>
      <c r="AI230" s="66"/>
      <c r="AJ230" s="13"/>
    </row>
    <row r="231" spans="9:36">
      <c r="I231" s="329"/>
      <c r="J231" s="13"/>
      <c r="L231" s="13"/>
      <c r="M231" s="13"/>
      <c r="O231" s="116"/>
      <c r="U231" s="13"/>
      <c r="V231" s="13"/>
      <c r="W231" s="66"/>
      <c r="X231" s="66"/>
      <c r="Y231" s="66"/>
      <c r="Z231" s="13"/>
      <c r="AA231" s="116"/>
      <c r="AB231" s="66"/>
      <c r="AC231" s="116"/>
      <c r="AD231" s="116"/>
      <c r="AE231" s="82"/>
      <c r="AF231" s="82"/>
      <c r="AG231" s="82"/>
      <c r="AH231" s="116"/>
      <c r="AI231" s="66"/>
      <c r="AJ231" s="13"/>
    </row>
    <row r="232" spans="9:36">
      <c r="I232" s="329"/>
      <c r="J232" s="13"/>
      <c r="L232" s="13"/>
      <c r="M232" s="13"/>
      <c r="O232" s="116"/>
      <c r="U232" s="13"/>
      <c r="V232" s="13"/>
      <c r="W232" s="66"/>
      <c r="X232" s="66"/>
      <c r="Y232" s="66"/>
      <c r="Z232" s="13"/>
      <c r="AA232" s="116"/>
      <c r="AB232" s="66"/>
      <c r="AC232" s="116"/>
      <c r="AD232" s="116"/>
      <c r="AE232" s="82"/>
      <c r="AF232" s="82"/>
      <c r="AG232" s="82"/>
      <c r="AH232" s="116"/>
      <c r="AI232" s="66"/>
      <c r="AJ232" s="13"/>
    </row>
    <row r="233" spans="9:36">
      <c r="I233" s="329"/>
      <c r="J233" s="13"/>
      <c r="L233" s="13"/>
      <c r="M233" s="13"/>
      <c r="O233" s="116"/>
      <c r="U233" s="13"/>
      <c r="V233" s="13"/>
      <c r="W233" s="66"/>
      <c r="X233" s="66"/>
      <c r="Y233" s="66"/>
      <c r="Z233" s="13"/>
      <c r="AA233" s="116"/>
      <c r="AB233" s="66"/>
      <c r="AC233" s="116"/>
      <c r="AD233" s="116"/>
      <c r="AE233" s="82"/>
      <c r="AF233" s="82"/>
      <c r="AG233" s="82"/>
      <c r="AH233" s="116"/>
      <c r="AI233" s="66"/>
      <c r="AJ233" s="13"/>
    </row>
    <row r="234" spans="9:36">
      <c r="I234" s="329"/>
      <c r="J234" s="13"/>
      <c r="L234" s="13"/>
      <c r="M234" s="13"/>
      <c r="O234" s="116"/>
      <c r="U234" s="13"/>
      <c r="V234" s="13"/>
      <c r="W234" s="66"/>
      <c r="X234" s="66"/>
      <c r="Y234" s="66"/>
      <c r="Z234" s="13"/>
      <c r="AA234" s="116"/>
      <c r="AB234" s="66"/>
      <c r="AC234" s="116"/>
      <c r="AD234" s="116"/>
      <c r="AE234" s="82"/>
      <c r="AF234" s="82"/>
      <c r="AG234" s="82"/>
      <c r="AH234" s="116"/>
      <c r="AI234" s="66"/>
      <c r="AJ234" s="13"/>
    </row>
    <row r="235" spans="9:36">
      <c r="I235" s="329"/>
      <c r="J235" s="13"/>
      <c r="L235" s="13"/>
      <c r="M235" s="13"/>
      <c r="O235" s="116"/>
      <c r="U235" s="13"/>
      <c r="V235" s="13"/>
      <c r="W235" s="66"/>
      <c r="X235" s="66"/>
      <c r="Y235" s="66"/>
      <c r="Z235" s="13"/>
      <c r="AA235" s="116"/>
      <c r="AB235" s="66"/>
      <c r="AC235" s="116"/>
      <c r="AD235" s="116"/>
      <c r="AE235" s="82"/>
      <c r="AF235" s="82"/>
      <c r="AG235" s="82"/>
      <c r="AH235" s="116"/>
      <c r="AI235" s="66"/>
      <c r="AJ235" s="13"/>
    </row>
    <row r="236" spans="9:36">
      <c r="I236" s="329"/>
      <c r="J236" s="13"/>
      <c r="L236" s="13"/>
      <c r="M236" s="13"/>
      <c r="O236" s="116"/>
      <c r="U236" s="13"/>
      <c r="V236" s="13"/>
      <c r="W236" s="66"/>
      <c r="X236" s="66"/>
      <c r="Y236" s="66"/>
      <c r="Z236" s="13"/>
      <c r="AA236" s="116"/>
      <c r="AB236" s="66"/>
      <c r="AC236" s="116"/>
      <c r="AD236" s="116"/>
      <c r="AE236" s="82"/>
      <c r="AF236" s="82"/>
      <c r="AG236" s="82"/>
      <c r="AH236" s="116"/>
      <c r="AI236" s="66"/>
      <c r="AJ236" s="13"/>
    </row>
    <row r="237" spans="9:36">
      <c r="I237" s="329"/>
      <c r="J237" s="13"/>
      <c r="L237" s="13"/>
      <c r="M237" s="13"/>
      <c r="O237" s="116"/>
      <c r="U237" s="13"/>
      <c r="V237" s="13"/>
      <c r="W237" s="66"/>
      <c r="X237" s="66"/>
      <c r="Y237" s="66"/>
      <c r="Z237" s="13"/>
      <c r="AA237" s="116"/>
      <c r="AB237" s="66"/>
      <c r="AC237" s="116"/>
      <c r="AD237" s="116"/>
      <c r="AE237" s="82"/>
      <c r="AF237" s="82"/>
      <c r="AG237" s="82"/>
      <c r="AH237" s="116"/>
      <c r="AI237" s="66"/>
      <c r="AJ237" s="13"/>
    </row>
    <row r="238" spans="9:36">
      <c r="I238" s="329"/>
      <c r="J238" s="13"/>
      <c r="L238" s="13"/>
      <c r="M238" s="13"/>
      <c r="O238" s="116"/>
      <c r="U238" s="13"/>
      <c r="V238" s="13"/>
      <c r="W238" s="66"/>
      <c r="X238" s="66"/>
      <c r="Y238" s="66"/>
      <c r="Z238" s="13"/>
      <c r="AA238" s="116"/>
      <c r="AB238" s="66"/>
      <c r="AC238" s="116"/>
      <c r="AD238" s="116"/>
      <c r="AE238" s="82"/>
      <c r="AF238" s="82"/>
      <c r="AG238" s="82"/>
      <c r="AH238" s="116"/>
      <c r="AI238" s="66"/>
      <c r="AJ238" s="13"/>
    </row>
    <row r="239" spans="9:36">
      <c r="I239" s="329"/>
      <c r="J239" s="13"/>
      <c r="L239" s="13"/>
      <c r="M239" s="13"/>
      <c r="O239" s="116"/>
      <c r="U239" s="13"/>
      <c r="V239" s="13"/>
      <c r="W239" s="66"/>
      <c r="X239" s="66"/>
      <c r="Y239" s="66"/>
      <c r="Z239" s="13"/>
      <c r="AA239" s="116"/>
      <c r="AB239" s="66"/>
      <c r="AC239" s="116"/>
      <c r="AD239" s="116"/>
      <c r="AE239" s="82"/>
      <c r="AF239" s="82"/>
      <c r="AG239" s="82"/>
      <c r="AH239" s="116"/>
      <c r="AI239" s="66"/>
      <c r="AJ239" s="13"/>
    </row>
    <row r="240" spans="9:36">
      <c r="I240" s="329"/>
      <c r="J240" s="13"/>
      <c r="L240" s="13"/>
      <c r="M240" s="13"/>
      <c r="O240" s="116"/>
      <c r="U240" s="13"/>
      <c r="V240" s="13"/>
      <c r="W240" s="66"/>
      <c r="X240" s="66"/>
      <c r="Y240" s="66"/>
      <c r="Z240" s="13"/>
      <c r="AA240" s="116"/>
      <c r="AB240" s="66"/>
      <c r="AC240" s="116"/>
      <c r="AD240" s="116"/>
      <c r="AE240" s="82"/>
      <c r="AF240" s="82"/>
      <c r="AG240" s="82"/>
      <c r="AH240" s="116"/>
      <c r="AI240" s="66"/>
      <c r="AJ240" s="13"/>
    </row>
    <row r="241" spans="9:36">
      <c r="I241" s="329"/>
      <c r="J241" s="13"/>
      <c r="L241" s="13"/>
      <c r="M241" s="13"/>
      <c r="O241" s="116"/>
      <c r="U241" s="13"/>
      <c r="V241" s="13"/>
      <c r="W241" s="66"/>
      <c r="X241" s="66"/>
      <c r="Y241" s="66"/>
      <c r="Z241" s="13"/>
      <c r="AA241" s="116"/>
      <c r="AB241" s="66"/>
      <c r="AC241" s="116"/>
      <c r="AD241" s="116"/>
      <c r="AE241" s="82"/>
      <c r="AF241" s="82"/>
      <c r="AG241" s="82"/>
      <c r="AH241" s="116"/>
      <c r="AI241" s="66"/>
      <c r="AJ241" s="13"/>
    </row>
    <row r="242" spans="9:36">
      <c r="I242" s="329"/>
      <c r="J242" s="13"/>
      <c r="L242" s="13"/>
      <c r="M242" s="13"/>
      <c r="O242" s="116"/>
      <c r="U242" s="13"/>
      <c r="V242" s="13"/>
      <c r="W242" s="66"/>
      <c r="X242" s="66"/>
      <c r="Y242" s="66"/>
      <c r="Z242" s="13"/>
      <c r="AA242" s="116"/>
      <c r="AB242" s="66"/>
      <c r="AC242" s="116"/>
      <c r="AD242" s="116"/>
      <c r="AE242" s="82"/>
      <c r="AF242" s="82"/>
      <c r="AG242" s="82"/>
      <c r="AH242" s="116"/>
      <c r="AI242" s="66"/>
      <c r="AJ242" s="13"/>
    </row>
    <row r="243" spans="9:36">
      <c r="I243" s="329"/>
      <c r="J243" s="13"/>
      <c r="L243" s="13"/>
      <c r="M243" s="13"/>
      <c r="O243" s="116"/>
      <c r="U243" s="13"/>
      <c r="V243" s="13"/>
      <c r="W243" s="66"/>
      <c r="X243" s="66"/>
      <c r="Y243" s="66"/>
      <c r="Z243" s="13"/>
      <c r="AA243" s="116"/>
      <c r="AB243" s="66"/>
      <c r="AC243" s="116"/>
      <c r="AD243" s="116"/>
      <c r="AE243" s="82"/>
      <c r="AF243" s="82"/>
      <c r="AG243" s="82"/>
      <c r="AH243" s="116"/>
      <c r="AI243" s="66"/>
      <c r="AJ243" s="13"/>
    </row>
    <row r="244" spans="9:36">
      <c r="I244" s="329"/>
      <c r="J244" s="13"/>
      <c r="L244" s="13"/>
      <c r="M244" s="13"/>
      <c r="O244" s="116"/>
      <c r="U244" s="13"/>
      <c r="V244" s="13"/>
      <c r="W244" s="66"/>
      <c r="X244" s="66"/>
      <c r="Y244" s="66"/>
      <c r="Z244" s="13"/>
      <c r="AA244" s="116"/>
      <c r="AB244" s="66"/>
      <c r="AC244" s="116"/>
      <c r="AD244" s="116"/>
      <c r="AE244" s="82"/>
      <c r="AF244" s="82"/>
      <c r="AG244" s="82"/>
      <c r="AH244" s="116"/>
      <c r="AI244" s="66"/>
      <c r="AJ244" s="13"/>
    </row>
    <row r="245" spans="9:36">
      <c r="I245" s="329"/>
      <c r="J245" s="13"/>
      <c r="L245" s="13"/>
      <c r="M245" s="13"/>
      <c r="O245" s="116"/>
      <c r="U245" s="13"/>
      <c r="V245" s="13"/>
      <c r="W245" s="66"/>
      <c r="X245" s="66"/>
      <c r="Y245" s="66"/>
      <c r="Z245" s="13"/>
      <c r="AA245" s="116"/>
      <c r="AB245" s="66"/>
      <c r="AC245" s="116"/>
      <c r="AD245" s="116"/>
      <c r="AE245" s="82"/>
      <c r="AF245" s="82"/>
      <c r="AG245" s="82"/>
      <c r="AH245" s="116"/>
      <c r="AI245" s="66"/>
      <c r="AJ245" s="13"/>
    </row>
    <row r="246" spans="9:36">
      <c r="I246" s="329"/>
      <c r="J246" s="13"/>
      <c r="L246" s="13"/>
      <c r="M246" s="13"/>
      <c r="O246" s="116"/>
      <c r="U246" s="13"/>
      <c r="V246" s="13"/>
      <c r="W246" s="66"/>
      <c r="X246" s="66"/>
      <c r="Y246" s="66"/>
      <c r="Z246" s="13"/>
      <c r="AA246" s="116"/>
      <c r="AB246" s="66"/>
      <c r="AC246" s="116"/>
      <c r="AD246" s="116"/>
      <c r="AE246" s="82"/>
      <c r="AF246" s="82"/>
      <c r="AG246" s="82"/>
      <c r="AH246" s="116"/>
      <c r="AI246" s="66"/>
      <c r="AJ246" s="13"/>
    </row>
    <row r="247" spans="9:36">
      <c r="I247" s="329"/>
      <c r="J247" s="13"/>
      <c r="L247" s="13"/>
      <c r="M247" s="13"/>
      <c r="O247" s="116"/>
      <c r="U247" s="13"/>
      <c r="V247" s="13"/>
      <c r="W247" s="66"/>
      <c r="X247" s="66"/>
      <c r="Y247" s="66"/>
      <c r="Z247" s="13"/>
      <c r="AA247" s="116"/>
      <c r="AB247" s="66"/>
      <c r="AC247" s="116"/>
      <c r="AD247" s="116"/>
      <c r="AE247" s="82"/>
      <c r="AF247" s="82"/>
      <c r="AG247" s="82"/>
      <c r="AH247" s="116"/>
      <c r="AI247" s="66"/>
      <c r="AJ247" s="13"/>
    </row>
    <row r="248" spans="9:36">
      <c r="I248" s="329"/>
      <c r="J248" s="13"/>
      <c r="L248" s="13"/>
      <c r="M248" s="13"/>
      <c r="O248" s="116"/>
      <c r="U248" s="13"/>
      <c r="V248" s="13"/>
      <c r="W248" s="66"/>
      <c r="X248" s="66"/>
      <c r="Y248" s="66"/>
      <c r="Z248" s="13"/>
      <c r="AA248" s="116"/>
      <c r="AB248" s="66"/>
      <c r="AC248" s="116"/>
      <c r="AD248" s="116"/>
      <c r="AE248" s="82"/>
      <c r="AF248" s="82"/>
      <c r="AG248" s="82"/>
      <c r="AH248" s="116"/>
      <c r="AI248" s="66"/>
      <c r="AJ248" s="13"/>
    </row>
    <row r="249" spans="9:36">
      <c r="I249" s="329"/>
      <c r="J249" s="13"/>
      <c r="L249" s="13"/>
      <c r="M249" s="13"/>
      <c r="O249" s="116"/>
      <c r="U249" s="13"/>
      <c r="V249" s="13"/>
      <c r="W249" s="66"/>
      <c r="X249" s="66"/>
      <c r="Y249" s="66"/>
      <c r="Z249" s="13"/>
      <c r="AA249" s="116"/>
      <c r="AB249" s="66"/>
      <c r="AC249" s="116"/>
      <c r="AD249" s="116"/>
      <c r="AE249" s="82"/>
      <c r="AF249" s="82"/>
      <c r="AG249" s="82"/>
      <c r="AH249" s="116"/>
      <c r="AI249" s="66"/>
      <c r="AJ249" s="13"/>
    </row>
    <row r="250" spans="9:36">
      <c r="I250" s="329"/>
      <c r="J250" s="13"/>
      <c r="L250" s="13"/>
      <c r="M250" s="13"/>
      <c r="O250" s="116"/>
      <c r="U250" s="13"/>
      <c r="V250" s="13"/>
      <c r="W250" s="66"/>
      <c r="X250" s="66"/>
      <c r="Y250" s="66"/>
      <c r="Z250" s="13"/>
      <c r="AA250" s="116"/>
      <c r="AB250" s="66"/>
      <c r="AC250" s="116"/>
      <c r="AD250" s="116"/>
      <c r="AE250" s="82"/>
      <c r="AF250" s="82"/>
      <c r="AG250" s="82"/>
      <c r="AH250" s="116"/>
      <c r="AI250" s="66"/>
      <c r="AJ250" s="13"/>
    </row>
    <row r="251" spans="9:36">
      <c r="I251" s="329"/>
      <c r="J251" s="13"/>
      <c r="L251" s="13"/>
      <c r="M251" s="13"/>
      <c r="O251" s="116"/>
      <c r="U251" s="13"/>
      <c r="V251" s="13"/>
      <c r="W251" s="66"/>
      <c r="X251" s="66"/>
      <c r="Y251" s="66"/>
      <c r="Z251" s="13"/>
      <c r="AA251" s="116"/>
      <c r="AB251" s="66"/>
      <c r="AC251" s="116"/>
      <c r="AD251" s="116"/>
      <c r="AE251" s="82"/>
      <c r="AF251" s="82"/>
      <c r="AG251" s="82"/>
      <c r="AH251" s="116"/>
      <c r="AI251" s="66"/>
      <c r="AJ251" s="13"/>
    </row>
    <row r="252" spans="9:36">
      <c r="I252" s="329"/>
      <c r="J252" s="13"/>
      <c r="L252" s="13"/>
      <c r="M252" s="13"/>
      <c r="O252" s="116"/>
      <c r="U252" s="13"/>
      <c r="V252" s="13"/>
      <c r="W252" s="66"/>
      <c r="X252" s="66"/>
      <c r="Y252" s="66"/>
      <c r="Z252" s="13"/>
      <c r="AA252" s="116"/>
      <c r="AB252" s="66"/>
      <c r="AC252" s="116"/>
      <c r="AD252" s="116"/>
      <c r="AE252" s="82"/>
      <c r="AF252" s="82"/>
      <c r="AG252" s="82"/>
      <c r="AH252" s="116"/>
      <c r="AI252" s="66"/>
      <c r="AJ252" s="13"/>
    </row>
    <row r="253" spans="9:36">
      <c r="I253" s="329"/>
      <c r="J253" s="13"/>
      <c r="L253" s="13"/>
      <c r="M253" s="13"/>
      <c r="O253" s="116"/>
      <c r="U253" s="13"/>
      <c r="V253" s="13"/>
      <c r="W253" s="66"/>
      <c r="X253" s="66"/>
      <c r="Y253" s="66"/>
      <c r="Z253" s="13"/>
      <c r="AA253" s="116"/>
      <c r="AB253" s="66"/>
      <c r="AC253" s="116"/>
      <c r="AD253" s="116"/>
      <c r="AE253" s="82"/>
      <c r="AF253" s="82"/>
      <c r="AG253" s="82"/>
      <c r="AH253" s="116"/>
      <c r="AI253" s="66"/>
      <c r="AJ253" s="13"/>
    </row>
    <row r="254" spans="9:36">
      <c r="I254" s="329"/>
      <c r="J254" s="13"/>
      <c r="L254" s="13"/>
      <c r="M254" s="13"/>
      <c r="O254" s="116"/>
      <c r="U254" s="13"/>
      <c r="V254" s="13"/>
      <c r="W254" s="66"/>
      <c r="X254" s="66"/>
      <c r="Y254" s="66"/>
      <c r="Z254" s="13"/>
      <c r="AA254" s="116"/>
      <c r="AB254" s="66"/>
      <c r="AC254" s="116"/>
      <c r="AD254" s="116"/>
      <c r="AE254" s="82"/>
      <c r="AF254" s="82"/>
      <c r="AG254" s="82"/>
      <c r="AH254" s="116"/>
      <c r="AI254" s="66"/>
      <c r="AJ254" s="13"/>
    </row>
    <row r="255" spans="9:36">
      <c r="I255" s="329"/>
      <c r="J255" s="13"/>
      <c r="L255" s="13"/>
      <c r="M255" s="13"/>
      <c r="O255" s="116"/>
      <c r="U255" s="13"/>
      <c r="V255" s="13"/>
      <c r="W255" s="66"/>
      <c r="X255" s="66"/>
      <c r="Y255" s="66"/>
      <c r="Z255" s="13"/>
      <c r="AA255" s="116"/>
      <c r="AB255" s="66"/>
      <c r="AC255" s="116"/>
      <c r="AD255" s="116"/>
      <c r="AE255" s="82"/>
      <c r="AF255" s="82"/>
      <c r="AG255" s="82"/>
      <c r="AH255" s="116"/>
      <c r="AI255" s="66"/>
      <c r="AJ255" s="13"/>
    </row>
    <row r="256" spans="9:36">
      <c r="I256" s="329"/>
      <c r="J256" s="13"/>
      <c r="L256" s="13"/>
      <c r="M256" s="13"/>
      <c r="O256" s="116"/>
      <c r="U256" s="13"/>
      <c r="V256" s="13"/>
      <c r="W256" s="66"/>
      <c r="X256" s="66"/>
      <c r="Y256" s="66"/>
      <c r="Z256" s="13"/>
      <c r="AA256" s="116"/>
      <c r="AB256" s="66"/>
      <c r="AC256" s="116"/>
      <c r="AD256" s="116"/>
      <c r="AE256" s="82"/>
      <c r="AF256" s="82"/>
      <c r="AG256" s="82"/>
      <c r="AH256" s="116"/>
      <c r="AI256" s="66"/>
      <c r="AJ256" s="13"/>
    </row>
    <row r="257" spans="9:36">
      <c r="I257" s="329"/>
      <c r="J257" s="13"/>
      <c r="L257" s="13"/>
      <c r="M257" s="13"/>
      <c r="O257" s="116"/>
      <c r="U257" s="13"/>
      <c r="V257" s="13"/>
      <c r="W257" s="66"/>
      <c r="X257" s="66"/>
      <c r="Y257" s="66"/>
      <c r="Z257" s="13"/>
      <c r="AA257" s="116"/>
      <c r="AB257" s="66"/>
      <c r="AC257" s="116"/>
      <c r="AD257" s="116"/>
      <c r="AE257" s="82"/>
      <c r="AF257" s="82"/>
      <c r="AG257" s="82"/>
      <c r="AH257" s="116"/>
      <c r="AI257" s="66"/>
      <c r="AJ257" s="13"/>
    </row>
    <row r="258" spans="9:36">
      <c r="I258" s="329"/>
      <c r="J258" s="13"/>
      <c r="L258" s="13"/>
      <c r="M258" s="13"/>
      <c r="O258" s="116"/>
      <c r="U258" s="13"/>
      <c r="V258" s="13"/>
      <c r="W258" s="66"/>
      <c r="X258" s="66"/>
      <c r="Y258" s="66"/>
      <c r="Z258" s="13"/>
      <c r="AA258" s="116"/>
      <c r="AB258" s="66"/>
      <c r="AC258" s="116"/>
      <c r="AD258" s="116"/>
      <c r="AE258" s="82"/>
      <c r="AF258" s="82"/>
      <c r="AG258" s="82"/>
      <c r="AH258" s="116"/>
      <c r="AI258" s="66"/>
      <c r="AJ258" s="13"/>
    </row>
    <row r="259" spans="9:36">
      <c r="I259" s="329"/>
      <c r="J259" s="13"/>
      <c r="L259" s="13"/>
      <c r="M259" s="13"/>
      <c r="O259" s="116"/>
      <c r="U259" s="13"/>
      <c r="V259" s="13"/>
      <c r="W259" s="66"/>
      <c r="X259" s="66"/>
      <c r="Y259" s="66"/>
      <c r="Z259" s="13"/>
      <c r="AA259" s="116"/>
      <c r="AB259" s="66"/>
      <c r="AC259" s="116"/>
      <c r="AD259" s="116"/>
      <c r="AE259" s="82"/>
      <c r="AF259" s="82"/>
      <c r="AG259" s="82"/>
      <c r="AH259" s="116"/>
      <c r="AI259" s="66"/>
      <c r="AJ259" s="13"/>
    </row>
    <row r="260" spans="9:36">
      <c r="I260" s="329"/>
      <c r="J260" s="13"/>
      <c r="L260" s="13"/>
      <c r="M260" s="13"/>
      <c r="O260" s="116"/>
      <c r="U260" s="13"/>
      <c r="V260" s="13"/>
      <c r="W260" s="66"/>
      <c r="X260" s="66"/>
      <c r="Y260" s="66"/>
      <c r="Z260" s="13"/>
      <c r="AA260" s="116"/>
      <c r="AB260" s="66"/>
      <c r="AC260" s="116"/>
      <c r="AD260" s="116"/>
      <c r="AE260" s="82"/>
      <c r="AF260" s="82"/>
      <c r="AG260" s="82"/>
      <c r="AH260" s="116"/>
      <c r="AI260" s="66"/>
      <c r="AJ260" s="13"/>
    </row>
    <row r="261" spans="9:36">
      <c r="I261" s="329"/>
      <c r="J261" s="13"/>
      <c r="L261" s="13"/>
      <c r="M261" s="13"/>
      <c r="O261" s="116"/>
      <c r="U261" s="13"/>
      <c r="V261" s="13"/>
      <c r="W261" s="66"/>
      <c r="X261" s="66"/>
      <c r="Y261" s="66"/>
      <c r="Z261" s="13"/>
      <c r="AA261" s="116"/>
      <c r="AB261" s="66"/>
      <c r="AC261" s="116"/>
      <c r="AD261" s="116"/>
      <c r="AE261" s="82"/>
      <c r="AF261" s="82"/>
      <c r="AG261" s="82"/>
      <c r="AH261" s="116"/>
      <c r="AI261" s="66"/>
      <c r="AJ261" s="13"/>
    </row>
    <row r="262" spans="9:36">
      <c r="I262" s="329"/>
      <c r="J262" s="13"/>
      <c r="L262" s="13"/>
      <c r="M262" s="13"/>
      <c r="O262" s="116"/>
      <c r="U262" s="13"/>
      <c r="V262" s="13"/>
      <c r="W262" s="66"/>
      <c r="X262" s="66"/>
      <c r="Y262" s="66"/>
      <c r="Z262" s="13"/>
      <c r="AA262" s="116"/>
      <c r="AB262" s="66"/>
      <c r="AC262" s="116"/>
      <c r="AD262" s="116"/>
      <c r="AE262" s="82"/>
      <c r="AF262" s="82"/>
      <c r="AG262" s="82"/>
      <c r="AH262" s="116"/>
      <c r="AI262" s="66"/>
      <c r="AJ262" s="13"/>
    </row>
    <row r="263" spans="9:36">
      <c r="I263" s="329"/>
      <c r="J263" s="13"/>
      <c r="L263" s="13"/>
      <c r="M263" s="13"/>
      <c r="O263" s="116"/>
      <c r="U263" s="13"/>
      <c r="V263" s="13"/>
      <c r="W263" s="66"/>
      <c r="X263" s="66"/>
      <c r="Y263" s="66"/>
      <c r="Z263" s="13"/>
      <c r="AA263" s="116"/>
      <c r="AB263" s="66"/>
      <c r="AC263" s="116"/>
      <c r="AD263" s="116"/>
      <c r="AE263" s="82"/>
      <c r="AF263" s="82"/>
      <c r="AG263" s="82"/>
      <c r="AH263" s="116"/>
      <c r="AI263" s="66"/>
      <c r="AJ263" s="13"/>
    </row>
    <row r="264" spans="9:36">
      <c r="I264" s="329"/>
      <c r="J264" s="13"/>
      <c r="L264" s="13"/>
      <c r="M264" s="13"/>
      <c r="O264" s="116"/>
      <c r="U264" s="13"/>
      <c r="V264" s="13"/>
      <c r="W264" s="66"/>
      <c r="X264" s="66"/>
      <c r="Y264" s="66"/>
      <c r="Z264" s="13"/>
      <c r="AA264" s="116"/>
      <c r="AB264" s="66"/>
      <c r="AC264" s="116"/>
      <c r="AD264" s="116"/>
      <c r="AE264" s="82"/>
      <c r="AF264" s="82"/>
      <c r="AG264" s="82"/>
      <c r="AH264" s="116"/>
      <c r="AI264" s="66"/>
      <c r="AJ264" s="13"/>
    </row>
    <row r="265" spans="9:36">
      <c r="I265" s="329"/>
      <c r="J265" s="13"/>
      <c r="L265" s="13"/>
      <c r="M265" s="13"/>
      <c r="O265" s="116"/>
      <c r="U265" s="13"/>
      <c r="V265" s="13"/>
      <c r="W265" s="66"/>
      <c r="X265" s="66"/>
      <c r="Y265" s="66"/>
      <c r="Z265" s="13"/>
      <c r="AA265" s="116"/>
      <c r="AB265" s="66"/>
      <c r="AC265" s="116"/>
      <c r="AD265" s="116"/>
      <c r="AE265" s="82"/>
      <c r="AF265" s="82"/>
      <c r="AG265" s="82"/>
      <c r="AH265" s="116"/>
      <c r="AI265" s="66"/>
      <c r="AJ265" s="13"/>
    </row>
    <row r="266" spans="9:36">
      <c r="I266" s="329"/>
      <c r="J266" s="13"/>
      <c r="L266" s="13"/>
      <c r="M266" s="13"/>
      <c r="O266" s="116"/>
      <c r="U266" s="13"/>
      <c r="V266" s="13"/>
      <c r="W266" s="66"/>
      <c r="X266" s="66"/>
      <c r="Y266" s="66"/>
      <c r="Z266" s="13"/>
      <c r="AA266" s="116"/>
      <c r="AB266" s="66"/>
      <c r="AC266" s="116"/>
      <c r="AD266" s="116"/>
      <c r="AE266" s="82"/>
      <c r="AF266" s="82"/>
      <c r="AG266" s="82"/>
      <c r="AH266" s="116"/>
      <c r="AI266" s="66"/>
      <c r="AJ266" s="13"/>
    </row>
    <row r="267" spans="9:36">
      <c r="I267" s="329"/>
      <c r="J267" s="13"/>
      <c r="L267" s="13"/>
      <c r="M267" s="13"/>
      <c r="O267" s="116"/>
      <c r="U267" s="13"/>
      <c r="V267" s="13"/>
      <c r="W267" s="66"/>
      <c r="X267" s="66"/>
      <c r="Y267" s="66"/>
      <c r="Z267" s="13"/>
      <c r="AA267" s="116"/>
      <c r="AB267" s="66"/>
      <c r="AC267" s="116"/>
      <c r="AD267" s="116"/>
      <c r="AE267" s="82"/>
      <c r="AF267" s="82"/>
      <c r="AG267" s="82"/>
      <c r="AH267" s="116"/>
      <c r="AI267" s="66"/>
      <c r="AJ267" s="13"/>
    </row>
    <row r="268" spans="9:36">
      <c r="I268" s="329"/>
      <c r="J268" s="13"/>
      <c r="L268" s="13"/>
      <c r="M268" s="13"/>
      <c r="O268" s="116"/>
      <c r="U268" s="13"/>
      <c r="V268" s="13"/>
      <c r="W268" s="66"/>
      <c r="X268" s="66"/>
      <c r="Y268" s="66"/>
      <c r="Z268" s="13"/>
      <c r="AA268" s="116"/>
      <c r="AB268" s="66"/>
      <c r="AC268" s="116"/>
      <c r="AD268" s="116"/>
      <c r="AE268" s="82"/>
      <c r="AF268" s="82"/>
      <c r="AG268" s="82"/>
      <c r="AH268" s="116"/>
      <c r="AI268" s="66"/>
      <c r="AJ268" s="13"/>
    </row>
    <row r="269" spans="9:36">
      <c r="I269" s="329"/>
      <c r="J269" s="13"/>
      <c r="L269" s="13"/>
      <c r="M269" s="13"/>
      <c r="O269" s="116"/>
      <c r="U269" s="13"/>
      <c r="V269" s="13"/>
      <c r="W269" s="66"/>
      <c r="X269" s="66"/>
      <c r="Y269" s="66"/>
      <c r="Z269" s="13"/>
      <c r="AA269" s="116"/>
      <c r="AB269" s="66"/>
      <c r="AC269" s="116"/>
      <c r="AD269" s="116"/>
      <c r="AE269" s="82"/>
      <c r="AF269" s="82"/>
      <c r="AG269" s="82"/>
      <c r="AH269" s="116"/>
      <c r="AI269" s="66"/>
      <c r="AJ269" s="13"/>
    </row>
    <row r="270" spans="9:36">
      <c r="I270" s="329"/>
      <c r="J270" s="13"/>
      <c r="L270" s="13"/>
      <c r="M270" s="13"/>
      <c r="O270" s="116"/>
      <c r="U270" s="13"/>
      <c r="V270" s="13"/>
      <c r="W270" s="66"/>
      <c r="X270" s="66"/>
      <c r="Y270" s="66"/>
      <c r="Z270" s="13"/>
      <c r="AA270" s="116"/>
      <c r="AB270" s="66"/>
      <c r="AC270" s="116"/>
      <c r="AD270" s="116"/>
      <c r="AE270" s="82"/>
      <c r="AF270" s="82"/>
      <c r="AG270" s="82"/>
      <c r="AH270" s="116"/>
      <c r="AI270" s="66"/>
      <c r="AJ270" s="13"/>
    </row>
    <row r="271" spans="9:36">
      <c r="I271" s="329"/>
      <c r="J271" s="13"/>
      <c r="L271" s="13"/>
      <c r="M271" s="13"/>
      <c r="O271" s="116"/>
      <c r="U271" s="13"/>
      <c r="V271" s="13"/>
      <c r="W271" s="66"/>
      <c r="X271" s="66"/>
      <c r="Y271" s="66"/>
      <c r="Z271" s="13"/>
      <c r="AA271" s="116"/>
      <c r="AB271" s="66"/>
      <c r="AC271" s="116"/>
      <c r="AD271" s="116"/>
      <c r="AE271" s="82"/>
      <c r="AF271" s="82"/>
      <c r="AG271" s="82"/>
      <c r="AH271" s="116"/>
      <c r="AI271" s="66"/>
      <c r="AJ271" s="13"/>
    </row>
    <row r="272" spans="9:36">
      <c r="I272" s="329"/>
      <c r="J272" s="13"/>
      <c r="L272" s="13"/>
      <c r="M272" s="13"/>
      <c r="O272" s="116"/>
      <c r="U272" s="13"/>
      <c r="V272" s="13"/>
      <c r="W272" s="66"/>
      <c r="X272" s="66"/>
      <c r="Y272" s="66"/>
      <c r="Z272" s="13"/>
      <c r="AA272" s="116"/>
      <c r="AB272" s="66"/>
      <c r="AC272" s="116"/>
      <c r="AD272" s="116"/>
      <c r="AE272" s="82"/>
      <c r="AF272" s="82"/>
      <c r="AG272" s="82"/>
      <c r="AH272" s="116"/>
      <c r="AI272" s="66"/>
      <c r="AJ272" s="13"/>
    </row>
    <row r="273" spans="9:36">
      <c r="I273" s="329"/>
      <c r="J273" s="13"/>
      <c r="L273" s="13"/>
      <c r="M273" s="13"/>
      <c r="O273" s="116"/>
      <c r="U273" s="13"/>
      <c r="V273" s="13"/>
      <c r="W273" s="66"/>
      <c r="X273" s="66"/>
      <c r="Y273" s="66"/>
      <c r="Z273" s="13"/>
      <c r="AA273" s="116"/>
      <c r="AB273" s="66"/>
      <c r="AC273" s="116"/>
      <c r="AD273" s="116"/>
      <c r="AE273" s="82"/>
      <c r="AF273" s="82"/>
      <c r="AG273" s="82"/>
      <c r="AH273" s="116"/>
      <c r="AI273" s="66"/>
      <c r="AJ273" s="13"/>
    </row>
    <row r="274" spans="9:36">
      <c r="I274" s="329"/>
      <c r="J274" s="13"/>
      <c r="L274" s="13"/>
      <c r="M274" s="13"/>
      <c r="O274" s="116"/>
      <c r="U274" s="13"/>
      <c r="V274" s="13"/>
      <c r="W274" s="66"/>
      <c r="X274" s="66"/>
      <c r="Y274" s="66"/>
      <c r="Z274" s="13"/>
      <c r="AA274" s="116"/>
      <c r="AB274" s="66"/>
      <c r="AC274" s="116"/>
      <c r="AD274" s="116"/>
      <c r="AE274" s="82"/>
      <c r="AF274" s="82"/>
      <c r="AG274" s="82"/>
      <c r="AH274" s="116"/>
      <c r="AI274" s="66"/>
      <c r="AJ274" s="13"/>
    </row>
    <row r="275" spans="9:36">
      <c r="I275" s="329"/>
      <c r="J275" s="13"/>
      <c r="L275" s="13"/>
      <c r="M275" s="13"/>
      <c r="O275" s="116"/>
      <c r="U275" s="13"/>
      <c r="V275" s="13"/>
      <c r="W275" s="66"/>
      <c r="X275" s="66"/>
      <c r="Y275" s="66"/>
      <c r="Z275" s="13"/>
      <c r="AA275" s="116"/>
      <c r="AB275" s="66"/>
      <c r="AC275" s="116"/>
      <c r="AD275" s="116"/>
      <c r="AE275" s="82"/>
      <c r="AF275" s="82"/>
      <c r="AG275" s="82"/>
      <c r="AH275" s="116"/>
      <c r="AI275" s="66"/>
      <c r="AJ275" s="13"/>
    </row>
    <row r="276" spans="9:36">
      <c r="I276" s="329"/>
      <c r="J276" s="13"/>
      <c r="L276" s="13"/>
      <c r="M276" s="13"/>
      <c r="O276" s="116"/>
      <c r="U276" s="13"/>
      <c r="V276" s="13"/>
      <c r="W276" s="66"/>
      <c r="X276" s="66"/>
      <c r="Y276" s="66"/>
      <c r="Z276" s="13"/>
      <c r="AA276" s="116"/>
      <c r="AB276" s="66"/>
      <c r="AC276" s="116"/>
      <c r="AD276" s="116"/>
      <c r="AE276" s="82"/>
      <c r="AF276" s="82"/>
      <c r="AG276" s="82"/>
      <c r="AH276" s="116"/>
      <c r="AI276" s="66"/>
      <c r="AJ276" s="13"/>
    </row>
    <row r="277" spans="9:36">
      <c r="I277" s="329"/>
      <c r="J277" s="13"/>
      <c r="L277" s="13"/>
      <c r="M277" s="13"/>
      <c r="O277" s="116"/>
      <c r="U277" s="13"/>
      <c r="V277" s="13"/>
      <c r="W277" s="66"/>
      <c r="X277" s="66"/>
      <c r="Y277" s="66"/>
      <c r="Z277" s="13"/>
      <c r="AA277" s="116"/>
      <c r="AB277" s="66"/>
      <c r="AC277" s="116"/>
      <c r="AD277" s="116"/>
      <c r="AE277" s="82"/>
      <c r="AF277" s="82"/>
      <c r="AG277" s="82"/>
      <c r="AH277" s="116"/>
      <c r="AI277" s="66"/>
      <c r="AJ277" s="13"/>
    </row>
    <row r="278" spans="9:36">
      <c r="I278" s="329"/>
      <c r="J278" s="13"/>
      <c r="L278" s="13"/>
      <c r="M278" s="13"/>
      <c r="O278" s="116"/>
      <c r="U278" s="13"/>
      <c r="V278" s="13"/>
      <c r="W278" s="66"/>
      <c r="X278" s="66"/>
      <c r="Y278" s="66"/>
      <c r="Z278" s="13"/>
      <c r="AA278" s="116"/>
      <c r="AB278" s="66"/>
      <c r="AC278" s="116"/>
      <c r="AD278" s="116"/>
      <c r="AE278" s="82"/>
      <c r="AF278" s="82"/>
      <c r="AG278" s="82"/>
      <c r="AH278" s="116"/>
      <c r="AI278" s="66"/>
      <c r="AJ278" s="13"/>
    </row>
    <row r="279" spans="9:36">
      <c r="I279" s="329"/>
      <c r="J279" s="13"/>
      <c r="L279" s="13"/>
      <c r="M279" s="13"/>
      <c r="O279" s="116"/>
      <c r="U279" s="13"/>
      <c r="V279" s="13"/>
      <c r="W279" s="66"/>
      <c r="X279" s="66"/>
      <c r="Y279" s="66"/>
      <c r="Z279" s="13"/>
      <c r="AA279" s="116"/>
      <c r="AB279" s="66"/>
      <c r="AC279" s="116"/>
      <c r="AD279" s="116"/>
      <c r="AE279" s="82"/>
      <c r="AF279" s="82"/>
      <c r="AG279" s="82"/>
      <c r="AH279" s="116"/>
      <c r="AI279" s="66"/>
      <c r="AJ279" s="13"/>
    </row>
    <row r="280" spans="9:36">
      <c r="I280" s="329"/>
      <c r="J280" s="13"/>
      <c r="L280" s="13"/>
      <c r="M280" s="13"/>
      <c r="O280" s="116"/>
      <c r="U280" s="13"/>
      <c r="V280" s="13"/>
      <c r="W280" s="66"/>
      <c r="X280" s="66"/>
      <c r="Y280" s="66"/>
      <c r="Z280" s="13"/>
      <c r="AA280" s="116"/>
      <c r="AB280" s="66"/>
      <c r="AC280" s="116"/>
      <c r="AD280" s="116"/>
      <c r="AE280" s="82"/>
      <c r="AF280" s="82"/>
      <c r="AG280" s="82"/>
      <c r="AH280" s="116"/>
      <c r="AI280" s="66"/>
      <c r="AJ280" s="13"/>
    </row>
    <row r="281" spans="9:36">
      <c r="I281" s="329"/>
      <c r="J281" s="13"/>
      <c r="L281" s="13"/>
      <c r="M281" s="13"/>
      <c r="O281" s="116"/>
      <c r="U281" s="13"/>
      <c r="V281" s="13"/>
      <c r="W281" s="66"/>
      <c r="X281" s="66"/>
      <c r="Y281" s="66"/>
      <c r="Z281" s="13"/>
      <c r="AA281" s="117"/>
      <c r="AB281" s="66"/>
      <c r="AC281" s="116"/>
      <c r="AD281" s="116"/>
      <c r="AE281" s="82"/>
      <c r="AF281" s="82"/>
      <c r="AG281" s="82"/>
      <c r="AH281" s="116"/>
      <c r="AI281" s="66"/>
      <c r="AJ281" s="13"/>
    </row>
    <row r="282" spans="9:36">
      <c r="I282" s="329"/>
      <c r="J282" s="13"/>
      <c r="L282" s="13"/>
      <c r="M282" s="13"/>
      <c r="O282" s="117"/>
      <c r="U282" s="30"/>
      <c r="V282" s="30"/>
      <c r="W282" s="67"/>
      <c r="X282" s="67"/>
      <c r="Y282" s="67"/>
      <c r="Z282" s="13"/>
      <c r="AA282" s="118"/>
      <c r="AB282" s="67"/>
    </row>
    <row r="283" spans="9:36">
      <c r="I283" s="329"/>
      <c r="J283" s="13"/>
      <c r="L283" s="13"/>
      <c r="M283" s="13"/>
      <c r="O283" s="118"/>
      <c r="U283" s="32"/>
      <c r="V283" s="32"/>
      <c r="W283" s="68"/>
      <c r="X283" s="68"/>
      <c r="Y283" s="68"/>
      <c r="Z283" s="13"/>
      <c r="AA283" s="118"/>
      <c r="AB283" s="68"/>
    </row>
    <row r="284" spans="9:36">
      <c r="I284" s="329"/>
      <c r="J284" s="13"/>
      <c r="L284" s="13"/>
      <c r="M284" s="13"/>
      <c r="O284" s="118"/>
      <c r="U284" s="32"/>
      <c r="V284" s="32"/>
      <c r="W284" s="68"/>
      <c r="X284" s="68"/>
      <c r="Y284" s="68"/>
      <c r="Z284" s="13"/>
      <c r="AA284" s="118"/>
      <c r="AB284" s="68"/>
    </row>
    <row r="285" spans="9:36">
      <c r="I285" s="329"/>
      <c r="J285" s="13"/>
      <c r="L285" s="13"/>
      <c r="M285" s="13"/>
      <c r="O285" s="118"/>
      <c r="U285" s="32"/>
      <c r="V285" s="32"/>
      <c r="W285" s="68"/>
      <c r="X285" s="68"/>
      <c r="Y285" s="68"/>
      <c r="Z285" s="13"/>
      <c r="AA285" s="118"/>
      <c r="AB285" s="68"/>
    </row>
    <row r="286" spans="9:36">
      <c r="I286" s="329"/>
      <c r="J286" s="13"/>
      <c r="L286" s="13"/>
      <c r="M286" s="13"/>
      <c r="O286" s="118"/>
      <c r="U286" s="32"/>
      <c r="V286" s="32"/>
      <c r="W286" s="68"/>
      <c r="X286" s="68"/>
      <c r="Y286" s="68"/>
      <c r="Z286" s="13"/>
      <c r="AA286" s="118"/>
      <c r="AB286" s="68"/>
    </row>
    <row r="287" spans="9:36">
      <c r="I287" s="329"/>
      <c r="J287" s="13"/>
      <c r="L287" s="13"/>
      <c r="M287" s="13"/>
      <c r="O287" s="118"/>
      <c r="U287" s="32"/>
      <c r="V287" s="32"/>
      <c r="W287" s="68"/>
      <c r="X287" s="68"/>
      <c r="Y287" s="68"/>
      <c r="Z287" s="13"/>
      <c r="AA287" s="118"/>
      <c r="AB287" s="68"/>
    </row>
    <row r="288" spans="9:36">
      <c r="I288" s="329"/>
      <c r="J288" s="13"/>
      <c r="L288" s="13"/>
      <c r="M288" s="13"/>
      <c r="O288" s="118"/>
      <c r="U288" s="32"/>
      <c r="V288" s="32"/>
      <c r="W288" s="68"/>
      <c r="X288" s="68"/>
      <c r="Y288" s="68"/>
      <c r="Z288" s="13"/>
      <c r="AA288" s="118"/>
      <c r="AB288" s="68"/>
    </row>
    <row r="289" spans="1:52" s="1" customFormat="1">
      <c r="A289"/>
      <c r="B289"/>
      <c r="C289"/>
      <c r="D289"/>
      <c r="E289"/>
      <c r="F289"/>
      <c r="G289" s="301"/>
      <c r="H289" s="301"/>
      <c r="I289" s="329"/>
      <c r="J289" s="13"/>
      <c r="K289"/>
      <c r="L289" s="13"/>
      <c r="M289" s="13"/>
      <c r="N289"/>
      <c r="O289" s="118"/>
      <c r="P289"/>
      <c r="Q289"/>
      <c r="R289"/>
      <c r="S289"/>
      <c r="T289"/>
      <c r="U289" s="32"/>
      <c r="V289" s="32"/>
      <c r="W289" s="68"/>
      <c r="X289" s="68"/>
      <c r="Y289" s="68"/>
      <c r="Z289" s="13"/>
      <c r="AA289" s="118"/>
      <c r="AB289" s="68"/>
      <c r="AC289" s="100"/>
      <c r="AD289" s="100"/>
      <c r="AH289" s="100"/>
      <c r="AI289" s="10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" customFormat="1">
      <c r="A290"/>
      <c r="B290"/>
      <c r="C290"/>
      <c r="D290"/>
      <c r="E290"/>
      <c r="F290"/>
      <c r="G290" s="301"/>
      <c r="H290" s="301"/>
      <c r="I290" s="329"/>
      <c r="J290" s="13"/>
      <c r="K290"/>
      <c r="L290" s="13"/>
      <c r="M290" s="13"/>
      <c r="N290"/>
      <c r="O290" s="118"/>
      <c r="P290"/>
      <c r="Q290"/>
      <c r="R290"/>
      <c r="S290"/>
      <c r="T290"/>
      <c r="U290" s="32"/>
      <c r="V290" s="32"/>
      <c r="W290" s="68"/>
      <c r="X290" s="68"/>
      <c r="Y290" s="68"/>
      <c r="Z290" s="13"/>
      <c r="AA290" s="118"/>
      <c r="AB290" s="68"/>
      <c r="AC290" s="100"/>
      <c r="AD290" s="100"/>
      <c r="AH290" s="100"/>
      <c r="AI290" s="1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" customFormat="1">
      <c r="A291"/>
      <c r="B291"/>
      <c r="C291"/>
      <c r="D291"/>
      <c r="E291"/>
      <c r="F291"/>
      <c r="G291" s="301"/>
      <c r="H291" s="301"/>
      <c r="I291" s="329"/>
      <c r="J291" s="13"/>
      <c r="K291"/>
      <c r="L291" s="13"/>
      <c r="M291" s="13"/>
      <c r="N291"/>
      <c r="O291" s="118"/>
      <c r="P291"/>
      <c r="Q291"/>
      <c r="R291"/>
      <c r="S291"/>
      <c r="T291"/>
      <c r="U291" s="32"/>
      <c r="V291" s="32"/>
      <c r="W291" s="68"/>
      <c r="X291" s="68"/>
      <c r="Y291" s="68"/>
      <c r="Z291" s="13"/>
      <c r="AA291" s="118"/>
      <c r="AB291" s="68"/>
      <c r="AC291" s="100"/>
      <c r="AD291" s="100"/>
      <c r="AH291" s="100"/>
      <c r="AI291" s="10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" customFormat="1">
      <c r="A292"/>
      <c r="B292"/>
      <c r="C292"/>
      <c r="D292"/>
      <c r="E292"/>
      <c r="F292"/>
      <c r="G292" s="301"/>
      <c r="H292" s="301"/>
      <c r="I292" s="329"/>
      <c r="J292" s="13"/>
      <c r="K292"/>
      <c r="L292" s="13"/>
      <c r="M292" s="13"/>
      <c r="N292"/>
      <c r="O292" s="118"/>
      <c r="P292"/>
      <c r="Q292"/>
      <c r="R292"/>
      <c r="S292"/>
      <c r="T292"/>
      <c r="U292" s="32"/>
      <c r="V292" s="32"/>
      <c r="W292" s="68"/>
      <c r="X292" s="68"/>
      <c r="Y292" s="68"/>
      <c r="Z292" s="13"/>
      <c r="AA292" s="118"/>
      <c r="AB292" s="68"/>
      <c r="AC292" s="100"/>
      <c r="AD292" s="100"/>
      <c r="AH292" s="100"/>
      <c r="AI292" s="10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" customFormat="1">
      <c r="A293" s="30"/>
      <c r="B293" s="30"/>
      <c r="C293" s="30"/>
      <c r="D293" s="30"/>
      <c r="E293" s="30"/>
      <c r="F293" s="30"/>
      <c r="G293" s="326"/>
      <c r="H293" s="326"/>
      <c r="I293" s="326"/>
      <c r="J293" s="30"/>
      <c r="K293" s="30"/>
      <c r="L293" s="30"/>
      <c r="M293" s="30"/>
      <c r="N293" s="30"/>
      <c r="O293" s="118"/>
      <c r="P293" s="30"/>
      <c r="Q293" s="30"/>
      <c r="R293" s="30"/>
      <c r="S293" s="30"/>
      <c r="T293" s="30"/>
      <c r="U293" s="32"/>
      <c r="V293" s="32"/>
      <c r="W293" s="68"/>
      <c r="X293" s="68"/>
      <c r="Y293" s="68"/>
      <c r="Z293" s="30"/>
      <c r="AA293" s="118"/>
      <c r="AB293" s="68"/>
      <c r="AC293" s="100"/>
      <c r="AD293" s="100"/>
      <c r="AH293" s="100"/>
      <c r="AI293" s="10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" customFormat="1">
      <c r="A294" s="32"/>
      <c r="B294" s="32"/>
      <c r="C294" s="32"/>
      <c r="D294" s="32"/>
      <c r="E294" s="32"/>
      <c r="F294" s="32"/>
      <c r="G294" s="327"/>
      <c r="H294" s="327"/>
      <c r="I294" s="327"/>
      <c r="J294" s="32"/>
      <c r="K294" s="32"/>
      <c r="L294" s="32"/>
      <c r="M294" s="32"/>
      <c r="N294" s="32"/>
      <c r="O294" s="118"/>
      <c r="P294" s="32"/>
      <c r="Q294" s="32"/>
      <c r="R294" s="32"/>
      <c r="S294" s="32"/>
      <c r="T294" s="32"/>
      <c r="U294" s="32"/>
      <c r="V294" s="32"/>
      <c r="W294" s="68"/>
      <c r="X294" s="68"/>
      <c r="Y294" s="68"/>
      <c r="Z294" s="32"/>
      <c r="AA294" s="118"/>
      <c r="AB294" s="68"/>
      <c r="AC294" s="100"/>
      <c r="AD294" s="100"/>
      <c r="AH294" s="100"/>
      <c r="AI294" s="10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" customFormat="1">
      <c r="A295" s="32"/>
      <c r="B295" s="32"/>
      <c r="C295" s="32"/>
      <c r="D295" s="32"/>
      <c r="E295" s="32"/>
      <c r="F295" s="32"/>
      <c r="G295" s="327"/>
      <c r="H295" s="327"/>
      <c r="I295" s="327"/>
      <c r="J295" s="32"/>
      <c r="K295" s="32"/>
      <c r="L295" s="32"/>
      <c r="M295" s="32"/>
      <c r="N295" s="32"/>
      <c r="O295" s="118"/>
      <c r="P295" s="32"/>
      <c r="Q295" s="32"/>
      <c r="R295" s="32"/>
      <c r="S295" s="32"/>
      <c r="T295" s="32"/>
      <c r="U295" s="32"/>
      <c r="V295" s="32"/>
      <c r="W295" s="68"/>
      <c r="X295" s="68"/>
      <c r="Y295" s="68"/>
      <c r="Z295" s="32"/>
      <c r="AA295" s="118"/>
      <c r="AB295" s="68"/>
      <c r="AC295" s="100"/>
      <c r="AD295" s="100"/>
      <c r="AH295" s="100"/>
      <c r="AI295" s="10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" customFormat="1">
      <c r="A296" s="32"/>
      <c r="B296" s="32"/>
      <c r="C296" s="32"/>
      <c r="D296" s="32"/>
      <c r="E296" s="32"/>
      <c r="F296" s="32"/>
      <c r="G296" s="327"/>
      <c r="H296" s="327"/>
      <c r="I296" s="327"/>
      <c r="J296" s="32"/>
      <c r="K296" s="32"/>
      <c r="L296" s="32"/>
      <c r="M296" s="32"/>
      <c r="N296" s="32"/>
      <c r="O296" s="118"/>
      <c r="P296" s="32"/>
      <c r="Q296" s="32"/>
      <c r="R296" s="32"/>
      <c r="S296" s="32"/>
      <c r="T296" s="32"/>
      <c r="U296" s="32"/>
      <c r="V296" s="32"/>
      <c r="W296" s="68"/>
      <c r="X296" s="68"/>
      <c r="Y296" s="68"/>
      <c r="Z296" s="32"/>
      <c r="AA296" s="118"/>
      <c r="AB296" s="68"/>
      <c r="AC296" s="100"/>
      <c r="AD296" s="100"/>
      <c r="AH296" s="100"/>
      <c r="AI296" s="10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" customFormat="1">
      <c r="A297" s="32"/>
      <c r="B297" s="32"/>
      <c r="C297" s="32"/>
      <c r="D297" s="32"/>
      <c r="E297" s="32"/>
      <c r="F297" s="32"/>
      <c r="G297" s="327"/>
      <c r="H297" s="327"/>
      <c r="I297" s="327"/>
      <c r="J297" s="32"/>
      <c r="K297" s="32"/>
      <c r="L297" s="32"/>
      <c r="M297" s="32"/>
      <c r="N297" s="32"/>
      <c r="O297" s="118"/>
      <c r="P297" s="32"/>
      <c r="Q297" s="32"/>
      <c r="R297" s="32"/>
      <c r="S297" s="32"/>
      <c r="T297" s="32"/>
      <c r="U297" s="32"/>
      <c r="V297" s="32"/>
      <c r="W297" s="68"/>
      <c r="X297" s="68"/>
      <c r="Y297" s="68"/>
      <c r="Z297" s="32"/>
      <c r="AA297" s="118"/>
      <c r="AB297" s="68"/>
      <c r="AC297" s="100"/>
      <c r="AD297" s="100"/>
      <c r="AH297" s="100"/>
      <c r="AI297" s="10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" customFormat="1">
      <c r="A298" s="32"/>
      <c r="B298" s="32"/>
      <c r="C298" s="32"/>
      <c r="D298" s="32"/>
      <c r="E298" s="32"/>
      <c r="F298" s="32"/>
      <c r="G298" s="327"/>
      <c r="H298" s="327"/>
      <c r="I298" s="327"/>
      <c r="J298" s="32"/>
      <c r="K298" s="32"/>
      <c r="L298" s="32"/>
      <c r="M298" s="32"/>
      <c r="N298" s="32"/>
      <c r="O298" s="118"/>
      <c r="P298" s="32"/>
      <c r="Q298" s="32"/>
      <c r="R298" s="32"/>
      <c r="S298" s="32"/>
      <c r="T298" s="32"/>
      <c r="U298" s="32"/>
      <c r="V298" s="32"/>
      <c r="W298" s="68"/>
      <c r="X298" s="68"/>
      <c r="Y298" s="68"/>
      <c r="Z298" s="32"/>
      <c r="AA298" s="118"/>
      <c r="AB298" s="68"/>
      <c r="AC298" s="100"/>
      <c r="AD298" s="100"/>
      <c r="AH298" s="100"/>
      <c r="AI298" s="10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" customFormat="1">
      <c r="A299" s="32"/>
      <c r="B299" s="32"/>
      <c r="C299" s="32"/>
      <c r="D299" s="32"/>
      <c r="E299" s="32"/>
      <c r="F299" s="32"/>
      <c r="G299" s="327"/>
      <c r="H299" s="327"/>
      <c r="I299" s="327"/>
      <c r="J299" s="32"/>
      <c r="K299" s="32"/>
      <c r="L299" s="32"/>
      <c r="M299" s="32"/>
      <c r="N299" s="32"/>
      <c r="O299" s="118"/>
      <c r="P299" s="32"/>
      <c r="Q299" s="32"/>
      <c r="R299" s="32"/>
      <c r="S299" s="32"/>
      <c r="T299" s="32"/>
      <c r="U299" s="32"/>
      <c r="V299" s="32"/>
      <c r="W299" s="68"/>
      <c r="X299" s="68"/>
      <c r="Y299" s="68"/>
      <c r="Z299" s="32"/>
      <c r="AA299" s="118"/>
      <c r="AB299" s="68"/>
      <c r="AC299" s="100"/>
      <c r="AD299" s="100"/>
      <c r="AH299" s="100"/>
      <c r="AI299" s="10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" customFormat="1">
      <c r="A300" s="32"/>
      <c r="B300" s="32"/>
      <c r="C300" s="32"/>
      <c r="D300" s="32"/>
      <c r="E300" s="32"/>
      <c r="F300" s="32"/>
      <c r="G300" s="327"/>
      <c r="H300" s="327"/>
      <c r="I300" s="327"/>
      <c r="J300" s="32"/>
      <c r="K300" s="32"/>
      <c r="L300" s="32"/>
      <c r="M300" s="32"/>
      <c r="N300" s="32"/>
      <c r="O300" s="118"/>
      <c r="P300" s="32"/>
      <c r="Q300" s="32"/>
      <c r="R300" s="32"/>
      <c r="S300" s="32"/>
      <c r="T300" s="32"/>
      <c r="U300" s="32"/>
      <c r="V300" s="32"/>
      <c r="W300" s="68"/>
      <c r="X300" s="68"/>
      <c r="Y300" s="68"/>
      <c r="Z300" s="32"/>
      <c r="AA300" s="118"/>
      <c r="AB300" s="68"/>
      <c r="AC300" s="100"/>
      <c r="AD300" s="100"/>
      <c r="AH300" s="100"/>
      <c r="AI300" s="1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" customFormat="1">
      <c r="A301" s="32"/>
      <c r="B301" s="32"/>
      <c r="C301" s="32"/>
      <c r="D301" s="32"/>
      <c r="E301" s="32"/>
      <c r="F301" s="32"/>
      <c r="G301" s="327"/>
      <c r="H301" s="327"/>
      <c r="I301" s="327"/>
      <c r="J301" s="32"/>
      <c r="K301" s="32"/>
      <c r="L301" s="32"/>
      <c r="M301" s="32"/>
      <c r="N301" s="32"/>
      <c r="O301" s="118"/>
      <c r="P301" s="32"/>
      <c r="Q301" s="32"/>
      <c r="R301" s="32"/>
      <c r="S301" s="32"/>
      <c r="T301" s="32"/>
      <c r="U301" s="32"/>
      <c r="V301" s="32"/>
      <c r="W301" s="68"/>
      <c r="X301" s="68"/>
      <c r="Y301" s="68"/>
      <c r="Z301" s="32"/>
      <c r="AA301" s="118"/>
      <c r="AB301" s="68"/>
      <c r="AC301" s="100"/>
      <c r="AD301" s="100"/>
      <c r="AH301" s="100"/>
      <c r="AI301" s="10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" customFormat="1">
      <c r="A302" s="32"/>
      <c r="B302" s="32"/>
      <c r="C302" s="32"/>
      <c r="D302" s="32"/>
      <c r="E302" s="32"/>
      <c r="F302" s="32"/>
      <c r="G302" s="327"/>
      <c r="H302" s="327"/>
      <c r="I302" s="327"/>
      <c r="J302" s="32"/>
      <c r="K302" s="32"/>
      <c r="L302" s="32"/>
      <c r="M302" s="32"/>
      <c r="N302" s="32"/>
      <c r="O302" s="118"/>
      <c r="P302" s="32"/>
      <c r="Q302" s="32"/>
      <c r="R302" s="32"/>
      <c r="S302" s="32"/>
      <c r="T302" s="32"/>
      <c r="U302" s="32"/>
      <c r="V302" s="32"/>
      <c r="W302" s="68"/>
      <c r="X302" s="68"/>
      <c r="Y302" s="68"/>
      <c r="Z302" s="32"/>
      <c r="AA302" s="118"/>
      <c r="AB302" s="68"/>
      <c r="AC302" s="100"/>
      <c r="AD302" s="100"/>
      <c r="AH302" s="100"/>
      <c r="AI302" s="10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" customFormat="1">
      <c r="A303" s="32"/>
      <c r="B303" s="32"/>
      <c r="C303" s="32"/>
      <c r="D303" s="32"/>
      <c r="E303" s="32"/>
      <c r="F303" s="32"/>
      <c r="G303" s="327"/>
      <c r="H303" s="327"/>
      <c r="I303" s="327"/>
      <c r="J303" s="32"/>
      <c r="K303" s="32"/>
      <c r="L303" s="32"/>
      <c r="M303" s="32"/>
      <c r="N303" s="32"/>
      <c r="O303" s="118"/>
      <c r="P303" s="32"/>
      <c r="Q303" s="32"/>
      <c r="R303" s="32"/>
      <c r="S303" s="32"/>
      <c r="T303" s="32"/>
      <c r="U303" s="32"/>
      <c r="V303" s="32"/>
      <c r="W303" s="68"/>
      <c r="X303" s="68"/>
      <c r="Y303" s="68"/>
      <c r="Z303" s="32"/>
      <c r="AA303" s="118"/>
      <c r="AB303" s="68"/>
      <c r="AC303" s="100"/>
      <c r="AD303" s="100"/>
      <c r="AH303" s="100"/>
      <c r="AI303" s="10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" customFormat="1">
      <c r="A304" s="32"/>
      <c r="B304" s="32"/>
      <c r="C304" s="32"/>
      <c r="D304" s="32"/>
      <c r="E304" s="32"/>
      <c r="F304" s="32"/>
      <c r="G304" s="327"/>
      <c r="H304" s="327"/>
      <c r="I304" s="327"/>
      <c r="J304" s="32"/>
      <c r="K304" s="32"/>
      <c r="L304" s="32"/>
      <c r="M304" s="32"/>
      <c r="N304" s="32"/>
      <c r="O304" s="118"/>
      <c r="P304" s="32"/>
      <c r="Q304" s="32"/>
      <c r="R304" s="32"/>
      <c r="S304" s="32"/>
      <c r="T304" s="32"/>
      <c r="U304" s="32"/>
      <c r="V304" s="32"/>
      <c r="W304" s="68"/>
      <c r="X304" s="68"/>
      <c r="Y304" s="68"/>
      <c r="Z304" s="32"/>
      <c r="AA304" s="118"/>
      <c r="AB304" s="68"/>
      <c r="AC304" s="100"/>
      <c r="AD304" s="100"/>
      <c r="AH304" s="100"/>
      <c r="AI304" s="10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" customFormat="1">
      <c r="A305" s="32"/>
      <c r="B305" s="32"/>
      <c r="C305" s="32"/>
      <c r="D305" s="32"/>
      <c r="E305" s="32"/>
      <c r="F305" s="32"/>
      <c r="G305" s="327"/>
      <c r="H305" s="327"/>
      <c r="I305" s="327"/>
      <c r="J305" s="32"/>
      <c r="K305" s="32"/>
      <c r="L305" s="32"/>
      <c r="M305" s="32"/>
      <c r="N305" s="32"/>
      <c r="O305" s="118"/>
      <c r="P305" s="32"/>
      <c r="Q305" s="32"/>
      <c r="R305" s="32"/>
      <c r="S305" s="32"/>
      <c r="T305" s="32"/>
      <c r="U305" s="32"/>
      <c r="V305" s="32"/>
      <c r="W305" s="68"/>
      <c r="X305" s="68"/>
      <c r="Y305" s="68"/>
      <c r="Z305" s="32"/>
      <c r="AA305" s="118"/>
      <c r="AB305" s="68"/>
      <c r="AC305" s="100"/>
      <c r="AD305" s="100"/>
      <c r="AH305" s="100"/>
      <c r="AI305" s="10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" customFormat="1">
      <c r="A306" s="32"/>
      <c r="B306" s="32"/>
      <c r="C306" s="32"/>
      <c r="D306" s="32"/>
      <c r="E306" s="32"/>
      <c r="F306" s="32"/>
      <c r="G306" s="327"/>
      <c r="H306" s="327"/>
      <c r="I306" s="327"/>
      <c r="J306" s="32"/>
      <c r="K306" s="32"/>
      <c r="L306" s="32"/>
      <c r="M306" s="32"/>
      <c r="N306" s="32"/>
      <c r="O306" s="118"/>
      <c r="P306" s="32"/>
      <c r="Q306" s="32"/>
      <c r="R306" s="32"/>
      <c r="S306" s="32"/>
      <c r="T306" s="32"/>
      <c r="U306" s="32"/>
      <c r="V306" s="32"/>
      <c r="W306" s="68"/>
      <c r="X306" s="68"/>
      <c r="Y306" s="68"/>
      <c r="Z306" s="32"/>
      <c r="AA306" s="118"/>
      <c r="AB306" s="68"/>
      <c r="AC306" s="100"/>
      <c r="AD306" s="100"/>
      <c r="AH306" s="100"/>
      <c r="AI306" s="10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" customFormat="1">
      <c r="A307" s="32"/>
      <c r="B307" s="32"/>
      <c r="C307" s="32"/>
      <c r="D307" s="32"/>
      <c r="E307" s="32"/>
      <c r="F307" s="32"/>
      <c r="G307" s="327"/>
      <c r="H307" s="327"/>
      <c r="I307" s="327"/>
      <c r="J307" s="32"/>
      <c r="K307" s="32"/>
      <c r="L307" s="32"/>
      <c r="M307" s="32"/>
      <c r="N307" s="32"/>
      <c r="O307" s="118"/>
      <c r="P307" s="32"/>
      <c r="Q307" s="32"/>
      <c r="R307" s="32"/>
      <c r="S307" s="32"/>
      <c r="T307" s="32"/>
      <c r="U307" s="32"/>
      <c r="V307" s="32"/>
      <c r="W307" s="68"/>
      <c r="X307" s="68"/>
      <c r="Y307" s="68"/>
      <c r="Z307" s="32"/>
      <c r="AA307" s="118"/>
      <c r="AB307" s="68"/>
      <c r="AC307" s="100"/>
      <c r="AD307" s="100"/>
      <c r="AH307" s="100"/>
      <c r="AI307" s="10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" customFormat="1">
      <c r="A308" s="32"/>
      <c r="B308" s="32"/>
      <c r="C308" s="32"/>
      <c r="D308" s="32"/>
      <c r="E308" s="32"/>
      <c r="F308" s="32"/>
      <c r="G308" s="327"/>
      <c r="H308" s="327"/>
      <c r="I308" s="327"/>
      <c r="J308" s="32"/>
      <c r="K308" s="32"/>
      <c r="L308" s="32"/>
      <c r="M308" s="32"/>
      <c r="N308" s="32"/>
      <c r="O308" s="118"/>
      <c r="P308" s="32"/>
      <c r="Q308" s="32"/>
      <c r="R308" s="32"/>
      <c r="S308" s="32"/>
      <c r="T308" s="32"/>
      <c r="U308" s="32"/>
      <c r="V308" s="32"/>
      <c r="W308" s="68"/>
      <c r="X308" s="68"/>
      <c r="Y308" s="68"/>
      <c r="Z308" s="32"/>
      <c r="AA308" s="118"/>
      <c r="AB308" s="68"/>
      <c r="AC308" s="100"/>
      <c r="AD308" s="100"/>
      <c r="AH308" s="100"/>
      <c r="AI308" s="10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" customFormat="1">
      <c r="A309" s="32"/>
      <c r="B309" s="32"/>
      <c r="C309" s="32"/>
      <c r="D309" s="32"/>
      <c r="E309" s="32"/>
      <c r="F309" s="32"/>
      <c r="G309" s="327"/>
      <c r="H309" s="327"/>
      <c r="I309" s="327"/>
      <c r="J309" s="32"/>
      <c r="K309" s="32"/>
      <c r="L309" s="32"/>
      <c r="M309" s="32"/>
      <c r="N309" s="32"/>
      <c r="O309" s="118"/>
      <c r="P309" s="32"/>
      <c r="Q309" s="32"/>
      <c r="R309" s="32"/>
      <c r="S309" s="32"/>
      <c r="T309" s="32"/>
      <c r="U309" s="32"/>
      <c r="V309" s="32"/>
      <c r="W309" s="68"/>
      <c r="X309" s="68"/>
      <c r="Y309" s="68"/>
      <c r="Z309" s="32"/>
      <c r="AA309" s="118"/>
      <c r="AB309" s="68"/>
      <c r="AC309" s="100"/>
      <c r="AD309" s="100"/>
      <c r="AH309" s="100"/>
      <c r="AI309" s="10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" customFormat="1">
      <c r="A310" s="32"/>
      <c r="B310" s="32"/>
      <c r="C310" s="32"/>
      <c r="D310" s="32"/>
      <c r="E310" s="32"/>
      <c r="F310" s="32"/>
      <c r="G310" s="327"/>
      <c r="H310" s="327"/>
      <c r="I310" s="327"/>
      <c r="J310" s="32"/>
      <c r="K310" s="32"/>
      <c r="L310" s="32"/>
      <c r="M310" s="32"/>
      <c r="N310" s="32"/>
      <c r="O310" s="118"/>
      <c r="P310" s="32"/>
      <c r="Q310" s="32"/>
      <c r="R310" s="32"/>
      <c r="S310" s="32"/>
      <c r="T310" s="32"/>
      <c r="U310" s="32"/>
      <c r="V310" s="32"/>
      <c r="W310" s="68"/>
      <c r="X310" s="68"/>
      <c r="Y310" s="68"/>
      <c r="Z310" s="32"/>
      <c r="AA310" s="118"/>
      <c r="AB310" s="68"/>
      <c r="AC310" s="100"/>
      <c r="AD310" s="100"/>
      <c r="AH310" s="100"/>
      <c r="AI310" s="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" customFormat="1">
      <c r="A311" s="32"/>
      <c r="B311" s="32"/>
      <c r="C311" s="32"/>
      <c r="D311" s="32"/>
      <c r="E311" s="32"/>
      <c r="F311" s="32"/>
      <c r="G311" s="327"/>
      <c r="H311" s="327"/>
      <c r="I311" s="327"/>
      <c r="J311" s="32"/>
      <c r="K311" s="32"/>
      <c r="L311" s="32"/>
      <c r="M311" s="32"/>
      <c r="N311" s="32"/>
      <c r="O311" s="118"/>
      <c r="P311" s="32"/>
      <c r="Q311" s="32"/>
      <c r="R311" s="32"/>
      <c r="S311" s="32"/>
      <c r="T311" s="32"/>
      <c r="U311" s="32"/>
      <c r="V311" s="32"/>
      <c r="W311" s="68"/>
      <c r="X311" s="68"/>
      <c r="Y311" s="68"/>
      <c r="Z311" s="32"/>
      <c r="AA311" s="118"/>
      <c r="AB311" s="68"/>
      <c r="AC311" s="100"/>
      <c r="AD311" s="100"/>
      <c r="AH311" s="100"/>
      <c r="AI311" s="10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" customFormat="1">
      <c r="A312" s="32"/>
      <c r="B312" s="32"/>
      <c r="C312" s="32"/>
      <c r="D312" s="32"/>
      <c r="E312" s="32"/>
      <c r="F312" s="32"/>
      <c r="G312" s="327"/>
      <c r="H312" s="327"/>
      <c r="I312" s="327"/>
      <c r="J312" s="32"/>
      <c r="K312" s="32"/>
      <c r="L312" s="32"/>
      <c r="M312" s="32"/>
      <c r="N312" s="32"/>
      <c r="O312" s="118"/>
      <c r="P312" s="32"/>
      <c r="Q312" s="32"/>
      <c r="R312" s="32"/>
      <c r="S312" s="32"/>
      <c r="T312" s="32"/>
      <c r="U312" s="32"/>
      <c r="V312" s="32"/>
      <c r="W312" s="68"/>
      <c r="X312" s="68"/>
      <c r="Y312" s="68"/>
      <c r="Z312" s="32"/>
      <c r="AA312" s="118"/>
      <c r="AB312" s="68"/>
      <c r="AC312" s="100"/>
      <c r="AD312" s="100"/>
      <c r="AH312" s="100"/>
      <c r="AI312" s="10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" customFormat="1">
      <c r="A313" s="32"/>
      <c r="B313" s="32"/>
      <c r="C313" s="32"/>
      <c r="D313" s="32"/>
      <c r="E313" s="32"/>
      <c r="F313" s="32"/>
      <c r="G313" s="327"/>
      <c r="H313" s="327"/>
      <c r="I313" s="327"/>
      <c r="J313" s="32"/>
      <c r="K313" s="32"/>
      <c r="L313" s="32"/>
      <c r="M313" s="32"/>
      <c r="N313" s="32"/>
      <c r="O313" s="118"/>
      <c r="P313" s="32"/>
      <c r="Q313" s="32"/>
      <c r="R313" s="32"/>
      <c r="S313" s="32"/>
      <c r="T313" s="32"/>
      <c r="U313" s="32"/>
      <c r="V313" s="32"/>
      <c r="W313" s="68"/>
      <c r="X313" s="68"/>
      <c r="Y313" s="68"/>
      <c r="Z313" s="32"/>
      <c r="AA313" s="118"/>
      <c r="AB313" s="68"/>
      <c r="AC313" s="100"/>
      <c r="AD313" s="100"/>
      <c r="AH313" s="100"/>
      <c r="AI313" s="10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" customFormat="1">
      <c r="A314" s="32"/>
      <c r="B314" s="32"/>
      <c r="C314" s="32"/>
      <c r="D314" s="32"/>
      <c r="E314" s="32"/>
      <c r="F314" s="32"/>
      <c r="G314" s="327"/>
      <c r="H314" s="327"/>
      <c r="I314" s="327"/>
      <c r="J314" s="32"/>
      <c r="K314" s="32"/>
      <c r="L314" s="32"/>
      <c r="M314" s="32"/>
      <c r="N314" s="32"/>
      <c r="O314" s="118"/>
      <c r="P314" s="32"/>
      <c r="Q314" s="32"/>
      <c r="R314" s="32"/>
      <c r="S314" s="32"/>
      <c r="T314" s="32"/>
      <c r="U314" s="32"/>
      <c r="V314" s="32"/>
      <c r="W314" s="68"/>
      <c r="X314" s="68"/>
      <c r="Y314" s="68"/>
      <c r="Z314" s="32"/>
      <c r="AA314" s="118"/>
      <c r="AB314" s="68"/>
      <c r="AC314" s="100"/>
      <c r="AD314" s="100"/>
      <c r="AH314" s="100"/>
      <c r="AI314" s="10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" customFormat="1">
      <c r="A315" s="32"/>
      <c r="B315" s="32"/>
      <c r="C315" s="32"/>
      <c r="D315" s="32"/>
      <c r="E315" s="32"/>
      <c r="F315" s="32"/>
      <c r="G315" s="327"/>
      <c r="H315" s="327"/>
      <c r="I315" s="327"/>
      <c r="J315" s="32"/>
      <c r="K315" s="32"/>
      <c r="L315" s="32"/>
      <c r="M315" s="32"/>
      <c r="N315" s="32"/>
      <c r="O315" s="118"/>
      <c r="P315" s="32"/>
      <c r="Q315" s="32"/>
      <c r="R315" s="32"/>
      <c r="S315" s="32"/>
      <c r="T315" s="32"/>
      <c r="U315" s="32"/>
      <c r="V315" s="32"/>
      <c r="W315" s="68"/>
      <c r="X315" s="68"/>
      <c r="Y315" s="68"/>
      <c r="Z315" s="32"/>
      <c r="AA315" s="118"/>
      <c r="AB315" s="68"/>
      <c r="AC315" s="100"/>
      <c r="AD315" s="100"/>
      <c r="AH315" s="100"/>
      <c r="AI315" s="10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s="1" customFormat="1">
      <c r="A316" s="32"/>
      <c r="B316" s="32"/>
      <c r="C316" s="32"/>
      <c r="D316" s="32"/>
      <c r="E316" s="32"/>
      <c r="F316" s="32"/>
      <c r="G316" s="327"/>
      <c r="H316" s="327"/>
      <c r="I316" s="327"/>
      <c r="J316" s="32"/>
      <c r="K316" s="32"/>
      <c r="L316" s="32"/>
      <c r="M316" s="32"/>
      <c r="N316" s="32"/>
      <c r="O316" s="118"/>
      <c r="P316" s="32"/>
      <c r="Q316" s="32"/>
      <c r="R316" s="32"/>
      <c r="S316" s="32"/>
      <c r="T316" s="32"/>
      <c r="U316" s="32"/>
      <c r="V316" s="32"/>
      <c r="W316" s="68"/>
      <c r="X316" s="68"/>
      <c r="Y316" s="68"/>
      <c r="Z316" s="32"/>
      <c r="AA316" s="118"/>
      <c r="AB316" s="68"/>
      <c r="AC316" s="100"/>
      <c r="AD316" s="100"/>
      <c r="AH316" s="100"/>
      <c r="AI316" s="10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s="1" customFormat="1">
      <c r="A317" s="32"/>
      <c r="B317" s="32"/>
      <c r="C317" s="32"/>
      <c r="D317" s="32"/>
      <c r="E317" s="32"/>
      <c r="F317" s="32"/>
      <c r="G317" s="327"/>
      <c r="H317" s="327"/>
      <c r="I317" s="327"/>
      <c r="J317" s="32"/>
      <c r="K317" s="32"/>
      <c r="L317" s="32"/>
      <c r="M317" s="32"/>
      <c r="N317" s="32"/>
      <c r="O317" s="118"/>
      <c r="P317" s="32"/>
      <c r="Q317" s="32"/>
      <c r="R317" s="32"/>
      <c r="S317" s="32"/>
      <c r="T317" s="32"/>
      <c r="U317" s="32"/>
      <c r="V317" s="32"/>
      <c r="W317" s="68"/>
      <c r="X317" s="68"/>
      <c r="Y317" s="68"/>
      <c r="Z317" s="32"/>
      <c r="AA317" s="118"/>
      <c r="AB317" s="10"/>
      <c r="AC317" s="100"/>
      <c r="AD317" s="100"/>
      <c r="AH317" s="100"/>
      <c r="AI317" s="10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s="1" customFormat="1">
      <c r="A318" s="32"/>
      <c r="B318" s="32"/>
      <c r="C318" s="32"/>
      <c r="D318" s="32"/>
      <c r="E318" s="32"/>
      <c r="F318" s="32"/>
      <c r="G318" s="327"/>
      <c r="H318" s="327"/>
      <c r="I318" s="327"/>
      <c r="J318" s="32"/>
      <c r="K318" s="32"/>
      <c r="L318" s="32"/>
      <c r="M318" s="32"/>
      <c r="N318" s="32"/>
      <c r="O318" s="118"/>
      <c r="P318" s="32"/>
      <c r="Q318" s="32"/>
      <c r="R318" s="32"/>
      <c r="S318" s="32"/>
      <c r="T318" s="32"/>
      <c r="U318" s="32"/>
      <c r="V318" s="32"/>
      <c r="W318" s="68"/>
      <c r="X318" s="68"/>
      <c r="Y318" s="68"/>
      <c r="Z318" s="32"/>
      <c r="AA318" s="118"/>
      <c r="AB318" s="10"/>
      <c r="AC318" s="100"/>
      <c r="AD318" s="100"/>
      <c r="AH318" s="100"/>
      <c r="AI318" s="10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s="1" customFormat="1">
      <c r="A319" s="32"/>
      <c r="B319" s="32"/>
      <c r="C319" s="32"/>
      <c r="D319" s="32"/>
      <c r="E319" s="32"/>
      <c r="F319" s="32"/>
      <c r="G319" s="327"/>
      <c r="H319" s="327"/>
      <c r="I319" s="327"/>
      <c r="J319" s="32"/>
      <c r="K319" s="32"/>
      <c r="L319" s="32"/>
      <c r="M319" s="32"/>
      <c r="N319" s="32"/>
      <c r="O319" s="118"/>
      <c r="P319" s="32"/>
      <c r="Q319" s="32"/>
      <c r="R319" s="32"/>
      <c r="S319" s="32"/>
      <c r="T319" s="32"/>
      <c r="U319" s="32"/>
      <c r="V319" s="32"/>
      <c r="W319" s="68"/>
      <c r="X319" s="68"/>
      <c r="Y319" s="68"/>
      <c r="Z319" s="32"/>
      <c r="AA319" s="118"/>
      <c r="AB319" s="10"/>
      <c r="AC319" s="100"/>
      <c r="AD319" s="100"/>
      <c r="AH319" s="100"/>
      <c r="AI319" s="10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s="1" customFormat="1">
      <c r="A320" s="32"/>
      <c r="B320" s="32"/>
      <c r="C320" s="32"/>
      <c r="D320" s="32"/>
      <c r="E320" s="32"/>
      <c r="F320" s="32"/>
      <c r="G320" s="327"/>
      <c r="H320" s="327"/>
      <c r="I320" s="327"/>
      <c r="J320" s="32"/>
      <c r="K320" s="32"/>
      <c r="L320" s="32"/>
      <c r="M320" s="32"/>
      <c r="N320" s="32"/>
      <c r="O320" s="118"/>
      <c r="P320" s="32"/>
      <c r="Q320" s="32"/>
      <c r="R320" s="32"/>
      <c r="S320" s="32"/>
      <c r="T320" s="32"/>
      <c r="U320" s="32"/>
      <c r="V320" s="32"/>
      <c r="W320" s="68"/>
      <c r="X320" s="68"/>
      <c r="Y320" s="68"/>
      <c r="Z320" s="32"/>
      <c r="AA320" s="118"/>
      <c r="AB320" s="10"/>
      <c r="AC320" s="100"/>
      <c r="AD320" s="100"/>
      <c r="AH320" s="100"/>
      <c r="AI320" s="1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s="10" customFormat="1">
      <c r="A321" s="32"/>
      <c r="B321" s="32"/>
      <c r="C321" s="32"/>
      <c r="D321" s="32"/>
      <c r="E321" s="32"/>
      <c r="F321" s="32"/>
      <c r="G321" s="327"/>
      <c r="H321" s="327"/>
      <c r="I321" s="327"/>
      <c r="J321" s="32"/>
      <c r="K321" s="32"/>
      <c r="L321" s="32"/>
      <c r="M321" s="32"/>
      <c r="N321" s="32"/>
      <c r="O321" s="118"/>
      <c r="P321" s="32"/>
      <c r="Q321" s="32"/>
      <c r="R321" s="32"/>
      <c r="S321" s="32"/>
      <c r="T321" s="32"/>
      <c r="U321" s="32"/>
      <c r="V321" s="32"/>
      <c r="W321" s="68"/>
      <c r="X321" s="68"/>
      <c r="Y321" s="68"/>
      <c r="Z321" s="32"/>
      <c r="AA321" s="118"/>
      <c r="AC321" s="100"/>
      <c r="AD321" s="100"/>
      <c r="AE321" s="1"/>
      <c r="AF321" s="1"/>
      <c r="AG321" s="1"/>
      <c r="AH321" s="100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s="10" customFormat="1">
      <c r="A322" s="32"/>
      <c r="B322" s="32"/>
      <c r="C322" s="32"/>
      <c r="D322" s="32"/>
      <c r="E322" s="32"/>
      <c r="F322" s="32"/>
      <c r="G322" s="327"/>
      <c r="H322" s="327"/>
      <c r="I322" s="327"/>
      <c r="J322" s="32"/>
      <c r="K322" s="32"/>
      <c r="L322" s="32"/>
      <c r="M322" s="32"/>
      <c r="N322" s="32"/>
      <c r="O322" s="118"/>
      <c r="P322" s="32"/>
      <c r="Q322" s="32"/>
      <c r="R322" s="32"/>
      <c r="S322" s="32"/>
      <c r="T322" s="32"/>
      <c r="U322" s="32"/>
      <c r="V322" s="32"/>
      <c r="W322" s="68"/>
      <c r="X322" s="68"/>
      <c r="Y322" s="68"/>
      <c r="Z322" s="32"/>
      <c r="AA322" s="118"/>
      <c r="AC322" s="100"/>
      <c r="AD322" s="100"/>
      <c r="AE322" s="1"/>
      <c r="AF322" s="1"/>
      <c r="AG322" s="1"/>
      <c r="AH322" s="100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s="10" customFormat="1">
      <c r="A323" s="32"/>
      <c r="B323" s="32"/>
      <c r="C323" s="32"/>
      <c r="D323" s="32"/>
      <c r="E323" s="32"/>
      <c r="F323" s="32"/>
      <c r="G323" s="327"/>
      <c r="H323" s="327"/>
      <c r="I323" s="327"/>
      <c r="J323" s="32"/>
      <c r="K323" s="32"/>
      <c r="L323" s="32"/>
      <c r="M323" s="32"/>
      <c r="N323" s="32"/>
      <c r="O323" s="118"/>
      <c r="P323" s="32"/>
      <c r="Q323" s="32"/>
      <c r="R323" s="32"/>
      <c r="S323" s="32"/>
      <c r="T323" s="32"/>
      <c r="U323" s="32"/>
      <c r="V323" s="32"/>
      <c r="W323" s="68"/>
      <c r="X323" s="68"/>
      <c r="Y323" s="68"/>
      <c r="Z323" s="32"/>
      <c r="AA323" s="118"/>
      <c r="AC323" s="100"/>
      <c r="AD323" s="100"/>
      <c r="AE323" s="1"/>
      <c r="AF323" s="1"/>
      <c r="AG323" s="1"/>
      <c r="AH323" s="100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s="10" customFormat="1">
      <c r="A324" s="32"/>
      <c r="B324" s="32"/>
      <c r="C324" s="32"/>
      <c r="D324" s="32"/>
      <c r="E324" s="32"/>
      <c r="F324" s="32"/>
      <c r="G324" s="327"/>
      <c r="H324" s="327"/>
      <c r="I324" s="327"/>
      <c r="J324" s="32"/>
      <c r="K324" s="32"/>
      <c r="L324" s="32"/>
      <c r="M324" s="32"/>
      <c r="N324" s="32"/>
      <c r="O324" s="118"/>
      <c r="P324" s="32"/>
      <c r="Q324" s="32"/>
      <c r="R324" s="32"/>
      <c r="S324" s="32"/>
      <c r="T324" s="32"/>
      <c r="U324" s="32"/>
      <c r="V324" s="32"/>
      <c r="W324" s="68"/>
      <c r="X324" s="68"/>
      <c r="Y324" s="68"/>
      <c r="Z324" s="32"/>
      <c r="AA324" s="118"/>
      <c r="AC324" s="100"/>
      <c r="AD324" s="100"/>
      <c r="AE324" s="1"/>
      <c r="AF324" s="1"/>
      <c r="AG324" s="1"/>
      <c r="AH324" s="100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s="10" customFormat="1">
      <c r="A325" s="32"/>
      <c r="B325" s="32"/>
      <c r="C325" s="32"/>
      <c r="D325" s="32"/>
      <c r="E325" s="32"/>
      <c r="F325" s="32"/>
      <c r="G325" s="327"/>
      <c r="H325" s="327"/>
      <c r="I325" s="327"/>
      <c r="J325" s="32"/>
      <c r="K325" s="32"/>
      <c r="L325" s="32"/>
      <c r="M325" s="32"/>
      <c r="N325" s="32"/>
      <c r="O325" s="118"/>
      <c r="P325" s="32"/>
      <c r="Q325" s="32"/>
      <c r="R325" s="32"/>
      <c r="S325" s="32"/>
      <c r="T325" s="32"/>
      <c r="U325" s="32"/>
      <c r="V325" s="32"/>
      <c r="W325" s="68"/>
      <c r="X325" s="68"/>
      <c r="Y325" s="68"/>
      <c r="Z325" s="32"/>
      <c r="AA325" s="118"/>
      <c r="AC325" s="100"/>
      <c r="AD325" s="100"/>
      <c r="AE325" s="1"/>
      <c r="AF325" s="1"/>
      <c r="AG325" s="1"/>
      <c r="AH325" s="100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s="10" customFormat="1">
      <c r="A326" s="32"/>
      <c r="B326" s="32"/>
      <c r="C326" s="32"/>
      <c r="D326" s="32"/>
      <c r="E326" s="32"/>
      <c r="F326" s="32"/>
      <c r="G326" s="327"/>
      <c r="H326" s="327"/>
      <c r="I326" s="327"/>
      <c r="J326" s="32"/>
      <c r="K326" s="32"/>
      <c r="L326" s="32"/>
      <c r="M326" s="32"/>
      <c r="N326" s="32"/>
      <c r="O326" s="118"/>
      <c r="P326" s="32"/>
      <c r="Q326" s="32"/>
      <c r="R326" s="32"/>
      <c r="S326" s="32"/>
      <c r="T326" s="32"/>
      <c r="U326" s="32"/>
      <c r="V326" s="32"/>
      <c r="W326" s="68"/>
      <c r="X326" s="68"/>
      <c r="Y326" s="68"/>
      <c r="Z326" s="32"/>
      <c r="AA326" s="118"/>
      <c r="AC326" s="100"/>
      <c r="AD326" s="100"/>
      <c r="AE326" s="1"/>
      <c r="AF326" s="1"/>
      <c r="AG326" s="1"/>
      <c r="AH326" s="100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s="10" customFormat="1">
      <c r="A327" s="32"/>
      <c r="B327" s="32"/>
      <c r="C327" s="32"/>
      <c r="D327" s="32"/>
      <c r="E327" s="32"/>
      <c r="F327" s="32"/>
      <c r="G327" s="327"/>
      <c r="H327" s="327"/>
      <c r="I327" s="327"/>
      <c r="J327" s="32"/>
      <c r="K327" s="32"/>
      <c r="L327" s="32"/>
      <c r="M327" s="32"/>
      <c r="N327" s="32"/>
      <c r="O327" s="118"/>
      <c r="P327" s="32"/>
      <c r="Q327" s="32"/>
      <c r="R327" s="32"/>
      <c r="S327" s="32"/>
      <c r="T327" s="32"/>
      <c r="U327" s="32"/>
      <c r="V327" s="32"/>
      <c r="W327" s="68"/>
      <c r="X327" s="68"/>
      <c r="Y327" s="68"/>
      <c r="Z327" s="32"/>
      <c r="AA327" s="118"/>
      <c r="AC327" s="100"/>
      <c r="AD327" s="100"/>
      <c r="AE327" s="1"/>
      <c r="AF327" s="1"/>
      <c r="AG327" s="1"/>
      <c r="AH327" s="100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s="10" customFormat="1">
      <c r="A328"/>
      <c r="B328"/>
      <c r="C328"/>
      <c r="D328"/>
      <c r="E328"/>
      <c r="F328"/>
      <c r="G328" s="301"/>
      <c r="H328" s="301"/>
      <c r="I328" s="301"/>
      <c r="J328"/>
      <c r="K328"/>
      <c r="L328"/>
      <c r="M328"/>
      <c r="N328"/>
      <c r="O328" s="118"/>
      <c r="P328"/>
      <c r="Q328"/>
      <c r="R328"/>
      <c r="S328"/>
      <c r="T328"/>
      <c r="U328" s="32"/>
      <c r="V328" s="32"/>
      <c r="W328" s="68"/>
      <c r="X328" s="68"/>
      <c r="Y328" s="68"/>
      <c r="Z328"/>
      <c r="AA328" s="118"/>
      <c r="AC328" s="100"/>
      <c r="AD328" s="100"/>
      <c r="AE328" s="1"/>
      <c r="AF328" s="1"/>
      <c r="AG328" s="1"/>
      <c r="AH328" s="100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s="10" customFormat="1">
      <c r="A329"/>
      <c r="B329"/>
      <c r="C329"/>
      <c r="D329"/>
      <c r="E329"/>
      <c r="F329"/>
      <c r="G329" s="301"/>
      <c r="H329" s="301"/>
      <c r="I329" s="301"/>
      <c r="J329"/>
      <c r="K329"/>
      <c r="L329"/>
      <c r="M329"/>
      <c r="N329"/>
      <c r="O329" s="118"/>
      <c r="P329"/>
      <c r="Q329"/>
      <c r="R329"/>
      <c r="S329"/>
      <c r="T329"/>
      <c r="U329" s="32"/>
      <c r="V329" s="32"/>
      <c r="W329" s="68"/>
      <c r="X329" s="68"/>
      <c r="Y329" s="68"/>
      <c r="Z329"/>
      <c r="AA329" s="118"/>
      <c r="AC329" s="100"/>
      <c r="AD329" s="100"/>
      <c r="AE329" s="1"/>
      <c r="AF329" s="1"/>
      <c r="AG329" s="1"/>
      <c r="AH329" s="100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s="10" customFormat="1">
      <c r="A330"/>
      <c r="B330"/>
      <c r="C330"/>
      <c r="D330"/>
      <c r="E330"/>
      <c r="F330"/>
      <c r="G330" s="301"/>
      <c r="H330" s="301"/>
      <c r="I330" s="301"/>
      <c r="J330"/>
      <c r="K330"/>
      <c r="L330"/>
      <c r="M330"/>
      <c r="N330"/>
      <c r="O330" s="118"/>
      <c r="P330"/>
      <c r="Q330"/>
      <c r="R330"/>
      <c r="S330"/>
      <c r="T330"/>
      <c r="U330" s="32"/>
      <c r="V330" s="32"/>
      <c r="W330" s="68"/>
      <c r="X330" s="68"/>
      <c r="Y330" s="68"/>
      <c r="Z330"/>
      <c r="AA330" s="118"/>
      <c r="AC330" s="100"/>
      <c r="AD330" s="100"/>
      <c r="AE330" s="1"/>
      <c r="AF330" s="1"/>
      <c r="AG330" s="1"/>
      <c r="AH330" s="10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s="10" customFormat="1">
      <c r="A331"/>
      <c r="B331"/>
      <c r="C331"/>
      <c r="D331"/>
      <c r="E331"/>
      <c r="F331"/>
      <c r="G331" s="301"/>
      <c r="H331" s="301"/>
      <c r="I331" s="301"/>
      <c r="J331"/>
      <c r="K331"/>
      <c r="L331"/>
      <c r="M331"/>
      <c r="N331"/>
      <c r="O331" s="118"/>
      <c r="P331"/>
      <c r="Q331"/>
      <c r="R331"/>
      <c r="S331"/>
      <c r="T331"/>
      <c r="U331" s="32"/>
      <c r="V331" s="32"/>
      <c r="W331" s="68"/>
      <c r="X331" s="68"/>
      <c r="Y331" s="68"/>
      <c r="Z331"/>
      <c r="AA331" s="118"/>
      <c r="AC331" s="100"/>
      <c r="AD331" s="100"/>
      <c r="AE331" s="1"/>
      <c r="AF331" s="1"/>
      <c r="AG331" s="1"/>
      <c r="AH331" s="100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s="10" customFormat="1">
      <c r="A332"/>
      <c r="B332"/>
      <c r="C332"/>
      <c r="D332"/>
      <c r="E332"/>
      <c r="F332"/>
      <c r="G332" s="301"/>
      <c r="H332" s="301"/>
      <c r="I332" s="301"/>
      <c r="J332"/>
      <c r="K332"/>
      <c r="L332"/>
      <c r="M332"/>
      <c r="N332"/>
      <c r="O332" s="118"/>
      <c r="P332"/>
      <c r="Q332"/>
      <c r="R332"/>
      <c r="S332"/>
      <c r="T332"/>
      <c r="U332" s="32"/>
      <c r="V332" s="32"/>
      <c r="W332" s="68"/>
      <c r="X332" s="68"/>
      <c r="Y332" s="68"/>
      <c r="Z332"/>
      <c r="AA332" s="118"/>
      <c r="AC332" s="100"/>
      <c r="AD332" s="100"/>
      <c r="AE332" s="1"/>
      <c r="AF332" s="1"/>
      <c r="AG332" s="1"/>
      <c r="AH332" s="100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s="10" customFormat="1">
      <c r="A333"/>
      <c r="B333"/>
      <c r="C333"/>
      <c r="D333"/>
      <c r="E333"/>
      <c r="F333"/>
      <c r="G333" s="301"/>
      <c r="H333" s="301"/>
      <c r="I333" s="301"/>
      <c r="J333"/>
      <c r="K333"/>
      <c r="L333"/>
      <c r="M333"/>
      <c r="N333"/>
      <c r="O333" s="118"/>
      <c r="P333"/>
      <c r="Q333"/>
      <c r="R333"/>
      <c r="S333"/>
      <c r="T333"/>
      <c r="U333" s="32"/>
      <c r="V333" s="32"/>
      <c r="W333" s="68"/>
      <c r="X333" s="68"/>
      <c r="Y333" s="68"/>
      <c r="Z333"/>
      <c r="AA333" s="118"/>
      <c r="AC333" s="100"/>
      <c r="AD333" s="100"/>
      <c r="AE333" s="1"/>
      <c r="AF333" s="1"/>
      <c r="AG333" s="1"/>
      <c r="AH333" s="100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s="10" customFormat="1">
      <c r="A334"/>
      <c r="B334"/>
      <c r="C334"/>
      <c r="D334"/>
      <c r="E334"/>
      <c r="F334"/>
      <c r="G334" s="301"/>
      <c r="H334" s="301"/>
      <c r="I334" s="301"/>
      <c r="J334"/>
      <c r="K334"/>
      <c r="L334"/>
      <c r="M334"/>
      <c r="N334"/>
      <c r="O334" s="118"/>
      <c r="P334"/>
      <c r="Q334"/>
      <c r="R334"/>
      <c r="S334"/>
      <c r="T334"/>
      <c r="U334" s="32"/>
      <c r="V334" s="32"/>
      <c r="W334" s="68"/>
      <c r="X334" s="68"/>
      <c r="Y334" s="68"/>
      <c r="Z334"/>
      <c r="AA334" s="118"/>
      <c r="AC334" s="100"/>
      <c r="AD334" s="100"/>
      <c r="AE334" s="1"/>
      <c r="AF334" s="1"/>
      <c r="AG334" s="1"/>
      <c r="AH334" s="100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s="10" customFormat="1">
      <c r="A335"/>
      <c r="B335"/>
      <c r="C335"/>
      <c r="D335"/>
      <c r="E335"/>
      <c r="F335"/>
      <c r="G335" s="301"/>
      <c r="H335" s="301"/>
      <c r="I335" s="301"/>
      <c r="J335"/>
      <c r="K335"/>
      <c r="L335"/>
      <c r="M335"/>
      <c r="N335"/>
      <c r="O335" s="118"/>
      <c r="P335"/>
      <c r="Q335"/>
      <c r="R335"/>
      <c r="S335"/>
      <c r="T335"/>
      <c r="U335" s="32"/>
      <c r="V335" s="32"/>
      <c r="W335" s="68"/>
      <c r="X335" s="68"/>
      <c r="Y335" s="68"/>
      <c r="Z335"/>
      <c r="AA335" s="118"/>
      <c r="AC335" s="100"/>
      <c r="AD335" s="100"/>
      <c r="AE335" s="1"/>
      <c r="AF335" s="1"/>
      <c r="AG335" s="1"/>
      <c r="AH335" s="100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s="10" customFormat="1">
      <c r="A336"/>
      <c r="B336"/>
      <c r="C336"/>
      <c r="D336"/>
      <c r="E336"/>
      <c r="F336"/>
      <c r="G336" s="301"/>
      <c r="H336" s="301"/>
      <c r="I336" s="301"/>
      <c r="J336"/>
      <c r="K336"/>
      <c r="L336"/>
      <c r="M336"/>
      <c r="N336"/>
      <c r="O336" s="118"/>
      <c r="P336"/>
      <c r="Q336"/>
      <c r="R336"/>
      <c r="S336"/>
      <c r="T336"/>
      <c r="U336" s="32"/>
      <c r="V336" s="32"/>
      <c r="W336" s="68"/>
      <c r="X336" s="68"/>
      <c r="Y336" s="68"/>
      <c r="Z336"/>
      <c r="AA336" s="118"/>
      <c r="AC336" s="100"/>
      <c r="AD336" s="100"/>
      <c r="AE336" s="1"/>
      <c r="AF336" s="1"/>
      <c r="AG336" s="1"/>
      <c r="AH336" s="100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s="10" customFormat="1">
      <c r="A337"/>
      <c r="B337"/>
      <c r="C337"/>
      <c r="D337"/>
      <c r="E337"/>
      <c r="F337"/>
      <c r="G337" s="301"/>
      <c r="H337" s="301"/>
      <c r="I337" s="301"/>
      <c r="J337"/>
      <c r="K337"/>
      <c r="L337"/>
      <c r="M337"/>
      <c r="N337"/>
      <c r="O337" s="118"/>
      <c r="P337"/>
      <c r="Q337"/>
      <c r="R337"/>
      <c r="S337"/>
      <c r="T337"/>
      <c r="U337" s="32"/>
      <c r="V337" s="32"/>
      <c r="W337" s="68"/>
      <c r="X337" s="68"/>
      <c r="Y337" s="68"/>
      <c r="Z337"/>
      <c r="AA337" s="118"/>
      <c r="AC337" s="100"/>
      <c r="AD337" s="100"/>
      <c r="AE337" s="1"/>
      <c r="AF337" s="1"/>
      <c r="AG337" s="1"/>
      <c r="AH337" s="100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s="10" customFormat="1">
      <c r="A338"/>
      <c r="B338"/>
      <c r="C338"/>
      <c r="D338"/>
      <c r="E338"/>
      <c r="F338"/>
      <c r="G338" s="301"/>
      <c r="H338" s="301"/>
      <c r="I338" s="301"/>
      <c r="J338"/>
      <c r="K338"/>
      <c r="L338"/>
      <c r="M338"/>
      <c r="N338"/>
      <c r="O338" s="118"/>
      <c r="P338"/>
      <c r="Q338"/>
      <c r="R338"/>
      <c r="S338"/>
      <c r="T338"/>
      <c r="U338" s="32"/>
      <c r="V338" s="32"/>
      <c r="W338" s="68"/>
      <c r="X338" s="68"/>
      <c r="Y338" s="68"/>
      <c r="Z338"/>
      <c r="AA338" s="118"/>
      <c r="AC338" s="100"/>
      <c r="AD338" s="100"/>
      <c r="AE338" s="1"/>
      <c r="AF338" s="1"/>
      <c r="AG338" s="1"/>
      <c r="AH338" s="100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s="10" customFormat="1">
      <c r="A339"/>
      <c r="B339"/>
      <c r="C339"/>
      <c r="D339"/>
      <c r="E339"/>
      <c r="F339"/>
      <c r="G339" s="301"/>
      <c r="H339" s="301"/>
      <c r="I339" s="301"/>
      <c r="J339"/>
      <c r="K339"/>
      <c r="L339"/>
      <c r="M339"/>
      <c r="N339"/>
      <c r="O339" s="118"/>
      <c r="P339"/>
      <c r="Q339"/>
      <c r="R339"/>
      <c r="S339"/>
      <c r="T339"/>
      <c r="U339" s="32"/>
      <c r="V339" s="32"/>
      <c r="W339" s="68"/>
      <c r="X339" s="68"/>
      <c r="Y339" s="68"/>
      <c r="Z339"/>
      <c r="AA339" s="100"/>
      <c r="AC339" s="100"/>
      <c r="AD339" s="100"/>
      <c r="AE339" s="1"/>
      <c r="AF339" s="1"/>
      <c r="AG339" s="1"/>
      <c r="AH339" s="100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</sheetData>
  <mergeCells count="2">
    <mergeCell ref="P2:R2"/>
    <mergeCell ref="R5:U5"/>
  </mergeCells>
  <conditionalFormatting sqref="AD100 AD41">
    <cfRule type="cellIs" dxfId="117" priority="64" stopIfTrue="1" operator="lessThan">
      <formula>0</formula>
    </cfRule>
  </conditionalFormatting>
  <conditionalFormatting sqref="AD76">
    <cfRule type="cellIs" dxfId="116" priority="65" stopIfTrue="1" operator="greaterThan">
      <formula>0</formula>
    </cfRule>
  </conditionalFormatting>
  <conditionalFormatting sqref="AD55">
    <cfRule type="cellIs" dxfId="115" priority="66" stopIfTrue="1" operator="greaterThan">
      <formula>0</formula>
    </cfRule>
    <cfRule type="cellIs" dxfId="114" priority="67" stopIfTrue="1" operator="lessThan">
      <formula>0</formula>
    </cfRule>
  </conditionalFormatting>
  <conditionalFormatting sqref="AD76">
    <cfRule type="cellIs" dxfId="113" priority="63" operator="lessThan">
      <formula>0</formula>
    </cfRule>
  </conditionalFormatting>
  <conditionalFormatting sqref="F19:F25 H19:H25 K19:K25 N19:N25 P19:P25 R19:R25 F11:F17 F27:F33 H27:H33 K27:K33 N27:N33 P27:P33 R27:R33 F43:F73 H43:H73 K43:K73 N43:N73 P43:P73 R43:R73 F35:F41 R75:R105 P75:P105 N75:N105 K75:K105 H75:H105 F75:F105 R107:R137 P107:P137 N107:N137 K107:K137 H107:H137 F107:F137 F211:F217 H211:H217 K211:K217 N211:N217 P211:P217 R211:R217 F203:F209 H203:H209 K203:K209 N203:N209 P203:P209 R203:R209 F195:F201 H195:H201 K195:K201 N195:N201 P195:P201 R195:R201 F187:F193 H187:H193 K187:K193 N187:N193 P187:P193 R187:R193 F179:F185 H179:H185 K179:K185 N179:N185 P179:P185 R179:R185 F171:F177 H171:H177 K171:K177 N171:N177 P171:P177 R171:R177 F163:F169 H163:H169 K163:K169 N163:N169 P163:P169 R163:R169 F155:F161 H155:H161 K155:K161 N155:N161 P155:P161 R155:R161 F147:F153 H147:H153 K147:K153 N147:N153 P147:P153 R147:R153 F139:F145 H139:H145 K139:K145 N139:N145 P139:P145 R139:R145">
    <cfRule type="cellIs" dxfId="112" priority="61" operator="lessThan">
      <formula>0</formula>
    </cfRule>
    <cfRule type="cellIs" dxfId="111" priority="62" operator="greaterThan">
      <formula>0</formula>
    </cfRule>
  </conditionalFormatting>
  <conditionalFormatting sqref="H11:H17 H35:H41">
    <cfRule type="cellIs" dxfId="110" priority="59" operator="lessThan">
      <formula>0</formula>
    </cfRule>
    <cfRule type="cellIs" dxfId="109" priority="60" operator="greaterThan">
      <formula>0</formula>
    </cfRule>
  </conditionalFormatting>
  <conditionalFormatting sqref="K11:K17 K35:K41">
    <cfRule type="cellIs" dxfId="108" priority="57" operator="lessThan">
      <formula>0</formula>
    </cfRule>
    <cfRule type="cellIs" dxfId="107" priority="58" operator="greaterThan">
      <formula>0</formula>
    </cfRule>
  </conditionalFormatting>
  <conditionalFormatting sqref="N11:N17 N35:N41">
    <cfRule type="cellIs" dxfId="106" priority="55" operator="lessThan">
      <formula>0</formula>
    </cfRule>
    <cfRule type="cellIs" dxfId="105" priority="56" operator="greaterThan">
      <formula>0</formula>
    </cfRule>
  </conditionalFormatting>
  <conditionalFormatting sqref="P11:P17 P35:P41">
    <cfRule type="cellIs" dxfId="104" priority="53" operator="lessThan">
      <formula>0</formula>
    </cfRule>
    <cfRule type="cellIs" dxfId="103" priority="54" operator="greaterThan">
      <formula>0</formula>
    </cfRule>
  </conditionalFormatting>
  <conditionalFormatting sqref="R11:R17 R35:R41">
    <cfRule type="cellIs" dxfId="102" priority="51" operator="lessThan">
      <formula>0</formula>
    </cfRule>
    <cfRule type="cellIs" dxfId="101" priority="52" operator="greaterThan">
      <formula>0</formula>
    </cfRule>
  </conditionalFormatting>
  <conditionalFormatting sqref="AD66">
    <cfRule type="cellIs" dxfId="100" priority="33" stopIfTrue="1" operator="greaterThan">
      <formula>0</formula>
    </cfRule>
    <cfRule type="cellIs" dxfId="99" priority="34" stopIfTrue="1" operator="lessThan">
      <formula>0</formula>
    </cfRule>
  </conditionalFormatting>
  <conditionalFormatting sqref="AD74">
    <cfRule type="cellIs" dxfId="98" priority="31" stopIfTrue="1" operator="greaterThan">
      <formula>0</formula>
    </cfRule>
    <cfRule type="cellIs" dxfId="97" priority="32" stopIfTrue="1" operator="lessThan">
      <formula>0</formula>
    </cfRule>
  </conditionalFormatting>
  <conditionalFormatting sqref="AD82">
    <cfRule type="cellIs" dxfId="96" priority="25" stopIfTrue="1" operator="greaterThan">
      <formula>0</formula>
    </cfRule>
    <cfRule type="cellIs" dxfId="95" priority="26" stopIfTrue="1" operator="lessThan">
      <formula>0</formula>
    </cfRule>
  </conditionalFormatting>
  <conditionalFormatting sqref="AD90">
    <cfRule type="cellIs" dxfId="94" priority="23" stopIfTrue="1" operator="greaterThan">
      <formula>0</formula>
    </cfRule>
    <cfRule type="cellIs" dxfId="93" priority="24" stopIfTrue="1" operator="lessThan">
      <formula>0</formula>
    </cfRule>
  </conditionalFormatting>
  <conditionalFormatting sqref="AD98">
    <cfRule type="cellIs" dxfId="92" priority="19" stopIfTrue="1" operator="greaterThan">
      <formula>0</formula>
    </cfRule>
    <cfRule type="cellIs" dxfId="91" priority="20" stopIfTrue="1" operator="lessThan">
      <formula>0</formula>
    </cfRule>
  </conditionalFormatting>
  <conditionalFormatting sqref="AD106">
    <cfRule type="cellIs" dxfId="90" priority="15" stopIfTrue="1" operator="greaterThan">
      <formula>0</formula>
    </cfRule>
    <cfRule type="cellIs" dxfId="89" priority="16" stopIfTrue="1" operator="lessThan">
      <formula>0</formula>
    </cfRule>
  </conditionalFormatting>
  <conditionalFormatting sqref="AD114">
    <cfRule type="cellIs" dxfId="88" priority="13" stopIfTrue="1" operator="greaterThan">
      <formula>0</formula>
    </cfRule>
    <cfRule type="cellIs" dxfId="87" priority="14" stopIfTrue="1" operator="lessThan">
      <formula>0</formula>
    </cfRule>
  </conditionalFormatting>
  <conditionalFormatting sqref="AD122">
    <cfRule type="cellIs" dxfId="86" priority="9" stopIfTrue="1" operator="greaterThan">
      <formula>0</formula>
    </cfRule>
    <cfRule type="cellIs" dxfId="85" priority="10" stopIfTrue="1" operator="lessThan">
      <formula>0</formula>
    </cfRule>
  </conditionalFormatting>
  <conditionalFormatting sqref="AD130">
    <cfRule type="cellIs" dxfId="84" priority="5" stopIfTrue="1" operator="greaterThan">
      <formula>0</formula>
    </cfRule>
    <cfRule type="cellIs" dxfId="83" priority="6" stopIfTrue="1" operator="lessThan">
      <formula>0</formula>
    </cfRule>
  </conditionalFormatting>
  <conditionalFormatting sqref="AD139">
    <cfRule type="cellIs" dxfId="82" priority="1" stopIfTrue="1" operator="greaterThan">
      <formula>0</formula>
    </cfRule>
    <cfRule type="cellIs" dxfId="81" priority="2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C878D-E6FC-474A-939F-76431B0A515E}">
  <dimension ref="B1:BZ215"/>
  <sheetViews>
    <sheetView zoomScale="85" zoomScaleNormal="85" workbookViewId="0">
      <selection activeCell="Q30" sqref="Q30"/>
    </sheetView>
  </sheetViews>
  <sheetFormatPr baseColWidth="10" defaultRowHeight="15"/>
  <cols>
    <col min="17" max="17" width="7.26953125" customWidth="1"/>
    <col min="31" max="31" width="5.81640625" customWidth="1"/>
    <col min="32" max="32" width="7.453125" customWidth="1"/>
    <col min="33" max="33" width="6.08984375" customWidth="1"/>
    <col min="34" max="34" width="8.36328125" customWidth="1"/>
    <col min="35" max="35" width="6.54296875" style="100" customWidth="1"/>
    <col min="36" max="36" width="5.6328125" style="100" customWidth="1"/>
    <col min="37" max="37" width="5.1796875" style="100" customWidth="1"/>
    <col min="38" max="38" width="6.6328125" customWidth="1"/>
    <col min="39" max="39" width="5.453125" customWidth="1"/>
    <col min="40" max="40" width="6.453125" customWidth="1"/>
    <col min="41" max="41" width="5.08984375" customWidth="1"/>
    <col min="42" max="42" width="6" customWidth="1"/>
    <col min="43" max="43" width="7.6328125" style="10" customWidth="1"/>
    <col min="44" max="44" width="7.1796875" customWidth="1"/>
    <col min="45" max="45" width="6.54296875" customWidth="1"/>
    <col min="46" max="46" width="5.08984375" customWidth="1"/>
    <col min="47" max="47" width="7.08984375" customWidth="1"/>
    <col min="48" max="48" width="7.1796875" customWidth="1"/>
    <col min="49" max="49" width="7.36328125" customWidth="1"/>
    <col min="50" max="50" width="5.54296875" customWidth="1"/>
    <col min="51" max="51" width="1.36328125" customWidth="1"/>
    <col min="52" max="52" width="4.453125" customWidth="1"/>
    <col min="53" max="53" width="5.36328125" customWidth="1"/>
    <col min="54" max="54" width="5.6328125" customWidth="1"/>
    <col min="55" max="55" width="6.08984375" customWidth="1"/>
    <col min="56" max="56" width="5.6328125" customWidth="1"/>
    <col min="57" max="57" width="4.36328125" customWidth="1"/>
    <col min="58" max="58" width="8.6328125" customWidth="1"/>
    <col min="59" max="59" width="5.6328125" customWidth="1"/>
    <col min="60" max="60" width="8" customWidth="1"/>
    <col min="61" max="61" width="8.08984375" customWidth="1"/>
    <col min="62" max="62" width="5.54296875" customWidth="1"/>
    <col min="63" max="63" width="7.08984375" customWidth="1"/>
    <col min="64" max="64" width="10.6328125" customWidth="1"/>
    <col min="65" max="65" width="8.1796875" customWidth="1"/>
    <col min="66" max="66" width="7.54296875" customWidth="1"/>
    <col min="67" max="67" width="9.453125" customWidth="1"/>
    <col min="68" max="68" width="10.36328125" customWidth="1"/>
    <col min="69" max="69" width="5.36328125" customWidth="1"/>
    <col min="70" max="70" width="9" customWidth="1"/>
    <col min="71" max="71" width="7.6328125" customWidth="1"/>
    <col min="72" max="72" width="10.08984375" customWidth="1"/>
    <col min="73" max="73" width="10.6328125" customWidth="1"/>
    <col min="74" max="74" width="8.54296875" customWidth="1"/>
    <col min="75" max="75" width="9.36328125" customWidth="1"/>
    <col min="76" max="76" width="9" customWidth="1"/>
    <col min="77" max="77" width="8.90625" customWidth="1"/>
    <col min="78" max="78" width="9.08984375" customWidth="1"/>
    <col min="79" max="79" width="8.453125" customWidth="1"/>
    <col min="80" max="80" width="9.08984375" customWidth="1"/>
    <col min="81" max="81" width="10" customWidth="1"/>
    <col min="82" max="82" width="10.54296875" customWidth="1"/>
    <col min="83" max="83" width="8.08984375" customWidth="1"/>
    <col min="84" max="84" width="8.36328125" customWidth="1"/>
    <col min="85" max="85" width="7.54296875" customWidth="1"/>
    <col min="86" max="86" width="8.08984375" customWidth="1"/>
    <col min="87" max="87" width="11.08984375" customWidth="1"/>
  </cols>
  <sheetData>
    <row r="1" spans="2:78">
      <c r="J1" s="28"/>
      <c r="K1" s="28"/>
      <c r="L1" s="28"/>
      <c r="AI1"/>
      <c r="AJ1"/>
      <c r="AK1"/>
      <c r="AQ1"/>
    </row>
    <row r="2" spans="2:78" ht="33">
      <c r="J2" s="28"/>
      <c r="K2" s="131" t="s">
        <v>451</v>
      </c>
      <c r="L2" s="136"/>
      <c r="AI2"/>
      <c r="AJ2"/>
      <c r="AK2"/>
      <c r="AQ2"/>
    </row>
    <row r="3" spans="2:78" ht="16.05" customHeight="1">
      <c r="J3" s="28"/>
      <c r="K3" s="131"/>
      <c r="L3" s="136"/>
      <c r="AI3"/>
      <c r="AJ3"/>
      <c r="AK3"/>
      <c r="AQ3"/>
    </row>
    <row r="4" spans="2:78" ht="16.05" customHeight="1">
      <c r="AI4"/>
      <c r="AJ4"/>
      <c r="AK4"/>
      <c r="AQ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</row>
    <row r="5" spans="2:78" ht="16.05" customHeight="1">
      <c r="AI5"/>
      <c r="AJ5"/>
      <c r="AK5"/>
      <c r="AQ5"/>
      <c r="BO5" s="4"/>
      <c r="BP5" s="4"/>
      <c r="BQ5" s="4"/>
      <c r="BR5" s="4"/>
      <c r="BS5" s="4"/>
      <c r="BT5" s="4"/>
      <c r="BU5" s="4"/>
      <c r="BV5" s="4"/>
      <c r="BW5" s="4"/>
      <c r="BX5" s="22"/>
      <c r="BY5" s="4"/>
      <c r="BZ5" s="22"/>
    </row>
    <row r="6" spans="2:78" ht="16.05" customHeight="1">
      <c r="B6" s="253" t="s">
        <v>525</v>
      </c>
      <c r="AI6"/>
      <c r="AJ6"/>
      <c r="AK6"/>
      <c r="AQ6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</row>
    <row r="7" spans="2:78" ht="16.05" customHeight="1">
      <c r="AI7"/>
      <c r="AJ7"/>
      <c r="AK7"/>
      <c r="AQ7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</row>
    <row r="8" spans="2:78" ht="16.05" customHeight="1">
      <c r="AI8"/>
      <c r="AJ8"/>
      <c r="AK8"/>
      <c r="AQ8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4"/>
      <c r="BY8" s="25"/>
      <c r="BZ8" s="25"/>
    </row>
    <row r="9" spans="2:78" ht="16.05" customHeight="1">
      <c r="AI9"/>
      <c r="AJ9"/>
      <c r="AK9"/>
      <c r="AQ9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4"/>
      <c r="BY9" s="25"/>
      <c r="BZ9" s="25"/>
    </row>
    <row r="10" spans="2:78" ht="16.05" customHeight="1">
      <c r="AI10"/>
      <c r="AJ10"/>
      <c r="AK10"/>
      <c r="AQ10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4"/>
      <c r="BY10" s="25"/>
      <c r="BZ10" s="25"/>
    </row>
    <row r="11" spans="2:78">
      <c r="AI11"/>
      <c r="AJ11"/>
      <c r="AK11"/>
      <c r="AQ11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4"/>
      <c r="BY11" s="25"/>
      <c r="BZ11" s="25"/>
    </row>
    <row r="12" spans="2:78">
      <c r="AI12"/>
      <c r="AJ12"/>
      <c r="AK12"/>
      <c r="AQ12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4"/>
      <c r="BY12" s="25"/>
      <c r="BZ12" s="25"/>
    </row>
    <row r="13" spans="2:78" ht="15.6">
      <c r="P13" s="318">
        <f>+År!B35</f>
        <v>1479251</v>
      </c>
      <c r="Q13" s="3" t="s">
        <v>8</v>
      </c>
      <c r="AI13"/>
      <c r="AJ13"/>
      <c r="AK13"/>
      <c r="AQ1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4"/>
      <c r="BY13" s="25"/>
      <c r="BZ13" s="25"/>
    </row>
    <row r="14" spans="2:78">
      <c r="AI14"/>
      <c r="AJ14"/>
      <c r="AK14"/>
      <c r="AQ14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4"/>
      <c r="BY14" s="25"/>
      <c r="BZ14" s="25"/>
    </row>
    <row r="15" spans="2:78">
      <c r="AI15"/>
      <c r="AJ15"/>
      <c r="AK15"/>
      <c r="AQ15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4"/>
      <c r="BY15" s="25"/>
      <c r="BZ15" s="25"/>
    </row>
    <row r="16" spans="2:78">
      <c r="AI16"/>
      <c r="AJ16"/>
      <c r="AK16"/>
      <c r="AQ16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4"/>
      <c r="BY16" s="25"/>
      <c r="BZ16" s="25"/>
    </row>
    <row r="17" spans="35:78">
      <c r="AI17"/>
      <c r="AJ17"/>
      <c r="AK17"/>
      <c r="AQ17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4"/>
      <c r="BY17" s="25"/>
      <c r="BZ17" s="25"/>
    </row>
    <row r="18" spans="35:78">
      <c r="AI18"/>
      <c r="AJ18"/>
      <c r="AK18"/>
      <c r="AQ18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4"/>
      <c r="BY18" s="25"/>
      <c r="BZ18" s="25"/>
    </row>
    <row r="19" spans="35:78">
      <c r="AI19"/>
      <c r="AJ19"/>
      <c r="AK19"/>
      <c r="AQ19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4"/>
      <c r="BY19" s="25"/>
      <c r="BZ19" s="25"/>
    </row>
    <row r="20" spans="35:78">
      <c r="AI20"/>
      <c r="AJ20"/>
      <c r="AK20"/>
      <c r="AQ20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4"/>
      <c r="BY20" s="25"/>
      <c r="BZ20" s="25"/>
    </row>
    <row r="21" spans="35:78">
      <c r="AI21"/>
      <c r="AJ21"/>
      <c r="AK21"/>
      <c r="AQ21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4"/>
      <c r="BY21" s="25"/>
      <c r="BZ21" s="25"/>
    </row>
    <row r="22" spans="35:78">
      <c r="AI22"/>
      <c r="AJ22"/>
      <c r="AK22"/>
      <c r="AQ22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4"/>
      <c r="BY22" s="25"/>
      <c r="BZ22" s="25"/>
    </row>
    <row r="23" spans="35:78">
      <c r="AI23"/>
      <c r="AJ23"/>
      <c r="AK23"/>
      <c r="AQ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4"/>
      <c r="BY23" s="25"/>
      <c r="BZ23" s="25"/>
    </row>
    <row r="24" spans="35:78">
      <c r="AI24"/>
      <c r="AJ24"/>
      <c r="AK24"/>
      <c r="AQ24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4"/>
      <c r="BY24" s="25"/>
      <c r="BZ24" s="25"/>
    </row>
    <row r="25" spans="35:78">
      <c r="AI25"/>
      <c r="AJ25"/>
      <c r="AK25"/>
      <c r="AQ25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4"/>
      <c r="BY25" s="25"/>
      <c r="BZ25" s="25"/>
    </row>
    <row r="26" spans="35:78">
      <c r="AI26"/>
      <c r="AJ26"/>
      <c r="AK26"/>
      <c r="AQ26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4"/>
      <c r="BY26" s="25"/>
      <c r="BZ26" s="25"/>
    </row>
    <row r="27" spans="35:78">
      <c r="AI27"/>
      <c r="AJ27"/>
      <c r="AK27"/>
      <c r="AQ27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4"/>
      <c r="BY27" s="25"/>
      <c r="BZ27" s="25"/>
    </row>
    <row r="28" spans="35:78">
      <c r="AI28"/>
      <c r="AJ28"/>
      <c r="AK28"/>
      <c r="AQ28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4"/>
      <c r="BY28" s="25"/>
      <c r="BZ28" s="25"/>
    </row>
    <row r="29" spans="35:78">
      <c r="AI29"/>
      <c r="AJ29"/>
      <c r="AK29"/>
      <c r="AQ29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4"/>
      <c r="BY29" s="25"/>
      <c r="BZ29" s="25"/>
    </row>
    <row r="30" spans="35:78">
      <c r="AI30"/>
      <c r="AJ30"/>
      <c r="AK30"/>
      <c r="AQ30"/>
    </row>
    <row r="31" spans="35:78">
      <c r="AI31"/>
      <c r="AJ31"/>
      <c r="AK31"/>
      <c r="AQ31"/>
    </row>
    <row r="42" spans="2:17">
      <c r="B42" s="3"/>
    </row>
    <row r="48" spans="2:17" ht="15.6">
      <c r="P48" s="5">
        <f>+År!H35</f>
        <v>83.941034569523623</v>
      </c>
      <c r="Q48" s="3" t="s">
        <v>600</v>
      </c>
    </row>
    <row r="80" spans="16:16">
      <c r="P80" s="3"/>
    </row>
    <row r="83" spans="16:17">
      <c r="Q83" s="3"/>
    </row>
    <row r="85" spans="16:17" ht="15.6">
      <c r="P85" s="5">
        <f>+År!H35</f>
        <v>83.941034569523623</v>
      </c>
      <c r="Q85" s="3" t="s">
        <v>600</v>
      </c>
    </row>
    <row r="120" spans="16:69">
      <c r="AE120" s="29"/>
      <c r="AF120" s="29"/>
      <c r="AG120" s="29"/>
      <c r="AH120" s="29"/>
      <c r="AI120" s="245"/>
      <c r="AJ120" s="245"/>
      <c r="AK120" s="245"/>
      <c r="AL120" s="29"/>
      <c r="AM120" s="29"/>
      <c r="AN120" s="29"/>
      <c r="AO120" s="29"/>
      <c r="AP120" s="29"/>
      <c r="AQ120" s="240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Q120" s="29"/>
    </row>
    <row r="121" spans="16:69">
      <c r="AE121" s="33"/>
      <c r="AF121" s="33"/>
      <c r="AG121" s="33"/>
      <c r="AH121" s="33"/>
      <c r="AI121" s="246"/>
      <c r="AJ121" s="246"/>
      <c r="AK121" s="246"/>
      <c r="AL121" s="33"/>
      <c r="AM121" s="33"/>
      <c r="AN121" s="33"/>
      <c r="AO121" s="33"/>
      <c r="AP121" s="33"/>
      <c r="AQ121" s="241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Q121" s="33"/>
    </row>
    <row r="122" spans="16:69">
      <c r="AE122" s="33"/>
      <c r="AF122" s="33"/>
      <c r="AG122" s="33"/>
      <c r="AH122" s="33"/>
      <c r="AI122" s="246"/>
      <c r="AJ122" s="246"/>
      <c r="AK122" s="246"/>
      <c r="AL122" s="33"/>
      <c r="AM122" s="33"/>
      <c r="AN122" s="33"/>
      <c r="AO122" s="33"/>
      <c r="AP122" s="33"/>
      <c r="AQ122" s="241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Q122" s="33"/>
    </row>
    <row r="123" spans="16:69">
      <c r="AE123" s="33"/>
      <c r="AF123" s="33"/>
      <c r="AG123" s="33"/>
      <c r="AH123" s="33"/>
      <c r="AI123" s="246"/>
      <c r="AJ123" s="246"/>
      <c r="AK123" s="246"/>
      <c r="AL123" s="33"/>
      <c r="AM123" s="33"/>
      <c r="AN123" s="33"/>
      <c r="AO123" s="33"/>
      <c r="AP123" s="33"/>
      <c r="AQ123" s="241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Q123" s="33"/>
    </row>
    <row r="124" spans="16:69" ht="15.6">
      <c r="P124" s="5">
        <f>+År!L35</f>
        <v>60.587031494476946</v>
      </c>
      <c r="Q124" s="3" t="s">
        <v>357</v>
      </c>
      <c r="AE124" s="33"/>
      <c r="AF124" s="33"/>
      <c r="AG124" s="33"/>
      <c r="AH124" s="33"/>
      <c r="AI124" s="246"/>
      <c r="AJ124" s="246"/>
      <c r="AK124" s="246"/>
      <c r="AL124" s="33"/>
      <c r="AM124" s="33"/>
      <c r="AN124" s="33"/>
      <c r="AO124" s="33"/>
      <c r="AP124" s="33"/>
      <c r="AQ124" s="241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Q124" s="33"/>
    </row>
    <row r="125" spans="16:69">
      <c r="AE125" s="33"/>
      <c r="AF125" s="33"/>
      <c r="AG125" s="33"/>
      <c r="AH125" s="33"/>
      <c r="AI125" s="246"/>
      <c r="AJ125" s="246"/>
      <c r="AK125" s="246"/>
      <c r="AL125" s="33"/>
      <c r="AM125" s="33"/>
      <c r="AN125" s="33"/>
      <c r="AO125" s="33"/>
      <c r="AP125" s="33"/>
      <c r="AQ125" s="241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Q125" s="33"/>
    </row>
    <row r="126" spans="16:69">
      <c r="AE126" s="33"/>
      <c r="AF126" s="33"/>
      <c r="AG126" s="33"/>
      <c r="AH126" s="33"/>
      <c r="AI126" s="246"/>
      <c r="AJ126" s="246"/>
      <c r="AK126" s="246"/>
      <c r="AL126" s="33"/>
      <c r="AM126" s="33"/>
      <c r="AN126" s="33"/>
      <c r="AO126" s="33"/>
      <c r="AP126" s="33"/>
      <c r="AQ126" s="241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Q126" s="33"/>
    </row>
    <row r="127" spans="16:69">
      <c r="AE127" s="33"/>
      <c r="AF127" s="33"/>
      <c r="AG127" s="33"/>
      <c r="AH127" s="33"/>
      <c r="AI127" s="246"/>
      <c r="AJ127" s="246"/>
      <c r="AK127" s="246"/>
      <c r="AL127" s="33"/>
      <c r="AM127" s="33"/>
      <c r="AN127" s="33"/>
      <c r="AO127" s="33"/>
      <c r="AP127" s="33"/>
      <c r="AQ127" s="241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Q127" s="33"/>
    </row>
    <row r="128" spans="16:69">
      <c r="AE128" s="33"/>
      <c r="AF128" s="33"/>
      <c r="AG128" s="33"/>
      <c r="AH128" s="33"/>
      <c r="AI128" s="246"/>
      <c r="AJ128" s="246"/>
      <c r="AK128" s="246"/>
      <c r="AL128" s="33"/>
      <c r="AM128" s="33"/>
      <c r="AN128" s="33"/>
      <c r="AO128" s="33"/>
      <c r="AP128" s="33"/>
      <c r="AQ128" s="241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Q128" s="33"/>
    </row>
    <row r="129" spans="31:69">
      <c r="AE129" s="33"/>
      <c r="AF129" s="33"/>
      <c r="AG129" s="33"/>
      <c r="AH129" s="33"/>
      <c r="AI129" s="246"/>
      <c r="AJ129" s="246"/>
      <c r="AK129" s="246"/>
      <c r="AL129" s="33"/>
      <c r="AM129" s="33"/>
      <c r="AN129" s="33"/>
      <c r="AO129" s="33"/>
      <c r="AP129" s="33"/>
      <c r="AQ129" s="241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Q129" s="33"/>
    </row>
    <row r="130" spans="31:69">
      <c r="AE130" s="33"/>
      <c r="AF130" s="33"/>
      <c r="AG130" s="33"/>
      <c r="AH130" s="33"/>
      <c r="AI130" s="246"/>
      <c r="AJ130" s="246"/>
      <c r="AK130" s="246"/>
      <c r="AL130" s="33"/>
      <c r="AM130" s="33"/>
      <c r="AN130" s="33"/>
      <c r="AO130" s="33"/>
      <c r="AP130" s="33"/>
      <c r="AQ130" s="241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Q130" s="33"/>
    </row>
    <row r="131" spans="31:69">
      <c r="AE131" s="33"/>
      <c r="AF131" s="33"/>
      <c r="AG131" s="33"/>
      <c r="AH131" s="33"/>
      <c r="AI131" s="246"/>
      <c r="AJ131" s="246"/>
      <c r="AK131" s="246"/>
      <c r="AL131" s="33"/>
      <c r="AM131" s="33"/>
      <c r="AN131" s="33"/>
      <c r="AO131" s="33"/>
      <c r="AP131" s="33"/>
      <c r="AQ131" s="241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Q131" s="33"/>
    </row>
    <row r="132" spans="31:69">
      <c r="AE132" s="33"/>
      <c r="AF132" s="33"/>
      <c r="AG132" s="33"/>
      <c r="AH132" s="33"/>
      <c r="AI132" s="246"/>
      <c r="AJ132" s="246"/>
      <c r="AK132" s="246"/>
      <c r="AL132" s="33"/>
      <c r="AM132" s="33"/>
      <c r="AN132" s="33"/>
      <c r="AO132" s="33"/>
      <c r="AP132" s="33"/>
      <c r="AQ132" s="241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Q132" s="33"/>
    </row>
    <row r="133" spans="31:69">
      <c r="AE133" s="33"/>
      <c r="AF133" s="33"/>
      <c r="AG133" s="33"/>
      <c r="AH133" s="33"/>
      <c r="AI133" s="246"/>
      <c r="AJ133" s="246"/>
      <c r="AK133" s="246"/>
      <c r="AL133" s="33"/>
      <c r="AM133" s="33"/>
      <c r="AN133" s="33"/>
      <c r="AO133" s="33"/>
      <c r="AP133" s="33"/>
      <c r="AQ133" s="241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Q133" s="33"/>
    </row>
    <row r="134" spans="31:69">
      <c r="AE134" s="33"/>
      <c r="AF134" s="33"/>
      <c r="AG134" s="33"/>
      <c r="AH134" s="33"/>
      <c r="AI134" s="246"/>
      <c r="AJ134" s="246"/>
      <c r="AK134" s="246"/>
      <c r="AL134" s="33"/>
      <c r="AM134" s="33"/>
      <c r="AN134" s="33"/>
      <c r="AO134" s="33"/>
      <c r="AP134" s="33"/>
      <c r="AQ134" s="241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Q134" s="33"/>
    </row>
    <row r="135" spans="31:69">
      <c r="AE135" s="33"/>
      <c r="AF135" s="33"/>
      <c r="AG135" s="33"/>
      <c r="AH135" s="33"/>
      <c r="AI135" s="246"/>
      <c r="AJ135" s="246"/>
      <c r="AK135" s="246"/>
      <c r="AL135" s="33"/>
      <c r="AM135" s="33"/>
      <c r="AN135" s="33"/>
      <c r="AO135" s="33"/>
      <c r="AP135" s="33"/>
      <c r="AQ135" s="241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Q135" s="33"/>
    </row>
    <row r="136" spans="31:69">
      <c r="AE136" s="33"/>
      <c r="AF136" s="33"/>
      <c r="AG136" s="33"/>
      <c r="AH136" s="33"/>
      <c r="AI136" s="246"/>
      <c r="AJ136" s="246"/>
      <c r="AK136" s="246"/>
      <c r="AL136" s="33"/>
      <c r="AM136" s="33"/>
      <c r="AN136" s="33"/>
      <c r="AO136" s="33"/>
      <c r="AP136" s="33"/>
      <c r="AQ136" s="241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Q136" s="33"/>
    </row>
    <row r="137" spans="31:69">
      <c r="AE137" s="33"/>
      <c r="AF137" s="33"/>
      <c r="AG137" s="33"/>
      <c r="AH137" s="33"/>
      <c r="AI137" s="246"/>
      <c r="AJ137" s="246"/>
      <c r="AK137" s="246"/>
      <c r="AL137" s="33"/>
      <c r="AM137" s="33"/>
      <c r="AN137" s="33"/>
      <c r="AO137" s="33"/>
      <c r="AP137" s="33"/>
      <c r="AQ137" s="241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Q137" s="33"/>
    </row>
    <row r="165" spans="17:17">
      <c r="Q165" s="3"/>
    </row>
    <row r="203" spans="17:17">
      <c r="Q203" s="3" t="s">
        <v>598</v>
      </c>
    </row>
    <row r="215" spans="17:18" ht="15.6">
      <c r="Q215" s="18">
        <f>+År!V35</f>
        <v>2066</v>
      </c>
      <c r="R215" s="2" t="s">
        <v>606</v>
      </c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R323"/>
  <sheetViews>
    <sheetView zoomScale="96" zoomScaleNormal="96" workbookViewId="0">
      <selection activeCell="A64" sqref="A64"/>
    </sheetView>
  </sheetViews>
  <sheetFormatPr baseColWidth="10" defaultRowHeight="15"/>
  <cols>
    <col min="27" max="27" width="2.453125" customWidth="1"/>
    <col min="28" max="28" width="4.81640625" customWidth="1"/>
    <col min="29" max="29" width="2.36328125" customWidth="1"/>
    <col min="30" max="30" width="9.6328125" customWidth="1"/>
    <col min="31" max="31" width="6.90625" customWidth="1"/>
    <col min="32" max="32" width="4.1796875" customWidth="1"/>
    <col min="33" max="33" width="7.81640625" customWidth="1"/>
    <col min="34" max="34" width="6.36328125" customWidth="1"/>
    <col min="35" max="35" width="7.36328125" customWidth="1"/>
    <col min="36" max="36" width="5.81640625" customWidth="1"/>
    <col min="37" max="37" width="4.36328125" customWidth="1"/>
    <col min="38" max="38" width="5" customWidth="1"/>
    <col min="39" max="39" width="7.08984375" customWidth="1"/>
    <col min="40" max="40" width="5.36328125" customWidth="1"/>
    <col min="41" max="41" width="7.453125" style="100" customWidth="1"/>
    <col min="42" max="42" width="4.6328125" customWidth="1"/>
    <col min="43" max="43" width="5.1796875" customWidth="1"/>
    <col min="44" max="44" width="4.6328125" customWidth="1"/>
    <col min="45" max="45" width="6.90625" customWidth="1"/>
    <col min="46" max="46" width="6.1796875" customWidth="1"/>
    <col min="47" max="47" width="6.81640625" customWidth="1"/>
    <col min="48" max="48" width="7.08984375" style="10" customWidth="1"/>
    <col min="49" max="49" width="6.54296875" style="10" customWidth="1"/>
    <col min="50" max="50" width="6.81640625" customWidth="1"/>
    <col min="51" max="51" width="6.90625" style="100" customWidth="1"/>
    <col min="52" max="52" width="2" style="10" customWidth="1"/>
    <col min="53" max="54" width="5.1796875" style="100" customWidth="1"/>
    <col min="55" max="55" width="7" style="1" customWidth="1"/>
    <col min="56" max="56" width="6.08984375" style="1" customWidth="1"/>
    <col min="57" max="57" width="6.6328125" style="1" customWidth="1"/>
    <col min="58" max="58" width="6.36328125" style="1" customWidth="1"/>
    <col min="59" max="59" width="7.54296875" style="1" customWidth="1"/>
    <col min="60" max="60" width="5.6328125" style="1" customWidth="1"/>
    <col min="61" max="61" width="5.1796875" style="100" customWidth="1"/>
    <col min="62" max="62" width="7.54296875" style="10" customWidth="1"/>
    <col min="64" max="64" width="14" customWidth="1"/>
    <col min="65" max="65" width="12.54296875" customWidth="1"/>
    <col min="66" max="66" width="10.90625" customWidth="1"/>
  </cols>
  <sheetData>
    <row r="1" spans="1:70" ht="15.6"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115"/>
      <c r="AP1" s="39"/>
      <c r="AQ1" s="39"/>
      <c r="AR1" s="39"/>
      <c r="AS1" s="39"/>
      <c r="AT1" s="39"/>
      <c r="AU1" s="39"/>
      <c r="AV1" s="64"/>
      <c r="AW1" s="39"/>
      <c r="AX1" s="39"/>
      <c r="AY1" s="115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/>
      <c r="BM1" s="5"/>
      <c r="BN1" s="5"/>
      <c r="BO1" s="4"/>
      <c r="BP1" s="4"/>
    </row>
    <row r="2" spans="1:70" s="176" customFormat="1" ht="31.8">
      <c r="A2" s="176" t="s">
        <v>533</v>
      </c>
      <c r="AA2" s="140"/>
      <c r="AB2" s="140"/>
      <c r="AC2" s="140"/>
      <c r="AD2" s="140" t="s">
        <v>374</v>
      </c>
      <c r="AE2" s="140"/>
      <c r="AF2" s="140"/>
      <c r="AG2" s="140"/>
      <c r="AH2" s="140"/>
      <c r="AI2" s="140"/>
      <c r="AJ2" s="140"/>
      <c r="AK2" s="140"/>
      <c r="AL2" s="140" t="s">
        <v>429</v>
      </c>
      <c r="AM2" s="140"/>
      <c r="AN2" s="140"/>
      <c r="AO2" s="140"/>
      <c r="AP2" s="410" t="str">
        <f>+År!B2</f>
        <v>GRIS</v>
      </c>
      <c r="AQ2" s="389"/>
      <c r="AR2" s="389"/>
      <c r="AS2" s="140"/>
      <c r="AT2" s="140"/>
      <c r="AU2" s="140"/>
      <c r="AV2" s="140"/>
      <c r="AW2" s="140"/>
      <c r="AX2" s="140"/>
      <c r="AY2" s="175"/>
      <c r="AZ2" s="140"/>
      <c r="BA2" s="140"/>
      <c r="BB2" s="51"/>
      <c r="BC2" s="51"/>
      <c r="BD2" s="5"/>
      <c r="BE2" s="5"/>
      <c r="BF2"/>
      <c r="BG2" s="12"/>
      <c r="BH2" s="12"/>
      <c r="BI2" s="10"/>
      <c r="BJ2"/>
      <c r="BK2"/>
      <c r="BL2"/>
      <c r="BM2"/>
      <c r="BN2"/>
      <c r="BO2"/>
      <c r="BQ2" s="185"/>
      <c r="BR2" s="185"/>
    </row>
    <row r="3" spans="1:70" s="176" customFormat="1" ht="31.8"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"/>
      <c r="BE3" s="5"/>
      <c r="BF3"/>
      <c r="BG3" s="12"/>
      <c r="BH3" s="12"/>
      <c r="BI3" s="10"/>
      <c r="BJ3"/>
      <c r="BK3"/>
      <c r="BL3"/>
      <c r="BN3" s="185"/>
      <c r="BO3" s="185"/>
    </row>
    <row r="4" spans="1:70" ht="15.6"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"/>
      <c r="BE4" s="5"/>
      <c r="BF4"/>
      <c r="BG4" s="12"/>
      <c r="BH4" s="12"/>
      <c r="BI4" s="10"/>
      <c r="BJ4"/>
      <c r="BM4" s="5"/>
      <c r="BN4" s="5"/>
      <c r="BO4" s="4"/>
      <c r="BP4" s="4"/>
    </row>
    <row r="5" spans="1:70" s="191" customFormat="1" ht="20.399999999999999"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"/>
      <c r="BE5" s="5"/>
      <c r="BF5"/>
      <c r="BG5" s="12"/>
      <c r="BH5" s="12"/>
      <c r="BI5" s="10"/>
      <c r="BJ5" s="205"/>
      <c r="BK5" s="205"/>
      <c r="BL5" s="205"/>
      <c r="BM5" s="205"/>
      <c r="BN5" s="149"/>
      <c r="BO5" s="149"/>
      <c r="BP5" s="149"/>
      <c r="BQ5" s="206"/>
      <c r="BR5" s="207"/>
    </row>
    <row r="6" spans="1:70" ht="18.75" customHeight="1">
      <c r="AU6" s="3"/>
      <c r="AZ6" s="79"/>
      <c r="BB6" s="51"/>
      <c r="BC6" s="51"/>
      <c r="BD6" s="5"/>
      <c r="BE6" s="5"/>
      <c r="BF6"/>
      <c r="BG6" s="12"/>
      <c r="BH6" s="12"/>
      <c r="BI6" s="10"/>
      <c r="BJ6"/>
      <c r="BM6" s="5"/>
      <c r="BN6" s="5"/>
      <c r="BO6" s="4"/>
      <c r="BP6" s="4"/>
    </row>
    <row r="7" spans="1:70" ht="17.25" customHeight="1">
      <c r="AU7" s="3"/>
      <c r="AZ7" s="79"/>
      <c r="BB7" s="51"/>
      <c r="BC7" s="51"/>
      <c r="BD7" s="5"/>
      <c r="BE7" s="5"/>
      <c r="BF7"/>
      <c r="BG7" s="12"/>
      <c r="BH7" s="12"/>
      <c r="BI7" s="10"/>
      <c r="BJ7"/>
    </row>
    <row r="8" spans="1:70" ht="18" customHeight="1">
      <c r="AU8" s="3"/>
      <c r="AZ8" s="79"/>
      <c r="BB8" s="51"/>
      <c r="BC8" s="51"/>
      <c r="BD8" s="5"/>
      <c r="BE8" s="5"/>
      <c r="BF8"/>
      <c r="BG8" s="12"/>
      <c r="BH8" s="12"/>
      <c r="BI8" s="10"/>
      <c r="BJ8"/>
    </row>
    <row r="9" spans="1:70" ht="15.6">
      <c r="AU9" s="3"/>
      <c r="AZ9" s="79"/>
      <c r="BB9" s="51"/>
      <c r="BC9" s="51"/>
      <c r="BD9" s="5"/>
      <c r="BE9" s="5"/>
      <c r="BF9"/>
      <c r="BG9" s="12"/>
      <c r="BH9" s="12"/>
      <c r="BI9" s="10"/>
      <c r="BJ9"/>
    </row>
    <row r="10" spans="1:70" ht="15.6">
      <c r="AU10" s="3"/>
      <c r="AZ10" s="79"/>
      <c r="BB10" s="51"/>
      <c r="BC10" s="51"/>
      <c r="BD10" s="5"/>
      <c r="BE10" s="5"/>
      <c r="BF10"/>
      <c r="BG10" s="12"/>
      <c r="BH10" s="12"/>
      <c r="BI10" s="10"/>
      <c r="BJ10"/>
    </row>
    <row r="11" spans="1:70" ht="15.6">
      <c r="AU11" s="3"/>
      <c r="AZ11" s="79"/>
      <c r="BB11" s="51"/>
      <c r="BC11" s="51"/>
      <c r="BD11" s="5"/>
      <c r="BE11" s="5"/>
      <c r="BF11"/>
      <c r="BG11" s="12"/>
      <c r="BH11" s="12"/>
      <c r="BI11" s="10"/>
      <c r="BJ11"/>
    </row>
    <row r="12" spans="1:70" ht="15.6">
      <c r="AU12" s="3"/>
      <c r="AZ12" s="79"/>
      <c r="BB12" s="51"/>
      <c r="BC12" s="51"/>
      <c r="BD12" s="5"/>
      <c r="BE12" s="5"/>
      <c r="BF12"/>
      <c r="BG12" s="12"/>
      <c r="BH12" s="12"/>
      <c r="BI12" s="10"/>
      <c r="BJ12"/>
    </row>
    <row r="13" spans="1:70" ht="15.6">
      <c r="AU13" s="3"/>
      <c r="AZ13" s="79"/>
      <c r="BB13" s="51"/>
      <c r="BC13" s="51"/>
      <c r="BD13" s="5"/>
      <c r="BE13" s="5"/>
      <c r="BF13"/>
      <c r="BG13" s="12"/>
      <c r="BH13" s="12"/>
      <c r="BI13" s="10"/>
      <c r="BJ13" s="4"/>
      <c r="BK13" s="4"/>
    </row>
    <row r="14" spans="1:70" ht="15.6">
      <c r="AU14" s="3"/>
      <c r="AZ14" s="79"/>
      <c r="BB14" s="51"/>
      <c r="BC14" s="51"/>
      <c r="BD14" s="5"/>
      <c r="BE14" s="5"/>
      <c r="BF14"/>
      <c r="BG14" s="12"/>
      <c r="BH14" s="12"/>
      <c r="BI14" s="10"/>
      <c r="BK14" s="10"/>
    </row>
    <row r="15" spans="1:70" s="3" customFormat="1" ht="15.6"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 s="100"/>
      <c r="AP15"/>
      <c r="AQ15"/>
      <c r="AR15"/>
      <c r="AS15"/>
      <c r="AT15"/>
      <c r="AV15" s="10"/>
      <c r="AW15" s="10"/>
      <c r="AX15"/>
      <c r="AY15" s="100"/>
      <c r="AZ15" s="79"/>
      <c r="BA15" s="100"/>
      <c r="BB15" s="51"/>
      <c r="BC15" s="51"/>
      <c r="BD15" s="5"/>
      <c r="BE15" s="5"/>
      <c r="BF15"/>
      <c r="BG15" s="12"/>
      <c r="BH15" s="12"/>
      <c r="BI15" s="10"/>
      <c r="BJ15" s="15"/>
      <c r="BK15" s="15"/>
    </row>
    <row r="16" spans="1:70" ht="15.6">
      <c r="AU16" s="3"/>
      <c r="AZ16" s="79"/>
      <c r="BB16" s="51"/>
      <c r="BC16" s="51"/>
      <c r="BD16" s="5"/>
      <c r="BE16" s="5"/>
      <c r="BF16"/>
      <c r="BG16" s="12"/>
      <c r="BH16" s="12"/>
      <c r="BI16" s="10"/>
      <c r="BK16" s="10"/>
    </row>
    <row r="17" spans="47:63" ht="15.6">
      <c r="AU17" s="3"/>
      <c r="AZ17" s="79"/>
      <c r="BB17" s="51"/>
      <c r="BC17" s="51"/>
      <c r="BD17" s="5"/>
      <c r="BE17" s="5"/>
      <c r="BF17"/>
      <c r="BG17" s="12"/>
      <c r="BH17" s="12"/>
      <c r="BI17" s="10"/>
      <c r="BK17" s="10"/>
    </row>
    <row r="18" spans="47:63" ht="15.6">
      <c r="AU18" s="3"/>
      <c r="AZ18" s="79"/>
      <c r="BB18" s="51"/>
      <c r="BC18" s="51"/>
      <c r="BD18" s="5"/>
      <c r="BE18" s="5"/>
      <c r="BF18"/>
      <c r="BG18" s="12"/>
      <c r="BH18" s="12"/>
      <c r="BI18" s="10"/>
      <c r="BK18" s="10"/>
    </row>
    <row r="19" spans="47:63" ht="15.6">
      <c r="AU19" s="3"/>
      <c r="AZ19" s="79"/>
      <c r="BB19" s="51"/>
      <c r="BC19" s="51"/>
      <c r="BD19" s="5"/>
      <c r="BE19" s="5"/>
      <c r="BF19"/>
      <c r="BG19" s="12"/>
      <c r="BH19" s="12"/>
      <c r="BI19" s="10"/>
      <c r="BK19" s="10"/>
    </row>
    <row r="20" spans="47:63" ht="15.6">
      <c r="AU20" s="3"/>
      <c r="AZ20" s="79"/>
      <c r="BB20" s="51"/>
      <c r="BC20" s="51"/>
      <c r="BD20" s="5"/>
      <c r="BE20" s="5"/>
      <c r="BF20"/>
      <c r="BG20" s="12"/>
      <c r="BH20" s="12"/>
      <c r="BI20" s="10"/>
      <c r="BK20" s="10"/>
    </row>
    <row r="21" spans="47:63" ht="15.6">
      <c r="AU21" s="3"/>
      <c r="AZ21" s="79"/>
      <c r="BB21" s="51"/>
      <c r="BC21" s="51"/>
      <c r="BD21" s="5"/>
      <c r="BE21" s="5"/>
      <c r="BF21"/>
      <c r="BG21" s="12"/>
      <c r="BH21" s="12"/>
      <c r="BI21" s="10"/>
      <c r="BK21" s="10"/>
    </row>
    <row r="22" spans="47:63" ht="16.5" customHeight="1">
      <c r="AU22" s="3"/>
      <c r="AZ22" s="79"/>
      <c r="BB22" s="51"/>
      <c r="BC22" s="51"/>
      <c r="BD22" s="5"/>
      <c r="BE22" s="5"/>
      <c r="BF22"/>
      <c r="BG22" s="12"/>
      <c r="BH22" s="12"/>
      <c r="BI22" s="10"/>
      <c r="BK22" s="10"/>
    </row>
    <row r="23" spans="47:63" ht="16.5" customHeight="1">
      <c r="AU23" s="3"/>
      <c r="AZ23" s="79"/>
      <c r="BB23" s="51"/>
      <c r="BC23" s="51"/>
      <c r="BD23" s="5"/>
      <c r="BE23" s="5"/>
      <c r="BF23"/>
      <c r="BG23" s="12"/>
      <c r="BH23" s="12"/>
      <c r="BI23" s="10"/>
      <c r="BK23" s="10"/>
    </row>
    <row r="24" spans="47:63" ht="15.6">
      <c r="AU24" s="3"/>
      <c r="AZ24" s="79"/>
      <c r="BB24" s="51"/>
      <c r="BC24" s="51"/>
      <c r="BD24" s="5"/>
      <c r="BE24" s="5"/>
      <c r="BF24"/>
      <c r="BG24" s="12"/>
      <c r="BH24" s="12"/>
      <c r="BI24" s="10"/>
      <c r="BK24" s="10"/>
    </row>
    <row r="25" spans="47:63" ht="17.25" customHeight="1">
      <c r="AU25" s="3"/>
      <c r="AZ25" s="79"/>
      <c r="BB25" s="51"/>
      <c r="BC25" s="51"/>
      <c r="BD25" s="5"/>
      <c r="BE25" s="5"/>
      <c r="BF25"/>
      <c r="BG25" s="12"/>
      <c r="BH25" s="12"/>
      <c r="BI25" s="10"/>
      <c r="BK25" s="10"/>
    </row>
    <row r="26" spans="47:63" ht="15.6">
      <c r="AU26" s="3"/>
      <c r="AZ26" s="79"/>
      <c r="BB26" s="51"/>
      <c r="BC26" s="51"/>
      <c r="BD26" s="5"/>
      <c r="BE26" s="5"/>
      <c r="BF26"/>
      <c r="BG26" s="12"/>
      <c r="BH26" s="12"/>
      <c r="BI26" s="10"/>
      <c r="BK26" s="10"/>
    </row>
    <row r="27" spans="47:63" ht="15.6">
      <c r="AU27" s="3"/>
      <c r="AZ27" s="79"/>
      <c r="BB27" s="51"/>
      <c r="BC27" s="51"/>
      <c r="BD27" s="5"/>
      <c r="BE27" s="5"/>
      <c r="BF27"/>
      <c r="BG27" s="12"/>
      <c r="BH27" s="12"/>
      <c r="BI27" s="10"/>
      <c r="BK27" s="10"/>
    </row>
    <row r="28" spans="47:63" ht="21">
      <c r="AU28" s="3"/>
      <c r="AZ28" s="79"/>
      <c r="BB28" s="51"/>
      <c r="BC28" s="51"/>
      <c r="BD28" s="5"/>
      <c r="BE28" s="5"/>
      <c r="BF28"/>
      <c r="BG28" s="49"/>
      <c r="BH28" s="49"/>
      <c r="BI28" s="10"/>
      <c r="BK28" s="10"/>
    </row>
    <row r="29" spans="47:63" ht="15.6">
      <c r="AU29" s="3"/>
      <c r="AZ29" s="79"/>
      <c r="BB29" s="51"/>
      <c r="BC29" s="51"/>
      <c r="BD29" s="5"/>
      <c r="BE29" s="5"/>
      <c r="BF29"/>
      <c r="BG29"/>
      <c r="BH29"/>
      <c r="BI29"/>
      <c r="BJ29"/>
    </row>
    <row r="30" spans="47:63" ht="15.6">
      <c r="AU30" s="3"/>
      <c r="AZ30" s="79"/>
      <c r="BB30" s="51"/>
      <c r="BC30" s="51"/>
      <c r="BD30" s="5"/>
      <c r="BE30" s="5"/>
      <c r="BF30"/>
      <c r="BH30" s="5"/>
      <c r="BI30"/>
      <c r="BJ30"/>
    </row>
    <row r="31" spans="47:63" ht="15.6">
      <c r="AU31" s="3"/>
      <c r="AZ31" s="79"/>
      <c r="BB31" s="51"/>
      <c r="BC31" s="51"/>
      <c r="BD31" s="5"/>
      <c r="BE31" s="5"/>
      <c r="BF31"/>
      <c r="BG31"/>
      <c r="BH31"/>
      <c r="BI31"/>
      <c r="BJ31"/>
    </row>
    <row r="32" spans="47:63" ht="15.6">
      <c r="AU32" s="3"/>
      <c r="AZ32" s="79"/>
      <c r="BB32" s="51"/>
      <c r="BC32" s="51"/>
      <c r="BD32" s="5"/>
      <c r="BE32" s="5"/>
      <c r="BF32"/>
      <c r="BG32"/>
      <c r="BH32"/>
      <c r="BI32"/>
      <c r="BJ32"/>
    </row>
    <row r="33" spans="47:62" ht="15.6">
      <c r="AU33" s="3"/>
      <c r="AZ33" s="79"/>
      <c r="BB33" s="51"/>
      <c r="BC33" s="51"/>
      <c r="BD33" s="5"/>
      <c r="BE33" s="5"/>
      <c r="BF33"/>
      <c r="BG33"/>
      <c r="BH33"/>
      <c r="BI33"/>
      <c r="BJ33"/>
    </row>
    <row r="34" spans="47:62" ht="15.6">
      <c r="AU34" s="3"/>
      <c r="AZ34" s="79"/>
      <c r="BB34" s="51"/>
      <c r="BC34" s="51"/>
      <c r="BD34" s="5"/>
      <c r="BE34" s="5"/>
      <c r="BF34"/>
      <c r="BG34"/>
      <c r="BH34"/>
      <c r="BI34"/>
      <c r="BJ34"/>
    </row>
    <row r="35" spans="47:62" ht="15.6">
      <c r="AU35" s="3"/>
      <c r="AZ35" s="79"/>
      <c r="BB35" s="51"/>
      <c r="BC35" s="51"/>
      <c r="BD35" s="5"/>
      <c r="BE35" s="5"/>
      <c r="BF35"/>
      <c r="BG35"/>
      <c r="BH35"/>
      <c r="BI35"/>
      <c r="BJ35"/>
    </row>
    <row r="36" spans="47:62" ht="15.6">
      <c r="AU36" s="3"/>
      <c r="AZ36" s="79"/>
      <c r="BB36" s="51"/>
      <c r="BC36" s="51"/>
      <c r="BD36" s="5"/>
      <c r="BE36" s="5"/>
      <c r="BF36"/>
      <c r="BG36"/>
      <c r="BH36"/>
      <c r="BI36"/>
      <c r="BJ36"/>
    </row>
    <row r="37" spans="47:62" ht="15.6">
      <c r="AU37" s="3"/>
      <c r="AZ37" s="79"/>
      <c r="BB37" s="51"/>
      <c r="BC37" s="51"/>
      <c r="BD37" s="5"/>
      <c r="BE37" s="5"/>
      <c r="BF37"/>
      <c r="BG37"/>
      <c r="BH37"/>
      <c r="BI37"/>
      <c r="BJ37"/>
    </row>
    <row r="38" spans="47:62" ht="15.6">
      <c r="AU38" s="3"/>
      <c r="AZ38" s="79"/>
      <c r="BB38" s="51"/>
      <c r="BC38" s="51"/>
      <c r="BD38" s="5"/>
      <c r="BE38" s="5"/>
      <c r="BF38"/>
      <c r="BG38"/>
      <c r="BH38"/>
      <c r="BI38"/>
      <c r="BJ38"/>
    </row>
    <row r="39" spans="47:62" ht="15.6">
      <c r="AU39" s="3"/>
      <c r="AZ39" s="79"/>
      <c r="BB39" s="51"/>
      <c r="BC39" s="51"/>
      <c r="BD39" s="5"/>
      <c r="BE39" s="5"/>
      <c r="BF39"/>
      <c r="BG39"/>
      <c r="BH39"/>
      <c r="BI39"/>
      <c r="BJ39"/>
    </row>
    <row r="40" spans="47:62" ht="15.6">
      <c r="AU40" s="3"/>
      <c r="AZ40" s="79"/>
      <c r="BB40" s="51"/>
      <c r="BC40" s="51"/>
      <c r="BD40" s="5"/>
      <c r="BE40" s="5"/>
      <c r="BF40"/>
      <c r="BG40"/>
      <c r="BH40"/>
      <c r="BI40"/>
      <c r="BJ40"/>
    </row>
    <row r="41" spans="47:62" ht="15.6">
      <c r="AU41" s="3"/>
      <c r="AZ41" s="79"/>
      <c r="BB41" s="51"/>
      <c r="BC41" s="51"/>
      <c r="BD41" s="5"/>
      <c r="BE41" s="5"/>
      <c r="BF41"/>
      <c r="BG41"/>
      <c r="BH41"/>
      <c r="BI41"/>
      <c r="BJ41"/>
    </row>
    <row r="42" spans="47:62" ht="15.6">
      <c r="AU42" s="3"/>
      <c r="AZ42" s="79"/>
      <c r="BB42" s="51"/>
      <c r="BC42" s="51"/>
      <c r="BD42" s="5"/>
      <c r="BE42" s="5"/>
      <c r="BF42"/>
      <c r="BG42"/>
      <c r="BH42"/>
      <c r="BI42"/>
      <c r="BJ42"/>
    </row>
    <row r="43" spans="47:62" ht="15.6">
      <c r="AU43" s="3"/>
      <c r="AZ43" s="79"/>
      <c r="BB43" s="51"/>
      <c r="BC43" s="51"/>
      <c r="BD43" s="5"/>
      <c r="BE43" s="5"/>
      <c r="BF43"/>
      <c r="BG43"/>
      <c r="BH43"/>
      <c r="BI43"/>
      <c r="BJ43"/>
    </row>
    <row r="44" spans="47:62" ht="15.6">
      <c r="AU44" s="3"/>
      <c r="AZ44" s="79"/>
      <c r="BB44" s="51"/>
      <c r="BC44" s="51"/>
      <c r="BD44" s="5"/>
      <c r="BE44" s="5"/>
      <c r="BF44"/>
      <c r="BG44"/>
      <c r="BH44"/>
      <c r="BI44"/>
      <c r="BJ44"/>
    </row>
    <row r="45" spans="47:62" ht="15.6">
      <c r="AU45" s="3"/>
      <c r="AZ45" s="79"/>
      <c r="BB45" s="51"/>
      <c r="BC45" s="51"/>
      <c r="BD45" s="5"/>
      <c r="BE45" s="5"/>
      <c r="BF45"/>
      <c r="BG45"/>
      <c r="BH45"/>
      <c r="BI45"/>
      <c r="BJ45"/>
    </row>
    <row r="46" spans="47:62" ht="15.6">
      <c r="AU46" s="3"/>
      <c r="AZ46" s="79"/>
      <c r="BB46" s="51"/>
      <c r="BC46" s="51"/>
      <c r="BD46" s="5"/>
      <c r="BE46" s="5"/>
      <c r="BF46"/>
      <c r="BG46"/>
      <c r="BH46"/>
      <c r="BI46"/>
      <c r="BJ46"/>
    </row>
    <row r="47" spans="47:62" ht="15.6">
      <c r="AU47" s="3"/>
      <c r="AZ47" s="79"/>
      <c r="BB47" s="51"/>
      <c r="BC47" s="51"/>
      <c r="BD47" s="5"/>
      <c r="BE47" s="5"/>
      <c r="BF47"/>
      <c r="BG47"/>
      <c r="BH47"/>
      <c r="BI47"/>
      <c r="BJ47"/>
    </row>
    <row r="48" spans="47:62" ht="15.6">
      <c r="AU48" s="3"/>
      <c r="AZ48" s="79"/>
      <c r="BB48" s="51"/>
      <c r="BC48" s="51"/>
      <c r="BD48" s="5"/>
      <c r="BE48" s="5"/>
      <c r="BF48"/>
      <c r="BG48"/>
      <c r="BH48"/>
      <c r="BI48"/>
      <c r="BJ48"/>
    </row>
    <row r="49" spans="47:62" ht="15.6">
      <c r="AU49" s="3"/>
      <c r="AZ49" s="79"/>
      <c r="BB49" s="51"/>
      <c r="BC49" s="51"/>
      <c r="BD49" s="5"/>
      <c r="BE49" s="5"/>
      <c r="BF49"/>
      <c r="BG49"/>
      <c r="BH49"/>
      <c r="BI49"/>
      <c r="BJ49"/>
    </row>
    <row r="50" spans="47:62" ht="15.6">
      <c r="AU50" s="3"/>
      <c r="AZ50" s="79"/>
      <c r="BB50" s="51"/>
      <c r="BC50" s="51"/>
      <c r="BD50" s="5"/>
      <c r="BE50" s="5"/>
      <c r="BF50"/>
      <c r="BG50"/>
      <c r="BH50"/>
      <c r="BI50"/>
      <c r="BJ50"/>
    </row>
    <row r="51" spans="47:62" ht="15.6">
      <c r="AU51" s="3"/>
      <c r="AZ51" s="79"/>
      <c r="BB51" s="51"/>
      <c r="BC51" s="51"/>
      <c r="BD51" s="5"/>
      <c r="BE51" s="5"/>
      <c r="BF51"/>
      <c r="BG51"/>
      <c r="BH51"/>
      <c r="BI51"/>
      <c r="BJ51"/>
    </row>
    <row r="52" spans="47:62" ht="15.6">
      <c r="AU52" s="3"/>
      <c r="AZ52" s="79"/>
      <c r="BB52" s="51"/>
      <c r="BC52" s="51"/>
      <c r="BD52" s="5"/>
      <c r="BE52" s="5"/>
      <c r="BF52"/>
      <c r="BG52"/>
      <c r="BH52"/>
      <c r="BI52"/>
      <c r="BJ52"/>
    </row>
    <row r="53" spans="47:62" ht="15.6">
      <c r="AU53" s="3"/>
      <c r="AZ53" s="79"/>
      <c r="BB53" s="51"/>
      <c r="BC53" s="51"/>
      <c r="BD53" s="5"/>
      <c r="BE53" s="5"/>
      <c r="BF53"/>
      <c r="BG53"/>
      <c r="BH53"/>
      <c r="BI53"/>
      <c r="BJ53"/>
    </row>
    <row r="54" spans="47:62" ht="15.6">
      <c r="AU54" s="3"/>
      <c r="AZ54" s="79"/>
      <c r="BB54" s="51"/>
      <c r="BC54" s="51"/>
      <c r="BD54" s="5"/>
      <c r="BE54" s="5"/>
      <c r="BF54"/>
      <c r="BG54"/>
      <c r="BH54"/>
      <c r="BI54"/>
      <c r="BJ54"/>
    </row>
    <row r="55" spans="47:62" ht="15.6">
      <c r="AU55" s="3"/>
      <c r="AZ55" s="79"/>
      <c r="BB55" s="51"/>
      <c r="BC55" s="51"/>
      <c r="BD55" s="5"/>
      <c r="BE55" s="5"/>
      <c r="BF55"/>
      <c r="BG55"/>
      <c r="BH55"/>
      <c r="BI55"/>
      <c r="BJ55"/>
    </row>
    <row r="56" spans="47:62" ht="15.6">
      <c r="AU56" s="3"/>
      <c r="AZ56" s="79"/>
      <c r="BB56" s="51"/>
      <c r="BC56" s="51"/>
      <c r="BD56" s="5"/>
      <c r="BE56" s="5"/>
      <c r="BF56"/>
      <c r="BG56"/>
      <c r="BH56"/>
      <c r="BI56"/>
      <c r="BJ56"/>
    </row>
    <row r="57" spans="47:62" ht="15.6">
      <c r="AU57" s="3"/>
      <c r="AZ57" s="79"/>
      <c r="BB57" s="51"/>
      <c r="BC57" s="51"/>
      <c r="BD57" s="5"/>
      <c r="BE57" s="5"/>
      <c r="BF57"/>
      <c r="BG57"/>
      <c r="BH57"/>
      <c r="BI57"/>
      <c r="BJ57"/>
    </row>
    <row r="58" spans="47:62" ht="15.6">
      <c r="AU58" s="3"/>
      <c r="AZ58" s="79"/>
      <c r="BB58" s="51"/>
      <c r="BC58" s="51"/>
      <c r="BD58" s="5"/>
      <c r="BE58" s="5"/>
      <c r="BF58"/>
      <c r="BG58"/>
      <c r="BH58"/>
      <c r="BI58"/>
      <c r="BJ58"/>
    </row>
    <row r="59" spans="47:62" ht="15.6">
      <c r="AU59" s="3"/>
      <c r="AZ59" s="79"/>
      <c r="BB59" s="51"/>
      <c r="BC59" s="51"/>
      <c r="BD59" s="5"/>
      <c r="BE59" s="5"/>
      <c r="BF59"/>
      <c r="BG59"/>
      <c r="BH59"/>
      <c r="BI59"/>
      <c r="BJ59"/>
    </row>
    <row r="60" spans="47:62" ht="15.6">
      <c r="AU60" s="3"/>
      <c r="AZ60" s="79"/>
      <c r="BB60" s="51"/>
      <c r="BC60" s="51"/>
      <c r="BD60" s="5"/>
      <c r="BE60" s="5"/>
      <c r="BF60"/>
      <c r="BG60"/>
      <c r="BH60"/>
      <c r="BI60"/>
      <c r="BJ60"/>
    </row>
    <row r="61" spans="47:62" ht="15.6">
      <c r="AU61" s="3"/>
      <c r="AZ61" s="79"/>
      <c r="BB61" s="51"/>
      <c r="BC61" s="51"/>
      <c r="BD61" s="5"/>
      <c r="BE61" s="5"/>
      <c r="BF61"/>
      <c r="BG61"/>
      <c r="BH61"/>
      <c r="BI61"/>
      <c r="BJ61"/>
    </row>
    <row r="62" spans="47:62" ht="15.6">
      <c r="AU62" s="3"/>
      <c r="AZ62" s="79"/>
      <c r="BB62" s="51"/>
      <c r="BC62" s="51"/>
      <c r="BD62" s="5"/>
      <c r="BE62" s="5"/>
      <c r="BF62"/>
      <c r="BG62"/>
      <c r="BH62"/>
      <c r="BI62"/>
      <c r="BJ62"/>
    </row>
    <row r="63" spans="47:62" ht="15.6">
      <c r="AU63" s="3"/>
      <c r="AZ63" s="79"/>
      <c r="BB63" s="51"/>
      <c r="BC63" s="51"/>
      <c r="BD63" s="5"/>
      <c r="BE63" s="5"/>
      <c r="BF63"/>
      <c r="BG63"/>
      <c r="BH63"/>
      <c r="BI63"/>
      <c r="BJ63"/>
    </row>
    <row r="64" spans="47:62" ht="15.6">
      <c r="AU64" s="3"/>
      <c r="AZ64" s="79"/>
      <c r="BB64" s="51"/>
      <c r="BC64" s="51"/>
      <c r="BD64" s="5"/>
      <c r="BE64" s="5"/>
      <c r="BF64"/>
      <c r="BG64"/>
      <c r="BH64"/>
      <c r="BI64"/>
      <c r="BJ64"/>
    </row>
    <row r="65" spans="47:62" ht="15.6">
      <c r="AU65" s="3"/>
      <c r="AZ65" s="79"/>
      <c r="BB65" s="51"/>
      <c r="BC65" s="51"/>
      <c r="BD65" s="5"/>
      <c r="BE65" s="5"/>
      <c r="BF65"/>
      <c r="BG65"/>
      <c r="BH65"/>
      <c r="BI65"/>
      <c r="BJ65"/>
    </row>
    <row r="66" spans="47:62" ht="15.6">
      <c r="AU66" s="3"/>
      <c r="AZ66" s="79"/>
      <c r="BB66" s="51"/>
      <c r="BC66" s="51"/>
      <c r="BD66" s="5"/>
      <c r="BE66" s="5"/>
      <c r="BF66"/>
      <c r="BG66"/>
      <c r="BH66"/>
      <c r="BI66"/>
      <c r="BJ66"/>
    </row>
    <row r="67" spans="47:62" ht="15.6">
      <c r="AU67" s="3"/>
      <c r="AZ67" s="79"/>
      <c r="BB67" s="51"/>
      <c r="BC67" s="51"/>
      <c r="BD67" s="5"/>
      <c r="BE67" s="5"/>
      <c r="BF67"/>
      <c r="BG67"/>
      <c r="BH67"/>
      <c r="BI67"/>
      <c r="BJ67"/>
    </row>
    <row r="68" spans="47:62" ht="15.6">
      <c r="AU68" s="3"/>
      <c r="AZ68" s="79"/>
      <c r="BB68" s="51"/>
      <c r="BC68" s="51"/>
      <c r="BD68" s="5"/>
      <c r="BE68" s="5"/>
      <c r="BF68"/>
      <c r="BG68"/>
      <c r="BH68"/>
      <c r="BI68"/>
      <c r="BJ68"/>
    </row>
    <row r="69" spans="47:62" ht="15.6">
      <c r="AU69" s="3"/>
      <c r="AZ69" s="79"/>
      <c r="BB69" s="51"/>
      <c r="BC69" s="51"/>
      <c r="BD69" s="5"/>
      <c r="BE69" s="5"/>
      <c r="BF69"/>
      <c r="BG69"/>
      <c r="BH69"/>
      <c r="BI69"/>
      <c r="BJ69"/>
    </row>
    <row r="70" spans="47:62" ht="15.6">
      <c r="AU70" s="3"/>
      <c r="AZ70" s="79"/>
      <c r="BB70" s="51"/>
      <c r="BC70" s="51"/>
      <c r="BD70" s="5"/>
      <c r="BE70" s="5"/>
      <c r="BF70"/>
      <c r="BG70"/>
      <c r="BH70"/>
      <c r="BI70"/>
      <c r="BJ70"/>
    </row>
    <row r="71" spans="47:62" ht="15.6">
      <c r="AU71" s="3"/>
      <c r="AZ71" s="79"/>
      <c r="BB71" s="51"/>
      <c r="BC71" s="51"/>
      <c r="BD71" s="5"/>
      <c r="BE71" s="5"/>
      <c r="BF71"/>
      <c r="BG71"/>
      <c r="BH71"/>
      <c r="BI71"/>
      <c r="BJ71"/>
    </row>
    <row r="72" spans="47:62" ht="15.6">
      <c r="AU72" s="3"/>
      <c r="AZ72" s="79"/>
      <c r="BB72" s="51"/>
      <c r="BC72" s="51"/>
      <c r="BD72" s="5"/>
      <c r="BE72" s="5"/>
      <c r="BF72"/>
      <c r="BG72"/>
      <c r="BH72"/>
      <c r="BI72"/>
      <c r="BJ72"/>
    </row>
    <row r="73" spans="47:62" ht="15.6">
      <c r="AU73" s="3"/>
      <c r="AZ73" s="79"/>
      <c r="BB73" s="51"/>
      <c r="BC73" s="51"/>
      <c r="BD73" s="5"/>
      <c r="BE73" s="5"/>
      <c r="BF73"/>
      <c r="BG73"/>
      <c r="BH73"/>
      <c r="BI73"/>
      <c r="BJ73"/>
    </row>
    <row r="74" spans="47:62" ht="15.6">
      <c r="AU74" s="3"/>
      <c r="AZ74" s="79"/>
      <c r="BB74" s="51"/>
      <c r="BC74" s="51"/>
      <c r="BD74" s="5"/>
      <c r="BE74" s="5"/>
      <c r="BF74"/>
      <c r="BG74"/>
      <c r="BH74"/>
      <c r="BI74"/>
      <c r="BJ74"/>
    </row>
    <row r="75" spans="47:62" ht="15.6">
      <c r="AU75" s="3"/>
      <c r="AZ75" s="79"/>
      <c r="BB75" s="51"/>
      <c r="BC75" s="51"/>
      <c r="BD75" s="5"/>
      <c r="BE75" s="5"/>
      <c r="BF75"/>
      <c r="BG75"/>
      <c r="BH75"/>
      <c r="BI75"/>
      <c r="BJ75"/>
    </row>
    <row r="76" spans="47:62" ht="15.6">
      <c r="AU76" s="3"/>
      <c r="AZ76" s="79"/>
      <c r="BB76" s="51"/>
      <c r="BC76" s="51"/>
      <c r="BD76" s="5"/>
      <c r="BE76" s="5"/>
      <c r="BF76"/>
      <c r="BG76"/>
      <c r="BH76"/>
      <c r="BI76"/>
      <c r="BJ76"/>
    </row>
    <row r="77" spans="47:62" ht="15.6">
      <c r="AU77" s="3"/>
      <c r="AZ77" s="79"/>
      <c r="BB77" s="51"/>
      <c r="BC77" s="51"/>
      <c r="BD77" s="5"/>
      <c r="BE77" s="5"/>
      <c r="BF77"/>
      <c r="BG77"/>
      <c r="BH77"/>
      <c r="BI77"/>
      <c r="BJ77"/>
    </row>
    <row r="78" spans="47:62" ht="15.6">
      <c r="AU78" s="3"/>
      <c r="AZ78" s="79"/>
      <c r="BB78" s="51"/>
      <c r="BC78" s="51"/>
      <c r="BD78" s="5"/>
      <c r="BE78" s="5"/>
      <c r="BF78"/>
      <c r="BG78"/>
      <c r="BH78"/>
      <c r="BI78"/>
      <c r="BJ78"/>
    </row>
    <row r="79" spans="47:62" ht="15.6">
      <c r="AU79" s="3"/>
      <c r="AZ79" s="79"/>
      <c r="BB79" s="51"/>
      <c r="BC79" s="51"/>
      <c r="BD79" s="5"/>
      <c r="BE79" s="5"/>
      <c r="BF79"/>
      <c r="BG79"/>
      <c r="BH79"/>
      <c r="BI79"/>
      <c r="BJ79"/>
    </row>
    <row r="80" spans="47:62" ht="15.6">
      <c r="AU80" s="3"/>
      <c r="AZ80" s="79"/>
      <c r="BB80" s="51"/>
      <c r="BC80" s="51"/>
      <c r="BD80" s="5"/>
      <c r="BE80" s="5"/>
      <c r="BF80"/>
      <c r="BG80"/>
      <c r="BH80"/>
      <c r="BI80"/>
      <c r="BJ80"/>
    </row>
    <row r="81" spans="47:62" ht="15.6">
      <c r="AU81" s="3"/>
      <c r="AZ81" s="79"/>
      <c r="BB81" s="51"/>
      <c r="BC81" s="51"/>
      <c r="BD81" s="5"/>
      <c r="BE81" s="5"/>
      <c r="BF81"/>
      <c r="BG81"/>
      <c r="BH81"/>
      <c r="BI81"/>
      <c r="BJ81"/>
    </row>
    <row r="82" spans="47:62" ht="15.6">
      <c r="AU82" s="3"/>
      <c r="AZ82" s="79"/>
      <c r="BB82" s="51"/>
      <c r="BC82" s="51"/>
      <c r="BD82" s="5"/>
      <c r="BE82" s="5"/>
      <c r="BF82"/>
      <c r="BG82"/>
      <c r="BH82"/>
      <c r="BI82"/>
      <c r="BJ82"/>
    </row>
    <row r="83" spans="47:62" ht="15.6">
      <c r="AU83" s="3"/>
      <c r="AZ83" s="79"/>
      <c r="BB83" s="51"/>
      <c r="BC83" s="51"/>
      <c r="BD83" s="5"/>
      <c r="BE83" s="5"/>
      <c r="BF83"/>
      <c r="BG83"/>
      <c r="BH83"/>
      <c r="BI83"/>
      <c r="BJ83"/>
    </row>
    <row r="84" spans="47:62" ht="15.6">
      <c r="AU84" s="3"/>
      <c r="AZ84" s="79"/>
      <c r="BB84" s="51"/>
      <c r="BC84" s="51"/>
      <c r="BD84" s="5"/>
      <c r="BE84" s="5"/>
      <c r="BF84"/>
      <c r="BG84"/>
      <c r="BH84"/>
      <c r="BI84"/>
      <c r="BJ84"/>
    </row>
    <row r="85" spans="47:62" ht="15.6">
      <c r="AU85" s="3"/>
      <c r="AZ85" s="79"/>
      <c r="BB85" s="51"/>
      <c r="BC85" s="51"/>
      <c r="BD85" s="5"/>
      <c r="BE85" s="5"/>
      <c r="BF85"/>
      <c r="BG85"/>
      <c r="BH85"/>
      <c r="BI85"/>
      <c r="BJ85"/>
    </row>
    <row r="86" spans="47:62" ht="15.6">
      <c r="AU86" s="3"/>
      <c r="AZ86" s="79"/>
      <c r="BB86" s="51"/>
      <c r="BC86" s="51"/>
      <c r="BD86" s="5"/>
      <c r="BE86" s="5"/>
      <c r="BF86"/>
      <c r="BG86"/>
      <c r="BH86"/>
      <c r="BI86"/>
      <c r="BJ86"/>
    </row>
    <row r="87" spans="47:62" ht="15.6">
      <c r="AU87" s="3"/>
      <c r="AZ87" s="79"/>
      <c r="BB87" s="51"/>
      <c r="BC87" s="51"/>
      <c r="BD87" s="5"/>
      <c r="BE87" s="5"/>
      <c r="BF87"/>
      <c r="BG87"/>
      <c r="BH87"/>
      <c r="BI87"/>
      <c r="BJ87"/>
    </row>
    <row r="88" spans="47:62" ht="15.6">
      <c r="AU88" s="3"/>
      <c r="AZ88" s="79"/>
      <c r="BB88" s="51"/>
      <c r="BC88" s="51"/>
      <c r="BD88" s="5"/>
      <c r="BE88" s="5"/>
      <c r="BF88"/>
      <c r="BG88"/>
      <c r="BH88"/>
      <c r="BI88"/>
      <c r="BJ88"/>
    </row>
    <row r="89" spans="47:62" ht="15.6">
      <c r="AU89" s="3"/>
      <c r="AZ89" s="79"/>
      <c r="BB89" s="51"/>
      <c r="BC89" s="51"/>
      <c r="BD89" s="5"/>
      <c r="BE89" s="5"/>
      <c r="BF89"/>
      <c r="BG89"/>
      <c r="BH89"/>
      <c r="BI89"/>
      <c r="BJ89"/>
    </row>
    <row r="90" spans="47:62" ht="15.6">
      <c r="AU90" s="3"/>
      <c r="AZ90" s="79"/>
      <c r="BB90" s="51"/>
      <c r="BC90" s="51"/>
      <c r="BD90" s="5"/>
      <c r="BE90" s="5"/>
      <c r="BF90"/>
      <c r="BG90"/>
      <c r="BH90"/>
      <c r="BI90"/>
      <c r="BJ90"/>
    </row>
    <row r="91" spans="47:62" ht="15.6">
      <c r="AU91" s="3"/>
      <c r="AZ91" s="79"/>
      <c r="BB91" s="51"/>
      <c r="BC91" s="51"/>
      <c r="BD91" s="5"/>
      <c r="BE91" s="5"/>
      <c r="BF91"/>
      <c r="BG91"/>
      <c r="BH91"/>
      <c r="BI91"/>
      <c r="BJ91"/>
    </row>
    <row r="92" spans="47:62" ht="15.6">
      <c r="AU92" s="3"/>
      <c r="AZ92" s="79"/>
      <c r="BB92" s="51"/>
      <c r="BC92" s="51"/>
      <c r="BD92" s="5"/>
      <c r="BE92" s="5"/>
      <c r="BF92"/>
      <c r="BG92"/>
      <c r="BH92"/>
      <c r="BI92"/>
      <c r="BJ92"/>
    </row>
    <row r="93" spans="47:62" ht="15.6">
      <c r="AU93" s="3"/>
      <c r="AZ93" s="79"/>
      <c r="BB93" s="51"/>
      <c r="BC93" s="51"/>
      <c r="BD93" s="5"/>
      <c r="BE93" s="5"/>
      <c r="BF93"/>
      <c r="BG93"/>
      <c r="BH93"/>
      <c r="BI93"/>
      <c r="BJ93"/>
    </row>
    <row r="94" spans="47:62" ht="15.6">
      <c r="AU94" s="3"/>
      <c r="AZ94" s="79"/>
      <c r="BB94" s="51"/>
      <c r="BC94" s="51"/>
      <c r="BD94" s="5"/>
      <c r="BE94" s="5"/>
      <c r="BF94"/>
      <c r="BG94"/>
      <c r="BH94"/>
      <c r="BI94"/>
      <c r="BJ94"/>
    </row>
    <row r="95" spans="47:62" ht="15.6">
      <c r="AU95" s="3"/>
      <c r="AZ95" s="79"/>
      <c r="BB95" s="51"/>
      <c r="BC95" s="51"/>
      <c r="BD95" s="5"/>
      <c r="BE95" s="5"/>
      <c r="BF95"/>
      <c r="BG95"/>
      <c r="BH95"/>
      <c r="BI95"/>
      <c r="BJ95"/>
    </row>
    <row r="96" spans="47:62" ht="15.6">
      <c r="AU96" s="3"/>
      <c r="AZ96" s="79"/>
      <c r="BB96" s="51"/>
      <c r="BC96" s="51"/>
      <c r="BD96" s="5"/>
      <c r="BE96" s="5"/>
      <c r="BF96"/>
      <c r="BG96"/>
      <c r="BH96"/>
      <c r="BI96"/>
      <c r="BJ96"/>
    </row>
    <row r="97" spans="47:65" ht="15.6">
      <c r="AU97" s="3"/>
      <c r="AZ97" s="79"/>
      <c r="BB97" s="51"/>
      <c r="BC97" s="51"/>
      <c r="BD97" s="5"/>
      <c r="BE97" s="5"/>
      <c r="BF97"/>
      <c r="BG97"/>
      <c r="BH97"/>
      <c r="BI97"/>
      <c r="BJ97"/>
    </row>
    <row r="98" spans="47:65" ht="15.6">
      <c r="AU98" s="3"/>
      <c r="AZ98" s="79"/>
      <c r="BB98" s="51"/>
      <c r="BC98" s="51"/>
      <c r="BD98" s="5"/>
      <c r="BE98" s="5"/>
      <c r="BF98"/>
      <c r="BG98"/>
      <c r="BH98"/>
      <c r="BI98"/>
      <c r="BJ98"/>
    </row>
    <row r="99" spans="47:65" ht="15.6">
      <c r="AU99" s="3"/>
      <c r="AZ99" s="79"/>
      <c r="BB99" s="51"/>
      <c r="BC99" s="51"/>
      <c r="BD99" s="5"/>
      <c r="BE99" s="5"/>
      <c r="BF99"/>
      <c r="BG99"/>
      <c r="BH99"/>
      <c r="BI99"/>
      <c r="BJ99"/>
    </row>
    <row r="100" spans="47:65" ht="15.6">
      <c r="AU100" s="3"/>
      <c r="AZ100" s="79"/>
      <c r="BB100" s="51"/>
      <c r="BC100" s="51"/>
      <c r="BD100" s="5"/>
      <c r="BE100" s="5"/>
      <c r="BF100"/>
      <c r="BG100"/>
      <c r="BH100"/>
      <c r="BI100"/>
      <c r="BJ100"/>
    </row>
    <row r="101" spans="47:65" ht="15.6">
      <c r="AU101" s="3"/>
      <c r="AZ101" s="79"/>
      <c r="BB101" s="51"/>
      <c r="BC101" s="51"/>
      <c r="BD101" s="5"/>
      <c r="BE101" s="5"/>
      <c r="BF101"/>
      <c r="BG101"/>
      <c r="BH101"/>
      <c r="BI101"/>
      <c r="BJ101"/>
    </row>
    <row r="102" spans="47:65" ht="15.6">
      <c r="AU102" s="3"/>
      <c r="AZ102" s="79"/>
      <c r="BB102" s="51"/>
      <c r="BC102" s="51"/>
      <c r="BD102" s="5"/>
      <c r="BE102" s="5"/>
      <c r="BF102"/>
      <c r="BG102"/>
      <c r="BH102"/>
      <c r="BI102"/>
      <c r="BJ102"/>
    </row>
    <row r="103" spans="47:65" ht="15.6">
      <c r="AU103" s="3"/>
      <c r="AZ103" s="79"/>
      <c r="BB103" s="51"/>
      <c r="BC103" s="51"/>
      <c r="BD103" s="5"/>
      <c r="BE103" s="5"/>
      <c r="BF103"/>
      <c r="BG103"/>
      <c r="BH103"/>
      <c r="BI103"/>
      <c r="BJ103"/>
    </row>
    <row r="104" spans="47:65" ht="15.6">
      <c r="AU104" s="3"/>
      <c r="AZ104" s="79"/>
      <c r="BB104" s="51"/>
      <c r="BC104" s="51"/>
      <c r="BD104" s="5"/>
      <c r="BE104" s="5"/>
      <c r="BF104"/>
      <c r="BG104"/>
      <c r="BH104"/>
      <c r="BI104"/>
      <c r="BJ104"/>
    </row>
    <row r="105" spans="47:65" ht="15.6">
      <c r="AU105" s="3"/>
      <c r="AZ105" s="79"/>
      <c r="BB105" s="51"/>
      <c r="BC105" s="51"/>
      <c r="BD105" s="5"/>
      <c r="BE105" s="5"/>
      <c r="BF105"/>
      <c r="BG105"/>
      <c r="BH105"/>
      <c r="BI105"/>
      <c r="BJ105"/>
    </row>
    <row r="106" spans="47:65" ht="15.6">
      <c r="AU106" s="3"/>
      <c r="AZ106" s="79"/>
      <c r="BB106" s="51"/>
      <c r="BC106" s="51"/>
      <c r="BD106" s="5"/>
      <c r="BE106" s="5"/>
      <c r="BF106"/>
      <c r="BG106"/>
      <c r="BH106"/>
      <c r="BI106"/>
      <c r="BJ106"/>
    </row>
    <row r="107" spans="47:65" ht="15.6">
      <c r="AU107" s="3"/>
      <c r="AZ107" s="79"/>
      <c r="BB107" s="51"/>
      <c r="BC107" s="51"/>
      <c r="BD107" s="5"/>
      <c r="BE107" s="5"/>
      <c r="BF107"/>
      <c r="BG107"/>
      <c r="BH107"/>
      <c r="BI107"/>
      <c r="BJ107"/>
    </row>
    <row r="108" spans="47:65" ht="15.6">
      <c r="AU108" s="3"/>
      <c r="AZ108" s="79"/>
      <c r="BB108" s="51"/>
      <c r="BC108" s="51"/>
      <c r="BD108" s="5"/>
      <c r="BE108" s="5"/>
      <c r="BF108"/>
      <c r="BG108"/>
      <c r="BH108"/>
      <c r="BI108"/>
      <c r="BJ108"/>
    </row>
    <row r="109" spans="47:65" ht="15.6">
      <c r="AU109" s="3"/>
      <c r="AZ109" s="79"/>
      <c r="BB109" s="51"/>
      <c r="BC109" s="51"/>
      <c r="BD109" s="5"/>
      <c r="BE109" s="5"/>
      <c r="BF109"/>
      <c r="BG109"/>
      <c r="BH109"/>
      <c r="BI109"/>
      <c r="BJ109"/>
    </row>
    <row r="110" spans="47:65" ht="15.6">
      <c r="AU110" s="3"/>
      <c r="AZ110" s="79"/>
      <c r="BB110" s="51"/>
      <c r="BC110" s="51"/>
      <c r="BD110" s="5"/>
      <c r="BE110" s="5"/>
      <c r="BF110"/>
      <c r="BG110"/>
      <c r="BH110"/>
      <c r="BI110"/>
      <c r="BJ110"/>
    </row>
    <row r="111" spans="47:65" ht="15.6">
      <c r="AU111" s="3"/>
      <c r="AZ111" s="79"/>
      <c r="BB111" s="51"/>
      <c r="BC111" s="51"/>
      <c r="BD111" s="5"/>
      <c r="BE111" s="5"/>
      <c r="BL111" s="12"/>
      <c r="BM111" s="12"/>
    </row>
    <row r="112" spans="47:65" ht="15.6">
      <c r="AU112" s="3"/>
      <c r="AZ112" s="79"/>
      <c r="BB112" s="51"/>
      <c r="BC112" s="51"/>
      <c r="BD112" s="5"/>
      <c r="BE112" s="5"/>
      <c r="BL112" s="12"/>
      <c r="BM112" s="12"/>
    </row>
    <row r="113" spans="47:65" ht="15.6">
      <c r="AU113" s="3"/>
      <c r="AZ113" s="79"/>
      <c r="BB113" s="51"/>
      <c r="BC113" s="51"/>
      <c r="BD113" s="5"/>
      <c r="BE113" s="5"/>
      <c r="BL113" s="12"/>
      <c r="BM113" s="12"/>
    </row>
    <row r="114" spans="47:65" ht="15.6">
      <c r="AU114" s="3"/>
      <c r="AZ114" s="79"/>
      <c r="BB114" s="51"/>
      <c r="BC114" s="51"/>
      <c r="BD114" s="5"/>
      <c r="BE114" s="5"/>
      <c r="BL114" s="12"/>
      <c r="BM114" s="12"/>
    </row>
    <row r="115" spans="47:65" ht="15.6">
      <c r="AU115" s="3"/>
      <c r="AZ115" s="79"/>
      <c r="BB115" s="51"/>
      <c r="BC115" s="51"/>
      <c r="BD115" s="5"/>
      <c r="BE115" s="5"/>
      <c r="BL115" s="12"/>
      <c r="BM115" s="12"/>
    </row>
    <row r="116" spans="47:65" ht="15.6">
      <c r="AU116" s="3"/>
      <c r="AZ116" s="79"/>
      <c r="BB116" s="51"/>
      <c r="BC116" s="51"/>
      <c r="BD116" s="5"/>
      <c r="BE116" s="5"/>
      <c r="BL116" s="12"/>
      <c r="BM116" s="12"/>
    </row>
    <row r="117" spans="47:65" ht="15.6">
      <c r="AU117" s="3"/>
      <c r="AZ117" s="79"/>
      <c r="BB117" s="51"/>
      <c r="BC117" s="51"/>
      <c r="BD117" s="5"/>
      <c r="BE117" s="5"/>
      <c r="BL117" s="12"/>
      <c r="BM117" s="12"/>
    </row>
    <row r="118" spans="47:65" ht="15.6">
      <c r="AU118" s="3"/>
      <c r="AZ118" s="79"/>
      <c r="BB118" s="51"/>
      <c r="BC118" s="51"/>
      <c r="BD118" s="5"/>
      <c r="BE118" s="5"/>
      <c r="BL118" s="12"/>
      <c r="BM118" s="12"/>
    </row>
    <row r="119" spans="47:65" ht="15.6">
      <c r="AU119" s="3"/>
      <c r="AZ119" s="79"/>
      <c r="BB119" s="51"/>
      <c r="BC119" s="51"/>
      <c r="BD119" s="5"/>
      <c r="BE119" s="5"/>
      <c r="BL119" s="12"/>
      <c r="BM119" s="12"/>
    </row>
    <row r="120" spans="47:65" ht="15.6">
      <c r="AU120" s="3"/>
      <c r="AZ120" s="79"/>
      <c r="BB120" s="51"/>
      <c r="BC120" s="51"/>
      <c r="BD120" s="5"/>
      <c r="BE120" s="5"/>
      <c r="BL120" s="12"/>
      <c r="BM120" s="12"/>
    </row>
    <row r="121" spans="47:65" ht="15.6">
      <c r="AU121" s="3"/>
      <c r="AZ121" s="79"/>
      <c r="BB121" s="51"/>
      <c r="BC121" s="51"/>
      <c r="BD121" s="5"/>
      <c r="BE121" s="5"/>
      <c r="BL121" s="12"/>
      <c r="BM121" s="12"/>
    </row>
    <row r="122" spans="47:65" ht="15.6">
      <c r="AU122" s="3"/>
      <c r="AZ122" s="79"/>
      <c r="BB122" s="51"/>
      <c r="BC122" s="51"/>
      <c r="BD122" s="5"/>
      <c r="BE122" s="5"/>
      <c r="BL122" s="12"/>
      <c r="BM122" s="12"/>
    </row>
    <row r="123" spans="47:65" ht="15.6">
      <c r="AU123" s="3"/>
      <c r="AZ123" s="79"/>
      <c r="BB123" s="51"/>
      <c r="BC123" s="51"/>
      <c r="BD123" s="5"/>
      <c r="BE123" s="5"/>
      <c r="BL123" s="12"/>
      <c r="BM123" s="12"/>
    </row>
    <row r="124" spans="47:65" ht="15.6">
      <c r="AU124" s="3"/>
      <c r="AZ124" s="79"/>
      <c r="BB124" s="51"/>
      <c r="BC124" s="51"/>
      <c r="BD124" s="5"/>
      <c r="BE124" s="5"/>
      <c r="BL124" s="12"/>
      <c r="BM124" s="12"/>
    </row>
    <row r="125" spans="47:65" ht="15.6">
      <c r="AU125" s="3"/>
      <c r="AZ125" s="79"/>
      <c r="BB125" s="51"/>
      <c r="BC125" s="51"/>
      <c r="BD125" s="5"/>
      <c r="BE125" s="5"/>
      <c r="BL125" s="12"/>
      <c r="BM125" s="12"/>
    </row>
    <row r="126" spans="47:65" ht="15.6">
      <c r="AU126" s="3"/>
      <c r="AZ126" s="79"/>
      <c r="BB126" s="51"/>
      <c r="BC126" s="51"/>
      <c r="BD126" s="5"/>
      <c r="BE126" s="5"/>
      <c r="BL126" s="12"/>
      <c r="BM126" s="12"/>
    </row>
    <row r="127" spans="47:65" ht="15.6">
      <c r="AU127" s="3"/>
      <c r="AZ127" s="79"/>
      <c r="BB127" s="51"/>
      <c r="BC127" s="51"/>
      <c r="BD127" s="5"/>
      <c r="BE127" s="5"/>
      <c r="BL127" s="12"/>
      <c r="BM127" s="12"/>
    </row>
    <row r="128" spans="47:65" ht="15.6">
      <c r="AU128" s="3"/>
      <c r="AZ128" s="79"/>
      <c r="BB128" s="51"/>
      <c r="BC128" s="51"/>
      <c r="BD128" s="5"/>
      <c r="BE128" s="5"/>
      <c r="BL128" s="12"/>
      <c r="BM128" s="12"/>
    </row>
    <row r="129" spans="47:65" ht="15.6">
      <c r="AU129" s="3"/>
      <c r="AZ129" s="79"/>
      <c r="BB129" s="51"/>
      <c r="BC129" s="51"/>
      <c r="BD129" s="5"/>
      <c r="BE129" s="5"/>
      <c r="BL129" s="12"/>
      <c r="BM129" s="12"/>
    </row>
    <row r="130" spans="47:65" ht="15.6">
      <c r="AU130" s="3"/>
      <c r="AZ130" s="79"/>
      <c r="BB130" s="51"/>
      <c r="BC130" s="51"/>
      <c r="BD130" s="5"/>
      <c r="BE130" s="5"/>
      <c r="BL130" s="12"/>
      <c r="BM130" s="12"/>
    </row>
    <row r="131" spans="47:65" ht="15.6">
      <c r="AU131" s="3"/>
      <c r="AZ131" s="79"/>
      <c r="BB131" s="51"/>
      <c r="BC131" s="51"/>
      <c r="BD131" s="5"/>
      <c r="BE131" s="5"/>
      <c r="BL131" s="12"/>
      <c r="BM131" s="12"/>
    </row>
    <row r="132" spans="47:65" ht="15.6">
      <c r="AU132" s="3"/>
      <c r="AZ132" s="79"/>
      <c r="BB132" s="51"/>
      <c r="BC132" s="51"/>
      <c r="BD132" s="5"/>
      <c r="BE132" s="5"/>
      <c r="BL132" s="12"/>
      <c r="BM132" s="12"/>
    </row>
    <row r="133" spans="47:65" ht="15.6">
      <c r="BB133" s="51"/>
      <c r="BC133" s="51"/>
      <c r="BD133" s="5"/>
      <c r="BE133" s="5"/>
      <c r="BL133" s="12"/>
      <c r="BM133" s="12"/>
    </row>
    <row r="134" spans="47:65" ht="15.6">
      <c r="BB134" s="51"/>
      <c r="BC134" s="51"/>
      <c r="BD134" s="5"/>
      <c r="BE134" s="5"/>
      <c r="BL134" s="12"/>
      <c r="BM134" s="12"/>
    </row>
    <row r="135" spans="47:65" ht="15.6">
      <c r="AU135" s="3"/>
      <c r="AZ135" s="79"/>
      <c r="BB135" s="51"/>
      <c r="BC135" s="51"/>
      <c r="BD135" s="5"/>
      <c r="BE135" s="5"/>
      <c r="BL135" s="12"/>
      <c r="BM135" s="12"/>
    </row>
    <row r="136" spans="47:65" ht="15.6">
      <c r="AU136" s="3"/>
      <c r="AZ136" s="79"/>
      <c r="BB136" s="51"/>
      <c r="BC136" s="51"/>
      <c r="BD136" s="5"/>
      <c r="BE136" s="5"/>
      <c r="BL136" s="12"/>
      <c r="BM136" s="12"/>
    </row>
    <row r="137" spans="47:65" ht="15.6">
      <c r="AU137" s="3"/>
      <c r="AZ137" s="79"/>
      <c r="BB137" s="51"/>
      <c r="BC137" s="51"/>
      <c r="BD137" s="5"/>
      <c r="BE137" s="5"/>
      <c r="BL137" s="12"/>
      <c r="BM137" s="12"/>
    </row>
    <row r="138" spans="47:65" ht="15.6">
      <c r="AU138" s="3"/>
      <c r="AZ138" s="79"/>
      <c r="BB138" s="51"/>
      <c r="BC138" s="51"/>
      <c r="BD138" s="5"/>
      <c r="BE138" s="5"/>
      <c r="BL138" s="12"/>
      <c r="BM138" s="12"/>
    </row>
    <row r="139" spans="47:65" ht="15.6">
      <c r="AU139" s="3"/>
      <c r="AZ139" s="79"/>
      <c r="BB139" s="51"/>
      <c r="BC139" s="51"/>
      <c r="BD139" s="5"/>
      <c r="BE139" s="5"/>
      <c r="BL139" s="12"/>
      <c r="BM139" s="12"/>
    </row>
    <row r="140" spans="47:65">
      <c r="AU140" s="3"/>
      <c r="AZ140" s="79"/>
      <c r="BC140" s="52"/>
      <c r="BL140" s="12"/>
      <c r="BM140" s="12"/>
    </row>
    <row r="141" spans="47:65">
      <c r="AU141" s="3"/>
      <c r="AZ141" s="79"/>
      <c r="BC141" s="52"/>
      <c r="BL141" s="12"/>
      <c r="BM141" s="12"/>
    </row>
    <row r="142" spans="47:65">
      <c r="AU142" s="3"/>
      <c r="AZ142" s="79"/>
      <c r="BC142" s="52"/>
      <c r="BL142" s="12"/>
      <c r="BM142" s="12"/>
    </row>
    <row r="143" spans="47:65">
      <c r="AU143" s="3"/>
      <c r="AZ143" s="79"/>
      <c r="BC143" s="52"/>
      <c r="BL143" s="12"/>
      <c r="BM143" s="12"/>
    </row>
    <row r="144" spans="47:65">
      <c r="AU144" s="3"/>
      <c r="AZ144" s="79"/>
      <c r="BC144" s="52"/>
      <c r="BL144" s="12"/>
      <c r="BM144" s="12"/>
    </row>
    <row r="145" spans="47:65">
      <c r="AU145" s="3"/>
      <c r="AZ145" s="79"/>
      <c r="BC145" s="52"/>
      <c r="BL145" s="12"/>
      <c r="BM145" s="12"/>
    </row>
    <row r="146" spans="47:65">
      <c r="AU146" s="3"/>
      <c r="AZ146" s="79"/>
      <c r="BC146" s="52"/>
      <c r="BL146" s="12"/>
      <c r="BM146" s="12"/>
    </row>
    <row r="147" spans="47:65">
      <c r="AU147" s="3"/>
      <c r="AZ147" s="79"/>
      <c r="BC147" s="52"/>
      <c r="BL147" s="12"/>
      <c r="BM147" s="12"/>
    </row>
    <row r="148" spans="47:65">
      <c r="AU148" s="3"/>
      <c r="AZ148" s="79"/>
      <c r="BC148" s="52"/>
      <c r="BL148" s="12"/>
      <c r="BM148" s="12"/>
    </row>
    <row r="149" spans="47:65">
      <c r="AU149" s="3"/>
      <c r="AZ149" s="79"/>
      <c r="BC149" s="52"/>
      <c r="BL149" s="12"/>
      <c r="BM149" s="12"/>
    </row>
    <row r="150" spans="47:65">
      <c r="AU150" s="3"/>
      <c r="AZ150" s="79"/>
      <c r="BC150" s="52"/>
      <c r="BL150" s="12"/>
      <c r="BM150" s="12"/>
    </row>
    <row r="151" spans="47:65">
      <c r="AU151" s="3"/>
      <c r="AZ151" s="79"/>
      <c r="BC151" s="52"/>
    </row>
    <row r="152" spans="47:65">
      <c r="AU152" s="3"/>
      <c r="AZ152" s="79"/>
      <c r="BC152" s="52"/>
    </row>
    <row r="153" spans="47:65">
      <c r="AU153" s="3"/>
      <c r="AZ153" s="79"/>
      <c r="BC153" s="52"/>
    </row>
    <row r="154" spans="47:65">
      <c r="AU154" s="3"/>
      <c r="AZ154" s="79"/>
      <c r="BC154" s="52"/>
    </row>
    <row r="155" spans="47:65">
      <c r="AU155" s="3"/>
      <c r="AZ155" s="79"/>
      <c r="BC155" s="52"/>
    </row>
    <row r="156" spans="47:65">
      <c r="AU156" s="3"/>
      <c r="AZ156" s="79"/>
      <c r="BC156" s="52"/>
    </row>
    <row r="157" spans="47:65">
      <c r="AU157" s="3"/>
      <c r="AZ157" s="79"/>
      <c r="BC157" s="52"/>
    </row>
    <row r="158" spans="47:65">
      <c r="AU158" s="3"/>
      <c r="AZ158" s="79"/>
      <c r="BC158" s="52"/>
    </row>
    <row r="159" spans="47:65">
      <c r="AU159" s="3"/>
      <c r="AY159" s="116"/>
      <c r="AZ159" s="79"/>
      <c r="BC159" s="52"/>
    </row>
    <row r="160" spans="47:65">
      <c r="AU160" s="3"/>
      <c r="AY160" s="116"/>
      <c r="AZ160" s="79"/>
      <c r="BC160" s="52"/>
      <c r="BK160" s="13"/>
    </row>
    <row r="161" spans="35:63">
      <c r="AU161" s="3"/>
      <c r="AY161" s="116"/>
      <c r="AZ161" s="79"/>
      <c r="BC161" s="52"/>
      <c r="BK161" s="13"/>
    </row>
    <row r="162" spans="35:63">
      <c r="AU162" s="3"/>
      <c r="AY162" s="116"/>
      <c r="AZ162" s="79"/>
      <c r="BC162" s="52"/>
      <c r="BK162" s="13"/>
    </row>
    <row r="163" spans="35:63">
      <c r="AU163" s="3"/>
      <c r="AY163" s="116"/>
      <c r="AZ163" s="79"/>
      <c r="BC163" s="52"/>
      <c r="BK163" s="13"/>
    </row>
    <row r="164" spans="35:63">
      <c r="AU164" s="3"/>
      <c r="AY164" s="116"/>
      <c r="AZ164" s="79"/>
      <c r="BC164" s="52"/>
      <c r="BK164" s="13"/>
    </row>
    <row r="165" spans="35:63">
      <c r="AU165" s="3"/>
      <c r="AY165" s="116"/>
      <c r="AZ165" s="79"/>
      <c r="BC165" s="52"/>
      <c r="BK165" s="13"/>
    </row>
    <row r="166" spans="35:63">
      <c r="AU166" s="3"/>
      <c r="AY166" s="116"/>
      <c r="AZ166" s="79"/>
      <c r="BC166" s="52"/>
      <c r="BK166" s="13"/>
    </row>
    <row r="167" spans="35:63">
      <c r="AU167" s="3"/>
      <c r="AY167" s="116"/>
      <c r="AZ167" s="79"/>
      <c r="BC167" s="52"/>
      <c r="BK167" s="13"/>
    </row>
    <row r="168" spans="35:63">
      <c r="AU168" s="3"/>
      <c r="AY168" s="116"/>
      <c r="AZ168" s="79"/>
      <c r="BC168" s="52"/>
      <c r="BK168" s="13"/>
    </row>
    <row r="169" spans="35:63">
      <c r="AU169" s="3"/>
      <c r="AY169" s="116"/>
      <c r="AZ169" s="79"/>
      <c r="BC169" s="52"/>
      <c r="BK169" s="13"/>
    </row>
    <row r="170" spans="35:63">
      <c r="AU170" s="3"/>
      <c r="AY170" s="116"/>
      <c r="AZ170" s="79"/>
      <c r="BC170" s="52"/>
      <c r="BK170" s="13"/>
    </row>
    <row r="171" spans="35:63">
      <c r="AI171" s="13"/>
      <c r="AJ171" s="13"/>
      <c r="AL171" s="13"/>
      <c r="AM171" s="13"/>
      <c r="AU171" s="3"/>
      <c r="AX171" s="13"/>
      <c r="AY171" s="116"/>
      <c r="AZ171" s="79"/>
      <c r="BC171" s="52"/>
      <c r="BK171" s="13"/>
    </row>
    <row r="172" spans="35:63">
      <c r="AI172" s="13"/>
      <c r="AJ172" s="13"/>
      <c r="AL172" s="13"/>
      <c r="AM172" s="13"/>
      <c r="AU172" s="3"/>
      <c r="AX172" s="13"/>
      <c r="AY172" s="116"/>
      <c r="AZ172" s="79"/>
      <c r="BC172" s="52"/>
      <c r="BK172" s="13"/>
    </row>
    <row r="173" spans="35:63">
      <c r="AI173" s="13"/>
      <c r="AJ173" s="13"/>
      <c r="AL173" s="13"/>
      <c r="AM173" s="13"/>
      <c r="AU173" s="3"/>
      <c r="AX173" s="13"/>
      <c r="AY173" s="116"/>
      <c r="AZ173" s="79"/>
      <c r="BC173" s="52"/>
      <c r="BK173" s="13"/>
    </row>
    <row r="174" spans="35:63">
      <c r="AI174" s="13"/>
      <c r="AJ174" s="13"/>
      <c r="AL174" s="13"/>
      <c r="AM174" s="13"/>
      <c r="AU174" s="3"/>
      <c r="AX174" s="13"/>
      <c r="AY174" s="116"/>
      <c r="AZ174" s="79"/>
      <c r="BC174" s="52"/>
      <c r="BK174" s="13"/>
    </row>
    <row r="175" spans="35:63">
      <c r="AI175" s="13"/>
      <c r="AJ175" s="13"/>
      <c r="AL175" s="13"/>
      <c r="AM175" s="13"/>
      <c r="AU175" s="3"/>
      <c r="AX175" s="13"/>
      <c r="AY175" s="116"/>
      <c r="AZ175" s="79"/>
      <c r="BC175" s="52"/>
      <c r="BK175" s="13"/>
    </row>
    <row r="176" spans="35:63">
      <c r="AI176" s="13"/>
      <c r="AJ176" s="13"/>
      <c r="AL176" s="13"/>
      <c r="AM176" s="13"/>
      <c r="AU176" s="3"/>
      <c r="AX176" s="13"/>
      <c r="AY176" s="116"/>
      <c r="AZ176" s="79"/>
      <c r="BC176" s="52"/>
      <c r="BK176" s="13"/>
    </row>
    <row r="177" spans="35:63">
      <c r="AI177" s="13"/>
      <c r="AJ177" s="13"/>
      <c r="AL177" s="13"/>
      <c r="AM177" s="13"/>
      <c r="AU177" s="3"/>
      <c r="AX177" s="13"/>
      <c r="AY177" s="116"/>
      <c r="AZ177" s="79"/>
      <c r="BC177" s="52"/>
      <c r="BK177" s="13"/>
    </row>
    <row r="178" spans="35:63">
      <c r="AI178" s="13"/>
      <c r="AJ178" s="13"/>
      <c r="AL178" s="13"/>
      <c r="AM178" s="13"/>
      <c r="AU178" s="3"/>
      <c r="AX178" s="13"/>
      <c r="AY178" s="116"/>
      <c r="AZ178" s="79"/>
      <c r="BC178" s="52"/>
      <c r="BK178" s="13"/>
    </row>
    <row r="179" spans="35:63">
      <c r="AI179" s="13"/>
      <c r="AJ179" s="13"/>
      <c r="AL179" s="13"/>
      <c r="AM179" s="13"/>
      <c r="AU179" s="3"/>
      <c r="AX179" s="13"/>
      <c r="AY179" s="116"/>
      <c r="AZ179" s="79"/>
      <c r="BC179" s="52"/>
      <c r="BK179" s="13"/>
    </row>
    <row r="180" spans="35:63">
      <c r="AI180" s="13"/>
      <c r="AJ180" s="13"/>
      <c r="AL180" s="13"/>
      <c r="AM180" s="13"/>
      <c r="AU180" s="3"/>
      <c r="AX180" s="13"/>
      <c r="AY180" s="116"/>
      <c r="AZ180" s="79"/>
      <c r="BC180" s="52"/>
      <c r="BK180" s="13"/>
    </row>
    <row r="181" spans="35:63">
      <c r="AI181" s="13"/>
      <c r="AJ181" s="13"/>
      <c r="AL181" s="13"/>
      <c r="AM181" s="13"/>
      <c r="AU181" s="3"/>
      <c r="AX181" s="13"/>
      <c r="AY181" s="116"/>
      <c r="AZ181" s="79"/>
      <c r="BC181" s="52"/>
      <c r="BK181" s="13"/>
    </row>
    <row r="182" spans="35:63">
      <c r="AI182" s="13"/>
      <c r="AJ182" s="13"/>
      <c r="AL182" s="13"/>
      <c r="AM182" s="13"/>
      <c r="AU182" s="3"/>
      <c r="AX182" s="13"/>
      <c r="AY182" s="116"/>
      <c r="AZ182" s="79"/>
      <c r="BC182" s="52"/>
      <c r="BK182" s="13"/>
    </row>
    <row r="183" spans="35:63">
      <c r="AI183" s="13"/>
      <c r="AJ183" s="13"/>
      <c r="AL183" s="13"/>
      <c r="AM183" s="13"/>
      <c r="AU183" s="3"/>
      <c r="AX183" s="13"/>
      <c r="AY183" s="116"/>
      <c r="AZ183" s="79"/>
      <c r="BC183" s="52"/>
      <c r="BK183" s="13"/>
    </row>
    <row r="184" spans="35:63">
      <c r="AI184" s="13"/>
      <c r="AJ184" s="13"/>
      <c r="AL184" s="13"/>
      <c r="AM184" s="13"/>
      <c r="AU184" s="3"/>
      <c r="AX184" s="13"/>
      <c r="AY184" s="116"/>
      <c r="AZ184" s="79"/>
      <c r="BC184" s="52"/>
      <c r="BK184" s="13"/>
    </row>
    <row r="185" spans="35:63">
      <c r="AI185" s="13"/>
      <c r="AJ185" s="13"/>
      <c r="AL185" s="13"/>
      <c r="AM185" s="13"/>
      <c r="AU185" s="3"/>
      <c r="AX185" s="13"/>
      <c r="AY185" s="116"/>
      <c r="AZ185" s="79"/>
      <c r="BC185" s="52"/>
      <c r="BK185" s="13"/>
    </row>
    <row r="186" spans="35:63">
      <c r="AI186" s="13"/>
      <c r="AJ186" s="13"/>
      <c r="AL186" s="13"/>
      <c r="AM186" s="13"/>
      <c r="AU186" s="3"/>
      <c r="AX186" s="13"/>
      <c r="AY186" s="116"/>
      <c r="AZ186" s="79"/>
      <c r="BC186" s="52"/>
      <c r="BK186" s="13"/>
    </row>
    <row r="187" spans="35:63">
      <c r="AI187" s="13"/>
      <c r="AJ187" s="13"/>
      <c r="AL187" s="13"/>
      <c r="AM187" s="13"/>
      <c r="AU187" s="3"/>
      <c r="AX187" s="13"/>
      <c r="AY187" s="116"/>
      <c r="AZ187" s="79"/>
      <c r="BC187" s="52"/>
      <c r="BK187" s="13"/>
    </row>
    <row r="188" spans="35:63">
      <c r="AI188" s="13"/>
      <c r="AJ188" s="13"/>
      <c r="AL188" s="13"/>
      <c r="AM188" s="13"/>
      <c r="AU188" s="3"/>
      <c r="AX188" s="13"/>
      <c r="AY188" s="116"/>
      <c r="AZ188" s="79"/>
      <c r="BC188" s="52"/>
      <c r="BK188" s="13"/>
    </row>
    <row r="189" spans="35:63">
      <c r="AI189" s="13"/>
      <c r="AJ189" s="13"/>
      <c r="AL189" s="13"/>
      <c r="AM189" s="13"/>
      <c r="AU189" s="3"/>
      <c r="AX189" s="13"/>
      <c r="AY189" s="116"/>
      <c r="AZ189" s="79"/>
      <c r="BC189" s="52"/>
      <c r="BK189" s="13"/>
    </row>
    <row r="190" spans="35:63">
      <c r="AI190" s="13"/>
      <c r="AJ190" s="13"/>
      <c r="AL190" s="13"/>
      <c r="AM190" s="13"/>
      <c r="AU190" s="3"/>
      <c r="AX190" s="13"/>
      <c r="AY190" s="116"/>
      <c r="AZ190" s="79"/>
      <c r="BC190" s="52"/>
      <c r="BK190" s="13"/>
    </row>
    <row r="191" spans="35:63">
      <c r="AI191" s="13"/>
      <c r="AJ191" s="13"/>
      <c r="AL191" s="13"/>
      <c r="AM191" s="13"/>
      <c r="AU191" s="3"/>
      <c r="AX191" s="13"/>
      <c r="AY191" s="116"/>
      <c r="AZ191" s="79"/>
      <c r="BC191" s="52"/>
      <c r="BK191" s="13"/>
    </row>
    <row r="192" spans="35:63">
      <c r="AI192" s="13"/>
      <c r="AJ192" s="13"/>
      <c r="AL192" s="13"/>
      <c r="AM192" s="13"/>
      <c r="AU192" s="3"/>
      <c r="AX192" s="13"/>
      <c r="AY192" s="116"/>
      <c r="AZ192" s="79"/>
      <c r="BC192" s="52"/>
      <c r="BK192" s="13"/>
    </row>
    <row r="193" spans="35:63">
      <c r="AI193" s="13"/>
      <c r="AJ193" s="13"/>
      <c r="AL193" s="13"/>
      <c r="AM193" s="13"/>
      <c r="AU193" s="3"/>
      <c r="AX193" s="13"/>
      <c r="AY193" s="116"/>
      <c r="AZ193" s="79"/>
      <c r="BC193" s="52"/>
      <c r="BK193" s="13"/>
    </row>
    <row r="194" spans="35:63">
      <c r="AI194" s="13"/>
      <c r="AJ194" s="13"/>
      <c r="AL194" s="13"/>
      <c r="AM194" s="13"/>
      <c r="AU194" s="3"/>
      <c r="AX194" s="13"/>
      <c r="AY194" s="116"/>
      <c r="AZ194" s="79"/>
      <c r="BC194" s="52"/>
      <c r="BK194" s="13"/>
    </row>
    <row r="195" spans="35:63">
      <c r="AI195" s="13"/>
      <c r="AJ195" s="13"/>
      <c r="AL195" s="13"/>
      <c r="AM195" s="13"/>
      <c r="AU195" s="3"/>
      <c r="AX195" s="13"/>
      <c r="AY195" s="116"/>
      <c r="AZ195" s="79"/>
      <c r="BC195" s="52"/>
      <c r="BK195" s="13"/>
    </row>
    <row r="196" spans="35:63">
      <c r="AI196" s="13"/>
      <c r="AJ196" s="13"/>
      <c r="AL196" s="13"/>
      <c r="AM196" s="13"/>
      <c r="AO196" s="116"/>
      <c r="AT196" s="13"/>
      <c r="AU196" s="13"/>
      <c r="AV196" s="66"/>
      <c r="AW196" s="66"/>
      <c r="AX196" s="13"/>
      <c r="AY196" s="116"/>
      <c r="AZ196" s="66"/>
      <c r="BA196" s="116"/>
      <c r="BB196" s="116"/>
      <c r="BC196" s="82"/>
      <c r="BD196" s="82"/>
      <c r="BE196" s="82"/>
      <c r="BF196" s="82"/>
      <c r="BG196" s="82"/>
      <c r="BH196" s="82"/>
      <c r="BI196" s="116"/>
      <c r="BJ196" s="66"/>
      <c r="BK196" s="13"/>
    </row>
    <row r="197" spans="35:63">
      <c r="AI197" s="13"/>
      <c r="AJ197" s="13"/>
      <c r="AL197" s="13"/>
      <c r="AM197" s="13"/>
      <c r="AO197" s="116"/>
      <c r="AT197" s="13"/>
      <c r="AU197" s="13"/>
      <c r="AV197" s="66"/>
      <c r="AW197" s="66"/>
      <c r="AX197" s="13"/>
      <c r="AY197" s="116"/>
      <c r="AZ197" s="66"/>
      <c r="BA197" s="116"/>
      <c r="BB197" s="116"/>
      <c r="BC197" s="82"/>
      <c r="BD197" s="82"/>
      <c r="BE197" s="82"/>
      <c r="BF197" s="82"/>
      <c r="BG197" s="82"/>
      <c r="BH197" s="82"/>
      <c r="BI197" s="116"/>
      <c r="BJ197" s="66"/>
      <c r="BK197" s="13"/>
    </row>
    <row r="198" spans="35:63">
      <c r="AI198" s="13"/>
      <c r="AJ198" s="13"/>
      <c r="AL198" s="13"/>
      <c r="AM198" s="13"/>
      <c r="AO198" s="116"/>
      <c r="AT198" s="13"/>
      <c r="AU198" s="13"/>
      <c r="AV198" s="66"/>
      <c r="AW198" s="66"/>
      <c r="AX198" s="13"/>
      <c r="AY198" s="116"/>
      <c r="AZ198" s="66"/>
      <c r="BA198" s="116"/>
      <c r="BB198" s="116"/>
      <c r="BC198" s="82"/>
      <c r="BD198" s="82"/>
      <c r="BE198" s="82"/>
      <c r="BF198" s="82"/>
      <c r="BG198" s="82"/>
      <c r="BH198" s="82"/>
      <c r="BI198" s="116"/>
      <c r="BJ198" s="66"/>
      <c r="BK198" s="13"/>
    </row>
    <row r="199" spans="35:63">
      <c r="AI199" s="13"/>
      <c r="AJ199" s="13"/>
      <c r="AL199" s="13"/>
      <c r="AM199" s="13"/>
      <c r="AO199" s="116"/>
      <c r="AT199" s="13"/>
      <c r="AU199" s="13"/>
      <c r="AV199" s="66"/>
      <c r="AW199" s="66"/>
      <c r="AX199" s="13"/>
      <c r="AY199" s="116"/>
      <c r="AZ199" s="66"/>
      <c r="BA199" s="116"/>
      <c r="BB199" s="116"/>
      <c r="BC199" s="82"/>
      <c r="BD199" s="82"/>
      <c r="BE199" s="82"/>
      <c r="BF199" s="82"/>
      <c r="BG199" s="82"/>
      <c r="BH199" s="82"/>
      <c r="BI199" s="116"/>
      <c r="BJ199" s="66"/>
      <c r="BK199" s="13"/>
    </row>
    <row r="200" spans="35:63">
      <c r="AI200" s="13"/>
      <c r="AJ200" s="13"/>
      <c r="AL200" s="13"/>
      <c r="AM200" s="13"/>
      <c r="AO200" s="116"/>
      <c r="AT200" s="13"/>
      <c r="AU200" s="13"/>
      <c r="AV200" s="66"/>
      <c r="AW200" s="66"/>
      <c r="AX200" s="13"/>
      <c r="AY200" s="116"/>
      <c r="AZ200" s="66"/>
      <c r="BA200" s="116"/>
      <c r="BB200" s="116"/>
      <c r="BC200" s="82"/>
      <c r="BD200" s="82"/>
      <c r="BE200" s="82"/>
      <c r="BF200" s="82"/>
      <c r="BG200" s="82"/>
      <c r="BH200" s="82"/>
      <c r="BI200" s="116"/>
      <c r="BJ200" s="66"/>
      <c r="BK200" s="13"/>
    </row>
    <row r="201" spans="35:63">
      <c r="AI201" s="13"/>
      <c r="AJ201" s="13"/>
      <c r="AL201" s="13"/>
      <c r="AM201" s="13"/>
      <c r="AO201" s="116"/>
      <c r="AT201" s="13"/>
      <c r="AU201" s="13"/>
      <c r="AV201" s="66"/>
      <c r="AW201" s="66"/>
      <c r="AX201" s="13"/>
      <c r="AY201" s="116"/>
      <c r="AZ201" s="66"/>
      <c r="BA201" s="116"/>
      <c r="BB201" s="116"/>
      <c r="BC201" s="82"/>
      <c r="BD201" s="82"/>
      <c r="BE201" s="82"/>
      <c r="BF201" s="82"/>
      <c r="BG201" s="82"/>
      <c r="BH201" s="82"/>
      <c r="BI201" s="116"/>
      <c r="BJ201" s="66"/>
      <c r="BK201" s="13"/>
    </row>
    <row r="202" spans="35:63">
      <c r="AI202" s="13"/>
      <c r="AJ202" s="13"/>
      <c r="AL202" s="13"/>
      <c r="AM202" s="13"/>
      <c r="AO202" s="116"/>
      <c r="AT202" s="13"/>
      <c r="AU202" s="13"/>
      <c r="AV202" s="66"/>
      <c r="AW202" s="66"/>
      <c r="AX202" s="13"/>
      <c r="AY202" s="116"/>
      <c r="AZ202" s="66"/>
      <c r="BA202" s="116"/>
      <c r="BB202" s="116"/>
      <c r="BC202" s="82"/>
      <c r="BD202" s="82"/>
      <c r="BE202" s="82"/>
      <c r="BF202" s="82"/>
      <c r="BG202" s="82"/>
      <c r="BH202" s="82"/>
      <c r="BI202" s="116"/>
      <c r="BJ202" s="66"/>
      <c r="BK202" s="13"/>
    </row>
    <row r="203" spans="35:63">
      <c r="AI203" s="13"/>
      <c r="AJ203" s="13"/>
      <c r="AL203" s="13"/>
      <c r="AM203" s="13"/>
      <c r="AO203" s="116"/>
      <c r="AT203" s="13"/>
      <c r="AU203" s="13"/>
      <c r="AV203" s="66"/>
      <c r="AW203" s="66"/>
      <c r="AX203" s="13"/>
      <c r="AY203" s="116"/>
      <c r="AZ203" s="66"/>
      <c r="BA203" s="116"/>
      <c r="BB203" s="116"/>
      <c r="BC203" s="82"/>
      <c r="BD203" s="82"/>
      <c r="BE203" s="82"/>
      <c r="BF203" s="82"/>
      <c r="BG203" s="82"/>
      <c r="BH203" s="82"/>
      <c r="BI203" s="116"/>
      <c r="BJ203" s="66"/>
      <c r="BK203" s="13"/>
    </row>
    <row r="204" spans="35:63">
      <c r="AI204" s="13"/>
      <c r="AJ204" s="13"/>
      <c r="AL204" s="13"/>
      <c r="AM204" s="13"/>
      <c r="AO204" s="116"/>
      <c r="AT204" s="13"/>
      <c r="AU204" s="13"/>
      <c r="AV204" s="66"/>
      <c r="AW204" s="66"/>
      <c r="AX204" s="13"/>
      <c r="AY204" s="116"/>
      <c r="AZ204" s="66"/>
      <c r="BA204" s="116"/>
      <c r="BB204" s="116"/>
      <c r="BC204" s="82"/>
      <c r="BD204" s="82"/>
      <c r="BE204" s="82"/>
      <c r="BF204" s="82"/>
      <c r="BG204" s="82"/>
      <c r="BH204" s="82"/>
      <c r="BI204" s="116"/>
      <c r="BJ204" s="66"/>
      <c r="BK204" s="13"/>
    </row>
    <row r="205" spans="35:63">
      <c r="AI205" s="13"/>
      <c r="AJ205" s="13"/>
      <c r="AL205" s="13"/>
      <c r="AM205" s="13"/>
      <c r="AO205" s="116"/>
      <c r="AT205" s="13"/>
      <c r="AU205" s="13"/>
      <c r="AV205" s="66"/>
      <c r="AW205" s="66"/>
      <c r="AX205" s="13"/>
      <c r="AY205" s="116"/>
      <c r="AZ205" s="66"/>
      <c r="BA205" s="116"/>
      <c r="BB205" s="116"/>
      <c r="BC205" s="82"/>
      <c r="BD205" s="82"/>
      <c r="BE205" s="82"/>
      <c r="BF205" s="82"/>
      <c r="BG205" s="82"/>
      <c r="BH205" s="82"/>
      <c r="BI205" s="116"/>
      <c r="BJ205" s="66"/>
      <c r="BK205" s="13"/>
    </row>
    <row r="206" spans="35:63">
      <c r="AI206" s="13"/>
      <c r="AJ206" s="13"/>
      <c r="AL206" s="13"/>
      <c r="AM206" s="13"/>
      <c r="AO206" s="116"/>
      <c r="AT206" s="13"/>
      <c r="AU206" s="13"/>
      <c r="AV206" s="66"/>
      <c r="AW206" s="66"/>
      <c r="AX206" s="13"/>
      <c r="AY206" s="116"/>
      <c r="AZ206" s="66"/>
      <c r="BA206" s="116"/>
      <c r="BB206" s="116"/>
      <c r="BC206" s="82"/>
      <c r="BD206" s="82"/>
      <c r="BE206" s="82"/>
      <c r="BF206" s="82"/>
      <c r="BG206" s="82"/>
      <c r="BH206" s="82"/>
      <c r="BI206" s="116"/>
      <c r="BJ206" s="66"/>
      <c r="BK206" s="13"/>
    </row>
    <row r="207" spans="35:63">
      <c r="AI207" s="13"/>
      <c r="AJ207" s="13"/>
      <c r="AL207" s="13"/>
      <c r="AM207" s="13"/>
      <c r="AO207" s="116"/>
      <c r="AT207" s="13"/>
      <c r="AU207" s="13"/>
      <c r="AV207" s="66"/>
      <c r="AW207" s="66"/>
      <c r="AX207" s="13"/>
      <c r="AY207" s="116"/>
      <c r="AZ207" s="66"/>
      <c r="BA207" s="116"/>
      <c r="BB207" s="116"/>
      <c r="BC207" s="82"/>
      <c r="BD207" s="82"/>
      <c r="BE207" s="82"/>
      <c r="BF207" s="82"/>
      <c r="BG207" s="82"/>
      <c r="BH207" s="82"/>
      <c r="BI207" s="116"/>
      <c r="BJ207" s="66"/>
      <c r="BK207" s="13"/>
    </row>
    <row r="208" spans="35:63">
      <c r="AI208" s="13"/>
      <c r="AJ208" s="13"/>
      <c r="AL208" s="13"/>
      <c r="AM208" s="13"/>
      <c r="AO208" s="116"/>
      <c r="AT208" s="13"/>
      <c r="AU208" s="13"/>
      <c r="AV208" s="66"/>
      <c r="AW208" s="66"/>
      <c r="AX208" s="13"/>
      <c r="AY208" s="116"/>
      <c r="AZ208" s="66"/>
      <c r="BA208" s="116"/>
      <c r="BB208" s="116"/>
      <c r="BC208" s="82"/>
      <c r="BD208" s="82"/>
      <c r="BE208" s="82"/>
      <c r="BF208" s="82"/>
      <c r="BG208" s="82"/>
      <c r="BH208" s="82"/>
      <c r="BI208" s="116"/>
      <c r="BJ208" s="66"/>
      <c r="BK208" s="13"/>
    </row>
    <row r="209" spans="35:63">
      <c r="AI209" s="13"/>
      <c r="AJ209" s="13"/>
      <c r="AL209" s="13"/>
      <c r="AM209" s="13"/>
      <c r="AO209" s="116"/>
      <c r="AT209" s="13"/>
      <c r="AU209" s="13"/>
      <c r="AV209" s="66"/>
      <c r="AW209" s="66"/>
      <c r="AX209" s="13"/>
      <c r="AY209" s="116"/>
      <c r="AZ209" s="66"/>
      <c r="BA209" s="116"/>
      <c r="BB209" s="116"/>
      <c r="BC209" s="82"/>
      <c r="BD209" s="82"/>
      <c r="BE209" s="82"/>
      <c r="BF209" s="82"/>
      <c r="BG209" s="82"/>
      <c r="BH209" s="82"/>
      <c r="BI209" s="116"/>
      <c r="BJ209" s="66"/>
      <c r="BK209" s="13"/>
    </row>
    <row r="210" spans="35:63">
      <c r="AI210" s="13"/>
      <c r="AJ210" s="13"/>
      <c r="AL210" s="13"/>
      <c r="AM210" s="13"/>
      <c r="AO210" s="116"/>
      <c r="AT210" s="13"/>
      <c r="AU210" s="13"/>
      <c r="AV210" s="66"/>
      <c r="AW210" s="66"/>
      <c r="AX210" s="13"/>
      <c r="AY210" s="116"/>
      <c r="AZ210" s="66"/>
      <c r="BA210" s="116"/>
      <c r="BB210" s="116"/>
      <c r="BC210" s="82"/>
      <c r="BD210" s="82"/>
      <c r="BE210" s="82"/>
      <c r="BF210" s="82"/>
      <c r="BG210" s="82"/>
      <c r="BH210" s="82"/>
      <c r="BI210" s="116"/>
      <c r="BJ210" s="66"/>
      <c r="BK210" s="13"/>
    </row>
    <row r="211" spans="35:63">
      <c r="AI211" s="13"/>
      <c r="AJ211" s="13"/>
      <c r="AL211" s="13"/>
      <c r="AM211" s="13"/>
      <c r="AO211" s="116"/>
      <c r="AT211" s="13"/>
      <c r="AU211" s="13"/>
      <c r="AV211" s="66"/>
      <c r="AW211" s="66"/>
      <c r="AX211" s="13"/>
      <c r="AY211" s="116"/>
      <c r="AZ211" s="66"/>
      <c r="BA211" s="116"/>
      <c r="BB211" s="116"/>
      <c r="BC211" s="82"/>
      <c r="BD211" s="82"/>
      <c r="BE211" s="82"/>
      <c r="BF211" s="82"/>
      <c r="BG211" s="82"/>
      <c r="BH211" s="82"/>
      <c r="BI211" s="116"/>
      <c r="BJ211" s="66"/>
      <c r="BK211" s="13"/>
    </row>
    <row r="212" spans="35:63">
      <c r="AI212" s="13"/>
      <c r="AJ212" s="13"/>
      <c r="AL212" s="13"/>
      <c r="AM212" s="13"/>
      <c r="AO212" s="116"/>
      <c r="AT212" s="13"/>
      <c r="AU212" s="13"/>
      <c r="AV212" s="66"/>
      <c r="AW212" s="66"/>
      <c r="AX212" s="13"/>
      <c r="AY212" s="116"/>
      <c r="AZ212" s="66"/>
      <c r="BA212" s="116"/>
      <c r="BB212" s="116"/>
      <c r="BC212" s="82"/>
      <c r="BD212" s="82"/>
      <c r="BE212" s="82"/>
      <c r="BF212" s="82"/>
      <c r="BG212" s="82"/>
      <c r="BH212" s="82"/>
      <c r="BI212" s="116"/>
      <c r="BJ212" s="66"/>
      <c r="BK212" s="13"/>
    </row>
    <row r="213" spans="35:63">
      <c r="AI213" s="13"/>
      <c r="AJ213" s="13"/>
      <c r="AL213" s="13"/>
      <c r="AM213" s="13"/>
      <c r="AO213" s="116"/>
      <c r="AT213" s="13"/>
      <c r="AU213" s="13"/>
      <c r="AV213" s="66"/>
      <c r="AW213" s="66"/>
      <c r="AX213" s="13"/>
      <c r="AY213" s="116"/>
      <c r="AZ213" s="66"/>
      <c r="BA213" s="116"/>
      <c r="BB213" s="116"/>
      <c r="BC213" s="82"/>
      <c r="BD213" s="82"/>
      <c r="BE213" s="82"/>
      <c r="BF213" s="82"/>
      <c r="BG213" s="82"/>
      <c r="BH213" s="82"/>
      <c r="BI213" s="116"/>
      <c r="BJ213" s="66"/>
      <c r="BK213" s="13"/>
    </row>
    <row r="214" spans="35:63">
      <c r="AI214" s="13"/>
      <c r="AJ214" s="13"/>
      <c r="AL214" s="13"/>
      <c r="AM214" s="13"/>
      <c r="AO214" s="116"/>
      <c r="AT214" s="13"/>
      <c r="AU214" s="13"/>
      <c r="AV214" s="66"/>
      <c r="AW214" s="66"/>
      <c r="AX214" s="13"/>
      <c r="AY214" s="116"/>
      <c r="AZ214" s="66"/>
      <c r="BA214" s="116"/>
      <c r="BB214" s="116"/>
      <c r="BC214" s="82"/>
      <c r="BD214" s="82"/>
      <c r="BE214" s="82"/>
      <c r="BF214" s="82"/>
      <c r="BG214" s="82"/>
      <c r="BH214" s="82"/>
      <c r="BI214" s="116"/>
      <c r="BJ214" s="66"/>
      <c r="BK214" s="13"/>
    </row>
    <row r="215" spans="35:63">
      <c r="AI215" s="13"/>
      <c r="AJ215" s="13"/>
      <c r="AL215" s="13"/>
      <c r="AM215" s="13"/>
      <c r="AO215" s="116"/>
      <c r="AT215" s="13"/>
      <c r="AU215" s="13"/>
      <c r="AV215" s="66"/>
      <c r="AW215" s="66"/>
      <c r="AX215" s="13"/>
      <c r="AY215" s="116"/>
      <c r="AZ215" s="66"/>
      <c r="BA215" s="116"/>
      <c r="BB215" s="116"/>
      <c r="BC215" s="82"/>
      <c r="BD215" s="82"/>
      <c r="BE215" s="82"/>
      <c r="BF215" s="82"/>
      <c r="BG215" s="82"/>
      <c r="BH215" s="82"/>
      <c r="BI215" s="116"/>
      <c r="BJ215" s="66"/>
      <c r="BK215" s="13"/>
    </row>
    <row r="216" spans="35:63">
      <c r="AI216" s="13"/>
      <c r="AJ216" s="13"/>
      <c r="AL216" s="13"/>
      <c r="AM216" s="13"/>
      <c r="AO216" s="116"/>
      <c r="AT216" s="13"/>
      <c r="AU216" s="13"/>
      <c r="AV216" s="66"/>
      <c r="AW216" s="66"/>
      <c r="AX216" s="13"/>
      <c r="AY216" s="116"/>
      <c r="AZ216" s="66"/>
      <c r="BA216" s="116"/>
      <c r="BB216" s="116"/>
      <c r="BC216" s="82"/>
      <c r="BD216" s="82"/>
      <c r="BE216" s="82"/>
      <c r="BF216" s="82"/>
      <c r="BG216" s="82"/>
      <c r="BH216" s="82"/>
      <c r="BI216" s="116"/>
      <c r="BJ216" s="66"/>
      <c r="BK216" s="13"/>
    </row>
    <row r="217" spans="35:63">
      <c r="AI217" s="13"/>
      <c r="AJ217" s="13"/>
      <c r="AL217" s="13"/>
      <c r="AM217" s="13"/>
      <c r="AO217" s="116"/>
      <c r="AT217" s="13"/>
      <c r="AU217" s="13"/>
      <c r="AV217" s="66"/>
      <c r="AW217" s="66"/>
      <c r="AX217" s="13"/>
      <c r="AY217" s="116"/>
      <c r="AZ217" s="66"/>
      <c r="BA217" s="116"/>
      <c r="BB217" s="116"/>
      <c r="BC217" s="82"/>
      <c r="BD217" s="82"/>
      <c r="BE217" s="82"/>
      <c r="BF217" s="82"/>
      <c r="BG217" s="82"/>
      <c r="BH217" s="82"/>
      <c r="BI217" s="116"/>
      <c r="BJ217" s="66"/>
      <c r="BK217" s="13"/>
    </row>
    <row r="218" spans="35:63">
      <c r="AI218" s="13"/>
      <c r="AJ218" s="13"/>
      <c r="AL218" s="13"/>
      <c r="AM218" s="13"/>
      <c r="AO218" s="116"/>
      <c r="AT218" s="13"/>
      <c r="AU218" s="13"/>
      <c r="AV218" s="66"/>
      <c r="AW218" s="66"/>
      <c r="AX218" s="13"/>
      <c r="AY218" s="116"/>
      <c r="AZ218" s="66"/>
      <c r="BA218" s="116"/>
      <c r="BB218" s="116"/>
      <c r="BC218" s="82"/>
      <c r="BD218" s="82"/>
      <c r="BE218" s="82"/>
      <c r="BF218" s="82"/>
      <c r="BG218" s="82"/>
      <c r="BH218" s="82"/>
      <c r="BI218" s="116"/>
      <c r="BJ218" s="66"/>
      <c r="BK218" s="13"/>
    </row>
    <row r="219" spans="35:63">
      <c r="AI219" s="13"/>
      <c r="AJ219" s="13"/>
      <c r="AL219" s="13"/>
      <c r="AM219" s="13"/>
      <c r="AO219" s="116"/>
      <c r="AT219" s="13"/>
      <c r="AU219" s="13"/>
      <c r="AV219" s="66"/>
      <c r="AW219" s="66"/>
      <c r="AX219" s="13"/>
      <c r="AY219" s="116"/>
      <c r="AZ219" s="66"/>
      <c r="BA219" s="116"/>
      <c r="BB219" s="116"/>
      <c r="BC219" s="82"/>
      <c r="BD219" s="82"/>
      <c r="BE219" s="82"/>
      <c r="BF219" s="82"/>
      <c r="BG219" s="82"/>
      <c r="BH219" s="82"/>
      <c r="BI219" s="116"/>
      <c r="BJ219" s="66"/>
      <c r="BK219" s="13"/>
    </row>
    <row r="220" spans="35:63">
      <c r="AI220" s="13"/>
      <c r="AJ220" s="13"/>
      <c r="AL220" s="13"/>
      <c r="AM220" s="13"/>
      <c r="AO220" s="116"/>
      <c r="AT220" s="13"/>
      <c r="AU220" s="13"/>
      <c r="AV220" s="66"/>
      <c r="AW220" s="66"/>
      <c r="AX220" s="13"/>
      <c r="AY220" s="116"/>
      <c r="AZ220" s="66"/>
      <c r="BA220" s="116"/>
      <c r="BB220" s="116"/>
      <c r="BC220" s="82"/>
      <c r="BD220" s="82"/>
      <c r="BE220" s="82"/>
      <c r="BF220" s="82"/>
      <c r="BG220" s="82"/>
      <c r="BH220" s="82"/>
      <c r="BI220" s="116"/>
      <c r="BJ220" s="66"/>
      <c r="BK220" s="13"/>
    </row>
    <row r="221" spans="35:63">
      <c r="AI221" s="13"/>
      <c r="AJ221" s="13"/>
      <c r="AL221" s="13"/>
      <c r="AM221" s="13"/>
      <c r="AO221" s="116"/>
      <c r="AT221" s="13"/>
      <c r="AU221" s="13"/>
      <c r="AV221" s="66"/>
      <c r="AW221" s="66"/>
      <c r="AX221" s="13"/>
      <c r="AY221" s="116"/>
      <c r="AZ221" s="66"/>
      <c r="BA221" s="116"/>
      <c r="BB221" s="116"/>
      <c r="BC221" s="82"/>
      <c r="BD221" s="82"/>
      <c r="BE221" s="82"/>
      <c r="BF221" s="82"/>
      <c r="BG221" s="82"/>
      <c r="BH221" s="82"/>
      <c r="BI221" s="116"/>
      <c r="BJ221" s="66"/>
      <c r="BK221" s="13"/>
    </row>
    <row r="222" spans="35:63">
      <c r="AI222" s="13"/>
      <c r="AJ222" s="13"/>
      <c r="AL222" s="13"/>
      <c r="AM222" s="13"/>
      <c r="AO222" s="116"/>
      <c r="AT222" s="13"/>
      <c r="AU222" s="13"/>
      <c r="AV222" s="66"/>
      <c r="AW222" s="66"/>
      <c r="AX222" s="13"/>
      <c r="AY222" s="116"/>
      <c r="AZ222" s="66"/>
      <c r="BA222" s="116"/>
      <c r="BB222" s="116"/>
      <c r="BC222" s="82"/>
      <c r="BD222" s="82"/>
      <c r="BE222" s="82"/>
      <c r="BF222" s="82"/>
      <c r="BG222" s="82"/>
      <c r="BH222" s="82"/>
      <c r="BI222" s="116"/>
      <c r="BJ222" s="66"/>
      <c r="BK222" s="13"/>
    </row>
    <row r="223" spans="35:63">
      <c r="AI223" s="13"/>
      <c r="AJ223" s="13"/>
      <c r="AL223" s="13"/>
      <c r="AM223" s="13"/>
      <c r="AO223" s="116"/>
      <c r="AT223" s="13"/>
      <c r="AU223" s="13"/>
      <c r="AV223" s="66"/>
      <c r="AW223" s="66"/>
      <c r="AX223" s="13"/>
      <c r="AY223" s="116"/>
      <c r="AZ223" s="66"/>
      <c r="BA223" s="116"/>
      <c r="BB223" s="116"/>
      <c r="BC223" s="82"/>
      <c r="BD223" s="82"/>
      <c r="BE223" s="82"/>
      <c r="BF223" s="82"/>
      <c r="BG223" s="82"/>
      <c r="BH223" s="82"/>
      <c r="BI223" s="116"/>
      <c r="BJ223" s="66"/>
      <c r="BK223" s="13"/>
    </row>
    <row r="224" spans="35:63">
      <c r="AI224" s="13"/>
      <c r="AJ224" s="13"/>
      <c r="AL224" s="13"/>
      <c r="AM224" s="13"/>
      <c r="AO224" s="116"/>
      <c r="AT224" s="13"/>
      <c r="AU224" s="13"/>
      <c r="AV224" s="66"/>
      <c r="AW224" s="66"/>
      <c r="AX224" s="13"/>
      <c r="AY224" s="116"/>
      <c r="AZ224" s="66"/>
      <c r="BA224" s="116"/>
      <c r="BB224" s="116"/>
      <c r="BC224" s="82"/>
      <c r="BD224" s="82"/>
      <c r="BE224" s="82"/>
      <c r="BF224" s="82"/>
      <c r="BG224" s="82"/>
      <c r="BH224" s="82"/>
      <c r="BI224" s="116"/>
      <c r="BJ224" s="66"/>
      <c r="BK224" s="13"/>
    </row>
    <row r="225" spans="8:63">
      <c r="AI225" s="13"/>
      <c r="AJ225" s="13"/>
      <c r="AL225" s="13"/>
      <c r="AM225" s="13"/>
      <c r="AO225" s="116"/>
      <c r="AT225" s="13"/>
      <c r="AU225" s="13"/>
      <c r="AV225" s="66"/>
      <c r="AW225" s="66"/>
      <c r="AX225" s="13"/>
      <c r="AY225" s="116"/>
      <c r="AZ225" s="66"/>
      <c r="BA225" s="116"/>
      <c r="BB225" s="116"/>
      <c r="BC225" s="82"/>
      <c r="BD225" s="82"/>
      <c r="BE225" s="82"/>
      <c r="BF225" s="82"/>
      <c r="BG225" s="82"/>
      <c r="BH225" s="82"/>
      <c r="BI225" s="116"/>
      <c r="BJ225" s="66"/>
      <c r="BK225" s="13"/>
    </row>
    <row r="226" spans="8:63">
      <c r="AI226" s="13"/>
      <c r="AJ226" s="13"/>
      <c r="AL226" s="13"/>
      <c r="AM226" s="13"/>
      <c r="AO226" s="116"/>
      <c r="AT226" s="13"/>
      <c r="AU226" s="13"/>
      <c r="AV226" s="66"/>
      <c r="AW226" s="66"/>
      <c r="AX226" s="13"/>
      <c r="AY226" s="116"/>
      <c r="AZ226" s="66"/>
      <c r="BA226" s="116"/>
      <c r="BB226" s="116"/>
      <c r="BC226" s="82"/>
      <c r="BD226" s="82"/>
      <c r="BE226" s="82"/>
      <c r="BF226" s="82"/>
      <c r="BG226" s="82"/>
      <c r="BH226" s="82"/>
      <c r="BI226" s="116"/>
      <c r="BJ226" s="66"/>
      <c r="BK226" s="13"/>
    </row>
    <row r="227" spans="8:63">
      <c r="AI227" s="13"/>
      <c r="AJ227" s="13"/>
      <c r="AL227" s="13"/>
      <c r="AM227" s="13"/>
      <c r="AO227" s="116"/>
      <c r="AT227" s="13"/>
      <c r="AU227" s="13"/>
      <c r="AV227" s="66"/>
      <c r="AW227" s="66"/>
      <c r="AX227" s="13"/>
      <c r="AY227" s="116"/>
      <c r="AZ227" s="66"/>
      <c r="BA227" s="116"/>
      <c r="BB227" s="116"/>
      <c r="BC227" s="82"/>
      <c r="BD227" s="82"/>
      <c r="BE227" s="82"/>
      <c r="BF227" s="82"/>
      <c r="BG227" s="82"/>
      <c r="BH227" s="82"/>
      <c r="BI227" s="116"/>
      <c r="BJ227" s="66"/>
      <c r="BK227" s="13"/>
    </row>
    <row r="228" spans="8:63">
      <c r="AI228" s="13"/>
      <c r="AJ228" s="13"/>
      <c r="AL228" s="13"/>
      <c r="AM228" s="13"/>
      <c r="AO228" s="116"/>
      <c r="AT228" s="13"/>
      <c r="AU228" s="13"/>
      <c r="AV228" s="66"/>
      <c r="AW228" s="66"/>
      <c r="AX228" s="13"/>
      <c r="AY228" s="116"/>
      <c r="AZ228" s="66"/>
      <c r="BA228" s="116"/>
      <c r="BB228" s="116"/>
      <c r="BC228" s="82"/>
      <c r="BD228" s="82"/>
      <c r="BE228" s="82"/>
      <c r="BF228" s="82"/>
      <c r="BG228" s="82"/>
      <c r="BH228" s="82"/>
      <c r="BI228" s="116"/>
      <c r="BJ228" s="66"/>
      <c r="BK228" s="13"/>
    </row>
    <row r="229" spans="8:63">
      <c r="AI229" s="13"/>
      <c r="AJ229" s="13"/>
      <c r="AL229" s="13"/>
      <c r="AM229" s="13"/>
      <c r="AO229" s="116"/>
      <c r="AT229" s="13"/>
      <c r="AU229" s="13"/>
      <c r="AV229" s="66"/>
      <c r="AW229" s="66"/>
      <c r="AX229" s="13"/>
      <c r="AY229" s="116"/>
      <c r="AZ229" s="66"/>
      <c r="BA229" s="116"/>
      <c r="BB229" s="116"/>
      <c r="BC229" s="82"/>
      <c r="BD229" s="82"/>
      <c r="BE229" s="82"/>
      <c r="BF229" s="82"/>
      <c r="BG229" s="82"/>
      <c r="BH229" s="82"/>
      <c r="BI229" s="116"/>
      <c r="BJ229" s="66"/>
      <c r="BK229" s="13"/>
    </row>
    <row r="230" spans="8:63">
      <c r="AI230" s="13"/>
      <c r="AJ230" s="13"/>
      <c r="AL230" s="13"/>
      <c r="AM230" s="13"/>
      <c r="AO230" s="116"/>
      <c r="AT230" s="13"/>
      <c r="AU230" s="13"/>
      <c r="AV230" s="66"/>
      <c r="AW230" s="66"/>
      <c r="AX230" s="13"/>
      <c r="AY230" s="116"/>
      <c r="AZ230" s="66"/>
      <c r="BA230" s="116"/>
      <c r="BB230" s="116"/>
      <c r="BC230" s="82"/>
      <c r="BD230" s="82"/>
      <c r="BE230" s="82"/>
      <c r="BF230" s="82"/>
      <c r="BG230" s="82"/>
      <c r="BH230" s="82"/>
      <c r="BI230" s="116"/>
      <c r="BJ230" s="66"/>
      <c r="BK230" s="13"/>
    </row>
    <row r="231" spans="8:63">
      <c r="AI231" s="13"/>
      <c r="AJ231" s="13"/>
      <c r="AL231" s="13"/>
      <c r="AM231" s="13"/>
      <c r="AO231" s="116"/>
      <c r="AT231" s="13"/>
      <c r="AU231" s="13"/>
      <c r="AV231" s="66"/>
      <c r="AW231" s="66"/>
      <c r="AX231" s="13"/>
      <c r="AY231" s="116"/>
      <c r="AZ231" s="66"/>
      <c r="BA231" s="116"/>
      <c r="BB231" s="116"/>
      <c r="BC231" s="82"/>
      <c r="BD231" s="82"/>
      <c r="BE231" s="82"/>
      <c r="BF231" s="82"/>
      <c r="BG231" s="82"/>
      <c r="BH231" s="82"/>
      <c r="BI231" s="116"/>
      <c r="BJ231" s="66"/>
      <c r="BK231" s="13"/>
    </row>
    <row r="232" spans="8:63">
      <c r="AI232" s="13"/>
      <c r="AJ232" s="13"/>
      <c r="AL232" s="13"/>
      <c r="AM232" s="13"/>
      <c r="AO232" s="116"/>
      <c r="AT232" s="13"/>
      <c r="AU232" s="13"/>
      <c r="AV232" s="66"/>
      <c r="AW232" s="66"/>
      <c r="AX232" s="13"/>
      <c r="AY232" s="116"/>
      <c r="AZ232" s="66"/>
      <c r="BA232" s="116"/>
      <c r="BB232" s="116"/>
      <c r="BC232" s="82"/>
      <c r="BD232" s="82"/>
      <c r="BE232" s="82"/>
      <c r="BF232" s="82"/>
      <c r="BG232" s="82"/>
      <c r="BH232" s="82"/>
      <c r="BI232" s="116"/>
      <c r="BJ232" s="66"/>
      <c r="BK232" s="13"/>
    </row>
    <row r="233" spans="8:63">
      <c r="H233" s="3" t="s">
        <v>604</v>
      </c>
      <c r="AI233" s="13"/>
      <c r="AJ233" s="13"/>
      <c r="AL233" s="13"/>
      <c r="AM233" s="13"/>
      <c r="AO233" s="116"/>
      <c r="AT233" s="13"/>
      <c r="AU233" s="13"/>
      <c r="AV233" s="66"/>
      <c r="AW233" s="66"/>
      <c r="AX233" s="13"/>
      <c r="AY233" s="116"/>
      <c r="AZ233" s="66"/>
      <c r="BA233" s="116"/>
      <c r="BB233" s="116"/>
      <c r="BC233" s="82"/>
      <c r="BD233" s="82"/>
      <c r="BE233" s="82"/>
      <c r="BF233" s="82"/>
      <c r="BG233" s="82"/>
      <c r="BH233" s="82"/>
      <c r="BI233" s="116"/>
      <c r="BJ233" s="66"/>
      <c r="BK233" s="13"/>
    </row>
    <row r="234" spans="8:63">
      <c r="AI234" s="13"/>
      <c r="AJ234" s="13"/>
      <c r="AL234" s="13"/>
      <c r="AM234" s="13"/>
      <c r="AO234" s="116"/>
      <c r="AT234" s="13"/>
      <c r="AU234" s="13"/>
      <c r="AV234" s="66"/>
      <c r="AW234" s="66"/>
      <c r="AX234" s="13"/>
      <c r="AY234" s="116"/>
      <c r="AZ234" s="66"/>
      <c r="BA234" s="116"/>
      <c r="BB234" s="116"/>
      <c r="BC234" s="82"/>
      <c r="BD234" s="82"/>
      <c r="BE234" s="82"/>
      <c r="BF234" s="82"/>
      <c r="BG234" s="82"/>
      <c r="BH234" s="82"/>
      <c r="BI234" s="116"/>
      <c r="BJ234" s="66"/>
      <c r="BK234" s="13"/>
    </row>
    <row r="235" spans="8:63">
      <c r="AI235" s="13"/>
      <c r="AJ235" s="13"/>
      <c r="AL235" s="13"/>
      <c r="AM235" s="13"/>
      <c r="AO235" s="116"/>
      <c r="AT235" s="13"/>
      <c r="AU235" s="13"/>
      <c r="AV235" s="66"/>
      <c r="AW235" s="66"/>
      <c r="AX235" s="13"/>
      <c r="AY235" s="116"/>
      <c r="AZ235" s="66"/>
      <c r="BA235" s="116"/>
      <c r="BB235" s="116"/>
      <c r="BC235" s="82"/>
      <c r="BD235" s="82"/>
      <c r="BE235" s="82"/>
      <c r="BF235" s="82"/>
      <c r="BG235" s="82"/>
      <c r="BH235" s="82"/>
      <c r="BI235" s="116"/>
      <c r="BJ235" s="66"/>
      <c r="BK235" s="13"/>
    </row>
    <row r="236" spans="8:63">
      <c r="AI236" s="13"/>
      <c r="AJ236" s="13"/>
      <c r="AL236" s="13"/>
      <c r="AM236" s="13"/>
      <c r="AO236" s="116"/>
      <c r="AT236" s="13"/>
      <c r="AU236" s="13"/>
      <c r="AV236" s="66"/>
      <c r="AW236" s="66"/>
      <c r="AX236" s="13"/>
      <c r="AY236" s="116"/>
      <c r="AZ236" s="66"/>
      <c r="BA236" s="116"/>
      <c r="BB236" s="116"/>
      <c r="BC236" s="82"/>
      <c r="BD236" s="82"/>
      <c r="BE236" s="82"/>
      <c r="BF236" s="82"/>
      <c r="BG236" s="82"/>
      <c r="BH236" s="82"/>
      <c r="BI236" s="116"/>
      <c r="BJ236" s="66"/>
      <c r="BK236" s="13"/>
    </row>
    <row r="237" spans="8:63">
      <c r="AI237" s="13"/>
      <c r="AJ237" s="13"/>
      <c r="AL237" s="13"/>
      <c r="AM237" s="13"/>
      <c r="AO237" s="116"/>
      <c r="AT237" s="13"/>
      <c r="AU237" s="13"/>
      <c r="AV237" s="66"/>
      <c r="AW237" s="66"/>
      <c r="AX237" s="13"/>
      <c r="AY237" s="116"/>
      <c r="AZ237" s="66"/>
      <c r="BA237" s="116"/>
      <c r="BB237" s="116"/>
      <c r="BC237" s="82"/>
      <c r="BD237" s="82"/>
      <c r="BE237" s="82"/>
      <c r="BF237" s="82"/>
      <c r="BG237" s="82"/>
      <c r="BH237" s="82"/>
      <c r="BI237" s="116"/>
      <c r="BJ237" s="66"/>
      <c r="BK237" s="13"/>
    </row>
    <row r="238" spans="8:63">
      <c r="AI238" s="13"/>
      <c r="AJ238" s="13"/>
      <c r="AL238" s="13"/>
      <c r="AM238" s="13"/>
      <c r="AO238" s="116"/>
      <c r="AT238" s="13"/>
      <c r="AU238" s="13"/>
      <c r="AV238" s="66"/>
      <c r="AW238" s="66"/>
      <c r="AX238" s="13"/>
      <c r="AY238" s="116"/>
      <c r="AZ238" s="66"/>
      <c r="BA238" s="116"/>
      <c r="BB238" s="116"/>
      <c r="BC238" s="82"/>
      <c r="BD238" s="82"/>
      <c r="BE238" s="82"/>
      <c r="BF238" s="82"/>
      <c r="BG238" s="82"/>
      <c r="BH238" s="82"/>
      <c r="BI238" s="116"/>
      <c r="BJ238" s="66"/>
      <c r="BK238" s="13"/>
    </row>
    <row r="239" spans="8:63">
      <c r="AI239" s="13"/>
      <c r="AJ239" s="13"/>
      <c r="AL239" s="13"/>
      <c r="AM239" s="13"/>
      <c r="AO239" s="116"/>
      <c r="AT239" s="13"/>
      <c r="AU239" s="13"/>
      <c r="AV239" s="66"/>
      <c r="AW239" s="66"/>
      <c r="AX239" s="13"/>
      <c r="AY239" s="116"/>
      <c r="AZ239" s="66"/>
      <c r="BA239" s="116"/>
      <c r="BB239" s="116"/>
      <c r="BC239" s="82"/>
      <c r="BD239" s="82"/>
      <c r="BE239" s="82"/>
      <c r="BF239" s="82"/>
      <c r="BG239" s="82"/>
      <c r="BH239" s="82"/>
      <c r="BI239" s="116"/>
      <c r="BJ239" s="66"/>
      <c r="BK239" s="13"/>
    </row>
    <row r="240" spans="8:63">
      <c r="AI240" s="13"/>
      <c r="AJ240" s="13"/>
      <c r="AL240" s="13"/>
      <c r="AM240" s="13"/>
      <c r="AO240" s="116"/>
      <c r="AT240" s="13"/>
      <c r="AU240" s="13"/>
      <c r="AV240" s="66"/>
      <c r="AW240" s="66"/>
      <c r="AX240" s="13"/>
      <c r="AY240" s="116"/>
      <c r="AZ240" s="66"/>
      <c r="BA240" s="116"/>
      <c r="BB240" s="116"/>
      <c r="BC240" s="82"/>
      <c r="BD240" s="82"/>
      <c r="BE240" s="82"/>
      <c r="BF240" s="82"/>
      <c r="BG240" s="82"/>
      <c r="BH240" s="82"/>
      <c r="BI240" s="116"/>
      <c r="BJ240" s="66"/>
      <c r="BK240" s="13"/>
    </row>
    <row r="241" spans="35:63">
      <c r="AI241" s="13"/>
      <c r="AJ241" s="13"/>
      <c r="AL241" s="13"/>
      <c r="AM241" s="13"/>
      <c r="AO241" s="116"/>
      <c r="AT241" s="13"/>
      <c r="AU241" s="13"/>
      <c r="AV241" s="66"/>
      <c r="AW241" s="66"/>
      <c r="AX241" s="13"/>
      <c r="AY241" s="116"/>
      <c r="AZ241" s="66"/>
      <c r="BA241" s="116"/>
      <c r="BB241" s="116"/>
      <c r="BC241" s="82"/>
      <c r="BD241" s="82"/>
      <c r="BE241" s="82"/>
      <c r="BF241" s="82"/>
      <c r="BG241" s="82"/>
      <c r="BH241" s="82"/>
      <c r="BI241" s="116"/>
      <c r="BJ241" s="66"/>
      <c r="BK241" s="13"/>
    </row>
    <row r="242" spans="35:63">
      <c r="AI242" s="13"/>
      <c r="AJ242" s="13"/>
      <c r="AL242" s="13"/>
      <c r="AM242" s="13"/>
      <c r="AO242" s="116"/>
      <c r="AT242" s="13"/>
      <c r="AU242" s="13"/>
      <c r="AV242" s="66"/>
      <c r="AW242" s="66"/>
      <c r="AX242" s="13"/>
      <c r="AY242" s="116"/>
      <c r="AZ242" s="66"/>
      <c r="BA242" s="116"/>
      <c r="BB242" s="116"/>
      <c r="BC242" s="82"/>
      <c r="BD242" s="82"/>
      <c r="BE242" s="82"/>
      <c r="BF242" s="82"/>
      <c r="BG242" s="82"/>
      <c r="BH242" s="82"/>
      <c r="BI242" s="116"/>
      <c r="BJ242" s="66"/>
      <c r="BK242" s="13"/>
    </row>
    <row r="243" spans="35:63">
      <c r="AI243" s="13"/>
      <c r="AJ243" s="13"/>
      <c r="AL243" s="13"/>
      <c r="AM243" s="13"/>
      <c r="AO243" s="116"/>
      <c r="AT243" s="13"/>
      <c r="AU243" s="13"/>
      <c r="AV243" s="66"/>
      <c r="AW243" s="66"/>
      <c r="AX243" s="13"/>
      <c r="AY243" s="116"/>
      <c r="AZ243" s="66"/>
      <c r="BA243" s="116"/>
      <c r="BB243" s="116"/>
      <c r="BC243" s="82"/>
      <c r="BD243" s="82"/>
      <c r="BE243" s="82"/>
      <c r="BF243" s="82"/>
      <c r="BG243" s="82"/>
      <c r="BH243" s="82"/>
      <c r="BI243" s="116"/>
      <c r="BJ243" s="66"/>
      <c r="BK243" s="13"/>
    </row>
    <row r="244" spans="35:63">
      <c r="AI244" s="13"/>
      <c r="AJ244" s="13"/>
      <c r="AL244" s="13"/>
      <c r="AM244" s="13"/>
      <c r="AO244" s="116"/>
      <c r="AT244" s="13"/>
      <c r="AU244" s="13"/>
      <c r="AV244" s="66"/>
      <c r="AW244" s="66"/>
      <c r="AX244" s="13"/>
      <c r="AY244" s="116"/>
      <c r="AZ244" s="66"/>
      <c r="BA244" s="116"/>
      <c r="BB244" s="116"/>
      <c r="BC244" s="82"/>
      <c r="BD244" s="82"/>
      <c r="BE244" s="82"/>
      <c r="BF244" s="82"/>
      <c r="BG244" s="82"/>
      <c r="BH244" s="82"/>
      <c r="BI244" s="116"/>
      <c r="BJ244" s="66"/>
      <c r="BK244" s="13"/>
    </row>
    <row r="245" spans="35:63">
      <c r="AI245" s="13"/>
      <c r="AJ245" s="13"/>
      <c r="AL245" s="13"/>
      <c r="AM245" s="13"/>
      <c r="AO245" s="116"/>
      <c r="AT245" s="13"/>
      <c r="AU245" s="13"/>
      <c r="AV245" s="66"/>
      <c r="AW245" s="66"/>
      <c r="AX245" s="13"/>
      <c r="AY245" s="116"/>
      <c r="AZ245" s="66"/>
      <c r="BA245" s="116"/>
      <c r="BB245" s="116"/>
      <c r="BC245" s="82"/>
      <c r="BD245" s="82"/>
      <c r="BE245" s="82"/>
      <c r="BF245" s="82"/>
      <c r="BG245" s="82"/>
      <c r="BH245" s="82"/>
      <c r="BI245" s="116"/>
      <c r="BJ245" s="66"/>
      <c r="BK245" s="13"/>
    </row>
    <row r="246" spans="35:63">
      <c r="AI246" s="13"/>
      <c r="AJ246" s="13"/>
      <c r="AL246" s="13"/>
      <c r="AM246" s="13"/>
      <c r="AO246" s="116"/>
      <c r="AT246" s="13"/>
      <c r="AU246" s="13"/>
      <c r="AV246" s="66"/>
      <c r="AW246" s="66"/>
      <c r="AX246" s="13"/>
      <c r="AY246" s="116"/>
      <c r="AZ246" s="66"/>
      <c r="BA246" s="116"/>
      <c r="BB246" s="116"/>
      <c r="BC246" s="82"/>
      <c r="BD246" s="82"/>
      <c r="BE246" s="82"/>
      <c r="BF246" s="82"/>
      <c r="BG246" s="82"/>
      <c r="BH246" s="82"/>
      <c r="BI246" s="116"/>
      <c r="BJ246" s="66"/>
      <c r="BK246" s="13"/>
    </row>
    <row r="247" spans="35:63">
      <c r="AI247" s="13"/>
      <c r="AJ247" s="13"/>
      <c r="AL247" s="13"/>
      <c r="AM247" s="13"/>
      <c r="AO247" s="116"/>
      <c r="AT247" s="13"/>
      <c r="AU247" s="13"/>
      <c r="AV247" s="66"/>
      <c r="AW247" s="66"/>
      <c r="AX247" s="13"/>
      <c r="AY247" s="116"/>
      <c r="AZ247" s="66"/>
      <c r="BA247" s="116"/>
      <c r="BB247" s="116"/>
      <c r="BC247" s="82"/>
      <c r="BD247" s="82"/>
      <c r="BE247" s="82"/>
      <c r="BF247" s="82"/>
      <c r="BG247" s="82"/>
      <c r="BH247" s="82"/>
      <c r="BI247" s="116"/>
      <c r="BJ247" s="66"/>
      <c r="BK247" s="13"/>
    </row>
    <row r="248" spans="35:63">
      <c r="AI248" s="13"/>
      <c r="AJ248" s="13"/>
      <c r="AL248" s="13"/>
      <c r="AM248" s="13"/>
      <c r="AO248" s="116"/>
      <c r="AT248" s="13"/>
      <c r="AU248" s="13"/>
      <c r="AV248" s="66"/>
      <c r="AW248" s="66"/>
      <c r="AX248" s="13"/>
      <c r="AY248" s="116"/>
      <c r="AZ248" s="66"/>
      <c r="BA248" s="116"/>
      <c r="BB248" s="116"/>
      <c r="BC248" s="82"/>
      <c r="BD248" s="82"/>
      <c r="BE248" s="82"/>
      <c r="BF248" s="82"/>
      <c r="BG248" s="82"/>
      <c r="BH248" s="82"/>
      <c r="BI248" s="116"/>
      <c r="BJ248" s="66"/>
      <c r="BK248" s="13"/>
    </row>
    <row r="249" spans="35:63">
      <c r="AI249" s="13"/>
      <c r="AJ249" s="13"/>
      <c r="AL249" s="13"/>
      <c r="AM249" s="13"/>
      <c r="AO249" s="116"/>
      <c r="AT249" s="13"/>
      <c r="AU249" s="13"/>
      <c r="AV249" s="66"/>
      <c r="AW249" s="66"/>
      <c r="AX249" s="13"/>
      <c r="AY249" s="116"/>
      <c r="AZ249" s="66"/>
      <c r="BA249" s="116"/>
      <c r="BB249" s="116"/>
      <c r="BC249" s="82"/>
      <c r="BD249" s="82"/>
      <c r="BE249" s="82"/>
      <c r="BF249" s="82"/>
      <c r="BG249" s="82"/>
      <c r="BH249" s="82"/>
      <c r="BI249" s="116"/>
      <c r="BJ249" s="66"/>
      <c r="BK249" s="13"/>
    </row>
    <row r="250" spans="35:63">
      <c r="AI250" s="13"/>
      <c r="AJ250" s="13"/>
      <c r="AL250" s="13"/>
      <c r="AM250" s="13"/>
      <c r="AO250" s="116"/>
      <c r="AT250" s="13"/>
      <c r="AU250" s="13"/>
      <c r="AV250" s="66"/>
      <c r="AW250" s="66"/>
      <c r="AX250" s="13"/>
      <c r="AY250" s="116"/>
      <c r="AZ250" s="66"/>
      <c r="BA250" s="116"/>
      <c r="BB250" s="116"/>
      <c r="BC250" s="82"/>
      <c r="BD250" s="82"/>
      <c r="BE250" s="82"/>
      <c r="BF250" s="82"/>
      <c r="BG250" s="82"/>
      <c r="BH250" s="82"/>
      <c r="BI250" s="116"/>
      <c r="BJ250" s="66"/>
      <c r="BK250" s="13"/>
    </row>
    <row r="251" spans="35:63">
      <c r="AI251" s="13"/>
      <c r="AJ251" s="13"/>
      <c r="AL251" s="13"/>
      <c r="AM251" s="13"/>
      <c r="AO251" s="116"/>
      <c r="AT251" s="13"/>
      <c r="AU251" s="13"/>
      <c r="AV251" s="66"/>
      <c r="AW251" s="66"/>
      <c r="AX251" s="13"/>
      <c r="AY251" s="116"/>
      <c r="AZ251" s="66"/>
      <c r="BA251" s="116"/>
      <c r="BB251" s="116"/>
      <c r="BC251" s="82"/>
      <c r="BD251" s="82"/>
      <c r="BE251" s="82"/>
      <c r="BF251" s="82"/>
      <c r="BG251" s="82"/>
      <c r="BH251" s="82"/>
      <c r="BI251" s="116"/>
      <c r="BJ251" s="66"/>
      <c r="BK251" s="13"/>
    </row>
    <row r="252" spans="35:63">
      <c r="AI252" s="13"/>
      <c r="AJ252" s="13"/>
      <c r="AL252" s="13"/>
      <c r="AM252" s="13"/>
      <c r="AO252" s="116"/>
      <c r="AT252" s="13"/>
      <c r="AU252" s="13"/>
      <c r="AV252" s="66"/>
      <c r="AW252" s="66"/>
      <c r="AX252" s="13"/>
      <c r="AY252" s="116"/>
      <c r="AZ252" s="66"/>
      <c r="BA252" s="116"/>
      <c r="BB252" s="116"/>
      <c r="BC252" s="82"/>
      <c r="BD252" s="82"/>
      <c r="BE252" s="82"/>
      <c r="BF252" s="82"/>
      <c r="BG252" s="82"/>
      <c r="BH252" s="82"/>
      <c r="BI252" s="116"/>
      <c r="BJ252" s="66"/>
      <c r="BK252" s="13"/>
    </row>
    <row r="253" spans="35:63">
      <c r="AI253" s="13"/>
      <c r="AJ253" s="13"/>
      <c r="AL253" s="13"/>
      <c r="AM253" s="13"/>
      <c r="AO253" s="116"/>
      <c r="AT253" s="13"/>
      <c r="AU253" s="13"/>
      <c r="AV253" s="66"/>
      <c r="AW253" s="66"/>
      <c r="AX253" s="13"/>
      <c r="AY253" s="116"/>
      <c r="AZ253" s="66"/>
      <c r="BA253" s="116"/>
      <c r="BB253" s="116"/>
      <c r="BC253" s="82"/>
      <c r="BD253" s="82"/>
      <c r="BE253" s="82"/>
      <c r="BF253" s="82"/>
      <c r="BG253" s="82"/>
      <c r="BH253" s="82"/>
      <c r="BI253" s="116"/>
      <c r="BJ253" s="66"/>
      <c r="BK253" s="13"/>
    </row>
    <row r="254" spans="35:63">
      <c r="AI254" s="13"/>
      <c r="AJ254" s="13"/>
      <c r="AL254" s="13"/>
      <c r="AM254" s="13"/>
      <c r="AO254" s="116"/>
      <c r="AT254" s="13"/>
      <c r="AU254" s="13"/>
      <c r="AV254" s="66"/>
      <c r="AW254" s="66"/>
      <c r="AX254" s="13"/>
      <c r="AY254" s="116"/>
      <c r="AZ254" s="66"/>
      <c r="BA254" s="116"/>
      <c r="BB254" s="116"/>
      <c r="BC254" s="82"/>
      <c r="BD254" s="82"/>
      <c r="BE254" s="82"/>
      <c r="BF254" s="82"/>
      <c r="BG254" s="82"/>
      <c r="BH254" s="82"/>
      <c r="BI254" s="116"/>
      <c r="BJ254" s="66"/>
      <c r="BK254" s="13"/>
    </row>
    <row r="255" spans="35:63">
      <c r="AI255" s="13"/>
      <c r="AJ255" s="13"/>
      <c r="AL255" s="13"/>
      <c r="AM255" s="13"/>
      <c r="AO255" s="116"/>
      <c r="AT255" s="13"/>
      <c r="AU255" s="13"/>
      <c r="AV255" s="66"/>
      <c r="AW255" s="66"/>
      <c r="AX255" s="13"/>
      <c r="AY255" s="116"/>
      <c r="AZ255" s="66"/>
      <c r="BA255" s="116"/>
      <c r="BB255" s="116"/>
      <c r="BC255" s="82"/>
      <c r="BD255" s="82"/>
      <c r="BE255" s="82"/>
      <c r="BF255" s="82"/>
      <c r="BG255" s="82"/>
      <c r="BH255" s="82"/>
      <c r="BI255" s="116"/>
      <c r="BJ255" s="66"/>
      <c r="BK255" s="13"/>
    </row>
    <row r="256" spans="35:63">
      <c r="AI256" s="13"/>
      <c r="AJ256" s="13"/>
      <c r="AL256" s="13"/>
      <c r="AM256" s="13"/>
      <c r="AO256" s="116"/>
      <c r="AT256" s="13"/>
      <c r="AU256" s="13"/>
      <c r="AV256" s="66"/>
      <c r="AW256" s="66"/>
      <c r="AX256" s="13"/>
      <c r="AY256" s="116"/>
      <c r="AZ256" s="66"/>
      <c r="BA256" s="116"/>
      <c r="BB256" s="116"/>
      <c r="BC256" s="82"/>
      <c r="BD256" s="82"/>
      <c r="BE256" s="82"/>
      <c r="BF256" s="82"/>
      <c r="BG256" s="82"/>
      <c r="BH256" s="82"/>
      <c r="BI256" s="116"/>
      <c r="BJ256" s="66"/>
      <c r="BK256" s="13"/>
    </row>
    <row r="257" spans="35:63">
      <c r="AI257" s="13"/>
      <c r="AJ257" s="13"/>
      <c r="AL257" s="13"/>
      <c r="AM257" s="13"/>
      <c r="AO257" s="116"/>
      <c r="AT257" s="13"/>
      <c r="AU257" s="13"/>
      <c r="AV257" s="66"/>
      <c r="AW257" s="66"/>
      <c r="AX257" s="13"/>
      <c r="AY257" s="116"/>
      <c r="AZ257" s="66"/>
      <c r="BA257" s="116"/>
      <c r="BB257" s="116"/>
      <c r="BC257" s="82"/>
      <c r="BD257" s="82"/>
      <c r="BE257" s="82"/>
      <c r="BF257" s="82"/>
      <c r="BG257" s="82"/>
      <c r="BH257" s="82"/>
      <c r="BI257" s="116"/>
      <c r="BJ257" s="66"/>
      <c r="BK257" s="13"/>
    </row>
    <row r="258" spans="35:63">
      <c r="AI258" s="13"/>
      <c r="AJ258" s="13"/>
      <c r="AL258" s="13"/>
      <c r="AM258" s="13"/>
      <c r="AO258" s="116"/>
      <c r="AT258" s="13"/>
      <c r="AU258" s="13"/>
      <c r="AV258" s="66"/>
      <c r="AW258" s="66"/>
      <c r="AX258" s="13"/>
      <c r="AY258" s="116"/>
      <c r="AZ258" s="66"/>
      <c r="BA258" s="116"/>
      <c r="BB258" s="116"/>
      <c r="BC258" s="82"/>
      <c r="BD258" s="82"/>
      <c r="BE258" s="82"/>
      <c r="BF258" s="82"/>
      <c r="BG258" s="82"/>
      <c r="BH258" s="82"/>
      <c r="BI258" s="116"/>
      <c r="BJ258" s="66"/>
      <c r="BK258" s="13"/>
    </row>
    <row r="259" spans="35:63">
      <c r="AI259" s="13"/>
      <c r="AJ259" s="13"/>
      <c r="AL259" s="13"/>
      <c r="AM259" s="13"/>
      <c r="AO259" s="116"/>
      <c r="AT259" s="13"/>
      <c r="AU259" s="13"/>
      <c r="AV259" s="66"/>
      <c r="AW259" s="66"/>
      <c r="AX259" s="13"/>
      <c r="AY259" s="116"/>
      <c r="AZ259" s="66"/>
      <c r="BA259" s="116"/>
      <c r="BB259" s="116"/>
      <c r="BC259" s="82"/>
      <c r="BD259" s="82"/>
      <c r="BE259" s="82"/>
      <c r="BF259" s="82"/>
      <c r="BG259" s="82"/>
      <c r="BH259" s="82"/>
      <c r="BI259" s="116"/>
      <c r="BJ259" s="66"/>
      <c r="BK259" s="13"/>
    </row>
    <row r="260" spans="35:63">
      <c r="AI260" s="13"/>
      <c r="AJ260" s="13"/>
      <c r="AL260" s="13"/>
      <c r="AM260" s="13"/>
      <c r="AO260" s="116"/>
      <c r="AT260" s="13"/>
      <c r="AU260" s="13"/>
      <c r="AV260" s="66"/>
      <c r="AW260" s="66"/>
      <c r="AX260" s="13"/>
      <c r="AY260" s="116"/>
      <c r="AZ260" s="66"/>
      <c r="BA260" s="116"/>
      <c r="BB260" s="116"/>
      <c r="BC260" s="82"/>
      <c r="BD260" s="82"/>
      <c r="BE260" s="82"/>
      <c r="BF260" s="82"/>
      <c r="BG260" s="82"/>
      <c r="BH260" s="82"/>
      <c r="BI260" s="116"/>
      <c r="BJ260" s="66"/>
      <c r="BK260" s="13"/>
    </row>
    <row r="261" spans="35:63">
      <c r="AI261" s="13"/>
      <c r="AJ261" s="13"/>
      <c r="AL261" s="13"/>
      <c r="AM261" s="13"/>
      <c r="AO261" s="116"/>
      <c r="AT261" s="13"/>
      <c r="AU261" s="13"/>
      <c r="AV261" s="66"/>
      <c r="AW261" s="66"/>
      <c r="AX261" s="13"/>
      <c r="AY261" s="116"/>
      <c r="AZ261" s="66"/>
      <c r="BA261" s="116"/>
      <c r="BB261" s="116"/>
      <c r="BC261" s="82"/>
      <c r="BD261" s="82"/>
      <c r="BE261" s="82"/>
      <c r="BF261" s="82"/>
      <c r="BG261" s="82"/>
      <c r="BH261" s="82"/>
      <c r="BI261" s="116"/>
      <c r="BJ261" s="66"/>
      <c r="BK261" s="13"/>
    </row>
    <row r="262" spans="35:63">
      <c r="AI262" s="13"/>
      <c r="AJ262" s="13"/>
      <c r="AL262" s="13"/>
      <c r="AM262" s="13"/>
      <c r="AO262" s="116"/>
      <c r="AT262" s="13"/>
      <c r="AU262" s="13"/>
      <c r="AV262" s="66"/>
      <c r="AW262" s="66"/>
      <c r="AX262" s="13"/>
      <c r="AY262" s="116"/>
      <c r="AZ262" s="66"/>
      <c r="BA262" s="116"/>
      <c r="BB262" s="116"/>
      <c r="BC262" s="82"/>
      <c r="BD262" s="82"/>
      <c r="BE262" s="82"/>
      <c r="BF262" s="82"/>
      <c r="BG262" s="82"/>
      <c r="BH262" s="82"/>
      <c r="BI262" s="116"/>
      <c r="BJ262" s="66"/>
      <c r="BK262" s="13"/>
    </row>
    <row r="263" spans="35:63">
      <c r="AI263" s="13"/>
      <c r="AJ263" s="13"/>
      <c r="AL263" s="13"/>
      <c r="AM263" s="13"/>
      <c r="AO263" s="116"/>
      <c r="AT263" s="13"/>
      <c r="AU263" s="13"/>
      <c r="AV263" s="66"/>
      <c r="AW263" s="66"/>
      <c r="AX263" s="13"/>
      <c r="AY263" s="116"/>
      <c r="AZ263" s="66"/>
      <c r="BA263" s="116"/>
      <c r="BB263" s="116"/>
      <c r="BC263" s="82"/>
      <c r="BD263" s="82"/>
      <c r="BE263" s="82"/>
      <c r="BF263" s="82"/>
      <c r="BG263" s="82"/>
      <c r="BH263" s="82"/>
      <c r="BI263" s="116"/>
      <c r="BJ263" s="66"/>
      <c r="BK263" s="13"/>
    </row>
    <row r="264" spans="35:63">
      <c r="AI264" s="13"/>
      <c r="AJ264" s="13"/>
      <c r="AL264" s="13"/>
      <c r="AM264" s="13"/>
      <c r="AO264" s="116"/>
      <c r="AT264" s="13"/>
      <c r="AU264" s="13"/>
      <c r="AV264" s="66"/>
      <c r="AW264" s="66"/>
      <c r="AX264" s="13"/>
      <c r="AY264" s="116"/>
      <c r="AZ264" s="66"/>
      <c r="BA264" s="116"/>
      <c r="BB264" s="116"/>
      <c r="BC264" s="82"/>
      <c r="BD264" s="82"/>
      <c r="BE264" s="82"/>
      <c r="BF264" s="82"/>
      <c r="BG264" s="82"/>
      <c r="BH264" s="82"/>
      <c r="BI264" s="116"/>
      <c r="BJ264" s="66"/>
      <c r="BK264" s="13"/>
    </row>
    <row r="265" spans="35:63">
      <c r="AI265" s="13"/>
      <c r="AJ265" s="13"/>
      <c r="AL265" s="13"/>
      <c r="AM265" s="13"/>
      <c r="AO265" s="116"/>
      <c r="AT265" s="13"/>
      <c r="AU265" s="13"/>
      <c r="AV265" s="66"/>
      <c r="AW265" s="66"/>
      <c r="AX265" s="13"/>
      <c r="AY265" s="117"/>
      <c r="AZ265" s="66"/>
      <c r="BA265" s="116"/>
      <c r="BB265" s="116"/>
      <c r="BC265" s="82"/>
      <c r="BD265" s="82"/>
      <c r="BE265" s="82"/>
      <c r="BF265" s="82"/>
      <c r="BG265" s="82"/>
      <c r="BH265" s="82"/>
      <c r="BI265" s="116"/>
      <c r="BJ265" s="66"/>
      <c r="BK265" s="13"/>
    </row>
    <row r="266" spans="35:63">
      <c r="AI266" s="13"/>
      <c r="AJ266" s="13"/>
      <c r="AL266" s="13"/>
      <c r="AM266" s="13"/>
      <c r="AO266" s="117"/>
      <c r="AT266" s="30"/>
      <c r="AU266" s="30"/>
      <c r="AV266" s="67"/>
      <c r="AW266" s="67"/>
      <c r="AX266" s="13"/>
      <c r="AY266" s="118"/>
      <c r="AZ266" s="67"/>
      <c r="BC266" s="83"/>
      <c r="BD266" s="83"/>
      <c r="BE266" s="83"/>
    </row>
    <row r="267" spans="35:63">
      <c r="AI267" s="13"/>
      <c r="AJ267" s="13"/>
      <c r="AL267" s="13"/>
      <c r="AM267" s="13"/>
      <c r="AO267" s="118"/>
      <c r="AT267" s="32"/>
      <c r="AU267" s="32"/>
      <c r="AV267" s="68"/>
      <c r="AW267" s="68"/>
      <c r="AX267" s="13"/>
      <c r="AY267" s="118"/>
      <c r="AZ267" s="68"/>
      <c r="BC267" s="84"/>
      <c r="BD267" s="84"/>
      <c r="BE267" s="84"/>
    </row>
    <row r="268" spans="35:63">
      <c r="AI268" s="13"/>
      <c r="AJ268" s="13"/>
      <c r="AL268" s="13"/>
      <c r="AM268" s="13"/>
      <c r="AO268" s="118"/>
      <c r="AT268" s="32"/>
      <c r="AU268" s="32"/>
      <c r="AV268" s="68"/>
      <c r="AW268" s="68"/>
      <c r="AX268" s="13"/>
      <c r="AY268" s="118"/>
      <c r="AZ268" s="68"/>
      <c r="BC268" s="84"/>
      <c r="BD268" s="84"/>
      <c r="BE268" s="84"/>
    </row>
    <row r="269" spans="35:63">
      <c r="AI269" s="13"/>
      <c r="AJ269" s="13"/>
      <c r="AL269" s="13"/>
      <c r="AM269" s="13"/>
      <c r="AO269" s="118"/>
      <c r="AT269" s="32"/>
      <c r="AU269" s="32"/>
      <c r="AV269" s="68"/>
      <c r="AW269" s="68"/>
      <c r="AX269" s="13"/>
      <c r="AY269" s="118"/>
      <c r="AZ269" s="68"/>
      <c r="BC269" s="84"/>
      <c r="BD269" s="84"/>
      <c r="BE269" s="84"/>
    </row>
    <row r="270" spans="35:63">
      <c r="AI270" s="13"/>
      <c r="AJ270" s="13"/>
      <c r="AL270" s="13"/>
      <c r="AM270" s="13"/>
      <c r="AO270" s="118"/>
      <c r="AT270" s="32"/>
      <c r="AU270" s="32"/>
      <c r="AV270" s="68"/>
      <c r="AW270" s="68"/>
      <c r="AX270" s="13"/>
      <c r="AY270" s="118"/>
      <c r="AZ270" s="68"/>
      <c r="BC270" s="84"/>
      <c r="BD270" s="84"/>
      <c r="BE270" s="84"/>
    </row>
    <row r="271" spans="35:63">
      <c r="AI271" s="13"/>
      <c r="AJ271" s="13"/>
      <c r="AL271" s="13"/>
      <c r="AM271" s="13"/>
      <c r="AO271" s="118"/>
      <c r="AT271" s="32"/>
      <c r="AU271" s="32"/>
      <c r="AV271" s="68"/>
      <c r="AW271" s="68"/>
      <c r="AX271" s="13"/>
      <c r="AY271" s="118"/>
      <c r="AZ271" s="68"/>
      <c r="BC271" s="84"/>
      <c r="BD271" s="84"/>
      <c r="BE271" s="84"/>
    </row>
    <row r="272" spans="35:63">
      <c r="AI272" s="13"/>
      <c r="AJ272" s="13"/>
      <c r="AL272" s="13"/>
      <c r="AM272" s="13"/>
      <c r="AO272" s="118"/>
      <c r="AT272" s="32"/>
      <c r="AU272" s="32"/>
      <c r="AV272" s="68"/>
      <c r="AW272" s="68"/>
      <c r="AX272" s="13"/>
      <c r="AY272" s="118"/>
      <c r="AZ272" s="68"/>
      <c r="BC272" s="84"/>
      <c r="BD272" s="84"/>
      <c r="BE272" s="84"/>
    </row>
    <row r="273" spans="27:57">
      <c r="AI273" s="13"/>
      <c r="AJ273" s="13"/>
      <c r="AL273" s="13"/>
      <c r="AM273" s="13"/>
      <c r="AO273" s="118"/>
      <c r="AT273" s="32"/>
      <c r="AU273" s="32"/>
      <c r="AV273" s="68"/>
      <c r="AW273" s="68"/>
      <c r="AX273" s="13"/>
      <c r="AY273" s="118"/>
      <c r="AZ273" s="68"/>
      <c r="BC273" s="84"/>
      <c r="BD273" s="84"/>
      <c r="BE273" s="84"/>
    </row>
    <row r="274" spans="27:57">
      <c r="AI274" s="13"/>
      <c r="AJ274" s="13"/>
      <c r="AL274" s="13"/>
      <c r="AM274" s="13"/>
      <c r="AO274" s="118"/>
      <c r="AT274" s="32"/>
      <c r="AU274" s="32"/>
      <c r="AV274" s="68"/>
      <c r="AW274" s="68"/>
      <c r="AX274" s="13"/>
      <c r="AY274" s="118"/>
      <c r="AZ274" s="68"/>
      <c r="BC274" s="84"/>
      <c r="BD274" s="84"/>
      <c r="BE274" s="84"/>
    </row>
    <row r="275" spans="27:57">
      <c r="AI275" s="13"/>
      <c r="AJ275" s="13"/>
      <c r="AL275" s="13"/>
      <c r="AM275" s="13"/>
      <c r="AO275" s="118"/>
      <c r="AT275" s="32"/>
      <c r="AU275" s="32"/>
      <c r="AV275" s="68"/>
      <c r="AW275" s="68"/>
      <c r="AX275" s="13"/>
      <c r="AY275" s="118"/>
      <c r="AZ275" s="68"/>
      <c r="BC275" s="84"/>
      <c r="BD275" s="84"/>
      <c r="BE275" s="84"/>
    </row>
    <row r="276" spans="27:57">
      <c r="AI276" s="13"/>
      <c r="AJ276" s="13"/>
      <c r="AL276" s="13"/>
      <c r="AM276" s="13"/>
      <c r="AO276" s="118"/>
      <c r="AT276" s="32"/>
      <c r="AU276" s="32"/>
      <c r="AV276" s="68"/>
      <c r="AW276" s="68"/>
      <c r="AX276" s="13"/>
      <c r="AY276" s="118"/>
      <c r="AZ276" s="68"/>
      <c r="BC276" s="84"/>
      <c r="BD276" s="84"/>
      <c r="BE276" s="84"/>
    </row>
    <row r="277" spans="27:57"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118"/>
      <c r="AP277" s="30"/>
      <c r="AQ277" s="30"/>
      <c r="AR277" s="30"/>
      <c r="AS277" s="30"/>
      <c r="AT277" s="32"/>
      <c r="AU277" s="32"/>
      <c r="AV277" s="68"/>
      <c r="AW277" s="68"/>
      <c r="AX277" s="30"/>
      <c r="AY277" s="118"/>
      <c r="AZ277" s="68"/>
      <c r="BC277" s="84"/>
      <c r="BD277" s="84"/>
      <c r="BE277" s="84"/>
    </row>
    <row r="278" spans="27:57"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118"/>
      <c r="AP278" s="32"/>
      <c r="AQ278" s="32"/>
      <c r="AR278" s="32"/>
      <c r="AS278" s="32"/>
      <c r="AT278" s="32"/>
      <c r="AU278" s="32"/>
      <c r="AV278" s="68"/>
      <c r="AW278" s="68"/>
      <c r="AX278" s="32"/>
      <c r="AY278" s="118"/>
      <c r="AZ278" s="68"/>
      <c r="BC278" s="84"/>
      <c r="BD278" s="84"/>
      <c r="BE278" s="84"/>
    </row>
    <row r="279" spans="27:57"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118"/>
      <c r="AP279" s="32"/>
      <c r="AQ279" s="32"/>
      <c r="AR279" s="32"/>
      <c r="AS279" s="32"/>
      <c r="AT279" s="32"/>
      <c r="AU279" s="32"/>
      <c r="AV279" s="68"/>
      <c r="AW279" s="68"/>
      <c r="AX279" s="32"/>
      <c r="AY279" s="118"/>
      <c r="AZ279" s="68"/>
      <c r="BC279" s="84"/>
      <c r="BD279" s="84"/>
      <c r="BE279" s="84"/>
    </row>
    <row r="280" spans="27:57"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118"/>
      <c r="AP280" s="32"/>
      <c r="AQ280" s="32"/>
      <c r="AR280" s="32"/>
      <c r="AS280" s="32"/>
      <c r="AT280" s="32"/>
      <c r="AU280" s="32"/>
      <c r="AV280" s="68"/>
      <c r="AW280" s="68"/>
      <c r="AX280" s="32"/>
      <c r="AY280" s="118"/>
      <c r="AZ280" s="68"/>
      <c r="BC280" s="84"/>
      <c r="BD280" s="84"/>
      <c r="BE280" s="84"/>
    </row>
    <row r="281" spans="27:57"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118"/>
      <c r="AP281" s="32"/>
      <c r="AQ281" s="32"/>
      <c r="AR281" s="32"/>
      <c r="AS281" s="32"/>
      <c r="AT281" s="32"/>
      <c r="AU281" s="32"/>
      <c r="AV281" s="68"/>
      <c r="AW281" s="68"/>
      <c r="AX281" s="32"/>
      <c r="AY281" s="118"/>
      <c r="AZ281" s="68"/>
      <c r="BC281" s="84"/>
      <c r="BD281" s="84"/>
      <c r="BE281" s="84"/>
    </row>
    <row r="282" spans="27:57"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118"/>
      <c r="AP282" s="32"/>
      <c r="AQ282" s="32"/>
      <c r="AR282" s="32"/>
      <c r="AS282" s="32"/>
      <c r="AT282" s="32"/>
      <c r="AU282" s="32"/>
      <c r="AV282" s="68"/>
      <c r="AW282" s="68"/>
      <c r="AX282" s="32"/>
      <c r="AY282" s="118"/>
      <c r="AZ282" s="68"/>
      <c r="BC282" s="84"/>
      <c r="BD282" s="84"/>
      <c r="BE282" s="84"/>
    </row>
    <row r="283" spans="27:57"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118"/>
      <c r="AP283" s="32"/>
      <c r="AQ283" s="32"/>
      <c r="AR283" s="32"/>
      <c r="AS283" s="32"/>
      <c r="AT283" s="32"/>
      <c r="AU283" s="32"/>
      <c r="AV283" s="68"/>
      <c r="AW283" s="68"/>
      <c r="AX283" s="32"/>
      <c r="AY283" s="118"/>
      <c r="AZ283" s="68"/>
      <c r="BC283" s="84"/>
      <c r="BD283" s="84"/>
      <c r="BE283" s="84"/>
    </row>
    <row r="284" spans="27:57"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118"/>
      <c r="AP284" s="32"/>
      <c r="AQ284" s="32"/>
      <c r="AR284" s="32"/>
      <c r="AS284" s="32"/>
      <c r="AT284" s="32"/>
      <c r="AU284" s="32"/>
      <c r="AV284" s="68"/>
      <c r="AW284" s="68"/>
      <c r="AX284" s="32"/>
      <c r="AY284" s="118"/>
      <c r="AZ284" s="68"/>
      <c r="BC284" s="84"/>
      <c r="BD284" s="84"/>
      <c r="BE284" s="84"/>
    </row>
    <row r="285" spans="27:57"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118"/>
      <c r="AP285" s="32"/>
      <c r="AQ285" s="32"/>
      <c r="AR285" s="32"/>
      <c r="AS285" s="32"/>
      <c r="AT285" s="32"/>
      <c r="AU285" s="32"/>
      <c r="AV285" s="68"/>
      <c r="AW285" s="68"/>
      <c r="AX285" s="32"/>
      <c r="AY285" s="118"/>
      <c r="AZ285" s="68"/>
      <c r="BC285" s="84"/>
      <c r="BD285" s="84"/>
      <c r="BE285" s="84"/>
    </row>
    <row r="286" spans="27:57"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118"/>
      <c r="AP286" s="32"/>
      <c r="AQ286" s="32"/>
      <c r="AR286" s="32"/>
      <c r="AS286" s="32"/>
      <c r="AT286" s="32"/>
      <c r="AU286" s="32"/>
      <c r="AV286" s="68"/>
      <c r="AW286" s="68"/>
      <c r="AX286" s="32"/>
      <c r="AY286" s="118"/>
      <c r="AZ286" s="68"/>
      <c r="BC286" s="84"/>
      <c r="BD286" s="84"/>
      <c r="BE286" s="84"/>
    </row>
    <row r="287" spans="27:57"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118"/>
      <c r="AP287" s="32"/>
      <c r="AQ287" s="32"/>
      <c r="AR287" s="32"/>
      <c r="AS287" s="32"/>
      <c r="AT287" s="32"/>
      <c r="AU287" s="32"/>
      <c r="AV287" s="68"/>
      <c r="AW287" s="68"/>
      <c r="AX287" s="32"/>
      <c r="AY287" s="118"/>
      <c r="AZ287" s="68"/>
      <c r="BC287" s="84"/>
      <c r="BD287" s="84"/>
      <c r="BE287" s="84"/>
    </row>
    <row r="288" spans="27:57"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118"/>
      <c r="AP288" s="32"/>
      <c r="AQ288" s="32"/>
      <c r="AR288" s="32"/>
      <c r="AS288" s="32"/>
      <c r="AT288" s="32"/>
      <c r="AU288" s="32"/>
      <c r="AV288" s="68"/>
      <c r="AW288" s="68"/>
      <c r="AX288" s="32"/>
      <c r="AY288" s="118"/>
      <c r="AZ288" s="68"/>
      <c r="BC288" s="84"/>
      <c r="BD288" s="84"/>
      <c r="BE288" s="84"/>
    </row>
    <row r="289" spans="27:57"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118"/>
      <c r="AP289" s="32"/>
      <c r="AQ289" s="32"/>
      <c r="AR289" s="32"/>
      <c r="AS289" s="32"/>
      <c r="AT289" s="32"/>
      <c r="AU289" s="32"/>
      <c r="AV289" s="68"/>
      <c r="AW289" s="68"/>
      <c r="AX289" s="32"/>
      <c r="AY289" s="118"/>
      <c r="AZ289" s="68"/>
      <c r="BC289" s="84"/>
      <c r="BD289" s="84"/>
      <c r="BE289" s="84"/>
    </row>
    <row r="290" spans="27:57"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118"/>
      <c r="AP290" s="32"/>
      <c r="AQ290" s="32"/>
      <c r="AR290" s="32"/>
      <c r="AS290" s="32"/>
      <c r="AT290" s="32"/>
      <c r="AU290" s="32"/>
      <c r="AV290" s="68"/>
      <c r="AW290" s="68"/>
      <c r="AX290" s="32"/>
      <c r="AY290" s="118"/>
      <c r="AZ290" s="68"/>
      <c r="BC290" s="84"/>
      <c r="BD290" s="84"/>
      <c r="BE290" s="84"/>
    </row>
    <row r="291" spans="27:57"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118"/>
      <c r="AP291" s="32"/>
      <c r="AQ291" s="32"/>
      <c r="AR291" s="32"/>
      <c r="AS291" s="32"/>
      <c r="AT291" s="32"/>
      <c r="AU291" s="32"/>
      <c r="AV291" s="68"/>
      <c r="AW291" s="68"/>
      <c r="AX291" s="32"/>
      <c r="AY291" s="118"/>
      <c r="AZ291" s="68"/>
      <c r="BC291" s="84"/>
      <c r="BD291" s="84"/>
      <c r="BE291" s="84"/>
    </row>
    <row r="292" spans="27:57"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118"/>
      <c r="AP292" s="32"/>
      <c r="AQ292" s="32"/>
      <c r="AR292" s="32"/>
      <c r="AS292" s="32"/>
      <c r="AT292" s="32"/>
      <c r="AU292" s="32"/>
      <c r="AV292" s="68"/>
      <c r="AW292" s="68"/>
      <c r="AX292" s="32"/>
      <c r="AY292" s="118"/>
      <c r="AZ292" s="68"/>
      <c r="BC292" s="84"/>
      <c r="BD292" s="84"/>
      <c r="BE292" s="84"/>
    </row>
    <row r="293" spans="27:57"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118"/>
      <c r="AP293" s="32"/>
      <c r="AQ293" s="32"/>
      <c r="AR293" s="32"/>
      <c r="AS293" s="32"/>
      <c r="AT293" s="32"/>
      <c r="AU293" s="32"/>
      <c r="AV293" s="68"/>
      <c r="AW293" s="68"/>
      <c r="AX293" s="32"/>
      <c r="AY293" s="118"/>
      <c r="AZ293" s="68"/>
      <c r="BC293" s="84"/>
      <c r="BD293" s="84"/>
      <c r="BE293" s="84"/>
    </row>
    <row r="294" spans="27:57"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118"/>
      <c r="AP294" s="32"/>
      <c r="AQ294" s="32"/>
      <c r="AR294" s="32"/>
      <c r="AS294" s="32"/>
      <c r="AT294" s="32"/>
      <c r="AU294" s="32"/>
      <c r="AV294" s="68"/>
      <c r="AW294" s="68"/>
      <c r="AX294" s="32"/>
      <c r="AY294" s="118"/>
      <c r="AZ294" s="68"/>
      <c r="BC294" s="84"/>
      <c r="BD294" s="84"/>
      <c r="BE294" s="84"/>
    </row>
    <row r="295" spans="27:57"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118"/>
      <c r="AP295" s="32"/>
      <c r="AQ295" s="32"/>
      <c r="AR295" s="32"/>
      <c r="AS295" s="32"/>
      <c r="AT295" s="32"/>
      <c r="AU295" s="32"/>
      <c r="AV295" s="68"/>
      <c r="AW295" s="68"/>
      <c r="AX295" s="32"/>
      <c r="AY295" s="118"/>
      <c r="AZ295" s="68"/>
      <c r="BC295" s="84"/>
      <c r="BD295" s="84"/>
      <c r="BE295" s="84"/>
    </row>
    <row r="296" spans="27:57"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118"/>
      <c r="AP296" s="32"/>
      <c r="AQ296" s="32"/>
      <c r="AR296" s="32"/>
      <c r="AS296" s="32"/>
      <c r="AT296" s="32"/>
      <c r="AU296" s="32"/>
      <c r="AV296" s="68"/>
      <c r="AW296" s="68"/>
      <c r="AX296" s="32"/>
      <c r="AY296" s="118"/>
      <c r="AZ296" s="68"/>
      <c r="BC296" s="84"/>
      <c r="BD296" s="84"/>
      <c r="BE296" s="84"/>
    </row>
    <row r="297" spans="27:57"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118"/>
      <c r="AP297" s="32"/>
      <c r="AQ297" s="32"/>
      <c r="AR297" s="32"/>
      <c r="AS297" s="32"/>
      <c r="AT297" s="32"/>
      <c r="AU297" s="32"/>
      <c r="AV297" s="68"/>
      <c r="AW297" s="68"/>
      <c r="AX297" s="32"/>
      <c r="AY297" s="118"/>
      <c r="AZ297" s="68"/>
      <c r="BC297" s="84"/>
      <c r="BD297" s="84"/>
      <c r="BE297" s="84"/>
    </row>
    <row r="298" spans="27:57"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118"/>
      <c r="AP298" s="32"/>
      <c r="AQ298" s="32"/>
      <c r="AR298" s="32"/>
      <c r="AS298" s="32"/>
      <c r="AT298" s="32"/>
      <c r="AU298" s="32"/>
      <c r="AV298" s="68"/>
      <c r="AW298" s="68"/>
      <c r="AX298" s="32"/>
      <c r="AY298" s="118"/>
      <c r="AZ298" s="68"/>
      <c r="BC298" s="84"/>
      <c r="BD298" s="84"/>
      <c r="BE298" s="84"/>
    </row>
    <row r="299" spans="27:57"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118"/>
      <c r="AP299" s="32"/>
      <c r="AQ299" s="32"/>
      <c r="AR299" s="32"/>
      <c r="AS299" s="32"/>
      <c r="AT299" s="32"/>
      <c r="AU299" s="32"/>
      <c r="AV299" s="68"/>
      <c r="AW299" s="68"/>
      <c r="AX299" s="32"/>
      <c r="AY299" s="118"/>
      <c r="AZ299" s="68"/>
      <c r="BC299" s="84"/>
      <c r="BD299" s="84"/>
      <c r="BE299" s="84"/>
    </row>
    <row r="300" spans="27:57"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118"/>
      <c r="AP300" s="32"/>
      <c r="AQ300" s="32"/>
      <c r="AR300" s="32"/>
      <c r="AS300" s="32"/>
      <c r="AT300" s="32"/>
      <c r="AU300" s="32"/>
      <c r="AV300" s="68"/>
      <c r="AW300" s="68"/>
      <c r="AX300" s="32"/>
      <c r="AY300" s="118"/>
      <c r="AZ300" s="68"/>
      <c r="BC300" s="84"/>
      <c r="BD300" s="84"/>
      <c r="BE300" s="84"/>
    </row>
    <row r="301" spans="27:57"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118"/>
      <c r="AP301" s="32"/>
      <c r="AQ301" s="32"/>
      <c r="AR301" s="32"/>
      <c r="AS301" s="32"/>
      <c r="AT301" s="32"/>
      <c r="AU301" s="32"/>
      <c r="AV301" s="68"/>
      <c r="AW301" s="68"/>
      <c r="AX301" s="32"/>
      <c r="AY301" s="118"/>
    </row>
    <row r="302" spans="27:57"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118"/>
      <c r="AP302" s="32"/>
      <c r="AQ302" s="32"/>
      <c r="AR302" s="32"/>
      <c r="AS302" s="32"/>
      <c r="AT302" s="32"/>
      <c r="AU302" s="32"/>
      <c r="AV302" s="68"/>
      <c r="AW302" s="68"/>
      <c r="AX302" s="32"/>
      <c r="AY302" s="118"/>
    </row>
    <row r="303" spans="27:57"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118"/>
      <c r="AP303" s="32"/>
      <c r="AQ303" s="32"/>
      <c r="AR303" s="32"/>
      <c r="AS303" s="32"/>
      <c r="AT303" s="32"/>
      <c r="AU303" s="32"/>
      <c r="AV303" s="68"/>
      <c r="AW303" s="68"/>
      <c r="AX303" s="32"/>
      <c r="AY303" s="118"/>
    </row>
    <row r="304" spans="27:57"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118"/>
      <c r="AP304" s="32"/>
      <c r="AQ304" s="32"/>
      <c r="AR304" s="32"/>
      <c r="AS304" s="32"/>
      <c r="AT304" s="32"/>
      <c r="AU304" s="32"/>
      <c r="AV304" s="68"/>
      <c r="AW304" s="68"/>
      <c r="AX304" s="32"/>
      <c r="AY304" s="118"/>
    </row>
    <row r="305" spans="27:51"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118"/>
      <c r="AP305" s="32"/>
      <c r="AQ305" s="32"/>
      <c r="AR305" s="32"/>
      <c r="AS305" s="32"/>
      <c r="AT305" s="32"/>
      <c r="AU305" s="32"/>
      <c r="AV305" s="68"/>
      <c r="AW305" s="68"/>
      <c r="AX305" s="32"/>
      <c r="AY305" s="118"/>
    </row>
    <row r="306" spans="27:51"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118"/>
      <c r="AP306" s="32"/>
      <c r="AQ306" s="32"/>
      <c r="AR306" s="32"/>
      <c r="AS306" s="32"/>
      <c r="AT306" s="32"/>
      <c r="AU306" s="32"/>
      <c r="AV306" s="68"/>
      <c r="AW306" s="68"/>
      <c r="AX306" s="32"/>
      <c r="AY306" s="118"/>
    </row>
    <row r="307" spans="27:51"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118"/>
      <c r="AP307" s="32"/>
      <c r="AQ307" s="32"/>
      <c r="AR307" s="32"/>
      <c r="AS307" s="32"/>
      <c r="AT307" s="32"/>
      <c r="AU307" s="32"/>
      <c r="AV307" s="68"/>
      <c r="AW307" s="68"/>
      <c r="AX307" s="32"/>
      <c r="AY307" s="118"/>
    </row>
    <row r="308" spans="27:51"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118"/>
      <c r="AP308" s="32"/>
      <c r="AQ308" s="32"/>
      <c r="AR308" s="32"/>
      <c r="AS308" s="32"/>
      <c r="AT308" s="32"/>
      <c r="AU308" s="32"/>
      <c r="AV308" s="68"/>
      <c r="AW308" s="68"/>
      <c r="AX308" s="32"/>
      <c r="AY308" s="118"/>
    </row>
    <row r="309" spans="27:51"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118"/>
      <c r="AP309" s="32"/>
      <c r="AQ309" s="32"/>
      <c r="AR309" s="32"/>
      <c r="AS309" s="32"/>
      <c r="AT309" s="32"/>
      <c r="AU309" s="32"/>
      <c r="AV309" s="68"/>
      <c r="AW309" s="68"/>
      <c r="AX309" s="32"/>
      <c r="AY309" s="118"/>
    </row>
    <row r="310" spans="27:51"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118"/>
      <c r="AP310" s="32"/>
      <c r="AQ310" s="32"/>
      <c r="AR310" s="32"/>
      <c r="AS310" s="32"/>
      <c r="AT310" s="32"/>
      <c r="AU310" s="32"/>
      <c r="AV310" s="68"/>
      <c r="AW310" s="68"/>
      <c r="AX310" s="32"/>
      <c r="AY310" s="118"/>
    </row>
    <row r="311" spans="27:51"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118"/>
      <c r="AP311" s="32"/>
      <c r="AQ311" s="32"/>
      <c r="AR311" s="32"/>
      <c r="AS311" s="32"/>
      <c r="AT311" s="32"/>
      <c r="AU311" s="32"/>
      <c r="AV311" s="68"/>
      <c r="AW311" s="68"/>
      <c r="AX311" s="32"/>
      <c r="AY311" s="118"/>
    </row>
    <row r="312" spans="27:51">
      <c r="AO312" s="118"/>
      <c r="AT312" s="32"/>
      <c r="AU312" s="32"/>
      <c r="AV312" s="68"/>
      <c r="AW312" s="68"/>
      <c r="AY312" s="118"/>
    </row>
    <row r="313" spans="27:51">
      <c r="AO313" s="118"/>
      <c r="AT313" s="32"/>
      <c r="AU313" s="32"/>
      <c r="AV313" s="68"/>
      <c r="AW313" s="68"/>
      <c r="AY313" s="118"/>
    </row>
    <row r="314" spans="27:51">
      <c r="AO314" s="118"/>
      <c r="AT314" s="32"/>
      <c r="AU314" s="32"/>
      <c r="AV314" s="68"/>
      <c r="AW314" s="68"/>
      <c r="AY314" s="118"/>
    </row>
    <row r="315" spans="27:51">
      <c r="AO315" s="118"/>
      <c r="AT315" s="32"/>
      <c r="AU315" s="32"/>
      <c r="AV315" s="68"/>
      <c r="AW315" s="68"/>
      <c r="AY315" s="118"/>
    </row>
    <row r="316" spans="27:51">
      <c r="AO316" s="118"/>
      <c r="AT316" s="32"/>
      <c r="AU316" s="32"/>
      <c r="AV316" s="68"/>
      <c r="AW316" s="68"/>
      <c r="AY316" s="118"/>
    </row>
    <row r="317" spans="27:51">
      <c r="AO317" s="118"/>
      <c r="AT317" s="32"/>
      <c r="AU317" s="32"/>
      <c r="AV317" s="68"/>
      <c r="AW317" s="68"/>
      <c r="AY317" s="118"/>
    </row>
    <row r="318" spans="27:51">
      <c r="AO318" s="118"/>
      <c r="AT318" s="32"/>
      <c r="AU318" s="32"/>
      <c r="AV318" s="68"/>
      <c r="AW318" s="68"/>
      <c r="AY318" s="118"/>
    </row>
    <row r="319" spans="27:51">
      <c r="AO319" s="118"/>
      <c r="AT319" s="32"/>
      <c r="AU319" s="32"/>
      <c r="AV319" s="68"/>
      <c r="AW319" s="68"/>
      <c r="AY319" s="118"/>
    </row>
    <row r="320" spans="27:51">
      <c r="AO320" s="118"/>
      <c r="AT320" s="32"/>
      <c r="AU320" s="32"/>
      <c r="AV320" s="68"/>
      <c r="AW320" s="68"/>
      <c r="AY320" s="118"/>
    </row>
    <row r="321" spans="41:51">
      <c r="AO321" s="118"/>
      <c r="AT321" s="32"/>
      <c r="AU321" s="32"/>
      <c r="AV321" s="68"/>
      <c r="AW321" s="68"/>
      <c r="AY321" s="118"/>
    </row>
    <row r="322" spans="41:51">
      <c r="AO322" s="118"/>
      <c r="AT322" s="32"/>
      <c r="AU322" s="32"/>
      <c r="AV322" s="68"/>
      <c r="AW322" s="68"/>
      <c r="AY322" s="118"/>
    </row>
    <row r="323" spans="41:51">
      <c r="AO323" s="118"/>
      <c r="AT323" s="32"/>
      <c r="AU323" s="32"/>
      <c r="AV323" s="68"/>
      <c r="AW323" s="68"/>
    </row>
  </sheetData>
  <mergeCells count="1">
    <mergeCell ref="AP2:AR2"/>
  </mergeCell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301"/>
  <sheetViews>
    <sheetView zoomScale="86" zoomScaleNormal="86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Z35" sqref="Z35"/>
    </sheetView>
  </sheetViews>
  <sheetFormatPr baseColWidth="10" defaultRowHeight="15"/>
  <cols>
    <col min="1" max="1" width="1.6328125" customWidth="1"/>
    <col min="2" max="2" width="6.08984375" customWidth="1"/>
    <col min="3" max="3" width="2.90625" customWidth="1"/>
    <col min="4" max="4" width="16.26953125" customWidth="1"/>
    <col min="5" max="5" width="3" customWidth="1"/>
    <col min="6" max="6" width="5.08984375" customWidth="1"/>
    <col min="7" max="7" width="7.36328125" customWidth="1"/>
    <col min="8" max="8" width="6.81640625" style="301" customWidth="1"/>
    <col min="9" max="9" width="7.08984375" style="301" customWidth="1"/>
    <col min="10" max="10" width="3.26953125" customWidth="1"/>
    <col min="11" max="11" width="6.54296875" customWidth="1"/>
    <col min="12" max="12" width="5.81640625" customWidth="1"/>
    <col min="13" max="13" width="6.81640625" customWidth="1"/>
    <col min="14" max="14" width="2.08984375" customWidth="1"/>
    <col min="15" max="15" width="6.6328125" style="100" customWidth="1"/>
    <col min="16" max="16" width="2.453125" style="100" customWidth="1"/>
    <col min="17" max="17" width="5" style="100" customWidth="1"/>
    <col min="18" max="18" width="7.81640625" style="100" customWidth="1"/>
    <col min="19" max="19" width="6.90625" style="100" customWidth="1"/>
    <col min="20" max="20" width="5.453125" customWidth="1"/>
    <col min="21" max="21" width="7.6328125" style="10" customWidth="1"/>
    <col min="22" max="22" width="6.54296875" customWidth="1"/>
    <col min="23" max="23" width="6.1796875" customWidth="1"/>
    <col min="24" max="24" width="6.6328125" style="100" customWidth="1"/>
    <col min="25" max="25" width="8.453125" style="10" customWidth="1"/>
    <col min="26" max="26" width="5" style="10" customWidth="1"/>
    <col min="27" max="27" width="6" style="100" customWidth="1"/>
    <col min="28" max="28" width="5.90625" style="1" customWidth="1"/>
    <col min="29" max="29" width="9.90625" style="1" customWidth="1"/>
    <col min="30" max="30" width="6.453125" style="1" customWidth="1"/>
    <col min="31" max="32" width="10.90625" style="1"/>
    <col min="33" max="33" width="10.90625" style="10"/>
    <col min="35" max="35" width="14" customWidth="1"/>
    <col min="36" max="36" width="12.54296875" customWidth="1"/>
    <col min="37" max="37" width="10.90625" customWidth="1"/>
  </cols>
  <sheetData>
    <row r="1" spans="1:39">
      <c r="A1" s="39"/>
      <c r="B1" s="39"/>
      <c r="C1" s="39"/>
      <c r="D1" s="39"/>
      <c r="E1" s="39"/>
      <c r="F1" s="39"/>
      <c r="G1" s="39"/>
      <c r="H1" s="307"/>
      <c r="I1" s="307"/>
      <c r="J1" s="39"/>
      <c r="K1" s="39"/>
      <c r="L1" s="39"/>
      <c r="M1" s="39"/>
      <c r="N1" s="39"/>
      <c r="O1" s="115"/>
      <c r="P1" s="115"/>
      <c r="Q1" s="115"/>
      <c r="R1" s="115"/>
      <c r="S1" s="115"/>
      <c r="T1" s="39"/>
      <c r="U1" s="64"/>
      <c r="V1" s="39"/>
      <c r="W1" s="39"/>
      <c r="X1" s="115"/>
      <c r="Y1" s="39"/>
      <c r="Z1"/>
      <c r="AA1"/>
      <c r="AB1"/>
      <c r="AC1"/>
      <c r="AD1"/>
      <c r="AE1"/>
      <c r="AF1"/>
      <c r="AG1"/>
    </row>
    <row r="2" spans="1:39" s="165" customFormat="1" ht="31.8">
      <c r="A2" s="164"/>
      <c r="B2" s="164"/>
      <c r="C2" s="164"/>
      <c r="D2" s="140" t="s">
        <v>417</v>
      </c>
      <c r="E2" s="164"/>
      <c r="F2" s="164"/>
      <c r="G2" s="164"/>
      <c r="H2" s="347"/>
      <c r="I2" s="347"/>
      <c r="J2" s="164"/>
      <c r="K2" s="164"/>
      <c r="L2" s="164"/>
      <c r="M2" s="140" t="s">
        <v>429</v>
      </c>
      <c r="N2" s="140"/>
      <c r="O2" s="178"/>
      <c r="P2" s="178"/>
      <c r="Q2" s="164"/>
      <c r="R2" s="178" t="str">
        <f>+År!B2</f>
        <v>GRIS</v>
      </c>
      <c r="S2" s="166"/>
      <c r="T2" s="166"/>
      <c r="U2" s="164"/>
      <c r="V2" s="172"/>
      <c r="W2" s="164"/>
      <c r="X2" s="140"/>
      <c r="Y2" s="178"/>
      <c r="Z2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>
      <c r="A3" s="39"/>
      <c r="B3" s="39"/>
      <c r="C3" s="39"/>
      <c r="D3" s="39"/>
      <c r="E3" s="39"/>
      <c r="F3" s="39"/>
      <c r="G3" s="39"/>
      <c r="H3" s="307"/>
      <c r="I3" s="307"/>
      <c r="J3" s="39"/>
      <c r="K3" s="39"/>
      <c r="L3" s="39"/>
      <c r="M3" s="39"/>
      <c r="N3" s="39"/>
      <c r="O3" s="115"/>
      <c r="P3" s="115"/>
      <c r="Q3" s="115"/>
      <c r="R3" s="115"/>
      <c r="S3" s="115"/>
      <c r="T3" s="39"/>
      <c r="U3" s="64"/>
      <c r="V3" s="39"/>
      <c r="W3" s="39"/>
      <c r="X3" s="115"/>
      <c r="Y3" s="39"/>
      <c r="Z3"/>
      <c r="AA3"/>
      <c r="AB3"/>
      <c r="AC3"/>
      <c r="AD3"/>
      <c r="AE3"/>
      <c r="AF3"/>
      <c r="AG3"/>
    </row>
    <row r="4" spans="1:39" s="191" customFormat="1" ht="19.8">
      <c r="A4" s="150"/>
      <c r="B4" s="150"/>
      <c r="C4" s="150"/>
      <c r="D4" s="150"/>
      <c r="E4" s="133"/>
      <c r="F4" s="133" t="s">
        <v>5</v>
      </c>
      <c r="G4" s="133"/>
      <c r="H4" s="328">
        <f>+År!O2</f>
        <v>52</v>
      </c>
      <c r="I4" s="321"/>
      <c r="J4" s="133"/>
      <c r="K4" s="133"/>
      <c r="L4" s="133"/>
      <c r="M4" s="133" t="s">
        <v>366</v>
      </c>
      <c r="N4" s="133"/>
      <c r="O4" s="189"/>
      <c r="P4" s="189"/>
      <c r="Q4" s="150"/>
      <c r="R4" s="189"/>
      <c r="S4" s="394">
        <f>SUM(H10:H99)</f>
        <v>1479251</v>
      </c>
      <c r="T4" s="397"/>
      <c r="U4" s="396"/>
      <c r="V4" s="150"/>
      <c r="W4" s="150"/>
      <c r="X4" s="190"/>
      <c r="Y4" s="189"/>
      <c r="Z4"/>
      <c r="AA4"/>
      <c r="AB4"/>
      <c r="AC4"/>
      <c r="AD4"/>
      <c r="AE4"/>
    </row>
    <row r="5" spans="1:39" s="191" customFormat="1" ht="19.8">
      <c r="A5" s="150"/>
      <c r="B5" s="150"/>
      <c r="C5" s="150"/>
      <c r="D5" s="150"/>
      <c r="E5" s="133"/>
      <c r="F5" s="133"/>
      <c r="G5" s="133"/>
      <c r="H5" s="321"/>
      <c r="I5" s="321"/>
      <c r="J5" s="133"/>
      <c r="K5" s="133"/>
      <c r="L5" s="133"/>
      <c r="M5" s="133"/>
      <c r="N5" s="133"/>
      <c r="O5" s="151"/>
      <c r="P5" s="151"/>
      <c r="Q5" s="133"/>
      <c r="R5" s="133"/>
      <c r="S5" s="133"/>
      <c r="T5" s="133"/>
      <c r="U5" s="133"/>
      <c r="V5" s="133"/>
      <c r="W5" s="150"/>
      <c r="X5" s="190"/>
      <c r="Y5" s="189"/>
      <c r="Z5"/>
      <c r="AA5"/>
      <c r="AB5"/>
      <c r="AC5"/>
      <c r="AD5"/>
      <c r="AE5"/>
    </row>
    <row r="6" spans="1:39" ht="17.25" customHeight="1">
      <c r="A6" s="44"/>
      <c r="B6" s="44"/>
      <c r="C6" s="44"/>
      <c r="D6" s="64">
        <f>SUM(H10:H21)</f>
        <v>523214</v>
      </c>
      <c r="E6" s="56"/>
      <c r="F6" s="39"/>
      <c r="G6" s="39"/>
      <c r="H6" s="322"/>
      <c r="I6" s="345"/>
      <c r="J6" s="69"/>
      <c r="K6" s="53"/>
      <c r="L6" s="39"/>
      <c r="M6" s="44"/>
      <c r="N6" s="44"/>
      <c r="O6" s="115"/>
      <c r="P6" s="115"/>
      <c r="Q6" s="115"/>
      <c r="R6" s="125" t="s">
        <v>472</v>
      </c>
      <c r="S6" s="115"/>
      <c r="T6" s="39"/>
      <c r="U6" s="85" t="s">
        <v>455</v>
      </c>
      <c r="V6" s="44" t="s">
        <v>3</v>
      </c>
      <c r="W6" s="39"/>
      <c r="X6" s="115"/>
      <c r="Y6" s="39"/>
      <c r="Z6"/>
      <c r="AA6"/>
      <c r="AB6"/>
      <c r="AC6"/>
      <c r="AD6"/>
      <c r="AE6"/>
      <c r="AF6"/>
      <c r="AG6"/>
    </row>
    <row r="7" spans="1:39" ht="16.5" customHeight="1">
      <c r="A7" s="39"/>
      <c r="B7" s="39"/>
      <c r="C7" s="39"/>
      <c r="D7" s="39"/>
      <c r="E7" s="39"/>
      <c r="F7" s="39"/>
      <c r="G7" s="44" t="s">
        <v>3</v>
      </c>
      <c r="H7" s="307"/>
      <c r="I7" s="333" t="s">
        <v>3</v>
      </c>
      <c r="J7" s="85"/>
      <c r="K7" s="125"/>
      <c r="L7" s="115"/>
      <c r="M7" s="87"/>
      <c r="N7" s="87"/>
      <c r="O7" s="125" t="s">
        <v>14</v>
      </c>
      <c r="P7" s="125"/>
      <c r="Q7" s="115"/>
      <c r="R7" s="98" t="s">
        <v>473</v>
      </c>
      <c r="S7" s="125" t="s">
        <v>388</v>
      </c>
      <c r="T7" s="87" t="s">
        <v>2</v>
      </c>
      <c r="U7" s="85" t="s">
        <v>456</v>
      </c>
      <c r="V7" s="85" t="s">
        <v>8</v>
      </c>
      <c r="W7" s="87"/>
      <c r="X7" s="125" t="s">
        <v>14</v>
      </c>
      <c r="Y7" s="39"/>
      <c r="Z7"/>
      <c r="AA7"/>
      <c r="AB7"/>
      <c r="AC7"/>
      <c r="AD7"/>
      <c r="AE7"/>
      <c r="AF7"/>
      <c r="AG7"/>
    </row>
    <row r="8" spans="1:39" ht="15.6">
      <c r="A8" s="39"/>
      <c r="B8" s="39"/>
      <c r="C8" s="39"/>
      <c r="D8" s="39"/>
      <c r="E8" s="44"/>
      <c r="F8" s="44"/>
      <c r="G8" s="44" t="s">
        <v>436</v>
      </c>
      <c r="H8" s="333" t="s">
        <v>3</v>
      </c>
      <c r="I8" s="333" t="s">
        <v>394</v>
      </c>
      <c r="J8" s="85"/>
      <c r="K8" s="125" t="s">
        <v>3</v>
      </c>
      <c r="L8" s="125" t="s">
        <v>1</v>
      </c>
      <c r="M8" s="87" t="s">
        <v>14</v>
      </c>
      <c r="N8" s="87"/>
      <c r="O8" s="125" t="s">
        <v>392</v>
      </c>
      <c r="P8" s="125"/>
      <c r="Q8" s="114" t="s">
        <v>357</v>
      </c>
      <c r="R8" s="114" t="s">
        <v>470</v>
      </c>
      <c r="S8" s="125" t="s">
        <v>392</v>
      </c>
      <c r="T8" s="87" t="s">
        <v>388</v>
      </c>
      <c r="U8" s="85" t="s">
        <v>454</v>
      </c>
      <c r="V8" s="85" t="s">
        <v>482</v>
      </c>
      <c r="W8" s="87" t="s">
        <v>14</v>
      </c>
      <c r="X8" s="125" t="s">
        <v>392</v>
      </c>
      <c r="Y8" s="39"/>
      <c r="Z8"/>
      <c r="AA8"/>
      <c r="AB8"/>
      <c r="AC8"/>
      <c r="AD8"/>
      <c r="AE8"/>
      <c r="AF8"/>
      <c r="AG8"/>
    </row>
    <row r="9" spans="1:39" ht="15.6">
      <c r="A9" s="39"/>
      <c r="B9" s="39"/>
      <c r="C9" s="44" t="s">
        <v>418</v>
      </c>
      <c r="D9" s="44"/>
      <c r="E9" s="44" t="s">
        <v>56</v>
      </c>
      <c r="F9" s="44"/>
      <c r="G9" s="45" t="s">
        <v>432</v>
      </c>
      <c r="H9" s="334" t="s">
        <v>8</v>
      </c>
      <c r="I9" s="334" t="s">
        <v>386</v>
      </c>
      <c r="J9" s="86"/>
      <c r="K9" s="180" t="s">
        <v>357</v>
      </c>
      <c r="L9" s="180" t="s">
        <v>357</v>
      </c>
      <c r="M9" s="88" t="s">
        <v>386</v>
      </c>
      <c r="N9" s="88"/>
      <c r="O9" s="180" t="s">
        <v>389</v>
      </c>
      <c r="P9" s="180"/>
      <c r="Q9" s="114" t="s">
        <v>469</v>
      </c>
      <c r="R9" s="114" t="s">
        <v>471</v>
      </c>
      <c r="S9" s="180" t="s">
        <v>389</v>
      </c>
      <c r="T9" s="88" t="s">
        <v>390</v>
      </c>
      <c r="U9" s="86" t="s">
        <v>386</v>
      </c>
      <c r="V9" s="86" t="s">
        <v>464</v>
      </c>
      <c r="W9" s="88" t="s">
        <v>26</v>
      </c>
      <c r="X9" s="180" t="s">
        <v>395</v>
      </c>
      <c r="Y9" s="39"/>
      <c r="Z9"/>
      <c r="AA9"/>
      <c r="AB9"/>
      <c r="AC9"/>
      <c r="AD9"/>
      <c r="AE9"/>
      <c r="AF9"/>
      <c r="AG9"/>
    </row>
    <row r="10" spans="1:39" ht="15.6">
      <c r="A10" s="39"/>
      <c r="B10" s="39">
        <f>+'Ark1'!C3510</f>
        <v>2023</v>
      </c>
      <c r="C10" s="94">
        <f>+'Ark1'!K3510</f>
        <v>0</v>
      </c>
      <c r="D10" s="94" t="s">
        <v>501</v>
      </c>
      <c r="E10" s="94">
        <f>+'Ark1'!D3510</f>
        <v>1</v>
      </c>
      <c r="F10" s="94" t="s">
        <v>490</v>
      </c>
      <c r="G10" s="89">
        <f>+'Ark1'!Q3510</f>
        <v>485</v>
      </c>
      <c r="H10" s="318">
        <f>+'Ark1'!R3510</f>
        <v>42635</v>
      </c>
      <c r="I10" s="363">
        <f>IF(H10=0,"",'Ark1'!S3510)</f>
        <v>42274</v>
      </c>
      <c r="J10" s="86"/>
      <c r="K10" s="277">
        <f>+IF(H10=0,"",'Ark1'!AD3510)</f>
        <v>32.607781202438218</v>
      </c>
      <c r="L10" s="108">
        <f>+IF(H10=0,"",'Ark1'!AE3510)</f>
        <v>32.670084879002857</v>
      </c>
      <c r="M10" s="5">
        <f>IF(H10=0,"",'Ark1'!U3510)</f>
        <v>60.664616549179186</v>
      </c>
      <c r="N10" s="88"/>
      <c r="O10" s="50">
        <f>IF(H10=0,"",'Ark1'!W3510)</f>
        <v>86.171706013152601</v>
      </c>
      <c r="P10" s="180"/>
      <c r="Q10" s="108">
        <f>IF(H10=0,"",'Ark1'!X3510)</f>
        <v>1.1281810718892931</v>
      </c>
      <c r="R10" s="108">
        <f>IF(H10=0,"",'Ark1'!Y3510)</f>
        <v>2.2563621437785861</v>
      </c>
      <c r="S10" s="108">
        <f>IF(H10=0,"",'Ark1'!AA3510)</f>
        <v>9.1274275126167908</v>
      </c>
      <c r="T10" s="90">
        <f>IF(H10=0,"",'Ark1'!AB3510)</f>
        <v>2.4839501525913219</v>
      </c>
      <c r="U10" s="103">
        <f>+IF('Ark1'!AC3510=0,"",'Ark1'!AC3510)</f>
        <v>-35.546857607184961</v>
      </c>
      <c r="V10" s="103">
        <f>+(IF(H10=0,"",I10/G10))</f>
        <v>87.16288659793814</v>
      </c>
      <c r="W10" s="90">
        <f>IF(H10=0,"",'Ark1'!T3510)</f>
        <v>4.0021109417145553</v>
      </c>
      <c r="X10" s="108">
        <f>IF(H10=0,"",'Ark1'!V3510)</f>
        <v>93.571864221089498</v>
      </c>
      <c r="Y10" s="39"/>
      <c r="Z10"/>
      <c r="AA10"/>
      <c r="AB10"/>
      <c r="AC10" s="100"/>
      <c r="AD10"/>
      <c r="AE10"/>
      <c r="AF10"/>
      <c r="AG10"/>
    </row>
    <row r="11" spans="1:39" ht="15.6">
      <c r="A11" s="39"/>
      <c r="B11" s="39">
        <f>+'Ark1'!C3511</f>
        <v>2023</v>
      </c>
      <c r="C11" s="94">
        <f>+'Ark1'!K3511</f>
        <v>0</v>
      </c>
      <c r="D11" s="94" t="s">
        <v>501</v>
      </c>
      <c r="E11" s="94">
        <f>+'Ark1'!D3511</f>
        <v>2</v>
      </c>
      <c r="F11" s="94" t="s">
        <v>491</v>
      </c>
      <c r="G11" s="89">
        <f>+'Ark1'!Q3511</f>
        <v>471</v>
      </c>
      <c r="H11" s="318">
        <f>+'Ark1'!R3511</f>
        <v>37964</v>
      </c>
      <c r="I11" s="363">
        <f>IF(H11=0,"",'Ark1'!S3511)</f>
        <v>37840</v>
      </c>
      <c r="J11" s="86"/>
      <c r="K11" s="277">
        <f>+IF(H11=0,"",'Ark1'!AD3511)</f>
        <v>34.510531148017847</v>
      </c>
      <c r="L11" s="108">
        <f>+IF(H11=0,"",'Ark1'!AE3511)</f>
        <v>34.689995641996262</v>
      </c>
      <c r="M11" s="5">
        <f>IF(H11=0,"",'Ark1'!U3511)</f>
        <v>60.741252642706151</v>
      </c>
      <c r="N11" s="88"/>
      <c r="O11" s="50">
        <f>IF(H11=0,"",'Ark1'!W3511)</f>
        <v>85.120536469344145</v>
      </c>
      <c r="P11" s="180"/>
      <c r="Q11" s="108">
        <f>IF(H11=0,"",'Ark1'!X3511)</f>
        <v>1.4645453587609316</v>
      </c>
      <c r="R11" s="108">
        <f>IF(H11=0,"",'Ark1'!Y3511)</f>
        <v>2.9290907175218632</v>
      </c>
      <c r="S11" s="108">
        <f>IF(H11=0,"",'Ark1'!AA3511)</f>
        <v>9.2359234517265136</v>
      </c>
      <c r="T11" s="90">
        <f>IF(H11=0,"",'Ark1'!AB3511)</f>
        <v>2.5080610241931622</v>
      </c>
      <c r="U11" s="103">
        <f>+IF('Ark1'!AC3511=0,"",'Ark1'!AC3511)</f>
        <v>-31.372009568388712</v>
      </c>
      <c r="V11" s="103">
        <f t="shared" ref="V11:V21" si="0">+(IF(H11=0,"",I11/G11))</f>
        <v>80.339702760084933</v>
      </c>
      <c r="W11" s="90">
        <f>IF(H11=0,"",'Ark1'!T3511)</f>
        <v>3.8552839532188385</v>
      </c>
      <c r="X11" s="108">
        <f>IF(H11=0,"",'Ark1'!V3511)</f>
        <v>92.327551256472802</v>
      </c>
      <c r="Y11" s="39"/>
      <c r="Z11"/>
      <c r="AA11"/>
      <c r="AB11"/>
      <c r="AC11"/>
      <c r="AD11"/>
      <c r="AE11"/>
      <c r="AF11"/>
      <c r="AG11"/>
    </row>
    <row r="12" spans="1:39" ht="15.6">
      <c r="A12" s="39"/>
      <c r="B12" s="39">
        <f>+'Ark1'!C3512</f>
        <v>2023</v>
      </c>
      <c r="C12" s="94">
        <f>+'Ark1'!K3512</f>
        <v>0</v>
      </c>
      <c r="D12" s="94" t="s">
        <v>501</v>
      </c>
      <c r="E12" s="94">
        <f>+'Ark1'!D3512</f>
        <v>3</v>
      </c>
      <c r="F12" s="94" t="s">
        <v>492</v>
      </c>
      <c r="G12" s="89">
        <f>+'Ark1'!Q3512</f>
        <v>496</v>
      </c>
      <c r="H12" s="318">
        <f>+'Ark1'!R3512</f>
        <v>43057</v>
      </c>
      <c r="I12" s="363">
        <f>IF(H12=0,"",'Ark1'!S3512)</f>
        <v>42915</v>
      </c>
      <c r="J12" s="86"/>
      <c r="K12" s="277">
        <f>+IF(H12=0,"",'Ark1'!AD3512)</f>
        <v>32.472566838870243</v>
      </c>
      <c r="L12" s="108">
        <f>+IF(H12=0,"",'Ark1'!AE3512)</f>
        <v>32.689975723402654</v>
      </c>
      <c r="M12" s="5">
        <f>IF(H12=0,"",'Ark1'!U3512)</f>
        <v>60.746778515670513</v>
      </c>
      <c r="N12" s="88"/>
      <c r="O12" s="50">
        <f>IF(H12=0,"",'Ark1'!W3512)</f>
        <v>84.95099848537825</v>
      </c>
      <c r="P12" s="180"/>
      <c r="Q12" s="108">
        <f>IF(H12=0,"",'Ark1'!X3512)</f>
        <v>1.1357038344520056</v>
      </c>
      <c r="R12" s="108">
        <f>IF(H12=0,"",'Ark1'!Y3512)</f>
        <v>2.2714076689040112</v>
      </c>
      <c r="S12" s="108">
        <f>IF(H12=0,"",'Ark1'!AA3512)</f>
        <v>9.1773276863679829</v>
      </c>
      <c r="T12" s="90">
        <f>IF(H12=0,"",'Ark1'!AB3512)</f>
        <v>2.5973002506632477</v>
      </c>
      <c r="U12" s="103">
        <f>+IF('Ark1'!AC3512=0,"",'Ark1'!AC3512)</f>
        <v>-32.731356764162058</v>
      </c>
      <c r="V12" s="103">
        <f t="shared" si="0"/>
        <v>86.522177419354833</v>
      </c>
      <c r="W12" s="90">
        <f>IF(H12=0,"",'Ark1'!T3512)</f>
        <v>3.8967879787258743</v>
      </c>
      <c r="X12" s="108">
        <f>IF(H12=0,"",'Ark1'!V3512)</f>
        <v>92.148444309463926</v>
      </c>
      <c r="Y12" s="39"/>
      <c r="Z12"/>
      <c r="AA12"/>
      <c r="AB12"/>
      <c r="AC12"/>
      <c r="AD12"/>
      <c r="AE12"/>
      <c r="AF12"/>
      <c r="AG12"/>
    </row>
    <row r="13" spans="1:39" ht="15.6">
      <c r="A13" s="39"/>
      <c r="B13" s="39">
        <f>+'Ark1'!C3513</f>
        <v>2023</v>
      </c>
      <c r="C13" s="94">
        <f>+'Ark1'!K3513</f>
        <v>0</v>
      </c>
      <c r="D13" s="94" t="s">
        <v>501</v>
      </c>
      <c r="E13" s="94">
        <f>+'Ark1'!D3513</f>
        <v>4</v>
      </c>
      <c r="F13" s="94" t="s">
        <v>493</v>
      </c>
      <c r="G13" s="89">
        <f>+'Ark1'!Q3513</f>
        <v>429</v>
      </c>
      <c r="H13" s="318">
        <f>+'Ark1'!R3513</f>
        <v>36098</v>
      </c>
      <c r="I13" s="363">
        <f>IF(H13=0,"",'Ark1'!S3513)</f>
        <v>35971</v>
      </c>
      <c r="J13" s="86"/>
      <c r="K13" s="277">
        <f>+IF(H13=0,"",'Ark1'!AD3513)</f>
        <v>34.25962834310878</v>
      </c>
      <c r="L13" s="108">
        <f>+IF(H13=0,"",'Ark1'!AE3513)</f>
        <v>34.473626766748239</v>
      </c>
      <c r="M13" s="5">
        <f>IF(H13=0,"",'Ark1'!U3513)</f>
        <v>60.596536098523799</v>
      </c>
      <c r="N13" s="88"/>
      <c r="O13" s="50">
        <f>IF(H13=0,"",'Ark1'!W3513)</f>
        <v>86.316015679297223</v>
      </c>
      <c r="P13" s="180"/>
      <c r="Q13" s="108">
        <f>IF(H13=0,"",'Ark1'!X3513)</f>
        <v>1.2493766967699047</v>
      </c>
      <c r="R13" s="108">
        <f>IF(H13=0,"",'Ark1'!Y3513)</f>
        <v>2.4987533935398094</v>
      </c>
      <c r="S13" s="108">
        <f>IF(H13=0,"",'Ark1'!AA3513)</f>
        <v>8.785544553045348</v>
      </c>
      <c r="T13" s="90">
        <f>IF(H13=0,"",'Ark1'!AB3513)</f>
        <v>2.611871203766031</v>
      </c>
      <c r="U13" s="103">
        <f>+IF('Ark1'!AC3513=0,"",'Ark1'!AC3513)</f>
        <v>-31.272863885967848</v>
      </c>
      <c r="V13" s="103">
        <f t="shared" si="0"/>
        <v>83.848484848484844</v>
      </c>
      <c r="W13" s="90">
        <f>IF(H13=0,"",'Ark1'!T3513)</f>
        <v>4.1544960939664248</v>
      </c>
      <c r="X13" s="108">
        <f>IF(H13=0,"",'Ark1'!V3513)</f>
        <v>93.628845049217958</v>
      </c>
      <c r="Y13" s="39"/>
      <c r="Z13"/>
      <c r="AA13"/>
      <c r="AB13"/>
      <c r="AC13"/>
      <c r="AD13"/>
      <c r="AE13"/>
      <c r="AF13"/>
      <c r="AG13"/>
    </row>
    <row r="14" spans="1:39" ht="15.6">
      <c r="A14" s="39"/>
      <c r="B14" s="39">
        <f>+'Ark1'!C3514</f>
        <v>2023</v>
      </c>
      <c r="C14" s="94">
        <f>+'Ark1'!K3514</f>
        <v>0</v>
      </c>
      <c r="D14" s="94" t="s">
        <v>501</v>
      </c>
      <c r="E14" s="94">
        <f>+'Ark1'!D3514</f>
        <v>5</v>
      </c>
      <c r="F14" s="94" t="s">
        <v>377</v>
      </c>
      <c r="G14" s="89">
        <f>+'Ark1'!Q3514</f>
        <v>489</v>
      </c>
      <c r="H14" s="318">
        <f>+'Ark1'!R3514</f>
        <v>43687</v>
      </c>
      <c r="I14" s="363">
        <f>IF(H14=0,"",'Ark1'!S3514)</f>
        <v>43526</v>
      </c>
      <c r="J14" s="86"/>
      <c r="K14" s="277">
        <f>+IF(H14=0,"",'Ark1'!AD3514)</f>
        <v>35.048858366895047</v>
      </c>
      <c r="L14" s="108">
        <f>+IF(H14=0,"",'Ark1'!AE3514)</f>
        <v>35.006254936548025</v>
      </c>
      <c r="M14" s="5">
        <f>IF(H14=0,"",'Ark1'!U3514)</f>
        <v>60.563318476313</v>
      </c>
      <c r="N14" s="88"/>
      <c r="O14" s="50">
        <f>IF(H14=0,"",'Ark1'!W3514)</f>
        <v>84.803763267932013</v>
      </c>
      <c r="P14" s="180"/>
      <c r="Q14" s="108">
        <f>IF(H14=0,"",'Ark1'!X3514)</f>
        <v>1.4146084647606838</v>
      </c>
      <c r="R14" s="108">
        <f>IF(H14=0,"",'Ark1'!Y3514)</f>
        <v>2.8292169295213676</v>
      </c>
      <c r="S14" s="108">
        <f>IF(H14=0,"",'Ark1'!AA3514)</f>
        <v>9.0439466086923357</v>
      </c>
      <c r="T14" s="90">
        <f>IF(H14=0,"",'Ark1'!AB3514)</f>
        <v>2.6060513803941792</v>
      </c>
      <c r="U14" s="103">
        <f>+IF('Ark1'!AC3514=0,"",'Ark1'!AC3514)</f>
        <v>-31.828392734921255</v>
      </c>
      <c r="V14" s="103">
        <f t="shared" si="0"/>
        <v>89.010224948875262</v>
      </c>
      <c r="W14" s="90">
        <f>IF(H14=0,"",'Ark1'!T3514)</f>
        <v>4.2902007462174074</v>
      </c>
      <c r="X14" s="108">
        <f>IF(H14=0,"",'Ark1'!V3514)</f>
        <v>92.001527934462047</v>
      </c>
      <c r="Y14" s="39"/>
      <c r="Z14"/>
      <c r="AA14"/>
      <c r="AB14"/>
      <c r="AC14"/>
      <c r="AD14"/>
      <c r="AE14"/>
      <c r="AF14"/>
      <c r="AG14"/>
    </row>
    <row r="15" spans="1:39" ht="15.6">
      <c r="A15" s="39"/>
      <c r="B15" s="39">
        <f>+'Ark1'!C3515</f>
        <v>2023</v>
      </c>
      <c r="C15" s="94">
        <f>+'Ark1'!K3515</f>
        <v>0</v>
      </c>
      <c r="D15" s="94" t="s">
        <v>501</v>
      </c>
      <c r="E15" s="94">
        <f>+'Ark1'!D3515</f>
        <v>6</v>
      </c>
      <c r="F15" s="94" t="s">
        <v>494</v>
      </c>
      <c r="G15" s="89">
        <f>+'Ark1'!Q3515</f>
        <v>493</v>
      </c>
      <c r="H15" s="318">
        <f>+'Ark1'!R3515</f>
        <v>44444</v>
      </c>
      <c r="I15" s="363">
        <f>IF(H15=0,"",'Ark1'!S3515)</f>
        <v>44221</v>
      </c>
      <c r="J15" s="86"/>
      <c r="K15" s="277">
        <f>+IF(H15=0,"",'Ark1'!AD3515)</f>
        <v>34.348071379440938</v>
      </c>
      <c r="L15" s="108">
        <f>+IF(H15=0,"",'Ark1'!AE3515)</f>
        <v>34.301423353495174</v>
      </c>
      <c r="M15" s="5">
        <f>IF(H15=0,"",'Ark1'!U3515)</f>
        <v>60.559440085027454</v>
      </c>
      <c r="N15" s="88"/>
      <c r="O15" s="50">
        <f>IF(H15=0,"",'Ark1'!W3515)</f>
        <v>84.409511318151857</v>
      </c>
      <c r="P15" s="180"/>
      <c r="Q15" s="108">
        <f>IF(H15=0,"",'Ark1'!X3515)</f>
        <v>0.88200882008820125</v>
      </c>
      <c r="R15" s="108">
        <f>IF(H15=0,"",'Ark1'!Y3515)</f>
        <v>1.7640176401764025</v>
      </c>
      <c r="S15" s="108">
        <f>IF(H15=0,"",'Ark1'!AA3515)</f>
        <v>9.1613951805892508</v>
      </c>
      <c r="T15" s="90">
        <f>IF(H15=0,"",'Ark1'!AB3515)</f>
        <v>2.5934906406063845</v>
      </c>
      <c r="U15" s="103">
        <f>+IF('Ark1'!AC3515=0,"",'Ark1'!AC3515)</f>
        <v>-33.387420496412375</v>
      </c>
      <c r="V15" s="103">
        <f t="shared" si="0"/>
        <v>89.697768762677484</v>
      </c>
      <c r="W15" s="90">
        <f>IF(H15=0,"",'Ark1'!T3515)</f>
        <v>4.267527675276753</v>
      </c>
      <c r="X15" s="108">
        <f>IF(H15=0,"",'Ark1'!V3515)</f>
        <v>91.613552465463869</v>
      </c>
      <c r="Y15" s="39"/>
      <c r="Z15"/>
      <c r="AA15"/>
      <c r="AB15"/>
      <c r="AC15"/>
      <c r="AD15"/>
      <c r="AE15"/>
      <c r="AF15"/>
      <c r="AG15"/>
    </row>
    <row r="16" spans="1:39" ht="15.6">
      <c r="A16" s="39"/>
      <c r="B16" s="39">
        <f>+'Ark1'!C3516</f>
        <v>2023</v>
      </c>
      <c r="C16" s="94">
        <f>+'Ark1'!K3516</f>
        <v>0</v>
      </c>
      <c r="D16" s="94" t="s">
        <v>501</v>
      </c>
      <c r="E16" s="94">
        <f>+'Ark1'!D3516</f>
        <v>7</v>
      </c>
      <c r="F16" s="94" t="s">
        <v>495</v>
      </c>
      <c r="G16" s="89">
        <f>+'Ark1'!Q3516</f>
        <v>458</v>
      </c>
      <c r="H16" s="318">
        <f>+'Ark1'!R3516</f>
        <v>44205</v>
      </c>
      <c r="I16" s="363">
        <f>IF(H16=0,"",'Ark1'!S3516)</f>
        <v>44035</v>
      </c>
      <c r="J16" s="86"/>
      <c r="K16" s="277">
        <f>+IF(H16=0,"",'Ark1'!AD3516)</f>
        <v>36.412985279944635</v>
      </c>
      <c r="L16" s="108">
        <f>+IF(H16=0,"",'Ark1'!AE3516)</f>
        <v>36.605410718937037</v>
      </c>
      <c r="M16" s="5">
        <f>IF(H16=0,"",'Ark1'!U3516)</f>
        <v>60.420869762688753</v>
      </c>
      <c r="N16" s="88"/>
      <c r="O16" s="50">
        <f>IF(H16=0,"",'Ark1'!W3516)</f>
        <v>84.20810945838457</v>
      </c>
      <c r="P16" s="180"/>
      <c r="Q16" s="108">
        <f>IF(H16=0,"",'Ark1'!X3516)</f>
        <v>1.0315575161180861</v>
      </c>
      <c r="R16" s="108">
        <f>IF(H16=0,"",'Ark1'!Y3516)</f>
        <v>2.0631150322361722</v>
      </c>
      <c r="S16" s="108">
        <f>IF(H16=0,"",'Ark1'!AA3516)</f>
        <v>9.2327160235401848</v>
      </c>
      <c r="T16" s="90">
        <f>IF(H16=0,"",'Ark1'!AB3516)</f>
        <v>2.6056642351301393</v>
      </c>
      <c r="U16" s="103">
        <f>+IF('Ark1'!AC3516=0,"",'Ark1'!AC3516)</f>
        <v>-32.770069298186293</v>
      </c>
      <c r="V16" s="103">
        <f t="shared" si="0"/>
        <v>96.146288209606993</v>
      </c>
      <c r="W16" s="90">
        <f>IF(H16=0,"",'Ark1'!T3516)</f>
        <v>4.5494627304603554</v>
      </c>
      <c r="X16" s="108">
        <f>IF(H16=0,"",'Ark1'!V3516)</f>
        <v>91.368126481680179</v>
      </c>
      <c r="Y16" s="39"/>
      <c r="Z16"/>
      <c r="AA16"/>
      <c r="AB16"/>
      <c r="AC16"/>
      <c r="AD16"/>
      <c r="AE16"/>
      <c r="AF16"/>
      <c r="AG16"/>
    </row>
    <row r="17" spans="1:33" ht="15.6">
      <c r="A17" s="39"/>
      <c r="B17" s="39">
        <f>+'Ark1'!C3517</f>
        <v>2023</v>
      </c>
      <c r="C17" s="94">
        <f>+'Ark1'!K3517</f>
        <v>0</v>
      </c>
      <c r="D17" s="94" t="s">
        <v>501</v>
      </c>
      <c r="E17" s="94">
        <f>+'Ark1'!D3517</f>
        <v>8</v>
      </c>
      <c r="F17" s="94" t="s">
        <v>496</v>
      </c>
      <c r="G17" s="89">
        <f>+'Ark1'!Q3517</f>
        <v>553</v>
      </c>
      <c r="H17" s="318">
        <f>+'Ark1'!R3517</f>
        <v>46612</v>
      </c>
      <c r="I17" s="363">
        <f>IF(H17=0,"",'Ark1'!S3517)</f>
        <v>46376</v>
      </c>
      <c r="J17" s="86"/>
      <c r="K17" s="277">
        <f>+IF(H17=0,"",'Ark1'!AD3517)</f>
        <v>36.010785002974373</v>
      </c>
      <c r="L17" s="108">
        <f>+IF(H17=0,"",'Ark1'!AE3517)</f>
        <v>36.097438423545888</v>
      </c>
      <c r="M17" s="5">
        <f>IF(H17=0,"",'Ark1'!U3517)</f>
        <v>60.37502156287735</v>
      </c>
      <c r="N17" s="88"/>
      <c r="O17" s="50">
        <f>IF(H17=0,"",'Ark1'!W3517)</f>
        <v>84.128359496290628</v>
      </c>
      <c r="P17" s="180"/>
      <c r="Q17" s="108">
        <f>IF(H17=0,"",'Ark1'!X3517)</f>
        <v>1.1520638462198578</v>
      </c>
      <c r="R17" s="108">
        <f>IF(H17=0,"",'Ark1'!Y3517)</f>
        <v>2.3041276924397156</v>
      </c>
      <c r="S17" s="108">
        <f>IF(H17=0,"",'Ark1'!AA3517)</f>
        <v>9.2432040567653608</v>
      </c>
      <c r="T17" s="90">
        <f>IF(H17=0,"",'Ark1'!AB3517)</f>
        <v>2.6169786756298858</v>
      </c>
      <c r="U17" s="103">
        <f>+IF('Ark1'!AC3517=0,"",'Ark1'!AC3517)</f>
        <v>-31.288675573319821</v>
      </c>
      <c r="V17" s="103">
        <f t="shared" si="0"/>
        <v>83.862567811934895</v>
      </c>
      <c r="W17" s="90">
        <f>IF(H17=0,"",'Ark1'!T3517)</f>
        <v>4.5442375353986089</v>
      </c>
      <c r="X17" s="108">
        <f>IF(H17=0,"",'Ark1'!V3517)</f>
        <v>91.299336938017277</v>
      </c>
      <c r="Y17" s="39"/>
      <c r="Z17"/>
      <c r="AA17"/>
      <c r="AB17"/>
      <c r="AC17"/>
      <c r="AD17"/>
      <c r="AE17"/>
      <c r="AF17"/>
      <c r="AG17"/>
    </row>
    <row r="18" spans="1:33" ht="15.6">
      <c r="A18" s="39"/>
      <c r="B18" s="39">
        <f>+'Ark1'!C3518</f>
        <v>2023</v>
      </c>
      <c r="C18" s="94">
        <f>+'Ark1'!K3518</f>
        <v>0</v>
      </c>
      <c r="D18" s="94" t="s">
        <v>501</v>
      </c>
      <c r="E18" s="94">
        <f>+'Ark1'!D3518</f>
        <v>9</v>
      </c>
      <c r="F18" s="94" t="s">
        <v>497</v>
      </c>
      <c r="G18" s="89">
        <f>+'Ark1'!Q3518</f>
        <v>615</v>
      </c>
      <c r="H18" s="318">
        <f>+'Ark1'!R3518</f>
        <v>46943</v>
      </c>
      <c r="I18" s="363">
        <f>IF(H18=0,"",'Ark1'!S3518)</f>
        <v>46804</v>
      </c>
      <c r="J18" s="86"/>
      <c r="K18" s="277">
        <f>+IF(H18=0,"",'Ark1'!AD3518)</f>
        <v>39.077484017048491</v>
      </c>
      <c r="L18" s="108">
        <f>+IF(H18=0,"",'Ark1'!AE3518)</f>
        <v>39.09917427834467</v>
      </c>
      <c r="M18" s="5">
        <f>IF(H18=0,"",'Ark1'!U3518)</f>
        <v>60.610076061875048</v>
      </c>
      <c r="N18" s="88"/>
      <c r="O18" s="50">
        <f>IF(H18=0,"",'Ark1'!W3518)</f>
        <v>83.404999572686194</v>
      </c>
      <c r="P18" s="180"/>
      <c r="Q18" s="108">
        <f>IF(H18=0,"",'Ark1'!X3518)</f>
        <v>1.2483224335896728</v>
      </c>
      <c r="R18" s="108">
        <f>IF(H18=0,"",'Ark1'!Y3518)</f>
        <v>2.4966448671793455</v>
      </c>
      <c r="S18" s="108">
        <f>IF(H18=0,"",'Ark1'!AA3518)</f>
        <v>9.516747132665337</v>
      </c>
      <c r="T18" s="90">
        <f>IF(H18=0,"",'Ark1'!AB3518)</f>
        <v>2.6621257028994472</v>
      </c>
      <c r="U18" s="103">
        <f>+IF('Ark1'!AC3518=0,"",'Ark1'!AC3518)</f>
        <v>-33.216443319629157</v>
      </c>
      <c r="V18" s="103">
        <f t="shared" si="0"/>
        <v>76.104065040650411</v>
      </c>
      <c r="W18" s="90">
        <f>IF(H18=0,"",'Ark1'!T3518)</f>
        <v>4.0975864346121904</v>
      </c>
      <c r="X18" s="108">
        <f>IF(H18=0,"",'Ark1'!V3518)</f>
        <v>90.459210133163324</v>
      </c>
      <c r="Y18" s="39"/>
      <c r="Z18"/>
      <c r="AA18"/>
      <c r="AB18"/>
      <c r="AC18"/>
      <c r="AD18"/>
      <c r="AE18"/>
      <c r="AF18"/>
      <c r="AG18"/>
    </row>
    <row r="19" spans="1:33" ht="15.6">
      <c r="A19" s="39"/>
      <c r="B19" s="39">
        <f>+'Ark1'!C3519</f>
        <v>2023</v>
      </c>
      <c r="C19" s="94">
        <f>+'Ark1'!K3519</f>
        <v>0</v>
      </c>
      <c r="D19" s="94" t="s">
        <v>501</v>
      </c>
      <c r="E19" s="94">
        <f>+'Ark1'!D3519</f>
        <v>10</v>
      </c>
      <c r="F19" s="94" t="s">
        <v>498</v>
      </c>
      <c r="G19" s="89">
        <f>+'Ark1'!Q3519</f>
        <v>662</v>
      </c>
      <c r="H19" s="318">
        <f>+'Ark1'!R3519</f>
        <v>46974</v>
      </c>
      <c r="I19" s="363">
        <f>IF(H19=0,"",'Ark1'!S3519)</f>
        <v>46199</v>
      </c>
      <c r="J19" s="86"/>
      <c r="K19" s="277">
        <f>+IF(H19=0,"",'Ark1'!AD3519)</f>
        <v>37.360714541362114</v>
      </c>
      <c r="L19" s="108">
        <f>+IF(H19=0,"",'Ark1'!AE3519)</f>
        <v>37.358751866633746</v>
      </c>
      <c r="M19" s="5">
        <f>IF(H19=0,"",'Ark1'!U3519)</f>
        <v>60.511742678412979</v>
      </c>
      <c r="N19" s="88"/>
      <c r="O19" s="50">
        <f>IF(H19=0,"",'Ark1'!W3519)</f>
        <v>84.23112123638974</v>
      </c>
      <c r="P19" s="180"/>
      <c r="Q19" s="108">
        <f>IF(H19=0,"",'Ark1'!X3519)</f>
        <v>0.91540000851534864</v>
      </c>
      <c r="R19" s="108">
        <f>IF(H19=0,"",'Ark1'!Y3519)</f>
        <v>1.8308000170306973</v>
      </c>
      <c r="S19" s="108">
        <f>IF(H19=0,"",'Ark1'!AA3519)</f>
        <v>9.3617616297247483</v>
      </c>
      <c r="T19" s="90">
        <f>IF(H19=0,"",'Ark1'!AB3519)</f>
        <v>2.6441242995513914</v>
      </c>
      <c r="U19" s="103">
        <f>+IF('Ark1'!AC3519=0,"",'Ark1'!AC3519)</f>
        <v>-34.586434406811286</v>
      </c>
      <c r="V19" s="103">
        <f t="shared" si="0"/>
        <v>69.787009063444103</v>
      </c>
      <c r="W19" s="90">
        <f>IF(H19=0,"",'Ark1'!T3519)</f>
        <v>4.2819006258781442</v>
      </c>
      <c r="X19" s="108">
        <f>IF(H19=0,"",'Ark1'!V3519)</f>
        <v>91.663488516176258</v>
      </c>
      <c r="Y19" s="39"/>
      <c r="Z19"/>
      <c r="AA19"/>
      <c r="AB19"/>
      <c r="AC19"/>
      <c r="AD19"/>
      <c r="AE19"/>
      <c r="AF19" s="10"/>
    </row>
    <row r="20" spans="1:33" ht="15.6">
      <c r="A20" s="39"/>
      <c r="B20" s="39">
        <f>+'Ark1'!C3520</f>
        <v>2023</v>
      </c>
      <c r="C20" s="94">
        <f>+'Ark1'!K3520</f>
        <v>0</v>
      </c>
      <c r="D20" s="94" t="s">
        <v>501</v>
      </c>
      <c r="E20" s="94">
        <f>+'Ark1'!D3520</f>
        <v>11</v>
      </c>
      <c r="F20" s="94" t="s">
        <v>499</v>
      </c>
      <c r="G20" s="89">
        <f>+'Ark1'!Q3520</f>
        <v>582</v>
      </c>
      <c r="H20" s="318">
        <f>+'Ark1'!R3520</f>
        <v>48633</v>
      </c>
      <c r="I20" s="363">
        <f>IF(H20=0,"",'Ark1'!S3520)</f>
        <v>48324</v>
      </c>
      <c r="J20" s="86"/>
      <c r="K20" s="277">
        <f>+IF(H20=0,"",'Ark1'!AD3520)</f>
        <v>34.897888890483507</v>
      </c>
      <c r="L20" s="108">
        <f>+IF(H20=0,"",'Ark1'!AE3520)</f>
        <v>34.905765699712305</v>
      </c>
      <c r="M20" s="5">
        <f>IF(H20=0,"",'Ark1'!U3520)</f>
        <v>60.728313053555183</v>
      </c>
      <c r="N20" s="88"/>
      <c r="O20" s="50">
        <f>IF(H20=0,"",'Ark1'!W3520)</f>
        <v>83.789133763761342</v>
      </c>
      <c r="P20" s="180"/>
      <c r="Q20" s="108">
        <f>IF(H20=0,"",'Ark1'!X3520)</f>
        <v>1.2686858717331853</v>
      </c>
      <c r="R20" s="108">
        <f>IF(H20=0,"",'Ark1'!Y3520)</f>
        <v>2.5373717434663705</v>
      </c>
      <c r="S20" s="108">
        <f>IF(H20=0,"",'Ark1'!AA3520)</f>
        <v>9.5750816954160474</v>
      </c>
      <c r="T20" s="90">
        <f>IF(H20=0,"",'Ark1'!AB3520)</f>
        <v>2.5511975650295113</v>
      </c>
      <c r="U20" s="103">
        <f>+IF('Ark1'!AC3520=0,"",'Ark1'!AC3520)</f>
        <v>-34.080176271812149</v>
      </c>
      <c r="V20" s="103">
        <f t="shared" si="0"/>
        <v>83.030927835051543</v>
      </c>
      <c r="W20" s="90">
        <f>IF(H20=0,"",'Ark1'!T3520)</f>
        <v>3.9096292640799448</v>
      </c>
      <c r="X20" s="108">
        <f>IF(H20=0,"",'Ark1'!V3520)</f>
        <v>90.94759479687562</v>
      </c>
      <c r="Y20" s="39"/>
      <c r="Z20"/>
      <c r="AA20"/>
      <c r="AB20"/>
      <c r="AC20"/>
      <c r="AD20"/>
      <c r="AE20"/>
      <c r="AF20" s="10"/>
    </row>
    <row r="21" spans="1:33" ht="15.6">
      <c r="A21" s="39"/>
      <c r="B21" s="39">
        <f>+'Ark1'!C3521</f>
        <v>2023</v>
      </c>
      <c r="C21" s="94">
        <f>+'Ark1'!K3521</f>
        <v>0</v>
      </c>
      <c r="D21" s="94" t="s">
        <v>501</v>
      </c>
      <c r="E21" s="94">
        <f>+'Ark1'!D3521</f>
        <v>12</v>
      </c>
      <c r="F21" s="94" t="s">
        <v>500</v>
      </c>
      <c r="G21" s="89">
        <f>+'Ark1'!Q3521</f>
        <v>502</v>
      </c>
      <c r="H21" s="318">
        <f>+'Ark1'!R3521</f>
        <v>41962</v>
      </c>
      <c r="I21" s="363">
        <f>IF(H21=0,"",'Ark1'!S3521)</f>
        <v>41423</v>
      </c>
      <c r="J21" s="86"/>
      <c r="K21" s="277">
        <f>+IF(H21=0,"",'Ark1'!AD3521)</f>
        <v>37.995979644687502</v>
      </c>
      <c r="L21" s="108">
        <f>+IF(H21=0,"",'Ark1'!AE3521)</f>
        <v>38.281321551716061</v>
      </c>
      <c r="M21" s="5">
        <f>IF(H21=0,"",'Ark1'!U3521)</f>
        <v>60.786423001714049</v>
      </c>
      <c r="N21" s="88"/>
      <c r="O21" s="50">
        <f>IF(H21=0,"",'Ark1'!W3521)</f>
        <v>81.398544286989761</v>
      </c>
      <c r="P21" s="180"/>
      <c r="Q21" s="108">
        <f>IF(H21=0,"",'Ark1'!X3521)</f>
        <v>1.0795481626233259</v>
      </c>
      <c r="R21" s="108">
        <f>IF(H21=0,"",'Ark1'!Y3521)</f>
        <v>2.1590963252466517</v>
      </c>
      <c r="S21" s="108">
        <f>IF(H21=0,"",'Ark1'!AA3521)</f>
        <v>9.2770240173544707</v>
      </c>
      <c r="T21" s="90">
        <f>IF(H21=0,"",'Ark1'!AB3521)</f>
        <v>2.5280765795838476</v>
      </c>
      <c r="U21" s="103">
        <f>+IF('Ark1'!AC3521=0,"",'Ark1'!AC3521)</f>
        <v>-33.680622657408797</v>
      </c>
      <c r="V21" s="103">
        <f t="shared" si="0"/>
        <v>82.515936254980076</v>
      </c>
      <c r="W21" s="90">
        <f>IF(H21=0,"",'Ark1'!T3521)</f>
        <v>3.7690529526714647</v>
      </c>
      <c r="X21" s="108">
        <f>IF(H21=0,"",'Ark1'!V3521)</f>
        <v>88.523085386874001</v>
      </c>
      <c r="Y21" s="39"/>
      <c r="Z21"/>
      <c r="AA21"/>
      <c r="AB21"/>
      <c r="AC21"/>
      <c r="AD21"/>
      <c r="AE21"/>
      <c r="AF21" s="10"/>
    </row>
    <row r="22" spans="1:33" ht="15.6">
      <c r="A22" s="39"/>
      <c r="B22" s="39"/>
      <c r="C22" s="39"/>
      <c r="D22" s="39"/>
      <c r="E22" s="39"/>
      <c r="F22" s="39"/>
      <c r="G22" s="39"/>
      <c r="H22" s="307"/>
      <c r="I22" s="307"/>
      <c r="J22" s="86"/>
      <c r="K22" s="39"/>
      <c r="L22" s="39"/>
      <c r="M22" s="39"/>
      <c r="N22" s="39"/>
      <c r="O22" s="115"/>
      <c r="P22" s="115"/>
      <c r="Q22" s="39"/>
      <c r="R22" s="39"/>
      <c r="S22" s="39"/>
      <c r="T22" s="39"/>
      <c r="U22" s="39"/>
      <c r="V22" s="39"/>
      <c r="W22" s="39"/>
      <c r="X22" s="39"/>
      <c r="Y22" s="39"/>
      <c r="Z22"/>
      <c r="AA22"/>
      <c r="AB22"/>
      <c r="AC22"/>
      <c r="AD22"/>
      <c r="AE22"/>
      <c r="AF22" s="10"/>
    </row>
    <row r="23" spans="1:33" ht="15.6">
      <c r="A23" s="39"/>
      <c r="B23" s="39">
        <f>+'Ark1'!C3522</f>
        <v>2023</v>
      </c>
      <c r="C23" s="94">
        <f>+'Ark1'!K3522</f>
        <v>1</v>
      </c>
      <c r="D23" s="94" t="s">
        <v>415</v>
      </c>
      <c r="E23" s="94">
        <f>+'Ark1'!D3522</f>
        <v>1</v>
      </c>
      <c r="F23" s="94" t="s">
        <v>490</v>
      </c>
      <c r="G23" s="89">
        <f>+'Ark1'!Q3522</f>
        <v>136</v>
      </c>
      <c r="H23" s="318">
        <f>+'Ark1'!R3522</f>
        <v>8335</v>
      </c>
      <c r="I23" s="363">
        <f>IF(H23=0,"",'Ark1'!S3522)</f>
        <v>8329</v>
      </c>
      <c r="J23" s="86"/>
      <c r="K23" s="108">
        <f>+IF(H23=0,"",'Ark1'!AD3522)</f>
        <v>6.3747122392945359</v>
      </c>
      <c r="L23" s="108">
        <f>+IF(H23=0,"",'Ark1'!AE3522)</f>
        <v>6.4082634028999719</v>
      </c>
      <c r="M23" s="5">
        <f>IF(H23=0,"",'Ark1'!U3522)</f>
        <v>60.893024372673793</v>
      </c>
      <c r="N23" s="88"/>
      <c r="O23" s="50">
        <f>IF(H23=0,"",'Ark1'!W3522)</f>
        <v>85.789722655780892</v>
      </c>
      <c r="P23" s="180"/>
      <c r="Q23" s="108">
        <f>IF(H23=0,"",'Ark1'!X3522)</f>
        <v>0</v>
      </c>
      <c r="R23" s="108">
        <f>IF(H23=0,"",'Ark1'!Y3522)</f>
        <v>0</v>
      </c>
      <c r="S23" s="108">
        <f>IF(H23=0,"",'Ark1'!AA3522)</f>
        <v>9.3756531465560506</v>
      </c>
      <c r="T23" s="90">
        <f>IF(H23=0,"",'Ark1'!AB3522)</f>
        <v>2.6534248266810936</v>
      </c>
      <c r="U23" s="103">
        <f>+IF('Ark1'!AC3522=0,"",'Ark1'!AC3522)</f>
        <v>-35.713662787561589</v>
      </c>
      <c r="V23" s="103">
        <f>+(IF(H23=0,"",I23/G23))</f>
        <v>61.242647058823529</v>
      </c>
      <c r="W23" s="90">
        <f>IF(H23=0,"",'Ark1'!T3522)</f>
        <v>3.8281943611277742</v>
      </c>
      <c r="X23" s="108">
        <f>IF(H23=0,"",'Ark1'!V3522)</f>
        <v>92.974136366728516</v>
      </c>
      <c r="Y23" s="39"/>
      <c r="Z23"/>
      <c r="AA23"/>
      <c r="AB23"/>
      <c r="AC23"/>
      <c r="AD23"/>
      <c r="AE23"/>
      <c r="AF23" s="10"/>
    </row>
    <row r="24" spans="1:33" ht="15.6">
      <c r="A24" s="39"/>
      <c r="B24" s="39">
        <f>+'Ark1'!C3523</f>
        <v>2023</v>
      </c>
      <c r="C24" s="94">
        <f>+'Ark1'!K3523</f>
        <v>1</v>
      </c>
      <c r="D24" s="94" t="s">
        <v>415</v>
      </c>
      <c r="E24" s="94">
        <f>+'Ark1'!D3523</f>
        <v>2</v>
      </c>
      <c r="F24" s="94" t="s">
        <v>491</v>
      </c>
      <c r="G24" s="89">
        <f>+'Ark1'!Q3523</f>
        <v>120</v>
      </c>
      <c r="H24" s="318">
        <f>+'Ark1'!R3523</f>
        <v>5936</v>
      </c>
      <c r="I24" s="363">
        <f>IF(H24=0,"",'Ark1'!S3523)</f>
        <v>5927</v>
      </c>
      <c r="J24" s="86"/>
      <c r="K24" s="108">
        <f>+IF(H24=0,"",'Ark1'!AD3523)</f>
        <v>5.3960202532566095</v>
      </c>
      <c r="L24" s="108">
        <f>+IF(H24=0,"",'Ark1'!AE3523)</f>
        <v>5.4663886608504688</v>
      </c>
      <c r="M24" s="5">
        <f>IF(H24=0,"",'Ark1'!U3523)</f>
        <v>60.708959001181043</v>
      </c>
      <c r="N24" s="88"/>
      <c r="O24" s="50">
        <f>IF(H24=0,"",'Ark1'!W3523)</f>
        <v>85.6341150666441</v>
      </c>
      <c r="P24" s="180"/>
      <c r="Q24" s="108">
        <f>IF(H24=0,"",'Ark1'!X3523)</f>
        <v>0</v>
      </c>
      <c r="R24" s="108">
        <f>IF(H24=0,"",'Ark1'!Y3523)</f>
        <v>0</v>
      </c>
      <c r="S24" s="108">
        <f>IF(H24=0,"",'Ark1'!AA3523)</f>
        <v>8.0942118132837013</v>
      </c>
      <c r="T24" s="90">
        <f>IF(H24=0,"",'Ark1'!AB3523)</f>
        <v>2.7102637615184122</v>
      </c>
      <c r="U24" s="103">
        <f>+IF('Ark1'!AC3523=0,"",'Ark1'!AC3523)</f>
        <v>-26.984519170479199</v>
      </c>
      <c r="V24" s="103">
        <f t="shared" ref="V24:V34" si="1">+(IF(H24=0,"",I24/G24))</f>
        <v>49.391666666666666</v>
      </c>
      <c r="W24" s="90">
        <f>IF(H24=0,"",'Ark1'!T3523)</f>
        <v>3.957210242587601</v>
      </c>
      <c r="X24" s="108">
        <f>IF(H24=0,"",'Ark1'!V3523)</f>
        <v>92.83097842091405</v>
      </c>
      <c r="Y24" s="39"/>
      <c r="Z24"/>
      <c r="AA24"/>
      <c r="AB24"/>
      <c r="AC24"/>
      <c r="AD24"/>
      <c r="AE24"/>
      <c r="AF24" s="10"/>
    </row>
    <row r="25" spans="1:33" ht="15.6">
      <c r="A25" s="39"/>
      <c r="B25" s="39">
        <f>+'Ark1'!C3524</f>
        <v>2023</v>
      </c>
      <c r="C25" s="94">
        <f>+'Ark1'!K3524</f>
        <v>1</v>
      </c>
      <c r="D25" s="94" t="s">
        <v>415</v>
      </c>
      <c r="E25" s="94">
        <f>+'Ark1'!D3524</f>
        <v>3</v>
      </c>
      <c r="F25" s="94" t="s">
        <v>492</v>
      </c>
      <c r="G25" s="89">
        <f>+'Ark1'!Q3524</f>
        <v>127</v>
      </c>
      <c r="H25" s="318">
        <f>+'Ark1'!R3524</f>
        <v>7656</v>
      </c>
      <c r="I25" s="363">
        <f>IF(H25=0,"",'Ark1'!S3524)</f>
        <v>7654</v>
      </c>
      <c r="J25" s="86"/>
      <c r="K25" s="108">
        <f>+IF(H25=0,"",'Ark1'!AD3524)</f>
        <v>5.7739733775783399</v>
      </c>
      <c r="L25" s="108">
        <f>+IF(H25=0,"",'Ark1'!AE3524)</f>
        <v>5.792184906398016</v>
      </c>
      <c r="M25" s="5">
        <f>IF(H25=0,"",'Ark1'!U3524)</f>
        <v>61.005356676247693</v>
      </c>
      <c r="N25" s="88"/>
      <c r="O25" s="50">
        <f>IF(H25=0,"",'Ark1'!W3524)</f>
        <v>84.395048340736679</v>
      </c>
      <c r="P25" s="180"/>
      <c r="Q25" s="108">
        <f>IF(H25=0,"",'Ark1'!X3524)</f>
        <v>0</v>
      </c>
      <c r="R25" s="108">
        <f>IF(H25=0,"",'Ark1'!Y3524)</f>
        <v>0</v>
      </c>
      <c r="S25" s="108">
        <f>IF(H25=0,"",'Ark1'!AA3524)</f>
        <v>8.0033594848149416</v>
      </c>
      <c r="T25" s="90">
        <f>IF(H25=0,"",'Ark1'!AB3524)</f>
        <v>2.6913516025763191</v>
      </c>
      <c r="U25" s="103">
        <f>+IF('Ark1'!AC3524=0,"",'Ark1'!AC3524)</f>
        <v>-30.289982915435488</v>
      </c>
      <c r="V25" s="103">
        <f t="shared" si="1"/>
        <v>60.267716535433074</v>
      </c>
      <c r="W25" s="90">
        <f>IF(H25=0,"",'Ark1'!T3524)</f>
        <v>3.6120689655172407</v>
      </c>
      <c r="X25" s="108">
        <f>IF(H25=0,"",'Ark1'!V3524)</f>
        <v>91.442227362688641</v>
      </c>
      <c r="Y25" s="39"/>
      <c r="Z25"/>
      <c r="AA25"/>
      <c r="AB25"/>
      <c r="AC25"/>
      <c r="AD25"/>
      <c r="AE25"/>
      <c r="AF25"/>
      <c r="AG25"/>
    </row>
    <row r="26" spans="1:33" ht="15.6">
      <c r="A26" s="39"/>
      <c r="B26" s="39">
        <f>+'Ark1'!C3525</f>
        <v>2023</v>
      </c>
      <c r="C26" s="94">
        <f>+'Ark1'!K3525</f>
        <v>1</v>
      </c>
      <c r="D26" s="94" t="s">
        <v>415</v>
      </c>
      <c r="E26" s="94">
        <f>+'Ark1'!D3525</f>
        <v>4</v>
      </c>
      <c r="F26" s="94" t="s">
        <v>493</v>
      </c>
      <c r="G26" s="89">
        <f>+'Ark1'!Q3525</f>
        <v>109</v>
      </c>
      <c r="H26" s="318">
        <f>+'Ark1'!R3525</f>
        <v>6007</v>
      </c>
      <c r="I26" s="363">
        <f>IF(H26=0,"",'Ark1'!S3525)</f>
        <v>5990</v>
      </c>
      <c r="J26" s="86"/>
      <c r="K26" s="108">
        <f>+IF(H26=0,"",'Ark1'!AD3525)</f>
        <v>5.7010800447962353</v>
      </c>
      <c r="L26" s="108">
        <f>+IF(H26=0,"",'Ark1'!AE3525)</f>
        <v>5.6958516043603051</v>
      </c>
      <c r="M26" s="5">
        <f>IF(H26=0,"",'Ark1'!U3525)</f>
        <v>60.963606010016719</v>
      </c>
      <c r="N26" s="88"/>
      <c r="O26" s="50">
        <f>IF(H26=0,"",'Ark1'!W3525)</f>
        <v>85.642387312187012</v>
      </c>
      <c r="P26" s="180"/>
      <c r="Q26" s="108">
        <f>IF(H26=0,"",'Ark1'!X3525)</f>
        <v>0</v>
      </c>
      <c r="R26" s="108">
        <f>IF(H26=0,"",'Ark1'!Y3525)</f>
        <v>0</v>
      </c>
      <c r="S26" s="108">
        <f>IF(H26=0,"",'Ark1'!AA3525)</f>
        <v>8.6514237671555616</v>
      </c>
      <c r="T26" s="90">
        <f>IF(H26=0,"",'Ark1'!AB3525)</f>
        <v>2.7267323791447193</v>
      </c>
      <c r="U26" s="103">
        <f>+IF('Ark1'!AC3525=0,"",'Ark1'!AC3525)</f>
        <v>-29.917779692708994</v>
      </c>
      <c r="V26" s="103">
        <f t="shared" si="1"/>
        <v>54.954128440366972</v>
      </c>
      <c r="W26" s="90">
        <f>IF(H26=0,"",'Ark1'!T3525)</f>
        <v>3.6214416514066929</v>
      </c>
      <c r="X26" s="108">
        <f>IF(H26=0,"",'Ark1'!V3525)</f>
        <v>92.87532308271112</v>
      </c>
      <c r="Y26" s="39"/>
      <c r="Z26"/>
      <c r="AA26"/>
      <c r="AB26"/>
      <c r="AC26"/>
      <c r="AD26"/>
      <c r="AE26"/>
      <c r="AF26"/>
      <c r="AG26"/>
    </row>
    <row r="27" spans="1:33" ht="15.6">
      <c r="A27" s="39"/>
      <c r="B27" s="39">
        <f>+'Ark1'!C3526</f>
        <v>2023</v>
      </c>
      <c r="C27" s="94">
        <f>+'Ark1'!K3526</f>
        <v>1</v>
      </c>
      <c r="D27" s="94" t="s">
        <v>415</v>
      </c>
      <c r="E27" s="94">
        <f>+'Ark1'!D3526</f>
        <v>5</v>
      </c>
      <c r="F27" s="94" t="s">
        <v>377</v>
      </c>
      <c r="G27" s="89">
        <f>+'Ark1'!Q3526</f>
        <v>139</v>
      </c>
      <c r="H27" s="318">
        <f>+'Ark1'!R3526</f>
        <v>7379</v>
      </c>
      <c r="I27" s="363">
        <f>IF(H27=0,"",'Ark1'!S3526)</f>
        <v>7377</v>
      </c>
      <c r="J27" s="86"/>
      <c r="K27" s="108">
        <f>+IF(H27=0,"",'Ark1'!AD3526)</f>
        <v>5.9199653418481137</v>
      </c>
      <c r="L27" s="108">
        <f>+IF(H27=0,"",'Ark1'!AE3526)</f>
        <v>5.9970885154797644</v>
      </c>
      <c r="M27" s="5">
        <f>IF(H27=0,"",'Ark1'!U3526)</f>
        <v>60.832452216348123</v>
      </c>
      <c r="N27" s="88"/>
      <c r="O27" s="50">
        <f>IF(H27=0,"",'Ark1'!W3526)</f>
        <v>85.719357462383215</v>
      </c>
      <c r="P27" s="180"/>
      <c r="Q27" s="108">
        <f>IF(H27=0,"",'Ark1'!X3526)</f>
        <v>0</v>
      </c>
      <c r="R27" s="108">
        <f>IF(H27=0,"",'Ark1'!Y3526)</f>
        <v>0</v>
      </c>
      <c r="S27" s="108">
        <f>IF(H27=0,"",'Ark1'!AA3526)</f>
        <v>7.984876885682894</v>
      </c>
      <c r="T27" s="90">
        <f>IF(H27=0,"",'Ark1'!AB3526)</f>
        <v>2.7750830500331598</v>
      </c>
      <c r="U27" s="103">
        <f>+IF('Ark1'!AC3526=0,"",'Ark1'!AC3526)</f>
        <v>-31.054027508511034</v>
      </c>
      <c r="V27" s="103">
        <f t="shared" si="1"/>
        <v>53.071942446043167</v>
      </c>
      <c r="W27" s="90">
        <f>IF(H27=0,"",'Ark1'!T3526)</f>
        <v>3.921534083209107</v>
      </c>
      <c r="X27" s="108">
        <f>IF(H27=0,"",'Ark1'!V3526)</f>
        <v>92.88112697204879</v>
      </c>
      <c r="Y27" s="39"/>
      <c r="Z27"/>
      <c r="AA27"/>
      <c r="AB27"/>
      <c r="AC27"/>
      <c r="AD27"/>
      <c r="AE27"/>
      <c r="AF27"/>
      <c r="AG27"/>
    </row>
    <row r="28" spans="1:33" ht="15.6">
      <c r="A28" s="39"/>
      <c r="B28" s="39">
        <f>+'Ark1'!C3527</f>
        <v>2023</v>
      </c>
      <c r="C28" s="94">
        <f>+'Ark1'!K3527</f>
        <v>1</v>
      </c>
      <c r="D28" s="94" t="s">
        <v>415</v>
      </c>
      <c r="E28" s="94">
        <f>+'Ark1'!D3527</f>
        <v>6</v>
      </c>
      <c r="F28" s="94" t="s">
        <v>494</v>
      </c>
      <c r="G28" s="89">
        <f>+'Ark1'!Q3527</f>
        <v>137</v>
      </c>
      <c r="H28" s="318">
        <f>+'Ark1'!R3527</f>
        <v>7148</v>
      </c>
      <c r="I28" s="363">
        <f>IF(H28=0,"",'Ark1'!S3527)</f>
        <v>7145</v>
      </c>
      <c r="J28" s="86"/>
      <c r="K28" s="108">
        <f>+IF(H28=0,"",'Ark1'!AD3527)</f>
        <v>5.5242555625111089</v>
      </c>
      <c r="L28" s="108">
        <f>+IF(H28=0,"",'Ark1'!AE3527)</f>
        <v>5.5318367241540516</v>
      </c>
      <c r="M28" s="5">
        <f>IF(H28=0,"",'Ark1'!U3527)</f>
        <v>60.722883135059483</v>
      </c>
      <c r="N28" s="88"/>
      <c r="O28" s="50">
        <f>IF(H28=0,"",'Ark1'!W3527)</f>
        <v>84.250972708187604</v>
      </c>
      <c r="P28" s="180"/>
      <c r="Q28" s="108">
        <f>IF(H28=0,"",'Ark1'!X3527)</f>
        <v>1.3989927252378289E-2</v>
      </c>
      <c r="R28" s="108">
        <f>IF(H28=0,"",'Ark1'!Y3527)</f>
        <v>2.7979854504756579E-2</v>
      </c>
      <c r="S28" s="108">
        <f>IF(H28=0,"",'Ark1'!AA3527)</f>
        <v>8.7154203706924616</v>
      </c>
      <c r="T28" s="90">
        <f>IF(H28=0,"",'Ark1'!AB3527)</f>
        <v>2.8537799472002776</v>
      </c>
      <c r="U28" s="103">
        <f>+IF('Ark1'!AC3527=0,"",'Ark1'!AC3527)</f>
        <v>-28.854690210891444</v>
      </c>
      <c r="V28" s="103">
        <f t="shared" si="1"/>
        <v>52.153284671532845</v>
      </c>
      <c r="W28" s="90">
        <f>IF(H28=0,"",'Ark1'!T3527)</f>
        <v>4.1144376049244542</v>
      </c>
      <c r="X28" s="108">
        <f>IF(H28=0,"",'Ark1'!V3527)</f>
        <v>91.296097627916183</v>
      </c>
      <c r="Y28" s="39"/>
      <c r="Z28"/>
      <c r="AA28"/>
      <c r="AB28"/>
      <c r="AC28"/>
      <c r="AD28"/>
      <c r="AE28"/>
      <c r="AF28"/>
      <c r="AG28"/>
    </row>
    <row r="29" spans="1:33" ht="15.6">
      <c r="A29" s="39"/>
      <c r="B29" s="39">
        <f>+'Ark1'!C3528</f>
        <v>2023</v>
      </c>
      <c r="C29" s="94">
        <f>+'Ark1'!K3528</f>
        <v>1</v>
      </c>
      <c r="D29" s="94" t="s">
        <v>415</v>
      </c>
      <c r="E29" s="94">
        <f>+'Ark1'!D3528</f>
        <v>7</v>
      </c>
      <c r="F29" s="94" t="s">
        <v>495</v>
      </c>
      <c r="G29" s="89">
        <f>+'Ark1'!Q3528</f>
        <v>100</v>
      </c>
      <c r="H29" s="318">
        <f>+'Ark1'!R3528</f>
        <v>7011</v>
      </c>
      <c r="I29" s="363">
        <f>IF(H29=0,"",'Ark1'!S3528)</f>
        <v>7006</v>
      </c>
      <c r="J29" s="86"/>
      <c r="K29" s="108">
        <f>+IF(H29=0,"",'Ark1'!AD3528)</f>
        <v>5.7751711299104604</v>
      </c>
      <c r="L29" s="108">
        <f>+IF(H29=0,"",'Ark1'!AE3528)</f>
        <v>5.8047858517133504</v>
      </c>
      <c r="M29" s="5">
        <f>IF(H29=0,"",'Ark1'!U3528)</f>
        <v>60.801741364544682</v>
      </c>
      <c r="N29" s="88"/>
      <c r="O29" s="50">
        <f>IF(H29=0,"",'Ark1'!W3528)</f>
        <v>83.931059092206652</v>
      </c>
      <c r="P29" s="180"/>
      <c r="Q29" s="108">
        <f>IF(H29=0,"",'Ark1'!X3528)</f>
        <v>0</v>
      </c>
      <c r="R29" s="108">
        <f>IF(H29=0,"",'Ark1'!Y3528)</f>
        <v>0</v>
      </c>
      <c r="S29" s="108">
        <f>IF(H29=0,"",'Ark1'!AA3528)</f>
        <v>8.1156684180162184</v>
      </c>
      <c r="T29" s="90">
        <f>IF(H29=0,"",'Ark1'!AB3528)</f>
        <v>2.6895091957208361</v>
      </c>
      <c r="U29" s="103">
        <f>+IF('Ark1'!AC3528=0,"",'Ark1'!AC3528)</f>
        <v>-27.38167218420244</v>
      </c>
      <c r="V29" s="103">
        <f t="shared" si="1"/>
        <v>70.06</v>
      </c>
      <c r="W29" s="90">
        <f>IF(H29=0,"",'Ark1'!T3528)</f>
        <v>3.8684923691342177</v>
      </c>
      <c r="X29" s="108">
        <f>IF(H29=0,"",'Ark1'!V3528)</f>
        <v>90.95825308689119</v>
      </c>
      <c r="Y29" s="39"/>
      <c r="Z29"/>
      <c r="AA29"/>
      <c r="AB29"/>
      <c r="AC29"/>
      <c r="AD29"/>
      <c r="AE29"/>
      <c r="AF29"/>
      <c r="AG29"/>
    </row>
    <row r="30" spans="1:33" ht="15.6">
      <c r="A30" s="39"/>
      <c r="B30" s="39">
        <f>+'Ark1'!C3529</f>
        <v>2023</v>
      </c>
      <c r="C30" s="94">
        <f>+'Ark1'!K3529</f>
        <v>1</v>
      </c>
      <c r="D30" s="94" t="s">
        <v>415</v>
      </c>
      <c r="E30" s="94">
        <f>+'Ark1'!D3529</f>
        <v>8</v>
      </c>
      <c r="F30" s="94" t="s">
        <v>496</v>
      </c>
      <c r="G30" s="89">
        <f>+'Ark1'!Q3529</f>
        <v>127</v>
      </c>
      <c r="H30" s="318">
        <f>+'Ark1'!R3529</f>
        <v>6774</v>
      </c>
      <c r="I30" s="363">
        <f>IF(H30=0,"",'Ark1'!S3529)</f>
        <v>6762</v>
      </c>
      <c r="J30" s="86"/>
      <c r="K30" s="108">
        <f>+IF(H30=0,"",'Ark1'!AD3529)</f>
        <v>5.2333531624935308</v>
      </c>
      <c r="L30" s="108">
        <f>+IF(H30=0,"",'Ark1'!AE3529)</f>
        <v>5.2534503399275403</v>
      </c>
      <c r="M30" s="5">
        <f>IF(H30=0,"",'Ark1'!U3529)</f>
        <v>60.773439810706897</v>
      </c>
      <c r="N30" s="88"/>
      <c r="O30" s="50">
        <f>IF(H30=0,"",'Ark1'!W3529)</f>
        <v>83.970896184560658</v>
      </c>
      <c r="P30" s="180"/>
      <c r="Q30" s="108">
        <f>IF(H30=0,"",'Ark1'!X3529)</f>
        <v>0</v>
      </c>
      <c r="R30" s="108">
        <f>IF(H30=0,"",'Ark1'!Y3529)</f>
        <v>0</v>
      </c>
      <c r="S30" s="108">
        <f>IF(H30=0,"",'Ark1'!AA3529)</f>
        <v>8.3395189616228578</v>
      </c>
      <c r="T30" s="90">
        <f>IF(H30=0,"",'Ark1'!AB3529)</f>
        <v>2.6457208420451641</v>
      </c>
      <c r="U30" s="103">
        <f>+IF('Ark1'!AC3529=0,"",'Ark1'!AC3529)</f>
        <v>-32.539579508651208</v>
      </c>
      <c r="V30" s="103">
        <f t="shared" si="1"/>
        <v>53.244094488188978</v>
      </c>
      <c r="W30" s="90">
        <f>IF(H30=0,"",'Ark1'!T3529)</f>
        <v>3.9568940064954226</v>
      </c>
      <c r="X30" s="108">
        <f>IF(H30=0,"",'Ark1'!V3529)</f>
        <v>91.040798061181022</v>
      </c>
      <c r="Y30" s="39"/>
      <c r="Z30"/>
      <c r="AA30"/>
      <c r="AB30"/>
      <c r="AC30"/>
      <c r="AD30"/>
      <c r="AE30"/>
      <c r="AF30"/>
      <c r="AG30"/>
    </row>
    <row r="31" spans="1:33" ht="15.6">
      <c r="A31" s="39"/>
      <c r="B31" s="39">
        <f>+'Ark1'!C3530</f>
        <v>2023</v>
      </c>
      <c r="C31" s="94">
        <f>+'Ark1'!K3530</f>
        <v>1</v>
      </c>
      <c r="D31" s="94" t="s">
        <v>415</v>
      </c>
      <c r="E31" s="94">
        <f>+'Ark1'!D3530</f>
        <v>9</v>
      </c>
      <c r="F31" s="94" t="s">
        <v>497</v>
      </c>
      <c r="G31" s="89">
        <f>+'Ark1'!Q3530</f>
        <v>110</v>
      </c>
      <c r="H31" s="318">
        <f>+'Ark1'!R3530</f>
        <v>5268</v>
      </c>
      <c r="I31" s="363">
        <f>IF(H31=0,"",'Ark1'!S3530)</f>
        <v>5264</v>
      </c>
      <c r="J31" s="86"/>
      <c r="K31" s="108">
        <f>+IF(H31=0,"",'Ark1'!AD3530)</f>
        <v>4.3853223228556208</v>
      </c>
      <c r="L31" s="108">
        <f>+IF(H31=0,"",'Ark1'!AE3530)</f>
        <v>4.3807790705242251</v>
      </c>
      <c r="M31" s="5">
        <f>IF(H31=0,"",'Ark1'!U3530)</f>
        <v>60.883928571428562</v>
      </c>
      <c r="N31" s="88"/>
      <c r="O31" s="50">
        <f>IF(H31=0,"",'Ark1'!W3530)</f>
        <v>83.088886778115494</v>
      </c>
      <c r="P31" s="180"/>
      <c r="Q31" s="108">
        <f>IF(H31=0,"",'Ark1'!X3530)</f>
        <v>1.8982536066818521E-2</v>
      </c>
      <c r="R31" s="108">
        <f>IF(H31=0,"",'Ark1'!Y3530)</f>
        <v>3.7965072133637041E-2</v>
      </c>
      <c r="S31" s="108">
        <f>IF(H31=0,"",'Ark1'!AA3530)</f>
        <v>8.7304455824284553</v>
      </c>
      <c r="T31" s="90">
        <f>IF(H31=0,"",'Ark1'!AB3530)</f>
        <v>2.7088339230860927</v>
      </c>
      <c r="U31" s="103">
        <f>+IF('Ark1'!AC3530=0,"",'Ark1'!AC3530)</f>
        <v>-35.959329476998718</v>
      </c>
      <c r="V31" s="103">
        <f t="shared" si="1"/>
        <v>47.854545454545452</v>
      </c>
      <c r="W31" s="90">
        <f>IF(H31=0,"",'Ark1'!T3530)</f>
        <v>3.7308276385725128</v>
      </c>
      <c r="X31" s="108">
        <f>IF(H31=0,"",'Ark1'!V3530)</f>
        <v>90.047403899666563</v>
      </c>
      <c r="Y31" s="39"/>
      <c r="Z31"/>
      <c r="AA31"/>
      <c r="AB31"/>
      <c r="AC31"/>
      <c r="AD31"/>
      <c r="AE31"/>
      <c r="AF31"/>
      <c r="AG31"/>
    </row>
    <row r="32" spans="1:33" ht="15.6">
      <c r="A32" s="39"/>
      <c r="B32" s="39">
        <f>+'Ark1'!C3531</f>
        <v>2023</v>
      </c>
      <c r="C32" s="94">
        <f>+'Ark1'!K3531</f>
        <v>1</v>
      </c>
      <c r="D32" s="94" t="s">
        <v>415</v>
      </c>
      <c r="E32" s="94">
        <f>+'Ark1'!D3531</f>
        <v>10</v>
      </c>
      <c r="F32" s="94" t="s">
        <v>498</v>
      </c>
      <c r="G32" s="89">
        <f>+'Ark1'!Q3531</f>
        <v>119</v>
      </c>
      <c r="H32" s="318">
        <f>+'Ark1'!R3531</f>
        <v>7425</v>
      </c>
      <c r="I32" s="363">
        <f>IF(H32=0,"",'Ark1'!S3531)</f>
        <v>7424</v>
      </c>
      <c r="J32" s="86"/>
      <c r="K32" s="108">
        <f>+IF(H32=0,"",'Ark1'!AD3531)</f>
        <v>5.9054648416062845</v>
      </c>
      <c r="L32" s="108">
        <f>+IF(H32=0,"",'Ark1'!AE3531)</f>
        <v>5.9584235574106943</v>
      </c>
      <c r="M32" s="5">
        <f>IF(H32=0,"",'Ark1'!U3531)</f>
        <v>60.87176724137931</v>
      </c>
      <c r="N32" s="88"/>
      <c r="O32" s="50">
        <f>IF(H32=0,"",'Ark1'!W3531)</f>
        <v>83.599986530172487</v>
      </c>
      <c r="P32" s="180"/>
      <c r="Q32" s="108">
        <f>IF(H32=0,"",'Ark1'!X3531)</f>
        <v>0</v>
      </c>
      <c r="R32" s="108">
        <f>IF(H32=0,"",'Ark1'!Y3531)</f>
        <v>0</v>
      </c>
      <c r="S32" s="108">
        <f>IF(H32=0,"",'Ark1'!AA3531)</f>
        <v>7.8932858478647745</v>
      </c>
      <c r="T32" s="90">
        <f>IF(H32=0,"",'Ark1'!AB3531)</f>
        <v>2.6326838078337911</v>
      </c>
      <c r="U32" s="103">
        <f>+IF('Ark1'!AC3531=0,"",'Ark1'!AC3531)</f>
        <v>-28.057895551570645</v>
      </c>
      <c r="V32" s="103">
        <f t="shared" si="1"/>
        <v>62.386554621848738</v>
      </c>
      <c r="W32" s="90">
        <f>IF(H32=0,"",'Ark1'!T3531)</f>
        <v>3.768484848484849</v>
      </c>
      <c r="X32" s="108">
        <f>IF(H32=0,"",'Ark1'!V3531)</f>
        <v>90.579555749617029</v>
      </c>
      <c r="Y32" s="39"/>
      <c r="Z32"/>
      <c r="AA32"/>
      <c r="AB32"/>
      <c r="AC32"/>
      <c r="AD32"/>
      <c r="AE32"/>
      <c r="AF32"/>
      <c r="AG32"/>
    </row>
    <row r="33" spans="1:33" ht="15.6">
      <c r="A33" s="39"/>
      <c r="B33" s="39">
        <f>+'Ark1'!C3532</f>
        <v>2023</v>
      </c>
      <c r="C33" s="94">
        <f>+'Ark1'!K3532</f>
        <v>1</v>
      </c>
      <c r="D33" s="94" t="s">
        <v>415</v>
      </c>
      <c r="E33" s="94">
        <f>+'Ark1'!D3532</f>
        <v>11</v>
      </c>
      <c r="F33" s="94" t="s">
        <v>499</v>
      </c>
      <c r="G33" s="89">
        <f>+'Ark1'!Q3532</f>
        <v>116</v>
      </c>
      <c r="H33" s="318">
        <f>+'Ark1'!R3532</f>
        <v>8392</v>
      </c>
      <c r="I33" s="363">
        <f>IF(H33=0,"",'Ark1'!S3532)</f>
        <v>8383</v>
      </c>
      <c r="J33" s="86"/>
      <c r="K33" s="108">
        <f>+IF(H33=0,"",'Ark1'!AD3532)</f>
        <v>6.0219004291106355</v>
      </c>
      <c r="L33" s="108">
        <f>+IF(H33=0,"",'Ark1'!AE3532)</f>
        <v>6.0547687106157184</v>
      </c>
      <c r="M33" s="5">
        <f>IF(H33=0,"",'Ark1'!U3532)</f>
        <v>61.042109030180121</v>
      </c>
      <c r="N33" s="88"/>
      <c r="O33" s="50">
        <f>IF(H33=0,"",'Ark1'!W3532)</f>
        <v>83.782149588452995</v>
      </c>
      <c r="P33" s="180"/>
      <c r="Q33" s="108">
        <f>IF(H33=0,"",'Ark1'!X3532)</f>
        <v>0</v>
      </c>
      <c r="R33" s="108">
        <f>IF(H33=0,"",'Ark1'!Y3532)</f>
        <v>0</v>
      </c>
      <c r="S33" s="108">
        <f>IF(H33=0,"",'Ark1'!AA3532)</f>
        <v>9.509513274250077</v>
      </c>
      <c r="T33" s="90">
        <f>IF(H33=0,"",'Ark1'!AB3532)</f>
        <v>2.7205996313040881</v>
      </c>
      <c r="U33" s="103">
        <f>+IF('Ark1'!AC3532=0,"",'Ark1'!AC3532)</f>
        <v>-35.955920645709824</v>
      </c>
      <c r="V33" s="103">
        <f t="shared" si="1"/>
        <v>72.267241379310349</v>
      </c>
      <c r="W33" s="90">
        <f>IF(H33=0,"",'Ark1'!T3532)</f>
        <v>3.6168970448045754</v>
      </c>
      <c r="X33" s="108">
        <f>IF(H33=0,"",'Ark1'!V3532)</f>
        <v>90.808483712264604</v>
      </c>
      <c r="Y33" s="39"/>
      <c r="Z33"/>
      <c r="AA33"/>
      <c r="AB33"/>
      <c r="AC33"/>
      <c r="AD33"/>
      <c r="AE33"/>
      <c r="AF33"/>
      <c r="AG33"/>
    </row>
    <row r="34" spans="1:33" ht="15.6">
      <c r="A34" s="39"/>
      <c r="B34" s="39">
        <f>+'Ark1'!C3533</f>
        <v>2023</v>
      </c>
      <c r="C34" s="94">
        <f>+'Ark1'!K3533</f>
        <v>1</v>
      </c>
      <c r="D34" s="94" t="s">
        <v>415</v>
      </c>
      <c r="E34" s="94">
        <f>+'Ark1'!D3533</f>
        <v>12</v>
      </c>
      <c r="F34" s="94" t="s">
        <v>500</v>
      </c>
      <c r="G34" s="89">
        <f>+'Ark1'!Q3533</f>
        <v>107</v>
      </c>
      <c r="H34" s="318">
        <f>+'Ark1'!R3533</f>
        <v>6156</v>
      </c>
      <c r="I34" s="363">
        <f>IF(H34=0,"",'Ark1'!S3533)</f>
        <v>6153</v>
      </c>
      <c r="J34" s="86"/>
      <c r="K34" s="108">
        <f>+IF(H34=0,"",'Ark1'!AD3533)</f>
        <v>5.5741683116318654</v>
      </c>
      <c r="L34" s="108">
        <f>+IF(H34=0,"",'Ark1'!AE3533)</f>
        <v>5.7916618522264081</v>
      </c>
      <c r="M34" s="5">
        <f>IF(H34=0,"",'Ark1'!U3533)</f>
        <v>60.635949943117183</v>
      </c>
      <c r="N34" s="88"/>
      <c r="O34" s="50">
        <f>IF(H34=0,"",'Ark1'!W3533)</f>
        <v>82.906302616609722</v>
      </c>
      <c r="P34" s="180"/>
      <c r="Q34" s="108">
        <f>IF(H34=0,"",'Ark1'!X3533)</f>
        <v>0</v>
      </c>
      <c r="R34" s="108">
        <f>IF(H34=0,"",'Ark1'!Y3533)</f>
        <v>0</v>
      </c>
      <c r="S34" s="108">
        <f>IF(H34=0,"",'Ark1'!AA3533)</f>
        <v>8.5451778422898261</v>
      </c>
      <c r="T34" s="90">
        <f>IF(H34=0,"",'Ark1'!AB3533)</f>
        <v>2.690507594966761</v>
      </c>
      <c r="U34" s="103">
        <f>+IF('Ark1'!AC3533=0,"",'Ark1'!AC3533)</f>
        <v>-35.502438042498973</v>
      </c>
      <c r="V34" s="103">
        <f t="shared" si="1"/>
        <v>57.504672897196265</v>
      </c>
      <c r="W34" s="90">
        <f>IF(H34=0,"",'Ark1'!T3533)</f>
        <v>4.2108512020792732</v>
      </c>
      <c r="X34" s="108">
        <f>IF(H34=0,"",'Ark1'!V3533)</f>
        <v>89.840536172315211</v>
      </c>
      <c r="Y34" s="39"/>
      <c r="Z34"/>
      <c r="AA34"/>
      <c r="AB34"/>
      <c r="AC34"/>
      <c r="AD34"/>
      <c r="AE34"/>
      <c r="AF34"/>
      <c r="AG34"/>
    </row>
    <row r="35" spans="1:33" ht="17.25" customHeight="1">
      <c r="A35" s="39"/>
      <c r="B35" s="39"/>
      <c r="C35" s="39"/>
      <c r="D35" s="39"/>
      <c r="E35" s="39"/>
      <c r="F35" s="39"/>
      <c r="G35" s="39"/>
      <c r="H35" s="307"/>
      <c r="I35" s="307"/>
      <c r="J35" s="86"/>
      <c r="K35" s="39"/>
      <c r="L35" s="39"/>
      <c r="M35" s="39"/>
      <c r="N35" s="39"/>
      <c r="O35" s="115"/>
      <c r="P35" s="115"/>
      <c r="Q35" s="39"/>
      <c r="R35" s="39"/>
      <c r="S35" s="39"/>
      <c r="T35" s="39"/>
      <c r="U35" s="39"/>
      <c r="V35" s="39"/>
      <c r="W35" s="39"/>
      <c r="X35" s="39"/>
      <c r="Y35" s="39"/>
      <c r="Z35"/>
      <c r="AA35"/>
      <c r="AB35"/>
      <c r="AC35"/>
      <c r="AD35"/>
      <c r="AE35"/>
      <c r="AF35"/>
      <c r="AG35"/>
    </row>
    <row r="36" spans="1:33" ht="15.6">
      <c r="A36" s="39"/>
      <c r="B36" s="39">
        <f>+'Ark1'!C3534</f>
        <v>2023</v>
      </c>
      <c r="C36" s="94">
        <f>+'Ark1'!K3534</f>
        <v>3</v>
      </c>
      <c r="D36" s="94" t="s">
        <v>591</v>
      </c>
      <c r="E36" s="94">
        <f>+'Ark1'!D3534</f>
        <v>1</v>
      </c>
      <c r="F36" s="94" t="s">
        <v>490</v>
      </c>
      <c r="G36" s="89">
        <f>+'Ark1'!Q3534</f>
        <v>90</v>
      </c>
      <c r="H36" s="318">
        <f>+'Ark1'!R3534</f>
        <v>2889</v>
      </c>
      <c r="I36" s="363">
        <f>IF(H36=0,"",'Ark1'!S3534)</f>
        <v>2888</v>
      </c>
      <c r="J36" s="86"/>
      <c r="K36" s="108">
        <f>+IF(H36=0,"",'Ark1'!AD3534)</f>
        <v>2.2095433304525396</v>
      </c>
      <c r="L36" s="108">
        <f>+IF(H36=0,"",'Ark1'!AE3534)</f>
        <v>2.2286934200780246</v>
      </c>
      <c r="M36" s="5">
        <f>IF(H36=0,"",'Ark1'!U3534)</f>
        <v>60.364958448753491</v>
      </c>
      <c r="N36" s="88"/>
      <c r="O36" s="50">
        <f>IF(H36=0,"",'Ark1'!W3534)</f>
        <v>86.048026315789457</v>
      </c>
      <c r="P36" s="180"/>
      <c r="Q36" s="108">
        <f>IF(H36=0,"",'Ark1'!X3534)</f>
        <v>3.4614053305642101E-2</v>
      </c>
      <c r="R36" s="108">
        <f>IF(H36=0,"",'Ark1'!Y3534)</f>
        <v>6.9228106611284201E-2</v>
      </c>
      <c r="S36" s="108">
        <f>IF(H36=0,"",'Ark1'!AA3534)</f>
        <v>8.4682752585911274</v>
      </c>
      <c r="T36" s="90">
        <f>IF(H36=0,"",'Ark1'!AB3534)</f>
        <v>2.4318504771934819</v>
      </c>
      <c r="U36" s="103">
        <f>+IF('Ark1'!AC3534=0,"",'Ark1'!AC3534)</f>
        <v>-33.298473656189223</v>
      </c>
      <c r="V36" s="103">
        <f>+(IF(H36=0,"",I36/G36))</f>
        <v>32.088888888888889</v>
      </c>
      <c r="W36" s="90">
        <f>IF(H36=0,"",'Ark1'!T3534)</f>
        <v>4.3610245759778472</v>
      </c>
      <c r="X36" s="108">
        <f>IF(H36=0,"",'Ark1'!V3534)</f>
        <v>93.23306662905226</v>
      </c>
      <c r="Y36" s="39"/>
      <c r="Z36"/>
      <c r="AA36"/>
      <c r="AB36"/>
      <c r="AC36"/>
      <c r="AD36"/>
      <c r="AE36"/>
      <c r="AF36"/>
      <c r="AG36"/>
    </row>
    <row r="37" spans="1:33" ht="15.6">
      <c r="A37" s="39"/>
      <c r="B37" s="39">
        <f>+'Ark1'!C3535</f>
        <v>2023</v>
      </c>
      <c r="C37" s="94">
        <f>+'Ark1'!K3535</f>
        <v>3</v>
      </c>
      <c r="D37" s="94" t="s">
        <v>591</v>
      </c>
      <c r="E37" s="94">
        <f>+'Ark1'!D3535</f>
        <v>2</v>
      </c>
      <c r="F37" s="94" t="s">
        <v>491</v>
      </c>
      <c r="G37" s="89">
        <f>+'Ark1'!Q3535</f>
        <v>91</v>
      </c>
      <c r="H37" s="318">
        <f>+'Ark1'!R3535</f>
        <v>2611</v>
      </c>
      <c r="I37" s="363">
        <f>IF(H37=0,"",'Ark1'!S3535)</f>
        <v>2608</v>
      </c>
      <c r="J37" s="86"/>
      <c r="K37" s="108">
        <f>+IF(H37=0,"",'Ark1'!AD3535)</f>
        <v>2.373485323661221</v>
      </c>
      <c r="L37" s="108">
        <f>+IF(H37=0,"",'Ark1'!AE3535)</f>
        <v>2.3582879870055966</v>
      </c>
      <c r="M37" s="5">
        <f>IF(H37=0,"",'Ark1'!U3535)</f>
        <v>60.651457055214706</v>
      </c>
      <c r="N37" s="88"/>
      <c r="O37" s="50">
        <f>IF(H37=0,"",'Ark1'!W3535)</f>
        <v>83.959624233128721</v>
      </c>
      <c r="P37" s="180"/>
      <c r="Q37" s="108">
        <f>IF(H37=0,"",'Ark1'!X3535)</f>
        <v>0</v>
      </c>
      <c r="R37" s="108">
        <f>IF(H37=0,"",'Ark1'!Y3535)</f>
        <v>0</v>
      </c>
      <c r="S37" s="108">
        <f>IF(H37=0,"",'Ark1'!AA3535)</f>
        <v>9.1964095594523769</v>
      </c>
      <c r="T37" s="90">
        <f>IF(H37=0,"",'Ark1'!AB3535)</f>
        <v>2.4426061008904743</v>
      </c>
      <c r="U37" s="103">
        <f>+IF('Ark1'!AC3535=0,"",'Ark1'!AC3535)</f>
        <v>-30.352466503047712</v>
      </c>
      <c r="V37" s="103">
        <f t="shared" ref="V37:V47" si="2">+(IF(H37=0,"",I37/G37))</f>
        <v>28.659340659340661</v>
      </c>
      <c r="W37" s="90">
        <f>IF(H37=0,"",'Ark1'!T3535)</f>
        <v>4.1271543469934908</v>
      </c>
      <c r="X37" s="108">
        <f>IF(H37=0,"",'Ark1'!V3535)</f>
        <v>91.010450385180377</v>
      </c>
      <c r="Y37" s="39"/>
      <c r="Z37"/>
      <c r="AA37"/>
      <c r="AB37"/>
      <c r="AC37"/>
      <c r="AD37"/>
      <c r="AE37"/>
      <c r="AF37"/>
      <c r="AG37"/>
    </row>
    <row r="38" spans="1:33" ht="15.6">
      <c r="A38" s="39"/>
      <c r="B38" s="39">
        <f>+'Ark1'!C3536</f>
        <v>2023</v>
      </c>
      <c r="C38" s="94">
        <f>+'Ark1'!K3536</f>
        <v>3</v>
      </c>
      <c r="D38" s="94" t="s">
        <v>591</v>
      </c>
      <c r="E38" s="94">
        <f>+'Ark1'!D3536</f>
        <v>3</v>
      </c>
      <c r="F38" s="94" t="s">
        <v>492</v>
      </c>
      <c r="G38" s="89">
        <f>+'Ark1'!Q3536</f>
        <v>86</v>
      </c>
      <c r="H38" s="318">
        <f>+'Ark1'!R3536</f>
        <v>1893</v>
      </c>
      <c r="I38" s="363">
        <f>IF(H38=0,"",'Ark1'!S3536)</f>
        <v>1891</v>
      </c>
      <c r="J38" s="86"/>
      <c r="K38" s="108">
        <f>+IF(H38=0,"",'Ark1'!AD3536)</f>
        <v>1.4276556431237983</v>
      </c>
      <c r="L38" s="108">
        <f>+IF(H38=0,"",'Ark1'!AE3536)</f>
        <v>1.4106455218044425</v>
      </c>
      <c r="M38" s="5">
        <f>IF(H38=0,"",'Ark1'!U3536)</f>
        <v>61.104706504494978</v>
      </c>
      <c r="N38" s="88"/>
      <c r="O38" s="50">
        <f>IF(H38=0,"",'Ark1'!W3536)</f>
        <v>83.193495505023748</v>
      </c>
      <c r="P38" s="180"/>
      <c r="Q38" s="108">
        <f>IF(H38=0,"",'Ark1'!X3536)</f>
        <v>0</v>
      </c>
      <c r="R38" s="108">
        <f>IF(H38=0,"",'Ark1'!Y3536)</f>
        <v>0</v>
      </c>
      <c r="S38" s="108">
        <f>IF(H38=0,"",'Ark1'!AA3536)</f>
        <v>9.0647751250107031</v>
      </c>
      <c r="T38" s="90">
        <f>IF(H38=0,"",'Ark1'!AB3536)</f>
        <v>2.3160247074080873</v>
      </c>
      <c r="U38" s="103">
        <f>+IF('Ark1'!AC3536=0,"",'Ark1'!AC3536)</f>
        <v>-34.357866517873951</v>
      </c>
      <c r="V38" s="103">
        <f t="shared" si="2"/>
        <v>21.988372093023255</v>
      </c>
      <c r="W38" s="90">
        <f>IF(H38=0,"",'Ark1'!T3536)</f>
        <v>3.1209720021130476</v>
      </c>
      <c r="X38" s="108">
        <f>IF(H38=0,"",'Ark1'!V3536)</f>
        <v>90.162444790371097</v>
      </c>
      <c r="Y38" s="39"/>
      <c r="Z38"/>
      <c r="AA38"/>
      <c r="AB38"/>
      <c r="AC38"/>
      <c r="AD38"/>
      <c r="AE38"/>
      <c r="AF38"/>
      <c r="AG38"/>
    </row>
    <row r="39" spans="1:33" ht="15.6">
      <c r="A39" s="39"/>
      <c r="B39" s="39">
        <f>+'Ark1'!C3537</f>
        <v>2023</v>
      </c>
      <c r="C39" s="94">
        <f>+'Ark1'!K3537</f>
        <v>3</v>
      </c>
      <c r="D39" s="94" t="s">
        <v>591</v>
      </c>
      <c r="E39" s="94">
        <f>+'Ark1'!D3537</f>
        <v>4</v>
      </c>
      <c r="F39" s="94" t="s">
        <v>493</v>
      </c>
      <c r="G39" s="89">
        <f>+'Ark1'!Q3537</f>
        <v>74</v>
      </c>
      <c r="H39" s="318">
        <f>+'Ark1'!R3537</f>
        <v>2381</v>
      </c>
      <c r="I39" s="363">
        <f>IF(H39=0,"",'Ark1'!S3537)</f>
        <v>2380</v>
      </c>
      <c r="J39" s="86"/>
      <c r="K39" s="108">
        <f>+IF(H39=0,"",'Ark1'!AD3537)</f>
        <v>2.2597422318394922</v>
      </c>
      <c r="L39" s="108">
        <f>+IF(H39=0,"",'Ark1'!AE3537)</f>
        <v>2.2860388443125306</v>
      </c>
      <c r="M39" s="5">
        <f>IF(H39=0,"",'Ark1'!U3537)</f>
        <v>60.405882352941184</v>
      </c>
      <c r="N39" s="88"/>
      <c r="O39" s="50">
        <f>IF(H39=0,"",'Ark1'!W3537)</f>
        <v>86.50945378151269</v>
      </c>
      <c r="P39" s="180"/>
      <c r="Q39" s="108">
        <f>IF(H39=0,"",'Ark1'!X3537)</f>
        <v>0</v>
      </c>
      <c r="R39" s="108">
        <f>IF(H39=0,"",'Ark1'!Y3537)</f>
        <v>0</v>
      </c>
      <c r="S39" s="108">
        <f>IF(H39=0,"",'Ark1'!AA3537)</f>
        <v>8.9799402332305291</v>
      </c>
      <c r="T39" s="90">
        <f>IF(H39=0,"",'Ark1'!AB3537)</f>
        <v>2.5473596189340233</v>
      </c>
      <c r="U39" s="103">
        <f>+IF('Ark1'!AC3537=0,"",'Ark1'!AC3537)</f>
        <v>-30.79070920895326</v>
      </c>
      <c r="V39" s="103">
        <f t="shared" si="2"/>
        <v>32.162162162162161</v>
      </c>
      <c r="W39" s="90">
        <f>IF(H39=0,"",'Ark1'!T3537)</f>
        <v>4.3784124317513644</v>
      </c>
      <c r="X39" s="108">
        <f>IF(H39=0,"",'Ark1'!V3537)</f>
        <v>93.742545772371841</v>
      </c>
      <c r="Y39" s="39"/>
      <c r="Z39"/>
      <c r="AA39"/>
      <c r="AB39"/>
      <c r="AC39"/>
      <c r="AD39"/>
      <c r="AE39"/>
      <c r="AF39"/>
      <c r="AG39"/>
    </row>
    <row r="40" spans="1:33" ht="15.6">
      <c r="A40" s="39"/>
      <c r="B40" s="39">
        <f>+'Ark1'!C3538</f>
        <v>2023</v>
      </c>
      <c r="C40" s="94">
        <f>+'Ark1'!K3538</f>
        <v>3</v>
      </c>
      <c r="D40" s="94" t="s">
        <v>591</v>
      </c>
      <c r="E40" s="94">
        <f>+'Ark1'!D3538</f>
        <v>5</v>
      </c>
      <c r="F40" s="94" t="s">
        <v>377</v>
      </c>
      <c r="G40" s="89">
        <f>+'Ark1'!Q3538</f>
        <v>97</v>
      </c>
      <c r="H40" s="318">
        <f>+'Ark1'!R3538</f>
        <v>2925</v>
      </c>
      <c r="I40" s="363">
        <f>IF(H40=0,"",'Ark1'!S3538)</f>
        <v>2923</v>
      </c>
      <c r="J40" s="86"/>
      <c r="K40" s="108">
        <f>+IF(H40=0,"",'Ark1'!AD3538)</f>
        <v>2.3466457006241677</v>
      </c>
      <c r="L40" s="108">
        <f>+IF(H40=0,"",'Ark1'!AE3538)</f>
        <v>2.393889801208072</v>
      </c>
      <c r="M40" s="5">
        <f>IF(H40=0,"",'Ark1'!U3538)</f>
        <v>60.184057475196717</v>
      </c>
      <c r="N40" s="88"/>
      <c r="O40" s="50">
        <f>IF(H40=0,"",'Ark1'!W3538)</f>
        <v>86.356209373930852</v>
      </c>
      <c r="P40" s="180"/>
      <c r="Q40" s="108">
        <f>IF(H40=0,"",'Ark1'!X3538)</f>
        <v>0</v>
      </c>
      <c r="R40" s="108">
        <f>IF(H40=0,"",'Ark1'!Y3538)</f>
        <v>0</v>
      </c>
      <c r="S40" s="108">
        <f>IF(H40=0,"",'Ark1'!AA3538)</f>
        <v>8.4043448434517813</v>
      </c>
      <c r="T40" s="90">
        <f>IF(H40=0,"",'Ark1'!AB3538)</f>
        <v>2.7900032358806794</v>
      </c>
      <c r="U40" s="103">
        <f>+IF('Ark1'!AC3538=0,"",'Ark1'!AC3538)</f>
        <v>-33.489780407152153</v>
      </c>
      <c r="V40" s="103">
        <f t="shared" si="2"/>
        <v>30.134020618556701</v>
      </c>
      <c r="W40" s="90">
        <f>IF(H40=0,"",'Ark1'!T3538)</f>
        <v>5.0208547008546995</v>
      </c>
      <c r="X40" s="108">
        <f>IF(H40=0,"",'Ark1'!V3538)</f>
        <v>93.584004619839988</v>
      </c>
      <c r="Y40" s="39"/>
      <c r="Z40"/>
      <c r="AA40"/>
      <c r="AB40"/>
      <c r="AC40"/>
      <c r="AD40"/>
      <c r="AE40"/>
      <c r="AF40"/>
      <c r="AG40"/>
    </row>
    <row r="41" spans="1:33" ht="15.6">
      <c r="A41" s="39"/>
      <c r="B41" s="39">
        <f>+'Ark1'!C3539</f>
        <v>2023</v>
      </c>
      <c r="C41" s="94">
        <f>+'Ark1'!K3539</f>
        <v>3</v>
      </c>
      <c r="D41" s="94" t="s">
        <v>591</v>
      </c>
      <c r="E41" s="94">
        <f>+'Ark1'!D3539</f>
        <v>6</v>
      </c>
      <c r="F41" s="94" t="s">
        <v>494</v>
      </c>
      <c r="G41" s="89">
        <f>+'Ark1'!Q3539</f>
        <v>82</v>
      </c>
      <c r="H41" s="318">
        <f>+'Ark1'!R3539</f>
        <v>1889</v>
      </c>
      <c r="I41" s="363">
        <f>IF(H41=0,"",'Ark1'!S3539)</f>
        <v>1889</v>
      </c>
      <c r="J41" s="86"/>
      <c r="K41" s="108">
        <f>+IF(H41=0,"",'Ark1'!AD3539)</f>
        <v>1.4598935027397155</v>
      </c>
      <c r="L41" s="108">
        <f>+IF(H41=0,"",'Ark1'!AE3539)</f>
        <v>1.4769880509763924</v>
      </c>
      <c r="M41" s="5">
        <f>IF(H41=0,"",'Ark1'!U3539)</f>
        <v>60.882477501323443</v>
      </c>
      <c r="N41" s="88"/>
      <c r="O41" s="50">
        <f>IF(H41=0,"",'Ark1'!W3539)</f>
        <v>85.084965590259458</v>
      </c>
      <c r="P41" s="180"/>
      <c r="Q41" s="108">
        <f>IF(H41=0,"",'Ark1'!X3539)</f>
        <v>0</v>
      </c>
      <c r="R41" s="108">
        <f>IF(H41=0,"",'Ark1'!Y3539)</f>
        <v>0</v>
      </c>
      <c r="S41" s="108">
        <f>IF(H41=0,"",'Ark1'!AA3539)</f>
        <v>9.3352940326425031</v>
      </c>
      <c r="T41" s="90">
        <f>IF(H41=0,"",'Ark1'!AB3539)</f>
        <v>2.4514243226724859</v>
      </c>
      <c r="U41" s="103">
        <f>+IF('Ark1'!AC3539=0,"",'Ark1'!AC3539)</f>
        <v>-36.270605175493955</v>
      </c>
      <c r="V41" s="103">
        <f t="shared" si="2"/>
        <v>23.036585365853657</v>
      </c>
      <c r="W41" s="90">
        <f>IF(H41=0,"",'Ark1'!T3539)</f>
        <v>3.5849655902593973</v>
      </c>
      <c r="X41" s="108">
        <f>IF(H41=0,"",'Ark1'!V3539)</f>
        <v>92.183061311223611</v>
      </c>
      <c r="Y41" s="39"/>
      <c r="Z41"/>
      <c r="AA41"/>
      <c r="AB41"/>
      <c r="AC41"/>
      <c r="AD41"/>
      <c r="AE41"/>
      <c r="AF41"/>
      <c r="AG41"/>
    </row>
    <row r="42" spans="1:33" ht="15.6">
      <c r="A42" s="39"/>
      <c r="B42" s="39">
        <f>+'Ark1'!C3540</f>
        <v>2023</v>
      </c>
      <c r="C42" s="94">
        <f>+'Ark1'!K3540</f>
        <v>3</v>
      </c>
      <c r="D42" s="94" t="s">
        <v>591</v>
      </c>
      <c r="E42" s="94">
        <f>+'Ark1'!D3540</f>
        <v>7</v>
      </c>
      <c r="F42" s="94" t="s">
        <v>495</v>
      </c>
      <c r="G42" s="89">
        <f>+'Ark1'!Q3540</f>
        <v>61</v>
      </c>
      <c r="H42" s="318">
        <f>+'Ark1'!R3540</f>
        <v>2506</v>
      </c>
      <c r="I42" s="363">
        <f>IF(H42=0,"",'Ark1'!S3540)</f>
        <v>2503</v>
      </c>
      <c r="J42" s="86"/>
      <c r="K42" s="108">
        <f>+IF(H42=0,"",'Ark1'!AD3540)</f>
        <v>2.0642674157118264</v>
      </c>
      <c r="L42" s="108">
        <f>+IF(H42=0,"",'Ark1'!AE3540)</f>
        <v>2.0803639121683535</v>
      </c>
      <c r="M42" s="5">
        <f>IF(H42=0,"",'Ark1'!U3540)</f>
        <v>60.662405113863358</v>
      </c>
      <c r="N42" s="88"/>
      <c r="O42" s="50">
        <f>IF(H42=0,"",'Ark1'!W3540)</f>
        <v>84.194766280463497</v>
      </c>
      <c r="P42" s="180"/>
      <c r="Q42" s="108">
        <f>IF(H42=0,"",'Ark1'!X3540)</f>
        <v>0</v>
      </c>
      <c r="R42" s="108">
        <f>IF(H42=0,"",'Ark1'!Y3540)</f>
        <v>0</v>
      </c>
      <c r="S42" s="108">
        <f>IF(H42=0,"",'Ark1'!AA3540)</f>
        <v>9.0203038484000633</v>
      </c>
      <c r="T42" s="90">
        <f>IF(H42=0,"",'Ark1'!AB3540)</f>
        <v>2.5562573396631403</v>
      </c>
      <c r="U42" s="103">
        <f>+IF('Ark1'!AC3540=0,"",'Ark1'!AC3540)</f>
        <v>-40.634733594058957</v>
      </c>
      <c r="V42" s="103">
        <f t="shared" si="2"/>
        <v>41.032786885245905</v>
      </c>
      <c r="W42" s="90">
        <f>IF(H42=0,"",'Ark1'!T3540)</f>
        <v>4.0359138068635279</v>
      </c>
      <c r="X42" s="108">
        <f>IF(H42=0,"",'Ark1'!V3540)</f>
        <v>91.26335504653359</v>
      </c>
      <c r="Y42" s="39"/>
      <c r="Z42"/>
      <c r="AA42"/>
      <c r="AB42"/>
      <c r="AC42"/>
      <c r="AD42"/>
      <c r="AE42"/>
      <c r="AF42"/>
      <c r="AG42"/>
    </row>
    <row r="43" spans="1:33" ht="15.6">
      <c r="A43" s="39"/>
      <c r="B43" s="39">
        <f>+'Ark1'!C3541</f>
        <v>2023</v>
      </c>
      <c r="C43" s="94">
        <f>+'Ark1'!K3541</f>
        <v>3</v>
      </c>
      <c r="D43" s="94" t="s">
        <v>591</v>
      </c>
      <c r="E43" s="94">
        <f>+'Ark1'!D3541</f>
        <v>8</v>
      </c>
      <c r="F43" s="94" t="s">
        <v>496</v>
      </c>
      <c r="G43" s="89">
        <f>+'Ark1'!Q3541</f>
        <v>87</v>
      </c>
      <c r="H43" s="318">
        <f>+'Ark1'!R3541</f>
        <v>2981</v>
      </c>
      <c r="I43" s="363">
        <f>IF(H43=0,"",'Ark1'!S3541)</f>
        <v>2976</v>
      </c>
      <c r="J43" s="86"/>
      <c r="K43" s="108">
        <f>+IF(H43=0,"",'Ark1'!AD3541)</f>
        <v>2.3030153199576624</v>
      </c>
      <c r="L43" s="108">
        <f>+IF(H43=0,"",'Ark1'!AE3541)</f>
        <v>2.3650385575571957</v>
      </c>
      <c r="M43" s="5">
        <f>IF(H43=0,"",'Ark1'!U3541)</f>
        <v>60.446236559139777</v>
      </c>
      <c r="N43" s="88"/>
      <c r="O43" s="50">
        <f>IF(H43=0,"",'Ark1'!W3541)</f>
        <v>85.894354838709518</v>
      </c>
      <c r="P43" s="180"/>
      <c r="Q43" s="108">
        <f>IF(H43=0,"",'Ark1'!X3541)</f>
        <v>0</v>
      </c>
      <c r="R43" s="108">
        <f>IF(H43=0,"",'Ark1'!Y3541)</f>
        <v>0</v>
      </c>
      <c r="S43" s="108">
        <f>IF(H43=0,"",'Ark1'!AA3541)</f>
        <v>8.2939985339145288</v>
      </c>
      <c r="T43" s="90">
        <f>IF(H43=0,"",'Ark1'!AB3541)</f>
        <v>2.5318799229110298</v>
      </c>
      <c r="U43" s="103">
        <f>+IF('Ark1'!AC3541=0,"",'Ark1'!AC3541)</f>
        <v>-28.62696374047318</v>
      </c>
      <c r="V43" s="103">
        <f t="shared" si="2"/>
        <v>34.206896551724135</v>
      </c>
      <c r="W43" s="90">
        <f>IF(H43=0,"",'Ark1'!T3541)</f>
        <v>4.5565246561556521</v>
      </c>
      <c r="X43" s="108">
        <f>IF(H43=0,"",'Ark1'!V3541)</f>
        <v>93.12251715420733</v>
      </c>
      <c r="Y43" s="39"/>
      <c r="Z43"/>
      <c r="AA43"/>
      <c r="AB43"/>
      <c r="AC43"/>
      <c r="AD43"/>
      <c r="AE43"/>
      <c r="AF43"/>
      <c r="AG43"/>
    </row>
    <row r="44" spans="1:33" ht="15.6">
      <c r="A44" s="39"/>
      <c r="B44" s="39">
        <f>+'Ark1'!C3542</f>
        <v>2023</v>
      </c>
      <c r="C44" s="94">
        <f>+'Ark1'!K3542</f>
        <v>3</v>
      </c>
      <c r="D44" s="94" t="s">
        <v>591</v>
      </c>
      <c r="E44" s="94">
        <f>+'Ark1'!D3542</f>
        <v>9</v>
      </c>
      <c r="F44" s="94" t="s">
        <v>497</v>
      </c>
      <c r="G44" s="89">
        <f>+'Ark1'!Q3542</f>
        <v>89</v>
      </c>
      <c r="H44" s="318">
        <f>+'Ark1'!R3542</f>
        <v>2784</v>
      </c>
      <c r="I44" s="363">
        <f>IF(H44=0,"",'Ark1'!S3542)</f>
        <v>2783</v>
      </c>
      <c r="J44" s="86"/>
      <c r="K44" s="108">
        <f>+IF(H44=0,"",'Ark1'!AD3542)</f>
        <v>2.3175279701651563</v>
      </c>
      <c r="L44" s="108">
        <f>+IF(H44=0,"",'Ark1'!AE3542)</f>
        <v>2.3484268424251087</v>
      </c>
      <c r="M44" s="5">
        <f>IF(H44=0,"",'Ark1'!U3542)</f>
        <v>60.740567732662605</v>
      </c>
      <c r="N44" s="88"/>
      <c r="O44" s="50">
        <f>IF(H44=0,"",'Ark1'!W3542)</f>
        <v>84.250269493352505</v>
      </c>
      <c r="P44" s="180"/>
      <c r="Q44" s="108">
        <f>IF(H44=0,"",'Ark1'!X3542)</f>
        <v>3.5919540229885062E-2</v>
      </c>
      <c r="R44" s="108">
        <f>IF(H44=0,"",'Ark1'!Y3542)</f>
        <v>7.1839080459770124E-2</v>
      </c>
      <c r="S44" s="108">
        <f>IF(H44=0,"",'Ark1'!AA3542)</f>
        <v>7.9293094280004128</v>
      </c>
      <c r="T44" s="90">
        <f>IF(H44=0,"",'Ark1'!AB3542)</f>
        <v>2.3740035565362807</v>
      </c>
      <c r="U44" s="103">
        <f>+IF('Ark1'!AC3542=0,"",'Ark1'!AC3542)</f>
        <v>-27.52532621297588</v>
      </c>
      <c r="V44" s="103">
        <f t="shared" si="2"/>
        <v>31.269662921348313</v>
      </c>
      <c r="W44" s="90">
        <f>IF(H44=0,"",'Ark1'!T3542)</f>
        <v>3.863864942528735</v>
      </c>
      <c r="X44" s="108">
        <f>IF(H44=0,"",'Ark1'!V3542)</f>
        <v>91.294226010030684</v>
      </c>
      <c r="Y44" s="39"/>
      <c r="Z44"/>
      <c r="AA44"/>
      <c r="AB44"/>
      <c r="AC44"/>
      <c r="AD44"/>
      <c r="AE44"/>
      <c r="AF44"/>
      <c r="AG44"/>
    </row>
    <row r="45" spans="1:33" ht="15.6">
      <c r="A45" s="39"/>
      <c r="B45" s="39">
        <f>+'Ark1'!C3543</f>
        <v>2023</v>
      </c>
      <c r="C45" s="94">
        <f>+'Ark1'!K3543</f>
        <v>3</v>
      </c>
      <c r="D45" s="94" t="s">
        <v>591</v>
      </c>
      <c r="E45" s="94">
        <f>+'Ark1'!D3543</f>
        <v>10</v>
      </c>
      <c r="F45" s="94" t="s">
        <v>498</v>
      </c>
      <c r="G45" s="89">
        <f>+'Ark1'!Q3543</f>
        <v>80</v>
      </c>
      <c r="H45" s="318">
        <f>+'Ark1'!R3543</f>
        <v>3155</v>
      </c>
      <c r="I45" s="363">
        <f>IF(H45=0,"",'Ark1'!S3543)</f>
        <v>2884</v>
      </c>
      <c r="J45" s="86"/>
      <c r="K45" s="108">
        <f>+IF(H45=0,"",'Ark1'!AD3543)</f>
        <v>2.5093254646825369</v>
      </c>
      <c r="L45" s="108">
        <f>+IF(H45=0,"",'Ark1'!AE3543)</f>
        <v>2.2964735560048437</v>
      </c>
      <c r="M45" s="5">
        <f>IF(H45=0,"",'Ark1'!U3543)</f>
        <v>60.575589459084611</v>
      </c>
      <c r="N45" s="88"/>
      <c r="O45" s="50">
        <f>IF(H45=0,"",'Ark1'!W3543)</f>
        <v>82.942857142857051</v>
      </c>
      <c r="P45" s="180"/>
      <c r="Q45" s="108">
        <f>IF(H45=0,"",'Ark1'!X3543)</f>
        <v>0.79239302694136293</v>
      </c>
      <c r="R45" s="108">
        <f>IF(H45=0,"",'Ark1'!Y3543)</f>
        <v>1.5847860538827259</v>
      </c>
      <c r="S45" s="108">
        <f>IF(H45=0,"",'Ark1'!AA3543)</f>
        <v>9.724520440653464</v>
      </c>
      <c r="T45" s="90">
        <f>IF(H45=0,"",'Ark1'!AB3543)</f>
        <v>2.579291899968434</v>
      </c>
      <c r="U45" s="103">
        <f>+IF('Ark1'!AC3543=0,"",'Ark1'!AC3543)</f>
        <v>-42.770085926562842</v>
      </c>
      <c r="V45" s="103">
        <f t="shared" si="2"/>
        <v>36.049999999999997</v>
      </c>
      <c r="W45" s="90">
        <f>IF(H45=0,"",'Ark1'!T3543)</f>
        <v>3.9134706814580031</v>
      </c>
      <c r="X45" s="108">
        <f>IF(H45=0,"",'Ark1'!V3543)</f>
        <v>91.514133343751908</v>
      </c>
      <c r="Y45" s="39"/>
      <c r="Z45"/>
      <c r="AA45"/>
      <c r="AB45"/>
      <c r="AC45"/>
      <c r="AD45"/>
      <c r="AE45"/>
      <c r="AF45"/>
      <c r="AG45"/>
    </row>
    <row r="46" spans="1:33" ht="15.6">
      <c r="A46" s="39"/>
      <c r="B46" s="39">
        <f>+'Ark1'!C3544</f>
        <v>2023</v>
      </c>
      <c r="C46" s="94">
        <f>+'Ark1'!K3544</f>
        <v>3</v>
      </c>
      <c r="D46" s="94" t="s">
        <v>591</v>
      </c>
      <c r="E46" s="94">
        <f>+'Ark1'!D3544</f>
        <v>11</v>
      </c>
      <c r="F46" s="94" t="s">
        <v>499</v>
      </c>
      <c r="G46" s="89">
        <f>+'Ark1'!Q3544</f>
        <v>85</v>
      </c>
      <c r="H46" s="318">
        <f>+'Ark1'!R3544</f>
        <v>2587</v>
      </c>
      <c r="I46" s="363">
        <f>IF(H46=0,"",'Ark1'!S3544)</f>
        <v>2586</v>
      </c>
      <c r="J46" s="86"/>
      <c r="K46" s="108">
        <f>+IF(H46=0,"",'Ark1'!AD3544)</f>
        <v>1.8563699249415175</v>
      </c>
      <c r="L46" s="108">
        <f>+IF(H46=0,"",'Ark1'!AE3544)</f>
        <v>1.8873944826043676</v>
      </c>
      <c r="M46" s="5">
        <f>IF(H46=0,"",'Ark1'!U3544)</f>
        <v>60.340680587780376</v>
      </c>
      <c r="N46" s="88"/>
      <c r="O46" s="50">
        <f>IF(H46=0,"",'Ark1'!W3544)</f>
        <v>84.661813611755804</v>
      </c>
      <c r="P46" s="180"/>
      <c r="Q46" s="108">
        <f>IF(H46=0,"",'Ark1'!X3544)</f>
        <v>0.11596443757247776</v>
      </c>
      <c r="R46" s="108">
        <f>IF(H46=0,"",'Ark1'!Y3544)</f>
        <v>0.23192887514495553</v>
      </c>
      <c r="S46" s="108">
        <f>IF(H46=0,"",'Ark1'!AA3544)</f>
        <v>8.5493183130119554</v>
      </c>
      <c r="T46" s="90">
        <f>IF(H46=0,"",'Ark1'!AB3544)</f>
        <v>2.5199022497097698</v>
      </c>
      <c r="U46" s="103">
        <f>+IF('Ark1'!AC3544=0,"",'Ark1'!AC3544)</f>
        <v>-25.440340524272465</v>
      </c>
      <c r="V46" s="103">
        <f t="shared" si="2"/>
        <v>30.423529411764704</v>
      </c>
      <c r="W46" s="90">
        <f>IF(H46=0,"",'Ark1'!T3544)</f>
        <v>4.7062234248163879</v>
      </c>
      <c r="X46" s="108">
        <f>IF(H46=0,"",'Ark1'!V3544)</f>
        <v>91.738601637788122</v>
      </c>
      <c r="Y46" s="39"/>
      <c r="Z46"/>
      <c r="AA46"/>
      <c r="AB46"/>
      <c r="AC46"/>
      <c r="AD46"/>
      <c r="AE46"/>
      <c r="AF46"/>
      <c r="AG46"/>
    </row>
    <row r="47" spans="1:33" ht="17.25" customHeight="1">
      <c r="A47" s="39"/>
      <c r="B47" s="39">
        <f>+'Ark1'!C3545</f>
        <v>2023</v>
      </c>
      <c r="C47" s="94">
        <f>+'Ark1'!K3545</f>
        <v>3</v>
      </c>
      <c r="D47" s="94" t="s">
        <v>591</v>
      </c>
      <c r="E47" s="94">
        <f>+'Ark1'!D3545</f>
        <v>12</v>
      </c>
      <c r="F47" s="94" t="s">
        <v>500</v>
      </c>
      <c r="G47" s="89">
        <f>+'Ark1'!Q3545</f>
        <v>70</v>
      </c>
      <c r="H47" s="318">
        <f>+'Ark1'!R3545</f>
        <v>1506</v>
      </c>
      <c r="I47" s="363">
        <f>IF(H47=0,"",'Ark1'!S3545)</f>
        <v>1505</v>
      </c>
      <c r="J47" s="86"/>
      <c r="K47" s="108">
        <f>+IF(H47=0,"",'Ark1'!AD3545)</f>
        <v>1.3636610586935656</v>
      </c>
      <c r="L47" s="108">
        <f>+IF(H47=0,"",'Ark1'!AE3545)</f>
        <v>1.398392521690714</v>
      </c>
      <c r="M47" s="5">
        <f>IF(H47=0,"",'Ark1'!U3545)</f>
        <v>60.538205980066451</v>
      </c>
      <c r="N47" s="88"/>
      <c r="O47" s="50">
        <f>IF(H47=0,"",'Ark1'!W3545)</f>
        <v>81.839667774086521</v>
      </c>
      <c r="P47" s="180"/>
      <c r="Q47" s="108">
        <f>IF(H47=0,"",'Ark1'!X3545)</f>
        <v>0</v>
      </c>
      <c r="R47" s="108">
        <f>IF(H47=0,"",'Ark1'!Y3545)</f>
        <v>0</v>
      </c>
      <c r="S47" s="108">
        <f>IF(H47=0,"",'Ark1'!AA3545)</f>
        <v>8.0140856823970807</v>
      </c>
      <c r="T47" s="90">
        <f>IF(H47=0,"",'Ark1'!AB3545)</f>
        <v>2.4161765402906856</v>
      </c>
      <c r="U47" s="103">
        <f>+IF('Ark1'!AC3545=0,"",'Ark1'!AC3545)</f>
        <v>-30.096888078867487</v>
      </c>
      <c r="V47" s="103">
        <f t="shared" si="2"/>
        <v>21.5</v>
      </c>
      <c r="W47" s="90">
        <f>IF(H47=0,"",'Ark1'!T3545)</f>
        <v>4.3559096945551126</v>
      </c>
      <c r="X47" s="108">
        <f>IF(H47=0,"",'Ark1'!V3545)</f>
        <v>88.688625491769997</v>
      </c>
      <c r="Y47" s="39"/>
      <c r="Z47"/>
      <c r="AA47"/>
      <c r="AB47"/>
      <c r="AC47"/>
      <c r="AD47"/>
      <c r="AE47"/>
      <c r="AF47"/>
      <c r="AG47"/>
    </row>
    <row r="48" spans="1:33" ht="16.5" customHeight="1">
      <c r="A48" s="44"/>
      <c r="B48" s="44"/>
      <c r="C48" s="44"/>
      <c r="D48" s="64"/>
      <c r="E48" s="56"/>
      <c r="F48" s="39"/>
      <c r="G48" s="39"/>
      <c r="H48" s="322"/>
      <c r="I48" s="345"/>
      <c r="J48" s="86"/>
      <c r="K48" s="53"/>
      <c r="L48" s="39"/>
      <c r="M48" s="44"/>
      <c r="N48" s="44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39"/>
      <c r="Z48"/>
      <c r="AA48"/>
      <c r="AB48"/>
      <c r="AC48"/>
      <c r="AD48"/>
      <c r="AE48"/>
      <c r="AF48"/>
      <c r="AG48"/>
    </row>
    <row r="49" spans="1:33" ht="15.6">
      <c r="A49" s="39"/>
      <c r="B49" s="39">
        <f>+'Ark1'!C3546</f>
        <v>2023</v>
      </c>
      <c r="C49" s="94">
        <f>+'Ark1'!K3546</f>
        <v>6</v>
      </c>
      <c r="D49" s="94" t="s">
        <v>589</v>
      </c>
      <c r="E49" s="94">
        <f>+'Ark1'!D3546</f>
        <v>1</v>
      </c>
      <c r="F49" s="94" t="s">
        <v>490</v>
      </c>
      <c r="G49" s="89">
        <f>+'Ark1'!Q3546</f>
        <v>44</v>
      </c>
      <c r="H49" s="318">
        <f>+'Ark1'!R3546</f>
        <v>7800</v>
      </c>
      <c r="I49" s="363">
        <f>IF(H49=0,"",'Ark1'!S3546)</f>
        <v>7799</v>
      </c>
      <c r="J49" s="86"/>
      <c r="K49" s="108">
        <f>+IF(H49=0,"",'Ark1'!AD3546)</f>
        <v>5.9655375484699924</v>
      </c>
      <c r="L49" s="108">
        <f>+IF(H49=0,"",'Ark1'!AE3546)</f>
        <v>6.0200381669377148</v>
      </c>
      <c r="M49" s="5">
        <f>IF(H49=0,"",'Ark1'!U3546)</f>
        <v>60.401333504295422</v>
      </c>
      <c r="N49" s="88"/>
      <c r="O49" s="50">
        <f>IF(H49=0,"",'Ark1'!W3546)</f>
        <v>86.069265290421882</v>
      </c>
      <c r="P49" s="180"/>
      <c r="Q49" s="108">
        <f>IF(H49=0,"",'Ark1'!X3546)</f>
        <v>0</v>
      </c>
      <c r="R49" s="108">
        <f>IF(H49=0,"",'Ark1'!Y3546)</f>
        <v>0</v>
      </c>
      <c r="S49" s="108">
        <f>IF(H49=0,"",'Ark1'!AA3546)</f>
        <v>9.4129354957298368</v>
      </c>
      <c r="T49" s="90">
        <f>IF(H49=0,"",'Ark1'!AB3546)</f>
        <v>2.5691070593474845</v>
      </c>
      <c r="U49" s="103">
        <f>+IF('Ark1'!AC3546=0,"",'Ark1'!AC3546)</f>
        <v>-28.124999288286503</v>
      </c>
      <c r="V49" s="103">
        <f>+(IF(H49=0,"",I49/G49))</f>
        <v>177.25</v>
      </c>
      <c r="W49" s="90">
        <f>IF(H49=0,"",'Ark1'!T3546)</f>
        <v>4.63</v>
      </c>
      <c r="X49" s="108">
        <f>IF(H49=0,"",'Ark1'!V3546)</f>
        <v>93.254253642818981</v>
      </c>
      <c r="Y49" s="39"/>
      <c r="Z49"/>
      <c r="AA49"/>
      <c r="AB49"/>
      <c r="AC49"/>
      <c r="AD49"/>
      <c r="AE49"/>
      <c r="AF49"/>
      <c r="AG49"/>
    </row>
    <row r="50" spans="1:33" ht="15.6">
      <c r="A50" s="39"/>
      <c r="B50" s="39">
        <f>+'Ark1'!C3547</f>
        <v>2023</v>
      </c>
      <c r="C50" s="94">
        <f>+'Ark1'!K3547</f>
        <v>6</v>
      </c>
      <c r="D50" s="94" t="s">
        <v>589</v>
      </c>
      <c r="E50" s="94">
        <f>+'Ark1'!D3547</f>
        <v>2</v>
      </c>
      <c r="F50" s="94" t="s">
        <v>491</v>
      </c>
      <c r="G50" s="89">
        <f>+'Ark1'!Q3547</f>
        <v>52</v>
      </c>
      <c r="H50" s="318">
        <f>+'Ark1'!R3547</f>
        <v>5253</v>
      </c>
      <c r="I50" s="363">
        <f>IF(H50=0,"",'Ark1'!S3547)</f>
        <v>5252</v>
      </c>
      <c r="J50" s="86"/>
      <c r="K50" s="108">
        <f>+IF(H50=0,"",'Ark1'!AD3547)</f>
        <v>4.775150672229949</v>
      </c>
      <c r="L50" s="108">
        <f>+IF(H50=0,"",'Ark1'!AE3547)</f>
        <v>4.7591490071885474</v>
      </c>
      <c r="M50" s="5">
        <f>IF(H50=0,"",'Ark1'!U3547)</f>
        <v>61.094059405940591</v>
      </c>
      <c r="N50" s="88"/>
      <c r="O50" s="50">
        <f>IF(H50=0,"",'Ark1'!W3547)</f>
        <v>84.136766945925345</v>
      </c>
      <c r="P50" s="180"/>
      <c r="Q50" s="108">
        <f>IF(H50=0,"",'Ark1'!X3547)</f>
        <v>0</v>
      </c>
      <c r="R50" s="108">
        <f>IF(H50=0,"",'Ark1'!Y3547)</f>
        <v>0</v>
      </c>
      <c r="S50" s="108">
        <f>IF(H50=0,"",'Ark1'!AA3547)</f>
        <v>9.1245547868183614</v>
      </c>
      <c r="T50" s="90">
        <f>IF(H50=0,"",'Ark1'!AB3547)</f>
        <v>2.468674058998388</v>
      </c>
      <c r="U50" s="103">
        <f>+IF('Ark1'!AC3547=0,"",'Ark1'!AC3547)</f>
        <v>-31.20883589857776</v>
      </c>
      <c r="V50" s="103">
        <f t="shared" ref="V50:V60" si="3">+(IF(H50=0,"",I50/G50))</f>
        <v>101</v>
      </c>
      <c r="W50" s="90">
        <f>IF(H50=0,"",'Ark1'!T3547)</f>
        <v>3.3207690843327624</v>
      </c>
      <c r="X50" s="108">
        <f>IF(H50=0,"",'Ark1'!V3547)</f>
        <v>91.163888244812327</v>
      </c>
      <c r="Y50" s="39"/>
      <c r="Z50"/>
      <c r="AA50"/>
      <c r="AB50"/>
      <c r="AC50"/>
      <c r="AD50"/>
      <c r="AE50"/>
      <c r="AF50"/>
      <c r="AG50"/>
    </row>
    <row r="51" spans="1:33" ht="15.6">
      <c r="A51" s="39"/>
      <c r="B51" s="39">
        <f>+'Ark1'!C3548</f>
        <v>2023</v>
      </c>
      <c r="C51" s="94">
        <f>+'Ark1'!K3548</f>
        <v>6</v>
      </c>
      <c r="D51" s="94" t="s">
        <v>589</v>
      </c>
      <c r="E51" s="94">
        <f>+'Ark1'!D3548</f>
        <v>3</v>
      </c>
      <c r="F51" s="94" t="s">
        <v>492</v>
      </c>
      <c r="G51" s="89">
        <f>+'Ark1'!Q3548</f>
        <v>45</v>
      </c>
      <c r="H51" s="318">
        <f>+'Ark1'!R3548</f>
        <v>7144</v>
      </c>
      <c r="I51" s="363">
        <f>IF(H51=0,"",'Ark1'!S3548)</f>
        <v>7136</v>
      </c>
      <c r="J51" s="86"/>
      <c r="K51" s="108">
        <f>+IF(H51=0,"",'Ark1'!AD3548)</f>
        <v>5.3878351370715318</v>
      </c>
      <c r="L51" s="108">
        <f>+IF(H51=0,"",'Ark1'!AE3548)</f>
        <v>5.371864837012299</v>
      </c>
      <c r="M51" s="5">
        <f>IF(H51=0,"",'Ark1'!U3548)</f>
        <v>60.951653587443943</v>
      </c>
      <c r="N51" s="88"/>
      <c r="O51" s="50">
        <f>IF(H51=0,"",'Ark1'!W3548)</f>
        <v>83.952424327354308</v>
      </c>
      <c r="P51" s="180"/>
      <c r="Q51" s="108">
        <f>IF(H51=0,"",'Ark1'!X3548)</f>
        <v>1.3997760358342664E-2</v>
      </c>
      <c r="R51" s="108">
        <f>IF(H51=0,"",'Ark1'!Y3548)</f>
        <v>2.7995520716685329E-2</v>
      </c>
      <c r="S51" s="108">
        <f>IF(H51=0,"",'Ark1'!AA3548)</f>
        <v>9.5820838550941616</v>
      </c>
      <c r="T51" s="90">
        <f>IF(H51=0,"",'Ark1'!AB3548)</f>
        <v>2.5603237912172601</v>
      </c>
      <c r="U51" s="103">
        <f>+IF('Ark1'!AC3548=0,"",'Ark1'!AC3548)</f>
        <v>-34.834922525594088</v>
      </c>
      <c r="V51" s="103">
        <f t="shared" si="3"/>
        <v>158.57777777777778</v>
      </c>
      <c r="W51" s="90">
        <f>IF(H51=0,"",'Ark1'!T3548)</f>
        <v>3.5180571108622618</v>
      </c>
      <c r="X51" s="108">
        <f>IF(H51=0,"",'Ark1'!V3548)</f>
        <v>90.999415777174434</v>
      </c>
      <c r="Y51" s="39"/>
      <c r="Z51"/>
      <c r="AA51"/>
      <c r="AB51"/>
      <c r="AC51"/>
      <c r="AD51"/>
      <c r="AE51"/>
      <c r="AF51"/>
      <c r="AG51"/>
    </row>
    <row r="52" spans="1:33" ht="15.6">
      <c r="A52" s="39"/>
      <c r="B52" s="39">
        <f>+'Ark1'!C3549</f>
        <v>2023</v>
      </c>
      <c r="C52" s="94">
        <f>+'Ark1'!K3549</f>
        <v>6</v>
      </c>
      <c r="D52" s="94" t="s">
        <v>589</v>
      </c>
      <c r="E52" s="94">
        <f>+'Ark1'!D3549</f>
        <v>4</v>
      </c>
      <c r="F52" s="94" t="s">
        <v>493</v>
      </c>
      <c r="G52" s="89">
        <f>+'Ark1'!Q3549</f>
        <v>48</v>
      </c>
      <c r="H52" s="318">
        <f>+'Ark1'!R3549</f>
        <v>5098</v>
      </c>
      <c r="I52" s="363">
        <f>IF(H52=0,"",'Ark1'!S3549)</f>
        <v>5098</v>
      </c>
      <c r="J52" s="86"/>
      <c r="K52" s="108">
        <f>+IF(H52=0,"",'Ark1'!AD3549)</f>
        <v>4.838372909667255</v>
      </c>
      <c r="L52" s="108">
        <f>+IF(H52=0,"",'Ark1'!AE3549)</f>
        <v>4.8840362057789566</v>
      </c>
      <c r="M52" s="5">
        <f>IF(H52=0,"",'Ark1'!U3549)</f>
        <v>60.292859945076493</v>
      </c>
      <c r="N52" s="88"/>
      <c r="O52" s="50">
        <f>IF(H52=0,"",'Ark1'!W3549)</f>
        <v>86.285131424087695</v>
      </c>
      <c r="P52" s="180"/>
      <c r="Q52" s="108">
        <f>IF(H52=0,"",'Ark1'!X3549)</f>
        <v>0</v>
      </c>
      <c r="R52" s="108">
        <f>IF(H52=0,"",'Ark1'!Y3549)</f>
        <v>0</v>
      </c>
      <c r="S52" s="108">
        <f>IF(H52=0,"",'Ark1'!AA3549)</f>
        <v>8.8667288519468137</v>
      </c>
      <c r="T52" s="90">
        <f>IF(H52=0,"",'Ark1'!AB3549)</f>
        <v>2.8833663504294007</v>
      </c>
      <c r="U52" s="103">
        <f>+IF('Ark1'!AC3549=0,"",'Ark1'!AC3549)</f>
        <v>-32.272378682618289</v>
      </c>
      <c r="V52" s="103">
        <f t="shared" si="3"/>
        <v>106.20833333333333</v>
      </c>
      <c r="W52" s="90">
        <f>IF(H52=0,"",'Ark1'!T3549)</f>
        <v>4.7608866222047883</v>
      </c>
      <c r="X52" s="108">
        <f>IF(H52=0,"",'Ark1'!V3549)</f>
        <v>93.483349321872012</v>
      </c>
      <c r="Y52" s="39"/>
      <c r="Z52"/>
      <c r="AA52"/>
      <c r="AB52"/>
      <c r="AC52"/>
      <c r="AD52"/>
      <c r="AE52"/>
      <c r="AF52"/>
      <c r="AG52"/>
    </row>
    <row r="53" spans="1:33" ht="15.6">
      <c r="A53" s="39"/>
      <c r="B53" s="39">
        <f>+'Ark1'!C3550</f>
        <v>2023</v>
      </c>
      <c r="C53" s="94">
        <f>+'Ark1'!K3550</f>
        <v>6</v>
      </c>
      <c r="D53" s="94" t="s">
        <v>589</v>
      </c>
      <c r="E53" s="94">
        <f>+'Ark1'!D3550</f>
        <v>5</v>
      </c>
      <c r="F53" s="94" t="s">
        <v>377</v>
      </c>
      <c r="G53" s="89">
        <f>+'Ark1'!Q3550</f>
        <v>53</v>
      </c>
      <c r="H53" s="318">
        <f>+'Ark1'!R3550</f>
        <v>6058</v>
      </c>
      <c r="I53" s="363">
        <f>IF(H53=0,"",'Ark1'!S3550)</f>
        <v>6056</v>
      </c>
      <c r="J53" s="86"/>
      <c r="K53" s="108">
        <f>+IF(H53=0,"",'Ark1'!AD3550)</f>
        <v>4.8601639844038322</v>
      </c>
      <c r="L53" s="108">
        <f>+IF(H53=0,"",'Ark1'!AE3550)</f>
        <v>4.922239779029292</v>
      </c>
      <c r="M53" s="5">
        <f>IF(H53=0,"",'Ark1'!U3550)</f>
        <v>60.775429326287984</v>
      </c>
      <c r="N53" s="88"/>
      <c r="O53" s="50">
        <f>IF(H53=0,"",'Ark1'!W3550)</f>
        <v>85.702823645971009</v>
      </c>
      <c r="P53" s="180"/>
      <c r="Q53" s="108">
        <f>IF(H53=0,"",'Ark1'!X3550)</f>
        <v>0</v>
      </c>
      <c r="R53" s="108">
        <f>IF(H53=0,"",'Ark1'!Y3550)</f>
        <v>0</v>
      </c>
      <c r="S53" s="108">
        <f>IF(H53=0,"",'Ark1'!AA3550)</f>
        <v>8.5341653655593692</v>
      </c>
      <c r="T53" s="90">
        <f>IF(H53=0,"",'Ark1'!AB3550)</f>
        <v>2.5313289270031305</v>
      </c>
      <c r="U53" s="103">
        <f>+IF('Ark1'!AC3550=0,"",'Ark1'!AC3550)</f>
        <v>-30.14769932506508</v>
      </c>
      <c r="V53" s="103">
        <f t="shared" si="3"/>
        <v>114.26415094339623</v>
      </c>
      <c r="W53" s="90">
        <f>IF(H53=0,"",'Ark1'!T3550)</f>
        <v>3.9991746450973911</v>
      </c>
      <c r="X53" s="108">
        <f>IF(H53=0,"",'Ark1'!V3550)</f>
        <v>92.866220798012478</v>
      </c>
      <c r="Y53" s="39"/>
      <c r="Z53"/>
      <c r="AA53"/>
      <c r="AB53"/>
      <c r="AC53"/>
      <c r="AD53"/>
      <c r="AE53"/>
      <c r="AF53"/>
      <c r="AG53"/>
    </row>
    <row r="54" spans="1:33" ht="15.6">
      <c r="A54" s="39"/>
      <c r="B54" s="39">
        <f>+'Ark1'!C3551</f>
        <v>2023</v>
      </c>
      <c r="C54" s="94">
        <f>+'Ark1'!K3551</f>
        <v>6</v>
      </c>
      <c r="D54" s="94" t="s">
        <v>589</v>
      </c>
      <c r="E54" s="94">
        <f>+'Ark1'!D3551</f>
        <v>6</v>
      </c>
      <c r="F54" s="94" t="s">
        <v>494</v>
      </c>
      <c r="G54" s="89">
        <f>+'Ark1'!Q3551</f>
        <v>39</v>
      </c>
      <c r="H54" s="318">
        <f>+'Ark1'!R3551</f>
        <v>5860</v>
      </c>
      <c r="I54" s="363">
        <f>IF(H54=0,"",'Ark1'!S3551)</f>
        <v>5850</v>
      </c>
      <c r="J54" s="86"/>
      <c r="K54" s="108">
        <f>+IF(H54=0,"",'Ark1'!AD3551)</f>
        <v>4.5288384997642819</v>
      </c>
      <c r="L54" s="108">
        <f>+IF(H54=0,"",'Ark1'!AE3551)</f>
        <v>4.5934520905530123</v>
      </c>
      <c r="M54" s="5">
        <f>IF(H54=0,"",'Ark1'!U3551)</f>
        <v>60.673504273504278</v>
      </c>
      <c r="N54" s="88"/>
      <c r="O54" s="50">
        <f>IF(H54=0,"",'Ark1'!W3551)</f>
        <v>85.445880341880454</v>
      </c>
      <c r="P54" s="180"/>
      <c r="Q54" s="108">
        <f>IF(H54=0,"",'Ark1'!X3551)</f>
        <v>0</v>
      </c>
      <c r="R54" s="108">
        <f>IF(H54=0,"",'Ark1'!Y3551)</f>
        <v>0</v>
      </c>
      <c r="S54" s="108">
        <f>IF(H54=0,"",'Ark1'!AA3551)</f>
        <v>9.2286279384693621</v>
      </c>
      <c r="T54" s="90">
        <f>IF(H54=0,"",'Ark1'!AB3551)</f>
        <v>2.5428429194956994</v>
      </c>
      <c r="U54" s="103">
        <f>+IF('Ark1'!AC3551=0,"",'Ark1'!AC3551)</f>
        <v>-32.707403923782223</v>
      </c>
      <c r="V54" s="103">
        <f t="shared" si="3"/>
        <v>150</v>
      </c>
      <c r="W54" s="90">
        <f>IF(H54=0,"",'Ark1'!T3551)</f>
        <v>4.1269624573378838</v>
      </c>
      <c r="X54" s="108">
        <f>IF(H54=0,"",'Ark1'!V3551)</f>
        <v>92.635756683427331</v>
      </c>
      <c r="Y54" s="39"/>
      <c r="Z54"/>
      <c r="AA54"/>
      <c r="AB54"/>
      <c r="AC54"/>
      <c r="AD54"/>
      <c r="AE54"/>
      <c r="AF54"/>
      <c r="AG54"/>
    </row>
    <row r="55" spans="1:33" ht="15.6">
      <c r="A55" s="39"/>
      <c r="B55" s="39">
        <f>+'Ark1'!C3552</f>
        <v>2023</v>
      </c>
      <c r="C55" s="94">
        <f>+'Ark1'!K3552</f>
        <v>6</v>
      </c>
      <c r="D55" s="94" t="s">
        <v>589</v>
      </c>
      <c r="E55" s="94">
        <f>+'Ark1'!D3552</f>
        <v>7</v>
      </c>
      <c r="F55" s="94" t="s">
        <v>495</v>
      </c>
      <c r="G55" s="89">
        <f>+'Ark1'!Q3552</f>
        <v>39</v>
      </c>
      <c r="H55" s="318">
        <f>+'Ark1'!R3552</f>
        <v>5918</v>
      </c>
      <c r="I55" s="363">
        <f>IF(H55=0,"",'Ark1'!S3552)</f>
        <v>5902</v>
      </c>
      <c r="J55" s="86"/>
      <c r="K55" s="108">
        <f>+IF(H55=0,"",'Ark1'!AD3552)</f>
        <v>4.8748342243346308</v>
      </c>
      <c r="L55" s="108">
        <f>+IF(H55=0,"",'Ark1'!AE3552)</f>
        <v>4.855602214254028</v>
      </c>
      <c r="M55" s="5">
        <f>IF(H55=0,"",'Ark1'!U3552)</f>
        <v>60.889528973229417</v>
      </c>
      <c r="N55" s="88"/>
      <c r="O55" s="50">
        <f>IF(H55=0,"",'Ark1'!W3552)</f>
        <v>83.339430701457132</v>
      </c>
      <c r="P55" s="180"/>
      <c r="Q55" s="108">
        <f>IF(H55=0,"",'Ark1'!X3552)</f>
        <v>0</v>
      </c>
      <c r="R55" s="108">
        <f>IF(H55=0,"",'Ark1'!Y3552)</f>
        <v>0</v>
      </c>
      <c r="S55" s="108">
        <f>IF(H55=0,"",'Ark1'!AA3552)</f>
        <v>9.4952568915930904</v>
      </c>
      <c r="T55" s="90">
        <f>IF(H55=0,"",'Ark1'!AB3552)</f>
        <v>2.5945349887705622</v>
      </c>
      <c r="U55" s="103">
        <f>+IF('Ark1'!AC3552=0,"",'Ark1'!AC3552)</f>
        <v>-36.648185989319607</v>
      </c>
      <c r="V55" s="103">
        <f t="shared" si="3"/>
        <v>151.33333333333334</v>
      </c>
      <c r="W55" s="90">
        <f>IF(H55=0,"",'Ark1'!T3552)</f>
        <v>3.7832037850625215</v>
      </c>
      <c r="X55" s="108">
        <f>IF(H55=0,"",'Ark1'!V3552)</f>
        <v>90.39656021261689</v>
      </c>
      <c r="Y55" s="39"/>
      <c r="Z55"/>
      <c r="AA55"/>
      <c r="AB55"/>
      <c r="AC55"/>
      <c r="AD55"/>
      <c r="AE55"/>
      <c r="AF55"/>
      <c r="AG55"/>
    </row>
    <row r="56" spans="1:33" ht="15.6">
      <c r="A56" s="39"/>
      <c r="B56" s="39">
        <f>+'Ark1'!C3553</f>
        <v>2023</v>
      </c>
      <c r="C56" s="94">
        <f>+'Ark1'!K3553</f>
        <v>6</v>
      </c>
      <c r="D56" s="94" t="s">
        <v>589</v>
      </c>
      <c r="E56" s="94">
        <f>+'Ark1'!D3553</f>
        <v>8</v>
      </c>
      <c r="F56" s="94" t="s">
        <v>496</v>
      </c>
      <c r="G56" s="89">
        <f>+'Ark1'!Q3553</f>
        <v>54</v>
      </c>
      <c r="H56" s="318">
        <f>+'Ark1'!R3553</f>
        <v>6606</v>
      </c>
      <c r="I56" s="363">
        <f>IF(H56=0,"",'Ark1'!S3553)</f>
        <v>6602</v>
      </c>
      <c r="J56" s="86"/>
      <c r="K56" s="108">
        <f>+IF(H56=0,"",'Ark1'!AD3553)</f>
        <v>5.1035622957532114</v>
      </c>
      <c r="L56" s="108">
        <f>+IF(H56=0,"",'Ark1'!AE3553)</f>
        <v>5.1084772149409492</v>
      </c>
      <c r="M56" s="5">
        <f>IF(H56=0,"",'Ark1'!U3553)</f>
        <v>60.59754619812179</v>
      </c>
      <c r="N56" s="88"/>
      <c r="O56" s="50">
        <f>IF(H56=0,"",'Ark1'!W3553)</f>
        <v>83.632535595274305</v>
      </c>
      <c r="P56" s="180"/>
      <c r="Q56" s="108">
        <f>IF(H56=0,"",'Ark1'!X3553)</f>
        <v>0</v>
      </c>
      <c r="R56" s="108">
        <f>IF(H56=0,"",'Ark1'!Y3553)</f>
        <v>0</v>
      </c>
      <c r="S56" s="108">
        <f>IF(H56=0,"",'Ark1'!AA3553)</f>
        <v>8.8663402256156232</v>
      </c>
      <c r="T56" s="90">
        <f>IF(H56=0,"",'Ark1'!AB3553)</f>
        <v>2.5349923159385597</v>
      </c>
      <c r="U56" s="103">
        <f>+IF('Ark1'!AC3553=0,"",'Ark1'!AC3553)</f>
        <v>-30.49719952906468</v>
      </c>
      <c r="V56" s="103">
        <f t="shared" si="3"/>
        <v>122.25925925925925</v>
      </c>
      <c r="W56" s="90">
        <f>IF(H56=0,"",'Ark1'!T3553)</f>
        <v>4.1100514683620943</v>
      </c>
      <c r="X56" s="108">
        <f>IF(H56=0,"",'Ark1'!V3553)</f>
        <v>90.633555017800617</v>
      </c>
      <c r="Y56" s="39"/>
      <c r="Z56"/>
      <c r="AA56"/>
      <c r="AB56"/>
      <c r="AC56"/>
      <c r="AD56"/>
      <c r="AE56"/>
      <c r="AF56"/>
      <c r="AG56"/>
    </row>
    <row r="57" spans="1:33" ht="15.6">
      <c r="A57" s="39"/>
      <c r="B57" s="39">
        <f>+'Ark1'!C3554</f>
        <v>2023</v>
      </c>
      <c r="C57" s="94">
        <f>+'Ark1'!K3554</f>
        <v>6</v>
      </c>
      <c r="D57" s="94" t="s">
        <v>589</v>
      </c>
      <c r="E57" s="94">
        <f>+'Ark1'!D3554</f>
        <v>9</v>
      </c>
      <c r="F57" s="94" t="s">
        <v>497</v>
      </c>
      <c r="G57" s="89">
        <f>+'Ark1'!Q3554</f>
        <v>46</v>
      </c>
      <c r="H57" s="318">
        <f>+'Ark1'!R3554</f>
        <v>4451</v>
      </c>
      <c r="I57" s="363">
        <f>IF(H57=0,"",'Ark1'!S3554)</f>
        <v>4451</v>
      </c>
      <c r="J57" s="86"/>
      <c r="K57" s="108">
        <f>+IF(H57=0,"",'Ark1'!AD3554)</f>
        <v>3.705214437932872</v>
      </c>
      <c r="L57" s="108">
        <f>+IF(H57=0,"",'Ark1'!AE3554)</f>
        <v>3.7839300871650794</v>
      </c>
      <c r="M57" s="5">
        <f>IF(H57=0,"",'Ark1'!U3554)</f>
        <v>60.685913277915091</v>
      </c>
      <c r="N57" s="88"/>
      <c r="O57" s="50">
        <f>IF(H57=0,"",'Ark1'!W3554)</f>
        <v>84.877578072343283</v>
      </c>
      <c r="P57" s="180"/>
      <c r="Q57" s="108">
        <f>IF(H57=0,"",'Ark1'!X3554)</f>
        <v>0</v>
      </c>
      <c r="R57" s="108">
        <f>IF(H57=0,"",'Ark1'!Y3554)</f>
        <v>0</v>
      </c>
      <c r="S57" s="108">
        <f>IF(H57=0,"",'Ark1'!AA3554)</f>
        <v>8.738773165318177</v>
      </c>
      <c r="T57" s="90">
        <f>IF(H57=0,"",'Ark1'!AB3554)</f>
        <v>2.3828615001502076</v>
      </c>
      <c r="U57" s="103">
        <f>+IF('Ark1'!AC3554=0,"",'Ark1'!AC3554)</f>
        <v>-30.550590631652927</v>
      </c>
      <c r="V57" s="103">
        <f t="shared" si="3"/>
        <v>96.760869565217391</v>
      </c>
      <c r="W57" s="90">
        <f>IF(H57=0,"",'Ark1'!T3554)</f>
        <v>3.9420354976409793</v>
      </c>
      <c r="X57" s="108">
        <f>IF(H57=0,"",'Ark1'!V3554)</f>
        <v>91.958372776103275</v>
      </c>
      <c r="Y57" s="39"/>
      <c r="Z57"/>
      <c r="AA57"/>
      <c r="AB57"/>
      <c r="AC57"/>
      <c r="AD57"/>
      <c r="AE57"/>
      <c r="AF57"/>
      <c r="AG57"/>
    </row>
    <row r="58" spans="1:33" ht="15.6">
      <c r="A58" s="39"/>
      <c r="B58" s="39">
        <f>+'Ark1'!C3555</f>
        <v>2023</v>
      </c>
      <c r="C58" s="94">
        <f>+'Ark1'!K3555</f>
        <v>6</v>
      </c>
      <c r="D58" s="94" t="s">
        <v>589</v>
      </c>
      <c r="E58" s="94">
        <f>+'Ark1'!D3555</f>
        <v>10</v>
      </c>
      <c r="F58" s="94" t="s">
        <v>498</v>
      </c>
      <c r="G58" s="89">
        <f>+'Ark1'!Q3555</f>
        <v>43</v>
      </c>
      <c r="H58" s="318">
        <f>+'Ark1'!R3555</f>
        <v>4744</v>
      </c>
      <c r="I58" s="363">
        <f>IF(H58=0,"",'Ark1'!S3555)</f>
        <v>4739</v>
      </c>
      <c r="J58" s="86"/>
      <c r="K58" s="108">
        <f>+IF(H58=0,"",'Ark1'!AD3555)</f>
        <v>3.7731347082262929</v>
      </c>
      <c r="L58" s="108">
        <f>+IF(H58=0,"",'Ark1'!AE3555)</f>
        <v>3.8010495157722848</v>
      </c>
      <c r="M58" s="5">
        <f>IF(H58=0,"",'Ark1'!U3555)</f>
        <v>60.819582190335503</v>
      </c>
      <c r="N58" s="88"/>
      <c r="O58" s="50">
        <f>IF(H58=0,"",'Ark1'!W3555)</f>
        <v>83.546760920025491</v>
      </c>
      <c r="P58" s="180"/>
      <c r="Q58" s="108">
        <f>IF(H58=0,"",'Ark1'!X3555)</f>
        <v>2.1079258010118045E-2</v>
      </c>
      <c r="R58" s="108">
        <f>IF(H58=0,"",'Ark1'!Y3555)</f>
        <v>4.2158516020236091E-2</v>
      </c>
      <c r="S58" s="108">
        <f>IF(H58=0,"",'Ark1'!AA3555)</f>
        <v>9.8172862364464901</v>
      </c>
      <c r="T58" s="90">
        <f>IF(H58=0,"",'Ark1'!AB3555)</f>
        <v>2.4197062690573929</v>
      </c>
      <c r="U58" s="103">
        <f>+IF('Ark1'!AC3555=0,"",'Ark1'!AC3555)</f>
        <v>-42.071369426544528</v>
      </c>
      <c r="V58" s="103">
        <f t="shared" si="3"/>
        <v>110.20930232558139</v>
      </c>
      <c r="W58" s="90">
        <f>IF(H58=0,"",'Ark1'!T3555)</f>
        <v>3.6741146711635744</v>
      </c>
      <c r="X58" s="108">
        <f>IF(H58=0,"",'Ark1'!V3555)</f>
        <v>90.556176509117122</v>
      </c>
      <c r="Y58" s="39"/>
      <c r="Z58"/>
      <c r="AA58"/>
      <c r="AB58"/>
      <c r="AC58"/>
      <c r="AD58"/>
      <c r="AE58"/>
      <c r="AF58"/>
      <c r="AG58"/>
    </row>
    <row r="59" spans="1:33" ht="15.6">
      <c r="A59" s="39"/>
      <c r="B59" s="39">
        <f>+'Ark1'!C3556</f>
        <v>2023</v>
      </c>
      <c r="C59" s="94">
        <f>+'Ark1'!K3556</f>
        <v>6</v>
      </c>
      <c r="D59" s="94" t="s">
        <v>589</v>
      </c>
      <c r="E59" s="94">
        <f>+'Ark1'!D3556</f>
        <v>11</v>
      </c>
      <c r="F59" s="94" t="s">
        <v>499</v>
      </c>
      <c r="G59" s="89">
        <f>+'Ark1'!Q3556</f>
        <v>45</v>
      </c>
      <c r="H59" s="318">
        <f>+'Ark1'!R3556</f>
        <v>7459</v>
      </c>
      <c r="I59" s="363">
        <f>IF(H59=0,"",'Ark1'!S3556)</f>
        <v>7458</v>
      </c>
      <c r="J59" s="86"/>
      <c r="K59" s="108">
        <f>+IF(H59=0,"",'Ark1'!AD3556)</f>
        <v>5.3524017279237643</v>
      </c>
      <c r="L59" s="108">
        <f>+IF(H59=0,"",'Ark1'!AE3556)</f>
        <v>5.5758191745265764</v>
      </c>
      <c r="M59" s="5">
        <f>IF(H59=0,"",'Ark1'!U3556)</f>
        <v>60.317377312952509</v>
      </c>
      <c r="N59" s="88"/>
      <c r="O59" s="50">
        <f>IF(H59=0,"",'Ark1'!W3556)</f>
        <v>86.724081523196347</v>
      </c>
      <c r="P59" s="180"/>
      <c r="Q59" s="108">
        <f>IF(H59=0,"",'Ark1'!X3556)</f>
        <v>0</v>
      </c>
      <c r="R59" s="108">
        <f>IF(H59=0,"",'Ark1'!Y3556)</f>
        <v>0</v>
      </c>
      <c r="S59" s="108">
        <f>IF(H59=0,"",'Ark1'!AA3556)</f>
        <v>8.3367933414380566</v>
      </c>
      <c r="T59" s="90">
        <f>IF(H59=0,"",'Ark1'!AB3556)</f>
        <v>2.6075618705194143</v>
      </c>
      <c r="U59" s="103">
        <f>+IF('Ark1'!AC3556=0,"",'Ark1'!AC3556)</f>
        <v>-32.413920834467596</v>
      </c>
      <c r="V59" s="103">
        <f t="shared" si="3"/>
        <v>165.73333333333332</v>
      </c>
      <c r="W59" s="90">
        <f>IF(H59=0,"",'Ark1'!T3556)</f>
        <v>4.810832551280332</v>
      </c>
      <c r="X59" s="108">
        <f>IF(H59=0,"",'Ark1'!V3556)</f>
        <v>93.964278689443745</v>
      </c>
      <c r="Y59" s="39"/>
      <c r="Z59"/>
      <c r="AA59"/>
      <c r="AB59"/>
      <c r="AC59"/>
      <c r="AD59"/>
      <c r="AE59"/>
      <c r="AF59"/>
      <c r="AG59"/>
    </row>
    <row r="60" spans="1:33" ht="17.25" customHeight="1">
      <c r="A60" s="39"/>
      <c r="B60" s="39">
        <f>+'Ark1'!C3557</f>
        <v>2023</v>
      </c>
      <c r="C60" s="94">
        <f>+'Ark1'!K3557</f>
        <v>6</v>
      </c>
      <c r="D60" s="94" t="s">
        <v>589</v>
      </c>
      <c r="E60" s="94">
        <f>+'Ark1'!D3557</f>
        <v>12</v>
      </c>
      <c r="F60" s="94" t="s">
        <v>500</v>
      </c>
      <c r="G60" s="89">
        <f>+'Ark1'!Q3557</f>
        <v>43</v>
      </c>
      <c r="H60" s="318">
        <f>+'Ark1'!R3557</f>
        <v>5057</v>
      </c>
      <c r="I60" s="363">
        <f>IF(H60=0,"",'Ark1'!S3557)</f>
        <v>5053</v>
      </c>
      <c r="J60" s="86"/>
      <c r="K60" s="108">
        <f>+IF(H60=0,"",'Ark1'!AD3557)</f>
        <v>4.5790398232492437</v>
      </c>
      <c r="L60" s="108">
        <f>+IF(H60=0,"",'Ark1'!AE3557)</f>
        <v>4.6780033093739251</v>
      </c>
      <c r="M60" s="5">
        <f>IF(H60=0,"",'Ark1'!U3557)</f>
        <v>61.0041559469622</v>
      </c>
      <c r="N60" s="88"/>
      <c r="O60" s="50">
        <f>IF(H60=0,"",'Ark1'!W3557)</f>
        <v>81.542212547001697</v>
      </c>
      <c r="P60" s="180"/>
      <c r="Q60" s="108">
        <f>IF(H60=0,"",'Ark1'!X3557)</f>
        <v>0</v>
      </c>
      <c r="R60" s="108">
        <f>IF(H60=0,"",'Ark1'!Y3557)</f>
        <v>0</v>
      </c>
      <c r="S60" s="108">
        <f>IF(H60=0,"",'Ark1'!AA3557)</f>
        <v>9.3317253269917515</v>
      </c>
      <c r="T60" s="90">
        <f>IF(H60=0,"",'Ark1'!AB3557)</f>
        <v>2.3592335882462403</v>
      </c>
      <c r="U60" s="103">
        <f>+IF('Ark1'!AC3557=0,"",'Ark1'!AC3557)</f>
        <v>-34.602037738765922</v>
      </c>
      <c r="V60" s="103">
        <f t="shared" si="3"/>
        <v>117.51162790697674</v>
      </c>
      <c r="W60" s="90">
        <f>IF(H60=0,"",'Ark1'!T3557)</f>
        <v>3.2558829345461722</v>
      </c>
      <c r="X60" s="108">
        <f>IF(H60=0,"",'Ark1'!V3557)</f>
        <v>88.377735548151691</v>
      </c>
      <c r="Y60" s="39"/>
      <c r="Z60"/>
      <c r="AA60"/>
      <c r="AB60"/>
      <c r="AC60"/>
      <c r="AD60"/>
      <c r="AE60"/>
      <c r="AF60"/>
      <c r="AG60"/>
    </row>
    <row r="61" spans="1:33" ht="16.5" customHeight="1">
      <c r="A61" s="44"/>
      <c r="B61" s="44"/>
      <c r="C61" s="44"/>
      <c r="D61" s="64"/>
      <c r="E61" s="56"/>
      <c r="F61" s="39"/>
      <c r="G61" s="39"/>
      <c r="H61" s="322"/>
      <c r="I61" s="345"/>
      <c r="J61" s="86"/>
      <c r="K61" s="53"/>
      <c r="L61" s="39"/>
      <c r="M61" s="44"/>
      <c r="N61" s="44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39"/>
      <c r="Z61"/>
      <c r="AA61"/>
      <c r="AB61"/>
      <c r="AC61"/>
      <c r="AD61"/>
      <c r="AE61"/>
      <c r="AF61"/>
      <c r="AG61"/>
    </row>
    <row r="62" spans="1:33" ht="15.6">
      <c r="A62" s="39"/>
      <c r="B62" s="39">
        <f>+'Ark1'!C3558</f>
        <v>2023</v>
      </c>
      <c r="C62" s="94">
        <f>+'Ark1'!K3558</f>
        <v>7</v>
      </c>
      <c r="D62" s="94" t="str">
        <f>+Variant!D15</f>
        <v>Øko med kjeber</v>
      </c>
      <c r="E62" s="94">
        <f>+'Ark1'!D3558</f>
        <v>1</v>
      </c>
      <c r="F62" s="94" t="s">
        <v>490</v>
      </c>
      <c r="G62" s="89">
        <f>+'Ark1'!Q3558</f>
        <v>0</v>
      </c>
      <c r="H62" s="318">
        <f>+'Ark1'!R3558</f>
        <v>0</v>
      </c>
      <c r="I62" s="363" t="str">
        <f>IF(H62=0,"",'Ark1'!S3558)</f>
        <v/>
      </c>
      <c r="J62" s="86"/>
      <c r="K62" s="108" t="str">
        <f>+IF(H62=0,"",'Ark1'!AD3558)</f>
        <v/>
      </c>
      <c r="L62" s="108" t="str">
        <f>+IF(H62=0,"",'Ark1'!AE3558)</f>
        <v/>
      </c>
      <c r="M62" s="5" t="str">
        <f>IF(H62=0,"",'Ark1'!U3558)</f>
        <v/>
      </c>
      <c r="N62" s="88"/>
      <c r="O62" s="50" t="str">
        <f>IF(H62=0,"",'Ark1'!W3558)</f>
        <v/>
      </c>
      <c r="P62" s="180"/>
      <c r="Q62" s="108" t="str">
        <f>IF(H62=0,"",'Ark1'!X3558)</f>
        <v/>
      </c>
      <c r="R62" s="108" t="str">
        <f>IF(H62=0,"",'Ark1'!Y3558)</f>
        <v/>
      </c>
      <c r="S62" s="108" t="str">
        <f>IF(H62=0,"",'Ark1'!AA3558)</f>
        <v/>
      </c>
      <c r="T62" s="90" t="str">
        <f>IF(H62=0,"",'Ark1'!AB3558)</f>
        <v/>
      </c>
      <c r="U62" s="103" t="str">
        <f>+IF('Ark1'!AC3558=0,"",'Ark1'!AC3558)</f>
        <v/>
      </c>
      <c r="V62" s="103" t="str">
        <f>+(IF(H62=0,"",I62/G62))</f>
        <v/>
      </c>
      <c r="W62" s="90" t="str">
        <f>IF(H62=0,"",'Ark1'!T3558)</f>
        <v/>
      </c>
      <c r="X62" s="108" t="str">
        <f>IF(H62=0,"",'Ark1'!V3558)</f>
        <v/>
      </c>
      <c r="Y62" s="39"/>
      <c r="Z62"/>
      <c r="AA62"/>
      <c r="AB62"/>
      <c r="AC62"/>
      <c r="AD62"/>
      <c r="AE62"/>
      <c r="AF62"/>
      <c r="AG62"/>
    </row>
    <row r="63" spans="1:33" ht="15.6">
      <c r="A63" s="39"/>
      <c r="B63" s="39">
        <f>+'Ark1'!C3559</f>
        <v>2023</v>
      </c>
      <c r="C63" s="94">
        <f>+'Ark1'!K3559</f>
        <v>7</v>
      </c>
      <c r="D63" s="94" t="str">
        <f>+D62</f>
        <v>Øko med kjeber</v>
      </c>
      <c r="E63" s="94">
        <f>+'Ark1'!D3559</f>
        <v>2</v>
      </c>
      <c r="F63" s="94" t="s">
        <v>491</v>
      </c>
      <c r="G63" s="89">
        <f>+'Ark1'!Q3559</f>
        <v>0</v>
      </c>
      <c r="H63" s="318">
        <f>+'Ark1'!R3559</f>
        <v>0</v>
      </c>
      <c r="I63" s="363" t="str">
        <f>IF(H63=0,"",'Ark1'!S3559)</f>
        <v/>
      </c>
      <c r="J63" s="86"/>
      <c r="K63" s="108" t="str">
        <f>+IF(H63=0,"",'Ark1'!AD3559)</f>
        <v/>
      </c>
      <c r="L63" s="108" t="str">
        <f>+IF(H63=0,"",'Ark1'!AE3559)</f>
        <v/>
      </c>
      <c r="M63" s="5" t="str">
        <f>IF(H63=0,"",'Ark1'!U3559)</f>
        <v/>
      </c>
      <c r="N63" s="88"/>
      <c r="O63" s="50" t="str">
        <f>IF(H63=0,"",'Ark1'!W3559)</f>
        <v/>
      </c>
      <c r="P63" s="180"/>
      <c r="Q63" s="108" t="str">
        <f>IF(H63=0,"",'Ark1'!X3559)</f>
        <v/>
      </c>
      <c r="R63" s="108" t="str">
        <f>IF(H63=0,"",'Ark1'!Y3559)</f>
        <v/>
      </c>
      <c r="S63" s="108" t="str">
        <f>IF(H63=0,"",'Ark1'!AA3559)</f>
        <v/>
      </c>
      <c r="T63" s="90" t="str">
        <f>IF(H63=0,"",'Ark1'!AB3559)</f>
        <v/>
      </c>
      <c r="U63" s="103" t="str">
        <f>+IF('Ark1'!AC3559=0,"",'Ark1'!AC3559)</f>
        <v/>
      </c>
      <c r="V63" s="103" t="str">
        <f t="shared" ref="V63:V73" si="4">+(IF(H63=0,"",I63/G63))</f>
        <v/>
      </c>
      <c r="W63" s="90" t="str">
        <f>IF(H63=0,"",'Ark1'!T3559)</f>
        <v/>
      </c>
      <c r="X63" s="108" t="str">
        <f>IF(H63=0,"",'Ark1'!V3559)</f>
        <v/>
      </c>
      <c r="Y63" s="39"/>
      <c r="Z63"/>
      <c r="AA63"/>
      <c r="AB63"/>
      <c r="AC63"/>
      <c r="AD63"/>
      <c r="AE63"/>
      <c r="AF63"/>
      <c r="AG63"/>
    </row>
    <row r="64" spans="1:33" ht="15.6">
      <c r="A64" s="39"/>
      <c r="B64" s="39">
        <f>+'Ark1'!C3560</f>
        <v>2023</v>
      </c>
      <c r="C64" s="94">
        <f>+'Ark1'!K3560</f>
        <v>7</v>
      </c>
      <c r="D64" s="94" t="str">
        <f t="shared" ref="D64:D73" si="5">+D63</f>
        <v>Øko med kjeber</v>
      </c>
      <c r="E64" s="94">
        <f>+'Ark1'!D3560</f>
        <v>3</v>
      </c>
      <c r="F64" s="94" t="s">
        <v>492</v>
      </c>
      <c r="G64" s="89">
        <f>+'Ark1'!Q3560</f>
        <v>0</v>
      </c>
      <c r="H64" s="318">
        <f>+'Ark1'!R3560</f>
        <v>0</v>
      </c>
      <c r="I64" s="363" t="str">
        <f>IF(H64=0,"",'Ark1'!S3560)</f>
        <v/>
      </c>
      <c r="J64" s="86"/>
      <c r="K64" s="108" t="str">
        <f>+IF(H64=0,"",'Ark1'!AD3560)</f>
        <v/>
      </c>
      <c r="L64" s="108" t="str">
        <f>+IF(H64=0,"",'Ark1'!AE3560)</f>
        <v/>
      </c>
      <c r="M64" s="5" t="str">
        <f>IF(H64=0,"",'Ark1'!U3560)</f>
        <v/>
      </c>
      <c r="N64" s="88"/>
      <c r="O64" s="50" t="str">
        <f>IF(H64=0,"",'Ark1'!W3560)</f>
        <v/>
      </c>
      <c r="P64" s="180"/>
      <c r="Q64" s="108" t="str">
        <f>IF(H64=0,"",'Ark1'!X3560)</f>
        <v/>
      </c>
      <c r="R64" s="108" t="str">
        <f>IF(H64=0,"",'Ark1'!Y3560)</f>
        <v/>
      </c>
      <c r="S64" s="108" t="str">
        <f>IF(H64=0,"",'Ark1'!AA3560)</f>
        <v/>
      </c>
      <c r="T64" s="90" t="str">
        <f>IF(H64=0,"",'Ark1'!AB3560)</f>
        <v/>
      </c>
      <c r="U64" s="103" t="str">
        <f>+IF('Ark1'!AC3560=0,"",'Ark1'!AC3560)</f>
        <v/>
      </c>
      <c r="V64" s="103" t="str">
        <f t="shared" si="4"/>
        <v/>
      </c>
      <c r="W64" s="90" t="str">
        <f>IF(H64=0,"",'Ark1'!T3560)</f>
        <v/>
      </c>
      <c r="X64" s="108" t="str">
        <f>IF(H64=0,"",'Ark1'!V3560)</f>
        <v/>
      </c>
      <c r="Y64" s="39"/>
      <c r="Z64"/>
      <c r="AA64"/>
      <c r="AB64"/>
      <c r="AC64"/>
      <c r="AD64"/>
      <c r="AE64"/>
      <c r="AF64"/>
      <c r="AG64"/>
    </row>
    <row r="65" spans="1:33" ht="15.6">
      <c r="A65" s="39"/>
      <c r="B65" s="39">
        <f>+'Ark1'!C3561</f>
        <v>2023</v>
      </c>
      <c r="C65" s="94">
        <f>+'Ark1'!K3561</f>
        <v>7</v>
      </c>
      <c r="D65" s="94" t="str">
        <f t="shared" si="5"/>
        <v>Øko med kjeber</v>
      </c>
      <c r="E65" s="94">
        <f>+'Ark1'!D3561</f>
        <v>4</v>
      </c>
      <c r="F65" s="94" t="s">
        <v>493</v>
      </c>
      <c r="G65" s="89">
        <f>+'Ark1'!Q3561</f>
        <v>0</v>
      </c>
      <c r="H65" s="318">
        <f>+'Ark1'!R3561</f>
        <v>0</v>
      </c>
      <c r="I65" s="363" t="str">
        <f>IF(H65=0,"",'Ark1'!S3561)</f>
        <v/>
      </c>
      <c r="J65" s="86"/>
      <c r="K65" s="108" t="str">
        <f>+IF(H65=0,"",'Ark1'!AD3561)</f>
        <v/>
      </c>
      <c r="L65" s="108" t="str">
        <f>+IF(H65=0,"",'Ark1'!AE3561)</f>
        <v/>
      </c>
      <c r="M65" s="5" t="str">
        <f>IF(H65=0,"",'Ark1'!U3561)</f>
        <v/>
      </c>
      <c r="N65" s="88"/>
      <c r="O65" s="50" t="str">
        <f>IF(H65=0,"",'Ark1'!W3561)</f>
        <v/>
      </c>
      <c r="P65" s="180"/>
      <c r="Q65" s="108" t="str">
        <f>IF(H65=0,"",'Ark1'!X3561)</f>
        <v/>
      </c>
      <c r="R65" s="108" t="str">
        <f>IF(H65=0,"",'Ark1'!Y3561)</f>
        <v/>
      </c>
      <c r="S65" s="108" t="str">
        <f>IF(H65=0,"",'Ark1'!AA3561)</f>
        <v/>
      </c>
      <c r="T65" s="90" t="str">
        <f>IF(H65=0,"",'Ark1'!AB3561)</f>
        <v/>
      </c>
      <c r="U65" s="103" t="str">
        <f>+IF('Ark1'!AC3561=0,"",'Ark1'!AC3561)</f>
        <v/>
      </c>
      <c r="V65" s="103" t="str">
        <f t="shared" si="4"/>
        <v/>
      </c>
      <c r="W65" s="90" t="str">
        <f>IF(H65=0,"",'Ark1'!T3561)</f>
        <v/>
      </c>
      <c r="X65" s="108" t="str">
        <f>IF(H65=0,"",'Ark1'!V3561)</f>
        <v/>
      </c>
      <c r="Y65" s="39"/>
      <c r="Z65"/>
      <c r="AA65"/>
      <c r="AB65"/>
      <c r="AC65"/>
      <c r="AD65"/>
      <c r="AE65"/>
      <c r="AF65"/>
      <c r="AG65"/>
    </row>
    <row r="66" spans="1:33" ht="15.6">
      <c r="A66" s="39"/>
      <c r="B66" s="39">
        <f>+'Ark1'!C3562</f>
        <v>2023</v>
      </c>
      <c r="C66" s="94">
        <f>+'Ark1'!K3562</f>
        <v>7</v>
      </c>
      <c r="D66" s="94" t="str">
        <f t="shared" si="5"/>
        <v>Øko med kjeber</v>
      </c>
      <c r="E66" s="94">
        <f>+'Ark1'!D3562</f>
        <v>5</v>
      </c>
      <c r="F66" s="94" t="s">
        <v>377</v>
      </c>
      <c r="G66" s="89">
        <f>+'Ark1'!Q3562</f>
        <v>0</v>
      </c>
      <c r="H66" s="318">
        <f>+'Ark1'!R3562</f>
        <v>0</v>
      </c>
      <c r="I66" s="363" t="str">
        <f>IF(H66=0,"",'Ark1'!S3562)</f>
        <v/>
      </c>
      <c r="J66" s="86"/>
      <c r="K66" s="108" t="str">
        <f>+IF(H66=0,"",'Ark1'!AD3562)</f>
        <v/>
      </c>
      <c r="L66" s="108" t="str">
        <f>+IF(H66=0,"",'Ark1'!AE3562)</f>
        <v/>
      </c>
      <c r="M66" s="5" t="str">
        <f>IF(H66=0,"",'Ark1'!U3562)</f>
        <v/>
      </c>
      <c r="N66" s="88"/>
      <c r="O66" s="50" t="str">
        <f>IF(H66=0,"",'Ark1'!W3562)</f>
        <v/>
      </c>
      <c r="P66" s="180"/>
      <c r="Q66" s="108" t="str">
        <f>IF(H66=0,"",'Ark1'!X3562)</f>
        <v/>
      </c>
      <c r="R66" s="108" t="str">
        <f>IF(H66=0,"",'Ark1'!Y3562)</f>
        <v/>
      </c>
      <c r="S66" s="108" t="str">
        <f>IF(H66=0,"",'Ark1'!AA3562)</f>
        <v/>
      </c>
      <c r="T66" s="90" t="str">
        <f>IF(H66=0,"",'Ark1'!AB3562)</f>
        <v/>
      </c>
      <c r="U66" s="103" t="str">
        <f>+IF('Ark1'!AC3562=0,"",'Ark1'!AC3562)</f>
        <v/>
      </c>
      <c r="V66" s="103" t="str">
        <f t="shared" si="4"/>
        <v/>
      </c>
      <c r="W66" s="90" t="str">
        <f>IF(H66=0,"",'Ark1'!T3562)</f>
        <v/>
      </c>
      <c r="X66" s="108" t="str">
        <f>IF(H66=0,"",'Ark1'!V3562)</f>
        <v/>
      </c>
      <c r="Y66" s="39"/>
      <c r="Z66"/>
      <c r="AA66"/>
      <c r="AB66"/>
      <c r="AC66"/>
      <c r="AD66"/>
      <c r="AE66"/>
      <c r="AF66"/>
      <c r="AG66"/>
    </row>
    <row r="67" spans="1:33" ht="15.6">
      <c r="A67" s="39"/>
      <c r="B67" s="39">
        <f>+'Ark1'!C3563</f>
        <v>2023</v>
      </c>
      <c r="C67" s="94">
        <f>+'Ark1'!K3563</f>
        <v>7</v>
      </c>
      <c r="D67" s="94" t="str">
        <f t="shared" si="5"/>
        <v>Øko med kjeber</v>
      </c>
      <c r="E67" s="94">
        <f>+'Ark1'!D3563</f>
        <v>6</v>
      </c>
      <c r="F67" s="94" t="s">
        <v>494</v>
      </c>
      <c r="G67" s="89">
        <f>+'Ark1'!Q3563</f>
        <v>0</v>
      </c>
      <c r="H67" s="318">
        <f>+'Ark1'!R3563</f>
        <v>0</v>
      </c>
      <c r="I67" s="363" t="str">
        <f>IF(H67=0,"",'Ark1'!S3563)</f>
        <v/>
      </c>
      <c r="J67" s="86"/>
      <c r="K67" s="108" t="str">
        <f>+IF(H67=0,"",'Ark1'!AD3563)</f>
        <v/>
      </c>
      <c r="L67" s="108" t="str">
        <f>+IF(H67=0,"",'Ark1'!AE3563)</f>
        <v/>
      </c>
      <c r="M67" s="5" t="str">
        <f>IF(H67=0,"",'Ark1'!U3563)</f>
        <v/>
      </c>
      <c r="N67" s="88"/>
      <c r="O67" s="50" t="str">
        <f>IF(H67=0,"",'Ark1'!W3563)</f>
        <v/>
      </c>
      <c r="P67" s="180"/>
      <c r="Q67" s="108" t="str">
        <f>IF(H67=0,"",'Ark1'!X3563)</f>
        <v/>
      </c>
      <c r="R67" s="108" t="str">
        <f>IF(H67=0,"",'Ark1'!Y3563)</f>
        <v/>
      </c>
      <c r="S67" s="108" t="str">
        <f>IF(H67=0,"",'Ark1'!AA3563)</f>
        <v/>
      </c>
      <c r="T67" s="90" t="str">
        <f>IF(H67=0,"",'Ark1'!AB3563)</f>
        <v/>
      </c>
      <c r="U67" s="103" t="str">
        <f>+IF('Ark1'!AC3563=0,"",'Ark1'!AC3563)</f>
        <v/>
      </c>
      <c r="V67" s="103" t="str">
        <f t="shared" si="4"/>
        <v/>
      </c>
      <c r="W67" s="90" t="str">
        <f>IF(H67=0,"",'Ark1'!T3563)</f>
        <v/>
      </c>
      <c r="X67" s="108" t="str">
        <f>IF(H67=0,"",'Ark1'!V3563)</f>
        <v/>
      </c>
      <c r="Y67" s="39"/>
      <c r="Z67"/>
      <c r="AA67"/>
      <c r="AB67"/>
      <c r="AC67"/>
      <c r="AD67"/>
      <c r="AE67"/>
      <c r="AF67"/>
      <c r="AG67"/>
    </row>
    <row r="68" spans="1:33" ht="15.6">
      <c r="A68" s="39"/>
      <c r="B68" s="39">
        <f>+'Ark1'!C3564</f>
        <v>2023</v>
      </c>
      <c r="C68" s="94">
        <f>+'Ark1'!K3564</f>
        <v>7</v>
      </c>
      <c r="D68" s="94" t="str">
        <f t="shared" si="5"/>
        <v>Øko med kjeber</v>
      </c>
      <c r="E68" s="94">
        <f>+'Ark1'!D3564</f>
        <v>7</v>
      </c>
      <c r="F68" s="94" t="s">
        <v>495</v>
      </c>
      <c r="G68" s="89">
        <f>+'Ark1'!Q3564</f>
        <v>0</v>
      </c>
      <c r="H68" s="318">
        <f>+'Ark1'!R3564</f>
        <v>0</v>
      </c>
      <c r="I68" s="363" t="str">
        <f>IF(H68=0,"",'Ark1'!S3564)</f>
        <v/>
      </c>
      <c r="J68" s="86"/>
      <c r="K68" s="108" t="str">
        <f>+IF(H68=0,"",'Ark1'!AD3564)</f>
        <v/>
      </c>
      <c r="L68" s="108" t="str">
        <f>+IF(H68=0,"",'Ark1'!AE3564)</f>
        <v/>
      </c>
      <c r="M68" s="5" t="str">
        <f>IF(H68=0,"",'Ark1'!U3564)</f>
        <v/>
      </c>
      <c r="N68" s="88"/>
      <c r="O68" s="50" t="str">
        <f>IF(H68=0,"",'Ark1'!W3564)</f>
        <v/>
      </c>
      <c r="P68" s="180"/>
      <c r="Q68" s="108" t="str">
        <f>IF(H68=0,"",'Ark1'!X3564)</f>
        <v/>
      </c>
      <c r="R68" s="108" t="str">
        <f>IF(H68=0,"",'Ark1'!Y3564)</f>
        <v/>
      </c>
      <c r="S68" s="108" t="str">
        <f>IF(H68=0,"",'Ark1'!AA3564)</f>
        <v/>
      </c>
      <c r="T68" s="90" t="str">
        <f>IF(H68=0,"",'Ark1'!AB3564)</f>
        <v/>
      </c>
      <c r="U68" s="103" t="str">
        <f>+IF('Ark1'!AC3564=0,"",'Ark1'!AC3564)</f>
        <v/>
      </c>
      <c r="V68" s="103" t="str">
        <f t="shared" si="4"/>
        <v/>
      </c>
      <c r="W68" s="90" t="str">
        <f>IF(H68=0,"",'Ark1'!T3564)</f>
        <v/>
      </c>
      <c r="X68" s="108" t="str">
        <f>IF(H68=0,"",'Ark1'!V3564)</f>
        <v/>
      </c>
      <c r="Y68" s="39"/>
      <c r="Z68"/>
      <c r="AA68"/>
      <c r="AB68"/>
      <c r="AC68"/>
      <c r="AD68"/>
      <c r="AE68"/>
      <c r="AF68"/>
      <c r="AG68"/>
    </row>
    <row r="69" spans="1:33" ht="15.6">
      <c r="A69" s="39"/>
      <c r="B69" s="39">
        <f>+'Ark1'!C3565</f>
        <v>2023</v>
      </c>
      <c r="C69" s="94">
        <f>+'Ark1'!K3565</f>
        <v>7</v>
      </c>
      <c r="D69" s="94" t="str">
        <f t="shared" si="5"/>
        <v>Øko med kjeber</v>
      </c>
      <c r="E69" s="94">
        <f>+'Ark1'!D3565</f>
        <v>8</v>
      </c>
      <c r="F69" s="94" t="s">
        <v>496</v>
      </c>
      <c r="G69" s="89">
        <f>+'Ark1'!Q3565</f>
        <v>0</v>
      </c>
      <c r="H69" s="318">
        <f>+'Ark1'!R3565</f>
        <v>0</v>
      </c>
      <c r="I69" s="363" t="str">
        <f>IF(H69=0,"",'Ark1'!S3565)</f>
        <v/>
      </c>
      <c r="J69" s="86"/>
      <c r="K69" s="108" t="str">
        <f>+IF(H69=0,"",'Ark1'!AD3565)</f>
        <v/>
      </c>
      <c r="L69" s="108" t="str">
        <f>+IF(H69=0,"",'Ark1'!AE3565)</f>
        <v/>
      </c>
      <c r="M69" s="5" t="str">
        <f>IF(H69=0,"",'Ark1'!U3565)</f>
        <v/>
      </c>
      <c r="N69" s="88"/>
      <c r="O69" s="50" t="str">
        <f>IF(H69=0,"",'Ark1'!W3565)</f>
        <v/>
      </c>
      <c r="P69" s="180"/>
      <c r="Q69" s="108" t="str">
        <f>IF(H69=0,"",'Ark1'!X3565)</f>
        <v/>
      </c>
      <c r="R69" s="108" t="str">
        <f>IF(H69=0,"",'Ark1'!Y3565)</f>
        <v/>
      </c>
      <c r="S69" s="108" t="str">
        <f>IF(H69=0,"",'Ark1'!AA3565)</f>
        <v/>
      </c>
      <c r="T69" s="90" t="str">
        <f>IF(H69=0,"",'Ark1'!AB3565)</f>
        <v/>
      </c>
      <c r="U69" s="103" t="str">
        <f>+IF('Ark1'!AC3565=0,"",'Ark1'!AC3565)</f>
        <v/>
      </c>
      <c r="V69" s="103" t="str">
        <f t="shared" si="4"/>
        <v/>
      </c>
      <c r="W69" s="90" t="str">
        <f>IF(H69=0,"",'Ark1'!T3565)</f>
        <v/>
      </c>
      <c r="X69" s="108" t="str">
        <f>IF(H69=0,"",'Ark1'!V3565)</f>
        <v/>
      </c>
      <c r="Y69" s="39"/>
      <c r="Z69"/>
      <c r="AA69"/>
      <c r="AB69"/>
      <c r="AC69"/>
      <c r="AD69"/>
      <c r="AE69"/>
      <c r="AF69"/>
      <c r="AG69"/>
    </row>
    <row r="70" spans="1:33" ht="15.6">
      <c r="A70" s="39"/>
      <c r="B70" s="39">
        <f>+'Ark1'!C3566</f>
        <v>2023</v>
      </c>
      <c r="C70" s="94">
        <f>+'Ark1'!K3566</f>
        <v>7</v>
      </c>
      <c r="D70" s="94" t="str">
        <f t="shared" si="5"/>
        <v>Øko med kjeber</v>
      </c>
      <c r="E70" s="94">
        <f>+'Ark1'!D3566</f>
        <v>9</v>
      </c>
      <c r="F70" s="94" t="s">
        <v>497</v>
      </c>
      <c r="G70" s="89">
        <f>+'Ark1'!Q3566</f>
        <v>0</v>
      </c>
      <c r="H70" s="318">
        <f>+'Ark1'!R3566</f>
        <v>0</v>
      </c>
      <c r="I70" s="363" t="str">
        <f>IF(H70=0,"",'Ark1'!S3566)</f>
        <v/>
      </c>
      <c r="J70" s="86"/>
      <c r="K70" s="108" t="str">
        <f>+IF(H70=0,"",'Ark1'!AD3566)</f>
        <v/>
      </c>
      <c r="L70" s="108" t="str">
        <f>+IF(H70=0,"",'Ark1'!AE3566)</f>
        <v/>
      </c>
      <c r="M70" s="5" t="str">
        <f>IF(H70=0,"",'Ark1'!U3566)</f>
        <v/>
      </c>
      <c r="N70" s="88"/>
      <c r="O70" s="50" t="str">
        <f>IF(H70=0,"",'Ark1'!W3566)</f>
        <v/>
      </c>
      <c r="P70" s="180"/>
      <c r="Q70" s="108" t="str">
        <f>IF(H70=0,"",'Ark1'!X3566)</f>
        <v/>
      </c>
      <c r="R70" s="108" t="str">
        <f>IF(H70=0,"",'Ark1'!Y3566)</f>
        <v/>
      </c>
      <c r="S70" s="108" t="str">
        <f>IF(H70=0,"",'Ark1'!AA3566)</f>
        <v/>
      </c>
      <c r="T70" s="90" t="str">
        <f>IF(H70=0,"",'Ark1'!AB3566)</f>
        <v/>
      </c>
      <c r="U70" s="103" t="str">
        <f>+IF('Ark1'!AC3566=0,"",'Ark1'!AC3566)</f>
        <v/>
      </c>
      <c r="V70" s="103" t="str">
        <f t="shared" si="4"/>
        <v/>
      </c>
      <c r="W70" s="90" t="str">
        <f>IF(H70=0,"",'Ark1'!T3566)</f>
        <v/>
      </c>
      <c r="X70" s="108" t="str">
        <f>IF(H70=0,"",'Ark1'!V3566)</f>
        <v/>
      </c>
      <c r="Y70" s="39"/>
      <c r="Z70"/>
      <c r="AA70"/>
      <c r="AB70"/>
      <c r="AC70"/>
      <c r="AD70"/>
      <c r="AE70"/>
      <c r="AF70"/>
      <c r="AG70"/>
    </row>
    <row r="71" spans="1:33" ht="15.6">
      <c r="A71" s="39"/>
      <c r="B71" s="39">
        <f>+'Ark1'!C3567</f>
        <v>2023</v>
      </c>
      <c r="C71" s="94">
        <f>+'Ark1'!K3567</f>
        <v>7</v>
      </c>
      <c r="D71" s="94" t="str">
        <f t="shared" si="5"/>
        <v>Øko med kjeber</v>
      </c>
      <c r="E71" s="94">
        <f>+'Ark1'!D3567</f>
        <v>10</v>
      </c>
      <c r="F71" s="94" t="s">
        <v>498</v>
      </c>
      <c r="G71" s="89">
        <f>+'Ark1'!Q3567</f>
        <v>0</v>
      </c>
      <c r="H71" s="318">
        <f>+'Ark1'!R3567</f>
        <v>0</v>
      </c>
      <c r="I71" s="363" t="str">
        <f>IF(H71=0,"",'Ark1'!S3567)</f>
        <v/>
      </c>
      <c r="J71" s="86"/>
      <c r="K71" s="108" t="str">
        <f>+IF(H71=0,"",'Ark1'!AD3567)</f>
        <v/>
      </c>
      <c r="L71" s="108" t="str">
        <f>+IF(H71=0,"",'Ark1'!AE3567)</f>
        <v/>
      </c>
      <c r="M71" s="5" t="str">
        <f>IF(H71=0,"",'Ark1'!U3567)</f>
        <v/>
      </c>
      <c r="N71" s="88"/>
      <c r="O71" s="50" t="str">
        <f>IF(H71=0,"",'Ark1'!W3567)</f>
        <v/>
      </c>
      <c r="P71" s="180"/>
      <c r="Q71" s="108" t="str">
        <f>IF(H71=0,"",'Ark1'!X3567)</f>
        <v/>
      </c>
      <c r="R71" s="108" t="str">
        <f>IF(H71=0,"",'Ark1'!Y3567)</f>
        <v/>
      </c>
      <c r="S71" s="108" t="str">
        <f>IF(H71=0,"",'Ark1'!AA3567)</f>
        <v/>
      </c>
      <c r="T71" s="90" t="str">
        <f>IF(H71=0,"",'Ark1'!AB3567)</f>
        <v/>
      </c>
      <c r="U71" s="103" t="str">
        <f>+IF('Ark1'!AC3567=0,"",'Ark1'!AC3567)</f>
        <v/>
      </c>
      <c r="V71" s="103" t="str">
        <f t="shared" si="4"/>
        <v/>
      </c>
      <c r="W71" s="90" t="str">
        <f>IF(H71=0,"",'Ark1'!T3567)</f>
        <v/>
      </c>
      <c r="X71" s="108" t="str">
        <f>IF(H71=0,"",'Ark1'!V3567)</f>
        <v/>
      </c>
      <c r="Y71" s="39"/>
      <c r="Z71"/>
      <c r="AA71"/>
      <c r="AB71"/>
      <c r="AC71"/>
      <c r="AD71"/>
      <c r="AE71"/>
      <c r="AF71"/>
      <c r="AG71"/>
    </row>
    <row r="72" spans="1:33" ht="15.6">
      <c r="A72" s="39"/>
      <c r="B72" s="39">
        <f>+'Ark1'!C3568</f>
        <v>2023</v>
      </c>
      <c r="C72" s="94">
        <f>+'Ark1'!K3568</f>
        <v>7</v>
      </c>
      <c r="D72" s="94" t="str">
        <f t="shared" si="5"/>
        <v>Øko med kjeber</v>
      </c>
      <c r="E72" s="94">
        <f>+'Ark1'!D3568</f>
        <v>11</v>
      </c>
      <c r="F72" s="94" t="s">
        <v>499</v>
      </c>
      <c r="G72" s="89">
        <f>+'Ark1'!Q3568</f>
        <v>0</v>
      </c>
      <c r="H72" s="318">
        <f>+'Ark1'!R3568</f>
        <v>0</v>
      </c>
      <c r="I72" s="363" t="str">
        <f>IF(H72=0,"",'Ark1'!S3568)</f>
        <v/>
      </c>
      <c r="J72" s="86"/>
      <c r="K72" s="108" t="str">
        <f>+IF(H72=0,"",'Ark1'!AD3568)</f>
        <v/>
      </c>
      <c r="L72" s="108" t="str">
        <f>+IF(H72=0,"",'Ark1'!AE3568)</f>
        <v/>
      </c>
      <c r="M72" s="5" t="str">
        <f>IF(H72=0,"",'Ark1'!U3568)</f>
        <v/>
      </c>
      <c r="N72" s="88"/>
      <c r="O72" s="50" t="str">
        <f>IF(H72=0,"",'Ark1'!W3568)</f>
        <v/>
      </c>
      <c r="P72" s="180"/>
      <c r="Q72" s="108" t="str">
        <f>IF(H72=0,"",'Ark1'!X3568)</f>
        <v/>
      </c>
      <c r="R72" s="108" t="str">
        <f>IF(H72=0,"",'Ark1'!Y3568)</f>
        <v/>
      </c>
      <c r="S72" s="108" t="str">
        <f>IF(H72=0,"",'Ark1'!AA3568)</f>
        <v/>
      </c>
      <c r="T72" s="90" t="str">
        <f>IF(H72=0,"",'Ark1'!AB3568)</f>
        <v/>
      </c>
      <c r="U72" s="103" t="str">
        <f>+IF('Ark1'!AC3568=0,"",'Ark1'!AC3568)</f>
        <v/>
      </c>
      <c r="V72" s="103" t="str">
        <f t="shared" si="4"/>
        <v/>
      </c>
      <c r="W72" s="90" t="str">
        <f>IF(H72=0,"",'Ark1'!T3568)</f>
        <v/>
      </c>
      <c r="X72" s="108" t="str">
        <f>IF(H72=0,"",'Ark1'!V3568)</f>
        <v/>
      </c>
      <c r="Y72" s="39"/>
      <c r="Z72"/>
      <c r="AA72"/>
      <c r="AB72"/>
      <c r="AC72"/>
      <c r="AD72"/>
      <c r="AE72"/>
      <c r="AF72"/>
      <c r="AG72"/>
    </row>
    <row r="73" spans="1:33" ht="17.25" customHeight="1">
      <c r="A73" s="39"/>
      <c r="B73" s="39">
        <f>+'Ark1'!C3569</f>
        <v>2023</v>
      </c>
      <c r="C73" s="94">
        <f>+'Ark1'!K3569</f>
        <v>7</v>
      </c>
      <c r="D73" s="94" t="str">
        <f t="shared" si="5"/>
        <v>Øko med kjeber</v>
      </c>
      <c r="E73" s="94">
        <f>+'Ark1'!D3569</f>
        <v>12</v>
      </c>
      <c r="F73" s="94" t="s">
        <v>500</v>
      </c>
      <c r="G73" s="89">
        <f>+'Ark1'!Q3569</f>
        <v>0</v>
      </c>
      <c r="H73" s="318">
        <f>+'Ark1'!R3569</f>
        <v>0</v>
      </c>
      <c r="I73" s="363" t="str">
        <f>IF(H73=0,"",'Ark1'!S3569)</f>
        <v/>
      </c>
      <c r="J73" s="86"/>
      <c r="K73" s="108" t="str">
        <f>+IF(H73=0,"",'Ark1'!AD3569)</f>
        <v/>
      </c>
      <c r="L73" s="108" t="str">
        <f>+IF(H73=0,"",'Ark1'!AE3569)</f>
        <v/>
      </c>
      <c r="M73" s="5" t="str">
        <f>IF(H73=0,"",'Ark1'!U3569)</f>
        <v/>
      </c>
      <c r="N73" s="88"/>
      <c r="O73" s="50" t="str">
        <f>IF(H73=0,"",'Ark1'!W3569)</f>
        <v/>
      </c>
      <c r="P73" s="180"/>
      <c r="Q73" s="108" t="str">
        <f>IF(H73=0,"",'Ark1'!X3569)</f>
        <v/>
      </c>
      <c r="R73" s="108" t="str">
        <f>IF(H73=0,"",'Ark1'!Y3569)</f>
        <v/>
      </c>
      <c r="S73" s="108" t="str">
        <f>IF(H73=0,"",'Ark1'!AA3569)</f>
        <v/>
      </c>
      <c r="T73" s="90" t="str">
        <f>IF(H73=0,"",'Ark1'!AB3569)</f>
        <v/>
      </c>
      <c r="U73" s="103" t="str">
        <f>+IF('Ark1'!AC3569=0,"",'Ark1'!AC3569)</f>
        <v/>
      </c>
      <c r="V73" s="103" t="str">
        <f t="shared" si="4"/>
        <v/>
      </c>
      <c r="W73" s="90" t="str">
        <f>IF(H73=0,"",'Ark1'!T3569)</f>
        <v/>
      </c>
      <c r="X73" s="108" t="str">
        <f>IF(H73=0,"",'Ark1'!V3569)</f>
        <v/>
      </c>
      <c r="Y73" s="39"/>
      <c r="Z73"/>
      <c r="AA73"/>
      <c r="AB73"/>
      <c r="AC73"/>
      <c r="AD73"/>
      <c r="AE73"/>
      <c r="AF73"/>
      <c r="AG73"/>
    </row>
    <row r="74" spans="1:33" ht="17.25" customHeight="1">
      <c r="A74" s="39"/>
      <c r="B74" s="39"/>
      <c r="C74" s="39"/>
      <c r="D74" s="39"/>
      <c r="E74" s="39"/>
      <c r="F74" s="39"/>
      <c r="G74" s="39"/>
      <c r="H74" s="307"/>
      <c r="I74" s="307"/>
      <c r="J74" s="86"/>
      <c r="K74" s="39"/>
      <c r="L74" s="39"/>
      <c r="M74" s="39"/>
      <c r="N74" s="88"/>
      <c r="O74" s="115"/>
      <c r="P74" s="115"/>
      <c r="Q74" s="39"/>
      <c r="R74" s="39"/>
      <c r="S74" s="39"/>
      <c r="T74" s="39"/>
      <c r="U74" s="39"/>
      <c r="V74" s="39"/>
      <c r="W74" s="39"/>
      <c r="X74" s="39"/>
      <c r="Y74" s="39"/>
      <c r="Z74"/>
      <c r="AA74"/>
      <c r="AB74"/>
      <c r="AC74"/>
      <c r="AD74"/>
      <c r="AE74"/>
      <c r="AF74"/>
      <c r="AG74"/>
    </row>
    <row r="75" spans="1:33" ht="15.6">
      <c r="A75" s="39"/>
      <c r="B75" s="39">
        <f>+'Ark1'!C3570</f>
        <v>2023</v>
      </c>
      <c r="C75" s="94">
        <f>+'Ark1'!K3570</f>
        <v>8</v>
      </c>
      <c r="D75" s="94" t="str">
        <f>+Variant!D16</f>
        <v>Økologisk</v>
      </c>
      <c r="E75" s="94">
        <f>+'Ark1'!D3570</f>
        <v>1</v>
      </c>
      <c r="F75" s="94" t="s">
        <v>490</v>
      </c>
      <c r="G75" s="89">
        <f>+'Ark1'!Q3570</f>
        <v>5</v>
      </c>
      <c r="H75" s="318">
        <f>+'Ark1'!R3570</f>
        <v>263</v>
      </c>
      <c r="I75" s="363">
        <f>IF(H75=0,"",'Ark1'!S3570)</f>
        <v>263</v>
      </c>
      <c r="J75" s="86"/>
      <c r="K75" s="108">
        <f>+IF(H75=0,"",'Ark1'!AD3570)</f>
        <v>0.20114568913430872</v>
      </c>
      <c r="L75" s="108">
        <f>+IF(H75=0,"",'Ark1'!AE3570)</f>
        <v>0.20746199711572752</v>
      </c>
      <c r="M75" s="5">
        <f>IF(H75=0,"",'Ark1'!U3570)</f>
        <v>59.475285171102641</v>
      </c>
      <c r="N75" s="88"/>
      <c r="O75" s="50">
        <f>IF(H75=0,"",'Ark1'!W3570)</f>
        <v>87.957034220532307</v>
      </c>
      <c r="P75" s="180"/>
      <c r="Q75" s="108">
        <f>IF(H75=0,"",'Ark1'!X3570)</f>
        <v>0</v>
      </c>
      <c r="R75" s="108">
        <f>IF(H75=0,"",'Ark1'!Y3570)</f>
        <v>0</v>
      </c>
      <c r="S75" s="108">
        <f>IF(H75=0,"",'Ark1'!AA3570)</f>
        <v>12.325571503064763</v>
      </c>
      <c r="T75" s="90">
        <f>IF(H75=0,"",'Ark1'!AB3570)</f>
        <v>2.2952996719549819</v>
      </c>
      <c r="U75" s="103">
        <f>+IF('Ark1'!AC3570=0,"",'Ark1'!AC3570)</f>
        <v>-25.57528249405367</v>
      </c>
      <c r="V75" s="103">
        <f>+(IF(H75=0,"",I75/G75))</f>
        <v>52.6</v>
      </c>
      <c r="W75" s="90">
        <f>IF(H75=0,"",'Ark1'!T3570)</f>
        <v>6.775665399239541</v>
      </c>
      <c r="X75" s="108">
        <f>IF(H75=0,"",'Ark1'!V3570)</f>
        <v>95.294728299601587</v>
      </c>
      <c r="Y75" s="39"/>
      <c r="Z75"/>
      <c r="AA75"/>
      <c r="AB75"/>
      <c r="AC75"/>
      <c r="AD75"/>
      <c r="AE75"/>
      <c r="AF75"/>
      <c r="AG75"/>
    </row>
    <row r="76" spans="1:33" ht="15.6">
      <c r="A76" s="39"/>
      <c r="B76" s="39">
        <f>+'Ark1'!C3571</f>
        <v>2023</v>
      </c>
      <c r="C76" s="94">
        <f>+'Ark1'!K3571</f>
        <v>8</v>
      </c>
      <c r="D76" s="94" t="str">
        <f>+D75</f>
        <v>Økologisk</v>
      </c>
      <c r="E76" s="94">
        <f>+'Ark1'!D3571</f>
        <v>2</v>
      </c>
      <c r="F76" s="94" t="s">
        <v>491</v>
      </c>
      <c r="G76" s="89">
        <f>+'Ark1'!Q3571</f>
        <v>4</v>
      </c>
      <c r="H76" s="318">
        <f>+'Ark1'!R3571</f>
        <v>160</v>
      </c>
      <c r="I76" s="363">
        <f>IF(H76=0,"",'Ark1'!S3571)</f>
        <v>160</v>
      </c>
      <c r="J76" s="86"/>
      <c r="K76" s="108">
        <f>+IF(H76=0,"",'Ark1'!AD3571)</f>
        <v>0.14544528984519173</v>
      </c>
      <c r="L76" s="108">
        <f>+IF(H76=0,"",'Ark1'!AE3571)</f>
        <v>0.14316015740509055</v>
      </c>
      <c r="M76" s="5">
        <f>IF(H76=0,"",'Ark1'!U3571)</f>
        <v>59.831249999999997</v>
      </c>
      <c r="N76" s="88"/>
      <c r="O76" s="50">
        <f>IF(H76=0,"",'Ark1'!W3571)</f>
        <v>83.077500000000001</v>
      </c>
      <c r="P76" s="180"/>
      <c r="Q76" s="108">
        <f>IF(H76=0,"",'Ark1'!X3571)</f>
        <v>0</v>
      </c>
      <c r="R76" s="108">
        <f>IF(H76=0,"",'Ark1'!Y3571)</f>
        <v>0</v>
      </c>
      <c r="S76" s="108">
        <f>IF(H76=0,"",'Ark1'!AA3571)</f>
        <v>7.9057332835102052</v>
      </c>
      <c r="T76" s="90">
        <f>IF(H76=0,"",'Ark1'!AB3571)</f>
        <v>2.0006932392299874</v>
      </c>
      <c r="U76" s="103">
        <f>+IF('Ark1'!AC3571=0,"",'Ark1'!AC3571)</f>
        <v>-16.564807691537251</v>
      </c>
      <c r="V76" s="103">
        <f t="shared" ref="V76:V86" si="6">+(IF(H76=0,"",I76/G76))</f>
        <v>40</v>
      </c>
      <c r="W76" s="90">
        <f>IF(H76=0,"",'Ark1'!T3571)</f>
        <v>6</v>
      </c>
      <c r="X76" s="108">
        <f>IF(H76=0,"",'Ark1'!V3571)</f>
        <v>90.008125677139674</v>
      </c>
      <c r="Y76" s="39"/>
      <c r="Z76"/>
      <c r="AA76"/>
      <c r="AB76"/>
      <c r="AC76"/>
      <c r="AD76"/>
      <c r="AE76"/>
      <c r="AF76"/>
      <c r="AG76"/>
    </row>
    <row r="77" spans="1:33" ht="15.6">
      <c r="A77" s="39"/>
      <c r="B77" s="39">
        <f>+'Ark1'!C3572</f>
        <v>2023</v>
      </c>
      <c r="C77" s="94">
        <f>+'Ark1'!K3572</f>
        <v>8</v>
      </c>
      <c r="D77" s="94" t="str">
        <f t="shared" ref="D77:D86" si="7">+D76</f>
        <v>Økologisk</v>
      </c>
      <c r="E77" s="94">
        <f>+'Ark1'!D3572</f>
        <v>3</v>
      </c>
      <c r="F77" s="94" t="s">
        <v>492</v>
      </c>
      <c r="G77" s="89">
        <f>+'Ark1'!Q3572</f>
        <v>9</v>
      </c>
      <c r="H77" s="318">
        <f>+'Ark1'!R3572</f>
        <v>343</v>
      </c>
      <c r="I77" s="363">
        <f>IF(H77=0,"",'Ark1'!S3572)</f>
        <v>343</v>
      </c>
      <c r="J77" s="86"/>
      <c r="K77" s="108">
        <f>+IF(H77=0,"",'Ark1'!AD3572)</f>
        <v>0.25868245408952073</v>
      </c>
      <c r="L77" s="108">
        <f>+IF(H77=0,"",'Ark1'!AE3572)</f>
        <v>0.28363929111392538</v>
      </c>
      <c r="M77" s="5">
        <f>IF(H77=0,"",'Ark1'!U3572)</f>
        <v>59.233236151603506</v>
      </c>
      <c r="N77" s="88"/>
      <c r="O77" s="50">
        <f>IF(H77=0,"",'Ark1'!W3572)</f>
        <v>92.22215743440232</v>
      </c>
      <c r="P77" s="180"/>
      <c r="Q77" s="108">
        <f>IF(H77=0,"",'Ark1'!X3572)</f>
        <v>0</v>
      </c>
      <c r="R77" s="108">
        <f>IF(H77=0,"",'Ark1'!Y3572)</f>
        <v>0</v>
      </c>
      <c r="S77" s="108">
        <f>IF(H77=0,"",'Ark1'!AA3572)</f>
        <v>11.708317494519649</v>
      </c>
      <c r="T77" s="90">
        <f>IF(H77=0,"",'Ark1'!AB3572)</f>
        <v>3.1555130652819465</v>
      </c>
      <c r="U77" s="103">
        <f>+IF('Ark1'!AC3572=0,"",'Ark1'!AC3572)</f>
        <v>-30.900816845679095</v>
      </c>
      <c r="V77" s="103">
        <f t="shared" si="6"/>
        <v>38.111111111111114</v>
      </c>
      <c r="W77" s="90">
        <f>IF(H77=0,"",'Ark1'!T3572)</f>
        <v>6.612244897959183</v>
      </c>
      <c r="X77" s="108">
        <f>IF(H77=0,"",'Ark1'!V3572)</f>
        <v>99.915663525896321</v>
      </c>
      <c r="Y77" s="39"/>
      <c r="Z77"/>
      <c r="AA77"/>
      <c r="AB77"/>
      <c r="AC77"/>
      <c r="AD77"/>
      <c r="AE77"/>
      <c r="AF77"/>
      <c r="AG77"/>
    </row>
    <row r="78" spans="1:33" ht="15.6">
      <c r="A78" s="39"/>
      <c r="B78" s="39">
        <f>+'Ark1'!C3573</f>
        <v>2023</v>
      </c>
      <c r="C78" s="94">
        <f>+'Ark1'!K3573</f>
        <v>8</v>
      </c>
      <c r="D78" s="94" t="str">
        <f t="shared" si="7"/>
        <v>Økologisk</v>
      </c>
      <c r="E78" s="94">
        <f>+'Ark1'!D3573</f>
        <v>4</v>
      </c>
      <c r="F78" s="94" t="s">
        <v>493</v>
      </c>
      <c r="G78" s="89">
        <f>+'Ark1'!Q3573</f>
        <v>8</v>
      </c>
      <c r="H78" s="318">
        <f>+'Ark1'!R3573</f>
        <v>181</v>
      </c>
      <c r="I78" s="363">
        <f>IF(H78=0,"",'Ark1'!S3573)</f>
        <v>181</v>
      </c>
      <c r="J78" s="86"/>
      <c r="K78" s="108">
        <f>+IF(H78=0,"",'Ark1'!AD3573)</f>
        <v>0.17178216882106179</v>
      </c>
      <c r="L78" s="108">
        <f>+IF(H78=0,"",'Ark1'!AE3573)</f>
        <v>0.17949556088157484</v>
      </c>
      <c r="M78" s="5">
        <f>IF(H78=0,"",'Ark1'!U3573)</f>
        <v>59.944751381215475</v>
      </c>
      <c r="N78" s="88"/>
      <c r="O78" s="50">
        <f>IF(H78=0,"",'Ark1'!W3573)</f>
        <v>89.316574585635379</v>
      </c>
      <c r="P78" s="180"/>
      <c r="Q78" s="108">
        <f>IF(H78=0,"",'Ark1'!X3573)</f>
        <v>0</v>
      </c>
      <c r="R78" s="108">
        <f>IF(H78=0,"",'Ark1'!Y3573)</f>
        <v>0</v>
      </c>
      <c r="S78" s="108">
        <f>IF(H78=0,"",'Ark1'!AA3573)</f>
        <v>9.5386130882717062</v>
      </c>
      <c r="T78" s="90">
        <f>IF(H78=0,"",'Ark1'!AB3573)</f>
        <v>3.2969494638101993</v>
      </c>
      <c r="U78" s="103">
        <f>+IF('Ark1'!AC3573=0,"",'Ark1'!AC3573)</f>
        <v>-4.4822148742466652</v>
      </c>
      <c r="V78" s="103">
        <f t="shared" si="6"/>
        <v>22.625</v>
      </c>
      <c r="W78" s="90">
        <f>IF(H78=0,"",'Ark1'!T3573)</f>
        <v>5.6022099447513822</v>
      </c>
      <c r="X78" s="108">
        <f>IF(H78=0,"",'Ark1'!V3573)</f>
        <v>96.767686441641757</v>
      </c>
      <c r="Y78" s="39"/>
      <c r="Z78"/>
      <c r="AA78"/>
      <c r="AB78"/>
      <c r="AC78"/>
      <c r="AD78"/>
      <c r="AE78"/>
      <c r="AF78"/>
      <c r="AG78"/>
    </row>
    <row r="79" spans="1:33" ht="15.6">
      <c r="A79" s="39"/>
      <c r="B79" s="39">
        <f>+'Ark1'!C3574</f>
        <v>2023</v>
      </c>
      <c r="C79" s="94">
        <f>+'Ark1'!K3574</f>
        <v>8</v>
      </c>
      <c r="D79" s="94" t="str">
        <f t="shared" si="7"/>
        <v>Økologisk</v>
      </c>
      <c r="E79" s="94">
        <f>+'Ark1'!D3574</f>
        <v>5</v>
      </c>
      <c r="F79" s="94" t="s">
        <v>377</v>
      </c>
      <c r="G79" s="89">
        <f>+'Ark1'!Q3574</f>
        <v>10</v>
      </c>
      <c r="H79" s="318">
        <f>+'Ark1'!R3574</f>
        <v>298</v>
      </c>
      <c r="I79" s="363">
        <f>IF(H79=0,"",'Ark1'!S3574)</f>
        <v>298</v>
      </c>
      <c r="J79" s="86"/>
      <c r="K79" s="108">
        <f>+IF(H79=0,"",'Ark1'!AD3574)</f>
        <v>0.23907706625162459</v>
      </c>
      <c r="L79" s="108">
        <f>+IF(H79=0,"",'Ark1'!AE3574)</f>
        <v>0.25111644083052298</v>
      </c>
      <c r="M79" s="5">
        <f>IF(H79=0,"",'Ark1'!U3574)</f>
        <v>60.087248322147651</v>
      </c>
      <c r="N79" s="88"/>
      <c r="O79" s="50">
        <f>IF(H79=0,"",'Ark1'!W3574)</f>
        <v>88.854026845637577</v>
      </c>
      <c r="P79" s="180"/>
      <c r="Q79" s="108">
        <f>IF(H79=0,"",'Ark1'!X3574)</f>
        <v>0</v>
      </c>
      <c r="R79" s="108">
        <f>IF(H79=0,"",'Ark1'!Y3574)</f>
        <v>0</v>
      </c>
      <c r="S79" s="108">
        <f>IF(H79=0,"",'Ark1'!AA3574)</f>
        <v>11.164751605628778</v>
      </c>
      <c r="T79" s="90">
        <f>IF(H79=0,"",'Ark1'!AB3574)</f>
        <v>2.5235345562239928</v>
      </c>
      <c r="U79" s="103">
        <f>+IF('Ark1'!AC3574=0,"",'Ark1'!AC3574)</f>
        <v>-32.093750873957674</v>
      </c>
      <c r="V79" s="103">
        <f t="shared" si="6"/>
        <v>29.8</v>
      </c>
      <c r="W79" s="90">
        <f>IF(H79=0,"",'Ark1'!T3574)</f>
        <v>4.8523489932885919</v>
      </c>
      <c r="X79" s="108">
        <f>IF(H79=0,"",'Ark1'!V3574)</f>
        <v>96.266551295382015</v>
      </c>
      <c r="Y79" s="39"/>
      <c r="Z79"/>
      <c r="AA79"/>
      <c r="AB79"/>
      <c r="AC79"/>
      <c r="AD79"/>
      <c r="AE79"/>
      <c r="AF79"/>
      <c r="AG79"/>
    </row>
    <row r="80" spans="1:33" ht="15.6">
      <c r="A80" s="39"/>
      <c r="B80" s="39">
        <f>+'Ark1'!C3575</f>
        <v>2023</v>
      </c>
      <c r="C80" s="94">
        <f>+'Ark1'!K3575</f>
        <v>8</v>
      </c>
      <c r="D80" s="94" t="str">
        <f t="shared" si="7"/>
        <v>Økologisk</v>
      </c>
      <c r="E80" s="94">
        <f>+'Ark1'!D3575</f>
        <v>6</v>
      </c>
      <c r="F80" s="94" t="s">
        <v>494</v>
      </c>
      <c r="G80" s="89">
        <f>+'Ark1'!Q3575</f>
        <v>8</v>
      </c>
      <c r="H80" s="318">
        <f>+'Ark1'!R3575</f>
        <v>523</v>
      </c>
      <c r="I80" s="363">
        <f>IF(H80=0,"",'Ark1'!S3575)</f>
        <v>523</v>
      </c>
      <c r="J80" s="86"/>
      <c r="K80" s="108">
        <f>+IF(H80=0,"",'Ark1'!AD3575)</f>
        <v>0.40419497190729009</v>
      </c>
      <c r="L80" s="108">
        <f>+IF(H80=0,"",'Ark1'!AE3575)</f>
        <v>0.43266402786919872</v>
      </c>
      <c r="M80" s="5">
        <f>IF(H80=0,"",'Ark1'!U3575)</f>
        <v>58.95793499043976</v>
      </c>
      <c r="N80" s="88"/>
      <c r="O80" s="50">
        <f>IF(H80=0,"",'Ark1'!W3575)</f>
        <v>90.023709369024971</v>
      </c>
      <c r="P80" s="180"/>
      <c r="Q80" s="108">
        <f>IF(H80=0,"",'Ark1'!X3575)</f>
        <v>0</v>
      </c>
      <c r="R80" s="108">
        <f>IF(H80=0,"",'Ark1'!Y3575)</f>
        <v>0</v>
      </c>
      <c r="S80" s="108">
        <f>IF(H80=0,"",'Ark1'!AA3575)</f>
        <v>9.358511223526417</v>
      </c>
      <c r="T80" s="90">
        <f>IF(H80=0,"",'Ark1'!AB3575)</f>
        <v>2.9421037236681582</v>
      </c>
      <c r="U80" s="103">
        <f>+IF('Ark1'!AC3575=0,"",'Ark1'!AC3575)</f>
        <v>-35.405778586431992</v>
      </c>
      <c r="V80" s="103">
        <f t="shared" si="6"/>
        <v>65.375</v>
      </c>
      <c r="W80" s="90">
        <f>IF(H80=0,"",'Ark1'!T3575)</f>
        <v>6.9636711281070722</v>
      </c>
      <c r="X80" s="108">
        <f>IF(H80=0,"",'Ark1'!V3575)</f>
        <v>97.533812967524298</v>
      </c>
      <c r="Y80" s="39"/>
      <c r="Z80"/>
      <c r="AA80"/>
      <c r="AB80"/>
      <c r="AC80"/>
      <c r="AD80"/>
      <c r="AE80"/>
      <c r="AF80"/>
      <c r="AG80"/>
    </row>
    <row r="81" spans="1:36" ht="15.6">
      <c r="A81" s="39"/>
      <c r="B81" s="39">
        <f>+'Ark1'!C3576</f>
        <v>2023</v>
      </c>
      <c r="C81" s="94">
        <f>+'Ark1'!K3576</f>
        <v>8</v>
      </c>
      <c r="D81" s="94" t="str">
        <f t="shared" si="7"/>
        <v>Økologisk</v>
      </c>
      <c r="E81" s="94">
        <f>+'Ark1'!D3576</f>
        <v>7</v>
      </c>
      <c r="F81" s="94" t="s">
        <v>495</v>
      </c>
      <c r="G81" s="89">
        <f>+'Ark1'!Q3576</f>
        <v>6</v>
      </c>
      <c r="H81" s="318">
        <f>+'Ark1'!R3576</f>
        <v>232</v>
      </c>
      <c r="I81" s="363">
        <f>IF(H81=0,"",'Ark1'!S3576)</f>
        <v>232</v>
      </c>
      <c r="J81" s="86"/>
      <c r="K81" s="108">
        <f>+IF(H81=0,"",'Ark1'!AD3576)</f>
        <v>0.19110536330612279</v>
      </c>
      <c r="L81" s="108">
        <f>+IF(H81=0,"",'Ark1'!AE3576)</f>
        <v>0.19878904605978703</v>
      </c>
      <c r="M81" s="5">
        <f>IF(H81=0,"",'Ark1'!U3576)</f>
        <v>58.668103448275858</v>
      </c>
      <c r="N81" s="88"/>
      <c r="O81" s="50">
        <f>IF(H81=0,"",'Ark1'!W3576)</f>
        <v>86.798275862068891</v>
      </c>
      <c r="P81" s="180"/>
      <c r="Q81" s="108">
        <f>IF(H81=0,"",'Ark1'!X3576)</f>
        <v>0</v>
      </c>
      <c r="R81" s="108">
        <f>IF(H81=0,"",'Ark1'!Y3576)</f>
        <v>0</v>
      </c>
      <c r="S81" s="108">
        <f>IF(H81=0,"",'Ark1'!AA3576)</f>
        <v>13.161631035328281</v>
      </c>
      <c r="T81" s="90">
        <f>IF(H81=0,"",'Ark1'!AB3576)</f>
        <v>2.6921373106962205</v>
      </c>
      <c r="U81" s="103">
        <f>+IF('Ark1'!AC3576=0,"",'Ark1'!AC3576)</f>
        <v>-44.461538618587497</v>
      </c>
      <c r="V81" s="103">
        <f t="shared" si="6"/>
        <v>38.666666666666664</v>
      </c>
      <c r="W81" s="90">
        <f>IF(H81=0,"",'Ark1'!T3576)</f>
        <v>8.1293103448275854</v>
      </c>
      <c r="X81" s="108">
        <f>IF(H81=0,"",'Ark1'!V3576)</f>
        <v>94.03930212575186</v>
      </c>
      <c r="Y81" s="39"/>
      <c r="Z81"/>
      <c r="AA81"/>
      <c r="AB81"/>
      <c r="AC81"/>
      <c r="AD81"/>
      <c r="AE81"/>
      <c r="AF81"/>
      <c r="AG81"/>
    </row>
    <row r="82" spans="1:36" ht="15.6">
      <c r="A82" s="39"/>
      <c r="B82" s="39">
        <f>+'Ark1'!C3577</f>
        <v>2023</v>
      </c>
      <c r="C82" s="94">
        <f>+'Ark1'!K3577</f>
        <v>8</v>
      </c>
      <c r="D82" s="94" t="str">
        <f t="shared" si="7"/>
        <v>Økologisk</v>
      </c>
      <c r="E82" s="94">
        <f>+'Ark1'!D3577</f>
        <v>8</v>
      </c>
      <c r="F82" s="94" t="s">
        <v>496</v>
      </c>
      <c r="G82" s="89">
        <f>+'Ark1'!Q3577</f>
        <v>9</v>
      </c>
      <c r="H82" s="318">
        <f>+'Ark1'!R3577</f>
        <v>301</v>
      </c>
      <c r="I82" s="363">
        <f>IF(H82=0,"",'Ark1'!S3577)</f>
        <v>301</v>
      </c>
      <c r="J82" s="86"/>
      <c r="K82" s="108">
        <f>+IF(H82=0,"",'Ark1'!AD3577)</f>
        <v>0.23254196957640275</v>
      </c>
      <c r="L82" s="108">
        <f>+IF(H82=0,"",'Ark1'!AE3577)</f>
        <v>0.25164992604189079</v>
      </c>
      <c r="M82" s="5">
        <f>IF(H82=0,"",'Ark1'!U3577)</f>
        <v>58.043189368770754</v>
      </c>
      <c r="N82" s="88"/>
      <c r="O82" s="50">
        <f>IF(H82=0,"",'Ark1'!W3577)</f>
        <v>90.362790697674399</v>
      </c>
      <c r="P82" s="180"/>
      <c r="Q82" s="108">
        <f>IF(H82=0,"",'Ark1'!X3577)</f>
        <v>0</v>
      </c>
      <c r="R82" s="108">
        <f>IF(H82=0,"",'Ark1'!Y3577)</f>
        <v>0</v>
      </c>
      <c r="S82" s="108">
        <f>IF(H82=0,"",'Ark1'!AA3577)</f>
        <v>9.4247365298552168</v>
      </c>
      <c r="T82" s="90">
        <f>IF(H82=0,"",'Ark1'!AB3577)</f>
        <v>2.9707536423174408</v>
      </c>
      <c r="U82" s="103">
        <f>+IF('Ark1'!AC3577=0,"",'Ark1'!AC3577)</f>
        <v>-30.242601070906872</v>
      </c>
      <c r="V82" s="103">
        <f t="shared" si="6"/>
        <v>33.444444444444443</v>
      </c>
      <c r="W82" s="90">
        <f>IF(H82=0,"",'Ark1'!T3577)</f>
        <v>9.0066445182724255</v>
      </c>
      <c r="X82" s="108">
        <f>IF(H82=0,"",'Ark1'!V3577)</f>
        <v>97.901181687621317</v>
      </c>
      <c r="Y82" s="39"/>
      <c r="Z82"/>
      <c r="AA82"/>
      <c r="AB82"/>
      <c r="AC82"/>
      <c r="AD82"/>
      <c r="AE82"/>
      <c r="AF82"/>
      <c r="AG82"/>
    </row>
    <row r="83" spans="1:36" ht="15.6">
      <c r="A83" s="39"/>
      <c r="B83" s="39">
        <f>+'Ark1'!C3578</f>
        <v>2023</v>
      </c>
      <c r="C83" s="94">
        <f>+'Ark1'!K3578</f>
        <v>8</v>
      </c>
      <c r="D83" s="94" t="str">
        <f t="shared" si="7"/>
        <v>Økologisk</v>
      </c>
      <c r="E83" s="94">
        <f>+'Ark1'!D3578</f>
        <v>9</v>
      </c>
      <c r="F83" s="94" t="s">
        <v>497</v>
      </c>
      <c r="G83" s="89">
        <f>+'Ark1'!Q3578</f>
        <v>9</v>
      </c>
      <c r="H83" s="318">
        <f>+'Ark1'!R3578</f>
        <v>294</v>
      </c>
      <c r="I83" s="363">
        <f>IF(H83=0,"",'Ark1'!S3578)</f>
        <v>294</v>
      </c>
      <c r="J83" s="86"/>
      <c r="K83" s="108">
        <f>+IF(H83=0,"",'Ark1'!AD3578)</f>
        <v>0.24473894512519984</v>
      </c>
      <c r="L83" s="108">
        <f>+IF(H83=0,"",'Ark1'!AE3578)</f>
        <v>0.27968363111680367</v>
      </c>
      <c r="M83" s="5">
        <f>IF(H83=0,"",'Ark1'!U3578)</f>
        <v>58</v>
      </c>
      <c r="N83" s="88"/>
      <c r="O83" s="50">
        <f>IF(H83=0,"",'Ark1'!W3578)</f>
        <v>94.978911564625918</v>
      </c>
      <c r="P83" s="180"/>
      <c r="Q83" s="108">
        <f>IF(H83=0,"",'Ark1'!X3578)</f>
        <v>0</v>
      </c>
      <c r="R83" s="108">
        <f>IF(H83=0,"",'Ark1'!Y3578)</f>
        <v>0</v>
      </c>
      <c r="S83" s="108">
        <f>IF(H83=0,"",'Ark1'!AA3578)</f>
        <v>11.225876517100968</v>
      </c>
      <c r="T83" s="90">
        <f>IF(H83=0,"",'Ark1'!AB3578)</f>
        <v>3.0101867865293555</v>
      </c>
      <c r="U83" s="103">
        <f>+IF('Ark1'!AC3578=0,"",'Ark1'!AC3578)</f>
        <v>-40.40929225250693</v>
      </c>
      <c r="V83" s="103">
        <f t="shared" si="6"/>
        <v>32.666666666666664</v>
      </c>
      <c r="W83" s="90">
        <f>IF(H83=0,"",'Ark1'!T3578)</f>
        <v>9.136054421768705</v>
      </c>
      <c r="X83" s="108">
        <f>IF(H83=0,"",'Ark1'!V3578)</f>
        <v>102.90239606134978</v>
      </c>
      <c r="Y83" s="39"/>
      <c r="Z83"/>
      <c r="AA83"/>
      <c r="AB83"/>
      <c r="AC83"/>
      <c r="AD83"/>
      <c r="AE83"/>
      <c r="AF83"/>
      <c r="AG83"/>
    </row>
    <row r="84" spans="1:36" ht="15.6">
      <c r="A84" s="39"/>
      <c r="B84" s="39">
        <f>+'Ark1'!C3579</f>
        <v>2023</v>
      </c>
      <c r="C84" s="94">
        <f>+'Ark1'!K3579</f>
        <v>8</v>
      </c>
      <c r="D84" s="94" t="str">
        <f t="shared" si="7"/>
        <v>Økologisk</v>
      </c>
      <c r="E84" s="94">
        <f>+'Ark1'!D3579</f>
        <v>10</v>
      </c>
      <c r="F84" s="94" t="s">
        <v>498</v>
      </c>
      <c r="G84" s="89">
        <f>+'Ark1'!Q3579</f>
        <v>10</v>
      </c>
      <c r="H84" s="318">
        <f>+'Ark1'!R3579</f>
        <v>251</v>
      </c>
      <c r="I84" s="363">
        <f>IF(H84=0,"",'Ark1'!S3579)</f>
        <v>251</v>
      </c>
      <c r="J84" s="86"/>
      <c r="K84" s="108">
        <f>+IF(H84=0,"",'Ark1'!AD3579)</f>
        <v>0.19963254885430004</v>
      </c>
      <c r="L84" s="108">
        <f>+IF(H84=0,"",'Ark1'!AE3579)</f>
        <v>0.23310041056130448</v>
      </c>
      <c r="M84" s="5">
        <f>IF(H84=0,"",'Ark1'!U3579)</f>
        <v>57.051792828685265</v>
      </c>
      <c r="N84" s="88"/>
      <c r="O84" s="50">
        <f>IF(H84=0,"",'Ark1'!W3579)</f>
        <v>96.734661354581675</v>
      </c>
      <c r="P84" s="180"/>
      <c r="Q84" s="108">
        <f>IF(H84=0,"",'Ark1'!X3579)</f>
        <v>0</v>
      </c>
      <c r="R84" s="108">
        <f>IF(H84=0,"",'Ark1'!Y3579)</f>
        <v>0</v>
      </c>
      <c r="S84" s="108">
        <f>IF(H84=0,"",'Ark1'!AA3579)</f>
        <v>11.495827832506848</v>
      </c>
      <c r="T84" s="90">
        <f>IF(H84=0,"",'Ark1'!AB3579)</f>
        <v>3.5707569996718966</v>
      </c>
      <c r="U84" s="103">
        <f>+IF('Ark1'!AC3579=0,"",'Ark1'!AC3579)</f>
        <v>-40.16548470941553</v>
      </c>
      <c r="V84" s="103">
        <f t="shared" si="6"/>
        <v>25.1</v>
      </c>
      <c r="W84" s="90">
        <f>IF(H84=0,"",'Ark1'!T3579)</f>
        <v>9.2270916334661379</v>
      </c>
      <c r="X84" s="108">
        <f>IF(H84=0,"",'Ark1'!V3579)</f>
        <v>104.80461685220116</v>
      </c>
      <c r="Y84" s="39"/>
      <c r="Z84"/>
      <c r="AA84"/>
      <c r="AB84"/>
      <c r="AC84"/>
      <c r="AD84"/>
      <c r="AE84"/>
      <c r="AF84"/>
      <c r="AG84"/>
    </row>
    <row r="85" spans="1:36" ht="15.6">
      <c r="A85" s="39"/>
      <c r="B85" s="39">
        <f>+'Ark1'!C3580</f>
        <v>2023</v>
      </c>
      <c r="C85" s="94">
        <f>+'Ark1'!K3580</f>
        <v>8</v>
      </c>
      <c r="D85" s="94" t="str">
        <f t="shared" si="7"/>
        <v>Økologisk</v>
      </c>
      <c r="E85" s="94">
        <f>+'Ark1'!D3580</f>
        <v>11</v>
      </c>
      <c r="F85" s="94" t="s">
        <v>499</v>
      </c>
      <c r="G85" s="89">
        <f>+'Ark1'!Q3580</f>
        <v>14</v>
      </c>
      <c r="H85" s="318">
        <f>+'Ark1'!R3580</f>
        <v>516</v>
      </c>
      <c r="I85" s="363">
        <f>IF(H85=0,"",'Ark1'!S3580)</f>
        <v>516</v>
      </c>
      <c r="J85" s="86"/>
      <c r="K85" s="108">
        <f>+IF(H85=0,"",'Ark1'!AD3580)</f>
        <v>0.37026937814836625</v>
      </c>
      <c r="L85" s="108">
        <f>+IF(H85=0,"",'Ark1'!AE3580)</f>
        <v>0.40662153158700254</v>
      </c>
      <c r="M85" s="5">
        <f>IF(H85=0,"",'Ark1'!U3580)</f>
        <v>57.856589147286805</v>
      </c>
      <c r="N85" s="88"/>
      <c r="O85" s="50">
        <f>IF(H85=0,"",'Ark1'!W3580)</f>
        <v>91.410077519379868</v>
      </c>
      <c r="P85" s="180"/>
      <c r="Q85" s="108">
        <f>IF(H85=0,"",'Ark1'!X3580)</f>
        <v>0</v>
      </c>
      <c r="R85" s="108">
        <f>IF(H85=0,"",'Ark1'!Y3580)</f>
        <v>0</v>
      </c>
      <c r="S85" s="108">
        <f>IF(H85=0,"",'Ark1'!AA3580)</f>
        <v>11.124007454799861</v>
      </c>
      <c r="T85" s="90">
        <f>IF(H85=0,"",'Ark1'!AB3580)</f>
        <v>3.2059137448982526</v>
      </c>
      <c r="U85" s="103">
        <f>+IF('Ark1'!AC3580=0,"",'Ark1'!AC3580)</f>
        <v>-33.664742587264243</v>
      </c>
      <c r="V85" s="103">
        <f t="shared" si="6"/>
        <v>36.857142857142854</v>
      </c>
      <c r="W85" s="90">
        <f>IF(H85=0,"",'Ark1'!T3580)</f>
        <v>8.9341085271317855</v>
      </c>
      <c r="X85" s="108">
        <f>IF(H85=0,"",'Ark1'!V3580)</f>
        <v>99.03583696574195</v>
      </c>
      <c r="Y85" s="39"/>
      <c r="Z85"/>
      <c r="AA85"/>
      <c r="AB85"/>
      <c r="AC85"/>
      <c r="AD85"/>
      <c r="AE85"/>
      <c r="AF85"/>
      <c r="AG85"/>
    </row>
    <row r="86" spans="1:36" ht="17.25" customHeight="1">
      <c r="A86" s="39"/>
      <c r="B86" s="39">
        <f>+'Ark1'!C3581</f>
        <v>2023</v>
      </c>
      <c r="C86" s="94">
        <f>+'Ark1'!K3581</f>
        <v>8</v>
      </c>
      <c r="D86" s="94" t="str">
        <f t="shared" si="7"/>
        <v>Økologisk</v>
      </c>
      <c r="E86" s="94">
        <f>+'Ark1'!D3581</f>
        <v>12</v>
      </c>
      <c r="F86" s="94" t="s">
        <v>500</v>
      </c>
      <c r="G86" s="89">
        <f>+'Ark1'!Q3581</f>
        <v>9</v>
      </c>
      <c r="H86" s="318">
        <f>+'Ark1'!R3581</f>
        <v>230</v>
      </c>
      <c r="I86" s="363">
        <f>IF(H86=0,"",'Ark1'!S3581)</f>
        <v>230</v>
      </c>
      <c r="J86" s="86"/>
      <c r="K86" s="108">
        <f>+IF(H86=0,"",'Ark1'!AD3581)</f>
        <v>0.20826164907006647</v>
      </c>
      <c r="L86" s="108">
        <f>+IF(H86=0,"",'Ark1'!AE3581)</f>
        <v>0.22210231743596037</v>
      </c>
      <c r="M86" s="5">
        <f>IF(H86=0,"",'Ark1'!U3581)</f>
        <v>59.073913043478257</v>
      </c>
      <c r="N86" s="88"/>
      <c r="O86" s="50">
        <f>IF(H86=0,"",'Ark1'!W3581)</f>
        <v>85.05434782608701</v>
      </c>
      <c r="P86" s="180"/>
      <c r="Q86" s="108">
        <f>IF(H86=0,"",'Ark1'!X3581)</f>
        <v>0</v>
      </c>
      <c r="R86" s="108">
        <f>IF(H86=0,"",'Ark1'!Y3581)</f>
        <v>0</v>
      </c>
      <c r="S86" s="108">
        <f>IF(H86=0,"",'Ark1'!AA3581)</f>
        <v>12.66895051625656</v>
      </c>
      <c r="T86" s="90">
        <f>IF(H86=0,"",'Ark1'!AB3581)</f>
        <v>2.7296627266264015</v>
      </c>
      <c r="U86" s="103">
        <f>+IF('Ark1'!AC3581=0,"",'Ark1'!AC3581)</f>
        <v>-34.193798995957323</v>
      </c>
      <c r="V86" s="103">
        <f t="shared" si="6"/>
        <v>25.555555555555557</v>
      </c>
      <c r="W86" s="90">
        <f>IF(H86=0,"",'Ark1'!T3581)</f>
        <v>7.0260869565217394</v>
      </c>
      <c r="X86" s="108">
        <f>IF(H86=0,"",'Ark1'!V3581)</f>
        <v>92.149889302369374</v>
      </c>
      <c r="Y86" s="39"/>
      <c r="Z86"/>
      <c r="AA86"/>
      <c r="AB86"/>
      <c r="AC86"/>
      <c r="AD86"/>
      <c r="AE86"/>
      <c r="AF86"/>
      <c r="AG86"/>
    </row>
    <row r="87" spans="1:36" ht="17.25" customHeight="1">
      <c r="A87" s="39"/>
      <c r="B87" s="39"/>
      <c r="C87" s="39"/>
      <c r="D87" s="39"/>
      <c r="E87" s="39"/>
      <c r="F87" s="39"/>
      <c r="G87" s="39"/>
      <c r="H87" s="307"/>
      <c r="I87" s="307"/>
      <c r="J87" s="86"/>
      <c r="K87" s="39"/>
      <c r="L87" s="39"/>
      <c r="M87" s="39"/>
      <c r="N87" s="88"/>
      <c r="O87" s="115"/>
      <c r="P87" s="180"/>
      <c r="Q87" s="39"/>
      <c r="R87" s="39"/>
      <c r="S87" s="39"/>
      <c r="T87" s="39"/>
      <c r="U87" s="39"/>
      <c r="V87" s="39"/>
      <c r="W87" s="39"/>
      <c r="X87" s="39"/>
      <c r="Y87" s="39"/>
      <c r="Z87"/>
      <c r="AA87"/>
      <c r="AB87"/>
      <c r="AC87"/>
      <c r="AD87"/>
      <c r="AE87"/>
      <c r="AF87"/>
      <c r="AG87"/>
    </row>
    <row r="88" spans="1:36" ht="15.6">
      <c r="A88" s="28"/>
      <c r="B88" s="28">
        <f>+'Ark1'!C3582</f>
        <v>2023</v>
      </c>
      <c r="C88" s="2">
        <f>+'Ark1'!K3582</f>
        <v>9</v>
      </c>
      <c r="D88" s="2" t="s">
        <v>537</v>
      </c>
      <c r="E88" s="2">
        <f>+'Ark1'!D3582</f>
        <v>1</v>
      </c>
      <c r="F88" s="2" t="s">
        <v>490</v>
      </c>
      <c r="G88" s="3">
        <f>+'Ark1'!Q3582</f>
        <v>585</v>
      </c>
      <c r="H88" s="310">
        <f>+'Ark1'!R3582</f>
        <v>68829</v>
      </c>
      <c r="I88" s="310">
        <f>IF(H88=0,"",'Ark1'!S3582)</f>
        <v>68757</v>
      </c>
      <c r="J88" s="86"/>
      <c r="K88" s="51">
        <f>+IF(H88=0,"",'Ark1'!AD3582)</f>
        <v>52.641279990210393</v>
      </c>
      <c r="L88" s="51">
        <f>+IF(H88=0,"",'Ark1'!AE3582)</f>
        <v>52.46545813396569</v>
      </c>
      <c r="M88" s="5">
        <f>IF(H88=0,"",'Ark1'!U3582)</f>
        <v>60.590238084849517</v>
      </c>
      <c r="N88" s="88"/>
      <c r="O88" s="51">
        <f>IF(H88=0,"",'Ark1'!W3582)</f>
        <v>85.083299154994506</v>
      </c>
      <c r="P88" s="180"/>
      <c r="Q88" s="51">
        <f>IF(H88=0,"",'Ark1'!X3582)</f>
        <v>3.4505804239492073</v>
      </c>
      <c r="R88" s="51">
        <f>IF(H88=0,"",'Ark1'!Y3582)</f>
        <v>6.9011608478984146</v>
      </c>
      <c r="S88" s="51">
        <f>IF(H88=0,"",'Ark1'!AA3582)</f>
        <v>10.031451588807796</v>
      </c>
      <c r="T88" s="12">
        <f>IF(H88=0,"",'Ark1'!AB3582)</f>
        <v>2.5519013443433796</v>
      </c>
      <c r="U88" s="15">
        <f>+IF('Ark1'!AC3582=0,"",'Ark1'!AC3582)</f>
        <v>-31.296571109565388</v>
      </c>
      <c r="V88" s="15">
        <f>+(IF(H88=0,"",I88/G88))</f>
        <v>117.53333333333333</v>
      </c>
      <c r="W88" s="12">
        <f>IF(H88=0,"",'Ark1'!T3582)</f>
        <v>4.1378052855627718</v>
      </c>
      <c r="X88" s="51">
        <f>IF(H88=0,"",'Ark1'!V3582)</f>
        <v>92.216303208352315</v>
      </c>
      <c r="Y88" s="28"/>
      <c r="Z88"/>
      <c r="AA88"/>
      <c r="AB88"/>
      <c r="AC88"/>
      <c r="AD88"/>
      <c r="AE88"/>
      <c r="AH88" s="13"/>
      <c r="AI88" s="12"/>
      <c r="AJ88" s="12"/>
    </row>
    <row r="89" spans="1:36" ht="15.6">
      <c r="A89" s="28"/>
      <c r="B89" s="28">
        <f>+'Ark1'!C3583</f>
        <v>2023</v>
      </c>
      <c r="C89" s="2">
        <f>+'Ark1'!K3583</f>
        <v>9</v>
      </c>
      <c r="D89" s="2" t="s">
        <v>537</v>
      </c>
      <c r="E89" s="2">
        <f>+'Ark1'!D3583</f>
        <v>2</v>
      </c>
      <c r="F89" s="2" t="s">
        <v>491</v>
      </c>
      <c r="G89" s="3">
        <f>+'Ark1'!Q3583</f>
        <v>547</v>
      </c>
      <c r="H89" s="310">
        <f>+'Ark1'!R3583</f>
        <v>58083</v>
      </c>
      <c r="I89" s="310">
        <f>IF(H89=0,"",'Ark1'!S3583)</f>
        <v>58006</v>
      </c>
      <c r="J89" s="86"/>
      <c r="K89" s="51">
        <f>+IF(H89=0,"",'Ark1'!AD3583)</f>
        <v>52.799367312989183</v>
      </c>
      <c r="L89" s="51">
        <f>+IF(H89=0,"",'Ark1'!AE3583)</f>
        <v>52.583018545554019</v>
      </c>
      <c r="M89" s="5">
        <f>IF(H89=0,"",'Ark1'!U3583)</f>
        <v>60.543098989759677</v>
      </c>
      <c r="N89" s="88"/>
      <c r="O89" s="51">
        <f>IF(H89=0,"",'Ark1'!W3583)</f>
        <v>84.169322139089516</v>
      </c>
      <c r="P89" s="180"/>
      <c r="Q89" s="51">
        <f>IF(H89=0,"",'Ark1'!X3583)</f>
        <v>2.8080505483532185</v>
      </c>
      <c r="R89" s="51">
        <f>IF(H89=0,"",'Ark1'!Y3583)</f>
        <v>5.6161010967064371</v>
      </c>
      <c r="S89" s="51">
        <f>IF(H89=0,"",'Ark1'!AA3583)</f>
        <v>9.422552505564914</v>
      </c>
      <c r="T89" s="12">
        <f>IF(H89=0,"",'Ark1'!AB3583)</f>
        <v>2.5335855680977404</v>
      </c>
      <c r="U89" s="15">
        <f>+IF('Ark1'!AC3583=0,"",'Ark1'!AC3583)</f>
        <v>-28.705380035914967</v>
      </c>
      <c r="V89" s="15">
        <f t="shared" ref="V89:V99" si="8">+(IF(H89=0,"",I89/G89))</f>
        <v>106.04387568555758</v>
      </c>
      <c r="W89" s="12">
        <f>IF(H89=0,"",'Ark1'!T3583)</f>
        <v>4.2435480261005809</v>
      </c>
      <c r="X89" s="51">
        <f>IF(H89=0,"",'Ark1'!V3583)</f>
        <v>91.235992734939202</v>
      </c>
      <c r="Y89" s="28"/>
      <c r="Z89" s="79"/>
      <c r="AH89" s="13"/>
      <c r="AI89" s="12"/>
      <c r="AJ89" s="12"/>
    </row>
    <row r="90" spans="1:36" ht="15.6">
      <c r="A90" s="28"/>
      <c r="B90" s="28">
        <f>+'Ark1'!C3584</f>
        <v>2023</v>
      </c>
      <c r="C90" s="2">
        <f>+'Ark1'!K3584</f>
        <v>9</v>
      </c>
      <c r="D90" s="2" t="s">
        <v>537</v>
      </c>
      <c r="E90" s="2">
        <f>+'Ark1'!D3584</f>
        <v>3</v>
      </c>
      <c r="F90" s="2" t="s">
        <v>492</v>
      </c>
      <c r="G90" s="3">
        <f>+'Ark1'!Q3584</f>
        <v>596</v>
      </c>
      <c r="H90" s="310">
        <f>+'Ark1'!R3584</f>
        <v>72502</v>
      </c>
      <c r="I90" s="310">
        <f>IF(H90=0,"",'Ark1'!S3584)</f>
        <v>72396</v>
      </c>
      <c r="J90" s="86"/>
      <c r="K90" s="51">
        <f>+IF(H90=0,"",'Ark1'!AD3584)</f>
        <v>54.679286549266571</v>
      </c>
      <c r="L90" s="51">
        <f>+IF(H90=0,"",'Ark1'!AE3584)</f>
        <v>54.451689720268632</v>
      </c>
      <c r="M90" s="5">
        <f>IF(H90=0,"",'Ark1'!U3584)</f>
        <v>60.578913199624303</v>
      </c>
      <c r="N90" s="88"/>
      <c r="O90" s="51">
        <f>IF(H90=0,"",'Ark1'!W3584)</f>
        <v>83.880265484281438</v>
      </c>
      <c r="P90" s="180"/>
      <c r="Q90" s="51">
        <f>IF(H90=0,"",'Ark1'!X3584)</f>
        <v>3.2426691677470956</v>
      </c>
      <c r="R90" s="51">
        <f>IF(H90=0,"",'Ark1'!Y3584)</f>
        <v>6.4853383354941911</v>
      </c>
      <c r="S90" s="51">
        <f>IF(H90=0,"",'Ark1'!AA3584)</f>
        <v>9.8305507384122386</v>
      </c>
      <c r="T90" s="12">
        <f>IF(H90=0,"",'Ark1'!AB3584)</f>
        <v>2.5581155246471607</v>
      </c>
      <c r="U90" s="15">
        <f>+IF('Ark1'!AC3584=0,"",'Ark1'!AC3584)</f>
        <v>-30.66044885542124</v>
      </c>
      <c r="V90" s="15">
        <f t="shared" si="8"/>
        <v>121.46979865771812</v>
      </c>
      <c r="W90" s="12">
        <f>IF(H90=0,"",'Ark1'!T3584)</f>
        <v>4.207056357066012</v>
      </c>
      <c r="X90" s="51">
        <f>IF(H90=0,"",'Ark1'!V3584)</f>
        <v>90.92780127021409</v>
      </c>
      <c r="Y90" s="28"/>
      <c r="Z90" s="79"/>
      <c r="AH90" s="13"/>
      <c r="AI90" s="12"/>
      <c r="AJ90" s="12"/>
    </row>
    <row r="91" spans="1:36" ht="15.6">
      <c r="A91" s="28"/>
      <c r="B91" s="28">
        <f>+'Ark1'!C3585</f>
        <v>2023</v>
      </c>
      <c r="C91" s="2">
        <f>+'Ark1'!K3585</f>
        <v>9</v>
      </c>
      <c r="D91" s="2" t="s">
        <v>537</v>
      </c>
      <c r="E91" s="2">
        <f>+'Ark1'!D3585</f>
        <v>4</v>
      </c>
      <c r="F91" s="2" t="s">
        <v>493</v>
      </c>
      <c r="G91" s="3">
        <f>+'Ark1'!Q3585</f>
        <v>519</v>
      </c>
      <c r="H91" s="310">
        <f>+'Ark1'!R3585</f>
        <v>55601</v>
      </c>
      <c r="I91" s="310">
        <f>IF(H91=0,"",'Ark1'!S3585)</f>
        <v>55525</v>
      </c>
      <c r="J91" s="86"/>
      <c r="K91" s="51">
        <f>+IF(H91=0,"",'Ark1'!AD3585)</f>
        <v>52.769394301767186</v>
      </c>
      <c r="L91" s="51">
        <f>+IF(H91=0,"",'Ark1'!AE3585)</f>
        <v>52.4809510179184</v>
      </c>
      <c r="M91" s="5">
        <f>IF(H91=0,"",'Ark1'!U3585)</f>
        <v>60.538676271949583</v>
      </c>
      <c r="N91" s="88"/>
      <c r="O91" s="51">
        <f>IF(H91=0,"",'Ark1'!W3585)</f>
        <v>85.127533543448976</v>
      </c>
      <c r="P91" s="180"/>
      <c r="Q91" s="51">
        <f>IF(H91=0,"",'Ark1'!X3585)</f>
        <v>2.3650653765220042</v>
      </c>
      <c r="R91" s="51">
        <f>IF(H91=0,"",'Ark1'!Y3585)</f>
        <v>4.7301307530440084</v>
      </c>
      <c r="S91" s="51">
        <f>IF(H91=0,"",'Ark1'!AA3585)</f>
        <v>9.75362396702916</v>
      </c>
      <c r="T91" s="12">
        <f>IF(H91=0,"",'Ark1'!AB3585)</f>
        <v>2.5608987641202008</v>
      </c>
      <c r="U91" s="15">
        <f>+IF('Ark1'!AC3585=0,"",'Ark1'!AC3585)</f>
        <v>-31.018415737673397</v>
      </c>
      <c r="V91" s="15">
        <f t="shared" si="8"/>
        <v>106.98458574181117</v>
      </c>
      <c r="W91" s="12">
        <f>IF(H91=0,"",'Ark1'!T3585)</f>
        <v>4.2792215967338718</v>
      </c>
      <c r="X91" s="51">
        <f>IF(H91=0,"",'Ark1'!V3585)</f>
        <v>92.275305697657188</v>
      </c>
      <c r="Y91" s="28"/>
      <c r="Z91" s="79"/>
      <c r="AH91" s="13"/>
      <c r="AI91" s="12"/>
      <c r="AJ91" s="12"/>
    </row>
    <row r="92" spans="1:36" ht="15.6">
      <c r="A92" s="28"/>
      <c r="B92" s="28">
        <f>+'Ark1'!C3586</f>
        <v>2023</v>
      </c>
      <c r="C92" s="2">
        <f>+'Ark1'!K3586</f>
        <v>9</v>
      </c>
      <c r="D92" s="2" t="s">
        <v>537</v>
      </c>
      <c r="E92" s="2">
        <f>+'Ark1'!D3586</f>
        <v>5</v>
      </c>
      <c r="F92" s="2" t="s">
        <v>377</v>
      </c>
      <c r="G92" s="3">
        <f>+'Ark1'!Q3586</f>
        <v>558</v>
      </c>
      <c r="H92" s="310">
        <f>+'Ark1'!R3586</f>
        <v>64299</v>
      </c>
      <c r="I92" s="310">
        <f>IF(H92=0,"",'Ark1'!S3586)</f>
        <v>64204</v>
      </c>
      <c r="J92" s="86"/>
      <c r="K92" s="51">
        <f>+IF(H92=0,"",'Ark1'!AD3586)</f>
        <v>51.585289539977197</v>
      </c>
      <c r="L92" s="51">
        <f>+IF(H92=0,"",'Ark1'!AE3586)</f>
        <v>51.429410526904313</v>
      </c>
      <c r="M92" s="5">
        <f>IF(H92=0,"",'Ark1'!U3586)</f>
        <v>60.60549186966545</v>
      </c>
      <c r="N92" s="88"/>
      <c r="O92" s="51">
        <f>IF(H92=0,"",'Ark1'!W3586)</f>
        <v>84.463231262849618</v>
      </c>
      <c r="P92" s="180"/>
      <c r="Q92" s="51">
        <f>IF(H92=0,"",'Ark1'!X3586)</f>
        <v>2.5645810976842567</v>
      </c>
      <c r="R92" s="51">
        <f>IF(H92=0,"",'Ark1'!Y3586)</f>
        <v>5.1291621953685134</v>
      </c>
      <c r="S92" s="51">
        <f>IF(H92=0,"",'Ark1'!AA3586)</f>
        <v>9.630936531718703</v>
      </c>
      <c r="T92" s="12">
        <f>IF(H92=0,"",'Ark1'!AB3586)</f>
        <v>2.5773695573937525</v>
      </c>
      <c r="U92" s="15">
        <f>+IF('Ark1'!AC3586=0,"",'Ark1'!AC3586)</f>
        <v>-29.775009035856243</v>
      </c>
      <c r="V92" s="15">
        <f t="shared" si="8"/>
        <v>115.06093189964157</v>
      </c>
      <c r="W92" s="12">
        <f>IF(H92=0,"",'Ark1'!T3586)</f>
        <v>4.1430037792189598</v>
      </c>
      <c r="X92" s="51">
        <f>IF(H92=0,"",'Ark1'!V3586)</f>
        <v>91.555191796895684</v>
      </c>
      <c r="Y92" s="28"/>
      <c r="Z92" s="79"/>
      <c r="AH92" s="13"/>
      <c r="AI92" s="12"/>
      <c r="AJ92" s="12"/>
    </row>
    <row r="93" spans="1:36" ht="15.6">
      <c r="A93" s="28"/>
      <c r="B93" s="28">
        <f>+'Ark1'!C3587</f>
        <v>2023</v>
      </c>
      <c r="C93" s="2">
        <f>+'Ark1'!K3587</f>
        <v>9</v>
      </c>
      <c r="D93" s="2" t="s">
        <v>537</v>
      </c>
      <c r="E93" s="2">
        <f>+'Ark1'!D3587</f>
        <v>6</v>
      </c>
      <c r="F93" s="2" t="s">
        <v>494</v>
      </c>
      <c r="G93" s="3">
        <f>+'Ark1'!Q3587</f>
        <v>572</v>
      </c>
      <c r="H93" s="310">
        <f>+'Ark1'!R3587</f>
        <v>69529</v>
      </c>
      <c r="I93" s="310">
        <f>IF(H93=0,"",'Ark1'!S3587)</f>
        <v>69401</v>
      </c>
      <c r="J93" s="86"/>
      <c r="K93" s="51">
        <f>+IF(H93=0,"",'Ark1'!AD3587)</f>
        <v>53.734746083636658</v>
      </c>
      <c r="L93" s="51">
        <f>+IF(H93=0,"",'Ark1'!AE3587)</f>
        <v>53.663635752952189</v>
      </c>
      <c r="M93" s="5">
        <f>IF(H93=0,"",'Ark1'!U3587)</f>
        <v>60.44193887696143</v>
      </c>
      <c r="N93" s="88"/>
      <c r="O93" s="51">
        <f>IF(H93=0,"",'Ark1'!W3587)</f>
        <v>84.14380916701576</v>
      </c>
      <c r="P93" s="180"/>
      <c r="Q93" s="51">
        <f>IF(H93=0,"",'Ark1'!X3587)</f>
        <v>2.8477326007852843</v>
      </c>
      <c r="R93" s="51">
        <f>IF(H93=0,"",'Ark1'!Y3587)</f>
        <v>5.6954652015705687</v>
      </c>
      <c r="S93" s="51">
        <f>IF(H93=0,"",'Ark1'!AA3587)</f>
        <v>9.7629379669739684</v>
      </c>
      <c r="T93" s="12">
        <f>IF(H93=0,"",'Ark1'!AB3587)</f>
        <v>2.6483676633558004</v>
      </c>
      <c r="U93" s="15">
        <f>+IF('Ark1'!AC3587=0,"",'Ark1'!AC3587)</f>
        <v>-33.809641299264499</v>
      </c>
      <c r="V93" s="15">
        <f t="shared" si="8"/>
        <v>121.33041958041959</v>
      </c>
      <c r="W93" s="12">
        <f>IF(H93=0,"",'Ark1'!T3587)</f>
        <v>4.3998763106042071</v>
      </c>
      <c r="X93" s="51">
        <f>IF(H93=0,"",'Ark1'!V3587)</f>
        <v>91.217474752964833</v>
      </c>
      <c r="Y93" s="28"/>
      <c r="Z93" s="79"/>
      <c r="AH93" s="13"/>
      <c r="AI93" s="12"/>
      <c r="AJ93" s="12"/>
    </row>
    <row r="94" spans="1:36" ht="15.6">
      <c r="A94" s="28"/>
      <c r="B94" s="28">
        <f>+'Ark1'!C3588</f>
        <v>2023</v>
      </c>
      <c r="C94" s="2">
        <f>+'Ark1'!K3588</f>
        <v>9</v>
      </c>
      <c r="D94" s="2" t="s">
        <v>537</v>
      </c>
      <c r="E94" s="2">
        <f>+'Ark1'!D3588</f>
        <v>7</v>
      </c>
      <c r="F94" s="2" t="s">
        <v>495</v>
      </c>
      <c r="G94" s="3">
        <f>+'Ark1'!Q3588</f>
        <v>538</v>
      </c>
      <c r="H94" s="310">
        <f>+'Ark1'!R3588</f>
        <v>61527</v>
      </c>
      <c r="I94" s="310">
        <f>IF(H94=0,"",'Ark1'!S3588)</f>
        <v>61378</v>
      </c>
      <c r="J94" s="86"/>
      <c r="K94" s="51">
        <f>+IF(H94=0,"",'Ark1'!AD3588)</f>
        <v>50.681636586792315</v>
      </c>
      <c r="L94" s="51">
        <f>+IF(H94=0,"",'Ark1'!AE3588)</f>
        <v>50.455048256867443</v>
      </c>
      <c r="M94" s="5">
        <f>IF(H94=0,"",'Ark1'!U3588)</f>
        <v>60.30603799406952</v>
      </c>
      <c r="N94" s="88"/>
      <c r="O94" s="51">
        <f>IF(H94=0,"",'Ark1'!W3588)</f>
        <v>83.271910130665916</v>
      </c>
      <c r="P94" s="180"/>
      <c r="Q94" s="51">
        <f>IF(H94=0,"",'Ark1'!X3588)</f>
        <v>2.3843190794285434</v>
      </c>
      <c r="R94" s="51">
        <f>IF(H94=0,"",'Ark1'!Y3588)</f>
        <v>4.7686381588570868</v>
      </c>
      <c r="S94" s="51">
        <f>IF(H94=0,"",'Ark1'!AA3588)</f>
        <v>9.3599774163073288</v>
      </c>
      <c r="T94" s="12">
        <f>IF(H94=0,"",'Ark1'!AB3588)</f>
        <v>2.591677835506093</v>
      </c>
      <c r="U94" s="15">
        <f>+IF('Ark1'!AC3588=0,"",'Ark1'!AC3588)</f>
        <v>-30.73426553170361</v>
      </c>
      <c r="V94" s="15">
        <f t="shared" si="8"/>
        <v>114.08550185873607</v>
      </c>
      <c r="W94" s="12">
        <f>IF(H94=0,"",'Ark1'!T3588)</f>
        <v>4.6539893055081487</v>
      </c>
      <c r="X94" s="51">
        <f>IF(H94=0,"",'Ark1'!V3588)</f>
        <v>90.301784085099712</v>
      </c>
      <c r="Y94" s="28"/>
      <c r="Z94" s="79"/>
      <c r="AH94" s="13"/>
      <c r="AI94" s="12"/>
      <c r="AJ94" s="12"/>
    </row>
    <row r="95" spans="1:36" ht="15.6">
      <c r="A95" s="28"/>
      <c r="B95" s="28">
        <f>+'Ark1'!C3589</f>
        <v>2023</v>
      </c>
      <c r="C95" s="2">
        <f>+'Ark1'!K3589</f>
        <v>9</v>
      </c>
      <c r="D95" s="2" t="s">
        <v>537</v>
      </c>
      <c r="E95" s="2">
        <f>+'Ark1'!D3589</f>
        <v>8</v>
      </c>
      <c r="F95" s="2" t="s">
        <v>496</v>
      </c>
      <c r="G95" s="3">
        <f>+'Ark1'!Q3589</f>
        <v>554</v>
      </c>
      <c r="H95" s="310">
        <f>+'Ark1'!R3589</f>
        <v>66165</v>
      </c>
      <c r="I95" s="310">
        <f>IF(H95=0,"",'Ark1'!S3589)</f>
        <v>66100</v>
      </c>
      <c r="J95" s="86"/>
      <c r="K95" s="51">
        <f>+IF(H95=0,"",'Ark1'!AD3589)</f>
        <v>51.116742249244808</v>
      </c>
      <c r="L95" s="51">
        <f>+IF(H95=0,"",'Ark1'!AE3589)</f>
        <v>50.923945537986519</v>
      </c>
      <c r="M95" s="5">
        <f>IF(H95=0,"",'Ark1'!U3589)</f>
        <v>60.371709531013614</v>
      </c>
      <c r="N95" s="88"/>
      <c r="O95" s="51">
        <f>IF(H95=0,"",'Ark1'!W3589)</f>
        <v>83.268340393343109</v>
      </c>
      <c r="P95" s="180"/>
      <c r="Q95" s="51">
        <f>IF(H95=0,"",'Ark1'!X3589)</f>
        <v>3.1738834731353438</v>
      </c>
      <c r="R95" s="51">
        <f>IF(H95=0,"",'Ark1'!Y3589)</f>
        <v>6.3477669462706876</v>
      </c>
      <c r="S95" s="51">
        <f>IF(H95=0,"",'Ark1'!AA3589)</f>
        <v>10.528473069402976</v>
      </c>
      <c r="T95" s="12">
        <f>IF(H95=0,"",'Ark1'!AB3589)</f>
        <v>2.5479934760026359</v>
      </c>
      <c r="U95" s="15">
        <f>+IF('Ark1'!AC3589=0,"",'Ark1'!AC3589)</f>
        <v>-24.584669307513281</v>
      </c>
      <c r="V95" s="15">
        <f t="shared" si="8"/>
        <v>119.31407942238268</v>
      </c>
      <c r="W95" s="12">
        <f>IF(H95=0,"",'Ark1'!T3589)</f>
        <v>4.5804126048515084</v>
      </c>
      <c r="X95" s="51">
        <f>IF(H95=0,"",'Ark1'!V3589)</f>
        <v>90.245971581847769</v>
      </c>
      <c r="Y95" s="28"/>
      <c r="Z95" s="79"/>
      <c r="AH95" s="13"/>
      <c r="AI95" s="12"/>
      <c r="AJ95" s="12"/>
    </row>
    <row r="96" spans="1:36" ht="15.6">
      <c r="A96" s="28"/>
      <c r="B96" s="28">
        <f>+'Ark1'!C3590</f>
        <v>2023</v>
      </c>
      <c r="C96" s="2">
        <f>+'Ark1'!K3590</f>
        <v>9</v>
      </c>
      <c r="D96" s="2" t="s">
        <v>537</v>
      </c>
      <c r="E96" s="2">
        <f>+'Ark1'!D3590</f>
        <v>9</v>
      </c>
      <c r="F96" s="2" t="s">
        <v>497</v>
      </c>
      <c r="G96" s="3">
        <f>+'Ark1'!Q3590</f>
        <v>530</v>
      </c>
      <c r="H96" s="310">
        <f>+'Ark1'!R3590</f>
        <v>60388</v>
      </c>
      <c r="I96" s="310">
        <f>IF(H96=0,"",'Ark1'!S3590)</f>
        <v>60322</v>
      </c>
      <c r="J96" s="86"/>
      <c r="K96" s="51">
        <f>+IF(H96=0,"",'Ark1'!AD3590)</f>
        <v>50.269712306872677</v>
      </c>
      <c r="L96" s="51">
        <f>+IF(H96=0,"",'Ark1'!AE3590)</f>
        <v>50.108006090424112</v>
      </c>
      <c r="M96" s="5">
        <f>IF(H96=0,"",'Ark1'!U3590)</f>
        <v>60.384420277842224</v>
      </c>
      <c r="N96" s="88"/>
      <c r="O96" s="51">
        <f>IF(H96=0,"",'Ark1'!W3590)</f>
        <v>82.935192798647321</v>
      </c>
      <c r="P96" s="180"/>
      <c r="Q96" s="51">
        <f>IF(H96=0,"",'Ark1'!X3590)</f>
        <v>2.5038087037159711</v>
      </c>
      <c r="R96" s="51">
        <f>IF(H96=0,"",'Ark1'!Y3590)</f>
        <v>5.0076174074319422</v>
      </c>
      <c r="S96" s="51">
        <f>IF(H96=0,"",'Ark1'!AA3590)</f>
        <v>9.7833187520874567</v>
      </c>
      <c r="T96" s="12">
        <f>IF(H96=0,"",'Ark1'!AB3590)</f>
        <v>2.6064126292329681</v>
      </c>
      <c r="U96" s="15">
        <f>+IF('Ark1'!AC3590=0,"",'Ark1'!AC3590)</f>
        <v>-30.44712580345292</v>
      </c>
      <c r="V96" s="15">
        <f t="shared" si="8"/>
        <v>113.81509433962265</v>
      </c>
      <c r="W96" s="12">
        <f>IF(H96=0,"",'Ark1'!T3590)</f>
        <v>4.5143737166324414</v>
      </c>
      <c r="X96" s="51">
        <f>IF(H96=0,"",'Ark1'!V3590)</f>
        <v>89.892305299946557</v>
      </c>
      <c r="Y96" s="28"/>
      <c r="Z96" s="79"/>
      <c r="AH96" s="13"/>
      <c r="AI96" s="12"/>
      <c r="AJ96" s="12"/>
    </row>
    <row r="97" spans="1:36" ht="15.6">
      <c r="A97" s="28"/>
      <c r="B97" s="28">
        <f>+'Ark1'!C3591</f>
        <v>2023</v>
      </c>
      <c r="C97" s="2">
        <f>+'Ark1'!K3591</f>
        <v>9</v>
      </c>
      <c r="D97" s="2" t="s">
        <v>537</v>
      </c>
      <c r="E97" s="2">
        <f>+'Ark1'!D3591</f>
        <v>10</v>
      </c>
      <c r="F97" s="2" t="s">
        <v>498</v>
      </c>
      <c r="G97" s="3">
        <f>+'Ark1'!Q3591</f>
        <v>537</v>
      </c>
      <c r="H97" s="310">
        <f>+'Ark1'!R3591</f>
        <v>63182</v>
      </c>
      <c r="I97" s="310">
        <f>IF(H97=0,"",'Ark1'!S3591)</f>
        <v>63110</v>
      </c>
      <c r="J97" s="86"/>
      <c r="K97" s="51">
        <f>+IF(H97=0,"",'Ark1'!AD3591)</f>
        <v>50.251727895268473</v>
      </c>
      <c r="L97" s="51">
        <f>+IF(H97=0,"",'Ark1'!AE3591)</f>
        <v>50.352201093617182</v>
      </c>
      <c r="M97" s="5">
        <f>IF(H97=0,"",'Ark1'!U3591)</f>
        <v>60.570337505942</v>
      </c>
      <c r="N97" s="88"/>
      <c r="O97" s="51">
        <f>IF(H97=0,"",'Ark1'!W3591)</f>
        <v>83.10613373474861</v>
      </c>
      <c r="P97" s="180"/>
      <c r="Q97" s="51">
        <f>IF(H97=0,"",'Ark1'!X3591)</f>
        <v>3.399702446899433</v>
      </c>
      <c r="R97" s="51">
        <f>IF(H97=0,"",'Ark1'!Y3591)</f>
        <v>6.799404893798866</v>
      </c>
      <c r="S97" s="51">
        <f>IF(H97=0,"",'Ark1'!AA3591)</f>
        <v>9.1340628785109601</v>
      </c>
      <c r="T97" s="12">
        <f>IF(H97=0,"",'Ark1'!AB3591)</f>
        <v>2.4577922410617594</v>
      </c>
      <c r="U97" s="15">
        <f>+IF('Ark1'!AC3591=0,"",'Ark1'!AC3591)</f>
        <v>-27.304930019358675</v>
      </c>
      <c r="V97" s="15">
        <f t="shared" si="8"/>
        <v>117.52327746741155</v>
      </c>
      <c r="W97" s="12">
        <f>IF(H97=0,"",'Ark1'!T3591)</f>
        <v>4.1722009433066374</v>
      </c>
      <c r="X97" s="51">
        <f>IF(H97=0,"",'Ark1'!V3591)</f>
        <v>90.078747781350316</v>
      </c>
      <c r="Y97" s="28"/>
      <c r="Z97" s="79"/>
      <c r="AH97" s="13"/>
      <c r="AI97" s="12"/>
      <c r="AJ97" s="12"/>
    </row>
    <row r="98" spans="1:36" ht="15.6">
      <c r="A98" s="28"/>
      <c r="B98" s="28">
        <f>+'Ark1'!C3592</f>
        <v>2023</v>
      </c>
      <c r="C98" s="2">
        <f>+'Ark1'!K3592</f>
        <v>9</v>
      </c>
      <c r="D98" s="2" t="s">
        <v>537</v>
      </c>
      <c r="E98" s="2">
        <f>+'Ark1'!D3592</f>
        <v>11</v>
      </c>
      <c r="F98" s="2" t="s">
        <v>499</v>
      </c>
      <c r="G98" s="3">
        <f>+'Ark1'!Q3592</f>
        <v>556</v>
      </c>
      <c r="H98" s="310">
        <f>+'Ark1'!R3592</f>
        <v>71771</v>
      </c>
      <c r="I98" s="310">
        <f>IF(H98=0,"",'Ark1'!S3592)</f>
        <v>71690</v>
      </c>
      <c r="J98" s="86"/>
      <c r="K98" s="51">
        <f>+IF(H98=0,"",'Ark1'!AD3592)</f>
        <v>51.501169649392203</v>
      </c>
      <c r="L98" s="51">
        <f>+IF(H98=0,"",'Ark1'!AE3592)</f>
        <v>51.169630400954048</v>
      </c>
      <c r="M98" s="5">
        <f>IF(H98=0,"",'Ark1'!U3592)</f>
        <v>60.700446366299367</v>
      </c>
      <c r="N98" s="88"/>
      <c r="O98" s="51">
        <f>IF(H98=0,"",'Ark1'!W3592)</f>
        <v>82.795571209374373</v>
      </c>
      <c r="P98" s="180"/>
      <c r="Q98" s="51">
        <f>IF(H98=0,"",'Ark1'!X3592)</f>
        <v>3.1907037661450999</v>
      </c>
      <c r="R98" s="51">
        <f>IF(H98=0,"",'Ark1'!Y3592)</f>
        <v>6.3814075322901997</v>
      </c>
      <c r="S98" s="51">
        <f>IF(H98=0,"",'Ark1'!AA3592)</f>
        <v>9.2232674443376386</v>
      </c>
      <c r="T98" s="12">
        <f>IF(H98=0,"",'Ark1'!AB3592)</f>
        <v>2.4455518295669889</v>
      </c>
      <c r="U98" s="15">
        <f>+IF('Ark1'!AC3592=0,"",'Ark1'!AC3592)</f>
        <v>-29.093161574021003</v>
      </c>
      <c r="V98" s="15">
        <f t="shared" si="8"/>
        <v>128.93884892086331</v>
      </c>
      <c r="W98" s="12">
        <f>IF(H98=0,"",'Ark1'!T3592)</f>
        <v>3.9029970322275007</v>
      </c>
      <c r="X98" s="51">
        <f>IF(H98=0,"",'Ark1'!V3592)</f>
        <v>89.742153037326347</v>
      </c>
      <c r="Y98" s="28"/>
      <c r="Z98" s="79"/>
      <c r="AH98" s="13"/>
      <c r="AI98" s="12"/>
      <c r="AJ98" s="12"/>
    </row>
    <row r="99" spans="1:36" ht="15.6">
      <c r="A99" s="28"/>
      <c r="B99" s="28">
        <f>+'Ark1'!C3593</f>
        <v>2023</v>
      </c>
      <c r="C99" s="2">
        <f>+'Ark1'!K3593</f>
        <v>9</v>
      </c>
      <c r="D99" s="2" t="s">
        <v>537</v>
      </c>
      <c r="E99" s="2">
        <f>+'Ark1'!D3593</f>
        <v>12</v>
      </c>
      <c r="F99" s="2" t="s">
        <v>500</v>
      </c>
      <c r="G99" s="3">
        <f>+'Ark1'!Q3593</f>
        <v>500</v>
      </c>
      <c r="H99" s="310">
        <f>+'Ark1'!R3593</f>
        <v>55527</v>
      </c>
      <c r="I99" s="310">
        <f>IF(H99=0,"",'Ark1'!S3593)</f>
        <v>55434</v>
      </c>
      <c r="J99" s="86"/>
      <c r="K99" s="51">
        <f>+IF(H99=0,"",'Ark1'!AD3593)</f>
        <v>50.278889512667746</v>
      </c>
      <c r="L99" s="51">
        <f>+IF(H99=0,"",'Ark1'!AE3593)</f>
        <v>49.628518447556942</v>
      </c>
      <c r="M99" s="5">
        <f>IF(H99=0,"",'Ark1'!U3593)</f>
        <v>60.942201536962898</v>
      </c>
      <c r="N99" s="88"/>
      <c r="O99" s="51">
        <f>IF(H99=0,"",'Ark1'!W3593)</f>
        <v>78.8544773965437</v>
      </c>
      <c r="P99" s="180"/>
      <c r="Q99" s="51">
        <f>IF(H99=0,"",'Ark1'!X3593)</f>
        <v>2.5375042771984804</v>
      </c>
      <c r="R99" s="51">
        <f>IF(H99=0,"",'Ark1'!Y3593)</f>
        <v>5.0750085543969607</v>
      </c>
      <c r="S99" s="51">
        <f>IF(H99=0,"",'Ark1'!AA3593)</f>
        <v>9.4138979021018745</v>
      </c>
      <c r="T99" s="12">
        <f>IF(H99=0,"",'Ark1'!AB3593)</f>
        <v>2.3683308720720206</v>
      </c>
      <c r="U99" s="15">
        <f>+IF('Ark1'!AC3593=0,"",'Ark1'!AC3593)</f>
        <v>-30.142380769589479</v>
      </c>
      <c r="V99" s="15">
        <f t="shared" si="8"/>
        <v>110.86799999999999</v>
      </c>
      <c r="W99" s="12">
        <f>IF(H99=0,"",'Ark1'!T3593)</f>
        <v>3.4304392457723276</v>
      </c>
      <c r="X99" s="51">
        <f>IF(H99=0,"",'Ark1'!V3593)</f>
        <v>85.493556977422543</v>
      </c>
      <c r="Y99" s="28"/>
      <c r="Z99" s="79"/>
      <c r="AH99" s="13"/>
      <c r="AI99" s="12"/>
      <c r="AJ99" s="12"/>
    </row>
    <row r="100" spans="1:36" ht="17.25" customHeight="1">
      <c r="A100" s="34"/>
      <c r="B100" s="34"/>
      <c r="C100" s="34"/>
      <c r="D100" s="73"/>
      <c r="E100" s="55"/>
      <c r="F100" s="28"/>
      <c r="G100" s="28"/>
      <c r="H100" s="360"/>
      <c r="I100" s="364"/>
      <c r="J100" s="86"/>
      <c r="K100" s="319"/>
      <c r="L100" s="28"/>
      <c r="M100" s="34"/>
      <c r="N100" s="88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28"/>
      <c r="Z100"/>
      <c r="AA100"/>
      <c r="AB100"/>
      <c r="AC100"/>
      <c r="AD100"/>
      <c r="AE100"/>
      <c r="AF100"/>
      <c r="AG100"/>
    </row>
    <row r="101" spans="1:36" ht="17.25" customHeight="1">
      <c r="A101" s="256"/>
      <c r="B101" s="256"/>
      <c r="C101" s="256"/>
      <c r="D101" s="256"/>
      <c r="E101" s="256"/>
      <c r="F101" s="256"/>
      <c r="G101" s="256"/>
      <c r="H101" s="365"/>
      <c r="I101" s="365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/>
      <c r="AA101"/>
      <c r="AB101"/>
      <c r="AC101"/>
      <c r="AD101"/>
      <c r="AE101"/>
      <c r="AF101"/>
      <c r="AG101"/>
    </row>
    <row r="102" spans="1:36" ht="16.5" customHeight="1">
      <c r="A102" s="259"/>
      <c r="B102" s="256"/>
      <c r="C102" s="256"/>
      <c r="D102" s="256"/>
      <c r="E102" s="256"/>
      <c r="F102" s="256"/>
      <c r="G102" s="256"/>
      <c r="H102" s="365"/>
      <c r="I102" s="365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/>
      <c r="AA102"/>
      <c r="AB102"/>
      <c r="AC102"/>
      <c r="AD102"/>
      <c r="AE102"/>
      <c r="AF102"/>
      <c r="AG102"/>
    </row>
    <row r="103" spans="1:36" ht="15.6">
      <c r="A103" s="259"/>
      <c r="B103" s="265">
        <f>+'Ark1'!C3594</f>
        <v>2022</v>
      </c>
      <c r="C103" s="2">
        <f>+'Ark1'!K3594</f>
        <v>0</v>
      </c>
      <c r="D103" s="2" t="s">
        <v>414</v>
      </c>
      <c r="E103" s="2">
        <f>+'Ark1'!D3594</f>
        <v>1</v>
      </c>
      <c r="F103" s="2" t="s">
        <v>490</v>
      </c>
      <c r="G103" s="3">
        <f>+'Ark1'!Q3594</f>
        <v>491</v>
      </c>
      <c r="H103" s="310">
        <f>+'Ark1'!R3594</f>
        <v>41232</v>
      </c>
      <c r="I103" s="310">
        <f>IF(H103=0,"",'Ark1'!S3594)</f>
        <v>41095</v>
      </c>
      <c r="J103" s="86"/>
      <c r="K103" s="51">
        <f>+IF(H103=0,"",'Ark1'!AD3594)</f>
        <v>31.294210510337287</v>
      </c>
      <c r="L103" s="51">
        <f>+IF(H103=0,"",'Ark1'!AE3594)</f>
        <v>31.428024681133046</v>
      </c>
      <c r="M103" s="96">
        <f>IF(H103=0,"",'Ark1'!U3594)</f>
        <v>60.847718700571839</v>
      </c>
      <c r="N103" s="96"/>
      <c r="O103" s="51">
        <f>IF(H103=0,"",'Ark1'!W3594)</f>
        <v>86.170440442876142</v>
      </c>
      <c r="P103" s="51"/>
      <c r="Q103" s="51">
        <f>IF(H103=0,"",'Ark1'!X3594)</f>
        <v>1.0283275126115639</v>
      </c>
      <c r="R103" s="51">
        <f>IF(H103=0,"",'Ark1'!Y3594)</f>
        <v>2.0566550252231277</v>
      </c>
      <c r="S103" s="51">
        <f>IF(H103=0,"",'Ark1'!AA3594)</f>
        <v>9.4857570251261123</v>
      </c>
      <c r="T103" s="12">
        <f>IF(H103=0,"",'Ark1'!AB3594)</f>
        <v>2.5653499105818831</v>
      </c>
      <c r="U103" s="15">
        <f>+IF('Ark1'!AC3594=0,"",'Ark1'!AC3594)</f>
        <v>-32.173093967486196</v>
      </c>
      <c r="V103" s="15">
        <f>+(IF(H103=0,"",I103/G103))</f>
        <v>83.696537678207733</v>
      </c>
      <c r="W103" s="12">
        <f>IF(H103=0,"",'Ark1'!T3594)</f>
        <v>16.07884652696934</v>
      </c>
      <c r="X103" s="51">
        <f>IF(H103=0,"",'Ark1'!V3594)</f>
        <v>93.465442556600806</v>
      </c>
      <c r="Y103" s="259"/>
      <c r="Z103" s="79"/>
      <c r="AH103" s="13"/>
      <c r="AI103" s="12"/>
      <c r="AJ103" s="12"/>
    </row>
    <row r="104" spans="1:36" ht="15.6">
      <c r="A104" s="259"/>
      <c r="B104" s="265">
        <f>+'Ark1'!C3595</f>
        <v>2022</v>
      </c>
      <c r="C104" s="2">
        <f>+'Ark1'!K3595</f>
        <v>0</v>
      </c>
      <c r="D104" s="2" t="str">
        <f>+D103</f>
        <v>Hybrid</v>
      </c>
      <c r="E104" s="2">
        <f>+'Ark1'!D3595</f>
        <v>2</v>
      </c>
      <c r="F104" s="2" t="s">
        <v>491</v>
      </c>
      <c r="G104" s="3">
        <f>+'Ark1'!Q3595</f>
        <v>445</v>
      </c>
      <c r="H104" s="310">
        <f>+'Ark1'!R3595</f>
        <v>35250.97</v>
      </c>
      <c r="I104" s="310">
        <f>IF(H104=0,"",'Ark1'!S3595)</f>
        <v>35132.97</v>
      </c>
      <c r="J104" s="86"/>
      <c r="K104" s="51">
        <f>+IF(H104=0,"",'Ark1'!AD3595)</f>
        <v>31.612676540730313</v>
      </c>
      <c r="L104" s="51">
        <f>+IF(H104=0,"",'Ark1'!AE3595)</f>
        <v>31.734314249452854</v>
      </c>
      <c r="M104" s="96">
        <f>IF(H104=0,"",'Ark1'!U3595)</f>
        <v>60.759596470210177</v>
      </c>
      <c r="N104" s="96"/>
      <c r="O104" s="51">
        <f>IF(H104=0,"",'Ark1'!W3595)</f>
        <v>85.54298142172469</v>
      </c>
      <c r="P104" s="51"/>
      <c r="Q104" s="51">
        <f>IF(H104=0,"",'Ark1'!X3595)</f>
        <v>1.0552901097473344</v>
      </c>
      <c r="R104" s="51">
        <f>IF(H104=0,"",'Ark1'!Y3595)</f>
        <v>2.1105802194946688</v>
      </c>
      <c r="S104" s="51">
        <f>IF(H104=0,"",'Ark1'!AA3595)</f>
        <v>8.868157668965706</v>
      </c>
      <c r="T104" s="12">
        <f>IF(H104=0,"",'Ark1'!AB3595)</f>
        <v>2.4752751919333562</v>
      </c>
      <c r="U104" s="15">
        <f>+IF('Ark1'!AC3595=0,"",'Ark1'!AC3595)</f>
        <v>-32.749432574187182</v>
      </c>
      <c r="V104" s="15">
        <f t="shared" ref="V104:V114" si="9">+(IF(H104=0,"",I104/G104))</f>
        <v>78.95049438202247</v>
      </c>
      <c r="W104" s="12">
        <f>IF(H104=0,"",'Ark1'!T3595)</f>
        <v>16.072564528011565</v>
      </c>
      <c r="X104" s="51">
        <f>IF(H104=0,"",'Ark1'!V3595)</f>
        <v>92.779382906512325</v>
      </c>
      <c r="Y104" s="259"/>
      <c r="Z104" s="79"/>
      <c r="AH104" s="13"/>
      <c r="AI104" s="12"/>
      <c r="AJ104" s="12"/>
    </row>
    <row r="105" spans="1:36" ht="15.6">
      <c r="A105" s="259"/>
      <c r="B105" s="265">
        <f>+'Ark1'!C3596</f>
        <v>2022</v>
      </c>
      <c r="C105" s="2">
        <f>+'Ark1'!K3596</f>
        <v>0</v>
      </c>
      <c r="D105" s="2" t="str">
        <f t="shared" ref="D105:D114" si="10">+D104</f>
        <v>Hybrid</v>
      </c>
      <c r="E105" s="2">
        <f>+'Ark1'!D3596</f>
        <v>3</v>
      </c>
      <c r="F105" s="2" t="s">
        <v>492</v>
      </c>
      <c r="G105" s="3">
        <f>+'Ark1'!Q3596</f>
        <v>520</v>
      </c>
      <c r="H105" s="310">
        <f>+'Ark1'!R3596</f>
        <v>45210</v>
      </c>
      <c r="I105" s="310">
        <f>IF(H105=0,"",'Ark1'!S3596)</f>
        <v>44814</v>
      </c>
      <c r="J105" s="86"/>
      <c r="K105" s="51">
        <f>+IF(H105=0,"",'Ark1'!AD3596)</f>
        <v>32.623049003124471</v>
      </c>
      <c r="L105" s="51">
        <f>+IF(H105=0,"",'Ark1'!AE3596)</f>
        <v>32.599848678537931</v>
      </c>
      <c r="M105" s="96">
        <f>IF(H105=0,"",'Ark1'!U3596)</f>
        <v>60.793211942696487</v>
      </c>
      <c r="N105" s="96"/>
      <c r="O105" s="51">
        <f>IF(H105=0,"",'Ark1'!W3596)</f>
        <v>85.284410005801618</v>
      </c>
      <c r="P105" s="51"/>
      <c r="Q105" s="51">
        <f>IF(H105=0,"",'Ark1'!X3596)</f>
        <v>1.2475116124751162</v>
      </c>
      <c r="R105" s="51">
        <f>IF(H105=0,"",'Ark1'!Y3596)</f>
        <v>2.4950232249502324</v>
      </c>
      <c r="S105" s="51">
        <f>IF(H105=0,"",'Ark1'!AA3596)</f>
        <v>9.2066137866124347</v>
      </c>
      <c r="T105" s="12">
        <f>IF(H105=0,"",'Ark1'!AB3596)</f>
        <v>2.5657537347281765</v>
      </c>
      <c r="U105" s="15">
        <f>+IF('Ark1'!AC3596=0,"",'Ark1'!AC3596)</f>
        <v>-34.773073573309006</v>
      </c>
      <c r="V105" s="15">
        <f t="shared" si="9"/>
        <v>86.180769230769229</v>
      </c>
      <c r="W105" s="12">
        <f>IF(H105=0,"",'Ark1'!T3596)</f>
        <v>15.972793629727937</v>
      </c>
      <c r="X105" s="51">
        <f>IF(H105=0,"",'Ark1'!V3596)</f>
        <v>92.693187215475646</v>
      </c>
      <c r="Y105" s="259"/>
      <c r="Z105" s="79"/>
      <c r="AH105" s="13"/>
      <c r="AI105" s="12"/>
      <c r="AJ105" s="12"/>
    </row>
    <row r="106" spans="1:36" ht="15.6">
      <c r="A106" s="259"/>
      <c r="B106" s="265">
        <f>+'Ark1'!C3597</f>
        <v>2022</v>
      </c>
      <c r="C106" s="2">
        <f>+'Ark1'!K3597</f>
        <v>0</v>
      </c>
      <c r="D106" s="2" t="str">
        <f t="shared" si="10"/>
        <v>Hybrid</v>
      </c>
      <c r="E106" s="2">
        <f>+'Ark1'!D3597</f>
        <v>4</v>
      </c>
      <c r="F106" s="2" t="s">
        <v>493</v>
      </c>
      <c r="G106" s="3">
        <f>+'Ark1'!Q3597</f>
        <v>412</v>
      </c>
      <c r="H106" s="310">
        <f>+'Ark1'!R3597</f>
        <v>37651</v>
      </c>
      <c r="I106" s="310">
        <f>IF(H106=0,"",'Ark1'!S3597)</f>
        <v>37406</v>
      </c>
      <c r="J106" s="86"/>
      <c r="K106" s="51">
        <f>+IF(H106=0,"",'Ark1'!AD3597)</f>
        <v>33.187599714409117</v>
      </c>
      <c r="L106" s="51">
        <f>+IF(H106=0,"",'Ark1'!AE3597)</f>
        <v>33.151315729420595</v>
      </c>
      <c r="M106" s="96">
        <f>IF(H106=0,"",'Ark1'!U3597)</f>
        <v>60.851601347377425</v>
      </c>
      <c r="N106" s="96"/>
      <c r="O106" s="51">
        <f>IF(H106=0,"",'Ark1'!W3597)</f>
        <v>85.556832326365026</v>
      </c>
      <c r="P106" s="51"/>
      <c r="Q106" s="51">
        <f>IF(H106=0,"",'Ark1'!X3597)</f>
        <v>0.72773631510451264</v>
      </c>
      <c r="R106" s="51">
        <f>IF(H106=0,"",'Ark1'!Y3597)</f>
        <v>1.4554726302090253</v>
      </c>
      <c r="S106" s="51">
        <f>IF(H106=0,"",'Ark1'!AA3597)</f>
        <v>8.8845881600250021</v>
      </c>
      <c r="T106" s="12">
        <f>IF(H106=0,"",'Ark1'!AB3597)</f>
        <v>2.5331742111862381</v>
      </c>
      <c r="U106" s="15">
        <f>+IF('Ark1'!AC3597=0,"",'Ark1'!AC3597)</f>
        <v>-31.245299718459801</v>
      </c>
      <c r="V106" s="15">
        <f t="shared" si="9"/>
        <v>90.791262135922324</v>
      </c>
      <c r="W106" s="12">
        <f>IF(H106=0,"",'Ark1'!T3597)</f>
        <v>16.037103928182521</v>
      </c>
      <c r="X106" s="51">
        <f>IF(H106=0,"",'Ark1'!V3597)</f>
        <v>92.880927556132065</v>
      </c>
      <c r="Y106" s="259"/>
      <c r="Z106" s="79"/>
      <c r="AH106" s="13"/>
      <c r="AI106" s="12"/>
      <c r="AJ106" s="12"/>
    </row>
    <row r="107" spans="1:36" ht="15.6">
      <c r="A107" s="259"/>
      <c r="B107" s="265">
        <f>+'Ark1'!C3598</f>
        <v>2022</v>
      </c>
      <c r="C107" s="2">
        <f>+'Ark1'!K3598</f>
        <v>0</v>
      </c>
      <c r="D107" s="2" t="str">
        <f t="shared" si="10"/>
        <v>Hybrid</v>
      </c>
      <c r="E107" s="2">
        <f>+'Ark1'!D3598</f>
        <v>5</v>
      </c>
      <c r="F107" s="2" t="s">
        <v>377</v>
      </c>
      <c r="G107" s="3">
        <f>+'Ark1'!Q3598</f>
        <v>459</v>
      </c>
      <c r="H107" s="310">
        <f>+'Ark1'!R3598</f>
        <v>35508</v>
      </c>
      <c r="I107" s="310">
        <f>IF(H107=0,"",'Ark1'!S3598)</f>
        <v>35316</v>
      </c>
      <c r="J107" s="86"/>
      <c r="K107" s="51">
        <f>+IF(H107=0,"",'Ark1'!AD3598)</f>
        <v>29.705355798350272</v>
      </c>
      <c r="L107" s="51">
        <f>+IF(H107=0,"",'Ark1'!AE3598)</f>
        <v>29.700745597849096</v>
      </c>
      <c r="M107" s="96">
        <f>IF(H107=0,"",'Ark1'!U3598)</f>
        <v>60.786300826820714</v>
      </c>
      <c r="N107" s="96"/>
      <c r="O107" s="51">
        <f>IF(H107=0,"",'Ark1'!W3598)</f>
        <v>85.152605051534252</v>
      </c>
      <c r="P107" s="51"/>
      <c r="Q107" s="51">
        <f>IF(H107=0,"",'Ark1'!X3598)</f>
        <v>1.0223048327137547</v>
      </c>
      <c r="R107" s="51">
        <f>IF(H107=0,"",'Ark1'!Y3598)</f>
        <v>2.0446096654275094</v>
      </c>
      <c r="S107" s="51">
        <f>IF(H107=0,"",'Ark1'!AA3598)</f>
        <v>9.8463316336580444</v>
      </c>
      <c r="T107" s="12">
        <f>IF(H107=0,"",'Ark1'!AB3598)</f>
        <v>2.5601618966436597</v>
      </c>
      <c r="U107" s="15">
        <f>+IF('Ark1'!AC3598=0,"",'Ark1'!AC3598)</f>
        <v>-33.555227935841394</v>
      </c>
      <c r="V107" s="15">
        <f t="shared" si="9"/>
        <v>76.941176470588232</v>
      </c>
      <c r="W107" s="12">
        <f>IF(H107=0,"",'Ark1'!T3598)</f>
        <v>16.020023656640756</v>
      </c>
      <c r="X107" s="51">
        <f>IF(H107=0,"",'Ark1'!V3598)</f>
        <v>92.431379796241373</v>
      </c>
      <c r="Y107" s="259"/>
      <c r="Z107" s="79"/>
      <c r="AH107" s="13"/>
      <c r="AI107" s="12"/>
      <c r="AJ107" s="12"/>
    </row>
    <row r="108" spans="1:36" ht="15.6">
      <c r="A108" s="259"/>
      <c r="B108" s="265">
        <f>+'Ark1'!C3599</f>
        <v>2022</v>
      </c>
      <c r="C108" s="2">
        <f>+'Ark1'!K3599</f>
        <v>0</v>
      </c>
      <c r="D108" s="2" t="str">
        <f t="shared" si="10"/>
        <v>Hybrid</v>
      </c>
      <c r="E108" s="2">
        <f>+'Ark1'!D3599</f>
        <v>6</v>
      </c>
      <c r="F108" s="2" t="s">
        <v>494</v>
      </c>
      <c r="G108" s="3">
        <f>+'Ark1'!Q3599</f>
        <v>481</v>
      </c>
      <c r="H108" s="310">
        <f>+'Ark1'!R3599</f>
        <v>39641</v>
      </c>
      <c r="I108" s="310">
        <f>IF(H108=0,"",'Ark1'!S3599)</f>
        <v>39475</v>
      </c>
      <c r="J108" s="86"/>
      <c r="K108" s="51">
        <f>+IF(H108=0,"",'Ark1'!AD3599)</f>
        <v>32.056704323987738</v>
      </c>
      <c r="L108" s="51">
        <f>+IF(H108=0,"",'Ark1'!AE3599)</f>
        <v>31.907997751322135</v>
      </c>
      <c r="M108" s="96">
        <f>IF(H108=0,"",'Ark1'!U3599)</f>
        <v>60.765547815072814</v>
      </c>
      <c r="N108" s="96"/>
      <c r="O108" s="51">
        <f>IF(H108=0,"",'Ark1'!W3599)</f>
        <v>84.97769727675761</v>
      </c>
      <c r="P108" s="51"/>
      <c r="Q108" s="51">
        <f>IF(H108=0,"",'Ark1'!X3599)</f>
        <v>0.84256199389520892</v>
      </c>
      <c r="R108" s="51">
        <f>IF(H108=0,"",'Ark1'!Y3599)</f>
        <v>1.6851239877904181</v>
      </c>
      <c r="S108" s="51">
        <f>IF(H108=0,"",'Ark1'!AA3599)</f>
        <v>8.9576870723795956</v>
      </c>
      <c r="T108" s="12">
        <f>IF(H108=0,"",'Ark1'!AB3599)</f>
        <v>2.5343999095036285</v>
      </c>
      <c r="U108" s="15">
        <f>+IF('Ark1'!AC3599=0,"",'Ark1'!AC3599)</f>
        <v>-31.87479951844178</v>
      </c>
      <c r="V108" s="15">
        <f t="shared" si="9"/>
        <v>82.068607068607065</v>
      </c>
      <c r="W108" s="12">
        <f>IF(H108=0,"",'Ark1'!T3599)</f>
        <v>16.043969627405971</v>
      </c>
      <c r="X108" s="51">
        <f>IF(H108=0,"",'Ark1'!V3599)</f>
        <v>92.202042380457371</v>
      </c>
      <c r="Y108" s="259"/>
      <c r="Z108" s="79"/>
      <c r="AH108" s="13"/>
      <c r="AI108" s="12"/>
      <c r="AJ108" s="12"/>
    </row>
    <row r="109" spans="1:36" ht="15.6">
      <c r="A109" s="259"/>
      <c r="B109" s="265">
        <f>+'Ark1'!C3600</f>
        <v>2022</v>
      </c>
      <c r="C109" s="2">
        <f>+'Ark1'!K3600</f>
        <v>0</v>
      </c>
      <c r="D109" s="2" t="str">
        <f t="shared" si="10"/>
        <v>Hybrid</v>
      </c>
      <c r="E109" s="2">
        <f>+'Ark1'!D3600</f>
        <v>7</v>
      </c>
      <c r="F109" s="2" t="s">
        <v>495</v>
      </c>
      <c r="G109" s="3">
        <f>+'Ark1'!Q3600</f>
        <v>448</v>
      </c>
      <c r="H109" s="310">
        <f>+'Ark1'!R3600</f>
        <v>37580</v>
      </c>
      <c r="I109" s="310">
        <f>IF(H109=0,"",'Ark1'!S3600)</f>
        <v>37325</v>
      </c>
      <c r="J109" s="86"/>
      <c r="K109" s="51">
        <f>+IF(H109=0,"",'Ark1'!AD3600)</f>
        <v>32.470449989631561</v>
      </c>
      <c r="L109" s="51">
        <f>+IF(H109=0,"",'Ark1'!AE3600)</f>
        <v>32.524877048509765</v>
      </c>
      <c r="M109" s="96">
        <f>IF(H109=0,"",'Ark1'!U3600)</f>
        <v>60.593784326858675</v>
      </c>
      <c r="N109" s="96"/>
      <c r="O109" s="51">
        <f>IF(H109=0,"",'Ark1'!W3600)</f>
        <v>85.126262826523771</v>
      </c>
      <c r="P109" s="51"/>
      <c r="Q109" s="51">
        <f>IF(H109=0,"",'Ark1'!X3600)</f>
        <v>0.55348589675359239</v>
      </c>
      <c r="R109" s="51">
        <f>IF(H109=0,"",'Ark1'!Y3600)</f>
        <v>1.1069717935071848</v>
      </c>
      <c r="S109" s="51">
        <f>IF(H109=0,"",'Ark1'!AA3600)</f>
        <v>8.9729172736204088</v>
      </c>
      <c r="T109" s="12">
        <f>IF(H109=0,"",'Ark1'!AB3600)</f>
        <v>2.5709227689346297</v>
      </c>
      <c r="U109" s="15">
        <f>+IF('Ark1'!AC3600=0,"",'Ark1'!AC3600)</f>
        <v>-32.288997696105795</v>
      </c>
      <c r="V109" s="15">
        <f t="shared" si="9"/>
        <v>83.314732142857139</v>
      </c>
      <c r="W109" s="12">
        <f>IF(H109=0,"",'Ark1'!T3600)</f>
        <v>15.927248536455563</v>
      </c>
      <c r="X109" s="51">
        <f>IF(H109=0,"",'Ark1'!V3600)</f>
        <v>92.439103973109823</v>
      </c>
      <c r="Y109" s="259"/>
      <c r="Z109" s="79"/>
      <c r="AI109" s="12"/>
      <c r="AJ109" s="12"/>
    </row>
    <row r="110" spans="1:36" ht="15.6">
      <c r="A110" s="259"/>
      <c r="B110" s="265">
        <f>+'Ark1'!C3601</f>
        <v>2022</v>
      </c>
      <c r="C110" s="2">
        <f>+'Ark1'!K3601</f>
        <v>0</v>
      </c>
      <c r="D110" s="2" t="str">
        <f t="shared" si="10"/>
        <v>Hybrid</v>
      </c>
      <c r="E110" s="2">
        <f>+'Ark1'!D3601</f>
        <v>8</v>
      </c>
      <c r="F110" s="2" t="s">
        <v>496</v>
      </c>
      <c r="G110" s="3">
        <f>+'Ark1'!Q3601</f>
        <v>531</v>
      </c>
      <c r="H110" s="310">
        <f>+'Ark1'!R3601</f>
        <v>46425.88</v>
      </c>
      <c r="I110" s="310">
        <f>IF(H110=0,"",'Ark1'!S3601)</f>
        <v>46184.88</v>
      </c>
      <c r="J110" s="86"/>
      <c r="K110" s="51">
        <f>+IF(H110=0,"",'Ark1'!AD3601)</f>
        <v>35.096970884543317</v>
      </c>
      <c r="L110" s="51">
        <f>+IF(H110=0,"",'Ark1'!AE3601)</f>
        <v>35.196384152204153</v>
      </c>
      <c r="M110" s="96">
        <f>IF(H110=0,"",'Ark1'!U3601)</f>
        <v>60.522856398024622</v>
      </c>
      <c r="N110" s="96"/>
      <c r="O110" s="51">
        <f>IF(H110=0,"",'Ark1'!W3601)</f>
        <v>85.668861757353852</v>
      </c>
      <c r="P110" s="51"/>
      <c r="Q110" s="51">
        <f>IF(H110=0,"",'Ark1'!X3601)</f>
        <v>1.0166743204436841</v>
      </c>
      <c r="R110" s="51">
        <f>IF(H110=0,"",'Ark1'!Y3601)</f>
        <v>2.0333486408873682</v>
      </c>
      <c r="S110" s="51">
        <f>IF(H110=0,"",'Ark1'!AA3601)</f>
        <v>9.1331493653281992</v>
      </c>
      <c r="T110" s="12">
        <f>IF(H110=0,"",'Ark1'!AB3601)</f>
        <v>2.6350409163775392</v>
      </c>
      <c r="U110" s="15">
        <f>+IF('Ark1'!AC3601=0,"",'Ark1'!AC3601)</f>
        <v>-34.552563058922615</v>
      </c>
      <c r="V110" s="15">
        <f t="shared" si="9"/>
        <v>86.977175141242938</v>
      </c>
      <c r="W110" s="12">
        <f>IF(H110=0,"",'Ark1'!T3601)</f>
        <v>15.906238933973897</v>
      </c>
      <c r="X110" s="51">
        <f>IF(H110=0,"",'Ark1'!V3601)</f>
        <v>92.975534893529726</v>
      </c>
      <c r="Y110" s="259"/>
      <c r="Z110" s="79"/>
      <c r="AI110" s="12"/>
      <c r="AJ110" s="12"/>
    </row>
    <row r="111" spans="1:36" ht="15.6">
      <c r="A111" s="259"/>
      <c r="B111" s="265">
        <f>+'Ark1'!C3602</f>
        <v>2022</v>
      </c>
      <c r="C111" s="2">
        <f>+'Ark1'!K3602</f>
        <v>0</v>
      </c>
      <c r="D111" s="2" t="str">
        <f t="shared" si="10"/>
        <v>Hybrid</v>
      </c>
      <c r="E111" s="2">
        <f>+'Ark1'!D3602</f>
        <v>9</v>
      </c>
      <c r="F111" s="2" t="s">
        <v>497</v>
      </c>
      <c r="G111" s="3">
        <f>+'Ark1'!Q3602</f>
        <v>621</v>
      </c>
      <c r="H111" s="310">
        <f>+'Ark1'!R3602</f>
        <v>41324</v>
      </c>
      <c r="I111" s="310">
        <f>IF(H111=0,"",'Ark1'!S3602)</f>
        <v>41168</v>
      </c>
      <c r="J111" s="86"/>
      <c r="K111" s="51">
        <f>+IF(H111=0,"",'Ark1'!AD3602)</f>
        <v>34.676512545103627</v>
      </c>
      <c r="L111" s="51">
        <f>+IF(H111=0,"",'Ark1'!AE3602)</f>
        <v>34.696564261009698</v>
      </c>
      <c r="M111" s="96">
        <f>IF(H111=0,"",'Ark1'!U3602)</f>
        <v>60.704576369996097</v>
      </c>
      <c r="N111" s="96"/>
      <c r="O111" s="51">
        <f>IF(H111=0,"",'Ark1'!W3602)</f>
        <v>85.907923630004348</v>
      </c>
      <c r="P111" s="51"/>
      <c r="Q111" s="51">
        <f>IF(H111=0,"",'Ark1'!X3602)</f>
        <v>0.78888781337721403</v>
      </c>
      <c r="R111" s="51">
        <f>IF(H111=0,"",'Ark1'!Y3602)</f>
        <v>1.5777756267544283</v>
      </c>
      <c r="S111" s="51">
        <f>IF(H111=0,"",'Ark1'!AA3602)</f>
        <v>9.4796551682614378</v>
      </c>
      <c r="T111" s="12">
        <f>IF(H111=0,"",'Ark1'!AB3602)</f>
        <v>2.6259613096066374</v>
      </c>
      <c r="U111" s="15">
        <f>+IF('Ark1'!AC3602=0,"",'Ark1'!AC3602)</f>
        <v>-34.63429886545444</v>
      </c>
      <c r="V111" s="15">
        <f t="shared" si="9"/>
        <v>66.293075684380028</v>
      </c>
      <c r="W111" s="12">
        <f>IF(H111=0,"",'Ark1'!T3602)</f>
        <v>16.015487368115377</v>
      </c>
      <c r="X111" s="51">
        <f>IF(H111=0,"",'Ark1'!V3602)</f>
        <v>93.204435362811836</v>
      </c>
      <c r="Y111" s="259"/>
      <c r="Z111" s="79"/>
      <c r="AI111" s="12"/>
      <c r="AJ111" s="12"/>
    </row>
    <row r="112" spans="1:36" ht="15.6">
      <c r="A112" s="259"/>
      <c r="B112" s="265">
        <f>+'Ark1'!C3603</f>
        <v>2022</v>
      </c>
      <c r="C112" s="2">
        <f>+'Ark1'!K3603</f>
        <v>0</v>
      </c>
      <c r="D112" s="2" t="str">
        <f t="shared" si="10"/>
        <v>Hybrid</v>
      </c>
      <c r="E112" s="2">
        <f>+'Ark1'!D3603</f>
        <v>10</v>
      </c>
      <c r="F112" s="2" t="s">
        <v>498</v>
      </c>
      <c r="G112" s="3">
        <f>+'Ark1'!Q3603</f>
        <v>636</v>
      </c>
      <c r="H112" s="310">
        <f>+'Ark1'!R3603</f>
        <v>38977</v>
      </c>
      <c r="I112" s="310">
        <f>IF(H112=0,"",'Ark1'!S3603)</f>
        <v>38854</v>
      </c>
      <c r="J112" s="86"/>
      <c r="K112" s="51">
        <f>+IF(H112=0,"",'Ark1'!AD3603)</f>
        <v>33.257961022560501</v>
      </c>
      <c r="L112" s="51">
        <f>+IF(H112=0,"",'Ark1'!AE3603)</f>
        <v>33.341851458224205</v>
      </c>
      <c r="M112" s="96">
        <f>IF(H112=0,"",'Ark1'!U3603)</f>
        <v>60.504272404385667</v>
      </c>
      <c r="N112" s="96"/>
      <c r="O112" s="51">
        <f>IF(H112=0,"",'Ark1'!W3603)</f>
        <v>86.638001235393986</v>
      </c>
      <c r="P112" s="51"/>
      <c r="Q112" s="51">
        <f>IF(H112=0,"",'Ark1'!X3603)</f>
        <v>1.0236806321676888</v>
      </c>
      <c r="R112" s="51">
        <f>IF(H112=0,"",'Ark1'!Y3603)</f>
        <v>2.0473612643353776</v>
      </c>
      <c r="S112" s="51">
        <f>IF(H112=0,"",'Ark1'!AA3603)</f>
        <v>9.3549441587045639</v>
      </c>
      <c r="T112" s="12">
        <f>IF(H112=0,"",'Ark1'!AB3603)</f>
        <v>2.6333816458691546</v>
      </c>
      <c r="U112" s="15">
        <f>+IF('Ark1'!AC3603=0,"",'Ark1'!AC3603)</f>
        <v>-35.991614907258246</v>
      </c>
      <c r="V112" s="15">
        <f t="shared" si="9"/>
        <v>61.091194968553459</v>
      </c>
      <c r="W112" s="12">
        <f>IF(H112=0,"",'Ark1'!T3603)</f>
        <v>15.936885855761094</v>
      </c>
      <c r="X112" s="51">
        <f>IF(H112=0,"",'Ark1'!V3603)</f>
        <v>93.966286324206749</v>
      </c>
      <c r="Y112" s="259"/>
      <c r="Z112" s="79"/>
      <c r="AI112" s="12"/>
      <c r="AJ112" s="12"/>
    </row>
    <row r="113" spans="1:36" ht="15.6">
      <c r="A113" s="259"/>
      <c r="B113" s="265">
        <f>+'Ark1'!C3604</f>
        <v>2022</v>
      </c>
      <c r="C113" s="2">
        <f>+'Ark1'!K3604</f>
        <v>0</v>
      </c>
      <c r="D113" s="2" t="str">
        <f t="shared" si="10"/>
        <v>Hybrid</v>
      </c>
      <c r="E113" s="2">
        <f>+'Ark1'!D3604</f>
        <v>11</v>
      </c>
      <c r="F113" s="2" t="s">
        <v>499</v>
      </c>
      <c r="G113" s="3">
        <f>+'Ark1'!Q3604</f>
        <v>637</v>
      </c>
      <c r="H113" s="310">
        <f>+'Ark1'!R3604</f>
        <v>45856</v>
      </c>
      <c r="I113" s="310">
        <f>IF(H113=0,"",'Ark1'!S3604)</f>
        <v>45534</v>
      </c>
      <c r="J113" s="86"/>
      <c r="K113" s="51">
        <f>+IF(H113=0,"",'Ark1'!AD3604)</f>
        <v>33.326065785839909</v>
      </c>
      <c r="L113" s="51">
        <f>+IF(H113=0,"",'Ark1'!AE3604)</f>
        <v>33.189743027528806</v>
      </c>
      <c r="M113" s="96">
        <f>IF(H113=0,"",'Ark1'!U3604)</f>
        <v>60.674572846664049</v>
      </c>
      <c r="N113" s="96"/>
      <c r="O113" s="51">
        <f>IF(H113=0,"",'Ark1'!W3604)</f>
        <v>85.448001493389313</v>
      </c>
      <c r="P113" s="51"/>
      <c r="Q113" s="51">
        <f>IF(H113=0,"",'Ark1'!X3604)</f>
        <v>0.63895673412421483</v>
      </c>
      <c r="R113" s="51">
        <f>IF(H113=0,"",'Ark1'!Y3604)</f>
        <v>1.2779134682484299</v>
      </c>
      <c r="S113" s="51">
        <f>IF(H113=0,"",'Ark1'!AA3604)</f>
        <v>9.6412303944845021</v>
      </c>
      <c r="T113" s="12">
        <f>IF(H113=0,"",'Ark1'!AB3604)</f>
        <v>2.5972194420889902</v>
      </c>
      <c r="U113" s="15">
        <f>+IF('Ark1'!AC3604=0,"",'Ark1'!AC3604)</f>
        <v>-33.378120539633898</v>
      </c>
      <c r="V113" s="15">
        <f t="shared" si="9"/>
        <v>71.481946624803768</v>
      </c>
      <c r="W113" s="12">
        <f>IF(H113=0,"",'Ark1'!T3604)</f>
        <v>15.953899162595947</v>
      </c>
      <c r="X113" s="51">
        <f>IF(H113=0,"",'Ark1'!V3604)</f>
        <v>92.794200288274823</v>
      </c>
      <c r="Y113" s="259"/>
      <c r="Z113" s="79"/>
      <c r="AI113" s="12"/>
      <c r="AJ113" s="12"/>
    </row>
    <row r="114" spans="1:36" ht="15.6">
      <c r="A114" s="259"/>
      <c r="B114" s="265">
        <f>+'Ark1'!C3605</f>
        <v>2022</v>
      </c>
      <c r="C114" s="2">
        <f>+'Ark1'!K3605</f>
        <v>0</v>
      </c>
      <c r="D114" s="2" t="str">
        <f t="shared" si="10"/>
        <v>Hybrid</v>
      </c>
      <c r="E114" s="2">
        <f>+'Ark1'!D3605</f>
        <v>12</v>
      </c>
      <c r="F114" s="2" t="s">
        <v>500</v>
      </c>
      <c r="G114" s="3">
        <f>+'Ark1'!Q3605</f>
        <v>495</v>
      </c>
      <c r="H114" s="310">
        <f>+'Ark1'!R3605</f>
        <v>38973</v>
      </c>
      <c r="I114" s="310">
        <f>IF(H114=0,"",'Ark1'!S3605)</f>
        <v>38831</v>
      </c>
      <c r="J114" s="86"/>
      <c r="K114" s="51">
        <f>+IF(H114=0,"",'Ark1'!AD3605)</f>
        <v>35.072894168466519</v>
      </c>
      <c r="L114" s="51">
        <f>+IF(H114=0,"",'Ark1'!AE3605)</f>
        <v>35.230628467048888</v>
      </c>
      <c r="M114" s="96">
        <f>IF(H114=0,"",'Ark1'!U3605)</f>
        <v>60.768741469444507</v>
      </c>
      <c r="N114" s="96"/>
      <c r="O114" s="51">
        <f>IF(H114=0,"",'Ark1'!W3605)</f>
        <v>82.848409775694606</v>
      </c>
      <c r="P114" s="51"/>
      <c r="Q114" s="51">
        <f>IF(H114=0,"",'Ark1'!X3605)</f>
        <v>0.93654581376850621</v>
      </c>
      <c r="R114" s="51">
        <f>IF(H114=0,"",'Ark1'!Y3605)</f>
        <v>1.8730916275370124</v>
      </c>
      <c r="S114" s="51">
        <f>IF(H114=0,"",'Ark1'!AA3605)</f>
        <v>9.9109576708140565</v>
      </c>
      <c r="T114" s="12">
        <f>IF(H114=0,"",'Ark1'!AB3605)</f>
        <v>2.5327872317021041</v>
      </c>
      <c r="U114" s="15">
        <f>+IF('Ark1'!AC3605=0,"",'Ark1'!AC3605)</f>
        <v>-35.523134228969205</v>
      </c>
      <c r="V114" s="15">
        <f t="shared" si="9"/>
        <v>78.446464646464648</v>
      </c>
      <c r="W114" s="12">
        <f>IF(H114=0,"",'Ark1'!T3605)</f>
        <v>16.056603289456799</v>
      </c>
      <c r="X114" s="51">
        <f>IF(H114=0,"",'Ark1'!V3605)</f>
        <v>89.878358069846257</v>
      </c>
      <c r="Y114" s="259"/>
      <c r="Z114" s="79"/>
      <c r="AI114" s="12"/>
      <c r="AJ114" s="12"/>
    </row>
    <row r="115" spans="1:36" ht="17.25" customHeight="1">
      <c r="A115" s="256"/>
      <c r="B115" s="256"/>
      <c r="C115" s="256"/>
      <c r="D115" s="256"/>
      <c r="E115" s="256"/>
      <c r="F115" s="256"/>
      <c r="G115" s="256"/>
      <c r="H115" s="365"/>
      <c r="I115" s="365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/>
      <c r="AA115"/>
      <c r="AB115"/>
      <c r="AC115"/>
      <c r="AD115"/>
      <c r="AE115"/>
      <c r="AF115"/>
      <c r="AG115"/>
    </row>
    <row r="116" spans="1:36" ht="15.6">
      <c r="A116" s="259"/>
      <c r="B116" s="265">
        <f>+'Ark1'!C3606</f>
        <v>2022</v>
      </c>
      <c r="C116" s="2">
        <f>+'Ark1'!K3606</f>
        <v>1</v>
      </c>
      <c r="D116" s="2" t="s">
        <v>415</v>
      </c>
      <c r="E116" s="2">
        <f>+'Ark1'!D3606</f>
        <v>1</v>
      </c>
      <c r="F116" s="2" t="s">
        <v>490</v>
      </c>
      <c r="G116" s="3">
        <f>+'Ark1'!Q3606</f>
        <v>96</v>
      </c>
      <c r="H116" s="310">
        <f>+'Ark1'!R3606</f>
        <v>6254</v>
      </c>
      <c r="I116" s="310">
        <f>IF(H116=0,"",'Ark1'!S3606)</f>
        <v>6253</v>
      </c>
      <c r="J116" s="86"/>
      <c r="K116" s="51">
        <f>+IF(H116=0,"",'Ark1'!AD3606)</f>
        <v>4.746652903852576</v>
      </c>
      <c r="L116" s="51">
        <f>+IF(H116=0,"",'Ark1'!AE3606)</f>
        <v>4.7224580339654123</v>
      </c>
      <c r="M116" s="96">
        <f>IF(H116=0,"",'Ark1'!U3606)</f>
        <v>61.299056452902605</v>
      </c>
      <c r="N116" s="96"/>
      <c r="O116" s="51">
        <f>IF(H116=0,"",'Ark1'!W3606)</f>
        <v>85.096145849991998</v>
      </c>
      <c r="P116" s="51"/>
      <c r="Q116" s="51">
        <f>IF(H116=0,"",'Ark1'!X3606)</f>
        <v>0</v>
      </c>
      <c r="R116" s="51">
        <f>IF(H116=0,"",'Ark1'!Y3606)</f>
        <v>0</v>
      </c>
      <c r="S116" s="51">
        <f>IF(H116=0,"",'Ark1'!AA3606)</f>
        <v>8.819790936102013</v>
      </c>
      <c r="T116" s="12">
        <f>IF(H116=0,"",'Ark1'!AB3606)</f>
        <v>2.4884432847266047</v>
      </c>
      <c r="U116" s="15">
        <f>+IF('Ark1'!AC3606=0,"",'Ark1'!AC3606)</f>
        <v>-23.293247063130003</v>
      </c>
      <c r="V116" s="15">
        <f>+(IF(H116=0,"",I116/G116))</f>
        <v>65.135416666666671</v>
      </c>
      <c r="W116" s="12">
        <f>IF(H116=0,"",'Ark1'!T3606)</f>
        <v>16.313239526702908</v>
      </c>
      <c r="X116" s="51">
        <f>IF(H116=0,"",'Ark1'!V3606)</f>
        <v>92.199176681217025</v>
      </c>
      <c r="Y116" s="259"/>
      <c r="Z116" s="79"/>
      <c r="AI116" s="12"/>
      <c r="AJ116" s="12"/>
    </row>
    <row r="117" spans="1:36" ht="15.6">
      <c r="A117" s="259"/>
      <c r="B117" s="265">
        <f>+'Ark1'!C3607</f>
        <v>2022</v>
      </c>
      <c r="C117" s="2">
        <f>+'Ark1'!K3607</f>
        <v>1</v>
      </c>
      <c r="D117" s="2" t="str">
        <f>+D116</f>
        <v>Hampshire</v>
      </c>
      <c r="E117" s="2">
        <f>+'Ark1'!D3607</f>
        <v>2</v>
      </c>
      <c r="F117" s="2" t="s">
        <v>491</v>
      </c>
      <c r="G117" s="3">
        <f>+'Ark1'!Q3607</f>
        <v>114</v>
      </c>
      <c r="H117" s="310">
        <f>+'Ark1'!R3607</f>
        <v>6422</v>
      </c>
      <c r="I117" s="310">
        <f>IF(H117=0,"",'Ark1'!S3607)</f>
        <v>6421</v>
      </c>
      <c r="J117" s="86"/>
      <c r="K117" s="51">
        <f>+IF(H117=0,"",'Ark1'!AD3607)</f>
        <v>5.759177938779275</v>
      </c>
      <c r="L117" s="51">
        <f>+IF(H117=0,"",'Ark1'!AE3607)</f>
        <v>5.78939452376411</v>
      </c>
      <c r="M117" s="96">
        <f>IF(H117=0,"",'Ark1'!U3607)</f>
        <v>61.350724186263825</v>
      </c>
      <c r="N117" s="96"/>
      <c r="O117" s="51">
        <f>IF(H117=0,"",'Ark1'!W3607)</f>
        <v>85.388740071640015</v>
      </c>
      <c r="P117" s="51"/>
      <c r="Q117" s="51">
        <f>IF(H117=0,"",'Ark1'!X3607)</f>
        <v>0</v>
      </c>
      <c r="R117" s="51">
        <f>IF(H117=0,"",'Ark1'!Y3607)</f>
        <v>0</v>
      </c>
      <c r="S117" s="51">
        <f>IF(H117=0,"",'Ark1'!AA3607)</f>
        <v>8.8357226467572971</v>
      </c>
      <c r="T117" s="12">
        <f>IF(H117=0,"",'Ark1'!AB3607)</f>
        <v>2.6090950960923802</v>
      </c>
      <c r="U117" s="15">
        <f>+IF('Ark1'!AC3607=0,"",'Ark1'!AC3607)</f>
        <v>-29.989248575758072</v>
      </c>
      <c r="V117" s="15">
        <f t="shared" ref="V117:V127" si="11">+(IF(H117=0,"",I117/G117))</f>
        <v>56.324561403508774</v>
      </c>
      <c r="W117" s="12">
        <f>IF(H117=0,"",'Ark1'!T3607)</f>
        <v>16.307380878231076</v>
      </c>
      <c r="X117" s="51">
        <f>IF(H117=0,"",'Ark1'!V3607)</f>
        <v>92.517138459041277</v>
      </c>
      <c r="Y117" s="259"/>
      <c r="Z117" s="79"/>
      <c r="AI117" s="12"/>
      <c r="AJ117" s="12"/>
    </row>
    <row r="118" spans="1:36" ht="15.6">
      <c r="A118" s="259"/>
      <c r="B118" s="265">
        <f>+'Ark1'!C3608</f>
        <v>2022</v>
      </c>
      <c r="C118" s="2">
        <f>+'Ark1'!K3608</f>
        <v>1</v>
      </c>
      <c r="D118" s="2" t="str">
        <f t="shared" ref="D118:D127" si="12">+D117</f>
        <v>Hampshire</v>
      </c>
      <c r="E118" s="2">
        <f>+'Ark1'!D3608</f>
        <v>3</v>
      </c>
      <c r="F118" s="2" t="s">
        <v>492</v>
      </c>
      <c r="G118" s="3">
        <f>+'Ark1'!Q3608</f>
        <v>133</v>
      </c>
      <c r="H118" s="310">
        <f>+'Ark1'!R3608</f>
        <v>9277</v>
      </c>
      <c r="I118" s="310">
        <f>IF(H118=0,"",'Ark1'!S3608)</f>
        <v>9274</v>
      </c>
      <c r="J118" s="86"/>
      <c r="K118" s="51">
        <f>+IF(H118=0,"",'Ark1'!AD3608)</f>
        <v>6.6941832692321563</v>
      </c>
      <c r="L118" s="51">
        <f>+IF(H118=0,"",'Ark1'!AE3608)</f>
        <v>6.7834089322242788</v>
      </c>
      <c r="M118" s="96">
        <f>IF(H118=0,"",'Ark1'!U3608)</f>
        <v>61.163144274315279</v>
      </c>
      <c r="N118" s="96"/>
      <c r="O118" s="51">
        <f>IF(H118=0,"",'Ark1'!W3608)</f>
        <v>85.752873625188514</v>
      </c>
      <c r="P118" s="51"/>
      <c r="Q118" s="51">
        <f>IF(H118=0,"",'Ark1'!X3608)</f>
        <v>0</v>
      </c>
      <c r="R118" s="51">
        <f>IF(H118=0,"",'Ark1'!Y3608)</f>
        <v>0</v>
      </c>
      <c r="S118" s="51">
        <f>IF(H118=0,"",'Ark1'!AA3608)</f>
        <v>8.7991175567584659</v>
      </c>
      <c r="T118" s="12">
        <f>IF(H118=0,"",'Ark1'!AB3608)</f>
        <v>2.7102979899652238</v>
      </c>
      <c r="U118" s="15">
        <f>+IF('Ark1'!AC3608=0,"",'Ark1'!AC3608)</f>
        <v>-32.695067692666171</v>
      </c>
      <c r="V118" s="15">
        <f t="shared" si="11"/>
        <v>69.729323308270679</v>
      </c>
      <c r="W118" s="12">
        <f>IF(H118=0,"",'Ark1'!T3608)</f>
        <v>16.220653228414363</v>
      </c>
      <c r="X118" s="51">
        <f>IF(H118=0,"",'Ark1'!V3608)</f>
        <v>92.917763544489119</v>
      </c>
      <c r="Y118" s="259"/>
      <c r="Z118" s="79"/>
      <c r="AI118" s="12"/>
      <c r="AJ118" s="12"/>
    </row>
    <row r="119" spans="1:36" ht="15.6">
      <c r="A119" s="259"/>
      <c r="B119" s="265">
        <f>+'Ark1'!C3609</f>
        <v>2022</v>
      </c>
      <c r="C119" s="2">
        <f>+'Ark1'!K3609</f>
        <v>1</v>
      </c>
      <c r="D119" s="2" t="str">
        <f t="shared" si="12"/>
        <v>Hampshire</v>
      </c>
      <c r="E119" s="2">
        <f>+'Ark1'!D3609</f>
        <v>4</v>
      </c>
      <c r="F119" s="2" t="s">
        <v>493</v>
      </c>
      <c r="G119" s="3">
        <f>+'Ark1'!Q3609</f>
        <v>129</v>
      </c>
      <c r="H119" s="310">
        <f>+'Ark1'!R3609</f>
        <v>7359</v>
      </c>
      <c r="I119" s="310">
        <f>IF(H119=0,"",'Ark1'!S3609)</f>
        <v>7354</v>
      </c>
      <c r="J119" s="86"/>
      <c r="K119" s="51">
        <f>+IF(H119=0,"",'Ark1'!AD3609)</f>
        <v>6.4866151310280404</v>
      </c>
      <c r="L119" s="51">
        <f>+IF(H119=0,"",'Ark1'!AE3609)</f>
        <v>6.5610229324929383</v>
      </c>
      <c r="M119" s="96">
        <f>IF(H119=0,"",'Ark1'!U3609)</f>
        <v>61.01713353277129</v>
      </c>
      <c r="N119" s="96"/>
      <c r="O119" s="51">
        <f>IF(H119=0,"",'Ark1'!W3609)</f>
        <v>86.127754963285199</v>
      </c>
      <c r="P119" s="51"/>
      <c r="Q119" s="51">
        <f>IF(H119=0,"",'Ark1'!X3609)</f>
        <v>8.1532816958825916E-2</v>
      </c>
      <c r="R119" s="51">
        <f>IF(H119=0,"",'Ark1'!Y3609)</f>
        <v>0.16306563391765183</v>
      </c>
      <c r="S119" s="51">
        <f>IF(H119=0,"",'Ark1'!AA3609)</f>
        <v>8.8629450461931185</v>
      </c>
      <c r="T119" s="12">
        <f>IF(H119=0,"",'Ark1'!AB3609)</f>
        <v>2.8733070756726562</v>
      </c>
      <c r="U119" s="15">
        <f>+IF('Ark1'!AC3609=0,"",'Ark1'!AC3609)</f>
        <v>-34.969839118491649</v>
      </c>
      <c r="V119" s="15">
        <f t="shared" si="11"/>
        <v>57.007751937984494</v>
      </c>
      <c r="W119" s="12">
        <f>IF(H119=0,"",'Ark1'!T3609)</f>
        <v>16.098518820491915</v>
      </c>
      <c r="X119" s="51">
        <f>IF(H119=0,"",'Ark1'!V3609)</f>
        <v>93.337889094783137</v>
      </c>
      <c r="Y119" s="259"/>
      <c r="Z119" s="79"/>
      <c r="AI119" s="12"/>
      <c r="AJ119" s="12"/>
    </row>
    <row r="120" spans="1:36" ht="15.6">
      <c r="A120" s="259"/>
      <c r="B120" s="265">
        <f>+'Ark1'!C3610</f>
        <v>2022</v>
      </c>
      <c r="C120" s="2">
        <f>+'Ark1'!K3610</f>
        <v>1</v>
      </c>
      <c r="D120" s="2" t="str">
        <f t="shared" si="12"/>
        <v>Hampshire</v>
      </c>
      <c r="E120" s="2">
        <f>+'Ark1'!D3610</f>
        <v>5</v>
      </c>
      <c r="F120" s="2" t="s">
        <v>377</v>
      </c>
      <c r="G120" s="3">
        <f>+'Ark1'!Q3610</f>
        <v>143</v>
      </c>
      <c r="H120" s="310">
        <f>+'Ark1'!R3610</f>
        <v>9748</v>
      </c>
      <c r="I120" s="310">
        <f>IF(H120=0,"",'Ark1'!S3610)</f>
        <v>9744</v>
      </c>
      <c r="J120" s="86"/>
      <c r="K120" s="51">
        <f>+IF(H120=0,"",'Ark1'!AD3610)</f>
        <v>8.1550019241387393</v>
      </c>
      <c r="L120" s="51">
        <f>+IF(H120=0,"",'Ark1'!AE3610)</f>
        <v>8.1835950032010665</v>
      </c>
      <c r="M120" s="96">
        <f>IF(H120=0,"",'Ark1'!U3610)</f>
        <v>61.263033661740558</v>
      </c>
      <c r="N120" s="96"/>
      <c r="O120" s="51">
        <f>IF(H120=0,"",'Ark1'!W3610)</f>
        <v>85.037199302134226</v>
      </c>
      <c r="P120" s="51"/>
      <c r="Q120" s="51">
        <f>IF(H120=0,"",'Ark1'!X3610)</f>
        <v>1.0258514567090682E-2</v>
      </c>
      <c r="R120" s="51">
        <f>IF(H120=0,"",'Ark1'!Y3610)</f>
        <v>2.0517029134181363E-2</v>
      </c>
      <c r="S120" s="51">
        <f>IF(H120=0,"",'Ark1'!AA3610)</f>
        <v>8.6098362529547252</v>
      </c>
      <c r="T120" s="12">
        <f>IF(H120=0,"",'Ark1'!AB3610)</f>
        <v>2.8193204515256638</v>
      </c>
      <c r="U120" s="15">
        <f>+IF('Ark1'!AC3610=0,"",'Ark1'!AC3610)</f>
        <v>-24.814620686915958</v>
      </c>
      <c r="V120" s="15">
        <f t="shared" si="11"/>
        <v>68.139860139860133</v>
      </c>
      <c r="W120" s="12">
        <f>IF(H120=0,"",'Ark1'!T3610)</f>
        <v>16.209171112022975</v>
      </c>
      <c r="X120" s="51">
        <f>IF(H120=0,"",'Ark1'!V3610)</f>
        <v>92.146821023399781</v>
      </c>
      <c r="Y120" s="259"/>
      <c r="Z120" s="79"/>
      <c r="AI120" s="12"/>
      <c r="AJ120" s="12"/>
    </row>
    <row r="121" spans="1:36" ht="15.6">
      <c r="A121" s="259"/>
      <c r="B121" s="265">
        <f>+'Ark1'!C3611</f>
        <v>2022</v>
      </c>
      <c r="C121" s="2">
        <f>+'Ark1'!K3611</f>
        <v>1</v>
      </c>
      <c r="D121" s="2" t="str">
        <f t="shared" si="12"/>
        <v>Hampshire</v>
      </c>
      <c r="E121" s="2">
        <f>+'Ark1'!D3611</f>
        <v>6</v>
      </c>
      <c r="F121" s="2" t="s">
        <v>494</v>
      </c>
      <c r="G121" s="3">
        <f>+'Ark1'!Q3611</f>
        <v>146</v>
      </c>
      <c r="H121" s="310">
        <f>+'Ark1'!R3611</f>
        <v>8644</v>
      </c>
      <c r="I121" s="310">
        <f>IF(H121=0,"",'Ark1'!S3611)</f>
        <v>8637</v>
      </c>
      <c r="J121" s="86"/>
      <c r="K121" s="51">
        <f>+IF(H121=0,"",'Ark1'!AD3611)</f>
        <v>6.9901907665434777</v>
      </c>
      <c r="L121" s="51">
        <f>+IF(H121=0,"",'Ark1'!AE3611)</f>
        <v>7.0177466491007987</v>
      </c>
      <c r="M121" s="96">
        <f>IF(H121=0,"",'Ark1'!U3611)</f>
        <v>61.052564547875406</v>
      </c>
      <c r="N121" s="96"/>
      <c r="O121" s="51">
        <f>IF(H121=0,"",'Ark1'!W3611)</f>
        <v>85.42053953919195</v>
      </c>
      <c r="P121" s="51"/>
      <c r="Q121" s="51">
        <f>IF(H121=0,"",'Ark1'!X3611)</f>
        <v>0</v>
      </c>
      <c r="R121" s="51">
        <f>IF(H121=0,"",'Ark1'!Y3611)</f>
        <v>0</v>
      </c>
      <c r="S121" s="51">
        <f>IF(H121=0,"",'Ark1'!AA3611)</f>
        <v>8.8632187468117412</v>
      </c>
      <c r="T121" s="12">
        <f>IF(H121=0,"",'Ark1'!AB3611)</f>
        <v>2.7723668218658375</v>
      </c>
      <c r="U121" s="15">
        <f>+IF('Ark1'!AC3611=0,"",'Ark1'!AC3611)</f>
        <v>-29.823244494385907</v>
      </c>
      <c r="V121" s="15">
        <f t="shared" si="11"/>
        <v>59.157534246575345</v>
      </c>
      <c r="W121" s="12">
        <f>IF(H121=0,"",'Ark1'!T3611)</f>
        <v>16.142179546506249</v>
      </c>
      <c r="X121" s="51">
        <f>IF(H121=0,"",'Ark1'!V3611)</f>
        <v>92.574741114188811</v>
      </c>
      <c r="Y121" s="259"/>
      <c r="Z121" s="79"/>
      <c r="AI121" s="12"/>
      <c r="AJ121" s="12"/>
    </row>
    <row r="122" spans="1:36" ht="15.6">
      <c r="A122" s="259"/>
      <c r="B122" s="265">
        <f>+'Ark1'!C3612</f>
        <v>2022</v>
      </c>
      <c r="C122" s="2">
        <f>+'Ark1'!K3612</f>
        <v>1</v>
      </c>
      <c r="D122" s="2" t="str">
        <f t="shared" si="12"/>
        <v>Hampshire</v>
      </c>
      <c r="E122" s="2">
        <f>+'Ark1'!D3612</f>
        <v>7</v>
      </c>
      <c r="F122" s="2" t="s">
        <v>495</v>
      </c>
      <c r="G122" s="3">
        <f>+'Ark1'!Q3612</f>
        <v>111</v>
      </c>
      <c r="H122" s="310">
        <f>+'Ark1'!R3612</f>
        <v>6867</v>
      </c>
      <c r="I122" s="310">
        <f>IF(H122=0,"",'Ark1'!S3612)</f>
        <v>6861</v>
      </c>
      <c r="J122" s="86"/>
      <c r="K122" s="51">
        <f>+IF(H122=0,"",'Ark1'!AD3612)</f>
        <v>5.9333310292389605</v>
      </c>
      <c r="L122" s="51">
        <f>+IF(H122=0,"",'Ark1'!AE3612)</f>
        <v>6.0049475592058164</v>
      </c>
      <c r="M122" s="96">
        <f>IF(H122=0,"",'Ark1'!U3612)</f>
        <v>60.741728610989647</v>
      </c>
      <c r="N122" s="96"/>
      <c r="O122" s="51">
        <f>IF(H122=0,"",'Ark1'!W3612)</f>
        <v>85.500670456201618</v>
      </c>
      <c r="P122" s="51"/>
      <c r="Q122" s="51">
        <f>IF(H122=0,"",'Ark1'!X3612)</f>
        <v>0</v>
      </c>
      <c r="R122" s="51">
        <f>IF(H122=0,"",'Ark1'!Y3612)</f>
        <v>0</v>
      </c>
      <c r="S122" s="51">
        <f>IF(H122=0,"",'Ark1'!AA3612)</f>
        <v>8.9290940924140614</v>
      </c>
      <c r="T122" s="12">
        <f>IF(H122=0,"",'Ark1'!AB3612)</f>
        <v>2.737943269630545</v>
      </c>
      <c r="U122" s="15">
        <f>+IF('Ark1'!AC3612=0,"",'Ark1'!AC3612)</f>
        <v>-26.288885228600879</v>
      </c>
      <c r="V122" s="15">
        <f t="shared" si="11"/>
        <v>61.810810810810814</v>
      </c>
      <c r="W122" s="12">
        <f>IF(H122=0,"",'Ark1'!T3612)</f>
        <v>16.025775447793798</v>
      </c>
      <c r="X122" s="51">
        <f>IF(H122=0,"",'Ark1'!V3612)</f>
        <v>92.664427812262588</v>
      </c>
      <c r="Y122" s="259"/>
      <c r="Z122" s="79"/>
      <c r="AI122" s="12"/>
      <c r="AJ122" s="12"/>
    </row>
    <row r="123" spans="1:36" ht="15.6">
      <c r="A123" s="259"/>
      <c r="B123" s="265">
        <f>+'Ark1'!C3613</f>
        <v>2022</v>
      </c>
      <c r="C123" s="2">
        <f>+'Ark1'!K3613</f>
        <v>1</v>
      </c>
      <c r="D123" s="2" t="str">
        <f t="shared" si="12"/>
        <v>Hampshire</v>
      </c>
      <c r="E123" s="2">
        <f>+'Ark1'!D3613</f>
        <v>8</v>
      </c>
      <c r="F123" s="2" t="s">
        <v>496</v>
      </c>
      <c r="G123" s="3">
        <f>+'Ark1'!Q3613</f>
        <v>136</v>
      </c>
      <c r="H123" s="310">
        <f>+'Ark1'!R3613</f>
        <v>10345</v>
      </c>
      <c r="I123" s="310">
        <f>IF(H123=0,"",'Ark1'!S3613)</f>
        <v>10342</v>
      </c>
      <c r="J123" s="86"/>
      <c r="K123" s="51">
        <f>+IF(H123=0,"",'Ark1'!AD3613)</f>
        <v>7.8205984205490706</v>
      </c>
      <c r="L123" s="51">
        <f>+IF(H123=0,"",'Ark1'!AE3613)</f>
        <v>7.8186245926148814</v>
      </c>
      <c r="M123" s="96">
        <f>IF(H123=0,"",'Ark1'!U3613)</f>
        <v>61.093018758460651</v>
      </c>
      <c r="N123" s="96"/>
      <c r="O123" s="51">
        <f>IF(H123=0,"",'Ark1'!W3613)</f>
        <v>84.986627344807616</v>
      </c>
      <c r="P123" s="51"/>
      <c r="Q123" s="51">
        <f>IF(H123=0,"",'Ark1'!X3613)</f>
        <v>0</v>
      </c>
      <c r="R123" s="51">
        <f>IF(H123=0,"",'Ark1'!Y3613)</f>
        <v>0</v>
      </c>
      <c r="S123" s="51">
        <f>IF(H123=0,"",'Ark1'!AA3613)</f>
        <v>8.8137571379669684</v>
      </c>
      <c r="T123" s="12">
        <f>IF(H123=0,"",'Ark1'!AB3613)</f>
        <v>2.6842564406509695</v>
      </c>
      <c r="U123" s="15">
        <f>+IF('Ark1'!AC3613=0,"",'Ark1'!AC3613)</f>
        <v>-35.132535652917845</v>
      </c>
      <c r="V123" s="15">
        <f t="shared" si="11"/>
        <v>76.044117647058826</v>
      </c>
      <c r="W123" s="12">
        <f>IF(H123=0,"",'Ark1'!T3613)</f>
        <v>16.207443209279845</v>
      </c>
      <c r="X123" s="51">
        <f>IF(H123=0,"",'Ark1'!V3613)</f>
        <v>92.086701965059831</v>
      </c>
      <c r="Y123" s="259"/>
      <c r="Z123" s="79"/>
      <c r="AI123" s="12"/>
      <c r="AJ123" s="12"/>
    </row>
    <row r="124" spans="1:36" ht="15.6">
      <c r="A124" s="259"/>
      <c r="B124" s="265">
        <f>+'Ark1'!C3614</f>
        <v>2022</v>
      </c>
      <c r="C124" s="2">
        <f>+'Ark1'!K3614</f>
        <v>1</v>
      </c>
      <c r="D124" s="2" t="str">
        <f t="shared" si="12"/>
        <v>Hampshire</v>
      </c>
      <c r="E124" s="2">
        <f>+'Ark1'!D3614</f>
        <v>9</v>
      </c>
      <c r="F124" s="2" t="s">
        <v>497</v>
      </c>
      <c r="G124" s="3">
        <f>+'Ark1'!Q3614</f>
        <v>115</v>
      </c>
      <c r="H124" s="310">
        <f>+'Ark1'!R3614</f>
        <v>6071</v>
      </c>
      <c r="I124" s="310">
        <f>IF(H124=0,"",'Ark1'!S3614)</f>
        <v>6060</v>
      </c>
      <c r="J124" s="86"/>
      <c r="K124" s="51">
        <f>+IF(H124=0,"",'Ark1'!AD3614)</f>
        <v>5.0944029537635309</v>
      </c>
      <c r="L124" s="51">
        <f>+IF(H124=0,"",'Ark1'!AE3614)</f>
        <v>5.1473625971986499</v>
      </c>
      <c r="M124" s="96">
        <f>IF(H124=0,"",'Ark1'!U3614)</f>
        <v>60.969801980198014</v>
      </c>
      <c r="N124" s="96"/>
      <c r="O124" s="51">
        <f>IF(H124=0,"",'Ark1'!W3614)</f>
        <v>86.580214521452021</v>
      </c>
      <c r="P124" s="51"/>
      <c r="Q124" s="51">
        <f>IF(H124=0,"",'Ark1'!X3614)</f>
        <v>0</v>
      </c>
      <c r="R124" s="51">
        <f>IF(H124=0,"",'Ark1'!Y3614)</f>
        <v>0</v>
      </c>
      <c r="S124" s="51">
        <f>IF(H124=0,"",'Ark1'!AA3614)</f>
        <v>8.5014490875168303</v>
      </c>
      <c r="T124" s="12">
        <f>IF(H124=0,"",'Ark1'!AB3614)</f>
        <v>2.6548875708009043</v>
      </c>
      <c r="U124" s="15">
        <f>+IF('Ark1'!AC3614=0,"",'Ark1'!AC3614)</f>
        <v>-31.843480150439639</v>
      </c>
      <c r="V124" s="15">
        <f t="shared" si="11"/>
        <v>52.695652173913047</v>
      </c>
      <c r="W124" s="12">
        <f>IF(H124=0,"",'Ark1'!T3614)</f>
        <v>16.13704496788009</v>
      </c>
      <c r="X124" s="51">
        <f>IF(H124=0,"",'Ark1'!V3614)</f>
        <v>93.869806807332964</v>
      </c>
      <c r="Y124" s="259"/>
      <c r="Z124" s="79"/>
      <c r="AI124" s="12"/>
      <c r="AJ124" s="12"/>
    </row>
    <row r="125" spans="1:36" ht="15.6">
      <c r="A125" s="259"/>
      <c r="B125" s="265">
        <f>+'Ark1'!C3615</f>
        <v>2022</v>
      </c>
      <c r="C125" s="2">
        <f>+'Ark1'!K3615</f>
        <v>1</v>
      </c>
      <c r="D125" s="2" t="str">
        <f t="shared" si="12"/>
        <v>Hampshire</v>
      </c>
      <c r="E125" s="2">
        <f>+'Ark1'!D3615</f>
        <v>10</v>
      </c>
      <c r="F125" s="2" t="s">
        <v>498</v>
      </c>
      <c r="G125" s="3">
        <f>+'Ark1'!Q3615</f>
        <v>116</v>
      </c>
      <c r="H125" s="310">
        <f>+'Ark1'!R3615</f>
        <v>7220</v>
      </c>
      <c r="I125" s="310">
        <f>IF(H125=0,"",'Ark1'!S3615)</f>
        <v>7209</v>
      </c>
      <c r="J125" s="86"/>
      <c r="K125" s="51">
        <f>+IF(H125=0,"",'Ark1'!AD3615)</f>
        <v>6.1606198163759851</v>
      </c>
      <c r="L125" s="51">
        <f>+IF(H125=0,"",'Ark1'!AE3615)</f>
        <v>6.1197051892822758</v>
      </c>
      <c r="M125" s="96">
        <f>IF(H125=0,"",'Ark1'!U3615)</f>
        <v>60.949368844499922</v>
      </c>
      <c r="N125" s="96"/>
      <c r="O125" s="51">
        <f>IF(H125=0,"",'Ark1'!W3615)</f>
        <v>85.705742821472938</v>
      </c>
      <c r="P125" s="51"/>
      <c r="Q125" s="51">
        <f>IF(H125=0,"",'Ark1'!X3615)</f>
        <v>0</v>
      </c>
      <c r="R125" s="51">
        <f>IF(H125=0,"",'Ark1'!Y3615)</f>
        <v>0</v>
      </c>
      <c r="S125" s="51">
        <f>IF(H125=0,"",'Ark1'!AA3615)</f>
        <v>8.5078836437689347</v>
      </c>
      <c r="T125" s="12">
        <f>IF(H125=0,"",'Ark1'!AB3615)</f>
        <v>2.692202939824015</v>
      </c>
      <c r="U125" s="15">
        <f>+IF('Ark1'!AC3615=0,"",'Ark1'!AC3615)</f>
        <v>-32.351155551228473</v>
      </c>
      <c r="V125" s="15">
        <f t="shared" si="11"/>
        <v>62.146551724137929</v>
      </c>
      <c r="W125" s="12">
        <f>IF(H125=0,"",'Ark1'!T3615)</f>
        <v>16.114819944598342</v>
      </c>
      <c r="X125" s="51">
        <f>IF(H125=0,"",'Ark1'!V3615)</f>
        <v>92.91189371898362</v>
      </c>
      <c r="Y125" s="259"/>
      <c r="Z125" s="79"/>
      <c r="AI125" s="12"/>
      <c r="AJ125" s="12"/>
    </row>
    <row r="126" spans="1:36" ht="15.6">
      <c r="A126" s="259"/>
      <c r="B126" s="265">
        <f>+'Ark1'!C3616</f>
        <v>2022</v>
      </c>
      <c r="C126" s="2">
        <f>+'Ark1'!K3616</f>
        <v>1</v>
      </c>
      <c r="D126" s="2" t="str">
        <f t="shared" si="12"/>
        <v>Hampshire</v>
      </c>
      <c r="E126" s="2">
        <f>+'Ark1'!D3616</f>
        <v>11</v>
      </c>
      <c r="F126" s="2" t="s">
        <v>499</v>
      </c>
      <c r="G126" s="3">
        <f>+'Ark1'!Q3616</f>
        <v>133</v>
      </c>
      <c r="H126" s="310">
        <f>+'Ark1'!R3616</f>
        <v>8469</v>
      </c>
      <c r="I126" s="310">
        <f>IF(H126=0,"",'Ark1'!S3616)</f>
        <v>8451</v>
      </c>
      <c r="J126" s="86"/>
      <c r="K126" s="51">
        <f>+IF(H126=0,"",'Ark1'!AD3616)</f>
        <v>6.1548859721798284</v>
      </c>
      <c r="L126" s="51">
        <f>+IF(H126=0,"",'Ark1'!AE3616)</f>
        <v>6.2851333649058452</v>
      </c>
      <c r="M126" s="96">
        <f>IF(H126=0,"",'Ark1'!U3616)</f>
        <v>60.621228257010991</v>
      </c>
      <c r="N126" s="96"/>
      <c r="O126" s="51">
        <f>IF(H126=0,"",'Ark1'!W3616)</f>
        <v>87.18468820257965</v>
      </c>
      <c r="P126" s="51"/>
      <c r="Q126" s="51">
        <f>IF(H126=0,"",'Ark1'!X3616)</f>
        <v>1.1807769512339118E-2</v>
      </c>
      <c r="R126" s="51">
        <f>IF(H126=0,"",'Ark1'!Y3616)</f>
        <v>2.3615539024678237E-2</v>
      </c>
      <c r="S126" s="51">
        <f>IF(H126=0,"",'Ark1'!AA3616)</f>
        <v>9.5315348826132809</v>
      </c>
      <c r="T126" s="12">
        <f>IF(H126=0,"",'Ark1'!AB3616)</f>
        <v>2.8415862941712402</v>
      </c>
      <c r="U126" s="15">
        <f>+IF('Ark1'!AC3616=0,"",'Ark1'!AC3616)</f>
        <v>-31.5354477866242</v>
      </c>
      <c r="V126" s="15">
        <f t="shared" si="11"/>
        <v>63.541353383458649</v>
      </c>
      <c r="W126" s="12">
        <f>IF(H126=0,"",'Ark1'!T3616)</f>
        <v>15.93340417995041</v>
      </c>
      <c r="X126" s="51">
        <f>IF(H126=0,"",'Ark1'!V3616)</f>
        <v>94.536511734909908</v>
      </c>
      <c r="Y126" s="259"/>
      <c r="Z126" s="79"/>
      <c r="AI126" s="12"/>
      <c r="AJ126" s="12"/>
    </row>
    <row r="127" spans="1:36" ht="15.6">
      <c r="A127" s="259"/>
      <c r="B127" s="265">
        <f>+'Ark1'!C3617</f>
        <v>2022</v>
      </c>
      <c r="C127" s="2">
        <f>+'Ark1'!K3617</f>
        <v>1</v>
      </c>
      <c r="D127" s="2" t="str">
        <f t="shared" si="12"/>
        <v>Hampshire</v>
      </c>
      <c r="E127" s="2">
        <f>+'Ark1'!D3617</f>
        <v>12</v>
      </c>
      <c r="F127" s="2" t="s">
        <v>500</v>
      </c>
      <c r="G127" s="3">
        <f>+'Ark1'!Q3617</f>
        <v>123</v>
      </c>
      <c r="H127" s="310">
        <f>+'Ark1'!R3617</f>
        <v>6720</v>
      </c>
      <c r="I127" s="310">
        <f>IF(H127=0,"",'Ark1'!S3617)</f>
        <v>6718</v>
      </c>
      <c r="J127" s="86"/>
      <c r="K127" s="51">
        <f>+IF(H127=0,"",'Ark1'!AD3617)</f>
        <v>6.0475161987041011</v>
      </c>
      <c r="L127" s="51">
        <f>+IF(H127=0,"",'Ark1'!AE3617)</f>
        <v>6.2208507798002612</v>
      </c>
      <c r="M127" s="96">
        <f>IF(H127=0,"",'Ark1'!U3617)</f>
        <v>60.958618636498969</v>
      </c>
      <c r="N127" s="96"/>
      <c r="O127" s="51">
        <f>IF(H127=0,"",'Ark1'!W3617)</f>
        <v>84.557502232807437</v>
      </c>
      <c r="P127" s="51"/>
      <c r="Q127" s="51">
        <f>IF(H127=0,"",'Ark1'!X3617)</f>
        <v>1.4880952380952389E-2</v>
      </c>
      <c r="R127" s="51">
        <f>IF(H127=0,"",'Ark1'!Y3617)</f>
        <v>2.9761904761904778E-2</v>
      </c>
      <c r="S127" s="51">
        <f>IF(H127=0,"",'Ark1'!AA3617)</f>
        <v>9.539468293729394</v>
      </c>
      <c r="T127" s="12">
        <f>IF(H127=0,"",'Ark1'!AB3617)</f>
        <v>2.6490825921581025</v>
      </c>
      <c r="U127" s="15">
        <f>+IF('Ark1'!AC3617=0,"",'Ark1'!AC3617)</f>
        <v>-31.513973167239158</v>
      </c>
      <c r="V127" s="15">
        <f t="shared" si="11"/>
        <v>54.617886178861788</v>
      </c>
      <c r="W127" s="12">
        <f>IF(H127=0,"",'Ark1'!T3617)</f>
        <v>16.14494047619047</v>
      </c>
      <c r="X127" s="51">
        <f>IF(H127=0,"",'Ark1'!V3617)</f>
        <v>91.623271126518262</v>
      </c>
      <c r="Y127" s="259"/>
      <c r="Z127" s="79"/>
      <c r="AI127" s="12"/>
      <c r="AJ127" s="12"/>
    </row>
    <row r="128" spans="1:36" ht="17.25" customHeight="1">
      <c r="A128" s="256"/>
      <c r="B128" s="256"/>
      <c r="C128" s="256"/>
      <c r="D128" s="257"/>
      <c r="E128" s="258"/>
      <c r="F128" s="259"/>
      <c r="G128" s="259"/>
      <c r="H128" s="366"/>
      <c r="I128" s="367"/>
      <c r="J128" s="86"/>
      <c r="K128" s="260"/>
      <c r="L128" s="259"/>
      <c r="M128" s="256"/>
      <c r="N128" s="256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59"/>
      <c r="Z128"/>
      <c r="AA128"/>
      <c r="AB128"/>
      <c r="AC128"/>
      <c r="AD128"/>
      <c r="AE128"/>
      <c r="AF128"/>
      <c r="AG128"/>
    </row>
    <row r="129" spans="1:36" ht="15.6">
      <c r="A129" s="259"/>
      <c r="B129" s="265">
        <f>+'Ark1'!C3618</f>
        <v>2022</v>
      </c>
      <c r="C129" s="2">
        <f>+'Ark1'!K3618</f>
        <v>3</v>
      </c>
      <c r="D129" s="2" t="s">
        <v>591</v>
      </c>
      <c r="E129" s="2">
        <f>+'Ark1'!D3618</f>
        <v>1</v>
      </c>
      <c r="F129" s="2" t="s">
        <v>490</v>
      </c>
      <c r="G129" s="3">
        <f>+'Ark1'!Q3618</f>
        <v>121</v>
      </c>
      <c r="H129" s="310">
        <f>+'Ark1'!R3618</f>
        <v>8551</v>
      </c>
      <c r="I129" s="310">
        <f>IF(H129=0,"",'Ark1'!S3618)</f>
        <v>8549</v>
      </c>
      <c r="J129" s="86"/>
      <c r="K129" s="51">
        <f>+IF(H129=0,"",'Ark1'!AD3618)</f>
        <v>6.4900270196423682</v>
      </c>
      <c r="L129" s="51">
        <f>+IF(H129=0,"",'Ark1'!AE3618)</f>
        <v>6.5581894751680654</v>
      </c>
      <c r="M129" s="96">
        <f>IF(H129=0,"",'Ark1'!U3618)</f>
        <v>60.834951456310655</v>
      </c>
      <c r="N129" s="96"/>
      <c r="O129" s="51">
        <f>IF(H129=0,"",'Ark1'!W3618)</f>
        <v>86.436834717510436</v>
      </c>
      <c r="P129" s="51"/>
      <c r="Q129" s="51">
        <f>IF(H129=0,"",'Ark1'!X3618)</f>
        <v>2.3389077300900483E-2</v>
      </c>
      <c r="R129" s="51">
        <f>IF(H129=0,"",'Ark1'!Y3618)</f>
        <v>4.6778154601800966E-2</v>
      </c>
      <c r="S129" s="51">
        <f>IF(H129=0,"",'Ark1'!AA3618)</f>
        <v>9.3032972969351331</v>
      </c>
      <c r="T129" s="12">
        <f>IF(H129=0,"",'Ark1'!AB3618)</f>
        <v>2.4631122666726295</v>
      </c>
      <c r="U129" s="15">
        <f>+IF('Ark1'!AC3618=0,"",'Ark1'!AC3618)</f>
        <v>-31.058931974092872</v>
      </c>
      <c r="V129" s="15">
        <f>+(IF(H129=0,"",I129/G129))</f>
        <v>70.652892561983478</v>
      </c>
      <c r="W129" s="12">
        <f>IF(H129=0,"",'Ark1'!T3618)</f>
        <v>16.134019412934158</v>
      </c>
      <c r="X129" s="51">
        <f>IF(H129=0,"",'Ark1'!V3618)</f>
        <v>93.657061003377763</v>
      </c>
      <c r="Y129" s="259"/>
      <c r="Z129" s="79"/>
      <c r="AI129" s="12"/>
      <c r="AJ129" s="12"/>
    </row>
    <row r="130" spans="1:36" ht="15.6">
      <c r="A130" s="259"/>
      <c r="B130" s="265">
        <f>+'Ark1'!C3619</f>
        <v>2022</v>
      </c>
      <c r="C130" s="2">
        <f>+'Ark1'!K3619</f>
        <v>3</v>
      </c>
      <c r="D130" s="2" t="s">
        <v>591</v>
      </c>
      <c r="E130" s="2">
        <f>+'Ark1'!D3619</f>
        <v>2</v>
      </c>
      <c r="F130" s="2" t="s">
        <v>491</v>
      </c>
      <c r="G130" s="3">
        <f>+'Ark1'!Q3619</f>
        <v>112</v>
      </c>
      <c r="H130" s="310">
        <f>+'Ark1'!R3619</f>
        <v>6470</v>
      </c>
      <c r="I130" s="310">
        <f>IF(H130=0,"",'Ark1'!S3619)</f>
        <v>6469</v>
      </c>
      <c r="J130" s="86"/>
      <c r="K130" s="51">
        <f>+IF(H130=0,"",'Ark1'!AD3619)</f>
        <v>5.8022238031613043</v>
      </c>
      <c r="L130" s="51">
        <f>+IF(H130=0,"",'Ark1'!AE3619)</f>
        <v>5.8787335675258863</v>
      </c>
      <c r="M130" s="96">
        <f>IF(H130=0,"",'Ark1'!U3619)</f>
        <v>60.762405317668886</v>
      </c>
      <c r="N130" s="96"/>
      <c r="O130" s="51">
        <f>IF(H130=0,"",'Ark1'!W3619)</f>
        <v>86.063054567939261</v>
      </c>
      <c r="P130" s="51"/>
      <c r="Q130" s="51">
        <f>IF(H130=0,"",'Ark1'!X3619)</f>
        <v>0.46367851622874806</v>
      </c>
      <c r="R130" s="51">
        <f>IF(H130=0,"",'Ark1'!Y3619)</f>
        <v>0.92735703245749612</v>
      </c>
      <c r="S130" s="51">
        <f>IF(H130=0,"",'Ark1'!AA3619)</f>
        <v>9.4067373398058809</v>
      </c>
      <c r="T130" s="12">
        <f>IF(H130=0,"",'Ark1'!AB3619)</f>
        <v>2.5049592787691206</v>
      </c>
      <c r="U130" s="15">
        <f>+IF('Ark1'!AC3619=0,"",'Ark1'!AC3619)</f>
        <v>-36.521528641130175</v>
      </c>
      <c r="V130" s="15">
        <f t="shared" ref="V130:V140" si="13">+(IF(H130=0,"",I130/G130))</f>
        <v>57.758928571428569</v>
      </c>
      <c r="W130" s="12">
        <f>IF(H130=0,"",'Ark1'!T3619)</f>
        <v>16.11916537867079</v>
      </c>
      <c r="X130" s="51">
        <f>IF(H130=0,"",'Ark1'!V3619)</f>
        <v>93.248222584014755</v>
      </c>
      <c r="Y130" s="259"/>
      <c r="Z130" s="79"/>
      <c r="AI130" s="12"/>
      <c r="AJ130" s="12"/>
    </row>
    <row r="131" spans="1:36" ht="15.6">
      <c r="A131" s="259"/>
      <c r="B131" s="265">
        <f>+'Ark1'!C3620</f>
        <v>2022</v>
      </c>
      <c r="C131" s="2">
        <f>+'Ark1'!K3620</f>
        <v>3</v>
      </c>
      <c r="D131" s="2" t="s">
        <v>591</v>
      </c>
      <c r="E131" s="2">
        <f>+'Ark1'!D3620</f>
        <v>3</v>
      </c>
      <c r="F131" s="2" t="s">
        <v>492</v>
      </c>
      <c r="G131" s="3">
        <f>+'Ark1'!Q3620</f>
        <v>120</v>
      </c>
      <c r="H131" s="310">
        <f>+'Ark1'!R3620</f>
        <v>7661</v>
      </c>
      <c r="I131" s="310">
        <f>IF(H131=0,"",'Ark1'!S3620)</f>
        <v>7658</v>
      </c>
      <c r="J131" s="86"/>
      <c r="K131" s="51">
        <f>+IF(H131=0,"",'Ark1'!AD3620)</f>
        <v>5.5280950765966965</v>
      </c>
      <c r="L131" s="51">
        <f>+IF(H131=0,"",'Ark1'!AE3620)</f>
        <v>5.6011979614327911</v>
      </c>
      <c r="M131" s="96">
        <f>IF(H131=0,"",'Ark1'!U3620)</f>
        <v>60.866936536954817</v>
      </c>
      <c r="N131" s="96"/>
      <c r="O131" s="51">
        <f>IF(H131=0,"",'Ark1'!W3620)</f>
        <v>85.74984330112305</v>
      </c>
      <c r="P131" s="51"/>
      <c r="Q131" s="51">
        <f>IF(H131=0,"",'Ark1'!X3620)</f>
        <v>7.8318757342383485E-2</v>
      </c>
      <c r="R131" s="51">
        <f>IF(H131=0,"",'Ark1'!Y3620)</f>
        <v>0.15663751468476697</v>
      </c>
      <c r="S131" s="51">
        <f>IF(H131=0,"",'Ark1'!AA3620)</f>
        <v>9.2795252027228248</v>
      </c>
      <c r="T131" s="12">
        <f>IF(H131=0,"",'Ark1'!AB3620)</f>
        <v>2.5411065098661516</v>
      </c>
      <c r="U131" s="15">
        <f>+IF('Ark1'!AC3620=0,"",'Ark1'!AC3620)</f>
        <v>-36.386679781845849</v>
      </c>
      <c r="V131" s="15">
        <f t="shared" si="13"/>
        <v>63.81666666666667</v>
      </c>
      <c r="W131" s="12">
        <f>IF(H131=0,"",'Ark1'!T3620)</f>
        <v>16.140451638167345</v>
      </c>
      <c r="X131" s="51">
        <f>IF(H131=0,"",'Ark1'!V3620)</f>
        <v>92.917001375430075</v>
      </c>
      <c r="Y131" s="259"/>
      <c r="Z131" s="79"/>
      <c r="AI131" s="12"/>
      <c r="AJ131" s="12"/>
    </row>
    <row r="132" spans="1:36" ht="15.6">
      <c r="A132" s="259"/>
      <c r="B132" s="265">
        <f>+'Ark1'!C3621</f>
        <v>2022</v>
      </c>
      <c r="C132" s="2">
        <f>+'Ark1'!K3621</f>
        <v>3</v>
      </c>
      <c r="D132" s="2" t="s">
        <v>591</v>
      </c>
      <c r="E132" s="2">
        <f>+'Ark1'!D3621</f>
        <v>4</v>
      </c>
      <c r="F132" s="2" t="s">
        <v>493</v>
      </c>
      <c r="G132" s="3">
        <f>+'Ark1'!Q3621</f>
        <v>91</v>
      </c>
      <c r="H132" s="310">
        <f>+'Ark1'!R3621</f>
        <v>4598</v>
      </c>
      <c r="I132" s="310">
        <f>IF(H132=0,"",'Ark1'!S3621)</f>
        <v>4598</v>
      </c>
      <c r="J132" s="86"/>
      <c r="K132" s="51">
        <f>+IF(H132=0,"",'Ark1'!AD3621)</f>
        <v>4.0529224585496566</v>
      </c>
      <c r="L132" s="51">
        <f>+IF(H132=0,"",'Ark1'!AE3621)</f>
        <v>4.2583297234337296</v>
      </c>
      <c r="M132" s="96">
        <f>IF(H132=0,"",'Ark1'!U3621)</f>
        <v>60.62962157459765</v>
      </c>
      <c r="N132" s="96"/>
      <c r="O132" s="51">
        <f>IF(H132=0,"",'Ark1'!W3621)</f>
        <v>89.405763375380758</v>
      </c>
      <c r="P132" s="51"/>
      <c r="Q132" s="51">
        <f>IF(H132=0,"",'Ark1'!X3621)</f>
        <v>0</v>
      </c>
      <c r="R132" s="51">
        <f>IF(H132=0,"",'Ark1'!Y3621)</f>
        <v>0</v>
      </c>
      <c r="S132" s="51">
        <f>IF(H132=0,"",'Ark1'!AA3621)</f>
        <v>9.4865775610238376</v>
      </c>
      <c r="T132" s="12">
        <f>IF(H132=0,"",'Ark1'!AB3621)</f>
        <v>2.6825781723218154</v>
      </c>
      <c r="U132" s="15">
        <f>+IF('Ark1'!AC3621=0,"",'Ark1'!AC3621)</f>
        <v>-32.660530417758942</v>
      </c>
      <c r="V132" s="15">
        <f t="shared" si="13"/>
        <v>50.527472527472526</v>
      </c>
      <c r="W132" s="12">
        <f>IF(H132=0,"",'Ark1'!T3621)</f>
        <v>16.038277511961724</v>
      </c>
      <c r="X132" s="51">
        <f>IF(H132=0,"",'Ark1'!V3621)</f>
        <v>96.864315682969249</v>
      </c>
      <c r="Y132" s="259"/>
      <c r="Z132" s="79"/>
      <c r="AI132" s="12"/>
      <c r="AJ132" s="12"/>
    </row>
    <row r="133" spans="1:36" ht="15.6">
      <c r="A133" s="259"/>
      <c r="B133" s="265">
        <f>+'Ark1'!C3622</f>
        <v>2022</v>
      </c>
      <c r="C133" s="2">
        <f>+'Ark1'!K3622</f>
        <v>3</v>
      </c>
      <c r="D133" s="2" t="s">
        <v>591</v>
      </c>
      <c r="E133" s="2">
        <f>+'Ark1'!D3622</f>
        <v>5</v>
      </c>
      <c r="F133" s="2" t="s">
        <v>377</v>
      </c>
      <c r="G133" s="3">
        <f>+'Ark1'!Q3622</f>
        <v>97</v>
      </c>
      <c r="H133" s="310">
        <f>+'Ark1'!R3622</f>
        <v>5097</v>
      </c>
      <c r="I133" s="310">
        <f>IF(H133=0,"",'Ark1'!S3622)</f>
        <v>5096</v>
      </c>
      <c r="J133" s="86"/>
      <c r="K133" s="51">
        <f>+IF(H133=0,"",'Ark1'!AD3622)</f>
        <v>4.2640587615239189</v>
      </c>
      <c r="L133" s="51">
        <f>+IF(H133=0,"",'Ark1'!AE3622)</f>
        <v>4.3165668336730558</v>
      </c>
      <c r="M133" s="96">
        <f>IF(H133=0,"",'Ark1'!U3622)</f>
        <v>60.920722135007857</v>
      </c>
      <c r="N133" s="96"/>
      <c r="O133" s="51">
        <f>IF(H133=0,"",'Ark1'!W3622)</f>
        <v>85.765208006279437</v>
      </c>
      <c r="P133" s="51"/>
      <c r="Q133" s="51">
        <f>IF(H133=0,"",'Ark1'!X3622)</f>
        <v>0.33352952717284678</v>
      </c>
      <c r="R133" s="51">
        <f>IF(H133=0,"",'Ark1'!Y3622)</f>
        <v>0.66705905434569357</v>
      </c>
      <c r="S133" s="51">
        <f>IF(H133=0,"",'Ark1'!AA3622)</f>
        <v>8.3126785267780328</v>
      </c>
      <c r="T133" s="12">
        <f>IF(H133=0,"",'Ark1'!AB3622)</f>
        <v>2.4703886740058256</v>
      </c>
      <c r="U133" s="15">
        <f>+IF('Ark1'!AC3622=0,"",'Ark1'!AC3622)</f>
        <v>-23.01457458086254</v>
      </c>
      <c r="V133" s="15">
        <f t="shared" si="13"/>
        <v>52.536082474226802</v>
      </c>
      <c r="W133" s="12">
        <f>IF(H133=0,"",'Ark1'!T3622)</f>
        <v>16.171473415734745</v>
      </c>
      <c r="X133" s="51">
        <f>IF(H133=0,"",'Ark1'!V3622)</f>
        <v>92.926515134764557</v>
      </c>
      <c r="Y133" s="259"/>
      <c r="Z133" s="79"/>
      <c r="AI133" s="12"/>
      <c r="AJ133" s="12"/>
    </row>
    <row r="134" spans="1:36" ht="15.6">
      <c r="A134" s="259"/>
      <c r="B134" s="265">
        <f>+'Ark1'!C3623</f>
        <v>2022</v>
      </c>
      <c r="C134" s="2">
        <f>+'Ark1'!K3623</f>
        <v>3</v>
      </c>
      <c r="D134" s="2" t="s">
        <v>591</v>
      </c>
      <c r="E134" s="2">
        <f>+'Ark1'!D3623</f>
        <v>6</v>
      </c>
      <c r="F134" s="2" t="s">
        <v>494</v>
      </c>
      <c r="G134" s="3">
        <f>+'Ark1'!Q3623</f>
        <v>117</v>
      </c>
      <c r="H134" s="310">
        <f>+'Ark1'!R3623</f>
        <v>5934</v>
      </c>
      <c r="I134" s="310">
        <f>IF(H134=0,"",'Ark1'!S3623)</f>
        <v>5931</v>
      </c>
      <c r="J134" s="86"/>
      <c r="K134" s="51">
        <f>+IF(H134=0,"",'Ark1'!AD3623)</f>
        <v>4.7986802416322307</v>
      </c>
      <c r="L134" s="51">
        <f>+IF(H134=0,"",'Ark1'!AE3623)</f>
        <v>4.9076500967424259</v>
      </c>
      <c r="M134" s="96">
        <f>IF(H134=0,"",'Ark1'!U3623)</f>
        <v>60.420839656044521</v>
      </c>
      <c r="N134" s="96"/>
      <c r="O134" s="51">
        <f>IF(H134=0,"",'Ark1'!W3623)</f>
        <v>86.990777271960937</v>
      </c>
      <c r="P134" s="51"/>
      <c r="Q134" s="51">
        <f>IF(H134=0,"",'Ark1'!X3623)</f>
        <v>0</v>
      </c>
      <c r="R134" s="51">
        <f>IF(H134=0,"",'Ark1'!Y3623)</f>
        <v>0</v>
      </c>
      <c r="S134" s="51">
        <f>IF(H134=0,"",'Ark1'!AA3623)</f>
        <v>8.9701547663846597</v>
      </c>
      <c r="T134" s="12">
        <f>IF(H134=0,"",'Ark1'!AB3623)</f>
        <v>2.5160950192235978</v>
      </c>
      <c r="U134" s="15">
        <f>+IF('Ark1'!AC3623=0,"",'Ark1'!AC3623)</f>
        <v>-32.01492432530079</v>
      </c>
      <c r="V134" s="15">
        <f t="shared" si="13"/>
        <v>50.692307692307693</v>
      </c>
      <c r="W134" s="12">
        <f>IF(H134=0,"",'Ark1'!T3623)</f>
        <v>15.95601617795753</v>
      </c>
      <c r="X134" s="51">
        <f>IF(H134=0,"",'Ark1'!V3623)</f>
        <v>94.269399648869253</v>
      </c>
      <c r="Y134" s="259"/>
      <c r="Z134" s="79"/>
      <c r="AI134" s="12"/>
      <c r="AJ134" s="12"/>
    </row>
    <row r="135" spans="1:36" ht="15.6">
      <c r="A135" s="259"/>
      <c r="B135" s="265">
        <f>+'Ark1'!C3624</f>
        <v>2022</v>
      </c>
      <c r="C135" s="2">
        <f>+'Ark1'!K3624</f>
        <v>3</v>
      </c>
      <c r="D135" s="2" t="s">
        <v>591</v>
      </c>
      <c r="E135" s="2">
        <f>+'Ark1'!D3624</f>
        <v>7</v>
      </c>
      <c r="F135" s="2" t="s">
        <v>495</v>
      </c>
      <c r="G135" s="3">
        <f>+'Ark1'!Q3624</f>
        <v>88</v>
      </c>
      <c r="H135" s="310">
        <f>+'Ark1'!R3624</f>
        <v>5292</v>
      </c>
      <c r="I135" s="310">
        <f>IF(H135=0,"",'Ark1'!S3624)</f>
        <v>5292</v>
      </c>
      <c r="J135" s="86"/>
      <c r="K135" s="51">
        <f>+IF(H135=0,"",'Ark1'!AD3624)</f>
        <v>4.5724752885878202</v>
      </c>
      <c r="L135" s="51">
        <f>+IF(H135=0,"",'Ark1'!AE3624)</f>
        <v>4.6039254186663854</v>
      </c>
      <c r="M135" s="96">
        <f>IF(H135=0,"",'Ark1'!U3624)</f>
        <v>60.989040060468632</v>
      </c>
      <c r="N135" s="96"/>
      <c r="O135" s="51">
        <f>IF(H135=0,"",'Ark1'!W3624)</f>
        <v>84.987717309145935</v>
      </c>
      <c r="P135" s="51"/>
      <c r="Q135" s="51">
        <f>IF(H135=0,"",'Ark1'!X3624)</f>
        <v>1.3794406651549509</v>
      </c>
      <c r="R135" s="51">
        <f>IF(H135=0,"",'Ark1'!Y3624)</f>
        <v>2.7588813303099018</v>
      </c>
      <c r="S135" s="51">
        <f>IF(H135=0,"",'Ark1'!AA3624)</f>
        <v>8.5661802894614407</v>
      </c>
      <c r="T135" s="12">
        <f>IF(H135=0,"",'Ark1'!AB3624)</f>
        <v>2.472958984340222</v>
      </c>
      <c r="U135" s="15">
        <f>+IF('Ark1'!AC3624=0,"",'Ark1'!AC3624)</f>
        <v>-33.20030338818907</v>
      </c>
      <c r="V135" s="15">
        <f t="shared" si="13"/>
        <v>60.136363636363633</v>
      </c>
      <c r="W135" s="12">
        <f>IF(H135=0,"",'Ark1'!T3624)</f>
        <v>16.208049886621311</v>
      </c>
      <c r="X135" s="51">
        <f>IF(H135=0,"",'Ark1'!V3624)</f>
        <v>92.077700226593763</v>
      </c>
      <c r="Y135" s="259"/>
      <c r="Z135" s="79"/>
      <c r="AI135" s="12"/>
      <c r="AJ135" s="12"/>
    </row>
    <row r="136" spans="1:36" ht="15.6">
      <c r="A136" s="259"/>
      <c r="B136" s="265">
        <f>+'Ark1'!C3625</f>
        <v>2022</v>
      </c>
      <c r="C136" s="2">
        <f>+'Ark1'!K3625</f>
        <v>3</v>
      </c>
      <c r="D136" s="2" t="s">
        <v>591</v>
      </c>
      <c r="E136" s="2">
        <f>+'Ark1'!D3625</f>
        <v>8</v>
      </c>
      <c r="F136" s="2" t="s">
        <v>496</v>
      </c>
      <c r="G136" s="3">
        <f>+'Ark1'!Q3625</f>
        <v>79</v>
      </c>
      <c r="H136" s="310">
        <f>+'Ark1'!R3625</f>
        <v>4246</v>
      </c>
      <c r="I136" s="310">
        <f>IF(H136=0,"",'Ark1'!S3625)</f>
        <v>4244</v>
      </c>
      <c r="J136" s="86"/>
      <c r="K136" s="51">
        <f>+IF(H136=0,"",'Ark1'!AD3625)</f>
        <v>3.2098850549687143</v>
      </c>
      <c r="L136" s="51">
        <f>+IF(H136=0,"",'Ark1'!AE3625)</f>
        <v>3.3088037170797153</v>
      </c>
      <c r="M136" s="96">
        <f>IF(H136=0,"",'Ark1'!U3625)</f>
        <v>60.801602262016978</v>
      </c>
      <c r="N136" s="96"/>
      <c r="O136" s="51">
        <f>IF(H136=0,"",'Ark1'!W3625)</f>
        <v>87.643638077285559</v>
      </c>
      <c r="P136" s="51"/>
      <c r="Q136" s="51">
        <f>IF(H136=0,"",'Ark1'!X3625)</f>
        <v>4.7103155911446079E-2</v>
      </c>
      <c r="R136" s="51">
        <f>IF(H136=0,"",'Ark1'!Y3625)</f>
        <v>9.4206311822892158E-2</v>
      </c>
      <c r="S136" s="51">
        <f>IF(H136=0,"",'Ark1'!AA3625)</f>
        <v>8.4615382276042777</v>
      </c>
      <c r="T136" s="12">
        <f>IF(H136=0,"",'Ark1'!AB3625)</f>
        <v>2.4413453430494525</v>
      </c>
      <c r="U136" s="15">
        <f>+IF('Ark1'!AC3625=0,"",'Ark1'!AC3625)</f>
        <v>-26.326454037315045</v>
      </c>
      <c r="V136" s="15">
        <f t="shared" si="13"/>
        <v>53.721518987341774</v>
      </c>
      <c r="W136" s="12">
        <f>IF(H136=0,"",'Ark1'!T3625)</f>
        <v>16.125765426283564</v>
      </c>
      <c r="X136" s="51">
        <f>IF(H136=0,"",'Ark1'!V3625)</f>
        <v>94.974435899818303</v>
      </c>
      <c r="Y136" s="259"/>
      <c r="Z136" s="79"/>
      <c r="AI136" s="12"/>
      <c r="AJ136" s="12"/>
    </row>
    <row r="137" spans="1:36" ht="15.6">
      <c r="A137" s="259"/>
      <c r="B137" s="265">
        <f>+'Ark1'!C3626</f>
        <v>2022</v>
      </c>
      <c r="C137" s="2">
        <f>+'Ark1'!K3626</f>
        <v>3</v>
      </c>
      <c r="D137" s="2" t="s">
        <v>591</v>
      </c>
      <c r="E137" s="2">
        <f>+'Ark1'!D3626</f>
        <v>9</v>
      </c>
      <c r="F137" s="2" t="s">
        <v>497</v>
      </c>
      <c r="G137" s="3">
        <f>+'Ark1'!Q3626</f>
        <v>106</v>
      </c>
      <c r="H137" s="310">
        <f>+'Ark1'!R3626</f>
        <v>6341</v>
      </c>
      <c r="I137" s="310">
        <f>IF(H137=0,"",'Ark1'!S3626)</f>
        <v>6340</v>
      </c>
      <c r="J137" s="86"/>
      <c r="K137" s="51">
        <f>+IF(H137=0,"",'Ark1'!AD3626)</f>
        <v>5.3209700427960049</v>
      </c>
      <c r="L137" s="51">
        <f>+IF(H137=0,"",'Ark1'!AE3626)</f>
        <v>5.3973492180572302</v>
      </c>
      <c r="M137" s="96">
        <f>IF(H137=0,"",'Ark1'!U3626)</f>
        <v>60.446214511041021</v>
      </c>
      <c r="N137" s="96"/>
      <c r="O137" s="51">
        <f>IF(H137=0,"",'Ark1'!W3626)</f>
        <v>86.775630914826422</v>
      </c>
      <c r="P137" s="51"/>
      <c r="Q137" s="51">
        <f>IF(H137=0,"",'Ark1'!X3626)</f>
        <v>0</v>
      </c>
      <c r="R137" s="51">
        <f>IF(H137=0,"",'Ark1'!Y3626)</f>
        <v>0</v>
      </c>
      <c r="S137" s="51">
        <f>IF(H137=0,"",'Ark1'!AA3626)</f>
        <v>8.0138230830471588</v>
      </c>
      <c r="T137" s="12">
        <f>IF(H137=0,"",'Ark1'!AB3626)</f>
        <v>2.4214687498844456</v>
      </c>
      <c r="U137" s="15">
        <f>+IF('Ark1'!AC3626=0,"",'Ark1'!AC3626)</f>
        <v>-24.408987613842676</v>
      </c>
      <c r="V137" s="15">
        <f t="shared" si="13"/>
        <v>59.811320754716981</v>
      </c>
      <c r="W137" s="12">
        <f>IF(H137=0,"",'Ark1'!T3626)</f>
        <v>16.004731114966095</v>
      </c>
      <c r="X137" s="51">
        <f>IF(H137=0,"",'Ark1'!V3626)</f>
        <v>94.020065552255375</v>
      </c>
      <c r="Y137" s="259"/>
      <c r="Z137" s="79"/>
      <c r="AI137" s="12"/>
      <c r="AJ137" s="12"/>
    </row>
    <row r="138" spans="1:36" ht="15.6">
      <c r="A138" s="259"/>
      <c r="B138" s="265">
        <f>+'Ark1'!C3627</f>
        <v>2022</v>
      </c>
      <c r="C138" s="2">
        <f>+'Ark1'!K3627</f>
        <v>3</v>
      </c>
      <c r="D138" s="2" t="s">
        <v>591</v>
      </c>
      <c r="E138" s="2">
        <f>+'Ark1'!D3627</f>
        <v>10</v>
      </c>
      <c r="F138" s="2" t="s">
        <v>498</v>
      </c>
      <c r="G138" s="3">
        <f>+'Ark1'!Q3627</f>
        <v>70</v>
      </c>
      <c r="H138" s="310">
        <f>+'Ark1'!R3627</f>
        <v>1740</v>
      </c>
      <c r="I138" s="310">
        <f>IF(H138=0,"",'Ark1'!S3627)</f>
        <v>1739</v>
      </c>
      <c r="J138" s="86"/>
      <c r="K138" s="51">
        <f>+IF(H138=0,"",'Ark1'!AD3627)</f>
        <v>1.4846923103177587</v>
      </c>
      <c r="L138" s="51">
        <f>+IF(H138=0,"",'Ark1'!AE3627)</f>
        <v>1.4716031419083837</v>
      </c>
      <c r="M138" s="96">
        <f>IF(H138=0,"",'Ark1'!U3627)</f>
        <v>60.541115583668748</v>
      </c>
      <c r="N138" s="96"/>
      <c r="O138" s="51">
        <f>IF(H138=0,"",'Ark1'!W3627)</f>
        <v>85.436917768832629</v>
      </c>
      <c r="P138" s="51"/>
      <c r="Q138" s="51">
        <f>IF(H138=0,"",'Ark1'!X3627)</f>
        <v>0.1149425287356322</v>
      </c>
      <c r="R138" s="51">
        <f>IF(H138=0,"",'Ark1'!Y3627)</f>
        <v>0.22988505747126439</v>
      </c>
      <c r="S138" s="51">
        <f>IF(H138=0,"",'Ark1'!AA3627)</f>
        <v>7.9989163253687332</v>
      </c>
      <c r="T138" s="12">
        <f>IF(H138=0,"",'Ark1'!AB3627)</f>
        <v>2.303310395599075</v>
      </c>
      <c r="U138" s="15">
        <f>+IF('Ark1'!AC3627=0,"",'Ark1'!AC3627)</f>
        <v>-32.262674992825659</v>
      </c>
      <c r="V138" s="15">
        <f t="shared" si="13"/>
        <v>24.842857142857142</v>
      </c>
      <c r="W138" s="12">
        <f>IF(H138=0,"",'Ark1'!T3627)</f>
        <v>16.055747126436781</v>
      </c>
      <c r="X138" s="51">
        <f>IF(H138=0,"",'Ark1'!V3627)</f>
        <v>92.58860990955705</v>
      </c>
      <c r="Y138" s="259"/>
      <c r="Z138" s="79"/>
      <c r="AI138" s="12"/>
      <c r="AJ138" s="12"/>
    </row>
    <row r="139" spans="1:36" ht="15.6">
      <c r="A139" s="259"/>
      <c r="B139" s="265">
        <f>+'Ark1'!C3628</f>
        <v>2022</v>
      </c>
      <c r="C139" s="2">
        <f>+'Ark1'!K3628</f>
        <v>3</v>
      </c>
      <c r="D139" s="2" t="s">
        <v>591</v>
      </c>
      <c r="E139" s="2">
        <f>+'Ark1'!D3628</f>
        <v>11</v>
      </c>
      <c r="F139" s="2" t="s">
        <v>499</v>
      </c>
      <c r="G139" s="3">
        <f>+'Ark1'!Q3628</f>
        <v>81</v>
      </c>
      <c r="H139" s="310">
        <f>+'Ark1'!R3628</f>
        <v>2007</v>
      </c>
      <c r="I139" s="310">
        <f>IF(H139=0,"",'Ark1'!S3628)</f>
        <v>2005</v>
      </c>
      <c r="J139" s="86"/>
      <c r="K139" s="51">
        <f>+IF(H139=0,"",'Ark1'!AD3628)</f>
        <v>1.4585967819299701</v>
      </c>
      <c r="L139" s="51">
        <f>+IF(H139=0,"",'Ark1'!AE3628)</f>
        <v>1.455534775086502</v>
      </c>
      <c r="M139" s="96">
        <f>IF(H139=0,"",'Ark1'!U3628)</f>
        <v>60.689775561097264</v>
      </c>
      <c r="N139" s="96"/>
      <c r="O139" s="51">
        <f>IF(H139=0,"",'Ark1'!W3628)</f>
        <v>85.102443890274301</v>
      </c>
      <c r="P139" s="51"/>
      <c r="Q139" s="51">
        <f>IF(H139=0,"",'Ark1'!X3628)</f>
        <v>4.9825610363726958E-2</v>
      </c>
      <c r="R139" s="51">
        <f>IF(H139=0,"",'Ark1'!Y3628)</f>
        <v>9.9651220727453915E-2</v>
      </c>
      <c r="S139" s="51">
        <f>IF(H139=0,"",'Ark1'!AA3628)</f>
        <v>9.0681217422704385</v>
      </c>
      <c r="T139" s="12">
        <f>IF(H139=0,"",'Ark1'!AB3628)</f>
        <v>2.3244381402463352</v>
      </c>
      <c r="U139" s="15">
        <f>+IF('Ark1'!AC3628=0,"",'Ark1'!AC3628)</f>
        <v>-31.943093740202823</v>
      </c>
      <c r="V139" s="15">
        <f t="shared" si="13"/>
        <v>24.753086419753085</v>
      </c>
      <c r="W139" s="12">
        <f>IF(H139=0,"",'Ark1'!T3628)</f>
        <v>16.122072745391129</v>
      </c>
      <c r="X139" s="51">
        <f>IF(H139=0,"",'Ark1'!V3628)</f>
        <v>92.243983756751177</v>
      </c>
      <c r="Y139" s="259"/>
      <c r="Z139" s="79"/>
      <c r="AI139" s="12"/>
      <c r="AJ139" s="12"/>
    </row>
    <row r="140" spans="1:36" ht="15.6">
      <c r="A140" s="259"/>
      <c r="B140" s="265">
        <f>+'Ark1'!C3629</f>
        <v>2022</v>
      </c>
      <c r="C140" s="2">
        <f>+'Ark1'!K3629</f>
        <v>3</v>
      </c>
      <c r="D140" s="2" t="s">
        <v>591</v>
      </c>
      <c r="E140" s="2">
        <f>+'Ark1'!D3629</f>
        <v>12</v>
      </c>
      <c r="F140" s="2" t="s">
        <v>500</v>
      </c>
      <c r="G140" s="3">
        <f>+'Ark1'!Q3629</f>
        <v>60</v>
      </c>
      <c r="H140" s="310">
        <f>+'Ark1'!R3629</f>
        <v>1330</v>
      </c>
      <c r="I140" s="310">
        <f>IF(H140=0,"",'Ark1'!S3629)</f>
        <v>1329</v>
      </c>
      <c r="J140" s="86"/>
      <c r="K140" s="51">
        <f>+IF(H140=0,"",'Ark1'!AD3629)</f>
        <v>1.1969042476601872</v>
      </c>
      <c r="L140" s="51">
        <f>+IF(H140=0,"",'Ark1'!AE3629)</f>
        <v>1.1634117267635478</v>
      </c>
      <c r="M140" s="96">
        <f>IF(H140=0,"",'Ark1'!U3629)</f>
        <v>61.089541008276889</v>
      </c>
      <c r="N140" s="96"/>
      <c r="O140" s="51">
        <f>IF(H140=0,"",'Ark1'!W3629)</f>
        <v>79.937547027840381</v>
      </c>
      <c r="P140" s="51"/>
      <c r="Q140" s="51">
        <f>IF(H140=0,"",'Ark1'!X3629)</f>
        <v>0</v>
      </c>
      <c r="R140" s="51">
        <f>IF(H140=0,"",'Ark1'!Y3629)</f>
        <v>0</v>
      </c>
      <c r="S140" s="51">
        <f>IF(H140=0,"",'Ark1'!AA3629)</f>
        <v>9.5914809047834169</v>
      </c>
      <c r="T140" s="12">
        <f>IF(H140=0,"",'Ark1'!AB3629)</f>
        <v>2.2102341853890186</v>
      </c>
      <c r="U140" s="15">
        <f>+IF('Ark1'!AC3629=0,"",'Ark1'!AC3629)</f>
        <v>-35.412288780567899</v>
      </c>
      <c r="V140" s="15">
        <f t="shared" si="13"/>
        <v>22.15</v>
      </c>
      <c r="W140" s="12">
        <f>IF(H140=0,"",'Ark1'!T3629)</f>
        <v>16.357894736842098</v>
      </c>
      <c r="X140" s="51">
        <f>IF(H140=0,"",'Ark1'!V3629)</f>
        <v>86.638346022188443</v>
      </c>
      <c r="Y140" s="259"/>
      <c r="Z140" s="79"/>
      <c r="AI140" s="12"/>
      <c r="AJ140" s="12"/>
    </row>
    <row r="141" spans="1:36" ht="15.6">
      <c r="A141" s="259"/>
      <c r="B141" s="259"/>
      <c r="C141" s="259"/>
      <c r="D141" s="259"/>
      <c r="E141" s="259"/>
      <c r="F141" s="259"/>
      <c r="G141" s="259"/>
      <c r="H141" s="368"/>
      <c r="I141" s="368"/>
      <c r="J141" s="86"/>
      <c r="K141" s="259"/>
      <c r="L141" s="259"/>
      <c r="M141" s="259"/>
      <c r="N141" s="259"/>
      <c r="O141" s="261"/>
      <c r="P141" s="261"/>
      <c r="Q141" s="259"/>
      <c r="R141" s="259"/>
      <c r="S141" s="259"/>
      <c r="T141" s="259"/>
      <c r="U141" s="259"/>
      <c r="V141" s="259"/>
      <c r="W141" s="259"/>
      <c r="X141" s="259"/>
      <c r="Y141" s="259"/>
      <c r="Z141" s="79"/>
    </row>
    <row r="142" spans="1:36" ht="15.6">
      <c r="A142" s="259"/>
      <c r="B142" s="265">
        <f>+'Ark1'!C3630</f>
        <v>2022</v>
      </c>
      <c r="C142" s="2">
        <f>+'Ark1'!K3630</f>
        <v>6</v>
      </c>
      <c r="D142" s="2" t="s">
        <v>589</v>
      </c>
      <c r="E142" s="2">
        <f>+'Ark1'!D3630</f>
        <v>1</v>
      </c>
      <c r="F142" s="2" t="s">
        <v>490</v>
      </c>
      <c r="G142" s="3">
        <f>+'Ark1'!Q3630</f>
        <v>124</v>
      </c>
      <c r="H142" s="310">
        <f>+'Ark1'!R3630</f>
        <v>11818</v>
      </c>
      <c r="I142" s="310">
        <f>IF(H142=0,"",'Ark1'!S3630)</f>
        <v>11810</v>
      </c>
      <c r="J142" s="86"/>
      <c r="K142" s="51">
        <f>+IF(H142=0,"",'Ark1'!AD3630)</f>
        <v>8.9696104921218005</v>
      </c>
      <c r="L142" s="51">
        <f>+IF(H142=0,"",'Ark1'!AE3630)</f>
        <v>9.0182150503573286</v>
      </c>
      <c r="M142" s="96">
        <f>IF(H142=0,"",'Ark1'!U3630)</f>
        <v>60.463844199830653</v>
      </c>
      <c r="N142" s="96"/>
      <c r="O142" s="51">
        <f>IF(H142=0,"",'Ark1'!W3630)</f>
        <v>86.040099068585803</v>
      </c>
      <c r="P142" s="51"/>
      <c r="Q142" s="51">
        <f>IF(H142=0,"",'Ark1'!X3630)</f>
        <v>2.5385005923168044E-2</v>
      </c>
      <c r="R142" s="51">
        <f>IF(H142=0,"",'Ark1'!Y3630)</f>
        <v>5.0770011846336088E-2</v>
      </c>
      <c r="S142" s="51">
        <f>IF(H142=0,"",'Ark1'!AA3630)</f>
        <v>8.6569354818957276</v>
      </c>
      <c r="T142" s="12">
        <f>IF(H142=0,"",'Ark1'!AB3630)</f>
        <v>2.3783717359974319</v>
      </c>
      <c r="U142" s="15">
        <f>+IF('Ark1'!AC3630=0,"",'Ark1'!AC3630)</f>
        <v>-32.727292751671193</v>
      </c>
      <c r="V142" s="15">
        <f>+(IF(H142=0,"",I142/G142))</f>
        <v>95.241935483870961</v>
      </c>
      <c r="W142" s="12">
        <f>IF(H142=0,"",'Ark1'!T3630)</f>
        <v>15.999238449822309</v>
      </c>
      <c r="X142" s="51">
        <f>IF(H142=0,"",'Ark1'!V3630)</f>
        <v>93.242436446333883</v>
      </c>
      <c r="Y142" s="259"/>
      <c r="Z142" s="79"/>
    </row>
    <row r="143" spans="1:36" ht="15.6">
      <c r="A143" s="259"/>
      <c r="B143" s="265">
        <f>+'Ark1'!C3631</f>
        <v>2022</v>
      </c>
      <c r="C143" s="2">
        <f>+'Ark1'!K3631</f>
        <v>6</v>
      </c>
      <c r="D143" s="2" t="s">
        <v>589</v>
      </c>
      <c r="E143" s="2">
        <f>+'Ark1'!D3631</f>
        <v>2</v>
      </c>
      <c r="F143" s="2" t="s">
        <v>491</v>
      </c>
      <c r="G143" s="3">
        <f>+'Ark1'!Q3631</f>
        <v>25</v>
      </c>
      <c r="H143" s="310">
        <f>+'Ark1'!R3631</f>
        <v>2873</v>
      </c>
      <c r="I143" s="310">
        <f>IF(H143=0,"",'Ark1'!S3631)</f>
        <v>2873</v>
      </c>
      <c r="J143" s="86"/>
      <c r="K143" s="51">
        <f>+IF(H143=0,"",'Ark1'!AD3631)</f>
        <v>2.5764743410328328</v>
      </c>
      <c r="L143" s="51">
        <f>+IF(H143=0,"",'Ark1'!AE3631)</f>
        <v>2.6012847936073462</v>
      </c>
      <c r="M143" s="96">
        <f>IF(H143=0,"",'Ark1'!U3631)</f>
        <v>61.758440654368258</v>
      </c>
      <c r="N143" s="96"/>
      <c r="O143" s="51">
        <f>IF(H143=0,"",'Ark1'!W3631)</f>
        <v>85.747685346327856</v>
      </c>
      <c r="P143" s="51"/>
      <c r="Q143" s="51">
        <f>IF(H143=0,"",'Ark1'!X3631)</f>
        <v>0</v>
      </c>
      <c r="R143" s="51">
        <f>IF(H143=0,"",'Ark1'!Y3631)</f>
        <v>0</v>
      </c>
      <c r="S143" s="51">
        <f>IF(H143=0,"",'Ark1'!AA3631)</f>
        <v>7.7710778483424932</v>
      </c>
      <c r="T143" s="12">
        <f>IF(H143=0,"",'Ark1'!AB3631)</f>
        <v>2.2395954129462705</v>
      </c>
      <c r="U143" s="15">
        <f>+IF('Ark1'!AC3631=0,"",'Ark1'!AC3631)</f>
        <v>-26.397012831033678</v>
      </c>
      <c r="V143" s="15">
        <f t="shared" ref="V143:V153" si="14">+(IF(H143=0,"",I143/G143))</f>
        <v>114.92</v>
      </c>
      <c r="W143" s="12">
        <f>IF(H143=0,"",'Ark1'!T3631)</f>
        <v>16.541594152453879</v>
      </c>
      <c r="X143" s="51">
        <f>IF(H143=0,"",'Ark1'!V3631)</f>
        <v>92.901067547484189</v>
      </c>
      <c r="Y143" s="259"/>
      <c r="Z143" s="79"/>
    </row>
    <row r="144" spans="1:36" ht="15.6">
      <c r="A144" s="259"/>
      <c r="B144" s="265">
        <f>+'Ark1'!C3632</f>
        <v>2022</v>
      </c>
      <c r="C144" s="2">
        <f>+'Ark1'!K3632</f>
        <v>6</v>
      </c>
      <c r="D144" s="2" t="s">
        <v>589</v>
      </c>
      <c r="E144" s="2">
        <f>+'Ark1'!D3632</f>
        <v>3</v>
      </c>
      <c r="F144" s="2" t="s">
        <v>492</v>
      </c>
      <c r="G144" s="3">
        <f>+'Ark1'!Q3632</f>
        <v>28</v>
      </c>
      <c r="H144" s="310">
        <f>+'Ark1'!R3632</f>
        <v>4003</v>
      </c>
      <c r="I144" s="310">
        <f>IF(H144=0,"",'Ark1'!S3632)</f>
        <v>4002</v>
      </c>
      <c r="J144" s="86"/>
      <c r="K144" s="51">
        <f>+IF(H144=0,"",'Ark1'!AD3632)</f>
        <v>2.8885216801483593</v>
      </c>
      <c r="L144" s="51">
        <f>+IF(H144=0,"",'Ark1'!AE3632)</f>
        <v>2.8542962382168322</v>
      </c>
      <c r="M144" s="96">
        <f>IF(H144=0,"",'Ark1'!U3632)</f>
        <v>61.264617691154406</v>
      </c>
      <c r="N144" s="96"/>
      <c r="O144" s="51">
        <f>IF(H144=0,"",'Ark1'!W3632)</f>
        <v>83.616066966516726</v>
      </c>
      <c r="P144" s="51"/>
      <c r="Q144" s="51">
        <f>IF(H144=0,"",'Ark1'!X3632)</f>
        <v>4.9962528103922065E-2</v>
      </c>
      <c r="R144" s="51">
        <f>IF(H144=0,"",'Ark1'!Y3632)</f>
        <v>9.9925056207844129E-2</v>
      </c>
      <c r="S144" s="51">
        <f>IF(H144=0,"",'Ark1'!AA3632)</f>
        <v>9.4906055353072514</v>
      </c>
      <c r="T144" s="12">
        <f>IF(H144=0,"",'Ark1'!AB3632)</f>
        <v>2.450039003915359</v>
      </c>
      <c r="U144" s="15">
        <f>+IF('Ark1'!AC3632=0,"",'Ark1'!AC3632)</f>
        <v>-34.888822811388536</v>
      </c>
      <c r="V144" s="15">
        <f t="shared" si="14"/>
        <v>142.92857142857142</v>
      </c>
      <c r="W144" s="12">
        <f>IF(H144=0,"",'Ark1'!T3632)</f>
        <v>16.325006245316015</v>
      </c>
      <c r="X144" s="51">
        <f>IF(H144=0,"",'Ark1'!V3632)</f>
        <v>90.602261166275028</v>
      </c>
      <c r="Y144" s="259"/>
      <c r="Z144" s="79"/>
    </row>
    <row r="145" spans="1:34" ht="15.6">
      <c r="A145" s="259"/>
      <c r="B145" s="265">
        <f>+'Ark1'!C3633</f>
        <v>2022</v>
      </c>
      <c r="C145" s="2">
        <f>+'Ark1'!K3633</f>
        <v>6</v>
      </c>
      <c r="D145" s="2" t="s">
        <v>589</v>
      </c>
      <c r="E145" s="2">
        <f>+'Ark1'!D3633</f>
        <v>4</v>
      </c>
      <c r="F145" s="2" t="s">
        <v>493</v>
      </c>
      <c r="G145" s="3">
        <f>+'Ark1'!Q3633</f>
        <v>19</v>
      </c>
      <c r="H145" s="310">
        <f>+'Ark1'!R3633</f>
        <v>3273</v>
      </c>
      <c r="I145" s="310">
        <f>IF(H145=0,"",'Ark1'!S3633)</f>
        <v>3273</v>
      </c>
      <c r="J145" s="86"/>
      <c r="K145" s="51">
        <f>+IF(H145=0,"",'Ark1'!AD3633)</f>
        <v>2.8849967826953078</v>
      </c>
      <c r="L145" s="51">
        <f>+IF(H145=0,"",'Ark1'!AE3633)</f>
        <v>2.7712787706947393</v>
      </c>
      <c r="M145" s="96">
        <f>IF(H145=0,"",'Ark1'!U3633)</f>
        <v>62.163764130766872</v>
      </c>
      <c r="N145" s="96"/>
      <c r="O145" s="51">
        <f>IF(H145=0,"",'Ark1'!W3633)</f>
        <v>81.739016193095182</v>
      </c>
      <c r="P145" s="51"/>
      <c r="Q145" s="51">
        <f>IF(H145=0,"",'Ark1'!X3633)</f>
        <v>0</v>
      </c>
      <c r="R145" s="51">
        <f>IF(H145=0,"",'Ark1'!Y3633)</f>
        <v>0</v>
      </c>
      <c r="S145" s="51">
        <f>IF(H145=0,"",'Ark1'!AA3633)</f>
        <v>8.390408656252303</v>
      </c>
      <c r="T145" s="12">
        <f>IF(H145=0,"",'Ark1'!AB3633)</f>
        <v>2.1412268817415141</v>
      </c>
      <c r="U145" s="15">
        <f>+IF('Ark1'!AC3633=0,"",'Ark1'!AC3633)</f>
        <v>-22.224960811680376</v>
      </c>
      <c r="V145" s="15">
        <f t="shared" si="14"/>
        <v>172.26315789473685</v>
      </c>
      <c r="W145" s="12">
        <f>IF(H145=0,"",'Ark1'!T3633)</f>
        <v>16.67827681026581</v>
      </c>
      <c r="X145" s="51">
        <f>IF(H145=0,"",'Ark1'!V3633)</f>
        <v>88.557980707578693</v>
      </c>
      <c r="Y145" s="259"/>
      <c r="Z145" s="79"/>
    </row>
    <row r="146" spans="1:34" ht="15.6">
      <c r="A146" s="259"/>
      <c r="B146" s="265">
        <f>+'Ark1'!C3634</f>
        <v>2022</v>
      </c>
      <c r="C146" s="2">
        <f>+'Ark1'!K3634</f>
        <v>6</v>
      </c>
      <c r="D146" s="2" t="s">
        <v>589</v>
      </c>
      <c r="E146" s="2">
        <f>+'Ark1'!D3634</f>
        <v>5</v>
      </c>
      <c r="F146" s="2" t="s">
        <v>377</v>
      </c>
      <c r="G146" s="3">
        <f>+'Ark1'!Q3634</f>
        <v>23</v>
      </c>
      <c r="H146" s="310">
        <f>+'Ark1'!R3634</f>
        <v>2984</v>
      </c>
      <c r="I146" s="310">
        <f>IF(H146=0,"",'Ark1'!S3634)</f>
        <v>2984</v>
      </c>
      <c r="J146" s="86"/>
      <c r="K146" s="51">
        <f>+IF(H146=0,"",'Ark1'!AD3634)</f>
        <v>2.496360868037546</v>
      </c>
      <c r="L146" s="51">
        <f>+IF(H146=0,"",'Ark1'!AE3634)</f>
        <v>2.4435691474043044</v>
      </c>
      <c r="M146" s="96">
        <f>IF(H146=0,"",'Ark1'!U3634)</f>
        <v>61.606568364611249</v>
      </c>
      <c r="N146" s="96"/>
      <c r="O146" s="51">
        <f>IF(H146=0,"",'Ark1'!W3634)</f>
        <v>82.914008042895375</v>
      </c>
      <c r="P146" s="51"/>
      <c r="Q146" s="51">
        <f>IF(H146=0,"",'Ark1'!X3634)</f>
        <v>0</v>
      </c>
      <c r="R146" s="51">
        <f>IF(H146=0,"",'Ark1'!Y3634)</f>
        <v>0</v>
      </c>
      <c r="S146" s="51">
        <f>IF(H146=0,"",'Ark1'!AA3634)</f>
        <v>8.05538457584945</v>
      </c>
      <c r="T146" s="12">
        <f>IF(H146=0,"",'Ark1'!AB3634)</f>
        <v>2.2186232884976955</v>
      </c>
      <c r="U146" s="15">
        <f>+IF('Ark1'!AC3634=0,"",'Ark1'!AC3634)</f>
        <v>-29.602776381824071</v>
      </c>
      <c r="V146" s="15">
        <f t="shared" si="14"/>
        <v>129.7391304347826</v>
      </c>
      <c r="W146" s="12">
        <f>IF(H146=0,"",'Ark1'!T3634)</f>
        <v>16.521447721179626</v>
      </c>
      <c r="X146" s="51">
        <f>IF(H146=0,"",'Ark1'!V3634)</f>
        <v>89.830994629355857</v>
      </c>
      <c r="Y146" s="259"/>
      <c r="Z146" s="79"/>
    </row>
    <row r="147" spans="1:34" ht="15.6">
      <c r="A147" s="259"/>
      <c r="B147" s="265">
        <f>+'Ark1'!C3635</f>
        <v>2022</v>
      </c>
      <c r="C147" s="2">
        <f>+'Ark1'!K3635</f>
        <v>6</v>
      </c>
      <c r="D147" s="2" t="s">
        <v>589</v>
      </c>
      <c r="E147" s="2">
        <f>+'Ark1'!D3635</f>
        <v>6</v>
      </c>
      <c r="F147" s="2" t="s">
        <v>494</v>
      </c>
      <c r="G147" s="3">
        <f>+'Ark1'!Q3635</f>
        <v>25</v>
      </c>
      <c r="H147" s="310">
        <f>+'Ark1'!R3635</f>
        <v>3485</v>
      </c>
      <c r="I147" s="310">
        <f>IF(H147=0,"",'Ark1'!S3635)</f>
        <v>3485</v>
      </c>
      <c r="J147" s="86"/>
      <c r="K147" s="51">
        <f>+IF(H147=0,"",'Ark1'!AD3635)</f>
        <v>2.8182340145076377</v>
      </c>
      <c r="L147" s="51">
        <f>+IF(H147=0,"",'Ark1'!AE3635)</f>
        <v>2.8324226832870676</v>
      </c>
      <c r="M147" s="96">
        <f>IF(H147=0,"",'Ark1'!U3635)</f>
        <v>61.08464849354376</v>
      </c>
      <c r="N147" s="96"/>
      <c r="O147" s="51">
        <f>IF(H147=0,"",'Ark1'!W3635)</f>
        <v>85.444246771879506</v>
      </c>
      <c r="P147" s="51"/>
      <c r="Q147" s="51">
        <f>IF(H147=0,"",'Ark1'!X3635)</f>
        <v>0</v>
      </c>
      <c r="R147" s="51">
        <f>IF(H147=0,"",'Ark1'!Y3635)</f>
        <v>0</v>
      </c>
      <c r="S147" s="51">
        <f>IF(H147=0,"",'Ark1'!AA3635)</f>
        <v>8.2108273890369503</v>
      </c>
      <c r="T147" s="12">
        <f>IF(H147=0,"",'Ark1'!AB3635)</f>
        <v>2.3772009325802954</v>
      </c>
      <c r="U147" s="15">
        <f>+IF('Ark1'!AC3635=0,"",'Ark1'!AC3635)</f>
        <v>-27.757024587005176</v>
      </c>
      <c r="V147" s="15">
        <f t="shared" si="14"/>
        <v>139.4</v>
      </c>
      <c r="W147" s="12">
        <f>IF(H147=0,"",'Ark1'!T3635)</f>
        <v>16.275179340028696</v>
      </c>
      <c r="X147" s="51">
        <f>IF(H147=0,"",'Ark1'!V3635)</f>
        <v>92.572315029122009</v>
      </c>
      <c r="Y147" s="259"/>
      <c r="Z147" s="79"/>
    </row>
    <row r="148" spans="1:34" ht="15.6">
      <c r="A148" s="259"/>
      <c r="B148" s="265">
        <f>+'Ark1'!C3636</f>
        <v>2022</v>
      </c>
      <c r="C148" s="2">
        <f>+'Ark1'!K3636</f>
        <v>6</v>
      </c>
      <c r="D148" s="2" t="s">
        <v>589</v>
      </c>
      <c r="E148" s="2">
        <f>+'Ark1'!D3636</f>
        <v>7</v>
      </c>
      <c r="F148" s="2" t="s">
        <v>495</v>
      </c>
      <c r="G148" s="3">
        <f>+'Ark1'!Q3636</f>
        <v>28</v>
      </c>
      <c r="H148" s="310">
        <f>+'Ark1'!R3636</f>
        <v>3896</v>
      </c>
      <c r="I148" s="310">
        <f>IF(H148=0,"",'Ark1'!S3636)</f>
        <v>3894</v>
      </c>
      <c r="J148" s="86"/>
      <c r="K148" s="51">
        <f>+IF(H148=0,"",'Ark1'!AD3636)</f>
        <v>3.3662818829059238</v>
      </c>
      <c r="L148" s="51">
        <f>+IF(H148=0,"",'Ark1'!AE3636)</f>
        <v>3.2645670424641997</v>
      </c>
      <c r="M148" s="96">
        <f>IF(H148=0,"",'Ark1'!U3636)</f>
        <v>61.145095017976381</v>
      </c>
      <c r="N148" s="96"/>
      <c r="O148" s="51">
        <f>IF(H148=0,"",'Ark1'!W3636)</f>
        <v>81.8987673343605</v>
      </c>
      <c r="P148" s="51"/>
      <c r="Q148" s="51">
        <f>IF(H148=0,"",'Ark1'!X3636)</f>
        <v>0.4363449691991787</v>
      </c>
      <c r="R148" s="51">
        <f>IF(H148=0,"",'Ark1'!Y3636)</f>
        <v>0.8726899383983574</v>
      </c>
      <c r="S148" s="51">
        <f>IF(H148=0,"",'Ark1'!AA3636)</f>
        <v>9.1681405279610892</v>
      </c>
      <c r="T148" s="12">
        <f>IF(H148=0,"",'Ark1'!AB3636)</f>
        <v>2.297640720398098</v>
      </c>
      <c r="U148" s="15">
        <f>+IF('Ark1'!AC3636=0,"",'Ark1'!AC3636)</f>
        <v>-30.748483253715992</v>
      </c>
      <c r="V148" s="15">
        <f t="shared" si="14"/>
        <v>139.07142857142858</v>
      </c>
      <c r="W148" s="12">
        <f>IF(H148=0,"",'Ark1'!T3636)</f>
        <v>16.278234086242296</v>
      </c>
      <c r="X148" s="51">
        <f>IF(H148=0,"",'Ark1'!V3636)</f>
        <v>88.750646186788572</v>
      </c>
      <c r="Y148" s="259"/>
      <c r="Z148" s="79"/>
    </row>
    <row r="149" spans="1:34" ht="15.6">
      <c r="A149" s="259"/>
      <c r="B149" s="265">
        <f>+'Ark1'!C3637</f>
        <v>2022</v>
      </c>
      <c r="C149" s="2">
        <f>+'Ark1'!K3637</f>
        <v>6</v>
      </c>
      <c r="D149" s="2" t="s">
        <v>589</v>
      </c>
      <c r="E149" s="2">
        <f>+'Ark1'!D3637</f>
        <v>8</v>
      </c>
      <c r="F149" s="2" t="s">
        <v>496</v>
      </c>
      <c r="G149" s="3">
        <f>+'Ark1'!Q3637</f>
        <v>23</v>
      </c>
      <c r="H149" s="310">
        <f>+'Ark1'!R3637</f>
        <v>2996</v>
      </c>
      <c r="I149" s="310">
        <f>IF(H149=0,"",'Ark1'!S3637)</f>
        <v>2991</v>
      </c>
      <c r="J149" s="86"/>
      <c r="K149" s="51">
        <f>+IF(H149=0,"",'Ark1'!AD3637)</f>
        <v>2.2649118287061398</v>
      </c>
      <c r="L149" s="51">
        <f>+IF(H149=0,"",'Ark1'!AE3637)</f>
        <v>2.2635200439656074</v>
      </c>
      <c r="M149" s="96">
        <f>IF(H149=0,"",'Ark1'!U3637)</f>
        <v>60.73754597124708</v>
      </c>
      <c r="N149" s="96"/>
      <c r="O149" s="51">
        <f>IF(H149=0,"",'Ark1'!W3637)</f>
        <v>85.073186225342624</v>
      </c>
      <c r="P149" s="51"/>
      <c r="Q149" s="51">
        <f>IF(H149=0,"",'Ark1'!X3637)</f>
        <v>3.3377837116154871E-2</v>
      </c>
      <c r="R149" s="51">
        <f>IF(H149=0,"",'Ark1'!Y3637)</f>
        <v>6.6755674232309742E-2</v>
      </c>
      <c r="S149" s="51">
        <f>IF(H149=0,"",'Ark1'!AA3637)</f>
        <v>7.8861340237974193</v>
      </c>
      <c r="T149" s="12">
        <f>IF(H149=0,"",'Ark1'!AB3637)</f>
        <v>2.4612662100119609</v>
      </c>
      <c r="U149" s="15">
        <f>+IF('Ark1'!AC3637=0,"",'Ark1'!AC3637)</f>
        <v>-27.185713573374528</v>
      </c>
      <c r="V149" s="15">
        <f t="shared" si="14"/>
        <v>130.04347826086956</v>
      </c>
      <c r="W149" s="12">
        <f>IF(H149=0,"",'Ark1'!T3637)</f>
        <v>16.082443257676903</v>
      </c>
      <c r="X149" s="51">
        <f>IF(H149=0,"",'Ark1'!V3637)</f>
        <v>92.229740865789921</v>
      </c>
      <c r="Y149" s="259"/>
      <c r="Z149" s="79"/>
    </row>
    <row r="150" spans="1:34" ht="15.6">
      <c r="A150" s="259"/>
      <c r="B150" s="265">
        <f>+'Ark1'!C3638</f>
        <v>2022</v>
      </c>
      <c r="C150" s="2">
        <f>+'Ark1'!K3638</f>
        <v>6</v>
      </c>
      <c r="D150" s="2" t="s">
        <v>589</v>
      </c>
      <c r="E150" s="2">
        <f>+'Ark1'!D3638</f>
        <v>9</v>
      </c>
      <c r="F150" s="2" t="s">
        <v>497</v>
      </c>
      <c r="G150" s="3">
        <f>+'Ark1'!Q3638</f>
        <v>16</v>
      </c>
      <c r="H150" s="310">
        <f>+'Ark1'!R3638</f>
        <v>2650</v>
      </c>
      <c r="I150" s="310">
        <f>IF(H150=0,"",'Ark1'!S3638)</f>
        <v>2646</v>
      </c>
      <c r="J150" s="86"/>
      <c r="K150" s="51">
        <f>+IF(H150=0,"",'Ark1'!AD3638)</f>
        <v>2.2237140219853995</v>
      </c>
      <c r="L150" s="51">
        <f>+IF(H150=0,"",'Ark1'!AE3638)</f>
        <v>2.2062648130150295</v>
      </c>
      <c r="M150" s="96">
        <f>IF(H150=0,"",'Ark1'!U3638)</f>
        <v>60.377928949357518</v>
      </c>
      <c r="N150" s="96"/>
      <c r="O150" s="51">
        <f>IF(H150=0,"",'Ark1'!W3638)</f>
        <v>84.991269841269855</v>
      </c>
      <c r="P150" s="51"/>
      <c r="Q150" s="51">
        <f>IF(H150=0,"",'Ark1'!X3638)</f>
        <v>0</v>
      </c>
      <c r="R150" s="51">
        <f>IF(H150=0,"",'Ark1'!Y3638)</f>
        <v>0</v>
      </c>
      <c r="S150" s="51">
        <f>IF(H150=0,"",'Ark1'!AA3638)</f>
        <v>9.3905475932865379</v>
      </c>
      <c r="T150" s="12">
        <f>IF(H150=0,"",'Ark1'!AB3638)</f>
        <v>2.6913589681574344</v>
      </c>
      <c r="U150" s="15">
        <f>+IF('Ark1'!AC3638=0,"",'Ark1'!AC3638)</f>
        <v>-40.949666260547353</v>
      </c>
      <c r="V150" s="15">
        <f t="shared" si="14"/>
        <v>165.375</v>
      </c>
      <c r="W150" s="12">
        <f>IF(H150=0,"",'Ark1'!T3638)</f>
        <v>15.87622641509434</v>
      </c>
      <c r="X150" s="51">
        <f>IF(H150=0,"",'Ark1'!V3638)</f>
        <v>92.138914070503546</v>
      </c>
      <c r="Y150" s="259"/>
      <c r="Z150" s="79"/>
    </row>
    <row r="151" spans="1:34" ht="15.6">
      <c r="A151" s="259"/>
      <c r="B151" s="265">
        <f>+'Ark1'!C3639</f>
        <v>2022</v>
      </c>
      <c r="C151" s="2">
        <f>+'Ark1'!K3639</f>
        <v>6</v>
      </c>
      <c r="D151" s="2" t="s">
        <v>589</v>
      </c>
      <c r="E151" s="2">
        <f>+'Ark1'!D3639</f>
        <v>10</v>
      </c>
      <c r="F151" s="2" t="s">
        <v>498</v>
      </c>
      <c r="G151" s="3">
        <f>+'Ark1'!Q3639</f>
        <v>49</v>
      </c>
      <c r="H151" s="310">
        <f>+'Ark1'!R3639</f>
        <v>7010</v>
      </c>
      <c r="I151" s="310">
        <f>IF(H151=0,"",'Ark1'!S3639)</f>
        <v>7006</v>
      </c>
      <c r="J151" s="86"/>
      <c r="K151" s="51">
        <f>+IF(H151=0,"",'Ark1'!AD3639)</f>
        <v>5.9814328134066006</v>
      </c>
      <c r="L151" s="51">
        <f>+IF(H151=0,"",'Ark1'!AE3639)</f>
        <v>5.9610422369538956</v>
      </c>
      <c r="M151" s="96">
        <f>IF(H151=0,"",'Ark1'!U3639)</f>
        <v>60.956894090779286</v>
      </c>
      <c r="N151" s="96"/>
      <c r="O151" s="51">
        <f>IF(H151=0,"",'Ark1'!W3639)</f>
        <v>85.902640593776866</v>
      </c>
      <c r="P151" s="51"/>
      <c r="Q151" s="51">
        <f>IF(H151=0,"",'Ark1'!X3639)</f>
        <v>0</v>
      </c>
      <c r="R151" s="51">
        <f>IF(H151=0,"",'Ark1'!Y3639)</f>
        <v>0</v>
      </c>
      <c r="S151" s="51">
        <f>IF(H151=0,"",'Ark1'!AA3639)</f>
        <v>8.8164045733849559</v>
      </c>
      <c r="T151" s="12">
        <f>IF(H151=0,"",'Ark1'!AB3639)</f>
        <v>2.4455527463426594</v>
      </c>
      <c r="U151" s="15">
        <f>+IF('Ark1'!AC3639=0,"",'Ark1'!AC3639)</f>
        <v>-31.641395052446796</v>
      </c>
      <c r="V151" s="15">
        <f t="shared" si="14"/>
        <v>142.9795918367347</v>
      </c>
      <c r="W151" s="12">
        <f>IF(H151=0,"",'Ark1'!T3639)</f>
        <v>16.2002853067047</v>
      </c>
      <c r="X151" s="51">
        <f>IF(H151=0,"",'Ark1'!V3639)</f>
        <v>93.091109957136325</v>
      </c>
      <c r="Y151" s="259"/>
      <c r="Z151" s="79"/>
    </row>
    <row r="152" spans="1:34" ht="15.6">
      <c r="A152" s="259"/>
      <c r="B152" s="265">
        <f>+'Ark1'!C3640</f>
        <v>2022</v>
      </c>
      <c r="C152" s="2">
        <f>+'Ark1'!K3640</f>
        <v>6</v>
      </c>
      <c r="D152" s="2" t="s">
        <v>589</v>
      </c>
      <c r="E152" s="2">
        <f>+'Ark1'!D3640</f>
        <v>11</v>
      </c>
      <c r="F152" s="2" t="s">
        <v>499</v>
      </c>
      <c r="G152" s="3">
        <f>+'Ark1'!Q3640</f>
        <v>60</v>
      </c>
      <c r="H152" s="310">
        <f>+'Ark1'!R3640</f>
        <v>8024</v>
      </c>
      <c r="I152" s="310">
        <f>IF(H152=0,"",'Ark1'!S3640)</f>
        <v>8019</v>
      </c>
      <c r="J152" s="86"/>
      <c r="K152" s="51">
        <f>+IF(H152=0,"",'Ark1'!AD3640)</f>
        <v>5.8314801087225101</v>
      </c>
      <c r="L152" s="51">
        <f>+IF(H152=0,"",'Ark1'!AE3640)</f>
        <v>5.9251540062735426</v>
      </c>
      <c r="M152" s="96">
        <f>IF(H152=0,"",'Ark1'!U3640)</f>
        <v>60.997755331088655</v>
      </c>
      <c r="N152" s="96"/>
      <c r="O152" s="51">
        <f>IF(H152=0,"",'Ark1'!W3640)</f>
        <v>86.619017333832147</v>
      </c>
      <c r="P152" s="51"/>
      <c r="Q152" s="51">
        <f>IF(H152=0,"",'Ark1'!X3640)</f>
        <v>0</v>
      </c>
      <c r="R152" s="51">
        <f>IF(H152=0,"",'Ark1'!Y3640)</f>
        <v>0</v>
      </c>
      <c r="S152" s="51">
        <f>IF(H152=0,"",'Ark1'!AA3640)</f>
        <v>9.7561382435717796</v>
      </c>
      <c r="T152" s="12">
        <f>IF(H152=0,"",'Ark1'!AB3640)</f>
        <v>2.4980840543567</v>
      </c>
      <c r="U152" s="15">
        <f>+IF('Ark1'!AC3640=0,"",'Ark1'!AC3640)</f>
        <v>-31.879677098329655</v>
      </c>
      <c r="V152" s="15">
        <f t="shared" si="14"/>
        <v>133.65</v>
      </c>
      <c r="W152" s="12">
        <f>IF(H152=0,"",'Ark1'!T3640)</f>
        <v>16.188933200398804</v>
      </c>
      <c r="X152" s="51">
        <f>IF(H152=0,"",'Ark1'!V3640)</f>
        <v>93.868962622223052</v>
      </c>
      <c r="Y152" s="259"/>
      <c r="Z152" s="79"/>
    </row>
    <row r="153" spans="1:34" ht="15.6">
      <c r="A153" s="259"/>
      <c r="B153" s="265">
        <f>+'Ark1'!C3641</f>
        <v>2022</v>
      </c>
      <c r="C153" s="2">
        <f>+'Ark1'!K3641</f>
        <v>6</v>
      </c>
      <c r="D153" s="2" t="s">
        <v>589</v>
      </c>
      <c r="E153" s="2">
        <f>+'Ark1'!D3641</f>
        <v>12</v>
      </c>
      <c r="F153" s="2" t="s">
        <v>500</v>
      </c>
      <c r="G153" s="3">
        <f>+'Ark1'!Q3641</f>
        <v>44</v>
      </c>
      <c r="H153" s="310">
        <f>+'Ark1'!R3641</f>
        <v>5163</v>
      </c>
      <c r="I153" s="310">
        <f>IF(H153=0,"",'Ark1'!S3641)</f>
        <v>5163</v>
      </c>
      <c r="J153" s="86"/>
      <c r="K153" s="51">
        <f>+IF(H153=0,"",'Ark1'!AD3641)</f>
        <v>4.6463282937365005</v>
      </c>
      <c r="L153" s="51">
        <f>+IF(H153=0,"",'Ark1'!AE3641)</f>
        <v>4.727079490182609</v>
      </c>
      <c r="M153" s="96">
        <f>IF(H153=0,"",'Ark1'!U3641)</f>
        <v>60.750920007747432</v>
      </c>
      <c r="N153" s="96"/>
      <c r="O153" s="51">
        <f>IF(H153=0,"",'Ark1'!W3641)</f>
        <v>83.605171411969778</v>
      </c>
      <c r="P153" s="51"/>
      <c r="Q153" s="51">
        <f>IF(H153=0,"",'Ark1'!X3641)</f>
        <v>0</v>
      </c>
      <c r="R153" s="51">
        <f>IF(H153=0,"",'Ark1'!Y3641)</f>
        <v>0</v>
      </c>
      <c r="S153" s="51">
        <f>IF(H153=0,"",'Ark1'!AA3641)</f>
        <v>9.1657778723934751</v>
      </c>
      <c r="T153" s="12">
        <f>IF(H153=0,"",'Ark1'!AB3641)</f>
        <v>2.4461539232168903</v>
      </c>
      <c r="U153" s="15">
        <f>+IF('Ark1'!AC3641=0,"",'Ark1'!AC3641)</f>
        <v>-22.808352787993357</v>
      </c>
      <c r="V153" s="15">
        <f t="shared" si="14"/>
        <v>117.34090909090909</v>
      </c>
      <c r="W153" s="12">
        <f>IF(H153=0,"",'Ark1'!T3641)</f>
        <v>16.131319000581055</v>
      </c>
      <c r="X153" s="51">
        <f>IF(H153=0,"",'Ark1'!V3641)</f>
        <v>90.579817347746257</v>
      </c>
      <c r="Y153" s="259"/>
      <c r="Z153" s="79"/>
    </row>
    <row r="154" spans="1:34" ht="15.6">
      <c r="A154" s="259"/>
      <c r="B154" s="259"/>
      <c r="C154" s="259"/>
      <c r="D154" s="259"/>
      <c r="E154" s="259"/>
      <c r="F154" s="259"/>
      <c r="G154" s="259"/>
      <c r="H154" s="368"/>
      <c r="I154" s="368"/>
      <c r="J154" s="86"/>
      <c r="K154" s="259"/>
      <c r="L154" s="259"/>
      <c r="M154" s="259"/>
      <c r="N154" s="259"/>
      <c r="O154" s="261"/>
      <c r="P154" s="261"/>
      <c r="Q154" s="259"/>
      <c r="R154" s="259"/>
      <c r="S154" s="259"/>
      <c r="T154" s="259"/>
      <c r="U154" s="259"/>
      <c r="V154" s="259"/>
      <c r="W154" s="259"/>
      <c r="X154" s="259"/>
      <c r="Y154" s="259"/>
      <c r="Z154" s="79"/>
    </row>
    <row r="155" spans="1:34" s="58" customFormat="1" ht="15.6">
      <c r="A155" s="259"/>
      <c r="B155" s="265">
        <f>+'Ark1'!C3642</f>
        <v>2022</v>
      </c>
      <c r="C155" s="2">
        <f>+'Ark1'!K3642</f>
        <v>7</v>
      </c>
      <c r="D155" s="2" t="s">
        <v>603</v>
      </c>
      <c r="E155" s="2">
        <f>+'Ark1'!D3642</f>
        <v>1</v>
      </c>
      <c r="F155" s="2" t="s">
        <v>490</v>
      </c>
      <c r="G155" s="3">
        <f>+'Ark1'!Q3642</f>
        <v>0</v>
      </c>
      <c r="H155" s="310">
        <f>+'Ark1'!R3642</f>
        <v>0</v>
      </c>
      <c r="I155" s="310" t="str">
        <f>IF(H155=0,"",'Ark1'!S3642)</f>
        <v/>
      </c>
      <c r="J155" s="86"/>
      <c r="K155" s="51" t="str">
        <f>+IF(H155=0,"",'Ark1'!AD3642)</f>
        <v/>
      </c>
      <c r="L155" s="51" t="str">
        <f>+IF(H155=0,"",'Ark1'!AE3642)</f>
        <v/>
      </c>
      <c r="M155" s="96" t="str">
        <f>IF(H155=0,"",'Ark1'!U3642)</f>
        <v/>
      </c>
      <c r="N155" s="96"/>
      <c r="O155" s="51" t="str">
        <f>IF(H155=0,"",'Ark1'!W3642)</f>
        <v/>
      </c>
      <c r="P155" s="51"/>
      <c r="Q155" s="51" t="str">
        <f>IF(H155=0,"",'Ark1'!X3642)</f>
        <v/>
      </c>
      <c r="R155" s="51" t="str">
        <f>IF(H155=0,"",'Ark1'!Y3642)</f>
        <v/>
      </c>
      <c r="S155" s="51" t="str">
        <f>IF(H155=0,"",'Ark1'!AA3642)</f>
        <v/>
      </c>
      <c r="T155" s="12" t="str">
        <f>IF(H155=0,"",'Ark1'!AB3642)</f>
        <v/>
      </c>
      <c r="U155" s="15" t="str">
        <f>+IF('Ark1'!AC3642=0,"",'Ark1'!AC3642)</f>
        <v/>
      </c>
      <c r="V155" s="15" t="str">
        <f>+(IF(H155=0,"",I155/G155))</f>
        <v/>
      </c>
      <c r="W155" s="12" t="str">
        <f>IF(H155=0,"",'Ark1'!T3642)</f>
        <v/>
      </c>
      <c r="X155" s="51" t="str">
        <f>IF(H155=0,"",'Ark1'!V3642)</f>
        <v/>
      </c>
      <c r="Y155" s="259"/>
      <c r="Z155" s="10"/>
      <c r="AA155" s="100"/>
      <c r="AB155" s="1"/>
      <c r="AC155" s="1"/>
      <c r="AD155" s="1"/>
      <c r="AE155" s="1"/>
      <c r="AF155" s="1"/>
      <c r="AG155" s="10"/>
      <c r="AH155"/>
    </row>
    <row r="156" spans="1:34" s="58" customFormat="1" ht="15.6">
      <c r="A156" s="259"/>
      <c r="B156" s="265">
        <f>+'Ark1'!C3643</f>
        <v>2022</v>
      </c>
      <c r="C156" s="2">
        <f>+'Ark1'!K3643</f>
        <v>7</v>
      </c>
      <c r="D156" s="2" t="s">
        <v>603</v>
      </c>
      <c r="E156" s="2">
        <f>+'Ark1'!D3643</f>
        <v>2</v>
      </c>
      <c r="F156" s="2" t="s">
        <v>491</v>
      </c>
      <c r="G156" s="3">
        <f>+'Ark1'!Q3643</f>
        <v>0</v>
      </c>
      <c r="H156" s="310">
        <f>+'Ark1'!R3643</f>
        <v>0</v>
      </c>
      <c r="I156" s="310" t="str">
        <f>IF(H156=0,"",'Ark1'!S3643)</f>
        <v/>
      </c>
      <c r="J156" s="86"/>
      <c r="K156" s="51" t="str">
        <f>+IF(H156=0,"",'Ark1'!AD3643)</f>
        <v/>
      </c>
      <c r="L156" s="51" t="str">
        <f>+IF(H156=0,"",'Ark1'!AE3643)</f>
        <v/>
      </c>
      <c r="M156" s="96" t="str">
        <f>IF(H156=0,"",'Ark1'!U3643)</f>
        <v/>
      </c>
      <c r="N156" s="96"/>
      <c r="O156" s="51" t="str">
        <f>IF(H156=0,"",'Ark1'!W3643)</f>
        <v/>
      </c>
      <c r="P156" s="51"/>
      <c r="Q156" s="51" t="str">
        <f>IF(H156=0,"",'Ark1'!X3643)</f>
        <v/>
      </c>
      <c r="R156" s="51" t="str">
        <f>IF(H156=0,"",'Ark1'!Y3643)</f>
        <v/>
      </c>
      <c r="S156" s="51" t="str">
        <f>IF(H156=0,"",'Ark1'!AA3643)</f>
        <v/>
      </c>
      <c r="T156" s="12" t="str">
        <f>IF(H156=0,"",'Ark1'!AB3643)</f>
        <v/>
      </c>
      <c r="U156" s="15" t="str">
        <f>+IF('Ark1'!AC3643=0,"",'Ark1'!AC3643)</f>
        <v/>
      </c>
      <c r="V156" s="15" t="str">
        <f t="shared" ref="V156:V166" si="15">+(IF(H156=0,"",I156/G156))</f>
        <v/>
      </c>
      <c r="W156" s="12" t="str">
        <f>IF(H156=0,"",'Ark1'!T3643)</f>
        <v/>
      </c>
      <c r="X156" s="51" t="str">
        <f>IF(H156=0,"",'Ark1'!V3643)</f>
        <v/>
      </c>
      <c r="Y156" s="259"/>
      <c r="Z156" s="10"/>
      <c r="AA156" s="100"/>
      <c r="AB156" s="1"/>
      <c r="AC156" s="1"/>
      <c r="AD156" s="1"/>
      <c r="AE156" s="1"/>
      <c r="AF156" s="1"/>
      <c r="AG156" s="10"/>
      <c r="AH156"/>
    </row>
    <row r="157" spans="1:34" s="58" customFormat="1" ht="15.6">
      <c r="A157" s="259"/>
      <c r="B157" s="265">
        <f>+'Ark1'!C3644</f>
        <v>2022</v>
      </c>
      <c r="C157" s="2">
        <f>+'Ark1'!K3644</f>
        <v>7</v>
      </c>
      <c r="D157" s="2" t="s">
        <v>603</v>
      </c>
      <c r="E157" s="2">
        <f>+'Ark1'!D3644</f>
        <v>3</v>
      </c>
      <c r="F157" s="2" t="s">
        <v>492</v>
      </c>
      <c r="G157" s="3">
        <f>+'Ark1'!Q3644</f>
        <v>0</v>
      </c>
      <c r="H157" s="310">
        <f>+'Ark1'!R3644</f>
        <v>0</v>
      </c>
      <c r="I157" s="310" t="str">
        <f>IF(H157=0,"",'Ark1'!S3644)</f>
        <v/>
      </c>
      <c r="J157" s="86"/>
      <c r="K157" s="51" t="str">
        <f>+IF(H157=0,"",'Ark1'!AD3644)</f>
        <v/>
      </c>
      <c r="L157" s="51" t="str">
        <f>+IF(H157=0,"",'Ark1'!AE3644)</f>
        <v/>
      </c>
      <c r="M157" s="96" t="str">
        <f>IF(H157=0,"",'Ark1'!U3644)</f>
        <v/>
      </c>
      <c r="N157" s="96"/>
      <c r="O157" s="51" t="str">
        <f>IF(H157=0,"",'Ark1'!W3644)</f>
        <v/>
      </c>
      <c r="P157" s="51"/>
      <c r="Q157" s="51" t="str">
        <f>IF(H157=0,"",'Ark1'!X3644)</f>
        <v/>
      </c>
      <c r="R157" s="51" t="str">
        <f>IF(H157=0,"",'Ark1'!Y3644)</f>
        <v/>
      </c>
      <c r="S157" s="51" t="str">
        <f>IF(H157=0,"",'Ark1'!AA3644)</f>
        <v/>
      </c>
      <c r="T157" s="12" t="str">
        <f>IF(H157=0,"",'Ark1'!AB3644)</f>
        <v/>
      </c>
      <c r="U157" s="15" t="str">
        <f>+IF('Ark1'!AC3644=0,"",'Ark1'!AC3644)</f>
        <v/>
      </c>
      <c r="V157" s="15" t="str">
        <f t="shared" si="15"/>
        <v/>
      </c>
      <c r="W157" s="12" t="str">
        <f>IF(H157=0,"",'Ark1'!T3644)</f>
        <v/>
      </c>
      <c r="X157" s="51" t="str">
        <f>IF(H157=0,"",'Ark1'!V3644)</f>
        <v/>
      </c>
      <c r="Y157" s="259"/>
      <c r="Z157" s="10"/>
      <c r="AA157" s="100"/>
      <c r="AB157" s="1"/>
      <c r="AC157" s="1"/>
      <c r="AD157" s="1"/>
      <c r="AE157" s="1"/>
      <c r="AF157" s="1"/>
      <c r="AG157" s="10"/>
      <c r="AH157"/>
    </row>
    <row r="158" spans="1:34" s="58" customFormat="1" ht="15.6">
      <c r="A158" s="259"/>
      <c r="B158" s="265">
        <f>+'Ark1'!C3645</f>
        <v>2022</v>
      </c>
      <c r="C158" s="2">
        <f>+'Ark1'!K3645</f>
        <v>7</v>
      </c>
      <c r="D158" s="2" t="s">
        <v>603</v>
      </c>
      <c r="E158" s="2">
        <f>+'Ark1'!D3645</f>
        <v>4</v>
      </c>
      <c r="F158" s="2" t="s">
        <v>493</v>
      </c>
      <c r="G158" s="3">
        <f>+'Ark1'!Q3645</f>
        <v>0</v>
      </c>
      <c r="H158" s="310">
        <f>+'Ark1'!R3645</f>
        <v>0</v>
      </c>
      <c r="I158" s="310" t="str">
        <f>IF(H158=0,"",'Ark1'!S3645)</f>
        <v/>
      </c>
      <c r="J158" s="86"/>
      <c r="K158" s="51" t="str">
        <f>+IF(H158=0,"",'Ark1'!AD3645)</f>
        <v/>
      </c>
      <c r="L158" s="51" t="str">
        <f>+IF(H158=0,"",'Ark1'!AE3645)</f>
        <v/>
      </c>
      <c r="M158" s="96" t="str">
        <f>IF(H158=0,"",'Ark1'!U3645)</f>
        <v/>
      </c>
      <c r="N158" s="96"/>
      <c r="O158" s="51" t="str">
        <f>IF(H158=0,"",'Ark1'!W3645)</f>
        <v/>
      </c>
      <c r="P158" s="51"/>
      <c r="Q158" s="51" t="str">
        <f>IF(H158=0,"",'Ark1'!X3645)</f>
        <v/>
      </c>
      <c r="R158" s="51" t="str">
        <f>IF(H158=0,"",'Ark1'!Y3645)</f>
        <v/>
      </c>
      <c r="S158" s="51" t="str">
        <f>IF(H158=0,"",'Ark1'!AA3645)</f>
        <v/>
      </c>
      <c r="T158" s="12" t="str">
        <f>IF(H158=0,"",'Ark1'!AB3645)</f>
        <v/>
      </c>
      <c r="U158" s="15" t="str">
        <f>+IF('Ark1'!AC3645=0,"",'Ark1'!AC3645)</f>
        <v/>
      </c>
      <c r="V158" s="15" t="str">
        <f t="shared" si="15"/>
        <v/>
      </c>
      <c r="W158" s="12" t="str">
        <f>IF(H158=0,"",'Ark1'!T3645)</f>
        <v/>
      </c>
      <c r="X158" s="51" t="str">
        <f>IF(H158=0,"",'Ark1'!V3645)</f>
        <v/>
      </c>
      <c r="Y158" s="259"/>
      <c r="Z158" s="10"/>
      <c r="AA158" s="100"/>
      <c r="AB158" s="1"/>
      <c r="AC158" s="1"/>
      <c r="AD158" s="1"/>
      <c r="AE158" s="1"/>
      <c r="AF158" s="1"/>
      <c r="AG158" s="10"/>
      <c r="AH158"/>
    </row>
    <row r="159" spans="1:34" s="58" customFormat="1" ht="15.6">
      <c r="A159" s="259"/>
      <c r="B159" s="265">
        <f>+'Ark1'!C3646</f>
        <v>2022</v>
      </c>
      <c r="C159" s="2">
        <f>+'Ark1'!K3646</f>
        <v>7</v>
      </c>
      <c r="D159" s="2" t="s">
        <v>603</v>
      </c>
      <c r="E159" s="2">
        <f>+'Ark1'!D3646</f>
        <v>5</v>
      </c>
      <c r="F159" s="2" t="s">
        <v>377</v>
      </c>
      <c r="G159" s="3">
        <f>+'Ark1'!Q3646</f>
        <v>0</v>
      </c>
      <c r="H159" s="310">
        <f>+'Ark1'!R3646</f>
        <v>0</v>
      </c>
      <c r="I159" s="310" t="str">
        <f>IF(H159=0,"",'Ark1'!S3646)</f>
        <v/>
      </c>
      <c r="J159" s="86"/>
      <c r="K159" s="51" t="str">
        <f>+IF(H159=0,"",'Ark1'!AD3646)</f>
        <v/>
      </c>
      <c r="L159" s="51" t="str">
        <f>+IF(H159=0,"",'Ark1'!AE3646)</f>
        <v/>
      </c>
      <c r="M159" s="96" t="str">
        <f>IF(H159=0,"",'Ark1'!U3646)</f>
        <v/>
      </c>
      <c r="N159" s="96"/>
      <c r="O159" s="51" t="str">
        <f>IF(H159=0,"",'Ark1'!W3646)</f>
        <v/>
      </c>
      <c r="P159" s="51"/>
      <c r="Q159" s="51" t="str">
        <f>IF(H159=0,"",'Ark1'!X3646)</f>
        <v/>
      </c>
      <c r="R159" s="51" t="str">
        <f>IF(H159=0,"",'Ark1'!Y3646)</f>
        <v/>
      </c>
      <c r="S159" s="51" t="str">
        <f>IF(H159=0,"",'Ark1'!AA3646)</f>
        <v/>
      </c>
      <c r="T159" s="12" t="str">
        <f>IF(H159=0,"",'Ark1'!AB3646)</f>
        <v/>
      </c>
      <c r="U159" s="15" t="str">
        <f>+IF('Ark1'!AC3646=0,"",'Ark1'!AC3646)</f>
        <v/>
      </c>
      <c r="V159" s="15" t="str">
        <f t="shared" si="15"/>
        <v/>
      </c>
      <c r="W159" s="12" t="str">
        <f>IF(H159=0,"",'Ark1'!T3646)</f>
        <v/>
      </c>
      <c r="X159" s="51" t="str">
        <f>IF(H159=0,"",'Ark1'!V3646)</f>
        <v/>
      </c>
      <c r="Y159" s="259"/>
      <c r="Z159" s="10"/>
      <c r="AA159" s="100"/>
      <c r="AB159" s="1"/>
      <c r="AC159" s="1"/>
      <c r="AD159" s="1"/>
      <c r="AE159" s="1"/>
      <c r="AF159" s="1"/>
      <c r="AG159" s="10"/>
      <c r="AH159"/>
    </row>
    <row r="160" spans="1:34" s="58" customFormat="1" ht="15.6">
      <c r="A160" s="259"/>
      <c r="B160" s="265">
        <f>+'Ark1'!C3647</f>
        <v>2022</v>
      </c>
      <c r="C160" s="2">
        <f>+'Ark1'!K3647</f>
        <v>7</v>
      </c>
      <c r="D160" s="2" t="s">
        <v>603</v>
      </c>
      <c r="E160" s="2">
        <f>+'Ark1'!D3647</f>
        <v>6</v>
      </c>
      <c r="F160" s="2" t="s">
        <v>494</v>
      </c>
      <c r="G160" s="3">
        <f>+'Ark1'!Q3647</f>
        <v>0</v>
      </c>
      <c r="H160" s="310">
        <f>+'Ark1'!R3647</f>
        <v>0</v>
      </c>
      <c r="I160" s="310" t="str">
        <f>IF(H160=0,"",'Ark1'!S3647)</f>
        <v/>
      </c>
      <c r="J160" s="86"/>
      <c r="K160" s="51" t="str">
        <f>+IF(H160=0,"",'Ark1'!AD3647)</f>
        <v/>
      </c>
      <c r="L160" s="51" t="str">
        <f>+IF(H160=0,"",'Ark1'!AE3647)</f>
        <v/>
      </c>
      <c r="M160" s="96" t="str">
        <f>IF(H160=0,"",'Ark1'!U3647)</f>
        <v/>
      </c>
      <c r="N160" s="96"/>
      <c r="O160" s="51" t="str">
        <f>IF(H160=0,"",'Ark1'!W3647)</f>
        <v/>
      </c>
      <c r="P160" s="51"/>
      <c r="Q160" s="51" t="str">
        <f>IF(H160=0,"",'Ark1'!X3647)</f>
        <v/>
      </c>
      <c r="R160" s="51" t="str">
        <f>IF(H160=0,"",'Ark1'!Y3647)</f>
        <v/>
      </c>
      <c r="S160" s="51" t="str">
        <f>IF(H160=0,"",'Ark1'!AA3647)</f>
        <v/>
      </c>
      <c r="T160" s="12" t="str">
        <f>IF(H160=0,"",'Ark1'!AB3647)</f>
        <v/>
      </c>
      <c r="U160" s="15" t="str">
        <f>+IF('Ark1'!AC3647=0,"",'Ark1'!AC3647)</f>
        <v/>
      </c>
      <c r="V160" s="15" t="str">
        <f t="shared" si="15"/>
        <v/>
      </c>
      <c r="W160" s="12" t="str">
        <f>IF(H160=0,"",'Ark1'!T3647)</f>
        <v/>
      </c>
      <c r="X160" s="51" t="str">
        <f>IF(H160=0,"",'Ark1'!V3647)</f>
        <v/>
      </c>
      <c r="Y160" s="259"/>
      <c r="Z160" s="10"/>
      <c r="AA160" s="100"/>
      <c r="AB160" s="1"/>
      <c r="AC160" s="1"/>
      <c r="AD160" s="1"/>
      <c r="AE160" s="1"/>
      <c r="AF160" s="1"/>
      <c r="AG160" s="10"/>
      <c r="AH160"/>
    </row>
    <row r="161" spans="1:38" s="58" customFormat="1" ht="15.6">
      <c r="A161" s="259"/>
      <c r="B161" s="265">
        <f>+'Ark1'!C3648</f>
        <v>2022</v>
      </c>
      <c r="C161" s="2">
        <f>+'Ark1'!K3648</f>
        <v>7</v>
      </c>
      <c r="D161" s="2" t="s">
        <v>603</v>
      </c>
      <c r="E161" s="2">
        <f>+'Ark1'!D3648</f>
        <v>7</v>
      </c>
      <c r="F161" s="2" t="s">
        <v>495</v>
      </c>
      <c r="G161" s="3">
        <f>+'Ark1'!Q3648</f>
        <v>0</v>
      </c>
      <c r="H161" s="310">
        <f>+'Ark1'!R3648</f>
        <v>0</v>
      </c>
      <c r="I161" s="310" t="str">
        <f>IF(H161=0,"",'Ark1'!S3648)</f>
        <v/>
      </c>
      <c r="J161" s="86"/>
      <c r="K161" s="51" t="str">
        <f>+IF(H161=0,"",'Ark1'!AD3648)</f>
        <v/>
      </c>
      <c r="L161" s="51" t="str">
        <f>+IF(H161=0,"",'Ark1'!AE3648)</f>
        <v/>
      </c>
      <c r="M161" s="96" t="str">
        <f>IF(H161=0,"",'Ark1'!U3648)</f>
        <v/>
      </c>
      <c r="N161" s="96"/>
      <c r="O161" s="51" t="str">
        <f>IF(H161=0,"",'Ark1'!W3648)</f>
        <v/>
      </c>
      <c r="P161" s="51"/>
      <c r="Q161" s="51" t="str">
        <f>IF(H161=0,"",'Ark1'!X3648)</f>
        <v/>
      </c>
      <c r="R161" s="51" t="str">
        <f>IF(H161=0,"",'Ark1'!Y3648)</f>
        <v/>
      </c>
      <c r="S161" s="51" t="str">
        <f>IF(H161=0,"",'Ark1'!AA3648)</f>
        <v/>
      </c>
      <c r="T161" s="12" t="str">
        <f>IF(H161=0,"",'Ark1'!AB3648)</f>
        <v/>
      </c>
      <c r="U161" s="15" t="str">
        <f>+IF('Ark1'!AC3648=0,"",'Ark1'!AC3648)</f>
        <v/>
      </c>
      <c r="V161" s="15" t="str">
        <f t="shared" si="15"/>
        <v/>
      </c>
      <c r="W161" s="12" t="str">
        <f>IF(H161=0,"",'Ark1'!T3648)</f>
        <v/>
      </c>
      <c r="X161" s="51" t="str">
        <f>IF(H161=0,"",'Ark1'!V3648)</f>
        <v/>
      </c>
      <c r="Y161" s="259"/>
      <c r="Z161" s="10"/>
      <c r="AA161" s="100"/>
      <c r="AB161" s="1"/>
      <c r="AC161" s="1"/>
      <c r="AD161" s="1"/>
      <c r="AE161" s="1"/>
      <c r="AF161" s="1"/>
      <c r="AG161" s="10"/>
      <c r="AH161"/>
    </row>
    <row r="162" spans="1:38" s="58" customFormat="1" ht="15.6">
      <c r="A162" s="259"/>
      <c r="B162" s="265">
        <f>+'Ark1'!C3649</f>
        <v>2022</v>
      </c>
      <c r="C162" s="2">
        <f>+'Ark1'!K3649</f>
        <v>7</v>
      </c>
      <c r="D162" s="2" t="s">
        <v>603</v>
      </c>
      <c r="E162" s="2">
        <f>+'Ark1'!D3649</f>
        <v>8</v>
      </c>
      <c r="F162" s="2" t="s">
        <v>496</v>
      </c>
      <c r="G162" s="3">
        <f>+'Ark1'!Q3649</f>
        <v>0</v>
      </c>
      <c r="H162" s="310">
        <f>+'Ark1'!R3649</f>
        <v>0</v>
      </c>
      <c r="I162" s="310" t="str">
        <f>IF(H162=0,"",'Ark1'!S3649)</f>
        <v/>
      </c>
      <c r="J162" s="86"/>
      <c r="K162" s="51" t="str">
        <f>+IF(H162=0,"",'Ark1'!AD3649)</f>
        <v/>
      </c>
      <c r="L162" s="51" t="str">
        <f>+IF(H162=0,"",'Ark1'!AE3649)</f>
        <v/>
      </c>
      <c r="M162" s="96" t="str">
        <f>IF(H162=0,"",'Ark1'!U3649)</f>
        <v/>
      </c>
      <c r="N162" s="96"/>
      <c r="O162" s="51" t="str">
        <f>IF(H162=0,"",'Ark1'!W3649)</f>
        <v/>
      </c>
      <c r="P162" s="51"/>
      <c r="Q162" s="51" t="str">
        <f>IF(H162=0,"",'Ark1'!X3649)</f>
        <v/>
      </c>
      <c r="R162" s="51" t="str">
        <f>IF(H162=0,"",'Ark1'!Y3649)</f>
        <v/>
      </c>
      <c r="S162" s="51" t="str">
        <f>IF(H162=0,"",'Ark1'!AA3649)</f>
        <v/>
      </c>
      <c r="T162" s="12" t="str">
        <f>IF(H162=0,"",'Ark1'!AB3649)</f>
        <v/>
      </c>
      <c r="U162" s="15" t="str">
        <f>+IF('Ark1'!AC3649=0,"",'Ark1'!AC3649)</f>
        <v/>
      </c>
      <c r="V162" s="15" t="str">
        <f t="shared" si="15"/>
        <v/>
      </c>
      <c r="W162" s="12" t="str">
        <f>IF(H162=0,"",'Ark1'!T3649)</f>
        <v/>
      </c>
      <c r="X162" s="51" t="str">
        <f>IF(H162=0,"",'Ark1'!V3649)</f>
        <v/>
      </c>
      <c r="Y162" s="259"/>
      <c r="Z162" s="10"/>
      <c r="AA162" s="100"/>
      <c r="AB162" s="1"/>
      <c r="AC162" s="1"/>
      <c r="AD162" s="1"/>
      <c r="AE162" s="1"/>
      <c r="AF162" s="1"/>
      <c r="AG162" s="10"/>
      <c r="AH162"/>
    </row>
    <row r="163" spans="1:38" ht="15.6">
      <c r="A163" s="259"/>
      <c r="B163" s="265">
        <f>+'Ark1'!C3650</f>
        <v>2022</v>
      </c>
      <c r="C163" s="2">
        <f>+'Ark1'!K3650</f>
        <v>7</v>
      </c>
      <c r="D163" s="2" t="s">
        <v>603</v>
      </c>
      <c r="E163" s="2">
        <f>+'Ark1'!D3650</f>
        <v>9</v>
      </c>
      <c r="F163" s="2" t="s">
        <v>497</v>
      </c>
      <c r="G163" s="3">
        <f>+'Ark1'!Q3650</f>
        <v>0</v>
      </c>
      <c r="H163" s="310">
        <f>+'Ark1'!R3650</f>
        <v>0</v>
      </c>
      <c r="I163" s="310" t="str">
        <f>IF(H163=0,"",'Ark1'!S3650)</f>
        <v/>
      </c>
      <c r="J163" s="86"/>
      <c r="K163" s="51" t="str">
        <f>+IF(H163=0,"",'Ark1'!AD3650)</f>
        <v/>
      </c>
      <c r="L163" s="51" t="str">
        <f>+IF(H163=0,"",'Ark1'!AE3650)</f>
        <v/>
      </c>
      <c r="M163" s="96" t="str">
        <f>IF(H163=0,"",'Ark1'!U3650)</f>
        <v/>
      </c>
      <c r="N163" s="96"/>
      <c r="O163" s="51" t="str">
        <f>IF(H163=0,"",'Ark1'!W3650)</f>
        <v/>
      </c>
      <c r="P163" s="51"/>
      <c r="Q163" s="51" t="str">
        <f>IF(H163=0,"",'Ark1'!X3650)</f>
        <v/>
      </c>
      <c r="R163" s="51" t="str">
        <f>IF(H163=0,"",'Ark1'!Y3650)</f>
        <v/>
      </c>
      <c r="S163" s="51" t="str">
        <f>IF(H163=0,"",'Ark1'!AA3650)</f>
        <v/>
      </c>
      <c r="T163" s="12" t="str">
        <f>IF(H163=0,"",'Ark1'!AB3650)</f>
        <v/>
      </c>
      <c r="U163" s="15" t="str">
        <f>+IF('Ark1'!AC3650=0,"",'Ark1'!AC3650)</f>
        <v/>
      </c>
      <c r="V163" s="15" t="str">
        <f t="shared" si="15"/>
        <v/>
      </c>
      <c r="W163" s="12" t="str">
        <f>IF(H163=0,"",'Ark1'!T3650)</f>
        <v/>
      </c>
      <c r="X163" s="51" t="str">
        <f>IF(H163=0,"",'Ark1'!V3650)</f>
        <v/>
      </c>
      <c r="Y163" s="259"/>
      <c r="AI163" s="58"/>
      <c r="AJ163" s="58"/>
      <c r="AK163" s="58"/>
      <c r="AL163" s="58"/>
    </row>
    <row r="164" spans="1:38" ht="15.6">
      <c r="A164" s="259"/>
      <c r="B164" s="265">
        <f>+'Ark1'!C3651</f>
        <v>2022</v>
      </c>
      <c r="C164" s="2">
        <f>+'Ark1'!K3651</f>
        <v>7</v>
      </c>
      <c r="D164" s="2" t="s">
        <v>603</v>
      </c>
      <c r="E164" s="2">
        <f>+'Ark1'!D3651</f>
        <v>10</v>
      </c>
      <c r="F164" s="2" t="s">
        <v>498</v>
      </c>
      <c r="G164" s="3">
        <f>+'Ark1'!Q3651</f>
        <v>0</v>
      </c>
      <c r="H164" s="310">
        <f>+'Ark1'!R3651</f>
        <v>0</v>
      </c>
      <c r="I164" s="310" t="str">
        <f>IF(H164=0,"",'Ark1'!S3651)</f>
        <v/>
      </c>
      <c r="J164" s="86"/>
      <c r="K164" s="51" t="str">
        <f>+IF(H164=0,"",'Ark1'!AD3651)</f>
        <v/>
      </c>
      <c r="L164" s="51" t="str">
        <f>+IF(H164=0,"",'Ark1'!AE3651)</f>
        <v/>
      </c>
      <c r="M164" s="96" t="str">
        <f>IF(H164=0,"",'Ark1'!U3651)</f>
        <v/>
      </c>
      <c r="N164" s="96"/>
      <c r="O164" s="51" t="str">
        <f>IF(H164=0,"",'Ark1'!W3651)</f>
        <v/>
      </c>
      <c r="P164" s="51"/>
      <c r="Q164" s="51" t="str">
        <f>IF(H164=0,"",'Ark1'!X3651)</f>
        <v/>
      </c>
      <c r="R164" s="51" t="str">
        <f>IF(H164=0,"",'Ark1'!Y3651)</f>
        <v/>
      </c>
      <c r="S164" s="51" t="str">
        <f>IF(H164=0,"",'Ark1'!AA3651)</f>
        <v/>
      </c>
      <c r="T164" s="12" t="str">
        <f>IF(H164=0,"",'Ark1'!AB3651)</f>
        <v/>
      </c>
      <c r="U164" s="15" t="str">
        <f>+IF('Ark1'!AC3651=0,"",'Ark1'!AC3651)</f>
        <v/>
      </c>
      <c r="V164" s="15" t="str">
        <f t="shared" si="15"/>
        <v/>
      </c>
      <c r="W164" s="12" t="str">
        <f>IF(H164=0,"",'Ark1'!T3651)</f>
        <v/>
      </c>
      <c r="X164" s="51" t="str">
        <f>IF(H164=0,"",'Ark1'!V3651)</f>
        <v/>
      </c>
      <c r="Y164" s="259"/>
    </row>
    <row r="165" spans="1:38" ht="15.6">
      <c r="A165" s="259"/>
      <c r="B165" s="265">
        <f>+'Ark1'!C3652</f>
        <v>2022</v>
      </c>
      <c r="C165" s="2">
        <f>+'Ark1'!K3652</f>
        <v>7</v>
      </c>
      <c r="D165" s="2" t="s">
        <v>603</v>
      </c>
      <c r="E165" s="2">
        <f>+'Ark1'!D3652</f>
        <v>11</v>
      </c>
      <c r="F165" s="2" t="s">
        <v>499</v>
      </c>
      <c r="G165" s="3">
        <f>+'Ark1'!Q3652</f>
        <v>0</v>
      </c>
      <c r="H165" s="310">
        <f>+'Ark1'!R3652</f>
        <v>0</v>
      </c>
      <c r="I165" s="310" t="str">
        <f>IF(H165=0,"",'Ark1'!S3652)</f>
        <v/>
      </c>
      <c r="J165" s="86"/>
      <c r="K165" s="51" t="str">
        <f>+IF(H165=0,"",'Ark1'!AD3652)</f>
        <v/>
      </c>
      <c r="L165" s="51" t="str">
        <f>+IF(H165=0,"",'Ark1'!AE3652)</f>
        <v/>
      </c>
      <c r="M165" s="96" t="str">
        <f>IF(H165=0,"",'Ark1'!U3652)</f>
        <v/>
      </c>
      <c r="N165" s="96"/>
      <c r="O165" s="51" t="str">
        <f>IF(H165=0,"",'Ark1'!W3652)</f>
        <v/>
      </c>
      <c r="P165" s="51"/>
      <c r="Q165" s="51" t="str">
        <f>IF(H165=0,"",'Ark1'!X3652)</f>
        <v/>
      </c>
      <c r="R165" s="51" t="str">
        <f>IF(H165=0,"",'Ark1'!Y3652)</f>
        <v/>
      </c>
      <c r="S165" s="51" t="str">
        <f>IF(H165=0,"",'Ark1'!AA3652)</f>
        <v/>
      </c>
      <c r="T165" s="12" t="str">
        <f>IF(H165=0,"",'Ark1'!AB3652)</f>
        <v/>
      </c>
      <c r="U165" s="15" t="str">
        <f>+IF('Ark1'!AC3652=0,"",'Ark1'!AC3652)</f>
        <v/>
      </c>
      <c r="V165" s="15" t="str">
        <f t="shared" si="15"/>
        <v/>
      </c>
      <c r="W165" s="12" t="str">
        <f>IF(H165=0,"",'Ark1'!T3652)</f>
        <v/>
      </c>
      <c r="X165" s="51" t="str">
        <f>IF(H165=0,"",'Ark1'!V3652)</f>
        <v/>
      </c>
      <c r="Y165" s="259"/>
    </row>
    <row r="166" spans="1:38" ht="15.6">
      <c r="A166" s="259"/>
      <c r="B166" s="265">
        <f>+'Ark1'!C3653</f>
        <v>2022</v>
      </c>
      <c r="C166" s="2">
        <f>+'Ark1'!K3653</f>
        <v>7</v>
      </c>
      <c r="D166" s="2" t="s">
        <v>603</v>
      </c>
      <c r="E166" s="2">
        <f>+'Ark1'!D3653</f>
        <v>12</v>
      </c>
      <c r="F166" s="2" t="s">
        <v>500</v>
      </c>
      <c r="G166" s="3">
        <f>+'Ark1'!Q3653</f>
        <v>0</v>
      </c>
      <c r="H166" s="310">
        <f>+'Ark1'!R3653</f>
        <v>0</v>
      </c>
      <c r="I166" s="310" t="str">
        <f>IF(H166=0,"",'Ark1'!S3653)</f>
        <v/>
      </c>
      <c r="J166" s="86"/>
      <c r="K166" s="51" t="str">
        <f>+IF(H166=0,"",'Ark1'!AD3653)</f>
        <v/>
      </c>
      <c r="L166" s="51" t="str">
        <f>+IF(H166=0,"",'Ark1'!AE3653)</f>
        <v/>
      </c>
      <c r="M166" s="96" t="str">
        <f>IF(H166=0,"",'Ark1'!U3653)</f>
        <v/>
      </c>
      <c r="N166" s="96"/>
      <c r="O166" s="51" t="str">
        <f>IF(H166=0,"",'Ark1'!W3653)</f>
        <v/>
      </c>
      <c r="P166" s="51"/>
      <c r="Q166" s="51" t="str">
        <f>IF(H166=0,"",'Ark1'!X3653)</f>
        <v/>
      </c>
      <c r="R166" s="51" t="str">
        <f>IF(H166=0,"",'Ark1'!Y3653)</f>
        <v/>
      </c>
      <c r="S166" s="51" t="str">
        <f>IF(H166=0,"",'Ark1'!AA3653)</f>
        <v/>
      </c>
      <c r="T166" s="12" t="str">
        <f>IF(H166=0,"",'Ark1'!AB3653)</f>
        <v/>
      </c>
      <c r="U166" s="15" t="str">
        <f>+IF('Ark1'!AC3653=0,"",'Ark1'!AC3653)</f>
        <v/>
      </c>
      <c r="V166" s="15" t="str">
        <f t="shared" si="15"/>
        <v/>
      </c>
      <c r="W166" s="12" t="str">
        <f>IF(H166=0,"",'Ark1'!T3653)</f>
        <v/>
      </c>
      <c r="X166" s="51" t="str">
        <f>IF(H166=0,"",'Ark1'!V3653)</f>
        <v/>
      </c>
      <c r="Y166" s="259"/>
    </row>
    <row r="167" spans="1:38">
      <c r="A167" s="259"/>
      <c r="B167" s="259"/>
      <c r="C167" s="259"/>
      <c r="D167" s="259"/>
      <c r="E167" s="259"/>
      <c r="F167" s="259"/>
      <c r="G167" s="259"/>
      <c r="H167" s="368"/>
      <c r="I167" s="368"/>
      <c r="J167" s="259"/>
      <c r="K167" s="259"/>
      <c r="L167" s="259"/>
      <c r="M167" s="259"/>
      <c r="N167" s="259"/>
      <c r="O167" s="259"/>
      <c r="P167" s="259"/>
      <c r="Q167" s="259"/>
      <c r="R167" s="259"/>
      <c r="S167" s="259"/>
      <c r="T167" s="259"/>
      <c r="U167" s="259"/>
      <c r="V167" s="259"/>
      <c r="W167" s="259"/>
      <c r="X167" s="259"/>
      <c r="Y167" s="259"/>
    </row>
    <row r="168" spans="1:38" ht="15.6">
      <c r="A168" s="259"/>
      <c r="B168" s="265">
        <f>+'Ark1'!C3654</f>
        <v>2022</v>
      </c>
      <c r="C168" s="2">
        <f>+'Ark1'!K3654</f>
        <v>8</v>
      </c>
      <c r="D168" s="2" t="s">
        <v>42</v>
      </c>
      <c r="E168" s="2">
        <f>+'Ark1'!D3654</f>
        <v>1</v>
      </c>
      <c r="F168" s="2" t="s">
        <v>490</v>
      </c>
      <c r="G168" s="3">
        <f>+'Ark1'!Q3654</f>
        <v>7</v>
      </c>
      <c r="H168" s="310">
        <f>+'Ark1'!R3654</f>
        <v>253</v>
      </c>
      <c r="I168" s="310">
        <f>IF(H168=0,"",'Ark1'!S3654)</f>
        <v>253</v>
      </c>
      <c r="J168" s="86"/>
      <c r="K168" s="51">
        <f>+IF(H168=0,"",'Ark1'!AD3654)</f>
        <v>0.19202161571389528</v>
      </c>
      <c r="L168" s="51">
        <f>+IF(H168=0,"",'Ark1'!AE3654)</f>
        <v>0.21996972739983275</v>
      </c>
      <c r="M168" s="96">
        <f>IF(H168=0,"",'Ark1'!U3654)</f>
        <v>57.644268774703555</v>
      </c>
      <c r="N168" s="96"/>
      <c r="O168" s="51">
        <f>IF(H168=0,"",'Ark1'!W3654)</f>
        <v>97.965375494071182</v>
      </c>
      <c r="P168" s="51"/>
      <c r="Q168" s="51">
        <f>IF(H168=0,"",'Ark1'!X3654)</f>
        <v>0</v>
      </c>
      <c r="R168" s="51">
        <f>IF(H168=0,"",'Ark1'!Y3654)</f>
        <v>0</v>
      </c>
      <c r="S168" s="51">
        <f>IF(H168=0,"",'Ark1'!AA3654)</f>
        <v>12.381777106120133</v>
      </c>
      <c r="T168" s="12">
        <f>IF(H168=0,"",'Ark1'!AB3654)</f>
        <v>3.1042392216373593</v>
      </c>
      <c r="U168" s="15">
        <f>+IF('Ark1'!AC3654=0,"",'Ark1'!AC3654)</f>
        <v>-42.043263179524246</v>
      </c>
      <c r="V168" s="15">
        <f t="shared" ref="V168:V179" si="16">+(IF(H168=0,"",I168/G168))</f>
        <v>36.142857142857146</v>
      </c>
      <c r="W168" s="12">
        <f>IF(H168=0,"",'Ark1'!T3654)</f>
        <v>14.426877470355732</v>
      </c>
      <c r="X168" s="51">
        <f>IF(H168=0,"",'Ark1'!V3654)</f>
        <v>106.13800161871198</v>
      </c>
      <c r="Y168" s="259"/>
    </row>
    <row r="169" spans="1:38" ht="15.6">
      <c r="A169" s="259"/>
      <c r="B169" s="265">
        <f>+'Ark1'!C3655</f>
        <v>2022</v>
      </c>
      <c r="C169" s="2">
        <f>+'Ark1'!K3655</f>
        <v>8</v>
      </c>
      <c r="D169" s="2" t="s">
        <v>42</v>
      </c>
      <c r="E169" s="2">
        <f>+'Ark1'!D3655</f>
        <v>2</v>
      </c>
      <c r="F169" s="2" t="s">
        <v>491</v>
      </c>
      <c r="G169" s="3">
        <f>+'Ark1'!Q3655</f>
        <v>9</v>
      </c>
      <c r="H169" s="310">
        <f>+'Ark1'!R3655</f>
        <v>204</v>
      </c>
      <c r="I169" s="310">
        <f>IF(H169=0,"",'Ark1'!S3655)</f>
        <v>204</v>
      </c>
      <c r="J169" s="86"/>
      <c r="K169" s="51">
        <f>+IF(H169=0,"",'Ark1'!AD3655)</f>
        <v>0.18294492362363315</v>
      </c>
      <c r="L169" s="51">
        <f>+IF(H169=0,"",'Ark1'!AE3655)</f>
        <v>0.19167114885925904</v>
      </c>
      <c r="M169" s="96">
        <f>IF(H169=0,"",'Ark1'!U3655)</f>
        <v>60.132352941176485</v>
      </c>
      <c r="N169" s="96"/>
      <c r="O169" s="51">
        <f>IF(H169=0,"",'Ark1'!W3655)</f>
        <v>88.980882352941151</v>
      </c>
      <c r="P169" s="51"/>
      <c r="Q169" s="51">
        <f>IF(H169=0,"",'Ark1'!X3655)</f>
        <v>0</v>
      </c>
      <c r="R169" s="51">
        <f>IF(H169=0,"",'Ark1'!Y3655)</f>
        <v>0</v>
      </c>
      <c r="S169" s="51">
        <f>IF(H169=0,"",'Ark1'!AA3655)</f>
        <v>12.005079693077528</v>
      </c>
      <c r="T169" s="12">
        <f>IF(H169=0,"",'Ark1'!AB3655)</f>
        <v>3.1540718085470942</v>
      </c>
      <c r="U169" s="15">
        <f>+IF('Ark1'!AC3655=0,"",'Ark1'!AC3655)</f>
        <v>-55.716478229938446</v>
      </c>
      <c r="V169" s="15">
        <f t="shared" si="16"/>
        <v>22.666666666666668</v>
      </c>
      <c r="W169" s="12">
        <f>IF(H169=0,"",'Ark1'!T3655)</f>
        <v>15.779411764705879</v>
      </c>
      <c r="X169" s="51">
        <f>IF(H169=0,"",'Ark1'!V3655)</f>
        <v>96.40398954814863</v>
      </c>
      <c r="Y169" s="259"/>
    </row>
    <row r="170" spans="1:38" ht="15.6">
      <c r="A170" s="259"/>
      <c r="B170" s="265">
        <f>+'Ark1'!C3656</f>
        <v>2022</v>
      </c>
      <c r="C170" s="2">
        <f>+'Ark1'!K3656</f>
        <v>8</v>
      </c>
      <c r="D170" s="2" t="s">
        <v>42</v>
      </c>
      <c r="E170" s="2">
        <f>+'Ark1'!D3656</f>
        <v>3</v>
      </c>
      <c r="F170" s="2" t="s">
        <v>492</v>
      </c>
      <c r="G170" s="3">
        <f>+'Ark1'!Q3656</f>
        <v>8</v>
      </c>
      <c r="H170" s="310">
        <f>+'Ark1'!R3656</f>
        <v>510</v>
      </c>
      <c r="I170" s="310">
        <f>IF(H170=0,"",'Ark1'!S3656)</f>
        <v>510</v>
      </c>
      <c r="J170" s="86"/>
      <c r="K170" s="51">
        <f>+IF(H170=0,"",'Ark1'!AD3656)</f>
        <v>0.36801050633916144</v>
      </c>
      <c r="L170" s="51">
        <f>+IF(H170=0,"",'Ark1'!AE3656)</f>
        <v>0.41079231498235486</v>
      </c>
      <c r="M170" s="96">
        <f>IF(H170=0,"",'Ark1'!U3656)</f>
        <v>58.484313725490203</v>
      </c>
      <c r="N170" s="96"/>
      <c r="O170" s="51">
        <f>IF(H170=0,"",'Ark1'!W3656)</f>
        <v>94.43215686274506</v>
      </c>
      <c r="P170" s="51"/>
      <c r="Q170" s="51">
        <f>IF(H170=0,"",'Ark1'!X3656)</f>
        <v>0</v>
      </c>
      <c r="R170" s="51">
        <f>IF(H170=0,"",'Ark1'!Y3656)</f>
        <v>0</v>
      </c>
      <c r="S170" s="51">
        <f>IF(H170=0,"",'Ark1'!AA3656)</f>
        <v>11.03690890118459</v>
      </c>
      <c r="T170" s="12">
        <f>IF(H170=0,"",'Ark1'!AB3656)</f>
        <v>3.001755861911084</v>
      </c>
      <c r="U170" s="15">
        <f>+IF('Ark1'!AC3656=0,"",'Ark1'!AC3656)</f>
        <v>-47.251866993255057</v>
      </c>
      <c r="V170" s="15">
        <f t="shared" si="16"/>
        <v>63.75</v>
      </c>
      <c r="W170" s="12">
        <f>IF(H170=0,"",'Ark1'!T3656)</f>
        <v>14.788235294117648</v>
      </c>
      <c r="X170" s="51">
        <f>IF(H170=0,"",'Ark1'!V3656)</f>
        <v>102.31002910373248</v>
      </c>
      <c r="Y170" s="259"/>
    </row>
    <row r="171" spans="1:38" ht="15.6">
      <c r="A171" s="259"/>
      <c r="B171" s="265">
        <f>+'Ark1'!C3657</f>
        <v>2022</v>
      </c>
      <c r="C171" s="2">
        <f>+'Ark1'!K3657</f>
        <v>8</v>
      </c>
      <c r="D171" s="2" t="s">
        <v>42</v>
      </c>
      <c r="E171" s="2">
        <f>+'Ark1'!D3657</f>
        <v>4</v>
      </c>
      <c r="F171" s="2" t="s">
        <v>493</v>
      </c>
      <c r="G171" s="3">
        <f>+'Ark1'!Q3657</f>
        <v>7</v>
      </c>
      <c r="H171" s="310">
        <f>+'Ark1'!R3657</f>
        <v>168</v>
      </c>
      <c r="I171" s="310">
        <f>IF(H171=0,"",'Ark1'!S3657)</f>
        <v>168</v>
      </c>
      <c r="J171" s="86"/>
      <c r="K171" s="51">
        <f>+IF(H171=0,"",'Ark1'!AD3657)</f>
        <v>0.1480841611649287</v>
      </c>
      <c r="L171" s="51">
        <f>+IF(H171=0,"",'Ark1'!AE3657)</f>
        <v>0.15785502904230439</v>
      </c>
      <c r="M171" s="96">
        <f>IF(H171=0,"",'Ark1'!U3657)</f>
        <v>58.946428571428562</v>
      </c>
      <c r="N171" s="96"/>
      <c r="O171" s="51">
        <f>IF(H171=0,"",'Ark1'!W3657)</f>
        <v>90.707738095238113</v>
      </c>
      <c r="P171" s="51"/>
      <c r="Q171" s="51">
        <f>IF(H171=0,"",'Ark1'!X3657)</f>
        <v>0</v>
      </c>
      <c r="R171" s="51">
        <f>IF(H171=0,"",'Ark1'!Y3657)</f>
        <v>0</v>
      </c>
      <c r="S171" s="51">
        <f>IF(H171=0,"",'Ark1'!AA3657)</f>
        <v>10.381043833558678</v>
      </c>
      <c r="T171" s="12">
        <f>IF(H171=0,"",'Ark1'!AB3657)</f>
        <v>2.8205431100011111</v>
      </c>
      <c r="U171" s="15">
        <f>+IF('Ark1'!AC3657=0,"",'Ark1'!AC3657)</f>
        <v>-40.628211153224669</v>
      </c>
      <c r="V171" s="15">
        <f t="shared" si="16"/>
        <v>24</v>
      </c>
      <c r="W171" s="12">
        <f>IF(H171=0,"",'Ark1'!T3657)</f>
        <v>15.214285714285712</v>
      </c>
      <c r="X171" s="51">
        <f>IF(H171=0,"",'Ark1'!V3657)</f>
        <v>98.274905845328348</v>
      </c>
      <c r="Y171" s="259"/>
    </row>
    <row r="172" spans="1:38" ht="15.6">
      <c r="A172" s="259"/>
      <c r="B172" s="265">
        <f>+'Ark1'!C3658</f>
        <v>2022</v>
      </c>
      <c r="C172" s="2">
        <f>+'Ark1'!K3658</f>
        <v>8</v>
      </c>
      <c r="D172" s="2" t="s">
        <v>42</v>
      </c>
      <c r="E172" s="2">
        <f>+'Ark1'!D3658</f>
        <v>5</v>
      </c>
      <c r="F172" s="2" t="s">
        <v>377</v>
      </c>
      <c r="G172" s="3">
        <f>+'Ark1'!Q3658</f>
        <v>9</v>
      </c>
      <c r="H172" s="310">
        <f>+'Ark1'!R3658</f>
        <v>304</v>
      </c>
      <c r="I172" s="310">
        <f>IF(H172=0,"",'Ark1'!S3658)</f>
        <v>303</v>
      </c>
      <c r="J172" s="86"/>
      <c r="K172" s="51">
        <f>+IF(H172=0,"",'Ark1'!AD3658)</f>
        <v>0.25432094634162672</v>
      </c>
      <c r="L172" s="51">
        <f>+IF(H172=0,"",'Ark1'!AE3658)</f>
        <v>0.26831662383225341</v>
      </c>
      <c r="M172" s="96">
        <f>IF(H172=0,"",'Ark1'!U3658)</f>
        <v>58.881188118811878</v>
      </c>
      <c r="N172" s="96"/>
      <c r="O172" s="51">
        <f>IF(H172=0,"",'Ark1'!W3658)</f>
        <v>89.661716171617158</v>
      </c>
      <c r="P172" s="51"/>
      <c r="Q172" s="51">
        <f>IF(H172=0,"",'Ark1'!X3658)</f>
        <v>0</v>
      </c>
      <c r="R172" s="51">
        <f>IF(H172=0,"",'Ark1'!Y3658)</f>
        <v>0</v>
      </c>
      <c r="S172" s="51">
        <f>IF(H172=0,"",'Ark1'!AA3658)</f>
        <v>11.556632817185889</v>
      </c>
      <c r="T172" s="12">
        <f>IF(H172=0,"",'Ark1'!AB3658)</f>
        <v>3.1621329916719878</v>
      </c>
      <c r="U172" s="15">
        <f>+IF('Ark1'!AC3658=0,"",'Ark1'!AC3658)</f>
        <v>-33.611256325692025</v>
      </c>
      <c r="V172" s="15">
        <f t="shared" si="16"/>
        <v>33.666666666666664</v>
      </c>
      <c r="W172" s="12">
        <f>IF(H172=0,"",'Ark1'!T3658)</f>
        <v>15.039473684210527</v>
      </c>
      <c r="X172" s="51">
        <f>IF(H172=0,"",'Ark1'!V3658)</f>
        <v>97.244242300719776</v>
      </c>
      <c r="Y172" s="259"/>
    </row>
    <row r="173" spans="1:38" ht="15.6">
      <c r="A173" s="259"/>
      <c r="B173" s="265">
        <f>+'Ark1'!C3659</f>
        <v>2022</v>
      </c>
      <c r="C173" s="2">
        <f>+'Ark1'!K3659</f>
        <v>8</v>
      </c>
      <c r="D173" s="2" t="s">
        <v>42</v>
      </c>
      <c r="E173" s="2">
        <f>+'Ark1'!D3659</f>
        <v>6</v>
      </c>
      <c r="F173" s="2" t="s">
        <v>494</v>
      </c>
      <c r="G173" s="3">
        <f>+'Ark1'!Q3659</f>
        <v>9</v>
      </c>
      <c r="H173" s="310">
        <f>+'Ark1'!R3659</f>
        <v>287</v>
      </c>
      <c r="I173" s="310">
        <f>IF(H173=0,"",'Ark1'!S3659)</f>
        <v>287</v>
      </c>
      <c r="J173" s="86"/>
      <c r="K173" s="51">
        <f>+IF(H173=0,"",'Ark1'!AD3659)</f>
        <v>0.23208986001827608</v>
      </c>
      <c r="L173" s="51">
        <f>+IF(H173=0,"",'Ark1'!AE3659)</f>
        <v>0.24864212916604744</v>
      </c>
      <c r="M173" s="96">
        <f>IF(H173=0,"",'Ark1'!U3659)</f>
        <v>58.641114982578387</v>
      </c>
      <c r="N173" s="96"/>
      <c r="O173" s="51">
        <f>IF(H173=0,"",'Ark1'!W3659)</f>
        <v>91.079442508710798</v>
      </c>
      <c r="P173" s="51"/>
      <c r="Q173" s="51">
        <f>IF(H173=0,"",'Ark1'!X3659)</f>
        <v>0</v>
      </c>
      <c r="R173" s="51">
        <f>IF(H173=0,"",'Ark1'!Y3659)</f>
        <v>0</v>
      </c>
      <c r="S173" s="51">
        <f>IF(H173=0,"",'Ark1'!AA3659)</f>
        <v>13.099071530094236</v>
      </c>
      <c r="T173" s="12">
        <f>IF(H173=0,"",'Ark1'!AB3659)</f>
        <v>2.7799900002362619</v>
      </c>
      <c r="U173" s="15">
        <f>+IF('Ark1'!AC3659=0,"",'Ark1'!AC3659)</f>
        <v>-26.567482311200351</v>
      </c>
      <c r="V173" s="15">
        <f t="shared" si="16"/>
        <v>31.888888888888889</v>
      </c>
      <c r="W173" s="12">
        <f>IF(H173=0,"",'Ark1'!T3659)</f>
        <v>14.940766550522651</v>
      </c>
      <c r="X173" s="51">
        <f>IF(H173=0,"",'Ark1'!V3659)</f>
        <v>98.677619186035514</v>
      </c>
      <c r="Y173" s="259"/>
    </row>
    <row r="174" spans="1:38" ht="15.6">
      <c r="A174" s="259"/>
      <c r="B174" s="265">
        <f>+'Ark1'!C3660</f>
        <v>2022</v>
      </c>
      <c r="C174" s="2">
        <f>+'Ark1'!K3660</f>
        <v>8</v>
      </c>
      <c r="D174" s="2" t="s">
        <v>42</v>
      </c>
      <c r="E174" s="2">
        <f>+'Ark1'!D3660</f>
        <v>7</v>
      </c>
      <c r="F174" s="2" t="s">
        <v>495</v>
      </c>
      <c r="G174" s="3">
        <f>+'Ark1'!Q3660</f>
        <v>5</v>
      </c>
      <c r="H174" s="310">
        <f>+'Ark1'!R3660</f>
        <v>215</v>
      </c>
      <c r="I174" s="310">
        <f>IF(H174=0,"",'Ark1'!S3660)</f>
        <v>215</v>
      </c>
      <c r="J174" s="86"/>
      <c r="K174" s="51">
        <f>+IF(H174=0,"",'Ark1'!AD3660)</f>
        <v>0.18576760904126632</v>
      </c>
      <c r="L174" s="51">
        <f>+IF(H174=0,"",'Ark1'!AE3660)</f>
        <v>0.18773775094960904</v>
      </c>
      <c r="M174" s="96">
        <f>IF(H174=0,"",'Ark1'!U3660)</f>
        <v>58.232558139534873</v>
      </c>
      <c r="N174" s="96"/>
      <c r="O174" s="51">
        <f>IF(H174=0,"",'Ark1'!W3660)</f>
        <v>85.302325581395323</v>
      </c>
      <c r="P174" s="51"/>
      <c r="Q174" s="51">
        <f>IF(H174=0,"",'Ark1'!X3660)</f>
        <v>0</v>
      </c>
      <c r="R174" s="51">
        <f>IF(H174=0,"",'Ark1'!Y3660)</f>
        <v>0</v>
      </c>
      <c r="S174" s="51">
        <f>IF(H174=0,"",'Ark1'!AA3660)</f>
        <v>14.204733707745039</v>
      </c>
      <c r="T174" s="12">
        <f>IF(H174=0,"",'Ark1'!AB3660)</f>
        <v>2.6451993313234072</v>
      </c>
      <c r="U174" s="15">
        <f>+IF('Ark1'!AC3660=0,"",'Ark1'!AC3660)</f>
        <v>-46.620324868969128</v>
      </c>
      <c r="V174" s="15">
        <f t="shared" si="16"/>
        <v>43</v>
      </c>
      <c r="W174" s="12">
        <f>IF(H174=0,"",'Ark1'!T3660)</f>
        <v>14.69767441860466</v>
      </c>
      <c r="X174" s="51">
        <f>IF(H174=0,"",'Ark1'!V3660)</f>
        <v>92.418554259366573</v>
      </c>
      <c r="Y174" s="259"/>
    </row>
    <row r="175" spans="1:38" ht="15.6">
      <c r="A175" s="259"/>
      <c r="B175" s="265">
        <f>+'Ark1'!C3661</f>
        <v>2022</v>
      </c>
      <c r="C175" s="2">
        <f>+'Ark1'!K3661</f>
        <v>8</v>
      </c>
      <c r="D175" s="2" t="s">
        <v>42</v>
      </c>
      <c r="E175" s="2">
        <f>+'Ark1'!D3661</f>
        <v>8</v>
      </c>
      <c r="F175" s="2" t="s">
        <v>496</v>
      </c>
      <c r="G175" s="3">
        <f>+'Ark1'!Q3661</f>
        <v>8</v>
      </c>
      <c r="H175" s="310">
        <f>+'Ark1'!R3661</f>
        <v>338</v>
      </c>
      <c r="I175" s="310">
        <f>IF(H175=0,"",'Ark1'!S3661)</f>
        <v>338</v>
      </c>
      <c r="J175" s="86"/>
      <c r="K175" s="51">
        <f>+IF(H175=0,"",'Ark1'!AD3661)</f>
        <v>0.2555207603814002</v>
      </c>
      <c r="L175" s="51">
        <f>+IF(H175=0,"",'Ark1'!AE3661)</f>
        <v>0.28348941997398341</v>
      </c>
      <c r="M175" s="96">
        <f>IF(H175=0,"",'Ark1'!U3661)</f>
        <v>56.671597633136095</v>
      </c>
      <c r="N175" s="96"/>
      <c r="O175" s="51">
        <f>IF(H175=0,"",'Ark1'!W3661)</f>
        <v>94.285502958579841</v>
      </c>
      <c r="P175" s="51"/>
      <c r="Q175" s="51">
        <f>IF(H175=0,"",'Ark1'!X3661)</f>
        <v>0</v>
      </c>
      <c r="R175" s="51">
        <f>IF(H175=0,"",'Ark1'!Y3661)</f>
        <v>0</v>
      </c>
      <c r="S175" s="51">
        <f>IF(H175=0,"",'Ark1'!AA3661)</f>
        <v>13.630610669821268</v>
      </c>
      <c r="T175" s="12">
        <f>IF(H175=0,"",'Ark1'!AB3661)</f>
        <v>3.8808234871857272</v>
      </c>
      <c r="U175" s="15">
        <f>+IF('Ark1'!AC3661=0,"",'Ark1'!AC3661)</f>
        <v>-24.749035101936919</v>
      </c>
      <c r="V175" s="15">
        <f t="shared" si="16"/>
        <v>42.25</v>
      </c>
      <c r="W175" s="12">
        <f>IF(H175=0,"",'Ark1'!T3661)</f>
        <v>13.86686390532544</v>
      </c>
      <c r="X175" s="51">
        <f>IF(H175=0,"",'Ark1'!V3661)</f>
        <v>102.15114080019488</v>
      </c>
      <c r="Y175" s="259"/>
    </row>
    <row r="176" spans="1:38" ht="15.6">
      <c r="A176" s="259"/>
      <c r="B176" s="265">
        <f>+'Ark1'!C3662</f>
        <v>2022</v>
      </c>
      <c r="C176" s="2">
        <f>+'Ark1'!K3662</f>
        <v>8</v>
      </c>
      <c r="D176" s="2" t="s">
        <v>42</v>
      </c>
      <c r="E176" s="2">
        <f>+'Ark1'!D3662</f>
        <v>9</v>
      </c>
      <c r="F176" s="2" t="s">
        <v>497</v>
      </c>
      <c r="G176" s="3">
        <f>+'Ark1'!Q3662</f>
        <v>16</v>
      </c>
      <c r="H176" s="310">
        <f>+'Ark1'!R3662</f>
        <v>359</v>
      </c>
      <c r="I176" s="310">
        <f>IF(H176=0,"",'Ark1'!S3662)</f>
        <v>357</v>
      </c>
      <c r="J176" s="86"/>
      <c r="K176" s="51">
        <f>+IF(H176=0,"",'Ark1'!AD3662)</f>
        <v>0.30125031467651253</v>
      </c>
      <c r="L176" s="51">
        <f>+IF(H176=0,"",'Ark1'!AE3662)</f>
        <v>0.31254557308368819</v>
      </c>
      <c r="M176" s="96">
        <f>IF(H176=0,"",'Ark1'!U3662)</f>
        <v>58.431372549019585</v>
      </c>
      <c r="N176" s="96"/>
      <c r="O176" s="51">
        <f>IF(H176=0,"",'Ark1'!W3662)</f>
        <v>89.238375350140018</v>
      </c>
      <c r="P176" s="51"/>
      <c r="Q176" s="51">
        <f>IF(H176=0,"",'Ark1'!X3662)</f>
        <v>0</v>
      </c>
      <c r="R176" s="51">
        <f>IF(H176=0,"",'Ark1'!Y3662)</f>
        <v>0</v>
      </c>
      <c r="S176" s="51">
        <f>IF(H176=0,"",'Ark1'!AA3662)</f>
        <v>12.12473041170824</v>
      </c>
      <c r="T176" s="12">
        <f>IF(H176=0,"",'Ark1'!AB3662)</f>
        <v>3.3160202884005794</v>
      </c>
      <c r="U176" s="15">
        <f>+IF('Ark1'!AC3662=0,"",'Ark1'!AC3662)</f>
        <v>-43.149855254808486</v>
      </c>
      <c r="V176" s="15">
        <f t="shared" si="16"/>
        <v>22.3125</v>
      </c>
      <c r="W176" s="12">
        <f>IF(H176=0,"",'Ark1'!T3662)</f>
        <v>14.774373259052924</v>
      </c>
      <c r="X176" s="51">
        <f>IF(H176=0,"",'Ark1'!V3662)</f>
        <v>96.879315106324228</v>
      </c>
      <c r="Y176" s="259"/>
    </row>
    <row r="177" spans="1:25" ht="15.6">
      <c r="A177" s="259"/>
      <c r="B177" s="265">
        <f>+'Ark1'!C3663</f>
        <v>2022</v>
      </c>
      <c r="C177" s="2">
        <f>+'Ark1'!K3663</f>
        <v>8</v>
      </c>
      <c r="D177" s="2" t="s">
        <v>42</v>
      </c>
      <c r="E177" s="2">
        <f>+'Ark1'!D3663</f>
        <v>10</v>
      </c>
      <c r="F177" s="2" t="s">
        <v>498</v>
      </c>
      <c r="G177" s="3">
        <f>+'Ark1'!Q3663</f>
        <v>13</v>
      </c>
      <c r="H177" s="310">
        <f>+'Ark1'!R3663</f>
        <v>480</v>
      </c>
      <c r="I177" s="310">
        <f>IF(H177=0,"",'Ark1'!S3663)</f>
        <v>479</v>
      </c>
      <c r="J177" s="86"/>
      <c r="K177" s="51">
        <f>+IF(H177=0,"",'Ark1'!AD3663)</f>
        <v>0.40957029250145072</v>
      </c>
      <c r="L177" s="51">
        <f>+IF(H177=0,"",'Ark1'!AE3663)</f>
        <v>0.44401518377552351</v>
      </c>
      <c r="M177" s="96">
        <f>IF(H177=0,"",'Ark1'!U3663)</f>
        <v>57.814196242171185</v>
      </c>
      <c r="N177" s="96"/>
      <c r="O177" s="51">
        <f>IF(H177=0,"",'Ark1'!W3663)</f>
        <v>93.58726513569944</v>
      </c>
      <c r="P177" s="51"/>
      <c r="Q177" s="51">
        <f>IF(H177=0,"",'Ark1'!X3663)</f>
        <v>0</v>
      </c>
      <c r="R177" s="51">
        <f>IF(H177=0,"",'Ark1'!Y3663)</f>
        <v>0</v>
      </c>
      <c r="S177" s="51">
        <f>IF(H177=0,"",'Ark1'!AA3663)</f>
        <v>12.678854251474002</v>
      </c>
      <c r="T177" s="12">
        <f>IF(H177=0,"",'Ark1'!AB3663)</f>
        <v>3.2962506268955765</v>
      </c>
      <c r="U177" s="15">
        <f>+IF('Ark1'!AC3663=0,"",'Ark1'!AC3663)</f>
        <v>-37.60701511595601</v>
      </c>
      <c r="V177" s="15">
        <f t="shared" si="16"/>
        <v>36.846153846153847</v>
      </c>
      <c r="W177" s="12">
        <f>IF(H177=0,"",'Ark1'!T3663)</f>
        <v>14.427083333333337</v>
      </c>
      <c r="X177" s="51">
        <f>IF(H177=0,"",'Ark1'!V3663)</f>
        <v>101.4618302395067</v>
      </c>
      <c r="Y177" s="259"/>
    </row>
    <row r="178" spans="1:25" ht="15.6">
      <c r="A178" s="259"/>
      <c r="B178" s="265">
        <f>+'Ark1'!C3664</f>
        <v>2022</v>
      </c>
      <c r="C178" s="2">
        <f>+'Ark1'!K3664</f>
        <v>8</v>
      </c>
      <c r="D178" s="2" t="s">
        <v>42</v>
      </c>
      <c r="E178" s="2">
        <f>+'Ark1'!D3664</f>
        <v>11</v>
      </c>
      <c r="F178" s="2" t="s">
        <v>499</v>
      </c>
      <c r="G178" s="3">
        <f>+'Ark1'!Q3664</f>
        <v>16</v>
      </c>
      <c r="H178" s="310">
        <f>+'Ark1'!R3664</f>
        <v>496</v>
      </c>
      <c r="I178" s="310">
        <f>IF(H178=0,"",'Ark1'!S3664)</f>
        <v>495</v>
      </c>
      <c r="J178" s="86"/>
      <c r="K178" s="51">
        <f>+IF(H178=0,"",'Ark1'!AD3664)</f>
        <v>0.36047035567377439</v>
      </c>
      <c r="L178" s="51">
        <f>+IF(H178=0,"",'Ark1'!AE3664)</f>
        <v>0.38768759852645751</v>
      </c>
      <c r="M178" s="96">
        <f>IF(H178=0,"",'Ark1'!U3664)</f>
        <v>57.955555555555563</v>
      </c>
      <c r="N178" s="96"/>
      <c r="O178" s="51">
        <f>IF(H178=0,"",'Ark1'!W3664)</f>
        <v>91.814343434343385</v>
      </c>
      <c r="P178" s="51"/>
      <c r="Q178" s="51">
        <f>IF(H178=0,"",'Ark1'!X3664)</f>
        <v>0</v>
      </c>
      <c r="R178" s="51">
        <f>IF(H178=0,"",'Ark1'!Y3664)</f>
        <v>0</v>
      </c>
      <c r="S178" s="51">
        <f>IF(H178=0,"",'Ark1'!AA3664)</f>
        <v>11.059836168953087</v>
      </c>
      <c r="T178" s="12">
        <f>IF(H178=0,"",'Ark1'!AB3664)</f>
        <v>3.2032250863752858</v>
      </c>
      <c r="U178" s="15">
        <f>+IF('Ark1'!AC3664=0,"",'Ark1'!AC3664)</f>
        <v>-38.084615436989552</v>
      </c>
      <c r="V178" s="15">
        <f t="shared" si="16"/>
        <v>30.9375</v>
      </c>
      <c r="W178" s="12">
        <f>IF(H178=0,"",'Ark1'!T3664)</f>
        <v>14.45564516129032</v>
      </c>
      <c r="X178" s="51">
        <f>IF(H178=0,"",'Ark1'!V3664)</f>
        <v>99.537739256049051</v>
      </c>
      <c r="Y178" s="259"/>
    </row>
    <row r="179" spans="1:25" ht="15.6">
      <c r="A179" s="259"/>
      <c r="B179" s="265">
        <f>+'Ark1'!C3665</f>
        <v>2022</v>
      </c>
      <c r="C179" s="2">
        <f>+'Ark1'!K3665</f>
        <v>8</v>
      </c>
      <c r="D179" s="2" t="s">
        <v>42</v>
      </c>
      <c r="E179" s="2">
        <f>+'Ark1'!D3665</f>
        <v>12</v>
      </c>
      <c r="F179" s="2" t="s">
        <v>500</v>
      </c>
      <c r="G179" s="3">
        <f>+'Ark1'!Q3665</f>
        <v>10</v>
      </c>
      <c r="H179" s="310">
        <f>+'Ark1'!R3665</f>
        <v>390</v>
      </c>
      <c r="I179" s="310">
        <f>IF(H179=0,"",'Ark1'!S3665)</f>
        <v>390</v>
      </c>
      <c r="J179" s="86"/>
      <c r="K179" s="51">
        <f>+IF(H179=0,"",'Ark1'!AD3665)</f>
        <v>0.35097192224622026</v>
      </c>
      <c r="L179" s="51">
        <f>+IF(H179=0,"",'Ark1'!AE3665)</f>
        <v>0.38941226008199048</v>
      </c>
      <c r="M179" s="96">
        <f>IF(H179=0,"",'Ark1'!U3665)</f>
        <v>58.079487179487209</v>
      </c>
      <c r="N179" s="96"/>
      <c r="O179" s="51">
        <f>IF(H179=0,"",'Ark1'!W3665)</f>
        <v>91.177435897435913</v>
      </c>
      <c r="P179" s="51"/>
      <c r="Q179" s="51">
        <f>IF(H179=0,"",'Ark1'!X3665)</f>
        <v>0</v>
      </c>
      <c r="R179" s="51">
        <f>IF(H179=0,"",'Ark1'!Y3665)</f>
        <v>0</v>
      </c>
      <c r="S179" s="51">
        <f>IF(H179=0,"",'Ark1'!AA3665)</f>
        <v>11.979274991534924</v>
      </c>
      <c r="T179" s="12">
        <f>IF(H179=0,"",'Ark1'!AB3665)</f>
        <v>3.0961249135984077</v>
      </c>
      <c r="U179" s="15">
        <f>+IF('Ark1'!AC3665=0,"",'Ark1'!AC3665)</f>
        <v>-38.935797102024488</v>
      </c>
      <c r="V179" s="15">
        <f t="shared" si="16"/>
        <v>39</v>
      </c>
      <c r="W179" s="12">
        <f>IF(H179=0,"",'Ark1'!T3665)</f>
        <v>14.669230769230763</v>
      </c>
      <c r="X179" s="51">
        <f>IF(H179=0,"",'Ark1'!V3665)</f>
        <v>98.783787537850401</v>
      </c>
      <c r="Y179" s="259"/>
    </row>
    <row r="180" spans="1:25">
      <c r="A180" s="259"/>
      <c r="B180" s="259"/>
      <c r="C180" s="259"/>
      <c r="D180" s="259"/>
      <c r="E180" s="259"/>
      <c r="F180" s="259"/>
      <c r="G180" s="259"/>
      <c r="H180" s="368"/>
      <c r="I180" s="368"/>
      <c r="J180" s="259"/>
      <c r="K180" s="259"/>
      <c r="L180" s="259"/>
      <c r="M180" s="259"/>
      <c r="N180" s="259"/>
      <c r="O180" s="259"/>
      <c r="P180" s="259"/>
      <c r="Q180" s="259"/>
      <c r="R180" s="259"/>
      <c r="S180" s="259"/>
      <c r="T180" s="259"/>
      <c r="U180" s="259"/>
      <c r="V180" s="259"/>
      <c r="W180" s="259"/>
      <c r="X180" s="259"/>
      <c r="Y180" s="259"/>
    </row>
    <row r="181" spans="1:25" ht="15.6">
      <c r="A181" s="259"/>
      <c r="B181" s="265">
        <f>+'Ark1'!C3666</f>
        <v>2022</v>
      </c>
      <c r="C181" s="2">
        <f>+'Ark1'!K3666</f>
        <v>9</v>
      </c>
      <c r="D181" s="2" t="s">
        <v>537</v>
      </c>
      <c r="E181" s="2">
        <f>+'Ark1'!D3666</f>
        <v>1</v>
      </c>
      <c r="F181" s="2" t="s">
        <v>490</v>
      </c>
      <c r="G181" s="3">
        <f>+'Ark1'!Q3666</f>
        <v>593</v>
      </c>
      <c r="H181" s="310">
        <f>+'Ark1'!R3666</f>
        <v>63648</v>
      </c>
      <c r="I181" s="310">
        <f>IF(H181=0,"",'Ark1'!S3666)</f>
        <v>63559</v>
      </c>
      <c r="J181" s="86"/>
      <c r="K181" s="51">
        <f>+IF(H181=0,"",'Ark1'!AD3666)</f>
        <v>48.307477458332073</v>
      </c>
      <c r="L181" s="51">
        <f>+IF(H181=0,"",'Ark1'!AE3666)</f>
        <v>48.053143031976319</v>
      </c>
      <c r="M181" s="96">
        <f>IF(H181=0,"",'Ark1'!U3666)</f>
        <v>60.574568511147113</v>
      </c>
      <c r="N181" s="96"/>
      <c r="O181" s="51">
        <f>IF(H181=0,"",'Ark1'!W3666)</f>
        <v>85.187319970420845</v>
      </c>
      <c r="P181" s="51"/>
      <c r="Q181" s="51">
        <f>IF(H181=0,"",'Ark1'!X3666)</f>
        <v>4.0441176470588243</v>
      </c>
      <c r="R181" s="51">
        <f>IF(H181=0,"",'Ark1'!Y3666)</f>
        <v>8.0882352941176485</v>
      </c>
      <c r="S181" s="51">
        <f>IF(H181=0,"",'Ark1'!AA3666)</f>
        <v>9.8900420571121828</v>
      </c>
      <c r="T181" s="12">
        <f>IF(H181=0,"",'Ark1'!AB3666)</f>
        <v>2.4208366029669457</v>
      </c>
      <c r="U181" s="15">
        <f>+IF('Ark1'!AC3666=0,"",'Ark1'!AC3666)</f>
        <v>-36.57002331043973</v>
      </c>
      <c r="V181" s="15">
        <f t="shared" ref="V181:V192" si="17">+(IF(H181=0,"",I181/G181))</f>
        <v>107.18212478920742</v>
      </c>
      <c r="W181" s="12">
        <f>IF(H181=0,"",'Ark1'!T3666)</f>
        <v>16.037880216189045</v>
      </c>
      <c r="X181" s="51">
        <f>IF(H181=0,"",'Ark1'!V3666)</f>
        <v>92.342481560159442</v>
      </c>
      <c r="Y181" s="259"/>
    </row>
    <row r="182" spans="1:25" ht="15.6">
      <c r="A182" s="259"/>
      <c r="B182" s="265">
        <f>+'Ark1'!C3667</f>
        <v>2022</v>
      </c>
      <c r="C182" s="2">
        <f>+'Ark1'!K3667</f>
        <v>9</v>
      </c>
      <c r="D182" s="2" t="s">
        <v>537</v>
      </c>
      <c r="E182" s="2">
        <f>+'Ark1'!D3667</f>
        <v>2</v>
      </c>
      <c r="F182" s="2" t="s">
        <v>491</v>
      </c>
      <c r="G182" s="3">
        <f>+'Ark1'!Q3667</f>
        <v>571</v>
      </c>
      <c r="H182" s="310">
        <f>+'Ark1'!R3667</f>
        <v>60289</v>
      </c>
      <c r="I182" s="310">
        <f>IF(H182=0,"",'Ark1'!S3667)</f>
        <v>60210</v>
      </c>
      <c r="J182" s="86"/>
      <c r="K182" s="51">
        <f>+IF(H182=0,"",'Ark1'!AD3667)</f>
        <v>54.066502452672658</v>
      </c>
      <c r="L182" s="51">
        <f>+IF(H182=0,"",'Ark1'!AE3667)</f>
        <v>53.804601716790543</v>
      </c>
      <c r="M182" s="96">
        <f>IF(H182=0,"",'Ark1'!U3667)</f>
        <v>60.671931572828441</v>
      </c>
      <c r="N182" s="96"/>
      <c r="O182" s="51">
        <f>IF(H182=0,"",'Ark1'!W3667)</f>
        <v>84.629333997675275</v>
      </c>
      <c r="P182" s="51"/>
      <c r="Q182" s="51">
        <f>IF(H182=0,"",'Ark1'!X3667)</f>
        <v>3.307402677105276</v>
      </c>
      <c r="R182" s="51">
        <f>IF(H182=0,"",'Ark1'!Y3667)</f>
        <v>6.614805354210552</v>
      </c>
      <c r="S182" s="51">
        <f>IF(H182=0,"",'Ark1'!AA3667)</f>
        <v>9.5405336120434097</v>
      </c>
      <c r="T182" s="12">
        <f>IF(H182=0,"",'Ark1'!AB3667)</f>
        <v>2.3922404885431976</v>
      </c>
      <c r="U182" s="15">
        <f>+IF('Ark1'!AC3667=0,"",'Ark1'!AC3667)</f>
        <v>-35.037737927379645</v>
      </c>
      <c r="V182" s="15">
        <f t="shared" si="17"/>
        <v>105.44658493870404</v>
      </c>
      <c r="W182" s="12">
        <f>IF(H182=0,"",'Ark1'!T3667)</f>
        <v>16.086732239712052</v>
      </c>
      <c r="X182" s="51">
        <f>IF(H182=0,"",'Ark1'!V3667)</f>
        <v>91.734910118665567</v>
      </c>
      <c r="Y182" s="259"/>
    </row>
    <row r="183" spans="1:25" ht="15.6">
      <c r="A183" s="259"/>
      <c r="B183" s="265">
        <f>+'Ark1'!C3668</f>
        <v>2022</v>
      </c>
      <c r="C183" s="2">
        <f>+'Ark1'!K3668</f>
        <v>9</v>
      </c>
      <c r="D183" s="2" t="s">
        <v>537</v>
      </c>
      <c r="E183" s="2">
        <f>+'Ark1'!D3668</f>
        <v>3</v>
      </c>
      <c r="F183" s="2" t="s">
        <v>492</v>
      </c>
      <c r="G183" s="3">
        <f>+'Ark1'!Q3668</f>
        <v>608</v>
      </c>
      <c r="H183" s="310">
        <f>+'Ark1'!R3668</f>
        <v>71922</v>
      </c>
      <c r="I183" s="310">
        <f>IF(H183=0,"",'Ark1'!S3668)</f>
        <v>71744</v>
      </c>
      <c r="J183" s="86"/>
      <c r="K183" s="51">
        <f>+IF(H183=0,"",'Ark1'!AD3668)</f>
        <v>51.898140464559134</v>
      </c>
      <c r="L183" s="51">
        <f>+IF(H183=0,"",'Ark1'!AE3668)</f>
        <v>51.750455874605798</v>
      </c>
      <c r="M183" s="96">
        <f>IF(H183=0,"",'Ark1'!U3668)</f>
        <v>60.634840544156994</v>
      </c>
      <c r="N183" s="96"/>
      <c r="O183" s="51">
        <f>IF(H183=0,"",'Ark1'!W3668)</f>
        <v>84.566112845673203</v>
      </c>
      <c r="P183" s="51"/>
      <c r="Q183" s="51">
        <f>IF(H183=0,"",'Ark1'!X3668)</f>
        <v>2.0244153388392987</v>
      </c>
      <c r="R183" s="51">
        <f>IF(H183=0,"",'Ark1'!Y3668)</f>
        <v>4.0488306776785974</v>
      </c>
      <c r="S183" s="51">
        <f>IF(H183=0,"",'Ark1'!AA3668)</f>
        <v>9.6747943668499374</v>
      </c>
      <c r="T183" s="12">
        <f>IF(H183=0,"",'Ark1'!AB3668)</f>
        <v>2.4692679338918202</v>
      </c>
      <c r="U183" s="15">
        <f>+IF('Ark1'!AC3668=0,"",'Ark1'!AC3668)</f>
        <v>-37.252802075600627</v>
      </c>
      <c r="V183" s="15">
        <f t="shared" si="17"/>
        <v>118</v>
      </c>
      <c r="W183" s="12">
        <f>IF(H183=0,"",'Ark1'!T3668)</f>
        <v>16.029545896943912</v>
      </c>
      <c r="X183" s="51">
        <f>IF(H183=0,"",'Ark1'!V3668)</f>
        <v>91.711745892220762</v>
      </c>
      <c r="Y183" s="259"/>
    </row>
    <row r="184" spans="1:25" ht="15.6">
      <c r="A184" s="259"/>
      <c r="B184" s="265">
        <f>+'Ark1'!C3669</f>
        <v>2022</v>
      </c>
      <c r="C184" s="2">
        <f>+'Ark1'!K3669</f>
        <v>9</v>
      </c>
      <c r="D184" s="2" t="s">
        <v>537</v>
      </c>
      <c r="E184" s="2">
        <f>+'Ark1'!D3669</f>
        <v>4</v>
      </c>
      <c r="F184" s="2" t="s">
        <v>493</v>
      </c>
      <c r="G184" s="3">
        <f>+'Ark1'!Q3669</f>
        <v>576</v>
      </c>
      <c r="H184" s="310">
        <f>+'Ark1'!R3669</f>
        <v>60400</v>
      </c>
      <c r="I184" s="310">
        <f>IF(H184=0,"",'Ark1'!S3669)</f>
        <v>60352</v>
      </c>
      <c r="J184" s="86"/>
      <c r="K184" s="51">
        <f>+IF(H184=0,"",'Ark1'!AD3669)</f>
        <v>53.239781752152965</v>
      </c>
      <c r="L184" s="51">
        <f>+IF(H184=0,"",'Ark1'!AE3669)</f>
        <v>53.100197814915695</v>
      </c>
      <c r="M184" s="96">
        <f>IF(H184=0,"",'Ark1'!U3669)</f>
        <v>60.579235153764593</v>
      </c>
      <c r="N184" s="96"/>
      <c r="O184" s="51">
        <f>IF(H184=0,"",'Ark1'!W3669)</f>
        <v>84.937538109756247</v>
      </c>
      <c r="P184" s="51"/>
      <c r="Q184" s="51">
        <f>IF(H184=0,"",'Ark1'!X3669)</f>
        <v>3.311258278145695</v>
      </c>
      <c r="R184" s="51">
        <f>IF(H184=0,"",'Ark1'!Y3669)</f>
        <v>6.6225165562913899</v>
      </c>
      <c r="S184" s="51">
        <f>IF(H184=0,"",'Ark1'!AA3669)</f>
        <v>9.9058669024364647</v>
      </c>
      <c r="T184" s="12">
        <f>IF(H184=0,"",'Ark1'!AB3669)</f>
        <v>2.5248929606481676</v>
      </c>
      <c r="U184" s="15">
        <f>+IF('Ark1'!AC3669=0,"",'Ark1'!AC3669)</f>
        <v>-37.667042086628634</v>
      </c>
      <c r="V184" s="15">
        <f t="shared" si="17"/>
        <v>104.77777777777777</v>
      </c>
      <c r="W184" s="12">
        <f>IF(H184=0,"",'Ark1'!T3669)</f>
        <v>16.021473509933777</v>
      </c>
      <c r="X184" s="51">
        <f>IF(H184=0,"",'Ark1'!V3669)</f>
        <v>92.052957068620387</v>
      </c>
      <c r="Y184" s="259"/>
    </row>
    <row r="185" spans="1:25" ht="15.6">
      <c r="A185" s="259"/>
      <c r="B185" s="265">
        <f>+'Ark1'!C3670</f>
        <v>2022</v>
      </c>
      <c r="C185" s="2">
        <f>+'Ark1'!K3670</f>
        <v>9</v>
      </c>
      <c r="D185" s="2" t="s">
        <v>537</v>
      </c>
      <c r="E185" s="2">
        <f>+'Ark1'!D3670</f>
        <v>5</v>
      </c>
      <c r="F185" s="2" t="s">
        <v>377</v>
      </c>
      <c r="G185" s="3">
        <f>+'Ark1'!Q3670</f>
        <v>577</v>
      </c>
      <c r="H185" s="310">
        <f>+'Ark1'!R3670</f>
        <v>65893</v>
      </c>
      <c r="I185" s="310">
        <f>IF(H185=0,"",'Ark1'!S3670)</f>
        <v>65792</v>
      </c>
      <c r="J185" s="86"/>
      <c r="K185" s="51">
        <f>+IF(H185=0,"",'Ark1'!AD3670)</f>
        <v>55.124901701607911</v>
      </c>
      <c r="L185" s="51">
        <f>+IF(H185=0,"",'Ark1'!AE3670)</f>
        <v>55.087206794040227</v>
      </c>
      <c r="M185" s="96">
        <f>IF(H185=0,"",'Ark1'!U3670)</f>
        <v>60.520732003891027</v>
      </c>
      <c r="N185" s="96"/>
      <c r="O185" s="51">
        <f>IF(H185=0,"",'Ark1'!W3670)</f>
        <v>84.777334630349813</v>
      </c>
      <c r="P185" s="51"/>
      <c r="Q185" s="51">
        <f>IF(H185=0,"",'Ark1'!X3670)</f>
        <v>3.1824321248084009</v>
      </c>
      <c r="R185" s="51">
        <f>IF(H185=0,"",'Ark1'!Y3670)</f>
        <v>6.3648642496168018</v>
      </c>
      <c r="S185" s="51">
        <f>IF(H185=0,"",'Ark1'!AA3670)</f>
        <v>10.059245236213377</v>
      </c>
      <c r="T185" s="12">
        <f>IF(H185=0,"",'Ark1'!AB3670)</f>
        <v>2.4829358092091409</v>
      </c>
      <c r="U185" s="15">
        <f>+IF('Ark1'!AC3670=0,"",'Ark1'!AC3670)</f>
        <v>-38.009803842385153</v>
      </c>
      <c r="V185" s="15">
        <f t="shared" si="17"/>
        <v>114.02426343154247</v>
      </c>
      <c r="W185" s="12">
        <f>IF(H185=0,"",'Ark1'!T3670)</f>
        <v>15.994217898714588</v>
      </c>
      <c r="X185" s="51">
        <f>IF(H185=0,"",'Ark1'!V3670)</f>
        <v>91.904174975022556</v>
      </c>
      <c r="Y185" s="259"/>
    </row>
    <row r="186" spans="1:25" ht="15.6">
      <c r="A186" s="259"/>
      <c r="B186" s="265">
        <f>+'Ark1'!C3671</f>
        <v>2022</v>
      </c>
      <c r="C186" s="2">
        <f>+'Ark1'!K3671</f>
        <v>9</v>
      </c>
      <c r="D186" s="2" t="s">
        <v>537</v>
      </c>
      <c r="E186" s="2">
        <f>+'Ark1'!D3671</f>
        <v>6</v>
      </c>
      <c r="F186" s="2" t="s">
        <v>494</v>
      </c>
      <c r="G186" s="3">
        <f>+'Ark1'!Q3671</f>
        <v>592</v>
      </c>
      <c r="H186" s="310">
        <f>+'Ark1'!R3671</f>
        <v>65668</v>
      </c>
      <c r="I186" s="310">
        <f>IF(H186=0,"",'Ark1'!S3671)</f>
        <v>65509</v>
      </c>
      <c r="J186" s="86"/>
      <c r="K186" s="51">
        <f>+IF(H186=0,"",'Ark1'!AD3671)</f>
        <v>53.104100793310629</v>
      </c>
      <c r="L186" s="51">
        <f>+IF(H186=0,"",'Ark1'!AE3671)</f>
        <v>53.085540690381528</v>
      </c>
      <c r="M186" s="96">
        <f>IF(H186=0,"",'Ark1'!U3671)</f>
        <v>60.421285624875985</v>
      </c>
      <c r="N186" s="96"/>
      <c r="O186" s="51">
        <f>IF(H186=0,"",'Ark1'!W3671)</f>
        <v>85.192785724098357</v>
      </c>
      <c r="P186" s="51"/>
      <c r="Q186" s="51">
        <f>IF(H186=0,"",'Ark1'!X3671)</f>
        <v>2.0024974112200766</v>
      </c>
      <c r="R186" s="51">
        <f>IF(H186=0,"",'Ark1'!Y3671)</f>
        <v>4.0049948224401533</v>
      </c>
      <c r="S186" s="51">
        <f>IF(H186=0,"",'Ark1'!AA3671)</f>
        <v>9.9504185903482494</v>
      </c>
      <c r="T186" s="12">
        <f>IF(H186=0,"",'Ark1'!AB3671)</f>
        <v>2.45339206568261</v>
      </c>
      <c r="U186" s="15">
        <f>+IF('Ark1'!AC3671=0,"",'Ark1'!AC3671)</f>
        <v>-32.796332870453647</v>
      </c>
      <c r="V186" s="15">
        <f t="shared" si="17"/>
        <v>110.6570945945946</v>
      </c>
      <c r="W186" s="12">
        <f>IF(H186=0,"",'Ark1'!T3671)</f>
        <v>15.942909788633733</v>
      </c>
      <c r="X186" s="51">
        <f>IF(H186=0,"",'Ark1'!V3671)</f>
        <v>92.380321333036235</v>
      </c>
      <c r="Y186" s="259"/>
    </row>
    <row r="187" spans="1:25" ht="15.6">
      <c r="A187" s="259"/>
      <c r="B187" s="265">
        <f>+'Ark1'!C3672</f>
        <v>2022</v>
      </c>
      <c r="C187" s="2">
        <f>+'Ark1'!K3672</f>
        <v>9</v>
      </c>
      <c r="D187" s="2" t="s">
        <v>537</v>
      </c>
      <c r="E187" s="2">
        <f>+'Ark1'!D3672</f>
        <v>7</v>
      </c>
      <c r="F187" s="2" t="s">
        <v>495</v>
      </c>
      <c r="G187" s="3">
        <f>+'Ark1'!Q3672</f>
        <v>552</v>
      </c>
      <c r="H187" s="310">
        <f>+'Ark1'!R3672</f>
        <v>61886</v>
      </c>
      <c r="I187" s="310">
        <f>IF(H187=0,"",'Ark1'!S3672)</f>
        <v>61726</v>
      </c>
      <c r="J187" s="86"/>
      <c r="K187" s="51">
        <f>+IF(H187=0,"",'Ark1'!AD3672)</f>
        <v>53.471694200594449</v>
      </c>
      <c r="L187" s="51">
        <f>+IF(H187=0,"",'Ark1'!AE3672)</f>
        <v>53.413945180204223</v>
      </c>
      <c r="M187" s="96">
        <f>IF(H187=0,"",'Ark1'!U3672)</f>
        <v>60.45682532482261</v>
      </c>
      <c r="N187" s="96"/>
      <c r="O187" s="51">
        <f>IF(H187=0,"",'Ark1'!W3672)</f>
        <v>84.534549460519457</v>
      </c>
      <c r="P187" s="51"/>
      <c r="Q187" s="51">
        <f>IF(H187=0,"",'Ark1'!X3672)</f>
        <v>3.1089422486507443</v>
      </c>
      <c r="R187" s="51">
        <f>IF(H187=0,"",'Ark1'!Y3672)</f>
        <v>6.2178844973014886</v>
      </c>
      <c r="S187" s="51">
        <f>IF(H187=0,"",'Ark1'!AA3672)</f>
        <v>9.8849015120326786</v>
      </c>
      <c r="T187" s="12">
        <f>IF(H187=0,"",'Ark1'!AB3672)</f>
        <v>2.504929655108993</v>
      </c>
      <c r="U187" s="15">
        <f>+IF('Ark1'!AC3672=0,"",'Ark1'!AC3672)</f>
        <v>-37.192799821985886</v>
      </c>
      <c r="V187" s="15">
        <f t="shared" si="17"/>
        <v>111.82246376811594</v>
      </c>
      <c r="W187" s="12">
        <f>IF(H187=0,"",'Ark1'!T3672)</f>
        <v>15.953802152344631</v>
      </c>
      <c r="X187" s="51">
        <f>IF(H187=0,"",'Ark1'!V3672)</f>
        <v>91.674582975986425</v>
      </c>
      <c r="Y187" s="259"/>
    </row>
    <row r="188" spans="1:25" ht="15.6">
      <c r="A188" s="259"/>
      <c r="B188" s="265">
        <f>+'Ark1'!C3673</f>
        <v>2022</v>
      </c>
      <c r="C188" s="2">
        <f>+'Ark1'!K3673</f>
        <v>9</v>
      </c>
      <c r="D188" s="2" t="s">
        <v>537</v>
      </c>
      <c r="E188" s="2">
        <f>+'Ark1'!D3673</f>
        <v>8</v>
      </c>
      <c r="F188" s="2" t="s">
        <v>496</v>
      </c>
      <c r="G188" s="3">
        <f>+'Ark1'!Q3673</f>
        <v>581</v>
      </c>
      <c r="H188" s="310">
        <f>+'Ark1'!R3673</f>
        <v>67928</v>
      </c>
      <c r="I188" s="310">
        <f>IF(H188=0,"",'Ark1'!S3673)</f>
        <v>67811</v>
      </c>
      <c r="J188" s="86"/>
      <c r="K188" s="51">
        <f>+IF(H188=0,"",'Ark1'!AD3673)</f>
        <v>51.352113050851322</v>
      </c>
      <c r="L188" s="51">
        <f>+IF(H188=0,"",'Ark1'!AE3673)</f>
        <v>51.129178074161644</v>
      </c>
      <c r="M188" s="96">
        <f>IF(H188=0,"",'Ark1'!U3673)</f>
        <v>60.51959121676424</v>
      </c>
      <c r="N188" s="96"/>
      <c r="O188" s="51">
        <f>IF(H188=0,"",'Ark1'!W3673)</f>
        <v>84.760484287210645</v>
      </c>
      <c r="P188" s="51"/>
      <c r="Q188" s="51">
        <f>IF(H188=0,"",'Ark1'!X3673)</f>
        <v>3.4610175479919922</v>
      </c>
      <c r="R188" s="51">
        <f>IF(H188=0,"",'Ark1'!Y3673)</f>
        <v>6.9220350959839845</v>
      </c>
      <c r="S188" s="51">
        <f>IF(H188=0,"",'Ark1'!AA3673)</f>
        <v>9.79742589199161</v>
      </c>
      <c r="T188" s="12">
        <f>IF(H188=0,"",'Ark1'!AB3673)</f>
        <v>2.5432355027253877</v>
      </c>
      <c r="U188" s="15">
        <f>+IF('Ark1'!AC3673=0,"",'Ark1'!AC3673)</f>
        <v>-33.166228097260792</v>
      </c>
      <c r="V188" s="15">
        <f t="shared" si="17"/>
        <v>116.71428571428571</v>
      </c>
      <c r="W188" s="12">
        <f>IF(H188=0,"",'Ark1'!T3673)</f>
        <v>15.976165940407492</v>
      </c>
      <c r="X188" s="51">
        <f>IF(H188=0,"",'Ark1'!V3673)</f>
        <v>91.908644881999123</v>
      </c>
      <c r="Y188" s="259"/>
    </row>
    <row r="189" spans="1:25" ht="15.6">
      <c r="A189" s="259"/>
      <c r="B189" s="265">
        <f>+'Ark1'!C3674</f>
        <v>2022</v>
      </c>
      <c r="C189" s="2">
        <f>+'Ark1'!K3674</f>
        <v>9</v>
      </c>
      <c r="D189" s="2" t="s">
        <v>537</v>
      </c>
      <c r="E189" s="2">
        <f>+'Ark1'!D3674</f>
        <v>9</v>
      </c>
      <c r="F189" s="2" t="s">
        <v>497</v>
      </c>
      <c r="G189" s="3">
        <f>+'Ark1'!Q3674</f>
        <v>546</v>
      </c>
      <c r="H189" s="310">
        <f>+'Ark1'!R3674</f>
        <v>62425</v>
      </c>
      <c r="I189" s="310">
        <f>IF(H189=0,"",'Ark1'!S3674)</f>
        <v>62353</v>
      </c>
      <c r="J189" s="86"/>
      <c r="K189" s="51">
        <f>+IF(H189=0,"",'Ark1'!AD3674)</f>
        <v>52.383150121674923</v>
      </c>
      <c r="L189" s="51">
        <f>+IF(H189=0,"",'Ark1'!AE3674)</f>
        <v>52.239913537635744</v>
      </c>
      <c r="M189" s="96">
        <f>IF(H189=0,"",'Ark1'!U3674)</f>
        <v>60.696454059949005</v>
      </c>
      <c r="N189" s="96"/>
      <c r="O189" s="51">
        <f>IF(H189=0,"",'Ark1'!W3674)</f>
        <v>85.398769906820874</v>
      </c>
      <c r="P189" s="51"/>
      <c r="Q189" s="51">
        <f>IF(H189=0,"",'Ark1'!X3674)</f>
        <v>3.7404885863035631</v>
      </c>
      <c r="R189" s="51">
        <f>IF(H189=0,"",'Ark1'!Y3674)</f>
        <v>7.4809771726071261</v>
      </c>
      <c r="S189" s="51">
        <f>IF(H189=0,"",'Ark1'!AA3674)</f>
        <v>9.8864303421384019</v>
      </c>
      <c r="T189" s="12">
        <f>IF(H189=0,"",'Ark1'!AB3674)</f>
        <v>2.5462658338454887</v>
      </c>
      <c r="U189" s="15">
        <f>+IF('Ark1'!AC3674=0,"",'Ark1'!AC3674)</f>
        <v>-30.174847909689099</v>
      </c>
      <c r="V189" s="15">
        <f t="shared" si="17"/>
        <v>114.19963369963369</v>
      </c>
      <c r="W189" s="12">
        <f>IF(H189=0,"",'Ark1'!T3674)</f>
        <v>16.06537444933921</v>
      </c>
      <c r="X189" s="51">
        <f>IF(H189=0,"",'Ark1'!V3674)</f>
        <v>92.569631899906327</v>
      </c>
      <c r="Y189" s="259"/>
    </row>
    <row r="190" spans="1:25" ht="15.6">
      <c r="A190" s="259"/>
      <c r="B190" s="265">
        <f>+'Ark1'!C3675</f>
        <v>2022</v>
      </c>
      <c r="C190" s="2">
        <f>+'Ark1'!K3675</f>
        <v>9</v>
      </c>
      <c r="D190" s="2" t="s">
        <v>537</v>
      </c>
      <c r="E190" s="2">
        <f>+'Ark1'!D3675</f>
        <v>10</v>
      </c>
      <c r="F190" s="2" t="s">
        <v>498</v>
      </c>
      <c r="G190" s="3">
        <f>+'Ark1'!Q3675</f>
        <v>552</v>
      </c>
      <c r="H190" s="310">
        <f>+'Ark1'!R3675</f>
        <v>61769</v>
      </c>
      <c r="I190" s="310">
        <f>IF(H190=0,"",'Ark1'!S3675)</f>
        <v>61704</v>
      </c>
      <c r="J190" s="86"/>
      <c r="K190" s="51">
        <f>+IF(H190=0,"",'Ark1'!AD3675)</f>
        <v>52.705723744837698</v>
      </c>
      <c r="L190" s="51">
        <f>+IF(H190=0,"",'Ark1'!AE3675)</f>
        <v>52.661782789855721</v>
      </c>
      <c r="M190" s="96">
        <f>IF(H190=0,"",'Ark1'!U3675)</f>
        <v>60.520128354725784</v>
      </c>
      <c r="N190" s="96"/>
      <c r="O190" s="51">
        <f>IF(H190=0,"",'Ark1'!W3675)</f>
        <v>86.166149682354586</v>
      </c>
      <c r="P190" s="51"/>
      <c r="Q190" s="51">
        <f>IF(H190=0,"",'Ark1'!X3675)</f>
        <v>3.004743479739028</v>
      </c>
      <c r="R190" s="51">
        <f>IF(H190=0,"",'Ark1'!Y3675)</f>
        <v>6.009486959478056</v>
      </c>
      <c r="S190" s="51">
        <f>IF(H190=0,"",'Ark1'!AA3675)</f>
        <v>10.049695981664469</v>
      </c>
      <c r="T190" s="12">
        <f>IF(H190=0,"",'Ark1'!AB3675)</f>
        <v>2.6210824600545317</v>
      </c>
      <c r="U190" s="15">
        <f>+IF('Ark1'!AC3675=0,"",'Ark1'!AC3675)</f>
        <v>-28.848800233255862</v>
      </c>
      <c r="V190" s="15">
        <f t="shared" si="17"/>
        <v>111.78260869565217</v>
      </c>
      <c r="W190" s="12">
        <f>IF(H190=0,"",'Ark1'!T3675)</f>
        <v>15.979277631174215</v>
      </c>
      <c r="X190" s="51">
        <f>IF(H190=0,"",'Ark1'!V3675)</f>
        <v>93.389737591793519</v>
      </c>
      <c r="Y190" s="259"/>
    </row>
    <row r="191" spans="1:25" ht="15.6">
      <c r="A191" s="259"/>
      <c r="B191" s="265">
        <f>+'Ark1'!C3676</f>
        <v>2022</v>
      </c>
      <c r="C191" s="2">
        <f>+'Ark1'!K3676</f>
        <v>9</v>
      </c>
      <c r="D191" s="2" t="s">
        <v>537</v>
      </c>
      <c r="E191" s="2">
        <f>+'Ark1'!D3676</f>
        <v>11</v>
      </c>
      <c r="F191" s="2" t="s">
        <v>499</v>
      </c>
      <c r="G191" s="3">
        <f>+'Ark1'!Q3676</f>
        <v>620</v>
      </c>
      <c r="H191" s="310">
        <f>+'Ark1'!R3676</f>
        <v>72746</v>
      </c>
      <c r="I191" s="310">
        <f>IF(H191=0,"",'Ark1'!S3676)</f>
        <v>72676</v>
      </c>
      <c r="J191" s="86"/>
      <c r="K191" s="51">
        <f>+IF(H191=0,"",'Ark1'!AD3676)</f>
        <v>52.868500995654003</v>
      </c>
      <c r="L191" s="51">
        <f>+IF(H191=0,"",'Ark1'!AE3676)</f>
        <v>52.756747227678815</v>
      </c>
      <c r="M191" s="96">
        <f>IF(H191=0,"",'Ark1'!U3676)</f>
        <v>60.573518080246579</v>
      </c>
      <c r="N191" s="96"/>
      <c r="O191" s="51">
        <f>IF(H191=0,"",'Ark1'!W3676)</f>
        <v>85.098286917276127</v>
      </c>
      <c r="P191" s="51"/>
      <c r="Q191" s="51">
        <f>IF(H191=0,"",'Ark1'!X3676)</f>
        <v>3.2386660434937995</v>
      </c>
      <c r="R191" s="51">
        <f>IF(H191=0,"",'Ark1'!Y3676)</f>
        <v>6.477332086987599</v>
      </c>
      <c r="S191" s="51">
        <f>IF(H191=0,"",'Ark1'!AA3676)</f>
        <v>9.9909276617850811</v>
      </c>
      <c r="T191" s="12">
        <f>IF(H191=0,"",'Ark1'!AB3676)</f>
        <v>2.5384277419684751</v>
      </c>
      <c r="U191" s="15">
        <f>+IF('Ark1'!AC3676=0,"",'Ark1'!AC3676)</f>
        <v>-27.806058610821843</v>
      </c>
      <c r="V191" s="15">
        <f t="shared" si="17"/>
        <v>117.21935483870968</v>
      </c>
      <c r="W191" s="12">
        <f>IF(H191=0,"",'Ark1'!T3676)</f>
        <v>16.01958870590823</v>
      </c>
      <c r="X191" s="51">
        <f>IF(H191=0,"",'Ark1'!V3676)</f>
        <v>92.231197018817525</v>
      </c>
      <c r="Y191" s="259"/>
    </row>
    <row r="192" spans="1:25" ht="15.6">
      <c r="A192" s="259"/>
      <c r="B192" s="265">
        <f>+'Ark1'!C3677</f>
        <v>2022</v>
      </c>
      <c r="C192" s="2">
        <f>+'Ark1'!K3677</f>
        <v>9</v>
      </c>
      <c r="D192" s="2" t="s">
        <v>537</v>
      </c>
      <c r="E192" s="2">
        <f>+'Ark1'!D3677</f>
        <v>12</v>
      </c>
      <c r="F192" s="2" t="s">
        <v>500</v>
      </c>
      <c r="G192" s="3">
        <f>+'Ark1'!Q3677</f>
        <v>546</v>
      </c>
      <c r="H192" s="310">
        <f>+'Ark1'!R3677</f>
        <v>58544</v>
      </c>
      <c r="I192" s="310">
        <f>IF(H192=0,"",'Ark1'!S3677)</f>
        <v>58488</v>
      </c>
      <c r="J192" s="86"/>
      <c r="K192" s="51">
        <f>+IF(H192=0,"",'Ark1'!AD3677)</f>
        <v>52.685385169186475</v>
      </c>
      <c r="L192" s="51">
        <f>+IF(H192=0,"",'Ark1'!AE3677)</f>
        <v>52.268617276122683</v>
      </c>
      <c r="M192" s="96">
        <f>IF(H192=0,"",'Ark1'!U3677)</f>
        <v>60.707102311585281</v>
      </c>
      <c r="N192" s="96"/>
      <c r="O192" s="51">
        <f>IF(H192=0,"",'Ark1'!W3677)</f>
        <v>81.604968540555546</v>
      </c>
      <c r="P192" s="51"/>
      <c r="Q192" s="51">
        <f>IF(H192=0,"",'Ark1'!X3677)</f>
        <v>3.3957365400382615</v>
      </c>
      <c r="R192" s="51">
        <f>IF(H192=0,"",'Ark1'!Y3677)</f>
        <v>6.7914730800765231</v>
      </c>
      <c r="S192" s="51">
        <f>IF(H192=0,"",'Ark1'!AA3677)</f>
        <v>9.5943926862901847</v>
      </c>
      <c r="T192" s="12">
        <f>IF(H192=0,"",'Ark1'!AB3677)</f>
        <v>2.4635052366943242</v>
      </c>
      <c r="U192" s="15">
        <f>+IF('Ark1'!AC3677=0,"",'Ark1'!AC3677)</f>
        <v>-30.206482473271372</v>
      </c>
      <c r="V192" s="15">
        <f t="shared" si="17"/>
        <v>107.12087912087912</v>
      </c>
      <c r="W192" s="12">
        <f>IF(H192=0,"",'Ark1'!T3677)</f>
        <v>16.098455862257445</v>
      </c>
      <c r="X192" s="51">
        <f>IF(H192=0,"",'Ark1'!V3677)</f>
        <v>88.44534304932165</v>
      </c>
      <c r="Y192" s="259"/>
    </row>
    <row r="193" spans="1:25">
      <c r="A193" s="259"/>
      <c r="B193" s="259"/>
      <c r="C193" s="259"/>
      <c r="D193" s="259"/>
      <c r="E193" s="259"/>
      <c r="F193" s="259"/>
      <c r="G193" s="259"/>
      <c r="H193" s="368"/>
      <c r="I193" s="368"/>
      <c r="J193" s="259"/>
      <c r="K193" s="259"/>
      <c r="L193" s="259"/>
      <c r="M193" s="259"/>
      <c r="N193" s="259"/>
      <c r="O193" s="259"/>
      <c r="P193" s="259"/>
      <c r="Q193" s="259"/>
      <c r="R193" s="259"/>
      <c r="S193" s="259"/>
      <c r="T193" s="259"/>
      <c r="U193" s="259"/>
      <c r="V193" s="259"/>
      <c r="W193" s="259"/>
      <c r="X193" s="259"/>
      <c r="Y193" s="259"/>
    </row>
    <row r="194" spans="1:25">
      <c r="A194" s="259"/>
      <c r="B194" s="259"/>
      <c r="C194" s="259"/>
      <c r="D194" s="259"/>
      <c r="E194" s="259"/>
      <c r="F194" s="259"/>
      <c r="G194" s="259"/>
      <c r="H194" s="368"/>
      <c r="I194" s="368"/>
      <c r="J194" s="259"/>
      <c r="K194" s="259"/>
      <c r="L194" s="259"/>
      <c r="M194" s="259"/>
      <c r="N194" s="259"/>
      <c r="O194" s="259"/>
      <c r="P194" s="259"/>
      <c r="Q194" s="259"/>
      <c r="R194" s="259"/>
      <c r="S194" s="259"/>
      <c r="T194" s="259"/>
      <c r="U194" s="259"/>
      <c r="V194" s="259"/>
      <c r="W194" s="259"/>
      <c r="X194" s="259"/>
      <c r="Y194" s="259"/>
    </row>
    <row r="195" spans="1:25">
      <c r="H195" s="329"/>
      <c r="I195" s="329"/>
      <c r="J195" s="13"/>
      <c r="K195" s="13"/>
      <c r="L195" s="13"/>
      <c r="M195" s="13"/>
      <c r="N195" s="13"/>
      <c r="W195" s="13"/>
    </row>
    <row r="196" spans="1:25">
      <c r="H196" s="329"/>
      <c r="I196" s="329"/>
      <c r="J196" s="13"/>
      <c r="K196" s="13"/>
      <c r="L196" s="13"/>
      <c r="M196" s="13"/>
      <c r="N196" s="13"/>
      <c r="W196" s="13"/>
    </row>
    <row r="197" spans="1:25">
      <c r="H197" s="329"/>
      <c r="I197" s="329"/>
      <c r="J197" s="13"/>
      <c r="K197" s="13"/>
      <c r="L197" s="13"/>
      <c r="M197" s="13"/>
      <c r="N197" s="13"/>
      <c r="W197" s="13"/>
    </row>
    <row r="198" spans="1:25">
      <c r="H198" s="329"/>
      <c r="I198" s="329"/>
      <c r="J198" s="13"/>
      <c r="K198" s="13"/>
      <c r="L198" s="13"/>
      <c r="M198" s="13"/>
      <c r="N198" s="13"/>
      <c r="W198" s="13"/>
    </row>
    <row r="199" spans="1:25">
      <c r="H199" s="329"/>
      <c r="I199" s="329"/>
      <c r="J199" s="13"/>
      <c r="K199" s="13"/>
      <c r="L199" s="13"/>
      <c r="M199" s="13"/>
      <c r="N199" s="13"/>
      <c r="W199" s="13"/>
    </row>
    <row r="200" spans="1:25">
      <c r="H200" s="329"/>
      <c r="I200" s="329"/>
      <c r="J200" s="13"/>
      <c r="K200" s="13"/>
      <c r="L200" s="13"/>
      <c r="M200" s="13"/>
      <c r="N200" s="13"/>
      <c r="W200" s="13"/>
    </row>
    <row r="201" spans="1:25">
      <c r="H201" s="329"/>
      <c r="I201" s="329"/>
      <c r="J201" s="13"/>
      <c r="K201" s="13"/>
      <c r="L201" s="13"/>
      <c r="M201" s="13"/>
      <c r="N201" s="13"/>
      <c r="W201" s="13"/>
    </row>
    <row r="202" spans="1:25">
      <c r="H202" s="329"/>
      <c r="I202" s="329"/>
      <c r="J202" s="13"/>
      <c r="K202" s="13"/>
      <c r="L202" s="13"/>
      <c r="M202" s="13"/>
      <c r="N202" s="13"/>
      <c r="W202" s="13"/>
    </row>
    <row r="203" spans="1:25">
      <c r="H203" s="329"/>
      <c r="I203" s="329"/>
      <c r="J203" s="13"/>
      <c r="K203" s="13"/>
      <c r="L203" s="13"/>
      <c r="M203" s="13"/>
      <c r="N203" s="13"/>
      <c r="W203" s="13"/>
    </row>
    <row r="204" spans="1:25">
      <c r="H204" s="329"/>
      <c r="I204" s="329"/>
      <c r="J204" s="13"/>
      <c r="K204" s="13"/>
      <c r="L204" s="13"/>
      <c r="M204" s="13"/>
      <c r="N204" s="13"/>
      <c r="W204" s="13"/>
    </row>
    <row r="205" spans="1:25">
      <c r="H205" s="329"/>
      <c r="I205" s="329"/>
      <c r="J205" s="13"/>
      <c r="K205" s="13"/>
      <c r="L205" s="13"/>
      <c r="M205" s="13"/>
      <c r="N205" s="13"/>
      <c r="W205" s="13"/>
    </row>
    <row r="206" spans="1:25">
      <c r="H206" s="329"/>
      <c r="I206" s="329"/>
      <c r="J206" s="13"/>
      <c r="K206" s="13"/>
      <c r="L206" s="13"/>
      <c r="M206" s="13"/>
      <c r="N206" s="13"/>
      <c r="W206" s="13"/>
    </row>
    <row r="207" spans="1:25">
      <c r="H207" s="329"/>
      <c r="I207" s="329"/>
      <c r="J207" s="13"/>
      <c r="K207" s="13"/>
      <c r="L207" s="13"/>
      <c r="M207" s="13"/>
      <c r="N207" s="13"/>
      <c r="W207" s="13"/>
    </row>
    <row r="208" spans="1:25">
      <c r="H208" s="329"/>
      <c r="I208" s="329"/>
      <c r="J208" s="13"/>
      <c r="K208" s="13"/>
      <c r="L208" s="13"/>
      <c r="M208" s="13"/>
      <c r="N208" s="13"/>
      <c r="W208" s="13"/>
    </row>
    <row r="209" spans="8:23">
      <c r="H209" s="329"/>
      <c r="I209" s="329"/>
      <c r="J209" s="13"/>
      <c r="K209" s="13"/>
      <c r="L209" s="13"/>
      <c r="M209" s="13"/>
      <c r="N209" s="13"/>
      <c r="W209" s="13"/>
    </row>
    <row r="210" spans="8:23">
      <c r="H210" s="329"/>
      <c r="I210" s="329"/>
      <c r="J210" s="13"/>
      <c r="K210" s="13"/>
      <c r="L210" s="13"/>
      <c r="M210" s="13"/>
      <c r="N210" s="13"/>
      <c r="W210" s="13"/>
    </row>
    <row r="211" spans="8:23">
      <c r="H211" s="329"/>
      <c r="I211" s="329"/>
      <c r="J211" s="13"/>
      <c r="K211" s="13"/>
      <c r="L211" s="13"/>
      <c r="M211" s="13"/>
      <c r="N211" s="13"/>
      <c r="W211" s="13"/>
    </row>
    <row r="212" spans="8:23">
      <c r="H212" s="329"/>
      <c r="I212" s="329"/>
      <c r="J212" s="13"/>
      <c r="K212" s="13"/>
      <c r="L212" s="13"/>
      <c r="M212" s="13"/>
      <c r="N212" s="13"/>
      <c r="W212" s="13"/>
    </row>
    <row r="213" spans="8:23">
      <c r="H213" s="329"/>
      <c r="I213" s="329"/>
      <c r="J213" s="13"/>
      <c r="K213" s="13"/>
      <c r="L213" s="13"/>
      <c r="M213" s="13"/>
      <c r="N213" s="13"/>
      <c r="W213" s="13"/>
    </row>
    <row r="214" spans="8:23">
      <c r="H214" s="329"/>
      <c r="I214" s="329"/>
      <c r="J214" s="13"/>
      <c r="K214" s="13"/>
      <c r="L214" s="13"/>
      <c r="M214" s="13"/>
      <c r="N214" s="13"/>
      <c r="W214" s="13"/>
    </row>
    <row r="215" spans="8:23">
      <c r="H215" s="329"/>
      <c r="I215" s="329"/>
      <c r="J215" s="13"/>
      <c r="K215" s="13"/>
      <c r="L215" s="13"/>
      <c r="M215" s="13"/>
      <c r="N215" s="13"/>
      <c r="W215" s="13"/>
    </row>
    <row r="216" spans="8:23">
      <c r="H216" s="329"/>
      <c r="I216" s="329"/>
      <c r="J216" s="13"/>
      <c r="K216" s="13"/>
      <c r="L216" s="13"/>
      <c r="M216" s="13"/>
      <c r="N216" s="13"/>
      <c r="W216" s="13"/>
    </row>
    <row r="217" spans="8:23">
      <c r="H217" s="329"/>
      <c r="I217" s="329"/>
      <c r="J217" s="13"/>
      <c r="K217" s="13"/>
      <c r="L217" s="13"/>
      <c r="M217" s="13"/>
      <c r="N217" s="13"/>
      <c r="W217" s="13"/>
    </row>
    <row r="218" spans="8:23">
      <c r="H218" s="329"/>
      <c r="I218" s="329"/>
      <c r="J218" s="13"/>
      <c r="K218" s="13"/>
      <c r="L218" s="13"/>
      <c r="M218" s="13"/>
      <c r="N218" s="13"/>
      <c r="W218" s="13"/>
    </row>
    <row r="219" spans="8:23">
      <c r="H219" s="329"/>
      <c r="I219" s="329"/>
      <c r="J219" s="13"/>
      <c r="K219" s="13"/>
      <c r="L219" s="13"/>
      <c r="M219" s="13"/>
      <c r="N219" s="13"/>
      <c r="W219" s="13"/>
    </row>
    <row r="220" spans="8:23">
      <c r="H220" s="329"/>
      <c r="I220" s="329"/>
      <c r="J220" s="13"/>
      <c r="K220" s="13"/>
      <c r="L220" s="13"/>
      <c r="M220" s="13"/>
      <c r="N220" s="13"/>
      <c r="W220" s="13"/>
    </row>
    <row r="221" spans="8:23">
      <c r="H221" s="329"/>
      <c r="I221" s="329"/>
      <c r="J221" s="13"/>
      <c r="K221" s="13"/>
      <c r="L221" s="13"/>
      <c r="M221" s="13"/>
      <c r="N221" s="13"/>
      <c r="W221" s="13"/>
    </row>
    <row r="222" spans="8:23">
      <c r="H222" s="329"/>
      <c r="I222" s="329"/>
      <c r="J222" s="13"/>
      <c r="K222" s="13"/>
      <c r="L222" s="13"/>
      <c r="M222" s="13"/>
      <c r="N222" s="13"/>
      <c r="W222" s="13"/>
    </row>
    <row r="223" spans="8:23">
      <c r="H223" s="329"/>
      <c r="I223" s="329"/>
      <c r="J223" s="13"/>
      <c r="K223" s="13"/>
      <c r="L223" s="13"/>
      <c r="M223" s="13"/>
      <c r="N223" s="13"/>
      <c r="W223" s="13"/>
    </row>
    <row r="224" spans="8:23">
      <c r="H224" s="329"/>
      <c r="I224" s="329"/>
      <c r="J224" s="13"/>
      <c r="K224" s="13"/>
      <c r="L224" s="13"/>
      <c r="M224" s="13"/>
      <c r="N224" s="13"/>
      <c r="W224" s="13"/>
    </row>
    <row r="225" spans="8:23">
      <c r="H225" s="329"/>
      <c r="I225" s="329"/>
      <c r="J225" s="13"/>
      <c r="K225" s="13"/>
      <c r="L225" s="13"/>
      <c r="M225" s="13"/>
      <c r="N225" s="13"/>
      <c r="W225" s="13"/>
    </row>
    <row r="226" spans="8:23">
      <c r="H226" s="329"/>
      <c r="I226" s="329"/>
      <c r="J226" s="13"/>
      <c r="K226" s="13"/>
      <c r="L226" s="13"/>
      <c r="M226" s="13"/>
      <c r="N226" s="13"/>
      <c r="W226" s="13"/>
    </row>
    <row r="227" spans="8:23">
      <c r="H227" s="329"/>
      <c r="I227" s="329"/>
      <c r="J227" s="13"/>
      <c r="K227" s="13"/>
      <c r="L227" s="13"/>
      <c r="M227" s="13"/>
      <c r="N227" s="13"/>
      <c r="W227" s="13"/>
    </row>
    <row r="228" spans="8:23">
      <c r="H228" s="329"/>
      <c r="I228" s="329"/>
      <c r="J228" s="13"/>
      <c r="K228" s="13"/>
      <c r="L228" s="13"/>
      <c r="M228" s="13"/>
      <c r="N228" s="13"/>
      <c r="W228" s="13"/>
    </row>
    <row r="229" spans="8:23">
      <c r="H229" s="329"/>
      <c r="I229" s="329"/>
      <c r="J229" s="13"/>
      <c r="K229" s="13"/>
      <c r="L229" s="13"/>
      <c r="M229" s="13"/>
      <c r="N229" s="13"/>
      <c r="W229" s="13"/>
    </row>
    <row r="230" spans="8:23">
      <c r="H230" s="329"/>
      <c r="I230" s="329"/>
      <c r="J230" s="13"/>
      <c r="K230" s="13"/>
      <c r="L230" s="13"/>
      <c r="M230" s="13"/>
      <c r="N230" s="13"/>
      <c r="W230" s="13"/>
    </row>
    <row r="231" spans="8:23">
      <c r="H231" s="329"/>
      <c r="I231" s="329"/>
      <c r="J231" s="13"/>
      <c r="K231" s="13"/>
      <c r="L231" s="13"/>
      <c r="M231" s="13"/>
      <c r="N231" s="13"/>
      <c r="W231" s="13"/>
    </row>
    <row r="232" spans="8:23">
      <c r="H232" s="329"/>
      <c r="I232" s="329"/>
      <c r="J232" s="13"/>
      <c r="K232" s="13"/>
      <c r="L232" s="13"/>
      <c r="M232" s="13"/>
      <c r="N232" s="13"/>
      <c r="W232" s="13"/>
    </row>
    <row r="233" spans="8:23">
      <c r="H233" s="329"/>
      <c r="I233" s="329"/>
      <c r="J233" s="13"/>
      <c r="K233" s="13"/>
      <c r="L233" s="13"/>
      <c r="M233" s="13"/>
      <c r="N233" s="13"/>
      <c r="W233" s="13"/>
    </row>
    <row r="234" spans="8:23">
      <c r="H234" s="329"/>
      <c r="I234" s="329"/>
      <c r="J234" s="13"/>
      <c r="K234" s="13"/>
      <c r="L234" s="13"/>
      <c r="M234" s="13"/>
      <c r="N234" s="13"/>
      <c r="W234" s="13"/>
    </row>
    <row r="235" spans="8:23">
      <c r="H235" s="329"/>
      <c r="I235" s="329"/>
      <c r="J235" s="13"/>
      <c r="K235" s="13"/>
      <c r="L235" s="13"/>
      <c r="M235" s="13"/>
      <c r="N235" s="13"/>
      <c r="W235" s="13"/>
    </row>
    <row r="236" spans="8:23">
      <c r="H236" s="329"/>
      <c r="I236" s="329"/>
      <c r="J236" s="13"/>
      <c r="K236" s="13"/>
      <c r="L236" s="13"/>
      <c r="M236" s="13"/>
      <c r="N236" s="13"/>
      <c r="W236" s="13"/>
    </row>
    <row r="237" spans="8:23">
      <c r="H237" s="329"/>
      <c r="I237" s="329"/>
      <c r="J237" s="13"/>
      <c r="K237" s="13"/>
      <c r="L237" s="13"/>
      <c r="M237" s="13"/>
      <c r="N237" s="13"/>
      <c r="W237" s="13"/>
    </row>
    <row r="238" spans="8:23">
      <c r="H238" s="329"/>
      <c r="I238" s="329"/>
      <c r="J238" s="13"/>
      <c r="K238" s="13"/>
      <c r="L238" s="13"/>
      <c r="M238" s="13"/>
      <c r="N238" s="13"/>
      <c r="W238" s="13"/>
    </row>
    <row r="239" spans="8:23">
      <c r="H239" s="329"/>
      <c r="I239" s="329"/>
      <c r="J239" s="13"/>
      <c r="K239" s="13"/>
      <c r="L239" s="13"/>
      <c r="M239" s="13"/>
      <c r="N239" s="13"/>
      <c r="W239" s="13"/>
    </row>
    <row r="240" spans="8:23">
      <c r="H240" s="329"/>
      <c r="I240" s="329"/>
      <c r="J240" s="13"/>
      <c r="K240" s="13"/>
      <c r="L240" s="13"/>
      <c r="M240" s="13"/>
      <c r="N240" s="13"/>
      <c r="W240" s="13"/>
    </row>
    <row r="241" spans="8:23">
      <c r="H241" s="329"/>
      <c r="I241" s="329"/>
      <c r="J241" s="13"/>
      <c r="K241" s="13"/>
      <c r="L241" s="13"/>
      <c r="M241" s="13"/>
      <c r="N241" s="13"/>
      <c r="W241" s="13"/>
    </row>
    <row r="242" spans="8:23">
      <c r="H242" s="329"/>
      <c r="I242" s="329"/>
      <c r="J242" s="13"/>
      <c r="K242" s="13"/>
      <c r="L242" s="13"/>
      <c r="M242" s="13"/>
      <c r="N242" s="13"/>
      <c r="W242" s="13"/>
    </row>
    <row r="243" spans="8:23">
      <c r="H243" s="329"/>
      <c r="I243" s="329"/>
      <c r="J243" s="13"/>
      <c r="K243" s="13"/>
      <c r="L243" s="13"/>
      <c r="M243" s="13"/>
      <c r="N243" s="13"/>
      <c r="W243" s="13"/>
    </row>
    <row r="244" spans="8:23">
      <c r="H244" s="329"/>
      <c r="I244" s="329"/>
      <c r="J244" s="13"/>
      <c r="K244" s="13"/>
      <c r="L244" s="13"/>
      <c r="M244" s="13"/>
      <c r="N244" s="13"/>
      <c r="W244" s="13"/>
    </row>
    <row r="245" spans="8:23">
      <c r="H245" s="329"/>
      <c r="I245" s="329"/>
      <c r="J245" s="13"/>
      <c r="K245" s="13"/>
      <c r="L245" s="13"/>
      <c r="M245" s="13"/>
      <c r="N245" s="13"/>
      <c r="W245" s="13"/>
    </row>
    <row r="246" spans="8:23">
      <c r="H246" s="329"/>
      <c r="I246" s="329"/>
      <c r="J246" s="13"/>
      <c r="K246" s="13"/>
      <c r="L246" s="13"/>
      <c r="M246" s="13"/>
      <c r="N246" s="13"/>
      <c r="W246" s="13"/>
    </row>
    <row r="247" spans="8:23">
      <c r="H247" s="329"/>
      <c r="I247" s="329"/>
      <c r="J247" s="13"/>
      <c r="K247" s="13"/>
      <c r="L247" s="13"/>
      <c r="M247" s="13"/>
      <c r="N247" s="13"/>
      <c r="W247" s="13"/>
    </row>
    <row r="248" spans="8:23">
      <c r="H248" s="329"/>
      <c r="I248" s="329"/>
      <c r="J248" s="13"/>
      <c r="K248" s="13"/>
      <c r="L248" s="13"/>
      <c r="M248" s="13"/>
      <c r="N248" s="13"/>
      <c r="W248" s="13"/>
    </row>
    <row r="249" spans="8:23">
      <c r="H249" s="329"/>
      <c r="I249" s="329"/>
      <c r="J249" s="13"/>
      <c r="K249" s="13"/>
      <c r="L249" s="13"/>
      <c r="M249" s="13"/>
      <c r="N249" s="13"/>
      <c r="W249" s="13"/>
    </row>
    <row r="250" spans="8:23">
      <c r="H250" s="329"/>
      <c r="I250" s="329"/>
      <c r="J250" s="13"/>
      <c r="K250" s="13"/>
      <c r="L250" s="13"/>
      <c r="M250" s="13"/>
      <c r="N250" s="13"/>
      <c r="W250" s="13"/>
    </row>
    <row r="251" spans="8:23">
      <c r="H251" s="329"/>
      <c r="I251" s="329"/>
      <c r="J251" s="13"/>
      <c r="K251" s="13"/>
      <c r="L251" s="13"/>
      <c r="M251" s="13"/>
      <c r="N251" s="13"/>
      <c r="W251" s="13"/>
    </row>
    <row r="252" spans="8:23">
      <c r="H252" s="329"/>
      <c r="I252" s="329"/>
      <c r="J252" s="13"/>
      <c r="K252" s="13"/>
      <c r="L252" s="13"/>
      <c r="M252" s="13"/>
      <c r="N252" s="13"/>
      <c r="W252" s="13"/>
    </row>
    <row r="253" spans="8:23">
      <c r="H253" s="329"/>
      <c r="I253" s="329"/>
      <c r="J253" s="13"/>
      <c r="K253" s="13"/>
      <c r="L253" s="13"/>
      <c r="M253" s="13"/>
      <c r="N253" s="13"/>
      <c r="W253" s="13"/>
    </row>
    <row r="254" spans="8:23">
      <c r="H254" s="329"/>
      <c r="I254" s="329"/>
      <c r="J254" s="13"/>
      <c r="K254" s="13"/>
      <c r="L254" s="13"/>
      <c r="M254" s="13"/>
      <c r="N254" s="13"/>
      <c r="W254" s="13"/>
    </row>
    <row r="255" spans="8:23">
      <c r="H255" s="329"/>
      <c r="I255" s="329"/>
      <c r="J255" s="13"/>
      <c r="K255" s="13"/>
      <c r="L255" s="13"/>
      <c r="M255" s="13"/>
      <c r="N255" s="13"/>
      <c r="W255" s="13"/>
    </row>
    <row r="256" spans="8:23">
      <c r="H256" s="329"/>
      <c r="I256" s="329"/>
      <c r="J256" s="13"/>
      <c r="K256" s="13"/>
      <c r="L256" s="13"/>
      <c r="M256" s="13"/>
      <c r="N256" s="13"/>
      <c r="W256" s="13"/>
    </row>
    <row r="257" spans="1:23">
      <c r="H257" s="329"/>
      <c r="I257" s="329"/>
      <c r="J257" s="13"/>
      <c r="K257" s="13"/>
      <c r="L257" s="13"/>
      <c r="M257" s="13"/>
      <c r="N257" s="13"/>
      <c r="W257" s="13"/>
    </row>
    <row r="258" spans="1:23">
      <c r="H258" s="329"/>
      <c r="I258" s="329"/>
      <c r="J258" s="13"/>
      <c r="K258" s="13"/>
      <c r="L258" s="13"/>
      <c r="M258" s="13"/>
      <c r="N258" s="13"/>
      <c r="W258" s="13"/>
    </row>
    <row r="259" spans="1:23">
      <c r="H259" s="329"/>
      <c r="I259" s="329"/>
      <c r="J259" s="13"/>
      <c r="K259" s="13"/>
      <c r="L259" s="13"/>
      <c r="M259" s="13"/>
      <c r="N259" s="13"/>
      <c r="W259" s="13"/>
    </row>
    <row r="260" spans="1:23">
      <c r="H260" s="329"/>
      <c r="I260" s="329"/>
      <c r="J260" s="13"/>
      <c r="K260" s="13"/>
      <c r="L260" s="13"/>
      <c r="M260" s="13"/>
      <c r="N260" s="13"/>
      <c r="W260" s="13"/>
    </row>
    <row r="261" spans="1:23">
      <c r="H261" s="329"/>
      <c r="I261" s="329"/>
      <c r="J261" s="13"/>
      <c r="K261" s="13"/>
      <c r="L261" s="13"/>
      <c r="M261" s="13"/>
      <c r="N261" s="13"/>
      <c r="W261" s="13"/>
    </row>
    <row r="262" spans="1:23">
      <c r="H262" s="329"/>
      <c r="I262" s="329"/>
      <c r="J262" s="13"/>
      <c r="K262" s="13"/>
      <c r="L262" s="13"/>
      <c r="M262" s="13"/>
      <c r="N262" s="13"/>
      <c r="W262" s="13"/>
    </row>
    <row r="263" spans="1:23">
      <c r="H263" s="329"/>
      <c r="I263" s="329"/>
      <c r="J263" s="13"/>
      <c r="K263" s="13"/>
      <c r="L263" s="13"/>
      <c r="M263" s="13"/>
      <c r="N263" s="13"/>
      <c r="W263" s="13"/>
    </row>
    <row r="264" spans="1:23">
      <c r="H264" s="329"/>
      <c r="I264" s="329"/>
      <c r="J264" s="13"/>
      <c r="K264" s="13"/>
      <c r="L264" s="13"/>
      <c r="M264" s="13"/>
      <c r="N264" s="13"/>
      <c r="W264" s="13"/>
    </row>
    <row r="265" spans="1:23">
      <c r="H265" s="329"/>
      <c r="I265" s="329"/>
      <c r="J265" s="13"/>
      <c r="K265" s="13"/>
      <c r="L265" s="13"/>
      <c r="M265" s="13"/>
      <c r="N265" s="13"/>
      <c r="W265" s="13"/>
    </row>
    <row r="266" spans="1:23">
      <c r="H266" s="329"/>
      <c r="I266" s="329"/>
      <c r="J266" s="13"/>
      <c r="K266" s="13"/>
      <c r="L266" s="13"/>
      <c r="M266" s="13"/>
      <c r="N266" s="13"/>
      <c r="W266" s="13"/>
    </row>
    <row r="267" spans="1:23">
      <c r="A267" s="30"/>
      <c r="B267" s="30"/>
      <c r="C267" s="30"/>
      <c r="D267" s="30"/>
      <c r="E267" s="30"/>
      <c r="F267" s="30"/>
      <c r="G267" s="30"/>
      <c r="H267" s="326"/>
      <c r="I267" s="326"/>
      <c r="J267" s="30"/>
      <c r="K267" s="30"/>
      <c r="L267" s="30"/>
      <c r="M267" s="30"/>
      <c r="N267" s="30"/>
      <c r="W267" s="30"/>
    </row>
    <row r="268" spans="1:23">
      <c r="A268" s="32"/>
      <c r="B268" s="32"/>
      <c r="C268" s="32"/>
      <c r="D268" s="32"/>
      <c r="E268" s="32"/>
      <c r="F268" s="32"/>
      <c r="G268" s="32"/>
      <c r="H268" s="327"/>
      <c r="I268" s="327"/>
      <c r="J268" s="32"/>
      <c r="K268" s="32"/>
      <c r="L268" s="32"/>
      <c r="M268" s="32"/>
      <c r="N268" s="32"/>
      <c r="W268" s="32"/>
    </row>
    <row r="269" spans="1:23">
      <c r="A269" s="32"/>
      <c r="B269" s="32"/>
      <c r="C269" s="32"/>
      <c r="D269" s="32"/>
      <c r="E269" s="32"/>
      <c r="F269" s="32"/>
      <c r="G269" s="32"/>
      <c r="H269" s="327"/>
      <c r="I269" s="327"/>
      <c r="J269" s="32"/>
      <c r="K269" s="32"/>
      <c r="L269" s="32"/>
      <c r="M269" s="32"/>
      <c r="N269" s="32"/>
      <c r="W269" s="32"/>
    </row>
    <row r="270" spans="1:23">
      <c r="A270" s="32"/>
      <c r="B270" s="32"/>
      <c r="C270" s="32"/>
      <c r="D270" s="32"/>
      <c r="E270" s="32"/>
      <c r="F270" s="32"/>
      <c r="G270" s="32"/>
      <c r="H270" s="327"/>
      <c r="I270" s="327"/>
      <c r="J270" s="32"/>
      <c r="K270" s="32"/>
      <c r="L270" s="32"/>
      <c r="M270" s="32"/>
      <c r="N270" s="32"/>
      <c r="W270" s="32"/>
    </row>
    <row r="271" spans="1:23">
      <c r="A271" s="32"/>
      <c r="B271" s="32"/>
      <c r="C271" s="32"/>
      <c r="D271" s="32"/>
      <c r="E271" s="32"/>
      <c r="F271" s="32"/>
      <c r="G271" s="32"/>
      <c r="H271" s="327"/>
      <c r="I271" s="327"/>
      <c r="J271" s="32"/>
      <c r="K271" s="32"/>
      <c r="L271" s="32"/>
      <c r="M271" s="32"/>
      <c r="N271" s="32"/>
      <c r="W271" s="32"/>
    </row>
    <row r="272" spans="1:23">
      <c r="A272" s="32"/>
      <c r="B272" s="32"/>
      <c r="C272" s="32"/>
      <c r="D272" s="32"/>
      <c r="E272" s="32"/>
      <c r="F272" s="32"/>
      <c r="G272" s="32"/>
      <c r="H272" s="327"/>
      <c r="I272" s="327"/>
      <c r="J272" s="32"/>
      <c r="K272" s="32"/>
      <c r="L272" s="32"/>
      <c r="M272" s="32"/>
      <c r="N272" s="32"/>
      <c r="W272" s="32"/>
    </row>
    <row r="273" spans="1:23">
      <c r="A273" s="32"/>
      <c r="B273" s="32"/>
      <c r="C273" s="32"/>
      <c r="D273" s="32"/>
      <c r="E273" s="32"/>
      <c r="F273" s="32"/>
      <c r="G273" s="32"/>
      <c r="H273" s="327"/>
      <c r="I273" s="327"/>
      <c r="J273" s="32"/>
      <c r="K273" s="32"/>
      <c r="L273" s="32"/>
      <c r="M273" s="32"/>
      <c r="N273" s="32"/>
      <c r="W273" s="32"/>
    </row>
    <row r="274" spans="1:23">
      <c r="A274" s="32"/>
      <c r="B274" s="32"/>
      <c r="C274" s="32"/>
      <c r="D274" s="32"/>
      <c r="E274" s="32"/>
      <c r="F274" s="32"/>
      <c r="G274" s="32"/>
      <c r="H274" s="327"/>
      <c r="I274" s="327"/>
      <c r="J274" s="32"/>
      <c r="K274" s="32"/>
      <c r="L274" s="32"/>
      <c r="M274" s="32"/>
      <c r="N274" s="32"/>
      <c r="W274" s="32"/>
    </row>
    <row r="275" spans="1:23">
      <c r="A275" s="32"/>
      <c r="B275" s="32"/>
      <c r="C275" s="32"/>
      <c r="D275" s="32"/>
      <c r="E275" s="32"/>
      <c r="F275" s="32"/>
      <c r="G275" s="32"/>
      <c r="H275" s="327"/>
      <c r="I275" s="327"/>
      <c r="J275" s="32"/>
      <c r="K275" s="32"/>
      <c r="L275" s="32"/>
      <c r="M275" s="32"/>
      <c r="N275" s="32"/>
      <c r="W275" s="32"/>
    </row>
    <row r="276" spans="1:23">
      <c r="A276" s="32"/>
      <c r="B276" s="32"/>
      <c r="C276" s="32"/>
      <c r="D276" s="32"/>
      <c r="E276" s="32"/>
      <c r="F276" s="32"/>
      <c r="G276" s="32"/>
      <c r="H276" s="327"/>
      <c r="I276" s="327"/>
      <c r="J276" s="32"/>
      <c r="K276" s="32"/>
      <c r="L276" s="32"/>
      <c r="M276" s="32"/>
      <c r="N276" s="32"/>
      <c r="W276" s="32"/>
    </row>
    <row r="277" spans="1:23">
      <c r="A277" s="32"/>
      <c r="B277" s="32"/>
      <c r="C277" s="32"/>
      <c r="D277" s="32"/>
      <c r="E277" s="32"/>
      <c r="F277" s="32"/>
      <c r="G277" s="32"/>
      <c r="H277" s="327"/>
      <c r="I277" s="327"/>
      <c r="J277" s="32"/>
      <c r="K277" s="32"/>
      <c r="L277" s="32"/>
      <c r="M277" s="32"/>
      <c r="N277" s="32"/>
      <c r="W277" s="32"/>
    </row>
    <row r="278" spans="1:23">
      <c r="A278" s="32"/>
      <c r="B278" s="32"/>
      <c r="C278" s="32"/>
      <c r="D278" s="32"/>
      <c r="E278" s="32"/>
      <c r="F278" s="32"/>
      <c r="G278" s="32"/>
      <c r="H278" s="327"/>
      <c r="I278" s="327"/>
      <c r="J278" s="32"/>
      <c r="K278" s="32"/>
      <c r="L278" s="32"/>
      <c r="M278" s="32"/>
      <c r="N278" s="32"/>
      <c r="W278" s="32"/>
    </row>
    <row r="279" spans="1:23">
      <c r="A279" s="32"/>
      <c r="B279" s="32"/>
      <c r="C279" s="32"/>
      <c r="D279" s="32"/>
      <c r="E279" s="32"/>
      <c r="F279" s="32"/>
      <c r="G279" s="32"/>
      <c r="H279" s="327"/>
      <c r="I279" s="327"/>
      <c r="J279" s="32"/>
      <c r="K279" s="32"/>
      <c r="L279" s="32"/>
      <c r="M279" s="32"/>
      <c r="N279" s="32"/>
      <c r="W279" s="32"/>
    </row>
    <row r="280" spans="1:23">
      <c r="A280" s="32"/>
      <c r="B280" s="32"/>
      <c r="C280" s="32"/>
      <c r="D280" s="32"/>
      <c r="E280" s="32"/>
      <c r="F280" s="32"/>
      <c r="G280" s="32"/>
      <c r="H280" s="327"/>
      <c r="I280" s="327"/>
      <c r="J280" s="32"/>
      <c r="K280" s="32"/>
      <c r="L280" s="32"/>
      <c r="M280" s="32"/>
      <c r="N280" s="32"/>
      <c r="W280" s="32"/>
    </row>
    <row r="281" spans="1:23">
      <c r="A281" s="32"/>
      <c r="B281" s="32"/>
      <c r="C281" s="32"/>
      <c r="D281" s="32"/>
      <c r="E281" s="32"/>
      <c r="F281" s="32"/>
      <c r="G281" s="32"/>
      <c r="H281" s="327"/>
      <c r="I281" s="327"/>
      <c r="J281" s="32"/>
      <c r="K281" s="32"/>
      <c r="L281" s="32"/>
      <c r="M281" s="32"/>
      <c r="N281" s="32"/>
      <c r="W281" s="32"/>
    </row>
    <row r="282" spans="1:23">
      <c r="A282" s="32"/>
      <c r="B282" s="32"/>
      <c r="C282" s="32"/>
      <c r="D282" s="32"/>
      <c r="E282" s="32"/>
      <c r="F282" s="32"/>
      <c r="G282" s="32"/>
      <c r="H282" s="327"/>
      <c r="I282" s="327"/>
      <c r="J282" s="32"/>
      <c r="K282" s="32"/>
      <c r="L282" s="32"/>
      <c r="M282" s="32"/>
      <c r="N282" s="32"/>
      <c r="W282" s="32"/>
    </row>
    <row r="283" spans="1:23">
      <c r="A283" s="32"/>
      <c r="B283" s="32"/>
      <c r="C283" s="32"/>
      <c r="D283" s="32"/>
      <c r="E283" s="32"/>
      <c r="F283" s="32"/>
      <c r="G283" s="32"/>
      <c r="H283" s="327"/>
      <c r="I283" s="327"/>
      <c r="J283" s="32"/>
      <c r="K283" s="32"/>
      <c r="L283" s="32"/>
      <c r="M283" s="32"/>
      <c r="N283" s="32"/>
      <c r="W283" s="32"/>
    </row>
    <row r="284" spans="1:23">
      <c r="A284" s="32"/>
      <c r="B284" s="32"/>
      <c r="C284" s="32"/>
      <c r="D284" s="32"/>
      <c r="E284" s="32"/>
      <c r="F284" s="32"/>
      <c r="G284" s="32"/>
      <c r="H284" s="327"/>
      <c r="I284" s="327"/>
      <c r="J284" s="32"/>
      <c r="K284" s="32"/>
      <c r="L284" s="32"/>
      <c r="M284" s="32"/>
      <c r="N284" s="32"/>
      <c r="W284" s="32"/>
    </row>
    <row r="285" spans="1:23">
      <c r="A285" s="32"/>
      <c r="B285" s="32"/>
      <c r="C285" s="32"/>
      <c r="D285" s="32"/>
      <c r="E285" s="32"/>
      <c r="F285" s="32"/>
      <c r="G285" s="32"/>
      <c r="H285" s="327"/>
      <c r="I285" s="327"/>
      <c r="J285" s="32"/>
      <c r="K285" s="32"/>
      <c r="L285" s="32"/>
      <c r="M285" s="32"/>
      <c r="N285" s="32"/>
      <c r="W285" s="32"/>
    </row>
    <row r="286" spans="1:23">
      <c r="A286" s="32"/>
      <c r="B286" s="32"/>
      <c r="C286" s="32"/>
      <c r="D286" s="32"/>
      <c r="E286" s="32"/>
      <c r="F286" s="32"/>
      <c r="G286" s="32"/>
      <c r="H286" s="327"/>
      <c r="I286" s="327"/>
      <c r="J286" s="32"/>
      <c r="K286" s="32"/>
      <c r="L286" s="32"/>
      <c r="M286" s="32"/>
      <c r="N286" s="32"/>
      <c r="W286" s="32"/>
    </row>
    <row r="287" spans="1:23">
      <c r="A287" s="32"/>
      <c r="B287" s="32"/>
      <c r="C287" s="32"/>
      <c r="D287" s="32"/>
      <c r="E287" s="32"/>
      <c r="F287" s="32"/>
      <c r="G287" s="32"/>
      <c r="H287" s="327"/>
      <c r="I287" s="327"/>
      <c r="J287" s="32"/>
      <c r="K287" s="32"/>
      <c r="L287" s="32"/>
      <c r="M287" s="32"/>
      <c r="N287" s="32"/>
      <c r="W287" s="32"/>
    </row>
    <row r="288" spans="1:23">
      <c r="A288" s="32"/>
      <c r="B288" s="32"/>
      <c r="C288" s="32"/>
      <c r="D288" s="32"/>
      <c r="E288" s="32"/>
      <c r="F288" s="32"/>
      <c r="G288" s="32"/>
      <c r="H288" s="327"/>
      <c r="I288" s="327"/>
      <c r="J288" s="32"/>
      <c r="K288" s="32"/>
      <c r="L288" s="32"/>
      <c r="M288" s="32"/>
      <c r="N288" s="32"/>
      <c r="W288" s="32"/>
    </row>
    <row r="289" spans="1:23">
      <c r="A289" s="32"/>
      <c r="B289" s="32"/>
      <c r="C289" s="32"/>
      <c r="D289" s="32"/>
      <c r="E289" s="32"/>
      <c r="F289" s="32"/>
      <c r="G289" s="32"/>
      <c r="H289" s="327"/>
      <c r="I289" s="327"/>
      <c r="J289" s="32"/>
      <c r="K289" s="32"/>
      <c r="L289" s="32"/>
      <c r="M289" s="32"/>
      <c r="N289" s="32"/>
      <c r="W289" s="32"/>
    </row>
    <row r="290" spans="1:23">
      <c r="A290" s="32"/>
      <c r="B290" s="32"/>
      <c r="C290" s="32"/>
      <c r="D290" s="32"/>
      <c r="E290" s="32"/>
      <c r="F290" s="32"/>
      <c r="G290" s="32"/>
      <c r="H290" s="327"/>
      <c r="I290" s="327"/>
      <c r="J290" s="32"/>
      <c r="K290" s="32"/>
      <c r="L290" s="32"/>
      <c r="M290" s="32"/>
      <c r="N290" s="32"/>
      <c r="W290" s="32"/>
    </row>
    <row r="291" spans="1:23">
      <c r="A291" s="32"/>
      <c r="B291" s="32"/>
      <c r="C291" s="32"/>
      <c r="D291" s="32"/>
      <c r="E291" s="32"/>
      <c r="F291" s="32"/>
      <c r="G291" s="32"/>
      <c r="H291" s="327"/>
      <c r="I291" s="327"/>
      <c r="J291" s="32"/>
      <c r="K291" s="32"/>
      <c r="L291" s="32"/>
      <c r="M291" s="32"/>
      <c r="N291" s="32"/>
      <c r="W291" s="32"/>
    </row>
    <row r="292" spans="1:23">
      <c r="A292" s="32"/>
      <c r="B292" s="32"/>
      <c r="C292" s="32"/>
      <c r="D292" s="32"/>
      <c r="E292" s="32"/>
      <c r="F292" s="32"/>
      <c r="G292" s="32"/>
      <c r="H292" s="327"/>
      <c r="I292" s="327"/>
      <c r="J292" s="32"/>
      <c r="K292" s="32"/>
      <c r="L292" s="32"/>
      <c r="M292" s="32"/>
      <c r="N292" s="32"/>
      <c r="W292" s="32"/>
    </row>
    <row r="293" spans="1:23">
      <c r="A293" s="32"/>
      <c r="B293" s="32"/>
      <c r="C293" s="32"/>
      <c r="D293" s="32"/>
      <c r="E293" s="32"/>
      <c r="F293" s="32"/>
      <c r="G293" s="32"/>
      <c r="H293" s="327"/>
      <c r="I293" s="327"/>
      <c r="J293" s="32"/>
      <c r="K293" s="32"/>
      <c r="L293" s="32"/>
      <c r="M293" s="32"/>
      <c r="N293" s="32"/>
      <c r="W293" s="32"/>
    </row>
    <row r="294" spans="1:23">
      <c r="A294" s="32"/>
      <c r="B294" s="32"/>
      <c r="C294" s="32"/>
      <c r="D294" s="32"/>
      <c r="E294" s="32"/>
      <c r="F294" s="32"/>
      <c r="G294" s="32"/>
      <c r="H294" s="327"/>
      <c r="I294" s="327"/>
      <c r="J294" s="32"/>
      <c r="K294" s="32"/>
      <c r="L294" s="32"/>
      <c r="M294" s="32"/>
      <c r="N294" s="32"/>
      <c r="W294" s="32"/>
    </row>
    <row r="295" spans="1:23">
      <c r="A295" s="32"/>
      <c r="B295" s="32"/>
      <c r="C295" s="32"/>
      <c r="D295" s="32"/>
      <c r="E295" s="32"/>
      <c r="F295" s="32"/>
      <c r="G295" s="32"/>
      <c r="H295" s="327"/>
      <c r="I295" s="327"/>
      <c r="J295" s="32"/>
      <c r="K295" s="32"/>
      <c r="L295" s="32"/>
      <c r="M295" s="32"/>
      <c r="N295" s="32"/>
      <c r="W295" s="32"/>
    </row>
    <row r="296" spans="1:23">
      <c r="A296" s="32"/>
      <c r="B296" s="32"/>
      <c r="C296" s="32"/>
      <c r="D296" s="32"/>
      <c r="E296" s="32"/>
      <c r="F296" s="32"/>
      <c r="G296" s="32"/>
      <c r="H296" s="327"/>
      <c r="I296" s="327"/>
      <c r="J296" s="32"/>
      <c r="K296" s="32"/>
      <c r="L296" s="32"/>
      <c r="M296" s="32"/>
      <c r="N296" s="32"/>
      <c r="W296" s="32"/>
    </row>
    <row r="297" spans="1:23">
      <c r="A297" s="32"/>
      <c r="B297" s="32"/>
      <c r="C297" s="32"/>
      <c r="D297" s="32"/>
      <c r="E297" s="32"/>
      <c r="F297" s="32"/>
      <c r="G297" s="32"/>
      <c r="H297" s="327"/>
      <c r="I297" s="327"/>
      <c r="J297" s="32"/>
      <c r="K297" s="32"/>
      <c r="L297" s="32"/>
      <c r="M297" s="32"/>
      <c r="N297" s="32"/>
      <c r="W297" s="32"/>
    </row>
    <row r="298" spans="1:23">
      <c r="A298" s="32"/>
      <c r="B298" s="32"/>
      <c r="C298" s="32"/>
      <c r="D298" s="32"/>
      <c r="E298" s="32"/>
      <c r="F298" s="32"/>
      <c r="G298" s="32"/>
      <c r="H298" s="327"/>
      <c r="I298" s="327"/>
      <c r="J298" s="32"/>
      <c r="K298" s="32"/>
      <c r="L298" s="32"/>
      <c r="M298" s="32"/>
      <c r="N298" s="32"/>
      <c r="W298" s="32"/>
    </row>
    <row r="299" spans="1:23">
      <c r="A299" s="32"/>
      <c r="B299" s="32"/>
      <c r="C299" s="32"/>
      <c r="D299" s="32"/>
      <c r="E299" s="32"/>
      <c r="F299" s="32"/>
      <c r="G299" s="32"/>
      <c r="H299" s="327"/>
      <c r="I299" s="327"/>
      <c r="J299" s="32"/>
      <c r="K299" s="32"/>
      <c r="L299" s="32"/>
      <c r="M299" s="32"/>
      <c r="N299" s="32"/>
      <c r="W299" s="32"/>
    </row>
    <row r="300" spans="1:23">
      <c r="A300" s="32"/>
      <c r="B300" s="32"/>
      <c r="C300" s="32"/>
      <c r="D300" s="32"/>
      <c r="E300" s="32"/>
      <c r="F300" s="32"/>
      <c r="G300" s="32"/>
      <c r="H300" s="327"/>
      <c r="I300" s="327"/>
      <c r="J300" s="32"/>
      <c r="K300" s="32"/>
      <c r="L300" s="32"/>
      <c r="M300" s="32"/>
      <c r="N300" s="32"/>
      <c r="W300" s="32"/>
    </row>
    <row r="301" spans="1:23">
      <c r="A301" s="32"/>
      <c r="B301" s="32"/>
      <c r="C301" s="32"/>
      <c r="D301" s="32"/>
      <c r="E301" s="32"/>
      <c r="F301" s="32"/>
      <c r="G301" s="32"/>
      <c r="H301" s="327"/>
      <c r="I301" s="327"/>
      <c r="J301" s="32"/>
      <c r="K301" s="32"/>
      <c r="L301" s="32"/>
      <c r="M301" s="32"/>
      <c r="N301" s="32"/>
      <c r="W301" s="32"/>
    </row>
  </sheetData>
  <mergeCells count="1">
    <mergeCell ref="S4:U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761A1-2070-4353-A702-E2BE03B7D9F7}">
  <dimension ref="A1"/>
  <sheetViews>
    <sheetView topLeftCell="A161" workbookViewId="0">
      <selection activeCell="O178" sqref="O17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9F25B-7414-46F7-8B42-BEC497D500FD}">
  <dimension ref="A1:AX191"/>
  <sheetViews>
    <sheetView zoomScale="95" zoomScaleNormal="95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R4" sqref="R4:U4"/>
    </sheetView>
  </sheetViews>
  <sheetFormatPr baseColWidth="10" defaultRowHeight="15"/>
  <cols>
    <col min="1" max="1" width="1.453125" customWidth="1"/>
    <col min="2" max="2" width="5.453125" customWidth="1"/>
    <col min="3" max="3" width="3.54296875" customWidth="1"/>
    <col min="4" max="4" width="13.1796875" customWidth="1"/>
    <col min="5" max="5" width="6.36328125" customWidth="1"/>
    <col min="6" max="6" width="0.81640625" customWidth="1"/>
    <col min="7" max="7" width="7.453125" style="301" customWidth="1"/>
    <col min="8" max="8" width="7.36328125" customWidth="1"/>
    <col min="9" max="9" width="1.54296875" customWidth="1"/>
    <col min="10" max="10" width="7.1796875" customWidth="1"/>
    <col min="11" max="11" width="5.08984375" style="100" customWidth="1"/>
    <col min="12" max="12" width="4.36328125" style="100" customWidth="1"/>
    <col min="13" max="13" width="5.08984375" style="100" customWidth="1"/>
    <col min="14" max="14" width="1.6328125" style="100" customWidth="1"/>
    <col min="15" max="15" width="5.54296875" customWidth="1"/>
    <col min="16" max="16" width="5.6328125" customWidth="1"/>
    <col min="17" max="17" width="1.90625" customWidth="1"/>
    <col min="18" max="18" width="5.54296875" style="100" customWidth="1"/>
    <col min="19" max="19" width="4.81640625" style="100" customWidth="1"/>
    <col min="20" max="20" width="1.54296875" style="100" customWidth="1"/>
    <col min="21" max="21" width="4.6328125" customWidth="1"/>
    <col min="22" max="22" width="4.81640625" style="100" customWidth="1"/>
    <col min="23" max="23" width="6.6328125" customWidth="1"/>
    <col min="24" max="24" width="1.90625" customWidth="1"/>
    <col min="25" max="25" width="6" customWidth="1"/>
    <col min="26" max="26" width="3.1796875" customWidth="1"/>
    <col min="27" max="27" width="6.36328125" style="100" customWidth="1"/>
    <col min="28" max="28" width="6.36328125" customWidth="1"/>
    <col min="29" max="29" width="7.36328125" style="10" customWidth="1"/>
    <col min="30" max="30" width="5.54296875" customWidth="1"/>
    <col min="31" max="31" width="7.36328125" style="100" customWidth="1"/>
    <col min="32" max="32" width="6.54296875" style="100" customWidth="1"/>
    <col min="33" max="33" width="6.6328125" customWidth="1"/>
    <col min="34" max="34" width="4.453125" customWidth="1"/>
    <col min="35" max="35" width="6.36328125" customWidth="1"/>
    <col min="36" max="36" width="5.81640625" customWidth="1"/>
    <col min="37" max="37" width="7.54296875" customWidth="1"/>
    <col min="38" max="38" width="6.36328125" customWidth="1"/>
    <col min="39" max="39" width="7.6328125" customWidth="1"/>
    <col min="41" max="41" width="10.08984375" style="10" customWidth="1"/>
    <col min="43" max="43" width="14" customWidth="1"/>
    <col min="44" max="44" width="12.54296875" customWidth="1"/>
    <col min="45" max="45" width="10.90625" customWidth="1"/>
  </cols>
  <sheetData>
    <row r="1" spans="1:50" ht="21">
      <c r="A1" s="56"/>
      <c r="B1" s="56"/>
      <c r="C1" s="56"/>
      <c r="D1" s="56"/>
      <c r="E1" s="56"/>
      <c r="F1" s="56"/>
      <c r="G1" s="322"/>
      <c r="H1" s="56"/>
      <c r="I1" s="56"/>
      <c r="J1" s="56"/>
      <c r="K1" s="179"/>
      <c r="L1" s="179"/>
      <c r="M1" s="179"/>
      <c r="N1" s="179"/>
      <c r="O1" s="56"/>
      <c r="P1" s="56"/>
      <c r="Q1" s="56"/>
      <c r="R1" s="179"/>
      <c r="S1" s="179"/>
      <c r="T1" s="179"/>
      <c r="U1" s="56"/>
      <c r="V1" s="179"/>
      <c r="W1" s="56"/>
      <c r="X1" s="56"/>
      <c r="Y1" s="56"/>
      <c r="Z1" s="56"/>
      <c r="AA1" s="179"/>
      <c r="AB1" s="56"/>
      <c r="AC1" s="181"/>
      <c r="AD1" s="56"/>
      <c r="AE1" s="179"/>
      <c r="AF1" s="179"/>
      <c r="AG1" s="56"/>
      <c r="AH1" s="4"/>
      <c r="AI1" s="4"/>
      <c r="AJ1" s="4"/>
      <c r="AK1" s="4"/>
      <c r="AL1" s="4"/>
      <c r="AM1" s="4"/>
      <c r="AO1"/>
    </row>
    <row r="2" spans="1:50" s="165" customFormat="1" ht="31.8">
      <c r="A2" s="140"/>
      <c r="B2" s="140"/>
      <c r="C2" s="140"/>
      <c r="D2" s="140" t="s">
        <v>465</v>
      </c>
      <c r="E2" s="140"/>
      <c r="F2" s="140"/>
      <c r="G2" s="320"/>
      <c r="H2" s="140"/>
      <c r="I2" s="140"/>
      <c r="J2" s="140"/>
      <c r="K2" s="178" t="s">
        <v>429</v>
      </c>
      <c r="L2" s="178"/>
      <c r="M2" s="178"/>
      <c r="N2" s="178"/>
      <c r="O2" s="140"/>
      <c r="P2" s="140"/>
      <c r="Q2" s="140"/>
      <c r="R2" s="178" t="str">
        <f>+År!B2</f>
        <v>GRIS</v>
      </c>
      <c r="S2" s="140"/>
      <c r="T2" s="140"/>
      <c r="U2" s="178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4"/>
      <c r="AI2" s="4"/>
      <c r="AJ2" s="4"/>
      <c r="AK2" s="4"/>
      <c r="AL2" s="4"/>
      <c r="AM2" s="4"/>
      <c r="AN2"/>
    </row>
    <row r="3" spans="1:50" ht="21">
      <c r="A3" s="56"/>
      <c r="B3" s="56"/>
      <c r="C3" s="56"/>
      <c r="D3" s="56"/>
      <c r="E3" s="56"/>
      <c r="F3" s="56"/>
      <c r="G3" s="322"/>
      <c r="H3" s="56"/>
      <c r="I3" s="56"/>
      <c r="J3" s="56"/>
      <c r="K3" s="179"/>
      <c r="L3" s="179"/>
      <c r="M3" s="179"/>
      <c r="N3" s="179"/>
      <c r="O3" s="56"/>
      <c r="P3" s="56"/>
      <c r="Q3" s="56"/>
      <c r="R3" s="179"/>
      <c r="S3" s="179"/>
      <c r="T3" s="179"/>
      <c r="U3" s="56"/>
      <c r="V3" s="179"/>
      <c r="W3" s="56"/>
      <c r="X3" s="56"/>
      <c r="Y3" s="56"/>
      <c r="Z3" s="56"/>
      <c r="AA3" s="179"/>
      <c r="AB3" s="56"/>
      <c r="AC3" s="181"/>
      <c r="AD3" s="56"/>
      <c r="AE3" s="179"/>
      <c r="AF3" s="179"/>
      <c r="AG3" s="56"/>
      <c r="AH3" s="4"/>
      <c r="AI3" s="15"/>
      <c r="AO3"/>
    </row>
    <row r="4" spans="1:50" s="160" customFormat="1" ht="24.6">
      <c r="A4" s="162"/>
      <c r="B4" s="162"/>
      <c r="C4" s="158"/>
      <c r="D4" s="133"/>
      <c r="E4" s="133"/>
      <c r="F4" s="133"/>
      <c r="G4" s="332" t="s">
        <v>5</v>
      </c>
      <c r="H4" s="168">
        <f>+År!O2</f>
        <v>52</v>
      </c>
      <c r="I4" s="56"/>
      <c r="J4" s="159"/>
      <c r="K4" s="151"/>
      <c r="L4" s="174" t="s">
        <v>366</v>
      </c>
      <c r="M4" s="184"/>
      <c r="N4" s="184"/>
      <c r="O4" s="184"/>
      <c r="P4" s="184"/>
      <c r="Q4" s="184"/>
      <c r="R4" s="394">
        <f>SUM(G10:G19)</f>
        <v>1478186</v>
      </c>
      <c r="S4" s="395"/>
      <c r="T4" s="395"/>
      <c r="U4" s="396"/>
      <c r="V4" s="184"/>
      <c r="W4" s="158"/>
      <c r="X4" s="158"/>
      <c r="Y4" s="158"/>
      <c r="Z4" s="158"/>
      <c r="AA4" s="184"/>
      <c r="AB4" s="158"/>
      <c r="AC4" s="184"/>
      <c r="AD4" s="158"/>
      <c r="AE4" s="173"/>
      <c r="AF4" s="173"/>
      <c r="AG4" s="184"/>
      <c r="AH4" s="4"/>
      <c r="AI4" s="15"/>
      <c r="AJ4"/>
      <c r="AK4"/>
      <c r="AL4"/>
      <c r="AM4"/>
      <c r="AN4"/>
      <c r="AU4" s="171"/>
      <c r="AV4" s="171"/>
      <c r="AW4" s="182"/>
      <c r="AX4" s="182"/>
    </row>
    <row r="5" spans="1:50" ht="17.25" customHeight="1">
      <c r="A5" s="53"/>
      <c r="B5" s="53"/>
      <c r="C5" s="39"/>
      <c r="D5" s="56"/>
      <c r="E5" s="56"/>
      <c r="F5" s="56"/>
      <c r="G5" s="322"/>
      <c r="H5" s="69"/>
      <c r="I5" s="69"/>
      <c r="J5" s="69"/>
      <c r="K5" s="179"/>
      <c r="L5" s="125"/>
      <c r="M5" s="115"/>
      <c r="N5" s="115"/>
      <c r="O5" s="39"/>
      <c r="P5" s="56"/>
      <c r="Q5" s="56"/>
      <c r="R5" s="115"/>
      <c r="S5" s="115"/>
      <c r="T5" s="115"/>
      <c r="U5" s="39"/>
      <c r="V5" s="115"/>
      <c r="W5" s="39"/>
      <c r="X5" s="39"/>
      <c r="Y5" s="39"/>
      <c r="Z5" s="39"/>
      <c r="AA5" s="115"/>
      <c r="AB5" s="39"/>
      <c r="AC5" s="64"/>
      <c r="AD5" s="39"/>
      <c r="AE5" s="115"/>
      <c r="AF5" s="146"/>
      <c r="AG5" s="39"/>
      <c r="AH5" s="4"/>
      <c r="AI5" s="15"/>
      <c r="AO5"/>
      <c r="AR5" s="5"/>
      <c r="AS5" s="5"/>
      <c r="AT5" s="4"/>
      <c r="AU5" s="4"/>
    </row>
    <row r="6" spans="1:50" ht="17.25" customHeight="1">
      <c r="A6" s="53"/>
      <c r="B6" s="53"/>
      <c r="C6" s="39"/>
      <c r="D6" s="56"/>
      <c r="E6" s="56"/>
      <c r="F6" s="56"/>
      <c r="G6" s="322"/>
      <c r="H6" s="69"/>
      <c r="I6" s="69"/>
      <c r="J6" s="69"/>
      <c r="K6" s="179"/>
      <c r="L6" s="125"/>
      <c r="M6" s="115"/>
      <c r="N6" s="115"/>
      <c r="O6" s="39"/>
      <c r="P6" s="56"/>
      <c r="Q6" s="56"/>
      <c r="R6" s="115"/>
      <c r="S6" s="115"/>
      <c r="T6" s="115"/>
      <c r="U6" s="56"/>
      <c r="V6" s="115"/>
      <c r="W6" s="44" t="s">
        <v>472</v>
      </c>
      <c r="X6" s="44"/>
      <c r="Y6" s="44"/>
      <c r="Z6" s="44"/>
      <c r="AA6" s="115"/>
      <c r="AB6" s="39"/>
      <c r="AC6" s="85" t="s">
        <v>455</v>
      </c>
      <c r="AD6" s="44" t="s">
        <v>3</v>
      </c>
      <c r="AE6" s="115"/>
      <c r="AF6" s="146"/>
      <c r="AG6" s="39"/>
      <c r="AH6" s="4"/>
      <c r="AI6" s="15"/>
      <c r="AO6"/>
      <c r="AR6" s="5"/>
      <c r="AS6" s="5"/>
      <c r="AT6" s="4"/>
      <c r="AU6" s="4"/>
    </row>
    <row r="7" spans="1:50" ht="21">
      <c r="A7" s="39"/>
      <c r="B7" s="39"/>
      <c r="C7" s="39"/>
      <c r="D7" s="39"/>
      <c r="E7" s="44" t="s">
        <v>3</v>
      </c>
      <c r="F7" s="44"/>
      <c r="G7" s="307"/>
      <c r="H7" s="39"/>
      <c r="I7" s="39"/>
      <c r="J7" s="85" t="s">
        <v>3</v>
      </c>
      <c r="K7" s="125"/>
      <c r="L7" s="115"/>
      <c r="M7" s="125"/>
      <c r="N7" s="125"/>
      <c r="O7" s="39"/>
      <c r="P7" s="39"/>
      <c r="Q7" s="39"/>
      <c r="R7" s="125" t="s">
        <v>14</v>
      </c>
      <c r="S7" s="115"/>
      <c r="T7" s="115"/>
      <c r="U7" s="56"/>
      <c r="V7" s="115"/>
      <c r="W7" s="44" t="s">
        <v>473</v>
      </c>
      <c r="X7" s="44"/>
      <c r="Y7" s="44"/>
      <c r="Z7" s="44"/>
      <c r="AA7" s="125" t="s">
        <v>388</v>
      </c>
      <c r="AB7" s="44" t="s">
        <v>2</v>
      </c>
      <c r="AC7" s="85" t="s">
        <v>456</v>
      </c>
      <c r="AD7" s="85" t="s">
        <v>466</v>
      </c>
      <c r="AE7" s="115"/>
      <c r="AF7" s="125" t="s">
        <v>14</v>
      </c>
      <c r="AG7" s="44"/>
      <c r="AH7" s="4"/>
      <c r="AI7" s="15"/>
      <c r="AO7"/>
    </row>
    <row r="8" spans="1:50" ht="15.6">
      <c r="A8" s="39"/>
      <c r="B8" s="39"/>
      <c r="C8" s="39"/>
      <c r="D8" s="39"/>
      <c r="E8" s="44" t="s">
        <v>436</v>
      </c>
      <c r="F8" s="44"/>
      <c r="G8" s="333" t="s">
        <v>3</v>
      </c>
      <c r="H8" s="44"/>
      <c r="I8" s="44"/>
      <c r="J8" s="85" t="s">
        <v>394</v>
      </c>
      <c r="K8" s="125" t="s">
        <v>3</v>
      </c>
      <c r="L8" s="125"/>
      <c r="M8" s="125" t="s">
        <v>1</v>
      </c>
      <c r="N8" s="125"/>
      <c r="O8" s="44" t="s">
        <v>14</v>
      </c>
      <c r="P8" s="44"/>
      <c r="Q8" s="44"/>
      <c r="R8" s="125" t="s">
        <v>392</v>
      </c>
      <c r="S8" s="125"/>
      <c r="T8" s="125"/>
      <c r="U8" s="44" t="s">
        <v>357</v>
      </c>
      <c r="V8" s="125"/>
      <c r="W8" s="44" t="s">
        <v>470</v>
      </c>
      <c r="X8" s="44"/>
      <c r="Y8" s="44" t="s">
        <v>357</v>
      </c>
      <c r="Z8" s="39"/>
      <c r="AA8" s="125" t="s">
        <v>392</v>
      </c>
      <c r="AB8" s="44" t="s">
        <v>388</v>
      </c>
      <c r="AC8" s="85" t="s">
        <v>454</v>
      </c>
      <c r="AD8" s="85" t="s">
        <v>435</v>
      </c>
      <c r="AE8" s="125" t="s">
        <v>14</v>
      </c>
      <c r="AF8" s="125" t="s">
        <v>392</v>
      </c>
      <c r="AG8" s="44"/>
      <c r="AH8" s="4"/>
      <c r="AI8" s="15"/>
      <c r="AO8"/>
    </row>
    <row r="9" spans="1:50" ht="15.6">
      <c r="A9" s="39"/>
      <c r="B9" s="44" t="s">
        <v>58</v>
      </c>
      <c r="C9" s="44" t="s">
        <v>67</v>
      </c>
      <c r="D9" s="42"/>
      <c r="E9" s="45" t="s">
        <v>432</v>
      </c>
      <c r="F9" s="45"/>
      <c r="G9" s="334" t="s">
        <v>8</v>
      </c>
      <c r="H9" s="109" t="s">
        <v>437</v>
      </c>
      <c r="I9" s="109"/>
      <c r="J9" s="86" t="s">
        <v>386</v>
      </c>
      <c r="K9" s="180" t="s">
        <v>357</v>
      </c>
      <c r="L9" s="208" t="s">
        <v>437</v>
      </c>
      <c r="M9" s="180" t="s">
        <v>357</v>
      </c>
      <c r="N9" s="180"/>
      <c r="O9" s="45" t="s">
        <v>386</v>
      </c>
      <c r="P9" s="109" t="s">
        <v>437</v>
      </c>
      <c r="Q9" s="109"/>
      <c r="R9" s="180" t="s">
        <v>389</v>
      </c>
      <c r="S9" s="208" t="s">
        <v>437</v>
      </c>
      <c r="T9" s="208"/>
      <c r="U9" s="44" t="s">
        <v>469</v>
      </c>
      <c r="V9" s="208" t="s">
        <v>437</v>
      </c>
      <c r="W9" s="44" t="s">
        <v>471</v>
      </c>
      <c r="X9" s="44"/>
      <c r="Y9" s="44" t="s">
        <v>416</v>
      </c>
      <c r="Z9" s="39"/>
      <c r="AA9" s="180" t="s">
        <v>389</v>
      </c>
      <c r="AB9" s="45" t="s">
        <v>390</v>
      </c>
      <c r="AC9" s="86" t="s">
        <v>386</v>
      </c>
      <c r="AD9" s="86" t="s">
        <v>464</v>
      </c>
      <c r="AE9" s="180" t="s">
        <v>26</v>
      </c>
      <c r="AF9" s="180" t="s">
        <v>395</v>
      </c>
      <c r="AG9" s="39"/>
      <c r="AH9" s="4"/>
      <c r="AI9" s="15"/>
      <c r="AO9"/>
    </row>
    <row r="10" spans="1:50" ht="15.6">
      <c r="A10" s="39"/>
      <c r="B10" s="46">
        <f>+'Ark1'!C3320</f>
        <v>2023</v>
      </c>
      <c r="C10" s="46">
        <f>+'Ark1'!O3320</f>
        <v>1</v>
      </c>
      <c r="D10" s="47" t="str">
        <f>VLOOKUP(C10,$AQ$12:$AR$21,2)</f>
        <v>Viken</v>
      </c>
      <c r="E10" s="46">
        <f>+'Ark1'!Q3320</f>
        <v>260</v>
      </c>
      <c r="F10" s="45"/>
      <c r="G10" s="335">
        <f>+'Ark1'!R3320</f>
        <v>165628</v>
      </c>
      <c r="H10" s="338">
        <f t="shared" ref="H10:H19" si="0">+G10-G21</f>
        <v>-3725</v>
      </c>
      <c r="I10" s="109"/>
      <c r="J10" s="65">
        <f>+'Ark1'!S3320</f>
        <v>165020</v>
      </c>
      <c r="K10" s="99">
        <f>+'Ark1'!AD3320</f>
        <v>11.196747543182326</v>
      </c>
      <c r="L10" s="99">
        <f>+K10-K21</f>
        <v>-0.31142608833167351</v>
      </c>
      <c r="M10" s="99">
        <f>+'Ark1'!AE3320</f>
        <v>11.259225796703555</v>
      </c>
      <c r="N10" s="180"/>
      <c r="O10" s="96">
        <f>+'Ark1'!U3320</f>
        <v>60.583329293418984</v>
      </c>
      <c r="P10" s="48">
        <f>+O10-O21</f>
        <v>7.2433495576831319E-2</v>
      </c>
      <c r="Q10" s="109"/>
      <c r="R10" s="107">
        <f>+'Ark1'!W3320</f>
        <v>84.445404193431159</v>
      </c>
      <c r="S10" s="99">
        <f>+R10-R21</f>
        <v>-1.9688267123033256</v>
      </c>
      <c r="T10" s="208"/>
      <c r="U10" s="99">
        <f>+'Ark1'!X3320</f>
        <v>2.1487912671770473</v>
      </c>
      <c r="V10" s="99">
        <f>+U10-U21</f>
        <v>-0.71800176276632532</v>
      </c>
      <c r="W10" s="99">
        <f>+'Ark1'!Y3320</f>
        <v>4.2975825343540945</v>
      </c>
      <c r="X10" s="44"/>
      <c r="Y10" s="276">
        <f>+'Ark1'!Z3320</f>
        <v>63.858164078537449</v>
      </c>
      <c r="Z10" s="39"/>
      <c r="AA10" s="99">
        <f>+'Ark1'!AA3320</f>
        <v>9.0803699814303194</v>
      </c>
      <c r="AB10" s="48">
        <f>+'Ark1'!AB3320</f>
        <v>2.750318828694752</v>
      </c>
      <c r="AC10" s="65">
        <f>+'Ark1'!AC3320</f>
        <v>-26.184114099023407</v>
      </c>
      <c r="AD10" s="65">
        <f t="shared" ref="AD10:AD46" si="1">+G10/E10</f>
        <v>637.03076923076924</v>
      </c>
      <c r="AE10" s="99">
        <f>+'Ark1'!T3320</f>
        <v>4.2688313570169294</v>
      </c>
      <c r="AF10" s="99">
        <f>+'Ark1'!V3320</f>
        <v>91.586091603460446</v>
      </c>
      <c r="AG10" s="81"/>
      <c r="AH10" s="4"/>
      <c r="AI10" s="15"/>
      <c r="AO10"/>
    </row>
    <row r="11" spans="1:50" ht="15.6">
      <c r="A11" s="39"/>
      <c r="B11" s="46">
        <f>+'Ark1'!C3321</f>
        <v>2023</v>
      </c>
      <c r="C11" s="46">
        <f>+'Ark1'!O3321</f>
        <v>4</v>
      </c>
      <c r="D11" s="47" t="str">
        <f t="shared" ref="D11:D76" si="2">VLOOKUP(C11,$AQ$12:$AR$21,2)</f>
        <v>Innlandet</v>
      </c>
      <c r="E11" s="46">
        <f>+'Ark1'!Q3321</f>
        <v>390</v>
      </c>
      <c r="F11" s="45"/>
      <c r="G11" s="335">
        <f>+'Ark1'!R3321</f>
        <v>334507</v>
      </c>
      <c r="H11" s="338">
        <f t="shared" si="0"/>
        <v>6611</v>
      </c>
      <c r="I11" s="109"/>
      <c r="J11" s="65">
        <f>+'Ark1'!S3321</f>
        <v>334207</v>
      </c>
      <c r="K11" s="99">
        <f>+'Ark1'!AD3321</f>
        <v>22.613268471679248</v>
      </c>
      <c r="L11" s="99">
        <f t="shared" ref="L11:L19" si="3">+K11-K22</f>
        <v>0.33150138707541998</v>
      </c>
      <c r="M11" s="99">
        <f>+'Ark1'!AE3321</f>
        <v>23.014694791616154</v>
      </c>
      <c r="N11" s="180"/>
      <c r="O11" s="96">
        <f>+'Ark1'!U3321</f>
        <v>60.350378657538585</v>
      </c>
      <c r="P11" s="48">
        <f t="shared" ref="P11:P19" si="4">+O11-O22</f>
        <v>3.4901612788438285E-2</v>
      </c>
      <c r="Q11" s="109"/>
      <c r="R11" s="107">
        <f>+'Ark1'!W3321</f>
        <v>85.230247720723241</v>
      </c>
      <c r="S11" s="99">
        <f t="shared" ref="S11:S19" si="5">+R11-R22</f>
        <v>-1.3568419475046767</v>
      </c>
      <c r="T11" s="208"/>
      <c r="U11" s="99">
        <f>+'Ark1'!X3321</f>
        <v>2.2902360787666622</v>
      </c>
      <c r="V11" s="99">
        <f t="shared" ref="V11:V19" si="6">+U11-U22</f>
        <v>0.49149501452678135</v>
      </c>
      <c r="W11" s="99">
        <f>+'Ark1'!Y3321</f>
        <v>4.5804721575333245</v>
      </c>
      <c r="X11" s="44"/>
      <c r="Y11" s="276">
        <f>+'Ark1'!Z3321</f>
        <v>53.019518276149682</v>
      </c>
      <c r="Z11" s="39"/>
      <c r="AA11" s="99">
        <f>+'Ark1'!AA3321</f>
        <v>8.85767998534455</v>
      </c>
      <c r="AB11" s="48">
        <f>+'Ark1'!AB3321</f>
        <v>2.6958837425548543</v>
      </c>
      <c r="AC11" s="65">
        <f>+'Ark1'!AC3321</f>
        <v>-23.121826910024723</v>
      </c>
      <c r="AD11" s="65">
        <f t="shared" si="1"/>
        <v>857.71025641025642</v>
      </c>
      <c r="AE11" s="99">
        <f>+'Ark1'!T3321</f>
        <v>4.6652954945636411</v>
      </c>
      <c r="AF11" s="99">
        <f>+'Ark1'!V3321</f>
        <v>92.372227926900621</v>
      </c>
      <c r="AG11" s="81"/>
      <c r="AH11" s="4"/>
      <c r="AI11" s="15"/>
      <c r="AO11"/>
    </row>
    <row r="12" spans="1:50" ht="15.6">
      <c r="A12" s="39"/>
      <c r="B12" s="46">
        <f>+'Ark1'!C3322</f>
        <v>2023</v>
      </c>
      <c r="C12" s="46">
        <f>+'Ark1'!O3322</f>
        <v>8</v>
      </c>
      <c r="D12" s="47" t="str">
        <f t="shared" si="2"/>
        <v>Telemark/ Vestfold</v>
      </c>
      <c r="E12" s="46">
        <f>+'Ark1'!Q3322</f>
        <v>172</v>
      </c>
      <c r="F12" s="45"/>
      <c r="G12" s="335">
        <f>+'Ark1'!R3322</f>
        <v>115603</v>
      </c>
      <c r="H12" s="338">
        <f t="shared" si="0"/>
        <v>2191</v>
      </c>
      <c r="I12" s="109"/>
      <c r="J12" s="65">
        <f>+'Ark1'!S3322</f>
        <v>115515</v>
      </c>
      <c r="K12" s="99">
        <f>+'Ark1'!AD3322</f>
        <v>7.8149685212313518</v>
      </c>
      <c r="L12" s="99">
        <f t="shared" si="3"/>
        <v>0.10819634774009135</v>
      </c>
      <c r="M12" s="99">
        <f>+'Ark1'!AE3322</f>
        <v>7.8523935449013251</v>
      </c>
      <c r="N12" s="180"/>
      <c r="O12" s="96">
        <f>+'Ark1'!U3322</f>
        <v>60.499519542916495</v>
      </c>
      <c r="P12" s="48">
        <f t="shared" si="4"/>
        <v>-8.8257685505602979E-2</v>
      </c>
      <c r="Q12" s="109"/>
      <c r="R12" s="107">
        <f>+'Ark1'!W3322</f>
        <v>84.133265896204477</v>
      </c>
      <c r="S12" s="99">
        <f t="shared" si="5"/>
        <v>-1.7585344110419072</v>
      </c>
      <c r="T12" s="208"/>
      <c r="U12" s="99">
        <f>+'Ark1'!X3322</f>
        <v>2.3251991730318422</v>
      </c>
      <c r="V12" s="99">
        <f t="shared" si="6"/>
        <v>-0.33942185472536135</v>
      </c>
      <c r="W12" s="99">
        <f>+'Ark1'!Y3322</f>
        <v>4.6503983460636844</v>
      </c>
      <c r="X12" s="44"/>
      <c r="Y12" s="276">
        <f>+'Ark1'!Z3322</f>
        <v>63.526033061425743</v>
      </c>
      <c r="Z12" s="39"/>
      <c r="AA12" s="99">
        <f>+'Ark1'!AA3322</f>
        <v>9.8983558209538476</v>
      </c>
      <c r="AB12" s="48">
        <f>+'Ark1'!AB3322</f>
        <v>2.7240271601952912</v>
      </c>
      <c r="AC12" s="65">
        <f>+'Ark1'!AC3322</f>
        <v>-25.253640088030153</v>
      </c>
      <c r="AD12" s="65">
        <f t="shared" si="1"/>
        <v>672.1104651162791</v>
      </c>
      <c r="AE12" s="99">
        <f>+'Ark1'!T3322</f>
        <v>4.384038476510125</v>
      </c>
      <c r="AF12" s="99">
        <f>+'Ark1'!V3322</f>
        <v>91.179083222812565</v>
      </c>
      <c r="AG12" s="81"/>
      <c r="AH12" s="4"/>
      <c r="AI12" s="15"/>
      <c r="AO12"/>
      <c r="AQ12">
        <v>1</v>
      </c>
      <c r="AR12" t="s">
        <v>563</v>
      </c>
    </row>
    <row r="13" spans="1:50" ht="15.6">
      <c r="A13" s="39"/>
      <c r="B13" s="46">
        <f>+'Ark1'!C3323</f>
        <v>2023</v>
      </c>
      <c r="C13" s="46">
        <f>+'Ark1'!O3323</f>
        <v>9</v>
      </c>
      <c r="D13" s="47" t="str">
        <f t="shared" si="2"/>
        <v>Agder</v>
      </c>
      <c r="E13" s="46">
        <f>+'Ark1'!Q3323</f>
        <v>102</v>
      </c>
      <c r="F13" s="45"/>
      <c r="G13" s="335">
        <f>+'Ark1'!R3323</f>
        <v>30458</v>
      </c>
      <c r="H13" s="338">
        <f t="shared" si="0"/>
        <v>1297</v>
      </c>
      <c r="I13" s="109"/>
      <c r="J13" s="65">
        <f>+'Ark1'!S3323</f>
        <v>30398</v>
      </c>
      <c r="K13" s="99">
        <f>+'Ark1'!AD3323</f>
        <v>2.0590150015109003</v>
      </c>
      <c r="L13" s="99">
        <f t="shared" si="3"/>
        <v>7.7415317604624834E-2</v>
      </c>
      <c r="M13" s="99">
        <f>+'Ark1'!AE3323</f>
        <v>2.0569769315685034</v>
      </c>
      <c r="N13" s="180"/>
      <c r="O13" s="96">
        <f>+'Ark1'!U3323</f>
        <v>60.530824396341849</v>
      </c>
      <c r="P13" s="48">
        <f t="shared" si="4"/>
        <v>-0.16603168511106503</v>
      </c>
      <c r="Q13" s="109"/>
      <c r="R13" s="107">
        <f>+'Ark1'!W3323</f>
        <v>83.750707283373913</v>
      </c>
      <c r="S13" s="99">
        <f t="shared" si="5"/>
        <v>-0.91521766159013396</v>
      </c>
      <c r="T13" s="208"/>
      <c r="U13" s="99">
        <f>+'Ark1'!X3323</f>
        <v>1.6416048328846276E-2</v>
      </c>
      <c r="V13" s="99">
        <f t="shared" si="6"/>
        <v>1.6416048328846276E-2</v>
      </c>
      <c r="W13" s="99">
        <f>+'Ark1'!Y3323</f>
        <v>3.2832096657692551E-2</v>
      </c>
      <c r="X13" s="44"/>
      <c r="Y13" s="276">
        <f>+'Ark1'!Z3323</f>
        <v>65.496749622430869</v>
      </c>
      <c r="Z13" s="39"/>
      <c r="AA13" s="99">
        <f>+'Ark1'!AA3323</f>
        <v>9.7801187318533191</v>
      </c>
      <c r="AB13" s="48">
        <f>+'Ark1'!AB3323</f>
        <v>2.4026312523330344</v>
      </c>
      <c r="AC13" s="65">
        <f>+'Ark1'!AC3323</f>
        <v>-34.069686810301512</v>
      </c>
      <c r="AD13" s="65">
        <f t="shared" si="1"/>
        <v>298.60784313725492</v>
      </c>
      <c r="AE13" s="99">
        <f>+'Ark1'!T3323</f>
        <v>4.0689474029811548</v>
      </c>
      <c r="AF13" s="99">
        <f>+'Ark1'!V3323</f>
        <v>90.801249469211555</v>
      </c>
      <c r="AG13" s="81"/>
      <c r="AH13" s="4"/>
      <c r="AI13" s="15"/>
      <c r="AO13"/>
      <c r="AQ13">
        <v>4</v>
      </c>
      <c r="AR13" t="s">
        <v>564</v>
      </c>
    </row>
    <row r="14" spans="1:50" ht="15.6">
      <c r="A14" s="39"/>
      <c r="B14" s="46">
        <f>+'Ark1'!C3324</f>
        <v>2023</v>
      </c>
      <c r="C14" s="46">
        <f>+'Ark1'!O3324</f>
        <v>11</v>
      </c>
      <c r="D14" s="47" t="str">
        <f t="shared" si="2"/>
        <v>Rogaland</v>
      </c>
      <c r="E14" s="46">
        <f>+'Ark1'!Q3324</f>
        <v>504</v>
      </c>
      <c r="F14" s="45"/>
      <c r="G14" s="335">
        <f>+'Ark1'!R3324</f>
        <v>411240</v>
      </c>
      <c r="H14" s="338">
        <f t="shared" si="0"/>
        <v>-2962</v>
      </c>
      <c r="I14" s="109"/>
      <c r="J14" s="65">
        <f>+'Ark1'!S3324</f>
        <v>408254</v>
      </c>
      <c r="K14" s="99">
        <f>+'Ark1'!AD3324</f>
        <v>27.800555821831455</v>
      </c>
      <c r="L14" s="99">
        <f t="shared" si="3"/>
        <v>-0.34602873539729728</v>
      </c>
      <c r="M14" s="99">
        <f>+'Ark1'!AE3324</f>
        <v>27.721507039471408</v>
      </c>
      <c r="N14" s="180"/>
      <c r="O14" s="96">
        <f>+'Ark1'!U3324</f>
        <v>60.736737423270803</v>
      </c>
      <c r="P14" s="48">
        <f t="shared" si="4"/>
        <v>-3.7085102492142141E-2</v>
      </c>
      <c r="Q14" s="39"/>
      <c r="R14" s="107">
        <f>+'Ark1'!W3324</f>
        <v>84.040854712996747</v>
      </c>
      <c r="S14" s="99">
        <f t="shared" si="5"/>
        <v>-0.8821739308274914</v>
      </c>
      <c r="T14" s="208"/>
      <c r="U14" s="99">
        <f>+'Ark1'!X3324</f>
        <v>0.60256784359498128</v>
      </c>
      <c r="V14" s="99">
        <f t="shared" si="6"/>
        <v>-0.19897343336650131</v>
      </c>
      <c r="W14" s="99">
        <f>+'Ark1'!Y3324</f>
        <v>1.2051356871899623</v>
      </c>
      <c r="X14" s="44"/>
      <c r="Y14" s="276">
        <f>+'Ark1'!Z3324</f>
        <v>40.313199105145408</v>
      </c>
      <c r="Z14" s="39"/>
      <c r="AA14" s="99">
        <f>+'Ark1'!AA3324</f>
        <v>9.2871703278359643</v>
      </c>
      <c r="AB14" s="48">
        <f>+'Ark1'!AB3324</f>
        <v>2.4185513203569964</v>
      </c>
      <c r="AC14" s="65">
        <f>+'Ark1'!AC3324</f>
        <v>-32.842526609829861</v>
      </c>
      <c r="AD14" s="65">
        <f t="shared" si="1"/>
        <v>815.95238095238096</v>
      </c>
      <c r="AE14" s="99">
        <f>+'Ark1'!T3324</f>
        <v>3.8063709755860327</v>
      </c>
      <c r="AF14" s="99">
        <f>+'Ark1'!V3324</f>
        <v>91.249074269037735</v>
      </c>
      <c r="AG14" s="81"/>
      <c r="AH14" s="4"/>
      <c r="AI14" s="15"/>
      <c r="AO14"/>
      <c r="AQ14">
        <v>8</v>
      </c>
      <c r="AR14" t="s">
        <v>565</v>
      </c>
    </row>
    <row r="15" spans="1:50" ht="15.6">
      <c r="A15" s="39"/>
      <c r="B15" s="46">
        <f>+'Ark1'!C3325</f>
        <v>2023</v>
      </c>
      <c r="C15" s="46">
        <f>+'Ark1'!O3325</f>
        <v>14</v>
      </c>
      <c r="D15" s="47" t="str">
        <f t="shared" si="2"/>
        <v>Vestland</v>
      </c>
      <c r="E15" s="46">
        <f>+'Ark1'!Q3325</f>
        <v>140</v>
      </c>
      <c r="F15" s="45"/>
      <c r="G15" s="335">
        <f>+'Ark1'!R3325</f>
        <v>49659</v>
      </c>
      <c r="H15" s="338">
        <f t="shared" si="0"/>
        <v>-500.97000000000116</v>
      </c>
      <c r="I15" s="109"/>
      <c r="J15" s="65">
        <f>+'Ark1'!S3325</f>
        <v>49574</v>
      </c>
      <c r="K15" s="99">
        <f>+'Ark1'!AD3325</f>
        <v>3.3570367706359496</v>
      </c>
      <c r="L15" s="99">
        <f t="shared" si="3"/>
        <v>-5.1521944660107177E-2</v>
      </c>
      <c r="M15" s="99">
        <f>+'Ark1'!AE3325</f>
        <v>3.3051594963081503</v>
      </c>
      <c r="N15" s="180"/>
      <c r="O15" s="96">
        <f>+'Ark1'!U3325</f>
        <v>60.783777786743059</v>
      </c>
      <c r="P15" s="48">
        <f t="shared" si="4"/>
        <v>-7.5192385029488662E-2</v>
      </c>
      <c r="Q15" s="39"/>
      <c r="R15" s="107">
        <f>+'Ark1'!W3325</f>
        <v>82.516829386371739</v>
      </c>
      <c r="S15" s="99">
        <f t="shared" si="5"/>
        <v>-0.933946337710438</v>
      </c>
      <c r="T15" s="208"/>
      <c r="U15" s="99">
        <f>+'Ark1'!X3325</f>
        <v>5.9727340461950513</v>
      </c>
      <c r="V15" s="99">
        <f t="shared" si="6"/>
        <v>0.60191743685497201</v>
      </c>
      <c r="W15" s="99">
        <f>+'Ark1'!Y3325</f>
        <v>11.945468092390103</v>
      </c>
      <c r="X15" s="44"/>
      <c r="Y15" s="276">
        <f>+'Ark1'!Z3325</f>
        <v>64.280392275317681</v>
      </c>
      <c r="Z15" s="39"/>
      <c r="AA15" s="99">
        <f>+'Ark1'!AA3325</f>
        <v>10.394105749187956</v>
      </c>
      <c r="AB15" s="48">
        <f>+'Ark1'!AB3325</f>
        <v>2.4871044100791582</v>
      </c>
      <c r="AC15" s="65">
        <f>+'Ark1'!AC3325</f>
        <v>-37.765690026758911</v>
      </c>
      <c r="AD15" s="65">
        <f t="shared" si="1"/>
        <v>354.70714285714286</v>
      </c>
      <c r="AE15" s="99">
        <f>+'Ark1'!T3325</f>
        <v>3.7766366620350791</v>
      </c>
      <c r="AF15" s="99">
        <f>+'Ark1'!V3325</f>
        <v>89.454625784380383</v>
      </c>
      <c r="AG15" s="81"/>
      <c r="AH15" s="4"/>
      <c r="AI15" s="15"/>
      <c r="AO15"/>
      <c r="AQ15">
        <v>9</v>
      </c>
      <c r="AR15" t="s">
        <v>566</v>
      </c>
    </row>
    <row r="16" spans="1:50" ht="15.6">
      <c r="A16" s="39"/>
      <c r="B16" s="46">
        <f>+'Ark1'!C3326</f>
        <v>2023</v>
      </c>
      <c r="C16" s="46">
        <f>+'Ark1'!O3326</f>
        <v>15</v>
      </c>
      <c r="D16" s="47" t="str">
        <f t="shared" si="2"/>
        <v>Møre og Romsdal</v>
      </c>
      <c r="E16" s="46">
        <f>+'Ark1'!Q3326</f>
        <v>41</v>
      </c>
      <c r="F16" s="45"/>
      <c r="G16" s="335">
        <f>+'Ark1'!R3326</f>
        <v>24697</v>
      </c>
      <c r="H16" s="338">
        <f t="shared" si="0"/>
        <v>-1772</v>
      </c>
      <c r="I16" s="109"/>
      <c r="J16" s="65">
        <f>+'Ark1'!S3326</f>
        <v>24661</v>
      </c>
      <c r="K16" s="99">
        <f>+'Ark1'!AD3326</f>
        <v>1.6695611495277003</v>
      </c>
      <c r="L16" s="99">
        <f t="shared" si="3"/>
        <v>-0.12910700428441868</v>
      </c>
      <c r="M16" s="99">
        <f>+'Ark1'!AE3326</f>
        <v>1.659847546832512</v>
      </c>
      <c r="N16" s="180"/>
      <c r="O16" s="96">
        <f>+'Ark1'!U3326</f>
        <v>60.334414662827953</v>
      </c>
      <c r="P16" s="48">
        <f t="shared" si="4"/>
        <v>-0.25674534927126302</v>
      </c>
      <c r="Q16" s="39"/>
      <c r="R16" s="107">
        <f>+'Ark1'!W3326</f>
        <v>83.303181947203996</v>
      </c>
      <c r="S16" s="99">
        <f t="shared" si="5"/>
        <v>-1.5736170546107218</v>
      </c>
      <c r="T16" s="208"/>
      <c r="U16" s="99">
        <f>+'Ark1'!X3326</f>
        <v>3.0934931368182377</v>
      </c>
      <c r="V16" s="99">
        <f t="shared" si="6"/>
        <v>-0.19337074168113766</v>
      </c>
      <c r="W16" s="99">
        <f>+'Ark1'!Y3326</f>
        <v>6.1869862736364754</v>
      </c>
      <c r="X16" s="44"/>
      <c r="Y16" s="276">
        <f>+'Ark1'!Z3326</f>
        <v>73.328744381908749</v>
      </c>
      <c r="Z16" s="39"/>
      <c r="AA16" s="99">
        <f>+'Ark1'!AA3326</f>
        <v>9.766898036081372</v>
      </c>
      <c r="AB16" s="48">
        <f>+'Ark1'!AB3326</f>
        <v>2.4402771248767596</v>
      </c>
      <c r="AC16" s="65">
        <f>+'Ark1'!AC3326</f>
        <v>-33.94018555658063</v>
      </c>
      <c r="AD16" s="65">
        <f t="shared" si="1"/>
        <v>602.36585365853659</v>
      </c>
      <c r="AE16" s="99">
        <f>+'Ark1'!T3326</f>
        <v>4.6668826173219404</v>
      </c>
      <c r="AF16" s="99">
        <f>+'Ark1'!V3326</f>
        <v>90.306140429994073</v>
      </c>
      <c r="AG16" s="81"/>
      <c r="AH16" s="4"/>
      <c r="AI16" s="15"/>
      <c r="AO16"/>
      <c r="AQ16">
        <v>11</v>
      </c>
      <c r="AR16" t="s">
        <v>65</v>
      </c>
    </row>
    <row r="17" spans="1:44" ht="15.6">
      <c r="A17" s="39"/>
      <c r="B17" s="46">
        <f>+'Ark1'!C3327</f>
        <v>2023</v>
      </c>
      <c r="C17" s="46">
        <f>+'Ark1'!O3327</f>
        <v>16</v>
      </c>
      <c r="D17" s="47" t="str">
        <f t="shared" si="2"/>
        <v>Trøndelag</v>
      </c>
      <c r="E17" s="46">
        <f>+'Ark1'!Q3327</f>
        <v>308</v>
      </c>
      <c r="F17" s="45"/>
      <c r="G17" s="335">
        <f>+'Ark1'!R3327</f>
        <v>258882</v>
      </c>
      <c r="H17" s="338">
        <f t="shared" si="0"/>
        <v>2557</v>
      </c>
      <c r="I17" s="109"/>
      <c r="J17" s="65">
        <f>+'Ark1'!S3327</f>
        <v>258399</v>
      </c>
      <c r="K17" s="99">
        <f>+'Ark1'!AD3327</f>
        <v>17.500883893267599</v>
      </c>
      <c r="L17" s="99">
        <f t="shared" si="3"/>
        <v>8.2635582946409158E-2</v>
      </c>
      <c r="M17" s="99">
        <f>+'Ark1'!AE3327</f>
        <v>17.315230836417253</v>
      </c>
      <c r="N17" s="180"/>
      <c r="O17" s="96">
        <f>+'Ark1'!U3327</f>
        <v>60.658133351909264</v>
      </c>
      <c r="P17" s="48">
        <f t="shared" si="4"/>
        <v>-0.33761488759616043</v>
      </c>
      <c r="Q17" s="39"/>
      <c r="R17" s="107">
        <f>+'Ark1'!W3327</f>
        <v>82.935702924546391</v>
      </c>
      <c r="S17" s="99">
        <f t="shared" si="5"/>
        <v>-0.52765995226963014</v>
      </c>
      <c r="T17" s="208"/>
      <c r="U17" s="99">
        <f>+'Ark1'!X3327</f>
        <v>2.1836203366784872</v>
      </c>
      <c r="V17" s="99">
        <f t="shared" si="6"/>
        <v>5.0781167654787129E-2</v>
      </c>
      <c r="W17" s="99">
        <f>+'Ark1'!Y3327</f>
        <v>4.3672406733569744</v>
      </c>
      <c r="X17" s="44"/>
      <c r="Y17" s="276">
        <f>+'Ark1'!Z3327</f>
        <v>78.531918016702591</v>
      </c>
      <c r="Z17" s="39"/>
      <c r="AA17" s="99">
        <f>+'Ark1'!AA3327</f>
        <v>10.020726472311415</v>
      </c>
      <c r="AB17" s="48">
        <f>+'Ark1'!AB3327</f>
        <v>2.5105616585098671</v>
      </c>
      <c r="AC17" s="65">
        <f>+'Ark1'!AC3327</f>
        <v>-38.428736142032591</v>
      </c>
      <c r="AD17" s="65">
        <f t="shared" si="1"/>
        <v>840.52597402597405</v>
      </c>
      <c r="AE17" s="99">
        <f>+'Ark1'!T3327</f>
        <v>4.0698812586429352</v>
      </c>
      <c r="AF17" s="99">
        <f>+'Ark1'!V3327</f>
        <v>89.921569176466434</v>
      </c>
      <c r="AG17" s="81"/>
      <c r="AH17" s="4"/>
      <c r="AI17" s="15"/>
      <c r="AO17"/>
      <c r="AQ17">
        <v>14</v>
      </c>
      <c r="AR17" t="s">
        <v>567</v>
      </c>
    </row>
    <row r="18" spans="1:44" ht="15.6">
      <c r="A18" s="39"/>
      <c r="B18" s="46">
        <f>+'Ark1'!C3328</f>
        <v>2023</v>
      </c>
      <c r="C18" s="46">
        <f>+'Ark1'!O3328</f>
        <v>18</v>
      </c>
      <c r="D18" s="47" t="str">
        <f t="shared" si="2"/>
        <v>Nordland</v>
      </c>
      <c r="E18" s="46">
        <f>+'Ark1'!Q3328</f>
        <v>110</v>
      </c>
      <c r="F18" s="45"/>
      <c r="G18" s="335">
        <f>+'Ark1'!R3328</f>
        <v>79837</v>
      </c>
      <c r="H18" s="338">
        <f t="shared" si="0"/>
        <v>4621</v>
      </c>
      <c r="I18" s="109"/>
      <c r="J18" s="65">
        <f>+'Ark1'!S3328</f>
        <v>79692</v>
      </c>
      <c r="K18" s="99">
        <f>+'Ark1'!AD3328</f>
        <v>5.3971232738730626</v>
      </c>
      <c r="L18" s="99">
        <f t="shared" si="3"/>
        <v>0.28591303332251705</v>
      </c>
      <c r="M18" s="99">
        <f>+'Ark1'!AE3328</f>
        <v>5.2219748209116004</v>
      </c>
      <c r="N18" s="180"/>
      <c r="O18" s="96">
        <f>+'Ark1'!U3328</f>
        <v>60.767818601616206</v>
      </c>
      <c r="P18" s="48">
        <f t="shared" si="4"/>
        <v>-0.1010078807603918</v>
      </c>
      <c r="Q18" s="39"/>
      <c r="R18" s="107">
        <f>+'Ark1'!W3328</f>
        <v>81.100609847914598</v>
      </c>
      <c r="S18" s="99">
        <f t="shared" si="5"/>
        <v>-1.5565038286986947</v>
      </c>
      <c r="T18" s="208"/>
      <c r="U18" s="99">
        <f>+'Ark1'!X3328</f>
        <v>3.1977654470984649</v>
      </c>
      <c r="V18" s="99">
        <f t="shared" si="6"/>
        <v>-0.3586587179727978</v>
      </c>
      <c r="W18" s="99">
        <f>+'Ark1'!Y3328</f>
        <v>6.3955308941969298</v>
      </c>
      <c r="X18" s="44"/>
      <c r="Y18" s="276">
        <f>+'Ark1'!Z3328</f>
        <v>85.47540614001025</v>
      </c>
      <c r="Z18" s="39"/>
      <c r="AA18" s="99">
        <f>+'Ark1'!AA3328</f>
        <v>10.390903884216797</v>
      </c>
      <c r="AB18" s="48">
        <f>+'Ark1'!AB3328</f>
        <v>2.4683484172359407</v>
      </c>
      <c r="AC18" s="65">
        <f>+'Ark1'!AC3328</f>
        <v>-41.736317970057023</v>
      </c>
      <c r="AD18" s="65">
        <f t="shared" si="1"/>
        <v>725.79090909090905</v>
      </c>
      <c r="AE18" s="99">
        <f>+'Ark1'!T3328</f>
        <v>3.7959968435687719</v>
      </c>
      <c r="AF18" s="99">
        <f>+'Ark1'!V3328</f>
        <v>87.92709733122669</v>
      </c>
      <c r="AG18" s="81"/>
      <c r="AH18" s="4"/>
      <c r="AI18" s="15"/>
      <c r="AO18"/>
      <c r="AQ18">
        <v>15</v>
      </c>
      <c r="AR18" t="s">
        <v>558</v>
      </c>
    </row>
    <row r="19" spans="1:44" ht="15.6">
      <c r="A19" s="39"/>
      <c r="B19" s="46">
        <f>+'Ark1'!C3329</f>
        <v>2023</v>
      </c>
      <c r="C19" s="46">
        <f>+'Ark1'!O3329</f>
        <v>54</v>
      </c>
      <c r="D19" s="47" t="str">
        <f t="shared" si="2"/>
        <v>Troms og Finnmark</v>
      </c>
      <c r="E19" s="46">
        <f>+'Ark1'!Q3329</f>
        <v>38</v>
      </c>
      <c r="F19" s="45"/>
      <c r="G19" s="335">
        <f>+'Ark1'!R3329</f>
        <v>7675</v>
      </c>
      <c r="H19" s="338">
        <f t="shared" si="0"/>
        <v>-815.8799999999992</v>
      </c>
      <c r="I19" s="109"/>
      <c r="J19" s="65">
        <f>+'Ark1'!S3329</f>
        <v>7664</v>
      </c>
      <c r="K19" s="99">
        <f>+'Ark1'!AD3329</f>
        <v>0.51884365804045429</v>
      </c>
      <c r="L19" s="99">
        <f t="shared" si="3"/>
        <v>-5.8143589450582067E-2</v>
      </c>
      <c r="M19" s="99">
        <f>+'Ark1'!AE3329</f>
        <v>0.51486701715974437</v>
      </c>
      <c r="N19" s="180"/>
      <c r="O19" s="96">
        <f>+'Ark1'!U3329</f>
        <v>60.056758872651365</v>
      </c>
      <c r="P19" s="48">
        <f t="shared" si="4"/>
        <v>-0.12542316534682385</v>
      </c>
      <c r="Q19" s="39"/>
      <c r="R19" s="107">
        <f>+'Ark1'!W3329</f>
        <v>83.146437891440655</v>
      </c>
      <c r="S19" s="99">
        <f t="shared" si="5"/>
        <v>0.54217431273565353</v>
      </c>
      <c r="T19" s="208"/>
      <c r="U19" s="99">
        <f>+'Ark1'!X3329</f>
        <v>0</v>
      </c>
      <c r="V19" s="99">
        <f t="shared" si="6"/>
        <v>0</v>
      </c>
      <c r="W19" s="99">
        <f>+'Ark1'!Y3329</f>
        <v>0</v>
      </c>
      <c r="X19" s="44"/>
      <c r="Y19" s="276">
        <f>+'Ark1'!Z3329</f>
        <v>59.70032573289901</v>
      </c>
      <c r="Z19" s="39"/>
      <c r="AA19" s="99">
        <f>+'Ark1'!AA3329</f>
        <v>10.016769230057585</v>
      </c>
      <c r="AB19" s="48">
        <f>+'Ark1'!AB3329</f>
        <v>2.7017814304669976</v>
      </c>
      <c r="AC19" s="65">
        <f>+'Ark1'!AC3329</f>
        <v>-34.056169451423557</v>
      </c>
      <c r="AD19" s="65">
        <f t="shared" si="1"/>
        <v>201.97368421052633</v>
      </c>
      <c r="AE19" s="99">
        <f>+'Ark1'!T3329</f>
        <v>5.3771986970684047</v>
      </c>
      <c r="AF19" s="99">
        <f>+'Ark1'!V3329</f>
        <v>90.129436891139989</v>
      </c>
      <c r="AG19" s="81"/>
      <c r="AH19" s="4"/>
      <c r="AI19" s="15"/>
      <c r="AO19"/>
      <c r="AQ19">
        <v>16</v>
      </c>
      <c r="AR19" t="s">
        <v>528</v>
      </c>
    </row>
    <row r="20" spans="1:44">
      <c r="A20" s="39"/>
      <c r="B20" s="39"/>
      <c r="C20" s="39"/>
      <c r="D20" s="39"/>
      <c r="E20" s="39"/>
      <c r="F20" s="39"/>
      <c r="G20" s="307"/>
      <c r="H20" s="3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4"/>
      <c r="AI20" s="15"/>
      <c r="AO20"/>
      <c r="AQ20">
        <v>18</v>
      </c>
      <c r="AR20" t="s">
        <v>66</v>
      </c>
    </row>
    <row r="21" spans="1:44" ht="15.6">
      <c r="A21" s="39"/>
      <c r="B21" s="62">
        <f>+'Ark1'!C3330</f>
        <v>2022</v>
      </c>
      <c r="C21" s="62">
        <f>+'Ark1'!O3330</f>
        <v>1</v>
      </c>
      <c r="D21" s="3" t="str">
        <f t="shared" si="2"/>
        <v>Viken</v>
      </c>
      <c r="E21" s="62">
        <f>+'Ark1'!Q3330</f>
        <v>295</v>
      </c>
      <c r="F21" s="39"/>
      <c r="G21" s="336">
        <f>+'Ark1'!R3330</f>
        <v>169353</v>
      </c>
      <c r="H21" s="340">
        <f>+G21-G32</f>
        <v>-4653</v>
      </c>
      <c r="I21" s="39"/>
      <c r="J21" s="75">
        <f>+'Ark1'!S3330</f>
        <v>169056</v>
      </c>
      <c r="K21" s="127">
        <f>+'Ark1'!AD3330</f>
        <v>11.508173631514</v>
      </c>
      <c r="L21" s="127">
        <f>+K21-K32</f>
        <v>-6.5256957496838908E-2</v>
      </c>
      <c r="M21" s="127">
        <f>+'Ark1'!AE3330</f>
        <v>11.69570556789988</v>
      </c>
      <c r="N21" s="280"/>
      <c r="O21" s="281">
        <f>+'Ark1'!U3330</f>
        <v>60.510895797842153</v>
      </c>
      <c r="P21" s="63">
        <f>+O21-O32</f>
        <v>-0.19630423906928485</v>
      </c>
      <c r="Q21" s="39"/>
      <c r="R21" s="282">
        <f>+'Ark1'!W3330</f>
        <v>86.414230905734485</v>
      </c>
      <c r="S21" s="127">
        <f>+R21-R32</f>
        <v>1.6195155275071897</v>
      </c>
      <c r="T21" s="283"/>
      <c r="U21" s="127">
        <f>+'Ark1'!X3330</f>
        <v>2.8667930299433726</v>
      </c>
      <c r="V21" s="127">
        <f>+U21-U32</f>
        <v>0.32722542882616956</v>
      </c>
      <c r="W21" s="127">
        <f>+'Ark1'!Y3330</f>
        <v>5.7335860598867452</v>
      </c>
      <c r="X21" s="39"/>
      <c r="Y21" s="75">
        <f>+'Ark1'!Z3330</f>
        <v>64.765312690061577</v>
      </c>
      <c r="Z21" s="39"/>
      <c r="AA21" s="127">
        <f>+'Ark1'!AA3330</f>
        <v>9.1941149429856903</v>
      </c>
      <c r="AB21" s="63">
        <f>+'Ark1'!AB3330</f>
        <v>2.6534243287309498</v>
      </c>
      <c r="AC21" s="75">
        <f>+'Ark1'!AC3330</f>
        <v>-30.149140699801567</v>
      </c>
      <c r="AD21" s="75">
        <f t="shared" si="1"/>
        <v>574.07796610169487</v>
      </c>
      <c r="AE21" s="127">
        <f>+'Ark1'!T3330</f>
        <v>15.953948261914459</v>
      </c>
      <c r="AF21" s="127">
        <f>+'Ark1'!V3330</f>
        <v>93.688510569889218</v>
      </c>
      <c r="AG21" s="81"/>
      <c r="AH21" s="4"/>
      <c r="AI21" s="15"/>
      <c r="AO21"/>
      <c r="AQ21">
        <v>54</v>
      </c>
      <c r="AR21" t="s">
        <v>568</v>
      </c>
    </row>
    <row r="22" spans="1:44" ht="15.6">
      <c r="A22" s="39"/>
      <c r="B22" s="62">
        <f>+'Ark1'!C3331</f>
        <v>2022</v>
      </c>
      <c r="C22" s="62">
        <f>+'Ark1'!O3331</f>
        <v>4</v>
      </c>
      <c r="D22" s="3" t="str">
        <f t="shared" si="2"/>
        <v>Innlandet</v>
      </c>
      <c r="E22" s="62">
        <f>+'Ark1'!Q3331</f>
        <v>431</v>
      </c>
      <c r="F22" s="39"/>
      <c r="G22" s="336">
        <f>+'Ark1'!R3331</f>
        <v>327896</v>
      </c>
      <c r="H22" s="340">
        <f t="shared" ref="H22:H30" si="7">+G22-G33</f>
        <v>1122.0999999999767</v>
      </c>
      <c r="I22" s="39"/>
      <c r="J22" s="75">
        <f>+'Ark1'!S3331</f>
        <v>327485</v>
      </c>
      <c r="K22" s="127">
        <f>+'Ark1'!AD3331</f>
        <v>22.281767084603828</v>
      </c>
      <c r="L22" s="127">
        <f t="shared" ref="L22:L30" si="8">+K22-K33</f>
        <v>0.54748751981659183</v>
      </c>
      <c r="M22" s="127">
        <f>+'Ark1'!AE3331</f>
        <v>22.701529772425765</v>
      </c>
      <c r="N22" s="280"/>
      <c r="O22" s="281">
        <f>+'Ark1'!U3331</f>
        <v>60.315477044750146</v>
      </c>
      <c r="P22" s="63">
        <f t="shared" ref="P22:P30" si="9">+O22-O33</f>
        <v>-0.19952644379076645</v>
      </c>
      <c r="Q22" s="39"/>
      <c r="R22" s="282">
        <f>+'Ark1'!W3331</f>
        <v>86.587089668227918</v>
      </c>
      <c r="S22" s="127">
        <f t="shared" ref="S22:S30" si="10">+R22-R33</f>
        <v>0.97424167744756573</v>
      </c>
      <c r="T22" s="283"/>
      <c r="U22" s="127">
        <f>+'Ark1'!X3331</f>
        <v>1.7987410642398809</v>
      </c>
      <c r="V22" s="127">
        <f t="shared" ref="V22:V30" si="11">+U22-U33</f>
        <v>0.65574892196658441</v>
      </c>
      <c r="W22" s="127">
        <f>+'Ark1'!Y3331</f>
        <v>3.5974821284797618</v>
      </c>
      <c r="X22" s="39"/>
      <c r="Y22" s="75">
        <f>+'Ark1'!Z3331</f>
        <v>54.882340742186528</v>
      </c>
      <c r="Z22" s="39"/>
      <c r="AA22" s="127">
        <f>+'Ark1'!AA3331</f>
        <v>9.0953546957908102</v>
      </c>
      <c r="AB22" s="63">
        <f>+'Ark1'!AB3331</f>
        <v>2.6562342846564806</v>
      </c>
      <c r="AC22" s="75">
        <f>+'Ark1'!AC3331</f>
        <v>-30.273572806950604</v>
      </c>
      <c r="AD22" s="75">
        <f t="shared" si="1"/>
        <v>760.77958236658935</v>
      </c>
      <c r="AE22" s="127">
        <f>+'Ark1'!T3331</f>
        <v>15.864316734574379</v>
      </c>
      <c r="AF22" s="127">
        <f>+'Ark1'!V3331</f>
        <v>93.854574467870478</v>
      </c>
      <c r="AG22" s="81"/>
      <c r="AH22" s="4"/>
      <c r="AI22" s="15"/>
      <c r="AO22"/>
    </row>
    <row r="23" spans="1:44" ht="15.6">
      <c r="A23" s="39"/>
      <c r="B23" s="62">
        <f>+'Ark1'!C3332</f>
        <v>2022</v>
      </c>
      <c r="C23" s="62">
        <f>+'Ark1'!O3332</f>
        <v>8</v>
      </c>
      <c r="D23" s="3" t="str">
        <f t="shared" si="2"/>
        <v>Telemark/ Vestfold</v>
      </c>
      <c r="E23" s="62">
        <f>+'Ark1'!Q3332</f>
        <v>185</v>
      </c>
      <c r="F23" s="39"/>
      <c r="G23" s="336">
        <f>+'Ark1'!R3332</f>
        <v>113412</v>
      </c>
      <c r="H23" s="340">
        <f t="shared" si="7"/>
        <v>-4135</v>
      </c>
      <c r="I23" s="39"/>
      <c r="J23" s="75">
        <f>+'Ark1'!S3332</f>
        <v>113264</v>
      </c>
      <c r="K23" s="127">
        <f>+'Ark1'!AD3332</f>
        <v>7.7067721734912604</v>
      </c>
      <c r="L23" s="127">
        <f t="shared" si="8"/>
        <v>-0.11147573431914104</v>
      </c>
      <c r="M23" s="127">
        <f>+'Ark1'!AE3332</f>
        <v>7.788506188608598</v>
      </c>
      <c r="N23" s="280"/>
      <c r="O23" s="281">
        <f>+'Ark1'!U3332</f>
        <v>60.587777228422098</v>
      </c>
      <c r="P23" s="63">
        <f t="shared" si="9"/>
        <v>-8.5962967773909327E-3</v>
      </c>
      <c r="Q23" s="39"/>
      <c r="R23" s="282">
        <f>+'Ark1'!W3332</f>
        <v>85.891800307246385</v>
      </c>
      <c r="S23" s="127">
        <f t="shared" si="10"/>
        <v>0.5038775595140379</v>
      </c>
      <c r="T23" s="283"/>
      <c r="U23" s="127">
        <f>+'Ark1'!X3332</f>
        <v>2.6646210277572036</v>
      </c>
      <c r="V23" s="127">
        <f t="shared" si="11"/>
        <v>-6.2798642672496019E-2</v>
      </c>
      <c r="W23" s="127">
        <f>+'Ark1'!Y3332</f>
        <v>5.3292420555144071</v>
      </c>
      <c r="X23" s="39"/>
      <c r="Y23" s="75">
        <f>+'Ark1'!Z3332</f>
        <v>66.467393221175911</v>
      </c>
      <c r="Z23" s="39"/>
      <c r="AA23" s="127">
        <f>+'Ark1'!AA3332</f>
        <v>9.6123014646716172</v>
      </c>
      <c r="AB23" s="63">
        <f>+'Ark1'!AB3332</f>
        <v>2.6705680154550473</v>
      </c>
      <c r="AC23" s="75">
        <f>+'Ark1'!AC3332</f>
        <v>-31.178497985319609</v>
      </c>
      <c r="AD23" s="75">
        <f t="shared" si="1"/>
        <v>613.03783783783786</v>
      </c>
      <c r="AE23" s="127">
        <f>+'Ark1'!T3332</f>
        <v>15.996411314499344</v>
      </c>
      <c r="AF23" s="127">
        <f>+'Ark1'!V3332</f>
        <v>93.108004547653621</v>
      </c>
      <c r="AG23" s="81"/>
      <c r="AH23" s="4"/>
      <c r="AI23" s="15"/>
      <c r="AO23"/>
    </row>
    <row r="24" spans="1:44" ht="15.6">
      <c r="A24" s="39"/>
      <c r="B24" s="62">
        <f>+'Ark1'!C3333</f>
        <v>2022</v>
      </c>
      <c r="C24" s="62">
        <f>+'Ark1'!O3333</f>
        <v>9</v>
      </c>
      <c r="D24" s="3" t="str">
        <f t="shared" si="2"/>
        <v>Agder</v>
      </c>
      <c r="E24" s="62">
        <f>+'Ark1'!Q3333</f>
        <v>100</v>
      </c>
      <c r="F24" s="39"/>
      <c r="G24" s="336">
        <f>+'Ark1'!R3333</f>
        <v>29161</v>
      </c>
      <c r="H24" s="340">
        <f t="shared" si="7"/>
        <v>827</v>
      </c>
      <c r="I24" s="39"/>
      <c r="J24" s="75">
        <f>+'Ark1'!S3333</f>
        <v>29072</v>
      </c>
      <c r="K24" s="127">
        <f>+'Ark1'!AD3333</f>
        <v>1.9815996839062755</v>
      </c>
      <c r="L24" s="127">
        <f t="shared" si="8"/>
        <v>9.705787322714321E-2</v>
      </c>
      <c r="M24" s="127">
        <f>+'Ark1'!AE3333</f>
        <v>1.9705802955342404</v>
      </c>
      <c r="N24" s="280"/>
      <c r="O24" s="281">
        <f>+'Ark1'!U3333</f>
        <v>60.696856081452914</v>
      </c>
      <c r="P24" s="63">
        <f t="shared" si="9"/>
        <v>-0.1170528934513797</v>
      </c>
      <c r="Q24" s="39"/>
      <c r="R24" s="282">
        <f>+'Ark1'!W3333</f>
        <v>84.665924944964047</v>
      </c>
      <c r="S24" s="127">
        <f t="shared" si="10"/>
        <v>3.3998360466226671</v>
      </c>
      <c r="T24" s="283"/>
      <c r="U24" s="127">
        <f>+'Ark1'!X3333</f>
        <v>0</v>
      </c>
      <c r="V24" s="127">
        <f t="shared" si="11"/>
        <v>0</v>
      </c>
      <c r="W24" s="127">
        <f>+'Ark1'!Y3333</f>
        <v>0</v>
      </c>
      <c r="X24" s="39"/>
      <c r="Y24" s="75">
        <f>+'Ark1'!Z3333</f>
        <v>68.420150200610408</v>
      </c>
      <c r="Z24" s="39"/>
      <c r="AA24" s="127">
        <f>+'Ark1'!AA3333</f>
        <v>10.33959449597776</v>
      </c>
      <c r="AB24" s="63">
        <f>+'Ark1'!AB3333</f>
        <v>2.4294347123693618</v>
      </c>
      <c r="AC24" s="75">
        <f>+'Ark1'!AC3333</f>
        <v>-34.75544015904044</v>
      </c>
      <c r="AD24" s="75">
        <f t="shared" si="1"/>
        <v>291.61</v>
      </c>
      <c r="AE24" s="127">
        <f>+'Ark1'!T3333</f>
        <v>16.085079386852303</v>
      </c>
      <c r="AF24" s="127">
        <f>+'Ark1'!V3333</f>
        <v>91.834724904611363</v>
      </c>
      <c r="AG24" s="81"/>
      <c r="AH24" s="4"/>
      <c r="AI24" s="15"/>
      <c r="AO24"/>
    </row>
    <row r="25" spans="1:44" ht="15.6">
      <c r="A25" s="39"/>
      <c r="B25" s="62">
        <f>+'Ark1'!C3334</f>
        <v>2022</v>
      </c>
      <c r="C25" s="62">
        <f>+'Ark1'!O3334</f>
        <v>11</v>
      </c>
      <c r="D25" s="3" t="str">
        <f t="shared" si="2"/>
        <v>Rogaland</v>
      </c>
      <c r="E25" s="62">
        <f>+'Ark1'!Q3334</f>
        <v>523</v>
      </c>
      <c r="F25" s="39"/>
      <c r="G25" s="336">
        <f>+'Ark1'!R3334</f>
        <v>414202</v>
      </c>
      <c r="H25" s="340">
        <f t="shared" si="7"/>
        <v>-20925</v>
      </c>
      <c r="I25" s="39"/>
      <c r="J25" s="75">
        <f>+'Ark1'!S3334</f>
        <v>412026</v>
      </c>
      <c r="K25" s="127">
        <f>+'Ark1'!AD3334</f>
        <v>28.146584557228753</v>
      </c>
      <c r="L25" s="127">
        <f t="shared" si="8"/>
        <v>-0.79444122294273356</v>
      </c>
      <c r="M25" s="127">
        <f>+'Ark1'!AE3334</f>
        <v>28.013067316535849</v>
      </c>
      <c r="N25" s="280"/>
      <c r="O25" s="281">
        <f>+'Ark1'!U3334</f>
        <v>60.773822525762945</v>
      </c>
      <c r="P25" s="63">
        <f t="shared" si="9"/>
        <v>0.12968520141169648</v>
      </c>
      <c r="Q25" s="39"/>
      <c r="R25" s="282">
        <f>+'Ark1'!W3334</f>
        <v>84.923028643824239</v>
      </c>
      <c r="S25" s="127">
        <f t="shared" si="10"/>
        <v>0.83522483800344105</v>
      </c>
      <c r="T25" s="283"/>
      <c r="U25" s="127">
        <f>+'Ark1'!X3334</f>
        <v>0.80154127696148258</v>
      </c>
      <c r="V25" s="127">
        <f t="shared" si="11"/>
        <v>-3.5455737703201429E-2</v>
      </c>
      <c r="W25" s="127">
        <f>+'Ark1'!Y3334</f>
        <v>1.6030825539229652</v>
      </c>
      <c r="X25" s="39"/>
      <c r="Y25" s="75">
        <f>+'Ark1'!Z3334</f>
        <v>41.379568423136526</v>
      </c>
      <c r="Z25" s="39"/>
      <c r="AA25" s="127">
        <f>+'Ark1'!AA3334</f>
        <v>9.2486347670025477</v>
      </c>
      <c r="AB25" s="63">
        <f>+'Ark1'!AB3334</f>
        <v>2.4087998234059431</v>
      </c>
      <c r="AC25" s="75">
        <f>+'Ark1'!AC3334</f>
        <v>-31.305560877518474</v>
      </c>
      <c r="AD25" s="75">
        <f t="shared" si="1"/>
        <v>791.97323135755255</v>
      </c>
      <c r="AE25" s="127">
        <f>+'Ark1'!T3334</f>
        <v>16.063606646032611</v>
      </c>
      <c r="AF25" s="127">
        <f>+'Ark1'!V3334</f>
        <v>92.174406006704132</v>
      </c>
      <c r="AG25" s="81"/>
      <c r="AH25" s="4"/>
      <c r="AI25" s="15"/>
      <c r="AO25"/>
    </row>
    <row r="26" spans="1:44" ht="15.6">
      <c r="A26" s="39"/>
      <c r="B26" s="62">
        <f>+'Ark1'!C3335</f>
        <v>2022</v>
      </c>
      <c r="C26" s="62">
        <f>+'Ark1'!O3335</f>
        <v>14</v>
      </c>
      <c r="D26" s="3" t="str">
        <f t="shared" si="2"/>
        <v>Vestland</v>
      </c>
      <c r="E26" s="62">
        <f>+'Ark1'!Q3335</f>
        <v>144</v>
      </c>
      <c r="F26" s="39"/>
      <c r="G26" s="336">
        <f>+'Ark1'!R3335</f>
        <v>50159.97</v>
      </c>
      <c r="H26" s="340">
        <f t="shared" si="7"/>
        <v>-1173.0299999999988</v>
      </c>
      <c r="I26" s="39"/>
      <c r="J26" s="75">
        <f>+'Ark1'!S3335</f>
        <v>50060.97</v>
      </c>
      <c r="K26" s="127">
        <f>+'Ark1'!AD3335</f>
        <v>3.4085587152960568</v>
      </c>
      <c r="L26" s="127">
        <f t="shared" si="8"/>
        <v>-5.6851178228773946E-3</v>
      </c>
      <c r="M26" s="127">
        <f>+'Ark1'!AE3335</f>
        <v>3.3445693619323316</v>
      </c>
      <c r="N26" s="280"/>
      <c r="O26" s="281">
        <f>+'Ark1'!U3335</f>
        <v>60.858970171772548</v>
      </c>
      <c r="P26" s="63">
        <f t="shared" si="9"/>
        <v>2.0865455030744329E-2</v>
      </c>
      <c r="Q26" s="39"/>
      <c r="R26" s="282">
        <f>+'Ark1'!W3335</f>
        <v>83.450775724082177</v>
      </c>
      <c r="S26" s="127">
        <f t="shared" si="10"/>
        <v>0.55615480024856367</v>
      </c>
      <c r="T26" s="283"/>
      <c r="U26" s="127">
        <f>+'Ark1'!X3335</f>
        <v>5.3708166093400793</v>
      </c>
      <c r="V26" s="127">
        <f t="shared" si="11"/>
        <v>1.3850764421961386</v>
      </c>
      <c r="W26" s="127">
        <f>+'Ark1'!Y3335</f>
        <v>10.741633218680159</v>
      </c>
      <c r="X26" s="39"/>
      <c r="Y26" s="75">
        <f>+'Ark1'!Z3335</f>
        <v>64.260405259413034</v>
      </c>
      <c r="Z26" s="39"/>
      <c r="AA26" s="127">
        <f>+'Ark1'!AA3335</f>
        <v>10.134632720636976</v>
      </c>
      <c r="AB26" s="63">
        <f>+'Ark1'!AB3335</f>
        <v>2.4684510982284724</v>
      </c>
      <c r="AC26" s="75">
        <f>+'Ark1'!AC3335</f>
        <v>-37.282497167172551</v>
      </c>
      <c r="AD26" s="75">
        <f t="shared" si="1"/>
        <v>348.333125</v>
      </c>
      <c r="AE26" s="127">
        <f>+'Ark1'!T3335</f>
        <v>16.138217187928944</v>
      </c>
      <c r="AF26" s="127">
        <f>+'Ark1'!V3335</f>
        <v>90.473619696744237</v>
      </c>
      <c r="AG26" s="81"/>
      <c r="AH26" s="4"/>
      <c r="AI26" s="15"/>
      <c r="AO26"/>
    </row>
    <row r="27" spans="1:44" ht="15.6">
      <c r="A27" s="39"/>
      <c r="B27" s="62">
        <f>+'Ark1'!C3336</f>
        <v>2022</v>
      </c>
      <c r="C27" s="62">
        <f>+'Ark1'!O3336</f>
        <v>15</v>
      </c>
      <c r="D27" s="3" t="str">
        <f t="shared" si="2"/>
        <v>Møre og Romsdal</v>
      </c>
      <c r="E27" s="62">
        <f>+'Ark1'!Q3336</f>
        <v>43</v>
      </c>
      <c r="F27" s="39"/>
      <c r="G27" s="336">
        <f>+'Ark1'!R3336</f>
        <v>26469</v>
      </c>
      <c r="H27" s="340">
        <f t="shared" si="7"/>
        <v>-840</v>
      </c>
      <c r="I27" s="39"/>
      <c r="J27" s="75">
        <f>+'Ark1'!S3336</f>
        <v>26448</v>
      </c>
      <c r="K27" s="127">
        <f>+'Ark1'!AD3336</f>
        <v>1.798668153812119</v>
      </c>
      <c r="L27" s="127">
        <f t="shared" si="8"/>
        <v>-1.7699189585792308E-2</v>
      </c>
      <c r="M27" s="127">
        <f>+'Ark1'!AE3336</f>
        <v>1.7971833949878373</v>
      </c>
      <c r="N27" s="280"/>
      <c r="O27" s="281">
        <f>+'Ark1'!U3336</f>
        <v>60.591160012099216</v>
      </c>
      <c r="P27" s="63">
        <f t="shared" si="9"/>
        <v>-1.1726752014062924E-2</v>
      </c>
      <c r="Q27" s="39"/>
      <c r="R27" s="282">
        <f>+'Ark1'!W3336</f>
        <v>84.876799001814717</v>
      </c>
      <c r="S27" s="127">
        <f t="shared" si="10"/>
        <v>0.50168305500760368</v>
      </c>
      <c r="T27" s="283"/>
      <c r="U27" s="127">
        <f>+'Ark1'!X3336</f>
        <v>3.2868638784993753</v>
      </c>
      <c r="V27" s="127">
        <f t="shared" si="11"/>
        <v>0.273205377638853</v>
      </c>
      <c r="W27" s="127">
        <f>+'Ark1'!Y3336</f>
        <v>6.5737277569987507</v>
      </c>
      <c r="X27" s="39"/>
      <c r="Y27" s="75">
        <f>+'Ark1'!Z3336</f>
        <v>76.066341758283244</v>
      </c>
      <c r="Z27" s="39"/>
      <c r="AA27" s="127">
        <f>+'Ark1'!AA3336</f>
        <v>9.9826847046612013</v>
      </c>
      <c r="AB27" s="63">
        <f>+'Ark1'!AB3336</f>
        <v>2.4033197353994296</v>
      </c>
      <c r="AC27" s="75">
        <f>+'Ark1'!AC3336</f>
        <v>-34.41811921094498</v>
      </c>
      <c r="AD27" s="75">
        <f t="shared" si="1"/>
        <v>615.55813953488371</v>
      </c>
      <c r="AE27" s="127">
        <f>+'Ark1'!T3336</f>
        <v>16.054403264195852</v>
      </c>
      <c r="AF27" s="127">
        <f>+'Ark1'!V3336</f>
        <v>91.986261067732983</v>
      </c>
      <c r="AG27" s="81"/>
      <c r="AH27" s="4"/>
      <c r="AI27" s="15"/>
      <c r="AO27"/>
    </row>
    <row r="28" spans="1:44">
      <c r="A28" s="39"/>
      <c r="B28">
        <f>+'Ark1'!C3337</f>
        <v>2022</v>
      </c>
      <c r="C28">
        <f>+'Ark1'!O3337</f>
        <v>16</v>
      </c>
      <c r="D28" s="3" t="str">
        <f t="shared" si="2"/>
        <v>Trøndelag</v>
      </c>
      <c r="E28">
        <f>+'Ark1'!Q3337</f>
        <v>322</v>
      </c>
      <c r="F28" s="39"/>
      <c r="G28" s="301">
        <f>+'Ark1'!R3337</f>
        <v>256325</v>
      </c>
      <c r="H28" s="340">
        <f t="shared" si="7"/>
        <v>-7434</v>
      </c>
      <c r="I28" s="39"/>
      <c r="J28" s="10">
        <f>+'Ark1'!S3337</f>
        <v>255894</v>
      </c>
      <c r="K28" s="100">
        <f>+'Ark1'!AD3337</f>
        <v>17.418248310321189</v>
      </c>
      <c r="L28" s="127">
        <f t="shared" si="8"/>
        <v>-0.12480468053492544</v>
      </c>
      <c r="M28" s="100">
        <f>+'Ark1'!AE3337</f>
        <v>17.098836153972925</v>
      </c>
      <c r="O28" s="1">
        <f>+'Ark1'!U3337</f>
        <v>60.995748239505424</v>
      </c>
      <c r="P28" s="63">
        <f t="shared" si="9"/>
        <v>-8.5152454124333588E-2</v>
      </c>
      <c r="Q28" s="39"/>
      <c r="R28" s="100">
        <f>+'Ark1'!W3337</f>
        <v>83.463362876816021</v>
      </c>
      <c r="S28" s="127">
        <f t="shared" si="10"/>
        <v>-3.0106297093254852E-2</v>
      </c>
      <c r="U28" s="100">
        <f>+'Ark1'!X3337</f>
        <v>2.1328391690237001</v>
      </c>
      <c r="V28" s="127">
        <f t="shared" si="11"/>
        <v>-7.9786750850124655E-2</v>
      </c>
      <c r="W28" s="100">
        <f>+'Ark1'!Y3337</f>
        <v>4.2656783380474002</v>
      </c>
      <c r="X28" s="39"/>
      <c r="Y28" s="10">
        <f>+'Ark1'!Z3337</f>
        <v>82.288500926558058</v>
      </c>
      <c r="Z28" s="39"/>
      <c r="AA28" s="100">
        <f>+'Ark1'!AA3337</f>
        <v>10.143372712406778</v>
      </c>
      <c r="AB28" s="1">
        <f>+'Ark1'!AB3337</f>
        <v>2.5051342575949005</v>
      </c>
      <c r="AC28" s="10">
        <f>+'Ark1'!AC3337</f>
        <v>-36.606538795266751</v>
      </c>
      <c r="AD28" s="10">
        <f t="shared" si="1"/>
        <v>796.04037267080741</v>
      </c>
      <c r="AE28" s="100">
        <f>+'Ark1'!T3337</f>
        <v>16.174309958061055</v>
      </c>
      <c r="AF28" s="100">
        <f>+'Ark1'!V3337</f>
        <v>90.483998948272315</v>
      </c>
      <c r="AG28" s="39"/>
      <c r="AH28" s="4"/>
      <c r="AI28" s="15"/>
      <c r="AO28"/>
    </row>
    <row r="29" spans="1:44">
      <c r="A29" s="39"/>
      <c r="B29">
        <f>+'Ark1'!C3338</f>
        <v>2022</v>
      </c>
      <c r="C29">
        <f>+'Ark1'!O3338</f>
        <v>18</v>
      </c>
      <c r="D29" s="3" t="str">
        <f t="shared" si="2"/>
        <v>Nordland</v>
      </c>
      <c r="E29">
        <f>+'Ark1'!Q3338</f>
        <v>104</v>
      </c>
      <c r="F29" s="39"/>
      <c r="G29" s="301">
        <f>+'Ark1'!R3338</f>
        <v>75216</v>
      </c>
      <c r="H29" s="340">
        <f t="shared" si="7"/>
        <v>4296.1100000000006</v>
      </c>
      <c r="I29" s="39"/>
      <c r="J29" s="10">
        <f>+'Ark1'!S3338</f>
        <v>75099</v>
      </c>
      <c r="K29" s="100">
        <f>+'Ark1'!AD3338</f>
        <v>5.1112102405505455</v>
      </c>
      <c r="L29" s="127">
        <f t="shared" si="8"/>
        <v>0.39420953772831968</v>
      </c>
      <c r="M29" s="100">
        <f>+'Ark1'!AE3338</f>
        <v>4.969640332180842</v>
      </c>
      <c r="O29" s="1">
        <f>+'Ark1'!U3338</f>
        <v>60.868826482376598</v>
      </c>
      <c r="P29" s="63">
        <f t="shared" si="9"/>
        <v>-6.3175361103056105E-2</v>
      </c>
      <c r="Q29" s="39"/>
      <c r="R29" s="100">
        <f>+'Ark1'!W3338</f>
        <v>82.657113676613292</v>
      </c>
      <c r="S29" s="127">
        <f t="shared" si="10"/>
        <v>0.82310848261045066</v>
      </c>
      <c r="U29" s="100">
        <f>+'Ark1'!X3338</f>
        <v>3.5564241650712627</v>
      </c>
      <c r="V29" s="127">
        <f t="shared" si="11"/>
        <v>-8.853354707408867E-2</v>
      </c>
      <c r="W29" s="100">
        <f>+'Ark1'!Y3338</f>
        <v>7.1128483301425254</v>
      </c>
      <c r="X29" s="39"/>
      <c r="Y29" s="10">
        <f>+'Ark1'!Z3338</f>
        <v>87.918793873643892</v>
      </c>
      <c r="Z29" s="39"/>
      <c r="AA29" s="100">
        <f>+'Ark1'!AA3338</f>
        <v>10.469126109478109</v>
      </c>
      <c r="AB29" s="1">
        <f>+'Ark1'!AB3338</f>
        <v>2.3980811250185394</v>
      </c>
      <c r="AC29" s="10">
        <f>+'Ark1'!AC3338</f>
        <v>-36.167487299634494</v>
      </c>
      <c r="AD29" s="10">
        <f t="shared" si="1"/>
        <v>723.23076923076928</v>
      </c>
      <c r="AE29" s="100">
        <f>+'Ark1'!T3338</f>
        <v>16.16508455647735</v>
      </c>
      <c r="AF29" s="100">
        <f>+'Ark1'!V3338</f>
        <v>89.606151515970524</v>
      </c>
      <c r="AG29" s="39"/>
      <c r="AH29" s="4"/>
      <c r="AI29" s="15"/>
      <c r="AO29"/>
    </row>
    <row r="30" spans="1:44">
      <c r="A30" s="39"/>
      <c r="B30">
        <f>+'Ark1'!C3339</f>
        <v>2022</v>
      </c>
      <c r="C30">
        <f>+'Ark1'!O3339</f>
        <v>54</v>
      </c>
      <c r="D30" s="3" t="str">
        <f t="shared" si="2"/>
        <v>Troms og Finnmark</v>
      </c>
      <c r="E30">
        <f>+'Ark1'!Q3339</f>
        <v>32</v>
      </c>
      <c r="F30" s="39"/>
      <c r="G30" s="301">
        <f>+'Ark1'!R3339</f>
        <v>8490.8799999999992</v>
      </c>
      <c r="H30" s="340">
        <f t="shared" si="7"/>
        <v>106.23999999999978</v>
      </c>
      <c r="I30" s="39"/>
      <c r="J30" s="10">
        <f>+'Ark1'!S3339</f>
        <v>8469.8799999999992</v>
      </c>
      <c r="K30" s="100">
        <f>+'Ark1'!AD3339</f>
        <v>0.57698724749103636</v>
      </c>
      <c r="L30" s="127">
        <f t="shared" si="8"/>
        <v>1.9310793496094547E-2</v>
      </c>
      <c r="M30" s="100">
        <f>+'Ark1'!AE3339</f>
        <v>0.56013187799679587</v>
      </c>
      <c r="O30" s="1">
        <f>+'Ark1'!U3339</f>
        <v>60.182182037998189</v>
      </c>
      <c r="P30" s="63">
        <f t="shared" si="9"/>
        <v>0.33894631766588645</v>
      </c>
      <c r="Q30" s="39"/>
      <c r="R30" s="100">
        <f>+'Ark1'!W3339</f>
        <v>82.604263578705002</v>
      </c>
      <c r="S30" s="127">
        <f t="shared" si="10"/>
        <v>-0.59468807392474332</v>
      </c>
      <c r="U30" s="100">
        <f>+'Ark1'!X3339</f>
        <v>0</v>
      </c>
      <c r="V30" s="127">
        <f t="shared" si="11"/>
        <v>0</v>
      </c>
      <c r="W30" s="100">
        <f>+'Ark1'!Y3339</f>
        <v>0</v>
      </c>
      <c r="X30" s="39"/>
      <c r="Y30" s="10">
        <f>+'Ark1'!Z3339</f>
        <v>56.177922665259679</v>
      </c>
      <c r="Z30" s="39"/>
      <c r="AA30" s="100">
        <f>+'Ark1'!AA3339</f>
        <v>9.9949693969460967</v>
      </c>
      <c r="AB30" s="1">
        <f>+'Ark1'!AB3339</f>
        <v>2.6063367821311592</v>
      </c>
      <c r="AC30" s="10">
        <f>+'Ark1'!AC3339</f>
        <v>-37.456826280677426</v>
      </c>
      <c r="AD30" s="10">
        <f t="shared" si="1"/>
        <v>265.33999999999997</v>
      </c>
      <c r="AE30" s="100">
        <f>+'Ark1'!T3339</f>
        <v>15.802618809828902</v>
      </c>
      <c r="AF30" s="100">
        <f>+'Ark1'!V3339</f>
        <v>89.559712967417852</v>
      </c>
      <c r="AG30" s="39"/>
      <c r="AH30" s="4"/>
      <c r="AI30" s="15"/>
    </row>
    <row r="31" spans="1:44">
      <c r="A31" s="39"/>
      <c r="B31" s="39"/>
      <c r="C31" s="39"/>
      <c r="D31" s="39"/>
      <c r="E31" s="39"/>
      <c r="F31" s="39"/>
      <c r="G31" s="307"/>
      <c r="H31" s="3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4"/>
      <c r="AI31" s="15"/>
    </row>
    <row r="32" spans="1:44">
      <c r="A32" s="39"/>
      <c r="B32" s="46">
        <f>+'Ark1'!C3340</f>
        <v>2021</v>
      </c>
      <c r="C32" s="46">
        <f>+'Ark1'!O3340</f>
        <v>1</v>
      </c>
      <c r="D32" s="47" t="str">
        <f t="shared" si="2"/>
        <v>Viken</v>
      </c>
      <c r="E32" s="46">
        <f>+'Ark1'!Q3340</f>
        <v>282</v>
      </c>
      <c r="F32" s="39"/>
      <c r="G32" s="335">
        <f>+'Ark1'!R3340</f>
        <v>174006</v>
      </c>
      <c r="H32" s="338">
        <f>+G32-G50</f>
        <v>-88425</v>
      </c>
      <c r="I32" s="39"/>
      <c r="J32" s="65">
        <f>+'Ark1'!S3340</f>
        <v>173388</v>
      </c>
      <c r="K32" s="99">
        <f>+'Ark1'!AD3340</f>
        <v>11.573430589010838</v>
      </c>
      <c r="L32" s="99"/>
      <c r="M32" s="99">
        <f>+'Ark1'!AE3340</f>
        <v>11.644654599822404</v>
      </c>
      <c r="N32" s="99"/>
      <c r="O32" s="48">
        <f>+'Ark1'!U3340</f>
        <v>60.707200036911438</v>
      </c>
      <c r="P32" s="48"/>
      <c r="Q32" s="39"/>
      <c r="R32" s="99">
        <f>+'Ark1'!W3340</f>
        <v>84.794715378227295</v>
      </c>
      <c r="S32" s="99"/>
      <c r="T32" s="99"/>
      <c r="U32" s="99">
        <f>+'Ark1'!X3340</f>
        <v>2.539567601117203</v>
      </c>
      <c r="V32" s="99"/>
      <c r="W32" s="99">
        <f>+'Ark1'!Y3340</f>
        <v>5.0791352022344061</v>
      </c>
      <c r="X32" s="39"/>
      <c r="Y32" s="65">
        <f>+'Ark1'!Z3340</f>
        <v>69.266002321759018</v>
      </c>
      <c r="Z32" s="39"/>
      <c r="AA32" s="99">
        <f>+'Ark1'!AA3340</f>
        <v>9.4212763469616316</v>
      </c>
      <c r="AB32" s="48">
        <f>+'Ark1'!AB3340</f>
        <v>2.6367649101890702</v>
      </c>
      <c r="AC32" s="65">
        <f>+'Ark1'!AC3340</f>
        <v>-27.574458106556591</v>
      </c>
      <c r="AD32" s="65">
        <f t="shared" si="1"/>
        <v>617.04255319148933</v>
      </c>
      <c r="AE32" s="99">
        <f>+'Ark1'!T3340</f>
        <v>16.011304207900874</v>
      </c>
      <c r="AF32" s="99">
        <f>+'Ark1'!V3340</f>
        <v>91.993539074095622</v>
      </c>
      <c r="AG32" s="39"/>
      <c r="AH32" s="4"/>
      <c r="AI32" s="15"/>
    </row>
    <row r="33" spans="1:41">
      <c r="A33" s="39"/>
      <c r="B33" s="46">
        <f>+'Ark1'!C3341</f>
        <v>2021</v>
      </c>
      <c r="C33" s="46">
        <f>+'Ark1'!O3341</f>
        <v>4</v>
      </c>
      <c r="D33" s="47" t="str">
        <f t="shared" si="2"/>
        <v>Innlandet</v>
      </c>
      <c r="E33" s="46">
        <f>+'Ark1'!Q3341</f>
        <v>451</v>
      </c>
      <c r="F33" s="39"/>
      <c r="G33" s="335">
        <f>+'Ark1'!R3341</f>
        <v>326773.90000000002</v>
      </c>
      <c r="H33" s="338">
        <f>+G33-G51</f>
        <v>254153.42000000004</v>
      </c>
      <c r="I33" s="39"/>
      <c r="J33" s="65">
        <f>+'Ark1'!S3341</f>
        <v>325780.90000000002</v>
      </c>
      <c r="K33" s="99">
        <f>+'Ark1'!AD3341</f>
        <v>21.734279564787236</v>
      </c>
      <c r="L33" s="99"/>
      <c r="M33" s="99">
        <f>+'Ark1'!AE3341</f>
        <v>22.090388332564142</v>
      </c>
      <c r="N33" s="99"/>
      <c r="O33" s="48">
        <f>+'Ark1'!U3341</f>
        <v>60.515003488540913</v>
      </c>
      <c r="P33" s="48"/>
      <c r="Q33" s="39"/>
      <c r="R33" s="99">
        <f>+'Ark1'!W3341</f>
        <v>85.612847990780352</v>
      </c>
      <c r="S33" s="99"/>
      <c r="T33" s="99"/>
      <c r="U33" s="99">
        <f>+'Ark1'!X3341</f>
        <v>1.1429921422732965</v>
      </c>
      <c r="V33" s="99"/>
      <c r="W33" s="99">
        <f>+'Ark1'!Y3341</f>
        <v>2.285984284546593</v>
      </c>
      <c r="X33" s="39"/>
      <c r="Y33" s="65">
        <f>+'Ark1'!Z3341</f>
        <v>59.111208086080303</v>
      </c>
      <c r="Z33" s="39"/>
      <c r="AA33" s="99">
        <f>+'Ark1'!AA3341</f>
        <v>9.125295988012164</v>
      </c>
      <c r="AB33" s="48">
        <f>+'Ark1'!AB3341</f>
        <v>2.670457077562737</v>
      </c>
      <c r="AC33" s="65">
        <f>+'Ark1'!AC3341</f>
        <v>-28.756920100304409</v>
      </c>
      <c r="AD33" s="65">
        <f t="shared" si="1"/>
        <v>724.55410199556547</v>
      </c>
      <c r="AE33" s="99">
        <f>+'Ark1'!T3341</f>
        <v>15.933780513070348</v>
      </c>
      <c r="AF33" s="99">
        <f>+'Ark1'!V3341</f>
        <v>92.845289659406845</v>
      </c>
      <c r="AG33" s="39"/>
      <c r="AH33" s="4"/>
      <c r="AI33" s="15"/>
    </row>
    <row r="34" spans="1:41">
      <c r="A34" s="39"/>
      <c r="B34" s="46">
        <f>+'Ark1'!C3342</f>
        <v>2021</v>
      </c>
      <c r="C34" s="46">
        <f>+'Ark1'!O3342</f>
        <v>8</v>
      </c>
      <c r="D34" s="47" t="str">
        <f t="shared" si="2"/>
        <v>Telemark/ Vestfold</v>
      </c>
      <c r="E34" s="46">
        <f>+'Ark1'!Q3342</f>
        <v>183</v>
      </c>
      <c r="F34" s="39"/>
      <c r="G34" s="335">
        <f>+'Ark1'!R3342</f>
        <v>117547</v>
      </c>
      <c r="H34" s="338">
        <f>+G34-G52</f>
        <v>110074.12</v>
      </c>
      <c r="I34" s="39"/>
      <c r="J34" s="65">
        <f>+'Ark1'!S3342</f>
        <v>117304</v>
      </c>
      <c r="K34" s="99">
        <f>+'Ark1'!AD3342</f>
        <v>7.8182479078104015</v>
      </c>
      <c r="L34" s="99"/>
      <c r="M34" s="99">
        <f>+'Ark1'!AE3342</f>
        <v>7.9331936819026652</v>
      </c>
      <c r="N34" s="99"/>
      <c r="O34" s="48">
        <f>+'Ark1'!U3342</f>
        <v>60.596373525199489</v>
      </c>
      <c r="P34" s="48"/>
      <c r="Q34" s="39"/>
      <c r="R34" s="99">
        <f>+'Ark1'!W3342</f>
        <v>85.387922747732347</v>
      </c>
      <c r="S34" s="99"/>
      <c r="T34" s="99"/>
      <c r="U34" s="99">
        <f>+'Ark1'!X3342</f>
        <v>2.7274196704296996</v>
      </c>
      <c r="V34" s="99"/>
      <c r="W34" s="99">
        <f>+'Ark1'!Y3342</f>
        <v>5.4548393408593991</v>
      </c>
      <c r="X34" s="39"/>
      <c r="Y34" s="65">
        <f>+'Ark1'!Z3342</f>
        <v>71.428449896637105</v>
      </c>
      <c r="Z34" s="39"/>
      <c r="AA34" s="99">
        <f>+'Ark1'!AA3342</f>
        <v>9.6281242301492771</v>
      </c>
      <c r="AB34" s="48">
        <f>+'Ark1'!AB3342</f>
        <v>2.6704405929852237</v>
      </c>
      <c r="AC34" s="65">
        <f>+'Ark1'!AC3342</f>
        <v>-30.234680806684448</v>
      </c>
      <c r="AD34" s="65">
        <f t="shared" si="1"/>
        <v>642.33333333333337</v>
      </c>
      <c r="AE34" s="99">
        <f>+'Ark1'!T3342</f>
        <v>15.98329178966711</v>
      </c>
      <c r="AF34" s="99">
        <f>+'Ark1'!V3342</f>
        <v>92.58611058383606</v>
      </c>
      <c r="AG34" s="39"/>
      <c r="AH34" s="4"/>
      <c r="AI34" s="15"/>
    </row>
    <row r="35" spans="1:41">
      <c r="A35" s="39"/>
      <c r="B35" s="46">
        <f>+'Ark1'!C3343</f>
        <v>2021</v>
      </c>
      <c r="C35" s="46">
        <f>+'Ark1'!O3343</f>
        <v>9</v>
      </c>
      <c r="D35" s="47" t="str">
        <f t="shared" si="2"/>
        <v>Agder</v>
      </c>
      <c r="E35" s="46">
        <f>+'Ark1'!Q3343</f>
        <v>121</v>
      </c>
      <c r="F35" s="39"/>
      <c r="G35" s="335">
        <f>+'Ark1'!R3343</f>
        <v>28334</v>
      </c>
      <c r="H35" s="338">
        <f t="shared" ref="H35:H41" si="12">+G35-G54</f>
        <v>-159612</v>
      </c>
      <c r="I35" s="39"/>
      <c r="J35" s="65">
        <f>+'Ark1'!S3343</f>
        <v>28212</v>
      </c>
      <c r="K35" s="99">
        <f>+'Ark1'!AD3343</f>
        <v>1.8845418106791323</v>
      </c>
      <c r="L35" s="99"/>
      <c r="M35" s="99">
        <f>+'Ark1'!AE3343</f>
        <v>1.8158585755438796</v>
      </c>
      <c r="N35" s="99"/>
      <c r="O35" s="48">
        <f>+'Ark1'!U3343</f>
        <v>60.813908974904294</v>
      </c>
      <c r="P35" s="48"/>
      <c r="Q35" s="39"/>
      <c r="R35" s="99">
        <f>+'Ark1'!W3343</f>
        <v>81.26608889834138</v>
      </c>
      <c r="S35" s="99"/>
      <c r="T35" s="99"/>
      <c r="U35" s="99">
        <f>+'Ark1'!X3343</f>
        <v>0</v>
      </c>
      <c r="V35" s="99"/>
      <c r="W35" s="99">
        <f>+'Ark1'!Y3343</f>
        <v>0</v>
      </c>
      <c r="X35" s="39"/>
      <c r="Y35" s="65">
        <f>+'Ark1'!Z3343</f>
        <v>80.122820639514359</v>
      </c>
      <c r="Z35" s="39"/>
      <c r="AA35" s="99">
        <f>+'Ark1'!AA3343</f>
        <v>10.740132363993395</v>
      </c>
      <c r="AB35" s="48">
        <f>+'Ark1'!AB3343</f>
        <v>2.49751771078044</v>
      </c>
      <c r="AC35" s="65">
        <f>+'Ark1'!AC3343</f>
        <v>-34.654829342395537</v>
      </c>
      <c r="AD35" s="65">
        <f t="shared" si="1"/>
        <v>234.16528925619835</v>
      </c>
      <c r="AE35" s="99">
        <f>+'Ark1'!T3343</f>
        <v>16.095221288910853</v>
      </c>
      <c r="AF35" s="99">
        <f>+'Ark1'!V3343</f>
        <v>88.16416609791905</v>
      </c>
      <c r="AG35" s="39"/>
      <c r="AH35" s="4"/>
      <c r="AI35" s="15"/>
    </row>
    <row r="36" spans="1:41">
      <c r="A36" s="39"/>
      <c r="B36" s="46">
        <f>+'Ark1'!C3344</f>
        <v>2021</v>
      </c>
      <c r="C36" s="46">
        <f>+'Ark1'!O3344</f>
        <v>11</v>
      </c>
      <c r="D36" s="47" t="str">
        <f t="shared" si="2"/>
        <v>Rogaland</v>
      </c>
      <c r="E36" s="46">
        <f>+'Ark1'!Q3344</f>
        <v>547</v>
      </c>
      <c r="F36" s="39"/>
      <c r="G36" s="335">
        <f>+'Ark1'!R3344</f>
        <v>435127</v>
      </c>
      <c r="H36" s="338">
        <f t="shared" si="12"/>
        <v>107610</v>
      </c>
      <c r="I36" s="39"/>
      <c r="J36" s="65">
        <f>+'Ark1'!S3344</f>
        <v>431970</v>
      </c>
      <c r="K36" s="99">
        <f>+'Ark1'!AD3344</f>
        <v>28.941025780171486</v>
      </c>
      <c r="L36" s="99"/>
      <c r="M36" s="99">
        <f>+'Ark1'!AE3344</f>
        <v>28.769040888130242</v>
      </c>
      <c r="N36" s="99"/>
      <c r="O36" s="48">
        <f>+'Ark1'!U3344</f>
        <v>60.644137324351249</v>
      </c>
      <c r="P36" s="48"/>
      <c r="Q36" s="39"/>
      <c r="R36" s="99">
        <f>+'Ark1'!W3344</f>
        <v>84.087803805820798</v>
      </c>
      <c r="S36" s="99"/>
      <c r="T36" s="99"/>
      <c r="U36" s="99">
        <f>+'Ark1'!X3344</f>
        <v>0.83699701466468401</v>
      </c>
      <c r="V36" s="99"/>
      <c r="W36" s="99">
        <f>+'Ark1'!Y3344</f>
        <v>1.673994029329368</v>
      </c>
      <c r="X36" s="39"/>
      <c r="Y36" s="65">
        <f>+'Ark1'!Z3344</f>
        <v>45.201975515194405</v>
      </c>
      <c r="Z36" s="39"/>
      <c r="AA36" s="99">
        <f>+'Ark1'!AA3344</f>
        <v>9.2753084119938372</v>
      </c>
      <c r="AB36" s="48">
        <f>+'Ark1'!AB3344</f>
        <v>2.5236387696550442</v>
      </c>
      <c r="AC36" s="65">
        <f>+'Ark1'!AC3344</f>
        <v>-28.436992997680495</v>
      </c>
      <c r="AD36" s="65">
        <f t="shared" si="1"/>
        <v>795.47897623400365</v>
      </c>
      <c r="AE36" s="99">
        <f>+'Ark1'!T3344</f>
        <v>15.95288272159622</v>
      </c>
      <c r="AF36" s="99">
        <f>+'Ark1'!V3344</f>
        <v>91.305704864795231</v>
      </c>
      <c r="AG36" s="39"/>
      <c r="AH36" s="4"/>
      <c r="AI36" s="15"/>
    </row>
    <row r="37" spans="1:41" ht="16.5" customHeight="1">
      <c r="A37" s="39"/>
      <c r="B37" s="46">
        <f>+'Ark1'!C3345</f>
        <v>2021</v>
      </c>
      <c r="C37" s="46">
        <f>+'Ark1'!O3345</f>
        <v>14</v>
      </c>
      <c r="D37" s="47" t="str">
        <f t="shared" si="2"/>
        <v>Vestland</v>
      </c>
      <c r="E37" s="46">
        <f>+'Ark1'!Q3345</f>
        <v>164</v>
      </c>
      <c r="F37" s="39"/>
      <c r="G37" s="335">
        <f>+'Ark1'!R3345</f>
        <v>51333</v>
      </c>
      <c r="H37" s="338">
        <f t="shared" si="12"/>
        <v>-70641</v>
      </c>
      <c r="I37" s="39"/>
      <c r="J37" s="65">
        <f>+'Ark1'!S3345</f>
        <v>51243</v>
      </c>
      <c r="K37" s="99">
        <f>+'Ark1'!AD3345</f>
        <v>3.4142438331189342</v>
      </c>
      <c r="L37" s="99"/>
      <c r="M37" s="99">
        <f>+'Ark1'!AE3345</f>
        <v>3.3643384926388742</v>
      </c>
      <c r="N37" s="99"/>
      <c r="O37" s="48">
        <f>+'Ark1'!U3345</f>
        <v>60.838104716741803</v>
      </c>
      <c r="P37" s="48"/>
      <c r="Q37" s="39"/>
      <c r="R37" s="99">
        <f>+'Ark1'!W3345</f>
        <v>82.894620923833614</v>
      </c>
      <c r="S37" s="99"/>
      <c r="T37" s="99"/>
      <c r="U37" s="99">
        <f>+'Ark1'!X3345</f>
        <v>3.9857401671439407</v>
      </c>
      <c r="V37" s="99"/>
      <c r="W37" s="99">
        <f>+'Ark1'!Y3345</f>
        <v>7.9714803342878815</v>
      </c>
      <c r="X37" s="39"/>
      <c r="Y37" s="65">
        <f>+'Ark1'!Z3345</f>
        <v>69.197202579237526</v>
      </c>
      <c r="Z37" s="39"/>
      <c r="AA37" s="99">
        <f>+'Ark1'!AA3345</f>
        <v>10.244526356851226</v>
      </c>
      <c r="AB37" s="48">
        <f>+'Ark1'!AB3345</f>
        <v>2.533043405759356</v>
      </c>
      <c r="AC37" s="65">
        <f>+'Ark1'!AC3345</f>
        <v>-35.314324232038743</v>
      </c>
      <c r="AD37" s="65">
        <f t="shared" si="1"/>
        <v>313.0060975609756</v>
      </c>
      <c r="AE37" s="99">
        <f>+'Ark1'!T3345</f>
        <v>16.123896908421479</v>
      </c>
      <c r="AF37" s="99">
        <f>+'Ark1'!V3345</f>
        <v>89.869412599948603</v>
      </c>
      <c r="AG37" s="39"/>
      <c r="AH37" s="4"/>
      <c r="AI37" s="15"/>
    </row>
    <row r="38" spans="1:41" ht="16.5" customHeight="1">
      <c r="A38" s="39"/>
      <c r="B38" s="46">
        <f>+'Ark1'!C3346</f>
        <v>2021</v>
      </c>
      <c r="C38" s="46">
        <f>+'Ark1'!O3346</f>
        <v>15</v>
      </c>
      <c r="D38" s="47" t="str">
        <f t="shared" si="2"/>
        <v>Møre og Romsdal</v>
      </c>
      <c r="E38" s="46">
        <f>+'Ark1'!Q3346</f>
        <v>50</v>
      </c>
      <c r="F38" s="39"/>
      <c r="G38" s="335">
        <f>+'Ark1'!R3346</f>
        <v>27309</v>
      </c>
      <c r="H38" s="338">
        <f t="shared" si="12"/>
        <v>-2829</v>
      </c>
      <c r="I38" s="39"/>
      <c r="J38" s="65">
        <f>+'Ark1'!S3346</f>
        <v>27297</v>
      </c>
      <c r="K38" s="99">
        <f>+'Ark1'!AD3346</f>
        <v>1.8163673433979113</v>
      </c>
      <c r="L38" s="99"/>
      <c r="M38" s="99">
        <f>+'Ark1'!AE3346</f>
        <v>1.8241816791678889</v>
      </c>
      <c r="N38" s="99"/>
      <c r="O38" s="48">
        <f>+'Ark1'!U3346</f>
        <v>60.602886764113279</v>
      </c>
      <c r="P38" s="48"/>
      <c r="Q38" s="39"/>
      <c r="R38" s="99">
        <f>+'Ark1'!W3346</f>
        <v>84.375115946807114</v>
      </c>
      <c r="S38" s="99"/>
      <c r="T38" s="99"/>
      <c r="U38" s="99">
        <f>+'Ark1'!X3346</f>
        <v>3.0136585008605223</v>
      </c>
      <c r="V38" s="99"/>
      <c r="W38" s="99">
        <f>+'Ark1'!Y3346</f>
        <v>6.0273170017210447</v>
      </c>
      <c r="X38" s="39"/>
      <c r="Y38" s="65">
        <f>+'Ark1'!Z3346</f>
        <v>75.330477132080986</v>
      </c>
      <c r="Z38" s="39"/>
      <c r="AA38" s="99">
        <f>+'Ark1'!AA3346</f>
        <v>9.7728904340903373</v>
      </c>
      <c r="AB38" s="48">
        <f>+'Ark1'!AB3346</f>
        <v>2.5850325715009905</v>
      </c>
      <c r="AC38" s="65">
        <f>+'Ark1'!AC3346</f>
        <v>-28.737354752702242</v>
      </c>
      <c r="AD38" s="65">
        <f t="shared" si="1"/>
        <v>546.17999999999995</v>
      </c>
      <c r="AE38" s="99">
        <f>+'Ark1'!T3346</f>
        <v>16.035702515654179</v>
      </c>
      <c r="AF38" s="99">
        <f>+'Ark1'!V3346</f>
        <v>91.43068396826358</v>
      </c>
      <c r="AG38" s="39"/>
      <c r="AH38" s="4"/>
      <c r="AI38" s="15"/>
    </row>
    <row r="39" spans="1:41">
      <c r="A39" s="39"/>
      <c r="B39" s="284">
        <f>+'Ark1'!C3347</f>
        <v>2021</v>
      </c>
      <c r="C39" s="284">
        <f>+'Ark1'!O3347</f>
        <v>16</v>
      </c>
      <c r="D39" s="47" t="str">
        <f t="shared" si="2"/>
        <v>Trøndelag</v>
      </c>
      <c r="E39" s="284">
        <f>+'Ark1'!Q3347</f>
        <v>331</v>
      </c>
      <c r="F39" s="39"/>
      <c r="G39" s="337">
        <f>+'Ark1'!R3347</f>
        <v>263759</v>
      </c>
      <c r="H39" s="341">
        <f t="shared" si="12"/>
        <v>-189480</v>
      </c>
      <c r="I39" s="39"/>
      <c r="J39" s="285">
        <f>+'Ark1'!S3347</f>
        <v>263397</v>
      </c>
      <c r="K39" s="286">
        <f>+'Ark1'!AD3347</f>
        <v>17.543052990856115</v>
      </c>
      <c r="L39" s="286"/>
      <c r="M39" s="286">
        <f>+'Ark1'!AE3347</f>
        <v>17.418153676975841</v>
      </c>
      <c r="N39" s="286"/>
      <c r="O39" s="287">
        <f>+'Ark1'!U3347</f>
        <v>61.080900693629758</v>
      </c>
      <c r="P39" s="287"/>
      <c r="Q39" s="39"/>
      <c r="R39" s="286">
        <f>+'Ark1'!W3347</f>
        <v>83.493469173909276</v>
      </c>
      <c r="S39" s="286"/>
      <c r="T39" s="286"/>
      <c r="U39" s="286">
        <f>+'Ark1'!X3347</f>
        <v>2.2126259198738247</v>
      </c>
      <c r="V39" s="286"/>
      <c r="W39" s="286">
        <f>+'Ark1'!Y3347</f>
        <v>4.4252518397476495</v>
      </c>
      <c r="X39" s="39"/>
      <c r="Y39" s="285">
        <f>+'Ark1'!Z3347</f>
        <v>84.182151130387979</v>
      </c>
      <c r="Z39" s="39"/>
      <c r="AA39" s="286">
        <f>+'Ark1'!AA3347</f>
        <v>9.9332347095642817</v>
      </c>
      <c r="AB39" s="287">
        <f>+'Ark1'!AB3347</f>
        <v>2.5819544069462568</v>
      </c>
      <c r="AC39" s="285">
        <f>+'Ark1'!AC3347</f>
        <v>-34.523388416036255</v>
      </c>
      <c r="AD39" s="285">
        <f t="shared" si="1"/>
        <v>796.85498489425981</v>
      </c>
      <c r="AE39" s="286">
        <f>+'Ark1'!T3347</f>
        <v>16.199090836710784</v>
      </c>
      <c r="AF39" s="286">
        <f>+'Ark1'!V3347</f>
        <v>90.509560168560455</v>
      </c>
      <c r="AG39" s="39"/>
      <c r="AH39" s="4"/>
      <c r="AI39" s="15"/>
    </row>
    <row r="40" spans="1:41" ht="17.25" customHeight="1">
      <c r="A40" s="39"/>
      <c r="B40" s="284">
        <f>+'Ark1'!C3348</f>
        <v>2021</v>
      </c>
      <c r="C40" s="284">
        <f>+'Ark1'!O3348</f>
        <v>18</v>
      </c>
      <c r="D40" s="47" t="str">
        <f t="shared" si="2"/>
        <v>Nordland</v>
      </c>
      <c r="E40" s="284">
        <f>+'Ark1'!Q3348</f>
        <v>110</v>
      </c>
      <c r="F40" s="39"/>
      <c r="G40" s="337">
        <f>+'Ark1'!R3348</f>
        <v>70919.89</v>
      </c>
      <c r="H40" s="341">
        <f t="shared" si="12"/>
        <v>17317.89</v>
      </c>
      <c r="I40" s="39"/>
      <c r="J40" s="285">
        <f>+'Ark1'!S3348</f>
        <v>70800.89</v>
      </c>
      <c r="K40" s="286">
        <f>+'Ark1'!AD3348</f>
        <v>4.7170007028222258</v>
      </c>
      <c r="L40" s="286"/>
      <c r="M40" s="286">
        <f>+'Ark1'!AE3348</f>
        <v>4.5889287175620801</v>
      </c>
      <c r="N40" s="286"/>
      <c r="O40" s="287">
        <f>+'Ark1'!U3348</f>
        <v>60.932001843479654</v>
      </c>
      <c r="P40" s="287"/>
      <c r="Q40" s="39"/>
      <c r="R40" s="286">
        <f>+'Ark1'!W3348</f>
        <v>81.834005194002842</v>
      </c>
      <c r="S40" s="286"/>
      <c r="T40" s="286"/>
      <c r="U40" s="286">
        <f>+'Ark1'!X3348</f>
        <v>3.6449577121453514</v>
      </c>
      <c r="V40" s="286"/>
      <c r="W40" s="286">
        <f>+'Ark1'!Y3348</f>
        <v>7.2899154242907027</v>
      </c>
      <c r="X40" s="39"/>
      <c r="Y40" s="285">
        <f>+'Ark1'!Z3348</f>
        <v>89.286658510045626</v>
      </c>
      <c r="Z40" s="39"/>
      <c r="AA40" s="286">
        <f>+'Ark1'!AA3348</f>
        <v>10.704205570298564</v>
      </c>
      <c r="AB40" s="287">
        <f>+'Ark1'!AB3348</f>
        <v>2.5489165254614639</v>
      </c>
      <c r="AC40" s="285">
        <f>+'Ark1'!AC3348</f>
        <v>-36.413463233482794</v>
      </c>
      <c r="AD40" s="285">
        <f t="shared" si="1"/>
        <v>644.72627272727277</v>
      </c>
      <c r="AE40" s="286">
        <f>+'Ark1'!T3348</f>
        <v>16.15084470661192</v>
      </c>
      <c r="AF40" s="286">
        <f>+'Ark1'!V3348</f>
        <v>88.719353491633356</v>
      </c>
      <c r="AG40" s="39"/>
      <c r="AH40" s="4"/>
      <c r="AI40" s="15"/>
    </row>
    <row r="41" spans="1:41">
      <c r="A41" s="39"/>
      <c r="B41" s="284">
        <f>+'Ark1'!C3349</f>
        <v>2021</v>
      </c>
      <c r="C41" s="284">
        <f>+'Ark1'!O3349</f>
        <v>54</v>
      </c>
      <c r="D41" s="47" t="str">
        <f t="shared" si="2"/>
        <v>Troms og Finnmark</v>
      </c>
      <c r="E41" s="284">
        <f>+'Ark1'!Q3349</f>
        <v>39</v>
      </c>
      <c r="F41" s="39"/>
      <c r="G41" s="337">
        <f>+'Ark1'!R3349</f>
        <v>8384.64</v>
      </c>
      <c r="H41" s="341">
        <f t="shared" si="12"/>
        <v>-21674.36</v>
      </c>
      <c r="I41" s="39"/>
      <c r="J41" s="285">
        <f>+'Ark1'!S3349</f>
        <v>8363.64</v>
      </c>
      <c r="K41" s="286">
        <f>+'Ark1'!AD3349</f>
        <v>0.55767645399494181</v>
      </c>
      <c r="L41" s="286"/>
      <c r="M41" s="286">
        <f>+'Ark1'!AE3349</f>
        <v>0.55112736093422787</v>
      </c>
      <c r="N41" s="286"/>
      <c r="O41" s="287">
        <f>+'Ark1'!U3349</f>
        <v>59.843235720332302</v>
      </c>
      <c r="P41" s="287"/>
      <c r="Q41" s="39"/>
      <c r="R41" s="286">
        <f>+'Ark1'!W3349</f>
        <v>83.198951652629745</v>
      </c>
      <c r="S41" s="286"/>
      <c r="T41" s="286"/>
      <c r="U41" s="286">
        <f>+'Ark1'!X3349</f>
        <v>0</v>
      </c>
      <c r="V41" s="286"/>
      <c r="W41" s="286">
        <f>+'Ark1'!Y3349</f>
        <v>0</v>
      </c>
      <c r="X41" s="39"/>
      <c r="Y41" s="285">
        <f>+'Ark1'!Z3349</f>
        <v>68.088790931989905</v>
      </c>
      <c r="Z41" s="39"/>
      <c r="AA41" s="286">
        <f>+'Ark1'!AA3349</f>
        <v>10.150908658005648</v>
      </c>
      <c r="AB41" s="287">
        <f>+'Ark1'!AB3349</f>
        <v>2.7665405906312261</v>
      </c>
      <c r="AC41" s="285">
        <f>+'Ark1'!AC3349</f>
        <v>-32.896170639948217</v>
      </c>
      <c r="AD41" s="285">
        <f t="shared" si="1"/>
        <v>214.99076923076922</v>
      </c>
      <c r="AE41" s="286">
        <f>+'Ark1'!T3349</f>
        <v>15.607138768032971</v>
      </c>
      <c r="AF41" s="286">
        <f>+'Ark1'!V3349</f>
        <v>90.224447676685244</v>
      </c>
      <c r="AG41" s="39"/>
      <c r="AH41" s="4"/>
      <c r="AI41" s="15"/>
    </row>
    <row r="42" spans="1:41">
      <c r="A42" s="39"/>
      <c r="B42" s="39"/>
      <c r="C42" s="39"/>
      <c r="D42" s="39"/>
      <c r="E42" s="39"/>
      <c r="F42" s="39"/>
      <c r="G42" s="307"/>
      <c r="H42" s="3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4"/>
      <c r="AI42" s="15"/>
    </row>
    <row r="43" spans="1:41">
      <c r="A43" s="39"/>
      <c r="B43">
        <f>+'Ark1'!C3350</f>
        <v>2020</v>
      </c>
      <c r="C43">
        <f>+'Ark1'!O3350</f>
        <v>1</v>
      </c>
      <c r="D43" s="3" t="str">
        <f t="shared" si="2"/>
        <v>Viken</v>
      </c>
      <c r="E43">
        <f>+'Ark1'!Q3350</f>
        <v>288</v>
      </c>
      <c r="G43" s="301">
        <f>+'Ark1'!R3350</f>
        <v>176983</v>
      </c>
      <c r="H43" s="342">
        <f>+G43-G61</f>
        <v>-92515</v>
      </c>
      <c r="I43" s="39"/>
      <c r="J43" s="10">
        <f>+'Ark1'!S3350</f>
        <v>176983</v>
      </c>
      <c r="K43" s="100">
        <f>+'Ark1'!AD3350</f>
        <v>11.723831332419664</v>
      </c>
      <c r="M43" s="100">
        <f>+'Ark1'!AE3350</f>
        <v>11.862427920032822</v>
      </c>
      <c r="O43" s="1">
        <f>+'Ark1'!U3350</f>
        <v>60.889859478028953</v>
      </c>
      <c r="P43" s="1"/>
      <c r="Q43" s="39"/>
      <c r="R43" s="100">
        <f>+'Ark1'!W3350</f>
        <v>82.514858432731501</v>
      </c>
      <c r="U43" s="100">
        <f>+'Ark1'!X3350</f>
        <v>1.9222185181627609</v>
      </c>
      <c r="W43" s="100">
        <f>+'Ark1'!Y3350</f>
        <v>3.8444370363255218</v>
      </c>
      <c r="X43" s="39"/>
      <c r="Y43" s="10">
        <f>+'Ark1'!Z3350</f>
        <v>37.55558443466321</v>
      </c>
      <c r="Z43" s="39"/>
      <c r="AA43" s="100">
        <f>+'Ark1'!AA3350</f>
        <v>9.570645720857577</v>
      </c>
      <c r="AB43" s="1">
        <f>+'Ark1'!AB3350</f>
        <v>3.5279814685498776</v>
      </c>
      <c r="AC43" s="10">
        <f>+'Ark1'!AC3350</f>
        <v>-7.2022848476586772</v>
      </c>
      <c r="AD43" s="10">
        <f t="shared" si="1"/>
        <v>614.52430555555554</v>
      </c>
      <c r="AE43" s="100">
        <f>+'Ark1'!T3350</f>
        <v>16.127661978834123</v>
      </c>
      <c r="AF43" s="100">
        <f>+'Ark1'!V3350</f>
        <v>89.398546514333589</v>
      </c>
      <c r="AG43" s="39"/>
      <c r="AH43" s="4"/>
      <c r="AI43" s="15"/>
    </row>
    <row r="44" spans="1:41">
      <c r="A44" s="39"/>
      <c r="B44">
        <f>+'Ark1'!C3351</f>
        <v>2020</v>
      </c>
      <c r="C44">
        <f>+'Ark1'!O3351</f>
        <v>4</v>
      </c>
      <c r="D44" s="3" t="str">
        <f t="shared" si="2"/>
        <v>Innlandet</v>
      </c>
      <c r="E44">
        <f>+'Ark1'!Q3351</f>
        <v>440</v>
      </c>
      <c r="G44" s="301">
        <f>+'Ark1'!R3351</f>
        <v>317478</v>
      </c>
      <c r="H44" s="342">
        <f>+G44-G62</f>
        <v>239386</v>
      </c>
      <c r="I44" s="39"/>
      <c r="J44" s="10">
        <f>+'Ark1'!S3351</f>
        <v>317478</v>
      </c>
      <c r="K44" s="100">
        <f>+'Ark1'!AD3351</f>
        <v>21.030599118299101</v>
      </c>
      <c r="M44" s="100">
        <f>+'Ark1'!AE3351</f>
        <v>21.372764645932275</v>
      </c>
      <c r="O44" s="1">
        <f>+'Ark1'!U3351</f>
        <v>60.560983753204944</v>
      </c>
      <c r="P44" s="1"/>
      <c r="Q44" s="39"/>
      <c r="R44" s="100">
        <f>+'Ark1'!W3351</f>
        <v>82.87760503090081</v>
      </c>
      <c r="U44" s="100">
        <f>+'Ark1'!X3351</f>
        <v>1.2041779272894502</v>
      </c>
      <c r="W44" s="100">
        <f>+'Ark1'!Y3351</f>
        <v>2.4083558545789003</v>
      </c>
      <c r="X44" s="39"/>
      <c r="Y44" s="10">
        <f>+'Ark1'!Z3351</f>
        <v>33.156313193355125</v>
      </c>
      <c r="Z44" s="39"/>
      <c r="AA44" s="100">
        <f>+'Ark1'!AA3351</f>
        <v>9.5175478031753613</v>
      </c>
      <c r="AB44" s="1">
        <f>+'Ark1'!AB3351</f>
        <v>3.960363401792339</v>
      </c>
      <c r="AC44" s="10">
        <f>+'Ark1'!AC3351</f>
        <v>-0.2418904976356458</v>
      </c>
      <c r="AD44" s="10">
        <f t="shared" si="1"/>
        <v>721.54090909090905</v>
      </c>
      <c r="AE44" s="100">
        <f>+'Ark1'!T3351</f>
        <v>15.989955209494829</v>
      </c>
      <c r="AF44" s="100">
        <f>+'Ark1'!V3351</f>
        <v>89.791554746371332</v>
      </c>
      <c r="AG44" s="39"/>
      <c r="AH44" s="4"/>
      <c r="AI44" s="15"/>
    </row>
    <row r="45" spans="1:41">
      <c r="A45" s="39"/>
      <c r="B45">
        <f>+'Ark1'!C3352</f>
        <v>2020</v>
      </c>
      <c r="C45">
        <f>+'Ark1'!O3352</f>
        <v>8</v>
      </c>
      <c r="D45" s="3" t="str">
        <f t="shared" si="2"/>
        <v>Telemark/ Vestfold</v>
      </c>
      <c r="E45">
        <f>+'Ark1'!Q3352</f>
        <v>181</v>
      </c>
      <c r="G45" s="301">
        <f>+'Ark1'!R3352</f>
        <v>119388</v>
      </c>
      <c r="H45" s="342">
        <f>+G45-G63</f>
        <v>111522</v>
      </c>
      <c r="I45" s="39"/>
      <c r="J45" s="10">
        <f>+'Ark1'!S3352</f>
        <v>119388</v>
      </c>
      <c r="K45" s="100">
        <f>+'Ark1'!AD3352</f>
        <v>7.9085831696542526</v>
      </c>
      <c r="M45" s="100">
        <f>+'Ark1'!AE3352</f>
        <v>7.9966118953814798</v>
      </c>
      <c r="O45" s="1">
        <f>+'Ark1'!U3352</f>
        <v>60.844247328039657</v>
      </c>
      <c r="P45" s="1"/>
      <c r="Q45" s="39"/>
      <c r="R45" s="100">
        <f>+'Ark1'!W3352</f>
        <v>82.45850688511419</v>
      </c>
      <c r="U45" s="100">
        <f>+'Ark1'!X3352</f>
        <v>1.3870740777967632</v>
      </c>
      <c r="W45" s="100">
        <f>+'Ark1'!Y3352</f>
        <v>2.7741481555935263</v>
      </c>
      <c r="X45" s="39"/>
      <c r="Y45" s="10">
        <f>+'Ark1'!Z3352</f>
        <v>43.71377357858411</v>
      </c>
      <c r="Z45" s="39"/>
      <c r="AA45" s="100">
        <f>+'Ark1'!AA3352</f>
        <v>10.015175380652794</v>
      </c>
      <c r="AB45" s="1">
        <f>+'Ark1'!AB3352</f>
        <v>3.5683462945916409</v>
      </c>
      <c r="AC45" s="10">
        <f>+'Ark1'!AC3352</f>
        <v>-8.4178556104593287</v>
      </c>
      <c r="AD45" s="10">
        <f t="shared" si="1"/>
        <v>659.60220994475139</v>
      </c>
      <c r="AE45" s="100">
        <f>+'Ark1'!T3352</f>
        <v>16.101191074479846</v>
      </c>
      <c r="AF45" s="100">
        <f>+'Ark1'!V3352</f>
        <v>89.337493916700126</v>
      </c>
      <c r="AG45" s="39"/>
      <c r="AH45" s="4"/>
      <c r="AI45" s="15"/>
      <c r="AO45"/>
    </row>
    <row r="46" spans="1:41">
      <c r="A46" s="39"/>
      <c r="B46">
        <f>+'Ark1'!C3353</f>
        <v>2020</v>
      </c>
      <c r="C46">
        <f>+'Ark1'!O3353</f>
        <v>9</v>
      </c>
      <c r="D46" s="3" t="str">
        <f t="shared" si="2"/>
        <v>Agder</v>
      </c>
      <c r="E46">
        <f>+'Ark1'!Q3353</f>
        <v>131</v>
      </c>
      <c r="G46" s="301">
        <f>+'Ark1'!R3353</f>
        <v>28867</v>
      </c>
      <c r="H46" s="342">
        <f>+G46-G65</f>
        <v>-173525</v>
      </c>
      <c r="I46" s="39"/>
      <c r="J46" s="10">
        <f>+'Ark1'!S3353</f>
        <v>28867</v>
      </c>
      <c r="K46" s="100">
        <f>+'Ark1'!AD3353</f>
        <v>1.9122279488592595</v>
      </c>
      <c r="M46" s="100">
        <f>+'Ark1'!AE3353</f>
        <v>1.8667983819975724</v>
      </c>
      <c r="O46" s="1">
        <f>+'Ark1'!U3353</f>
        <v>60.701700904146598</v>
      </c>
      <c r="P46" s="1"/>
      <c r="Q46" s="39"/>
      <c r="R46" s="100">
        <f>+'Ark1'!W3353</f>
        <v>79.61334811376328</v>
      </c>
      <c r="U46" s="100">
        <f>+'Ark1'!X3353</f>
        <v>3.4641632313714625E-3</v>
      </c>
      <c r="W46" s="100">
        <f>+'Ark1'!Y3353</f>
        <v>6.928326462742925E-3</v>
      </c>
      <c r="X46" s="39"/>
      <c r="Y46" s="10">
        <f>+'Ark1'!Z3353</f>
        <v>54.837703952610248</v>
      </c>
      <c r="Z46" s="39"/>
      <c r="AA46" s="100">
        <f>+'Ark1'!AA3353</f>
        <v>11.33103347572718</v>
      </c>
      <c r="AB46" s="1">
        <f>+'Ark1'!AB3353</f>
        <v>4.4228561798377539</v>
      </c>
      <c r="AC46" s="10">
        <f>+'Ark1'!AC3353</f>
        <v>4.7637687833910061</v>
      </c>
      <c r="AD46" s="10">
        <f t="shared" si="1"/>
        <v>220.35877862595419</v>
      </c>
      <c r="AE46" s="100">
        <f>+'Ark1'!T3353</f>
        <v>16.064502719368139</v>
      </c>
      <c r="AF46" s="100">
        <f>+'Ark1'!V3353</f>
        <v>86.254981705051577</v>
      </c>
      <c r="AG46" s="39"/>
      <c r="AH46" s="4"/>
      <c r="AI46" s="15"/>
      <c r="AO46"/>
    </row>
    <row r="47" spans="1:41">
      <c r="A47" s="39"/>
      <c r="B47">
        <f>+'Ark1'!C3354</f>
        <v>2020</v>
      </c>
      <c r="C47">
        <f>+'Ark1'!O3354</f>
        <v>11</v>
      </c>
      <c r="D47" s="3" t="str">
        <f t="shared" si="2"/>
        <v>Rogaland</v>
      </c>
      <c r="E47">
        <f>+'Ark1'!Q3354</f>
        <v>559</v>
      </c>
      <c r="G47" s="301">
        <f>+'Ark1'!R3354</f>
        <v>445615</v>
      </c>
      <c r="H47" s="342"/>
      <c r="I47" s="39"/>
      <c r="J47" s="10">
        <f>+'Ark1'!S3354</f>
        <v>445615</v>
      </c>
      <c r="K47" s="100">
        <f>+'Ark1'!AD3354</f>
        <v>29.518739648419256</v>
      </c>
      <c r="M47" s="100">
        <f>+'Ark1'!AE3354</f>
        <v>29.35780526751282</v>
      </c>
      <c r="O47" s="1">
        <f>+'Ark1'!U3354</f>
        <v>60.825091166141185</v>
      </c>
      <c r="P47" s="1"/>
      <c r="Q47" s="39"/>
      <c r="R47" s="100">
        <f>+'Ark1'!W3354</f>
        <v>81.106172862224</v>
      </c>
      <c r="U47" s="1">
        <f>+'Ark1'!X3354</f>
        <v>0.55990036242047503</v>
      </c>
      <c r="W47" s="1">
        <f>+'Ark1'!Y3354</f>
        <v>1.1198007248409501</v>
      </c>
      <c r="X47" s="39"/>
      <c r="Y47" s="1"/>
      <c r="Z47" s="39"/>
      <c r="AA47" s="100">
        <f>+'Ark1'!AA3354</f>
        <v>11.125598148599757</v>
      </c>
      <c r="AB47" s="1">
        <f>+'Ark1'!AB3354</f>
        <v>3.5515731117025782</v>
      </c>
      <c r="AC47" s="10">
        <f>+'Ark1'!AC3354</f>
        <v>-2.3754985760378795</v>
      </c>
      <c r="AD47" s="10">
        <f t="shared" ref="AD47:AD65" si="13">+G47/E47</f>
        <v>797.16457960644004</v>
      </c>
      <c r="AE47" s="100">
        <f>+'Ark1'!T3354</f>
        <v>15.939380406853452</v>
      </c>
      <c r="AF47" s="100">
        <f>+'Ark1'!V3354</f>
        <v>87.872343296021739</v>
      </c>
      <c r="AG47" s="39"/>
      <c r="AH47" s="4"/>
      <c r="AI47" s="15"/>
      <c r="AO47"/>
    </row>
    <row r="48" spans="1:41">
      <c r="A48" s="39"/>
      <c r="B48">
        <f>+'Ark1'!C3355</f>
        <v>2020</v>
      </c>
      <c r="C48">
        <f>+'Ark1'!O3355</f>
        <v>14</v>
      </c>
      <c r="D48" s="3" t="str">
        <f t="shared" si="2"/>
        <v>Vestland</v>
      </c>
      <c r="E48">
        <f>+'Ark1'!Q3355</f>
        <v>164</v>
      </c>
      <c r="G48" s="301">
        <f>+'Ark1'!R3355</f>
        <v>49585</v>
      </c>
      <c r="H48" s="342"/>
      <c r="I48" s="39"/>
      <c r="J48" s="10">
        <f>+'Ark1'!S3355</f>
        <v>49585</v>
      </c>
      <c r="K48" s="100">
        <f>+'Ark1'!AD3355</f>
        <v>3.2846441557552359</v>
      </c>
      <c r="M48" s="100">
        <f>+'Ark1'!AE3355</f>
        <v>3.2605410497618457</v>
      </c>
      <c r="O48" s="1">
        <f>+'Ark1'!U3355</f>
        <v>60.769002722597584</v>
      </c>
      <c r="P48" s="1"/>
      <c r="Q48" s="39"/>
      <c r="R48" s="100">
        <f>+'Ark1'!W3355</f>
        <v>80.952353534335018</v>
      </c>
      <c r="U48" s="1">
        <f>+'Ark1'!X3355</f>
        <v>1.0890390238983565</v>
      </c>
      <c r="W48" s="1">
        <f>+'Ark1'!Y3355</f>
        <v>2.178078047796713</v>
      </c>
      <c r="X48" s="39"/>
      <c r="Y48" s="1"/>
      <c r="Z48" s="39"/>
      <c r="AA48" s="100">
        <f>+'Ark1'!AA3355</f>
        <v>10.19170595801668</v>
      </c>
      <c r="AB48" s="1">
        <f>+'Ark1'!AB3355</f>
        <v>3.5040251338199155</v>
      </c>
      <c r="AC48" s="10">
        <f>+'Ark1'!AC3355</f>
        <v>-11.284777967386171</v>
      </c>
      <c r="AD48" s="10">
        <f t="shared" si="13"/>
        <v>302.34756097560978</v>
      </c>
      <c r="AE48" s="100">
        <f>+'Ark1'!T3355</f>
        <v>16.089321367348997</v>
      </c>
      <c r="AF48" s="100">
        <f>+'Ark1'!V3355</f>
        <v>87.705691803178894</v>
      </c>
      <c r="AG48" s="39"/>
      <c r="AH48" s="4"/>
      <c r="AI48" s="15"/>
      <c r="AO48"/>
    </row>
    <row r="49" spans="1:41">
      <c r="A49" s="39"/>
      <c r="B49">
        <f>+'Ark1'!C3356</f>
        <v>2020</v>
      </c>
      <c r="C49">
        <f>+'Ark1'!O3356</f>
        <v>15</v>
      </c>
      <c r="D49" s="3" t="str">
        <f t="shared" si="2"/>
        <v>Møre og Romsdal</v>
      </c>
      <c r="E49">
        <f>+'Ark1'!Q3356</f>
        <v>55</v>
      </c>
      <c r="G49" s="301">
        <f>+'Ark1'!R3356</f>
        <v>28282</v>
      </c>
      <c r="H49" s="342"/>
      <c r="I49" s="39"/>
      <c r="J49" s="10">
        <f>+'Ark1'!S3356</f>
        <v>28282</v>
      </c>
      <c r="K49" s="100">
        <f>+'Ark1'!AD3356</f>
        <v>1.8734759708191904</v>
      </c>
      <c r="M49" s="100">
        <f>+'Ark1'!AE3356</f>
        <v>1.8656526258329664</v>
      </c>
      <c r="O49" s="1">
        <f>+'Ark1'!U3356</f>
        <v>60.590021922070591</v>
      </c>
      <c r="P49" s="1"/>
      <c r="Q49" s="39"/>
      <c r="R49" s="100">
        <f>+'Ark1'!W3356</f>
        <v>81.210239374867228</v>
      </c>
      <c r="U49" s="1">
        <f>+'Ark1'!X3356</f>
        <v>2.9913018881267242</v>
      </c>
      <c r="W49" s="1">
        <f>+'Ark1'!Y3356</f>
        <v>5.9826037762534483</v>
      </c>
      <c r="X49" s="39"/>
      <c r="Y49" s="1"/>
      <c r="Z49" s="39"/>
      <c r="AA49" s="100">
        <f>+'Ark1'!AA3356</f>
        <v>10.519191471377541</v>
      </c>
      <c r="AB49" s="1">
        <f>+'Ark1'!AB3356</f>
        <v>4.1740359779113003</v>
      </c>
      <c r="AC49" s="10">
        <f>+'Ark1'!AC3356</f>
        <v>-1.009031300626134</v>
      </c>
      <c r="AD49" s="10">
        <f t="shared" si="13"/>
        <v>514.21818181818185</v>
      </c>
      <c r="AE49" s="100">
        <f>+'Ark1'!T3356</f>
        <v>16.028039035428897</v>
      </c>
      <c r="AF49" s="100">
        <f>+'Ark1'!V3356</f>
        <v>87.985091413723694</v>
      </c>
      <c r="AG49" s="39"/>
      <c r="AH49" s="4"/>
      <c r="AI49" s="15"/>
      <c r="AO49"/>
    </row>
    <row r="50" spans="1:41">
      <c r="A50" s="39"/>
      <c r="B50">
        <f>+'Ark1'!C3357</f>
        <v>2020</v>
      </c>
      <c r="C50">
        <f>+'Ark1'!O3357</f>
        <v>16</v>
      </c>
      <c r="D50" s="3" t="str">
        <f t="shared" si="2"/>
        <v>Trøndelag</v>
      </c>
      <c r="E50">
        <f>+'Ark1'!Q3357</f>
        <v>336</v>
      </c>
      <c r="G50" s="301">
        <f>+'Ark1'!R3357</f>
        <v>262431</v>
      </c>
      <c r="H50" s="342"/>
      <c r="I50" s="39"/>
      <c r="J50" s="10">
        <f>+'Ark1'!S3357</f>
        <v>262431</v>
      </c>
      <c r="K50" s="100">
        <f>+'Ark1'!AD3357</f>
        <v>17.384137348774875</v>
      </c>
      <c r="M50" s="100">
        <f>+'Ark1'!AE3357</f>
        <v>17.18793305011658</v>
      </c>
      <c r="O50" s="1">
        <f>+'Ark1'!U3357</f>
        <v>60.92936429004196</v>
      </c>
      <c r="P50" s="1"/>
      <c r="Q50" s="39"/>
      <c r="R50" s="100">
        <f>+'Ark1'!W3357</f>
        <v>80.63036817296711</v>
      </c>
      <c r="U50" s="1">
        <f>+'Ark1'!X3357</f>
        <v>2.1491363444105298</v>
      </c>
      <c r="W50" s="1">
        <f>+'Ark1'!Y3357</f>
        <v>4.2982726888210596</v>
      </c>
      <c r="X50" s="39"/>
      <c r="Y50" s="1"/>
      <c r="Z50" s="39"/>
      <c r="AA50" s="100">
        <f>+'Ark1'!AA3357</f>
        <v>9.7811279797578727</v>
      </c>
      <c r="AB50" s="1">
        <f>+'Ark1'!AB3357</f>
        <v>3.629952017475488</v>
      </c>
      <c r="AC50" s="10">
        <f>+'Ark1'!AC3357</f>
        <v>-12.160095311762738</v>
      </c>
      <c r="AD50" s="10">
        <f t="shared" si="13"/>
        <v>781.04464285714289</v>
      </c>
      <c r="AE50" s="100">
        <f>+'Ark1'!T3357</f>
        <v>16.125080497349781</v>
      </c>
      <c r="AF50" s="100">
        <f>+'Ark1'!V3357</f>
        <v>87.356845257820012</v>
      </c>
      <c r="AG50" s="39"/>
      <c r="AH50" s="4"/>
      <c r="AI50" s="15"/>
      <c r="AO50"/>
    </row>
    <row r="51" spans="1:41">
      <c r="A51" s="39"/>
      <c r="B51">
        <f>+'Ark1'!C3358</f>
        <v>2020</v>
      </c>
      <c r="C51">
        <f>+'Ark1'!O3358</f>
        <v>18</v>
      </c>
      <c r="D51" s="3" t="str">
        <f t="shared" si="2"/>
        <v>Nordland</v>
      </c>
      <c r="E51">
        <f>+'Ark1'!Q3358</f>
        <v>112</v>
      </c>
      <c r="G51" s="301">
        <f>+'Ark1'!R3358</f>
        <v>72620.479999999996</v>
      </c>
      <c r="H51" s="342"/>
      <c r="I51" s="39"/>
      <c r="J51" s="10">
        <f>+'Ark1'!S3358</f>
        <v>72620.479999999996</v>
      </c>
      <c r="K51" s="100">
        <f>+'Ark1'!AD3358</f>
        <v>4.8105764892636884</v>
      </c>
      <c r="M51" s="100">
        <f>+'Ark1'!AE3358</f>
        <v>4.6836479583703872</v>
      </c>
      <c r="O51" s="1">
        <f>+'Ark1'!U3358</f>
        <v>60.729328833959762</v>
      </c>
      <c r="P51" s="1"/>
      <c r="Q51" s="39"/>
      <c r="R51" s="100">
        <f>+'Ark1'!W3358</f>
        <v>79.399040463517281</v>
      </c>
      <c r="U51" s="1">
        <f>+'Ark1'!X3358</f>
        <v>3.4081294973539142</v>
      </c>
      <c r="W51" s="1">
        <f>+'Ark1'!Y3358</f>
        <v>6.8162589947078285</v>
      </c>
      <c r="X51" s="39"/>
      <c r="Y51" s="1"/>
      <c r="Z51" s="39"/>
      <c r="AA51" s="100">
        <f>+'Ark1'!AA3358</f>
        <v>11.189822709919316</v>
      </c>
      <c r="AB51" s="1">
        <f>+'Ark1'!AB3358</f>
        <v>4.9236522552446687</v>
      </c>
      <c r="AC51" s="10">
        <f>+'Ark1'!AC3358</f>
        <v>6.21609705767339</v>
      </c>
      <c r="AD51" s="10">
        <f t="shared" si="13"/>
        <v>648.39714285714285</v>
      </c>
      <c r="AE51" s="100">
        <f>+'Ark1'!T3358</f>
        <v>16.075522497234939</v>
      </c>
      <c r="AF51" s="100">
        <f>+'Ark1'!V3358</f>
        <v>86.022795735120411</v>
      </c>
      <c r="AG51" s="39"/>
      <c r="AH51" s="4"/>
      <c r="AI51" s="15"/>
      <c r="AO51"/>
    </row>
    <row r="52" spans="1:41">
      <c r="A52" s="39"/>
      <c r="B52">
        <f>+'Ark1'!C3359</f>
        <v>2020</v>
      </c>
      <c r="C52">
        <f>+'Ark1'!O3359</f>
        <v>54</v>
      </c>
      <c r="D52" s="3" t="str">
        <f t="shared" si="2"/>
        <v>Troms og Finnmark</v>
      </c>
      <c r="E52">
        <f>+'Ark1'!Q3359</f>
        <v>44</v>
      </c>
      <c r="G52" s="301">
        <f>+'Ark1'!R3359</f>
        <v>7472.88</v>
      </c>
      <c r="H52" s="342"/>
      <c r="I52" s="39"/>
      <c r="J52" s="10">
        <f>+'Ark1'!S3359</f>
        <v>7472.88</v>
      </c>
      <c r="K52" s="100">
        <f>+'Ark1'!AD3359</f>
        <v>0.49502372932661481</v>
      </c>
      <c r="M52" s="100">
        <f>+'Ark1'!AE3359</f>
        <v>0.49030608121849761</v>
      </c>
      <c r="O52" s="1">
        <f>+'Ark1'!U3359</f>
        <v>59.720172142467185</v>
      </c>
      <c r="P52" s="1"/>
      <c r="Q52" s="39"/>
      <c r="R52" s="100">
        <f>+'Ark1'!W3359</f>
        <v>80.773591975249118</v>
      </c>
      <c r="U52" s="1">
        <f>+'Ark1'!X3359</f>
        <v>0</v>
      </c>
      <c r="W52" s="1">
        <f>+'Ark1'!Y3359</f>
        <v>0</v>
      </c>
      <c r="X52" s="39"/>
      <c r="Y52" s="1"/>
      <c r="Z52" s="39"/>
      <c r="AA52" s="100">
        <f>+'Ark1'!AA3359</f>
        <v>9.9905359604820294</v>
      </c>
      <c r="AB52" s="1">
        <f>+'Ark1'!AB3359</f>
        <v>4.347910020087018</v>
      </c>
      <c r="AC52" s="10">
        <f>+'Ark1'!AC3359</f>
        <v>-2.3933975429867158</v>
      </c>
      <c r="AD52" s="10">
        <f t="shared" si="13"/>
        <v>169.83818181818182</v>
      </c>
      <c r="AE52" s="100">
        <f>+'Ark1'!T3359</f>
        <v>15.567754333001465</v>
      </c>
      <c r="AF52" s="100">
        <f>+'Ark1'!V3359</f>
        <v>87.51201730796231</v>
      </c>
      <c r="AG52" s="39"/>
      <c r="AH52" s="4"/>
      <c r="AI52" s="15"/>
      <c r="AO52"/>
    </row>
    <row r="53" spans="1:41">
      <c r="A53" s="39"/>
      <c r="B53" s="39"/>
      <c r="C53" s="39"/>
      <c r="D53" s="39"/>
      <c r="E53" s="39"/>
      <c r="F53" s="39"/>
      <c r="G53" s="307"/>
      <c r="H53" s="3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4"/>
      <c r="AI53" s="15"/>
      <c r="AO53"/>
    </row>
    <row r="54" spans="1:41">
      <c r="A54" s="39"/>
      <c r="B54" s="46">
        <f>+'Ark1'!C3360</f>
        <v>2019</v>
      </c>
      <c r="C54" s="46">
        <f>+'Ark1'!O3360</f>
        <v>1</v>
      </c>
      <c r="D54" s="47" t="str">
        <f t="shared" si="2"/>
        <v>Viken</v>
      </c>
      <c r="E54" s="46">
        <f>+'Ark1'!Q3360</f>
        <v>297</v>
      </c>
      <c r="F54" s="46"/>
      <c r="G54" s="335">
        <f>+'Ark1'!R3360</f>
        <v>187946</v>
      </c>
      <c r="H54" s="338"/>
      <c r="I54" s="39"/>
      <c r="J54" s="65">
        <f>+'Ark1'!S3360</f>
        <v>185214</v>
      </c>
      <c r="K54" s="99">
        <f>+'Ark1'!AD3360</f>
        <v>12.048021313175733</v>
      </c>
      <c r="L54" s="99"/>
      <c r="M54" s="99">
        <f>+'Ark1'!AE3360</f>
        <v>12.137570134010391</v>
      </c>
      <c r="N54" s="99"/>
      <c r="O54" s="48">
        <f>+'Ark1'!U3360</f>
        <v>60.885554007796394</v>
      </c>
      <c r="P54" s="48"/>
      <c r="Q54" s="39"/>
      <c r="R54" s="99">
        <f>+'Ark1'!W3360</f>
        <v>80.430152958200139</v>
      </c>
      <c r="S54" s="99"/>
      <c r="T54" s="99"/>
      <c r="U54" s="48">
        <f>+'Ark1'!X3360</f>
        <v>1.8196716078022404</v>
      </c>
      <c r="V54" s="99"/>
      <c r="W54" s="48">
        <f>+'Ark1'!Y3360</f>
        <v>3.6393432156044807</v>
      </c>
      <c r="X54" s="46"/>
      <c r="Y54" s="48"/>
      <c r="Z54" s="46"/>
      <c r="AA54" s="99">
        <f>+'Ark1'!AA3360</f>
        <v>8.8680842056754141</v>
      </c>
      <c r="AB54" s="48">
        <f>+'Ark1'!AB3360</f>
        <v>2.6313693177089226</v>
      </c>
      <c r="AC54" s="65">
        <f>+'Ark1'!AC3360</f>
        <v>-26.776735777534824</v>
      </c>
      <c r="AD54" s="65">
        <f t="shared" si="13"/>
        <v>632.81481481481478</v>
      </c>
      <c r="AE54" s="99">
        <f>+'Ark1'!T3360</f>
        <v>15.861837974737425</v>
      </c>
      <c r="AF54" s="99">
        <f>+'Ark1'!V3360</f>
        <v>87.517123964981437</v>
      </c>
      <c r="AG54" s="39"/>
      <c r="AH54" s="4"/>
      <c r="AI54" s="15"/>
      <c r="AO54"/>
    </row>
    <row r="55" spans="1:41">
      <c r="A55" s="39"/>
      <c r="B55" s="46">
        <f>+'Ark1'!C3361</f>
        <v>2019</v>
      </c>
      <c r="C55" s="46">
        <f>+'Ark1'!O3361</f>
        <v>4</v>
      </c>
      <c r="D55" s="47" t="str">
        <f t="shared" si="2"/>
        <v>Innlandet</v>
      </c>
      <c r="E55" s="46">
        <f>+'Ark1'!Q3361</f>
        <v>455</v>
      </c>
      <c r="F55" s="46"/>
      <c r="G55" s="335">
        <f>+'Ark1'!R3361</f>
        <v>327517</v>
      </c>
      <c r="H55" s="338"/>
      <c r="I55" s="39"/>
      <c r="J55" s="65">
        <f>+'Ark1'!S3361</f>
        <v>326444</v>
      </c>
      <c r="K55" s="99">
        <f>+'Ark1'!AD3361</f>
        <v>20.995029404336218</v>
      </c>
      <c r="L55" s="99"/>
      <c r="M55" s="99">
        <f>+'Ark1'!AE3361</f>
        <v>21.559630467663887</v>
      </c>
      <c r="N55" s="99"/>
      <c r="O55" s="48">
        <f>+'Ark1'!U3361</f>
        <v>60.631857225128982</v>
      </c>
      <c r="P55" s="48"/>
      <c r="Q55" s="39"/>
      <c r="R55" s="99">
        <f>+'Ark1'!W3361</f>
        <v>81.057569138964084</v>
      </c>
      <c r="S55" s="99"/>
      <c r="T55" s="99"/>
      <c r="U55" s="48">
        <f>+'Ark1'!X3361</f>
        <v>0.85797073129028412</v>
      </c>
      <c r="V55" s="99"/>
      <c r="W55" s="48">
        <f>+'Ark1'!Y3361</f>
        <v>1.7159414625805685</v>
      </c>
      <c r="X55" s="46"/>
      <c r="Y55" s="48"/>
      <c r="Z55" s="46"/>
      <c r="AA55" s="99">
        <f>+'Ark1'!AA3361</f>
        <v>8.8375852868776406</v>
      </c>
      <c r="AB55" s="48">
        <f>+'Ark1'!AB3361</f>
        <v>2.6597732195247894</v>
      </c>
      <c r="AC55" s="65">
        <f>+'Ark1'!AC3361</f>
        <v>-27.267095276136281</v>
      </c>
      <c r="AD55" s="65">
        <f t="shared" si="13"/>
        <v>719.81758241758246</v>
      </c>
      <c r="AE55" s="99">
        <f>+'Ark1'!T3361</f>
        <v>15.930101338251141</v>
      </c>
      <c r="AF55" s="99">
        <f>+'Ark1'!V3361</f>
        <v>87.922762852230889</v>
      </c>
      <c r="AG55" s="39"/>
      <c r="AH55" s="4"/>
      <c r="AI55" s="15"/>
      <c r="AO55"/>
    </row>
    <row r="56" spans="1:41">
      <c r="A56" s="39"/>
      <c r="B56" s="46">
        <f>+'Ark1'!C3362</f>
        <v>2019</v>
      </c>
      <c r="C56" s="46">
        <f>+'Ark1'!O3362</f>
        <v>8</v>
      </c>
      <c r="D56" s="47" t="str">
        <f t="shared" si="2"/>
        <v>Telemark/ Vestfold</v>
      </c>
      <c r="E56" s="46">
        <f>+'Ark1'!Q3362</f>
        <v>178</v>
      </c>
      <c r="F56" s="46"/>
      <c r="G56" s="335">
        <f>+'Ark1'!R3362</f>
        <v>121974</v>
      </c>
      <c r="H56" s="338"/>
      <c r="I56" s="39"/>
      <c r="J56" s="65">
        <f>+'Ark1'!S3362</f>
        <v>121622</v>
      </c>
      <c r="K56" s="99">
        <f>+'Ark1'!AD3362</f>
        <v>7.8189764701206563</v>
      </c>
      <c r="L56" s="99"/>
      <c r="M56" s="99">
        <f>+'Ark1'!AE3362</f>
        <v>7.9984195072463757</v>
      </c>
      <c r="N56" s="99"/>
      <c r="O56" s="48">
        <f>+'Ark1'!U3362</f>
        <v>60.663876601272811</v>
      </c>
      <c r="P56" s="48"/>
      <c r="Q56" s="39"/>
      <c r="R56" s="99">
        <f>+'Ark1'!W3362</f>
        <v>80.714765831839003</v>
      </c>
      <c r="S56" s="99"/>
      <c r="T56" s="99"/>
      <c r="U56" s="48">
        <f>+'Ark1'!X3362</f>
        <v>0.71080722121107798</v>
      </c>
      <c r="V56" s="99"/>
      <c r="W56" s="48">
        <f>+'Ark1'!Y3362</f>
        <v>1.421614442422156</v>
      </c>
      <c r="X56" s="46"/>
      <c r="Y56" s="48"/>
      <c r="Z56" s="46"/>
      <c r="AA56" s="99">
        <f>+'Ark1'!AA3362</f>
        <v>9.1977291625986641</v>
      </c>
      <c r="AB56" s="48">
        <f>+'Ark1'!AB3362</f>
        <v>2.6919223920535158</v>
      </c>
      <c r="AC56" s="65">
        <f>+'Ark1'!AC3362</f>
        <v>-26.297955004138259</v>
      </c>
      <c r="AD56" s="65">
        <f t="shared" si="13"/>
        <v>685.24719101123594</v>
      </c>
      <c r="AE56" s="99">
        <f>+'Ark1'!T3362</f>
        <v>15.936855395412133</v>
      </c>
      <c r="AF56" s="99">
        <f>+'Ark1'!V3362</f>
        <v>87.543899002705885</v>
      </c>
      <c r="AG56" s="39"/>
      <c r="AH56" s="4"/>
      <c r="AI56" s="15"/>
      <c r="AO56"/>
    </row>
    <row r="57" spans="1:41">
      <c r="A57" s="39"/>
      <c r="B57" s="46">
        <f>+'Ark1'!C3363</f>
        <v>2019</v>
      </c>
      <c r="C57" s="46">
        <f>+'Ark1'!O3363</f>
        <v>9</v>
      </c>
      <c r="D57" s="47" t="str">
        <f t="shared" si="2"/>
        <v>Agder</v>
      </c>
      <c r="E57" s="46">
        <f>+'Ark1'!Q3363</f>
        <v>101</v>
      </c>
      <c r="F57" s="46"/>
      <c r="G57" s="335">
        <f>+'Ark1'!R3363</f>
        <v>30138</v>
      </c>
      <c r="H57" s="338"/>
      <c r="I57" s="39"/>
      <c r="J57" s="65">
        <f>+'Ark1'!S3363</f>
        <v>29668</v>
      </c>
      <c r="K57" s="99">
        <f>+'Ark1'!AD3363</f>
        <v>1.9319552761776799</v>
      </c>
      <c r="L57" s="99"/>
      <c r="M57" s="99">
        <f>+'Ark1'!AE3363</f>
        <v>1.9154935890866212</v>
      </c>
      <c r="N57" s="99"/>
      <c r="O57" s="48">
        <f>+'Ark1'!U3363</f>
        <v>60.526358365916145</v>
      </c>
      <c r="P57" s="48"/>
      <c r="Q57" s="39"/>
      <c r="R57" s="99">
        <f>+'Ark1'!W3363</f>
        <v>79.241627342591741</v>
      </c>
      <c r="S57" s="99"/>
      <c r="T57" s="99"/>
      <c r="U57" s="48">
        <f>+'Ark1'!X3363</f>
        <v>0</v>
      </c>
      <c r="V57" s="99"/>
      <c r="W57" s="48">
        <f>+'Ark1'!Y3363</f>
        <v>0</v>
      </c>
      <c r="X57" s="46"/>
      <c r="Y57" s="48"/>
      <c r="Z57" s="46"/>
      <c r="AA57" s="99">
        <f>+'Ark1'!AA3363</f>
        <v>9.8563052104169113</v>
      </c>
      <c r="AB57" s="48">
        <f>+'Ark1'!AB3363</f>
        <v>2.595229466180335</v>
      </c>
      <c r="AC57" s="65">
        <f>+'Ark1'!AC3363</f>
        <v>-24.018385613091905</v>
      </c>
      <c r="AD57" s="65">
        <f t="shared" si="13"/>
        <v>298.39603960396039</v>
      </c>
      <c r="AE57" s="99">
        <f>+'Ark1'!T3363</f>
        <v>15.705421726723738</v>
      </c>
      <c r="AF57" s="99">
        <f>+'Ark1'!V3363</f>
        <v>86.297641899351859</v>
      </c>
      <c r="AG57" s="39"/>
      <c r="AH57" s="4"/>
      <c r="AI57" s="15"/>
      <c r="AO57"/>
    </row>
    <row r="58" spans="1:41">
      <c r="A58" s="39"/>
      <c r="B58" s="46">
        <f>+'Ark1'!C3364</f>
        <v>2019</v>
      </c>
      <c r="C58" s="46">
        <f>+'Ark1'!O3364</f>
        <v>11</v>
      </c>
      <c r="D58" s="47" t="str">
        <f t="shared" si="2"/>
        <v>Rogaland</v>
      </c>
      <c r="E58" s="46">
        <f>+'Ark1'!Q3364</f>
        <v>584</v>
      </c>
      <c r="F58" s="46"/>
      <c r="G58" s="335">
        <f>+'Ark1'!R3364</f>
        <v>453239</v>
      </c>
      <c r="H58" s="338"/>
      <c r="I58" s="39"/>
      <c r="J58" s="65">
        <f>+'Ark1'!S3364</f>
        <v>444404</v>
      </c>
      <c r="K58" s="99">
        <f>+'Ark1'!AD3364</f>
        <v>29.054266289053544</v>
      </c>
      <c r="L58" s="99"/>
      <c r="M58" s="99">
        <f>+'Ark1'!AE3364</f>
        <v>28.94956417897119</v>
      </c>
      <c r="N58" s="99"/>
      <c r="O58" s="48">
        <f>+'Ark1'!U3364</f>
        <v>60.79670750038251</v>
      </c>
      <c r="P58" s="48"/>
      <c r="Q58" s="39"/>
      <c r="R58" s="99">
        <f>+'Ark1'!W3364</f>
        <v>79.951206919829829</v>
      </c>
      <c r="S58" s="99"/>
      <c r="T58" s="99"/>
      <c r="U58" s="48">
        <f>+'Ark1'!X3364</f>
        <v>0.60961214723357893</v>
      </c>
      <c r="V58" s="99"/>
      <c r="W58" s="48">
        <f>+'Ark1'!Y3364</f>
        <v>1.2192242944671579</v>
      </c>
      <c r="X58" s="46"/>
      <c r="Y58" s="48"/>
      <c r="Z58" s="46"/>
      <c r="AA58" s="99">
        <f>+'Ark1'!AA3364</f>
        <v>9.1296655338501527</v>
      </c>
      <c r="AB58" s="48">
        <f>+'Ark1'!AB3364</f>
        <v>2.6787606116353166</v>
      </c>
      <c r="AC58" s="65">
        <f>+'Ark1'!AC3364</f>
        <v>-24.217878988969527</v>
      </c>
      <c r="AD58" s="65">
        <f t="shared" si="13"/>
        <v>776.09417808219177</v>
      </c>
      <c r="AE58" s="99">
        <f>+'Ark1'!T3364</f>
        <v>15.728064001553264</v>
      </c>
      <c r="AF58" s="99">
        <f>+'Ark1'!V3364</f>
        <v>87.230645467070801</v>
      </c>
      <c r="AG58" s="39"/>
      <c r="AH58" s="4"/>
      <c r="AI58" s="15"/>
      <c r="AO58"/>
    </row>
    <row r="59" spans="1:41">
      <c r="A59" s="39"/>
      <c r="B59" s="46">
        <f>+'Ark1'!C3365</f>
        <v>2019</v>
      </c>
      <c r="C59" s="46">
        <f>+'Ark1'!O3365</f>
        <v>14</v>
      </c>
      <c r="D59" s="47" t="str">
        <f t="shared" si="2"/>
        <v>Vestland</v>
      </c>
      <c r="E59" s="46">
        <f>+'Ark1'!Q3365</f>
        <v>170</v>
      </c>
      <c r="F59" s="46"/>
      <c r="G59" s="335">
        <f>+'Ark1'!R3365</f>
        <v>53602</v>
      </c>
      <c r="H59" s="338"/>
      <c r="I59" s="39"/>
      <c r="J59" s="65">
        <f>+'Ark1'!S3365</f>
        <v>53284</v>
      </c>
      <c r="K59" s="99">
        <f>+'Ark1'!AD3365</f>
        <v>3.4360829090741256</v>
      </c>
      <c r="L59" s="99"/>
      <c r="M59" s="99">
        <f>+'Ark1'!AE3365</f>
        <v>3.3684541280882399</v>
      </c>
      <c r="N59" s="99"/>
      <c r="O59" s="48">
        <f>+'Ark1'!U3365</f>
        <v>60.83274528939269</v>
      </c>
      <c r="P59" s="48"/>
      <c r="Q59" s="39"/>
      <c r="R59" s="99">
        <f>+'Ark1'!W3365</f>
        <v>77.588038247879027</v>
      </c>
      <c r="S59" s="99"/>
      <c r="T59" s="99"/>
      <c r="U59" s="48">
        <f>+'Ark1'!X3365</f>
        <v>0.45707249729487698</v>
      </c>
      <c r="V59" s="99"/>
      <c r="W59" s="48">
        <f>+'Ark1'!Y3365</f>
        <v>0.91414499458975396</v>
      </c>
      <c r="X59" s="46"/>
      <c r="Y59" s="48"/>
      <c r="Z59" s="46"/>
      <c r="AA59" s="99">
        <f>+'Ark1'!AA3365</f>
        <v>10.029285200492156</v>
      </c>
      <c r="AB59" s="48">
        <f>+'Ark1'!AB3365</f>
        <v>2.699614428407223</v>
      </c>
      <c r="AC59" s="65">
        <f>+'Ark1'!AC3365</f>
        <v>-30.68068738900158</v>
      </c>
      <c r="AD59" s="65">
        <f t="shared" si="13"/>
        <v>315.30588235294118</v>
      </c>
      <c r="AE59" s="99">
        <f>+'Ark1'!T3365</f>
        <v>15.98082161113391</v>
      </c>
      <c r="AF59" s="99">
        <f>+'Ark1'!V3365</f>
        <v>84.319408304795019</v>
      </c>
      <c r="AG59" s="39"/>
      <c r="AH59" s="4"/>
      <c r="AI59" s="15"/>
      <c r="AO59"/>
    </row>
    <row r="60" spans="1:41">
      <c r="A60" s="39"/>
      <c r="B60" s="46">
        <f>+'Ark1'!C3366</f>
        <v>2019</v>
      </c>
      <c r="C60" s="46">
        <f>+'Ark1'!O3366</f>
        <v>15</v>
      </c>
      <c r="D60" s="47" t="str">
        <f t="shared" si="2"/>
        <v>Møre og Romsdal</v>
      </c>
      <c r="E60" s="46">
        <f>+'Ark1'!Q3366</f>
        <v>59</v>
      </c>
      <c r="F60" s="46"/>
      <c r="G60" s="335">
        <f>+'Ark1'!R3366</f>
        <v>30059</v>
      </c>
      <c r="H60" s="338"/>
      <c r="I60" s="39"/>
      <c r="J60" s="65">
        <f>+'Ark1'!S3366</f>
        <v>30012</v>
      </c>
      <c r="K60" s="99">
        <f>+'Ark1'!AD3366</f>
        <v>1.9268910892104611</v>
      </c>
      <c r="L60" s="99"/>
      <c r="M60" s="99">
        <f>+'Ark1'!AE3366</f>
        <v>1.9244246426818323</v>
      </c>
      <c r="N60" s="99"/>
      <c r="O60" s="48">
        <f>+'Ark1'!U3366</f>
        <v>60.78828468612555</v>
      </c>
      <c r="P60" s="48"/>
      <c r="Q60" s="39"/>
      <c r="R60" s="99">
        <f>+'Ark1'!W3366</f>
        <v>78.698585232573294</v>
      </c>
      <c r="S60" s="99"/>
      <c r="T60" s="99"/>
      <c r="U60" s="48">
        <f>+'Ark1'!X3366</f>
        <v>3.073954556039789</v>
      </c>
      <c r="V60" s="99"/>
      <c r="W60" s="48">
        <f>+'Ark1'!Y3366</f>
        <v>6.1479091120795779</v>
      </c>
      <c r="X60" s="46"/>
      <c r="Y60" s="48"/>
      <c r="Z60" s="46"/>
      <c r="AA60" s="99">
        <f>+'Ark1'!AA3366</f>
        <v>9.9464397067074088</v>
      </c>
      <c r="AB60" s="48">
        <f>+'Ark1'!AB3366</f>
        <v>2.7059619000642781</v>
      </c>
      <c r="AC60" s="65">
        <f>+'Ark1'!AC3366</f>
        <v>-26.430675256763045</v>
      </c>
      <c r="AD60" s="65">
        <f t="shared" si="13"/>
        <v>509.47457627118644</v>
      </c>
      <c r="AE60" s="99">
        <f>+'Ark1'!T3366</f>
        <v>16.008316976612662</v>
      </c>
      <c r="AF60" s="99">
        <f>+'Ark1'!V3366</f>
        <v>85.325286281297792</v>
      </c>
      <c r="AG60" s="39"/>
      <c r="AH60" s="4"/>
      <c r="AI60" s="15"/>
      <c r="AO60"/>
    </row>
    <row r="61" spans="1:41">
      <c r="A61" s="39"/>
      <c r="B61" s="46">
        <f>+'Ark1'!C3367</f>
        <v>2019</v>
      </c>
      <c r="C61" s="46">
        <f>+'Ark1'!O3367</f>
        <v>16</v>
      </c>
      <c r="D61" s="47" t="str">
        <f t="shared" si="2"/>
        <v>Trøndelag</v>
      </c>
      <c r="E61" s="46">
        <f>+'Ark1'!Q3367</f>
        <v>359</v>
      </c>
      <c r="F61" s="46"/>
      <c r="G61" s="335">
        <f>+'Ark1'!R3367</f>
        <v>269498</v>
      </c>
      <c r="H61" s="338"/>
      <c r="I61" s="39"/>
      <c r="J61" s="65">
        <f>+'Ark1'!S3367</f>
        <v>265870</v>
      </c>
      <c r="K61" s="99">
        <f>+'Ark1'!AD3367</f>
        <v>17.275800750525331</v>
      </c>
      <c r="L61" s="99"/>
      <c r="M61" s="99">
        <f>+'Ark1'!AE3367</f>
        <v>16.845066997682988</v>
      </c>
      <c r="N61" s="99"/>
      <c r="O61" s="48">
        <f>+'Ark1'!U3367</f>
        <v>61.125629066837185</v>
      </c>
      <c r="P61" s="48"/>
      <c r="Q61" s="39"/>
      <c r="R61" s="99">
        <f>+'Ark1'!W3367</f>
        <v>77.761451837362685</v>
      </c>
      <c r="S61" s="99"/>
      <c r="T61" s="99"/>
      <c r="U61" s="48">
        <f>+'Ark1'!X3367</f>
        <v>2.4842484916400123</v>
      </c>
      <c r="V61" s="99"/>
      <c r="W61" s="48">
        <f>+'Ark1'!Y3367</f>
        <v>4.9684969832800245</v>
      </c>
      <c r="X61" s="46"/>
      <c r="Y61" s="48"/>
      <c r="Z61" s="46"/>
      <c r="AA61" s="99">
        <f>+'Ark1'!AA3367</f>
        <v>9.6618330270935715</v>
      </c>
      <c r="AB61" s="48">
        <f>+'Ark1'!AB3367</f>
        <v>2.8411902293763993</v>
      </c>
      <c r="AC61" s="65">
        <f>+'Ark1'!AC3367</f>
        <v>-31.792696527099174</v>
      </c>
      <c r="AD61" s="65">
        <f t="shared" si="13"/>
        <v>750.69080779944295</v>
      </c>
      <c r="AE61" s="99">
        <f>+'Ark1'!T3367</f>
        <v>15.904726565688796</v>
      </c>
      <c r="AF61" s="99">
        <f>+'Ark1'!V3367</f>
        <v>84.67112345369226</v>
      </c>
      <c r="AG61" s="39"/>
      <c r="AH61" s="4"/>
      <c r="AI61" s="15"/>
      <c r="AO61"/>
    </row>
    <row r="62" spans="1:41">
      <c r="A62" s="39"/>
      <c r="B62" s="46">
        <f>+'Ark1'!C3368</f>
        <v>2019</v>
      </c>
      <c r="C62" s="46">
        <f>+'Ark1'!O3368</f>
        <v>18</v>
      </c>
      <c r="D62" s="47" t="str">
        <f t="shared" si="2"/>
        <v>Nordland</v>
      </c>
      <c r="E62" s="46">
        <f>+'Ark1'!Q3368</f>
        <v>111</v>
      </c>
      <c r="F62" s="46"/>
      <c r="G62" s="335">
        <f>+'Ark1'!R3368</f>
        <v>78092</v>
      </c>
      <c r="H62" s="338"/>
      <c r="I62" s="39"/>
      <c r="J62" s="65">
        <f>+'Ark1'!S3368</f>
        <v>76711</v>
      </c>
      <c r="K62" s="99">
        <f>+'Ark1'!AD3368</f>
        <v>5.0059808689119194</v>
      </c>
      <c r="L62" s="99"/>
      <c r="M62" s="99">
        <f>+'Ark1'!AE3368</f>
        <v>4.7948634219024049</v>
      </c>
      <c r="N62" s="99"/>
      <c r="O62" s="48">
        <f>+'Ark1'!U3368</f>
        <v>60.911668469971694</v>
      </c>
      <c r="P62" s="48"/>
      <c r="Q62" s="39"/>
      <c r="R62" s="99">
        <f>+'Ark1'!W3368</f>
        <v>76.714869445060359</v>
      </c>
      <c r="S62" s="99"/>
      <c r="T62" s="99"/>
      <c r="U62" s="48">
        <f>+'Ark1'!X3368</f>
        <v>3.0937868155508874</v>
      </c>
      <c r="V62" s="99"/>
      <c r="W62" s="48">
        <f>+'Ark1'!Y3368</f>
        <v>6.1875736311017748</v>
      </c>
      <c r="X62" s="46"/>
      <c r="Y62" s="48"/>
      <c r="Z62" s="46"/>
      <c r="AA62" s="99">
        <f>+'Ark1'!AA3368</f>
        <v>10.924660029731482</v>
      </c>
      <c r="AB62" s="48">
        <f>+'Ark1'!AB3368</f>
        <v>2.7848728898436841</v>
      </c>
      <c r="AC62" s="65">
        <f>+'Ark1'!AC3368</f>
        <v>-33.195982603030053</v>
      </c>
      <c r="AD62" s="65">
        <f t="shared" si="13"/>
        <v>703.53153153153153</v>
      </c>
      <c r="AE62" s="99">
        <f>+'Ark1'!T3368</f>
        <v>15.76089740306305</v>
      </c>
      <c r="AF62" s="99">
        <f>+'Ark1'!V3368</f>
        <v>83.651721458032554</v>
      </c>
      <c r="AG62" s="39"/>
      <c r="AH62" s="4"/>
      <c r="AI62" s="15"/>
      <c r="AO62"/>
    </row>
    <row r="63" spans="1:41">
      <c r="A63" s="39"/>
      <c r="B63" s="46">
        <f>+'Ark1'!C3369</f>
        <v>2019</v>
      </c>
      <c r="C63" s="46">
        <f>+'Ark1'!O3369</f>
        <v>54</v>
      </c>
      <c r="D63" s="47" t="str">
        <f t="shared" si="2"/>
        <v>Troms og Finnmark</v>
      </c>
      <c r="E63" s="46">
        <f>+'Ark1'!Q3369</f>
        <v>34</v>
      </c>
      <c r="F63" s="46"/>
      <c r="G63" s="335">
        <f>+'Ark1'!R3369</f>
        <v>7866</v>
      </c>
      <c r="H63" s="338"/>
      <c r="I63" s="39"/>
      <c r="J63" s="65">
        <f>+'Ark1'!S3369</f>
        <v>7837</v>
      </c>
      <c r="K63" s="99">
        <f>+'Ark1'!AD3369</f>
        <v>0.50423917321698963</v>
      </c>
      <c r="L63" s="99"/>
      <c r="M63" s="99">
        <f>+'Ark1'!AE3369</f>
        <v>0.50294355523685219</v>
      </c>
      <c r="N63" s="99"/>
      <c r="O63" s="48">
        <f>+'Ark1'!U3369</f>
        <v>60.632002041597552</v>
      </c>
      <c r="P63" s="48"/>
      <c r="Q63" s="39"/>
      <c r="R63" s="99">
        <f>+'Ark1'!W3369</f>
        <v>78.764469822636414</v>
      </c>
      <c r="S63" s="99"/>
      <c r="T63" s="99"/>
      <c r="U63" s="48">
        <f>+'Ark1'!X3369</f>
        <v>0</v>
      </c>
      <c r="V63" s="99"/>
      <c r="W63" s="48">
        <f>+'Ark1'!Y3369</f>
        <v>0</v>
      </c>
      <c r="X63" s="46"/>
      <c r="Y63" s="48"/>
      <c r="Z63" s="46"/>
      <c r="AA63" s="99">
        <f>+'Ark1'!AA3369</f>
        <v>9.7315200598225466</v>
      </c>
      <c r="AB63" s="48">
        <f>+'Ark1'!AB3369</f>
        <v>2.8597137490575739</v>
      </c>
      <c r="AC63" s="65">
        <f>+'Ark1'!AC3369</f>
        <v>-26.575659080306504</v>
      </c>
      <c r="AD63" s="65">
        <f t="shared" si="13"/>
        <v>231.35294117647058</v>
      </c>
      <c r="AE63" s="99">
        <f>+'Ark1'!T3369</f>
        <v>15.855326722603611</v>
      </c>
      <c r="AF63" s="99">
        <f>+'Ark1'!V3369</f>
        <v>85.416573409104245</v>
      </c>
      <c r="AG63" s="39"/>
      <c r="AH63" s="4"/>
      <c r="AI63" s="15"/>
      <c r="AO63"/>
    </row>
    <row r="64" spans="1:41">
      <c r="A64" s="39"/>
      <c r="B64" s="39"/>
      <c r="C64" s="39"/>
      <c r="D64" s="39"/>
      <c r="E64" s="39"/>
      <c r="F64" s="39"/>
      <c r="G64" s="307"/>
      <c r="H64" s="3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4"/>
      <c r="AI64" s="15"/>
      <c r="AO64"/>
    </row>
    <row r="65" spans="1:41">
      <c r="A65" s="39"/>
      <c r="B65" s="62">
        <f>+'Ark1'!C3370</f>
        <v>2018</v>
      </c>
      <c r="C65" s="62">
        <f>+'Ark1'!O3370</f>
        <v>1</v>
      </c>
      <c r="D65" s="3" t="str">
        <f t="shared" si="2"/>
        <v>Viken</v>
      </c>
      <c r="E65" s="62">
        <f>+'Ark1'!Q3370</f>
        <v>333</v>
      </c>
      <c r="F65" s="62"/>
      <c r="G65" s="336">
        <f>+'Ark1'!R3370</f>
        <v>202392</v>
      </c>
      <c r="H65" s="340"/>
      <c r="I65" s="62"/>
      <c r="J65" s="75">
        <f>+'Ark1'!S3370</f>
        <v>196264</v>
      </c>
      <c r="K65" s="127">
        <f>+'Ark1'!AD3370</f>
        <v>12.391910897169398</v>
      </c>
      <c r="L65" s="127"/>
      <c r="M65" s="127">
        <f>+'Ark1'!AE3370</f>
        <v>12.343820941999178</v>
      </c>
      <c r="N65" s="127"/>
      <c r="O65" s="63">
        <f>+'Ark1'!U3370</f>
        <v>60.196811437655398</v>
      </c>
      <c r="P65" s="63"/>
      <c r="Q65" s="63"/>
      <c r="R65" s="127">
        <f>+'Ark1'!W3370</f>
        <v>79.658534423022729</v>
      </c>
      <c r="S65" s="127"/>
      <c r="T65" s="127"/>
      <c r="U65" s="63">
        <f>+'Ark1'!X3370</f>
        <v>1.8246768646982097</v>
      </c>
      <c r="V65" s="127"/>
      <c r="W65" s="63">
        <f>+'Ark1'!Y3370</f>
        <v>3.6493537293964193</v>
      </c>
      <c r="X65" s="39"/>
      <c r="Y65" s="63"/>
      <c r="Z65" s="39"/>
      <c r="AA65" s="127">
        <f>+'Ark1'!AA3370</f>
        <v>9.0155278329479209</v>
      </c>
      <c r="AB65" s="63">
        <f>+'Ark1'!AB3370</f>
        <v>2.6019081539213502</v>
      </c>
      <c r="AC65" s="75">
        <f>+'Ark1'!AC3370</f>
        <v>-24.366399649260845</v>
      </c>
      <c r="AD65" s="75">
        <f t="shared" si="13"/>
        <v>607.78378378378375</v>
      </c>
      <c r="AE65" s="127">
        <f>+'Ark1'!T3370</f>
        <v>15.274319143049141</v>
      </c>
      <c r="AF65" s="127">
        <f>+'Ark1'!V3370</f>
        <v>87.10663211543681</v>
      </c>
      <c r="AG65" s="39"/>
      <c r="AH65" s="4"/>
      <c r="AI65" s="15"/>
      <c r="AO65"/>
    </row>
    <row r="66" spans="1:41">
      <c r="A66" s="39"/>
      <c r="B66">
        <f>+'Ark1'!C3371</f>
        <v>2018</v>
      </c>
      <c r="C66">
        <f>+'Ark1'!O3371</f>
        <v>4</v>
      </c>
      <c r="D66" s="3" t="str">
        <f t="shared" si="2"/>
        <v>Innlandet</v>
      </c>
      <c r="E66">
        <f>+'Ark1'!Q3371</f>
        <v>493</v>
      </c>
      <c r="G66" s="301">
        <f>+'Ark1'!R3371</f>
        <v>335488</v>
      </c>
      <c r="H66" s="342"/>
      <c r="J66" s="10">
        <f>+'Ark1'!S3371</f>
        <v>330309</v>
      </c>
      <c r="K66" s="100">
        <f>+'Ark1'!AD3371</f>
        <v>20.541016458504135</v>
      </c>
      <c r="M66" s="100">
        <f>+'Ark1'!AE3371</f>
        <v>20.965594993769173</v>
      </c>
      <c r="O66" s="1">
        <f>+'Ark1'!U3371</f>
        <v>59.889415668359</v>
      </c>
      <c r="P66" s="1"/>
      <c r="Q66" s="1"/>
      <c r="R66" s="100">
        <f>+'Ark1'!W3371</f>
        <v>80.391499474734417</v>
      </c>
      <c r="U66" s="1">
        <f>+'Ark1'!X3371</f>
        <v>0.67901087371232338</v>
      </c>
      <c r="W66" s="1">
        <f>+'Ark1'!Y3371</f>
        <v>1.3580217474246468</v>
      </c>
      <c r="X66" s="39"/>
      <c r="Y66" s="1"/>
      <c r="Z66" s="39"/>
      <c r="AA66" s="100">
        <f>+'Ark1'!AA3371</f>
        <v>9.282407752606435</v>
      </c>
      <c r="AB66" s="1">
        <f>+'Ark1'!AB3371</f>
        <v>2.6071006891733246</v>
      </c>
      <c r="AC66" s="10">
        <f>+'Ark1'!AC3371</f>
        <v>-26.240712408480995</v>
      </c>
      <c r="AD66" s="10">
        <f t="shared" ref="AD66:AD132" si="14">+G66/E66</f>
        <v>680.50304259634891</v>
      </c>
      <c r="AE66" s="100">
        <f>+'Ark1'!T3371</f>
        <v>15.349645888973676</v>
      </c>
      <c r="AF66" s="100">
        <f>+'Ark1'!V3371</f>
        <v>87.55035859639581</v>
      </c>
      <c r="AG66" s="39"/>
      <c r="AH66" s="4"/>
      <c r="AI66" s="15"/>
      <c r="AO66"/>
    </row>
    <row r="67" spans="1:41">
      <c r="A67" s="39"/>
      <c r="B67">
        <f>+'Ark1'!C3372</f>
        <v>2018</v>
      </c>
      <c r="C67">
        <f>+'Ark1'!O3372</f>
        <v>8</v>
      </c>
      <c r="D67" s="3" t="str">
        <f t="shared" si="2"/>
        <v>Telemark/ Vestfold</v>
      </c>
      <c r="E67">
        <f>+'Ark1'!Q3372</f>
        <v>213</v>
      </c>
      <c r="G67" s="301">
        <f>+'Ark1'!R3372</f>
        <v>132289</v>
      </c>
      <c r="H67" s="342"/>
      <c r="J67" s="10">
        <f>+'Ark1'!S3372</f>
        <v>131557</v>
      </c>
      <c r="K67" s="100">
        <f>+'Ark1'!AD3372</f>
        <v>8.0996951493914953</v>
      </c>
      <c r="M67" s="100">
        <f>+'Ark1'!AE3372</f>
        <v>8.2090485453983248</v>
      </c>
      <c r="O67" s="1">
        <f>+'Ark1'!U3372</f>
        <v>60.152565047849997</v>
      </c>
      <c r="P67" s="1"/>
      <c r="Q67" s="1"/>
      <c r="R67" s="100">
        <f>+'Ark1'!W3372</f>
        <v>79.031860714367483</v>
      </c>
      <c r="U67" s="1">
        <f>+'Ark1'!X3372</f>
        <v>0.10280522190053595</v>
      </c>
      <c r="W67" s="1">
        <f>+'Ark1'!Y3372</f>
        <v>0.20561044380107191</v>
      </c>
      <c r="X67" s="39"/>
      <c r="Y67" s="1"/>
      <c r="Z67" s="39"/>
      <c r="AA67" s="100">
        <f>+'Ark1'!AA3372</f>
        <v>9.6894995656109888</v>
      </c>
      <c r="AB67" s="1">
        <f>+'Ark1'!AB3372</f>
        <v>2.645834435862497</v>
      </c>
      <c r="AC67" s="10">
        <f>+'Ark1'!AC3372</f>
        <v>-23.627606894485016</v>
      </c>
      <c r="AD67" s="10">
        <f t="shared" si="14"/>
        <v>621.07511737089203</v>
      </c>
      <c r="AE67" s="100">
        <f>+'Ark1'!T3372</f>
        <v>15.629160398823789</v>
      </c>
      <c r="AF67" s="100">
        <f>+'Ark1'!V3372</f>
        <v>85.810245456634448</v>
      </c>
      <c r="AG67" s="39"/>
      <c r="AH67" s="4"/>
      <c r="AI67" s="15"/>
      <c r="AO67"/>
    </row>
    <row r="68" spans="1:41" ht="15.6">
      <c r="A68" s="39"/>
      <c r="B68">
        <f>+'Ark1'!C3373</f>
        <v>2018</v>
      </c>
      <c r="C68">
        <f>+'Ark1'!O3373</f>
        <v>9</v>
      </c>
      <c r="D68" s="3" t="str">
        <f t="shared" si="2"/>
        <v>Agder</v>
      </c>
      <c r="E68">
        <f>+'Ark1'!Q3373</f>
        <v>115</v>
      </c>
      <c r="G68" s="301">
        <f>+'Ark1'!R3373</f>
        <v>31248</v>
      </c>
      <c r="H68" s="342"/>
      <c r="J68" s="10">
        <f>+'Ark1'!S3373</f>
        <v>28862</v>
      </c>
      <c r="K68" s="100">
        <f>+'Ark1'!AD3373</f>
        <v>1.9132299286273635</v>
      </c>
      <c r="M68" s="100">
        <f>+'Ark1'!AE3373</f>
        <v>1.7787701121435642</v>
      </c>
      <c r="O68" s="1">
        <f>+'Ark1'!U3373</f>
        <v>59.803513270043645</v>
      </c>
      <c r="P68" s="1"/>
      <c r="Q68" s="1"/>
      <c r="R68" s="100">
        <f>+'Ark1'!W3373</f>
        <v>78.057878871873484</v>
      </c>
      <c r="U68" s="1">
        <f>+'Ark1'!X3373</f>
        <v>6.4004096262160783E-3</v>
      </c>
      <c r="W68" s="1">
        <f>+'Ark1'!Y3373</f>
        <v>1.2800819252432157E-2</v>
      </c>
      <c r="X68" s="39"/>
      <c r="Y68" s="1"/>
      <c r="Z68" s="39"/>
      <c r="AA68" s="100">
        <f>+'Ark1'!AA3373</f>
        <v>9.4857020212704644</v>
      </c>
      <c r="AB68" s="1">
        <f>+'Ark1'!AB3373</f>
        <v>2.4918182503115296</v>
      </c>
      <c r="AC68" s="10">
        <f>+'Ark1'!AC3373</f>
        <v>-18.415173052011337</v>
      </c>
      <c r="AD68" s="10">
        <f t="shared" si="14"/>
        <v>271.7217391304348</v>
      </c>
      <c r="AE68" s="100">
        <f>+'Ark1'!T3373</f>
        <v>14.380792370711722</v>
      </c>
      <c r="AF68" s="100">
        <f>+'Ark1'!V3373</f>
        <v>86.789596820916145</v>
      </c>
      <c r="AG68" s="39"/>
      <c r="AH68" s="4"/>
      <c r="AI68" s="18"/>
      <c r="AO68"/>
    </row>
    <row r="69" spans="1:41">
      <c r="A69" s="39"/>
      <c r="B69">
        <f>+'Ark1'!C3374</f>
        <v>2018</v>
      </c>
      <c r="C69">
        <f>+'Ark1'!O3374</f>
        <v>11</v>
      </c>
      <c r="D69" s="3" t="str">
        <f t="shared" si="2"/>
        <v>Rogaland</v>
      </c>
      <c r="E69">
        <f>+'Ark1'!Q3374</f>
        <v>633</v>
      </c>
      <c r="G69" s="301">
        <f>+'Ark1'!R3374</f>
        <v>470397</v>
      </c>
      <c r="H69" s="342"/>
      <c r="J69" s="10">
        <f>+'Ark1'!S3374</f>
        <v>454582</v>
      </c>
      <c r="K69" s="100">
        <f>+'Ark1'!AD3374</f>
        <v>28.801127071701423</v>
      </c>
      <c r="M69" s="100">
        <f>+'Ark1'!AE3374</f>
        <v>28.730185722995849</v>
      </c>
      <c r="O69" s="1">
        <f>+'Ark1'!U3374</f>
        <v>60.177065963896496</v>
      </c>
      <c r="P69" s="1"/>
      <c r="Q69" s="1"/>
      <c r="R69" s="100">
        <f>+'Ark1'!W3374</f>
        <v>80.047826244769468</v>
      </c>
      <c r="U69" s="1">
        <f>+'Ark1'!X3374</f>
        <v>0.41199242342106762</v>
      </c>
      <c r="W69" s="1">
        <f>+'Ark1'!Y3374</f>
        <v>0.82398484684213524</v>
      </c>
      <c r="X69" s="39"/>
      <c r="Y69" s="1"/>
      <c r="Z69" s="39"/>
      <c r="AA69" s="100">
        <f>+'Ark1'!AA3374</f>
        <v>9.1464486568291239</v>
      </c>
      <c r="AB69" s="1">
        <f>+'Ark1'!AB3374</f>
        <v>2.6173311883915078</v>
      </c>
      <c r="AC69" s="10">
        <f>+'Ark1'!AC3374</f>
        <v>-19.710552720241274</v>
      </c>
      <c r="AD69" s="10">
        <f t="shared" si="14"/>
        <v>743.12322274881512</v>
      </c>
      <c r="AE69" s="100">
        <f>+'Ark1'!T3374</f>
        <v>15.198019970365452</v>
      </c>
      <c r="AF69" s="100">
        <f>+'Ark1'!V3374</f>
        <v>87.638584269526874</v>
      </c>
      <c r="AG69" s="39"/>
      <c r="AH69" s="12"/>
      <c r="AI69" s="12"/>
      <c r="AO69"/>
    </row>
    <row r="70" spans="1:41" ht="15.6">
      <c r="A70" s="39"/>
      <c r="B70">
        <f>+'Ark1'!C3375</f>
        <v>2018</v>
      </c>
      <c r="C70">
        <f>+'Ark1'!O3375</f>
        <v>14</v>
      </c>
      <c r="D70" s="3" t="str">
        <f t="shared" si="2"/>
        <v>Vestland</v>
      </c>
      <c r="E70">
        <f>+'Ark1'!Q3375</f>
        <v>189</v>
      </c>
      <c r="G70" s="301">
        <f>+'Ark1'!R3375</f>
        <v>55464</v>
      </c>
      <c r="H70" s="342"/>
      <c r="J70" s="10">
        <f>+'Ark1'!S3375</f>
        <v>54973</v>
      </c>
      <c r="K70" s="100">
        <f>+'Ark1'!AD3375</f>
        <v>3.3959096505820567</v>
      </c>
      <c r="M70" s="100">
        <f>+'Ark1'!AE3375</f>
        <v>3.3915712428320202</v>
      </c>
      <c r="O70" s="1">
        <f>+'Ark1'!U3375</f>
        <v>60.2238917286668</v>
      </c>
      <c r="P70" s="1"/>
      <c r="Q70" s="1"/>
      <c r="R70" s="100">
        <f>+'Ark1'!W3375</f>
        <v>78.140259763883861</v>
      </c>
      <c r="U70" s="1">
        <f>+'Ark1'!X3375</f>
        <v>0.11899610558199912</v>
      </c>
      <c r="W70" s="1">
        <f>+'Ark1'!Y3375</f>
        <v>0.23799221116399824</v>
      </c>
      <c r="X70" s="39"/>
      <c r="Y70" s="1"/>
      <c r="Z70" s="39"/>
      <c r="AA70" s="100">
        <f>+'Ark1'!AA3375</f>
        <v>10.105835353546237</v>
      </c>
      <c r="AB70" s="1">
        <f>+'Ark1'!AB3375</f>
        <v>2.7259926584803775</v>
      </c>
      <c r="AC70" s="10">
        <f>+'Ark1'!AC3375</f>
        <v>-28.245170784446358</v>
      </c>
      <c r="AD70" s="10">
        <f t="shared" si="14"/>
        <v>293.46031746031747</v>
      </c>
      <c r="AE70" s="100">
        <f>+'Ark1'!T3375</f>
        <v>15.58522645319486</v>
      </c>
      <c r="AF70" s="100">
        <f>+'Ark1'!V3375</f>
        <v>84.936631651677772</v>
      </c>
      <c r="AG70" s="39"/>
      <c r="AH70" s="5"/>
      <c r="AI70" s="18"/>
      <c r="AO70"/>
    </row>
    <row r="71" spans="1:41">
      <c r="A71" s="39"/>
      <c r="B71">
        <f>+'Ark1'!C3376</f>
        <v>2018</v>
      </c>
      <c r="C71">
        <f>+'Ark1'!O3376</f>
        <v>15</v>
      </c>
      <c r="D71" s="3" t="str">
        <f t="shared" si="2"/>
        <v>Møre og Romsdal</v>
      </c>
      <c r="E71">
        <f>+'Ark1'!Q3376</f>
        <v>56</v>
      </c>
      <c r="G71" s="301">
        <f>+'Ark1'!R3376</f>
        <v>32640</v>
      </c>
      <c r="H71" s="342"/>
      <c r="J71" s="10">
        <f>+'Ark1'!S3376</f>
        <v>32586</v>
      </c>
      <c r="K71" s="100">
        <f>+'Ark1'!AD3376</f>
        <v>1.9984582971837284</v>
      </c>
      <c r="M71" s="100">
        <f>+'Ark1'!AE3376</f>
        <v>2.0154641282751622</v>
      </c>
      <c r="O71" s="1">
        <f>+'Ark1'!U3376</f>
        <v>60.048456392315728</v>
      </c>
      <c r="P71" s="1"/>
      <c r="Q71" s="1"/>
      <c r="R71" s="100">
        <f>+'Ark1'!W3376</f>
        <v>78.337077272448127</v>
      </c>
      <c r="U71" s="1">
        <f>+'Ark1'!X3376</f>
        <v>2.5183823529411762</v>
      </c>
      <c r="W71" s="1">
        <f>+'Ark1'!Y3376</f>
        <v>5.0367647058823524</v>
      </c>
      <c r="X71" s="39"/>
      <c r="Y71" s="1"/>
      <c r="Z71" s="39"/>
      <c r="AA71" s="100">
        <f>+'Ark1'!AA3376</f>
        <v>9.3589513970695926</v>
      </c>
      <c r="AB71" s="1">
        <f>+'Ark1'!AB3376</f>
        <v>2.6625656300376757</v>
      </c>
      <c r="AC71" s="10">
        <f>+'Ark1'!AC3376</f>
        <v>-22.796313239596071</v>
      </c>
      <c r="AD71" s="10">
        <f t="shared" si="14"/>
        <v>582.85714285714289</v>
      </c>
      <c r="AE71" s="100">
        <f>+'Ark1'!T3376</f>
        <v>15.623988970588236</v>
      </c>
      <c r="AF71" s="100">
        <f>+'Ark1'!V3376</f>
        <v>84.933565910664058</v>
      </c>
      <c r="AG71" s="39"/>
      <c r="AH71" s="12"/>
      <c r="AI71" s="12"/>
      <c r="AO71"/>
    </row>
    <row r="72" spans="1:41">
      <c r="A72" s="39"/>
      <c r="B72">
        <f>+'Ark1'!C3377</f>
        <v>2018</v>
      </c>
      <c r="C72">
        <f>+'Ark1'!O3377</f>
        <v>16</v>
      </c>
      <c r="D72" s="3" t="str">
        <f t="shared" si="2"/>
        <v>Trøndelag</v>
      </c>
      <c r="E72">
        <f>+'Ark1'!Q3377</f>
        <v>378</v>
      </c>
      <c r="G72" s="301">
        <f>+'Ark1'!R3377</f>
        <v>278630</v>
      </c>
      <c r="H72" s="342"/>
      <c r="J72" s="10">
        <f>+'Ark1'!S3377</f>
        <v>274462</v>
      </c>
      <c r="K72" s="100">
        <f>+'Ark1'!AD3377</f>
        <v>17.059755984813183</v>
      </c>
      <c r="M72" s="100">
        <f>+'Ark1'!AE3377</f>
        <v>16.865788447310422</v>
      </c>
      <c r="O72" s="1">
        <f>+'Ark1'!U3377</f>
        <v>60.482587753495949</v>
      </c>
      <c r="P72" s="1"/>
      <c r="Q72" s="1"/>
      <c r="R72" s="100">
        <f>+'Ark1'!W3377</f>
        <v>77.830132404485255</v>
      </c>
      <c r="U72" s="1">
        <f>+'Ark1'!X3377</f>
        <v>4.3609805117898288</v>
      </c>
      <c r="W72" s="1">
        <f>+'Ark1'!Y3377</f>
        <v>8.7219610235796576</v>
      </c>
      <c r="X72" s="39"/>
      <c r="Y72" s="1"/>
      <c r="Z72" s="39"/>
      <c r="AA72" s="100">
        <f>+'Ark1'!AA3377</f>
        <v>9.995680775256174</v>
      </c>
      <c r="AB72" s="1">
        <f>+'Ark1'!AB3377</f>
        <v>2.9011812978017177</v>
      </c>
      <c r="AC72" s="10">
        <f>+'Ark1'!AC3377</f>
        <v>-29.756006991806391</v>
      </c>
      <c r="AD72" s="10">
        <f t="shared" si="14"/>
        <v>737.11640211640213</v>
      </c>
      <c r="AE72" s="100">
        <f>+'Ark1'!T3377</f>
        <v>15.561134838316052</v>
      </c>
      <c r="AF72" s="100">
        <f>+'Ark1'!V3377</f>
        <v>84.796191407278812</v>
      </c>
      <c r="AG72" s="39"/>
      <c r="AH72" s="12"/>
      <c r="AI72" s="12"/>
      <c r="AO72"/>
    </row>
    <row r="73" spans="1:41">
      <c r="A73" s="39"/>
      <c r="B73">
        <f>+'Ark1'!C3378</f>
        <v>2018</v>
      </c>
      <c r="C73">
        <f>+'Ark1'!O3378</f>
        <v>18</v>
      </c>
      <c r="D73" s="3" t="str">
        <f t="shared" si="2"/>
        <v>Nordland</v>
      </c>
      <c r="E73">
        <f>+'Ark1'!Q3378</f>
        <v>123</v>
      </c>
      <c r="G73" s="301">
        <f>+'Ark1'!R3378</f>
        <v>84716</v>
      </c>
      <c r="H73" s="342"/>
      <c r="J73" s="10">
        <f>+'Ark1'!S3378</f>
        <v>83445</v>
      </c>
      <c r="K73" s="100">
        <f>+'Ark1'!AD3378</f>
        <v>5.1869299357909551</v>
      </c>
      <c r="M73" s="100">
        <f>+'Ark1'!AE3378</f>
        <v>5.085782078109732</v>
      </c>
      <c r="O73" s="1">
        <f>+'Ark1'!U3378</f>
        <v>60.571598058601488</v>
      </c>
      <c r="P73" s="1"/>
      <c r="Q73" s="1"/>
      <c r="R73" s="100">
        <f>+'Ark1'!W3378</f>
        <v>77.193507100485746</v>
      </c>
      <c r="U73" s="1">
        <f>+'Ark1'!X3378</f>
        <v>4.6638179328580192</v>
      </c>
      <c r="W73" s="1">
        <f>+'Ark1'!Y3378</f>
        <v>9.3276358657160383</v>
      </c>
      <c r="X73" s="39"/>
      <c r="Y73" s="1"/>
      <c r="Z73" s="39"/>
      <c r="AA73" s="100">
        <f>+'Ark1'!AA3378</f>
        <v>10.074388499490452</v>
      </c>
      <c r="AB73" s="1">
        <f>+'Ark1'!AB3378</f>
        <v>2.7297634866664806</v>
      </c>
      <c r="AC73" s="10">
        <f>+'Ark1'!AC3378</f>
        <v>-33.836589312476569</v>
      </c>
      <c r="AD73" s="10">
        <f t="shared" si="14"/>
        <v>688.7479674796748</v>
      </c>
      <c r="AE73" s="100">
        <f>+'Ark1'!T3378</f>
        <v>15.643762689456539</v>
      </c>
      <c r="AF73" s="100">
        <f>+'Ark1'!V3378</f>
        <v>84.053770114895514</v>
      </c>
      <c r="AG73" s="39"/>
      <c r="AH73" s="12"/>
      <c r="AI73" s="12"/>
      <c r="AO73"/>
    </row>
    <row r="74" spans="1:41">
      <c r="A74" s="39"/>
      <c r="B74">
        <f>+'Ark1'!C3379</f>
        <v>2018</v>
      </c>
      <c r="C74">
        <f>+'Ark1'!O3379</f>
        <v>54</v>
      </c>
      <c r="D74" s="3" t="str">
        <f t="shared" si="2"/>
        <v>Troms og Finnmark</v>
      </c>
      <c r="E74">
        <f>+'Ark1'!Q3379</f>
        <v>47</v>
      </c>
      <c r="G74" s="301">
        <f>+'Ark1'!R3379</f>
        <v>9995</v>
      </c>
      <c r="H74" s="342"/>
      <c r="J74" s="10">
        <f>+'Ark1'!S3379</f>
        <v>9922</v>
      </c>
      <c r="K74" s="100">
        <f>+'Ark1'!AD3379</f>
        <v>0.61196662623625508</v>
      </c>
      <c r="M74" s="100">
        <f>+'Ark1'!AE3379</f>
        <v>0.61397378716658835</v>
      </c>
      <c r="O74" s="1">
        <f>+'Ark1'!U3379</f>
        <v>59.814351945172355</v>
      </c>
      <c r="P74" s="1"/>
      <c r="Q74" s="1"/>
      <c r="R74" s="100">
        <f>+'Ark1'!W3379</f>
        <v>78.374349929449565</v>
      </c>
      <c r="U74" s="1">
        <f>+'Ark1'!X3379</f>
        <v>0</v>
      </c>
      <c r="W74" s="1">
        <f>+'Ark1'!Y3379</f>
        <v>0</v>
      </c>
      <c r="X74" s="39"/>
      <c r="Y74" s="1"/>
      <c r="Z74" s="39"/>
      <c r="AA74" s="100">
        <f>+'Ark1'!AA3379</f>
        <v>9.7612941013726271</v>
      </c>
      <c r="AB74" s="1">
        <f>+'Ark1'!AB3379</f>
        <v>2.8315617627071341</v>
      </c>
      <c r="AC74" s="10">
        <f>+'Ark1'!AC3379</f>
        <v>-26.387812716562419</v>
      </c>
      <c r="AD74" s="10">
        <f t="shared" si="14"/>
        <v>212.65957446808511</v>
      </c>
      <c r="AE74" s="100">
        <f>+'Ark1'!T3379</f>
        <v>15.384092046023012</v>
      </c>
      <c r="AF74" s="100">
        <f>+'Ark1'!V3379</f>
        <v>85.113975684226901</v>
      </c>
      <c r="AG74" s="39"/>
      <c r="AH74" s="12"/>
      <c r="AI74" s="12"/>
      <c r="AO74"/>
    </row>
    <row r="75" spans="1:41">
      <c r="A75" s="39"/>
      <c r="B75" s="39"/>
      <c r="C75" s="39"/>
      <c r="D75" s="39"/>
      <c r="E75" s="39"/>
      <c r="F75" s="39"/>
      <c r="G75" s="307"/>
      <c r="H75" s="3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12"/>
      <c r="AI75" s="12"/>
      <c r="AO75"/>
    </row>
    <row r="76" spans="1:41">
      <c r="A76" s="39"/>
      <c r="B76" s="46">
        <f>+'Ark1'!C3380</f>
        <v>2017</v>
      </c>
      <c r="C76" s="46">
        <f>+'Ark1'!O3380</f>
        <v>1</v>
      </c>
      <c r="D76" s="47" t="str">
        <f t="shared" si="2"/>
        <v>Viken</v>
      </c>
      <c r="E76" s="46">
        <f>+'Ark1'!Q3380</f>
        <v>365</v>
      </c>
      <c r="F76" s="46"/>
      <c r="G76" s="335">
        <f>+'Ark1'!R3380</f>
        <v>193613</v>
      </c>
      <c r="H76" s="338"/>
      <c r="I76" s="39"/>
      <c r="J76" s="65">
        <f>+'Ark1'!S3380</f>
        <v>193222</v>
      </c>
      <c r="K76" s="99">
        <f>+'Ark1'!AD3380</f>
        <v>12.25480174315382</v>
      </c>
      <c r="L76" s="99"/>
      <c r="M76" s="99">
        <f>+'Ark1'!AE3380</f>
        <v>12.354685775149376</v>
      </c>
      <c r="N76" s="99"/>
      <c r="O76" s="48">
        <f>+'Ark1'!U3380</f>
        <v>60.032610158263552</v>
      </c>
      <c r="P76" s="48"/>
      <c r="Q76" s="39"/>
      <c r="R76" s="99">
        <f>+'Ark1'!W3380</f>
        <v>81.640471581910404</v>
      </c>
      <c r="S76" s="99"/>
      <c r="T76" s="99"/>
      <c r="U76" s="48">
        <f>+'Ark1'!X3380</f>
        <v>2.7312215605357082</v>
      </c>
      <c r="V76" s="99"/>
      <c r="W76" s="48">
        <f>+'Ark1'!Y3380</f>
        <v>5.4624431210714164</v>
      </c>
      <c r="X76" s="39"/>
      <c r="Y76" s="48"/>
      <c r="Z76" s="39"/>
      <c r="AA76" s="99">
        <f>+'Ark1'!AA3380</f>
        <v>9.1971094236329431</v>
      </c>
      <c r="AB76" s="48">
        <f>+'Ark1'!AB3380</f>
        <v>2.6947592775815306</v>
      </c>
      <c r="AC76" s="65">
        <f>+'Ark1'!AC3380</f>
        <v>-24.951305164469559</v>
      </c>
      <c r="AD76" s="65">
        <f t="shared" si="14"/>
        <v>530.44657534246574</v>
      </c>
      <c r="AE76" s="99">
        <f>+'Ark1'!T3380</f>
        <v>15.607862075377172</v>
      </c>
      <c r="AF76" s="99">
        <f>+'Ark1'!V3380</f>
        <v>88.523573101512582</v>
      </c>
      <c r="AG76" s="39"/>
      <c r="AH76" s="12"/>
      <c r="AI76" s="12"/>
      <c r="AO76"/>
    </row>
    <row r="77" spans="1:41" ht="15.6">
      <c r="A77" s="39"/>
      <c r="B77" s="46">
        <f>+'Ark1'!C3381</f>
        <v>2017</v>
      </c>
      <c r="C77" s="46">
        <f>+'Ark1'!O3381</f>
        <v>4</v>
      </c>
      <c r="D77" s="47" t="str">
        <f t="shared" ref="D77:D140" si="15">VLOOKUP(C77,$AQ$12:$AR$21,2)</f>
        <v>Innlandet</v>
      </c>
      <c r="E77" s="46">
        <f>+'Ark1'!Q3381</f>
        <v>524</v>
      </c>
      <c r="F77" s="46"/>
      <c r="G77" s="335">
        <f>+'Ark1'!R3381</f>
        <v>328597</v>
      </c>
      <c r="H77" s="338"/>
      <c r="I77" s="39"/>
      <c r="J77" s="65">
        <f>+'Ark1'!S3381</f>
        <v>326029</v>
      </c>
      <c r="K77" s="99">
        <f>+'Ark1'!AD3381</f>
        <v>20.798660670487596</v>
      </c>
      <c r="L77" s="99"/>
      <c r="M77" s="99">
        <f>+'Ark1'!AE3381</f>
        <v>20.935969997858265</v>
      </c>
      <c r="N77" s="99"/>
      <c r="O77" s="48">
        <f>+'Ark1'!U3381</f>
        <v>59.67475899383183</v>
      </c>
      <c r="P77" s="48"/>
      <c r="Q77" s="39"/>
      <c r="R77" s="99">
        <f>+'Ark1'!W3381</f>
        <v>81.991197408818493</v>
      </c>
      <c r="S77" s="99"/>
      <c r="T77" s="99"/>
      <c r="U77" s="48">
        <f>+'Ark1'!X3381</f>
        <v>0.81011086528483245</v>
      </c>
      <c r="V77" s="99"/>
      <c r="W77" s="48">
        <f>+'Ark1'!Y3381</f>
        <v>1.6202217305696649</v>
      </c>
      <c r="X77" s="39"/>
      <c r="Y77" s="48"/>
      <c r="Z77" s="39"/>
      <c r="AA77" s="99">
        <f>+'Ark1'!AA3381</f>
        <v>9.6464567826421384</v>
      </c>
      <c r="AB77" s="48">
        <f>+'Ark1'!AB3381</f>
        <v>2.7266209198368649</v>
      </c>
      <c r="AC77" s="65">
        <f>+'Ark1'!AC3381</f>
        <v>-30.40376128305812</v>
      </c>
      <c r="AD77" s="65">
        <f t="shared" si="14"/>
        <v>627.0935114503817</v>
      </c>
      <c r="AE77" s="99">
        <f>+'Ark1'!T3381</f>
        <v>15.349114568909629</v>
      </c>
      <c r="AF77" s="99">
        <f>+'Ark1'!V3381</f>
        <v>89.072089237508607</v>
      </c>
      <c r="AG77" s="39"/>
      <c r="AH77" s="2"/>
      <c r="AI77" s="5"/>
      <c r="AO77"/>
    </row>
    <row r="78" spans="1:41">
      <c r="A78" s="39"/>
      <c r="B78" s="46">
        <f>+'Ark1'!C3382</f>
        <v>2017</v>
      </c>
      <c r="C78" s="46">
        <f>+'Ark1'!O3382</f>
        <v>8</v>
      </c>
      <c r="D78" s="47" t="str">
        <f t="shared" si="15"/>
        <v>Telemark/ Vestfold</v>
      </c>
      <c r="E78" s="46">
        <f>+'Ark1'!Q3382</f>
        <v>260</v>
      </c>
      <c r="F78" s="46"/>
      <c r="G78" s="335">
        <f>+'Ark1'!R3382</f>
        <v>130067</v>
      </c>
      <c r="H78" s="338"/>
      <c r="I78" s="39"/>
      <c r="J78" s="65">
        <f>+'Ark1'!S3382</f>
        <v>129782</v>
      </c>
      <c r="K78" s="99">
        <f>+'Ark1'!AD3382</f>
        <v>8.2326357131328347</v>
      </c>
      <c r="L78" s="99"/>
      <c r="M78" s="99">
        <f>+'Ark1'!AE3382</f>
        <v>8.2581291671673061</v>
      </c>
      <c r="N78" s="99"/>
      <c r="O78" s="48">
        <f>+'Ark1'!U3382</f>
        <v>60.207625094389037</v>
      </c>
      <c r="P78" s="48"/>
      <c r="Q78" s="39"/>
      <c r="R78" s="99">
        <f>+'Ark1'!W3382</f>
        <v>81.245175756268708</v>
      </c>
      <c r="S78" s="99"/>
      <c r="T78" s="99"/>
      <c r="U78" s="48">
        <f>+'Ark1'!X3382</f>
        <v>5.3049582138436337E-2</v>
      </c>
      <c r="V78" s="99"/>
      <c r="W78" s="48">
        <f>+'Ark1'!Y3382</f>
        <v>0.10609916427687267</v>
      </c>
      <c r="X78" s="39"/>
      <c r="Y78" s="48"/>
      <c r="Z78" s="39"/>
      <c r="AA78" s="99">
        <f>+'Ark1'!AA3382</f>
        <v>9.6955256436768824</v>
      </c>
      <c r="AB78" s="48">
        <f>+'Ark1'!AB3382</f>
        <v>2.7504271996277501</v>
      </c>
      <c r="AC78" s="65">
        <f>+'Ark1'!AC3382</f>
        <v>-26.296693037462955</v>
      </c>
      <c r="AD78" s="65">
        <f t="shared" si="14"/>
        <v>500.25769230769231</v>
      </c>
      <c r="AE78" s="99">
        <f>+'Ark1'!T3382</f>
        <v>15.674129487110497</v>
      </c>
      <c r="AF78" s="99">
        <f>+'Ark1'!V3382</f>
        <v>88.099931991964709</v>
      </c>
      <c r="AG78" s="39"/>
      <c r="AH78" s="4"/>
      <c r="AI78" s="4"/>
      <c r="AO78"/>
    </row>
    <row r="79" spans="1:41">
      <c r="A79" s="39"/>
      <c r="B79" s="46">
        <f>+'Ark1'!C3383</f>
        <v>2017</v>
      </c>
      <c r="C79" s="46">
        <f>+'Ark1'!O3383</f>
        <v>9</v>
      </c>
      <c r="D79" s="47" t="str">
        <f t="shared" si="15"/>
        <v>Agder</v>
      </c>
      <c r="E79" s="46">
        <f>+'Ark1'!Q3383</f>
        <v>129</v>
      </c>
      <c r="F79" s="46"/>
      <c r="G79" s="335">
        <f>+'Ark1'!R3383</f>
        <v>27648</v>
      </c>
      <c r="H79" s="338"/>
      <c r="I79" s="39"/>
      <c r="J79" s="65">
        <f>+'Ark1'!S3383</f>
        <v>27511</v>
      </c>
      <c r="K79" s="99">
        <f>+'Ark1'!AD3383</f>
        <v>1.7499897145063437</v>
      </c>
      <c r="L79" s="99"/>
      <c r="M79" s="99">
        <f>+'Ark1'!AE3383</f>
        <v>1.7435192340352459</v>
      </c>
      <c r="N79" s="99"/>
      <c r="O79" s="48">
        <f>+'Ark1'!U3383</f>
        <v>59.948057140780058</v>
      </c>
      <c r="P79" s="48"/>
      <c r="Q79" s="39"/>
      <c r="R79" s="99">
        <f>+'Ark1'!W3383</f>
        <v>80.919043291774699</v>
      </c>
      <c r="S79" s="99"/>
      <c r="T79" s="99"/>
      <c r="U79" s="48">
        <f>+'Ark1'!X3383</f>
        <v>5.7870370370370385E-2</v>
      </c>
      <c r="V79" s="99"/>
      <c r="W79" s="48">
        <f>+'Ark1'!Y3383</f>
        <v>0.11574074074074076</v>
      </c>
      <c r="X79" s="39"/>
      <c r="Y79" s="48"/>
      <c r="Z79" s="39"/>
      <c r="AA79" s="99">
        <f>+'Ark1'!AA3383</f>
        <v>9.8281992888794178</v>
      </c>
      <c r="AB79" s="48">
        <f>+'Ark1'!AB3383</f>
        <v>2.6251162403087545</v>
      </c>
      <c r="AC79" s="65">
        <f>+'Ark1'!AC3383</f>
        <v>-24.496694815925078</v>
      </c>
      <c r="AD79" s="65">
        <f t="shared" si="14"/>
        <v>214.32558139534885</v>
      </c>
      <c r="AE79" s="99">
        <f>+'Ark1'!T3383</f>
        <v>15.531611689814817</v>
      </c>
      <c r="AF79" s="99">
        <f>+'Ark1'!V3383</f>
        <v>87.838698855137011</v>
      </c>
      <c r="AG79" s="39"/>
      <c r="AH79" s="4"/>
      <c r="AI79" s="12"/>
      <c r="AO79"/>
    </row>
    <row r="80" spans="1:41">
      <c r="A80" s="39"/>
      <c r="B80" s="46">
        <f>+'Ark1'!C3384</f>
        <v>2017</v>
      </c>
      <c r="C80" s="46">
        <f>+'Ark1'!O3384</f>
        <v>11</v>
      </c>
      <c r="D80" s="47" t="str">
        <f t="shared" si="15"/>
        <v>Rogaland</v>
      </c>
      <c r="E80" s="46">
        <f>+'Ark1'!Q3384</f>
        <v>637</v>
      </c>
      <c r="F80" s="46"/>
      <c r="G80" s="335">
        <f>+'Ark1'!R3384</f>
        <v>458218</v>
      </c>
      <c r="H80" s="338"/>
      <c r="I80" s="39"/>
      <c r="J80" s="65">
        <f>+'Ark1'!S3384</f>
        <v>457043</v>
      </c>
      <c r="K80" s="99">
        <f>+'Ark1'!AD3384</f>
        <v>29.003066659493193</v>
      </c>
      <c r="L80" s="99"/>
      <c r="M80" s="99">
        <f>+'Ark1'!AE3384</f>
        <v>29.349806375934968</v>
      </c>
      <c r="N80" s="99"/>
      <c r="O80" s="48">
        <f>+'Ark1'!U3384</f>
        <v>60.036707705839504</v>
      </c>
      <c r="P80" s="48"/>
      <c r="Q80" s="39"/>
      <c r="R80" s="99">
        <f>+'Ark1'!W3384</f>
        <v>81.993335200406378</v>
      </c>
      <c r="S80" s="99"/>
      <c r="T80" s="99"/>
      <c r="U80" s="48">
        <f>+'Ark1'!X3384</f>
        <v>0.5704708239309676</v>
      </c>
      <c r="V80" s="99"/>
      <c r="W80" s="48">
        <f>+'Ark1'!Y3384</f>
        <v>1.1409416478619352</v>
      </c>
      <c r="X80" s="39"/>
      <c r="Y80" s="48"/>
      <c r="Z80" s="39"/>
      <c r="AA80" s="99">
        <f>+'Ark1'!AA3384</f>
        <v>9.3591639629047982</v>
      </c>
      <c r="AB80" s="48">
        <f>+'Ark1'!AB3384</f>
        <v>2.6896845151478743</v>
      </c>
      <c r="AC80" s="65">
        <f>+'Ark1'!AC3384</f>
        <v>-20.564279370713678</v>
      </c>
      <c r="AD80" s="65">
        <f t="shared" si="14"/>
        <v>719.3375196232339</v>
      </c>
      <c r="AE80" s="99">
        <f>+'Ark1'!T3384</f>
        <v>15.59756054978198</v>
      </c>
      <c r="AF80" s="99">
        <f>+'Ark1'!V3384</f>
        <v>88.92321116962863</v>
      </c>
      <c r="AG80" s="39"/>
      <c r="AH80" s="4"/>
      <c r="AI80" s="12"/>
      <c r="AO80"/>
    </row>
    <row r="81" spans="1:41">
      <c r="A81" s="39"/>
      <c r="B81" s="46">
        <f>+'Ark1'!C3385</f>
        <v>2017</v>
      </c>
      <c r="C81" s="46">
        <f>+'Ark1'!O3385</f>
        <v>14</v>
      </c>
      <c r="D81" s="47" t="str">
        <f t="shared" si="15"/>
        <v>Vestland</v>
      </c>
      <c r="E81" s="46">
        <f>+'Ark1'!Q3385</f>
        <v>193</v>
      </c>
      <c r="F81" s="46"/>
      <c r="G81" s="335">
        <f>+'Ark1'!R3385</f>
        <v>50674</v>
      </c>
      <c r="H81" s="338"/>
      <c r="I81" s="39"/>
      <c r="J81" s="65">
        <f>+'Ark1'!S3385</f>
        <v>50569</v>
      </c>
      <c r="K81" s="99">
        <f>+'Ark1'!AD3385</f>
        <v>3.2074283417568887</v>
      </c>
      <c r="L81" s="99"/>
      <c r="M81" s="99">
        <f>+'Ark1'!AE3385</f>
        <v>3.1540469595830407</v>
      </c>
      <c r="N81" s="99"/>
      <c r="O81" s="48">
        <f>+'Ark1'!U3385</f>
        <v>60.153196622436688</v>
      </c>
      <c r="P81" s="48"/>
      <c r="Q81" s="39"/>
      <c r="R81" s="99">
        <f>+'Ark1'!W3385</f>
        <v>79.636866459688321</v>
      </c>
      <c r="S81" s="99"/>
      <c r="T81" s="99"/>
      <c r="U81" s="48">
        <f>+'Ark1'!X3385</f>
        <v>0.13813790109326279</v>
      </c>
      <c r="V81" s="99"/>
      <c r="W81" s="48">
        <f>+'Ark1'!Y3385</f>
        <v>0.27627580218652559</v>
      </c>
      <c r="X81" s="39"/>
      <c r="Y81" s="48"/>
      <c r="Z81" s="39"/>
      <c r="AA81" s="99">
        <f>+'Ark1'!AA3385</f>
        <v>10.000732259632038</v>
      </c>
      <c r="AB81" s="48">
        <f>+'Ark1'!AB3385</f>
        <v>2.8268052801062913</v>
      </c>
      <c r="AC81" s="65">
        <f>+'Ark1'!AC3385</f>
        <v>-30.924274524563405</v>
      </c>
      <c r="AD81" s="65">
        <f t="shared" si="14"/>
        <v>262.559585492228</v>
      </c>
      <c r="AE81" s="99">
        <f>+'Ark1'!T3385</f>
        <v>15.632197971346253</v>
      </c>
      <c r="AF81" s="99">
        <f>+'Ark1'!V3385</f>
        <v>86.356570997776757</v>
      </c>
      <c r="AG81" s="39"/>
      <c r="AH81" s="4"/>
      <c r="AI81" s="12"/>
      <c r="AO81"/>
    </row>
    <row r="82" spans="1:41">
      <c r="A82" s="39"/>
      <c r="B82" s="46">
        <f>+'Ark1'!C3386</f>
        <v>2017</v>
      </c>
      <c r="C82" s="46">
        <f>+'Ark1'!O3386</f>
        <v>15</v>
      </c>
      <c r="D82" s="47" t="str">
        <f t="shared" si="15"/>
        <v>Møre og Romsdal</v>
      </c>
      <c r="E82" s="46">
        <f>+'Ark1'!Q3386</f>
        <v>64</v>
      </c>
      <c r="F82" s="46"/>
      <c r="G82" s="335">
        <f>+'Ark1'!R3386</f>
        <v>32526</v>
      </c>
      <c r="H82" s="338"/>
      <c r="I82" s="39"/>
      <c r="J82" s="65">
        <f>+'Ark1'!S3386</f>
        <v>32479</v>
      </c>
      <c r="K82" s="99">
        <f>+'Ark1'!AD3386</f>
        <v>2.0587444102297936</v>
      </c>
      <c r="L82" s="99"/>
      <c r="M82" s="99">
        <f>+'Ark1'!AE3386</f>
        <v>2.0152278878821588</v>
      </c>
      <c r="N82" s="99"/>
      <c r="O82" s="48">
        <f>+'Ark1'!U3386</f>
        <v>59.981403368330305</v>
      </c>
      <c r="P82" s="48"/>
      <c r="Q82" s="39"/>
      <c r="R82" s="99">
        <f>+'Ark1'!W3386</f>
        <v>79.22311031743601</v>
      </c>
      <c r="S82" s="99"/>
      <c r="T82" s="99"/>
      <c r="U82" s="48">
        <f>+'Ark1'!X3386</f>
        <v>2.8315808891348455</v>
      </c>
      <c r="V82" s="99"/>
      <c r="W82" s="48">
        <f>+'Ark1'!Y3386</f>
        <v>5.663161778269691</v>
      </c>
      <c r="X82" s="39"/>
      <c r="Y82" s="48"/>
      <c r="Z82" s="39"/>
      <c r="AA82" s="99">
        <f>+'Ark1'!AA3386</f>
        <v>9.5838578234307938</v>
      </c>
      <c r="AB82" s="48">
        <f>+'Ark1'!AB3386</f>
        <v>2.6979172681834886</v>
      </c>
      <c r="AC82" s="65">
        <f>+'Ark1'!AC3386</f>
        <v>-29.6168331022274</v>
      </c>
      <c r="AD82" s="65">
        <f t="shared" si="14"/>
        <v>508.21875</v>
      </c>
      <c r="AE82" s="99">
        <f>+'Ark1'!T3386</f>
        <v>15.57661563057246</v>
      </c>
      <c r="AF82" s="99">
        <f>+'Ark1'!V3386</f>
        <v>85.88569455513165</v>
      </c>
      <c r="AG82" s="39"/>
      <c r="AH82" s="4"/>
      <c r="AI82" s="12"/>
      <c r="AO82"/>
    </row>
    <row r="83" spans="1:41">
      <c r="A83" s="39"/>
      <c r="B83" s="46">
        <f>+'Ark1'!C3387</f>
        <v>2017</v>
      </c>
      <c r="C83" s="46">
        <f>+'Ark1'!O3387</f>
        <v>16</v>
      </c>
      <c r="D83" s="47" t="str">
        <f t="shared" si="15"/>
        <v>Trøndelag</v>
      </c>
      <c r="E83" s="46">
        <f>+'Ark1'!Q3387</f>
        <v>373</v>
      </c>
      <c r="F83" s="46"/>
      <c r="G83" s="335">
        <f>+'Ark1'!R3387</f>
        <v>262973</v>
      </c>
      <c r="H83" s="338"/>
      <c r="I83" s="39"/>
      <c r="J83" s="65">
        <f>+'Ark1'!S3387</f>
        <v>262124</v>
      </c>
      <c r="K83" s="99">
        <f>+'Ark1'!AD3387</f>
        <v>16.6449669123581</v>
      </c>
      <c r="L83" s="99"/>
      <c r="M83" s="99">
        <f>+'Ark1'!AE3387</f>
        <v>16.289972689957093</v>
      </c>
      <c r="N83" s="99"/>
      <c r="O83" s="48">
        <f>+'Ark1'!U3387</f>
        <v>60.210903999633778</v>
      </c>
      <c r="P83" s="48"/>
      <c r="Q83" s="39"/>
      <c r="R83" s="99">
        <f>+'Ark1'!W3387</f>
        <v>79.349454075170115</v>
      </c>
      <c r="S83" s="99"/>
      <c r="T83" s="99"/>
      <c r="U83" s="48">
        <f>+'Ark1'!X3387</f>
        <v>6.1755389336547859</v>
      </c>
      <c r="V83" s="99"/>
      <c r="W83" s="48">
        <f>+'Ark1'!Y3387</f>
        <v>12.35107786730957</v>
      </c>
      <c r="X83" s="39"/>
      <c r="Y83" s="48"/>
      <c r="Z83" s="39"/>
      <c r="AA83" s="99">
        <f>+'Ark1'!AA3387</f>
        <v>9.7325107132100133</v>
      </c>
      <c r="AB83" s="48">
        <f>+'Ark1'!AB3387</f>
        <v>2.912406871740254</v>
      </c>
      <c r="AC83" s="65">
        <f>+'Ark1'!AC3387</f>
        <v>-28.124077498473689</v>
      </c>
      <c r="AD83" s="65">
        <f t="shared" si="14"/>
        <v>705.02144772117958</v>
      </c>
      <c r="AE83" s="99">
        <f>+'Ark1'!T3387</f>
        <v>15.622333851764257</v>
      </c>
      <c r="AF83" s="99">
        <f>+'Ark1'!V3387</f>
        <v>86.083340871003287</v>
      </c>
      <c r="AG83" s="39"/>
      <c r="AH83" s="4"/>
      <c r="AI83" s="12"/>
      <c r="AO83"/>
    </row>
    <row r="84" spans="1:41">
      <c r="A84" s="39"/>
      <c r="B84" s="46">
        <f>+'Ark1'!C3388</f>
        <v>2017</v>
      </c>
      <c r="C84" s="46">
        <f>+'Ark1'!O3388</f>
        <v>18</v>
      </c>
      <c r="D84" s="47" t="str">
        <f t="shared" si="15"/>
        <v>Nordland</v>
      </c>
      <c r="E84" s="46">
        <f>+'Ark1'!Q3388</f>
        <v>128</v>
      </c>
      <c r="F84" s="46"/>
      <c r="G84" s="335">
        <f>+'Ark1'!R3388</f>
        <v>85420</v>
      </c>
      <c r="H84" s="338"/>
      <c r="I84" s="39"/>
      <c r="J84" s="65">
        <f>+'Ark1'!S3388</f>
        <v>85185</v>
      </c>
      <c r="K84" s="99">
        <f>+'Ark1'!AD3388</f>
        <v>5.4066884191670974</v>
      </c>
      <c r="L84" s="99"/>
      <c r="M84" s="99">
        <f>+'Ark1'!AE3388</f>
        <v>5.2586408246067116</v>
      </c>
      <c r="N84" s="99"/>
      <c r="O84" s="48">
        <f>+'Ark1'!U3388</f>
        <v>60.385361272524499</v>
      </c>
      <c r="P84" s="48"/>
      <c r="Q84" s="39"/>
      <c r="R84" s="99">
        <f>+'Ark1'!W3388</f>
        <v>78.820784762575698</v>
      </c>
      <c r="S84" s="99"/>
      <c r="T84" s="99"/>
      <c r="U84" s="48">
        <f>+'Ark1'!X3388</f>
        <v>7.8623273238117521</v>
      </c>
      <c r="V84" s="99"/>
      <c r="W84" s="48">
        <f>+'Ark1'!Y3388</f>
        <v>15.724654647623504</v>
      </c>
      <c r="X84" s="39"/>
      <c r="Y84" s="48"/>
      <c r="Z84" s="39"/>
      <c r="AA84" s="99">
        <f>+'Ark1'!AA3388</f>
        <v>10.151604962424152</v>
      </c>
      <c r="AB84" s="48">
        <f>+'Ark1'!AB3388</f>
        <v>2.8155454923757723</v>
      </c>
      <c r="AC84" s="65">
        <f>+'Ark1'!AC3388</f>
        <v>-32.128352953712117</v>
      </c>
      <c r="AD84" s="65">
        <f t="shared" si="14"/>
        <v>667.34375</v>
      </c>
      <c r="AE84" s="99">
        <f>+'Ark1'!T3388</f>
        <v>15.727733551861387</v>
      </c>
      <c r="AF84" s="99">
        <f>+'Ark1'!V3388</f>
        <v>85.491394645432308</v>
      </c>
      <c r="AG84" s="39"/>
      <c r="AH84" s="4"/>
      <c r="AI84" s="12"/>
      <c r="AO84"/>
    </row>
    <row r="85" spans="1:41">
      <c r="A85" s="39"/>
      <c r="B85" s="46">
        <f>+'Ark1'!C3389</f>
        <v>2017</v>
      </c>
      <c r="C85" s="46">
        <f>+'Ark1'!O3389</f>
        <v>54</v>
      </c>
      <c r="D85" s="47" t="str">
        <f t="shared" si="15"/>
        <v>Troms og Finnmark</v>
      </c>
      <c r="E85" s="46">
        <f>+'Ark1'!Q3389</f>
        <v>40</v>
      </c>
      <c r="F85" s="46"/>
      <c r="G85" s="335">
        <f>+'Ark1'!R3389</f>
        <v>10156</v>
      </c>
      <c r="H85" s="338"/>
      <c r="I85" s="39"/>
      <c r="J85" s="65">
        <f>+'Ark1'!S3389</f>
        <v>10131</v>
      </c>
      <c r="K85" s="99">
        <f>+'Ark1'!AD3389</f>
        <v>0.64282752967760526</v>
      </c>
      <c r="L85" s="99"/>
      <c r="M85" s="99">
        <f>+'Ark1'!AE3389</f>
        <v>0.63976887065794485</v>
      </c>
      <c r="N85" s="99"/>
      <c r="O85" s="48">
        <f>+'Ark1'!U3389</f>
        <v>59.661139078077184</v>
      </c>
      <c r="P85" s="48"/>
      <c r="Q85" s="39"/>
      <c r="R85" s="99">
        <f>+'Ark1'!W3389</f>
        <v>80.630836047774309</v>
      </c>
      <c r="S85" s="99"/>
      <c r="T85" s="99"/>
      <c r="U85" s="48">
        <f>+'Ark1'!X3389</f>
        <v>0.60063016935801494</v>
      </c>
      <c r="V85" s="99"/>
      <c r="W85" s="48">
        <f>+'Ark1'!Y3389</f>
        <v>1.2012603387160301</v>
      </c>
      <c r="X85" s="39"/>
      <c r="Y85" s="48"/>
      <c r="Z85" s="39"/>
      <c r="AA85" s="99">
        <f>+'Ark1'!AA3389</f>
        <v>10.155593437080462</v>
      </c>
      <c r="AB85" s="48">
        <f>+'Ark1'!AB3389</f>
        <v>2.8561693112352846</v>
      </c>
      <c r="AC85" s="65">
        <f>+'Ark1'!AC3389</f>
        <v>-20.720032060657445</v>
      </c>
      <c r="AD85" s="65">
        <f t="shared" si="14"/>
        <v>253.9</v>
      </c>
      <c r="AE85" s="99">
        <f>+'Ark1'!T3389</f>
        <v>15.376329263489563</v>
      </c>
      <c r="AF85" s="99">
        <f>+'Ark1'!V3389</f>
        <v>87.420030536055606</v>
      </c>
      <c r="AG85" s="39"/>
      <c r="AH85" s="4"/>
      <c r="AI85" s="12"/>
      <c r="AO85"/>
    </row>
    <row r="86" spans="1:41">
      <c r="A86" s="39"/>
      <c r="B86" s="39"/>
      <c r="C86" s="39"/>
      <c r="D86" s="39"/>
      <c r="E86" s="39"/>
      <c r="F86" s="39"/>
      <c r="G86" s="307"/>
      <c r="H86" s="3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4"/>
      <c r="AI86" s="12"/>
      <c r="AO86"/>
    </row>
    <row r="87" spans="1:41">
      <c r="A87" s="39"/>
      <c r="B87">
        <f>+'Ark1'!C3390</f>
        <v>2016</v>
      </c>
      <c r="C87">
        <f>+'Ark1'!O3390</f>
        <v>1</v>
      </c>
      <c r="D87" s="3" t="str">
        <f t="shared" si="15"/>
        <v>Viken</v>
      </c>
      <c r="E87">
        <f>+'Ark1'!Q3390</f>
        <v>343</v>
      </c>
      <c r="G87" s="301">
        <f>+'Ark1'!R3390</f>
        <v>191493</v>
      </c>
      <c r="H87" s="342"/>
      <c r="J87" s="10">
        <f>+'Ark1'!S3390</f>
        <v>191030</v>
      </c>
      <c r="K87" s="100">
        <f>+'Ark1'!AD3390</f>
        <v>12.108992504480964</v>
      </c>
      <c r="M87" s="100">
        <f>+'Ark1'!AE3390</f>
        <v>12.124555397031829</v>
      </c>
      <c r="O87" s="1">
        <f>+'Ark1'!U3390</f>
        <v>60.143584777260109</v>
      </c>
      <c r="P87" s="1"/>
      <c r="Q87" s="39"/>
      <c r="R87" s="100">
        <f>+'Ark1'!W3390</f>
        <v>81.150790451761793</v>
      </c>
      <c r="U87" s="1">
        <f>+'Ark1'!X3390</f>
        <v>2.6564939710589939</v>
      </c>
      <c r="W87" s="1">
        <f>+'Ark1'!Y3390</f>
        <v>5.3129879421179877</v>
      </c>
      <c r="X87" s="39"/>
      <c r="Y87" s="1"/>
      <c r="Z87" s="39"/>
      <c r="AA87" s="100">
        <f>+'Ark1'!AA3390</f>
        <v>9.6290220490600476</v>
      </c>
      <c r="AB87" s="1">
        <f>+'Ark1'!AB3390</f>
        <v>2.7871052881558831</v>
      </c>
      <c r="AC87" s="10">
        <f>+'Ark1'!AC3390</f>
        <v>-27.294359329122123</v>
      </c>
      <c r="AD87" s="10">
        <f t="shared" si="14"/>
        <v>558.28862973760931</v>
      </c>
      <c r="AE87" s="100">
        <f>+'Ark1'!T3390</f>
        <v>15.64289556276208</v>
      </c>
      <c r="AF87" s="100">
        <f>+'Ark1'!V3390</f>
        <v>88.008605229485184</v>
      </c>
      <c r="AG87" s="39"/>
      <c r="AH87" s="4"/>
      <c r="AI87" s="12"/>
      <c r="AO87"/>
    </row>
    <row r="88" spans="1:41">
      <c r="A88" s="39"/>
      <c r="B88">
        <f>+'Ark1'!C3391</f>
        <v>2016</v>
      </c>
      <c r="C88">
        <f>+'Ark1'!O3391</f>
        <v>4</v>
      </c>
      <c r="D88" s="3" t="str">
        <f t="shared" si="15"/>
        <v>Innlandet</v>
      </c>
      <c r="E88">
        <f>+'Ark1'!Q3391</f>
        <v>530</v>
      </c>
      <c r="G88" s="301">
        <f>+'Ark1'!R3391</f>
        <v>322791</v>
      </c>
      <c r="H88" s="342"/>
      <c r="J88" s="10">
        <f>+'Ark1'!S3391</f>
        <v>318977</v>
      </c>
      <c r="K88" s="100">
        <f>+'Ark1'!AD3391</f>
        <v>20.41157535530758</v>
      </c>
      <c r="M88" s="100">
        <f>+'Ark1'!AE3391</f>
        <v>20.569847245671443</v>
      </c>
      <c r="O88" s="1">
        <f>+'Ark1'!U3391</f>
        <v>59.797903924107374</v>
      </c>
      <c r="P88" s="1"/>
      <c r="Q88" s="39"/>
      <c r="R88" s="100">
        <f>+'Ark1'!W3391</f>
        <v>82.451812199626659</v>
      </c>
      <c r="U88" s="1">
        <f>+'Ark1'!X3391</f>
        <v>0.80485515395410645</v>
      </c>
      <c r="W88" s="1">
        <f>+'Ark1'!Y3391</f>
        <v>1.6097103079082129</v>
      </c>
      <c r="X88" s="39"/>
      <c r="Y88" s="1"/>
      <c r="Z88" s="39"/>
      <c r="AA88" s="100">
        <f>+'Ark1'!AA3391</f>
        <v>10.067981965398486</v>
      </c>
      <c r="AB88" s="1">
        <f>+'Ark1'!AB3391</f>
        <v>2.8046652804343677</v>
      </c>
      <c r="AC88" s="10">
        <f>+'Ark1'!AC3391</f>
        <v>-28.915412953314888</v>
      </c>
      <c r="AD88" s="10">
        <f t="shared" si="14"/>
        <v>609.03962264150948</v>
      </c>
      <c r="AE88" s="100">
        <f>+'Ark1'!T3391</f>
        <v>15.32929046968472</v>
      </c>
      <c r="AF88" s="100">
        <f>+'Ark1'!V3391</f>
        <v>89.696246265287286</v>
      </c>
      <c r="AG88" s="39"/>
      <c r="AH88" s="4"/>
      <c r="AI88" s="12"/>
      <c r="AO88"/>
    </row>
    <row r="89" spans="1:41">
      <c r="A89" s="39"/>
      <c r="B89">
        <f>+'Ark1'!C3392</f>
        <v>2016</v>
      </c>
      <c r="C89">
        <f>+'Ark1'!O3392</f>
        <v>8</v>
      </c>
      <c r="D89" s="3" t="str">
        <f t="shared" si="15"/>
        <v>Telemark/ Vestfold</v>
      </c>
      <c r="E89">
        <f>+'Ark1'!Q3392</f>
        <v>231</v>
      </c>
      <c r="G89" s="301">
        <f>+'Ark1'!R3392</f>
        <v>136349</v>
      </c>
      <c r="H89" s="342"/>
      <c r="J89" s="10">
        <f>+'Ark1'!S3392</f>
        <v>134508</v>
      </c>
      <c r="K89" s="100">
        <f>+'Ark1'!AD3392</f>
        <v>8.6219810593257993</v>
      </c>
      <c r="M89" s="100">
        <f>+'Ark1'!AE3392</f>
        <v>8.4959327239586564</v>
      </c>
      <c r="O89" s="1">
        <f>+'Ark1'!U3392</f>
        <v>60.319378773009774</v>
      </c>
      <c r="P89" s="1"/>
      <c r="Q89" s="39"/>
      <c r="R89" s="100">
        <f>+'Ark1'!W3392</f>
        <v>80.759097600142852</v>
      </c>
      <c r="U89" s="1">
        <f>+'Ark1'!X3392</f>
        <v>0.17455206858869524</v>
      </c>
      <c r="W89" s="1">
        <f>+'Ark1'!Y3392</f>
        <v>0.34910413717739047</v>
      </c>
      <c r="X89" s="39"/>
      <c r="Y89" s="1"/>
      <c r="Z89" s="39"/>
      <c r="AA89" s="100">
        <f>+'Ark1'!AA3392</f>
        <v>10.108885083274476</v>
      </c>
      <c r="AB89" s="1">
        <f>+'Ark1'!AB3392</f>
        <v>2.8469901467456009</v>
      </c>
      <c r="AC89" s="10">
        <f>+'Ark1'!AC3392</f>
        <v>-29.354513160434298</v>
      </c>
      <c r="AD89" s="10">
        <f t="shared" si="14"/>
        <v>590.25541125541122</v>
      </c>
      <c r="AE89" s="100">
        <f>+'Ark1'!T3392</f>
        <v>15.534063322796644</v>
      </c>
      <c r="AF89" s="100">
        <f>+'Ark1'!V3392</f>
        <v>87.866504438262012</v>
      </c>
      <c r="AG89" s="39"/>
      <c r="AH89" s="4"/>
      <c r="AI89" s="12"/>
      <c r="AO89"/>
    </row>
    <row r="90" spans="1:41">
      <c r="A90" s="39"/>
      <c r="B90">
        <f>+'Ark1'!C3393</f>
        <v>2016</v>
      </c>
      <c r="C90">
        <f>+'Ark1'!O3393</f>
        <v>9</v>
      </c>
      <c r="D90" s="3" t="str">
        <f t="shared" si="15"/>
        <v>Agder</v>
      </c>
      <c r="E90">
        <f>+'Ark1'!Q3393</f>
        <v>108</v>
      </c>
      <c r="G90" s="301">
        <f>+'Ark1'!R3393</f>
        <v>27294</v>
      </c>
      <c r="H90" s="342"/>
      <c r="J90" s="10">
        <f>+'Ark1'!S3393</f>
        <v>27063</v>
      </c>
      <c r="K90" s="100">
        <f>+'Ark1'!AD3393</f>
        <v>1.7259264903537126</v>
      </c>
      <c r="M90" s="100">
        <f>+'Ark1'!AE3393</f>
        <v>1.7021294617707581</v>
      </c>
      <c r="O90" s="1">
        <f>+'Ark1'!U3393</f>
        <v>60.254812844104499</v>
      </c>
      <c r="P90" s="1"/>
      <c r="Q90" s="39"/>
      <c r="R90" s="100">
        <f>+'Ark1'!W3393</f>
        <v>80.416498540443101</v>
      </c>
      <c r="U90" s="1">
        <f>+'Ark1'!X3393</f>
        <v>0.63017513006521586</v>
      </c>
      <c r="W90" s="1">
        <f>+'Ark1'!Y3393</f>
        <v>1.2603502601304315</v>
      </c>
      <c r="X90" s="39"/>
      <c r="Y90" s="1"/>
      <c r="Z90" s="39"/>
      <c r="AA90" s="100">
        <f>+'Ark1'!AA3393</f>
        <v>9.6944907700908356</v>
      </c>
      <c r="AB90" s="1">
        <f>+'Ark1'!AB3393</f>
        <v>2.7235970078080367</v>
      </c>
      <c r="AC90" s="10">
        <f>+'Ark1'!AC3393</f>
        <v>-22.828504756030544</v>
      </c>
      <c r="AD90" s="10">
        <f t="shared" si="14"/>
        <v>252.72222222222223</v>
      </c>
      <c r="AE90" s="100">
        <f>+'Ark1'!T3393</f>
        <v>15.612955228255297</v>
      </c>
      <c r="AF90" s="100">
        <f>+'Ark1'!V3393</f>
        <v>87.390975569263517</v>
      </c>
      <c r="AG90" s="39"/>
      <c r="AH90" s="4"/>
      <c r="AI90" s="12"/>
      <c r="AO90"/>
    </row>
    <row r="91" spans="1:41">
      <c r="A91" s="39"/>
      <c r="B91">
        <f>+'Ark1'!C3394</f>
        <v>2016</v>
      </c>
      <c r="C91">
        <f>+'Ark1'!O3394</f>
        <v>11</v>
      </c>
      <c r="D91" s="3" t="str">
        <f t="shared" si="15"/>
        <v>Rogaland</v>
      </c>
      <c r="E91">
        <f>+'Ark1'!Q3394</f>
        <v>633</v>
      </c>
      <c r="G91" s="301">
        <f>+'Ark1'!R3394</f>
        <v>458066</v>
      </c>
      <c r="J91" s="10">
        <f>+'Ark1'!S3394</f>
        <v>456873</v>
      </c>
      <c r="K91" s="100">
        <f>+'Ark1'!AD3394</f>
        <v>28.965642402372808</v>
      </c>
      <c r="M91" s="100">
        <f>+'Ark1'!AE3394</f>
        <v>29.50572813188176</v>
      </c>
      <c r="O91" s="1">
        <f>+'Ark1'!U3394</f>
        <v>60.327301022384781</v>
      </c>
      <c r="P91" s="1"/>
      <c r="Q91" s="39"/>
      <c r="R91" s="100">
        <f>+'Ark1'!W3394</f>
        <v>82.57324486235855</v>
      </c>
      <c r="U91" s="1">
        <f>+'Ark1'!X3394</f>
        <v>1.3572279977121202</v>
      </c>
      <c r="W91" s="1">
        <f>+'Ark1'!Y3394</f>
        <v>2.7144559954242404</v>
      </c>
      <c r="X91" s="39"/>
      <c r="Y91" s="1"/>
      <c r="Z91" s="39"/>
      <c r="AA91" s="100">
        <f>+'Ark1'!AA3394</f>
        <v>9.7964421698552062</v>
      </c>
      <c r="AB91" s="1">
        <f>+'Ark1'!AB3394</f>
        <v>2.8178015012448978</v>
      </c>
      <c r="AC91" s="10">
        <f>+'Ark1'!AC3394</f>
        <v>-18.655991021083665</v>
      </c>
      <c r="AD91" s="10">
        <f t="shared" si="14"/>
        <v>723.64296998420218</v>
      </c>
      <c r="AE91" s="100">
        <f>+'Ark1'!T3394</f>
        <v>15.710923753345584</v>
      </c>
      <c r="AF91" s="100">
        <f>+'Ark1'!V3394</f>
        <v>89.548081523869129</v>
      </c>
      <c r="AG91" s="39"/>
      <c r="AH91" s="4"/>
      <c r="AI91" s="12"/>
      <c r="AO91"/>
    </row>
    <row r="92" spans="1:41">
      <c r="A92" s="39"/>
      <c r="B92">
        <f>+'Ark1'!C3395</f>
        <v>2016</v>
      </c>
      <c r="C92">
        <f>+'Ark1'!O3395</f>
        <v>14</v>
      </c>
      <c r="D92" s="3" t="str">
        <f t="shared" si="15"/>
        <v>Vestland</v>
      </c>
      <c r="E92">
        <f>+'Ark1'!Q3395</f>
        <v>181</v>
      </c>
      <c r="G92" s="301">
        <f>+'Ark1'!R3395</f>
        <v>53347</v>
      </c>
      <c r="J92" s="10">
        <f>+'Ark1'!S3395</f>
        <v>53237</v>
      </c>
      <c r="K92" s="100">
        <f>+'Ark1'!AD3395</f>
        <v>3.37337878218288</v>
      </c>
      <c r="M92" s="100">
        <f>+'Ark1'!AE3395</f>
        <v>3.3122515895092</v>
      </c>
      <c r="O92" s="1">
        <f>+'Ark1'!U3395</f>
        <v>60.460055976106837</v>
      </c>
      <c r="P92" s="1"/>
      <c r="Q92" s="39"/>
      <c r="R92" s="100">
        <f>+'Ark1'!W3395</f>
        <v>79.549645922948358</v>
      </c>
      <c r="U92" s="1">
        <f>+'Ark1'!X3395</f>
        <v>0.5042457870170769</v>
      </c>
      <c r="W92" s="1">
        <f>+'Ark1'!Y3395</f>
        <v>1.0084915740341538</v>
      </c>
      <c r="X92" s="39"/>
      <c r="Y92" s="1"/>
      <c r="Z92" s="39"/>
      <c r="AA92" s="100">
        <f>+'Ark1'!AA3395</f>
        <v>9.8434556156645794</v>
      </c>
      <c r="AB92" s="1">
        <f>+'Ark1'!AB3395</f>
        <v>2.9441786135390209</v>
      </c>
      <c r="AC92" s="10">
        <f>+'Ark1'!AC3395</f>
        <v>-28.262508409905433</v>
      </c>
      <c r="AD92" s="10">
        <f t="shared" si="14"/>
        <v>294.73480662983428</v>
      </c>
      <c r="AE92" s="100">
        <f>+'Ark1'!T3395</f>
        <v>15.759124224417498</v>
      </c>
      <c r="AF92" s="100">
        <f>+'Ark1'!V3395</f>
        <v>86.259476954898062</v>
      </c>
      <c r="AG92" s="39"/>
      <c r="AH92" s="4"/>
      <c r="AI92" s="12"/>
      <c r="AO92"/>
    </row>
    <row r="93" spans="1:41">
      <c r="A93" s="39"/>
      <c r="B93">
        <f>+'Ark1'!C3396</f>
        <v>2016</v>
      </c>
      <c r="C93">
        <f>+'Ark1'!O3396</f>
        <v>15</v>
      </c>
      <c r="D93" s="3" t="str">
        <f t="shared" si="15"/>
        <v>Møre og Romsdal</v>
      </c>
      <c r="E93">
        <f>+'Ark1'!Q3396</f>
        <v>54</v>
      </c>
      <c r="G93" s="301">
        <f>+'Ark1'!R3396</f>
        <v>34977</v>
      </c>
      <c r="J93" s="10">
        <f>+'Ark1'!S3396</f>
        <v>34926</v>
      </c>
      <c r="K93" s="100">
        <f>+'Ark1'!AD3396</f>
        <v>2.2117582931450799</v>
      </c>
      <c r="M93" s="100">
        <f>+'Ark1'!AE3396</f>
        <v>2.1883273058085204</v>
      </c>
      <c r="O93" s="1">
        <f>+'Ark1'!U3396</f>
        <v>60.178921147569135</v>
      </c>
      <c r="P93" s="1"/>
      <c r="Q93" s="39"/>
      <c r="R93" s="100">
        <f>+'Ark1'!W3396</f>
        <v>80.110960316096822</v>
      </c>
      <c r="U93" s="1">
        <f>+'Ark1'!X3396</f>
        <v>1.5438716871086715</v>
      </c>
      <c r="W93" s="1">
        <f>+'Ark1'!Y3396</f>
        <v>3.087743374217343</v>
      </c>
      <c r="X93" s="39"/>
      <c r="Y93" s="1"/>
      <c r="Z93" s="39"/>
      <c r="AA93" s="100">
        <f>+'Ark1'!AA3396</f>
        <v>9.8931986195885244</v>
      </c>
      <c r="AB93" s="1">
        <f>+'Ark1'!AB3396</f>
        <v>2.6578275836867378</v>
      </c>
      <c r="AC93" s="10">
        <f>+'Ark1'!AC3396</f>
        <v>-26.352227081401725</v>
      </c>
      <c r="AD93" s="10">
        <f t="shared" si="14"/>
        <v>647.72222222222217</v>
      </c>
      <c r="AE93" s="100">
        <f>+'Ark1'!T3396</f>
        <v>15.69994567858879</v>
      </c>
      <c r="AF93" s="100">
        <f>+'Ark1'!V3396</f>
        <v>86.85729847393155</v>
      </c>
      <c r="AG93" s="39"/>
      <c r="AH93" s="4"/>
      <c r="AI93" s="12"/>
      <c r="AO93"/>
    </row>
    <row r="94" spans="1:41">
      <c r="A94" s="39"/>
      <c r="B94">
        <f>+'Ark1'!C3397</f>
        <v>2016</v>
      </c>
      <c r="C94">
        <f>+'Ark1'!O3397</f>
        <v>16</v>
      </c>
      <c r="D94" s="3" t="str">
        <f t="shared" si="15"/>
        <v>Trøndelag</v>
      </c>
      <c r="E94">
        <f>+'Ark1'!Q3397</f>
        <v>377</v>
      </c>
      <c r="G94" s="301">
        <f>+'Ark1'!R3397</f>
        <v>259086</v>
      </c>
      <c r="J94" s="10">
        <f>+'Ark1'!S3397</f>
        <v>258044</v>
      </c>
      <c r="K94" s="100">
        <f>+'Ark1'!AD3397</f>
        <v>16.383212086164797</v>
      </c>
      <c r="M94" s="100">
        <f>+'Ark1'!AE3397</f>
        <v>16.094790010966339</v>
      </c>
      <c r="O94" s="1">
        <f>+'Ark1'!U3397</f>
        <v>60.308749670598807</v>
      </c>
      <c r="P94" s="1"/>
      <c r="Q94" s="39"/>
      <c r="R94" s="100">
        <f>+'Ark1'!W3397</f>
        <v>79.748047232253882</v>
      </c>
      <c r="U94" s="1">
        <f>+'Ark1'!X3397</f>
        <v>9.4486000787383357</v>
      </c>
      <c r="W94" s="1">
        <f>+'Ark1'!Y3397</f>
        <v>18.897200157476671</v>
      </c>
      <c r="X94" s="39"/>
      <c r="Y94" s="1"/>
      <c r="Z94" s="39"/>
      <c r="AA94" s="100">
        <f>+'Ark1'!AA3397</f>
        <v>10.030294385119491</v>
      </c>
      <c r="AB94" s="1">
        <f>+'Ark1'!AB3397</f>
        <v>2.9486523296448826</v>
      </c>
      <c r="AC94" s="10">
        <f>+'Ark1'!AC3397</f>
        <v>-28.670378573986529</v>
      </c>
      <c r="AD94" s="10">
        <f t="shared" si="14"/>
        <v>687.23076923076928</v>
      </c>
      <c r="AE94" s="100">
        <f>+'Ark1'!T3397</f>
        <v>15.648340705402838</v>
      </c>
      <c r="AF94" s="100">
        <f>+'Ark1'!V3397</f>
        <v>86.544218659208639</v>
      </c>
      <c r="AG94" s="39"/>
      <c r="AH94" s="4"/>
      <c r="AI94" s="12"/>
      <c r="AO94"/>
    </row>
    <row r="95" spans="1:41">
      <c r="A95" s="39"/>
      <c r="B95">
        <f>+'Ark1'!C3398</f>
        <v>2016</v>
      </c>
      <c r="C95">
        <f>+'Ark1'!O3398</f>
        <v>18</v>
      </c>
      <c r="D95" s="3" t="str">
        <f t="shared" si="15"/>
        <v>Nordland</v>
      </c>
      <c r="E95">
        <f>+'Ark1'!Q3398</f>
        <v>121</v>
      </c>
      <c r="G95" s="301">
        <f>+'Ark1'!R3398</f>
        <v>85755.5</v>
      </c>
      <c r="J95" s="10">
        <f>+'Ark1'!S3398</f>
        <v>85329.5</v>
      </c>
      <c r="K95" s="100">
        <f>+'Ark1'!AD3398</f>
        <v>5.422718881202016</v>
      </c>
      <c r="M95" s="100">
        <f>+'Ark1'!AE3398</f>
        <v>5.2626047530772784</v>
      </c>
      <c r="O95" s="1">
        <f>+'Ark1'!U3398</f>
        <v>60.359348173843763</v>
      </c>
      <c r="P95" s="1"/>
      <c r="Q95" s="39"/>
      <c r="R95" s="100">
        <f>+'Ark1'!W3398</f>
        <v>78.855149743054639</v>
      </c>
      <c r="U95" s="1">
        <f>+'Ark1'!X3398</f>
        <v>8.3423220668062115</v>
      </c>
      <c r="W95" s="1">
        <f>+'Ark1'!Y3398</f>
        <v>16.684644133612423</v>
      </c>
      <c r="X95" s="39"/>
      <c r="Y95" s="1"/>
      <c r="Z95" s="39"/>
      <c r="AA95" s="100">
        <f>+'Ark1'!AA3398</f>
        <v>10.265085252206086</v>
      </c>
      <c r="AB95" s="1">
        <f>+'Ark1'!AB3398</f>
        <v>2.9143473186344249</v>
      </c>
      <c r="AC95" s="10">
        <f>+'Ark1'!AC3398</f>
        <v>-31.285356883338952</v>
      </c>
      <c r="AD95" s="10">
        <f t="shared" si="14"/>
        <v>708.72314049586782</v>
      </c>
      <c r="AE95" s="100">
        <f>+'Ark1'!T3398</f>
        <v>15.669064957932729</v>
      </c>
      <c r="AF95" s="100">
        <f>+'Ark1'!V3398</f>
        <v>85.580093741134661</v>
      </c>
      <c r="AG95" s="39"/>
      <c r="AH95" s="4"/>
      <c r="AI95" s="12"/>
      <c r="AO95"/>
    </row>
    <row r="96" spans="1:41">
      <c r="A96" s="39"/>
      <c r="B96">
        <f>+'Ark1'!C3399</f>
        <v>2016</v>
      </c>
      <c r="C96">
        <f>+'Ark1'!O3399</f>
        <v>54</v>
      </c>
      <c r="D96" s="3" t="str">
        <f t="shared" si="15"/>
        <v>Troms og Finnmark</v>
      </c>
      <c r="E96">
        <f>+'Ark1'!Q3399</f>
        <v>41</v>
      </c>
      <c r="G96" s="301">
        <f>+'Ark1'!R3399</f>
        <v>12253</v>
      </c>
      <c r="J96" s="10">
        <f>+'Ark1'!S3399</f>
        <v>12045</v>
      </c>
      <c r="K96" s="100">
        <f>+'Ark1'!AD3399</f>
        <v>0.77481414546435246</v>
      </c>
      <c r="M96" s="100">
        <f>+'Ark1'!AE3399</f>
        <v>0.74383338032419499</v>
      </c>
      <c r="O96" s="1">
        <f>+'Ark1'!U3399</f>
        <v>60.157907845579089</v>
      </c>
      <c r="P96" s="1"/>
      <c r="Q96" s="39"/>
      <c r="R96" s="100">
        <f>+'Ark1'!W3399</f>
        <v>78.958223329181862</v>
      </c>
      <c r="U96" s="1">
        <f>+'Ark1'!X3399</f>
        <v>1.1507385946298865</v>
      </c>
      <c r="W96" s="1">
        <f>+'Ark1'!Y3399</f>
        <v>2.301477189259773</v>
      </c>
      <c r="X96" s="39"/>
      <c r="Y96" s="1"/>
      <c r="Z96" s="39"/>
      <c r="AA96" s="100">
        <f>+'Ark1'!AA3399</f>
        <v>11.344596305583712</v>
      </c>
      <c r="AB96" s="1">
        <f>+'Ark1'!AB3399</f>
        <v>3.0427923434142343</v>
      </c>
      <c r="AC96" s="10">
        <f>+'Ark1'!AC3399</f>
        <v>-32.660592541516088</v>
      </c>
      <c r="AD96" s="10">
        <f t="shared" si="14"/>
        <v>298.85365853658539</v>
      </c>
      <c r="AE96" s="100">
        <f>+'Ark1'!T3399</f>
        <v>15.35574961233983</v>
      </c>
      <c r="AF96" s="100">
        <f>+'Ark1'!V3399</f>
        <v>85.949394357651869</v>
      </c>
      <c r="AG96" s="39"/>
      <c r="AH96" s="4"/>
      <c r="AI96" s="12"/>
      <c r="AO96"/>
    </row>
    <row r="97" spans="1:41">
      <c r="A97" s="39"/>
      <c r="B97" s="39"/>
      <c r="C97" s="39"/>
      <c r="D97" s="39"/>
      <c r="E97" s="39"/>
      <c r="F97" s="39"/>
      <c r="G97" s="307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4"/>
      <c r="AI97" s="12"/>
      <c r="AO97"/>
    </row>
    <row r="98" spans="1:41">
      <c r="A98" s="39"/>
      <c r="B98" s="46">
        <f>+'Ark1'!C3400</f>
        <v>2015</v>
      </c>
      <c r="C98" s="46">
        <f>+'Ark1'!O3400</f>
        <v>1</v>
      </c>
      <c r="D98" s="47" t="str">
        <f t="shared" si="15"/>
        <v>Viken</v>
      </c>
      <c r="E98" s="46">
        <f>+'Ark1'!Q3400</f>
        <v>339</v>
      </c>
      <c r="F98" s="46"/>
      <c r="G98" s="335">
        <f>+'Ark1'!R3400</f>
        <v>184931</v>
      </c>
      <c r="H98" s="46"/>
      <c r="I98" s="46"/>
      <c r="J98" s="65">
        <f>+'Ark1'!S3400</f>
        <v>184423</v>
      </c>
      <c r="K98" s="99">
        <f>+'Ark1'!AD3400</f>
        <v>12.15869000077582</v>
      </c>
      <c r="L98" s="99"/>
      <c r="M98" s="99">
        <f>+'Ark1'!AE3400</f>
        <v>12.16234924616983</v>
      </c>
      <c r="N98" s="99"/>
      <c r="O98" s="48">
        <f>+'Ark1'!U3400</f>
        <v>60.490828150501841</v>
      </c>
      <c r="P98" s="48"/>
      <c r="Q98" s="46"/>
      <c r="R98" s="99">
        <f>+'Ark1'!W3400</f>
        <v>81.344708089555184</v>
      </c>
      <c r="S98" s="99"/>
      <c r="T98" s="99"/>
      <c r="U98" s="48">
        <f>+'Ark1'!X3400</f>
        <v>2.2570580378627705</v>
      </c>
      <c r="V98" s="99"/>
      <c r="W98" s="48">
        <f>+'Ark1'!Y3400</f>
        <v>4.514116075725541</v>
      </c>
      <c r="X98" s="46"/>
      <c r="Y98" s="48"/>
      <c r="Z98" s="46"/>
      <c r="AA98" s="99">
        <f>+'Ark1'!AA3400</f>
        <v>9.0151180294155608</v>
      </c>
      <c r="AB98" s="48">
        <f>+'Ark1'!AB3400</f>
        <v>2.8526133274309595</v>
      </c>
      <c r="AC98" s="65">
        <f>+'Ark1'!AC3400</f>
        <v>-26.331798061394078</v>
      </c>
      <c r="AD98" s="65">
        <f t="shared" si="14"/>
        <v>545.5191740412979</v>
      </c>
      <c r="AE98" s="99">
        <f>+'Ark1'!T3400</f>
        <v>15.780604657953504</v>
      </c>
      <c r="AF98" s="99">
        <f>+'Ark1'!V3400</f>
        <v>88.230825915427502</v>
      </c>
      <c r="AG98" s="39"/>
      <c r="AH98" s="4"/>
      <c r="AI98" s="12"/>
      <c r="AO98"/>
    </row>
    <row r="99" spans="1:41">
      <c r="A99" s="39"/>
      <c r="B99" s="46">
        <f>+'Ark1'!C3401</f>
        <v>2015</v>
      </c>
      <c r="C99" s="46">
        <f>+'Ark1'!O3401</f>
        <v>4</v>
      </c>
      <c r="D99" s="47" t="str">
        <f t="shared" si="15"/>
        <v>Innlandet</v>
      </c>
      <c r="E99" s="46">
        <f>+'Ark1'!Q3401</f>
        <v>464</v>
      </c>
      <c r="F99" s="46"/>
      <c r="G99" s="335">
        <f>+'Ark1'!R3401</f>
        <v>308024</v>
      </c>
      <c r="H99" s="46"/>
      <c r="I99" s="46"/>
      <c r="J99" s="65">
        <f>+'Ark1'!S3401</f>
        <v>305384</v>
      </c>
      <c r="K99" s="99">
        <f>+'Ark1'!AD3401</f>
        <v>20.251706467812156</v>
      </c>
      <c r="L99" s="99"/>
      <c r="M99" s="99">
        <f>+'Ark1'!AE3401</f>
        <v>20.394852947610289</v>
      </c>
      <c r="N99" s="99"/>
      <c r="O99" s="48">
        <f>+'Ark1'!U3401</f>
        <v>60.150063526576382</v>
      </c>
      <c r="P99" s="48"/>
      <c r="Q99" s="46"/>
      <c r="R99" s="99">
        <f>+'Ark1'!W3401</f>
        <v>82.376097961911313</v>
      </c>
      <c r="S99" s="99"/>
      <c r="T99" s="99"/>
      <c r="U99" s="48">
        <f>+'Ark1'!X3401</f>
        <v>0.81292366828558815</v>
      </c>
      <c r="V99" s="99"/>
      <c r="W99" s="48">
        <f>+'Ark1'!Y3401</f>
        <v>1.6258473365711763</v>
      </c>
      <c r="X99" s="46"/>
      <c r="Y99" s="48"/>
      <c r="Z99" s="46"/>
      <c r="AA99" s="99">
        <f>+'Ark1'!AA3401</f>
        <v>9.0988885664138905</v>
      </c>
      <c r="AB99" s="48">
        <f>+'Ark1'!AB3401</f>
        <v>2.7908721683156017</v>
      </c>
      <c r="AC99" s="65">
        <f>+'Ark1'!AC3401</f>
        <v>-30.702364778810377</v>
      </c>
      <c r="AD99" s="65">
        <f t="shared" si="14"/>
        <v>663.84482758620686</v>
      </c>
      <c r="AE99" s="99">
        <f>+'Ark1'!T3401</f>
        <v>15.548450770069868</v>
      </c>
      <c r="AF99" s="99">
        <f>+'Ark1'!V3401</f>
        <v>89.518292994610945</v>
      </c>
      <c r="AG99" s="39"/>
      <c r="AH99" s="4"/>
      <c r="AI99" s="12"/>
      <c r="AO99"/>
    </row>
    <row r="100" spans="1:41" ht="15.6">
      <c r="A100" s="39"/>
      <c r="B100" s="46">
        <f>+'Ark1'!C3402</f>
        <v>2015</v>
      </c>
      <c r="C100" s="46">
        <f>+'Ark1'!O3402</f>
        <v>8</v>
      </c>
      <c r="D100" s="47" t="str">
        <f t="shared" si="15"/>
        <v>Telemark/ Vestfold</v>
      </c>
      <c r="E100" s="46">
        <f>+'Ark1'!Q3402</f>
        <v>189</v>
      </c>
      <c r="F100" s="46"/>
      <c r="G100" s="335">
        <f>+'Ark1'!R3402</f>
        <v>137141</v>
      </c>
      <c r="H100" s="46"/>
      <c r="I100" s="46"/>
      <c r="J100" s="65">
        <f>+'Ark1'!S3402</f>
        <v>135246</v>
      </c>
      <c r="K100" s="99">
        <f>+'Ark1'!AD3402</f>
        <v>9.0166327192109303</v>
      </c>
      <c r="L100" s="99"/>
      <c r="M100" s="99">
        <f>+'Ark1'!AE3402</f>
        <v>8.8758175709072411</v>
      </c>
      <c r="N100" s="99"/>
      <c r="O100" s="48">
        <f>+'Ark1'!U3402</f>
        <v>60.476849592594242</v>
      </c>
      <c r="P100" s="48"/>
      <c r="Q100" s="46"/>
      <c r="R100" s="99">
        <f>+'Ark1'!W3402</f>
        <v>80.948882037176944</v>
      </c>
      <c r="S100" s="99"/>
      <c r="T100" s="99"/>
      <c r="U100" s="48">
        <f>+'Ark1'!X3402</f>
        <v>5.8334123274586001E-2</v>
      </c>
      <c r="V100" s="99"/>
      <c r="W100" s="48">
        <f>+'Ark1'!Y3402</f>
        <v>0.11666824654917198</v>
      </c>
      <c r="X100" s="46"/>
      <c r="Y100" s="48"/>
      <c r="Z100" s="46"/>
      <c r="AA100" s="99">
        <f>+'Ark1'!AA3402</f>
        <v>9.7409755846691866</v>
      </c>
      <c r="AB100" s="48">
        <f>+'Ark1'!AB3402</f>
        <v>2.8736421496206042</v>
      </c>
      <c r="AC100" s="65">
        <f>+'Ark1'!AC3402</f>
        <v>-25.430492446258196</v>
      </c>
      <c r="AD100" s="65">
        <f t="shared" si="14"/>
        <v>725.61375661375666</v>
      </c>
      <c r="AE100" s="99">
        <f>+'Ark1'!T3402</f>
        <v>15.593870541996923</v>
      </c>
      <c r="AF100" s="99">
        <f>+'Ark1'!V3402</f>
        <v>88.09809496211426</v>
      </c>
      <c r="AG100" s="39"/>
      <c r="AH100" s="4"/>
      <c r="AI100" s="5"/>
      <c r="AO100"/>
    </row>
    <row r="101" spans="1:41">
      <c r="A101" s="39"/>
      <c r="B101" s="46">
        <f>+'Ark1'!C3403</f>
        <v>2015</v>
      </c>
      <c r="C101" s="46">
        <f>+'Ark1'!O3403</f>
        <v>9</v>
      </c>
      <c r="D101" s="47" t="str">
        <f t="shared" si="15"/>
        <v>Agder</v>
      </c>
      <c r="E101" s="46">
        <f>+'Ark1'!Q3403</f>
        <v>74</v>
      </c>
      <c r="F101" s="46"/>
      <c r="G101" s="335">
        <f>+'Ark1'!R3403</f>
        <v>26138</v>
      </c>
      <c r="H101" s="46"/>
      <c r="I101" s="46"/>
      <c r="J101" s="65">
        <f>+'Ark1'!S3403</f>
        <v>25988</v>
      </c>
      <c r="K101" s="99">
        <f>+'Ark1'!AD3403</f>
        <v>1.7184995443721083</v>
      </c>
      <c r="L101" s="99"/>
      <c r="M101" s="99">
        <f>+'Ark1'!AE3403</f>
        <v>1.7049886954674363</v>
      </c>
      <c r="N101" s="99"/>
      <c r="O101" s="48">
        <f>+'Ark1'!U3403</f>
        <v>60.370247806679984</v>
      </c>
      <c r="P101" s="48"/>
      <c r="Q101" s="46"/>
      <c r="R101" s="99">
        <f>+'Ark1'!W3403</f>
        <v>80.923668616284075</v>
      </c>
      <c r="S101" s="99"/>
      <c r="T101" s="99"/>
      <c r="U101" s="48">
        <f>+'Ark1'!X3403</f>
        <v>2.379677098477313</v>
      </c>
      <c r="V101" s="99"/>
      <c r="W101" s="48">
        <f>+'Ark1'!Y3403</f>
        <v>4.759354196954626</v>
      </c>
      <c r="X101" s="46"/>
      <c r="Y101" s="48"/>
      <c r="Z101" s="46"/>
      <c r="AA101" s="99">
        <f>+'Ark1'!AA3403</f>
        <v>9.3687326317387836</v>
      </c>
      <c r="AB101" s="48">
        <f>+'Ark1'!AB3403</f>
        <v>2.6831229321026782</v>
      </c>
      <c r="AC101" s="65">
        <f>+'Ark1'!AC3403</f>
        <v>-28.57857684501278</v>
      </c>
      <c r="AD101" s="65">
        <f t="shared" si="14"/>
        <v>353.2162162162162</v>
      </c>
      <c r="AE101" s="99">
        <f>+'Ark1'!T3403</f>
        <v>15.72151656591935</v>
      </c>
      <c r="AF101" s="99">
        <f>+'Ark1'!V3403</f>
        <v>87.821556444669241</v>
      </c>
      <c r="AG101" s="39"/>
      <c r="AH101" s="12"/>
      <c r="AI101" s="12"/>
      <c r="AO101"/>
    </row>
    <row r="102" spans="1:41" ht="15.6">
      <c r="A102" s="39"/>
      <c r="B102" s="46">
        <f>+'Ark1'!C3404</f>
        <v>2015</v>
      </c>
      <c r="C102" s="46">
        <f>+'Ark1'!O3404</f>
        <v>11</v>
      </c>
      <c r="D102" s="47" t="str">
        <f t="shared" si="15"/>
        <v>Rogaland</v>
      </c>
      <c r="E102" s="46">
        <f>+'Ark1'!Q3404</f>
        <v>618</v>
      </c>
      <c r="F102" s="46"/>
      <c r="G102" s="335">
        <f>+'Ark1'!R3404</f>
        <v>445496</v>
      </c>
      <c r="H102" s="46"/>
      <c r="I102" s="46"/>
      <c r="J102" s="65">
        <f>+'Ark1'!S3404</f>
        <v>444312</v>
      </c>
      <c r="K102" s="99">
        <f>+'Ark1'!AD3404</f>
        <v>29.290101500481928</v>
      </c>
      <c r="L102" s="99"/>
      <c r="M102" s="99">
        <f>+'Ark1'!AE3404</f>
        <v>29.8747263138942</v>
      </c>
      <c r="N102" s="99"/>
      <c r="O102" s="48">
        <f>+'Ark1'!U3404</f>
        <v>60.809194890077208</v>
      </c>
      <c r="P102" s="48"/>
      <c r="Q102" s="46"/>
      <c r="R102" s="99">
        <f>+'Ark1'!W3404</f>
        <v>82.935947329805984</v>
      </c>
      <c r="S102" s="99"/>
      <c r="T102" s="99"/>
      <c r="U102" s="48">
        <f>+'Ark1'!X3404</f>
        <v>0.47385386176306882</v>
      </c>
      <c r="V102" s="99"/>
      <c r="W102" s="48">
        <f>+'Ark1'!Y3404</f>
        <v>0.94770772352613764</v>
      </c>
      <c r="X102" s="46"/>
      <c r="Y102" s="48"/>
      <c r="Z102" s="46"/>
      <c r="AA102" s="99">
        <f>+'Ark1'!AA3404</f>
        <v>9.3478148028976502</v>
      </c>
      <c r="AB102" s="48">
        <f>+'Ark1'!AB3404</f>
        <v>2.8407845546860897</v>
      </c>
      <c r="AC102" s="65">
        <f>+'Ark1'!AC3404</f>
        <v>-21.588677819218503</v>
      </c>
      <c r="AD102" s="65">
        <f t="shared" si="14"/>
        <v>720.86731391585761</v>
      </c>
      <c r="AE102" s="99">
        <f>+'Ark1'!T3404</f>
        <v>15.919202417081188</v>
      </c>
      <c r="AF102" s="99">
        <f>+'Ark1'!V3404</f>
        <v>89.944701508593198</v>
      </c>
      <c r="AG102" s="39"/>
      <c r="AH102" s="5"/>
      <c r="AI102" s="5"/>
      <c r="AO102"/>
    </row>
    <row r="103" spans="1:41">
      <c r="A103" s="39"/>
      <c r="B103" s="46">
        <f>+'Ark1'!C3405</f>
        <v>2015</v>
      </c>
      <c r="C103" s="46">
        <f>+'Ark1'!O3405</f>
        <v>14</v>
      </c>
      <c r="D103" s="47" t="str">
        <f t="shared" si="15"/>
        <v>Vestland</v>
      </c>
      <c r="E103" s="46">
        <f>+'Ark1'!Q3405</f>
        <v>156</v>
      </c>
      <c r="F103" s="46"/>
      <c r="G103" s="335">
        <f>+'Ark1'!R3405</f>
        <v>52936</v>
      </c>
      <c r="H103" s="46"/>
      <c r="I103" s="46"/>
      <c r="J103" s="65">
        <f>+'Ark1'!S3405</f>
        <v>52822</v>
      </c>
      <c r="K103" s="99">
        <f>+'Ark1'!AD3405</f>
        <v>3.4803922213207561</v>
      </c>
      <c r="L103" s="99"/>
      <c r="M103" s="99">
        <f>+'Ark1'!AE3405</f>
        <v>3.427104691501599</v>
      </c>
      <c r="N103" s="99"/>
      <c r="O103" s="48">
        <f>+'Ark1'!U3405</f>
        <v>60.653155882018837</v>
      </c>
      <c r="P103" s="48"/>
      <c r="Q103" s="46"/>
      <c r="R103" s="99">
        <f>+'Ark1'!W3405</f>
        <v>80.027536443148449</v>
      </c>
      <c r="S103" s="99"/>
      <c r="T103" s="99"/>
      <c r="U103" s="48">
        <f>+'Ark1'!X3405</f>
        <v>0.99554178630799439</v>
      </c>
      <c r="V103" s="99"/>
      <c r="W103" s="48">
        <f>+'Ark1'!Y3405</f>
        <v>1.9910835726159888</v>
      </c>
      <c r="X103" s="46"/>
      <c r="Y103" s="48"/>
      <c r="Z103" s="46"/>
      <c r="AA103" s="99">
        <f>+'Ark1'!AA3405</f>
        <v>9.6943055821117881</v>
      </c>
      <c r="AB103" s="48">
        <f>+'Ark1'!AB3405</f>
        <v>2.8554807944480127</v>
      </c>
      <c r="AC103" s="65">
        <f>+'Ark1'!AC3405</f>
        <v>-28.399627985307873</v>
      </c>
      <c r="AD103" s="65">
        <f t="shared" si="14"/>
        <v>339.33333333333331</v>
      </c>
      <c r="AE103" s="99">
        <f>+'Ark1'!T3405</f>
        <v>15.86315550853862</v>
      </c>
      <c r="AF103" s="99">
        <f>+'Ark1'!V3405</f>
        <v>86.783413892395188</v>
      </c>
      <c r="AG103" s="39"/>
      <c r="AH103" s="12"/>
      <c r="AI103" s="12"/>
      <c r="AO103"/>
    </row>
    <row r="104" spans="1:41">
      <c r="A104" s="39"/>
      <c r="B104" s="46">
        <f>+'Ark1'!C3406</f>
        <v>2015</v>
      </c>
      <c r="C104" s="46">
        <f>+'Ark1'!O3406</f>
        <v>15</v>
      </c>
      <c r="D104" s="47" t="str">
        <f t="shared" si="15"/>
        <v>Møre og Romsdal</v>
      </c>
      <c r="E104" s="46">
        <f>+'Ark1'!Q3406</f>
        <v>53</v>
      </c>
      <c r="F104" s="46"/>
      <c r="G104" s="335">
        <f>+'Ark1'!R3406</f>
        <v>35132</v>
      </c>
      <c r="H104" s="46"/>
      <c r="I104" s="46"/>
      <c r="J104" s="65">
        <f>+'Ark1'!S3406</f>
        <v>35071</v>
      </c>
      <c r="K104" s="99">
        <f>+'Ark1'!AD3406</f>
        <v>2.3098295964833158</v>
      </c>
      <c r="L104" s="99"/>
      <c r="M104" s="99">
        <f>+'Ark1'!AE3406</f>
        <v>2.2700643654032779</v>
      </c>
      <c r="N104" s="99"/>
      <c r="O104" s="48">
        <f>+'Ark1'!U3406</f>
        <v>60.584813663710733</v>
      </c>
      <c r="P104" s="48"/>
      <c r="Q104" s="46"/>
      <c r="R104" s="99">
        <f>+'Ark1'!W3406</f>
        <v>79.8393401956031</v>
      </c>
      <c r="S104" s="99"/>
      <c r="T104" s="99"/>
      <c r="U104" s="48">
        <f>+'Ark1'!X3406</f>
        <v>6.2620972332915859E-2</v>
      </c>
      <c r="V104" s="99"/>
      <c r="W104" s="48">
        <f>+'Ark1'!Y3406</f>
        <v>0.12524194466583172</v>
      </c>
      <c r="X104" s="46"/>
      <c r="Y104" s="48"/>
      <c r="Z104" s="46"/>
      <c r="AA104" s="99">
        <f>+'Ark1'!AA3406</f>
        <v>9.746521591725152</v>
      </c>
      <c r="AB104" s="48">
        <f>+'Ark1'!AB3406</f>
        <v>2.6872437337299471</v>
      </c>
      <c r="AC104" s="65">
        <f>+'Ark1'!AC3406</f>
        <v>-32.300132043146824</v>
      </c>
      <c r="AD104" s="65">
        <f t="shared" si="14"/>
        <v>662.86792452830184</v>
      </c>
      <c r="AE104" s="99">
        <f>+'Ark1'!T3406</f>
        <v>15.869349880450869</v>
      </c>
      <c r="AF104" s="99">
        <f>+'Ark1'!V3406</f>
        <v>86.56386967740022</v>
      </c>
      <c r="AG104" s="39"/>
      <c r="AH104" s="12"/>
      <c r="AI104" s="12"/>
      <c r="AO104"/>
    </row>
    <row r="105" spans="1:41" ht="15.6">
      <c r="A105" s="39"/>
      <c r="B105" s="46">
        <f>+'Ark1'!C3407</f>
        <v>2015</v>
      </c>
      <c r="C105" s="46">
        <f>+'Ark1'!O3407</f>
        <v>16</v>
      </c>
      <c r="D105" s="47" t="str">
        <f t="shared" si="15"/>
        <v>Trøndelag</v>
      </c>
      <c r="E105" s="46">
        <f>+'Ark1'!Q3407</f>
        <v>351</v>
      </c>
      <c r="F105" s="46"/>
      <c r="G105" s="335">
        <f>+'Ark1'!R3407</f>
        <v>238103</v>
      </c>
      <c r="H105" s="46"/>
      <c r="I105" s="46"/>
      <c r="J105" s="65">
        <f>+'Ark1'!S3407</f>
        <v>237663</v>
      </c>
      <c r="K105" s="99">
        <f>+'Ark1'!AD3407</f>
        <v>15.654598554351216</v>
      </c>
      <c r="L105" s="99"/>
      <c r="M105" s="99">
        <f>+'Ark1'!AE3407</f>
        <v>15.387712031373498</v>
      </c>
      <c r="N105" s="99"/>
      <c r="O105" s="48">
        <f>+'Ark1'!U3407</f>
        <v>60.665345468162897</v>
      </c>
      <c r="P105" s="48"/>
      <c r="Q105" s="46"/>
      <c r="R105" s="99">
        <f>+'Ark1'!W3407</f>
        <v>79.861854811226081</v>
      </c>
      <c r="S105" s="99"/>
      <c r="T105" s="99"/>
      <c r="U105" s="48">
        <f>+'Ark1'!X3407</f>
        <v>9.1813206889455383</v>
      </c>
      <c r="V105" s="99"/>
      <c r="W105" s="48">
        <f>+'Ark1'!Y3407</f>
        <v>18.362641377891077</v>
      </c>
      <c r="X105" s="46"/>
      <c r="Y105" s="48"/>
      <c r="Z105" s="46"/>
      <c r="AA105" s="99">
        <f>+'Ark1'!AA3407</f>
        <v>9.6254485036517021</v>
      </c>
      <c r="AB105" s="48">
        <f>+'Ark1'!AB3407</f>
        <v>2.9288086680354759</v>
      </c>
      <c r="AC105" s="65">
        <f>+'Ark1'!AC3407</f>
        <v>-29.645601529540201</v>
      </c>
      <c r="AD105" s="65">
        <f t="shared" si="14"/>
        <v>678.3561253561254</v>
      </c>
      <c r="AE105" s="99">
        <f>+'Ark1'!T3407</f>
        <v>15.8447814601244</v>
      </c>
      <c r="AF105" s="99">
        <f>+'Ark1'!V3407</f>
        <v>86.587554947578298</v>
      </c>
      <c r="AG105" s="39"/>
      <c r="AH105" s="2"/>
      <c r="AI105" s="5"/>
      <c r="AO105"/>
    </row>
    <row r="106" spans="1:41">
      <c r="A106" s="39"/>
      <c r="B106" s="46">
        <f>+'Ark1'!C3408</f>
        <v>2015</v>
      </c>
      <c r="C106" s="46">
        <f>+'Ark1'!O3408</f>
        <v>18</v>
      </c>
      <c r="D106" s="47" t="str">
        <f t="shared" si="15"/>
        <v>Nordland</v>
      </c>
      <c r="E106" s="46">
        <f>+'Ark1'!Q3408</f>
        <v>129</v>
      </c>
      <c r="F106" s="46"/>
      <c r="G106" s="335">
        <f>+'Ark1'!R3408</f>
        <v>82648</v>
      </c>
      <c r="H106" s="46"/>
      <c r="I106" s="46"/>
      <c r="J106" s="65">
        <f>+'Ark1'!S3408</f>
        <v>82494</v>
      </c>
      <c r="K106" s="99">
        <f>+'Ark1'!AD3408</f>
        <v>5.4338721533118814</v>
      </c>
      <c r="L106" s="99"/>
      <c r="M106" s="99">
        <f>+'Ark1'!AE3408</f>
        <v>5.2296266335920247</v>
      </c>
      <c r="N106" s="99"/>
      <c r="O106" s="48">
        <f>+'Ark1'!U3408</f>
        <v>60.45831211966933</v>
      </c>
      <c r="P106" s="48"/>
      <c r="Q106" s="46"/>
      <c r="R106" s="99">
        <f>+'Ark1'!W3408</f>
        <v>78.194325647925552</v>
      </c>
      <c r="S106" s="99"/>
      <c r="T106" s="99"/>
      <c r="U106" s="48">
        <f>+'Ark1'!X3408</f>
        <v>6.9100280708547093</v>
      </c>
      <c r="V106" s="99"/>
      <c r="W106" s="48">
        <f>+'Ark1'!Y3408</f>
        <v>13.82005614170942</v>
      </c>
      <c r="X106" s="46"/>
      <c r="Y106" s="48"/>
      <c r="Z106" s="46"/>
      <c r="AA106" s="99">
        <f>+'Ark1'!AA3408</f>
        <v>10.065947307394582</v>
      </c>
      <c r="AB106" s="48">
        <f>+'Ark1'!AB3408</f>
        <v>2.8273343228706325</v>
      </c>
      <c r="AC106" s="65">
        <f>+'Ark1'!AC3408</f>
        <v>-33.668747571578209</v>
      </c>
      <c r="AD106" s="65">
        <f t="shared" si="14"/>
        <v>640.68217054263562</v>
      </c>
      <c r="AE106" s="99">
        <f>+'Ark1'!T3408</f>
        <v>15.786806698286711</v>
      </c>
      <c r="AF106" s="99">
        <f>+'Ark1'!V3408</f>
        <v>84.780710011124754</v>
      </c>
      <c r="AG106" s="39"/>
      <c r="AH106" s="4"/>
      <c r="AI106" s="4"/>
      <c r="AO106"/>
    </row>
    <row r="107" spans="1:41">
      <c r="A107" s="39"/>
      <c r="B107" s="46">
        <f>+'Ark1'!C3409</f>
        <v>2015</v>
      </c>
      <c r="C107" s="46">
        <f>+'Ark1'!O3409</f>
        <v>54</v>
      </c>
      <c r="D107" s="47" t="str">
        <f t="shared" si="15"/>
        <v>Troms og Finnmark</v>
      </c>
      <c r="E107" s="46">
        <f>+'Ark1'!Q3409</f>
        <v>34</v>
      </c>
      <c r="F107" s="46"/>
      <c r="G107" s="335">
        <f>+'Ark1'!R3409</f>
        <v>10429</v>
      </c>
      <c r="H107" s="46"/>
      <c r="I107" s="46"/>
      <c r="J107" s="65">
        <f>+'Ark1'!S3409</f>
        <v>10403</v>
      </c>
      <c r="K107" s="99">
        <f>+'Ark1'!AD3409</f>
        <v>0.68567724187989587</v>
      </c>
      <c r="L107" s="99"/>
      <c r="M107" s="99">
        <f>+'Ark1'!AE3409</f>
        <v>0.67275750408057067</v>
      </c>
      <c r="N107" s="99"/>
      <c r="O107" s="48">
        <f>+'Ark1'!U3409</f>
        <v>60.322983754686163</v>
      </c>
      <c r="P107" s="48"/>
      <c r="Q107" s="46"/>
      <c r="R107" s="99">
        <f>+'Ark1'!W3409</f>
        <v>79.767663174083879</v>
      </c>
      <c r="S107" s="99"/>
      <c r="T107" s="99"/>
      <c r="U107" s="48">
        <f>+'Ark1'!X3409</f>
        <v>3.2505513472049099</v>
      </c>
      <c r="V107" s="99"/>
      <c r="W107" s="48">
        <f>+'Ark1'!Y3409</f>
        <v>6.5011026944098198</v>
      </c>
      <c r="X107" s="46"/>
      <c r="Y107" s="48"/>
      <c r="Z107" s="46"/>
      <c r="AA107" s="99">
        <f>+'Ark1'!AA3409</f>
        <v>10.059110321529351</v>
      </c>
      <c r="AB107" s="48">
        <f>+'Ark1'!AB3409</f>
        <v>3.0034229340533241</v>
      </c>
      <c r="AC107" s="65">
        <f>+'Ark1'!AC3409</f>
        <v>-29.746878921928396</v>
      </c>
      <c r="AD107" s="65">
        <f t="shared" si="14"/>
        <v>306.73529411764707</v>
      </c>
      <c r="AE107" s="99">
        <f>+'Ark1'!T3409</f>
        <v>15.654521047080252</v>
      </c>
      <c r="AF107" s="99">
        <f>+'Ark1'!V3409</f>
        <v>86.515526138441061</v>
      </c>
      <c r="AG107" s="39"/>
      <c r="AH107" s="4"/>
      <c r="AI107" s="12"/>
      <c r="AO107"/>
    </row>
    <row r="108" spans="1:41">
      <c r="A108" s="39"/>
      <c r="B108" s="39"/>
      <c r="C108" s="39"/>
      <c r="D108" s="39"/>
      <c r="E108" s="39"/>
      <c r="F108" s="39"/>
      <c r="G108" s="307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4"/>
      <c r="AI108" s="12"/>
      <c r="AO108"/>
    </row>
    <row r="109" spans="1:41">
      <c r="A109" s="39"/>
      <c r="B109">
        <f>+'Ark1'!C3410</f>
        <v>2014</v>
      </c>
      <c r="C109">
        <f>+'Ark1'!O3410</f>
        <v>1</v>
      </c>
      <c r="D109" s="47" t="str">
        <f t="shared" si="15"/>
        <v>Viken</v>
      </c>
      <c r="E109">
        <f>+'Ark1'!Q3410</f>
        <v>327</v>
      </c>
      <c r="G109" s="301">
        <f>+'Ark1'!R3410</f>
        <v>182677</v>
      </c>
      <c r="J109" s="10">
        <f>+'Ark1'!S3410</f>
        <v>182672</v>
      </c>
      <c r="K109" s="100">
        <f>+'Ark1'!AD3410</f>
        <v>12.155298667406583</v>
      </c>
      <c r="M109" s="100">
        <f>+'Ark1'!AE3410</f>
        <v>12.215724062435878</v>
      </c>
      <c r="O109" s="1">
        <f>+'Ark1'!U3410</f>
        <v>61.017430148024857</v>
      </c>
      <c r="P109" s="1"/>
      <c r="Q109" s="39"/>
      <c r="R109" s="100">
        <f>+'Ark1'!W3410</f>
        <v>78.865928549530977</v>
      </c>
      <c r="U109" s="1">
        <f>+'Ark1'!X3410</f>
        <v>0</v>
      </c>
      <c r="W109" s="1">
        <f>+'Ark1'!Y3410</f>
        <v>0</v>
      </c>
      <c r="X109" s="39"/>
      <c r="Y109" s="1"/>
      <c r="Z109" s="39"/>
      <c r="AA109" s="100">
        <f>+'Ark1'!AA3410</f>
        <v>8.6322371466874017</v>
      </c>
      <c r="AB109" s="1">
        <f>+'Ark1'!AB3410</f>
        <v>2.8810584212045902</v>
      </c>
      <c r="AC109" s="10">
        <f>+'Ark1'!AC3410</f>
        <v>-23.816301350626237</v>
      </c>
      <c r="AD109" s="10">
        <f t="shared" si="14"/>
        <v>558.64525993883797</v>
      </c>
      <c r="AE109" s="100">
        <f>+'Ark1'!T3410</f>
        <v>16.040158312212267</v>
      </c>
      <c r="AF109" s="100">
        <f>+'Ark1'!V3410</f>
        <v>85.446893500796875</v>
      </c>
      <c r="AG109" s="39"/>
      <c r="AH109" s="4"/>
      <c r="AI109" s="12"/>
      <c r="AO109"/>
    </row>
    <row r="110" spans="1:41">
      <c r="A110" s="39"/>
      <c r="B110">
        <f>+'Ark1'!C3411</f>
        <v>2014</v>
      </c>
      <c r="C110">
        <f>+'Ark1'!O3411</f>
        <v>4</v>
      </c>
      <c r="D110" s="47" t="str">
        <f t="shared" si="15"/>
        <v>Innlandet</v>
      </c>
      <c r="E110">
        <f>+'Ark1'!Q3411</f>
        <v>442</v>
      </c>
      <c r="G110" s="301">
        <f>+'Ark1'!R3411</f>
        <v>306876</v>
      </c>
      <c r="J110" s="10">
        <f>+'Ark1'!S3411</f>
        <v>306870</v>
      </c>
      <c r="K110" s="100">
        <f>+'Ark1'!AD3411</f>
        <v>20.419480470223757</v>
      </c>
      <c r="M110" s="100">
        <f>+'Ark1'!AE3411</f>
        <v>20.631694809188513</v>
      </c>
      <c r="O110" s="1">
        <f>+'Ark1'!U3411</f>
        <v>60.767243458141891</v>
      </c>
      <c r="P110" s="1"/>
      <c r="Q110" s="39"/>
      <c r="R110" s="100">
        <f>+'Ark1'!W3411</f>
        <v>79.290774920976318</v>
      </c>
      <c r="U110" s="1">
        <f>+'Ark1'!X3411</f>
        <v>0</v>
      </c>
      <c r="W110" s="1">
        <f>+'Ark1'!Y3411</f>
        <v>0</v>
      </c>
      <c r="X110" s="39"/>
      <c r="Y110" s="1"/>
      <c r="Z110" s="39"/>
      <c r="AA110" s="100">
        <f>+'Ark1'!AA3411</f>
        <v>8.9088110968078098</v>
      </c>
      <c r="AB110" s="1">
        <f>+'Ark1'!AB3411</f>
        <v>2.8518137554838274</v>
      </c>
      <c r="AC110" s="10">
        <f>+'Ark1'!AC3411</f>
        <v>-30.565926070899646</v>
      </c>
      <c r="AD110" s="10">
        <f t="shared" si="14"/>
        <v>694.28959276018099</v>
      </c>
      <c r="AE110" s="100">
        <f>+'Ark1'!T3411</f>
        <v>15.944746412231645</v>
      </c>
      <c r="AF110" s="100">
        <f>+'Ark1'!V3411</f>
        <v>85.906967709232347</v>
      </c>
      <c r="AG110" s="39"/>
      <c r="AH110" s="4"/>
      <c r="AI110" s="12"/>
      <c r="AO110"/>
    </row>
    <row r="111" spans="1:41">
      <c r="A111" s="39"/>
      <c r="B111">
        <f>+'Ark1'!C3412</f>
        <v>2014</v>
      </c>
      <c r="C111">
        <f>+'Ark1'!O3412</f>
        <v>8</v>
      </c>
      <c r="D111" s="47" t="str">
        <f t="shared" si="15"/>
        <v>Telemark/ Vestfold</v>
      </c>
      <c r="E111">
        <f>+'Ark1'!Q3412</f>
        <v>185</v>
      </c>
      <c r="G111" s="301">
        <f>+'Ark1'!R3412</f>
        <v>127592</v>
      </c>
      <c r="J111" s="10">
        <f>+'Ark1'!S3412</f>
        <v>127589</v>
      </c>
      <c r="K111" s="100">
        <f>+'Ark1'!AD3412</f>
        <v>8.4899514858013987</v>
      </c>
      <c r="M111" s="100">
        <f>+'Ark1'!AE3412</f>
        <v>8.4993884072880928</v>
      </c>
      <c r="O111" s="1">
        <f>+'Ark1'!U3412</f>
        <v>60.695757471255362</v>
      </c>
      <c r="P111" s="1"/>
      <c r="Q111" s="39"/>
      <c r="R111" s="100">
        <f>+'Ark1'!W3412</f>
        <v>78.562742085916511</v>
      </c>
      <c r="U111" s="1">
        <f>+'Ark1'!X3412</f>
        <v>0</v>
      </c>
      <c r="W111" s="1">
        <f>+'Ark1'!Y3412</f>
        <v>0</v>
      </c>
      <c r="X111" s="39"/>
      <c r="Y111" s="1"/>
      <c r="Z111" s="39"/>
      <c r="AA111" s="100">
        <f>+'Ark1'!AA3412</f>
        <v>9.0094626811415779</v>
      </c>
      <c r="AB111" s="1">
        <f>+'Ark1'!AB3412</f>
        <v>2.8819665174191886</v>
      </c>
      <c r="AC111" s="10">
        <f>+'Ark1'!AC3412</f>
        <v>-24.021938562645037</v>
      </c>
      <c r="AD111" s="10">
        <f t="shared" si="14"/>
        <v>689.6864864864865</v>
      </c>
      <c r="AE111" s="100">
        <f>+'Ark1'!T3412</f>
        <v>15.906483165088725</v>
      </c>
      <c r="AF111" s="100">
        <f>+'Ark1'!V3412</f>
        <v>85.117444456823875</v>
      </c>
      <c r="AG111" s="39"/>
      <c r="AH111" s="4"/>
      <c r="AI111" s="12"/>
      <c r="AO111"/>
    </row>
    <row r="112" spans="1:41">
      <c r="A112" s="39"/>
      <c r="B112">
        <f>+'Ark1'!C3413</f>
        <v>2014</v>
      </c>
      <c r="C112">
        <f>+'Ark1'!O3413</f>
        <v>9</v>
      </c>
      <c r="D112" s="47" t="str">
        <f t="shared" si="15"/>
        <v>Agder</v>
      </c>
      <c r="E112">
        <f>+'Ark1'!Q3413</f>
        <v>58</v>
      </c>
      <c r="G112" s="301">
        <f>+'Ark1'!R3413</f>
        <v>26710</v>
      </c>
      <c r="J112" s="10">
        <f>+'Ark1'!S3413</f>
        <v>26710</v>
      </c>
      <c r="K112" s="100">
        <f>+'Ark1'!AD3413</f>
        <v>1.77727917256376</v>
      </c>
      <c r="M112" s="100">
        <f>+'Ark1'!AE3413</f>
        <v>1.7666689261625876</v>
      </c>
      <c r="O112" s="1">
        <f>+'Ark1'!U3413</f>
        <v>60.722688131785837</v>
      </c>
      <c r="P112" s="1"/>
      <c r="Q112" s="39"/>
      <c r="R112" s="100">
        <f>+'Ark1'!W3413</f>
        <v>78.005185323848252</v>
      </c>
      <c r="U112" s="1">
        <f>+'Ark1'!X3413</f>
        <v>0</v>
      </c>
      <c r="W112" s="1">
        <f>+'Ark1'!Y3413</f>
        <v>0</v>
      </c>
      <c r="X112" s="39"/>
      <c r="Y112" s="1"/>
      <c r="Z112" s="39"/>
      <c r="AA112" s="100">
        <f>+'Ark1'!AA3413</f>
        <v>8.3463958639301374</v>
      </c>
      <c r="AB112" s="1">
        <f>+'Ark1'!AB3413</f>
        <v>2.6263571378441561</v>
      </c>
      <c r="AC112" s="10">
        <f>+'Ark1'!AC3413</f>
        <v>-30.121706897230297</v>
      </c>
      <c r="AD112" s="10">
        <f t="shared" si="14"/>
        <v>460.51724137931035</v>
      </c>
      <c r="AE112" s="100">
        <f>+'Ark1'!T3413</f>
        <v>15.985548483713963</v>
      </c>
      <c r="AF112" s="100">
        <f>+'Ark1'!V3413</f>
        <v>84.512660155848565</v>
      </c>
      <c r="AG112" s="39"/>
      <c r="AH112" s="4"/>
      <c r="AI112" s="12"/>
      <c r="AO112"/>
    </row>
    <row r="113" spans="1:41">
      <c r="A113" s="39"/>
      <c r="B113">
        <f>+'Ark1'!C3414</f>
        <v>2014</v>
      </c>
      <c r="C113">
        <f>+'Ark1'!O3414</f>
        <v>11</v>
      </c>
      <c r="D113" s="47" t="str">
        <f t="shared" si="15"/>
        <v>Rogaland</v>
      </c>
      <c r="E113">
        <f>+'Ark1'!Q3414</f>
        <v>626</v>
      </c>
      <c r="G113" s="301">
        <f>+'Ark1'!R3414</f>
        <v>434710</v>
      </c>
      <c r="J113" s="10">
        <f>+'Ark1'!S3414</f>
        <v>434683</v>
      </c>
      <c r="K113" s="100">
        <f>+'Ark1'!AD3414</f>
        <v>28.925534597723406</v>
      </c>
      <c r="M113" s="100">
        <f>+'Ark1'!AE3414</f>
        <v>29.495749528968872</v>
      </c>
      <c r="O113" s="1">
        <f>+'Ark1'!U3414</f>
        <v>61.033477269642482</v>
      </c>
      <c r="P113" s="1"/>
      <c r="Q113" s="39"/>
      <c r="R113" s="100">
        <f>+'Ark1'!W3414</f>
        <v>80.025606016337406</v>
      </c>
      <c r="U113" s="1">
        <f>+'Ark1'!X3414</f>
        <v>0</v>
      </c>
      <c r="W113" s="1">
        <f>+'Ark1'!Y3414</f>
        <v>0</v>
      </c>
      <c r="X113" s="39"/>
      <c r="Y113" s="1"/>
      <c r="Z113" s="39"/>
      <c r="AA113" s="100">
        <f>+'Ark1'!AA3414</f>
        <v>9.1512648221510684</v>
      </c>
      <c r="AB113" s="1">
        <f>+'Ark1'!AB3414</f>
        <v>2.72542245668116</v>
      </c>
      <c r="AC113" s="10">
        <f>+'Ark1'!AC3414</f>
        <v>-28.891544981204852</v>
      </c>
      <c r="AD113" s="10">
        <f t="shared" si="14"/>
        <v>694.42492012779553</v>
      </c>
      <c r="AE113" s="100">
        <f>+'Ark1'!T3414</f>
        <v>16.069193255273628</v>
      </c>
      <c r="AF113" s="100">
        <f>+'Ark1'!V3414</f>
        <v>86.704056304501179</v>
      </c>
      <c r="AG113" s="39"/>
      <c r="AH113" s="4"/>
      <c r="AI113" s="12"/>
      <c r="AO113"/>
    </row>
    <row r="114" spans="1:41">
      <c r="A114" s="39"/>
      <c r="B114">
        <f>+'Ark1'!C3415</f>
        <v>2014</v>
      </c>
      <c r="C114">
        <f>+'Ark1'!O3415</f>
        <v>14</v>
      </c>
      <c r="D114" s="47" t="str">
        <f t="shared" si="15"/>
        <v>Vestland</v>
      </c>
      <c r="E114">
        <f>+'Ark1'!Q3415</f>
        <v>154</v>
      </c>
      <c r="G114" s="301">
        <f>+'Ark1'!R3415</f>
        <v>50298</v>
      </c>
      <c r="J114" s="10">
        <f>+'Ark1'!S3415</f>
        <v>50291</v>
      </c>
      <c r="K114" s="100">
        <f>+'Ark1'!AD3415</f>
        <v>3.346820959251668</v>
      </c>
      <c r="M114" s="100">
        <f>+'Ark1'!AE3415</f>
        <v>3.268189529164383</v>
      </c>
      <c r="O114" s="1">
        <f>+'Ark1'!U3415</f>
        <v>61.257819490564913</v>
      </c>
      <c r="P114" s="1"/>
      <c r="Q114" s="39"/>
      <c r="R114" s="100">
        <f>+'Ark1'!W3415</f>
        <v>76.640645443519119</v>
      </c>
      <c r="U114" s="1">
        <f>+'Ark1'!X3415</f>
        <v>0</v>
      </c>
      <c r="W114" s="1">
        <f>+'Ark1'!Y3415</f>
        <v>0</v>
      </c>
      <c r="X114" s="39"/>
      <c r="Y114" s="1"/>
      <c r="Z114" s="39"/>
      <c r="AA114" s="100">
        <f>+'Ark1'!AA3415</f>
        <v>9.6903204839898383</v>
      </c>
      <c r="AB114" s="1">
        <f>+'Ark1'!AB3415</f>
        <v>2.7683315823726047</v>
      </c>
      <c r="AC114" s="10">
        <f>+'Ark1'!AC3415</f>
        <v>-34.142338433213482</v>
      </c>
      <c r="AD114" s="10">
        <f t="shared" si="14"/>
        <v>326.61038961038963</v>
      </c>
      <c r="AE114" s="100">
        <f>+'Ark1'!T3415</f>
        <v>16.11982583800549</v>
      </c>
      <c r="AF114" s="100">
        <f>+'Ark1'!V3415</f>
        <v>83.039882316123553</v>
      </c>
      <c r="AG114" s="39"/>
      <c r="AH114" s="4"/>
      <c r="AI114" s="12"/>
      <c r="AO114"/>
    </row>
    <row r="115" spans="1:41">
      <c r="A115" s="39"/>
      <c r="B115">
        <f>+'Ark1'!C3416</f>
        <v>2014</v>
      </c>
      <c r="C115">
        <f>+'Ark1'!O3416</f>
        <v>15</v>
      </c>
      <c r="D115" s="47" t="str">
        <f t="shared" si="15"/>
        <v>Møre og Romsdal</v>
      </c>
      <c r="E115">
        <f>+'Ark1'!Q3416</f>
        <v>55</v>
      </c>
      <c r="G115" s="301">
        <f>+'Ark1'!R3416</f>
        <v>34744</v>
      </c>
      <c r="J115" s="10">
        <f>+'Ark1'!S3416</f>
        <v>34743</v>
      </c>
      <c r="K115" s="100">
        <f>+'Ark1'!AD3416</f>
        <v>2.3118602610091834</v>
      </c>
      <c r="M115" s="100">
        <f>+'Ark1'!AE3416</f>
        <v>2.2424676057567221</v>
      </c>
      <c r="O115" s="1">
        <f>+'Ark1'!U3416</f>
        <v>61.126816912759402</v>
      </c>
      <c r="P115" s="1"/>
      <c r="Q115" s="39"/>
      <c r="R115" s="100">
        <f>+'Ark1'!W3416</f>
        <v>76.120398353625049</v>
      </c>
      <c r="U115" s="1">
        <f>+'Ark1'!X3416</f>
        <v>0</v>
      </c>
      <c r="W115" s="1">
        <f>+'Ark1'!Y3416</f>
        <v>0</v>
      </c>
      <c r="X115" s="39"/>
      <c r="Y115" s="1"/>
      <c r="Z115" s="39"/>
      <c r="AA115" s="100">
        <f>+'Ark1'!AA3416</f>
        <v>9.6575077081514884</v>
      </c>
      <c r="AB115" s="1">
        <f>+'Ark1'!AB3416</f>
        <v>2.858074135486206</v>
      </c>
      <c r="AC115" s="10">
        <f>+'Ark1'!AC3416</f>
        <v>-32.971809070435349</v>
      </c>
      <c r="AD115" s="10">
        <f t="shared" si="14"/>
        <v>631.70909090909095</v>
      </c>
      <c r="AE115" s="100">
        <f>+'Ark1'!T3416</f>
        <v>16.08766981349298</v>
      </c>
      <c r="AF115" s="100">
        <f>+'Ark1'!V3416</f>
        <v>82.471569836011426</v>
      </c>
      <c r="AG115" s="39"/>
      <c r="AH115" s="4"/>
      <c r="AI115" s="12"/>
      <c r="AO115"/>
    </row>
    <row r="116" spans="1:41">
      <c r="A116" s="39"/>
      <c r="B116">
        <f>+'Ark1'!C3417</f>
        <v>2014</v>
      </c>
      <c r="C116">
        <f>+'Ark1'!O3417</f>
        <v>16</v>
      </c>
      <c r="D116" s="47" t="str">
        <f t="shared" si="15"/>
        <v>Trøndelag</v>
      </c>
      <c r="E116">
        <f>+'Ark1'!Q3417</f>
        <v>349</v>
      </c>
      <c r="G116" s="301">
        <f>+'Ark1'!R3417</f>
        <v>243342</v>
      </c>
      <c r="J116" s="10">
        <f>+'Ark1'!S3417</f>
        <v>243321</v>
      </c>
      <c r="K116" s="100">
        <f>+'Ark1'!AD3417</f>
        <v>16.191938165855877</v>
      </c>
      <c r="M116" s="100">
        <f>+'Ark1'!AE3417</f>
        <v>15.741772212546215</v>
      </c>
      <c r="O116" s="1">
        <f>+'Ark1'!U3417</f>
        <v>61.054475363819797</v>
      </c>
      <c r="P116" s="1"/>
      <c r="Q116" s="39"/>
      <c r="R116" s="100">
        <f>+'Ark1'!W3417</f>
        <v>76.298538967045445</v>
      </c>
      <c r="U116" s="1">
        <f>+'Ark1'!X3417</f>
        <v>0</v>
      </c>
      <c r="W116" s="1">
        <f>+'Ark1'!Y3417</f>
        <v>0</v>
      </c>
      <c r="X116" s="39"/>
      <c r="Y116" s="1"/>
      <c r="Z116" s="39"/>
      <c r="AA116" s="100">
        <f>+'Ark1'!AA3417</f>
        <v>9.1784610586058744</v>
      </c>
      <c r="AB116" s="1">
        <f>+'Ark1'!AB3417</f>
        <v>2.9637413384210656</v>
      </c>
      <c r="AC116" s="10">
        <f>+'Ark1'!AC3417</f>
        <v>-34.336019790020458</v>
      </c>
      <c r="AD116" s="10">
        <f t="shared" si="14"/>
        <v>697.2550143266476</v>
      </c>
      <c r="AE116" s="100">
        <f>+'Ark1'!T3417</f>
        <v>16.005646374238722</v>
      </c>
      <c r="AF116" s="100">
        <f>+'Ark1'!V3417</f>
        <v>82.668513947105424</v>
      </c>
      <c r="AG116" s="39"/>
      <c r="AH116" s="4"/>
      <c r="AI116" s="12"/>
      <c r="AO116"/>
    </row>
    <row r="117" spans="1:41">
      <c r="A117" s="39"/>
      <c r="B117">
        <f>+'Ark1'!C3418</f>
        <v>2014</v>
      </c>
      <c r="C117">
        <f>+'Ark1'!O3418</f>
        <v>18</v>
      </c>
      <c r="D117" s="47" t="str">
        <f t="shared" si="15"/>
        <v>Nordland</v>
      </c>
      <c r="E117">
        <f>+'Ark1'!Q3418</f>
        <v>126</v>
      </c>
      <c r="G117" s="301">
        <f>+'Ark1'!R3418</f>
        <v>84559</v>
      </c>
      <c r="J117" s="10">
        <f>+'Ark1'!S3418</f>
        <v>84549</v>
      </c>
      <c r="K117" s="100">
        <f>+'Ark1'!AD3418</f>
        <v>5.6265424767060654</v>
      </c>
      <c r="M117" s="100">
        <f>+'Ark1'!AE3418</f>
        <v>5.4146309885006252</v>
      </c>
      <c r="O117" s="1">
        <f>+'Ark1'!U3418</f>
        <v>60.667187074950633</v>
      </c>
      <c r="P117" s="1"/>
      <c r="Q117" s="39"/>
      <c r="R117" s="100">
        <f>+'Ark1'!W3418</f>
        <v>75.527060048019422</v>
      </c>
      <c r="U117" s="1">
        <f>+'Ark1'!X3418</f>
        <v>0</v>
      </c>
      <c r="W117" s="1">
        <f>+'Ark1'!Y3418</f>
        <v>0</v>
      </c>
      <c r="X117" s="39"/>
      <c r="Y117" s="1"/>
      <c r="Z117" s="39"/>
      <c r="AA117" s="100">
        <f>+'Ark1'!AA3418</f>
        <v>9.4977511400833361</v>
      </c>
      <c r="AB117" s="1">
        <f>+'Ark1'!AB3418</f>
        <v>2.6676392471955297</v>
      </c>
      <c r="AC117" s="10">
        <f>+'Ark1'!AC3418</f>
        <v>-39.656451657988718</v>
      </c>
      <c r="AD117" s="10">
        <f t="shared" si="14"/>
        <v>671.10317460317458</v>
      </c>
      <c r="AE117" s="100">
        <f>+'Ark1'!T3418</f>
        <v>15.89481900211687</v>
      </c>
      <c r="AF117" s="100">
        <f>+'Ark1'!V3418</f>
        <v>81.831989647910532</v>
      </c>
      <c r="AG117" s="39"/>
      <c r="AH117" s="4"/>
      <c r="AI117" s="12"/>
      <c r="AO117"/>
    </row>
    <row r="118" spans="1:41">
      <c r="A118" s="39"/>
      <c r="B118">
        <f>+'Ark1'!C3419</f>
        <v>2014</v>
      </c>
      <c r="C118">
        <f>+'Ark1'!O3419</f>
        <v>54</v>
      </c>
      <c r="D118" s="47" t="str">
        <f t="shared" si="15"/>
        <v>Troms og Finnmark</v>
      </c>
      <c r="E118">
        <f>+'Ark1'!Q3419</f>
        <v>38</v>
      </c>
      <c r="G118" s="301">
        <f>+'Ark1'!R3419</f>
        <v>11351</v>
      </c>
      <c r="J118" s="10">
        <f>+'Ark1'!S3419</f>
        <v>11350</v>
      </c>
      <c r="K118" s="100">
        <f>+'Ark1'!AD3419</f>
        <v>0.7552937434583018</v>
      </c>
      <c r="M118" s="100">
        <f>+'Ark1'!AE3419</f>
        <v>0.72371392998812689</v>
      </c>
      <c r="O118" s="1">
        <f>+'Ark1'!U3419</f>
        <v>60.405550660792962</v>
      </c>
      <c r="P118" s="1"/>
      <c r="Q118" s="39"/>
      <c r="R118" s="100">
        <f>+'Ark1'!W3419</f>
        <v>75.199207048458192</v>
      </c>
      <c r="U118" s="1">
        <f>+'Ark1'!X3419</f>
        <v>0</v>
      </c>
      <c r="W118" s="1">
        <f>+'Ark1'!Y3419</f>
        <v>0</v>
      </c>
      <c r="X118" s="39"/>
      <c r="Y118" s="1"/>
      <c r="Z118" s="39"/>
      <c r="AA118" s="100">
        <f>+'Ark1'!AA3419</f>
        <v>9.4982188585953562</v>
      </c>
      <c r="AB118" s="1">
        <f>+'Ark1'!AB3419</f>
        <v>2.7927573147767735</v>
      </c>
      <c r="AC118" s="10">
        <f>+'Ark1'!AC3419</f>
        <v>-34.984535397894277</v>
      </c>
      <c r="AD118" s="10">
        <f t="shared" si="14"/>
        <v>298.71052631578948</v>
      </c>
      <c r="AE118" s="100">
        <f>+'Ark1'!T3419</f>
        <v>15.785833847238123</v>
      </c>
      <c r="AF118" s="100">
        <f>+'Ark1'!V3419</f>
        <v>81.475861608144513</v>
      </c>
      <c r="AG118" s="39"/>
      <c r="AH118" s="4"/>
      <c r="AI118" s="12"/>
      <c r="AO118"/>
    </row>
    <row r="119" spans="1:41">
      <c r="A119" s="39"/>
      <c r="B119" s="39"/>
      <c r="C119" s="39"/>
      <c r="D119" s="39"/>
      <c r="E119" s="39"/>
      <c r="F119" s="39"/>
      <c r="G119" s="307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4"/>
      <c r="AI119" s="12"/>
      <c r="AO119"/>
    </row>
    <row r="120" spans="1:41">
      <c r="A120" s="39"/>
      <c r="B120">
        <f>+'Ark1'!C3420</f>
        <v>2013</v>
      </c>
      <c r="C120">
        <f>+'Ark1'!O3420</f>
        <v>1</v>
      </c>
      <c r="D120" s="47" t="str">
        <f t="shared" si="15"/>
        <v>Viken</v>
      </c>
      <c r="E120">
        <f>+'Ark1'!Q3420</f>
        <v>332</v>
      </c>
      <c r="G120" s="301">
        <f>+'Ark1'!R3420</f>
        <v>190635</v>
      </c>
      <c r="J120" s="10">
        <f>+'Ark1'!S3420</f>
        <v>190633</v>
      </c>
      <c r="K120" s="100">
        <f>+'Ark1'!AD3420</f>
        <v>12.550842648176118</v>
      </c>
      <c r="M120" s="100">
        <f>+'Ark1'!AE3420</f>
        <v>12.560770752824999</v>
      </c>
      <c r="O120" s="1">
        <f>+'Ark1'!U3420</f>
        <v>61.686381686276761</v>
      </c>
      <c r="P120" s="1"/>
      <c r="Q120" s="39"/>
      <c r="R120" s="100">
        <f>+'Ark1'!W3420</f>
        <v>76.74026794941075</v>
      </c>
      <c r="U120" s="1">
        <f>+'Ark1'!X3420</f>
        <v>0</v>
      </c>
      <c r="W120" s="1">
        <f>+'Ark1'!Y3420</f>
        <v>0</v>
      </c>
      <c r="X120" s="39"/>
      <c r="Y120" s="1"/>
      <c r="Z120" s="39"/>
      <c r="AA120" s="100">
        <f>+'Ark1'!AA3420</f>
        <v>8.7023133807779676</v>
      </c>
      <c r="AB120" s="1">
        <f>+'Ark1'!AB3420</f>
        <v>3.047529687907633</v>
      </c>
      <c r="AC120" s="10">
        <f>+'Ark1'!AC3420</f>
        <v>-30.173528288619991</v>
      </c>
      <c r="AD120" s="10">
        <f t="shared" si="14"/>
        <v>574.20180722891564</v>
      </c>
      <c r="AE120" s="100">
        <f>+'Ark1'!T3420</f>
        <v>16.272704382720903</v>
      </c>
      <c r="AF120" s="100">
        <f>+'Ark1'!V3420</f>
        <v>83.143105959145856</v>
      </c>
      <c r="AG120" s="39"/>
      <c r="AH120" s="4"/>
      <c r="AI120" s="12"/>
      <c r="AO120"/>
    </row>
    <row r="121" spans="1:41">
      <c r="A121" s="39"/>
      <c r="B121">
        <f>+'Ark1'!C3421</f>
        <v>2013</v>
      </c>
      <c r="C121">
        <f>+'Ark1'!O3421</f>
        <v>4</v>
      </c>
      <c r="D121" s="47" t="str">
        <f t="shared" si="15"/>
        <v>Innlandet</v>
      </c>
      <c r="E121">
        <f>+'Ark1'!Q3421</f>
        <v>439</v>
      </c>
      <c r="G121" s="301">
        <f>+'Ark1'!R3421</f>
        <v>300733</v>
      </c>
      <c r="J121" s="10">
        <f>+'Ark1'!S3421</f>
        <v>300702</v>
      </c>
      <c r="K121" s="100">
        <f>+'Ark1'!AD3421</f>
        <v>19.799368227838276</v>
      </c>
      <c r="M121" s="100">
        <f>+'Ark1'!AE3421</f>
        <v>20.102394468513246</v>
      </c>
      <c r="O121" s="1">
        <f>+'Ark1'!U3421</f>
        <v>61.195858358108687</v>
      </c>
      <c r="P121" s="1"/>
      <c r="Q121" s="39"/>
      <c r="R121" s="100">
        <f>+'Ark1'!W3421</f>
        <v>77.860390685794215</v>
      </c>
      <c r="U121" s="1">
        <f>+'Ark1'!X3421</f>
        <v>0</v>
      </c>
      <c r="W121" s="1">
        <f>+'Ark1'!Y3421</f>
        <v>0</v>
      </c>
      <c r="X121" s="39"/>
      <c r="Y121" s="1"/>
      <c r="Z121" s="39"/>
      <c r="AA121" s="100">
        <f>+'Ark1'!AA3421</f>
        <v>8.8703362840431641</v>
      </c>
      <c r="AB121" s="1">
        <f>+'Ark1'!AB3421</f>
        <v>3.0810970580429609</v>
      </c>
      <c r="AC121" s="10">
        <f>+'Ark1'!AC3421</f>
        <v>-32.03590623929724</v>
      </c>
      <c r="AD121" s="10">
        <f t="shared" si="14"/>
        <v>685.04100227790434</v>
      </c>
      <c r="AE121" s="100">
        <f>+'Ark1'!T3421</f>
        <v>16.100856906292293</v>
      </c>
      <c r="AF121" s="100">
        <f>+'Ark1'!V3421</f>
        <v>84.362668999902624</v>
      </c>
      <c r="AG121" s="39"/>
      <c r="AH121" s="4"/>
      <c r="AI121" s="12"/>
      <c r="AO121"/>
    </row>
    <row r="122" spans="1:41">
      <c r="A122" s="39"/>
      <c r="B122">
        <f>+'Ark1'!C3422</f>
        <v>2013</v>
      </c>
      <c r="C122">
        <f>+'Ark1'!O3422</f>
        <v>8</v>
      </c>
      <c r="D122" s="47" t="str">
        <f t="shared" si="15"/>
        <v>Telemark/ Vestfold</v>
      </c>
      <c r="E122">
        <f>+'Ark1'!Q3422</f>
        <v>188</v>
      </c>
      <c r="G122" s="301">
        <f>+'Ark1'!R3422</f>
        <v>137090</v>
      </c>
      <c r="J122" s="10">
        <f>+'Ark1'!S3422</f>
        <v>137087</v>
      </c>
      <c r="K122" s="100">
        <f>+'Ark1'!AD3422</f>
        <v>9.0255987548900478</v>
      </c>
      <c r="M122" s="100">
        <f>+'Ark1'!AE3422</f>
        <v>9.0094656615707205</v>
      </c>
      <c r="O122" s="1">
        <f>+'Ark1'!U3422</f>
        <v>61.328331643408923</v>
      </c>
      <c r="P122" s="1"/>
      <c r="Q122" s="39"/>
      <c r="R122" s="100">
        <f>+'Ark1'!W3422</f>
        <v>76.543420601515493</v>
      </c>
      <c r="U122" s="1">
        <f>+'Ark1'!X3422</f>
        <v>0</v>
      </c>
      <c r="W122" s="1">
        <f>+'Ark1'!Y3422</f>
        <v>0</v>
      </c>
      <c r="X122" s="39"/>
      <c r="Y122" s="1"/>
      <c r="Z122" s="39"/>
      <c r="AA122" s="100">
        <f>+'Ark1'!AA3422</f>
        <v>8.7923833580626152</v>
      </c>
      <c r="AB122" s="1">
        <f>+'Ark1'!AB3422</f>
        <v>3.0896569772157556</v>
      </c>
      <c r="AC122" s="10">
        <f>+'Ark1'!AC3422</f>
        <v>-31.841011184778026</v>
      </c>
      <c r="AD122" s="10">
        <f t="shared" si="14"/>
        <v>729.20212765957444</v>
      </c>
      <c r="AE122" s="100">
        <f>+'Ark1'!T3422</f>
        <v>16.149412794514557</v>
      </c>
      <c r="AF122" s="100">
        <f>+'Ark1'!V3422</f>
        <v>82.931220315201244</v>
      </c>
      <c r="AG122" s="39"/>
      <c r="AH122" s="4"/>
      <c r="AI122" s="12"/>
      <c r="AO122"/>
    </row>
    <row r="123" spans="1:41">
      <c r="A123" s="39"/>
      <c r="B123">
        <f>+'Ark1'!C3423</f>
        <v>2013</v>
      </c>
      <c r="C123">
        <f>+'Ark1'!O3423</f>
        <v>9</v>
      </c>
      <c r="D123" s="47" t="str">
        <f t="shared" si="15"/>
        <v>Agder</v>
      </c>
      <c r="E123">
        <f>+'Ark1'!Q3423</f>
        <v>64</v>
      </c>
      <c r="G123" s="301">
        <f>+'Ark1'!R3423</f>
        <v>24078</v>
      </c>
      <c r="J123" s="10">
        <f>+'Ark1'!S3423</f>
        <v>24074</v>
      </c>
      <c r="K123" s="100">
        <f>+'Ark1'!AD3423</f>
        <v>1.5852240631719494</v>
      </c>
      <c r="M123" s="100">
        <f>+'Ark1'!AE3423</f>
        <v>1.5694034238912684</v>
      </c>
      <c r="O123" s="1">
        <f>+'Ark1'!U3423</f>
        <v>61.250270000830781</v>
      </c>
      <c r="P123" s="1"/>
      <c r="Q123" s="39"/>
      <c r="R123" s="100">
        <f>+'Ark1'!W3423</f>
        <v>75.926161418958799</v>
      </c>
      <c r="U123" s="1">
        <f>+'Ark1'!X3423</f>
        <v>0</v>
      </c>
      <c r="W123" s="1">
        <f>+'Ark1'!Y3423</f>
        <v>0</v>
      </c>
      <c r="X123" s="39"/>
      <c r="Y123" s="1"/>
      <c r="Z123" s="39"/>
      <c r="AA123" s="100">
        <f>+'Ark1'!AA3423</f>
        <v>8.5621265334049497</v>
      </c>
      <c r="AB123" s="1">
        <f>+'Ark1'!AB3423</f>
        <v>2.6418321981794111</v>
      </c>
      <c r="AC123" s="10">
        <f>+'Ark1'!AC3423</f>
        <v>-44.895417532822421</v>
      </c>
      <c r="AD123" s="10">
        <f t="shared" si="14"/>
        <v>376.21875</v>
      </c>
      <c r="AE123" s="100">
        <f>+'Ark1'!T3423</f>
        <v>16.160976825317722</v>
      </c>
      <c r="AF123" s="100">
        <f>+'Ark1'!V3423</f>
        <v>82.267113651289506</v>
      </c>
      <c r="AG123" s="39"/>
      <c r="AH123" s="4"/>
      <c r="AI123" s="12"/>
      <c r="AO123"/>
    </row>
    <row r="124" spans="1:41">
      <c r="A124" s="39"/>
      <c r="B124">
        <f>+'Ark1'!C3424</f>
        <v>2013</v>
      </c>
      <c r="C124">
        <f>+'Ark1'!O3424</f>
        <v>11</v>
      </c>
      <c r="D124" s="47" t="str">
        <f t="shared" si="15"/>
        <v>Rogaland</v>
      </c>
      <c r="E124">
        <f>+'Ark1'!Q3424</f>
        <v>650</v>
      </c>
      <c r="G124" s="301">
        <f>+'Ark1'!R3424</f>
        <v>443062</v>
      </c>
      <c r="J124" s="10">
        <f>+'Ark1'!S3424</f>
        <v>443032</v>
      </c>
      <c r="K124" s="100">
        <f>+'Ark1'!AD3424</f>
        <v>29.169887194828902</v>
      </c>
      <c r="M124" s="100">
        <f>+'Ark1'!AE3424</f>
        <v>29.782708193733992</v>
      </c>
      <c r="O124" s="1">
        <f>+'Ark1'!U3424</f>
        <v>61.367384297296795</v>
      </c>
      <c r="P124" s="1"/>
      <c r="Q124" s="39"/>
      <c r="R124" s="100">
        <f>+'Ark1'!W3424</f>
        <v>78.295029930119028</v>
      </c>
      <c r="U124" s="1">
        <f>+'Ark1'!X3424</f>
        <v>0</v>
      </c>
      <c r="W124" s="1">
        <f>+'Ark1'!Y3424</f>
        <v>0</v>
      </c>
      <c r="X124" s="39"/>
      <c r="Y124" s="1"/>
      <c r="Z124" s="39"/>
      <c r="AA124" s="100">
        <f>+'Ark1'!AA3424</f>
        <v>9.6140453371039616</v>
      </c>
      <c r="AB124" s="1">
        <f>+'Ark1'!AB3424</f>
        <v>3.0286967947000587</v>
      </c>
      <c r="AC124" s="10">
        <f>+'Ark1'!AC3424</f>
        <v>-41.876652981907398</v>
      </c>
      <c r="AD124" s="10">
        <f t="shared" si="14"/>
        <v>681.63384615384621</v>
      </c>
      <c r="AE124" s="100">
        <f>+'Ark1'!T3424</f>
        <v>16.151558924033203</v>
      </c>
      <c r="AF124" s="100">
        <f>+'Ark1'!V3424</f>
        <v>84.829525067070023</v>
      </c>
      <c r="AG124" s="39"/>
      <c r="AH124" s="4"/>
      <c r="AI124" s="12"/>
      <c r="AO124"/>
    </row>
    <row r="125" spans="1:41">
      <c r="A125" s="39"/>
      <c r="B125">
        <f>+'Ark1'!C3425</f>
        <v>2013</v>
      </c>
      <c r="C125">
        <f>+'Ark1'!O3425</f>
        <v>14</v>
      </c>
      <c r="D125" s="47" t="str">
        <f t="shared" si="15"/>
        <v>Vestland</v>
      </c>
      <c r="E125">
        <f>+'Ark1'!Q3425</f>
        <v>158</v>
      </c>
      <c r="G125" s="301">
        <f>+'Ark1'!R3425</f>
        <v>48785</v>
      </c>
      <c r="J125" s="10">
        <f>+'Ark1'!S3425</f>
        <v>48771</v>
      </c>
      <c r="K125" s="100">
        <f>+'Ark1'!AD3425</f>
        <v>3.2118596196462965</v>
      </c>
      <c r="M125" s="100">
        <f>+'Ark1'!AE3425</f>
        <v>3.0948217200886718</v>
      </c>
      <c r="O125" s="1">
        <f>+'Ark1'!U3425</f>
        <v>61.8087798076726</v>
      </c>
      <c r="P125" s="1"/>
      <c r="Q125" s="39"/>
      <c r="R125" s="100">
        <f>+'Ark1'!W3425</f>
        <v>73.905894896556859</v>
      </c>
      <c r="U125" s="1">
        <f>+'Ark1'!X3425</f>
        <v>0</v>
      </c>
      <c r="W125" s="1">
        <f>+'Ark1'!Y3425</f>
        <v>0</v>
      </c>
      <c r="X125" s="39"/>
      <c r="Y125" s="1"/>
      <c r="Z125" s="39"/>
      <c r="AA125" s="100">
        <f>+'Ark1'!AA3425</f>
        <v>9.3360733717534305</v>
      </c>
      <c r="AB125" s="1">
        <f>+'Ark1'!AB3425</f>
        <v>2.7556160600009103</v>
      </c>
      <c r="AC125" s="10">
        <f>+'Ark1'!AC3425</f>
        <v>-48.938179849582511</v>
      </c>
      <c r="AD125" s="10">
        <f t="shared" si="14"/>
        <v>308.76582278481015</v>
      </c>
      <c r="AE125" s="100">
        <f>+'Ark1'!T3425</f>
        <v>16.277564825253659</v>
      </c>
      <c r="AF125" s="100">
        <f>+'Ark1'!V3425</f>
        <v>80.082610412254141</v>
      </c>
      <c r="AG125" s="39"/>
      <c r="AH125" s="4"/>
      <c r="AI125" s="12"/>
      <c r="AO125"/>
    </row>
    <row r="126" spans="1:41">
      <c r="A126" s="39"/>
      <c r="B126">
        <f>+'Ark1'!C3426</f>
        <v>2013</v>
      </c>
      <c r="C126">
        <f>+'Ark1'!O3426</f>
        <v>15</v>
      </c>
      <c r="D126" s="47" t="str">
        <f t="shared" si="15"/>
        <v>Møre og Romsdal</v>
      </c>
      <c r="E126">
        <f>+'Ark1'!Q3426</f>
        <v>56</v>
      </c>
      <c r="G126" s="301">
        <f>+'Ark1'!R3426</f>
        <v>33784</v>
      </c>
      <c r="J126" s="10">
        <f>+'Ark1'!S3426</f>
        <v>33784</v>
      </c>
      <c r="K126" s="100">
        <f>+'Ark1'!AD3426</f>
        <v>2.2242382984550688</v>
      </c>
      <c r="M126" s="100">
        <f>+'Ark1'!AE3426</f>
        <v>2.1513612595132812</v>
      </c>
      <c r="O126" s="1">
        <f>+'Ark1'!U3426</f>
        <v>61.786614965664207</v>
      </c>
      <c r="P126" s="1"/>
      <c r="Q126" s="39"/>
      <c r="R126" s="100">
        <f>+'Ark1'!W3426</f>
        <v>74.166430854842389</v>
      </c>
      <c r="U126" s="1">
        <f>+'Ark1'!X3426</f>
        <v>0</v>
      </c>
      <c r="W126" s="1">
        <f>+'Ark1'!Y3426</f>
        <v>0</v>
      </c>
      <c r="X126" s="39"/>
      <c r="Y126" s="1"/>
      <c r="Z126" s="39"/>
      <c r="AA126" s="100">
        <f>+'Ark1'!AA3426</f>
        <v>9.4174574379114055</v>
      </c>
      <c r="AB126" s="1">
        <f>+'Ark1'!AB3426</f>
        <v>3.0324372513516105</v>
      </c>
      <c r="AC126" s="10">
        <f>+'Ark1'!AC3426</f>
        <v>-35.449075517219057</v>
      </c>
      <c r="AD126" s="10">
        <f t="shared" si="14"/>
        <v>603.28571428571433</v>
      </c>
      <c r="AE126" s="100">
        <f>+'Ark1'!T3426</f>
        <v>16.310827610703289</v>
      </c>
      <c r="AF126" s="100">
        <f>+'Ark1'!V3426</f>
        <v>80.353662897987022</v>
      </c>
      <c r="AG126" s="39"/>
      <c r="AH126" s="4"/>
      <c r="AI126" s="12"/>
      <c r="AO126"/>
    </row>
    <row r="127" spans="1:41">
      <c r="A127" s="39"/>
      <c r="B127">
        <f>+'Ark1'!C3427</f>
        <v>2013</v>
      </c>
      <c r="C127">
        <f>+'Ark1'!O3427</f>
        <v>16</v>
      </c>
      <c r="D127" s="47" t="str">
        <f t="shared" si="15"/>
        <v>Trøndelag</v>
      </c>
      <c r="E127">
        <f>+'Ark1'!Q3427</f>
        <v>365</v>
      </c>
      <c r="G127" s="301">
        <f>+'Ark1'!R3427</f>
        <v>245510</v>
      </c>
      <c r="J127" s="10">
        <f>+'Ark1'!S3427</f>
        <v>245505</v>
      </c>
      <c r="K127" s="100">
        <f>+'Ark1'!AD3427</f>
        <v>16.163649794390949</v>
      </c>
      <c r="M127" s="100">
        <f>+'Ark1'!AE3427</f>
        <v>15.655177679422597</v>
      </c>
      <c r="O127" s="1">
        <f>+'Ark1'!U3427</f>
        <v>61.643506242235375</v>
      </c>
      <c r="P127" s="1"/>
      <c r="Q127" s="39"/>
      <c r="R127" s="100">
        <f>+'Ark1'!W3427</f>
        <v>74.268177022872578</v>
      </c>
      <c r="U127" s="1">
        <f>+'Ark1'!X3427</f>
        <v>0</v>
      </c>
      <c r="W127" s="1">
        <f>+'Ark1'!Y3427</f>
        <v>0</v>
      </c>
      <c r="X127" s="39"/>
      <c r="Y127" s="1"/>
      <c r="Z127" s="39"/>
      <c r="AA127" s="100">
        <f>+'Ark1'!AA3427</f>
        <v>8.7726759805076888</v>
      </c>
      <c r="AB127" s="1">
        <f>+'Ark1'!AB3427</f>
        <v>3.0828054719553561</v>
      </c>
      <c r="AC127" s="10">
        <f>+'Ark1'!AC3427</f>
        <v>-32.493767597922862</v>
      </c>
      <c r="AD127" s="10">
        <f t="shared" si="14"/>
        <v>672.63013698630141</v>
      </c>
      <c r="AE127" s="100">
        <f>+'Ark1'!T3427</f>
        <v>16.241049244429963</v>
      </c>
      <c r="AF127" s="100">
        <f>+'Ark1'!V3427</f>
        <v>80.464679090393318</v>
      </c>
      <c r="AG127" s="39"/>
      <c r="AH127" s="4"/>
      <c r="AI127" s="12"/>
      <c r="AO127"/>
    </row>
    <row r="128" spans="1:41" ht="15.6">
      <c r="A128" s="39"/>
      <c r="B128">
        <f>+'Ark1'!C3428</f>
        <v>2013</v>
      </c>
      <c r="C128">
        <f>+'Ark1'!O3428</f>
        <v>18</v>
      </c>
      <c r="D128" s="47" t="str">
        <f t="shared" si="15"/>
        <v>Nordland</v>
      </c>
      <c r="E128">
        <f>+'Ark1'!Q3428</f>
        <v>126</v>
      </c>
      <c r="G128" s="301">
        <f>+'Ark1'!R3428</f>
        <v>82665</v>
      </c>
      <c r="J128" s="10">
        <f>+'Ark1'!S3428</f>
        <v>82658</v>
      </c>
      <c r="K128" s="100">
        <f>+'Ark1'!AD3428</f>
        <v>5.4424182731999826</v>
      </c>
      <c r="M128" s="100">
        <f>+'Ark1'!AE3428</f>
        <v>5.2707902707666392</v>
      </c>
      <c r="O128" s="1">
        <f>+'Ark1'!U3428</f>
        <v>61.416463016283984</v>
      </c>
      <c r="P128" s="1"/>
      <c r="Q128" s="39"/>
      <c r="R128" s="100">
        <f>+'Ark1'!W3428</f>
        <v>74.26701129957226</v>
      </c>
      <c r="U128" s="1">
        <f>+'Ark1'!X3428</f>
        <v>0</v>
      </c>
      <c r="W128" s="1">
        <f>+'Ark1'!Y3428</f>
        <v>0</v>
      </c>
      <c r="X128" s="39"/>
      <c r="Y128" s="1"/>
      <c r="Z128" s="39"/>
      <c r="AA128" s="100">
        <f>+'Ark1'!AA3428</f>
        <v>9.5687815517430881</v>
      </c>
      <c r="AB128" s="1">
        <f>+'Ark1'!AB3428</f>
        <v>2.9278975988061524</v>
      </c>
      <c r="AC128" s="10">
        <f>+'Ark1'!AC3428</f>
        <v>-42.388763668599175</v>
      </c>
      <c r="AD128" s="10">
        <f t="shared" si="14"/>
        <v>656.07142857142856</v>
      </c>
      <c r="AE128" s="100">
        <f>+'Ark1'!T3428</f>
        <v>16.185229540918165</v>
      </c>
      <c r="AF128" s="100">
        <f>+'Ark1'!V3428</f>
        <v>80.465992218928704</v>
      </c>
      <c r="AG128" s="39"/>
      <c r="AH128" s="4"/>
      <c r="AI128" s="5"/>
      <c r="AO128"/>
    </row>
    <row r="129" spans="1:41">
      <c r="A129" s="39"/>
      <c r="B129">
        <f>+'Ark1'!C3429</f>
        <v>2013</v>
      </c>
      <c r="C129">
        <f>+'Ark1'!O3429</f>
        <v>54</v>
      </c>
      <c r="D129" s="47" t="str">
        <f t="shared" si="15"/>
        <v>Troms og Finnmark</v>
      </c>
      <c r="E129">
        <f>+'Ark1'!Q3429</f>
        <v>36</v>
      </c>
      <c r="G129" s="301">
        <f>+'Ark1'!R3429</f>
        <v>12438</v>
      </c>
      <c r="J129" s="10">
        <f>+'Ark1'!S3429</f>
        <v>12436</v>
      </c>
      <c r="K129" s="100">
        <f>+'Ark1'!AD3429</f>
        <v>0.81888100746460257</v>
      </c>
      <c r="M129" s="100">
        <f>+'Ark1'!AE3429</f>
        <v>0.79537574972657621</v>
      </c>
      <c r="O129" s="1">
        <f>+'Ark1'!U3429</f>
        <v>61.306851077516889</v>
      </c>
      <c r="P129" s="1"/>
      <c r="Q129" s="39"/>
      <c r="R129" s="100">
        <f>+'Ark1'!W3429</f>
        <v>74.48978771309082</v>
      </c>
      <c r="U129" s="1">
        <f>+'Ark1'!X3429</f>
        <v>0</v>
      </c>
      <c r="W129" s="1">
        <f>+'Ark1'!Y3429</f>
        <v>0</v>
      </c>
      <c r="X129" s="39"/>
      <c r="Y129" s="1"/>
      <c r="Z129" s="39"/>
      <c r="AA129" s="100">
        <f>+'Ark1'!AA3429</f>
        <v>9.1777188298921573</v>
      </c>
      <c r="AB129" s="1">
        <f>+'Ark1'!AB3429</f>
        <v>2.8498257169402352</v>
      </c>
      <c r="AC129" s="10">
        <f>+'Ark1'!AC3429</f>
        <v>-41.128043218974405</v>
      </c>
      <c r="AD129" s="10">
        <f t="shared" si="14"/>
        <v>345.5</v>
      </c>
      <c r="AE129" s="100">
        <f>+'Ark1'!T3429</f>
        <v>16.139411480945487</v>
      </c>
      <c r="AF129" s="100">
        <f>+'Ark1'!V3429</f>
        <v>80.709753983733648</v>
      </c>
      <c r="AG129" s="39"/>
      <c r="AH129" s="12"/>
      <c r="AI129" s="12"/>
      <c r="AO129"/>
    </row>
    <row r="130" spans="1:41">
      <c r="A130" s="39"/>
      <c r="B130" s="39"/>
      <c r="C130" s="39"/>
      <c r="D130" s="39"/>
      <c r="E130" s="39"/>
      <c r="F130" s="39"/>
      <c r="G130" s="307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12"/>
      <c r="AI130" s="12"/>
      <c r="AO130"/>
    </row>
    <row r="131" spans="1:41">
      <c r="A131" s="39"/>
      <c r="B131">
        <f>+'Ark1'!C3430</f>
        <v>2012</v>
      </c>
      <c r="C131">
        <f>+'Ark1'!O3430</f>
        <v>1</v>
      </c>
      <c r="D131" s="47" t="str">
        <f t="shared" si="15"/>
        <v>Viken</v>
      </c>
      <c r="E131">
        <f>+'Ark1'!Q3430</f>
        <v>331</v>
      </c>
      <c r="G131" s="301">
        <f>+'Ark1'!R3430</f>
        <v>189188</v>
      </c>
      <c r="J131" s="10">
        <f>+'Ark1'!S3430</f>
        <v>189179</v>
      </c>
      <c r="K131" s="100">
        <f>+'Ark1'!AD3430</f>
        <v>12.489903299438344</v>
      </c>
      <c r="M131" s="100">
        <f>+'Ark1'!AE3430</f>
        <v>12.52948822603811</v>
      </c>
      <c r="O131" s="1">
        <f>+'Ark1'!U3430</f>
        <v>61.505880673859153</v>
      </c>
      <c r="P131" s="1"/>
      <c r="Q131" s="39"/>
      <c r="R131" s="100">
        <f>+'Ark1'!W3430</f>
        <v>79.882559903582091</v>
      </c>
      <c r="U131" s="1">
        <f>+'Ark1'!X3430</f>
        <v>0</v>
      </c>
      <c r="W131" s="1">
        <f>+'Ark1'!Y3430</f>
        <v>0</v>
      </c>
      <c r="X131" s="39"/>
      <c r="Y131" s="1"/>
      <c r="Z131" s="39"/>
      <c r="AA131" s="100">
        <f>+'Ark1'!AA3430</f>
        <v>8.4545616750553201</v>
      </c>
      <c r="AB131" s="1">
        <f>+'Ark1'!AB3430</f>
        <v>3.1259877217350862</v>
      </c>
      <c r="AC131" s="10">
        <f>+'Ark1'!AC3430</f>
        <v>-34.668854858563904</v>
      </c>
      <c r="AD131" s="10">
        <f t="shared" si="14"/>
        <v>571.56495468277944</v>
      </c>
      <c r="AE131" s="100">
        <f>+'Ark1'!T3430</f>
        <v>16.192961498615137</v>
      </c>
      <c r="AF131" s="100">
        <f>+'Ark1'!V3430</f>
        <v>86.550165616418752</v>
      </c>
      <c r="AG131" s="39"/>
      <c r="AH131" s="12"/>
      <c r="AI131" s="12"/>
      <c r="AO131"/>
    </row>
    <row r="132" spans="1:41">
      <c r="A132" s="39"/>
      <c r="B132">
        <f>+'Ark1'!C3431</f>
        <v>2012</v>
      </c>
      <c r="C132">
        <f>+'Ark1'!O3431</f>
        <v>4</v>
      </c>
      <c r="D132" s="47" t="str">
        <f t="shared" si="15"/>
        <v>Innlandet</v>
      </c>
      <c r="E132">
        <f>+'Ark1'!Q3431</f>
        <v>466</v>
      </c>
      <c r="G132" s="301">
        <f>+'Ark1'!R3431</f>
        <v>299221</v>
      </c>
      <c r="J132" s="10">
        <f>+'Ark1'!S3431</f>
        <v>299201</v>
      </c>
      <c r="K132" s="100">
        <f>+'Ark1'!AD3431</f>
        <v>19.754114188855748</v>
      </c>
      <c r="M132" s="100">
        <f>+'Ark1'!AE3431</f>
        <v>20.007759242381113</v>
      </c>
      <c r="O132" s="1">
        <f>+'Ark1'!U3431</f>
        <v>61.250410259324006</v>
      </c>
      <c r="P132" s="1"/>
      <c r="Q132" s="39"/>
      <c r="R132" s="100">
        <f>+'Ark1'!W3431</f>
        <v>80.654198348267556</v>
      </c>
      <c r="U132" s="1">
        <f>+'Ark1'!X3431</f>
        <v>0</v>
      </c>
      <c r="W132" s="1">
        <f>+'Ark1'!Y3431</f>
        <v>0</v>
      </c>
      <c r="X132" s="39"/>
      <c r="Y132" s="1"/>
      <c r="Z132" s="39"/>
      <c r="AA132" s="100">
        <f>+'Ark1'!AA3431</f>
        <v>8.5293298904414758</v>
      </c>
      <c r="AB132" s="1">
        <f>+'Ark1'!AB3431</f>
        <v>3.0982485526891095</v>
      </c>
      <c r="AC132" s="10">
        <f>+'Ark1'!AC3431</f>
        <v>-37.737929037498688</v>
      </c>
      <c r="AD132" s="10">
        <f t="shared" si="14"/>
        <v>642.1051502145923</v>
      </c>
      <c r="AE132" s="100">
        <f>+'Ark1'!T3431</f>
        <v>16.110480213621372</v>
      </c>
      <c r="AF132" s="100">
        <f>+'Ark1'!V3431</f>
        <v>87.387537374145452</v>
      </c>
      <c r="AG132" s="39"/>
      <c r="AH132" s="12"/>
      <c r="AI132" s="12"/>
      <c r="AO132"/>
    </row>
    <row r="133" spans="1:41" ht="15.6">
      <c r="A133" s="39"/>
      <c r="B133">
        <f>+'Ark1'!C3432</f>
        <v>2012</v>
      </c>
      <c r="C133">
        <f>+'Ark1'!O3432</f>
        <v>8</v>
      </c>
      <c r="D133" s="47" t="str">
        <f t="shared" si="15"/>
        <v>Telemark/ Vestfold</v>
      </c>
      <c r="E133">
        <f>+'Ark1'!Q3432</f>
        <v>188</v>
      </c>
      <c r="G133" s="301">
        <f>+'Ark1'!R3432</f>
        <v>135688</v>
      </c>
      <c r="J133" s="10">
        <f>+'Ark1'!S3432</f>
        <v>135685</v>
      </c>
      <c r="K133" s="100">
        <f>+'Ark1'!AD3432</f>
        <v>8.9579148724770619</v>
      </c>
      <c r="M133" s="100">
        <f>+'Ark1'!AE3432</f>
        <v>9.030895615771044</v>
      </c>
      <c r="O133" s="1">
        <f>+'Ark1'!U3432</f>
        <v>61.057854589674605</v>
      </c>
      <c r="P133" s="1"/>
      <c r="Q133" s="39"/>
      <c r="R133" s="100">
        <f>+'Ark1'!W3432</f>
        <v>80.276892066182484</v>
      </c>
      <c r="U133" s="1">
        <f>+'Ark1'!X3432</f>
        <v>0</v>
      </c>
      <c r="W133" s="1">
        <f>+'Ark1'!Y3432</f>
        <v>0</v>
      </c>
      <c r="X133" s="39"/>
      <c r="Y133" s="1"/>
      <c r="Z133" s="39"/>
      <c r="AA133" s="100">
        <f>+'Ark1'!AA3432</f>
        <v>8.5129027606649021</v>
      </c>
      <c r="AB133" s="1">
        <f>+'Ark1'!AB3432</f>
        <v>3.2065496610345781</v>
      </c>
      <c r="AC133" s="10">
        <f>+'Ark1'!AC3432</f>
        <v>-34.266116830647881</v>
      </c>
      <c r="AD133" s="10">
        <f t="shared" ref="AD133:AD184" si="16">+G133/E133</f>
        <v>721.74468085106378</v>
      </c>
      <c r="AE133" s="100">
        <f>+'Ark1'!T3432</f>
        <v>16.030186899357346</v>
      </c>
      <c r="AF133" s="100">
        <f>+'Ark1'!V3432</f>
        <v>86.975583263942113</v>
      </c>
      <c r="AG133" s="39"/>
      <c r="AH133" s="5"/>
      <c r="AI133" s="5"/>
      <c r="AO133"/>
    </row>
    <row r="134" spans="1:41" ht="15.6">
      <c r="A134" s="39"/>
      <c r="B134">
        <f>+'Ark1'!C3433</f>
        <v>2012</v>
      </c>
      <c r="C134">
        <f>+'Ark1'!O3433</f>
        <v>9</v>
      </c>
      <c r="D134" s="47" t="str">
        <f t="shared" si="15"/>
        <v>Agder</v>
      </c>
      <c r="E134">
        <f>+'Ark1'!Q3433</f>
        <v>60</v>
      </c>
      <c r="G134" s="301">
        <f>+'Ark1'!R3433</f>
        <v>22791</v>
      </c>
      <c r="J134" s="10">
        <f>+'Ark1'!S3433</f>
        <v>22788</v>
      </c>
      <c r="K134" s="100">
        <f>+'Ark1'!AD3433</f>
        <v>1.5046270698855075</v>
      </c>
      <c r="M134" s="100">
        <f>+'Ark1'!AE3433</f>
        <v>1.4728086874661894</v>
      </c>
      <c r="O134" s="1">
        <f>+'Ark1'!U3433</f>
        <v>61.578374583113906</v>
      </c>
      <c r="P134" s="1"/>
      <c r="Q134" s="39"/>
      <c r="R134" s="100">
        <f>+'Ark1'!W3433</f>
        <v>77.952795330875645</v>
      </c>
      <c r="U134" s="1">
        <f>+'Ark1'!X3433</f>
        <v>0</v>
      </c>
      <c r="W134" s="1">
        <f>+'Ark1'!Y3433</f>
        <v>0</v>
      </c>
      <c r="X134" s="39"/>
      <c r="Y134" s="1"/>
      <c r="Z134" s="39"/>
      <c r="AA134" s="100">
        <f>+'Ark1'!AA3433</f>
        <v>8.5519131812685742</v>
      </c>
      <c r="AB134" s="1">
        <f>+'Ark1'!AB3433</f>
        <v>2.9621317128839255</v>
      </c>
      <c r="AC134" s="10">
        <f>+'Ark1'!AC3433</f>
        <v>-37.862373495936126</v>
      </c>
      <c r="AD134" s="10">
        <f t="shared" si="16"/>
        <v>379.85</v>
      </c>
      <c r="AE134" s="100">
        <f>+'Ark1'!T3433</f>
        <v>16.248124259576144</v>
      </c>
      <c r="AF134" s="100">
        <f>+'Ark1'!V3433</f>
        <v>84.46353034831678</v>
      </c>
      <c r="AG134" s="39"/>
      <c r="AH134" s="5"/>
      <c r="AI134" s="5"/>
      <c r="AO134"/>
    </row>
    <row r="135" spans="1:41">
      <c r="A135" s="39"/>
      <c r="B135">
        <f>+'Ark1'!C3434</f>
        <v>2012</v>
      </c>
      <c r="C135">
        <f>+'Ark1'!O3434</f>
        <v>11</v>
      </c>
      <c r="D135" s="47" t="str">
        <f t="shared" si="15"/>
        <v>Rogaland</v>
      </c>
      <c r="E135">
        <f>+'Ark1'!Q3434</f>
        <v>703</v>
      </c>
      <c r="G135" s="301">
        <f>+'Ark1'!R3434</f>
        <v>446089</v>
      </c>
      <c r="J135" s="10">
        <f>+'Ark1'!S3434</f>
        <v>446052</v>
      </c>
      <c r="K135" s="100">
        <f>+'Ark1'!AD3434</f>
        <v>29.450115614854806</v>
      </c>
      <c r="M135" s="100">
        <f>+'Ark1'!AE3434</f>
        <v>29.947642732364557</v>
      </c>
      <c r="O135" s="1">
        <f>+'Ark1'!U3434</f>
        <v>61.080607193780082</v>
      </c>
      <c r="P135" s="1"/>
      <c r="Q135" s="39"/>
      <c r="R135" s="100">
        <f>+'Ark1'!W3434</f>
        <v>80.978311945691857</v>
      </c>
      <c r="U135" s="1">
        <f>+'Ark1'!X3434</f>
        <v>0</v>
      </c>
      <c r="W135" s="1">
        <f>+'Ark1'!Y3434</f>
        <v>0</v>
      </c>
      <c r="X135" s="39"/>
      <c r="Y135" s="1"/>
      <c r="Z135" s="39"/>
      <c r="AA135" s="100">
        <f>+'Ark1'!AA3434</f>
        <v>9.3500756437183714</v>
      </c>
      <c r="AB135" s="1">
        <f>+'Ark1'!AB3434</f>
        <v>3.1138237209449064</v>
      </c>
      <c r="AC135" s="10">
        <f>+'Ark1'!AC3434</f>
        <v>-43.844694023915032</v>
      </c>
      <c r="AD135" s="10">
        <f t="shared" si="16"/>
        <v>634.55049786628729</v>
      </c>
      <c r="AE135" s="100">
        <f>+'Ark1'!T3434</f>
        <v>16.02449959537222</v>
      </c>
      <c r="AF135" s="100">
        <f>+'Ark1'!V3434</f>
        <v>87.737873266242985</v>
      </c>
      <c r="AG135" s="39"/>
      <c r="AH135" s="12"/>
      <c r="AI135" s="12"/>
      <c r="AO135"/>
    </row>
    <row r="136" spans="1:41">
      <c r="A136" s="39"/>
      <c r="B136">
        <f>+'Ark1'!C3435</f>
        <v>2012</v>
      </c>
      <c r="C136">
        <f>+'Ark1'!O3435</f>
        <v>14</v>
      </c>
      <c r="D136" s="47" t="str">
        <f t="shared" si="15"/>
        <v>Vestland</v>
      </c>
      <c r="E136">
        <f>+'Ark1'!Q3435</f>
        <v>171</v>
      </c>
      <c r="G136" s="301">
        <f>+'Ark1'!R3435</f>
        <v>45190</v>
      </c>
      <c r="J136" s="10">
        <f>+'Ark1'!S3435</f>
        <v>45181</v>
      </c>
      <c r="K136" s="100">
        <f>+'Ark1'!AD3435</f>
        <v>2.9833748974650551</v>
      </c>
      <c r="M136" s="100">
        <f>+'Ark1'!AE3435</f>
        <v>2.885232235577051</v>
      </c>
      <c r="O136" s="1">
        <f>+'Ark1'!U3435</f>
        <v>61.440362099112463</v>
      </c>
      <c r="P136" s="1"/>
      <c r="Q136" s="39"/>
      <c r="R136" s="100">
        <f>+'Ark1'!W3435</f>
        <v>77.022303623204095</v>
      </c>
      <c r="U136" s="1">
        <f>+'Ark1'!X3435</f>
        <v>0</v>
      </c>
      <c r="W136" s="1">
        <f>+'Ark1'!Y3435</f>
        <v>0</v>
      </c>
      <c r="X136" s="39"/>
      <c r="Y136" s="1"/>
      <c r="Z136" s="39"/>
      <c r="AA136" s="100">
        <f>+'Ark1'!AA3435</f>
        <v>9.5536490116848629</v>
      </c>
      <c r="AB136" s="1">
        <f>+'Ark1'!AB3435</f>
        <v>3.1107023670899809</v>
      </c>
      <c r="AC136" s="10">
        <f>+'Ark1'!AC3435</f>
        <v>-45.711161375174335</v>
      </c>
      <c r="AD136" s="10">
        <f t="shared" si="16"/>
        <v>264.26900584795322</v>
      </c>
      <c r="AE136" s="100">
        <f>+'Ark1'!T3435</f>
        <v>16.13925647267094</v>
      </c>
      <c r="AF136" s="100">
        <f>+'Ark1'!V3435</f>
        <v>83.459758333778694</v>
      </c>
      <c r="AG136" s="39"/>
      <c r="AH136" s="12"/>
      <c r="AI136" s="12"/>
      <c r="AO136"/>
    </row>
    <row r="137" spans="1:41">
      <c r="A137" s="39"/>
      <c r="B137">
        <f>+'Ark1'!C3436</f>
        <v>2012</v>
      </c>
      <c r="C137">
        <f>+'Ark1'!O3436</f>
        <v>15</v>
      </c>
      <c r="D137" s="47" t="str">
        <f t="shared" si="15"/>
        <v>Møre og Romsdal</v>
      </c>
      <c r="E137">
        <f>+'Ark1'!Q3436</f>
        <v>62</v>
      </c>
      <c r="G137" s="301">
        <f>+'Ark1'!R3436</f>
        <v>33300</v>
      </c>
      <c r="J137" s="10">
        <f>+'Ark1'!S3436</f>
        <v>33300</v>
      </c>
      <c r="K137" s="100">
        <f>+'Ark1'!AD3436</f>
        <v>2.1984152265011363</v>
      </c>
      <c r="M137" s="100">
        <f>+'Ark1'!AE3436</f>
        <v>2.1411802052578737</v>
      </c>
      <c r="O137" s="1">
        <f>+'Ark1'!U3436</f>
        <v>61.146606606606611</v>
      </c>
      <c r="P137" s="1"/>
      <c r="Q137" s="39"/>
      <c r="R137" s="100">
        <f>+'Ark1'!W3436</f>
        <v>77.55334834834872</v>
      </c>
      <c r="U137" s="1">
        <f>+'Ark1'!X3436</f>
        <v>0</v>
      </c>
      <c r="W137" s="1">
        <f>+'Ark1'!Y3436</f>
        <v>0</v>
      </c>
      <c r="X137" s="39"/>
      <c r="Y137" s="1"/>
      <c r="Z137" s="39"/>
      <c r="AA137" s="100">
        <f>+'Ark1'!AA3436</f>
        <v>9.3404683098834163</v>
      </c>
      <c r="AB137" s="1">
        <f>+'Ark1'!AB3436</f>
        <v>3.1515298089234305</v>
      </c>
      <c r="AC137" s="10">
        <f>+'Ark1'!AC3436</f>
        <v>-38.462285912742374</v>
      </c>
      <c r="AD137" s="10">
        <f t="shared" si="16"/>
        <v>537.09677419354841</v>
      </c>
      <c r="AE137" s="100">
        <f>+'Ark1'!T3436</f>
        <v>16.067657657657659</v>
      </c>
      <c r="AF137" s="100">
        <f>+'Ark1'!V3436</f>
        <v>84.023129304819349</v>
      </c>
      <c r="AG137" s="39"/>
      <c r="AH137" s="12"/>
      <c r="AI137" s="12"/>
      <c r="AO137"/>
    </row>
    <row r="138" spans="1:41">
      <c r="A138" s="39"/>
      <c r="B138">
        <f>+'Ark1'!C3437</f>
        <v>2012</v>
      </c>
      <c r="C138">
        <f>+'Ark1'!O3437</f>
        <v>16</v>
      </c>
      <c r="D138" s="47" t="str">
        <f t="shared" si="15"/>
        <v>Trøndelag</v>
      </c>
      <c r="E138">
        <f>+'Ark1'!Q3437</f>
        <v>424</v>
      </c>
      <c r="G138" s="301">
        <f>+'Ark1'!R3437</f>
        <v>252113</v>
      </c>
      <c r="J138" s="10">
        <f>+'Ark1'!S3437</f>
        <v>252002</v>
      </c>
      <c r="K138" s="100">
        <f>+'Ark1'!AD3437</f>
        <v>16.64411585582225</v>
      </c>
      <c r="M138" s="100">
        <f>+'Ark1'!AE3437</f>
        <v>16.163978594851557</v>
      </c>
      <c r="O138" s="1">
        <f>+'Ark1'!U3437</f>
        <v>61.198208744375037</v>
      </c>
      <c r="P138" s="1"/>
      <c r="Q138" s="39"/>
      <c r="R138" s="100">
        <f>+'Ark1'!W3437</f>
        <v>77.363453067832822</v>
      </c>
      <c r="U138" s="1">
        <f>+'Ark1'!X3437</f>
        <v>0</v>
      </c>
      <c r="W138" s="1">
        <f>+'Ark1'!Y3437</f>
        <v>0</v>
      </c>
      <c r="X138" s="39"/>
      <c r="Y138" s="1"/>
      <c r="Z138" s="39"/>
      <c r="AA138" s="100">
        <f>+'Ark1'!AA3437</f>
        <v>8.980884705559955</v>
      </c>
      <c r="AB138" s="1">
        <f>+'Ark1'!AB3437</f>
        <v>3.2334424141684992</v>
      </c>
      <c r="AC138" s="10">
        <f>+'Ark1'!AC3437</f>
        <v>-38.277357004262306</v>
      </c>
      <c r="AD138" s="10">
        <f t="shared" si="16"/>
        <v>594.60613207547169</v>
      </c>
      <c r="AE138" s="100">
        <f>+'Ark1'!T3437</f>
        <v>16.051119934315164</v>
      </c>
      <c r="AF138" s="100">
        <f>+'Ark1'!V3437</f>
        <v>83.856614906055285</v>
      </c>
      <c r="AG138" s="39"/>
      <c r="AH138" s="12"/>
      <c r="AI138" s="12"/>
      <c r="AO138"/>
    </row>
    <row r="139" spans="1:41">
      <c r="A139" s="39"/>
      <c r="B139">
        <f>+'Ark1'!C3438</f>
        <v>2012</v>
      </c>
      <c r="C139">
        <f>+'Ark1'!O3438</f>
        <v>18</v>
      </c>
      <c r="D139" s="47" t="str">
        <f t="shared" si="15"/>
        <v>Nordland</v>
      </c>
      <c r="E139">
        <f>+'Ark1'!Q3438</f>
        <v>126</v>
      </c>
      <c r="G139" s="301">
        <f>+'Ark1'!R3438</f>
        <v>78661.5</v>
      </c>
      <c r="J139" s="10">
        <f>+'Ark1'!S3438</f>
        <v>78658.5</v>
      </c>
      <c r="K139" s="100">
        <f>+'Ark1'!AD3438</f>
        <v>5.1931122924750497</v>
      </c>
      <c r="M139" s="100">
        <f>+'Ark1'!AE3438</f>
        <v>5.0324954029768385</v>
      </c>
      <c r="O139" s="1">
        <f>+'Ark1'!U3438</f>
        <v>60.838981165417586</v>
      </c>
      <c r="P139" s="1"/>
      <c r="Q139" s="39"/>
      <c r="R139" s="100">
        <f>+'Ark1'!W3438</f>
        <v>77.166587209265629</v>
      </c>
      <c r="U139" s="1">
        <f>+'Ark1'!X3438</f>
        <v>0</v>
      </c>
      <c r="W139" s="1">
        <f>+'Ark1'!Y3438</f>
        <v>0</v>
      </c>
      <c r="X139" s="39"/>
      <c r="Y139" s="1"/>
      <c r="Z139" s="39"/>
      <c r="AA139" s="100">
        <f>+'Ark1'!AA3438</f>
        <v>9.6003024064611218</v>
      </c>
      <c r="AB139" s="1">
        <f>+'Ark1'!AB3438</f>
        <v>3.1313515650406099</v>
      </c>
      <c r="AC139" s="10">
        <f>+'Ark1'!AC3438</f>
        <v>-44.263762108830129</v>
      </c>
      <c r="AD139" s="10">
        <f t="shared" si="16"/>
        <v>624.29761904761904</v>
      </c>
      <c r="AE139" s="100">
        <f>+'Ark1'!T3438</f>
        <v>15.951691742466139</v>
      </c>
      <c r="AF139" s="100">
        <f>+'Ark1'!V3438</f>
        <v>83.605572812590879</v>
      </c>
      <c r="AG139" s="39"/>
      <c r="AH139" s="12"/>
      <c r="AI139" s="12"/>
      <c r="AO139"/>
    </row>
    <row r="140" spans="1:41">
      <c r="A140" s="39"/>
      <c r="B140">
        <f>+'Ark1'!C3439</f>
        <v>2012</v>
      </c>
      <c r="C140">
        <f>+'Ark1'!O3439</f>
        <v>54</v>
      </c>
      <c r="D140" s="47" t="str">
        <f t="shared" si="15"/>
        <v>Troms og Finnmark</v>
      </c>
      <c r="E140">
        <f>+'Ark1'!Q3439</f>
        <v>32</v>
      </c>
      <c r="G140" s="301">
        <f>+'Ark1'!R3439</f>
        <v>12451</v>
      </c>
      <c r="J140" s="10">
        <f>+'Ark1'!S3439</f>
        <v>12451</v>
      </c>
      <c r="K140" s="100">
        <f>+'Ark1'!AD3439</f>
        <v>0.82199603559056011</v>
      </c>
      <c r="M140" s="100">
        <f>+'Ark1'!AE3439</f>
        <v>0.78629722736963925</v>
      </c>
      <c r="O140" s="1">
        <f>+'Ark1'!U3439</f>
        <v>61.49120552566059</v>
      </c>
      <c r="P140" s="1"/>
      <c r="Q140" s="39"/>
      <c r="R140" s="100">
        <f>+'Ark1'!W3439</f>
        <v>76.168267609027097</v>
      </c>
      <c r="U140" s="1">
        <f>+'Ark1'!X3439</f>
        <v>0</v>
      </c>
      <c r="W140" s="1">
        <f>+'Ark1'!Y3439</f>
        <v>0</v>
      </c>
      <c r="X140" s="39"/>
      <c r="Y140" s="1"/>
      <c r="Z140" s="39"/>
      <c r="AA140" s="100">
        <f>+'Ark1'!AA3439</f>
        <v>9.7671724372879556</v>
      </c>
      <c r="AB140" s="1">
        <f>+'Ark1'!AB3439</f>
        <v>3.2254931219043401</v>
      </c>
      <c r="AC140" s="10">
        <f>+'Ark1'!AC3439</f>
        <v>-41.75537674831736</v>
      </c>
      <c r="AD140" s="10">
        <f t="shared" si="16"/>
        <v>389.09375</v>
      </c>
      <c r="AE140" s="100">
        <f>+'Ark1'!T3439</f>
        <v>16.160790297968028</v>
      </c>
      <c r="AF140" s="100">
        <f>+'Ark1'!V3439</f>
        <v>82.522500118123105</v>
      </c>
      <c r="AG140" s="39"/>
      <c r="AH140" s="12"/>
      <c r="AI140" s="12"/>
      <c r="AO140"/>
    </row>
    <row r="141" spans="1:41">
      <c r="A141" s="39"/>
      <c r="B141" s="39"/>
      <c r="C141" s="39"/>
      <c r="D141" s="39"/>
      <c r="E141" s="39"/>
      <c r="F141" s="39"/>
      <c r="G141" s="307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12"/>
      <c r="AI141" s="12"/>
      <c r="AO141"/>
    </row>
    <row r="142" spans="1:41">
      <c r="A142" s="39"/>
      <c r="B142">
        <f>+'Ark1'!C3440</f>
        <v>2011</v>
      </c>
      <c r="C142">
        <f>+'Ark1'!O3440</f>
        <v>1</v>
      </c>
      <c r="D142" s="47" t="str">
        <f t="shared" ref="D142:D184" si="17">VLOOKUP(C142,$AQ$12:$AR$21,2)</f>
        <v>Viken</v>
      </c>
      <c r="E142">
        <f>+'Ark1'!Q3440</f>
        <v>339</v>
      </c>
      <c r="G142" s="301">
        <f>+'Ark1'!R3440</f>
        <v>187255</v>
      </c>
      <c r="J142" s="10">
        <f>+'Ark1'!S3440</f>
        <v>187231</v>
      </c>
      <c r="K142" s="100">
        <f>+'Ark1'!AD3440</f>
        <v>12.516806999331898</v>
      </c>
      <c r="M142" s="100">
        <f>+'Ark1'!AE3440</f>
        <v>12.611496563962289</v>
      </c>
      <c r="O142" s="1">
        <f>+'Ark1'!U3440</f>
        <v>61.2949992255556</v>
      </c>
      <c r="P142" s="1"/>
      <c r="Q142" s="39"/>
      <c r="R142" s="100">
        <f>+'Ark1'!W3440</f>
        <v>80.777473815767991</v>
      </c>
      <c r="U142" s="1">
        <f>+'Ark1'!X3440</f>
        <v>0</v>
      </c>
      <c r="W142" s="1">
        <f>+'Ark1'!Y3440</f>
        <v>0</v>
      </c>
      <c r="X142" s="39"/>
      <c r="Y142" s="1"/>
      <c r="Z142" s="39"/>
      <c r="AA142" s="100">
        <f>+'Ark1'!AA3440</f>
        <v>8.3167507109119132</v>
      </c>
      <c r="AB142" s="1">
        <f>+'Ark1'!AB3440</f>
        <v>3.1360662399108179</v>
      </c>
      <c r="AC142" s="10">
        <f>+'Ark1'!AC3440</f>
        <v>-34.873405640614152</v>
      </c>
      <c r="AD142" s="10">
        <f t="shared" si="16"/>
        <v>552.37463126843659</v>
      </c>
      <c r="AE142" s="100">
        <f>+'Ark1'!T3440</f>
        <v>16.118287896184349</v>
      </c>
      <c r="AF142" s="100">
        <f>+'Ark1'!V3440</f>
        <v>87.526906134739988</v>
      </c>
      <c r="AG142" s="39"/>
      <c r="AH142" s="12"/>
      <c r="AI142" s="12"/>
      <c r="AO142"/>
    </row>
    <row r="143" spans="1:41">
      <c r="A143" s="39"/>
      <c r="B143">
        <f>+'Ark1'!C3441</f>
        <v>2011</v>
      </c>
      <c r="C143">
        <f>+'Ark1'!O3441</f>
        <v>4</v>
      </c>
      <c r="D143" s="47" t="str">
        <f t="shared" si="17"/>
        <v>Innlandet</v>
      </c>
      <c r="E143">
        <f>+'Ark1'!Q3441</f>
        <v>478</v>
      </c>
      <c r="G143" s="301">
        <f>+'Ark1'!R3441</f>
        <v>291648</v>
      </c>
      <c r="J143" s="10">
        <f>+'Ark1'!S3441</f>
        <v>291616</v>
      </c>
      <c r="K143" s="100">
        <f>+'Ark1'!AD3441</f>
        <v>19.494815773897361</v>
      </c>
      <c r="M143" s="100">
        <f>+'Ark1'!AE3441</f>
        <v>19.65493103830747</v>
      </c>
      <c r="O143" s="1">
        <f>+'Ark1'!U3441</f>
        <v>61.320061313508198</v>
      </c>
      <c r="P143" s="1"/>
      <c r="Q143" s="39"/>
      <c r="R143" s="100">
        <f>+'Ark1'!W3441</f>
        <v>80.827951827061497</v>
      </c>
      <c r="U143" s="1">
        <f>+'Ark1'!X3441</f>
        <v>0</v>
      </c>
      <c r="W143" s="1">
        <f>+'Ark1'!Y3441</f>
        <v>0</v>
      </c>
      <c r="X143" s="39"/>
      <c r="Y143" s="1"/>
      <c r="Z143" s="39"/>
      <c r="AA143" s="100">
        <f>+'Ark1'!AA3441</f>
        <v>8.5956290455489572</v>
      </c>
      <c r="AB143" s="1">
        <f>+'Ark1'!AB3441</f>
        <v>3.1217115240571904</v>
      </c>
      <c r="AC143" s="10">
        <f>+'Ark1'!AC3441</f>
        <v>-38.552099713983999</v>
      </c>
      <c r="AD143" s="10">
        <f t="shared" si="16"/>
        <v>610.14225941422592</v>
      </c>
      <c r="AE143" s="100">
        <f>+'Ark1'!T3441</f>
        <v>16.135358377221856</v>
      </c>
      <c r="AF143" s="100">
        <f>+'Ark1'!V3441</f>
        <v>87.578954065242016</v>
      </c>
      <c r="AG143" s="39"/>
      <c r="AH143" s="12"/>
      <c r="AI143" s="12"/>
      <c r="AO143"/>
    </row>
    <row r="144" spans="1:41">
      <c r="A144" s="39"/>
      <c r="B144">
        <f>+'Ark1'!C3442</f>
        <v>2011</v>
      </c>
      <c r="C144">
        <f>+'Ark1'!O3442</f>
        <v>8</v>
      </c>
      <c r="D144" s="47" t="str">
        <f t="shared" si="17"/>
        <v>Telemark/ Vestfold</v>
      </c>
      <c r="E144">
        <f>+'Ark1'!Q3442</f>
        <v>195</v>
      </c>
      <c r="G144" s="301">
        <f>+'Ark1'!R3442</f>
        <v>138314</v>
      </c>
      <c r="J144" s="10">
        <f>+'Ark1'!S3442</f>
        <v>138311</v>
      </c>
      <c r="K144" s="100">
        <f>+'Ark1'!AD3442</f>
        <v>9.2454121027774523</v>
      </c>
      <c r="M144" s="100">
        <f>+'Ark1'!AE3442</f>
        <v>9.2668625644573055</v>
      </c>
      <c r="O144" s="1">
        <f>+'Ark1'!U3442</f>
        <v>61.024076176153741</v>
      </c>
      <c r="P144" s="1"/>
      <c r="Q144" s="39"/>
      <c r="R144" s="100">
        <f>+'Ark1'!W3442</f>
        <v>80.348430710500011</v>
      </c>
      <c r="U144" s="1">
        <f>+'Ark1'!X3442</f>
        <v>0</v>
      </c>
      <c r="W144" s="1">
        <f>+'Ark1'!Y3442</f>
        <v>0</v>
      </c>
      <c r="X144" s="39"/>
      <c r="Y144" s="1"/>
      <c r="Z144" s="39"/>
      <c r="AA144" s="100">
        <f>+'Ark1'!AA3442</f>
        <v>8.6401399776613275</v>
      </c>
      <c r="AB144" s="1">
        <f>+'Ark1'!AB3442</f>
        <v>3.2419433641486601</v>
      </c>
      <c r="AC144" s="10">
        <f>+'Ark1'!AC3442</f>
        <v>-32.812856308885962</v>
      </c>
      <c r="AD144" s="10">
        <f t="shared" si="16"/>
        <v>709.30256410256413</v>
      </c>
      <c r="AE144" s="100">
        <f>+'Ark1'!T3442</f>
        <v>16.003853550616711</v>
      </c>
      <c r="AF144" s="100">
        <f>+'Ark1'!V3442</f>
        <v>87.052810852187378</v>
      </c>
      <c r="AG144" s="39"/>
      <c r="AH144" s="12"/>
      <c r="AI144" s="12"/>
      <c r="AO144"/>
    </row>
    <row r="145" spans="1:41">
      <c r="A145" s="39"/>
      <c r="B145">
        <f>+'Ark1'!C3443</f>
        <v>2011</v>
      </c>
      <c r="C145">
        <f>+'Ark1'!O3443</f>
        <v>9</v>
      </c>
      <c r="D145" s="47" t="str">
        <f t="shared" si="17"/>
        <v>Agder</v>
      </c>
      <c r="E145">
        <f>+'Ark1'!Q3443</f>
        <v>68</v>
      </c>
      <c r="G145" s="301">
        <f>+'Ark1'!R3443</f>
        <v>22973</v>
      </c>
      <c r="J145" s="10">
        <f>+'Ark1'!S3443</f>
        <v>22971</v>
      </c>
      <c r="K145" s="100">
        <f>+'Ark1'!AD3443</f>
        <v>1.5355990878516019</v>
      </c>
      <c r="M145" s="100">
        <f>+'Ark1'!AE3443</f>
        <v>1.5155236654841671</v>
      </c>
      <c r="O145" s="1">
        <f>+'Ark1'!U3443</f>
        <v>61.444081668190321</v>
      </c>
      <c r="P145" s="1"/>
      <c r="Q145" s="39"/>
      <c r="R145" s="100">
        <f>+'Ark1'!W3443</f>
        <v>79.119624744242998</v>
      </c>
      <c r="U145" s="1">
        <f>+'Ark1'!X3443</f>
        <v>0</v>
      </c>
      <c r="W145" s="1">
        <f>+'Ark1'!Y3443</f>
        <v>0</v>
      </c>
      <c r="X145" s="39"/>
      <c r="Y145" s="1"/>
      <c r="Z145" s="39"/>
      <c r="AA145" s="100">
        <f>+'Ark1'!AA3443</f>
        <v>8.5243083726284077</v>
      </c>
      <c r="AB145" s="1">
        <f>+'Ark1'!AB3443</f>
        <v>2.9891254658472426</v>
      </c>
      <c r="AC145" s="10">
        <f>+'Ark1'!AC3443</f>
        <v>-38.975488916656069</v>
      </c>
      <c r="AD145" s="10">
        <f t="shared" si="16"/>
        <v>337.83823529411762</v>
      </c>
      <c r="AE145" s="100">
        <f>+'Ark1'!T3443</f>
        <v>16.194140948069471</v>
      </c>
      <c r="AF145" s="100">
        <f>+'Ark1'!V3443</f>
        <v>85.725734643137471</v>
      </c>
      <c r="AG145" s="39"/>
      <c r="AH145" s="12"/>
      <c r="AI145" s="12"/>
      <c r="AO145"/>
    </row>
    <row r="146" spans="1:41">
      <c r="A146" s="39"/>
      <c r="B146">
        <f>+'Ark1'!C3444</f>
        <v>2011</v>
      </c>
      <c r="C146">
        <f>+'Ark1'!O3444</f>
        <v>11</v>
      </c>
      <c r="D146" s="47" t="str">
        <f t="shared" si="17"/>
        <v>Rogaland</v>
      </c>
      <c r="E146">
        <f>+'Ark1'!Q3444</f>
        <v>728</v>
      </c>
      <c r="G146" s="301">
        <f>+'Ark1'!R3444</f>
        <v>435544</v>
      </c>
      <c r="J146" s="10">
        <f>+'Ark1'!S3444</f>
        <v>435405</v>
      </c>
      <c r="K146" s="100">
        <f>+'Ark1'!AD3444</f>
        <v>29.113349110661996</v>
      </c>
      <c r="M146" s="100">
        <f>+'Ark1'!AE3444</f>
        <v>29.584701458799927</v>
      </c>
      <c r="O146" s="1">
        <f>+'Ark1'!U3444</f>
        <v>60.755471342772815</v>
      </c>
      <c r="P146" s="1"/>
      <c r="Q146" s="39"/>
      <c r="R146" s="100">
        <f>+'Ark1'!W3444</f>
        <v>81.484532331967102</v>
      </c>
      <c r="U146" s="1">
        <f>+'Ark1'!X3444</f>
        <v>0</v>
      </c>
      <c r="W146" s="1">
        <f>+'Ark1'!Y3444</f>
        <v>0</v>
      </c>
      <c r="X146" s="39"/>
      <c r="Y146" s="1"/>
      <c r="Z146" s="39"/>
      <c r="AA146" s="100">
        <f>+'Ark1'!AA3444</f>
        <v>9.0857031110289022</v>
      </c>
      <c r="AB146" s="1">
        <f>+'Ark1'!AB3444</f>
        <v>3.2192784791874098</v>
      </c>
      <c r="AC146" s="10">
        <f>+'Ark1'!AC3444</f>
        <v>-41.097810967556626</v>
      </c>
      <c r="AD146" s="10">
        <f t="shared" si="16"/>
        <v>598.27472527472526</v>
      </c>
      <c r="AE146" s="100">
        <f>+'Ark1'!T3444</f>
        <v>15.890144279338022</v>
      </c>
      <c r="AF146" s="100">
        <f>+'Ark1'!V3444</f>
        <v>88.310755569437319</v>
      </c>
      <c r="AG146" s="39"/>
      <c r="AH146" s="12"/>
      <c r="AI146" s="12"/>
      <c r="AO146"/>
    </row>
    <row r="147" spans="1:41">
      <c r="A147" s="39"/>
      <c r="B147">
        <f>+'Ark1'!C3445</f>
        <v>2011</v>
      </c>
      <c r="C147">
        <f>+'Ark1'!O3445</f>
        <v>14</v>
      </c>
      <c r="D147" s="47" t="str">
        <f t="shared" si="17"/>
        <v>Vestland</v>
      </c>
      <c r="E147">
        <f>+'Ark1'!Q3445</f>
        <v>193</v>
      </c>
      <c r="G147" s="301">
        <f>+'Ark1'!R3445</f>
        <v>46141</v>
      </c>
      <c r="J147" s="10">
        <f>+'Ark1'!S3445</f>
        <v>46123</v>
      </c>
      <c r="K147" s="100">
        <f>+'Ark1'!AD3445</f>
        <v>3.0842326867436025</v>
      </c>
      <c r="M147" s="100">
        <f>+'Ark1'!AE3445</f>
        <v>2.9893687330326153</v>
      </c>
      <c r="O147" s="1">
        <f>+'Ark1'!U3445</f>
        <v>61.587039004401277</v>
      </c>
      <c r="P147" s="1"/>
      <c r="Q147" s="39"/>
      <c r="R147" s="100">
        <f>+'Ark1'!W3445</f>
        <v>77.725466686902635</v>
      </c>
      <c r="U147" s="1">
        <f>+'Ark1'!X3445</f>
        <v>0</v>
      </c>
      <c r="W147" s="1">
        <f>+'Ark1'!Y3445</f>
        <v>0</v>
      </c>
      <c r="X147" s="39"/>
      <c r="Y147" s="1"/>
      <c r="Z147" s="39"/>
      <c r="AA147" s="100">
        <f>+'Ark1'!AA3445</f>
        <v>9.4829276792216515</v>
      </c>
      <c r="AB147" s="1">
        <f>+'Ark1'!AB3445</f>
        <v>2.9961069056948006</v>
      </c>
      <c r="AC147" s="10">
        <f>+'Ark1'!AC3445</f>
        <v>-48.939685425573323</v>
      </c>
      <c r="AD147" s="10">
        <f t="shared" si="16"/>
        <v>239.07253886010363</v>
      </c>
      <c r="AE147" s="100">
        <f>+'Ark1'!T3445</f>
        <v>16.182679179038164</v>
      </c>
      <c r="AF147" s="100">
        <f>+'Ark1'!V3445</f>
        <v>84.23605128206728</v>
      </c>
      <c r="AG147" s="39"/>
      <c r="AH147" s="12"/>
      <c r="AI147" s="12"/>
      <c r="AO147"/>
    </row>
    <row r="148" spans="1:41">
      <c r="A148" s="39"/>
      <c r="B148">
        <f>+'Ark1'!C3446</f>
        <v>2011</v>
      </c>
      <c r="C148">
        <f>+'Ark1'!O3446</f>
        <v>15</v>
      </c>
      <c r="D148" s="47" t="str">
        <f t="shared" si="17"/>
        <v>Møre og Romsdal</v>
      </c>
      <c r="E148">
        <f>+'Ark1'!Q3446</f>
        <v>62</v>
      </c>
      <c r="G148" s="301">
        <f>+'Ark1'!R3446</f>
        <v>29553</v>
      </c>
      <c r="J148" s="10">
        <f>+'Ark1'!S3446</f>
        <v>29048</v>
      </c>
      <c r="K148" s="100">
        <f>+'Ark1'!AD3446</f>
        <v>1.9754302809070821</v>
      </c>
      <c r="M148" s="100">
        <f>+'Ark1'!AE3446</f>
        <v>1.909090854752864</v>
      </c>
      <c r="O148" s="1">
        <f>+'Ark1'!U3446</f>
        <v>61.024373450839981</v>
      </c>
      <c r="P148" s="1"/>
      <c r="Q148" s="39"/>
      <c r="R148" s="100">
        <f>+'Ark1'!W3446</f>
        <v>78.81552258331017</v>
      </c>
      <c r="U148" s="1">
        <f>+'Ark1'!X3446</f>
        <v>0</v>
      </c>
      <c r="W148" s="1">
        <f>+'Ark1'!Y3446</f>
        <v>0</v>
      </c>
      <c r="X148" s="39"/>
      <c r="Y148" s="1"/>
      <c r="Z148" s="39"/>
      <c r="AA148" s="100">
        <f>+'Ark1'!AA3446</f>
        <v>8.8478791779922972</v>
      </c>
      <c r="AB148" s="1">
        <f>+'Ark1'!AB3446</f>
        <v>3.2751723272150666</v>
      </c>
      <c r="AC148" s="10">
        <f>+'Ark1'!AC3446</f>
        <v>-41.850568205556641</v>
      </c>
      <c r="AD148" s="10">
        <f t="shared" si="16"/>
        <v>476.66129032258067</v>
      </c>
      <c r="AE148" s="100">
        <f>+'Ark1'!T3446</f>
        <v>16.000710587757588</v>
      </c>
      <c r="AF148" s="100">
        <f>+'Ark1'!V3446</f>
        <v>86.873499326999507</v>
      </c>
      <c r="AG148" s="39"/>
      <c r="AH148" s="12"/>
      <c r="AI148" s="12"/>
      <c r="AO148"/>
    </row>
    <row r="149" spans="1:41">
      <c r="A149" s="39"/>
      <c r="B149">
        <f>+'Ark1'!C3447</f>
        <v>2011</v>
      </c>
      <c r="C149">
        <f>+'Ark1'!O3447</f>
        <v>16</v>
      </c>
      <c r="D149" s="47" t="str">
        <f t="shared" si="17"/>
        <v>Trøndelag</v>
      </c>
      <c r="E149">
        <f>+'Ark1'!Q3447</f>
        <v>424</v>
      </c>
      <c r="G149" s="301">
        <f>+'Ark1'!R3447</f>
        <v>258082.5</v>
      </c>
      <c r="J149" s="10">
        <f>+'Ark1'!S3447</f>
        <v>258059.5</v>
      </c>
      <c r="K149" s="100">
        <f>+'Ark1'!AD3447</f>
        <v>17.251175361966698</v>
      </c>
      <c r="M149" s="100">
        <f>+'Ark1'!AE3447</f>
        <v>16.886883289394227</v>
      </c>
      <c r="O149" s="1">
        <f>+'Ark1'!U3447</f>
        <v>60.844708294017458</v>
      </c>
      <c r="P149" s="1"/>
      <c r="Q149" s="39"/>
      <c r="R149" s="100">
        <f>+'Ark1'!W3447</f>
        <v>78.474950156843491</v>
      </c>
      <c r="U149" s="1">
        <f>+'Ark1'!X3447</f>
        <v>0</v>
      </c>
      <c r="W149" s="1">
        <f>+'Ark1'!Y3447</f>
        <v>0</v>
      </c>
      <c r="X149" s="39"/>
      <c r="Y149" s="1"/>
      <c r="Z149" s="39"/>
      <c r="AA149" s="100">
        <f>+'Ark1'!AA3447</f>
        <v>8.9647402962095484</v>
      </c>
      <c r="AB149" s="1">
        <f>+'Ark1'!AB3447</f>
        <v>3.2821677532081805</v>
      </c>
      <c r="AC149" s="10">
        <f>+'Ark1'!AC3447</f>
        <v>-39.637191949659929</v>
      </c>
      <c r="AD149" s="10">
        <f t="shared" si="16"/>
        <v>608.68514150943395</v>
      </c>
      <c r="AE149" s="100">
        <f>+'Ark1'!T3447</f>
        <v>15.919076264372828</v>
      </c>
      <c r="AF149" s="100">
        <f>+'Ark1'!V3447</f>
        <v>85.027875887518405</v>
      </c>
      <c r="AG149" s="39"/>
      <c r="AH149" s="12"/>
      <c r="AI149" s="12"/>
      <c r="AO149"/>
    </row>
    <row r="150" spans="1:41">
      <c r="A150" s="39"/>
      <c r="B150">
        <f>+'Ark1'!C3448</f>
        <v>2011</v>
      </c>
      <c r="C150">
        <f>+'Ark1'!O3448</f>
        <v>18</v>
      </c>
      <c r="D150" s="47" t="str">
        <f t="shared" si="17"/>
        <v>Nordland</v>
      </c>
      <c r="E150">
        <f>+'Ark1'!Q3448</f>
        <v>130</v>
      </c>
      <c r="G150" s="301">
        <f>+'Ark1'!R3448</f>
        <v>74936</v>
      </c>
      <c r="J150" s="10">
        <f>+'Ark1'!S3448</f>
        <v>74930</v>
      </c>
      <c r="K150" s="100">
        <f>+'Ark1'!AD3448</f>
        <v>5.0089954837090316</v>
      </c>
      <c r="M150" s="100">
        <f>+'Ark1'!AE3448</f>
        <v>4.8433740035249215</v>
      </c>
      <c r="O150" s="1">
        <f>+'Ark1'!U3448</f>
        <v>61.070092085946897</v>
      </c>
      <c r="P150" s="1"/>
      <c r="Q150" s="39"/>
      <c r="R150" s="100">
        <f>+'Ark1'!W3448</f>
        <v>77.516413719470151</v>
      </c>
      <c r="U150" s="1">
        <f>+'Ark1'!X3448</f>
        <v>0</v>
      </c>
      <c r="W150" s="1">
        <f>+'Ark1'!Y3448</f>
        <v>0</v>
      </c>
      <c r="X150" s="39"/>
      <c r="Y150" s="1"/>
      <c r="Z150" s="39"/>
      <c r="AA150" s="100">
        <f>+'Ark1'!AA3448</f>
        <v>9.8425281507894979</v>
      </c>
      <c r="AB150" s="1">
        <f>+'Ark1'!AB3448</f>
        <v>3.1153732037076503</v>
      </c>
      <c r="AC150" s="10">
        <f>+'Ark1'!AC3448</f>
        <v>-47.006087218091345</v>
      </c>
      <c r="AD150" s="10">
        <f t="shared" si="16"/>
        <v>576.43076923076922</v>
      </c>
      <c r="AE150" s="100">
        <f>+'Ark1'!T3448</f>
        <v>16.024834525461728</v>
      </c>
      <c r="AF150" s="100">
        <f>+'Ark1'!V3448</f>
        <v>83.986976938678566</v>
      </c>
      <c r="AG150" s="39"/>
      <c r="AH150" s="12"/>
      <c r="AI150" s="12"/>
      <c r="AO150"/>
    </row>
    <row r="151" spans="1:41">
      <c r="A151" s="39"/>
      <c r="B151">
        <f>+'Ark1'!C3449</f>
        <v>2011</v>
      </c>
      <c r="C151">
        <f>+'Ark1'!O3449</f>
        <v>54</v>
      </c>
      <c r="D151" s="47" t="str">
        <f t="shared" si="17"/>
        <v>Troms og Finnmark</v>
      </c>
      <c r="E151">
        <f>+'Ark1'!Q3449</f>
        <v>37</v>
      </c>
      <c r="G151" s="301">
        <f>+'Ark1'!R3449</f>
        <v>11577</v>
      </c>
      <c r="J151" s="10">
        <f>+'Ark1'!S3449</f>
        <v>11577</v>
      </c>
      <c r="K151" s="100">
        <f>+'Ark1'!AD3449</f>
        <v>0.77384889392147282</v>
      </c>
      <c r="M151" s="100">
        <f>+'Ark1'!AE3449</f>
        <v>0.73740526139760842</v>
      </c>
      <c r="O151" s="1">
        <f>+'Ark1'!U3449</f>
        <v>61.723935389133651</v>
      </c>
      <c r="P151" s="1"/>
      <c r="Q151" s="39"/>
      <c r="R151" s="100">
        <f>+'Ark1'!W3449</f>
        <v>76.38561803576026</v>
      </c>
      <c r="U151" s="1">
        <f>+'Ark1'!X3449</f>
        <v>0</v>
      </c>
      <c r="W151" s="1">
        <f>+'Ark1'!Y3449</f>
        <v>0</v>
      </c>
      <c r="X151" s="39"/>
      <c r="Y151" s="1"/>
      <c r="Z151" s="39"/>
      <c r="AA151" s="100">
        <f>+'Ark1'!AA3449</f>
        <v>9.5166741982194978</v>
      </c>
      <c r="AB151" s="1">
        <f>+'Ark1'!AB3449</f>
        <v>3.0997036182241526</v>
      </c>
      <c r="AC151" s="10">
        <f>+'Ark1'!AC3449</f>
        <v>-42.720870061644</v>
      </c>
      <c r="AD151" s="10">
        <f t="shared" si="16"/>
        <v>312.89189189189187</v>
      </c>
      <c r="AE151" s="100">
        <f>+'Ark1'!T3449</f>
        <v>16.275200829230371</v>
      </c>
      <c r="AF151" s="100">
        <f>+'Ark1'!V3449</f>
        <v>82.757982703965794</v>
      </c>
      <c r="AG151" s="39"/>
      <c r="AH151" s="12"/>
      <c r="AI151" s="12"/>
      <c r="AO151"/>
    </row>
    <row r="152" spans="1:41">
      <c r="A152" s="39"/>
      <c r="B152" s="39"/>
      <c r="C152" s="39"/>
      <c r="D152" s="39"/>
      <c r="E152" s="39"/>
      <c r="F152" s="39"/>
      <c r="G152" s="307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12"/>
      <c r="AI152" s="12"/>
      <c r="AO152"/>
    </row>
    <row r="153" spans="1:41">
      <c r="A153" s="39"/>
      <c r="B153">
        <f>+'Ark1'!C3450</f>
        <v>2010</v>
      </c>
      <c r="C153">
        <f>+'Ark1'!O3450</f>
        <v>1</v>
      </c>
      <c r="D153" s="47" t="str">
        <f t="shared" si="17"/>
        <v>Viken</v>
      </c>
      <c r="E153">
        <f>+'Ark1'!Q3450</f>
        <v>364</v>
      </c>
      <c r="G153" s="301">
        <f>+'Ark1'!R3450</f>
        <v>197141.5</v>
      </c>
      <c r="J153" s="10">
        <f>+'Ark1'!S3450</f>
        <v>197072.5</v>
      </c>
      <c r="K153" s="100">
        <f>+'Ark1'!AD3450</f>
        <v>13.31090109536931</v>
      </c>
      <c r="M153" s="100">
        <f>+'Ark1'!AE3450</f>
        <v>13.429706787808637</v>
      </c>
      <c r="O153" s="1">
        <f>+'Ark1'!U3450</f>
        <v>60.755239822907825</v>
      </c>
      <c r="P153" s="1"/>
      <c r="Q153" s="39"/>
      <c r="R153" s="100">
        <f>+'Ark1'!W3450</f>
        <v>80.405629907774994</v>
      </c>
      <c r="U153" s="1">
        <f>+'Ark1'!X3450</f>
        <v>0</v>
      </c>
      <c r="W153" s="1">
        <f>+'Ark1'!Y3450</f>
        <v>0</v>
      </c>
      <c r="X153" s="39"/>
      <c r="Y153" s="1"/>
      <c r="Z153" s="39"/>
      <c r="AA153" s="100">
        <f>+'Ark1'!AA3450</f>
        <v>8.6493029960573988</v>
      </c>
      <c r="AB153" s="1">
        <f>+'Ark1'!AB3450</f>
        <v>3.1737822603185544</v>
      </c>
      <c r="AC153" s="10">
        <f>+'Ark1'!AC3450</f>
        <v>-33.636837479961038</v>
      </c>
      <c r="AD153" s="10">
        <f t="shared" si="16"/>
        <v>541.59752747252742</v>
      </c>
      <c r="AE153" s="100">
        <f>+'Ark1'!T3450</f>
        <v>15.921071920422641</v>
      </c>
      <c r="AF153" s="100">
        <f>+'Ark1'!V3450</f>
        <v>87.14199380539894</v>
      </c>
      <c r="AG153" s="39"/>
      <c r="AH153" s="12"/>
      <c r="AI153" s="12"/>
      <c r="AO153"/>
    </row>
    <row r="154" spans="1:41">
      <c r="A154" s="39"/>
      <c r="B154">
        <f>+'Ark1'!C3451</f>
        <v>2010</v>
      </c>
      <c r="C154">
        <f>+'Ark1'!O3451</f>
        <v>4</v>
      </c>
      <c r="D154" s="47" t="str">
        <f t="shared" si="17"/>
        <v>Innlandet</v>
      </c>
      <c r="E154">
        <f>+'Ark1'!Q3451</f>
        <v>481</v>
      </c>
      <c r="G154" s="301">
        <f>+'Ark1'!R3451</f>
        <v>280803</v>
      </c>
      <c r="J154" s="10">
        <f>+'Ark1'!S3451</f>
        <v>280757</v>
      </c>
      <c r="K154" s="100">
        <f>+'Ark1'!AD3451</f>
        <v>18.959686115216673</v>
      </c>
      <c r="M154" s="100">
        <f>+'Ark1'!AE3451</f>
        <v>19.113593784662751</v>
      </c>
      <c r="O154" s="1">
        <f>+'Ark1'!U3451</f>
        <v>61.116684535025001</v>
      </c>
      <c r="P154" s="1"/>
      <c r="Q154" s="39"/>
      <c r="R154" s="100">
        <f>+'Ark1'!W3451</f>
        <v>80.326290671293478</v>
      </c>
      <c r="U154" s="1">
        <f>+'Ark1'!X3451</f>
        <v>0</v>
      </c>
      <c r="W154" s="1">
        <f>+'Ark1'!Y3451</f>
        <v>0</v>
      </c>
      <c r="X154" s="39"/>
      <c r="Y154" s="1"/>
      <c r="Z154" s="39"/>
      <c r="AA154" s="100">
        <f>+'Ark1'!AA3451</f>
        <v>8.5628410563980069</v>
      </c>
      <c r="AB154" s="1">
        <f>+'Ark1'!AB3451</f>
        <v>3.0803291075806598</v>
      </c>
      <c r="AC154" s="10">
        <f>+'Ark1'!AC3451</f>
        <v>-38.053024941374247</v>
      </c>
      <c r="AD154" s="10">
        <f t="shared" si="16"/>
        <v>583.79002079002078</v>
      </c>
      <c r="AE154" s="100">
        <f>+'Ark1'!T3451</f>
        <v>16.080105981773698</v>
      </c>
      <c r="AF154" s="100">
        <f>+'Ark1'!V3451</f>
        <v>87.040753976741584</v>
      </c>
      <c r="AG154" s="39"/>
      <c r="AH154" s="12"/>
      <c r="AI154" s="12"/>
      <c r="AO154"/>
    </row>
    <row r="155" spans="1:41">
      <c r="A155" s="39"/>
      <c r="B155">
        <f>+'Ark1'!C3452</f>
        <v>2010</v>
      </c>
      <c r="C155">
        <f>+'Ark1'!O3452</f>
        <v>8</v>
      </c>
      <c r="D155" s="47" t="str">
        <f t="shared" si="17"/>
        <v>Telemark/ Vestfold</v>
      </c>
      <c r="E155">
        <f>+'Ark1'!Q3452</f>
        <v>201</v>
      </c>
      <c r="G155" s="301">
        <f>+'Ark1'!R3452</f>
        <v>139899.5</v>
      </c>
      <c r="J155" s="10">
        <f>+'Ark1'!S3452</f>
        <v>139893.5</v>
      </c>
      <c r="K155" s="100">
        <f>+'Ark1'!AD3452</f>
        <v>9.4459482543838735</v>
      </c>
      <c r="M155" s="100">
        <f>+'Ark1'!AE3452</f>
        <v>9.4625100017454322</v>
      </c>
      <c r="O155" s="1">
        <f>+'Ark1'!U3452</f>
        <v>60.750814012087787</v>
      </c>
      <c r="P155" s="1"/>
      <c r="Q155" s="39"/>
      <c r="R155" s="100">
        <f>+'Ark1'!W3452</f>
        <v>79.809532966149149</v>
      </c>
      <c r="U155" s="1">
        <f>+'Ark1'!X3452</f>
        <v>0</v>
      </c>
      <c r="W155" s="1">
        <f>+'Ark1'!Y3452</f>
        <v>0</v>
      </c>
      <c r="X155" s="39"/>
      <c r="Y155" s="1"/>
      <c r="Z155" s="39"/>
      <c r="AA155" s="100">
        <f>+'Ark1'!AA3452</f>
        <v>8.5837593059813617</v>
      </c>
      <c r="AB155" s="1">
        <f>+'Ark1'!AB3452</f>
        <v>3.1681607636359059</v>
      </c>
      <c r="AC155" s="10">
        <f>+'Ark1'!AC3452</f>
        <v>-34.335051513860599</v>
      </c>
      <c r="AD155" s="10">
        <f t="shared" si="16"/>
        <v>696.01741293532336</v>
      </c>
      <c r="AE155" s="100">
        <f>+'Ark1'!T3452</f>
        <v>15.918019721299929</v>
      </c>
      <c r="AF155" s="100">
        <f>+'Ark1'!V3452</f>
        <v>86.47060685202301</v>
      </c>
      <c r="AG155" s="39"/>
      <c r="AH155" s="12"/>
      <c r="AI155" s="12"/>
      <c r="AO155"/>
    </row>
    <row r="156" spans="1:41">
      <c r="A156" s="39"/>
      <c r="B156">
        <f>+'Ark1'!C3453</f>
        <v>2010</v>
      </c>
      <c r="C156">
        <f>+'Ark1'!O3453</f>
        <v>9</v>
      </c>
      <c r="D156" s="47" t="str">
        <f t="shared" si="17"/>
        <v>Agder</v>
      </c>
      <c r="E156">
        <f>+'Ark1'!Q3453</f>
        <v>75</v>
      </c>
      <c r="G156" s="301">
        <f>+'Ark1'!R3453</f>
        <v>21848</v>
      </c>
      <c r="J156" s="10">
        <f>+'Ark1'!S3453</f>
        <v>21846</v>
      </c>
      <c r="K156" s="100">
        <f>+'Ark1'!AD3453</f>
        <v>1.4751666550758145</v>
      </c>
      <c r="M156" s="100">
        <f>+'Ark1'!AE3453</f>
        <v>1.4366441752266981</v>
      </c>
      <c r="O156" s="1">
        <f>+'Ark1'!U3453</f>
        <v>61.499313375446313</v>
      </c>
      <c r="P156" s="1"/>
      <c r="Q156" s="39"/>
      <c r="R156" s="100">
        <f>+'Ark1'!W3453</f>
        <v>77.593124599469277</v>
      </c>
      <c r="U156" s="1">
        <f>+'Ark1'!X3453</f>
        <v>0</v>
      </c>
      <c r="W156" s="1">
        <f>+'Ark1'!Y3453</f>
        <v>0</v>
      </c>
      <c r="X156" s="39"/>
      <c r="Y156" s="1"/>
      <c r="Z156" s="39"/>
      <c r="AA156" s="100">
        <f>+'Ark1'!AA3453</f>
        <v>8.9398303947367577</v>
      </c>
      <c r="AB156" s="1">
        <f>+'Ark1'!AB3453</f>
        <v>2.9377212991385302</v>
      </c>
      <c r="AC156" s="10">
        <f>+'Ark1'!AC3453</f>
        <v>-37.068503676758255</v>
      </c>
      <c r="AD156" s="10">
        <f t="shared" si="16"/>
        <v>291.30666666666667</v>
      </c>
      <c r="AE156" s="100">
        <f>+'Ark1'!T3453</f>
        <v>16.247391065543749</v>
      </c>
      <c r="AF156" s="100">
        <f>+'Ark1'!V3453</f>
        <v>84.073157031753652</v>
      </c>
      <c r="AG156" s="39"/>
      <c r="AH156" s="12"/>
      <c r="AI156" s="12"/>
      <c r="AO156"/>
    </row>
    <row r="157" spans="1:41">
      <c r="A157" s="39"/>
      <c r="B157">
        <f>+'Ark1'!C3454</f>
        <v>2010</v>
      </c>
      <c r="C157">
        <f>+'Ark1'!O3454</f>
        <v>11</v>
      </c>
      <c r="D157" s="47" t="str">
        <f t="shared" si="17"/>
        <v>Rogaland</v>
      </c>
      <c r="E157">
        <f>+'Ark1'!Q3454</f>
        <v>735</v>
      </c>
      <c r="G157" s="301">
        <f>+'Ark1'!R3454</f>
        <v>422119</v>
      </c>
      <c r="J157" s="10">
        <f>+'Ark1'!S3454</f>
        <v>421837</v>
      </c>
      <c r="K157" s="100">
        <f>+'Ark1'!AD3454</f>
        <v>28.501275781487902</v>
      </c>
      <c r="M157" s="100">
        <f>+'Ark1'!AE3454</f>
        <v>28.937590133414744</v>
      </c>
      <c r="O157" s="1">
        <f>+'Ark1'!U3454</f>
        <v>60.81518927927138</v>
      </c>
      <c r="P157" s="1"/>
      <c r="Q157" s="39"/>
      <c r="R157" s="100">
        <f>+'Ark1'!W3454</f>
        <v>80.94008294673219</v>
      </c>
      <c r="U157" s="1">
        <f>+'Ark1'!X3454</f>
        <v>0</v>
      </c>
      <c r="W157" s="1">
        <f>+'Ark1'!Y3454</f>
        <v>0</v>
      </c>
      <c r="X157" s="39"/>
      <c r="Y157" s="1"/>
      <c r="Z157" s="39"/>
      <c r="AA157" s="100">
        <f>+'Ark1'!AA3454</f>
        <v>9.0313903517510017</v>
      </c>
      <c r="AB157" s="1">
        <f>+'Ark1'!AB3454</f>
        <v>3.1803192961837601</v>
      </c>
      <c r="AC157" s="10">
        <f>+'Ark1'!AC3454</f>
        <v>-41.604963836828063</v>
      </c>
      <c r="AD157" s="10">
        <f t="shared" si="16"/>
        <v>574.31156462585034</v>
      </c>
      <c r="AE157" s="100">
        <f>+'Ark1'!T3454</f>
        <v>15.922081214065228</v>
      </c>
      <c r="AF157" s="100">
        <f>+'Ark1'!V3454</f>
        <v>87.747676595988452</v>
      </c>
      <c r="AG157" s="39"/>
      <c r="AH157" s="12"/>
      <c r="AI157" s="12"/>
      <c r="AO157"/>
    </row>
    <row r="158" spans="1:41">
      <c r="A158" s="39"/>
      <c r="B158">
        <f>+'Ark1'!C3455</f>
        <v>2010</v>
      </c>
      <c r="C158">
        <f>+'Ark1'!O3455</f>
        <v>14</v>
      </c>
      <c r="D158" s="47" t="str">
        <f t="shared" si="17"/>
        <v>Vestland</v>
      </c>
      <c r="E158">
        <f>+'Ark1'!Q3455</f>
        <v>184</v>
      </c>
      <c r="G158" s="301">
        <f>+'Ark1'!R3455</f>
        <v>44419</v>
      </c>
      <c r="J158" s="10">
        <f>+'Ark1'!S3455</f>
        <v>44413</v>
      </c>
      <c r="K158" s="100">
        <f>+'Ark1'!AD3455</f>
        <v>2.999149929138254</v>
      </c>
      <c r="M158" s="100">
        <f>+'Ark1'!AE3455</f>
        <v>2.9161397890307126</v>
      </c>
      <c r="O158" s="1">
        <f>+'Ark1'!U3455</f>
        <v>61.344786436403759</v>
      </c>
      <c r="P158" s="1"/>
      <c r="Q158" s="39"/>
      <c r="R158" s="100">
        <f>+'Ark1'!W3455</f>
        <v>77.471895616148572</v>
      </c>
      <c r="U158" s="1">
        <f>+'Ark1'!X3455</f>
        <v>0</v>
      </c>
      <c r="W158" s="1">
        <f>+'Ark1'!Y3455</f>
        <v>0</v>
      </c>
      <c r="X158" s="39"/>
      <c r="Y158" s="1"/>
      <c r="Z158" s="39"/>
      <c r="AA158" s="100">
        <f>+'Ark1'!AA3455</f>
        <v>9.3112019378867359</v>
      </c>
      <c r="AB158" s="1">
        <f>+'Ark1'!AB3455</f>
        <v>2.9629094557864071</v>
      </c>
      <c r="AC158" s="10">
        <f>+'Ark1'!AC3455</f>
        <v>-45.531948828138511</v>
      </c>
      <c r="AD158" s="10">
        <f t="shared" si="16"/>
        <v>241.40760869565219</v>
      </c>
      <c r="AE158" s="100">
        <f>+'Ark1'!T3455</f>
        <v>16.165784911862037</v>
      </c>
      <c r="AF158" s="100">
        <f>+'Ark1'!V3455</f>
        <v>83.940570239468769</v>
      </c>
      <c r="AG158" s="39"/>
      <c r="AH158" s="12"/>
      <c r="AI158" s="12"/>
      <c r="AO158"/>
    </row>
    <row r="159" spans="1:41">
      <c r="A159" s="39"/>
      <c r="B159">
        <f>+'Ark1'!C3456</f>
        <v>2010</v>
      </c>
      <c r="C159">
        <f>+'Ark1'!O3456</f>
        <v>15</v>
      </c>
      <c r="D159" s="47" t="str">
        <f t="shared" si="17"/>
        <v>Møre og Romsdal</v>
      </c>
      <c r="E159">
        <f>+'Ark1'!Q3456</f>
        <v>61</v>
      </c>
      <c r="G159" s="301">
        <f>+'Ark1'!R3456</f>
        <v>28193</v>
      </c>
      <c r="J159" s="10">
        <f>+'Ark1'!S3456</f>
        <v>27798.5</v>
      </c>
      <c r="K159" s="100">
        <f>+'Ark1'!AD3456</f>
        <v>1.9035780623650875</v>
      </c>
      <c r="M159" s="100">
        <f>+'Ark1'!AE3456</f>
        <v>1.8070117001631076</v>
      </c>
      <c r="O159" s="1">
        <f>+'Ark1'!U3456</f>
        <v>61.644081515189683</v>
      </c>
      <c r="P159" s="1"/>
      <c r="Q159" s="39"/>
      <c r="R159" s="100">
        <f>+'Ark1'!W3456</f>
        <v>76.698267892152245</v>
      </c>
      <c r="U159" s="1">
        <f>+'Ark1'!X3456</f>
        <v>0</v>
      </c>
      <c r="W159" s="1">
        <f>+'Ark1'!Y3456</f>
        <v>0</v>
      </c>
      <c r="X159" s="39"/>
      <c r="Y159" s="1"/>
      <c r="Z159" s="39"/>
      <c r="AA159" s="100">
        <f>+'Ark1'!AA3456</f>
        <v>9.0801441315965032</v>
      </c>
      <c r="AB159" s="1">
        <f>+'Ark1'!AB3456</f>
        <v>2.9173526294259275</v>
      </c>
      <c r="AC159" s="10">
        <f>+'Ark1'!AC3456</f>
        <v>-41.558991278779779</v>
      </c>
      <c r="AD159" s="10">
        <f t="shared" si="16"/>
        <v>462.18032786885249</v>
      </c>
      <c r="AE159" s="100">
        <f>+'Ark1'!T3456</f>
        <v>16.282410527435889</v>
      </c>
      <c r="AF159" s="100">
        <f>+'Ark1'!V3456</f>
        <v>84.3294174485155</v>
      </c>
      <c r="AG159" s="39"/>
      <c r="AH159" s="12"/>
      <c r="AI159" s="12"/>
      <c r="AO159"/>
    </row>
    <row r="160" spans="1:41">
      <c r="A160" s="39"/>
      <c r="B160">
        <f>+'Ark1'!C3457</f>
        <v>2010</v>
      </c>
      <c r="C160">
        <f>+'Ark1'!O3457</f>
        <v>16</v>
      </c>
      <c r="D160" s="47" t="str">
        <f t="shared" si="17"/>
        <v>Trøndelag</v>
      </c>
      <c r="E160">
        <f>+'Ark1'!Q3457</f>
        <v>441</v>
      </c>
      <c r="G160" s="301">
        <f>+'Ark1'!R3457</f>
        <v>258780</v>
      </c>
      <c r="J160" s="10">
        <f>+'Ark1'!S3457</f>
        <v>258757</v>
      </c>
      <c r="K160" s="100">
        <f>+'Ark1'!AD3457</f>
        <v>17.472703542682133</v>
      </c>
      <c r="M160" s="100">
        <f>+'Ark1'!AE3457</f>
        <v>17.179285085005251</v>
      </c>
      <c r="O160" s="1">
        <f>+'Ark1'!U3457</f>
        <v>61.067039732258451</v>
      </c>
      <c r="P160" s="1"/>
      <c r="Q160" s="39"/>
      <c r="R160" s="100">
        <f>+'Ark1'!W3457</f>
        <v>78.33555652600711</v>
      </c>
      <c r="U160" s="1">
        <f>+'Ark1'!X3457</f>
        <v>0</v>
      </c>
      <c r="W160" s="1">
        <f>+'Ark1'!Y3457</f>
        <v>0</v>
      </c>
      <c r="X160" s="39"/>
      <c r="Y160" s="1"/>
      <c r="Z160" s="39"/>
      <c r="AA160" s="100">
        <f>+'Ark1'!AA3457</f>
        <v>8.8261226613564983</v>
      </c>
      <c r="AB160" s="1">
        <f>+'Ark1'!AB3457</f>
        <v>3.1280736415041512</v>
      </c>
      <c r="AC160" s="10">
        <f>+'Ark1'!AC3457</f>
        <v>-37.250412554110426</v>
      </c>
      <c r="AD160" s="10">
        <f t="shared" si="16"/>
        <v>586.80272108843542</v>
      </c>
      <c r="AE160" s="100">
        <f>+'Ark1'!T3457</f>
        <v>16.049714042816287</v>
      </c>
      <c r="AF160" s="100">
        <f>+'Ark1'!V3457</f>
        <v>84.876587110383653</v>
      </c>
      <c r="AG160" s="39"/>
      <c r="AH160" s="12"/>
      <c r="AI160" s="12"/>
      <c r="AO160"/>
    </row>
    <row r="161" spans="1:41">
      <c r="A161" s="39"/>
      <c r="B161">
        <f>+'Ark1'!C3458</f>
        <v>2010</v>
      </c>
      <c r="C161">
        <f>+'Ark1'!O3458</f>
        <v>18</v>
      </c>
      <c r="D161" s="47" t="str">
        <f t="shared" si="17"/>
        <v>Nordland</v>
      </c>
      <c r="E161">
        <f>+'Ark1'!Q3458</f>
        <v>132</v>
      </c>
      <c r="G161" s="301">
        <f>+'Ark1'!R3458</f>
        <v>74746</v>
      </c>
      <c r="J161" s="10">
        <f>+'Ark1'!S3458</f>
        <v>74742.5</v>
      </c>
      <c r="K161" s="100">
        <f>+'Ark1'!AD3458</f>
        <v>5.0468146649714756</v>
      </c>
      <c r="M161" s="100">
        <f>+'Ark1'!AE3458</f>
        <v>4.8677921572493972</v>
      </c>
      <c r="O161" s="1">
        <f>+'Ark1'!U3458</f>
        <v>60.900705756430419</v>
      </c>
      <c r="P161" s="1"/>
      <c r="Q161" s="39"/>
      <c r="R161" s="100">
        <f>+'Ark1'!W3458</f>
        <v>76.844070241161575</v>
      </c>
      <c r="U161" s="1">
        <f>+'Ark1'!X3458</f>
        <v>0</v>
      </c>
      <c r="W161" s="1">
        <f>+'Ark1'!Y3458</f>
        <v>0</v>
      </c>
      <c r="X161" s="39"/>
      <c r="Y161" s="1"/>
      <c r="Z161" s="39"/>
      <c r="AA161" s="100">
        <f>+'Ark1'!AA3458</f>
        <v>9.6541797096072504</v>
      </c>
      <c r="AB161" s="1">
        <f>+'Ark1'!AB3458</f>
        <v>3.0305390295563912</v>
      </c>
      <c r="AC161" s="10">
        <f>+'Ark1'!AC3458</f>
        <v>-43.775246711175754</v>
      </c>
      <c r="AD161" s="10">
        <f t="shared" si="16"/>
        <v>566.25757575757575</v>
      </c>
      <c r="AE161" s="100">
        <f>+'Ark1'!T3458</f>
        <v>16.000869611751799</v>
      </c>
      <c r="AF161" s="100">
        <f>+'Ark1'!V3458</f>
        <v>83.256746248070101</v>
      </c>
      <c r="AG161" s="39"/>
      <c r="AH161" s="12"/>
      <c r="AI161" s="12"/>
      <c r="AO161"/>
    </row>
    <row r="162" spans="1:41">
      <c r="A162" s="39"/>
      <c r="B162">
        <f>+'Ark1'!C3459</f>
        <v>2010</v>
      </c>
      <c r="C162">
        <f>+'Ark1'!O3459</f>
        <v>54</v>
      </c>
      <c r="D162" s="47" t="str">
        <f t="shared" si="17"/>
        <v>Troms og Finnmark</v>
      </c>
      <c r="E162">
        <f>+'Ark1'!Q3459</f>
        <v>44</v>
      </c>
      <c r="G162" s="301">
        <f>+'Ark1'!R3459</f>
        <v>13099</v>
      </c>
      <c r="J162" s="10">
        <f>+'Ark1'!S3459</f>
        <v>13098</v>
      </c>
      <c r="K162" s="100">
        <f>+'Ark1'!AD3459</f>
        <v>0.8844383016677998</v>
      </c>
      <c r="M162" s="100">
        <f>+'Ark1'!AE3459</f>
        <v>0.84943051367444145</v>
      </c>
      <c r="O162" s="1">
        <f>+'Ark1'!U3459</f>
        <v>61.462131623148558</v>
      </c>
      <c r="P162" s="1"/>
      <c r="Q162" s="39"/>
      <c r="R162" s="100">
        <f>+'Ark1'!W3459</f>
        <v>76.518918918918658</v>
      </c>
      <c r="U162" s="1">
        <f>+'Ark1'!X3459</f>
        <v>0</v>
      </c>
      <c r="W162" s="1">
        <f>+'Ark1'!Y3459</f>
        <v>0</v>
      </c>
      <c r="X162" s="39"/>
      <c r="Y162" s="1"/>
      <c r="Z162" s="39"/>
      <c r="AA162" s="100">
        <f>+'Ark1'!AA3459</f>
        <v>8.5612964679844552</v>
      </c>
      <c r="AB162" s="1">
        <f>+'Ark1'!AB3459</f>
        <v>3.0011286786702298</v>
      </c>
      <c r="AC162" s="10">
        <f>+'Ark1'!AC3459</f>
        <v>-36.918308787041937</v>
      </c>
      <c r="AD162" s="10">
        <f t="shared" si="16"/>
        <v>297.70454545454544</v>
      </c>
      <c r="AE162" s="100">
        <f>+'Ark1'!T3459</f>
        <v>16.214520192381098</v>
      </c>
      <c r="AF162" s="100">
        <f>+'Ark1'!V3459</f>
        <v>82.905050964253988</v>
      </c>
      <c r="AG162" s="39"/>
      <c r="AH162" s="12"/>
      <c r="AI162" s="12"/>
      <c r="AO162"/>
    </row>
    <row r="163" spans="1:41">
      <c r="A163" s="39"/>
      <c r="B163" s="39"/>
      <c r="C163" s="39"/>
      <c r="D163" s="39"/>
      <c r="E163" s="39"/>
      <c r="F163" s="39"/>
      <c r="G163" s="307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12"/>
      <c r="AI163" s="12"/>
      <c r="AO163"/>
    </row>
    <row r="164" spans="1:41">
      <c r="A164" s="39"/>
      <c r="B164">
        <f>+'Ark1'!C3460</f>
        <v>2009</v>
      </c>
      <c r="C164">
        <f>+'Ark1'!O3460</f>
        <v>1</v>
      </c>
      <c r="D164" s="47" t="str">
        <f t="shared" si="17"/>
        <v>Viken</v>
      </c>
      <c r="E164">
        <f>+'Ark1'!Q3460</f>
        <v>381</v>
      </c>
      <c r="G164" s="301">
        <f>+'Ark1'!R3460</f>
        <v>195778</v>
      </c>
      <c r="J164" s="10">
        <f>+'Ark1'!S3460</f>
        <v>195716</v>
      </c>
      <c r="K164" s="100">
        <f>+'Ark1'!AD3460</f>
        <v>13.698921526027029</v>
      </c>
      <c r="M164" s="100">
        <f>+'Ark1'!AE3460</f>
        <v>13.802614059541389</v>
      </c>
      <c r="O164" s="1">
        <f>+'Ark1'!U3460</f>
        <v>59.468009769257513</v>
      </c>
      <c r="P164" s="1"/>
      <c r="Q164" s="1"/>
      <c r="R164" s="100">
        <f>+'Ark1'!W3460</f>
        <v>79.558949191685556</v>
      </c>
      <c r="U164" s="1">
        <f>+'Ark1'!X3460</f>
        <v>0</v>
      </c>
      <c r="W164" s="1">
        <f>+'Ark1'!Y3460</f>
        <v>0</v>
      </c>
      <c r="X164" s="39"/>
      <c r="Y164" s="1"/>
      <c r="Z164" s="39"/>
      <c r="AA164" s="100">
        <f>+'Ark1'!AA3460</f>
        <v>8.3427953428458057</v>
      </c>
      <c r="AB164" s="1">
        <f>+'Ark1'!AB3460</f>
        <v>3.4137786626153801</v>
      </c>
      <c r="AC164" s="10">
        <f>+'Ark1'!AC3460</f>
        <v>-23.58817270192986</v>
      </c>
      <c r="AD164" s="10">
        <f t="shared" si="16"/>
        <v>513.85301837270345</v>
      </c>
      <c r="AE164" s="100">
        <f>+'Ark1'!T3460</f>
        <v>15.276139300636437</v>
      </c>
      <c r="AF164" s="100">
        <f>+'Ark1'!V3460</f>
        <v>86.221283511451858</v>
      </c>
      <c r="AG164" s="39"/>
      <c r="AH164" s="12"/>
      <c r="AI164" s="12"/>
      <c r="AO164"/>
    </row>
    <row r="165" spans="1:41">
      <c r="A165" s="39"/>
      <c r="B165">
        <f>+'Ark1'!C3461</f>
        <v>2009</v>
      </c>
      <c r="C165">
        <f>+'Ark1'!O3461</f>
        <v>4</v>
      </c>
      <c r="D165" s="47" t="str">
        <f t="shared" si="17"/>
        <v>Innlandet</v>
      </c>
      <c r="E165">
        <f>+'Ark1'!Q3461</f>
        <v>530</v>
      </c>
      <c r="G165" s="301">
        <f>+'Ark1'!R3461</f>
        <v>278398</v>
      </c>
      <c r="J165" s="10">
        <f>+'Ark1'!S3461</f>
        <v>278320</v>
      </c>
      <c r="K165" s="100">
        <f>+'Ark1'!AD3461</f>
        <v>19.479984242370804</v>
      </c>
      <c r="M165" s="100">
        <f>+'Ark1'!AE3461</f>
        <v>19.555896101886677</v>
      </c>
      <c r="O165" s="1">
        <f>+'Ark1'!U3461</f>
        <v>59.566071428571405</v>
      </c>
      <c r="P165" s="1"/>
      <c r="Q165" s="1"/>
      <c r="R165" s="100">
        <f>+'Ark1'!W3461</f>
        <v>79.26607070997494</v>
      </c>
      <c r="U165" s="1">
        <f>+'Ark1'!X3461</f>
        <v>0</v>
      </c>
      <c r="W165" s="1">
        <f>+'Ark1'!Y3461</f>
        <v>0</v>
      </c>
      <c r="X165" s="39"/>
      <c r="Y165" s="1"/>
      <c r="Z165" s="39"/>
      <c r="AA165" s="100">
        <f>+'Ark1'!AA3461</f>
        <v>8.7027934906256252</v>
      </c>
      <c r="AB165" s="1">
        <f>+'Ark1'!AB3461</f>
        <v>3.361715608979583</v>
      </c>
      <c r="AC165" s="10">
        <f>+'Ark1'!AC3461</f>
        <v>-25.163243036688783</v>
      </c>
      <c r="AD165" s="10">
        <f t="shared" si="16"/>
        <v>525.27924528301889</v>
      </c>
      <c r="AE165" s="100">
        <f>+'Ark1'!T3461</f>
        <v>15.332768195173818</v>
      </c>
      <c r="AF165" s="100">
        <f>+'Ark1'!V3461</f>
        <v>85.901437101172178</v>
      </c>
      <c r="AG165" s="39"/>
      <c r="AH165" s="12"/>
      <c r="AI165" s="12"/>
      <c r="AO165"/>
    </row>
    <row r="166" spans="1:41">
      <c r="A166" s="39"/>
      <c r="B166">
        <f>+'Ark1'!C3462</f>
        <v>2009</v>
      </c>
      <c r="C166">
        <f>+'Ark1'!O3462</f>
        <v>8</v>
      </c>
      <c r="D166" s="47" t="str">
        <f t="shared" si="17"/>
        <v>Telemark/ Vestfold</v>
      </c>
      <c r="E166">
        <f>+'Ark1'!Q3462</f>
        <v>228</v>
      </c>
      <c r="G166" s="301">
        <f>+'Ark1'!R3462</f>
        <v>137439</v>
      </c>
      <c r="J166" s="10">
        <f>+'Ark1'!S3462</f>
        <v>137416</v>
      </c>
      <c r="K166" s="100">
        <f>+'Ark1'!AD3462</f>
        <v>9.616841910815463</v>
      </c>
      <c r="M166" s="100">
        <f>+'Ark1'!AE3462</f>
        <v>9.5782054163402268</v>
      </c>
      <c r="O166" s="1">
        <f>+'Ark1'!U3462</f>
        <v>59.562278046224598</v>
      </c>
      <c r="P166" s="1"/>
      <c r="Q166" s="1"/>
      <c r="R166" s="100">
        <f>+'Ark1'!W3462</f>
        <v>78.632280083833251</v>
      </c>
      <c r="U166" s="1">
        <f>+'Ark1'!X3462</f>
        <v>0</v>
      </c>
      <c r="W166" s="1">
        <f>+'Ark1'!Y3462</f>
        <v>0</v>
      </c>
      <c r="X166" s="39"/>
      <c r="Y166" s="1"/>
      <c r="Z166" s="39"/>
      <c r="AA166" s="100">
        <f>+'Ark1'!AA3462</f>
        <v>8.1070219402017933</v>
      </c>
      <c r="AB166" s="1">
        <f>+'Ark1'!AB3462</f>
        <v>3.4321151657931819</v>
      </c>
      <c r="AC166" s="10">
        <f>+'Ark1'!AC3462</f>
        <v>-24.787857804056756</v>
      </c>
      <c r="AD166" s="10">
        <f t="shared" si="16"/>
        <v>602.8026315789474</v>
      </c>
      <c r="AE166" s="100">
        <f>+'Ark1'!T3462</f>
        <v>15.326435727850171</v>
      </c>
      <c r="AF166" s="100">
        <f>+'Ark1'!V3462</f>
        <v>85.204355473958259</v>
      </c>
      <c r="AG166" s="39"/>
      <c r="AH166" s="12"/>
      <c r="AI166" s="12"/>
      <c r="AO166"/>
    </row>
    <row r="167" spans="1:41">
      <c r="A167" s="39"/>
      <c r="B167">
        <f>+'Ark1'!C3463</f>
        <v>2009</v>
      </c>
      <c r="C167">
        <f>+'Ark1'!O3463</f>
        <v>9</v>
      </c>
      <c r="D167" s="47" t="str">
        <f t="shared" si="17"/>
        <v>Agder</v>
      </c>
      <c r="E167">
        <f>+'Ark1'!Q3463</f>
        <v>77</v>
      </c>
      <c r="G167" s="301">
        <f>+'Ark1'!R3463</f>
        <v>16758</v>
      </c>
      <c r="J167" s="10">
        <f>+'Ark1'!S3463</f>
        <v>16753</v>
      </c>
      <c r="K167" s="100">
        <f>+'Ark1'!AD3463</f>
        <v>1.172585923511124</v>
      </c>
      <c r="M167" s="100">
        <f>+'Ark1'!AE3463</f>
        <v>1.1475748123648604</v>
      </c>
      <c r="O167" s="1">
        <f>+'Ark1'!U3463</f>
        <v>60.016116516444818</v>
      </c>
      <c r="P167" s="1"/>
      <c r="Q167" s="1"/>
      <c r="R167" s="100">
        <f>+'Ark1'!W3463</f>
        <v>77.275610338446498</v>
      </c>
      <c r="U167" s="1">
        <f>+'Ark1'!X3463</f>
        <v>0</v>
      </c>
      <c r="W167" s="1">
        <f>+'Ark1'!Y3463</f>
        <v>0</v>
      </c>
      <c r="X167" s="39"/>
      <c r="Y167" s="1"/>
      <c r="Z167" s="39"/>
      <c r="AA167" s="100">
        <f>+'Ark1'!AA3463</f>
        <v>8.3883353333225692</v>
      </c>
      <c r="AB167" s="1">
        <f>+'Ark1'!AB3463</f>
        <v>3.3361185729952711</v>
      </c>
      <c r="AC167" s="10">
        <f>+'Ark1'!AC3463</f>
        <v>-29.923982182374999</v>
      </c>
      <c r="AD167" s="10">
        <f t="shared" si="16"/>
        <v>217.63636363636363</v>
      </c>
      <c r="AE167" s="100">
        <f>+'Ark1'!T3463</f>
        <v>15.540458288578597</v>
      </c>
      <c r="AF167" s="100">
        <f>+'Ark1'!V3463</f>
        <v>83.744597351913882</v>
      </c>
      <c r="AG167" s="39"/>
      <c r="AH167" s="12"/>
      <c r="AI167" s="12"/>
      <c r="AO167"/>
    </row>
    <row r="168" spans="1:41">
      <c r="A168" s="39"/>
      <c r="B168">
        <f>+'Ark1'!C3464</f>
        <v>2009</v>
      </c>
      <c r="C168">
        <f>+'Ark1'!O3464</f>
        <v>11</v>
      </c>
      <c r="D168" s="47" t="str">
        <f t="shared" si="17"/>
        <v>Rogaland</v>
      </c>
      <c r="E168">
        <f>+'Ark1'!Q3464</f>
        <v>760</v>
      </c>
      <c r="G168" s="301">
        <f>+'Ark1'!R3464</f>
        <v>398603</v>
      </c>
      <c r="J168" s="10">
        <f>+'Ark1'!S3464</f>
        <v>398451</v>
      </c>
      <c r="K168" s="100">
        <f>+'Ark1'!AD3464</f>
        <v>27.890933695506902</v>
      </c>
      <c r="M168" s="100">
        <f>+'Ark1'!AE3464</f>
        <v>28.45774577764832</v>
      </c>
      <c r="O168" s="1">
        <f>+'Ark1'!U3464</f>
        <v>59.35559955929336</v>
      </c>
      <c r="P168" s="1"/>
      <c r="Q168" s="1"/>
      <c r="R168" s="100">
        <f>+'Ark1'!W3464</f>
        <v>80.571156804726016</v>
      </c>
      <c r="U168" s="1">
        <f>+'Ark1'!X3464</f>
        <v>0</v>
      </c>
      <c r="W168" s="1">
        <f>+'Ark1'!Y3464</f>
        <v>0</v>
      </c>
      <c r="X168" s="39"/>
      <c r="Y168" s="1"/>
      <c r="Z168" s="39"/>
      <c r="AA168" s="100">
        <f>+'Ark1'!AA3464</f>
        <v>8.8079443938099917</v>
      </c>
      <c r="AB168" s="1">
        <f>+'Ark1'!AB3464</f>
        <v>3.373441953474003</v>
      </c>
      <c r="AC168" s="10">
        <f>+'Ark1'!AC3464</f>
        <v>-31.312557264942505</v>
      </c>
      <c r="AD168" s="10">
        <f t="shared" si="16"/>
        <v>524.47763157894735</v>
      </c>
      <c r="AE168" s="100">
        <f>+'Ark1'!T3464</f>
        <v>15.219822730887621</v>
      </c>
      <c r="AF168" s="100">
        <f>+'Ark1'!V3464</f>
        <v>87.323037933521888</v>
      </c>
      <c r="AG168" s="39"/>
      <c r="AH168" s="12"/>
      <c r="AI168" s="12"/>
      <c r="AO168"/>
    </row>
    <row r="169" spans="1:41">
      <c r="A169" s="39"/>
      <c r="B169">
        <f>+'Ark1'!C3465</f>
        <v>2009</v>
      </c>
      <c r="C169">
        <f>+'Ark1'!O3465</f>
        <v>14</v>
      </c>
      <c r="D169" s="47" t="str">
        <f t="shared" si="17"/>
        <v>Vestland</v>
      </c>
      <c r="E169">
        <f>+'Ark1'!Q3465</f>
        <v>199</v>
      </c>
      <c r="G169" s="301">
        <f>+'Ark1'!R3465</f>
        <v>44406</v>
      </c>
      <c r="J169" s="10">
        <f>+'Ark1'!S3465</f>
        <v>44398</v>
      </c>
      <c r="K169" s="100">
        <f>+'Ark1'!AD3465</f>
        <v>3.1071637736862989</v>
      </c>
      <c r="M169" s="100">
        <f>+'Ark1'!AE3465</f>
        <v>3.0453109393804745</v>
      </c>
      <c r="O169" s="1">
        <f>+'Ark1'!U3465</f>
        <v>59.773548358034155</v>
      </c>
      <c r="P169" s="1"/>
      <c r="Q169" s="1"/>
      <c r="R169" s="100">
        <f>+'Ark1'!W3465</f>
        <v>77.37884814631299</v>
      </c>
      <c r="U169" s="1">
        <f>+'Ark1'!X3465</f>
        <v>0</v>
      </c>
      <c r="W169" s="1">
        <f>+'Ark1'!Y3465</f>
        <v>0</v>
      </c>
      <c r="X169" s="39"/>
      <c r="Y169" s="1"/>
      <c r="Z169" s="39"/>
      <c r="AA169" s="100">
        <f>+'Ark1'!AA3465</f>
        <v>9.0455310373030642</v>
      </c>
      <c r="AB169" s="1">
        <f>+'Ark1'!AB3465</f>
        <v>3.2085571287431991</v>
      </c>
      <c r="AC169" s="10">
        <f>+'Ark1'!AC3465</f>
        <v>-34.18592985818777</v>
      </c>
      <c r="AD169" s="10">
        <f t="shared" si="16"/>
        <v>223.14572864321607</v>
      </c>
      <c r="AE169" s="100">
        <f>+'Ark1'!T3465</f>
        <v>15.405080394541276</v>
      </c>
      <c r="AF169" s="100">
        <f>+'Ark1'!V3465</f>
        <v>83.842200147908187</v>
      </c>
      <c r="AG169" s="39"/>
      <c r="AH169" s="12"/>
      <c r="AI169" s="12"/>
      <c r="AO169"/>
    </row>
    <row r="170" spans="1:41">
      <c r="A170" s="39"/>
      <c r="B170">
        <f>+'Ark1'!C3466</f>
        <v>2009</v>
      </c>
      <c r="C170">
        <f>+'Ark1'!O3466</f>
        <v>15</v>
      </c>
      <c r="D170" s="47" t="str">
        <f t="shared" si="17"/>
        <v>Møre og Romsdal</v>
      </c>
      <c r="E170">
        <f>+'Ark1'!Q3466</f>
        <v>77</v>
      </c>
      <c r="G170" s="301">
        <f>+'Ark1'!R3466</f>
        <v>27676</v>
      </c>
      <c r="J170" s="10">
        <f>+'Ark1'!S3466</f>
        <v>27483</v>
      </c>
      <c r="K170" s="100">
        <f>+'Ark1'!AD3466</f>
        <v>1.9365370580674233</v>
      </c>
      <c r="M170" s="100">
        <f>+'Ark1'!AE3466</f>
        <v>1.8690737552432832</v>
      </c>
      <c r="O170" s="1">
        <f>+'Ark1'!U3466</f>
        <v>59.374194956882413</v>
      </c>
      <c r="P170" s="1"/>
      <c r="Q170" s="1"/>
      <c r="R170" s="100">
        <f>+'Ark1'!W3466</f>
        <v>76.721365935305386</v>
      </c>
      <c r="U170" s="1">
        <f>+'Ark1'!X3466</f>
        <v>0</v>
      </c>
      <c r="W170" s="1">
        <f>+'Ark1'!Y3466</f>
        <v>0</v>
      </c>
      <c r="X170" s="39"/>
      <c r="Y170" s="1"/>
      <c r="Z170" s="39"/>
      <c r="AA170" s="100">
        <f>+'Ark1'!AA3466</f>
        <v>8.8140468470272495</v>
      </c>
      <c r="AB170" s="1">
        <f>+'Ark1'!AB3466</f>
        <v>3.3999159847983207</v>
      </c>
      <c r="AC170" s="10">
        <f>+'Ark1'!AC3466</f>
        <v>-23.702527926778089</v>
      </c>
      <c r="AD170" s="10">
        <f t="shared" si="16"/>
        <v>359.42857142857144</v>
      </c>
      <c r="AE170" s="100">
        <f>+'Ark1'!T3466</f>
        <v>15.186840583899412</v>
      </c>
      <c r="AF170" s="100">
        <f>+'Ark1'!V3466</f>
        <v>83.728544650609862</v>
      </c>
      <c r="AG170" s="39"/>
      <c r="AH170" s="12"/>
      <c r="AI170" s="12"/>
      <c r="AO170"/>
    </row>
    <row r="171" spans="1:41">
      <c r="A171" s="39"/>
      <c r="B171">
        <f>+'Ark1'!C3467</f>
        <v>2009</v>
      </c>
      <c r="C171">
        <f>+'Ark1'!O3467</f>
        <v>16</v>
      </c>
      <c r="D171" s="47" t="str">
        <f t="shared" si="17"/>
        <v>Trøndelag</v>
      </c>
      <c r="E171">
        <f>+'Ark1'!Q3467</f>
        <v>451</v>
      </c>
      <c r="G171" s="301">
        <f>+'Ark1'!R3467</f>
        <v>252543</v>
      </c>
      <c r="J171" s="10">
        <f>+'Ark1'!S3467</f>
        <v>252502</v>
      </c>
      <c r="K171" s="100">
        <f>+'Ark1'!AD3467</f>
        <v>17.670865669010016</v>
      </c>
      <c r="M171" s="100">
        <f>+'Ark1'!AE3467</f>
        <v>17.307743211114332</v>
      </c>
      <c r="O171" s="1">
        <f>+'Ark1'!U3467</f>
        <v>59.484202105329857</v>
      </c>
      <c r="P171" s="1"/>
      <c r="Q171" s="1"/>
      <c r="R171" s="100">
        <f>+'Ark1'!W3467</f>
        <v>77.32673008530638</v>
      </c>
      <c r="U171" s="1">
        <f>+'Ark1'!X3467</f>
        <v>0</v>
      </c>
      <c r="W171" s="1">
        <f>+'Ark1'!Y3467</f>
        <v>0</v>
      </c>
      <c r="X171" s="39"/>
      <c r="Y171" s="1"/>
      <c r="Z171" s="39"/>
      <c r="AA171" s="100">
        <f>+'Ark1'!AA3467</f>
        <v>8.3995841674443454</v>
      </c>
      <c r="AB171" s="1">
        <f>+'Ark1'!AB3467</f>
        <v>3.4090114937141656</v>
      </c>
      <c r="AC171" s="10">
        <f>+'Ark1'!AC3467</f>
        <v>-28.368638053430274</v>
      </c>
      <c r="AD171" s="10">
        <f t="shared" si="16"/>
        <v>559.96230598669626</v>
      </c>
      <c r="AE171" s="100">
        <f>+'Ark1'!T3467</f>
        <v>15.28883398074783</v>
      </c>
      <c r="AF171" s="100">
        <f>+'Ark1'!V3467</f>
        <v>83.789101939730941</v>
      </c>
      <c r="AG171" s="39"/>
      <c r="AH171" s="12"/>
      <c r="AI171" s="12"/>
      <c r="AO171"/>
    </row>
    <row r="172" spans="1:41">
      <c r="A172" s="39"/>
      <c r="B172">
        <f>+'Ark1'!C3468</f>
        <v>2009</v>
      </c>
      <c r="C172">
        <f>+'Ark1'!O3468</f>
        <v>18</v>
      </c>
      <c r="D172" s="47" t="str">
        <f t="shared" si="17"/>
        <v>Nordland</v>
      </c>
      <c r="E172">
        <f>+'Ark1'!Q3468</f>
        <v>136</v>
      </c>
      <c r="G172" s="301">
        <f>+'Ark1'!R3468</f>
        <v>64355</v>
      </c>
      <c r="J172" s="10">
        <f>+'Ark1'!S3468</f>
        <v>64354</v>
      </c>
      <c r="K172" s="100">
        <f>+'Ark1'!AD3468</f>
        <v>4.5030294252033904</v>
      </c>
      <c r="M172" s="100">
        <f>+'Ark1'!AE3468</f>
        <v>4.3390413767045501</v>
      </c>
      <c r="O172" s="1">
        <f>+'Ark1'!U3468</f>
        <v>59.275771513814206</v>
      </c>
      <c r="P172" s="1"/>
      <c r="Q172" s="1"/>
      <c r="R172" s="100">
        <f>+'Ark1'!W3468</f>
        <v>76.062793299562259</v>
      </c>
      <c r="U172" s="1">
        <f>+'Ark1'!X3468</f>
        <v>0</v>
      </c>
      <c r="W172" s="1">
        <f>+'Ark1'!Y3468</f>
        <v>0</v>
      </c>
      <c r="X172" s="39"/>
      <c r="Y172" s="1"/>
      <c r="Z172" s="39"/>
      <c r="AA172" s="100">
        <f>+'Ark1'!AA3468</f>
        <v>9.0174506418281997</v>
      </c>
      <c r="AB172" s="1">
        <f>+'Ark1'!AB3468</f>
        <v>3.4526212704911994</v>
      </c>
      <c r="AC172" s="10">
        <f>+'Ark1'!AC3468</f>
        <v>-30.864565007870553</v>
      </c>
      <c r="AD172" s="10">
        <f t="shared" si="16"/>
        <v>473.1985294117647</v>
      </c>
      <c r="AE172" s="100">
        <f>+'Ark1'!T3468</f>
        <v>15.168207598477196</v>
      </c>
      <c r="AF172" s="100">
        <f>+'Ark1'!V3468</f>
        <v>82.408847985364119</v>
      </c>
      <c r="AG172" s="39"/>
      <c r="AH172" s="12"/>
      <c r="AI172" s="12"/>
      <c r="AO172"/>
    </row>
    <row r="173" spans="1:41">
      <c r="A173" s="39"/>
      <c r="B173">
        <f>+'Ark1'!C3469</f>
        <v>2009</v>
      </c>
      <c r="C173">
        <f>+'Ark1'!O3469</f>
        <v>54</v>
      </c>
      <c r="D173" s="47" t="str">
        <f t="shared" si="17"/>
        <v>Troms og Finnmark</v>
      </c>
      <c r="E173">
        <f>+'Ark1'!Q3469</f>
        <v>46</v>
      </c>
      <c r="G173" s="301">
        <f>+'Ark1'!R3469</f>
        <v>13191</v>
      </c>
      <c r="J173" s="10">
        <f>+'Ark1'!S3469</f>
        <v>13191</v>
      </c>
      <c r="K173" s="100">
        <f>+'Ark1'!AD3469</f>
        <v>0.92299683238066876</v>
      </c>
      <c r="M173" s="100">
        <f>+'Ark1'!AE3469</f>
        <v>0.8966553797757798</v>
      </c>
      <c r="O173" s="1">
        <f>+'Ark1'!U3469</f>
        <v>59.90099310135701</v>
      </c>
      <c r="P173" s="1"/>
      <c r="Q173" s="1"/>
      <c r="R173" s="100">
        <f>+'Ark1'!W3469</f>
        <v>76.683488742324485</v>
      </c>
      <c r="U173" s="1">
        <f>+'Ark1'!X3469</f>
        <v>0</v>
      </c>
      <c r="W173" s="1">
        <f>+'Ark1'!Y3469</f>
        <v>0</v>
      </c>
      <c r="X173" s="39"/>
      <c r="Y173" s="1"/>
      <c r="Z173" s="39"/>
      <c r="AA173" s="100">
        <f>+'Ark1'!AA3469</f>
        <v>8.6191558702148718</v>
      </c>
      <c r="AB173" s="1">
        <f>+'Ark1'!AB3469</f>
        <v>3.525562100933513</v>
      </c>
      <c r="AC173" s="10">
        <f>+'Ark1'!AC3469</f>
        <v>-28.776275986863901</v>
      </c>
      <c r="AD173" s="10">
        <f t="shared" si="16"/>
        <v>286.76086956521738</v>
      </c>
      <c r="AE173" s="100">
        <f>+'Ark1'!T3469</f>
        <v>15.455537866727315</v>
      </c>
      <c r="AF173" s="100">
        <f>+'Ark1'!V3469</f>
        <v>83.080702862756624</v>
      </c>
      <c r="AG173" s="39"/>
      <c r="AH173" s="12"/>
      <c r="AI173" s="12"/>
      <c r="AO173"/>
    </row>
    <row r="174" spans="1:41">
      <c r="A174" s="39"/>
      <c r="B174" s="39"/>
      <c r="C174" s="39"/>
      <c r="D174" s="39"/>
      <c r="E174" s="39"/>
      <c r="F174" s="39"/>
      <c r="G174" s="307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12"/>
      <c r="AI174" s="12"/>
      <c r="AO174"/>
    </row>
    <row r="175" spans="1:41">
      <c r="A175" s="39"/>
      <c r="B175">
        <f>+'Ark1'!C3470</f>
        <v>2008</v>
      </c>
      <c r="C175">
        <f>+'Ark1'!O3470</f>
        <v>1</v>
      </c>
      <c r="D175" s="3" t="str">
        <f t="shared" si="17"/>
        <v>Viken</v>
      </c>
      <c r="E175">
        <f>+'Ark1'!Q3470</f>
        <v>419</v>
      </c>
      <c r="G175" s="301">
        <f>+'Ark1'!R3470</f>
        <v>202057</v>
      </c>
      <c r="J175" s="10">
        <f>+'Ark1'!S3470</f>
        <v>202007</v>
      </c>
      <c r="K175" s="100">
        <f>+'Ark1'!AD3470</f>
        <v>14.284068142647683</v>
      </c>
      <c r="M175" s="100">
        <f>+'Ark1'!AE3470</f>
        <v>14.370732138522669</v>
      </c>
      <c r="O175" s="1">
        <f>+'Ark1'!U3470</f>
        <v>56.926789665704646</v>
      </c>
      <c r="P175" s="1"/>
      <c r="Q175" s="1"/>
      <c r="R175" s="100">
        <f>+'Ark1'!W3470</f>
        <v>79.775706287406138</v>
      </c>
      <c r="U175" s="1">
        <f>+'Ark1'!X3470</f>
        <v>0</v>
      </c>
      <c r="W175" s="1">
        <f>+'Ark1'!Y3470</f>
        <v>0</v>
      </c>
      <c r="X175" s="39"/>
      <c r="Y175" s="1"/>
      <c r="Z175" s="39"/>
      <c r="AA175" s="100">
        <f>+'Ark1'!AA3470</f>
        <v>8.3113760569114596</v>
      </c>
      <c r="AB175" s="1">
        <f>+'Ark1'!AB3470</f>
        <v>2.6132151682177014</v>
      </c>
      <c r="AC175" s="10">
        <f>+'Ark1'!AC3470</f>
        <v>-13.35780508673057</v>
      </c>
      <c r="AD175" s="10">
        <f t="shared" si="16"/>
        <v>482.23627684964202</v>
      </c>
      <c r="AE175" s="100">
        <f>+'Ark1'!T3470</f>
        <v>13.93336533750378</v>
      </c>
      <c r="AF175" s="100">
        <f>+'Ark1'!V3470</f>
        <v>86.451853268915187</v>
      </c>
      <c r="AG175" s="39"/>
      <c r="AH175" s="12"/>
      <c r="AI175" s="12"/>
      <c r="AO175"/>
    </row>
    <row r="176" spans="1:41">
      <c r="A176" s="39"/>
      <c r="B176">
        <f>+'Ark1'!C3471</f>
        <v>2008</v>
      </c>
      <c r="C176">
        <f>+'Ark1'!O3471</f>
        <v>4</v>
      </c>
      <c r="D176" s="3" t="str">
        <f t="shared" si="17"/>
        <v>Innlandet</v>
      </c>
      <c r="E176">
        <f>+'Ark1'!Q3471</f>
        <v>555</v>
      </c>
      <c r="G176" s="301">
        <f>+'Ark1'!R3471</f>
        <v>281067</v>
      </c>
      <c r="J176" s="10">
        <f>+'Ark1'!S3471</f>
        <v>280996</v>
      </c>
      <c r="K176" s="100">
        <f>+'Ark1'!AD3471</f>
        <v>19.869542657020329</v>
      </c>
      <c r="M176" s="100">
        <f>+'Ark1'!AE3471</f>
        <v>19.857328952326014</v>
      </c>
      <c r="O176" s="1">
        <f>+'Ark1'!U3471</f>
        <v>57.098488946461856</v>
      </c>
      <c r="P176" s="1"/>
      <c r="Q176" s="1"/>
      <c r="R176" s="100">
        <f>+'Ark1'!W3471</f>
        <v>79.246278238835458</v>
      </c>
      <c r="U176" s="1">
        <f>+'Ark1'!X3471</f>
        <v>0</v>
      </c>
      <c r="W176" s="1">
        <f>+'Ark1'!Y3471</f>
        <v>0</v>
      </c>
      <c r="X176" s="39"/>
      <c r="Y176" s="1"/>
      <c r="Z176" s="39"/>
      <c r="AA176" s="100">
        <f>+'Ark1'!AA3471</f>
        <v>8.5968604345137472</v>
      </c>
      <c r="AB176" s="1">
        <f>+'Ark1'!AB3471</f>
        <v>2.4831646543222017</v>
      </c>
      <c r="AC176" s="10">
        <f>+'Ark1'!AC3471</f>
        <v>-13.858377249630422</v>
      </c>
      <c r="AD176" s="10">
        <f t="shared" si="16"/>
        <v>506.42702702702701</v>
      </c>
      <c r="AE176" s="100">
        <f>+'Ark1'!T3471</f>
        <v>14.037272251811844</v>
      </c>
      <c r="AF176" s="100">
        <f>+'Ark1'!V3471</f>
        <v>85.877675922857506</v>
      </c>
      <c r="AG176" s="39"/>
      <c r="AH176" s="12"/>
      <c r="AI176" s="12"/>
      <c r="AO176"/>
    </row>
    <row r="177" spans="1:41">
      <c r="A177" s="39"/>
      <c r="B177">
        <f>+'Ark1'!C3472</f>
        <v>2008</v>
      </c>
      <c r="C177">
        <f>+'Ark1'!O3472</f>
        <v>8</v>
      </c>
      <c r="D177" s="3" t="str">
        <f t="shared" si="17"/>
        <v>Telemark/ Vestfold</v>
      </c>
      <c r="E177">
        <f>+'Ark1'!Q3472</f>
        <v>235</v>
      </c>
      <c r="G177" s="301">
        <f>+'Ark1'!R3472</f>
        <v>135698</v>
      </c>
      <c r="J177" s="10">
        <f>+'Ark1'!S3472</f>
        <v>135678</v>
      </c>
      <c r="K177" s="100">
        <f>+'Ark1'!AD3472</f>
        <v>9.5929340672236361</v>
      </c>
      <c r="M177" s="100">
        <f>+'Ark1'!AE3472</f>
        <v>9.6703802955116007</v>
      </c>
      <c r="O177" s="1">
        <f>+'Ark1'!U3472</f>
        <v>57.045961762408048</v>
      </c>
      <c r="P177" s="1"/>
      <c r="Q177" s="1"/>
      <c r="R177" s="100">
        <f>+'Ark1'!W3472</f>
        <v>79.92677736994969</v>
      </c>
      <c r="U177" s="1">
        <f>+'Ark1'!X3472</f>
        <v>0</v>
      </c>
      <c r="W177" s="1">
        <f>+'Ark1'!Y3472</f>
        <v>0</v>
      </c>
      <c r="X177" s="39"/>
      <c r="Y177" s="1"/>
      <c r="Z177" s="39"/>
      <c r="AA177" s="100">
        <f>+'Ark1'!AA3472</f>
        <v>8.4246256923055061</v>
      </c>
      <c r="AB177" s="1">
        <f>+'Ark1'!AB3472</f>
        <v>2.6506516119338657</v>
      </c>
      <c r="AC177" s="10">
        <f>+'Ark1'!AC3472</f>
        <v>-14.188594453687163</v>
      </c>
      <c r="AD177" s="10">
        <f t="shared" si="16"/>
        <v>577.4382978723404</v>
      </c>
      <c r="AE177" s="100">
        <f>+'Ark1'!T3472</f>
        <v>14.010457044319002</v>
      </c>
      <c r="AF177" s="100">
        <f>+'Ark1'!V3472</f>
        <v>86.606830106020496</v>
      </c>
      <c r="AG177" s="39"/>
      <c r="AH177" s="12"/>
      <c r="AI177" s="12"/>
      <c r="AO177"/>
    </row>
    <row r="178" spans="1:41">
      <c r="A178" s="39"/>
      <c r="B178">
        <f>+'Ark1'!C3473</f>
        <v>2008</v>
      </c>
      <c r="C178">
        <f>+'Ark1'!O3473</f>
        <v>9</v>
      </c>
      <c r="D178" s="3" t="str">
        <f t="shared" si="17"/>
        <v>Agder</v>
      </c>
      <c r="E178">
        <f>+'Ark1'!Q3473</f>
        <v>67</v>
      </c>
      <c r="G178" s="301">
        <f>+'Ark1'!R3473</f>
        <v>15042</v>
      </c>
      <c r="J178" s="10">
        <f>+'Ark1'!S3473</f>
        <v>15037</v>
      </c>
      <c r="K178" s="100">
        <f>+'Ark1'!AD3473</f>
        <v>1.0633680248727171</v>
      </c>
      <c r="M178" s="100">
        <f>+'Ark1'!AE3473</f>
        <v>1.0616433878493381</v>
      </c>
      <c r="O178" s="1">
        <f>+'Ark1'!U3473</f>
        <v>56.721087982975313</v>
      </c>
      <c r="P178" s="1"/>
      <c r="Q178" s="1"/>
      <c r="R178" s="100">
        <f>+'Ark1'!W3473</f>
        <v>79.172733922989849</v>
      </c>
      <c r="U178" s="1">
        <f>+'Ark1'!X3473</f>
        <v>0</v>
      </c>
      <c r="W178" s="1">
        <f>+'Ark1'!Y3473</f>
        <v>0</v>
      </c>
      <c r="X178" s="39"/>
      <c r="Y178" s="1"/>
      <c r="Z178" s="39"/>
      <c r="AA178" s="100">
        <f>+'Ark1'!AA3473</f>
        <v>8.6716162835493336</v>
      </c>
      <c r="AB178" s="1">
        <f>+'Ark1'!AB3473</f>
        <v>2.5723195805044607</v>
      </c>
      <c r="AC178" s="10">
        <f>+'Ark1'!AC3473</f>
        <v>-21.310509607915357</v>
      </c>
      <c r="AD178" s="10">
        <f t="shared" si="16"/>
        <v>224.50746268656715</v>
      </c>
      <c r="AE178" s="100">
        <f>+'Ark1'!T3473</f>
        <v>13.823693657758271</v>
      </c>
      <c r="AF178" s="100">
        <f>+'Ark1'!V3473</f>
        <v>85.798043410580021</v>
      </c>
      <c r="AG178" s="39"/>
      <c r="AH178" s="12"/>
      <c r="AI178" s="12"/>
      <c r="AO178"/>
    </row>
    <row r="179" spans="1:41">
      <c r="A179" s="39"/>
      <c r="B179">
        <f>+'Ark1'!C3474</f>
        <v>2008</v>
      </c>
      <c r="C179">
        <f>+'Ark1'!O3474</f>
        <v>11</v>
      </c>
      <c r="D179" s="3" t="str">
        <f t="shared" si="17"/>
        <v>Rogaland</v>
      </c>
      <c r="E179">
        <f>+'Ark1'!Q3474</f>
        <v>788</v>
      </c>
      <c r="G179" s="301">
        <f>+'Ark1'!R3474</f>
        <v>383818</v>
      </c>
      <c r="J179" s="10">
        <f>+'Ark1'!S3474</f>
        <v>383729</v>
      </c>
      <c r="K179" s="100">
        <f>+'Ark1'!AD3474</f>
        <v>27.13334586960486</v>
      </c>
      <c r="M179" s="100">
        <f>+'Ark1'!AE3474</f>
        <v>27.63287190824882</v>
      </c>
      <c r="O179" s="1">
        <f>+'Ark1'!U3474</f>
        <v>57.032413500152451</v>
      </c>
      <c r="P179" s="1"/>
      <c r="Q179" s="1"/>
      <c r="R179" s="100">
        <f>+'Ark1'!W3474</f>
        <v>80.753170857557862</v>
      </c>
      <c r="U179" s="1">
        <f>+'Ark1'!X3474</f>
        <v>0</v>
      </c>
      <c r="W179" s="1">
        <f>+'Ark1'!Y3474</f>
        <v>0</v>
      </c>
      <c r="X179" s="39"/>
      <c r="Y179" s="1"/>
      <c r="Z179" s="39"/>
      <c r="AA179" s="100">
        <f>+'Ark1'!AA3474</f>
        <v>8.7969605235363062</v>
      </c>
      <c r="AB179" s="1">
        <f>+'Ark1'!AB3474</f>
        <v>2.5269156604506344</v>
      </c>
      <c r="AC179" s="10">
        <f>+'Ark1'!AC3474</f>
        <v>-19.595440352001752</v>
      </c>
      <c r="AD179" s="10">
        <f t="shared" si="16"/>
        <v>487.07868020304568</v>
      </c>
      <c r="AE179" s="100">
        <f>+'Ark1'!T3474</f>
        <v>14.003220276276769</v>
      </c>
      <c r="AF179" s="100">
        <f>+'Ark1'!V3474</f>
        <v>87.506880469407861</v>
      </c>
      <c r="AG179" s="39"/>
      <c r="AH179" s="12"/>
      <c r="AI179" s="12"/>
      <c r="AO179"/>
    </row>
    <row r="180" spans="1:41">
      <c r="A180" s="39"/>
      <c r="B180">
        <f>+'Ark1'!C3475</f>
        <v>2008</v>
      </c>
      <c r="C180">
        <f>+'Ark1'!O3475</f>
        <v>14</v>
      </c>
      <c r="D180" s="3" t="str">
        <f t="shared" si="17"/>
        <v>Vestland</v>
      </c>
      <c r="E180">
        <f>+'Ark1'!Q3475</f>
        <v>213</v>
      </c>
      <c r="G180" s="301">
        <f>+'Ark1'!R3475</f>
        <v>45313</v>
      </c>
      <c r="J180" s="10">
        <f>+'Ark1'!S3475</f>
        <v>45308</v>
      </c>
      <c r="K180" s="100">
        <f>+'Ark1'!AD3475</f>
        <v>3.2033237143370177</v>
      </c>
      <c r="M180" s="100">
        <f>+'Ark1'!AE3475</f>
        <v>3.1419531143830506</v>
      </c>
      <c r="O180" s="1">
        <f>+'Ark1'!U3475</f>
        <v>57.138628939701611</v>
      </c>
      <c r="P180" s="1"/>
      <c r="Q180" s="1"/>
      <c r="R180" s="100">
        <f>+'Ark1'!W3475</f>
        <v>77.76478767546547</v>
      </c>
      <c r="U180" s="1">
        <f>+'Ark1'!X3475</f>
        <v>0</v>
      </c>
      <c r="W180" s="1">
        <f>+'Ark1'!Y3475</f>
        <v>0</v>
      </c>
      <c r="X180" s="39"/>
      <c r="Y180" s="1"/>
      <c r="Z180" s="39"/>
      <c r="AA180" s="100">
        <f>+'Ark1'!AA3475</f>
        <v>8.9220916044651251</v>
      </c>
      <c r="AB180" s="1">
        <f>+'Ark1'!AB3475</f>
        <v>2.2661789523346094</v>
      </c>
      <c r="AC180" s="10">
        <f>+'Ark1'!AC3475</f>
        <v>-27.615246597753657</v>
      </c>
      <c r="AD180" s="10">
        <f t="shared" si="16"/>
        <v>212.73708920187792</v>
      </c>
      <c r="AE180" s="100">
        <f>+'Ark1'!T3475</f>
        <v>14.059320724736828</v>
      </c>
      <c r="AF180" s="100">
        <f>+'Ark1'!V3475</f>
        <v>84.256669722035809</v>
      </c>
      <c r="AG180" s="39"/>
      <c r="AH180" s="12"/>
      <c r="AI180" s="12"/>
      <c r="AO180"/>
    </row>
    <row r="181" spans="1:41">
      <c r="A181" s="39"/>
      <c r="B181">
        <f>+'Ark1'!C3476</f>
        <v>2008</v>
      </c>
      <c r="C181">
        <f>+'Ark1'!O3476</f>
        <v>15</v>
      </c>
      <c r="D181" s="3" t="str">
        <f t="shared" si="17"/>
        <v>Møre og Romsdal</v>
      </c>
      <c r="E181">
        <f>+'Ark1'!Q3476</f>
        <v>82</v>
      </c>
      <c r="G181" s="301">
        <f>+'Ark1'!R3476</f>
        <v>28965</v>
      </c>
      <c r="J181" s="10">
        <f>+'Ark1'!S3476</f>
        <v>28573</v>
      </c>
      <c r="K181" s="100">
        <f>+'Ark1'!AD3476</f>
        <v>2.0476302912138178</v>
      </c>
      <c r="M181" s="100">
        <f>+'Ark1'!AE3476</f>
        <v>1.9712673980862776</v>
      </c>
      <c r="O181" s="1">
        <f>+'Ark1'!U3476</f>
        <v>56.776642284674338</v>
      </c>
      <c r="P181" s="1"/>
      <c r="Q181" s="1"/>
      <c r="R181" s="100">
        <f>+'Ark1'!W3476</f>
        <v>77.365596892171069</v>
      </c>
      <c r="U181" s="1">
        <f>+'Ark1'!X3476</f>
        <v>0</v>
      </c>
      <c r="W181" s="1">
        <f>+'Ark1'!Y3476</f>
        <v>0</v>
      </c>
      <c r="X181" s="39"/>
      <c r="Y181" s="1"/>
      <c r="Z181" s="39"/>
      <c r="AA181" s="100">
        <f>+'Ark1'!AA3476</f>
        <v>8.7139338685610426</v>
      </c>
      <c r="AB181" s="1">
        <f>+'Ark1'!AB3476</f>
        <v>2.3581630002667344</v>
      </c>
      <c r="AC181" s="10">
        <f>+'Ark1'!AC3476</f>
        <v>-25.710048268746529</v>
      </c>
      <c r="AD181" s="10">
        <f t="shared" si="16"/>
        <v>353.23170731707319</v>
      </c>
      <c r="AE181" s="100">
        <f>+'Ark1'!T3476</f>
        <v>13.861108234075608</v>
      </c>
      <c r="AF181" s="100">
        <f>+'Ark1'!V3476</f>
        <v>84.960712859600847</v>
      </c>
      <c r="AG181" s="39"/>
      <c r="AH181" s="12"/>
      <c r="AI181" s="12"/>
      <c r="AO181"/>
    </row>
    <row r="182" spans="1:41">
      <c r="A182" s="39"/>
      <c r="B182">
        <f>+'Ark1'!C3477</f>
        <v>2008</v>
      </c>
      <c r="C182">
        <f>+'Ark1'!O3477</f>
        <v>16</v>
      </c>
      <c r="D182" s="3" t="str">
        <f t="shared" si="17"/>
        <v>Trøndelag</v>
      </c>
      <c r="E182">
        <f>+'Ark1'!Q3477</f>
        <v>469</v>
      </c>
      <c r="G182" s="301">
        <f>+'Ark1'!R3477</f>
        <v>249097</v>
      </c>
      <c r="J182" s="10">
        <f>+'Ark1'!S3477</f>
        <v>249082</v>
      </c>
      <c r="K182" s="100">
        <f>+'Ark1'!AD3477</f>
        <v>17.609479117917768</v>
      </c>
      <c r="M182" s="100">
        <f>+'Ark1'!AE3477</f>
        <v>17.282838359555161</v>
      </c>
      <c r="O182" s="1">
        <f>+'Ark1'!U3477</f>
        <v>56.779397949269722</v>
      </c>
      <c r="P182" s="1"/>
      <c r="Q182" s="1"/>
      <c r="R182" s="100">
        <f>+'Ark1'!W3477</f>
        <v>77.809192153588086</v>
      </c>
      <c r="U182" s="1">
        <f>+'Ark1'!X3477</f>
        <v>0</v>
      </c>
      <c r="W182" s="1">
        <f>+'Ark1'!Y3477</f>
        <v>0</v>
      </c>
      <c r="X182" s="39"/>
      <c r="Y182" s="1"/>
      <c r="Z182" s="39"/>
      <c r="AA182" s="100">
        <f>+'Ark1'!AA3477</f>
        <v>8.5753270811034383</v>
      </c>
      <c r="AB182" s="1">
        <f>+'Ark1'!AB3477</f>
        <v>2.5013508836206086</v>
      </c>
      <c r="AC182" s="10">
        <f>+'Ark1'!AC3477</f>
        <v>-18.457396376437341</v>
      </c>
      <c r="AD182" s="10">
        <f t="shared" si="16"/>
        <v>531.12366737739876</v>
      </c>
      <c r="AE182" s="100">
        <f>+'Ark1'!T3477</f>
        <v>13.839339694978261</v>
      </c>
      <c r="AF182" s="100">
        <f>+'Ark1'!V3477</f>
        <v>84.30427863727185</v>
      </c>
      <c r="AG182" s="39"/>
      <c r="AH182" s="12"/>
      <c r="AI182" s="12"/>
      <c r="AO182"/>
    </row>
    <row r="183" spans="1:41">
      <c r="A183" s="39"/>
      <c r="B183">
        <f>+'Ark1'!C3478</f>
        <v>2008</v>
      </c>
      <c r="C183">
        <f>+'Ark1'!O3478</f>
        <v>18</v>
      </c>
      <c r="D183" s="3" t="str">
        <f t="shared" si="17"/>
        <v>Nordland</v>
      </c>
      <c r="E183">
        <f>+'Ark1'!Q3478</f>
        <v>142</v>
      </c>
      <c r="G183" s="301">
        <f>+'Ark1'!R3478</f>
        <v>61022</v>
      </c>
      <c r="J183" s="10">
        <f>+'Ark1'!S3478</f>
        <v>61018</v>
      </c>
      <c r="K183" s="100">
        <f>+'Ark1'!AD3478</f>
        <v>4.3138441439823803</v>
      </c>
      <c r="M183" s="100">
        <f>+'Ark1'!AE3478</f>
        <v>4.1477164934274384</v>
      </c>
      <c r="O183" s="1">
        <f>+'Ark1'!U3478</f>
        <v>56.600167163787745</v>
      </c>
      <c r="P183" s="1"/>
      <c r="Q183" s="1"/>
      <c r="R183" s="100">
        <f>+'Ark1'!W3478</f>
        <v>76.227078894752538</v>
      </c>
      <c r="U183" s="1">
        <f>+'Ark1'!X3478</f>
        <v>0</v>
      </c>
      <c r="W183" s="1">
        <f>+'Ark1'!Y3478</f>
        <v>0</v>
      </c>
      <c r="X183" s="39"/>
      <c r="Y183" s="1"/>
      <c r="Z183" s="39"/>
      <c r="AA183" s="100">
        <f>+'Ark1'!AA3478</f>
        <v>9.3110892925348505</v>
      </c>
      <c r="AB183" s="1">
        <f>+'Ark1'!AB3478</f>
        <v>2.3090886154381476</v>
      </c>
      <c r="AC183" s="10">
        <f>+'Ark1'!AC3478</f>
        <v>-22.338157205091296</v>
      </c>
      <c r="AD183" s="10">
        <f t="shared" si="16"/>
        <v>429.73239436619718</v>
      </c>
      <c r="AE183" s="100">
        <f>+'Ark1'!T3478</f>
        <v>13.74686178755203</v>
      </c>
      <c r="AF183" s="100">
        <f>+'Ark1'!V3478</f>
        <v>82.588714120090685</v>
      </c>
      <c r="AG183" s="39"/>
      <c r="AH183" s="12"/>
      <c r="AI183" s="12"/>
      <c r="AO183"/>
    </row>
    <row r="184" spans="1:41">
      <c r="A184" s="39"/>
      <c r="B184">
        <f>+'Ark1'!C3479</f>
        <v>2008</v>
      </c>
      <c r="C184">
        <f>+'Ark1'!O3479</f>
        <v>54</v>
      </c>
      <c r="D184" s="3" t="str">
        <f t="shared" si="17"/>
        <v>Troms og Finnmark</v>
      </c>
      <c r="E184">
        <f>+'Ark1'!Q3479</f>
        <v>46</v>
      </c>
      <c r="G184" s="301">
        <f>+'Ark1'!R3479</f>
        <v>12474</v>
      </c>
      <c r="J184" s="10">
        <f>+'Ark1'!S3479</f>
        <v>12473</v>
      </c>
      <c r="K184" s="100">
        <f>+'Ark1'!AD3479</f>
        <v>0.8818277318350134</v>
      </c>
      <c r="M184" s="100">
        <f>+'Ark1'!AE3479</f>
        <v>0.86270909403802565</v>
      </c>
      <c r="O184" s="1">
        <f>+'Ark1'!U3479</f>
        <v>56.93289505331515</v>
      </c>
      <c r="P184" s="1"/>
      <c r="Q184" s="1"/>
      <c r="R184" s="100">
        <f>+'Ark1'!W3479</f>
        <v>77.562470937224603</v>
      </c>
      <c r="U184" s="1">
        <f>+'Ark1'!X3479</f>
        <v>0</v>
      </c>
      <c r="W184" s="1">
        <f>+'Ark1'!Y3479</f>
        <v>0</v>
      </c>
      <c r="X184" s="39"/>
      <c r="Y184" s="1"/>
      <c r="Z184" s="39"/>
      <c r="AA184" s="100">
        <f>+'Ark1'!AA3479</f>
        <v>8.6405579550081182</v>
      </c>
      <c r="AB184" s="1">
        <f>+'Ark1'!AB3479</f>
        <v>2.5446046215784848</v>
      </c>
      <c r="AC184" s="10">
        <f>+'Ark1'!AC3479</f>
        <v>-16.785033691724589</v>
      </c>
      <c r="AD184" s="10">
        <f t="shared" si="16"/>
        <v>271.17391304347825</v>
      </c>
      <c r="AE184" s="100">
        <f>+'Ark1'!T3479</f>
        <v>13.931457431457424</v>
      </c>
      <c r="AF184" s="100">
        <f>+'Ark1'!V3479</f>
        <v>84.039293020269525</v>
      </c>
      <c r="AG184" s="39"/>
      <c r="AH184" s="12"/>
      <c r="AI184" s="12"/>
      <c r="AO184"/>
    </row>
    <row r="185" spans="1:41">
      <c r="A185" s="39"/>
      <c r="B185" s="39"/>
      <c r="C185" s="39"/>
      <c r="D185" s="39"/>
      <c r="E185" s="39"/>
      <c r="F185" s="39"/>
      <c r="G185" s="307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1"/>
      <c r="AI185" s="52"/>
      <c r="AJ185" s="1"/>
      <c r="AK185" s="1"/>
      <c r="AL185" s="1"/>
      <c r="AM185" s="1"/>
      <c r="AN185" s="1"/>
    </row>
    <row r="186" spans="1:41">
      <c r="A186" s="39"/>
      <c r="B186" s="39"/>
      <c r="C186" s="39"/>
      <c r="D186" s="39"/>
      <c r="E186" s="39"/>
      <c r="F186" s="39"/>
      <c r="G186" s="307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1"/>
      <c r="AI186" s="52"/>
      <c r="AJ186" s="1"/>
      <c r="AK186" s="1"/>
      <c r="AL186" s="1"/>
      <c r="AM186" s="1"/>
      <c r="AN186" s="1"/>
    </row>
    <row r="187" spans="1:41">
      <c r="O187" s="32"/>
      <c r="R187" s="51"/>
      <c r="AC187" s="79"/>
      <c r="AD187" s="1"/>
      <c r="AG187" s="1"/>
      <c r="AH187" s="1"/>
      <c r="AI187" s="52"/>
      <c r="AJ187" s="1"/>
      <c r="AK187" s="1"/>
      <c r="AL187" s="1"/>
      <c r="AM187" s="1"/>
      <c r="AN187" s="1"/>
    </row>
    <row r="188" spans="1:41">
      <c r="O188" s="32"/>
      <c r="R188" s="51"/>
      <c r="AC188" s="79"/>
      <c r="AD188" s="1"/>
      <c r="AG188" s="1"/>
      <c r="AH188" s="1"/>
      <c r="AI188" s="52"/>
      <c r="AJ188" s="1"/>
      <c r="AK188" s="1"/>
      <c r="AL188" s="1"/>
      <c r="AM188" s="1"/>
      <c r="AN188" s="1"/>
    </row>
    <row r="189" spans="1:41">
      <c r="O189" s="32"/>
      <c r="R189" s="51"/>
      <c r="AC189" s="79"/>
      <c r="AD189" s="1"/>
      <c r="AG189" s="1"/>
      <c r="AH189" s="1"/>
      <c r="AI189" s="52"/>
      <c r="AJ189" s="1"/>
      <c r="AK189" s="1"/>
      <c r="AL189" s="1"/>
      <c r="AM189" s="1"/>
      <c r="AN189" s="1"/>
    </row>
    <row r="190" spans="1:41">
      <c r="O190" s="32"/>
      <c r="P190" s="32"/>
      <c r="Q190" s="32"/>
      <c r="R190" s="118"/>
      <c r="S190" s="118"/>
      <c r="T190" s="118"/>
      <c r="U190" s="32"/>
      <c r="V190" s="118"/>
      <c r="W190" s="32"/>
      <c r="X190" s="32"/>
      <c r="Y190" s="32"/>
      <c r="Z190" s="32"/>
      <c r="AA190" s="118"/>
      <c r="AB190" s="32"/>
      <c r="AF190" s="118"/>
    </row>
    <row r="191" spans="1:41">
      <c r="P191" s="32"/>
      <c r="Q191" s="32"/>
      <c r="R191" s="118"/>
      <c r="S191" s="118"/>
      <c r="T191" s="118"/>
      <c r="U191" s="32"/>
      <c r="V191" s="118"/>
      <c r="W191" s="32"/>
      <c r="X191" s="32"/>
      <c r="Y191" s="32"/>
      <c r="Z191" s="32"/>
      <c r="AA191" s="118"/>
      <c r="AB191" s="32"/>
      <c r="AF191" s="118"/>
    </row>
  </sheetData>
  <mergeCells count="1">
    <mergeCell ref="R4:U4"/>
  </mergeCells>
  <conditionalFormatting sqref="AI133:AI134">
    <cfRule type="cellIs" dxfId="80" priority="15" stopIfTrue="1" operator="lessThan">
      <formula>0</formula>
    </cfRule>
  </conditionalFormatting>
  <conditionalFormatting sqref="AI102">
    <cfRule type="cellIs" dxfId="79" priority="16" stopIfTrue="1" operator="greaterThan">
      <formula>0</formula>
    </cfRule>
  </conditionalFormatting>
  <conditionalFormatting sqref="AI70">
    <cfRule type="cellIs" dxfId="78" priority="17" stopIfTrue="1" operator="greaterThan">
      <formula>0</formula>
    </cfRule>
    <cfRule type="cellIs" dxfId="77" priority="18" stopIfTrue="1" operator="lessThan">
      <formula>0</formula>
    </cfRule>
  </conditionalFormatting>
  <conditionalFormatting sqref="AI102">
    <cfRule type="cellIs" dxfId="76" priority="14" operator="lessThan">
      <formula>0</formula>
    </cfRule>
  </conditionalFormatting>
  <conditionalFormatting sqref="H21:H30 H10:H19">
    <cfRule type="cellIs" dxfId="75" priority="12" operator="lessThan">
      <formula>0</formula>
    </cfRule>
    <cfRule type="cellIs" dxfId="74" priority="13" operator="greaterThan">
      <formula>0</formula>
    </cfRule>
  </conditionalFormatting>
  <conditionalFormatting sqref="P21:P30 P10:P19">
    <cfRule type="cellIs" dxfId="73" priority="10" operator="lessThan">
      <formula>0</formula>
    </cfRule>
    <cfRule type="cellIs" dxfId="72" priority="11" operator="greaterThan">
      <formula>0</formula>
    </cfRule>
  </conditionalFormatting>
  <conditionalFormatting sqref="L10:L19 L21:L30">
    <cfRule type="cellIs" dxfId="71" priority="8" operator="lessThan">
      <formula>0</formula>
    </cfRule>
    <cfRule type="cellIs" dxfId="70" priority="9" operator="greaterThan">
      <formula>0</formula>
    </cfRule>
  </conditionalFormatting>
  <conditionalFormatting sqref="S21:S30 S10:S19">
    <cfRule type="cellIs" dxfId="69" priority="6" operator="lessThan">
      <formula>0</formula>
    </cfRule>
    <cfRule type="cellIs" dxfId="68" priority="7" operator="greaterThan">
      <formula>0</formula>
    </cfRule>
  </conditionalFormatting>
  <conditionalFormatting sqref="V10:V19 V21:V30">
    <cfRule type="cellIs" dxfId="67" priority="4" operator="lessThan">
      <formula>0</formula>
    </cfRule>
    <cfRule type="cellIs" dxfId="66" priority="5" operator="greaterThan">
      <formula>0</formula>
    </cfRule>
  </conditionalFormatting>
  <conditionalFormatting sqref="H32:H41 H43:H46">
    <cfRule type="cellIs" dxfId="65" priority="2" operator="lessThan">
      <formula>0</formula>
    </cfRule>
    <cfRule type="cellIs" dxfId="64" priority="3" operator="greaterThan">
      <formula>0</formula>
    </cfRule>
  </conditionalFormatting>
  <conditionalFormatting sqref="Y10:Y19 Y21:Y27">
    <cfRule type="top10" dxfId="63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U447"/>
  <sheetViews>
    <sheetView zoomScale="91" zoomScaleNormal="91" workbookViewId="0">
      <selection activeCell="AF15" sqref="AF15"/>
    </sheetView>
  </sheetViews>
  <sheetFormatPr baseColWidth="10" defaultRowHeight="15"/>
  <cols>
    <col min="1" max="1" width="5.453125" customWidth="1"/>
    <col min="2" max="2" width="3.54296875" customWidth="1"/>
    <col min="3" max="3" width="13.1796875" customWidth="1"/>
    <col min="4" max="4" width="6.36328125" customWidth="1"/>
    <col min="5" max="5" width="7.453125" customWidth="1"/>
    <col min="6" max="6" width="5.6328125" customWidth="1"/>
    <col min="7" max="7" width="1.54296875" customWidth="1"/>
    <col min="8" max="8" width="7.1796875" customWidth="1"/>
    <col min="9" max="9" width="5.08984375" style="100" customWidth="1"/>
    <col min="10" max="10" width="4.36328125" style="100" customWidth="1"/>
    <col min="11" max="11" width="5.08984375" style="100" customWidth="1"/>
    <col min="12" max="12" width="1.6328125" style="100" customWidth="1"/>
    <col min="13" max="13" width="5.54296875" customWidth="1"/>
    <col min="14" max="14" width="5.08984375" customWidth="1"/>
    <col min="15" max="15" width="5.54296875" style="100" customWidth="1"/>
    <col min="16" max="16" width="4.81640625" style="100" customWidth="1"/>
    <col min="17" max="17" width="1.54296875" style="100" customWidth="1"/>
    <col min="18" max="18" width="4.6328125" customWidth="1"/>
    <col min="19" max="19" width="4.81640625" style="100" customWidth="1"/>
    <col min="20" max="20" width="6.6328125" customWidth="1"/>
    <col min="21" max="21" width="1.90625" customWidth="1"/>
    <col min="22" max="22" width="6.36328125" style="100" customWidth="1"/>
    <col min="23" max="23" width="6.36328125" customWidth="1"/>
    <col min="24" max="24" width="7.36328125" style="10" customWidth="1"/>
    <col min="25" max="25" width="5.54296875" customWidth="1"/>
    <col min="26" max="26" width="7.36328125" style="100" customWidth="1"/>
    <col min="27" max="27" width="6.54296875" style="100" customWidth="1"/>
    <col min="28" max="28" width="4.453125" customWidth="1"/>
    <col min="29" max="29" width="6.36328125" customWidth="1"/>
    <col min="30" max="30" width="7.453125" customWidth="1"/>
    <col min="31" max="31" width="5.6328125" customWidth="1"/>
    <col min="32" max="32" width="6" customWidth="1"/>
    <col min="33" max="33" width="5.81640625" customWidth="1"/>
    <col min="34" max="34" width="7.54296875" customWidth="1"/>
    <col min="35" max="35" width="6.36328125" customWidth="1"/>
    <col min="36" max="36" width="7.6328125" customWidth="1"/>
    <col min="38" max="38" width="10.08984375" style="10" customWidth="1"/>
    <col min="40" max="40" width="14" customWidth="1"/>
    <col min="41" max="41" width="12.54296875" customWidth="1"/>
    <col min="42" max="42" width="10.90625" customWidth="1"/>
  </cols>
  <sheetData>
    <row r="1" spans="1:47">
      <c r="AL1"/>
    </row>
    <row r="2" spans="1:47" s="165" customFormat="1" ht="31.8">
      <c r="A2"/>
      <c r="B2"/>
      <c r="C2" s="255" t="s">
        <v>531</v>
      </c>
      <c r="D2"/>
      <c r="E2"/>
      <c r="F2"/>
      <c r="G2"/>
      <c r="H2"/>
      <c r="I2" s="100"/>
      <c r="J2" s="100"/>
      <c r="K2" s="100"/>
      <c r="L2" s="100"/>
      <c r="M2"/>
      <c r="N2"/>
      <c r="O2" s="100"/>
      <c r="P2" s="100"/>
      <c r="Q2" s="100"/>
      <c r="R2"/>
      <c r="S2" s="100"/>
      <c r="T2"/>
      <c r="U2"/>
      <c r="V2" s="100"/>
      <c r="W2"/>
      <c r="X2" s="10"/>
      <c r="Y2"/>
      <c r="Z2" s="100"/>
      <c r="AA2" s="100"/>
      <c r="AB2"/>
      <c r="AC2"/>
      <c r="AD2"/>
      <c r="AE2"/>
      <c r="AF2"/>
      <c r="AG2"/>
      <c r="AH2"/>
      <c r="AI2"/>
      <c r="AJ2"/>
    </row>
    <row r="3" spans="1:47">
      <c r="AL3"/>
    </row>
    <row r="4" spans="1:47" s="160" customFormat="1" ht="16.2">
      <c r="A4"/>
      <c r="B4"/>
      <c r="C4"/>
      <c r="D4"/>
      <c r="E4"/>
      <c r="F4"/>
      <c r="G4"/>
      <c r="H4"/>
      <c r="I4" s="100"/>
      <c r="J4" s="100"/>
      <c r="K4" s="100"/>
      <c r="L4" s="100"/>
      <c r="M4"/>
      <c r="N4"/>
      <c r="O4" s="100"/>
      <c r="P4" s="100"/>
      <c r="Q4" s="100"/>
      <c r="R4"/>
      <c r="S4" s="100"/>
      <c r="T4"/>
      <c r="U4"/>
      <c r="V4" s="100"/>
      <c r="W4"/>
      <c r="X4" s="10"/>
      <c r="Y4"/>
      <c r="Z4" s="100"/>
      <c r="AA4" s="100"/>
      <c r="AB4"/>
      <c r="AC4"/>
      <c r="AD4"/>
      <c r="AE4"/>
      <c r="AF4"/>
      <c r="AG4"/>
      <c r="AH4"/>
      <c r="AI4"/>
      <c r="AJ4"/>
      <c r="AR4" s="171"/>
      <c r="AS4" s="171"/>
      <c r="AT4" s="182"/>
      <c r="AU4" s="182"/>
    </row>
    <row r="5" spans="1:47" ht="17.25" customHeight="1">
      <c r="AL5"/>
      <c r="AO5" s="5"/>
      <c r="AP5" s="5"/>
      <c r="AQ5" s="4"/>
      <c r="AR5" s="4"/>
    </row>
    <row r="6" spans="1:47" ht="17.25" customHeight="1">
      <c r="AL6"/>
      <c r="AO6" s="5"/>
      <c r="AP6" s="5"/>
      <c r="AQ6" s="4"/>
      <c r="AR6" s="4"/>
    </row>
    <row r="7" spans="1:47">
      <c r="AL7"/>
    </row>
    <row r="8" spans="1:47">
      <c r="AL8"/>
    </row>
    <row r="9" spans="1:47">
      <c r="AL9"/>
    </row>
    <row r="10" spans="1:47">
      <c r="AL10"/>
    </row>
    <row r="11" spans="1:47">
      <c r="AL11"/>
    </row>
    <row r="12" spans="1:47">
      <c r="AL12"/>
    </row>
    <row r="13" spans="1:47">
      <c r="AL13"/>
    </row>
    <row r="14" spans="1:47">
      <c r="AL14"/>
    </row>
    <row r="15" spans="1:47">
      <c r="AL15"/>
    </row>
    <row r="16" spans="1:47">
      <c r="AL16"/>
    </row>
    <row r="17" spans="13:38">
      <c r="AK17" s="4"/>
      <c r="AL17" s="4"/>
    </row>
    <row r="18" spans="13:38">
      <c r="AL18"/>
    </row>
    <row r="19" spans="13:38">
      <c r="AL19"/>
    </row>
    <row r="20" spans="13:38">
      <c r="AL20"/>
    </row>
    <row r="21" spans="13:38">
      <c r="AL21"/>
    </row>
    <row r="22" spans="13:38">
      <c r="AL22"/>
    </row>
    <row r="23" spans="13:38">
      <c r="AL23"/>
    </row>
    <row r="24" spans="13:38">
      <c r="AL24"/>
    </row>
    <row r="25" spans="13:38">
      <c r="AK25" s="4"/>
      <c r="AL25" s="4"/>
    </row>
    <row r="26" spans="13:38">
      <c r="AK26" s="10"/>
    </row>
    <row r="27" spans="13:38">
      <c r="AK27" s="10"/>
    </row>
    <row r="28" spans="13:38">
      <c r="AK28" s="10"/>
    </row>
    <row r="29" spans="13:38">
      <c r="AK29" s="10"/>
    </row>
    <row r="30" spans="13:38">
      <c r="AK30" s="10"/>
    </row>
    <row r="31" spans="13:38">
      <c r="AK31" s="10"/>
    </row>
    <row r="32" spans="13:38">
      <c r="M32" s="100"/>
      <c r="N32" s="100"/>
      <c r="R32" s="100"/>
      <c r="T32" s="100"/>
      <c r="U32" s="100"/>
      <c r="W32" s="100"/>
      <c r="X32" s="100"/>
      <c r="Y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</row>
    <row r="33" spans="13:38">
      <c r="M33" s="100"/>
      <c r="N33" s="100"/>
      <c r="R33" s="100"/>
      <c r="T33" s="100"/>
      <c r="U33" s="100"/>
      <c r="W33" s="100"/>
      <c r="X33" s="100"/>
      <c r="Y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</row>
    <row r="34" spans="13:38">
      <c r="M34" s="100"/>
      <c r="N34" s="100"/>
      <c r="R34" s="100"/>
      <c r="T34" s="100"/>
      <c r="U34" s="100"/>
      <c r="W34" s="100"/>
      <c r="X34" s="100"/>
      <c r="Y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</row>
    <row r="35" spans="13:38">
      <c r="M35" s="100"/>
      <c r="N35" s="100"/>
      <c r="R35" s="100"/>
      <c r="T35" s="100"/>
      <c r="U35" s="100"/>
      <c r="W35" s="100"/>
      <c r="X35" s="100"/>
      <c r="Y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</row>
    <row r="36" spans="13:38" ht="16.5" customHeight="1">
      <c r="M36" s="100"/>
      <c r="N36" s="100"/>
      <c r="R36" s="100"/>
      <c r="T36" s="100"/>
      <c r="U36" s="100"/>
      <c r="W36" s="100"/>
      <c r="X36" s="100"/>
      <c r="Y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</row>
    <row r="37" spans="13:38" ht="16.5" customHeight="1">
      <c r="M37" s="32"/>
      <c r="O37" s="51"/>
      <c r="X37" s="79"/>
      <c r="Y37" s="1"/>
      <c r="AB37" s="100"/>
      <c r="AC37" s="100"/>
      <c r="AD37" s="100"/>
      <c r="AE37" s="100"/>
      <c r="AF37" s="100"/>
      <c r="AG37" s="100"/>
      <c r="AH37" s="100"/>
      <c r="AI37" s="100"/>
      <c r="AJ37" s="100"/>
      <c r="AK37" s="10"/>
    </row>
    <row r="38" spans="13:38">
      <c r="M38" s="32"/>
      <c r="O38" s="51"/>
      <c r="X38" s="79"/>
      <c r="Y38" s="1"/>
      <c r="AB38" s="100"/>
      <c r="AC38" s="100"/>
      <c r="AD38" s="100"/>
      <c r="AE38" s="100"/>
      <c r="AF38" s="100"/>
      <c r="AG38" s="100"/>
      <c r="AH38" s="100"/>
      <c r="AI38" s="100"/>
      <c r="AJ38" s="100"/>
      <c r="AK38" s="10"/>
    </row>
    <row r="39" spans="13:38" ht="17.25" customHeight="1">
      <c r="M39" s="32"/>
      <c r="O39" s="51"/>
      <c r="X39" s="79"/>
      <c r="Y39" s="1"/>
      <c r="AB39" s="100"/>
      <c r="AC39" s="100"/>
      <c r="AD39" s="100"/>
      <c r="AE39" s="100"/>
      <c r="AF39" s="100"/>
      <c r="AG39" s="100"/>
      <c r="AH39" s="100"/>
      <c r="AI39" s="100"/>
      <c r="AJ39" s="100"/>
      <c r="AK39" s="10"/>
    </row>
    <row r="40" spans="13:38">
      <c r="M40" s="32"/>
      <c r="O40" s="51"/>
      <c r="X40" s="79"/>
      <c r="Y40" s="1"/>
      <c r="AB40" s="100"/>
      <c r="AC40" s="100"/>
      <c r="AD40" s="100"/>
      <c r="AE40" s="100"/>
      <c r="AF40" s="100"/>
      <c r="AG40" s="100"/>
      <c r="AH40" s="100"/>
      <c r="AI40" s="100"/>
      <c r="AJ40" s="100"/>
      <c r="AK40" s="10"/>
    </row>
    <row r="41" spans="13:38">
      <c r="M41" s="32"/>
      <c r="O41" s="51"/>
      <c r="X41" s="79"/>
      <c r="Y41" s="1"/>
      <c r="AB41" s="100"/>
      <c r="AC41" s="100"/>
      <c r="AD41" s="100"/>
      <c r="AE41" s="100"/>
      <c r="AF41" s="100"/>
      <c r="AG41" s="100"/>
      <c r="AH41" s="100"/>
      <c r="AI41" s="100"/>
      <c r="AJ41" s="100"/>
      <c r="AK41" s="10"/>
    </row>
    <row r="42" spans="13:38">
      <c r="M42" s="32"/>
      <c r="O42" s="51"/>
      <c r="X42" s="79"/>
      <c r="Y42" s="1"/>
      <c r="AB42" s="100"/>
      <c r="AC42" s="100"/>
      <c r="AD42" s="100"/>
      <c r="AE42" s="100"/>
      <c r="AF42" s="100"/>
      <c r="AG42" s="100"/>
      <c r="AH42" s="100"/>
      <c r="AI42" s="100"/>
      <c r="AJ42" s="100"/>
      <c r="AK42" s="10"/>
    </row>
    <row r="43" spans="13:38">
      <c r="M43" s="32"/>
      <c r="O43" s="51"/>
      <c r="X43" s="79"/>
      <c r="Y43" s="1"/>
      <c r="AB43" s="100"/>
      <c r="AC43" s="100"/>
      <c r="AD43" s="100"/>
      <c r="AE43" s="100"/>
      <c r="AF43" s="100"/>
      <c r="AG43" s="100"/>
      <c r="AH43" s="100"/>
      <c r="AI43" s="100"/>
      <c r="AJ43" s="100"/>
      <c r="AL43"/>
    </row>
    <row r="44" spans="13:38">
      <c r="M44" s="32"/>
      <c r="O44" s="51"/>
      <c r="X44" s="79"/>
      <c r="Y44" s="1"/>
      <c r="AB44" s="100"/>
      <c r="AC44" s="100"/>
      <c r="AD44" s="100"/>
      <c r="AE44" s="100"/>
      <c r="AF44" s="100"/>
      <c r="AG44" s="100"/>
      <c r="AH44" s="100"/>
      <c r="AI44" s="100"/>
      <c r="AJ44" s="100"/>
      <c r="AL44"/>
    </row>
    <row r="45" spans="13:38">
      <c r="M45" s="32"/>
      <c r="O45" s="51"/>
      <c r="X45" s="79"/>
      <c r="Y45" s="1"/>
      <c r="AB45" s="100"/>
      <c r="AC45" s="100"/>
      <c r="AD45" s="100"/>
      <c r="AE45" s="100"/>
      <c r="AF45" s="100"/>
      <c r="AG45" s="100"/>
      <c r="AH45" s="100"/>
      <c r="AI45" s="100"/>
      <c r="AJ45" s="100"/>
      <c r="AL45"/>
    </row>
    <row r="46" spans="13:38">
      <c r="M46" s="32"/>
      <c r="O46" s="51"/>
      <c r="X46" s="79"/>
      <c r="Y46" s="1"/>
      <c r="AB46" s="100"/>
      <c r="AC46" s="100"/>
      <c r="AD46" s="100"/>
      <c r="AE46" s="100"/>
      <c r="AF46" s="100"/>
      <c r="AG46" s="100"/>
      <c r="AH46" s="100"/>
      <c r="AI46" s="100"/>
      <c r="AJ46" s="100"/>
      <c r="AL46"/>
    </row>
    <row r="47" spans="13:38">
      <c r="M47" s="32"/>
      <c r="O47" s="51"/>
      <c r="X47" s="79"/>
      <c r="Y47" s="1"/>
      <c r="AB47" s="100"/>
      <c r="AC47" s="100"/>
      <c r="AD47" s="100"/>
      <c r="AE47" s="100"/>
      <c r="AF47" s="100"/>
      <c r="AG47" s="100"/>
      <c r="AH47" s="100"/>
      <c r="AI47" s="100"/>
      <c r="AJ47" s="100"/>
      <c r="AL47"/>
    </row>
    <row r="48" spans="13:38">
      <c r="M48" s="32"/>
      <c r="O48" s="51"/>
      <c r="X48" s="79"/>
      <c r="Y48" s="1"/>
      <c r="AB48" s="100"/>
      <c r="AC48" s="100"/>
      <c r="AD48" s="100"/>
      <c r="AE48" s="100"/>
      <c r="AF48" s="100"/>
      <c r="AG48" s="100"/>
      <c r="AH48" s="100"/>
      <c r="AI48" s="100"/>
      <c r="AJ48" s="100"/>
      <c r="AL48"/>
    </row>
    <row r="49" spans="13:38">
      <c r="M49" s="32"/>
      <c r="O49" s="51"/>
      <c r="X49" s="79"/>
      <c r="Y49" s="1"/>
      <c r="AB49" s="100"/>
      <c r="AC49" s="100"/>
      <c r="AD49" s="100"/>
      <c r="AE49" s="100"/>
      <c r="AF49" s="100"/>
      <c r="AG49" s="100"/>
      <c r="AH49" s="100"/>
      <c r="AI49" s="100"/>
      <c r="AJ49" s="100"/>
      <c r="AL49"/>
    </row>
    <row r="50" spans="13:38">
      <c r="M50" s="32"/>
      <c r="O50" s="51"/>
      <c r="X50" s="79"/>
      <c r="Y50" s="1"/>
      <c r="AB50" s="100"/>
      <c r="AC50" s="100"/>
      <c r="AD50" s="100"/>
      <c r="AE50" s="100"/>
      <c r="AF50" s="100"/>
      <c r="AG50" s="100"/>
      <c r="AH50" s="100"/>
      <c r="AI50" s="100"/>
      <c r="AJ50" s="100"/>
      <c r="AL50"/>
    </row>
    <row r="51" spans="13:38">
      <c r="M51" s="32"/>
      <c r="O51" s="51"/>
      <c r="X51" s="79"/>
      <c r="Y51" s="1"/>
      <c r="AB51" s="100"/>
      <c r="AC51" s="100"/>
      <c r="AD51" s="100"/>
      <c r="AE51" s="100"/>
      <c r="AF51" s="100"/>
      <c r="AG51" s="100"/>
      <c r="AH51" s="100"/>
      <c r="AI51" s="100"/>
      <c r="AJ51" s="100"/>
      <c r="AL51"/>
    </row>
    <row r="52" spans="13:38">
      <c r="M52" s="32"/>
      <c r="O52" s="51"/>
      <c r="X52" s="79"/>
      <c r="Y52" s="1"/>
      <c r="AB52" s="100"/>
      <c r="AC52" s="100"/>
      <c r="AD52" s="100"/>
      <c r="AE52" s="100"/>
      <c r="AF52" s="100"/>
      <c r="AG52" s="100"/>
      <c r="AH52" s="100"/>
      <c r="AI52" s="100"/>
      <c r="AJ52" s="100"/>
      <c r="AL52"/>
    </row>
    <row r="53" spans="13:38">
      <c r="M53" s="32"/>
      <c r="O53" s="51"/>
      <c r="X53" s="79"/>
      <c r="Y53" s="1"/>
      <c r="AB53" s="100"/>
      <c r="AC53" s="100"/>
      <c r="AD53" s="100"/>
      <c r="AE53" s="100"/>
      <c r="AF53" s="100"/>
      <c r="AG53" s="100"/>
      <c r="AH53" s="100"/>
      <c r="AI53" s="100"/>
      <c r="AJ53" s="100"/>
      <c r="AL53"/>
    </row>
    <row r="54" spans="13:38">
      <c r="M54" s="32"/>
      <c r="O54" s="51"/>
      <c r="X54" s="79"/>
      <c r="Y54" s="1"/>
      <c r="AB54" s="100"/>
      <c r="AC54" s="100"/>
      <c r="AD54" s="100"/>
      <c r="AE54" s="100"/>
      <c r="AF54" s="100"/>
      <c r="AG54" s="100"/>
      <c r="AH54" s="100"/>
      <c r="AI54" s="100"/>
      <c r="AJ54" s="100"/>
      <c r="AL54"/>
    </row>
    <row r="55" spans="13:38">
      <c r="M55" s="32"/>
      <c r="O55" s="51"/>
      <c r="X55" s="79"/>
      <c r="Y55" s="1"/>
      <c r="AB55" s="100"/>
      <c r="AC55" s="100"/>
      <c r="AD55" s="100"/>
      <c r="AE55" s="100"/>
      <c r="AF55" s="100"/>
      <c r="AG55" s="100"/>
      <c r="AH55" s="100"/>
      <c r="AI55" s="100"/>
      <c r="AJ55" s="100"/>
      <c r="AL55"/>
    </row>
    <row r="56" spans="13:38">
      <c r="M56" s="32"/>
      <c r="O56" s="51"/>
      <c r="X56" s="79"/>
      <c r="Y56" s="1"/>
      <c r="AB56" s="100"/>
      <c r="AC56" s="100"/>
      <c r="AD56" s="100"/>
      <c r="AE56" s="100"/>
      <c r="AF56" s="100"/>
      <c r="AG56" s="100"/>
      <c r="AH56" s="100"/>
      <c r="AI56" s="100"/>
      <c r="AJ56" s="100"/>
      <c r="AL56"/>
    </row>
    <row r="57" spans="13:38">
      <c r="M57" s="32"/>
      <c r="O57" s="51"/>
      <c r="X57" s="79"/>
      <c r="Y57" s="1"/>
      <c r="AB57" s="100"/>
      <c r="AC57" s="100"/>
      <c r="AD57" s="100"/>
      <c r="AE57" s="100"/>
      <c r="AF57" s="100"/>
      <c r="AG57" s="100"/>
      <c r="AH57" s="100"/>
      <c r="AI57" s="100"/>
      <c r="AJ57" s="100"/>
      <c r="AL57"/>
    </row>
    <row r="58" spans="13:38">
      <c r="M58" s="32"/>
      <c r="O58" s="51"/>
      <c r="X58" s="79"/>
      <c r="Y58" s="1"/>
      <c r="AB58" s="100"/>
      <c r="AC58" s="100"/>
      <c r="AD58" s="100"/>
      <c r="AE58" s="100"/>
      <c r="AF58" s="100"/>
      <c r="AG58" s="100"/>
      <c r="AH58" s="100"/>
      <c r="AI58" s="100"/>
      <c r="AJ58" s="100"/>
      <c r="AL58"/>
    </row>
    <row r="59" spans="13:38">
      <c r="M59" s="32"/>
      <c r="O59" s="51"/>
      <c r="X59" s="79"/>
      <c r="Y59" s="1"/>
      <c r="AB59" s="100"/>
      <c r="AC59" s="100"/>
      <c r="AD59" s="100"/>
      <c r="AE59" s="100"/>
      <c r="AF59" s="100"/>
      <c r="AG59" s="100"/>
      <c r="AH59" s="100"/>
      <c r="AI59" s="100"/>
      <c r="AJ59" s="100"/>
      <c r="AL59"/>
    </row>
    <row r="60" spans="13:38">
      <c r="M60" s="32"/>
      <c r="O60" s="51"/>
      <c r="X60" s="79"/>
      <c r="Y60" s="1"/>
      <c r="AB60" s="100"/>
      <c r="AC60" s="100"/>
      <c r="AD60" s="100"/>
      <c r="AE60" s="100"/>
      <c r="AF60" s="100"/>
      <c r="AG60" s="100"/>
      <c r="AH60" s="100"/>
      <c r="AI60" s="100"/>
      <c r="AJ60" s="100"/>
      <c r="AL60"/>
    </row>
    <row r="61" spans="13:38">
      <c r="M61" s="32"/>
      <c r="O61" s="51"/>
      <c r="X61" s="79"/>
      <c r="Y61" s="1"/>
      <c r="AB61" s="100"/>
      <c r="AC61" s="100"/>
      <c r="AD61" s="100"/>
      <c r="AE61" s="100"/>
      <c r="AF61" s="100"/>
      <c r="AG61" s="100"/>
      <c r="AH61" s="100"/>
      <c r="AI61" s="100"/>
      <c r="AJ61" s="100"/>
      <c r="AL61"/>
    </row>
    <row r="62" spans="13:38">
      <c r="M62" s="32"/>
      <c r="O62" s="51"/>
      <c r="X62" s="79"/>
      <c r="Y62" s="1"/>
      <c r="AB62" s="100"/>
      <c r="AC62" s="100"/>
      <c r="AD62" s="100"/>
      <c r="AE62" s="100"/>
      <c r="AF62" s="100"/>
      <c r="AG62" s="100"/>
      <c r="AH62" s="100"/>
      <c r="AI62" s="100"/>
      <c r="AJ62" s="100"/>
      <c r="AL62"/>
    </row>
    <row r="63" spans="13:38">
      <c r="M63" s="32"/>
      <c r="O63" s="51"/>
      <c r="X63" s="79"/>
      <c r="Y63" s="1"/>
      <c r="AB63" s="100"/>
      <c r="AC63" s="100"/>
      <c r="AD63" s="100"/>
      <c r="AE63" s="100"/>
      <c r="AF63" s="100"/>
      <c r="AG63" s="100"/>
      <c r="AH63" s="100"/>
      <c r="AI63" s="100"/>
      <c r="AJ63" s="100"/>
      <c r="AL63"/>
    </row>
    <row r="64" spans="13:38">
      <c r="M64" s="32"/>
      <c r="O64" s="51"/>
      <c r="X64" s="79"/>
      <c r="Y64" s="1"/>
      <c r="AB64" s="100"/>
      <c r="AC64" s="100"/>
      <c r="AD64" s="100"/>
      <c r="AE64" s="100"/>
      <c r="AF64" s="100"/>
      <c r="AG64" s="100"/>
      <c r="AH64" s="100"/>
      <c r="AI64" s="100"/>
      <c r="AJ64" s="100"/>
      <c r="AL64"/>
    </row>
    <row r="65" spans="13:38">
      <c r="M65" s="32"/>
      <c r="O65" s="51"/>
      <c r="X65" s="79"/>
      <c r="Y65" s="1"/>
      <c r="AB65" s="100"/>
      <c r="AC65" s="100"/>
      <c r="AD65" s="100"/>
      <c r="AE65" s="100"/>
      <c r="AF65" s="100"/>
      <c r="AG65" s="100"/>
      <c r="AH65" s="100"/>
      <c r="AI65" s="100"/>
      <c r="AJ65" s="100"/>
      <c r="AL65"/>
    </row>
    <row r="66" spans="13:38">
      <c r="M66" s="32"/>
      <c r="O66" s="51"/>
      <c r="X66" s="79"/>
      <c r="Y66" s="1"/>
      <c r="AB66" s="100"/>
      <c r="AC66" s="100"/>
      <c r="AD66" s="100"/>
      <c r="AE66" s="100"/>
      <c r="AF66" s="100"/>
      <c r="AG66" s="100"/>
      <c r="AH66" s="100"/>
      <c r="AI66" s="100"/>
      <c r="AJ66" s="100"/>
      <c r="AL66"/>
    </row>
    <row r="67" spans="13:38">
      <c r="M67" s="32"/>
      <c r="O67" s="51"/>
      <c r="X67" s="79"/>
      <c r="Y67" s="1"/>
      <c r="AB67" s="100"/>
      <c r="AC67" s="100"/>
      <c r="AD67" s="100"/>
      <c r="AE67" s="100"/>
      <c r="AF67" s="100"/>
      <c r="AG67" s="100"/>
      <c r="AH67" s="100"/>
      <c r="AI67" s="100"/>
      <c r="AJ67" s="100"/>
      <c r="AL67"/>
    </row>
    <row r="68" spans="13:38">
      <c r="M68" s="32"/>
      <c r="O68" s="51"/>
      <c r="X68" s="79"/>
      <c r="Y68" s="1"/>
      <c r="AB68" s="100"/>
      <c r="AC68" s="100"/>
      <c r="AD68" s="100"/>
      <c r="AE68" s="100"/>
      <c r="AF68" s="100"/>
      <c r="AG68" s="100"/>
      <c r="AH68" s="100"/>
      <c r="AI68" s="100"/>
      <c r="AJ68" s="100"/>
      <c r="AL68"/>
    </row>
    <row r="69" spans="13:38">
      <c r="M69" s="32"/>
      <c r="O69" s="51"/>
      <c r="X69" s="79"/>
      <c r="Y69" s="1"/>
      <c r="AB69" s="100"/>
      <c r="AC69" s="100"/>
      <c r="AD69" s="100"/>
      <c r="AE69" s="100"/>
      <c r="AF69" s="100"/>
      <c r="AG69" s="100"/>
      <c r="AH69" s="100"/>
      <c r="AI69" s="100"/>
      <c r="AJ69" s="100"/>
      <c r="AL69"/>
    </row>
    <row r="70" spans="13:38">
      <c r="M70" s="32"/>
      <c r="O70" s="51"/>
      <c r="X70" s="79"/>
      <c r="Y70" s="1"/>
      <c r="AB70" s="100"/>
      <c r="AC70" s="100"/>
      <c r="AD70" s="100"/>
      <c r="AE70" s="100"/>
      <c r="AF70" s="100"/>
      <c r="AG70" s="100"/>
      <c r="AH70" s="100"/>
      <c r="AI70" s="100"/>
      <c r="AJ70" s="100"/>
      <c r="AL70"/>
    </row>
    <row r="71" spans="13:38">
      <c r="M71" s="32"/>
      <c r="O71" s="51"/>
      <c r="X71" s="79"/>
      <c r="Y71" s="1"/>
      <c r="AB71" s="100"/>
      <c r="AC71" s="100"/>
      <c r="AD71" s="100"/>
      <c r="AE71" s="100"/>
      <c r="AF71" s="100"/>
      <c r="AG71" s="100"/>
      <c r="AH71" s="100"/>
      <c r="AI71" s="100"/>
      <c r="AJ71" s="100"/>
      <c r="AL71"/>
    </row>
    <row r="72" spans="13:38">
      <c r="M72" s="32"/>
      <c r="O72" s="51"/>
      <c r="X72" s="79"/>
      <c r="Y72" s="1"/>
      <c r="AB72" s="100"/>
      <c r="AC72" s="100"/>
      <c r="AD72" s="100"/>
      <c r="AE72" s="100"/>
      <c r="AF72" s="100"/>
      <c r="AG72" s="100"/>
      <c r="AH72" s="100"/>
      <c r="AI72" s="100"/>
      <c r="AJ72" s="100"/>
      <c r="AL72"/>
    </row>
    <row r="73" spans="13:38">
      <c r="M73" s="32"/>
      <c r="O73" s="51"/>
      <c r="X73" s="79"/>
      <c r="Y73" s="1"/>
      <c r="AB73" s="100"/>
      <c r="AC73" s="100"/>
      <c r="AD73" s="100"/>
      <c r="AE73" s="100"/>
      <c r="AF73" s="100"/>
      <c r="AG73" s="100"/>
      <c r="AH73" s="100"/>
      <c r="AI73" s="100"/>
      <c r="AJ73" s="100"/>
      <c r="AL73"/>
    </row>
    <row r="74" spans="13:38">
      <c r="M74" s="32"/>
      <c r="O74" s="51"/>
      <c r="X74" s="79"/>
      <c r="Y74" s="1"/>
      <c r="AB74" s="100"/>
      <c r="AC74" s="100"/>
      <c r="AD74" s="100"/>
      <c r="AE74" s="100"/>
      <c r="AF74" s="100"/>
      <c r="AG74" s="100"/>
      <c r="AH74" s="100"/>
      <c r="AI74" s="100"/>
      <c r="AJ74" s="100"/>
      <c r="AL74"/>
    </row>
    <row r="75" spans="13:38">
      <c r="M75" s="32"/>
      <c r="O75" s="51"/>
      <c r="X75" s="79"/>
      <c r="Y75" s="1"/>
      <c r="AB75" s="100"/>
      <c r="AC75" s="100"/>
      <c r="AD75" s="100"/>
      <c r="AE75" s="100"/>
      <c r="AF75" s="100"/>
      <c r="AG75" s="100"/>
      <c r="AH75" s="100"/>
      <c r="AI75" s="100"/>
      <c r="AJ75" s="100"/>
      <c r="AL75"/>
    </row>
    <row r="76" spans="13:38">
      <c r="M76" s="32"/>
      <c r="O76" s="51"/>
      <c r="X76" s="79"/>
      <c r="Y76" s="1"/>
      <c r="AB76" s="100"/>
      <c r="AC76" s="100"/>
      <c r="AD76" s="100"/>
      <c r="AE76" s="100"/>
      <c r="AF76" s="100"/>
      <c r="AG76" s="100"/>
      <c r="AH76" s="100"/>
      <c r="AI76" s="100"/>
      <c r="AJ76" s="100"/>
      <c r="AL76"/>
    </row>
    <row r="77" spans="13:38">
      <c r="M77" s="32"/>
      <c r="O77" s="51"/>
      <c r="X77" s="79"/>
      <c r="Y77" s="1"/>
      <c r="AB77" s="100"/>
      <c r="AC77" s="100"/>
      <c r="AD77" s="100"/>
      <c r="AE77" s="100"/>
      <c r="AF77" s="100"/>
      <c r="AG77" s="100"/>
      <c r="AH77" s="100"/>
      <c r="AI77" s="100"/>
      <c r="AJ77" s="100"/>
      <c r="AL77"/>
    </row>
    <row r="78" spans="13:38">
      <c r="M78" s="32"/>
      <c r="O78" s="51"/>
      <c r="X78" s="79"/>
      <c r="Y78" s="1"/>
      <c r="AB78" s="100"/>
      <c r="AC78" s="100"/>
      <c r="AD78" s="100"/>
      <c r="AE78" s="100"/>
      <c r="AF78" s="100"/>
      <c r="AG78" s="100"/>
      <c r="AH78" s="100"/>
      <c r="AI78" s="100"/>
      <c r="AJ78" s="100"/>
      <c r="AL78"/>
    </row>
    <row r="79" spans="13:38">
      <c r="M79" s="32"/>
      <c r="O79" s="51"/>
      <c r="X79" s="79"/>
      <c r="Y79" s="1"/>
      <c r="AB79" s="100"/>
      <c r="AC79" s="100"/>
      <c r="AD79" s="100"/>
      <c r="AE79" s="100"/>
      <c r="AF79" s="100"/>
      <c r="AG79" s="100"/>
      <c r="AH79" s="100"/>
      <c r="AI79" s="100"/>
      <c r="AJ79" s="100"/>
      <c r="AL79"/>
    </row>
    <row r="80" spans="13:38">
      <c r="M80" s="32"/>
      <c r="O80" s="51"/>
      <c r="X80" s="79"/>
      <c r="Y80" s="1"/>
      <c r="AB80" s="100"/>
      <c r="AC80" s="100"/>
      <c r="AD80" s="100"/>
      <c r="AE80" s="100"/>
      <c r="AF80" s="100"/>
      <c r="AG80" s="100"/>
      <c r="AH80" s="100"/>
      <c r="AI80" s="100"/>
      <c r="AJ80" s="100"/>
      <c r="AL80"/>
    </row>
    <row r="81" spans="13:38">
      <c r="M81" s="32"/>
      <c r="O81" s="51"/>
      <c r="X81" s="79"/>
      <c r="Y81" s="1"/>
      <c r="AB81" s="100"/>
      <c r="AC81" s="100"/>
      <c r="AD81" s="100"/>
      <c r="AE81" s="100"/>
      <c r="AF81" s="100"/>
      <c r="AG81" s="100"/>
      <c r="AH81" s="100"/>
      <c r="AI81" s="100"/>
      <c r="AJ81" s="100"/>
      <c r="AL81"/>
    </row>
    <row r="82" spans="13:38">
      <c r="M82" s="32"/>
      <c r="O82" s="51"/>
      <c r="X82" s="79"/>
      <c r="Y82" s="1"/>
      <c r="AB82" s="100"/>
      <c r="AC82" s="100"/>
      <c r="AD82" s="100"/>
      <c r="AE82" s="100"/>
      <c r="AF82" s="100"/>
      <c r="AG82" s="100"/>
      <c r="AH82" s="100"/>
      <c r="AI82" s="100"/>
      <c r="AJ82" s="100"/>
      <c r="AL82"/>
    </row>
    <row r="83" spans="13:38">
      <c r="M83" s="32"/>
      <c r="O83" s="51"/>
      <c r="X83" s="79"/>
      <c r="Y83" s="1"/>
      <c r="AB83" s="100"/>
      <c r="AC83" s="100"/>
      <c r="AD83" s="100"/>
      <c r="AE83" s="100"/>
      <c r="AF83" s="100"/>
      <c r="AG83" s="100"/>
      <c r="AH83" s="100"/>
      <c r="AI83" s="100"/>
      <c r="AJ83" s="100"/>
      <c r="AL83"/>
    </row>
    <row r="84" spans="13:38">
      <c r="M84" s="32"/>
      <c r="O84" s="51"/>
      <c r="X84" s="79"/>
      <c r="Y84" s="1"/>
      <c r="AB84" s="100"/>
      <c r="AC84" s="100"/>
      <c r="AD84" s="100"/>
      <c r="AE84" s="100"/>
      <c r="AF84" s="100"/>
      <c r="AG84" s="100"/>
      <c r="AH84" s="100"/>
      <c r="AI84" s="100"/>
      <c r="AJ84" s="100"/>
      <c r="AL84"/>
    </row>
    <row r="85" spans="13:38">
      <c r="M85" s="32"/>
      <c r="O85" s="51"/>
      <c r="X85" s="79"/>
      <c r="Y85" s="1"/>
      <c r="AB85" s="100"/>
      <c r="AC85" s="100"/>
      <c r="AD85" s="100"/>
      <c r="AE85" s="100"/>
      <c r="AF85" s="100"/>
      <c r="AG85" s="100"/>
      <c r="AH85" s="100"/>
      <c r="AI85" s="100"/>
      <c r="AJ85" s="100"/>
      <c r="AL85"/>
    </row>
    <row r="86" spans="13:38">
      <c r="M86" s="32"/>
      <c r="O86" s="51"/>
      <c r="X86" s="79"/>
      <c r="Y86" s="1"/>
      <c r="AB86" s="100"/>
      <c r="AC86" s="100"/>
      <c r="AD86" s="100"/>
      <c r="AE86" s="100"/>
      <c r="AF86" s="100"/>
      <c r="AG86" s="100"/>
      <c r="AH86" s="100"/>
      <c r="AI86" s="100"/>
      <c r="AJ86" s="100"/>
      <c r="AL86"/>
    </row>
    <row r="87" spans="13:38">
      <c r="M87" s="32"/>
      <c r="O87" s="51"/>
      <c r="X87" s="79"/>
      <c r="Y87" s="1"/>
      <c r="AB87" s="100"/>
      <c r="AC87" s="100"/>
      <c r="AD87" s="100"/>
      <c r="AE87" s="100"/>
      <c r="AF87" s="100"/>
      <c r="AG87" s="100"/>
      <c r="AH87" s="100"/>
      <c r="AI87" s="100"/>
      <c r="AJ87" s="100"/>
      <c r="AL87"/>
    </row>
    <row r="88" spans="13:38">
      <c r="M88" s="32"/>
      <c r="O88" s="51"/>
      <c r="X88" s="79"/>
      <c r="Y88" s="1"/>
      <c r="AB88" s="100"/>
      <c r="AC88" s="100"/>
      <c r="AD88" s="100"/>
      <c r="AE88" s="100"/>
      <c r="AF88" s="100"/>
      <c r="AG88" s="100"/>
      <c r="AH88" s="100"/>
      <c r="AI88" s="100"/>
      <c r="AJ88" s="100"/>
      <c r="AL88"/>
    </row>
    <row r="89" spans="13:38">
      <c r="M89" s="32"/>
      <c r="O89" s="51"/>
      <c r="X89" s="79"/>
      <c r="Y89" s="1"/>
      <c r="AB89" s="100"/>
      <c r="AC89" s="100"/>
      <c r="AD89" s="100"/>
      <c r="AE89" s="100"/>
      <c r="AF89" s="100"/>
      <c r="AG89" s="100"/>
      <c r="AH89" s="100"/>
      <c r="AI89" s="100"/>
      <c r="AJ89" s="100"/>
      <c r="AL89"/>
    </row>
    <row r="90" spans="13:38">
      <c r="M90" s="32"/>
      <c r="O90" s="51"/>
      <c r="X90" s="79"/>
      <c r="Y90" s="1"/>
      <c r="AB90" s="100"/>
      <c r="AC90" s="100"/>
      <c r="AD90" s="100"/>
      <c r="AE90" s="100"/>
      <c r="AF90" s="100"/>
      <c r="AG90" s="100"/>
      <c r="AH90" s="100"/>
      <c r="AI90" s="100"/>
      <c r="AJ90" s="100"/>
      <c r="AL90"/>
    </row>
    <row r="91" spans="13:38">
      <c r="M91" s="32"/>
      <c r="O91" s="51"/>
      <c r="X91" s="79"/>
      <c r="Y91" s="1"/>
      <c r="AB91" s="100"/>
      <c r="AC91" s="100"/>
      <c r="AD91" s="100"/>
      <c r="AE91" s="100"/>
      <c r="AF91" s="100"/>
      <c r="AG91" s="100"/>
      <c r="AH91" s="100"/>
      <c r="AI91" s="100"/>
      <c r="AJ91" s="100"/>
      <c r="AL91"/>
    </row>
    <row r="92" spans="13:38">
      <c r="M92" s="32"/>
      <c r="O92" s="51"/>
      <c r="X92" s="79"/>
      <c r="Y92" s="1"/>
      <c r="AB92" s="100"/>
      <c r="AC92" s="100"/>
      <c r="AD92" s="100"/>
      <c r="AE92" s="100"/>
      <c r="AF92" s="100"/>
      <c r="AG92" s="100"/>
      <c r="AH92" s="100"/>
      <c r="AI92" s="100"/>
      <c r="AJ92" s="100"/>
      <c r="AL92"/>
    </row>
    <row r="93" spans="13:38">
      <c r="M93" s="32"/>
      <c r="O93" s="51"/>
      <c r="X93" s="79"/>
      <c r="Y93" s="1"/>
      <c r="AB93" s="100"/>
      <c r="AC93" s="100"/>
      <c r="AD93" s="100"/>
      <c r="AE93" s="100"/>
      <c r="AF93" s="100"/>
      <c r="AG93" s="100"/>
      <c r="AH93" s="100"/>
      <c r="AI93" s="100"/>
      <c r="AJ93" s="100"/>
      <c r="AL93"/>
    </row>
    <row r="94" spans="13:38">
      <c r="M94" s="32"/>
      <c r="O94" s="51"/>
      <c r="X94" s="79"/>
      <c r="Y94" s="1"/>
      <c r="AB94" s="100"/>
      <c r="AC94" s="100"/>
      <c r="AD94" s="100"/>
      <c r="AE94" s="100"/>
      <c r="AF94" s="100"/>
      <c r="AG94" s="100"/>
      <c r="AH94" s="100"/>
      <c r="AI94" s="100"/>
      <c r="AJ94" s="100"/>
      <c r="AL94"/>
    </row>
    <row r="95" spans="13:38">
      <c r="M95" s="32"/>
      <c r="O95" s="51"/>
      <c r="X95" s="79"/>
      <c r="Y95" s="1"/>
      <c r="AB95" s="100"/>
      <c r="AC95" s="100"/>
      <c r="AD95" s="100"/>
      <c r="AE95" s="100"/>
      <c r="AF95" s="100"/>
      <c r="AG95" s="100"/>
      <c r="AH95" s="100"/>
      <c r="AI95" s="100"/>
      <c r="AJ95" s="100"/>
      <c r="AL95"/>
    </row>
    <row r="96" spans="13:38">
      <c r="M96" s="32"/>
      <c r="O96" s="51"/>
      <c r="X96" s="79"/>
      <c r="Y96" s="1"/>
      <c r="AB96" s="100"/>
      <c r="AC96" s="100"/>
      <c r="AD96" s="100"/>
      <c r="AE96" s="100"/>
      <c r="AF96" s="100"/>
      <c r="AG96" s="100"/>
      <c r="AH96" s="100"/>
      <c r="AI96" s="100"/>
      <c r="AJ96" s="100"/>
      <c r="AL96"/>
    </row>
    <row r="97" spans="13:38">
      <c r="M97" s="32"/>
      <c r="O97" s="51"/>
      <c r="X97" s="79"/>
      <c r="Y97" s="1"/>
      <c r="AB97" s="100"/>
      <c r="AC97" s="100"/>
      <c r="AD97" s="100"/>
      <c r="AE97" s="100"/>
      <c r="AF97" s="100"/>
      <c r="AG97" s="100"/>
      <c r="AH97" s="100"/>
      <c r="AI97" s="100"/>
      <c r="AJ97" s="100"/>
      <c r="AL97"/>
    </row>
    <row r="98" spans="13:38">
      <c r="M98" s="32"/>
      <c r="O98" s="51"/>
      <c r="X98" s="79"/>
      <c r="Y98" s="1"/>
      <c r="AB98" s="100"/>
      <c r="AC98" s="100"/>
      <c r="AD98" s="100"/>
      <c r="AE98" s="100"/>
      <c r="AF98" s="100"/>
      <c r="AG98" s="100"/>
      <c r="AH98" s="100"/>
      <c r="AI98" s="100"/>
      <c r="AJ98" s="100"/>
      <c r="AL98"/>
    </row>
    <row r="99" spans="13:38">
      <c r="M99" s="32"/>
      <c r="O99" s="51"/>
      <c r="X99" s="79"/>
      <c r="Y99" s="1"/>
      <c r="AB99" s="100"/>
      <c r="AC99" s="100"/>
      <c r="AD99" s="100"/>
      <c r="AE99" s="100"/>
      <c r="AF99" s="100"/>
      <c r="AG99" s="100"/>
      <c r="AH99" s="100"/>
      <c r="AI99" s="100"/>
      <c r="AJ99" s="100"/>
      <c r="AL99"/>
    </row>
    <row r="100" spans="13:38">
      <c r="M100" s="32"/>
      <c r="O100" s="51"/>
      <c r="X100" s="79"/>
      <c r="Y100" s="1"/>
      <c r="AB100" s="100"/>
      <c r="AC100" s="100"/>
      <c r="AD100" s="100"/>
      <c r="AE100" s="100"/>
      <c r="AF100" s="100"/>
      <c r="AG100" s="100"/>
      <c r="AH100" s="100"/>
      <c r="AI100" s="100"/>
      <c r="AJ100" s="100"/>
      <c r="AL100"/>
    </row>
    <row r="101" spans="13:38">
      <c r="M101" s="32"/>
      <c r="O101" s="51"/>
      <c r="X101" s="79"/>
      <c r="Y101" s="1"/>
      <c r="AB101" s="100"/>
      <c r="AC101" s="100"/>
      <c r="AD101" s="100"/>
      <c r="AE101" s="100"/>
      <c r="AF101" s="100"/>
      <c r="AG101" s="100"/>
      <c r="AH101" s="100"/>
      <c r="AI101" s="100"/>
      <c r="AJ101" s="100"/>
      <c r="AL101"/>
    </row>
    <row r="102" spans="13:38">
      <c r="M102" s="32"/>
      <c r="O102" s="51"/>
      <c r="X102" s="79"/>
      <c r="Y102" s="1"/>
      <c r="AB102" s="100"/>
      <c r="AC102" s="100"/>
      <c r="AD102" s="100"/>
      <c r="AE102" s="100"/>
      <c r="AF102" s="100"/>
      <c r="AG102" s="100"/>
      <c r="AH102" s="100"/>
      <c r="AI102" s="100"/>
      <c r="AJ102" s="100"/>
      <c r="AL102"/>
    </row>
    <row r="103" spans="13:38">
      <c r="M103" s="32"/>
      <c r="O103" s="51"/>
      <c r="X103" s="79"/>
      <c r="Y103" s="1"/>
      <c r="AB103" s="100"/>
      <c r="AC103" s="100"/>
      <c r="AD103" s="100"/>
      <c r="AE103" s="100"/>
      <c r="AF103" s="100"/>
      <c r="AG103" s="100"/>
      <c r="AH103" s="100"/>
      <c r="AI103" s="100"/>
      <c r="AJ103" s="100"/>
      <c r="AL103"/>
    </row>
    <row r="104" spans="13:38">
      <c r="M104" s="32"/>
      <c r="O104" s="51"/>
      <c r="X104" s="79"/>
      <c r="Y104" s="1"/>
      <c r="AB104" s="100"/>
      <c r="AC104" s="100"/>
      <c r="AD104" s="100"/>
      <c r="AE104" s="100"/>
      <c r="AF104" s="100"/>
      <c r="AG104" s="100"/>
      <c r="AH104" s="100"/>
      <c r="AI104" s="100"/>
      <c r="AJ104" s="100"/>
      <c r="AL104"/>
    </row>
    <row r="105" spans="13:38">
      <c r="M105" s="32"/>
      <c r="O105" s="51"/>
      <c r="X105" s="79"/>
      <c r="Y105" s="1"/>
      <c r="AB105" s="100"/>
      <c r="AC105" s="100"/>
      <c r="AD105" s="100"/>
      <c r="AE105" s="100"/>
      <c r="AF105" s="100"/>
      <c r="AG105" s="100"/>
      <c r="AH105" s="100"/>
      <c r="AI105" s="100"/>
      <c r="AJ105" s="100"/>
      <c r="AL105"/>
    </row>
    <row r="106" spans="13:38">
      <c r="M106" s="32"/>
      <c r="O106" s="51"/>
      <c r="X106" s="79"/>
      <c r="Y106" s="1"/>
      <c r="AB106" s="100"/>
      <c r="AC106" s="100"/>
      <c r="AD106" s="100"/>
      <c r="AE106" s="100"/>
      <c r="AF106" s="100"/>
      <c r="AG106" s="100"/>
      <c r="AH106" s="100"/>
      <c r="AI106" s="100"/>
      <c r="AJ106" s="100"/>
      <c r="AL106"/>
    </row>
    <row r="107" spans="13:38">
      <c r="M107" s="32"/>
      <c r="O107" s="51"/>
      <c r="X107" s="79"/>
      <c r="Y107" s="1"/>
      <c r="AB107" s="100"/>
      <c r="AC107" s="100"/>
      <c r="AD107" s="100"/>
      <c r="AE107" s="100"/>
      <c r="AF107" s="100"/>
      <c r="AG107" s="100"/>
      <c r="AH107" s="100"/>
      <c r="AI107" s="100"/>
      <c r="AJ107" s="100"/>
      <c r="AL107"/>
    </row>
    <row r="108" spans="13:38">
      <c r="M108" s="32"/>
      <c r="O108" s="51"/>
      <c r="X108" s="79"/>
      <c r="Y108" s="1"/>
      <c r="AB108" s="100"/>
      <c r="AC108" s="100"/>
      <c r="AD108" s="100"/>
      <c r="AE108" s="100"/>
      <c r="AF108" s="100"/>
      <c r="AG108" s="100"/>
      <c r="AH108" s="100"/>
      <c r="AI108" s="100"/>
      <c r="AJ108" s="100"/>
      <c r="AL108"/>
    </row>
    <row r="109" spans="13:38">
      <c r="M109" s="32"/>
      <c r="O109" s="51"/>
      <c r="X109" s="79"/>
      <c r="Y109" s="1"/>
      <c r="AB109" s="100"/>
      <c r="AC109" s="100"/>
      <c r="AD109" s="100"/>
      <c r="AE109" s="100"/>
      <c r="AF109" s="100"/>
      <c r="AG109" s="100"/>
      <c r="AH109" s="100"/>
      <c r="AI109" s="100"/>
      <c r="AJ109" s="100"/>
      <c r="AL109"/>
    </row>
    <row r="110" spans="13:38">
      <c r="M110" s="32"/>
      <c r="O110" s="51"/>
      <c r="X110" s="79"/>
      <c r="Y110" s="1"/>
      <c r="AB110" s="100"/>
      <c r="AC110" s="100"/>
      <c r="AD110" s="100"/>
      <c r="AE110" s="100"/>
      <c r="AF110" s="100"/>
      <c r="AG110" s="100"/>
      <c r="AH110" s="100"/>
      <c r="AI110" s="100"/>
      <c r="AJ110" s="100"/>
      <c r="AL110"/>
    </row>
    <row r="111" spans="13:38">
      <c r="M111" s="32"/>
      <c r="O111" s="51"/>
      <c r="X111" s="79"/>
      <c r="Y111" s="1"/>
      <c r="AB111" s="100"/>
      <c r="AC111" s="100"/>
      <c r="AD111" s="100"/>
      <c r="AE111" s="100"/>
      <c r="AF111" s="100"/>
      <c r="AG111" s="100"/>
      <c r="AH111" s="100"/>
      <c r="AI111" s="100"/>
      <c r="AJ111" s="100"/>
      <c r="AL111"/>
    </row>
    <row r="112" spans="13:38">
      <c r="M112" s="32"/>
      <c r="O112" s="51"/>
      <c r="X112" s="79"/>
      <c r="Y112" s="1"/>
      <c r="AB112" s="100"/>
      <c r="AC112" s="100"/>
      <c r="AD112" s="100"/>
      <c r="AE112" s="100"/>
      <c r="AF112" s="100"/>
      <c r="AG112" s="100"/>
      <c r="AH112" s="100"/>
      <c r="AI112" s="100"/>
      <c r="AJ112" s="100"/>
      <c r="AL112"/>
    </row>
    <row r="113" spans="13:38">
      <c r="M113" s="32"/>
      <c r="O113" s="51"/>
      <c r="X113" s="79"/>
      <c r="Y113" s="1"/>
      <c r="AB113" s="100"/>
      <c r="AC113" s="100"/>
      <c r="AD113" s="100"/>
      <c r="AE113" s="100"/>
      <c r="AF113" s="100"/>
      <c r="AG113" s="100"/>
      <c r="AH113" s="100"/>
      <c r="AI113" s="100"/>
      <c r="AJ113" s="100"/>
      <c r="AL113"/>
    </row>
    <row r="114" spans="13:38">
      <c r="M114" s="32"/>
      <c r="O114" s="51"/>
      <c r="X114" s="79"/>
      <c r="Y114" s="1"/>
      <c r="AB114" s="100"/>
      <c r="AC114" s="100"/>
      <c r="AD114" s="100"/>
      <c r="AE114" s="100"/>
      <c r="AF114" s="100"/>
      <c r="AG114" s="100"/>
      <c r="AH114" s="100"/>
      <c r="AI114" s="100"/>
      <c r="AJ114" s="100"/>
      <c r="AL114"/>
    </row>
    <row r="115" spans="13:38">
      <c r="M115" s="32"/>
      <c r="O115" s="51"/>
      <c r="X115" s="79"/>
      <c r="Y115" s="1"/>
      <c r="AB115" s="100"/>
      <c r="AC115" s="100"/>
      <c r="AD115" s="100"/>
      <c r="AE115" s="100"/>
      <c r="AF115" s="100"/>
      <c r="AG115" s="100"/>
      <c r="AH115" s="100"/>
      <c r="AI115" s="100"/>
      <c r="AJ115" s="100"/>
      <c r="AL115"/>
    </row>
    <row r="116" spans="13:38">
      <c r="M116" s="32"/>
      <c r="O116" s="51"/>
      <c r="X116" s="79"/>
      <c r="Y116" s="1"/>
      <c r="AB116" s="100"/>
      <c r="AC116" s="100"/>
      <c r="AD116" s="100"/>
      <c r="AE116" s="100"/>
      <c r="AF116" s="100"/>
      <c r="AG116" s="100"/>
      <c r="AH116" s="100"/>
      <c r="AI116" s="100"/>
      <c r="AJ116" s="100"/>
      <c r="AL116"/>
    </row>
    <row r="117" spans="13:38">
      <c r="M117" s="32"/>
      <c r="O117" s="51"/>
      <c r="X117" s="79"/>
      <c r="Y117" s="1"/>
      <c r="AB117" s="100"/>
      <c r="AC117" s="100"/>
      <c r="AD117" s="100"/>
      <c r="AE117" s="100"/>
      <c r="AF117" s="100"/>
      <c r="AG117" s="100"/>
      <c r="AH117" s="100"/>
      <c r="AI117" s="100"/>
      <c r="AJ117" s="100"/>
      <c r="AL117"/>
    </row>
    <row r="118" spans="13:38">
      <c r="M118" s="32"/>
      <c r="O118" s="51"/>
      <c r="X118" s="79"/>
      <c r="Y118" s="1"/>
      <c r="AB118" s="100"/>
      <c r="AC118" s="100"/>
      <c r="AD118" s="100"/>
      <c r="AE118" s="100"/>
      <c r="AF118" s="100"/>
      <c r="AG118" s="100"/>
      <c r="AH118" s="100"/>
      <c r="AI118" s="100"/>
      <c r="AJ118" s="100"/>
      <c r="AL118"/>
    </row>
    <row r="119" spans="13:38">
      <c r="M119" s="32"/>
      <c r="O119" s="51"/>
      <c r="X119" s="79"/>
      <c r="Y119" s="1"/>
      <c r="AB119" s="100"/>
      <c r="AC119" s="100"/>
      <c r="AD119" s="100"/>
      <c r="AE119" s="100"/>
      <c r="AF119" s="100"/>
      <c r="AG119" s="100"/>
      <c r="AH119" s="100"/>
      <c r="AI119" s="100"/>
      <c r="AJ119" s="100"/>
      <c r="AL119"/>
    </row>
    <row r="120" spans="13:38">
      <c r="M120" s="32"/>
      <c r="O120" s="51"/>
      <c r="X120" s="79"/>
      <c r="Y120" s="1"/>
      <c r="AB120" s="100"/>
      <c r="AC120" s="100"/>
      <c r="AD120" s="100"/>
      <c r="AE120" s="100"/>
      <c r="AF120" s="100"/>
      <c r="AG120" s="100"/>
      <c r="AH120" s="100"/>
      <c r="AI120" s="100"/>
      <c r="AJ120" s="100"/>
      <c r="AL120"/>
    </row>
    <row r="121" spans="13:38">
      <c r="M121" s="32"/>
      <c r="O121" s="51"/>
      <c r="X121" s="79"/>
      <c r="Y121" s="1"/>
      <c r="AB121" s="100"/>
      <c r="AC121" s="100"/>
      <c r="AD121" s="100"/>
      <c r="AE121" s="100"/>
      <c r="AF121" s="100"/>
      <c r="AG121" s="100"/>
      <c r="AH121" s="100"/>
      <c r="AI121" s="100"/>
      <c r="AJ121" s="100"/>
      <c r="AL121"/>
    </row>
    <row r="122" spans="13:38">
      <c r="M122" s="32"/>
      <c r="O122" s="51"/>
      <c r="X122" s="79"/>
      <c r="Y122" s="1"/>
      <c r="AB122" s="100"/>
      <c r="AC122" s="100"/>
      <c r="AD122" s="100"/>
      <c r="AE122" s="100"/>
      <c r="AF122" s="100"/>
      <c r="AG122" s="100"/>
      <c r="AH122" s="100"/>
      <c r="AI122" s="100"/>
      <c r="AJ122" s="100"/>
      <c r="AL122"/>
    </row>
    <row r="123" spans="13:38">
      <c r="M123" s="32"/>
      <c r="O123" s="51"/>
      <c r="X123" s="79"/>
      <c r="Y123" s="1"/>
      <c r="AB123" s="100"/>
      <c r="AC123" s="100"/>
      <c r="AD123" s="100"/>
      <c r="AE123" s="100"/>
      <c r="AF123" s="100"/>
      <c r="AG123" s="100"/>
      <c r="AH123" s="100"/>
      <c r="AI123" s="100"/>
      <c r="AJ123" s="100"/>
      <c r="AL123"/>
    </row>
    <row r="124" spans="13:38">
      <c r="M124" s="32"/>
      <c r="O124" s="51"/>
      <c r="X124" s="79"/>
      <c r="Y124" s="1"/>
      <c r="AB124" s="100"/>
      <c r="AC124" s="100"/>
      <c r="AD124" s="100"/>
      <c r="AE124" s="100"/>
      <c r="AF124" s="100"/>
      <c r="AG124" s="100"/>
      <c r="AH124" s="100"/>
      <c r="AI124" s="100"/>
      <c r="AJ124" s="100"/>
      <c r="AL124"/>
    </row>
    <row r="125" spans="13:38">
      <c r="M125" s="32"/>
      <c r="O125" s="51"/>
      <c r="X125" s="79"/>
      <c r="Y125" s="1"/>
      <c r="AB125" s="100"/>
      <c r="AC125" s="100"/>
      <c r="AD125" s="100"/>
      <c r="AE125" s="100"/>
      <c r="AF125" s="100"/>
      <c r="AG125" s="100"/>
      <c r="AH125" s="100"/>
      <c r="AI125" s="100"/>
      <c r="AJ125" s="100"/>
      <c r="AL125"/>
    </row>
    <row r="126" spans="13:38">
      <c r="M126" s="32"/>
      <c r="O126" s="51"/>
      <c r="X126" s="79"/>
      <c r="Y126" s="1"/>
      <c r="AB126" s="100"/>
      <c r="AC126" s="100"/>
      <c r="AD126" s="100"/>
      <c r="AE126" s="100"/>
      <c r="AF126" s="100"/>
      <c r="AG126" s="100"/>
      <c r="AH126" s="100"/>
      <c r="AI126" s="100"/>
      <c r="AJ126" s="100"/>
      <c r="AL126"/>
    </row>
    <row r="127" spans="13:38">
      <c r="M127" s="32"/>
      <c r="O127" s="51"/>
      <c r="X127" s="79"/>
      <c r="Y127" s="1"/>
      <c r="AB127" s="100"/>
      <c r="AC127" s="100"/>
      <c r="AD127" s="100"/>
      <c r="AE127" s="100"/>
      <c r="AF127" s="100"/>
      <c r="AG127" s="100"/>
      <c r="AH127" s="100"/>
      <c r="AI127" s="100"/>
      <c r="AJ127" s="100"/>
      <c r="AL127"/>
    </row>
    <row r="128" spans="13:38">
      <c r="M128" s="32"/>
      <c r="O128" s="51"/>
      <c r="X128" s="79"/>
      <c r="Y128" s="1"/>
      <c r="AB128" s="100"/>
      <c r="AC128" s="100"/>
      <c r="AD128" s="100"/>
      <c r="AE128" s="100"/>
      <c r="AF128" s="100"/>
      <c r="AG128" s="100"/>
      <c r="AH128" s="100"/>
      <c r="AI128" s="100"/>
      <c r="AJ128" s="100"/>
      <c r="AL128"/>
    </row>
    <row r="129" spans="13:38">
      <c r="M129" s="32"/>
      <c r="O129" s="51"/>
      <c r="X129" s="79"/>
      <c r="Y129" s="1"/>
      <c r="AB129" s="100"/>
      <c r="AC129" s="100"/>
      <c r="AD129" s="100"/>
      <c r="AE129" s="100"/>
      <c r="AF129" s="100"/>
      <c r="AG129" s="100"/>
      <c r="AH129" s="100"/>
      <c r="AI129" s="100"/>
      <c r="AJ129" s="100"/>
      <c r="AL129"/>
    </row>
    <row r="130" spans="13:38">
      <c r="M130" s="32"/>
      <c r="O130" s="51"/>
      <c r="X130" s="79"/>
      <c r="Y130" s="1"/>
      <c r="AB130" s="100"/>
      <c r="AC130" s="100"/>
      <c r="AD130" s="100"/>
      <c r="AE130" s="100"/>
      <c r="AF130" s="100"/>
      <c r="AG130" s="100"/>
      <c r="AH130" s="100"/>
      <c r="AI130" s="100"/>
      <c r="AJ130" s="100"/>
      <c r="AL130"/>
    </row>
    <row r="131" spans="13:38">
      <c r="M131" s="32"/>
      <c r="O131" s="51"/>
      <c r="X131" s="79"/>
      <c r="Y131" s="1"/>
      <c r="AB131" s="100"/>
      <c r="AC131" s="100"/>
      <c r="AD131" s="100"/>
      <c r="AE131" s="100"/>
      <c r="AF131" s="100"/>
      <c r="AG131" s="100"/>
      <c r="AH131" s="100"/>
      <c r="AI131" s="100"/>
      <c r="AJ131" s="100"/>
      <c r="AL131"/>
    </row>
    <row r="132" spans="13:38">
      <c r="M132" s="32"/>
      <c r="O132" s="51"/>
      <c r="X132" s="79"/>
      <c r="Y132" s="1"/>
      <c r="AB132" s="100"/>
      <c r="AC132" s="100"/>
      <c r="AD132" s="100"/>
      <c r="AE132" s="100"/>
      <c r="AF132" s="100"/>
      <c r="AG132" s="100"/>
      <c r="AH132" s="100"/>
      <c r="AI132" s="100"/>
      <c r="AJ132" s="100"/>
      <c r="AL132"/>
    </row>
    <row r="133" spans="13:38">
      <c r="M133" s="32"/>
      <c r="O133" s="51"/>
      <c r="X133" s="79"/>
      <c r="Y133" s="1"/>
      <c r="AB133" s="100"/>
      <c r="AC133" s="100"/>
      <c r="AD133" s="100"/>
      <c r="AE133" s="100"/>
      <c r="AF133" s="100"/>
      <c r="AG133" s="100"/>
      <c r="AH133" s="100"/>
      <c r="AI133" s="100"/>
      <c r="AJ133" s="100"/>
      <c r="AL133"/>
    </row>
    <row r="134" spans="13:38">
      <c r="M134" s="32"/>
      <c r="O134" s="51"/>
      <c r="X134" s="79"/>
      <c r="Y134" s="1"/>
      <c r="AB134" s="100"/>
      <c r="AC134" s="100"/>
      <c r="AD134" s="100"/>
      <c r="AE134" s="100"/>
      <c r="AF134" s="100"/>
      <c r="AG134" s="100"/>
      <c r="AH134" s="100"/>
      <c r="AI134" s="100"/>
      <c r="AJ134" s="100"/>
      <c r="AL134"/>
    </row>
    <row r="135" spans="13:38">
      <c r="M135" s="32"/>
      <c r="O135" s="51"/>
      <c r="X135" s="79"/>
      <c r="Y135" s="1"/>
      <c r="AB135" s="100"/>
      <c r="AC135" s="100"/>
      <c r="AD135" s="100"/>
      <c r="AE135" s="100"/>
      <c r="AF135" s="100"/>
      <c r="AG135" s="100"/>
      <c r="AH135" s="100"/>
      <c r="AI135" s="100"/>
      <c r="AJ135" s="100"/>
      <c r="AL135"/>
    </row>
    <row r="136" spans="13:38">
      <c r="M136" s="32"/>
      <c r="O136" s="51"/>
      <c r="X136" s="79"/>
      <c r="Y136" s="1"/>
      <c r="AB136" s="100"/>
      <c r="AC136" s="100"/>
      <c r="AD136" s="100"/>
      <c r="AE136" s="100"/>
      <c r="AF136" s="100"/>
      <c r="AG136" s="100"/>
      <c r="AH136" s="100"/>
      <c r="AI136" s="100"/>
      <c r="AJ136" s="100"/>
      <c r="AL136"/>
    </row>
    <row r="137" spans="13:38">
      <c r="M137" s="32"/>
      <c r="O137" s="51"/>
      <c r="X137" s="79"/>
      <c r="Y137" s="1"/>
      <c r="AB137" s="100"/>
      <c r="AC137" s="100"/>
      <c r="AD137" s="100"/>
      <c r="AE137" s="100"/>
      <c r="AF137" s="100"/>
      <c r="AG137" s="100"/>
      <c r="AH137" s="100"/>
      <c r="AI137" s="100"/>
      <c r="AJ137" s="100"/>
      <c r="AL137"/>
    </row>
    <row r="138" spans="13:38">
      <c r="M138" s="32"/>
      <c r="O138" s="51"/>
      <c r="X138" s="79"/>
      <c r="Y138" s="1"/>
      <c r="AB138" s="100"/>
      <c r="AC138" s="100"/>
      <c r="AD138" s="100"/>
      <c r="AE138" s="100"/>
      <c r="AF138" s="100"/>
      <c r="AG138" s="100"/>
      <c r="AH138" s="100"/>
      <c r="AI138" s="100"/>
      <c r="AJ138" s="100"/>
      <c r="AL138"/>
    </row>
    <row r="139" spans="13:38">
      <c r="M139" s="32"/>
      <c r="O139" s="51"/>
      <c r="X139" s="79"/>
      <c r="Y139" s="1"/>
      <c r="AB139" s="100"/>
      <c r="AC139" s="100"/>
      <c r="AD139" s="100"/>
      <c r="AE139" s="100"/>
      <c r="AF139" s="100"/>
      <c r="AG139" s="100"/>
      <c r="AH139" s="100"/>
      <c r="AI139" s="100"/>
      <c r="AJ139" s="100"/>
      <c r="AL139"/>
    </row>
    <row r="140" spans="13:38">
      <c r="M140" s="32"/>
      <c r="O140" s="51"/>
      <c r="X140" s="79"/>
      <c r="Y140" s="1"/>
      <c r="AB140" s="100"/>
      <c r="AC140" s="100"/>
      <c r="AD140" s="100"/>
      <c r="AE140" s="100"/>
      <c r="AF140" s="100"/>
      <c r="AG140" s="100"/>
      <c r="AH140" s="100"/>
      <c r="AI140" s="100"/>
      <c r="AJ140" s="100"/>
      <c r="AL140"/>
    </row>
    <row r="141" spans="13:38">
      <c r="M141" s="32"/>
      <c r="O141" s="51"/>
      <c r="X141" s="79"/>
      <c r="Y141" s="1"/>
      <c r="AB141" s="100"/>
      <c r="AC141" s="100"/>
      <c r="AD141" s="100"/>
      <c r="AE141" s="100"/>
      <c r="AF141" s="100"/>
      <c r="AG141" s="100"/>
      <c r="AH141" s="100"/>
      <c r="AI141" s="100"/>
      <c r="AJ141" s="100"/>
      <c r="AL141"/>
    </row>
    <row r="142" spans="13:38">
      <c r="M142" s="32"/>
      <c r="O142" s="51"/>
      <c r="X142" s="79"/>
      <c r="Y142" s="1"/>
      <c r="AB142" s="100"/>
      <c r="AC142" s="100"/>
      <c r="AD142" s="100"/>
      <c r="AE142" s="100"/>
      <c r="AF142" s="100"/>
      <c r="AG142" s="100"/>
      <c r="AH142" s="100"/>
      <c r="AI142" s="100"/>
      <c r="AJ142" s="100"/>
      <c r="AL142"/>
    </row>
    <row r="143" spans="13:38">
      <c r="M143" s="32"/>
      <c r="O143" s="51"/>
      <c r="X143" s="79"/>
      <c r="Y143" s="1"/>
      <c r="AB143" s="100"/>
      <c r="AC143" s="100"/>
      <c r="AD143" s="100"/>
      <c r="AE143" s="100"/>
      <c r="AF143" s="100"/>
      <c r="AG143" s="100"/>
      <c r="AH143" s="100"/>
      <c r="AI143" s="100"/>
      <c r="AJ143" s="100"/>
      <c r="AL143"/>
    </row>
    <row r="144" spans="13:38">
      <c r="M144" s="32"/>
      <c r="O144" s="51"/>
      <c r="X144" s="79"/>
      <c r="Y144" s="1"/>
      <c r="AB144" s="100"/>
      <c r="AC144" s="100"/>
      <c r="AD144" s="100"/>
      <c r="AE144" s="100"/>
      <c r="AF144" s="100"/>
      <c r="AG144" s="100"/>
      <c r="AH144" s="100"/>
      <c r="AI144" s="100"/>
      <c r="AJ144" s="100"/>
      <c r="AL144"/>
    </row>
    <row r="145" spans="13:38">
      <c r="M145" s="32"/>
      <c r="O145" s="51"/>
      <c r="X145" s="79"/>
      <c r="Y145" s="1"/>
      <c r="AB145" s="100"/>
      <c r="AC145" s="100"/>
      <c r="AD145" s="100"/>
      <c r="AE145" s="100"/>
      <c r="AF145" s="100"/>
      <c r="AG145" s="100"/>
      <c r="AH145" s="100"/>
      <c r="AI145" s="100"/>
      <c r="AJ145" s="100"/>
      <c r="AL145"/>
    </row>
    <row r="146" spans="13:38">
      <c r="M146" s="32"/>
      <c r="O146" s="51"/>
      <c r="X146" s="79"/>
      <c r="Y146" s="1"/>
      <c r="AB146" s="100"/>
      <c r="AC146" s="100"/>
      <c r="AD146" s="100"/>
      <c r="AE146" s="100"/>
      <c r="AF146" s="100"/>
      <c r="AG146" s="100"/>
      <c r="AH146" s="100"/>
      <c r="AI146" s="100"/>
      <c r="AJ146" s="100"/>
      <c r="AL146"/>
    </row>
    <row r="147" spans="13:38">
      <c r="M147" s="32"/>
      <c r="O147" s="51"/>
      <c r="X147" s="79"/>
      <c r="Y147" s="1"/>
      <c r="AB147" s="100"/>
      <c r="AC147" s="100"/>
      <c r="AD147" s="100"/>
      <c r="AE147" s="100"/>
      <c r="AF147" s="100"/>
      <c r="AG147" s="100"/>
      <c r="AH147" s="100"/>
      <c r="AI147" s="100"/>
      <c r="AJ147" s="100"/>
      <c r="AL147"/>
    </row>
    <row r="148" spans="13:38">
      <c r="M148" s="32"/>
      <c r="O148" s="51"/>
      <c r="X148" s="79"/>
      <c r="Y148" s="1"/>
      <c r="AB148" s="100"/>
      <c r="AC148" s="100"/>
      <c r="AD148" s="100"/>
      <c r="AE148" s="100"/>
      <c r="AF148" s="100"/>
      <c r="AG148" s="100"/>
      <c r="AH148" s="100"/>
      <c r="AI148" s="100"/>
      <c r="AJ148" s="100"/>
      <c r="AL148"/>
    </row>
    <row r="149" spans="13:38">
      <c r="M149" s="32"/>
      <c r="O149" s="51"/>
      <c r="X149" s="79"/>
      <c r="Y149" s="1"/>
      <c r="AB149" s="100"/>
      <c r="AC149" s="100"/>
      <c r="AD149" s="100"/>
      <c r="AE149" s="100"/>
      <c r="AF149" s="100"/>
      <c r="AG149" s="100"/>
      <c r="AH149" s="100"/>
      <c r="AI149" s="100"/>
      <c r="AJ149" s="100"/>
      <c r="AL149"/>
    </row>
    <row r="150" spans="13:38">
      <c r="M150" s="32"/>
      <c r="O150" s="51"/>
      <c r="X150" s="79"/>
      <c r="Y150" s="1"/>
      <c r="AB150" s="100"/>
      <c r="AC150" s="100"/>
      <c r="AD150" s="100"/>
      <c r="AE150" s="100"/>
      <c r="AF150" s="100"/>
      <c r="AG150" s="100"/>
      <c r="AH150" s="100"/>
      <c r="AI150" s="100"/>
      <c r="AJ150" s="100"/>
      <c r="AL150"/>
    </row>
    <row r="151" spans="13:38">
      <c r="M151" s="32"/>
      <c r="O151" s="51"/>
      <c r="X151" s="79"/>
      <c r="Y151" s="1"/>
      <c r="AB151" s="100"/>
      <c r="AC151" s="100"/>
      <c r="AD151" s="100"/>
      <c r="AE151" s="100"/>
      <c r="AF151" s="100"/>
      <c r="AG151" s="100"/>
      <c r="AH151" s="100"/>
      <c r="AI151" s="100"/>
      <c r="AJ151" s="100"/>
      <c r="AL151"/>
    </row>
    <row r="152" spans="13:38">
      <c r="M152" s="32"/>
      <c r="O152" s="51"/>
      <c r="X152" s="79"/>
      <c r="Y152" s="1"/>
      <c r="AB152" s="100"/>
      <c r="AC152" s="100"/>
      <c r="AD152" s="100"/>
      <c r="AE152" s="100"/>
      <c r="AF152" s="100"/>
      <c r="AG152" s="100"/>
      <c r="AH152" s="100"/>
      <c r="AI152" s="100"/>
      <c r="AJ152" s="100"/>
      <c r="AL152"/>
    </row>
    <row r="153" spans="13:38">
      <c r="M153" s="32"/>
      <c r="O153" s="51"/>
      <c r="X153" s="79"/>
      <c r="Y153" s="1"/>
      <c r="AB153" s="100"/>
      <c r="AC153" s="100"/>
      <c r="AD153" s="100"/>
      <c r="AE153" s="100"/>
      <c r="AF153" s="100"/>
      <c r="AG153" s="100"/>
      <c r="AH153" s="100"/>
      <c r="AI153" s="100"/>
      <c r="AJ153" s="100"/>
      <c r="AL153"/>
    </row>
    <row r="154" spans="13:38">
      <c r="M154" s="32"/>
      <c r="O154" s="51"/>
      <c r="X154" s="79"/>
      <c r="Y154" s="1"/>
      <c r="AB154" s="100"/>
      <c r="AC154" s="100"/>
      <c r="AD154" s="100"/>
      <c r="AE154" s="100"/>
      <c r="AF154" s="100"/>
      <c r="AG154" s="100"/>
      <c r="AH154" s="100"/>
      <c r="AI154" s="100"/>
      <c r="AJ154" s="100"/>
      <c r="AL154"/>
    </row>
    <row r="155" spans="13:38">
      <c r="M155" s="32"/>
      <c r="O155" s="51"/>
      <c r="X155" s="79"/>
      <c r="Y155" s="1"/>
      <c r="AB155" s="100"/>
      <c r="AC155" s="100"/>
      <c r="AD155" s="100"/>
      <c r="AE155" s="100"/>
      <c r="AF155" s="100"/>
      <c r="AG155" s="100"/>
      <c r="AH155" s="100"/>
      <c r="AI155" s="100"/>
      <c r="AJ155" s="100"/>
      <c r="AL155"/>
    </row>
    <row r="156" spans="13:38">
      <c r="M156" s="32"/>
      <c r="O156" s="51"/>
      <c r="X156" s="79"/>
      <c r="Y156" s="1"/>
      <c r="AB156" s="100"/>
      <c r="AC156" s="100"/>
      <c r="AD156" s="100"/>
      <c r="AE156" s="100"/>
      <c r="AF156" s="100"/>
      <c r="AG156" s="100"/>
      <c r="AH156" s="100"/>
      <c r="AI156" s="100"/>
      <c r="AJ156" s="100"/>
      <c r="AL156"/>
    </row>
    <row r="157" spans="13:38">
      <c r="M157" s="32"/>
      <c r="O157" s="51"/>
      <c r="X157" s="79"/>
      <c r="Y157" s="1"/>
      <c r="AB157" s="100"/>
      <c r="AC157" s="100"/>
      <c r="AD157" s="100"/>
      <c r="AE157" s="100"/>
      <c r="AF157" s="100"/>
      <c r="AG157" s="100"/>
      <c r="AH157" s="100"/>
      <c r="AI157" s="100"/>
      <c r="AJ157" s="100"/>
      <c r="AL157"/>
    </row>
    <row r="158" spans="13:38">
      <c r="M158" s="32"/>
      <c r="O158" s="51"/>
      <c r="X158" s="79"/>
      <c r="Y158" s="1"/>
      <c r="AB158" s="100"/>
      <c r="AC158" s="100"/>
      <c r="AD158" s="100"/>
      <c r="AE158" s="100"/>
      <c r="AF158" s="100"/>
      <c r="AG158" s="100"/>
      <c r="AH158" s="100"/>
      <c r="AI158" s="100"/>
      <c r="AJ158" s="100"/>
      <c r="AL158"/>
    </row>
    <row r="159" spans="13:38">
      <c r="M159" s="32"/>
      <c r="O159" s="51"/>
      <c r="X159" s="79"/>
      <c r="Y159" s="1"/>
      <c r="AB159" s="100"/>
      <c r="AC159" s="100"/>
      <c r="AD159" s="100"/>
      <c r="AE159" s="100"/>
      <c r="AF159" s="100"/>
      <c r="AG159" s="100"/>
      <c r="AH159" s="100"/>
      <c r="AI159" s="100"/>
      <c r="AJ159" s="100"/>
      <c r="AL159"/>
    </row>
    <row r="160" spans="13:38">
      <c r="M160" s="32"/>
      <c r="O160" s="51"/>
      <c r="X160" s="79"/>
      <c r="Y160" s="1"/>
      <c r="AB160" s="100"/>
      <c r="AC160" s="100"/>
      <c r="AD160" s="100"/>
      <c r="AE160" s="100"/>
      <c r="AF160" s="100"/>
      <c r="AG160" s="100"/>
      <c r="AH160" s="100"/>
      <c r="AI160" s="100"/>
      <c r="AJ160" s="100"/>
      <c r="AL160"/>
    </row>
    <row r="161" spans="13:38">
      <c r="M161" s="32"/>
      <c r="O161" s="51"/>
      <c r="X161" s="79"/>
      <c r="Y161" s="1"/>
      <c r="AB161" s="100"/>
      <c r="AC161" s="100"/>
      <c r="AD161" s="100"/>
      <c r="AE161" s="100"/>
      <c r="AF161" s="100"/>
      <c r="AG161" s="100"/>
      <c r="AH161" s="100"/>
      <c r="AI161" s="100"/>
      <c r="AJ161" s="100"/>
      <c r="AL161"/>
    </row>
    <row r="162" spans="13:38">
      <c r="M162" s="32"/>
      <c r="O162" s="51"/>
      <c r="X162" s="79"/>
      <c r="Y162" s="1"/>
      <c r="AB162" s="100"/>
      <c r="AC162" s="100"/>
      <c r="AD162" s="100"/>
      <c r="AE162" s="100"/>
      <c r="AF162" s="100"/>
      <c r="AG162" s="100"/>
      <c r="AH162" s="100"/>
      <c r="AI162" s="100"/>
      <c r="AJ162" s="100"/>
      <c r="AL162"/>
    </row>
    <row r="163" spans="13:38">
      <c r="M163" s="32"/>
      <c r="O163" s="51"/>
      <c r="X163" s="79"/>
      <c r="Y163" s="1"/>
      <c r="AB163" s="100"/>
      <c r="AC163" s="100"/>
      <c r="AD163" s="100"/>
      <c r="AE163" s="100"/>
      <c r="AF163" s="100"/>
      <c r="AG163" s="100"/>
      <c r="AH163" s="100"/>
      <c r="AI163" s="100"/>
      <c r="AJ163" s="100"/>
      <c r="AL163"/>
    </row>
    <row r="164" spans="13:38">
      <c r="M164" s="32"/>
      <c r="O164" s="51"/>
      <c r="X164" s="79"/>
      <c r="Y164" s="1"/>
      <c r="AB164" s="100"/>
      <c r="AC164" s="100"/>
      <c r="AD164" s="100"/>
      <c r="AE164" s="100"/>
      <c r="AF164" s="100"/>
      <c r="AG164" s="100"/>
      <c r="AH164" s="100"/>
      <c r="AI164" s="100"/>
      <c r="AJ164" s="100"/>
      <c r="AL164"/>
    </row>
    <row r="165" spans="13:38">
      <c r="M165" s="32"/>
      <c r="O165" s="51"/>
      <c r="X165" s="79"/>
      <c r="Y165" s="1"/>
      <c r="AB165" s="100"/>
      <c r="AC165" s="100"/>
      <c r="AD165" s="100"/>
      <c r="AE165" s="100"/>
      <c r="AF165" s="100"/>
      <c r="AG165" s="100"/>
      <c r="AH165" s="100"/>
      <c r="AI165" s="100"/>
      <c r="AJ165" s="100"/>
      <c r="AL165"/>
    </row>
    <row r="166" spans="13:38">
      <c r="M166" s="32"/>
      <c r="O166" s="51"/>
      <c r="X166" s="79"/>
      <c r="Y166" s="1"/>
      <c r="AB166" s="100"/>
      <c r="AC166" s="100"/>
      <c r="AD166" s="100"/>
      <c r="AE166" s="100"/>
      <c r="AF166" s="100"/>
      <c r="AG166" s="100"/>
      <c r="AH166" s="100"/>
      <c r="AI166" s="100"/>
      <c r="AJ166" s="100"/>
      <c r="AL166"/>
    </row>
    <row r="167" spans="13:38">
      <c r="M167" s="32"/>
      <c r="O167" s="51"/>
      <c r="X167" s="79"/>
      <c r="Y167" s="1"/>
      <c r="AB167" s="100"/>
      <c r="AC167" s="100"/>
      <c r="AD167" s="100"/>
      <c r="AE167" s="100"/>
      <c r="AF167" s="100"/>
      <c r="AG167" s="100"/>
      <c r="AH167" s="100"/>
      <c r="AI167" s="100"/>
      <c r="AJ167" s="100"/>
      <c r="AL167"/>
    </row>
    <row r="168" spans="13:38">
      <c r="M168" s="32"/>
      <c r="O168" s="51"/>
      <c r="X168" s="79"/>
      <c r="Y168" s="1"/>
      <c r="AB168" s="100"/>
      <c r="AC168" s="100"/>
      <c r="AD168" s="100"/>
      <c r="AE168" s="100"/>
      <c r="AF168" s="100"/>
      <c r="AG168" s="100"/>
      <c r="AH168" s="100"/>
      <c r="AI168" s="100"/>
      <c r="AJ168" s="100"/>
      <c r="AL168"/>
    </row>
    <row r="169" spans="13:38">
      <c r="M169" s="32"/>
      <c r="O169" s="51"/>
      <c r="X169" s="79"/>
      <c r="Y169" s="1"/>
      <c r="AB169" s="100"/>
      <c r="AC169" s="100"/>
      <c r="AD169" s="100"/>
      <c r="AE169" s="100"/>
      <c r="AF169" s="100"/>
      <c r="AG169" s="100"/>
      <c r="AH169" s="100"/>
      <c r="AI169" s="100"/>
      <c r="AJ169" s="100"/>
      <c r="AL169"/>
    </row>
    <row r="170" spans="13:38">
      <c r="M170" s="32"/>
      <c r="O170" s="51"/>
      <c r="X170" s="79"/>
      <c r="Y170" s="1"/>
      <c r="AB170" s="100"/>
      <c r="AC170" s="100"/>
      <c r="AD170" s="100"/>
      <c r="AE170" s="100"/>
      <c r="AF170" s="100"/>
      <c r="AG170" s="100"/>
      <c r="AH170" s="100"/>
      <c r="AI170" s="100"/>
      <c r="AJ170" s="100"/>
      <c r="AL170"/>
    </row>
    <row r="171" spans="13:38">
      <c r="M171" s="32"/>
      <c r="O171" s="51"/>
      <c r="X171" s="79"/>
      <c r="Y171" s="1"/>
      <c r="AB171" s="100"/>
      <c r="AC171" s="100"/>
      <c r="AD171" s="100"/>
      <c r="AE171" s="100"/>
      <c r="AF171" s="100"/>
      <c r="AG171" s="100"/>
      <c r="AH171" s="100"/>
      <c r="AI171" s="100"/>
      <c r="AJ171" s="100"/>
      <c r="AL171"/>
    </row>
    <row r="172" spans="13:38">
      <c r="M172" s="32"/>
      <c r="O172" s="51"/>
      <c r="X172" s="79"/>
      <c r="Y172" s="1"/>
      <c r="AB172" s="100"/>
      <c r="AC172" s="100"/>
      <c r="AD172" s="100"/>
      <c r="AE172" s="100"/>
      <c r="AF172" s="100"/>
      <c r="AG172" s="100"/>
      <c r="AH172" s="100"/>
      <c r="AI172" s="100"/>
      <c r="AJ172" s="100"/>
      <c r="AL172"/>
    </row>
    <row r="173" spans="13:38">
      <c r="M173" s="32"/>
      <c r="O173" s="51"/>
      <c r="X173" s="79"/>
      <c r="Y173" s="1"/>
      <c r="AB173" s="100"/>
      <c r="AC173" s="100"/>
      <c r="AD173" s="100"/>
      <c r="AE173" s="100"/>
      <c r="AF173" s="100"/>
      <c r="AG173" s="100"/>
      <c r="AH173" s="100"/>
      <c r="AI173" s="100"/>
      <c r="AJ173" s="100"/>
      <c r="AL173"/>
    </row>
    <row r="174" spans="13:38">
      <c r="M174" s="32"/>
      <c r="O174" s="51"/>
      <c r="X174" s="79"/>
      <c r="Y174" s="1"/>
      <c r="AB174" s="100"/>
      <c r="AC174" s="100"/>
      <c r="AD174" s="100"/>
      <c r="AE174" s="100"/>
      <c r="AF174" s="100"/>
      <c r="AG174" s="100"/>
      <c r="AH174" s="100"/>
      <c r="AI174" s="100"/>
      <c r="AJ174" s="100"/>
      <c r="AL174"/>
    </row>
    <row r="175" spans="13:38">
      <c r="M175" s="32"/>
      <c r="O175" s="51"/>
      <c r="X175" s="79"/>
      <c r="Y175" s="1"/>
      <c r="AB175" s="100"/>
      <c r="AC175" s="100"/>
      <c r="AD175" s="100"/>
      <c r="AE175" s="100"/>
      <c r="AF175" s="100"/>
      <c r="AG175" s="100"/>
      <c r="AH175" s="100"/>
      <c r="AI175" s="100"/>
      <c r="AJ175" s="100"/>
      <c r="AL175"/>
    </row>
    <row r="176" spans="13:38">
      <c r="M176" s="32"/>
      <c r="O176" s="51"/>
      <c r="X176" s="79"/>
      <c r="Y176" s="1"/>
      <c r="AB176" s="100"/>
      <c r="AC176" s="100"/>
      <c r="AD176" s="100"/>
      <c r="AE176" s="100"/>
      <c r="AF176" s="100"/>
      <c r="AG176" s="100"/>
      <c r="AH176" s="100"/>
      <c r="AI176" s="100"/>
      <c r="AJ176" s="100"/>
      <c r="AL176"/>
    </row>
    <row r="177" spans="13:38">
      <c r="M177" s="32"/>
      <c r="O177" s="51"/>
      <c r="X177" s="79"/>
      <c r="Y177" s="1"/>
      <c r="AB177" s="100"/>
      <c r="AC177" s="100"/>
      <c r="AD177" s="100"/>
      <c r="AE177" s="100"/>
      <c r="AF177" s="100"/>
      <c r="AG177" s="100"/>
      <c r="AH177" s="100"/>
      <c r="AI177" s="100"/>
      <c r="AJ177" s="100"/>
      <c r="AL177"/>
    </row>
    <row r="178" spans="13:38">
      <c r="M178" s="32"/>
      <c r="O178" s="51"/>
      <c r="X178" s="79"/>
      <c r="Y178" s="1"/>
      <c r="AB178" s="100"/>
      <c r="AC178" s="100"/>
      <c r="AD178" s="100"/>
      <c r="AE178" s="100"/>
      <c r="AF178" s="100"/>
      <c r="AG178" s="100"/>
      <c r="AH178" s="100"/>
      <c r="AI178" s="100"/>
      <c r="AJ178" s="100"/>
      <c r="AL178"/>
    </row>
    <row r="179" spans="13:38">
      <c r="M179" s="32"/>
      <c r="O179" s="51"/>
      <c r="X179" s="79"/>
      <c r="Y179" s="1"/>
      <c r="AB179" s="100"/>
      <c r="AC179" s="100"/>
      <c r="AD179" s="100"/>
      <c r="AE179" s="100"/>
      <c r="AF179" s="100"/>
      <c r="AG179" s="100"/>
      <c r="AH179" s="100"/>
      <c r="AI179" s="100"/>
      <c r="AJ179" s="100"/>
      <c r="AL179"/>
    </row>
    <row r="180" spans="13:38">
      <c r="M180" s="32"/>
      <c r="O180" s="51"/>
      <c r="X180" s="79"/>
      <c r="Y180" s="1"/>
      <c r="AB180" s="100"/>
      <c r="AC180" s="100"/>
      <c r="AD180" s="100"/>
      <c r="AE180" s="100"/>
      <c r="AF180" s="100"/>
      <c r="AG180" s="100"/>
      <c r="AH180" s="100"/>
      <c r="AI180" s="100"/>
      <c r="AJ180" s="100"/>
      <c r="AL180"/>
    </row>
    <row r="181" spans="13:38">
      <c r="M181" s="32"/>
      <c r="O181" s="51"/>
      <c r="X181" s="79"/>
      <c r="Y181" s="1"/>
      <c r="AB181" s="100"/>
      <c r="AC181" s="100"/>
      <c r="AD181" s="100"/>
      <c r="AE181" s="100"/>
      <c r="AF181" s="100"/>
      <c r="AG181" s="100"/>
      <c r="AH181" s="100"/>
      <c r="AI181" s="100"/>
      <c r="AJ181" s="100"/>
      <c r="AL181"/>
    </row>
    <row r="182" spans="13:38">
      <c r="M182" s="32"/>
      <c r="O182" s="51"/>
      <c r="X182" s="79"/>
      <c r="Y182" s="1"/>
      <c r="AB182" s="100"/>
      <c r="AC182" s="100"/>
      <c r="AD182" s="100"/>
      <c r="AE182" s="100"/>
      <c r="AF182" s="100"/>
      <c r="AG182" s="100"/>
      <c r="AH182" s="100"/>
      <c r="AI182" s="100"/>
      <c r="AJ182" s="100"/>
      <c r="AL182"/>
    </row>
    <row r="183" spans="13:38">
      <c r="M183" s="32"/>
      <c r="O183" s="51"/>
      <c r="X183" s="79"/>
      <c r="Y183" s="1"/>
      <c r="AB183" s="100"/>
      <c r="AC183" s="100"/>
      <c r="AD183" s="100"/>
      <c r="AE183" s="100"/>
      <c r="AF183" s="100"/>
      <c r="AG183" s="100"/>
      <c r="AH183" s="100"/>
      <c r="AI183" s="100"/>
      <c r="AJ183" s="100"/>
      <c r="AL183"/>
    </row>
    <row r="184" spans="13:38">
      <c r="M184" s="32"/>
      <c r="O184" s="51"/>
      <c r="X184" s="79"/>
      <c r="Y184" s="1"/>
      <c r="AB184" s="100"/>
      <c r="AC184" s="100"/>
      <c r="AD184" s="100"/>
      <c r="AE184" s="100"/>
      <c r="AF184" s="100"/>
      <c r="AG184" s="100"/>
      <c r="AH184" s="100"/>
      <c r="AI184" s="100"/>
      <c r="AJ184" s="100"/>
      <c r="AL184"/>
    </row>
    <row r="185" spans="13:38">
      <c r="M185" s="32"/>
      <c r="O185" s="51"/>
      <c r="X185" s="79"/>
      <c r="Y185" s="1"/>
      <c r="AB185" s="100"/>
      <c r="AC185" s="100"/>
      <c r="AD185" s="100"/>
      <c r="AE185" s="100"/>
      <c r="AF185" s="100"/>
      <c r="AG185" s="100"/>
      <c r="AH185" s="100"/>
      <c r="AI185" s="100"/>
      <c r="AJ185" s="100"/>
      <c r="AL185"/>
    </row>
    <row r="186" spans="13:38">
      <c r="M186" s="32"/>
      <c r="O186" s="51"/>
      <c r="X186" s="79"/>
      <c r="Y186" s="1"/>
      <c r="AB186" s="100"/>
      <c r="AC186" s="100"/>
      <c r="AD186" s="100"/>
      <c r="AE186" s="100"/>
      <c r="AF186" s="100"/>
      <c r="AG186" s="100"/>
      <c r="AH186" s="100"/>
      <c r="AI186" s="100"/>
      <c r="AJ186" s="100"/>
      <c r="AL186"/>
    </row>
    <row r="187" spans="13:38">
      <c r="M187" s="32"/>
      <c r="O187" s="51"/>
      <c r="X187" s="79"/>
      <c r="Y187" s="1"/>
      <c r="AB187" s="100"/>
      <c r="AC187" s="100"/>
      <c r="AD187" s="100"/>
      <c r="AE187" s="100"/>
      <c r="AF187" s="100"/>
      <c r="AG187" s="100"/>
      <c r="AH187" s="100"/>
      <c r="AI187" s="100"/>
      <c r="AJ187" s="100"/>
      <c r="AL187"/>
    </row>
    <row r="188" spans="13:38">
      <c r="M188" s="32"/>
      <c r="O188" s="51"/>
      <c r="X188" s="79"/>
      <c r="Y188" s="1"/>
      <c r="AB188" s="100"/>
      <c r="AC188" s="100"/>
      <c r="AD188" s="100"/>
      <c r="AE188" s="100"/>
      <c r="AF188" s="100"/>
      <c r="AG188" s="100"/>
      <c r="AH188" s="100"/>
      <c r="AI188" s="100"/>
      <c r="AJ188" s="100"/>
      <c r="AL188"/>
    </row>
    <row r="189" spans="13:38">
      <c r="M189" s="32"/>
      <c r="O189" s="51"/>
      <c r="X189" s="79"/>
      <c r="Y189" s="1"/>
      <c r="AB189" s="100"/>
      <c r="AC189" s="100"/>
      <c r="AD189" s="100"/>
      <c r="AE189" s="100"/>
      <c r="AF189" s="100"/>
      <c r="AG189" s="100"/>
      <c r="AH189" s="100"/>
      <c r="AI189" s="100"/>
      <c r="AJ189" s="100"/>
      <c r="AL189"/>
    </row>
    <row r="190" spans="13:38">
      <c r="M190" s="32"/>
      <c r="O190" s="51"/>
      <c r="X190" s="79"/>
      <c r="Y190" s="1"/>
      <c r="AB190" s="100"/>
      <c r="AC190" s="100"/>
      <c r="AD190" s="100"/>
      <c r="AE190" s="100"/>
      <c r="AF190" s="100"/>
      <c r="AG190" s="100"/>
      <c r="AH190" s="100"/>
      <c r="AI190" s="100"/>
      <c r="AJ190" s="100"/>
      <c r="AL190"/>
    </row>
    <row r="191" spans="13:38">
      <c r="M191" s="32"/>
      <c r="O191" s="51"/>
      <c r="X191" s="79"/>
      <c r="Y191" s="1"/>
      <c r="AB191" s="100"/>
      <c r="AC191" s="100"/>
      <c r="AD191" s="100"/>
      <c r="AE191" s="100"/>
      <c r="AF191" s="100"/>
      <c r="AG191" s="100"/>
      <c r="AH191" s="100"/>
      <c r="AI191" s="100"/>
      <c r="AJ191" s="100"/>
      <c r="AL191"/>
    </row>
    <row r="192" spans="13:38">
      <c r="M192" s="32"/>
      <c r="O192" s="51"/>
      <c r="X192" s="79"/>
      <c r="Y192" s="1"/>
      <c r="AB192" s="100"/>
      <c r="AC192" s="100"/>
      <c r="AD192" s="100"/>
      <c r="AE192" s="100"/>
      <c r="AF192" s="100"/>
      <c r="AG192" s="100"/>
      <c r="AH192" s="100"/>
      <c r="AI192" s="100"/>
      <c r="AJ192" s="100"/>
      <c r="AL192"/>
    </row>
    <row r="193" spans="13:38">
      <c r="M193" s="32"/>
      <c r="O193" s="51"/>
      <c r="X193" s="79"/>
      <c r="Y193" s="1"/>
      <c r="AB193" s="100"/>
      <c r="AC193" s="100"/>
      <c r="AD193" s="100"/>
      <c r="AE193" s="100"/>
      <c r="AF193" s="100"/>
      <c r="AG193" s="100"/>
      <c r="AH193" s="100"/>
      <c r="AI193" s="100"/>
      <c r="AJ193" s="100"/>
      <c r="AL193"/>
    </row>
    <row r="194" spans="13:38">
      <c r="M194" s="32"/>
      <c r="O194" s="51"/>
      <c r="X194" s="79"/>
      <c r="Y194" s="1"/>
      <c r="AB194" s="100"/>
      <c r="AC194" s="100"/>
      <c r="AD194" s="100"/>
      <c r="AE194" s="100"/>
      <c r="AF194" s="100"/>
      <c r="AG194" s="100"/>
      <c r="AH194" s="100"/>
      <c r="AI194" s="100"/>
      <c r="AJ194" s="100"/>
      <c r="AL194"/>
    </row>
    <row r="195" spans="13:38">
      <c r="M195" s="32"/>
      <c r="O195" s="51"/>
      <c r="X195" s="79"/>
      <c r="Y195" s="1"/>
      <c r="AB195" s="100"/>
      <c r="AC195" s="100"/>
      <c r="AD195" s="100"/>
      <c r="AE195" s="100"/>
      <c r="AF195" s="100"/>
      <c r="AG195" s="100"/>
      <c r="AH195" s="100"/>
      <c r="AI195" s="100"/>
      <c r="AJ195" s="100"/>
      <c r="AL195"/>
    </row>
    <row r="196" spans="13:38">
      <c r="M196" s="32"/>
      <c r="O196" s="51"/>
      <c r="X196" s="79"/>
      <c r="Y196" s="1"/>
      <c r="AB196" s="100"/>
      <c r="AC196" s="100"/>
      <c r="AD196" s="100"/>
      <c r="AE196" s="100"/>
      <c r="AF196" s="100"/>
      <c r="AG196" s="100"/>
      <c r="AH196" s="100"/>
      <c r="AI196" s="100"/>
      <c r="AJ196" s="100"/>
      <c r="AL196"/>
    </row>
    <row r="197" spans="13:38">
      <c r="M197" s="32"/>
      <c r="O197" s="51"/>
      <c r="X197" s="79"/>
      <c r="Y197" s="1"/>
      <c r="AB197" s="100"/>
      <c r="AC197" s="100"/>
      <c r="AD197" s="100"/>
      <c r="AE197" s="100"/>
      <c r="AF197" s="100"/>
      <c r="AG197" s="100"/>
      <c r="AH197" s="100"/>
      <c r="AI197" s="100"/>
      <c r="AJ197" s="100"/>
      <c r="AL197"/>
    </row>
    <row r="198" spans="13:38">
      <c r="M198" s="32"/>
      <c r="O198" s="51"/>
      <c r="X198" s="79"/>
      <c r="Y198" s="1"/>
      <c r="AB198" s="100"/>
      <c r="AC198" s="100"/>
      <c r="AD198" s="100"/>
      <c r="AE198" s="100"/>
      <c r="AF198" s="100"/>
      <c r="AG198" s="100"/>
      <c r="AH198" s="100"/>
      <c r="AI198" s="100"/>
      <c r="AJ198" s="100"/>
      <c r="AL198"/>
    </row>
    <row r="199" spans="13:38">
      <c r="M199" s="32"/>
      <c r="O199" s="51"/>
      <c r="X199" s="79"/>
      <c r="Y199" s="1"/>
      <c r="AB199" s="100"/>
      <c r="AC199" s="100"/>
      <c r="AD199" s="100"/>
      <c r="AE199" s="100"/>
      <c r="AF199" s="100"/>
      <c r="AG199" s="100"/>
      <c r="AH199" s="100"/>
      <c r="AI199" s="100"/>
      <c r="AJ199" s="100"/>
      <c r="AL199"/>
    </row>
    <row r="200" spans="13:38">
      <c r="M200" s="32"/>
      <c r="O200" s="51"/>
      <c r="X200" s="79"/>
      <c r="Y200" s="1"/>
      <c r="AB200" s="100"/>
      <c r="AC200" s="100"/>
      <c r="AD200" s="100"/>
      <c r="AE200" s="100"/>
      <c r="AF200" s="100"/>
      <c r="AG200" s="100"/>
      <c r="AH200" s="100"/>
      <c r="AI200" s="100"/>
      <c r="AJ200" s="100"/>
      <c r="AL200"/>
    </row>
    <row r="201" spans="13:38">
      <c r="M201" s="32"/>
      <c r="O201" s="51"/>
      <c r="X201" s="79"/>
      <c r="Y201" s="1"/>
      <c r="AB201" s="100"/>
      <c r="AC201" s="100"/>
      <c r="AD201" s="100"/>
      <c r="AE201" s="100"/>
      <c r="AF201" s="100"/>
      <c r="AG201" s="100"/>
      <c r="AH201" s="100"/>
      <c r="AI201" s="100"/>
      <c r="AJ201" s="100"/>
      <c r="AL201"/>
    </row>
    <row r="202" spans="13:38">
      <c r="M202" s="32"/>
      <c r="O202" s="51"/>
      <c r="X202" s="79"/>
      <c r="Y202" s="1"/>
      <c r="AB202" s="1"/>
      <c r="AC202" s="12"/>
      <c r="AD202" s="51"/>
      <c r="AL202"/>
    </row>
    <row r="203" spans="13:38">
      <c r="M203" s="32"/>
      <c r="O203" s="51"/>
      <c r="X203" s="79"/>
      <c r="Y203" s="1"/>
      <c r="AB203" s="1"/>
      <c r="AC203" s="12"/>
      <c r="AD203" s="51"/>
      <c r="AL203"/>
    </row>
    <row r="204" spans="13:38">
      <c r="M204" s="32"/>
      <c r="O204" s="51"/>
      <c r="X204" s="79"/>
      <c r="Y204" s="1"/>
      <c r="AB204" s="1"/>
      <c r="AC204" s="12"/>
      <c r="AD204" s="51"/>
      <c r="AL204"/>
    </row>
    <row r="205" spans="13:38">
      <c r="M205" s="32"/>
      <c r="O205" s="51"/>
      <c r="X205" s="79"/>
      <c r="Y205" s="1"/>
      <c r="AB205" s="1"/>
      <c r="AC205" s="12"/>
      <c r="AD205" s="51"/>
      <c r="AL205"/>
    </row>
    <row r="206" spans="13:38">
      <c r="M206" s="32"/>
      <c r="O206" s="51"/>
      <c r="X206" s="79"/>
      <c r="Y206" s="1"/>
      <c r="AB206" s="1"/>
      <c r="AC206" s="12"/>
      <c r="AD206" s="51"/>
      <c r="AL206"/>
    </row>
    <row r="207" spans="13:38">
      <c r="M207" s="32"/>
      <c r="O207" s="51"/>
      <c r="X207" s="79"/>
      <c r="Y207" s="1"/>
      <c r="AB207" s="1"/>
      <c r="AC207" s="12"/>
      <c r="AD207" s="51"/>
      <c r="AL207"/>
    </row>
    <row r="208" spans="13:38">
      <c r="M208" s="32"/>
      <c r="O208" s="51"/>
      <c r="X208" s="79"/>
      <c r="Y208" s="1"/>
      <c r="AB208" s="1"/>
      <c r="AC208" s="12"/>
      <c r="AD208" s="51"/>
      <c r="AL208"/>
    </row>
    <row r="209" spans="13:38">
      <c r="M209" s="32"/>
      <c r="O209" s="51"/>
      <c r="X209" s="79"/>
      <c r="Y209" s="1"/>
      <c r="AB209" s="1"/>
      <c r="AC209" s="12"/>
      <c r="AD209" s="51"/>
      <c r="AL209"/>
    </row>
    <row r="210" spans="13:38">
      <c r="M210" s="32"/>
      <c r="O210" s="51"/>
      <c r="X210" s="79"/>
      <c r="Y210" s="1"/>
      <c r="AB210" s="1"/>
      <c r="AC210" s="12"/>
      <c r="AD210" s="51"/>
      <c r="AL210"/>
    </row>
    <row r="211" spans="13:38">
      <c r="M211" s="32"/>
      <c r="O211" s="51"/>
      <c r="X211" s="79"/>
      <c r="Y211" s="1"/>
      <c r="AB211" s="1"/>
      <c r="AC211" s="12"/>
      <c r="AD211" s="51"/>
      <c r="AL211"/>
    </row>
    <row r="212" spans="13:38">
      <c r="M212" s="32"/>
      <c r="O212" s="51"/>
      <c r="X212" s="79"/>
      <c r="Y212" s="1"/>
      <c r="AB212" s="1"/>
      <c r="AC212" s="12"/>
      <c r="AD212" s="51"/>
      <c r="AL212"/>
    </row>
    <row r="213" spans="13:38">
      <c r="M213" s="32"/>
      <c r="O213" s="51"/>
      <c r="X213" s="79"/>
      <c r="Y213" s="1"/>
      <c r="AB213" s="1"/>
      <c r="AC213" s="12"/>
      <c r="AD213" s="51"/>
      <c r="AL213"/>
    </row>
    <row r="214" spans="13:38">
      <c r="M214" s="32"/>
      <c r="O214" s="51"/>
      <c r="X214" s="79"/>
      <c r="Y214" s="1"/>
      <c r="AB214" s="1"/>
      <c r="AC214" s="12"/>
      <c r="AD214" s="51"/>
      <c r="AL214"/>
    </row>
    <row r="215" spans="13:38">
      <c r="M215" s="32"/>
      <c r="O215" s="51"/>
      <c r="X215" s="79"/>
      <c r="Y215" s="1"/>
      <c r="AB215" s="1"/>
      <c r="AC215" s="12"/>
      <c r="AD215" s="51"/>
      <c r="AL215"/>
    </row>
    <row r="216" spans="13:38">
      <c r="M216" s="32"/>
      <c r="O216" s="51"/>
      <c r="X216" s="79"/>
      <c r="Y216" s="1"/>
      <c r="AB216" s="1"/>
      <c r="AC216" s="12"/>
      <c r="AD216" s="51"/>
      <c r="AL216"/>
    </row>
    <row r="217" spans="13:38">
      <c r="M217" s="32"/>
      <c r="O217" s="51"/>
      <c r="X217" s="79"/>
      <c r="Y217" s="1"/>
      <c r="AB217" s="1"/>
      <c r="AC217" s="12"/>
      <c r="AD217" s="51"/>
      <c r="AL217"/>
    </row>
    <row r="218" spans="13:38">
      <c r="M218" s="32"/>
      <c r="O218" s="51"/>
      <c r="X218" s="79"/>
      <c r="Y218" s="1"/>
      <c r="AB218" s="1"/>
      <c r="AC218" s="12"/>
      <c r="AD218" s="51"/>
      <c r="AL218"/>
    </row>
    <row r="219" spans="13:38">
      <c r="M219" s="32"/>
      <c r="O219" s="51"/>
      <c r="X219" s="79"/>
      <c r="Y219" s="1"/>
      <c r="AB219" s="1"/>
      <c r="AC219" s="12"/>
      <c r="AD219" s="51"/>
      <c r="AL219"/>
    </row>
    <row r="220" spans="13:38">
      <c r="M220" s="32"/>
      <c r="O220" s="51"/>
      <c r="X220" s="79"/>
      <c r="Y220" s="1"/>
      <c r="AB220" s="1"/>
      <c r="AC220" s="12"/>
      <c r="AD220" s="51"/>
      <c r="AL220"/>
    </row>
    <row r="221" spans="13:38">
      <c r="M221" s="32"/>
      <c r="O221" s="51"/>
      <c r="X221" s="79"/>
      <c r="Y221" s="1"/>
      <c r="AB221" s="1"/>
      <c r="AC221" s="12"/>
      <c r="AD221" s="51"/>
      <c r="AL221"/>
    </row>
    <row r="222" spans="13:38">
      <c r="M222" s="32"/>
      <c r="O222" s="51"/>
      <c r="X222" s="79"/>
      <c r="Y222" s="1"/>
      <c r="AB222" s="1"/>
      <c r="AC222" s="12"/>
      <c r="AD222" s="51"/>
      <c r="AL222"/>
    </row>
    <row r="223" spans="13:38">
      <c r="M223" s="32"/>
      <c r="O223" s="51"/>
      <c r="X223" s="79"/>
      <c r="Y223" s="1"/>
      <c r="AB223" s="1"/>
      <c r="AC223" s="12"/>
      <c r="AD223" s="51"/>
      <c r="AL223"/>
    </row>
    <row r="224" spans="13:38">
      <c r="M224" s="32"/>
      <c r="O224" s="51"/>
      <c r="X224" s="79"/>
      <c r="Y224" s="1"/>
      <c r="AB224" s="1"/>
      <c r="AC224" s="12"/>
      <c r="AD224" s="51"/>
      <c r="AL224"/>
    </row>
    <row r="225" spans="13:38">
      <c r="M225" s="32"/>
      <c r="O225" s="51"/>
      <c r="X225" s="79"/>
      <c r="Y225" s="1"/>
      <c r="AB225" s="1"/>
      <c r="AC225" s="12"/>
      <c r="AD225" s="51"/>
      <c r="AL225"/>
    </row>
    <row r="226" spans="13:38">
      <c r="M226" s="32"/>
      <c r="O226" s="51"/>
      <c r="X226" s="79"/>
      <c r="Y226" s="1"/>
      <c r="AB226" s="1"/>
      <c r="AC226" s="12"/>
      <c r="AD226" s="51"/>
      <c r="AL226"/>
    </row>
    <row r="227" spans="13:38">
      <c r="M227" s="32"/>
      <c r="O227" s="51"/>
      <c r="X227" s="79"/>
      <c r="Y227" s="1"/>
      <c r="AB227" s="1"/>
      <c r="AC227" s="12"/>
      <c r="AD227" s="51"/>
      <c r="AL227"/>
    </row>
    <row r="228" spans="13:38">
      <c r="M228" s="32"/>
      <c r="O228" s="51"/>
      <c r="X228" s="79"/>
      <c r="Y228" s="1"/>
      <c r="AB228" s="1"/>
      <c r="AD228" s="51"/>
      <c r="AL228"/>
    </row>
    <row r="229" spans="13:38">
      <c r="M229" s="32"/>
      <c r="O229" s="51"/>
      <c r="X229" s="79"/>
      <c r="Y229" s="1"/>
      <c r="AB229" s="1"/>
      <c r="AD229" s="51"/>
      <c r="AL229"/>
    </row>
    <row r="230" spans="13:38">
      <c r="M230" s="32"/>
      <c r="O230" s="51"/>
      <c r="X230" s="79"/>
      <c r="Y230" s="1"/>
      <c r="AB230" s="1"/>
      <c r="AD230" s="51"/>
      <c r="AL230"/>
    </row>
    <row r="231" spans="13:38">
      <c r="M231" s="32"/>
      <c r="O231" s="51"/>
      <c r="X231" s="79"/>
      <c r="Y231" s="1"/>
      <c r="AB231" s="1"/>
      <c r="AD231" s="51"/>
      <c r="AL231"/>
    </row>
    <row r="232" spans="13:38">
      <c r="M232" s="32"/>
      <c r="O232" s="51"/>
      <c r="X232" s="79"/>
      <c r="Y232" s="1"/>
      <c r="AB232" s="1"/>
      <c r="AD232" s="51"/>
      <c r="AL232"/>
    </row>
    <row r="233" spans="13:38">
      <c r="M233" s="32"/>
      <c r="O233" s="51"/>
      <c r="X233" s="79"/>
      <c r="Y233" s="1"/>
      <c r="AB233" s="1"/>
      <c r="AD233" s="51"/>
      <c r="AL233"/>
    </row>
    <row r="234" spans="13:38">
      <c r="M234" s="32"/>
      <c r="O234" s="51"/>
      <c r="X234" s="79"/>
      <c r="Y234" s="1"/>
      <c r="AB234" s="1"/>
      <c r="AD234" s="51"/>
      <c r="AL234"/>
    </row>
    <row r="235" spans="13:38">
      <c r="M235" s="32"/>
      <c r="O235" s="51"/>
      <c r="X235" s="79"/>
      <c r="Y235" s="1"/>
      <c r="AB235" s="1"/>
      <c r="AD235" s="51"/>
      <c r="AL235"/>
    </row>
    <row r="236" spans="13:38">
      <c r="M236" s="32"/>
      <c r="O236" s="51"/>
      <c r="X236" s="79"/>
      <c r="Y236" s="1"/>
      <c r="AB236" s="1"/>
      <c r="AD236" s="51"/>
      <c r="AL236"/>
    </row>
    <row r="237" spans="13:38">
      <c r="M237" s="32"/>
      <c r="O237" s="51"/>
      <c r="X237" s="79"/>
      <c r="Y237" s="1"/>
      <c r="AB237" s="1"/>
      <c r="AD237" s="51"/>
      <c r="AL237"/>
    </row>
    <row r="238" spans="13:38">
      <c r="M238" s="32"/>
      <c r="O238" s="51"/>
      <c r="X238" s="79"/>
      <c r="Y238" s="1"/>
      <c r="AB238" s="1"/>
      <c r="AD238" s="51"/>
      <c r="AL238"/>
    </row>
    <row r="239" spans="13:38">
      <c r="M239" s="32"/>
      <c r="O239" s="51"/>
      <c r="X239" s="79"/>
      <c r="Y239" s="1"/>
      <c r="AB239" s="1"/>
      <c r="AD239" s="51"/>
      <c r="AL239"/>
    </row>
    <row r="240" spans="13:38">
      <c r="M240" s="32"/>
      <c r="O240" s="51"/>
      <c r="X240" s="79"/>
      <c r="Y240" s="1"/>
      <c r="AB240" s="1"/>
      <c r="AD240" s="51"/>
      <c r="AL240"/>
    </row>
    <row r="241" spans="13:38">
      <c r="M241" s="32"/>
      <c r="O241" s="51"/>
      <c r="X241" s="79"/>
      <c r="Y241" s="1"/>
      <c r="AB241" s="1"/>
      <c r="AD241" s="51"/>
      <c r="AL241"/>
    </row>
    <row r="242" spans="13:38">
      <c r="M242" s="32"/>
      <c r="O242" s="51"/>
      <c r="X242" s="79"/>
      <c r="Y242" s="1"/>
      <c r="AB242" s="1"/>
      <c r="AD242" s="51"/>
      <c r="AL242"/>
    </row>
    <row r="243" spans="13:38">
      <c r="M243" s="32"/>
      <c r="O243" s="51"/>
      <c r="X243" s="79"/>
      <c r="Y243" s="1"/>
      <c r="AB243" s="1"/>
      <c r="AD243" s="51"/>
      <c r="AL243"/>
    </row>
    <row r="244" spans="13:38">
      <c r="M244" s="32"/>
      <c r="O244" s="51"/>
      <c r="X244" s="79"/>
      <c r="Y244" s="1"/>
      <c r="AB244" s="1"/>
      <c r="AD244" s="51"/>
      <c r="AL244"/>
    </row>
    <row r="245" spans="13:38">
      <c r="M245" s="32"/>
      <c r="O245" s="51"/>
      <c r="X245" s="79"/>
      <c r="Y245" s="1"/>
      <c r="AB245" s="1"/>
      <c r="AD245" s="51"/>
      <c r="AL245"/>
    </row>
    <row r="246" spans="13:38">
      <c r="M246" s="32"/>
      <c r="O246" s="51"/>
      <c r="X246" s="79"/>
      <c r="Y246" s="1"/>
      <c r="AB246" s="1"/>
      <c r="AD246" s="51"/>
      <c r="AL246"/>
    </row>
    <row r="247" spans="13:38">
      <c r="M247" s="32"/>
      <c r="O247" s="51"/>
      <c r="X247" s="79"/>
      <c r="Y247" s="1"/>
      <c r="AB247" s="1"/>
      <c r="AD247" s="51"/>
      <c r="AL247"/>
    </row>
    <row r="248" spans="13:38">
      <c r="M248" s="32"/>
      <c r="O248" s="51"/>
      <c r="X248" s="79"/>
      <c r="Y248" s="1"/>
      <c r="AB248" s="1"/>
      <c r="AD248" s="51"/>
      <c r="AL248"/>
    </row>
    <row r="249" spans="13:38">
      <c r="M249" s="32"/>
      <c r="O249" s="51"/>
      <c r="X249" s="79"/>
      <c r="Y249" s="1"/>
      <c r="AB249" s="1"/>
      <c r="AD249" s="51"/>
      <c r="AL249"/>
    </row>
    <row r="250" spans="13:38">
      <c r="M250" s="32"/>
      <c r="O250" s="51"/>
      <c r="X250" s="79"/>
      <c r="Y250" s="1"/>
      <c r="AB250" s="1"/>
      <c r="AD250" s="51"/>
      <c r="AL250"/>
    </row>
    <row r="251" spans="13:38">
      <c r="M251" s="32"/>
      <c r="O251" s="51"/>
      <c r="X251" s="79"/>
      <c r="Y251" s="1"/>
      <c r="AB251" s="1"/>
      <c r="AD251" s="51"/>
      <c r="AL251"/>
    </row>
    <row r="252" spans="13:38">
      <c r="M252" s="32"/>
      <c r="O252" s="51"/>
      <c r="X252" s="79"/>
      <c r="Y252" s="1"/>
      <c r="AB252" s="1"/>
      <c r="AD252" s="51"/>
      <c r="AL252"/>
    </row>
    <row r="253" spans="13:38">
      <c r="M253" s="32"/>
      <c r="O253" s="51"/>
      <c r="X253" s="79"/>
      <c r="Y253" s="1"/>
      <c r="AB253" s="1"/>
      <c r="AD253" s="51"/>
      <c r="AL253"/>
    </row>
    <row r="254" spans="13:38">
      <c r="M254" s="32"/>
      <c r="O254" s="51"/>
      <c r="X254" s="79"/>
      <c r="Y254" s="1"/>
      <c r="AB254" s="1"/>
      <c r="AD254" s="51"/>
      <c r="AL254"/>
    </row>
    <row r="255" spans="13:38">
      <c r="M255" s="32"/>
      <c r="O255" s="51"/>
      <c r="X255" s="79"/>
      <c r="Y255" s="1"/>
      <c r="AB255" s="1"/>
      <c r="AD255" s="51"/>
      <c r="AL255"/>
    </row>
    <row r="256" spans="13:38">
      <c r="M256" s="32"/>
      <c r="O256" s="51"/>
      <c r="X256" s="79"/>
      <c r="Y256" s="1"/>
      <c r="AB256" s="1"/>
      <c r="AD256" s="51"/>
      <c r="AL256"/>
    </row>
    <row r="257" spans="13:38">
      <c r="M257" s="32"/>
      <c r="O257" s="51"/>
      <c r="X257" s="79"/>
      <c r="Y257" s="1"/>
      <c r="AB257" s="1"/>
      <c r="AD257" s="51"/>
      <c r="AL257"/>
    </row>
    <row r="258" spans="13:38">
      <c r="M258" s="32"/>
      <c r="O258" s="51"/>
      <c r="X258" s="79"/>
      <c r="Y258" s="1"/>
      <c r="AB258" s="1"/>
      <c r="AD258" s="51"/>
      <c r="AL258"/>
    </row>
    <row r="259" spans="13:38">
      <c r="M259" s="32"/>
      <c r="O259" s="51"/>
      <c r="X259" s="79"/>
      <c r="Y259" s="1"/>
      <c r="AB259" s="1"/>
      <c r="AD259" s="51"/>
      <c r="AL259"/>
    </row>
    <row r="260" spans="13:38">
      <c r="M260" s="32"/>
      <c r="O260" s="51"/>
      <c r="X260" s="79"/>
      <c r="Y260" s="1"/>
      <c r="AB260" s="1"/>
      <c r="AD260" s="51"/>
      <c r="AL260"/>
    </row>
    <row r="261" spans="13:38">
      <c r="M261" s="32"/>
      <c r="O261" s="51"/>
      <c r="X261" s="79"/>
      <c r="Y261" s="1"/>
      <c r="AB261" s="1"/>
      <c r="AD261" s="51"/>
      <c r="AL261"/>
    </row>
    <row r="262" spans="13:38">
      <c r="M262" s="32"/>
      <c r="O262" s="51"/>
      <c r="X262" s="79"/>
      <c r="Y262" s="1"/>
      <c r="AB262" s="1"/>
      <c r="AD262" s="51"/>
      <c r="AL262"/>
    </row>
    <row r="263" spans="13:38">
      <c r="M263" s="32"/>
      <c r="O263" s="51"/>
      <c r="X263" s="79"/>
      <c r="Y263" s="1"/>
      <c r="AB263" s="1"/>
      <c r="AD263" s="51"/>
      <c r="AL263"/>
    </row>
    <row r="264" spans="13:38">
      <c r="M264" s="32"/>
      <c r="O264" s="51"/>
      <c r="X264" s="79"/>
      <c r="Y264" s="1"/>
      <c r="AB264" s="1"/>
      <c r="AD264" s="51"/>
      <c r="AL264"/>
    </row>
    <row r="265" spans="13:38">
      <c r="M265" s="32"/>
      <c r="O265" s="51"/>
      <c r="X265" s="79"/>
      <c r="Y265" s="1"/>
      <c r="AB265" s="1"/>
      <c r="AD265" s="51"/>
      <c r="AL265"/>
    </row>
    <row r="266" spans="13:38">
      <c r="M266" s="32"/>
      <c r="O266" s="51"/>
      <c r="X266" s="79"/>
      <c r="Y266" s="1"/>
      <c r="AB266" s="1"/>
      <c r="AD266" s="51"/>
      <c r="AL266"/>
    </row>
    <row r="267" spans="13:38">
      <c r="M267" s="32"/>
      <c r="O267" s="51"/>
      <c r="X267" s="79"/>
      <c r="Y267" s="1"/>
      <c r="AB267" s="1"/>
      <c r="AD267" s="51"/>
      <c r="AL267"/>
    </row>
    <row r="268" spans="13:38">
      <c r="M268" s="32"/>
      <c r="O268" s="51"/>
      <c r="X268" s="79"/>
      <c r="Y268" s="1"/>
      <c r="AB268" s="1"/>
      <c r="AD268" s="51"/>
      <c r="AL268"/>
    </row>
    <row r="269" spans="13:38">
      <c r="M269" s="32"/>
      <c r="O269" s="51"/>
      <c r="X269" s="79"/>
      <c r="Y269" s="1"/>
      <c r="AB269" s="1"/>
      <c r="AD269" s="51"/>
      <c r="AL269"/>
    </row>
    <row r="270" spans="13:38">
      <c r="M270" s="32"/>
      <c r="O270" s="51"/>
      <c r="X270" s="79"/>
      <c r="Y270" s="1"/>
      <c r="AB270" s="1"/>
      <c r="AD270" s="51"/>
      <c r="AL270"/>
    </row>
    <row r="271" spans="13:38">
      <c r="M271" s="32"/>
      <c r="O271" s="51"/>
      <c r="X271" s="79"/>
      <c r="Y271" s="1"/>
      <c r="AB271" s="1"/>
      <c r="AD271" s="51"/>
      <c r="AL271"/>
    </row>
    <row r="272" spans="13:38">
      <c r="M272" s="32"/>
      <c r="O272" s="51"/>
      <c r="X272" s="79"/>
      <c r="Y272" s="1"/>
      <c r="AB272" s="1"/>
      <c r="AD272" s="51"/>
      <c r="AL272"/>
    </row>
    <row r="273" spans="13:38">
      <c r="M273" s="32"/>
      <c r="O273" s="51"/>
      <c r="X273" s="79"/>
      <c r="Y273" s="1"/>
      <c r="AB273" s="1"/>
      <c r="AD273" s="51"/>
      <c r="AL273"/>
    </row>
    <row r="274" spans="13:38">
      <c r="M274" s="32"/>
      <c r="O274" s="51"/>
      <c r="X274" s="79"/>
      <c r="Y274" s="1"/>
      <c r="AB274" s="1"/>
      <c r="AD274" s="51"/>
      <c r="AL274"/>
    </row>
    <row r="275" spans="13:38">
      <c r="M275" s="32"/>
      <c r="O275" s="51"/>
      <c r="X275" s="79"/>
      <c r="Y275" s="1"/>
      <c r="AB275" s="1"/>
      <c r="AD275" s="51"/>
      <c r="AL275"/>
    </row>
    <row r="276" spans="13:38">
      <c r="M276" s="32"/>
      <c r="O276" s="51"/>
      <c r="X276" s="79"/>
      <c r="Y276" s="1"/>
      <c r="AB276" s="1"/>
      <c r="AD276" s="51"/>
      <c r="AL276"/>
    </row>
    <row r="277" spans="13:38">
      <c r="M277" s="32"/>
      <c r="O277" s="51"/>
      <c r="X277" s="79"/>
      <c r="Y277" s="1"/>
      <c r="AB277" s="1"/>
      <c r="AD277" s="51"/>
      <c r="AL277"/>
    </row>
    <row r="278" spans="13:38">
      <c r="M278" s="32"/>
      <c r="O278" s="51"/>
      <c r="X278" s="79"/>
      <c r="Y278" s="1"/>
      <c r="AB278" s="1"/>
      <c r="AD278" s="51"/>
      <c r="AL278"/>
    </row>
    <row r="279" spans="13:38">
      <c r="M279" s="32"/>
      <c r="O279" s="51"/>
      <c r="X279" s="79"/>
      <c r="Y279" s="1"/>
      <c r="AB279" s="1"/>
      <c r="AD279" s="51"/>
      <c r="AL279"/>
    </row>
    <row r="280" spans="13:38">
      <c r="M280" s="32"/>
      <c r="O280" s="51"/>
      <c r="X280" s="79"/>
      <c r="Y280" s="1"/>
      <c r="AB280" s="1"/>
      <c r="AD280" s="51"/>
      <c r="AL280"/>
    </row>
    <row r="281" spans="13:38">
      <c r="M281" s="32"/>
      <c r="O281" s="51"/>
      <c r="X281" s="79"/>
      <c r="Y281" s="1"/>
      <c r="AB281" s="1"/>
      <c r="AD281" s="51"/>
      <c r="AL281"/>
    </row>
    <row r="282" spans="13:38">
      <c r="M282" s="32"/>
      <c r="O282" s="51"/>
      <c r="X282" s="79"/>
      <c r="Y282" s="1"/>
      <c r="AB282" s="1"/>
      <c r="AD282" s="51"/>
      <c r="AL282"/>
    </row>
    <row r="283" spans="13:38">
      <c r="M283" s="32"/>
      <c r="O283" s="51"/>
      <c r="X283" s="79"/>
      <c r="Y283" s="1"/>
      <c r="AB283" s="1"/>
      <c r="AD283" s="51"/>
      <c r="AL283"/>
    </row>
    <row r="284" spans="13:38">
      <c r="M284" s="32"/>
      <c r="O284" s="51"/>
      <c r="X284" s="79"/>
      <c r="Y284" s="1"/>
      <c r="AB284" s="1"/>
      <c r="AD284" s="51"/>
      <c r="AL284"/>
    </row>
    <row r="285" spans="13:38">
      <c r="M285" s="32"/>
      <c r="O285" s="51"/>
      <c r="X285" s="79"/>
      <c r="Y285" s="1"/>
      <c r="AB285" s="1"/>
      <c r="AD285" s="51"/>
      <c r="AL285"/>
    </row>
    <row r="286" spans="13:38">
      <c r="M286" s="32"/>
      <c r="O286" s="51"/>
      <c r="X286" s="79"/>
      <c r="Y286" s="1"/>
      <c r="AB286" s="1"/>
      <c r="AD286" s="51"/>
      <c r="AL286"/>
    </row>
    <row r="287" spans="13:38">
      <c r="M287" s="32"/>
      <c r="O287" s="51"/>
      <c r="X287" s="79"/>
      <c r="Y287" s="1"/>
      <c r="AB287" s="1"/>
      <c r="AD287" s="51"/>
      <c r="AL287"/>
    </row>
    <row r="288" spans="13:38">
      <c r="M288" s="32"/>
      <c r="O288" s="51"/>
      <c r="X288" s="79"/>
      <c r="Y288" s="1"/>
      <c r="AB288" s="1"/>
      <c r="AD288" s="51"/>
      <c r="AL288"/>
    </row>
    <row r="289" spans="13:38">
      <c r="M289" s="32"/>
      <c r="O289" s="51"/>
      <c r="X289" s="79"/>
      <c r="Y289" s="1"/>
      <c r="AB289" s="1"/>
      <c r="AD289" s="51"/>
      <c r="AL289"/>
    </row>
    <row r="290" spans="13:38">
      <c r="M290" s="32"/>
      <c r="O290" s="51"/>
      <c r="X290" s="79"/>
      <c r="Y290" s="1"/>
      <c r="AB290" s="1"/>
      <c r="AD290" s="51"/>
      <c r="AL290"/>
    </row>
    <row r="291" spans="13:38">
      <c r="M291" s="32"/>
      <c r="O291" s="51"/>
      <c r="X291" s="79"/>
      <c r="Y291" s="1"/>
      <c r="AB291" s="1"/>
      <c r="AD291" s="51"/>
      <c r="AL291"/>
    </row>
    <row r="292" spans="13:38">
      <c r="M292" s="32"/>
      <c r="O292" s="51"/>
      <c r="X292" s="79"/>
      <c r="Y292" s="1"/>
      <c r="AB292" s="1"/>
      <c r="AD292" s="51"/>
      <c r="AL292"/>
    </row>
    <row r="293" spans="13:38">
      <c r="M293" s="32"/>
      <c r="O293" s="51"/>
      <c r="X293" s="79"/>
      <c r="Y293" s="1"/>
      <c r="AB293" s="1"/>
      <c r="AD293" s="51"/>
      <c r="AL293"/>
    </row>
    <row r="294" spans="13:38">
      <c r="M294" s="32"/>
      <c r="O294" s="51"/>
      <c r="X294" s="79"/>
      <c r="Y294" s="1"/>
      <c r="AB294" s="1"/>
      <c r="AD294" s="51"/>
      <c r="AL294"/>
    </row>
    <row r="295" spans="13:38">
      <c r="M295" s="32"/>
      <c r="O295" s="51"/>
      <c r="X295" s="79"/>
      <c r="Y295" s="1"/>
      <c r="AB295" s="1"/>
      <c r="AD295" s="51"/>
      <c r="AL295"/>
    </row>
    <row r="296" spans="13:38">
      <c r="M296" s="32"/>
      <c r="O296" s="51"/>
      <c r="X296" s="79"/>
      <c r="Y296" s="1"/>
      <c r="AB296" s="1"/>
      <c r="AD296" s="51"/>
      <c r="AL296"/>
    </row>
    <row r="297" spans="13:38">
      <c r="M297" s="32"/>
      <c r="O297" s="51"/>
      <c r="X297" s="79"/>
      <c r="Y297" s="1"/>
      <c r="AB297" s="1"/>
      <c r="AD297" s="51"/>
      <c r="AL297"/>
    </row>
    <row r="298" spans="13:38">
      <c r="M298" s="32"/>
      <c r="O298" s="51"/>
      <c r="X298" s="79"/>
      <c r="Y298" s="1"/>
      <c r="AB298" s="1"/>
      <c r="AD298" s="51"/>
      <c r="AL298"/>
    </row>
    <row r="299" spans="13:38">
      <c r="M299" s="32"/>
      <c r="O299" s="51"/>
      <c r="X299" s="79"/>
      <c r="Y299" s="1"/>
      <c r="AB299" s="1"/>
      <c r="AD299" s="51"/>
      <c r="AL299"/>
    </row>
    <row r="300" spans="13:38">
      <c r="M300" s="32"/>
      <c r="O300" s="51"/>
      <c r="X300" s="79"/>
      <c r="Y300" s="1"/>
      <c r="AB300" s="1"/>
      <c r="AD300" s="51"/>
      <c r="AL300"/>
    </row>
    <row r="301" spans="13:38">
      <c r="M301" s="32"/>
      <c r="O301" s="51"/>
      <c r="X301" s="79"/>
      <c r="Y301" s="1"/>
      <c r="AB301" s="1"/>
      <c r="AD301" s="51"/>
      <c r="AL301"/>
    </row>
    <row r="302" spans="13:38">
      <c r="M302" s="32"/>
      <c r="O302" s="51"/>
      <c r="X302" s="79"/>
      <c r="Y302" s="1"/>
      <c r="AB302" s="1"/>
      <c r="AD302" s="51"/>
      <c r="AL302"/>
    </row>
    <row r="303" spans="13:38">
      <c r="M303" s="32"/>
      <c r="O303" s="51"/>
      <c r="X303" s="79"/>
      <c r="Y303" s="1"/>
      <c r="AB303" s="1"/>
      <c r="AD303" s="51"/>
      <c r="AL303"/>
    </row>
    <row r="304" spans="13:38">
      <c r="M304" s="32"/>
      <c r="O304" s="51"/>
      <c r="X304" s="79"/>
      <c r="Y304" s="1"/>
      <c r="AB304" s="1"/>
      <c r="AD304" s="51"/>
      <c r="AL304"/>
    </row>
    <row r="305" spans="13:38">
      <c r="M305" s="32"/>
      <c r="O305" s="51"/>
      <c r="X305" s="79"/>
      <c r="Y305" s="1"/>
      <c r="AB305" s="1"/>
      <c r="AD305" s="51"/>
      <c r="AL305"/>
    </row>
    <row r="306" spans="13:38">
      <c r="M306" s="32"/>
      <c r="O306" s="51"/>
      <c r="X306" s="79"/>
      <c r="Y306" s="1"/>
      <c r="AB306" s="1"/>
      <c r="AD306" s="51"/>
      <c r="AL306"/>
    </row>
    <row r="307" spans="13:38">
      <c r="M307" s="32"/>
      <c r="O307" s="51"/>
      <c r="X307" s="79"/>
      <c r="Y307" s="1"/>
      <c r="AB307" s="1"/>
      <c r="AD307" s="51"/>
      <c r="AL307"/>
    </row>
    <row r="308" spans="13:38">
      <c r="M308" s="32"/>
      <c r="O308" s="51"/>
      <c r="X308" s="79"/>
      <c r="Y308" s="1"/>
      <c r="AB308" s="1"/>
      <c r="AD308" s="51"/>
      <c r="AL308"/>
    </row>
    <row r="309" spans="13:38">
      <c r="M309" s="32"/>
      <c r="O309" s="51"/>
      <c r="X309" s="79"/>
      <c r="Y309" s="1"/>
      <c r="AB309" s="1"/>
      <c r="AD309" s="51"/>
      <c r="AL309"/>
    </row>
    <row r="310" spans="13:38">
      <c r="M310" s="32"/>
      <c r="O310" s="51"/>
      <c r="X310" s="79"/>
      <c r="Y310" s="1"/>
      <c r="AB310" s="1"/>
      <c r="AD310" s="51"/>
      <c r="AL310"/>
    </row>
    <row r="311" spans="13:38">
      <c r="M311" s="32"/>
      <c r="O311" s="51"/>
      <c r="X311" s="79"/>
      <c r="Y311" s="1"/>
      <c r="AB311" s="1"/>
      <c r="AD311" s="51"/>
      <c r="AL311"/>
    </row>
    <row r="312" spans="13:38">
      <c r="M312" s="32"/>
      <c r="O312" s="51"/>
      <c r="X312" s="79"/>
      <c r="Y312" s="1"/>
      <c r="AB312" s="1"/>
      <c r="AD312" s="51"/>
      <c r="AL312"/>
    </row>
    <row r="313" spans="13:38">
      <c r="M313" s="32"/>
      <c r="O313" s="51"/>
      <c r="X313" s="79"/>
      <c r="Y313" s="1"/>
      <c r="AB313" s="1"/>
      <c r="AD313" s="51"/>
      <c r="AL313"/>
    </row>
    <row r="314" spans="13:38">
      <c r="M314" s="32"/>
      <c r="O314" s="51"/>
      <c r="X314" s="79"/>
      <c r="Y314" s="1"/>
      <c r="AB314" s="1"/>
      <c r="AD314" s="51"/>
      <c r="AL314"/>
    </row>
    <row r="315" spans="13:38">
      <c r="M315" s="32"/>
      <c r="O315" s="51"/>
      <c r="X315" s="79"/>
      <c r="Y315" s="1"/>
      <c r="AB315" s="1"/>
      <c r="AD315" s="51"/>
      <c r="AL315"/>
    </row>
    <row r="316" spans="13:38">
      <c r="M316" s="32"/>
      <c r="O316" s="51"/>
      <c r="X316" s="79"/>
      <c r="Y316" s="1"/>
      <c r="AB316" s="1"/>
      <c r="AD316" s="51"/>
      <c r="AL316"/>
    </row>
    <row r="317" spans="13:38">
      <c r="M317" s="32"/>
      <c r="O317" s="51"/>
      <c r="X317" s="79"/>
      <c r="Y317" s="1"/>
      <c r="AB317" s="1"/>
      <c r="AD317" s="51"/>
      <c r="AL317"/>
    </row>
    <row r="318" spans="13:38">
      <c r="M318" s="32"/>
      <c r="O318" s="51"/>
      <c r="X318" s="79"/>
      <c r="Y318" s="1"/>
      <c r="AB318" s="1"/>
      <c r="AD318" s="51"/>
      <c r="AL318"/>
    </row>
    <row r="319" spans="13:38">
      <c r="M319" s="32"/>
      <c r="O319" s="51"/>
      <c r="X319" s="79"/>
      <c r="Y319" s="1"/>
      <c r="AB319" s="1"/>
      <c r="AD319" s="51"/>
      <c r="AL319"/>
    </row>
    <row r="320" spans="13:38">
      <c r="M320" s="32"/>
      <c r="O320" s="51"/>
      <c r="X320" s="79"/>
      <c r="Y320" s="1"/>
      <c r="AB320" s="1"/>
      <c r="AD320" s="51"/>
      <c r="AL320"/>
    </row>
    <row r="321" spans="13:38">
      <c r="M321" s="32"/>
      <c r="O321" s="51"/>
      <c r="X321" s="79"/>
      <c r="Y321" s="1"/>
      <c r="AB321" s="1"/>
      <c r="AD321" s="51"/>
      <c r="AL321"/>
    </row>
    <row r="322" spans="13:38">
      <c r="M322" s="32"/>
      <c r="O322" s="51"/>
      <c r="X322" s="79"/>
      <c r="Y322" s="1"/>
      <c r="AB322" s="1"/>
      <c r="AD322" s="51"/>
      <c r="AL322"/>
    </row>
    <row r="323" spans="13:38">
      <c r="M323" s="32"/>
      <c r="O323" s="51"/>
      <c r="X323" s="79"/>
      <c r="Y323" s="1"/>
      <c r="AB323" s="1"/>
      <c r="AD323" s="51"/>
      <c r="AL323"/>
    </row>
    <row r="324" spans="13:38">
      <c r="M324" s="32"/>
      <c r="O324" s="51"/>
      <c r="X324" s="79"/>
      <c r="Y324" s="1"/>
      <c r="AB324" s="1"/>
      <c r="AD324" s="51"/>
      <c r="AL324"/>
    </row>
    <row r="325" spans="13:38">
      <c r="M325" s="32"/>
      <c r="O325" s="51"/>
      <c r="X325" s="79"/>
      <c r="Y325" s="1"/>
      <c r="AB325" s="1"/>
      <c r="AD325" s="51"/>
      <c r="AL325"/>
    </row>
    <row r="326" spans="13:38">
      <c r="M326" s="32"/>
      <c r="O326" s="51"/>
      <c r="X326" s="79"/>
      <c r="Y326" s="1"/>
      <c r="AB326" s="1"/>
      <c r="AD326" s="51"/>
      <c r="AL326"/>
    </row>
    <row r="327" spans="13:38">
      <c r="M327" s="32"/>
      <c r="O327" s="51"/>
      <c r="X327" s="79"/>
      <c r="Y327" s="1"/>
      <c r="AB327" s="1"/>
      <c r="AD327" s="51"/>
      <c r="AL327"/>
    </row>
    <row r="328" spans="13:38">
      <c r="M328" s="32"/>
      <c r="O328" s="51"/>
      <c r="X328" s="79"/>
      <c r="Y328" s="1"/>
      <c r="AB328" s="1"/>
      <c r="AD328" s="51"/>
      <c r="AL328"/>
    </row>
    <row r="329" spans="13:38">
      <c r="M329" s="32"/>
      <c r="O329" s="51"/>
      <c r="X329" s="79"/>
      <c r="Y329" s="1"/>
      <c r="AB329" s="1"/>
      <c r="AD329" s="51"/>
      <c r="AL329"/>
    </row>
    <row r="330" spans="13:38">
      <c r="M330" s="32"/>
      <c r="O330" s="51"/>
      <c r="X330" s="79"/>
      <c r="Y330" s="1"/>
      <c r="AB330" s="1"/>
      <c r="AD330" s="51"/>
      <c r="AL330"/>
    </row>
    <row r="331" spans="13:38">
      <c r="M331" s="32"/>
      <c r="O331" s="51"/>
      <c r="X331" s="79"/>
      <c r="Y331" s="1"/>
      <c r="AB331" s="1"/>
      <c r="AD331" s="51"/>
      <c r="AL331"/>
    </row>
    <row r="332" spans="13:38">
      <c r="M332" s="32"/>
      <c r="O332" s="51"/>
      <c r="X332" s="79"/>
      <c r="Y332" s="1"/>
      <c r="AB332" s="1"/>
      <c r="AD332" s="51"/>
      <c r="AL332"/>
    </row>
    <row r="333" spans="13:38">
      <c r="M333" s="32"/>
      <c r="O333" s="51"/>
      <c r="X333" s="79"/>
      <c r="Y333" s="1"/>
      <c r="AB333" s="1"/>
      <c r="AD333" s="51"/>
      <c r="AL333"/>
    </row>
    <row r="334" spans="13:38">
      <c r="M334" s="32"/>
      <c r="O334" s="51"/>
      <c r="X334" s="79"/>
      <c r="Y334" s="1"/>
      <c r="AB334" s="1"/>
      <c r="AD334" s="51"/>
      <c r="AL334"/>
    </row>
    <row r="335" spans="13:38">
      <c r="M335" s="32"/>
      <c r="O335" s="51"/>
      <c r="X335" s="79"/>
      <c r="Y335" s="1"/>
      <c r="AB335" s="1"/>
      <c r="AD335" s="51"/>
      <c r="AL335"/>
    </row>
    <row r="336" spans="13:38">
      <c r="M336" s="32"/>
      <c r="O336" s="51"/>
      <c r="X336" s="79"/>
      <c r="Y336" s="1"/>
      <c r="AB336" s="1"/>
      <c r="AD336" s="51"/>
      <c r="AL336"/>
    </row>
    <row r="337" spans="13:38">
      <c r="M337" s="32"/>
      <c r="O337" s="51"/>
      <c r="X337" s="79"/>
      <c r="Y337" s="1"/>
      <c r="AB337" s="1"/>
      <c r="AD337" s="51"/>
      <c r="AL337"/>
    </row>
    <row r="338" spans="13:38">
      <c r="M338" s="32"/>
      <c r="O338" s="51"/>
      <c r="X338" s="79"/>
      <c r="Y338" s="1"/>
      <c r="AB338" s="1"/>
      <c r="AD338" s="51"/>
      <c r="AL338"/>
    </row>
    <row r="339" spans="13:38">
      <c r="M339" s="32"/>
      <c r="O339" s="51"/>
      <c r="X339" s="79"/>
      <c r="Y339" s="1"/>
      <c r="AB339" s="1"/>
      <c r="AD339" s="51"/>
      <c r="AL339"/>
    </row>
    <row r="340" spans="13:38">
      <c r="M340" s="32"/>
      <c r="O340" s="51"/>
      <c r="X340" s="79"/>
      <c r="Y340" s="1"/>
      <c r="AB340" s="1"/>
      <c r="AD340" s="51"/>
      <c r="AL340"/>
    </row>
    <row r="341" spans="13:38">
      <c r="M341" s="32"/>
      <c r="O341" s="51"/>
      <c r="X341" s="79"/>
      <c r="Y341" s="1"/>
      <c r="AB341" s="1"/>
      <c r="AD341" s="51"/>
      <c r="AL341"/>
    </row>
    <row r="342" spans="13:38">
      <c r="M342" s="32"/>
      <c r="O342" s="51"/>
      <c r="X342" s="79"/>
      <c r="Y342" s="1"/>
      <c r="AB342" s="1"/>
      <c r="AD342" s="51"/>
      <c r="AL342"/>
    </row>
    <row r="343" spans="13:38">
      <c r="M343" s="32"/>
      <c r="O343" s="51"/>
      <c r="X343" s="79"/>
      <c r="Y343" s="1"/>
      <c r="AB343" s="1"/>
      <c r="AD343" s="51"/>
      <c r="AL343"/>
    </row>
    <row r="344" spans="13:38">
      <c r="M344" s="32"/>
      <c r="O344" s="51"/>
      <c r="X344" s="79"/>
      <c r="Y344" s="1"/>
      <c r="AB344" s="1"/>
      <c r="AD344" s="51"/>
      <c r="AL344"/>
    </row>
    <row r="345" spans="13:38">
      <c r="M345" s="32"/>
      <c r="O345" s="51"/>
      <c r="X345" s="79"/>
      <c r="Y345" s="1"/>
      <c r="AB345" s="1"/>
      <c r="AD345" s="51"/>
      <c r="AL345"/>
    </row>
    <row r="346" spans="13:38">
      <c r="M346" s="32"/>
      <c r="O346" s="51"/>
      <c r="X346" s="79"/>
      <c r="Y346" s="1"/>
      <c r="AB346" s="1"/>
      <c r="AD346" s="51"/>
      <c r="AL346"/>
    </row>
    <row r="347" spans="13:38">
      <c r="M347" s="32"/>
      <c r="O347" s="51"/>
      <c r="X347" s="79"/>
      <c r="Y347" s="1"/>
      <c r="AB347" s="1"/>
      <c r="AD347" s="51"/>
      <c r="AL347"/>
    </row>
    <row r="348" spans="13:38">
      <c r="M348" s="32"/>
      <c r="O348" s="51"/>
      <c r="X348" s="79"/>
      <c r="Y348" s="1"/>
      <c r="AB348" s="1"/>
      <c r="AD348" s="51"/>
      <c r="AL348"/>
    </row>
    <row r="349" spans="13:38">
      <c r="M349" s="32"/>
      <c r="O349" s="51"/>
      <c r="X349" s="79"/>
      <c r="Y349" s="1"/>
      <c r="AB349" s="1"/>
      <c r="AD349" s="51"/>
      <c r="AL349"/>
    </row>
    <row r="350" spans="13:38">
      <c r="M350" s="32"/>
      <c r="O350" s="51"/>
      <c r="X350" s="79"/>
      <c r="Y350" s="1"/>
      <c r="AB350" s="1"/>
      <c r="AD350" s="51"/>
      <c r="AL350"/>
    </row>
    <row r="351" spans="13:38">
      <c r="M351" s="32"/>
      <c r="O351" s="51"/>
      <c r="X351" s="79"/>
      <c r="Y351" s="1"/>
      <c r="AB351" s="1"/>
      <c r="AD351" s="51"/>
      <c r="AL351"/>
    </row>
    <row r="352" spans="13:38">
      <c r="M352" s="32"/>
      <c r="O352" s="51"/>
      <c r="X352" s="79"/>
      <c r="Y352" s="1"/>
      <c r="AB352" s="1"/>
      <c r="AD352" s="51"/>
      <c r="AL352"/>
    </row>
    <row r="353" spans="13:38">
      <c r="M353" s="32"/>
      <c r="O353" s="51"/>
      <c r="X353" s="79"/>
      <c r="Y353" s="1"/>
      <c r="AB353" s="1"/>
      <c r="AD353" s="51"/>
      <c r="AL353"/>
    </row>
    <row r="354" spans="13:38">
      <c r="M354" s="32"/>
      <c r="O354" s="51"/>
      <c r="X354" s="79"/>
      <c r="Y354" s="1"/>
      <c r="AB354" s="1"/>
      <c r="AD354" s="51"/>
      <c r="AL354"/>
    </row>
    <row r="355" spans="13:38">
      <c r="M355" s="32"/>
      <c r="O355" s="51"/>
      <c r="X355" s="79"/>
      <c r="Y355" s="1"/>
      <c r="AB355" s="1"/>
      <c r="AD355" s="51"/>
      <c r="AL355"/>
    </row>
    <row r="356" spans="13:38">
      <c r="M356" s="32"/>
      <c r="O356" s="51"/>
      <c r="X356" s="79"/>
      <c r="Y356" s="1"/>
      <c r="AB356" s="1"/>
      <c r="AD356" s="51"/>
      <c r="AL356"/>
    </row>
    <row r="357" spans="13:38">
      <c r="M357" s="32"/>
      <c r="O357" s="51"/>
      <c r="X357" s="79"/>
      <c r="Y357" s="1"/>
      <c r="AB357" s="1"/>
      <c r="AD357" s="51"/>
      <c r="AL357"/>
    </row>
    <row r="358" spans="13:38">
      <c r="M358" s="32"/>
      <c r="O358" s="51"/>
      <c r="X358" s="79"/>
      <c r="Y358" s="1"/>
      <c r="AB358" s="1"/>
      <c r="AD358" s="51"/>
      <c r="AL358"/>
    </row>
    <row r="359" spans="13:38">
      <c r="M359" s="32"/>
      <c r="O359" s="51"/>
      <c r="X359" s="79"/>
      <c r="Y359" s="1"/>
      <c r="AB359" s="1"/>
      <c r="AD359" s="51"/>
      <c r="AL359"/>
    </row>
    <row r="360" spans="13:38">
      <c r="M360" s="32"/>
      <c r="O360" s="51"/>
      <c r="X360" s="79"/>
      <c r="Y360" s="1"/>
      <c r="AB360" s="1"/>
      <c r="AD360" s="51"/>
      <c r="AL360"/>
    </row>
    <row r="361" spans="13:38">
      <c r="M361" s="32"/>
      <c r="O361" s="51"/>
      <c r="X361" s="79"/>
      <c r="Y361" s="1"/>
      <c r="AB361" s="1"/>
      <c r="AD361" s="51"/>
      <c r="AL361"/>
    </row>
    <row r="362" spans="13:38">
      <c r="M362" s="32"/>
      <c r="O362" s="51"/>
      <c r="X362" s="79"/>
      <c r="Y362" s="1"/>
      <c r="AB362" s="1"/>
      <c r="AD362" s="51"/>
      <c r="AL362"/>
    </row>
    <row r="363" spans="13:38">
      <c r="M363" s="32"/>
      <c r="O363" s="51"/>
      <c r="X363" s="79"/>
      <c r="Y363" s="1"/>
      <c r="AB363" s="1"/>
      <c r="AD363" s="51"/>
      <c r="AL363"/>
    </row>
    <row r="364" spans="13:38">
      <c r="M364" s="32"/>
      <c r="O364" s="51"/>
      <c r="X364" s="79"/>
      <c r="Y364" s="1"/>
      <c r="AB364" s="1"/>
      <c r="AD364" s="51"/>
      <c r="AL364"/>
    </row>
    <row r="365" spans="13:38">
      <c r="M365" s="32"/>
      <c r="O365" s="51"/>
      <c r="X365" s="79"/>
      <c r="Y365" s="1"/>
      <c r="AB365" s="1"/>
      <c r="AD365" s="51"/>
      <c r="AL365"/>
    </row>
    <row r="366" spans="13:38">
      <c r="M366" s="32"/>
      <c r="O366" s="51"/>
      <c r="X366" s="79"/>
      <c r="Y366" s="1"/>
      <c r="AB366" s="1"/>
      <c r="AD366" s="51"/>
      <c r="AL366"/>
    </row>
    <row r="367" spans="13:38">
      <c r="M367" s="32"/>
      <c r="O367" s="51"/>
      <c r="X367" s="79"/>
      <c r="Y367" s="1"/>
      <c r="AB367" s="1"/>
      <c r="AD367" s="51"/>
      <c r="AL367"/>
    </row>
    <row r="368" spans="13:38">
      <c r="M368" s="32"/>
      <c r="O368" s="51"/>
      <c r="X368" s="79"/>
      <c r="Y368" s="1"/>
      <c r="AB368" s="1"/>
      <c r="AD368" s="51"/>
      <c r="AL368"/>
    </row>
    <row r="369" spans="13:38">
      <c r="M369" s="32"/>
      <c r="O369" s="51"/>
      <c r="X369" s="79"/>
      <c r="Y369" s="1"/>
      <c r="AB369" s="1"/>
      <c r="AD369" s="51"/>
      <c r="AL369"/>
    </row>
    <row r="370" spans="13:38">
      <c r="M370" s="32"/>
      <c r="O370" s="51"/>
      <c r="X370" s="79"/>
      <c r="Y370" s="1"/>
      <c r="AB370" s="1"/>
      <c r="AD370" s="51"/>
      <c r="AL370"/>
    </row>
    <row r="371" spans="13:38">
      <c r="M371" s="32"/>
      <c r="O371" s="51"/>
      <c r="X371" s="79"/>
      <c r="Y371" s="1"/>
      <c r="AB371" s="1"/>
      <c r="AD371" s="51"/>
      <c r="AL371"/>
    </row>
    <row r="372" spans="13:38">
      <c r="M372" s="32"/>
      <c r="O372" s="51"/>
      <c r="X372" s="79"/>
      <c r="Y372" s="1"/>
      <c r="AB372" s="1"/>
      <c r="AD372" s="51"/>
      <c r="AL372"/>
    </row>
    <row r="373" spans="13:38">
      <c r="M373" s="32"/>
      <c r="O373" s="51"/>
      <c r="X373" s="79"/>
      <c r="Y373" s="1"/>
      <c r="AB373" s="1"/>
      <c r="AD373" s="51"/>
      <c r="AL373"/>
    </row>
    <row r="374" spans="13:38">
      <c r="M374" s="32"/>
      <c r="O374" s="51"/>
      <c r="X374" s="79"/>
      <c r="Y374" s="1"/>
      <c r="AB374" s="1"/>
      <c r="AD374" s="51"/>
      <c r="AL374"/>
    </row>
    <row r="375" spans="13:38">
      <c r="M375" s="32"/>
      <c r="O375" s="51"/>
      <c r="X375" s="79"/>
      <c r="Y375" s="1"/>
      <c r="AB375" s="1"/>
      <c r="AD375" s="51"/>
      <c r="AL375"/>
    </row>
    <row r="376" spans="13:38">
      <c r="M376" s="32"/>
      <c r="O376" s="51"/>
      <c r="X376" s="79"/>
      <c r="Y376" s="1"/>
      <c r="AB376" s="1"/>
      <c r="AD376" s="51"/>
      <c r="AL376"/>
    </row>
    <row r="377" spans="13:38">
      <c r="M377" s="32"/>
      <c r="O377" s="51"/>
      <c r="X377" s="79"/>
      <c r="Y377" s="1"/>
      <c r="AB377" s="1"/>
      <c r="AD377" s="51"/>
      <c r="AL377"/>
    </row>
    <row r="378" spans="13:38">
      <c r="M378" s="32"/>
      <c r="O378" s="51"/>
      <c r="X378" s="79"/>
      <c r="Y378" s="1"/>
      <c r="AB378" s="1"/>
      <c r="AD378" s="51"/>
      <c r="AL378"/>
    </row>
    <row r="379" spans="13:38">
      <c r="M379" s="32"/>
      <c r="O379" s="51"/>
      <c r="X379" s="79"/>
      <c r="Y379" s="1"/>
      <c r="AB379" s="1"/>
      <c r="AD379" s="51"/>
      <c r="AL379"/>
    </row>
    <row r="380" spans="13:38">
      <c r="M380" s="32"/>
      <c r="O380" s="51"/>
      <c r="X380" s="79"/>
      <c r="Y380" s="1"/>
      <c r="AB380" s="1"/>
      <c r="AD380" s="51"/>
      <c r="AL380"/>
    </row>
    <row r="381" spans="13:38">
      <c r="M381" s="32"/>
      <c r="O381" s="51"/>
      <c r="X381" s="79"/>
      <c r="Y381" s="1"/>
      <c r="AB381" s="1"/>
      <c r="AD381" s="51"/>
      <c r="AL381"/>
    </row>
    <row r="382" spans="13:38">
      <c r="M382" s="32"/>
      <c r="O382" s="51"/>
      <c r="X382" s="79"/>
      <c r="Y382" s="1"/>
      <c r="AB382" s="1"/>
      <c r="AD382" s="51"/>
      <c r="AL382"/>
    </row>
    <row r="383" spans="13:38">
      <c r="M383" s="32"/>
      <c r="O383" s="51"/>
      <c r="X383" s="79"/>
      <c r="Y383" s="1"/>
      <c r="AB383" s="1"/>
      <c r="AD383" s="51"/>
      <c r="AL383"/>
    </row>
    <row r="384" spans="13:38">
      <c r="M384" s="32"/>
      <c r="O384" s="51"/>
      <c r="X384" s="79"/>
      <c r="Y384" s="1"/>
      <c r="AB384" s="1"/>
      <c r="AD384" s="51"/>
      <c r="AL384"/>
    </row>
    <row r="385" spans="13:38">
      <c r="M385" s="32"/>
      <c r="O385" s="51"/>
      <c r="X385" s="79"/>
      <c r="Y385" s="1"/>
      <c r="AB385" s="1"/>
      <c r="AD385" s="51"/>
      <c r="AL385"/>
    </row>
    <row r="386" spans="13:38">
      <c r="M386" s="32"/>
      <c r="O386" s="51"/>
      <c r="X386" s="79"/>
      <c r="Y386" s="1"/>
      <c r="AB386" s="1"/>
      <c r="AD386" s="51"/>
      <c r="AL386"/>
    </row>
    <row r="387" spans="13:38">
      <c r="M387" s="32"/>
      <c r="O387" s="51"/>
      <c r="X387" s="79"/>
      <c r="Y387" s="1"/>
      <c r="AB387" s="1"/>
      <c r="AD387" s="51"/>
      <c r="AL387"/>
    </row>
    <row r="388" spans="13:38">
      <c r="M388" s="32"/>
      <c r="O388" s="51"/>
      <c r="X388" s="79"/>
      <c r="Y388" s="1"/>
      <c r="AB388" s="1"/>
      <c r="AD388" s="51"/>
      <c r="AL388"/>
    </row>
    <row r="389" spans="13:38">
      <c r="M389" s="32"/>
      <c r="O389" s="51"/>
      <c r="X389" s="79"/>
      <c r="Y389" s="1"/>
      <c r="AB389" s="1"/>
      <c r="AD389" s="51"/>
      <c r="AL389"/>
    </row>
    <row r="390" spans="13:38">
      <c r="M390" s="32"/>
      <c r="O390" s="51"/>
      <c r="X390" s="79"/>
      <c r="Y390" s="1"/>
      <c r="AB390" s="1"/>
      <c r="AD390" s="51"/>
      <c r="AL390"/>
    </row>
    <row r="391" spans="13:38">
      <c r="M391" s="32"/>
      <c r="O391" s="51"/>
      <c r="X391" s="79"/>
      <c r="Y391" s="1"/>
      <c r="AB391" s="1"/>
      <c r="AD391" s="51"/>
      <c r="AL391"/>
    </row>
    <row r="392" spans="13:38">
      <c r="M392" s="32"/>
      <c r="O392" s="51"/>
      <c r="X392" s="79"/>
      <c r="Y392" s="1"/>
      <c r="AB392" s="1"/>
      <c r="AD392" s="51"/>
      <c r="AL392"/>
    </row>
    <row r="393" spans="13:38">
      <c r="M393" s="32"/>
      <c r="O393" s="51"/>
      <c r="X393" s="79"/>
      <c r="Y393" s="1"/>
      <c r="AB393" s="1"/>
      <c r="AD393" s="51"/>
      <c r="AL393"/>
    </row>
    <row r="394" spans="13:38">
      <c r="M394" s="32"/>
      <c r="O394" s="51"/>
      <c r="X394" s="79"/>
      <c r="Y394" s="1"/>
      <c r="AB394" s="1"/>
      <c r="AD394" s="51"/>
      <c r="AL394"/>
    </row>
    <row r="395" spans="13:38">
      <c r="M395" s="32"/>
      <c r="O395" s="51"/>
      <c r="X395" s="79"/>
      <c r="Y395" s="1"/>
      <c r="AB395" s="1"/>
      <c r="AD395" s="51"/>
      <c r="AL395"/>
    </row>
    <row r="396" spans="13:38">
      <c r="M396" s="32"/>
      <c r="O396" s="51"/>
      <c r="X396" s="79"/>
      <c r="Y396" s="1"/>
      <c r="AB396" s="1"/>
      <c r="AD396" s="51"/>
      <c r="AK396" s="1"/>
    </row>
    <row r="397" spans="13:38">
      <c r="M397" s="32"/>
      <c r="O397" s="51"/>
      <c r="X397" s="79"/>
      <c r="Y397" s="1"/>
      <c r="AB397" s="1"/>
      <c r="AD397" s="51"/>
      <c r="AK397" s="1"/>
    </row>
    <row r="398" spans="13:38">
      <c r="M398" s="32"/>
      <c r="O398" s="51"/>
      <c r="X398" s="79"/>
      <c r="Y398" s="1"/>
      <c r="AB398" s="1"/>
      <c r="AD398" s="51"/>
      <c r="AK398" s="1"/>
    </row>
    <row r="399" spans="13:38">
      <c r="M399" s="32"/>
      <c r="O399" s="51"/>
      <c r="X399" s="79"/>
      <c r="Y399" s="1"/>
      <c r="AB399" s="1"/>
      <c r="AD399" s="51"/>
      <c r="AK399" s="1"/>
    </row>
    <row r="400" spans="13:38">
      <c r="M400" s="32"/>
      <c r="O400" s="51"/>
      <c r="X400" s="79"/>
      <c r="Y400" s="1"/>
      <c r="AB400" s="1"/>
      <c r="AD400" s="51"/>
      <c r="AK400" s="1"/>
    </row>
    <row r="401" spans="13:37">
      <c r="M401" s="32"/>
      <c r="O401" s="51"/>
      <c r="X401" s="79"/>
      <c r="Y401" s="1"/>
      <c r="AB401" s="1"/>
      <c r="AD401" s="51"/>
      <c r="AK401" s="1"/>
    </row>
    <row r="402" spans="13:37">
      <c r="M402" s="32"/>
      <c r="O402" s="51"/>
      <c r="X402" s="79"/>
      <c r="Y402" s="1"/>
      <c r="AB402" s="1"/>
      <c r="AD402" s="51"/>
      <c r="AK402" s="1"/>
    </row>
    <row r="403" spans="13:37">
      <c r="M403" s="32"/>
      <c r="O403" s="51"/>
      <c r="X403" s="79"/>
      <c r="Y403" s="1"/>
      <c r="AB403" s="1"/>
      <c r="AD403" s="51"/>
      <c r="AK403" s="1"/>
    </row>
    <row r="404" spans="13:37">
      <c r="M404" s="32"/>
      <c r="O404" s="51"/>
      <c r="X404" s="79"/>
      <c r="Y404" s="1"/>
      <c r="AB404" s="1"/>
      <c r="AD404" s="51"/>
      <c r="AK404" s="1"/>
    </row>
    <row r="405" spans="13:37">
      <c r="M405" s="32"/>
      <c r="O405" s="51"/>
      <c r="X405" s="79"/>
      <c r="Y405" s="1"/>
      <c r="AB405" s="1"/>
      <c r="AD405" s="51"/>
      <c r="AK405" s="1"/>
    </row>
    <row r="406" spans="13:37">
      <c r="M406" s="32"/>
      <c r="O406" s="51"/>
      <c r="X406" s="79"/>
      <c r="Y406" s="1"/>
      <c r="AB406" s="1"/>
      <c r="AD406" s="51"/>
      <c r="AK406" s="1"/>
    </row>
    <row r="407" spans="13:37">
      <c r="M407" s="32"/>
      <c r="O407" s="51"/>
      <c r="X407" s="79"/>
      <c r="Y407" s="1"/>
      <c r="AB407" s="1"/>
      <c r="AD407" s="51"/>
      <c r="AK407" s="1"/>
    </row>
    <row r="408" spans="13:37">
      <c r="M408" s="32"/>
      <c r="O408" s="51"/>
      <c r="X408" s="79"/>
      <c r="Y408" s="1"/>
      <c r="AB408" s="1"/>
      <c r="AD408" s="51"/>
      <c r="AK408" s="1"/>
    </row>
    <row r="409" spans="13:37">
      <c r="M409" s="32"/>
      <c r="O409" s="51"/>
      <c r="X409" s="79"/>
      <c r="Y409" s="1"/>
      <c r="AB409" s="1"/>
      <c r="AD409" s="51"/>
      <c r="AK409" s="1"/>
    </row>
    <row r="410" spans="13:37">
      <c r="M410" s="32"/>
      <c r="O410" s="51"/>
      <c r="X410" s="79"/>
      <c r="Y410" s="1"/>
      <c r="AB410" s="1"/>
      <c r="AD410" s="51"/>
      <c r="AK410" s="1"/>
    </row>
    <row r="411" spans="13:37">
      <c r="M411" s="32"/>
      <c r="O411" s="51"/>
      <c r="X411" s="79"/>
      <c r="Y411" s="1"/>
      <c r="AB411" s="1"/>
      <c r="AD411" s="51"/>
      <c r="AK411" s="1"/>
    </row>
    <row r="412" spans="13:37">
      <c r="M412" s="32"/>
      <c r="O412" s="51"/>
      <c r="X412" s="79"/>
      <c r="Y412" s="1"/>
      <c r="AB412" s="1"/>
      <c r="AD412" s="51"/>
      <c r="AK412" s="1"/>
    </row>
    <row r="413" spans="13:37">
      <c r="M413" s="32"/>
      <c r="O413" s="51"/>
      <c r="X413" s="79"/>
      <c r="Y413" s="1"/>
      <c r="AB413" s="1"/>
      <c r="AD413" s="51"/>
      <c r="AK413" s="1"/>
    </row>
    <row r="414" spans="13:37">
      <c r="M414" s="32"/>
      <c r="O414" s="51"/>
      <c r="X414" s="79"/>
      <c r="Y414" s="1"/>
      <c r="AB414" s="1"/>
      <c r="AD414" s="51"/>
      <c r="AK414" s="1"/>
    </row>
    <row r="415" spans="13:37">
      <c r="M415" s="32"/>
      <c r="O415" s="51"/>
      <c r="X415" s="79"/>
      <c r="Y415" s="1"/>
      <c r="AB415" s="1"/>
      <c r="AD415" s="51"/>
    </row>
    <row r="416" spans="13:37">
      <c r="M416" s="32"/>
      <c r="O416" s="51"/>
      <c r="X416" s="79"/>
      <c r="Y416" s="1"/>
      <c r="AB416" s="1"/>
      <c r="AD416" s="51"/>
    </row>
    <row r="417" spans="13:36">
      <c r="M417" s="32"/>
      <c r="O417" s="51"/>
      <c r="X417" s="79"/>
      <c r="Y417" s="1"/>
      <c r="AB417" s="1"/>
      <c r="AD417" s="51"/>
    </row>
    <row r="418" spans="13:36">
      <c r="M418" s="32"/>
      <c r="O418" s="51"/>
      <c r="X418" s="79"/>
      <c r="Y418" s="1"/>
      <c r="AB418" s="1"/>
      <c r="AD418" s="51"/>
    </row>
    <row r="419" spans="13:36">
      <c r="M419" s="32"/>
      <c r="O419" s="51"/>
      <c r="X419" s="79"/>
      <c r="Y419" s="1"/>
      <c r="AB419" s="1"/>
      <c r="AD419" s="51"/>
    </row>
    <row r="420" spans="13:36">
      <c r="M420" s="32"/>
      <c r="O420" s="51"/>
      <c r="X420" s="79"/>
      <c r="Y420" s="1"/>
      <c r="AB420" s="1"/>
      <c r="AD420" s="51"/>
    </row>
    <row r="421" spans="13:36">
      <c r="M421" s="32"/>
      <c r="O421" s="51"/>
      <c r="X421" s="79"/>
      <c r="Y421" s="1"/>
      <c r="AB421" s="1"/>
      <c r="AD421" s="51"/>
    </row>
    <row r="422" spans="13:36">
      <c r="M422" s="32"/>
      <c r="O422" s="51"/>
      <c r="X422" s="79"/>
      <c r="Y422" s="1"/>
      <c r="AB422" s="1"/>
      <c r="AD422" s="51"/>
    </row>
    <row r="423" spans="13:36">
      <c r="M423" s="32"/>
      <c r="O423" s="51"/>
      <c r="X423" s="79"/>
      <c r="Y423" s="1"/>
      <c r="AB423" s="1"/>
      <c r="AD423" s="51"/>
    </row>
    <row r="424" spans="13:36">
      <c r="M424" s="32"/>
      <c r="O424" s="51"/>
      <c r="X424" s="79"/>
      <c r="Y424" s="1"/>
      <c r="AB424" s="1"/>
      <c r="AD424" s="51"/>
    </row>
    <row r="425" spans="13:36">
      <c r="M425" s="32"/>
      <c r="O425" s="51"/>
      <c r="X425" s="79"/>
      <c r="Y425" s="1"/>
      <c r="AB425" s="1"/>
      <c r="AD425" s="51"/>
    </row>
    <row r="426" spans="13:36">
      <c r="M426" s="32"/>
      <c r="O426" s="51"/>
      <c r="X426" s="79"/>
      <c r="Y426" s="1"/>
      <c r="AB426" s="1"/>
      <c r="AD426" s="51"/>
    </row>
    <row r="427" spans="13:36">
      <c r="M427" s="32"/>
      <c r="O427" s="51"/>
      <c r="X427" s="79"/>
      <c r="Y427" s="1"/>
      <c r="AB427" s="1"/>
      <c r="AC427" s="1"/>
      <c r="AD427" s="51"/>
      <c r="AE427" s="1"/>
      <c r="AF427" s="1"/>
      <c r="AG427" s="1"/>
      <c r="AH427" s="1"/>
      <c r="AI427" s="1"/>
      <c r="AJ427" s="1"/>
    </row>
    <row r="428" spans="13:36">
      <c r="M428" s="32"/>
      <c r="O428" s="51"/>
      <c r="X428" s="79"/>
      <c r="Y428" s="1"/>
      <c r="AB428" s="1"/>
      <c r="AC428" s="1"/>
      <c r="AD428" s="51"/>
      <c r="AE428" s="1"/>
      <c r="AF428" s="1"/>
      <c r="AG428" s="1"/>
      <c r="AH428" s="1"/>
      <c r="AI428" s="1"/>
      <c r="AJ428" s="1"/>
    </row>
    <row r="429" spans="13:36">
      <c r="M429" s="32"/>
      <c r="O429" s="51"/>
      <c r="X429" s="79"/>
      <c r="Y429" s="1"/>
      <c r="AB429" s="1"/>
      <c r="AC429" s="1"/>
      <c r="AD429" s="51"/>
      <c r="AE429" s="1"/>
      <c r="AF429" s="1"/>
      <c r="AG429" s="1"/>
      <c r="AH429" s="1"/>
      <c r="AI429" s="1"/>
      <c r="AJ429" s="1"/>
    </row>
    <row r="430" spans="13:36">
      <c r="M430" s="32"/>
      <c r="O430" s="51"/>
      <c r="X430" s="79"/>
      <c r="Y430" s="1"/>
      <c r="AB430" s="1"/>
      <c r="AC430" s="1"/>
      <c r="AD430" s="51"/>
      <c r="AE430" s="1"/>
      <c r="AF430" s="1"/>
      <c r="AG430" s="1"/>
      <c r="AH430" s="1"/>
      <c r="AI430" s="1"/>
      <c r="AJ430" s="1"/>
    </row>
    <row r="431" spans="13:36">
      <c r="M431" s="32"/>
      <c r="O431" s="51"/>
      <c r="X431" s="79"/>
      <c r="Y431" s="1"/>
      <c r="AB431" s="1"/>
      <c r="AC431" s="1"/>
      <c r="AD431" s="51"/>
      <c r="AE431" s="1"/>
      <c r="AF431" s="1"/>
      <c r="AG431" s="1"/>
      <c r="AH431" s="1"/>
      <c r="AI431" s="1"/>
      <c r="AJ431" s="1"/>
    </row>
    <row r="432" spans="13:36">
      <c r="M432" s="32"/>
      <c r="O432" s="51"/>
      <c r="X432" s="79"/>
      <c r="Y432" s="1"/>
      <c r="AB432" s="1"/>
      <c r="AC432" s="52"/>
      <c r="AD432" s="51"/>
      <c r="AE432" s="1"/>
      <c r="AF432" s="1"/>
      <c r="AG432" s="1"/>
      <c r="AH432" s="1"/>
      <c r="AI432" s="1"/>
      <c r="AJ432" s="1"/>
    </row>
    <row r="433" spans="13:36">
      <c r="M433" s="32"/>
      <c r="O433" s="51"/>
      <c r="X433" s="79"/>
      <c r="Y433" s="1"/>
      <c r="AB433" s="1"/>
      <c r="AC433" s="52"/>
      <c r="AD433" s="51"/>
      <c r="AE433" s="1"/>
      <c r="AF433" s="1"/>
      <c r="AG433" s="1"/>
      <c r="AH433" s="1"/>
      <c r="AI433" s="1"/>
      <c r="AJ433" s="1"/>
    </row>
    <row r="434" spans="13:36">
      <c r="M434" s="32"/>
      <c r="O434" s="51"/>
      <c r="X434" s="79"/>
      <c r="Y434" s="1"/>
      <c r="AB434" s="1"/>
      <c r="AC434" s="52"/>
      <c r="AD434" s="51"/>
      <c r="AE434" s="1"/>
      <c r="AF434" s="1"/>
      <c r="AG434" s="1"/>
      <c r="AH434" s="1"/>
      <c r="AI434" s="1"/>
      <c r="AJ434" s="1"/>
    </row>
    <row r="435" spans="13:36">
      <c r="M435" s="32"/>
      <c r="O435" s="51"/>
      <c r="X435" s="79"/>
      <c r="Y435" s="1"/>
      <c r="AB435" s="1"/>
      <c r="AC435" s="52"/>
      <c r="AD435" s="51"/>
      <c r="AE435" s="1"/>
      <c r="AF435" s="1"/>
      <c r="AG435" s="1"/>
      <c r="AH435" s="1"/>
      <c r="AI435" s="1"/>
      <c r="AJ435" s="1"/>
    </row>
    <row r="436" spans="13:36">
      <c r="M436" s="32"/>
      <c r="O436" s="51"/>
      <c r="X436" s="79"/>
      <c r="Y436" s="1"/>
      <c r="AB436" s="1"/>
      <c r="AC436" s="52"/>
      <c r="AD436" s="51"/>
      <c r="AE436" s="1"/>
      <c r="AF436" s="1"/>
      <c r="AG436" s="1"/>
      <c r="AH436" s="1"/>
      <c r="AI436" s="1"/>
      <c r="AJ436" s="1"/>
    </row>
    <row r="437" spans="13:36">
      <c r="M437" s="32"/>
      <c r="O437" s="51"/>
      <c r="X437" s="79"/>
      <c r="Y437" s="1"/>
      <c r="AB437" s="1"/>
      <c r="AC437" s="52"/>
      <c r="AD437" s="51"/>
      <c r="AE437" s="1"/>
      <c r="AF437" s="1"/>
      <c r="AG437" s="1"/>
      <c r="AH437" s="1"/>
      <c r="AI437" s="1"/>
      <c r="AJ437" s="1"/>
    </row>
    <row r="438" spans="13:36">
      <c r="M438" s="32"/>
      <c r="O438" s="51"/>
      <c r="X438" s="79"/>
      <c r="Y438" s="1"/>
      <c r="AB438" s="1"/>
      <c r="AC438" s="52"/>
      <c r="AD438" s="51"/>
      <c r="AE438" s="1"/>
      <c r="AF438" s="1"/>
      <c r="AG438" s="1"/>
      <c r="AH438" s="1"/>
      <c r="AI438" s="1"/>
      <c r="AJ438" s="1"/>
    </row>
    <row r="439" spans="13:36">
      <c r="M439" s="32"/>
      <c r="O439" s="51"/>
      <c r="X439" s="79"/>
      <c r="Y439" s="1"/>
      <c r="AB439" s="1"/>
      <c r="AC439" s="52"/>
      <c r="AD439" s="51"/>
      <c r="AE439" s="1"/>
      <c r="AF439" s="1"/>
      <c r="AG439" s="1"/>
      <c r="AH439" s="1"/>
      <c r="AI439" s="1"/>
      <c r="AJ439" s="1"/>
    </row>
    <row r="440" spans="13:36">
      <c r="M440" s="32"/>
      <c r="O440" s="51"/>
      <c r="X440" s="79"/>
      <c r="Y440" s="1"/>
      <c r="AB440" s="1"/>
      <c r="AC440" s="52"/>
      <c r="AD440" s="51"/>
      <c r="AE440" s="1"/>
      <c r="AF440" s="1"/>
      <c r="AG440" s="1"/>
      <c r="AH440" s="1"/>
      <c r="AI440" s="1"/>
      <c r="AJ440" s="1"/>
    </row>
    <row r="441" spans="13:36">
      <c r="M441" s="32"/>
      <c r="O441" s="51"/>
      <c r="X441" s="79"/>
      <c r="Y441" s="1"/>
      <c r="AB441" s="1"/>
      <c r="AC441" s="52"/>
      <c r="AD441" s="1"/>
      <c r="AE441" s="1"/>
      <c r="AF441" s="1"/>
      <c r="AG441" s="1"/>
      <c r="AH441" s="1"/>
      <c r="AI441" s="1"/>
      <c r="AJ441" s="1"/>
    </row>
    <row r="442" spans="13:36">
      <c r="M442" s="32"/>
      <c r="O442" s="51"/>
      <c r="X442" s="79"/>
      <c r="Y442" s="1"/>
      <c r="AB442" s="1"/>
      <c r="AC442" s="52"/>
      <c r="AD442" s="1"/>
      <c r="AE442" s="1"/>
      <c r="AF442" s="1"/>
      <c r="AG442" s="1"/>
      <c r="AH442" s="1"/>
      <c r="AI442" s="1"/>
      <c r="AJ442" s="1"/>
    </row>
    <row r="443" spans="13:36">
      <c r="M443" s="32"/>
      <c r="O443" s="51"/>
      <c r="X443" s="79"/>
      <c r="Y443" s="1"/>
      <c r="AB443" s="1"/>
      <c r="AC443" s="52"/>
      <c r="AD443" s="1"/>
      <c r="AE443" s="1"/>
      <c r="AF443" s="1"/>
      <c r="AG443" s="1"/>
      <c r="AH443" s="1"/>
      <c r="AI443" s="1"/>
      <c r="AJ443" s="1"/>
    </row>
    <row r="444" spans="13:36">
      <c r="M444" s="32"/>
      <c r="O444" s="51"/>
      <c r="X444" s="79"/>
      <c r="Y444" s="1"/>
      <c r="AB444" s="1"/>
      <c r="AC444" s="52"/>
      <c r="AD444" s="1"/>
      <c r="AE444" s="1"/>
      <c r="AF444" s="1"/>
      <c r="AG444" s="1"/>
      <c r="AH444" s="1"/>
      <c r="AI444" s="1"/>
      <c r="AJ444" s="1"/>
    </row>
    <row r="445" spans="13:36">
      <c r="M445" s="32"/>
      <c r="O445" s="51"/>
      <c r="X445" s="79"/>
      <c r="Y445" s="1"/>
      <c r="AB445" s="1"/>
      <c r="AC445" s="52"/>
      <c r="AD445" s="1"/>
      <c r="AE445" s="1"/>
      <c r="AF445" s="1"/>
      <c r="AG445" s="1"/>
      <c r="AH445" s="1"/>
      <c r="AI445" s="1"/>
      <c r="AJ445" s="1"/>
    </row>
    <row r="446" spans="13:36">
      <c r="M446" s="32"/>
      <c r="N446" s="32"/>
      <c r="O446" s="118"/>
      <c r="P446" s="118"/>
      <c r="Q446" s="118"/>
      <c r="R446" s="32"/>
      <c r="S446" s="118"/>
      <c r="T446" s="32"/>
      <c r="U446" s="32"/>
      <c r="V446" s="118"/>
      <c r="W446" s="32"/>
      <c r="AA446" s="118"/>
    </row>
    <row r="447" spans="13:36">
      <c r="N447" s="32"/>
      <c r="O447" s="118"/>
      <c r="P447" s="118"/>
      <c r="Q447" s="118"/>
      <c r="R447" s="32"/>
      <c r="S447" s="118"/>
      <c r="T447" s="32"/>
      <c r="U447" s="32"/>
      <c r="V447" s="118"/>
      <c r="W447" s="32"/>
      <c r="AA447" s="118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0A45A-531A-4383-87FD-CC219BD8BF0D}">
  <sheetPr transitionEvaluation="1"/>
  <dimension ref="A1:CL301"/>
  <sheetViews>
    <sheetView defaultGridColor="0" colorId="22" zoomScale="92" zoomScaleNormal="92" workbookViewId="0">
      <selection activeCell="B29" sqref="B29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2.81640625" customWidth="1"/>
    <col min="6" max="6" width="6.90625" customWidth="1"/>
    <col min="7" max="7" width="5.08984375" customWidth="1"/>
    <col min="8" max="8" width="7.6328125" style="301" customWidth="1"/>
    <col min="9" max="9" width="6.90625" customWidth="1"/>
    <col min="10" max="10" width="8.36328125" style="301" customWidth="1"/>
    <col min="11" max="11" width="6.90625" style="100" customWidth="1"/>
    <col min="12" max="12" width="4.54296875" customWidth="1"/>
    <col min="13" max="13" width="6" style="100" customWidth="1"/>
    <col min="14" max="14" width="7.54296875" customWidth="1"/>
    <col min="15" max="15" width="5.08984375" customWidth="1"/>
    <col min="16" max="16" width="6.81640625" style="100" customWidth="1"/>
    <col min="17" max="17" width="4.54296875" customWidth="1"/>
    <col min="18" max="18" width="6.6328125" customWidth="1"/>
    <col min="19" max="19" width="8" customWidth="1"/>
    <col min="20" max="20" width="7.90625" style="10" customWidth="1"/>
    <col min="21" max="21" width="1.54296875" style="10" customWidth="1"/>
    <col min="22" max="22" width="5.6328125" style="10" customWidth="1"/>
    <col min="23" max="23" width="2" style="10" customWidth="1"/>
    <col min="24" max="24" width="6.54296875" style="10" customWidth="1"/>
    <col min="25" max="25" width="3.1796875" style="10" customWidth="1"/>
    <col min="26" max="26" width="7.90625" customWidth="1"/>
    <col min="27" max="27" width="7.1796875" customWidth="1"/>
    <col min="28" max="28" width="3" customWidth="1"/>
    <col min="29" max="29" width="5.6328125" customWidth="1"/>
    <col min="30" max="30" width="6.36328125" customWidth="1"/>
    <col min="31" max="31" width="8.08984375" customWidth="1"/>
    <col min="32" max="32" width="7" customWidth="1"/>
    <col min="33" max="33" width="6.1796875" customWidth="1"/>
    <col min="34" max="34" width="5.90625" customWidth="1"/>
    <col min="35" max="35" width="8.08984375" customWidth="1"/>
    <col min="36" max="36" width="6.36328125" customWidth="1"/>
    <col min="37" max="37" width="5.81640625" customWidth="1"/>
    <col min="38" max="38" width="6.08984375" customWidth="1"/>
    <col min="39" max="39" width="7.90625" customWidth="1"/>
    <col min="40" max="40" width="5.81640625" style="1" customWidth="1"/>
    <col min="41" max="41" width="10.1796875" customWidth="1"/>
    <col min="42" max="42" width="8.36328125" style="1" customWidth="1"/>
    <col min="43" max="43" width="8.54296875" style="10" customWidth="1"/>
    <col min="44" max="44" width="7.90625" style="1" customWidth="1"/>
    <col min="45" max="45" width="6.90625" style="1" customWidth="1"/>
    <col min="46" max="46" width="8" style="1" customWidth="1"/>
    <col min="47" max="47" width="6.54296875" style="1" customWidth="1"/>
    <col min="48" max="48" width="8.08984375" style="1" customWidth="1"/>
    <col min="49" max="49" width="7" style="1" customWidth="1"/>
    <col min="50" max="50" width="11.08984375" style="1" customWidth="1"/>
    <col min="51" max="51" width="10.54296875" style="1" customWidth="1"/>
    <col min="52" max="52" width="10.08984375" style="1" customWidth="1"/>
    <col min="53" max="53" width="7.90625" style="1" customWidth="1"/>
    <col min="54" max="54" width="7.54296875" style="1" customWidth="1"/>
    <col min="55" max="55" width="12.08984375" style="100" customWidth="1"/>
    <col min="56" max="56" width="13.90625" customWidth="1"/>
    <col min="57" max="58" width="7.90625" customWidth="1"/>
    <col min="59" max="59" width="8.08984375" customWidth="1"/>
    <col min="60" max="60" width="8.54296875" customWidth="1"/>
    <col min="61" max="61" width="8" customWidth="1"/>
    <col min="62" max="62" width="6.453125" customWidth="1"/>
    <col min="63" max="63" width="8.08984375" customWidth="1"/>
    <col min="64" max="64" width="7.54296875" customWidth="1"/>
    <col min="65" max="65" width="8.36328125" customWidth="1"/>
    <col min="66" max="66" width="9.453125" customWidth="1"/>
    <col min="67" max="68" width="8.36328125" customWidth="1"/>
    <col min="69" max="69" width="8.90625" customWidth="1"/>
    <col min="70" max="70" width="8.36328125" customWidth="1"/>
    <col min="71" max="71" width="7.90625" customWidth="1"/>
    <col min="72" max="72" width="8" customWidth="1"/>
    <col min="73" max="74" width="9.90625" customWidth="1"/>
    <col min="75" max="75" width="9.08984375" customWidth="1"/>
    <col min="76" max="76" width="8.36328125" customWidth="1"/>
    <col min="77" max="77" width="8.6328125" customWidth="1"/>
    <col min="78" max="78" width="8.90625" customWidth="1"/>
    <col min="79" max="79" width="8.08984375" customWidth="1"/>
    <col min="80" max="80" width="8.6328125" customWidth="1"/>
    <col min="81" max="82" width="9.90625" customWidth="1"/>
    <col min="83" max="83" width="8.08984375" customWidth="1"/>
    <col min="84" max="84" width="8" customWidth="1"/>
    <col min="85" max="85" width="8.08984375" customWidth="1"/>
    <col min="86" max="86" width="11.08984375" customWidth="1"/>
    <col min="87" max="87" width="7.6328125" customWidth="1"/>
    <col min="88" max="88" width="8.08984375" customWidth="1"/>
    <col min="89" max="89" width="7.90625" customWidth="1"/>
    <col min="90" max="90" width="8.90625" customWidth="1"/>
    <col min="91" max="91" width="6.90625" customWidth="1"/>
    <col min="92" max="92" width="6.6328125" customWidth="1"/>
    <col min="93" max="94" width="8.08984375" customWidth="1"/>
    <col min="95" max="95" width="9.36328125" customWidth="1"/>
    <col min="96" max="96" width="10.08984375" customWidth="1"/>
    <col min="97" max="97" width="10.90625" customWidth="1"/>
    <col min="98" max="101" width="8.08984375" customWidth="1"/>
    <col min="102" max="102" width="8.36328125" customWidth="1"/>
    <col min="103" max="103" width="11.08984375" customWidth="1"/>
    <col min="104" max="104" width="8.08984375" customWidth="1"/>
    <col min="105" max="105" width="6.36328125" customWidth="1"/>
    <col min="106" max="106" width="7.453125" customWidth="1"/>
    <col min="107" max="107" width="7.6328125" customWidth="1"/>
    <col min="108" max="109" width="7.90625" customWidth="1"/>
    <col min="110" max="110" width="8" customWidth="1"/>
    <col min="111" max="111" width="7.6328125" customWidth="1"/>
    <col min="112" max="112" width="7.90625" customWidth="1"/>
    <col min="113" max="113" width="8.08984375" customWidth="1"/>
    <col min="114" max="114" width="7.54296875" customWidth="1"/>
    <col min="115" max="115" width="7.90625" customWidth="1"/>
    <col min="116" max="116" width="7.6328125" customWidth="1"/>
    <col min="117" max="117" width="7.90625" customWidth="1"/>
    <col min="118" max="118" width="7.54296875" customWidth="1"/>
    <col min="119" max="119" width="7.90625" customWidth="1"/>
    <col min="120" max="120" width="9.90625" customWidth="1"/>
    <col min="121" max="121" width="7.08984375" customWidth="1"/>
    <col min="122" max="122" width="8.08984375" customWidth="1"/>
    <col min="123" max="123" width="8.54296875" customWidth="1"/>
    <col min="124" max="124" width="9.90625" customWidth="1"/>
    <col min="125" max="125" width="8.36328125" customWidth="1"/>
    <col min="126" max="126" width="10.54296875" customWidth="1"/>
    <col min="127" max="127" width="7.90625" customWidth="1"/>
    <col min="128" max="128" width="8.08984375" customWidth="1"/>
    <col min="129" max="131" width="9.90625" customWidth="1"/>
    <col min="132" max="132" width="8.36328125" customWidth="1"/>
    <col min="133" max="133" width="8.6328125" customWidth="1"/>
    <col min="134" max="134" width="8.54296875" customWidth="1"/>
    <col min="135" max="135" width="8.6328125" customWidth="1"/>
    <col min="136" max="136" width="8.36328125" customWidth="1"/>
    <col min="137" max="137" width="10.6328125" customWidth="1"/>
    <col min="138" max="138" width="9.90625" customWidth="1"/>
    <col min="139" max="139" width="7.54296875" customWidth="1"/>
    <col min="140" max="140" width="8.54296875" customWidth="1"/>
    <col min="141" max="142" width="7.90625" customWidth="1"/>
    <col min="143" max="145" width="8.36328125" customWidth="1"/>
    <col min="146" max="147" width="8.08984375" customWidth="1"/>
    <col min="148" max="149" width="8.36328125" customWidth="1"/>
    <col min="150" max="150" width="8.54296875" customWidth="1"/>
    <col min="151" max="151" width="8.36328125" customWidth="1"/>
    <col min="152" max="152" width="8.6328125" customWidth="1"/>
    <col min="153" max="154" width="9.90625" customWidth="1"/>
    <col min="155" max="155" width="8.08984375" customWidth="1"/>
    <col min="156" max="156" width="8.54296875" customWidth="1"/>
    <col min="157" max="157" width="7.54296875" customWidth="1"/>
    <col min="158" max="158" width="8.08984375" customWidth="1"/>
    <col min="159" max="159" width="7.90625" customWidth="1"/>
    <col min="160" max="160" width="8.36328125" customWidth="1"/>
    <col min="161" max="161" width="8.08984375" customWidth="1"/>
    <col min="162" max="162" width="9.90625" customWidth="1"/>
    <col min="163" max="163" width="8" customWidth="1"/>
    <col min="164" max="164" width="7.90625" customWidth="1"/>
    <col min="165" max="165" width="8.90625" customWidth="1"/>
    <col min="166" max="166" width="8" customWidth="1"/>
    <col min="167" max="167" width="8.90625" customWidth="1"/>
    <col min="168" max="168" width="7.08984375" customWidth="1"/>
    <col min="169" max="169" width="9" customWidth="1"/>
    <col min="170" max="170" width="8.08984375" customWidth="1"/>
    <col min="171" max="171" width="10.36328125" customWidth="1"/>
    <col min="172" max="173" width="7.90625" customWidth="1"/>
    <col min="174" max="174" width="8.6328125" customWidth="1"/>
    <col min="175" max="175" width="8.90625" customWidth="1"/>
    <col min="176" max="176" width="8.6328125" customWidth="1"/>
    <col min="177" max="178" width="8.08984375" customWidth="1"/>
    <col min="179" max="179" width="7.54296875" customWidth="1"/>
    <col min="180" max="182" width="8.08984375" customWidth="1"/>
    <col min="183" max="183" width="8.6328125" customWidth="1"/>
    <col min="184" max="184" width="7.90625" customWidth="1"/>
    <col min="185" max="186" width="8.08984375" customWidth="1"/>
    <col min="187" max="187" width="7.90625" customWidth="1"/>
    <col min="190" max="190" width="8" customWidth="1"/>
    <col min="191" max="191" width="8.08984375" customWidth="1"/>
    <col min="192" max="192" width="8" customWidth="1"/>
    <col min="193" max="194" width="8.08984375" customWidth="1"/>
    <col min="195" max="197" width="7.90625" customWidth="1"/>
    <col min="198" max="198" width="8.08984375" customWidth="1"/>
    <col min="199" max="201" width="7.90625" customWidth="1"/>
    <col min="202" max="202" width="6.6328125" customWidth="1"/>
    <col min="203" max="203" width="8.36328125" customWidth="1"/>
    <col min="204" max="204" width="8" customWidth="1"/>
  </cols>
  <sheetData>
    <row r="1" spans="1:55">
      <c r="A1" s="28"/>
      <c r="B1" s="28"/>
      <c r="C1" s="28"/>
      <c r="D1" s="28"/>
      <c r="E1" s="28"/>
      <c r="F1" s="28"/>
      <c r="G1" s="28"/>
      <c r="H1" s="295"/>
      <c r="I1" s="28"/>
      <c r="J1" s="295"/>
      <c r="K1" s="106"/>
      <c r="L1" s="28"/>
      <c r="M1" s="106"/>
      <c r="N1" s="28"/>
      <c r="O1" s="28"/>
      <c r="P1" s="106"/>
      <c r="Q1" s="28"/>
      <c r="R1" s="28"/>
      <c r="S1" s="28"/>
      <c r="T1" s="73"/>
      <c r="U1" s="73"/>
      <c r="V1" s="73"/>
      <c r="W1" s="73"/>
      <c r="X1" s="73"/>
      <c r="Y1" s="73"/>
      <c r="Z1" s="28"/>
      <c r="AA1" s="28"/>
      <c r="AB1" s="28"/>
      <c r="AN1"/>
      <c r="AP1"/>
      <c r="AQ1"/>
      <c r="AR1"/>
      <c r="AS1"/>
      <c r="AT1"/>
      <c r="AU1"/>
      <c r="AV1"/>
      <c r="AW1"/>
      <c r="AX1"/>
      <c r="AY1"/>
      <c r="AZ1"/>
      <c r="BA1"/>
      <c r="BB1"/>
      <c r="BC1"/>
    </row>
    <row r="2" spans="1:55" ht="29.4">
      <c r="A2" s="28"/>
      <c r="B2" s="130" t="s">
        <v>605</v>
      </c>
      <c r="C2" s="129"/>
      <c r="D2" s="28"/>
      <c r="E2" s="28"/>
      <c r="F2" s="28"/>
      <c r="G2" s="28"/>
      <c r="H2" s="295"/>
      <c r="I2" s="28"/>
      <c r="J2" s="295"/>
      <c r="K2" s="106"/>
      <c r="L2" s="28"/>
      <c r="M2" s="106"/>
      <c r="N2" s="28"/>
      <c r="O2" s="28"/>
      <c r="P2" s="106"/>
      <c r="Q2" s="28"/>
      <c r="R2" s="28"/>
      <c r="S2" s="28"/>
      <c r="T2" s="73"/>
      <c r="U2" s="73"/>
      <c r="V2" s="73"/>
      <c r="W2" s="73"/>
      <c r="X2" s="73"/>
      <c r="Y2" s="73"/>
      <c r="Z2" s="28"/>
      <c r="AA2" s="28"/>
      <c r="AB2" s="28"/>
      <c r="AN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29.4">
      <c r="A3" s="28"/>
      <c r="B3" s="130"/>
      <c r="C3" s="129"/>
      <c r="D3" s="28"/>
      <c r="E3" s="28"/>
      <c r="F3" s="28"/>
      <c r="G3" s="28"/>
      <c r="H3" s="295"/>
      <c r="I3" s="28"/>
      <c r="J3" s="295"/>
      <c r="K3" s="106"/>
      <c r="L3" s="28"/>
      <c r="M3" s="106"/>
      <c r="N3" s="28"/>
      <c r="O3" s="28"/>
      <c r="P3" s="106"/>
      <c r="Q3" s="28"/>
      <c r="R3" s="28"/>
      <c r="S3" s="28"/>
      <c r="T3" s="73"/>
      <c r="U3" s="73"/>
      <c r="V3" s="73"/>
      <c r="W3" s="73"/>
      <c r="X3" s="73"/>
      <c r="Y3" s="73"/>
      <c r="Z3" s="28"/>
      <c r="AA3" s="28"/>
      <c r="AB3" s="28"/>
      <c r="AN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ht="28.2">
      <c r="A4" s="28"/>
      <c r="B4" s="28"/>
      <c r="C4" s="28"/>
      <c r="D4" s="135" t="s">
        <v>369</v>
      </c>
      <c r="E4" s="135"/>
      <c r="F4" s="135"/>
      <c r="G4" s="137">
        <f>+År!O2</f>
        <v>52</v>
      </c>
      <c r="H4" s="370"/>
      <c r="I4" s="135"/>
      <c r="J4" s="370"/>
      <c r="K4" s="154" t="s">
        <v>429</v>
      </c>
      <c r="L4" s="138"/>
      <c r="M4" s="154"/>
      <c r="N4" s="129" t="str">
        <f>+År!B2</f>
        <v>GRIS</v>
      </c>
      <c r="O4" s="157"/>
      <c r="P4" s="138"/>
      <c r="Q4" s="154" t="s">
        <v>370</v>
      </c>
      <c r="R4" s="154"/>
      <c r="S4" s="194"/>
      <c r="T4" s="394">
        <f>SUM(H22:H23)</f>
        <v>1479251</v>
      </c>
      <c r="U4" s="395"/>
      <c r="V4" s="396"/>
      <c r="W4" s="396"/>
      <c r="X4" s="28"/>
      <c r="Y4" s="28"/>
      <c r="Z4" s="28"/>
      <c r="AA4" s="28"/>
      <c r="AB4" s="28"/>
      <c r="AN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>
      <c r="A5" s="28"/>
      <c r="B5" s="28"/>
      <c r="C5" s="28"/>
      <c r="D5" s="28"/>
      <c r="E5" s="28"/>
      <c r="F5" s="28"/>
      <c r="G5" s="28"/>
      <c r="H5" s="295"/>
      <c r="I5" s="28"/>
      <c r="J5" s="295"/>
      <c r="K5" s="106"/>
      <c r="L5" s="28"/>
      <c r="M5" s="106"/>
      <c r="N5" s="28"/>
      <c r="O5" s="28"/>
      <c r="P5" s="106"/>
      <c r="Q5" s="28"/>
      <c r="R5" s="28"/>
      <c r="S5" s="28"/>
      <c r="T5" s="73"/>
      <c r="U5" s="73"/>
      <c r="V5" s="73"/>
      <c r="W5" s="73"/>
      <c r="X5" s="73"/>
      <c r="Y5" s="73"/>
      <c r="Z5" s="28"/>
      <c r="AA5" s="28"/>
      <c r="AB5" s="28"/>
      <c r="AN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ht="15.6">
      <c r="A6" s="28"/>
      <c r="B6" s="28"/>
      <c r="C6" s="28"/>
      <c r="D6" s="28"/>
      <c r="E6" s="28"/>
      <c r="F6" s="28"/>
      <c r="G6" s="28"/>
      <c r="H6" s="295"/>
      <c r="I6" s="28"/>
      <c r="J6" s="295"/>
      <c r="K6" s="106"/>
      <c r="L6" s="28"/>
      <c r="M6" s="106"/>
      <c r="N6" s="28"/>
      <c r="O6" s="28"/>
      <c r="P6" s="106"/>
      <c r="Q6" s="28"/>
      <c r="R6" s="28"/>
      <c r="S6" s="28"/>
      <c r="T6" s="74" t="s">
        <v>455</v>
      </c>
      <c r="U6" s="74"/>
      <c r="V6" s="74"/>
      <c r="W6" s="74"/>
      <c r="X6" s="74" t="s">
        <v>3</v>
      </c>
      <c r="Y6" s="74"/>
      <c r="Z6" s="28"/>
      <c r="AA6" s="28"/>
      <c r="AB6" s="28"/>
      <c r="AN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ht="15.6">
      <c r="A7" s="28"/>
      <c r="B7" s="34"/>
      <c r="C7" s="34"/>
      <c r="D7" s="34"/>
      <c r="E7" s="34"/>
      <c r="F7" s="34" t="s">
        <v>3</v>
      </c>
      <c r="G7" s="80"/>
      <c r="H7" s="308"/>
      <c r="I7" s="80"/>
      <c r="J7" s="308" t="s">
        <v>3</v>
      </c>
      <c r="K7" s="98"/>
      <c r="L7" s="80"/>
      <c r="M7" s="98"/>
      <c r="N7" s="80"/>
      <c r="O7" s="80"/>
      <c r="P7" s="98" t="s">
        <v>14</v>
      </c>
      <c r="Q7" s="80"/>
      <c r="R7" s="80" t="s">
        <v>388</v>
      </c>
      <c r="S7" s="80" t="s">
        <v>2</v>
      </c>
      <c r="T7" s="74" t="s">
        <v>456</v>
      </c>
      <c r="U7" s="74"/>
      <c r="V7" s="74"/>
      <c r="W7" s="74"/>
      <c r="X7" s="74" t="s">
        <v>419</v>
      </c>
      <c r="Y7" s="74"/>
      <c r="Z7" s="80"/>
      <c r="AA7" s="80" t="s">
        <v>14</v>
      </c>
      <c r="AB7" s="28"/>
      <c r="AN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ht="15.6">
      <c r="A8" s="28"/>
      <c r="B8" s="34" t="s">
        <v>593</v>
      </c>
      <c r="C8" s="34"/>
      <c r="D8" s="34"/>
      <c r="E8" s="34"/>
      <c r="F8" s="34" t="s">
        <v>436</v>
      </c>
      <c r="G8" s="124"/>
      <c r="H8" s="308" t="s">
        <v>3</v>
      </c>
      <c r="I8" s="124"/>
      <c r="J8" s="308" t="s">
        <v>394</v>
      </c>
      <c r="K8" s="98" t="s">
        <v>3</v>
      </c>
      <c r="L8" s="124"/>
      <c r="M8" s="98" t="s">
        <v>1</v>
      </c>
      <c r="N8" s="80" t="s">
        <v>14</v>
      </c>
      <c r="O8" s="124"/>
      <c r="P8" s="98" t="s">
        <v>392</v>
      </c>
      <c r="Q8" s="124"/>
      <c r="R8" s="80" t="s">
        <v>392</v>
      </c>
      <c r="S8" s="80" t="s">
        <v>388</v>
      </c>
      <c r="T8" s="74" t="s">
        <v>454</v>
      </c>
      <c r="U8" s="74"/>
      <c r="V8" s="74" t="s">
        <v>357</v>
      </c>
      <c r="W8" s="74"/>
      <c r="X8" s="74" t="s">
        <v>435</v>
      </c>
      <c r="Y8" s="74"/>
      <c r="Z8" s="80" t="s">
        <v>14</v>
      </c>
      <c r="AA8" s="80" t="s">
        <v>392</v>
      </c>
      <c r="AB8" s="28"/>
      <c r="AN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ht="15.6">
      <c r="A9" s="28"/>
      <c r="B9" s="34" t="s">
        <v>594</v>
      </c>
      <c r="C9" s="34"/>
      <c r="D9" s="34" t="s">
        <v>58</v>
      </c>
      <c r="E9" s="34"/>
      <c r="F9" s="34" t="s">
        <v>432</v>
      </c>
      <c r="G9" s="124" t="s">
        <v>437</v>
      </c>
      <c r="H9" s="308" t="s">
        <v>8</v>
      </c>
      <c r="I9" s="124"/>
      <c r="J9" s="308" t="s">
        <v>386</v>
      </c>
      <c r="K9" s="98" t="s">
        <v>357</v>
      </c>
      <c r="L9" s="124"/>
      <c r="M9" s="98" t="s">
        <v>357</v>
      </c>
      <c r="N9" s="80" t="s">
        <v>386</v>
      </c>
      <c r="O9" s="124" t="s">
        <v>437</v>
      </c>
      <c r="P9" s="98" t="s">
        <v>389</v>
      </c>
      <c r="Q9" s="124" t="s">
        <v>437</v>
      </c>
      <c r="R9" s="80" t="s">
        <v>389</v>
      </c>
      <c r="S9" s="80" t="s">
        <v>390</v>
      </c>
      <c r="T9" s="74" t="s">
        <v>386</v>
      </c>
      <c r="U9" s="74"/>
      <c r="V9" s="74" t="s">
        <v>416</v>
      </c>
      <c r="W9" s="74"/>
      <c r="X9" s="74" t="s">
        <v>464</v>
      </c>
      <c r="Y9" s="74"/>
      <c r="Z9" s="80" t="s">
        <v>26</v>
      </c>
      <c r="AA9" s="80" t="s">
        <v>395</v>
      </c>
      <c r="AB9" s="28"/>
      <c r="AN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ht="15.6">
      <c r="A10" s="28"/>
      <c r="B10" s="2">
        <f>+'Ark1'!AP5286</f>
        <v>0</v>
      </c>
      <c r="C10" s="2" t="s">
        <v>595</v>
      </c>
      <c r="D10" s="2">
        <f>+'Ark1'!C5286</f>
        <v>2019</v>
      </c>
      <c r="E10" s="34"/>
      <c r="F10" s="318">
        <f>+'Ark1'!Q5286</f>
        <v>1352</v>
      </c>
      <c r="G10" s="18"/>
      <c r="H10" s="318">
        <f>+'Ark1'!R5286</f>
        <v>914956</v>
      </c>
      <c r="I10" s="124"/>
      <c r="J10" s="318">
        <f>+'Ark1'!S5286</f>
        <v>910070</v>
      </c>
      <c r="K10" s="50">
        <f>+'Ark1'!AD5286</f>
        <v>58.652003174411881</v>
      </c>
      <c r="L10" s="124"/>
      <c r="M10" s="50">
        <f>+'Ark1'!AE5286</f>
        <v>59.153090711437208</v>
      </c>
      <c r="N10" s="5">
        <f>+'Ark1'!U5286</f>
        <v>60.716617403056915</v>
      </c>
      <c r="O10" s="5"/>
      <c r="P10" s="50">
        <f>+'Ark1'!W5286</f>
        <v>79.774409144350386</v>
      </c>
      <c r="Q10" s="50"/>
      <c r="R10" s="5">
        <f>+'Ark1'!AB5286</f>
        <v>2.6616635885420954</v>
      </c>
      <c r="S10" s="5">
        <f>+'Ark1'!AC5286</f>
        <v>-27.878592230033128</v>
      </c>
      <c r="T10" s="18">
        <f>+'Ark1'!AD5286</f>
        <v>58.652003174411881</v>
      </c>
      <c r="U10" s="74"/>
      <c r="V10" s="262">
        <f>+'Ark1'!Z5286</f>
        <v>59.203065502603408</v>
      </c>
      <c r="W10" s="74"/>
      <c r="X10" s="18">
        <f>+H10/F10</f>
        <v>676.74260355029583</v>
      </c>
      <c r="Y10" s="74"/>
      <c r="Z10" s="5">
        <f>+'Ark1'!T5286</f>
        <v>15.928661050367451</v>
      </c>
      <c r="AA10" s="5">
        <f>+'Ark1'!V5286</f>
        <v>86.607522553032979</v>
      </c>
      <c r="AB10" s="28"/>
      <c r="AN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ht="15.6">
      <c r="A11" s="28"/>
      <c r="B11" s="2">
        <f>+'Ark1'!AP5287</f>
        <v>1</v>
      </c>
      <c r="C11" s="2" t="s">
        <v>596</v>
      </c>
      <c r="D11" s="2">
        <f>+'Ark1'!C5287</f>
        <v>2019</v>
      </c>
      <c r="E11" s="34"/>
      <c r="F11" s="318">
        <f>+'Ark1'!Q5287</f>
        <v>997</v>
      </c>
      <c r="G11" s="18"/>
      <c r="H11" s="318">
        <f>+'Ark1'!R5287</f>
        <v>645018</v>
      </c>
      <c r="I11" s="124"/>
      <c r="J11" s="318">
        <f>+'Ark1'!S5287</f>
        <v>631039</v>
      </c>
      <c r="K11" s="50">
        <f>+'Ark1'!AD5287</f>
        <v>41.347996825588126</v>
      </c>
      <c r="L11" s="124"/>
      <c r="M11" s="50">
        <f>+'Ark1'!AE5287</f>
        <v>40.846909288562784</v>
      </c>
      <c r="N11" s="5">
        <f>+'Ark1'!U5287</f>
        <v>60.967507555000573</v>
      </c>
      <c r="O11" s="5"/>
      <c r="P11" s="50">
        <f>+'Ark1'!W5287</f>
        <v>79.444521495502144</v>
      </c>
      <c r="Q11" s="50"/>
      <c r="R11" s="5">
        <f>+'Ark1'!AB5287</f>
        <v>2.7722910241084295</v>
      </c>
      <c r="S11" s="5">
        <f>+'Ark1'!AC5287</f>
        <v>-27.887630737785624</v>
      </c>
      <c r="T11" s="18">
        <f>+'Ark1'!AD5287</f>
        <v>41.347996825588126</v>
      </c>
      <c r="U11" s="74"/>
      <c r="V11" s="262">
        <f>+'Ark1'!Z5287</f>
        <v>64.620212149118316</v>
      </c>
      <c r="W11" s="74"/>
      <c r="X11" s="18">
        <f>+H11/F11</f>
        <v>646.95887662988969</v>
      </c>
      <c r="Y11" s="74"/>
      <c r="Z11" s="5">
        <f>+'Ark1'!T5287</f>
        <v>15.736742230449387</v>
      </c>
      <c r="AA11" s="5">
        <f>+'Ark1'!V5287</f>
        <v>86.717096449911494</v>
      </c>
      <c r="AB11" s="28"/>
      <c r="AN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ht="15.6">
      <c r="A12" s="28"/>
      <c r="B12" s="28"/>
      <c r="C12" s="28"/>
      <c r="D12" s="28"/>
      <c r="E12" s="34"/>
      <c r="F12" s="295"/>
      <c r="G12" s="28"/>
      <c r="H12" s="295"/>
      <c r="I12" s="124"/>
      <c r="J12" s="295"/>
      <c r="K12" s="28"/>
      <c r="L12" s="124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74"/>
      <c r="Z12" s="28"/>
      <c r="AA12" s="28"/>
      <c r="AB12" s="28"/>
      <c r="AN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ht="15.6">
      <c r="A13" s="28"/>
      <c r="B13" s="2">
        <f>+'Ark1'!AP5288</f>
        <v>0</v>
      </c>
      <c r="C13" s="2" t="s">
        <v>595</v>
      </c>
      <c r="D13" s="2">
        <f>+'Ark1'!C5288</f>
        <v>2020</v>
      </c>
      <c r="E13" s="34"/>
      <c r="F13" s="318">
        <f>+'Ark1'!Q5288</f>
        <v>1381</v>
      </c>
      <c r="G13" s="18"/>
      <c r="H13" s="318">
        <f>+'Ark1'!R5288</f>
        <v>889804.68</v>
      </c>
      <c r="I13" s="124"/>
      <c r="J13" s="318">
        <f>+'Ark1'!S5288</f>
        <v>889804.68</v>
      </c>
      <c r="K13" s="50">
        <f>+'Ark1'!AD5288</f>
        <v>58.943062255231567</v>
      </c>
      <c r="L13" s="124"/>
      <c r="M13" s="50">
        <f>+'Ark1'!AE5288</f>
        <v>59.214354279061325</v>
      </c>
      <c r="N13" s="5">
        <f>+'Ark1'!U5288</f>
        <v>60.74671187389125</v>
      </c>
      <c r="O13" s="5"/>
      <c r="P13" s="50">
        <f>+'Ark1'!W5288</f>
        <v>81.926129372572476</v>
      </c>
      <c r="Q13" s="50"/>
      <c r="R13" s="5">
        <f>+'Ark1'!AB5288</f>
        <v>3.4539539206014198</v>
      </c>
      <c r="S13" s="5">
        <f>+'Ark1'!AC5288</f>
        <v>-7.7730962972481619</v>
      </c>
      <c r="T13" s="18">
        <f>+'Ark1'!AD5288</f>
        <v>58.943062255231567</v>
      </c>
      <c r="U13" s="74"/>
      <c r="V13" s="262">
        <f>+'Ark1'!Z5288</f>
        <v>43.66351500870956</v>
      </c>
      <c r="W13" s="74"/>
      <c r="X13" s="18">
        <f>+H13/F13</f>
        <v>644.31910209992759</v>
      </c>
      <c r="Y13" s="74"/>
      <c r="Z13" s="5">
        <f>+'Ark1'!T5288</f>
        <v>16.067738101804544</v>
      </c>
      <c r="AA13" s="5">
        <f>+'Ark1'!V5288</f>
        <v>88.760703545585571</v>
      </c>
      <c r="AB13" s="28"/>
      <c r="AN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ht="15.6">
      <c r="A14" s="28"/>
      <c r="B14" s="2">
        <f>+'Ark1'!AP5289</f>
        <v>1</v>
      </c>
      <c r="C14" s="2" t="s">
        <v>596</v>
      </c>
      <c r="D14" s="2">
        <f>+'Ark1'!C5289</f>
        <v>2020</v>
      </c>
      <c r="E14" s="34"/>
      <c r="F14" s="318">
        <f>+'Ark1'!Q5289</f>
        <v>929</v>
      </c>
      <c r="G14" s="18"/>
      <c r="H14" s="318">
        <f>+'Ark1'!R5289</f>
        <v>619795.67999999982</v>
      </c>
      <c r="I14" s="124"/>
      <c r="J14" s="318">
        <f>+'Ark1'!S5289</f>
        <v>619795.67999999982</v>
      </c>
      <c r="K14" s="50">
        <f>+'Ark1'!AD5289</f>
        <v>41.056937744768433</v>
      </c>
      <c r="L14" s="124"/>
      <c r="M14" s="50">
        <f>+'Ark1'!AE5289</f>
        <v>40.785645720938653</v>
      </c>
      <c r="N14" s="5">
        <f>+'Ark1'!U5289</f>
        <v>60.823976975767245</v>
      </c>
      <c r="O14" s="5"/>
      <c r="P14" s="50">
        <f>+'Ark1'!W5289</f>
        <v>81.011919492564445</v>
      </c>
      <c r="Q14" s="50"/>
      <c r="R14" s="5">
        <f>+'Ark1'!AB5289</f>
        <v>4.1697369970887692</v>
      </c>
      <c r="S14" s="5">
        <f>+'Ark1'!AC5289</f>
        <v>-0.49137996262055528</v>
      </c>
      <c r="T14" s="18">
        <f>+'Ark1'!AD5289</f>
        <v>41.056937744768433</v>
      </c>
      <c r="U14" s="74"/>
      <c r="V14" s="262">
        <f>+'Ark1'!Z5289</f>
        <v>44.538225887602195</v>
      </c>
      <c r="W14" s="74"/>
      <c r="X14" s="18">
        <f>+H14/F14</f>
        <v>667.16434876210963</v>
      </c>
      <c r="Y14" s="74"/>
      <c r="Z14" s="5">
        <f>+'Ark1'!T5289</f>
        <v>15.978519824468613</v>
      </c>
      <c r="AA14" s="5">
        <f>+'Ark1'!V5289</f>
        <v>87.770226969197694</v>
      </c>
      <c r="AB14" s="28"/>
      <c r="AN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ht="15.6">
      <c r="A15" s="28"/>
      <c r="B15" s="28"/>
      <c r="C15" s="28"/>
      <c r="D15" s="28"/>
      <c r="E15" s="34"/>
      <c r="F15" s="295"/>
      <c r="G15" s="28"/>
      <c r="H15" s="295"/>
      <c r="I15" s="124"/>
      <c r="J15" s="295"/>
      <c r="K15" s="28"/>
      <c r="L15" s="124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74"/>
      <c r="Z15" s="28"/>
      <c r="AA15" s="28"/>
      <c r="AB15" s="28"/>
      <c r="AN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ht="15.6">
      <c r="A16" s="28"/>
      <c r="B16" s="2">
        <f>+'Ark1'!AP5290</f>
        <v>0</v>
      </c>
      <c r="C16" s="2" t="s">
        <v>595</v>
      </c>
      <c r="D16" s="2">
        <f>+'Ark1'!C5290</f>
        <v>2021</v>
      </c>
      <c r="E16" s="34"/>
      <c r="F16" s="318">
        <f>+'Ark1'!Q5290</f>
        <v>1319</v>
      </c>
      <c r="G16" s="18"/>
      <c r="H16" s="318">
        <f>+'Ark1'!R5290</f>
        <v>853724</v>
      </c>
      <c r="I16" s="124"/>
      <c r="J16" s="318">
        <f>+'Ark1'!S5290</f>
        <v>851796</v>
      </c>
      <c r="K16" s="50">
        <f>+'Ark1'!AD5290</f>
        <v>56.782613566041888</v>
      </c>
      <c r="L16" s="124"/>
      <c r="M16" s="50">
        <f>+'Ark1'!AE5290</f>
        <v>56.947630573478051</v>
      </c>
      <c r="N16" s="5">
        <f>+'Ark1'!U5290</f>
        <v>60.662477870288207</v>
      </c>
      <c r="O16" s="5"/>
      <c r="P16" s="50">
        <f>+'Ark1'!W5290</f>
        <v>84.411433465289178</v>
      </c>
      <c r="Q16" s="50"/>
      <c r="R16" s="5">
        <f>+'Ark1'!AB5290</f>
        <v>2.5624472694571168</v>
      </c>
      <c r="S16" s="5">
        <f>+'Ark1'!AC5290</f>
        <v>-30.281264260214055</v>
      </c>
      <c r="T16" s="18">
        <f>+'Ark1'!AD5290</f>
        <v>56.782613566041888</v>
      </c>
      <c r="U16" s="74"/>
      <c r="V16" s="262">
        <f>+'Ark1'!Z5290</f>
        <v>63.05937281838159</v>
      </c>
      <c r="W16" s="74"/>
      <c r="X16" s="18">
        <f>+H16/F16</f>
        <v>647.25094768764211</v>
      </c>
      <c r="Y16" s="74"/>
      <c r="Z16" s="5">
        <f>+'Ark1'!T5290</f>
        <v>16.028804391114694</v>
      </c>
      <c r="AA16" s="5">
        <f>+'Ark1'!V5290</f>
        <v>91.520084537259521</v>
      </c>
      <c r="AB16" s="28"/>
      <c r="AN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ht="15.6">
      <c r="A17" s="28"/>
      <c r="B17" s="2">
        <f>+'Ark1'!AP5291</f>
        <v>1</v>
      </c>
      <c r="C17" s="2" t="s">
        <v>596</v>
      </c>
      <c r="D17" s="2">
        <f>+'Ark1'!C5291</f>
        <v>2021</v>
      </c>
      <c r="E17" s="34"/>
      <c r="F17" s="318">
        <f>+'Ark1'!Q5291</f>
        <v>960</v>
      </c>
      <c r="G17" s="18"/>
      <c r="H17" s="318">
        <f>+'Ark1'!R5291</f>
        <v>649771.43000000017</v>
      </c>
      <c r="I17" s="124"/>
      <c r="J17" s="318">
        <f>+'Ark1'!S5291</f>
        <v>645962.43000000017</v>
      </c>
      <c r="K17" s="50">
        <f>+'Ark1'!AD5291</f>
        <v>43.217386433958097</v>
      </c>
      <c r="L17" s="124"/>
      <c r="M17" s="50">
        <f>+'Ark1'!AE5291</f>
        <v>43.052369426521942</v>
      </c>
      <c r="N17" s="5">
        <f>+'Ark1'!U5291</f>
        <v>60.783404291794511</v>
      </c>
      <c r="O17" s="5"/>
      <c r="P17" s="50">
        <f>+'Ark1'!W5291</f>
        <v>84.149397605060358</v>
      </c>
      <c r="Q17" s="50"/>
      <c r="R17" s="5">
        <f>+'Ark1'!AB5291</f>
        <v>2.653522706509043</v>
      </c>
      <c r="S17" s="5">
        <f>+'Ark1'!AC5291</f>
        <v>-31.317089117793799</v>
      </c>
      <c r="T17" s="18">
        <f>+'Ark1'!AD5291</f>
        <v>43.217386433958097</v>
      </c>
      <c r="U17" s="74"/>
      <c r="V17" s="262">
        <f>+'Ark1'!Z5291</f>
        <v>65.537815351469035</v>
      </c>
      <c r="W17" s="74"/>
      <c r="X17" s="18">
        <f>+H17/F17</f>
        <v>676.84523958333352</v>
      </c>
      <c r="Y17" s="74"/>
      <c r="Z17" s="5">
        <f>+'Ark1'!T5291</f>
        <v>16.004949571266938</v>
      </c>
      <c r="AA17" s="5">
        <f>+'Ark1'!V5291</f>
        <v>91.348649086729523</v>
      </c>
      <c r="AB17" s="28"/>
      <c r="AN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</row>
    <row r="18" spans="1:55" ht="15.6">
      <c r="A18" s="28"/>
      <c r="B18" s="28"/>
      <c r="C18" s="28"/>
      <c r="D18" s="28"/>
      <c r="E18" s="34"/>
      <c r="F18" s="295"/>
      <c r="G18" s="28"/>
      <c r="H18" s="295"/>
      <c r="I18" s="124"/>
      <c r="J18" s="295"/>
      <c r="K18" s="28"/>
      <c r="L18" s="124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74"/>
      <c r="Z18" s="28"/>
      <c r="AA18" s="28"/>
      <c r="AB18" s="28"/>
      <c r="AN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</row>
    <row r="19" spans="1:55" ht="15.6">
      <c r="A19" s="28"/>
      <c r="B19" s="2">
        <f>+'Ark1'!AP5292</f>
        <v>0</v>
      </c>
      <c r="C19" s="2" t="s">
        <v>595</v>
      </c>
      <c r="D19" s="2">
        <f>+'Ark1'!C5292</f>
        <v>2022</v>
      </c>
      <c r="E19" s="34"/>
      <c r="F19" s="318">
        <f>+'Ark1'!Q5292</f>
        <v>1207</v>
      </c>
      <c r="G19" s="18"/>
      <c r="H19" s="318">
        <f>+'Ark1'!R5292</f>
        <v>765930.88</v>
      </c>
      <c r="I19" s="124"/>
      <c r="J19" s="318">
        <f>+'Ark1'!S5292</f>
        <v>765188.88</v>
      </c>
      <c r="K19" s="50">
        <f>+'Ark1'!AD5292</f>
        <v>52.047885521829009</v>
      </c>
      <c r="L19" s="124"/>
      <c r="M19" s="50">
        <f>+'Ark1'!AE5292</f>
        <v>52.133101482955752</v>
      </c>
      <c r="N19" s="5">
        <f>+'Ark1'!U5292</f>
        <v>60.616817719567486</v>
      </c>
      <c r="O19" s="5"/>
      <c r="P19" s="50">
        <f>+'Ark1'!W5292</f>
        <v>85.100937392084816</v>
      </c>
      <c r="Q19" s="50"/>
      <c r="R19" s="5">
        <f>+'Ark1'!AB5292</f>
        <v>2.5127888403287431</v>
      </c>
      <c r="S19" s="5">
        <f>+'Ark1'!AC5292</f>
        <v>-32.412922612535525</v>
      </c>
      <c r="T19" s="18">
        <f>+'Ark1'!AD5292</f>
        <v>52.047885521829009</v>
      </c>
      <c r="U19" s="74"/>
      <c r="V19" s="262">
        <f>+'Ark1'!Z5292</f>
        <v>54.70924478198345</v>
      </c>
      <c r="W19" s="74"/>
      <c r="X19" s="18">
        <f>+H19/F19</f>
        <v>634.57405136702573</v>
      </c>
      <c r="Y19" s="74"/>
      <c r="Z19" s="5">
        <f>+'Ark1'!T5292</f>
        <v>16.038252877335353</v>
      </c>
      <c r="AA19" s="5">
        <f>+'Ark1'!V5292</f>
        <v>92.235858117254082</v>
      </c>
      <c r="AB19" s="28"/>
      <c r="AN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</row>
    <row r="20" spans="1:55" ht="15.6">
      <c r="A20" s="28"/>
      <c r="B20" s="2">
        <f>+'Ark1'!AP5293</f>
        <v>1</v>
      </c>
      <c r="C20" s="2" t="str">
        <f>+C17</f>
        <v>Smågris</v>
      </c>
      <c r="D20" s="2">
        <f>+'Ark1'!C5293</f>
        <v>2022</v>
      </c>
      <c r="E20" s="34"/>
      <c r="F20" s="318">
        <f>+'Ark1'!Q5293</f>
        <v>973</v>
      </c>
      <c r="G20" s="18"/>
      <c r="H20" s="318">
        <f>+'Ark1'!R5293</f>
        <v>705657.97</v>
      </c>
      <c r="I20" s="124"/>
      <c r="J20" s="318">
        <f>+'Ark1'!S5293</f>
        <v>702589.97</v>
      </c>
      <c r="K20" s="50">
        <f>+'Ark1'!AD5293</f>
        <v>47.952114478170991</v>
      </c>
      <c r="L20" s="124"/>
      <c r="M20" s="50">
        <f>+'Ark1'!AE5293</f>
        <v>47.866898517044248</v>
      </c>
      <c r="N20" s="5">
        <f>+'Ark1'!U5293</f>
        <v>60.716498813667954</v>
      </c>
      <c r="O20" s="5"/>
      <c r="P20" s="50">
        <f>+'Ark1'!W5293</f>
        <v>85.098670380963227</v>
      </c>
      <c r="Q20" s="50"/>
      <c r="R20" s="5">
        <f>+'Ark1'!AB5293</f>
        <v>2.5809375683509357</v>
      </c>
      <c r="S20" s="5">
        <f>+'Ark1'!AC5293</f>
        <v>-33.942887377887217</v>
      </c>
      <c r="T20" s="18">
        <f>+'Ark1'!AD5293</f>
        <v>47.952114478170991</v>
      </c>
      <c r="U20" s="74"/>
      <c r="V20" s="262">
        <f>+'Ark1'!Z5293</f>
        <v>66.82061565888641</v>
      </c>
      <c r="W20" s="74"/>
      <c r="X20" s="18">
        <f>+H20/F20</f>
        <v>725.23943473792394</v>
      </c>
      <c r="Y20" s="74"/>
      <c r="Z20" s="5">
        <f>+'Ark1'!T5293</f>
        <v>16.014604766669041</v>
      </c>
      <c r="AA20" s="5">
        <f>+'Ark1'!V5293</f>
        <v>92.33886806845257</v>
      </c>
      <c r="AB20" s="28"/>
      <c r="AN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</row>
    <row r="21" spans="1:55" ht="15.6">
      <c r="A21" s="28"/>
      <c r="B21" s="28"/>
      <c r="C21" s="28"/>
      <c r="D21" s="28"/>
      <c r="E21" s="34"/>
      <c r="F21" s="295"/>
      <c r="G21" s="28"/>
      <c r="H21" s="295"/>
      <c r="I21" s="124"/>
      <c r="J21" s="295"/>
      <c r="K21" s="28"/>
      <c r="L21" s="124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74"/>
      <c r="Z21" s="28"/>
      <c r="AA21" s="28"/>
      <c r="AB21" s="28"/>
      <c r="AN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</row>
    <row r="22" spans="1:55" ht="15.6">
      <c r="A22" s="28"/>
      <c r="B22" s="2">
        <f>+'Ark1'!AP5294</f>
        <v>0</v>
      </c>
      <c r="C22" s="2" t="s">
        <v>595</v>
      </c>
      <c r="D22" s="2">
        <f>+'Ark1'!C5294</f>
        <v>2023</v>
      </c>
      <c r="E22" s="34"/>
      <c r="F22" s="318">
        <f>+'Ark1'!Q5294</f>
        <v>1157</v>
      </c>
      <c r="G22" s="18"/>
      <c r="H22" s="318">
        <f>+'Ark1'!R5294</f>
        <v>844659</v>
      </c>
      <c r="I22" s="124"/>
      <c r="J22" s="318">
        <f>+'Ark1'!S5294</f>
        <v>843761</v>
      </c>
      <c r="K22" s="50">
        <f>+'Ark1'!AD5294</f>
        <v>57.100451512285616</v>
      </c>
      <c r="L22" s="124"/>
      <c r="M22" s="50">
        <f>+'Ark1'!AE5294</f>
        <v>57.260698283328864</v>
      </c>
      <c r="N22" s="5">
        <f>+'Ark1'!U5294</f>
        <v>60.520006257696195</v>
      </c>
      <c r="O22" s="5"/>
      <c r="P22" s="50">
        <f>+'Ark1'!W5294</f>
        <v>83.992646389200686</v>
      </c>
      <c r="Q22" s="50"/>
      <c r="R22" s="5">
        <f>+'Ark1'!AB5294</f>
        <v>2.5437040031940517</v>
      </c>
      <c r="S22" s="5">
        <f>+'Ark1'!AC5294</f>
        <v>-31.07198944499012</v>
      </c>
      <c r="T22" s="18">
        <f>+'Ark1'!AD5294</f>
        <v>57.100451512285616</v>
      </c>
      <c r="U22" s="74"/>
      <c r="V22" s="262">
        <f>+'Ark1'!Z5294</f>
        <v>54.67129338585157</v>
      </c>
      <c r="W22" s="74"/>
      <c r="X22" s="18">
        <f>+H22/F22</f>
        <v>730.04235090751945</v>
      </c>
      <c r="Y22" s="74"/>
      <c r="Z22" s="5">
        <f>+'Ark1'!T5294</f>
        <v>4.297400489428278</v>
      </c>
      <c r="AA22" s="5">
        <f>+'Ark1'!V5294</f>
        <v>91.032204948473264</v>
      </c>
      <c r="AB22" s="28"/>
      <c r="AN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</row>
    <row r="23" spans="1:55" ht="15.6">
      <c r="A23" s="28"/>
      <c r="B23" s="2">
        <f>+'Ark1'!AP5295</f>
        <v>1</v>
      </c>
      <c r="C23" s="2" t="str">
        <f>+C20</f>
        <v>Smågris</v>
      </c>
      <c r="D23" s="2">
        <f>+'Ark1'!C5295</f>
        <v>2023</v>
      </c>
      <c r="E23" s="34"/>
      <c r="F23" s="318">
        <f>+'Ark1'!Q5295</f>
        <v>909</v>
      </c>
      <c r="G23" s="18"/>
      <c r="H23" s="318">
        <f>+'Ark1'!R5295</f>
        <v>634592</v>
      </c>
      <c r="I23" s="124"/>
      <c r="J23" s="318">
        <f>+'Ark1'!S5295</f>
        <v>630688</v>
      </c>
      <c r="K23" s="50">
        <f>+'Ark1'!AD5295</f>
        <v>42.899548487714384</v>
      </c>
      <c r="L23" s="124"/>
      <c r="M23" s="50">
        <f>+'Ark1'!AE5295</f>
        <v>42.739301716671129</v>
      </c>
      <c r="N23" s="5">
        <f>+'Ark1'!U5295</f>
        <v>60.676700682429363</v>
      </c>
      <c r="O23" s="5"/>
      <c r="P23" s="50">
        <f>+'Ark1'!W5295</f>
        <v>83.87198610088862</v>
      </c>
      <c r="Q23" s="50"/>
      <c r="R23" s="5">
        <f>+'Ark1'!AB5295</f>
        <v>2.6123391016686832</v>
      </c>
      <c r="S23" s="5">
        <f>+'Ark1'!AC5295</f>
        <v>-31.364338717515238</v>
      </c>
      <c r="T23" s="18">
        <f>+'Ark1'!AD5295</f>
        <v>42.899548487714384</v>
      </c>
      <c r="U23" s="74"/>
      <c r="V23" s="262">
        <f>+'Ark1'!Z5295</f>
        <v>64.16280066562453</v>
      </c>
      <c r="W23" s="74"/>
      <c r="X23" s="18">
        <f>+H23/F23</f>
        <v>698.12101210121011</v>
      </c>
      <c r="Y23" s="74"/>
      <c r="Z23" s="5">
        <f>+'Ark1'!T5295</f>
        <v>4.0062717462558624</v>
      </c>
      <c r="AA23" s="5">
        <f>+'Ark1'!V5295</f>
        <v>91.044995464758117</v>
      </c>
      <c r="AB23" s="28"/>
      <c r="AN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ht="15.6">
      <c r="A24" s="28"/>
      <c r="B24" s="28"/>
      <c r="C24" s="28"/>
      <c r="D24" s="28"/>
      <c r="E24" s="28"/>
      <c r="F24" s="28"/>
      <c r="G24" s="28"/>
      <c r="H24" s="28"/>
      <c r="I24" s="124"/>
      <c r="J24" s="28"/>
      <c r="K24" s="28"/>
      <c r="L24" s="124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N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</row>
    <row r="25" spans="1:55">
      <c r="K25" s="155"/>
      <c r="M25" s="155"/>
      <c r="T25" s="76"/>
      <c r="U25" s="76"/>
      <c r="V25" s="76"/>
      <c r="W25" s="76"/>
      <c r="X25" s="76"/>
      <c r="Y25" s="76"/>
      <c r="Z25" s="21"/>
      <c r="AA25" s="21"/>
      <c r="AB25" s="21"/>
      <c r="AN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</row>
    <row r="26" spans="1:55">
      <c r="K26" s="155"/>
      <c r="M26" s="155"/>
      <c r="T26" s="76"/>
      <c r="U26" s="76"/>
      <c r="V26" s="76"/>
      <c r="W26" s="76"/>
      <c r="X26" s="76"/>
      <c r="Y26" s="76"/>
      <c r="Z26" s="21"/>
      <c r="AA26" s="21"/>
      <c r="AB26" s="21"/>
      <c r="AN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55">
      <c r="K27" s="155"/>
      <c r="M27" s="155"/>
      <c r="T27" s="76"/>
      <c r="U27" s="76"/>
      <c r="V27" s="76"/>
      <c r="W27" s="76"/>
      <c r="X27" s="76"/>
      <c r="Y27" s="76"/>
      <c r="Z27" s="21"/>
      <c r="AA27" s="21"/>
      <c r="AB27" s="21"/>
      <c r="AN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55">
      <c r="K28" s="155"/>
      <c r="M28" s="155"/>
      <c r="T28" s="76"/>
      <c r="U28" s="76"/>
      <c r="V28" s="76"/>
      <c r="W28" s="76"/>
      <c r="X28" s="76"/>
      <c r="Y28" s="76"/>
      <c r="Z28" s="21"/>
      <c r="AA28" s="21"/>
      <c r="AB28" s="21"/>
      <c r="AN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55">
      <c r="K29" s="155"/>
      <c r="M29" s="155"/>
      <c r="T29" s="76"/>
      <c r="U29" s="76"/>
      <c r="V29" s="76"/>
      <c r="W29" s="76"/>
      <c r="X29" s="76"/>
      <c r="Y29" s="76"/>
      <c r="Z29" s="21"/>
      <c r="AA29" s="21"/>
      <c r="AB29" s="21"/>
      <c r="AN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55">
      <c r="K30" s="155"/>
      <c r="M30" s="155"/>
      <c r="T30" s="76"/>
      <c r="U30" s="76"/>
      <c r="V30" s="76"/>
      <c r="W30" s="76"/>
      <c r="X30" s="76"/>
      <c r="Y30" s="76"/>
      <c r="Z30" s="21"/>
      <c r="AA30" s="21"/>
      <c r="AB30" s="21"/>
      <c r="AN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55">
      <c r="K31" s="155"/>
      <c r="M31" s="155"/>
      <c r="T31" s="76"/>
      <c r="U31" s="76"/>
      <c r="V31" s="76"/>
      <c r="W31" s="76"/>
      <c r="X31" s="76"/>
      <c r="Y31" s="76"/>
      <c r="Z31" s="21"/>
      <c r="AA31" s="21"/>
      <c r="AB31" s="21"/>
      <c r="AN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55">
      <c r="K32" s="155"/>
      <c r="M32" s="155"/>
      <c r="T32" s="76"/>
      <c r="U32" s="76"/>
      <c r="V32" s="76"/>
      <c r="W32" s="76"/>
      <c r="X32" s="76"/>
      <c r="Y32" s="76"/>
      <c r="Z32" s="21"/>
      <c r="AA32" s="21"/>
      <c r="AB32" s="21"/>
      <c r="AN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1:55">
      <c r="K33" s="155"/>
      <c r="M33" s="155"/>
      <c r="T33" s="76"/>
      <c r="U33" s="76"/>
      <c r="V33" s="76"/>
      <c r="W33" s="76"/>
      <c r="X33" s="76"/>
      <c r="Y33" s="76"/>
      <c r="Z33" s="21"/>
      <c r="AA33" s="21"/>
      <c r="AB33" s="21"/>
      <c r="AN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1:55">
      <c r="K34" s="155"/>
      <c r="M34" s="155"/>
      <c r="T34" s="76"/>
      <c r="U34" s="76"/>
      <c r="V34" s="76"/>
      <c r="W34" s="76"/>
      <c r="X34" s="76"/>
      <c r="Y34" s="76"/>
      <c r="Z34" s="21"/>
      <c r="AA34" s="21"/>
      <c r="AB34" s="21"/>
      <c r="AN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1:55">
      <c r="K35" s="155"/>
      <c r="M35" s="155"/>
      <c r="T35" s="76"/>
      <c r="U35" s="76"/>
      <c r="V35" s="76"/>
      <c r="W35" s="76"/>
      <c r="X35" s="76"/>
      <c r="Y35" s="76"/>
      <c r="Z35" s="21"/>
      <c r="AA35" s="21"/>
      <c r="AB35" s="21"/>
      <c r="AN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1:55">
      <c r="K36" s="155"/>
      <c r="M36" s="155"/>
      <c r="T36" s="76"/>
      <c r="U36" s="76"/>
      <c r="V36" s="76"/>
      <c r="W36" s="76"/>
      <c r="X36" s="76"/>
      <c r="Y36" s="76"/>
      <c r="Z36" s="21"/>
      <c r="AA36" s="21"/>
      <c r="AB36" s="21"/>
      <c r="AN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1:55">
      <c r="K37" s="155"/>
      <c r="M37" s="155"/>
      <c r="T37" s="76"/>
      <c r="U37" s="76"/>
      <c r="V37" s="76"/>
      <c r="W37" s="76"/>
      <c r="X37" s="76"/>
      <c r="Y37" s="76"/>
      <c r="Z37" s="21"/>
      <c r="AA37" s="21"/>
      <c r="AB37" s="21"/>
      <c r="AN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1:55">
      <c r="K38" s="155"/>
      <c r="M38" s="155"/>
      <c r="T38" s="76"/>
      <c r="U38" s="76"/>
      <c r="V38" s="76"/>
      <c r="W38" s="76"/>
      <c r="X38" s="76"/>
      <c r="Y38" s="76"/>
      <c r="Z38" s="21"/>
      <c r="AA38" s="21"/>
      <c r="AB38" s="21"/>
      <c r="AN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1:55">
      <c r="K39" s="155"/>
      <c r="M39" s="155"/>
      <c r="T39" s="76"/>
      <c r="U39" s="76"/>
      <c r="V39" s="76"/>
      <c r="W39" s="76"/>
      <c r="X39" s="76"/>
      <c r="Y39" s="76"/>
      <c r="Z39" s="21"/>
      <c r="AA39" s="21"/>
      <c r="AB39" s="21"/>
      <c r="AN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1:55">
      <c r="K40" s="155"/>
      <c r="M40" s="155"/>
      <c r="T40" s="76"/>
      <c r="U40" s="76"/>
      <c r="V40" s="76"/>
      <c r="W40" s="76"/>
      <c r="X40" s="76"/>
      <c r="Y40" s="76"/>
      <c r="Z40" s="21"/>
      <c r="AA40" s="21"/>
      <c r="AB40" s="21"/>
      <c r="AN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1:55">
      <c r="K41" s="155"/>
      <c r="M41" s="155"/>
      <c r="T41" s="76"/>
      <c r="U41" s="76"/>
      <c r="V41" s="76"/>
      <c r="W41" s="76"/>
      <c r="X41" s="76"/>
      <c r="Y41" s="76"/>
      <c r="Z41" s="21"/>
      <c r="AA41" s="21"/>
      <c r="AB41" s="21"/>
      <c r="AN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1:55">
      <c r="K42" s="155"/>
      <c r="M42" s="155"/>
      <c r="T42" s="76"/>
      <c r="U42" s="76"/>
      <c r="V42" s="76"/>
      <c r="W42" s="76"/>
      <c r="X42" s="76"/>
      <c r="Y42" s="76"/>
      <c r="Z42" s="21"/>
      <c r="AA42" s="21"/>
      <c r="AB42" s="21"/>
      <c r="AN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1:55">
      <c r="K43" s="155"/>
      <c r="M43" s="155"/>
      <c r="T43" s="76"/>
      <c r="U43" s="76"/>
      <c r="V43" s="76"/>
      <c r="W43" s="76"/>
      <c r="X43" s="76"/>
      <c r="Y43" s="76"/>
      <c r="Z43" s="21"/>
      <c r="AA43" s="21"/>
      <c r="AB43" s="21"/>
      <c r="AN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1:55">
      <c r="K44" s="155"/>
      <c r="M44" s="155"/>
      <c r="T44" s="76"/>
      <c r="U44" s="76"/>
      <c r="V44" s="76"/>
      <c r="W44" s="76"/>
      <c r="X44" s="76"/>
      <c r="Y44" s="76"/>
      <c r="Z44" s="21"/>
      <c r="AA44" s="21"/>
      <c r="AB44" s="21"/>
      <c r="AN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1:55">
      <c r="K45" s="155"/>
      <c r="M45" s="155"/>
      <c r="T45" s="76"/>
      <c r="U45" s="76"/>
      <c r="V45" s="76"/>
      <c r="W45" s="76"/>
      <c r="X45" s="76"/>
      <c r="Y45" s="76"/>
      <c r="Z45" s="21"/>
      <c r="AA45" s="21"/>
      <c r="AB45" s="21"/>
      <c r="AN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1:55">
      <c r="K46" s="155"/>
      <c r="M46" s="155"/>
      <c r="T46" s="76"/>
      <c r="U46" s="76"/>
      <c r="V46" s="76"/>
      <c r="W46" s="76"/>
      <c r="X46" s="76"/>
      <c r="Y46" s="76"/>
      <c r="Z46" s="21"/>
      <c r="AA46" s="21"/>
      <c r="AB46" s="21"/>
      <c r="AN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1:55">
      <c r="K47" s="155"/>
      <c r="M47" s="155"/>
      <c r="T47" s="76"/>
      <c r="U47" s="76"/>
      <c r="V47" s="76"/>
      <c r="W47" s="76"/>
      <c r="X47" s="76"/>
      <c r="Y47" s="76"/>
      <c r="Z47" s="21"/>
      <c r="AA47" s="21"/>
      <c r="AB47" s="21"/>
      <c r="AN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1:55">
      <c r="K48" s="155"/>
      <c r="M48" s="155"/>
      <c r="T48" s="76"/>
      <c r="U48" s="76"/>
      <c r="V48" s="76"/>
      <c r="W48" s="76"/>
      <c r="X48" s="76"/>
      <c r="Y48" s="76"/>
      <c r="Z48" s="21"/>
      <c r="AA48" s="21"/>
      <c r="AB48" s="21"/>
      <c r="AN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1:55">
      <c r="K49" s="155"/>
      <c r="M49" s="155"/>
      <c r="T49" s="76"/>
      <c r="U49" s="76"/>
      <c r="V49" s="76"/>
      <c r="W49" s="76"/>
      <c r="X49" s="76"/>
      <c r="Y49" s="76"/>
      <c r="Z49" s="21"/>
      <c r="AA49" s="21"/>
      <c r="AB49" s="21"/>
      <c r="AN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1:55">
      <c r="K50" s="155"/>
      <c r="M50" s="155"/>
      <c r="T50" s="76"/>
      <c r="U50" s="76"/>
      <c r="V50" s="76"/>
      <c r="W50" s="76"/>
      <c r="X50" s="76"/>
      <c r="Y50" s="76"/>
      <c r="Z50" s="21"/>
      <c r="AA50" s="21"/>
      <c r="AB50" s="21"/>
      <c r="AN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1:55">
      <c r="K51" s="155"/>
      <c r="M51" s="155"/>
      <c r="T51" s="76"/>
      <c r="U51" s="76"/>
      <c r="V51" s="76"/>
      <c r="W51" s="76"/>
      <c r="X51" s="76"/>
      <c r="Y51" s="76"/>
      <c r="Z51" s="21"/>
      <c r="AA51" s="21"/>
      <c r="AB51" s="21"/>
      <c r="AN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1:55">
      <c r="K52" s="155"/>
      <c r="M52" s="155"/>
      <c r="T52" s="76"/>
      <c r="U52" s="76"/>
      <c r="V52" s="76"/>
      <c r="W52" s="76"/>
      <c r="X52" s="76"/>
      <c r="Y52" s="76"/>
      <c r="Z52" s="21"/>
      <c r="AA52" s="21"/>
      <c r="AB52" s="21"/>
      <c r="AN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1:55">
      <c r="K53" s="155"/>
      <c r="M53" s="155"/>
      <c r="T53" s="76"/>
      <c r="U53" s="76"/>
      <c r="V53" s="76"/>
      <c r="W53" s="76"/>
      <c r="X53" s="76"/>
      <c r="Y53" s="76"/>
      <c r="Z53" s="21"/>
      <c r="AA53" s="21"/>
      <c r="AB53" s="21"/>
      <c r="AN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1:55">
      <c r="K54" s="155"/>
      <c r="M54" s="155"/>
      <c r="T54" s="76"/>
      <c r="U54" s="76"/>
      <c r="V54" s="76"/>
      <c r="W54" s="76"/>
      <c r="X54" s="76"/>
      <c r="Y54" s="76"/>
      <c r="Z54" s="21"/>
      <c r="AA54" s="21"/>
      <c r="AB54" s="21"/>
      <c r="AN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1:55">
      <c r="K55" s="155"/>
      <c r="M55" s="155"/>
      <c r="T55" s="76"/>
      <c r="U55" s="76"/>
      <c r="V55" s="76"/>
      <c r="W55" s="76"/>
      <c r="X55" s="76"/>
      <c r="Y55" s="76"/>
      <c r="Z55" s="21"/>
      <c r="AA55" s="21"/>
      <c r="AB55" s="21"/>
      <c r="AN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1:55">
      <c r="K56" s="155"/>
      <c r="M56" s="155"/>
      <c r="T56" s="76"/>
      <c r="U56" s="76"/>
      <c r="V56" s="76"/>
      <c r="W56" s="76"/>
      <c r="X56" s="76"/>
      <c r="Y56" s="76"/>
      <c r="Z56" s="21"/>
      <c r="AA56" s="21"/>
      <c r="AB56" s="21"/>
      <c r="AN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1:55">
      <c r="K57" s="155"/>
      <c r="M57" s="155"/>
      <c r="T57" s="76"/>
      <c r="U57" s="76"/>
      <c r="V57" s="76"/>
      <c r="W57" s="76"/>
      <c r="X57" s="76"/>
      <c r="Y57" s="76"/>
      <c r="Z57" s="21"/>
      <c r="AA57" s="21"/>
      <c r="AB57" s="21"/>
      <c r="AN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1:55">
      <c r="K58" s="155"/>
      <c r="M58" s="155"/>
      <c r="T58" s="76"/>
      <c r="U58" s="76"/>
      <c r="V58" s="76"/>
      <c r="W58" s="76"/>
      <c r="X58" s="76"/>
      <c r="Y58" s="76"/>
      <c r="Z58" s="21"/>
      <c r="AA58" s="21"/>
      <c r="AB58" s="21"/>
      <c r="AN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1:55">
      <c r="K59" s="155"/>
      <c r="M59" s="155"/>
      <c r="T59" s="76"/>
      <c r="U59" s="76"/>
      <c r="V59" s="76"/>
      <c r="W59" s="76"/>
      <c r="X59" s="76"/>
      <c r="Y59" s="76"/>
      <c r="Z59" s="21"/>
      <c r="AA59" s="21"/>
      <c r="AB59" s="21"/>
      <c r="AN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1:55">
      <c r="K60" s="155"/>
      <c r="M60" s="155"/>
      <c r="T60" s="76"/>
      <c r="U60" s="76"/>
      <c r="V60" s="76"/>
      <c r="W60" s="76"/>
      <c r="X60" s="76"/>
      <c r="Y60" s="76"/>
      <c r="Z60" s="21"/>
      <c r="AA60" s="21"/>
      <c r="AB60" s="21"/>
      <c r="AN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1:55">
      <c r="K61" s="155"/>
      <c r="M61" s="155"/>
      <c r="T61" s="76"/>
      <c r="U61" s="76"/>
      <c r="V61" s="76"/>
      <c r="W61" s="76"/>
      <c r="X61" s="76"/>
      <c r="Y61" s="76"/>
      <c r="Z61" s="21"/>
      <c r="AA61" s="21"/>
      <c r="AB61" s="21"/>
      <c r="AN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1:55">
      <c r="K62" s="155"/>
      <c r="M62" s="155"/>
      <c r="T62" s="76"/>
      <c r="U62" s="76"/>
      <c r="V62" s="76"/>
      <c r="W62" s="76"/>
      <c r="X62" s="76"/>
      <c r="Y62" s="76"/>
      <c r="Z62" s="21"/>
      <c r="AA62" s="21"/>
      <c r="AB62" s="21"/>
      <c r="AN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1:55">
      <c r="K63" s="155"/>
      <c r="M63" s="155"/>
      <c r="T63" s="76"/>
      <c r="U63" s="76"/>
      <c r="V63" s="76"/>
      <c r="W63" s="76"/>
      <c r="X63" s="76"/>
      <c r="Y63" s="76"/>
      <c r="Z63" s="21"/>
      <c r="AA63" s="21"/>
      <c r="AB63" s="21"/>
      <c r="AN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1:55">
      <c r="K64" s="155"/>
      <c r="M64" s="155"/>
      <c r="T64" s="76"/>
      <c r="U64" s="76"/>
      <c r="V64" s="76"/>
      <c r="W64" s="76"/>
      <c r="X64" s="76"/>
      <c r="Y64" s="76"/>
      <c r="Z64" s="21"/>
      <c r="AA64" s="21"/>
      <c r="AB64" s="21"/>
      <c r="AN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1:55">
      <c r="K65" s="155"/>
      <c r="M65" s="155"/>
      <c r="T65" s="76"/>
      <c r="U65" s="76"/>
      <c r="V65" s="76"/>
      <c r="W65" s="76"/>
      <c r="X65" s="76"/>
      <c r="Y65" s="76"/>
      <c r="Z65" s="21"/>
      <c r="AA65" s="21"/>
      <c r="AB65" s="21"/>
      <c r="AN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1:55">
      <c r="K66" s="155"/>
      <c r="M66" s="155"/>
      <c r="T66" s="76"/>
      <c r="U66" s="76"/>
      <c r="V66" s="76"/>
      <c r="W66" s="76"/>
      <c r="X66" s="76"/>
      <c r="Y66" s="76"/>
      <c r="Z66" s="21"/>
      <c r="AA66" s="21"/>
      <c r="AB66" s="21"/>
      <c r="AN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1:55">
      <c r="K67" s="155"/>
      <c r="M67" s="155"/>
      <c r="T67" s="76"/>
      <c r="U67" s="76"/>
      <c r="V67" s="76"/>
      <c r="W67" s="76"/>
      <c r="X67" s="76"/>
      <c r="Y67" s="76"/>
      <c r="Z67" s="21"/>
      <c r="AA67" s="21"/>
      <c r="AB67" s="21"/>
      <c r="AN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1:55">
      <c r="K68" s="155"/>
      <c r="M68" s="155"/>
      <c r="T68" s="76"/>
      <c r="U68" s="76"/>
      <c r="V68" s="76"/>
      <c r="W68" s="76"/>
      <c r="X68" s="76"/>
      <c r="Y68" s="76"/>
      <c r="Z68" s="21"/>
      <c r="AA68" s="21"/>
      <c r="AB68" s="21"/>
      <c r="AN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1:55">
      <c r="K69" s="155"/>
      <c r="M69" s="155"/>
      <c r="T69" s="76"/>
      <c r="U69" s="76"/>
      <c r="V69" s="76"/>
      <c r="W69" s="76"/>
      <c r="X69" s="76"/>
      <c r="Y69" s="76"/>
      <c r="Z69" s="21"/>
      <c r="AA69" s="21"/>
      <c r="AB69" s="21"/>
      <c r="AN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1:55">
      <c r="K70" s="155"/>
      <c r="M70" s="155"/>
      <c r="T70" s="76"/>
      <c r="U70" s="76"/>
      <c r="V70" s="76"/>
      <c r="W70" s="76"/>
      <c r="X70" s="76"/>
      <c r="Y70" s="76"/>
      <c r="Z70" s="21"/>
      <c r="AA70" s="21"/>
      <c r="AB70" s="21"/>
      <c r="AN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1:55">
      <c r="K71" s="155"/>
      <c r="M71" s="155"/>
      <c r="T71" s="76"/>
      <c r="U71" s="76"/>
      <c r="V71" s="76"/>
      <c r="W71" s="76"/>
      <c r="X71" s="76"/>
      <c r="Y71" s="76"/>
      <c r="Z71" s="21"/>
      <c r="AA71" s="21"/>
      <c r="AB71" s="21"/>
      <c r="AN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1:55">
      <c r="K72" s="155"/>
      <c r="M72" s="155"/>
      <c r="T72" s="76"/>
      <c r="U72" s="76"/>
      <c r="V72" s="76"/>
      <c r="W72" s="76"/>
      <c r="X72" s="76"/>
      <c r="Y72" s="76"/>
      <c r="Z72" s="21"/>
      <c r="AA72" s="21"/>
      <c r="AB72" s="21"/>
      <c r="AN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1:55">
      <c r="K73" s="155"/>
      <c r="M73" s="155"/>
      <c r="T73" s="76"/>
      <c r="U73" s="76"/>
      <c r="V73" s="76"/>
      <c r="W73" s="76"/>
      <c r="X73" s="76"/>
      <c r="Y73" s="76"/>
      <c r="Z73" s="21"/>
      <c r="AA73" s="21"/>
      <c r="AB73" s="21"/>
      <c r="AN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1:55">
      <c r="K74" s="155"/>
      <c r="M74" s="155"/>
      <c r="T74" s="76"/>
      <c r="U74" s="76"/>
      <c r="V74" s="76"/>
      <c r="W74" s="76"/>
      <c r="X74" s="76"/>
      <c r="Y74" s="76"/>
      <c r="Z74" s="21"/>
      <c r="AA74" s="21"/>
      <c r="AB74" s="21"/>
      <c r="AN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1:55">
      <c r="K75" s="155"/>
      <c r="M75" s="155"/>
      <c r="T75" s="76"/>
      <c r="U75" s="76"/>
      <c r="V75" s="76"/>
      <c r="W75" s="76"/>
      <c r="X75" s="76"/>
      <c r="Y75" s="76"/>
      <c r="Z75" s="21"/>
      <c r="AA75" s="21"/>
      <c r="AB75" s="21"/>
      <c r="AN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1:55">
      <c r="K76" s="155"/>
      <c r="M76" s="155"/>
      <c r="T76" s="76"/>
      <c r="U76" s="76"/>
      <c r="V76" s="76"/>
      <c r="W76" s="76"/>
      <c r="X76" s="76"/>
      <c r="Y76" s="76"/>
      <c r="Z76" s="21"/>
      <c r="AA76" s="21"/>
      <c r="AB76" s="21"/>
      <c r="AN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1:55">
      <c r="K77" s="155"/>
      <c r="M77" s="155"/>
      <c r="T77" s="76"/>
      <c r="U77" s="76"/>
      <c r="V77" s="76"/>
      <c r="W77" s="76"/>
      <c r="X77" s="76"/>
      <c r="Y77" s="76"/>
      <c r="Z77" s="21"/>
      <c r="AA77" s="21"/>
      <c r="AB77" s="21"/>
      <c r="AN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1:55">
      <c r="K78" s="155"/>
      <c r="M78" s="155"/>
      <c r="T78" s="76"/>
      <c r="U78" s="76"/>
      <c r="V78" s="76"/>
      <c r="W78" s="76"/>
      <c r="X78" s="76"/>
      <c r="Y78" s="76"/>
      <c r="Z78" s="21"/>
      <c r="AA78" s="21"/>
      <c r="AB78" s="21"/>
      <c r="AN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1:55">
      <c r="K79" s="155"/>
      <c r="M79" s="155"/>
      <c r="T79" s="76"/>
      <c r="U79" s="76"/>
      <c r="V79" s="76"/>
      <c r="W79" s="76"/>
      <c r="X79" s="76"/>
      <c r="Y79" s="76"/>
      <c r="Z79" s="21"/>
      <c r="AA79" s="21"/>
      <c r="AB79" s="21"/>
      <c r="AN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1:55">
      <c r="K80" s="155"/>
      <c r="M80" s="155"/>
      <c r="T80" s="76"/>
      <c r="U80" s="76"/>
      <c r="V80" s="76"/>
      <c r="W80" s="76"/>
      <c r="X80" s="76"/>
      <c r="Y80" s="76"/>
      <c r="Z80" s="21"/>
      <c r="AA80" s="21"/>
      <c r="AB80" s="21"/>
      <c r="AN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1:55">
      <c r="K81" s="155"/>
      <c r="M81" s="155"/>
      <c r="T81" s="76"/>
      <c r="U81" s="76"/>
      <c r="V81" s="76"/>
      <c r="W81" s="76"/>
      <c r="X81" s="76"/>
      <c r="Y81" s="76"/>
      <c r="Z81" s="21"/>
      <c r="AA81" s="21"/>
      <c r="AB81" s="21"/>
      <c r="AN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1:55">
      <c r="K82" s="155"/>
      <c r="M82" s="155"/>
      <c r="T82" s="76"/>
      <c r="U82" s="76"/>
      <c r="V82" s="76"/>
      <c r="W82" s="76"/>
      <c r="X82" s="76"/>
      <c r="Y82" s="76"/>
      <c r="Z82" s="21"/>
      <c r="AA82" s="21"/>
      <c r="AB82" s="21"/>
      <c r="AN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1:55">
      <c r="K83" s="155"/>
      <c r="M83" s="155"/>
      <c r="T83" s="76"/>
      <c r="U83" s="76"/>
      <c r="V83" s="76"/>
      <c r="W83" s="76"/>
      <c r="X83" s="76"/>
      <c r="Y83" s="76"/>
      <c r="Z83" s="21"/>
      <c r="AA83" s="21"/>
      <c r="AB83" s="21"/>
      <c r="AN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1:55">
      <c r="K84" s="155"/>
      <c r="M84" s="155"/>
      <c r="T84" s="76"/>
      <c r="U84" s="76"/>
      <c r="V84" s="76"/>
      <c r="W84" s="76"/>
      <c r="X84" s="76"/>
      <c r="Y84" s="76"/>
      <c r="Z84" s="21"/>
      <c r="AA84" s="21"/>
      <c r="AB84" s="21"/>
      <c r="AN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1:55">
      <c r="K85" s="155"/>
      <c r="M85" s="155"/>
      <c r="T85" s="76"/>
      <c r="U85" s="76"/>
      <c r="V85" s="76"/>
      <c r="W85" s="76"/>
      <c r="X85" s="76"/>
      <c r="Y85" s="76"/>
      <c r="Z85" s="21"/>
      <c r="AA85" s="21"/>
      <c r="AB85" s="21"/>
      <c r="AN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1:55">
      <c r="K86" s="155"/>
      <c r="M86" s="155"/>
      <c r="T86" s="76"/>
      <c r="U86" s="76"/>
      <c r="V86" s="76"/>
      <c r="W86" s="76"/>
      <c r="X86" s="76"/>
      <c r="Y86" s="76"/>
      <c r="Z86" s="21"/>
      <c r="AA86" s="21"/>
      <c r="AB86" s="21"/>
      <c r="AN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1:55">
      <c r="K87" s="155"/>
      <c r="M87" s="155"/>
      <c r="T87" s="76"/>
      <c r="U87" s="76"/>
      <c r="V87" s="76"/>
      <c r="W87" s="76"/>
      <c r="X87" s="76"/>
      <c r="Y87" s="76"/>
      <c r="Z87" s="21"/>
      <c r="AA87" s="21"/>
      <c r="AB87" s="21"/>
      <c r="AN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1:55">
      <c r="K88" s="155"/>
      <c r="M88" s="155"/>
      <c r="T88" s="76"/>
      <c r="U88" s="76"/>
      <c r="V88" s="76"/>
      <c r="W88" s="76"/>
      <c r="X88" s="76"/>
      <c r="Y88" s="76"/>
      <c r="Z88" s="21"/>
      <c r="AA88" s="21"/>
      <c r="AB88" s="21"/>
      <c r="AN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1:55">
      <c r="K89" s="155"/>
      <c r="M89" s="155"/>
      <c r="T89" s="76"/>
      <c r="U89" s="76"/>
      <c r="V89" s="76"/>
      <c r="W89" s="76"/>
      <c r="X89" s="76"/>
      <c r="Y89" s="76"/>
      <c r="Z89" s="21"/>
      <c r="AA89" s="21"/>
      <c r="AB89" s="21"/>
      <c r="AN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1:55">
      <c r="K90" s="155"/>
      <c r="M90" s="155"/>
      <c r="T90" s="76"/>
      <c r="U90" s="76"/>
      <c r="V90" s="76"/>
      <c r="W90" s="76"/>
      <c r="X90" s="76"/>
      <c r="Y90" s="76"/>
      <c r="Z90" s="21"/>
      <c r="AA90" s="21"/>
      <c r="AB90" s="21"/>
      <c r="AN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1:55">
      <c r="K91" s="155"/>
      <c r="M91" s="155"/>
      <c r="T91" s="76"/>
      <c r="U91" s="76"/>
      <c r="V91" s="76"/>
      <c r="W91" s="76"/>
      <c r="X91" s="76"/>
      <c r="Y91" s="76"/>
      <c r="Z91" s="21"/>
      <c r="AA91" s="21"/>
      <c r="AB91" s="21"/>
      <c r="AN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1:55">
      <c r="K92" s="155"/>
      <c r="M92" s="155"/>
      <c r="T92" s="76"/>
      <c r="U92" s="76"/>
      <c r="V92" s="76"/>
      <c r="W92" s="76"/>
      <c r="X92" s="76"/>
      <c r="Y92" s="76"/>
      <c r="Z92" s="21"/>
      <c r="AA92" s="21"/>
      <c r="AB92" s="21"/>
      <c r="AN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1:55">
      <c r="K93" s="155"/>
      <c r="M93" s="155"/>
      <c r="T93" s="76"/>
      <c r="U93" s="76"/>
      <c r="V93" s="76"/>
      <c r="W93" s="76"/>
      <c r="X93" s="76"/>
      <c r="Y93" s="76"/>
      <c r="Z93" s="21"/>
      <c r="AA93" s="21"/>
      <c r="AB93" s="21"/>
      <c r="AN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1:55">
      <c r="K94" s="155"/>
      <c r="M94" s="155"/>
      <c r="T94" s="76"/>
      <c r="U94" s="76"/>
      <c r="V94" s="76"/>
      <c r="W94" s="76"/>
      <c r="X94" s="76"/>
      <c r="Y94" s="76"/>
      <c r="Z94" s="21"/>
      <c r="AA94" s="21"/>
      <c r="AB94" s="21"/>
      <c r="AN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1:55">
      <c r="K95" s="155"/>
      <c r="M95" s="155"/>
      <c r="T95" s="76"/>
      <c r="U95" s="76"/>
      <c r="V95" s="76"/>
      <c r="W95" s="76"/>
      <c r="X95" s="76"/>
      <c r="Y95" s="76"/>
      <c r="Z95" s="21"/>
      <c r="AA95" s="21"/>
      <c r="AB95" s="21"/>
      <c r="AN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1:55">
      <c r="K96" s="155"/>
      <c r="M96" s="155"/>
      <c r="T96" s="76"/>
      <c r="U96" s="76"/>
      <c r="V96" s="76"/>
      <c r="W96" s="76"/>
      <c r="X96" s="76"/>
      <c r="Y96" s="76"/>
      <c r="Z96" s="21"/>
      <c r="AA96" s="21"/>
      <c r="AB96" s="21"/>
      <c r="AN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1:55">
      <c r="K97" s="155"/>
      <c r="M97" s="155"/>
      <c r="T97" s="76"/>
      <c r="U97" s="76"/>
      <c r="V97" s="76"/>
      <c r="W97" s="76"/>
      <c r="X97" s="76"/>
      <c r="Y97" s="76"/>
      <c r="Z97" s="21"/>
      <c r="AA97" s="21"/>
      <c r="AB97" s="21"/>
      <c r="AN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1:55">
      <c r="K98" s="155"/>
      <c r="M98" s="155"/>
      <c r="T98" s="76"/>
      <c r="U98" s="76"/>
      <c r="V98" s="76"/>
      <c r="W98" s="76"/>
      <c r="X98" s="76"/>
      <c r="Y98" s="76"/>
      <c r="Z98" s="21"/>
      <c r="AA98" s="21"/>
      <c r="AB98" s="21"/>
      <c r="AN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</row>
    <row r="99" spans="11:55">
      <c r="K99" s="155"/>
      <c r="M99" s="155"/>
      <c r="T99" s="76"/>
      <c r="U99" s="76"/>
      <c r="V99" s="76"/>
      <c r="W99" s="76"/>
      <c r="X99" s="76"/>
      <c r="Y99" s="76"/>
      <c r="Z99" s="21"/>
      <c r="AA99" s="21"/>
      <c r="AB99" s="21"/>
      <c r="AN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1:55">
      <c r="K100" s="155"/>
      <c r="M100" s="155"/>
      <c r="T100" s="76"/>
      <c r="U100" s="76"/>
      <c r="V100" s="76"/>
      <c r="W100" s="76"/>
      <c r="X100" s="76"/>
      <c r="Y100" s="76"/>
      <c r="Z100" s="21"/>
      <c r="AA100" s="21"/>
      <c r="AB100" s="21"/>
      <c r="AN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</row>
    <row r="101" spans="11:55">
      <c r="K101" s="155"/>
      <c r="M101" s="155"/>
      <c r="T101" s="76"/>
      <c r="U101" s="76"/>
      <c r="V101" s="76"/>
      <c r="W101" s="76"/>
      <c r="X101" s="76"/>
      <c r="Y101" s="76"/>
      <c r="Z101" s="21"/>
      <c r="AA101" s="21"/>
      <c r="AB101" s="21"/>
      <c r="AN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</row>
    <row r="102" spans="11:55">
      <c r="K102" s="155"/>
      <c r="M102" s="155"/>
      <c r="T102" s="76"/>
      <c r="U102" s="76"/>
      <c r="V102" s="76"/>
      <c r="W102" s="76"/>
      <c r="X102" s="76"/>
      <c r="Y102" s="76"/>
      <c r="Z102" s="21"/>
      <c r="AA102" s="21"/>
      <c r="AB102" s="21"/>
      <c r="AN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</row>
    <row r="103" spans="11:55">
      <c r="K103" s="155"/>
      <c r="M103" s="155"/>
      <c r="T103" s="76"/>
      <c r="U103" s="76"/>
      <c r="V103" s="76"/>
      <c r="W103" s="76"/>
      <c r="X103" s="76"/>
      <c r="Y103" s="76"/>
      <c r="Z103" s="21"/>
      <c r="AA103" s="21"/>
      <c r="AB103" s="21"/>
      <c r="AN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</row>
    <row r="104" spans="11:55">
      <c r="K104" s="155"/>
      <c r="M104" s="155"/>
      <c r="T104" s="76"/>
      <c r="U104" s="76"/>
      <c r="V104" s="76"/>
      <c r="W104" s="76"/>
      <c r="X104" s="76"/>
      <c r="Y104" s="76"/>
      <c r="Z104" s="21"/>
      <c r="AA104" s="21"/>
      <c r="AB104" s="21"/>
      <c r="AN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</row>
    <row r="105" spans="11:55">
      <c r="K105" s="155"/>
      <c r="M105" s="155"/>
      <c r="T105" s="76"/>
      <c r="U105" s="76"/>
      <c r="V105" s="76"/>
      <c r="W105" s="76"/>
      <c r="X105" s="76"/>
      <c r="Y105" s="76"/>
      <c r="Z105" s="21"/>
      <c r="AA105" s="21"/>
      <c r="AB105" s="21"/>
      <c r="AN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</row>
    <row r="106" spans="11:55">
      <c r="K106" s="155"/>
      <c r="M106" s="155"/>
      <c r="T106" s="76"/>
      <c r="U106" s="76"/>
      <c r="V106" s="76"/>
      <c r="W106" s="76"/>
      <c r="X106" s="76"/>
      <c r="Y106" s="76"/>
      <c r="Z106" s="21"/>
      <c r="AA106" s="21"/>
      <c r="AB106" s="21"/>
      <c r="AN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</row>
    <row r="107" spans="11:55">
      <c r="K107" s="155"/>
      <c r="M107" s="155"/>
      <c r="T107" s="76"/>
      <c r="U107" s="76"/>
      <c r="V107" s="76"/>
      <c r="W107" s="76"/>
      <c r="X107" s="76"/>
      <c r="Y107" s="76"/>
      <c r="Z107" s="21"/>
      <c r="AA107" s="21"/>
      <c r="AB107" s="21"/>
      <c r="AN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</row>
    <row r="108" spans="11:55">
      <c r="K108" s="155"/>
      <c r="M108" s="155"/>
      <c r="T108" s="76"/>
      <c r="U108" s="76"/>
      <c r="V108" s="76"/>
      <c r="W108" s="76"/>
      <c r="X108" s="76"/>
      <c r="Y108" s="76"/>
      <c r="Z108" s="21"/>
      <c r="AA108" s="21"/>
      <c r="AB108" s="21"/>
      <c r="AN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</row>
    <row r="109" spans="11:55">
      <c r="K109" s="155"/>
      <c r="M109" s="155"/>
      <c r="T109" s="76"/>
      <c r="U109" s="76"/>
      <c r="V109" s="76"/>
      <c r="W109" s="76"/>
      <c r="X109" s="76"/>
      <c r="Y109" s="76"/>
      <c r="Z109" s="21"/>
      <c r="AA109" s="21"/>
      <c r="AB109" s="21"/>
      <c r="AN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</row>
    <row r="110" spans="11:55">
      <c r="K110" s="155"/>
      <c r="M110" s="155"/>
      <c r="T110" s="76"/>
      <c r="U110" s="76"/>
      <c r="V110" s="76"/>
      <c r="W110" s="76"/>
      <c r="X110" s="76"/>
      <c r="Y110" s="76"/>
      <c r="Z110" s="21"/>
      <c r="AA110" s="21"/>
      <c r="AB110" s="21"/>
      <c r="AN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</row>
    <row r="111" spans="11:55">
      <c r="K111" s="155"/>
      <c r="M111" s="155"/>
      <c r="T111" s="76"/>
      <c r="U111" s="76"/>
      <c r="V111" s="76"/>
      <c r="W111" s="76"/>
      <c r="X111" s="76"/>
      <c r="Y111" s="76"/>
      <c r="Z111" s="21"/>
      <c r="AA111" s="21"/>
      <c r="AB111" s="21"/>
      <c r="AN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</row>
    <row r="112" spans="11:55">
      <c r="K112" s="155"/>
      <c r="M112" s="155"/>
      <c r="T112" s="76"/>
      <c r="U112" s="76"/>
      <c r="V112" s="76"/>
      <c r="W112" s="76"/>
      <c r="X112" s="76"/>
      <c r="Y112" s="76"/>
      <c r="Z112" s="21"/>
      <c r="AA112" s="21"/>
      <c r="AB112" s="21"/>
      <c r="AN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</row>
    <row r="113" spans="11:55">
      <c r="K113" s="155"/>
      <c r="M113" s="155"/>
      <c r="T113" s="76"/>
      <c r="U113" s="76"/>
      <c r="V113" s="76"/>
      <c r="W113" s="76"/>
      <c r="X113" s="76"/>
      <c r="Y113" s="76"/>
      <c r="Z113" s="21"/>
      <c r="AA113" s="21"/>
      <c r="AB113" s="21"/>
      <c r="AN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</row>
    <row r="114" spans="11:55">
      <c r="K114" s="155"/>
      <c r="M114" s="155"/>
      <c r="T114" s="76"/>
      <c r="U114" s="76"/>
      <c r="V114" s="76"/>
      <c r="W114" s="76"/>
      <c r="X114" s="76"/>
      <c r="Y114" s="76"/>
      <c r="Z114" s="21"/>
      <c r="AA114" s="21"/>
      <c r="AB114" s="21"/>
      <c r="AN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</row>
    <row r="115" spans="11:55">
      <c r="K115" s="155"/>
      <c r="M115" s="155"/>
      <c r="T115" s="76"/>
      <c r="U115" s="76"/>
      <c r="V115" s="76"/>
      <c r="W115" s="76"/>
      <c r="X115" s="76"/>
      <c r="Y115" s="76"/>
      <c r="Z115" s="21"/>
      <c r="AA115" s="21"/>
      <c r="AB115" s="21"/>
      <c r="AN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</row>
    <row r="116" spans="11:55">
      <c r="K116" s="155"/>
      <c r="M116" s="155"/>
      <c r="T116" s="76"/>
      <c r="U116" s="76"/>
      <c r="V116" s="76"/>
      <c r="W116" s="76"/>
      <c r="X116" s="76"/>
      <c r="Y116" s="76"/>
      <c r="Z116" s="21"/>
      <c r="AA116" s="21"/>
      <c r="AB116" s="21"/>
      <c r="AN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</row>
    <row r="117" spans="11:55">
      <c r="K117" s="155"/>
      <c r="M117" s="155"/>
      <c r="T117" s="76"/>
      <c r="U117" s="76"/>
      <c r="V117" s="76"/>
      <c r="W117" s="76"/>
      <c r="X117" s="76"/>
      <c r="Y117" s="76"/>
      <c r="Z117" s="21"/>
      <c r="AA117" s="21"/>
      <c r="AB117" s="21"/>
      <c r="AN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</row>
    <row r="118" spans="11:55">
      <c r="K118" s="155"/>
      <c r="M118" s="155"/>
      <c r="T118" s="76"/>
      <c r="U118" s="76"/>
      <c r="V118" s="76"/>
      <c r="W118" s="76"/>
      <c r="X118" s="76"/>
      <c r="Y118" s="76"/>
      <c r="Z118" s="21"/>
      <c r="AA118" s="21"/>
      <c r="AB118" s="21"/>
      <c r="AN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1:55">
      <c r="K119" s="155"/>
      <c r="M119" s="155"/>
      <c r="T119" s="76"/>
      <c r="U119" s="76"/>
      <c r="V119" s="76"/>
      <c r="W119" s="76"/>
      <c r="X119" s="76"/>
      <c r="Y119" s="76"/>
      <c r="Z119" s="21"/>
      <c r="AA119" s="21"/>
      <c r="AB119" s="21"/>
      <c r="AN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1:55">
      <c r="K120" s="155"/>
      <c r="M120" s="155"/>
      <c r="T120" s="76"/>
      <c r="U120" s="76"/>
      <c r="V120" s="76"/>
      <c r="W120" s="76"/>
      <c r="X120" s="76"/>
      <c r="Y120" s="76"/>
      <c r="Z120" s="21"/>
      <c r="AA120" s="21"/>
      <c r="AB120" s="21"/>
      <c r="AN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1:55">
      <c r="K121" s="155"/>
      <c r="M121" s="155"/>
      <c r="T121" s="76"/>
      <c r="U121" s="76"/>
      <c r="V121" s="76"/>
      <c r="W121" s="76"/>
      <c r="X121" s="76"/>
      <c r="Y121" s="76"/>
      <c r="Z121" s="21"/>
      <c r="AA121" s="21"/>
      <c r="AB121" s="21"/>
      <c r="AN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</row>
    <row r="122" spans="11:55">
      <c r="K122" s="155"/>
      <c r="M122" s="155"/>
      <c r="T122" s="76"/>
      <c r="U122" s="76"/>
      <c r="V122" s="76"/>
      <c r="W122" s="76"/>
      <c r="X122" s="76"/>
      <c r="Y122" s="76"/>
      <c r="Z122" s="21"/>
      <c r="AA122" s="21"/>
      <c r="AB122" s="21"/>
      <c r="AN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</row>
    <row r="123" spans="11:55">
      <c r="K123" s="155"/>
      <c r="M123" s="155"/>
      <c r="T123" s="76"/>
      <c r="U123" s="76"/>
      <c r="V123" s="76"/>
      <c r="W123" s="76"/>
      <c r="X123" s="76"/>
      <c r="Y123" s="76"/>
      <c r="Z123" s="21"/>
      <c r="AA123" s="21"/>
      <c r="AB123" s="21"/>
      <c r="AN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</row>
    <row r="124" spans="11:55">
      <c r="K124" s="155"/>
      <c r="M124" s="155"/>
      <c r="T124" s="76"/>
      <c r="U124" s="76"/>
      <c r="V124" s="76"/>
      <c r="W124" s="76"/>
      <c r="X124" s="76"/>
      <c r="Y124" s="76"/>
      <c r="Z124" s="21"/>
      <c r="AA124" s="21"/>
      <c r="AB124" s="21"/>
      <c r="AN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</row>
    <row r="125" spans="11:55">
      <c r="K125" s="155"/>
      <c r="M125" s="155"/>
      <c r="T125" s="76"/>
      <c r="U125" s="76"/>
      <c r="V125" s="76"/>
      <c r="W125" s="76"/>
      <c r="X125" s="76"/>
      <c r="Y125" s="76"/>
      <c r="Z125" s="21"/>
      <c r="AA125" s="21"/>
      <c r="AB125" s="21"/>
      <c r="AN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</row>
    <row r="126" spans="11:55">
      <c r="K126" s="155"/>
      <c r="M126" s="155"/>
      <c r="T126" s="76"/>
      <c r="U126" s="76"/>
      <c r="V126" s="76"/>
      <c r="W126" s="76"/>
      <c r="X126" s="76"/>
      <c r="Y126" s="76"/>
      <c r="Z126" s="21"/>
      <c r="AA126" s="21"/>
      <c r="AB126" s="21"/>
      <c r="AN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</row>
    <row r="127" spans="11:55">
      <c r="K127" s="155"/>
      <c r="M127" s="155"/>
      <c r="T127" s="76"/>
      <c r="U127" s="76"/>
      <c r="V127" s="76"/>
      <c r="W127" s="76"/>
      <c r="X127" s="76"/>
      <c r="Y127" s="76"/>
      <c r="Z127" s="21"/>
      <c r="AA127" s="21"/>
      <c r="AB127" s="21"/>
      <c r="AN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</row>
    <row r="128" spans="11:55">
      <c r="K128" s="155"/>
      <c r="M128" s="155"/>
      <c r="T128" s="76"/>
      <c r="U128" s="76"/>
      <c r="V128" s="76"/>
      <c r="W128" s="76"/>
      <c r="X128" s="76"/>
      <c r="Y128" s="76"/>
      <c r="Z128" s="21"/>
      <c r="AA128" s="21"/>
      <c r="AB128" s="21"/>
      <c r="AN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</row>
    <row r="129" spans="11:55">
      <c r="K129" s="155"/>
      <c r="M129" s="155"/>
      <c r="T129" s="76"/>
      <c r="U129" s="76"/>
      <c r="V129" s="76"/>
      <c r="W129" s="76"/>
      <c r="X129" s="76"/>
      <c r="Y129" s="76"/>
      <c r="Z129" s="21"/>
      <c r="AA129" s="21"/>
      <c r="AB129" s="21"/>
      <c r="AN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1:55">
      <c r="K130" s="155"/>
      <c r="M130" s="155"/>
      <c r="T130" s="76"/>
      <c r="U130" s="76"/>
      <c r="V130" s="76"/>
      <c r="W130" s="76"/>
      <c r="X130" s="76"/>
      <c r="Y130" s="76"/>
      <c r="Z130" s="21"/>
      <c r="AA130" s="21"/>
      <c r="AB130" s="21"/>
      <c r="AN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1:55">
      <c r="K131" s="155"/>
      <c r="M131" s="155"/>
      <c r="T131" s="76"/>
      <c r="U131" s="76"/>
      <c r="V131" s="76"/>
      <c r="W131" s="76"/>
      <c r="X131" s="76"/>
      <c r="Y131" s="76"/>
      <c r="Z131" s="21"/>
      <c r="AA131" s="21"/>
      <c r="AB131" s="21"/>
      <c r="AN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</row>
    <row r="132" spans="11:55">
      <c r="K132" s="155"/>
      <c r="M132" s="155"/>
      <c r="T132" s="76"/>
      <c r="U132" s="76"/>
      <c r="V132" s="76"/>
      <c r="W132" s="76"/>
      <c r="X132" s="76"/>
      <c r="Y132" s="76"/>
      <c r="Z132" s="21"/>
      <c r="AA132" s="21"/>
      <c r="AB132" s="21"/>
      <c r="AN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</row>
    <row r="133" spans="11:55">
      <c r="K133" s="155"/>
      <c r="M133" s="155"/>
      <c r="T133" s="76"/>
      <c r="U133" s="76"/>
      <c r="V133" s="76"/>
      <c r="W133" s="76"/>
      <c r="X133" s="76"/>
      <c r="Y133" s="76"/>
      <c r="Z133" s="21"/>
      <c r="AA133" s="21"/>
      <c r="AB133" s="21"/>
      <c r="AN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</row>
    <row r="134" spans="11:55">
      <c r="K134" s="155"/>
      <c r="M134" s="155"/>
      <c r="T134" s="76"/>
      <c r="U134" s="76"/>
      <c r="V134" s="76"/>
      <c r="W134" s="76"/>
      <c r="X134" s="76"/>
      <c r="Y134" s="76"/>
      <c r="Z134" s="21"/>
      <c r="AA134" s="21"/>
      <c r="AB134" s="21"/>
      <c r="AN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1:55">
      <c r="K135" s="155"/>
      <c r="M135" s="155"/>
      <c r="T135" s="76"/>
      <c r="U135" s="76"/>
      <c r="V135" s="76"/>
      <c r="W135" s="76"/>
      <c r="X135" s="76"/>
      <c r="Y135" s="76"/>
      <c r="Z135" s="21"/>
      <c r="AA135" s="21"/>
      <c r="AB135" s="21"/>
      <c r="AN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1:55">
      <c r="K136" s="155"/>
      <c r="M136" s="155"/>
      <c r="T136" s="76"/>
      <c r="U136" s="76"/>
      <c r="V136" s="76"/>
      <c r="W136" s="76"/>
      <c r="X136" s="76"/>
      <c r="Y136" s="76"/>
      <c r="Z136" s="21"/>
      <c r="AA136" s="21"/>
      <c r="AB136" s="21"/>
      <c r="AN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1:55">
      <c r="K137" s="155"/>
      <c r="M137" s="155"/>
      <c r="T137" s="76"/>
      <c r="U137" s="76"/>
      <c r="V137" s="76"/>
      <c r="W137" s="76"/>
      <c r="X137" s="76"/>
      <c r="Y137" s="76"/>
      <c r="Z137" s="21"/>
      <c r="AA137" s="21"/>
      <c r="AB137" s="21"/>
      <c r="AN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1:55">
      <c r="K138" s="155"/>
      <c r="M138" s="155"/>
      <c r="T138" s="76"/>
      <c r="U138" s="76"/>
      <c r="V138" s="76"/>
      <c r="W138" s="76"/>
      <c r="X138" s="76"/>
      <c r="Y138" s="76"/>
      <c r="Z138" s="21"/>
      <c r="AA138" s="21"/>
      <c r="AB138" s="21"/>
      <c r="AN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1:55">
      <c r="K139" s="155"/>
      <c r="M139" s="155"/>
      <c r="T139" s="76"/>
      <c r="U139" s="76"/>
      <c r="V139" s="76"/>
      <c r="W139" s="76"/>
      <c r="X139" s="76"/>
      <c r="Y139" s="76"/>
      <c r="Z139" s="21"/>
      <c r="AA139" s="21"/>
      <c r="AB139" s="21"/>
      <c r="AN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</row>
    <row r="140" spans="11:55">
      <c r="K140" s="155"/>
      <c r="M140" s="155"/>
      <c r="T140" s="76"/>
      <c r="U140" s="76"/>
      <c r="V140" s="76"/>
      <c r="W140" s="76"/>
      <c r="X140" s="76"/>
      <c r="Y140" s="76"/>
      <c r="Z140" s="21"/>
      <c r="AA140" s="21"/>
      <c r="AB140" s="21"/>
      <c r="AN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</row>
    <row r="141" spans="11:55">
      <c r="K141" s="155"/>
      <c r="M141" s="155"/>
      <c r="T141" s="76"/>
      <c r="U141" s="76"/>
      <c r="V141" s="76"/>
      <c r="W141" s="76"/>
      <c r="X141" s="76"/>
      <c r="Y141" s="76"/>
      <c r="Z141" s="21"/>
      <c r="AA141" s="21"/>
      <c r="AB141" s="21"/>
      <c r="AN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</row>
    <row r="142" spans="11:55">
      <c r="K142" s="155"/>
      <c r="M142" s="155"/>
      <c r="T142" s="76"/>
      <c r="U142" s="76"/>
      <c r="V142" s="76"/>
      <c r="W142" s="76"/>
      <c r="X142" s="76"/>
      <c r="Y142" s="76"/>
      <c r="Z142" s="21"/>
      <c r="AA142" s="21"/>
      <c r="AB142" s="21"/>
      <c r="AN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</row>
    <row r="143" spans="11:55">
      <c r="K143" s="155"/>
      <c r="M143" s="155"/>
      <c r="T143" s="76"/>
      <c r="U143" s="76"/>
      <c r="V143" s="76"/>
      <c r="W143" s="76"/>
      <c r="X143" s="76"/>
      <c r="Y143" s="76"/>
      <c r="Z143" s="21"/>
      <c r="AA143" s="21"/>
      <c r="AB143" s="21"/>
      <c r="AN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</row>
    <row r="144" spans="11:55">
      <c r="K144" s="155"/>
      <c r="M144" s="155"/>
      <c r="T144" s="76"/>
      <c r="U144" s="76"/>
      <c r="V144" s="76"/>
      <c r="W144" s="76"/>
      <c r="X144" s="76"/>
      <c r="Y144" s="76"/>
      <c r="Z144" s="21"/>
      <c r="AA144" s="21"/>
      <c r="AB144" s="21"/>
      <c r="AN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</row>
    <row r="145" spans="11:55">
      <c r="K145" s="155"/>
      <c r="M145" s="155"/>
      <c r="T145" s="76"/>
      <c r="U145" s="76"/>
      <c r="V145" s="76"/>
      <c r="W145" s="76"/>
      <c r="X145" s="76"/>
      <c r="Y145" s="76"/>
      <c r="Z145" s="21"/>
      <c r="AA145" s="21"/>
      <c r="AB145" s="21"/>
      <c r="AN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</row>
    <row r="146" spans="11:55">
      <c r="K146" s="155"/>
      <c r="M146" s="155"/>
      <c r="T146" s="76"/>
      <c r="U146" s="76"/>
      <c r="V146" s="76"/>
      <c r="W146" s="76"/>
      <c r="X146" s="76"/>
      <c r="Y146" s="76"/>
      <c r="Z146" s="21"/>
      <c r="AA146" s="21"/>
      <c r="AB146" s="21"/>
      <c r="AN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</row>
    <row r="147" spans="11:55">
      <c r="K147" s="155"/>
      <c r="M147" s="155"/>
      <c r="T147" s="76"/>
      <c r="U147" s="76"/>
      <c r="V147" s="76"/>
      <c r="W147" s="76"/>
      <c r="X147" s="76"/>
      <c r="Y147" s="76"/>
      <c r="Z147" s="21"/>
      <c r="AA147" s="21"/>
      <c r="AB147" s="21"/>
      <c r="AN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</row>
    <row r="148" spans="11:55">
      <c r="K148" s="155"/>
      <c r="M148" s="155"/>
      <c r="T148" s="76"/>
      <c r="U148" s="76"/>
      <c r="V148" s="76"/>
      <c r="W148" s="76"/>
      <c r="X148" s="76"/>
      <c r="Y148" s="76"/>
      <c r="Z148" s="21"/>
      <c r="AA148" s="21"/>
      <c r="AB148" s="21"/>
      <c r="AN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</row>
    <row r="149" spans="11:55">
      <c r="K149" s="155"/>
      <c r="M149" s="155"/>
      <c r="T149" s="76"/>
      <c r="U149" s="76"/>
      <c r="V149" s="76"/>
      <c r="W149" s="76"/>
      <c r="X149" s="76"/>
      <c r="Y149" s="76"/>
      <c r="Z149" s="21"/>
      <c r="AA149" s="21"/>
      <c r="AB149" s="21"/>
      <c r="AN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</row>
    <row r="150" spans="11:55">
      <c r="K150" s="155"/>
      <c r="M150" s="155"/>
      <c r="T150" s="76"/>
      <c r="U150" s="76"/>
      <c r="V150" s="76"/>
      <c r="W150" s="76"/>
      <c r="X150" s="76"/>
      <c r="Y150" s="76"/>
      <c r="Z150" s="21"/>
      <c r="AA150" s="21"/>
      <c r="AB150" s="21"/>
      <c r="AN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</row>
    <row r="151" spans="11:55">
      <c r="K151" s="155"/>
      <c r="M151" s="155"/>
      <c r="T151" s="76"/>
      <c r="U151" s="76"/>
      <c r="V151" s="76"/>
      <c r="W151" s="76"/>
      <c r="X151" s="76"/>
      <c r="Y151" s="76"/>
      <c r="Z151" s="21"/>
      <c r="AA151" s="21"/>
      <c r="AB151" s="21"/>
      <c r="AN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</row>
    <row r="152" spans="11:55">
      <c r="K152" s="155"/>
      <c r="M152" s="155"/>
      <c r="T152" s="76"/>
      <c r="U152" s="76"/>
      <c r="V152" s="76"/>
      <c r="W152" s="76"/>
      <c r="X152" s="76"/>
      <c r="Y152" s="76"/>
      <c r="Z152" s="21"/>
      <c r="AA152" s="21"/>
      <c r="AB152" s="21"/>
      <c r="AN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</row>
    <row r="153" spans="11:55">
      <c r="K153" s="155"/>
      <c r="M153" s="155"/>
      <c r="T153" s="76"/>
      <c r="U153" s="76"/>
      <c r="V153" s="76"/>
      <c r="W153" s="76"/>
      <c r="X153" s="76"/>
      <c r="Y153" s="76"/>
      <c r="Z153" s="21"/>
      <c r="AA153" s="21"/>
      <c r="AB153" s="21"/>
      <c r="AN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</row>
    <row r="154" spans="11:55">
      <c r="K154" s="155"/>
      <c r="M154" s="155"/>
      <c r="T154" s="76"/>
      <c r="U154" s="76"/>
      <c r="V154" s="76"/>
      <c r="W154" s="76"/>
      <c r="X154" s="76"/>
      <c r="Y154" s="76"/>
      <c r="Z154" s="21"/>
      <c r="AA154" s="21"/>
      <c r="AB154" s="21"/>
      <c r="AN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</row>
    <row r="155" spans="11:55">
      <c r="K155" s="155"/>
      <c r="M155" s="155"/>
      <c r="T155" s="76"/>
      <c r="U155" s="76"/>
      <c r="V155" s="76"/>
      <c r="W155" s="76"/>
      <c r="X155" s="76"/>
      <c r="Y155" s="76"/>
      <c r="Z155" s="21"/>
      <c r="AA155" s="21"/>
      <c r="AB155" s="21"/>
      <c r="AN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</row>
    <row r="156" spans="11:55">
      <c r="K156" s="155"/>
      <c r="M156" s="155"/>
      <c r="T156" s="76"/>
      <c r="U156" s="76"/>
      <c r="V156" s="76"/>
      <c r="W156" s="76"/>
      <c r="X156" s="76"/>
      <c r="Y156" s="76"/>
      <c r="Z156" s="21"/>
      <c r="AA156" s="21"/>
      <c r="AB156" s="21"/>
      <c r="AN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</row>
    <row r="157" spans="11:55">
      <c r="K157" s="155"/>
      <c r="M157" s="155"/>
      <c r="T157" s="76"/>
      <c r="U157" s="76"/>
      <c r="V157" s="76"/>
      <c r="W157" s="76"/>
      <c r="X157" s="76"/>
      <c r="Y157" s="76"/>
      <c r="Z157" s="21"/>
      <c r="AA157" s="21"/>
      <c r="AB157" s="21"/>
      <c r="AN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</row>
    <row r="158" spans="11:55">
      <c r="K158" s="155"/>
      <c r="M158" s="155"/>
      <c r="T158" s="76"/>
      <c r="U158" s="76"/>
      <c r="V158" s="76"/>
      <c r="W158" s="76"/>
      <c r="X158" s="76"/>
      <c r="Y158" s="76"/>
      <c r="Z158" s="21"/>
      <c r="AA158" s="21"/>
      <c r="AB158" s="21"/>
      <c r="AN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</row>
    <row r="159" spans="11:55">
      <c r="K159" s="155"/>
      <c r="M159" s="155"/>
      <c r="T159" s="76"/>
      <c r="U159" s="76"/>
      <c r="V159" s="76"/>
      <c r="W159" s="76"/>
      <c r="X159" s="76"/>
      <c r="Y159" s="76"/>
      <c r="Z159" s="21"/>
      <c r="AA159" s="21"/>
      <c r="AB159" s="21"/>
      <c r="AN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</row>
    <row r="160" spans="11:55">
      <c r="K160" s="155"/>
      <c r="M160" s="155"/>
      <c r="T160" s="76"/>
      <c r="U160" s="76"/>
      <c r="V160" s="76"/>
      <c r="W160" s="76"/>
      <c r="X160" s="76"/>
      <c r="Y160" s="76"/>
      <c r="Z160" s="21"/>
      <c r="AA160" s="21"/>
      <c r="AB160" s="21"/>
      <c r="AN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</row>
    <row r="161" spans="11:55">
      <c r="K161" s="155"/>
      <c r="M161" s="155"/>
      <c r="T161" s="76"/>
      <c r="U161" s="76"/>
      <c r="V161" s="76"/>
      <c r="W161" s="76"/>
      <c r="X161" s="76"/>
      <c r="Y161" s="76"/>
      <c r="Z161" s="21"/>
      <c r="AA161" s="21"/>
      <c r="AB161" s="21"/>
      <c r="AN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</row>
    <row r="162" spans="11:55">
      <c r="K162" s="155"/>
      <c r="M162" s="155"/>
      <c r="T162" s="76"/>
      <c r="U162" s="76"/>
      <c r="V162" s="76"/>
      <c r="W162" s="76"/>
      <c r="X162" s="76"/>
      <c r="Y162" s="76"/>
      <c r="Z162" s="21"/>
      <c r="AA162" s="21"/>
      <c r="AB162" s="21"/>
      <c r="AN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</row>
    <row r="163" spans="11:55">
      <c r="K163" s="155"/>
      <c r="M163" s="155"/>
      <c r="T163" s="76"/>
      <c r="U163" s="76"/>
      <c r="V163" s="76"/>
      <c r="W163" s="76"/>
      <c r="X163" s="76"/>
      <c r="Y163" s="76"/>
      <c r="Z163" s="21"/>
      <c r="AA163" s="21"/>
      <c r="AB163" s="21"/>
      <c r="AN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</row>
    <row r="164" spans="11:55">
      <c r="K164" s="155"/>
      <c r="M164" s="155"/>
      <c r="T164" s="76"/>
      <c r="U164" s="76"/>
      <c r="V164" s="76"/>
      <c r="W164" s="76"/>
      <c r="X164" s="76"/>
      <c r="Y164" s="76"/>
      <c r="Z164" s="21"/>
      <c r="AA164" s="21"/>
      <c r="AB164" s="21"/>
      <c r="AN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</row>
    <row r="165" spans="11:55">
      <c r="K165" s="155"/>
      <c r="M165" s="155"/>
      <c r="T165" s="76"/>
      <c r="U165" s="76"/>
      <c r="V165" s="76"/>
      <c r="W165" s="76"/>
      <c r="X165" s="76"/>
      <c r="Y165" s="76"/>
      <c r="Z165" s="21"/>
      <c r="AA165" s="21"/>
      <c r="AB165" s="21"/>
      <c r="AN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</row>
    <row r="166" spans="11:55">
      <c r="K166" s="155"/>
      <c r="M166" s="155"/>
      <c r="T166" s="76"/>
      <c r="U166" s="76"/>
      <c r="V166" s="76"/>
      <c r="W166" s="76"/>
      <c r="X166" s="76"/>
      <c r="Y166" s="76"/>
      <c r="Z166" s="21"/>
      <c r="AA166" s="21"/>
      <c r="AB166" s="21"/>
      <c r="AN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</row>
    <row r="167" spans="11:55">
      <c r="K167" s="155"/>
      <c r="M167" s="155"/>
      <c r="T167" s="76"/>
      <c r="U167" s="76"/>
      <c r="V167" s="76"/>
      <c r="W167" s="76"/>
      <c r="X167" s="76"/>
      <c r="Y167" s="76"/>
      <c r="Z167" s="21"/>
      <c r="AA167" s="21"/>
      <c r="AB167" s="21"/>
      <c r="AN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</row>
    <row r="168" spans="11:55">
      <c r="K168" s="155"/>
      <c r="M168" s="155"/>
      <c r="T168" s="76"/>
      <c r="U168" s="76"/>
      <c r="V168" s="76"/>
      <c r="W168" s="76"/>
      <c r="X168" s="76"/>
      <c r="Y168" s="76"/>
      <c r="Z168" s="21"/>
      <c r="AA168" s="21"/>
      <c r="AB168" s="21"/>
      <c r="AN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</row>
    <row r="169" spans="11:55">
      <c r="K169" s="155"/>
      <c r="M169" s="155"/>
      <c r="T169" s="76"/>
      <c r="U169" s="76"/>
      <c r="V169" s="76"/>
      <c r="W169" s="76"/>
      <c r="X169" s="76"/>
      <c r="Y169" s="76"/>
      <c r="Z169" s="21"/>
      <c r="AA169" s="21"/>
      <c r="AB169" s="21"/>
      <c r="AN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</row>
    <row r="170" spans="11:55">
      <c r="K170" s="155"/>
      <c r="M170" s="155"/>
      <c r="T170" s="76"/>
      <c r="U170" s="76"/>
      <c r="V170" s="76"/>
      <c r="W170" s="76"/>
      <c r="X170" s="76"/>
      <c r="Y170" s="76"/>
      <c r="Z170" s="21"/>
      <c r="AA170" s="21"/>
      <c r="AB170" s="21"/>
      <c r="AN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</row>
    <row r="171" spans="11:55">
      <c r="K171" s="155"/>
      <c r="M171" s="155"/>
      <c r="T171" s="76"/>
      <c r="U171" s="76"/>
      <c r="V171" s="76"/>
      <c r="W171" s="76"/>
      <c r="X171" s="76"/>
      <c r="Y171" s="76"/>
      <c r="Z171" s="21"/>
      <c r="AA171" s="21"/>
      <c r="AB171" s="21"/>
      <c r="AN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</row>
    <row r="172" spans="11:55">
      <c r="K172" s="155"/>
      <c r="M172" s="155"/>
      <c r="T172" s="76"/>
      <c r="U172" s="76"/>
      <c r="V172" s="76"/>
      <c r="W172" s="76"/>
      <c r="X172" s="76"/>
      <c r="Y172" s="76"/>
      <c r="Z172" s="21"/>
      <c r="AA172" s="21"/>
      <c r="AB172" s="21"/>
      <c r="AN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</row>
    <row r="173" spans="11:55">
      <c r="K173" s="155"/>
      <c r="M173" s="155"/>
      <c r="T173" s="76"/>
      <c r="U173" s="76"/>
      <c r="V173" s="76"/>
      <c r="W173" s="76"/>
      <c r="X173" s="76"/>
      <c r="Y173" s="76"/>
      <c r="Z173" s="21"/>
      <c r="AA173" s="21"/>
      <c r="AB173" s="21"/>
      <c r="AN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</row>
    <row r="174" spans="11:55">
      <c r="K174" s="155"/>
      <c r="M174" s="155"/>
      <c r="T174" s="76"/>
      <c r="U174" s="76"/>
      <c r="V174" s="76"/>
      <c r="W174" s="76"/>
      <c r="X174" s="76"/>
      <c r="Y174" s="76"/>
      <c r="Z174" s="21"/>
      <c r="AA174" s="21"/>
      <c r="AB174" s="21"/>
      <c r="AN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</row>
    <row r="175" spans="11:55">
      <c r="K175" s="155"/>
      <c r="M175" s="155"/>
      <c r="T175" s="76"/>
      <c r="U175" s="76"/>
      <c r="V175" s="76"/>
      <c r="W175" s="76"/>
      <c r="X175" s="76"/>
      <c r="Y175" s="76"/>
      <c r="Z175" s="21"/>
      <c r="AA175" s="21"/>
      <c r="AB175" s="21"/>
      <c r="AN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</row>
    <row r="176" spans="11:55">
      <c r="K176" s="155"/>
      <c r="M176" s="155"/>
      <c r="T176" s="76"/>
      <c r="U176" s="76"/>
      <c r="V176" s="76"/>
      <c r="W176" s="76"/>
      <c r="X176" s="76"/>
      <c r="Y176" s="76"/>
      <c r="Z176" s="21"/>
      <c r="AA176" s="21"/>
      <c r="AB176" s="21"/>
      <c r="AN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</row>
    <row r="177" spans="11:55">
      <c r="K177" s="155"/>
      <c r="M177" s="155"/>
      <c r="T177" s="76"/>
      <c r="U177" s="76"/>
      <c r="V177" s="76"/>
      <c r="W177" s="76"/>
      <c r="X177" s="76"/>
      <c r="Y177" s="76"/>
      <c r="Z177" s="21"/>
      <c r="AA177" s="21"/>
      <c r="AB177" s="21"/>
      <c r="AN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</row>
    <row r="178" spans="11:55">
      <c r="K178" s="155"/>
      <c r="M178" s="155"/>
      <c r="T178" s="76"/>
      <c r="U178" s="76"/>
      <c r="V178" s="76"/>
      <c r="W178" s="76"/>
      <c r="X178" s="76"/>
      <c r="Y178" s="76"/>
      <c r="Z178" s="21"/>
      <c r="AA178" s="21"/>
      <c r="AB178" s="21"/>
      <c r="AN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</row>
    <row r="179" spans="11:55">
      <c r="K179" s="155"/>
      <c r="M179" s="155"/>
      <c r="T179" s="76"/>
      <c r="U179" s="76"/>
      <c r="V179" s="76"/>
      <c r="W179" s="76"/>
      <c r="X179" s="76"/>
      <c r="Y179" s="76"/>
      <c r="Z179" s="21"/>
      <c r="AA179" s="21"/>
      <c r="AB179" s="21"/>
      <c r="AN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</row>
    <row r="180" spans="11:55">
      <c r="K180" s="155"/>
      <c r="M180" s="155"/>
      <c r="T180" s="76"/>
      <c r="U180" s="76"/>
      <c r="V180" s="76"/>
      <c r="W180" s="76"/>
      <c r="X180" s="76"/>
      <c r="Y180" s="76"/>
      <c r="Z180" s="21"/>
      <c r="AA180" s="21"/>
      <c r="AB180" s="21"/>
      <c r="AN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</row>
    <row r="181" spans="11:55">
      <c r="K181" s="155"/>
      <c r="M181" s="155"/>
      <c r="T181" s="76"/>
      <c r="U181" s="76"/>
      <c r="V181" s="76"/>
      <c r="W181" s="76"/>
      <c r="X181" s="76"/>
      <c r="Y181" s="76"/>
      <c r="Z181" s="21"/>
      <c r="AA181" s="21"/>
      <c r="AB181" s="21"/>
      <c r="AN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</row>
    <row r="182" spans="11:55">
      <c r="K182" s="155"/>
      <c r="M182" s="155"/>
      <c r="T182" s="76"/>
      <c r="U182" s="76"/>
      <c r="V182" s="76"/>
      <c r="W182" s="76"/>
      <c r="X182" s="76"/>
      <c r="Y182" s="76"/>
      <c r="Z182" s="21"/>
      <c r="AA182" s="21"/>
      <c r="AB182" s="21"/>
      <c r="AN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</row>
    <row r="183" spans="11:55">
      <c r="K183" s="155"/>
      <c r="M183" s="155"/>
      <c r="T183" s="76"/>
      <c r="U183" s="76"/>
      <c r="V183" s="76"/>
      <c r="W183" s="76"/>
      <c r="X183" s="76"/>
      <c r="Y183" s="76"/>
      <c r="Z183" s="21"/>
      <c r="AA183" s="21"/>
      <c r="AB183" s="21"/>
      <c r="AN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</row>
    <row r="184" spans="11:55">
      <c r="K184" s="155"/>
      <c r="M184" s="155"/>
      <c r="T184" s="76"/>
      <c r="U184" s="76"/>
      <c r="V184" s="76"/>
      <c r="W184" s="76"/>
      <c r="X184" s="76"/>
      <c r="Y184" s="76"/>
      <c r="Z184" s="21"/>
      <c r="AA184" s="21"/>
      <c r="AB184" s="21"/>
      <c r="AN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1:55">
      <c r="K185" s="155"/>
      <c r="M185" s="155"/>
      <c r="T185" s="76"/>
      <c r="U185" s="76"/>
      <c r="V185" s="76"/>
      <c r="W185" s="76"/>
      <c r="X185" s="76"/>
      <c r="Y185" s="76"/>
      <c r="Z185" s="21"/>
      <c r="AA185" s="21"/>
      <c r="AB185" s="21"/>
      <c r="AN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1:55">
      <c r="K186" s="155"/>
      <c r="M186" s="155"/>
      <c r="T186" s="76"/>
      <c r="U186" s="76"/>
      <c r="V186" s="76"/>
      <c r="W186" s="76"/>
      <c r="X186" s="76"/>
      <c r="Y186" s="76"/>
      <c r="Z186" s="21"/>
      <c r="AA186" s="21"/>
      <c r="AB186" s="21"/>
      <c r="AN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1:55">
      <c r="K187" s="155"/>
      <c r="M187" s="155"/>
      <c r="T187" s="76"/>
      <c r="U187" s="76"/>
      <c r="V187" s="76"/>
      <c r="W187" s="76"/>
      <c r="X187" s="76"/>
      <c r="Y187" s="76"/>
      <c r="Z187" s="21"/>
      <c r="AA187" s="21"/>
      <c r="AB187" s="21"/>
      <c r="AN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1:55">
      <c r="K188" s="155"/>
      <c r="M188" s="155"/>
      <c r="T188" s="76"/>
      <c r="U188" s="76"/>
      <c r="V188" s="76"/>
      <c r="W188" s="76"/>
      <c r="X188" s="76"/>
      <c r="Y188" s="76"/>
      <c r="Z188" s="21"/>
      <c r="AA188" s="21"/>
      <c r="AB188" s="21"/>
      <c r="AN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</row>
    <row r="189" spans="11:55">
      <c r="K189" s="155"/>
      <c r="M189" s="155"/>
      <c r="T189" s="76"/>
      <c r="U189" s="76"/>
      <c r="V189" s="76"/>
      <c r="W189" s="76"/>
      <c r="X189" s="76"/>
      <c r="Y189" s="76"/>
      <c r="Z189" s="21"/>
      <c r="AA189" s="21"/>
      <c r="AB189" s="21"/>
      <c r="AN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</row>
    <row r="190" spans="11:55">
      <c r="K190" s="155"/>
      <c r="M190" s="155"/>
      <c r="T190" s="76"/>
      <c r="U190" s="76"/>
      <c r="V190" s="76"/>
      <c r="W190" s="76"/>
      <c r="X190" s="76"/>
      <c r="Y190" s="76"/>
      <c r="Z190" s="21"/>
      <c r="AA190" s="21"/>
      <c r="AB190" s="21"/>
      <c r="AN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</row>
    <row r="191" spans="11:55">
      <c r="K191" s="155"/>
      <c r="M191" s="155"/>
      <c r="T191" s="76"/>
      <c r="U191" s="76"/>
      <c r="V191" s="76"/>
      <c r="W191" s="76"/>
      <c r="X191" s="76"/>
      <c r="Y191" s="76"/>
      <c r="Z191" s="21"/>
      <c r="AA191" s="21"/>
      <c r="AB191" s="21"/>
      <c r="AN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1:55">
      <c r="K192" s="155"/>
      <c r="M192" s="155"/>
      <c r="T192" s="76"/>
      <c r="U192" s="76"/>
      <c r="V192" s="76"/>
      <c r="W192" s="76"/>
      <c r="X192" s="76"/>
      <c r="Y192" s="76"/>
      <c r="Z192" s="21"/>
      <c r="AA192" s="21"/>
      <c r="AB192" s="21"/>
      <c r="AN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</row>
    <row r="193" spans="11:55">
      <c r="K193" s="155"/>
      <c r="M193" s="155"/>
      <c r="T193" s="76"/>
      <c r="U193" s="76"/>
      <c r="V193" s="76"/>
      <c r="W193" s="76"/>
      <c r="X193" s="76"/>
      <c r="Y193" s="76"/>
      <c r="Z193" s="21"/>
      <c r="AA193" s="21"/>
      <c r="AB193" s="21"/>
      <c r="AN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</row>
    <row r="194" spans="11:55">
      <c r="K194" s="155"/>
      <c r="M194" s="155"/>
      <c r="T194" s="76"/>
      <c r="U194" s="76"/>
      <c r="V194" s="76"/>
      <c r="W194" s="76"/>
      <c r="X194" s="76"/>
      <c r="Y194" s="76"/>
      <c r="Z194" s="21"/>
      <c r="AA194" s="21"/>
      <c r="AB194" s="21"/>
      <c r="AN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</row>
    <row r="195" spans="11:55">
      <c r="K195" s="155"/>
      <c r="M195" s="155"/>
      <c r="T195" s="76"/>
      <c r="U195" s="76"/>
      <c r="V195" s="76"/>
      <c r="W195" s="76"/>
      <c r="X195" s="76"/>
      <c r="Y195" s="76"/>
      <c r="Z195" s="21"/>
      <c r="AA195" s="21"/>
      <c r="AB195" s="21"/>
      <c r="AN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</row>
    <row r="196" spans="11:55">
      <c r="K196" s="155"/>
      <c r="M196" s="155"/>
      <c r="T196" s="76"/>
      <c r="U196" s="76"/>
      <c r="V196" s="76"/>
      <c r="W196" s="76"/>
      <c r="X196" s="76"/>
      <c r="Y196" s="76"/>
      <c r="Z196" s="21"/>
      <c r="AA196" s="21"/>
      <c r="AB196" s="21"/>
      <c r="AC196" s="21"/>
      <c r="AD196" s="21"/>
      <c r="AF196" s="21"/>
      <c r="AG196" s="21"/>
      <c r="AH196" s="21"/>
      <c r="AI196" s="21"/>
      <c r="AJ196" s="21"/>
      <c r="AK196" s="62"/>
      <c r="AL196" s="62"/>
      <c r="AM196" s="62"/>
      <c r="AN196" s="63"/>
      <c r="AO196" s="62"/>
      <c r="AP196" s="63"/>
      <c r="AQ196" s="75"/>
      <c r="AR196" s="63"/>
      <c r="AS196" s="63"/>
      <c r="AT196" s="63"/>
      <c r="AU196" s="63"/>
      <c r="AV196" s="63"/>
      <c r="AW196" s="63"/>
      <c r="AX196" s="63"/>
      <c r="AY196" s="63"/>
      <c r="AZ196" s="63"/>
      <c r="BA196" s="63"/>
      <c r="BB196" s="63"/>
      <c r="BC196" s="127"/>
    </row>
    <row r="197" spans="11:55">
      <c r="K197" s="155"/>
      <c r="M197" s="155"/>
      <c r="T197" s="76"/>
      <c r="U197" s="76"/>
      <c r="V197" s="76"/>
      <c r="W197" s="76"/>
      <c r="X197" s="76"/>
      <c r="Y197" s="76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62"/>
      <c r="AL197" s="62"/>
      <c r="AM197" s="62"/>
      <c r="AN197" s="63"/>
      <c r="AO197" s="62"/>
      <c r="AP197" s="63"/>
      <c r="AQ197" s="75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127"/>
    </row>
    <row r="198" spans="11:55">
      <c r="K198" s="155"/>
      <c r="M198" s="155"/>
      <c r="T198" s="76"/>
      <c r="U198" s="76"/>
      <c r="V198" s="76"/>
      <c r="W198" s="76"/>
      <c r="X198" s="76"/>
      <c r="Y198" s="76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62"/>
      <c r="AL198" s="62"/>
      <c r="AM198" s="62"/>
      <c r="AN198" s="63"/>
      <c r="AO198" s="62"/>
      <c r="AP198" s="63"/>
      <c r="AQ198" s="75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127"/>
    </row>
    <row r="199" spans="11:55">
      <c r="K199" s="155"/>
      <c r="M199" s="155"/>
      <c r="T199" s="76"/>
      <c r="U199" s="76"/>
      <c r="V199" s="76"/>
      <c r="W199" s="76"/>
      <c r="X199" s="76"/>
      <c r="Y199" s="76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62"/>
      <c r="AL199" s="62"/>
      <c r="AM199" s="62"/>
      <c r="AN199" s="63"/>
      <c r="AO199" s="62"/>
      <c r="AP199" s="63"/>
      <c r="AQ199" s="75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127"/>
    </row>
    <row r="200" spans="11:55">
      <c r="K200" s="155"/>
      <c r="M200" s="155"/>
      <c r="T200" s="76"/>
      <c r="U200" s="76"/>
      <c r="V200" s="76"/>
      <c r="W200" s="76"/>
      <c r="X200" s="76"/>
      <c r="Y200" s="76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62"/>
      <c r="AL200" s="62"/>
      <c r="AM200" s="62"/>
      <c r="AN200" s="63"/>
      <c r="AO200" s="62"/>
      <c r="AP200" s="63"/>
      <c r="AQ200" s="75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127"/>
    </row>
    <row r="201" spans="11:55">
      <c r="K201" s="155"/>
      <c r="M201" s="155"/>
      <c r="T201" s="76"/>
      <c r="U201" s="76"/>
      <c r="V201" s="76"/>
      <c r="W201" s="76"/>
      <c r="X201" s="76"/>
      <c r="Y201" s="76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62"/>
      <c r="AL201" s="62"/>
      <c r="AM201" s="62"/>
      <c r="AN201" s="63"/>
      <c r="AO201" s="62"/>
      <c r="AP201" s="63"/>
      <c r="AQ201" s="75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127"/>
    </row>
    <row r="202" spans="11:55">
      <c r="K202" s="155"/>
      <c r="M202" s="155"/>
      <c r="T202" s="76"/>
      <c r="U202" s="76"/>
      <c r="V202" s="76"/>
      <c r="W202" s="76"/>
      <c r="X202" s="76"/>
      <c r="Y202" s="76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62"/>
      <c r="AL202" s="62"/>
      <c r="AM202" s="62"/>
      <c r="AN202" s="63"/>
      <c r="AO202" s="62"/>
      <c r="AP202" s="63"/>
      <c r="AQ202" s="75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127"/>
    </row>
    <row r="203" spans="11:55">
      <c r="K203" s="155"/>
      <c r="M203" s="155"/>
      <c r="T203" s="76"/>
      <c r="U203" s="76"/>
      <c r="V203" s="76"/>
      <c r="W203" s="76"/>
      <c r="X203" s="76"/>
      <c r="Y203" s="76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62"/>
      <c r="AL203" s="62"/>
      <c r="AM203" s="62"/>
      <c r="AN203" s="63"/>
      <c r="AO203" s="62"/>
      <c r="AP203" s="63"/>
      <c r="AQ203" s="75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127"/>
    </row>
    <row r="204" spans="11:55">
      <c r="K204" s="155"/>
      <c r="M204" s="155"/>
      <c r="T204" s="76"/>
      <c r="U204" s="76"/>
      <c r="V204" s="76"/>
      <c r="W204" s="76"/>
      <c r="X204" s="76"/>
      <c r="Y204" s="76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62"/>
      <c r="AL204" s="62"/>
      <c r="AM204" s="62"/>
      <c r="AN204" s="63"/>
      <c r="AO204" s="62"/>
      <c r="AP204" s="63"/>
      <c r="AQ204" s="75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127"/>
    </row>
    <row r="205" spans="11:55">
      <c r="K205" s="155"/>
      <c r="M205" s="155"/>
      <c r="T205" s="76"/>
      <c r="U205" s="76"/>
      <c r="V205" s="76"/>
      <c r="W205" s="76"/>
      <c r="X205" s="76"/>
      <c r="Y205" s="76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62"/>
      <c r="AL205" s="62"/>
      <c r="AM205" s="62"/>
      <c r="AN205" s="63"/>
      <c r="AO205" s="62"/>
      <c r="AP205" s="63"/>
      <c r="AQ205" s="75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127"/>
    </row>
    <row r="206" spans="11:55">
      <c r="K206" s="155"/>
      <c r="M206" s="155"/>
      <c r="T206" s="76"/>
      <c r="U206" s="76"/>
      <c r="V206" s="76"/>
      <c r="W206" s="76"/>
      <c r="X206" s="76"/>
      <c r="Y206" s="76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62"/>
      <c r="AL206" s="62"/>
      <c r="AM206" s="62"/>
      <c r="AN206" s="63"/>
      <c r="AO206" s="62"/>
      <c r="AP206" s="63"/>
      <c r="AQ206" s="75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127"/>
    </row>
    <row r="207" spans="11:55">
      <c r="K207" s="155"/>
      <c r="M207" s="155"/>
      <c r="T207" s="76"/>
      <c r="U207" s="76"/>
      <c r="V207" s="76"/>
      <c r="W207" s="76"/>
      <c r="X207" s="76"/>
      <c r="Y207" s="76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62"/>
      <c r="AL207" s="62"/>
      <c r="AM207" s="62"/>
      <c r="AN207" s="63"/>
      <c r="AO207" s="62"/>
      <c r="AP207" s="63"/>
      <c r="AQ207" s="75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127"/>
    </row>
    <row r="208" spans="11:55">
      <c r="K208" s="155"/>
      <c r="M208" s="155"/>
      <c r="T208" s="76"/>
      <c r="U208" s="76"/>
      <c r="V208" s="76"/>
      <c r="W208" s="76"/>
      <c r="X208" s="76"/>
      <c r="Y208" s="76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62"/>
      <c r="AL208" s="62"/>
      <c r="AM208" s="62"/>
      <c r="AN208" s="63"/>
      <c r="AO208" s="62"/>
      <c r="AP208" s="63"/>
      <c r="AQ208" s="75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127"/>
    </row>
    <row r="209" spans="11:55">
      <c r="K209" s="155"/>
      <c r="M209" s="155"/>
      <c r="T209" s="76"/>
      <c r="U209" s="76"/>
      <c r="V209" s="76"/>
      <c r="W209" s="76"/>
      <c r="X209" s="76"/>
      <c r="Y209" s="76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62"/>
      <c r="AL209" s="62"/>
      <c r="AM209" s="62"/>
      <c r="AN209" s="63"/>
      <c r="AO209" s="62"/>
      <c r="AP209" s="63"/>
      <c r="AQ209" s="75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127"/>
    </row>
    <row r="210" spans="11:55">
      <c r="K210" s="155"/>
      <c r="M210" s="155"/>
      <c r="T210" s="76"/>
      <c r="U210" s="76"/>
      <c r="V210" s="76"/>
      <c r="W210" s="76"/>
      <c r="X210" s="76"/>
      <c r="Y210" s="76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62"/>
      <c r="AL210" s="62"/>
      <c r="AM210" s="62"/>
      <c r="AN210" s="63"/>
      <c r="AO210" s="62"/>
      <c r="AP210" s="63"/>
      <c r="AQ210" s="75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127"/>
    </row>
    <row r="211" spans="11:55">
      <c r="K211" s="155"/>
      <c r="M211" s="155"/>
      <c r="T211" s="76"/>
      <c r="U211" s="76"/>
      <c r="V211" s="76"/>
      <c r="W211" s="76"/>
      <c r="X211" s="76"/>
      <c r="Y211" s="76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62"/>
      <c r="AL211" s="62"/>
      <c r="AM211" s="62"/>
      <c r="AN211" s="63"/>
      <c r="AO211" s="62"/>
      <c r="AP211" s="63"/>
      <c r="AQ211" s="75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127"/>
    </row>
    <row r="212" spans="11:55">
      <c r="K212" s="155"/>
      <c r="M212" s="155"/>
      <c r="T212" s="76"/>
      <c r="U212" s="76"/>
      <c r="V212" s="76"/>
      <c r="W212" s="76"/>
      <c r="X212" s="76"/>
      <c r="Y212" s="76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62"/>
      <c r="AL212" s="62"/>
      <c r="AM212" s="62"/>
      <c r="AN212" s="63"/>
      <c r="AO212" s="62"/>
      <c r="AP212" s="63"/>
      <c r="AQ212" s="75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127"/>
    </row>
    <row r="213" spans="11:55">
      <c r="K213" s="155"/>
      <c r="M213" s="155"/>
      <c r="T213" s="76"/>
      <c r="U213" s="76"/>
      <c r="V213" s="76"/>
      <c r="W213" s="76"/>
      <c r="X213" s="76"/>
      <c r="Y213" s="76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62"/>
      <c r="AL213" s="62"/>
      <c r="AM213" s="62"/>
      <c r="AN213" s="63"/>
      <c r="AO213" s="62"/>
      <c r="AP213" s="63"/>
      <c r="AQ213" s="75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127"/>
    </row>
    <row r="214" spans="11:55">
      <c r="K214" s="155"/>
      <c r="M214" s="155"/>
      <c r="T214" s="76"/>
      <c r="U214" s="76"/>
      <c r="V214" s="76"/>
      <c r="W214" s="76"/>
      <c r="X214" s="76"/>
      <c r="Y214" s="76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62"/>
      <c r="AL214" s="62"/>
      <c r="AM214" s="62"/>
      <c r="AN214" s="63"/>
      <c r="AO214" s="62"/>
      <c r="AP214" s="63"/>
      <c r="AQ214" s="75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127"/>
    </row>
    <row r="215" spans="11:55">
      <c r="K215" s="155"/>
      <c r="M215" s="155"/>
      <c r="T215" s="76"/>
      <c r="U215" s="76"/>
      <c r="V215" s="76"/>
      <c r="W215" s="76"/>
      <c r="X215" s="76"/>
      <c r="Y215" s="76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62"/>
      <c r="AL215" s="62"/>
      <c r="AM215" s="62"/>
      <c r="AN215" s="63"/>
      <c r="AO215" s="62"/>
      <c r="AP215" s="63"/>
      <c r="AQ215" s="75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127"/>
    </row>
    <row r="216" spans="11:55">
      <c r="K216" s="155"/>
      <c r="M216" s="155"/>
      <c r="T216" s="76"/>
      <c r="U216" s="76"/>
      <c r="V216" s="76"/>
      <c r="W216" s="76"/>
      <c r="X216" s="76"/>
      <c r="Y216" s="76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62"/>
      <c r="AL216" s="62"/>
      <c r="AM216" s="62"/>
      <c r="AN216" s="63"/>
      <c r="AO216" s="62"/>
      <c r="AP216" s="63"/>
      <c r="AQ216" s="75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127"/>
    </row>
    <row r="217" spans="11:55">
      <c r="K217" s="155"/>
      <c r="M217" s="155"/>
      <c r="T217" s="76"/>
      <c r="U217" s="76"/>
      <c r="V217" s="76"/>
      <c r="W217" s="76"/>
      <c r="X217" s="76"/>
      <c r="Y217" s="76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62"/>
      <c r="AL217" s="62"/>
      <c r="AM217" s="62"/>
      <c r="AN217" s="63"/>
      <c r="AO217" s="62"/>
      <c r="AP217" s="63"/>
      <c r="AQ217" s="75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127"/>
    </row>
    <row r="218" spans="11:55">
      <c r="K218" s="155"/>
      <c r="M218" s="155"/>
      <c r="T218" s="76"/>
      <c r="U218" s="76"/>
      <c r="V218" s="76"/>
      <c r="W218" s="76"/>
      <c r="X218" s="76"/>
      <c r="Y218" s="76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62"/>
      <c r="AL218" s="62"/>
      <c r="AM218" s="62"/>
      <c r="AN218" s="63"/>
      <c r="AO218" s="62"/>
      <c r="AP218" s="63"/>
      <c r="AQ218" s="75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127"/>
    </row>
    <row r="219" spans="11:55">
      <c r="K219" s="155"/>
      <c r="M219" s="155"/>
      <c r="T219" s="76"/>
      <c r="U219" s="76"/>
      <c r="V219" s="76"/>
      <c r="W219" s="76"/>
      <c r="X219" s="76"/>
      <c r="Y219" s="76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62"/>
      <c r="AL219" s="62"/>
      <c r="AM219" s="62"/>
      <c r="AN219" s="63"/>
      <c r="AO219" s="62"/>
      <c r="AP219" s="63"/>
      <c r="AQ219" s="75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127"/>
    </row>
    <row r="220" spans="11:55">
      <c r="K220" s="155"/>
      <c r="M220" s="155"/>
      <c r="T220" s="76"/>
      <c r="U220" s="76"/>
      <c r="V220" s="76"/>
      <c r="W220" s="76"/>
      <c r="X220" s="76"/>
      <c r="Y220" s="76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62"/>
      <c r="AL220" s="62"/>
      <c r="AM220" s="62"/>
      <c r="AN220" s="63"/>
      <c r="AO220" s="62"/>
      <c r="AP220" s="63"/>
      <c r="AQ220" s="75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127"/>
    </row>
    <row r="221" spans="11:55">
      <c r="K221" s="155"/>
      <c r="M221" s="155"/>
      <c r="T221" s="76"/>
      <c r="U221" s="76"/>
      <c r="V221" s="76"/>
      <c r="W221" s="76"/>
      <c r="X221" s="76"/>
      <c r="Y221" s="76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62"/>
      <c r="AL221" s="62"/>
      <c r="AM221" s="62"/>
      <c r="AN221" s="63"/>
      <c r="AO221" s="62"/>
      <c r="AP221" s="63"/>
      <c r="AQ221" s="75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127"/>
    </row>
    <row r="222" spans="11:55">
      <c r="K222" s="155"/>
      <c r="M222" s="155"/>
      <c r="T222" s="76"/>
      <c r="U222" s="76"/>
      <c r="V222" s="76"/>
      <c r="W222" s="76"/>
      <c r="X222" s="76"/>
      <c r="Y222" s="76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62"/>
      <c r="AL222" s="62"/>
      <c r="AM222" s="62"/>
      <c r="AN222" s="63"/>
      <c r="AO222" s="62"/>
      <c r="AP222" s="63"/>
      <c r="AQ222" s="75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127"/>
    </row>
    <row r="223" spans="11:55">
      <c r="K223" s="155"/>
      <c r="M223" s="155"/>
      <c r="T223" s="76"/>
      <c r="U223" s="76"/>
      <c r="V223" s="76"/>
      <c r="W223" s="76"/>
      <c r="X223" s="76"/>
      <c r="Y223" s="76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62"/>
      <c r="AL223" s="62"/>
      <c r="AM223" s="62"/>
      <c r="AN223" s="63"/>
      <c r="AO223" s="62"/>
      <c r="AP223" s="63"/>
      <c r="AQ223" s="75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127"/>
    </row>
    <row r="224" spans="11:55">
      <c r="AE224" s="21"/>
      <c r="AJ224" s="21"/>
      <c r="AK224" s="21"/>
      <c r="AL224" s="21"/>
      <c r="AM224" s="21"/>
      <c r="AO224" s="21"/>
      <c r="AQ224" s="76"/>
    </row>
    <row r="225" spans="1:90">
      <c r="AJ225" s="21"/>
      <c r="AK225" s="21"/>
      <c r="AL225" s="21"/>
      <c r="AM225" s="21"/>
      <c r="AO225" s="21"/>
      <c r="AQ225" s="76"/>
    </row>
    <row r="226" spans="1:90">
      <c r="AJ226" s="21"/>
      <c r="AK226" s="21"/>
      <c r="AL226" s="21"/>
      <c r="AM226" s="21"/>
      <c r="AO226" s="21"/>
      <c r="AQ226" s="76"/>
    </row>
    <row r="227" spans="1:90">
      <c r="AJ227" s="21"/>
      <c r="AK227" s="21"/>
      <c r="AL227" s="21"/>
      <c r="AM227" s="21"/>
      <c r="AO227" s="21"/>
      <c r="AQ227" s="76"/>
    </row>
    <row r="228" spans="1:90">
      <c r="K228" s="156"/>
      <c r="M228" s="156"/>
      <c r="T228" s="153"/>
      <c r="U228" s="153"/>
      <c r="V228" s="153"/>
      <c r="W228" s="153"/>
      <c r="X228" s="153"/>
      <c r="Y228" s="153"/>
      <c r="Z228" s="14"/>
      <c r="AA228" s="14"/>
      <c r="AB228" s="14"/>
      <c r="AC228" s="14"/>
      <c r="AD228" s="14"/>
      <c r="AF228" s="14"/>
      <c r="AG228" s="14"/>
      <c r="AH228" s="14"/>
      <c r="AI228" s="14"/>
      <c r="AJ228" s="21"/>
      <c r="AK228" s="21"/>
      <c r="AL228" s="21"/>
      <c r="AM228" s="21"/>
      <c r="AO228" s="21"/>
      <c r="AQ228" s="76"/>
    </row>
    <row r="229" spans="1:90">
      <c r="K229" s="156"/>
      <c r="M229" s="156"/>
      <c r="T229" s="153"/>
      <c r="U229" s="153"/>
      <c r="V229" s="153"/>
      <c r="W229" s="153"/>
      <c r="X229" s="153"/>
      <c r="Y229" s="153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21"/>
      <c r="AK229" s="21"/>
      <c r="AL229" s="21"/>
      <c r="AM229" s="21"/>
      <c r="AO229" s="21"/>
      <c r="AQ229" s="76"/>
    </row>
    <row r="230" spans="1:90">
      <c r="K230" s="156"/>
      <c r="M230" s="156"/>
      <c r="T230" s="153"/>
      <c r="U230" s="153"/>
      <c r="V230" s="153"/>
      <c r="W230" s="153"/>
      <c r="X230" s="153"/>
      <c r="Y230" s="153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21"/>
      <c r="AK230" s="21"/>
      <c r="AL230" s="21"/>
      <c r="AM230" s="21"/>
      <c r="AO230" s="21"/>
      <c r="AQ230" s="76"/>
    </row>
    <row r="231" spans="1:90">
      <c r="K231" s="156"/>
      <c r="M231" s="156"/>
      <c r="T231" s="153"/>
      <c r="U231" s="153"/>
      <c r="V231" s="153"/>
      <c r="W231" s="153"/>
      <c r="X231" s="153"/>
      <c r="Y231" s="153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21"/>
      <c r="AK231" s="21"/>
      <c r="AL231" s="21"/>
      <c r="AM231" s="21"/>
      <c r="AO231" s="21"/>
      <c r="AQ231" s="76"/>
    </row>
    <row r="232" spans="1:90">
      <c r="K232" s="156"/>
      <c r="M232" s="156"/>
      <c r="T232" s="153"/>
      <c r="U232" s="153"/>
      <c r="V232" s="153"/>
      <c r="W232" s="153"/>
      <c r="X232" s="153"/>
      <c r="Y232" s="153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21"/>
      <c r="AK232" s="21"/>
      <c r="AL232" s="21"/>
      <c r="AM232" s="21"/>
      <c r="AO232" s="21"/>
      <c r="AQ232" s="76"/>
    </row>
    <row r="233" spans="1:90">
      <c r="K233" s="156"/>
      <c r="M233" s="156"/>
      <c r="T233" s="153"/>
      <c r="U233" s="153"/>
      <c r="V233" s="153"/>
      <c r="W233" s="153"/>
      <c r="X233" s="153"/>
      <c r="Y233" s="153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21"/>
      <c r="AK233" s="21"/>
      <c r="AL233" s="21"/>
      <c r="AM233" s="21"/>
      <c r="AO233" s="21"/>
      <c r="AQ233" s="76"/>
    </row>
    <row r="234" spans="1:90" s="1" customFormat="1">
      <c r="A234"/>
      <c r="B234"/>
      <c r="C234"/>
      <c r="D234"/>
      <c r="E234"/>
      <c r="F234"/>
      <c r="G234"/>
      <c r="H234" s="301"/>
      <c r="I234"/>
      <c r="J234" s="301"/>
      <c r="K234" s="156"/>
      <c r="L234"/>
      <c r="M234" s="156"/>
      <c r="N234"/>
      <c r="O234"/>
      <c r="P234" s="100"/>
      <c r="Q234"/>
      <c r="R234"/>
      <c r="S234"/>
      <c r="T234" s="153"/>
      <c r="U234" s="153"/>
      <c r="V234" s="153"/>
      <c r="W234" s="153"/>
      <c r="X234" s="153"/>
      <c r="Y234" s="153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21"/>
      <c r="AK234" s="21"/>
      <c r="AL234" s="21"/>
      <c r="AM234" s="21"/>
      <c r="AO234" s="21"/>
      <c r="AQ234" s="76"/>
      <c r="BC234" s="100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</row>
    <row r="235" spans="1:90" s="1" customFormat="1">
      <c r="A235"/>
      <c r="B235"/>
      <c r="C235"/>
      <c r="D235"/>
      <c r="E235"/>
      <c r="F235"/>
      <c r="G235"/>
      <c r="H235" s="301"/>
      <c r="I235"/>
      <c r="J235" s="301"/>
      <c r="K235" s="156"/>
      <c r="L235"/>
      <c r="M235" s="156"/>
      <c r="N235"/>
      <c r="O235"/>
      <c r="P235" s="100"/>
      <c r="Q235"/>
      <c r="R235"/>
      <c r="S235"/>
      <c r="T235" s="153"/>
      <c r="U235" s="153"/>
      <c r="V235" s="153"/>
      <c r="W235" s="153"/>
      <c r="X235" s="153"/>
      <c r="Y235" s="153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21"/>
      <c r="AK235" s="21"/>
      <c r="AL235" s="21"/>
      <c r="AM235" s="21"/>
      <c r="AO235" s="21"/>
      <c r="AQ235" s="76"/>
      <c r="BC235" s="100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</row>
    <row r="236" spans="1:90" s="1" customFormat="1">
      <c r="A236"/>
      <c r="B236"/>
      <c r="C236"/>
      <c r="D236"/>
      <c r="E236"/>
      <c r="F236"/>
      <c r="G236"/>
      <c r="H236" s="301"/>
      <c r="I236"/>
      <c r="J236" s="301"/>
      <c r="K236" s="100"/>
      <c r="L236"/>
      <c r="M236" s="100"/>
      <c r="N236"/>
      <c r="O236"/>
      <c r="P236" s="100"/>
      <c r="Q236"/>
      <c r="R236"/>
      <c r="S236"/>
      <c r="T236" s="10"/>
      <c r="U236" s="10"/>
      <c r="V236" s="10"/>
      <c r="W236" s="10"/>
      <c r="X236" s="10"/>
      <c r="Y236" s="10"/>
      <c r="Z236"/>
      <c r="AA236"/>
      <c r="AB236"/>
      <c r="AC236"/>
      <c r="AD236"/>
      <c r="AE236" s="14"/>
      <c r="AF236"/>
      <c r="AG236"/>
      <c r="AH236"/>
      <c r="AI236"/>
      <c r="AJ236"/>
      <c r="AK236"/>
      <c r="AL236"/>
      <c r="AM236"/>
      <c r="AO236"/>
      <c r="AQ236" s="10"/>
      <c r="BC236" s="100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</row>
    <row r="240" spans="1:90" s="1" customFormat="1">
      <c r="A240"/>
      <c r="B240"/>
      <c r="C240"/>
      <c r="D240"/>
      <c r="E240"/>
      <c r="F240"/>
      <c r="G240"/>
      <c r="H240" s="301"/>
      <c r="I240"/>
      <c r="J240" s="301"/>
      <c r="K240" s="100"/>
      <c r="L240"/>
      <c r="M240" s="100"/>
      <c r="N240"/>
      <c r="O240"/>
      <c r="P240" s="100"/>
      <c r="Q240"/>
      <c r="R240"/>
      <c r="S240"/>
      <c r="T240" s="10"/>
      <c r="U240" s="10"/>
      <c r="V240" s="10"/>
      <c r="W240" s="10"/>
      <c r="X240" s="10"/>
      <c r="Y240" s="10"/>
      <c r="Z240"/>
      <c r="AA240"/>
      <c r="AB240"/>
      <c r="AC240"/>
      <c r="AD240"/>
      <c r="AE240"/>
      <c r="AF240"/>
      <c r="AG240"/>
      <c r="AH240"/>
      <c r="AI240"/>
      <c r="AJ240" s="14"/>
      <c r="AK240" s="14"/>
      <c r="AL240" s="14"/>
      <c r="AM240"/>
      <c r="AO240"/>
      <c r="AQ240" s="10"/>
      <c r="BC240" s="10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</row>
    <row r="241" spans="1:90" s="1" customFormat="1">
      <c r="A241"/>
      <c r="B241"/>
      <c r="C241"/>
      <c r="D241"/>
      <c r="E241"/>
      <c r="F241"/>
      <c r="G241"/>
      <c r="H241" s="301"/>
      <c r="I241"/>
      <c r="J241" s="301"/>
      <c r="K241" s="100"/>
      <c r="L241"/>
      <c r="M241" s="100"/>
      <c r="N241"/>
      <c r="O241"/>
      <c r="P241" s="100"/>
      <c r="Q241"/>
      <c r="R241"/>
      <c r="S241"/>
      <c r="T241" s="10"/>
      <c r="U241" s="10"/>
      <c r="V241" s="10"/>
      <c r="W241" s="10"/>
      <c r="X241" s="10"/>
      <c r="Y241" s="10"/>
      <c r="Z241"/>
      <c r="AA241"/>
      <c r="AB241"/>
      <c r="AC241"/>
      <c r="AD241"/>
      <c r="AE241"/>
      <c r="AF241"/>
      <c r="AG241"/>
      <c r="AH241"/>
      <c r="AI241"/>
      <c r="AJ241" s="14"/>
      <c r="AK241" s="14"/>
      <c r="AL241" s="14"/>
      <c r="AM241"/>
      <c r="AO241"/>
      <c r="AQ241" s="10"/>
      <c r="BC241" s="100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</row>
    <row r="242" spans="1:90" s="1" customFormat="1">
      <c r="A242"/>
      <c r="B242"/>
      <c r="C242"/>
      <c r="D242"/>
      <c r="E242"/>
      <c r="F242"/>
      <c r="G242"/>
      <c r="H242" s="301"/>
      <c r="I242"/>
      <c r="J242" s="301"/>
      <c r="K242" s="100"/>
      <c r="L242"/>
      <c r="M242" s="100"/>
      <c r="N242"/>
      <c r="O242"/>
      <c r="P242" s="100"/>
      <c r="Q242"/>
      <c r="R242"/>
      <c r="S242"/>
      <c r="T242" s="10"/>
      <c r="U242" s="10"/>
      <c r="V242" s="10"/>
      <c r="W242" s="10"/>
      <c r="X242" s="10"/>
      <c r="Y242" s="10"/>
      <c r="Z242"/>
      <c r="AA242"/>
      <c r="AB242"/>
      <c r="AC242"/>
      <c r="AD242"/>
      <c r="AE242"/>
      <c r="AF242"/>
      <c r="AG242"/>
      <c r="AH242"/>
      <c r="AI242"/>
      <c r="AJ242" s="14"/>
      <c r="AK242" s="14"/>
      <c r="AL242" s="14"/>
      <c r="AM242"/>
      <c r="AO242"/>
      <c r="AQ242" s="10"/>
      <c r="BC242" s="100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</row>
    <row r="243" spans="1:90" s="1" customFormat="1">
      <c r="A243"/>
      <c r="B243"/>
      <c r="C243"/>
      <c r="D243"/>
      <c r="E243"/>
      <c r="F243"/>
      <c r="G243"/>
      <c r="H243" s="301"/>
      <c r="I243"/>
      <c r="J243" s="301"/>
      <c r="K243" s="100"/>
      <c r="L243"/>
      <c r="M243" s="100"/>
      <c r="N243"/>
      <c r="O243"/>
      <c r="P243" s="100"/>
      <c r="Q243"/>
      <c r="R243"/>
      <c r="S243"/>
      <c r="T243" s="10"/>
      <c r="U243" s="10"/>
      <c r="V243" s="10"/>
      <c r="W243" s="10"/>
      <c r="X243" s="10"/>
      <c r="Y243" s="10"/>
      <c r="Z243"/>
      <c r="AA243"/>
      <c r="AB243"/>
      <c r="AC243"/>
      <c r="AD243"/>
      <c r="AE243"/>
      <c r="AF243"/>
      <c r="AG243"/>
      <c r="AH243"/>
      <c r="AI243"/>
      <c r="AJ243" s="14"/>
      <c r="AK243" s="14"/>
      <c r="AL243" s="14"/>
      <c r="AM243"/>
      <c r="AO243"/>
      <c r="AQ243" s="10"/>
      <c r="BC243" s="100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</row>
    <row r="244" spans="1:90" s="1" customFormat="1">
      <c r="A244"/>
      <c r="B244"/>
      <c r="C244"/>
      <c r="D244"/>
      <c r="E244"/>
      <c r="F244"/>
      <c r="G244"/>
      <c r="H244" s="301"/>
      <c r="I244"/>
      <c r="J244" s="301"/>
      <c r="K244" s="100"/>
      <c r="L244"/>
      <c r="M244" s="100"/>
      <c r="N244"/>
      <c r="O244"/>
      <c r="P244" s="100"/>
      <c r="Q244"/>
      <c r="R244"/>
      <c r="S244"/>
      <c r="T244" s="10"/>
      <c r="U244" s="10"/>
      <c r="V244" s="10"/>
      <c r="W244" s="10"/>
      <c r="X244" s="10"/>
      <c r="Y244" s="10"/>
      <c r="Z244"/>
      <c r="AA244"/>
      <c r="AB244"/>
      <c r="AC244"/>
      <c r="AD244"/>
      <c r="AE244"/>
      <c r="AF244"/>
      <c r="AG244"/>
      <c r="AH244"/>
      <c r="AI244"/>
      <c r="AJ244" s="14"/>
      <c r="AK244" s="14"/>
      <c r="AL244" s="14"/>
      <c r="AM244"/>
      <c r="AO244"/>
      <c r="AQ244" s="10"/>
      <c r="BC244" s="100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</row>
    <row r="245" spans="1:90" s="1" customFormat="1">
      <c r="A245"/>
      <c r="B245"/>
      <c r="C245"/>
      <c r="D245"/>
      <c r="E245"/>
      <c r="F245"/>
      <c r="G245"/>
      <c r="H245" s="301"/>
      <c r="I245"/>
      <c r="J245" s="301"/>
      <c r="K245" s="100"/>
      <c r="L245"/>
      <c r="M245" s="100"/>
      <c r="N245"/>
      <c r="O245"/>
      <c r="P245" s="100"/>
      <c r="Q245"/>
      <c r="R245"/>
      <c r="S245"/>
      <c r="T245" s="10"/>
      <c r="U245" s="10"/>
      <c r="V245" s="10"/>
      <c r="W245" s="10"/>
      <c r="X245" s="10"/>
      <c r="Y245" s="10"/>
      <c r="Z245"/>
      <c r="AA245"/>
      <c r="AB245"/>
      <c r="AC245"/>
      <c r="AD245"/>
      <c r="AE245"/>
      <c r="AF245"/>
      <c r="AG245"/>
      <c r="AH245"/>
      <c r="AI245"/>
      <c r="AJ245" s="14"/>
      <c r="AK245" s="14"/>
      <c r="AL245" s="14"/>
      <c r="AM245"/>
      <c r="AO245"/>
      <c r="AQ245" s="10"/>
      <c r="BC245" s="100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</row>
    <row r="246" spans="1:90" s="1" customFormat="1">
      <c r="A246"/>
      <c r="B246"/>
      <c r="C246"/>
      <c r="D246"/>
      <c r="E246"/>
      <c r="F246"/>
      <c r="G246"/>
      <c r="H246" s="301"/>
      <c r="I246"/>
      <c r="J246" s="301"/>
      <c r="K246" s="156"/>
      <c r="L246"/>
      <c r="M246" s="156"/>
      <c r="N246"/>
      <c r="O246"/>
      <c r="P246" s="100"/>
      <c r="Q246"/>
      <c r="R246"/>
      <c r="S246"/>
      <c r="T246" s="153"/>
      <c r="U246" s="153"/>
      <c r="V246" s="153"/>
      <c r="W246" s="153"/>
      <c r="X246" s="153"/>
      <c r="Y246" s="153"/>
      <c r="Z246" s="14"/>
      <c r="AA246" s="14"/>
      <c r="AB246" s="14"/>
      <c r="AC246" s="14"/>
      <c r="AD246" s="14"/>
      <c r="AE246"/>
      <c r="AF246" s="14"/>
      <c r="AG246" s="14"/>
      <c r="AH246" s="14"/>
      <c r="AI246" s="14"/>
      <c r="AJ246" s="14"/>
      <c r="AK246" s="14"/>
      <c r="AL246" s="14"/>
      <c r="AM246"/>
      <c r="AO246"/>
      <c r="AQ246" s="10"/>
      <c r="BC246" s="100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</row>
    <row r="247" spans="1:90" s="1" customFormat="1">
      <c r="A247"/>
      <c r="B247"/>
      <c r="C247"/>
      <c r="D247"/>
      <c r="E247"/>
      <c r="F247"/>
      <c r="G247"/>
      <c r="H247" s="301"/>
      <c r="I247"/>
      <c r="J247" s="301"/>
      <c r="K247" s="156"/>
      <c r="L247"/>
      <c r="M247" s="156"/>
      <c r="N247"/>
      <c r="O247"/>
      <c r="P247" s="100"/>
      <c r="Q247"/>
      <c r="R247"/>
      <c r="S247"/>
      <c r="T247" s="153"/>
      <c r="U247" s="153"/>
      <c r="V247" s="153"/>
      <c r="W247" s="153"/>
      <c r="X247" s="153"/>
      <c r="Y247" s="153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/>
      <c r="AO247"/>
      <c r="AQ247" s="10"/>
      <c r="BC247" s="100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</row>
    <row r="248" spans="1:90" s="1" customFormat="1">
      <c r="A248"/>
      <c r="B248"/>
      <c r="C248"/>
      <c r="D248"/>
      <c r="E248"/>
      <c r="F248"/>
      <c r="G248"/>
      <c r="H248" s="301"/>
      <c r="I248"/>
      <c r="J248" s="301"/>
      <c r="K248" s="156"/>
      <c r="L248"/>
      <c r="M248" s="156"/>
      <c r="N248"/>
      <c r="O248"/>
      <c r="P248" s="100"/>
      <c r="Q248"/>
      <c r="R248"/>
      <c r="S248"/>
      <c r="T248" s="153"/>
      <c r="U248" s="153"/>
      <c r="V248" s="153"/>
      <c r="W248" s="153"/>
      <c r="X248" s="153"/>
      <c r="Y248" s="153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/>
      <c r="AK248"/>
      <c r="AL248"/>
      <c r="AM248"/>
      <c r="AO248"/>
      <c r="AQ248" s="10"/>
      <c r="BC248" s="100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</row>
    <row r="249" spans="1:90" s="1" customFormat="1">
      <c r="A249"/>
      <c r="B249"/>
      <c r="C249"/>
      <c r="D249"/>
      <c r="E249"/>
      <c r="F249"/>
      <c r="G249"/>
      <c r="H249" s="301"/>
      <c r="I249"/>
      <c r="J249" s="301"/>
      <c r="K249" s="156"/>
      <c r="L249"/>
      <c r="M249" s="156"/>
      <c r="N249"/>
      <c r="O249"/>
      <c r="P249" s="100"/>
      <c r="Q249"/>
      <c r="R249"/>
      <c r="S249"/>
      <c r="T249" s="153"/>
      <c r="U249" s="153"/>
      <c r="V249" s="153"/>
      <c r="W249" s="153"/>
      <c r="X249" s="153"/>
      <c r="Y249" s="153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/>
      <c r="AK249"/>
      <c r="AL249"/>
      <c r="AM249"/>
      <c r="AO249"/>
      <c r="AQ249" s="10"/>
      <c r="BC249" s="100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</row>
    <row r="250" spans="1:90">
      <c r="K250" s="156"/>
      <c r="M250" s="156"/>
      <c r="T250" s="153"/>
      <c r="U250" s="153"/>
      <c r="V250" s="153"/>
      <c r="W250" s="153"/>
      <c r="X250" s="153"/>
      <c r="Y250" s="153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</row>
    <row r="251" spans="1:90">
      <c r="K251" s="156"/>
      <c r="M251" s="156"/>
      <c r="T251" s="153"/>
      <c r="U251" s="153"/>
      <c r="V251" s="153"/>
      <c r="W251" s="153"/>
      <c r="X251" s="153"/>
      <c r="Y251" s="153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</row>
    <row r="252" spans="1:90">
      <c r="K252" s="156"/>
      <c r="M252" s="156"/>
      <c r="T252" s="153"/>
      <c r="U252" s="153"/>
      <c r="V252" s="153"/>
      <c r="W252" s="153"/>
      <c r="X252" s="153"/>
      <c r="Y252" s="153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</row>
    <row r="253" spans="1:90">
      <c r="K253" s="156"/>
      <c r="M253" s="156"/>
      <c r="T253" s="153"/>
      <c r="U253" s="153"/>
      <c r="V253" s="153"/>
      <c r="W253" s="153"/>
      <c r="X253" s="153"/>
      <c r="Y253" s="153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</row>
    <row r="254" spans="1:90">
      <c r="AE254" s="14"/>
    </row>
    <row r="258" spans="11:38">
      <c r="AJ258" s="14"/>
      <c r="AK258" s="14"/>
      <c r="AL258" s="14"/>
    </row>
    <row r="259" spans="11:38">
      <c r="AJ259" s="14"/>
      <c r="AK259" s="14"/>
      <c r="AL259" s="14"/>
    </row>
    <row r="260" spans="11:38">
      <c r="AJ260" s="14"/>
      <c r="AK260" s="14"/>
      <c r="AL260" s="14"/>
    </row>
    <row r="261" spans="11:38">
      <c r="AJ261" s="14"/>
      <c r="AK261" s="14"/>
      <c r="AL261" s="14"/>
    </row>
    <row r="262" spans="11:38">
      <c r="AJ262" s="14"/>
      <c r="AK262" s="14"/>
      <c r="AL262" s="14"/>
    </row>
    <row r="263" spans="11:38">
      <c r="AJ263" s="14"/>
      <c r="AK263" s="14"/>
      <c r="AL263" s="14"/>
    </row>
    <row r="264" spans="11:38">
      <c r="K264" s="156"/>
      <c r="M264" s="156"/>
      <c r="T264" s="153"/>
      <c r="U264" s="153"/>
      <c r="V264" s="153"/>
      <c r="W264" s="153"/>
      <c r="X264" s="153"/>
      <c r="Y264" s="153"/>
      <c r="Z264" s="14"/>
      <c r="AA264" s="14"/>
      <c r="AB264" s="14"/>
      <c r="AC264" s="14"/>
      <c r="AD264" s="14"/>
      <c r="AF264" s="14"/>
      <c r="AG264" s="14"/>
      <c r="AH264" s="14"/>
      <c r="AI264" s="14"/>
      <c r="AJ264" s="14"/>
      <c r="AK264" s="14"/>
      <c r="AL264" s="14"/>
    </row>
    <row r="265" spans="11:38">
      <c r="K265" s="156"/>
      <c r="M265" s="156"/>
      <c r="T265" s="153"/>
      <c r="U265" s="153"/>
      <c r="V265" s="153"/>
      <c r="W265" s="153"/>
      <c r="X265" s="153"/>
      <c r="Y265" s="153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11:38">
      <c r="K266" s="156"/>
      <c r="M266" s="156"/>
      <c r="T266" s="153"/>
      <c r="U266" s="153"/>
      <c r="V266" s="153"/>
      <c r="W266" s="153"/>
      <c r="X266" s="153"/>
      <c r="Y266" s="153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</row>
    <row r="267" spans="11:38">
      <c r="K267" s="156"/>
      <c r="M267" s="156"/>
      <c r="T267" s="153"/>
      <c r="U267" s="153"/>
      <c r="V267" s="153"/>
      <c r="W267" s="153"/>
      <c r="X267" s="153"/>
      <c r="Y267" s="153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</row>
    <row r="268" spans="11:38">
      <c r="K268" s="156"/>
      <c r="M268" s="156"/>
      <c r="T268" s="153"/>
      <c r="U268" s="153"/>
      <c r="V268" s="153"/>
      <c r="W268" s="153"/>
      <c r="X268" s="153"/>
      <c r="Y268" s="153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</row>
    <row r="269" spans="11:38">
      <c r="K269" s="156"/>
      <c r="M269" s="156"/>
      <c r="T269" s="153"/>
      <c r="U269" s="153"/>
      <c r="V269" s="153"/>
      <c r="W269" s="153"/>
      <c r="X269" s="153"/>
      <c r="Y269" s="153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</row>
    <row r="270" spans="11:38">
      <c r="K270" s="156"/>
      <c r="M270" s="156"/>
      <c r="T270" s="153"/>
      <c r="U270" s="153"/>
      <c r="V270" s="153"/>
      <c r="W270" s="153"/>
      <c r="X270" s="153"/>
      <c r="Y270" s="153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</row>
    <row r="271" spans="11:38">
      <c r="K271" s="156"/>
      <c r="M271" s="156"/>
      <c r="T271" s="153"/>
      <c r="U271" s="153"/>
      <c r="V271" s="153"/>
      <c r="W271" s="153"/>
      <c r="X271" s="153"/>
      <c r="Y271" s="153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</row>
    <row r="272" spans="11:38">
      <c r="AE272" s="14"/>
    </row>
    <row r="276" spans="11:38">
      <c r="AJ276" s="14"/>
      <c r="AK276" s="14"/>
      <c r="AL276" s="14"/>
    </row>
    <row r="277" spans="11:38">
      <c r="AJ277" s="14"/>
      <c r="AK277" s="14"/>
      <c r="AL277" s="14"/>
    </row>
    <row r="278" spans="11:38">
      <c r="AJ278" s="14"/>
      <c r="AK278" s="14"/>
      <c r="AL278" s="14"/>
    </row>
    <row r="279" spans="11:38">
      <c r="AJ279" s="14"/>
      <c r="AK279" s="14"/>
      <c r="AL279" s="14"/>
    </row>
    <row r="280" spans="11:38">
      <c r="AJ280" s="14"/>
      <c r="AK280" s="14"/>
      <c r="AL280" s="14"/>
    </row>
    <row r="281" spans="11:38">
      <c r="AJ281" s="14"/>
      <c r="AK281" s="14"/>
      <c r="AL281" s="14"/>
    </row>
    <row r="282" spans="11:38">
      <c r="K282" s="156"/>
      <c r="M282" s="156"/>
      <c r="T282" s="153"/>
      <c r="U282" s="153"/>
      <c r="V282" s="153"/>
      <c r="W282" s="153"/>
      <c r="X282" s="153"/>
      <c r="Y282" s="153"/>
      <c r="Z282" s="14"/>
      <c r="AA282" s="14"/>
      <c r="AB282" s="14"/>
      <c r="AC282" s="14"/>
      <c r="AD282" s="14"/>
      <c r="AF282" s="14"/>
      <c r="AG282" s="14"/>
      <c r="AH282" s="14"/>
      <c r="AI282" s="14"/>
      <c r="AJ282" s="14"/>
      <c r="AK282" s="14"/>
      <c r="AL282" s="14"/>
    </row>
    <row r="283" spans="11:38">
      <c r="K283" s="156"/>
      <c r="M283" s="156"/>
      <c r="T283" s="153"/>
      <c r="U283" s="153"/>
      <c r="V283" s="153"/>
      <c r="W283" s="153"/>
      <c r="X283" s="153"/>
      <c r="Y283" s="153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</row>
    <row r="284" spans="11:38">
      <c r="K284" s="156"/>
      <c r="M284" s="156"/>
      <c r="T284" s="153"/>
      <c r="U284" s="153"/>
      <c r="V284" s="153"/>
      <c r="W284" s="153"/>
      <c r="X284" s="153"/>
      <c r="Y284" s="153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</row>
    <row r="285" spans="11:38">
      <c r="K285" s="156"/>
      <c r="M285" s="156"/>
      <c r="T285" s="153"/>
      <c r="U285" s="153"/>
      <c r="V285" s="153"/>
      <c r="W285" s="153"/>
      <c r="X285" s="153"/>
      <c r="Y285" s="153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</row>
    <row r="286" spans="11:38">
      <c r="K286" s="156"/>
      <c r="M286" s="156"/>
      <c r="T286" s="153"/>
      <c r="U286" s="153"/>
      <c r="V286" s="153"/>
      <c r="W286" s="153"/>
      <c r="X286" s="153"/>
      <c r="Y286" s="153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</row>
    <row r="287" spans="11:38">
      <c r="K287" s="156"/>
      <c r="M287" s="156"/>
      <c r="T287" s="153"/>
      <c r="U287" s="153"/>
      <c r="V287" s="153"/>
      <c r="W287" s="153"/>
      <c r="X287" s="153"/>
      <c r="Y287" s="153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</row>
    <row r="288" spans="11:38">
      <c r="K288" s="156"/>
      <c r="M288" s="156"/>
      <c r="T288" s="153"/>
      <c r="U288" s="153"/>
      <c r="V288" s="153"/>
      <c r="W288" s="153"/>
      <c r="X288" s="153"/>
      <c r="Y288" s="153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</row>
    <row r="289" spans="11:38">
      <c r="K289" s="156"/>
      <c r="M289" s="156"/>
      <c r="T289" s="153"/>
      <c r="U289" s="153"/>
      <c r="V289" s="153"/>
      <c r="W289" s="153"/>
      <c r="X289" s="153"/>
      <c r="Y289" s="153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</row>
    <row r="290" spans="11:38">
      <c r="AE290" s="14"/>
    </row>
    <row r="294" spans="11:38">
      <c r="AJ294" s="14"/>
      <c r="AK294" s="14"/>
      <c r="AL294" s="14"/>
    </row>
    <row r="295" spans="11:38">
      <c r="AJ295" s="14"/>
      <c r="AK295" s="14"/>
      <c r="AL295" s="14"/>
    </row>
    <row r="296" spans="11:38">
      <c r="AJ296" s="14"/>
      <c r="AK296" s="14"/>
      <c r="AL296" s="14"/>
    </row>
    <row r="297" spans="11:38">
      <c r="AJ297" s="14"/>
      <c r="AK297" s="14"/>
      <c r="AL297" s="14"/>
    </row>
    <row r="298" spans="11:38">
      <c r="AJ298" s="14"/>
      <c r="AK298" s="14"/>
      <c r="AL298" s="14"/>
    </row>
    <row r="299" spans="11:38">
      <c r="AJ299" s="14"/>
      <c r="AK299" s="14"/>
      <c r="AL299" s="14"/>
    </row>
    <row r="300" spans="11:38">
      <c r="AJ300" s="14"/>
      <c r="AK300" s="14"/>
      <c r="AL300" s="14"/>
    </row>
    <row r="301" spans="11:38">
      <c r="AJ301" s="14"/>
      <c r="AK301" s="14"/>
      <c r="AL301" s="14"/>
    </row>
  </sheetData>
  <sortState xmlns:xlrd2="http://schemas.microsoft.com/office/spreadsheetml/2017/richdata2" ref="B10:Z17">
    <sortCondition ref="D10:D17"/>
    <sortCondition ref="B10:B17"/>
  </sortState>
  <mergeCells count="1">
    <mergeCell ref="T4:W4"/>
  </mergeCells>
  <conditionalFormatting sqref="O10:O11 O13:O14 O16:O17 O19:O20 O22:O23">
    <cfRule type="cellIs" dxfId="62" priority="25" operator="lessThan">
      <formula>0</formula>
    </cfRule>
    <cfRule type="cellIs" dxfId="61" priority="26" operator="greaterThan">
      <formula>0</formula>
    </cfRule>
  </conditionalFormatting>
  <conditionalFormatting sqref="Q10:Q11 Q13:Q14 Q16:Q17 Q19:Q20 Q22:Q23">
    <cfRule type="cellIs" dxfId="60" priority="1" operator="lessThan">
      <formula>0</formula>
    </cfRule>
    <cfRule type="cellIs" dxfId="59" priority="24" operator="greaterThan">
      <formula>0</formula>
    </cfRule>
  </conditionalFormatting>
  <conditionalFormatting sqref="G10:G11 G13:G14 G16:G17 G19:G20 G22:G23">
    <cfRule type="cellIs" dxfId="58" priority="22" operator="lessThan">
      <formula>0</formula>
    </cfRule>
    <cfRule type="cellIs" dxfId="57" priority="2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16382-150B-4AF1-A91A-6BA06D6C80CC}">
  <dimension ref="A1"/>
  <sheetViews>
    <sheetView workbookViewId="0">
      <selection activeCell="O59" sqref="O5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58F0-043F-4D06-BE88-32161332983C}">
  <dimension ref="A1:D359"/>
  <sheetViews>
    <sheetView topLeftCell="A218" workbookViewId="0">
      <selection activeCell="E237" sqref="E237"/>
    </sheetView>
  </sheetViews>
  <sheetFormatPr baseColWidth="10" defaultRowHeight="15"/>
  <sheetData>
    <row r="1" spans="1:4">
      <c r="A1">
        <v>1101</v>
      </c>
      <c r="B1" t="s">
        <v>185</v>
      </c>
      <c r="C1" t="s">
        <v>65</v>
      </c>
      <c r="D1">
        <v>11</v>
      </c>
    </row>
    <row r="2" spans="1:4">
      <c r="A2">
        <v>1103</v>
      </c>
      <c r="B2" t="s">
        <v>187</v>
      </c>
      <c r="C2" t="s">
        <v>65</v>
      </c>
      <c r="D2">
        <v>11</v>
      </c>
    </row>
    <row r="3" spans="1:4">
      <c r="A3">
        <v>1106</v>
      </c>
      <c r="B3" t="s">
        <v>188</v>
      </c>
      <c r="C3" t="s">
        <v>65</v>
      </c>
      <c r="D3">
        <v>11</v>
      </c>
    </row>
    <row r="4" spans="1:4">
      <c r="A4">
        <v>1108</v>
      </c>
      <c r="B4" t="s">
        <v>186</v>
      </c>
      <c r="C4" t="s">
        <v>65</v>
      </c>
      <c r="D4">
        <v>11</v>
      </c>
    </row>
    <row r="5" spans="1:4">
      <c r="A5">
        <v>1111</v>
      </c>
      <c r="B5" t="s">
        <v>189</v>
      </c>
      <c r="C5" t="s">
        <v>65</v>
      </c>
      <c r="D5">
        <v>11</v>
      </c>
    </row>
    <row r="6" spans="1:4">
      <c r="A6">
        <v>1112</v>
      </c>
      <c r="B6" t="s">
        <v>190</v>
      </c>
      <c r="C6" t="s">
        <v>65</v>
      </c>
      <c r="D6">
        <v>11</v>
      </c>
    </row>
    <row r="7" spans="1:4">
      <c r="A7">
        <v>1114</v>
      </c>
      <c r="B7" t="s">
        <v>554</v>
      </c>
      <c r="C7" t="s">
        <v>65</v>
      </c>
      <c r="D7">
        <v>11</v>
      </c>
    </row>
    <row r="8" spans="1:4">
      <c r="A8">
        <v>1119</v>
      </c>
      <c r="B8" t="s">
        <v>555</v>
      </c>
      <c r="C8" t="s">
        <v>65</v>
      </c>
      <c r="D8">
        <v>11</v>
      </c>
    </row>
    <row r="9" spans="1:4">
      <c r="A9">
        <v>1120</v>
      </c>
      <c r="B9" t="s">
        <v>191</v>
      </c>
      <c r="C9" t="s">
        <v>65</v>
      </c>
      <c r="D9">
        <v>11</v>
      </c>
    </row>
    <row r="10" spans="1:4">
      <c r="A10">
        <v>1121</v>
      </c>
      <c r="B10" t="s">
        <v>192</v>
      </c>
      <c r="C10" t="s">
        <v>65</v>
      </c>
      <c r="D10">
        <v>11</v>
      </c>
    </row>
    <row r="11" spans="1:4">
      <c r="A11">
        <v>1122</v>
      </c>
      <c r="B11" t="s">
        <v>193</v>
      </c>
      <c r="C11" t="s">
        <v>65</v>
      </c>
      <c r="D11">
        <v>11</v>
      </c>
    </row>
    <row r="12" spans="1:4">
      <c r="A12">
        <v>1124</v>
      </c>
      <c r="B12" t="s">
        <v>194</v>
      </c>
      <c r="C12" t="s">
        <v>65</v>
      </c>
      <c r="D12">
        <v>11</v>
      </c>
    </row>
    <row r="13" spans="1:4">
      <c r="A13">
        <v>1127</v>
      </c>
      <c r="B13" t="s">
        <v>195</v>
      </c>
      <c r="C13" t="s">
        <v>65</v>
      </c>
      <c r="D13">
        <v>11</v>
      </c>
    </row>
    <row r="14" spans="1:4">
      <c r="A14">
        <v>1130</v>
      </c>
      <c r="B14" t="s">
        <v>196</v>
      </c>
      <c r="C14" t="s">
        <v>65</v>
      </c>
      <c r="D14">
        <v>11</v>
      </c>
    </row>
    <row r="15" spans="1:4">
      <c r="A15">
        <v>1133</v>
      </c>
      <c r="B15" t="s">
        <v>197</v>
      </c>
      <c r="C15" t="s">
        <v>65</v>
      </c>
      <c r="D15">
        <v>11</v>
      </c>
    </row>
    <row r="16" spans="1:4">
      <c r="A16">
        <v>1134</v>
      </c>
      <c r="B16" t="s">
        <v>428</v>
      </c>
      <c r="C16" t="s">
        <v>65</v>
      </c>
      <c r="D16">
        <v>11</v>
      </c>
    </row>
    <row r="17" spans="1:4">
      <c r="A17">
        <v>1135</v>
      </c>
      <c r="B17" t="s">
        <v>198</v>
      </c>
      <c r="C17" t="s">
        <v>65</v>
      </c>
      <c r="D17">
        <v>11</v>
      </c>
    </row>
    <row r="18" spans="1:4">
      <c r="A18">
        <v>1144</v>
      </c>
      <c r="B18" t="s">
        <v>199</v>
      </c>
      <c r="C18" t="s">
        <v>65</v>
      </c>
      <c r="D18">
        <v>11</v>
      </c>
    </row>
    <row r="19" spans="1:4">
      <c r="A19">
        <v>1145</v>
      </c>
      <c r="B19" t="s">
        <v>200</v>
      </c>
      <c r="C19" t="s">
        <v>65</v>
      </c>
      <c r="D19">
        <v>11</v>
      </c>
    </row>
    <row r="20" spans="1:4">
      <c r="A20">
        <v>1146</v>
      </c>
      <c r="B20" t="s">
        <v>201</v>
      </c>
      <c r="C20" t="s">
        <v>65</v>
      </c>
      <c r="D20">
        <v>11</v>
      </c>
    </row>
    <row r="21" spans="1:4">
      <c r="A21">
        <v>1149</v>
      </c>
      <c r="B21" t="s">
        <v>202</v>
      </c>
      <c r="C21" t="s">
        <v>65</v>
      </c>
      <c r="D21">
        <v>11</v>
      </c>
    </row>
    <row r="22" spans="1:4">
      <c r="A22">
        <v>1151</v>
      </c>
      <c r="B22" t="s">
        <v>203</v>
      </c>
      <c r="C22" t="s">
        <v>65</v>
      </c>
      <c r="D22">
        <v>11</v>
      </c>
    </row>
    <row r="23" spans="1:4">
      <c r="A23">
        <v>1160</v>
      </c>
      <c r="B23" t="s">
        <v>204</v>
      </c>
      <c r="C23" t="s">
        <v>65</v>
      </c>
      <c r="D23">
        <v>11</v>
      </c>
    </row>
    <row r="24" spans="1:4">
      <c r="A24">
        <v>1503</v>
      </c>
      <c r="B24" t="s">
        <v>242</v>
      </c>
      <c r="C24" t="s">
        <v>558</v>
      </c>
      <c r="D24">
        <v>15</v>
      </c>
    </row>
    <row r="25" spans="1:4">
      <c r="A25">
        <v>1504</v>
      </c>
      <c r="B25" t="s">
        <v>241</v>
      </c>
      <c r="C25" t="s">
        <v>558</v>
      </c>
      <c r="D25">
        <v>15</v>
      </c>
    </row>
    <row r="26" spans="1:4">
      <c r="A26">
        <v>1506</v>
      </c>
      <c r="B26" t="s">
        <v>240</v>
      </c>
      <c r="C26" t="s">
        <v>558</v>
      </c>
      <c r="D26">
        <v>15</v>
      </c>
    </row>
    <row r="27" spans="1:4">
      <c r="A27">
        <v>1511</v>
      </c>
      <c r="B27" t="s">
        <v>243</v>
      </c>
      <c r="C27" t="s">
        <v>558</v>
      </c>
      <c r="D27">
        <v>15</v>
      </c>
    </row>
    <row r="28" spans="1:4">
      <c r="A28">
        <v>1514</v>
      </c>
      <c r="B28" t="s">
        <v>147</v>
      </c>
      <c r="C28" t="s">
        <v>558</v>
      </c>
      <c r="D28">
        <v>15</v>
      </c>
    </row>
    <row r="29" spans="1:4">
      <c r="A29">
        <v>1515</v>
      </c>
      <c r="B29" t="s">
        <v>244</v>
      </c>
      <c r="C29" t="s">
        <v>558</v>
      </c>
      <c r="D29">
        <v>15</v>
      </c>
    </row>
    <row r="30" spans="1:4">
      <c r="A30">
        <v>1516</v>
      </c>
      <c r="B30" t="s">
        <v>245</v>
      </c>
      <c r="C30" t="s">
        <v>558</v>
      </c>
      <c r="D30">
        <v>15</v>
      </c>
    </row>
    <row r="31" spans="1:4">
      <c r="A31">
        <v>1517</v>
      </c>
      <c r="B31" t="s">
        <v>246</v>
      </c>
      <c r="C31" t="s">
        <v>558</v>
      </c>
      <c r="D31">
        <v>15</v>
      </c>
    </row>
    <row r="32" spans="1:4">
      <c r="A32">
        <v>1520</v>
      </c>
      <c r="B32" t="s">
        <v>248</v>
      </c>
      <c r="C32" t="s">
        <v>558</v>
      </c>
      <c r="D32">
        <v>15</v>
      </c>
    </row>
    <row r="33" spans="1:4">
      <c r="A33">
        <v>1525</v>
      </c>
      <c r="B33" t="s">
        <v>249</v>
      </c>
      <c r="C33" t="s">
        <v>558</v>
      </c>
      <c r="D33">
        <v>15</v>
      </c>
    </row>
    <row r="34" spans="1:4">
      <c r="A34">
        <v>1528</v>
      </c>
      <c r="B34" t="s">
        <v>250</v>
      </c>
      <c r="C34" t="s">
        <v>558</v>
      </c>
      <c r="D34">
        <v>15</v>
      </c>
    </row>
    <row r="35" spans="1:4">
      <c r="A35">
        <v>1531</v>
      </c>
      <c r="B35" t="s">
        <v>251</v>
      </c>
      <c r="C35" t="s">
        <v>558</v>
      </c>
      <c r="D35">
        <v>15</v>
      </c>
    </row>
    <row r="36" spans="1:4">
      <c r="A36">
        <v>1532</v>
      </c>
      <c r="B36" t="s">
        <v>252</v>
      </c>
      <c r="C36" t="s">
        <v>558</v>
      </c>
      <c r="D36">
        <v>15</v>
      </c>
    </row>
    <row r="37" spans="1:4">
      <c r="A37">
        <v>1535</v>
      </c>
      <c r="B37" t="s">
        <v>253</v>
      </c>
      <c r="C37" t="s">
        <v>558</v>
      </c>
      <c r="D37">
        <v>15</v>
      </c>
    </row>
    <row r="38" spans="1:4">
      <c r="A38">
        <v>1539</v>
      </c>
      <c r="B38" t="s">
        <v>254</v>
      </c>
      <c r="C38" t="s">
        <v>558</v>
      </c>
      <c r="D38">
        <v>15</v>
      </c>
    </row>
    <row r="39" spans="1:4">
      <c r="A39">
        <v>1547</v>
      </c>
      <c r="B39" t="s">
        <v>255</v>
      </c>
      <c r="C39" t="s">
        <v>558</v>
      </c>
      <c r="D39">
        <v>15</v>
      </c>
    </row>
    <row r="40" spans="1:4">
      <c r="A40">
        <v>1554</v>
      </c>
      <c r="B40" t="s">
        <v>256</v>
      </c>
      <c r="C40" t="s">
        <v>558</v>
      </c>
      <c r="D40">
        <v>15</v>
      </c>
    </row>
    <row r="41" spans="1:4">
      <c r="A41">
        <v>1557</v>
      </c>
      <c r="B41" t="s">
        <v>257</v>
      </c>
      <c r="C41" t="s">
        <v>558</v>
      </c>
      <c r="D41">
        <v>15</v>
      </c>
    </row>
    <row r="42" spans="1:4">
      <c r="A42">
        <v>1560</v>
      </c>
      <c r="B42" t="s">
        <v>258</v>
      </c>
      <c r="C42" t="s">
        <v>558</v>
      </c>
      <c r="D42">
        <v>15</v>
      </c>
    </row>
    <row r="43" spans="1:4">
      <c r="A43">
        <v>1563</v>
      </c>
      <c r="B43" t="s">
        <v>259</v>
      </c>
      <c r="C43" t="s">
        <v>558</v>
      </c>
      <c r="D43">
        <v>15</v>
      </c>
    </row>
    <row r="44" spans="1:4">
      <c r="A44">
        <v>1566</v>
      </c>
      <c r="B44" t="s">
        <v>260</v>
      </c>
      <c r="C44" t="s">
        <v>558</v>
      </c>
      <c r="D44">
        <v>15</v>
      </c>
    </row>
    <row r="45" spans="1:4">
      <c r="A45">
        <v>1573</v>
      </c>
      <c r="B45" t="s">
        <v>263</v>
      </c>
      <c r="C45" t="s">
        <v>558</v>
      </c>
      <c r="D45">
        <v>15</v>
      </c>
    </row>
    <row r="46" spans="1:4">
      <c r="A46">
        <v>1576</v>
      </c>
      <c r="B46" t="s">
        <v>262</v>
      </c>
      <c r="C46" t="s">
        <v>558</v>
      </c>
      <c r="D46">
        <v>15</v>
      </c>
    </row>
    <row r="47" spans="1:4">
      <c r="A47">
        <v>1577</v>
      </c>
      <c r="B47" t="s">
        <v>247</v>
      </c>
      <c r="C47" t="s">
        <v>558</v>
      </c>
      <c r="D47">
        <v>15</v>
      </c>
    </row>
    <row r="48" spans="1:4">
      <c r="A48">
        <v>1578</v>
      </c>
      <c r="B48" t="s">
        <v>569</v>
      </c>
      <c r="C48" t="s">
        <v>558</v>
      </c>
      <c r="D48">
        <v>15</v>
      </c>
    </row>
    <row r="49" spans="1:4">
      <c r="A49">
        <v>1579</v>
      </c>
      <c r="B49" t="s">
        <v>570</v>
      </c>
      <c r="C49" t="s">
        <v>558</v>
      </c>
      <c r="D49">
        <v>15</v>
      </c>
    </row>
    <row r="50" spans="1:4">
      <c r="A50">
        <v>1804</v>
      </c>
      <c r="B50" t="s">
        <v>292</v>
      </c>
      <c r="C50" t="s">
        <v>66</v>
      </c>
      <c r="D50">
        <v>18</v>
      </c>
    </row>
    <row r="51" spans="1:4">
      <c r="A51">
        <v>1806</v>
      </c>
      <c r="B51" t="s">
        <v>293</v>
      </c>
      <c r="C51" t="s">
        <v>66</v>
      </c>
      <c r="D51">
        <v>18</v>
      </c>
    </row>
    <row r="52" spans="1:4">
      <c r="A52">
        <v>1811</v>
      </c>
      <c r="B52" t="s">
        <v>294</v>
      </c>
      <c r="C52" t="s">
        <v>66</v>
      </c>
      <c r="D52">
        <v>18</v>
      </c>
    </row>
    <row r="53" spans="1:4">
      <c r="A53">
        <v>1812</v>
      </c>
      <c r="B53" t="s">
        <v>295</v>
      </c>
      <c r="C53" t="s">
        <v>66</v>
      </c>
      <c r="D53">
        <v>18</v>
      </c>
    </row>
    <row r="54" spans="1:4">
      <c r="A54">
        <v>1813</v>
      </c>
      <c r="B54" t="s">
        <v>296</v>
      </c>
      <c r="C54" t="s">
        <v>66</v>
      </c>
      <c r="D54">
        <v>18</v>
      </c>
    </row>
    <row r="55" spans="1:4">
      <c r="A55">
        <v>1815</v>
      </c>
      <c r="B55" t="s">
        <v>297</v>
      </c>
      <c r="C55" t="s">
        <v>66</v>
      </c>
      <c r="D55">
        <v>18</v>
      </c>
    </row>
    <row r="56" spans="1:4">
      <c r="A56">
        <v>1816</v>
      </c>
      <c r="B56" t="s">
        <v>298</v>
      </c>
      <c r="C56" t="s">
        <v>66</v>
      </c>
      <c r="D56">
        <v>18</v>
      </c>
    </row>
    <row r="57" spans="1:4">
      <c r="A57">
        <v>1818</v>
      </c>
      <c r="B57" t="s">
        <v>244</v>
      </c>
      <c r="C57" t="s">
        <v>66</v>
      </c>
      <c r="D57">
        <v>18</v>
      </c>
    </row>
    <row r="58" spans="1:4">
      <c r="A58">
        <v>1820</v>
      </c>
      <c r="B58" t="s">
        <v>559</v>
      </c>
      <c r="C58" t="s">
        <v>66</v>
      </c>
      <c r="D58">
        <v>18</v>
      </c>
    </row>
    <row r="59" spans="1:4">
      <c r="A59">
        <v>1822</v>
      </c>
      <c r="B59" t="s">
        <v>299</v>
      </c>
      <c r="C59" t="s">
        <v>66</v>
      </c>
      <c r="D59">
        <v>18</v>
      </c>
    </row>
    <row r="60" spans="1:4">
      <c r="A60">
        <v>1824</v>
      </c>
      <c r="B60" t="s">
        <v>300</v>
      </c>
      <c r="C60" t="s">
        <v>66</v>
      </c>
      <c r="D60">
        <v>18</v>
      </c>
    </row>
    <row r="61" spans="1:4">
      <c r="A61">
        <v>1825</v>
      </c>
      <c r="B61" t="s">
        <v>301</v>
      </c>
      <c r="C61" t="s">
        <v>66</v>
      </c>
      <c r="D61">
        <v>18</v>
      </c>
    </row>
    <row r="62" spans="1:4">
      <c r="A62">
        <v>1826</v>
      </c>
      <c r="B62" t="s">
        <v>302</v>
      </c>
      <c r="C62" t="s">
        <v>66</v>
      </c>
      <c r="D62">
        <v>18</v>
      </c>
    </row>
    <row r="63" spans="1:4">
      <c r="A63">
        <v>1827</v>
      </c>
      <c r="B63" t="s">
        <v>303</v>
      </c>
      <c r="C63" t="s">
        <v>66</v>
      </c>
      <c r="D63">
        <v>18</v>
      </c>
    </row>
    <row r="64" spans="1:4">
      <c r="A64">
        <v>1828</v>
      </c>
      <c r="B64" t="s">
        <v>304</v>
      </c>
      <c r="C64" t="s">
        <v>66</v>
      </c>
      <c r="D64">
        <v>18</v>
      </c>
    </row>
    <row r="65" spans="1:4">
      <c r="A65">
        <v>1832</v>
      </c>
      <c r="B65" t="s">
        <v>305</v>
      </c>
      <c r="C65" t="s">
        <v>66</v>
      </c>
      <c r="D65">
        <v>18</v>
      </c>
    </row>
    <row r="66" spans="1:4">
      <c r="A66">
        <v>1833</v>
      </c>
      <c r="B66" t="s">
        <v>306</v>
      </c>
      <c r="C66" t="s">
        <v>66</v>
      </c>
      <c r="D66">
        <v>18</v>
      </c>
    </row>
    <row r="67" spans="1:4">
      <c r="A67">
        <v>1834</v>
      </c>
      <c r="B67" t="s">
        <v>307</v>
      </c>
      <c r="C67" t="s">
        <v>66</v>
      </c>
      <c r="D67">
        <v>18</v>
      </c>
    </row>
    <row r="68" spans="1:4">
      <c r="A68">
        <v>1835</v>
      </c>
      <c r="B68" t="s">
        <v>360</v>
      </c>
      <c r="C68" t="s">
        <v>66</v>
      </c>
      <c r="D68">
        <v>18</v>
      </c>
    </row>
    <row r="69" spans="1:4">
      <c r="A69">
        <v>1836</v>
      </c>
      <c r="B69" t="s">
        <v>308</v>
      </c>
      <c r="C69" t="s">
        <v>66</v>
      </c>
      <c r="D69">
        <v>18</v>
      </c>
    </row>
    <row r="70" spans="1:4">
      <c r="A70">
        <v>1837</v>
      </c>
      <c r="B70" t="s">
        <v>309</v>
      </c>
      <c r="C70" t="s">
        <v>66</v>
      </c>
      <c r="D70">
        <v>18</v>
      </c>
    </row>
    <row r="71" spans="1:4">
      <c r="A71">
        <v>1838</v>
      </c>
      <c r="B71" t="s">
        <v>310</v>
      </c>
      <c r="C71" t="s">
        <v>66</v>
      </c>
      <c r="D71">
        <v>18</v>
      </c>
    </row>
    <row r="72" spans="1:4">
      <c r="A72">
        <v>1839</v>
      </c>
      <c r="B72" t="s">
        <v>311</v>
      </c>
      <c r="C72" t="s">
        <v>66</v>
      </c>
      <c r="D72">
        <v>18</v>
      </c>
    </row>
    <row r="73" spans="1:4">
      <c r="A73">
        <v>1840</v>
      </c>
      <c r="B73" t="s">
        <v>312</v>
      </c>
      <c r="C73" t="s">
        <v>66</v>
      </c>
      <c r="D73">
        <v>18</v>
      </c>
    </row>
    <row r="74" spans="1:4">
      <c r="A74">
        <v>1841</v>
      </c>
      <c r="B74" t="s">
        <v>313</v>
      </c>
      <c r="C74" t="s">
        <v>66</v>
      </c>
      <c r="D74">
        <v>18</v>
      </c>
    </row>
    <row r="75" spans="1:4">
      <c r="A75">
        <v>1845</v>
      </c>
      <c r="B75" t="s">
        <v>314</v>
      </c>
      <c r="C75" t="s">
        <v>66</v>
      </c>
      <c r="D75">
        <v>18</v>
      </c>
    </row>
    <row r="76" spans="1:4">
      <c r="A76">
        <v>1848</v>
      </c>
      <c r="B76" t="s">
        <v>315</v>
      </c>
      <c r="C76" t="s">
        <v>66</v>
      </c>
      <c r="D76">
        <v>18</v>
      </c>
    </row>
    <row r="77" spans="1:4">
      <c r="A77">
        <v>1851</v>
      </c>
      <c r="B77" t="s">
        <v>317</v>
      </c>
      <c r="C77" t="s">
        <v>66</v>
      </c>
      <c r="D77">
        <v>18</v>
      </c>
    </row>
    <row r="78" spans="1:4">
      <c r="A78">
        <v>1853</v>
      </c>
      <c r="B78" t="s">
        <v>318</v>
      </c>
      <c r="C78" t="s">
        <v>66</v>
      </c>
      <c r="D78">
        <v>18</v>
      </c>
    </row>
    <row r="79" spans="1:4">
      <c r="A79">
        <v>1854</v>
      </c>
      <c r="B79" t="s">
        <v>319</v>
      </c>
      <c r="C79" t="s">
        <v>66</v>
      </c>
      <c r="D79">
        <v>18</v>
      </c>
    </row>
    <row r="80" spans="1:4">
      <c r="A80">
        <v>1856</v>
      </c>
      <c r="B80" t="s">
        <v>358</v>
      </c>
      <c r="C80" t="s">
        <v>66</v>
      </c>
      <c r="D80">
        <v>18</v>
      </c>
    </row>
    <row r="81" spans="1:4">
      <c r="A81">
        <v>1857</v>
      </c>
      <c r="B81" t="s">
        <v>425</v>
      </c>
      <c r="C81" t="s">
        <v>66</v>
      </c>
      <c r="D81">
        <v>18</v>
      </c>
    </row>
    <row r="82" spans="1:4">
      <c r="A82">
        <v>1859</v>
      </c>
      <c r="B82" t="s">
        <v>320</v>
      </c>
      <c r="C82" t="s">
        <v>66</v>
      </c>
      <c r="D82">
        <v>18</v>
      </c>
    </row>
    <row r="83" spans="1:4">
      <c r="A83">
        <v>1860</v>
      </c>
      <c r="B83" t="s">
        <v>321</v>
      </c>
      <c r="C83" t="s">
        <v>66</v>
      </c>
      <c r="D83">
        <v>18</v>
      </c>
    </row>
    <row r="84" spans="1:4">
      <c r="A84">
        <v>1865</v>
      </c>
      <c r="B84" t="s">
        <v>322</v>
      </c>
      <c r="C84" t="s">
        <v>66</v>
      </c>
      <c r="D84">
        <v>18</v>
      </c>
    </row>
    <row r="85" spans="1:4">
      <c r="A85">
        <v>1866</v>
      </c>
      <c r="B85" t="s">
        <v>323</v>
      </c>
      <c r="C85" t="s">
        <v>66</v>
      </c>
      <c r="D85">
        <v>18</v>
      </c>
    </row>
    <row r="86" spans="1:4">
      <c r="A86">
        <v>1867</v>
      </c>
      <c r="B86" t="s">
        <v>156</v>
      </c>
      <c r="C86" t="s">
        <v>66</v>
      </c>
      <c r="D86">
        <v>18</v>
      </c>
    </row>
    <row r="87" spans="1:4">
      <c r="A87">
        <v>1868</v>
      </c>
      <c r="B87" t="s">
        <v>324</v>
      </c>
      <c r="C87" t="s">
        <v>66</v>
      </c>
      <c r="D87">
        <v>18</v>
      </c>
    </row>
    <row r="88" spans="1:4">
      <c r="A88">
        <v>1870</v>
      </c>
      <c r="B88" t="s">
        <v>60</v>
      </c>
      <c r="C88" t="s">
        <v>66</v>
      </c>
      <c r="D88">
        <v>18</v>
      </c>
    </row>
    <row r="89" spans="1:4">
      <c r="A89">
        <v>1871</v>
      </c>
      <c r="B89" t="s">
        <v>325</v>
      </c>
      <c r="C89" t="s">
        <v>66</v>
      </c>
      <c r="D89">
        <v>18</v>
      </c>
    </row>
    <row r="90" spans="1:4">
      <c r="A90">
        <v>1874</v>
      </c>
      <c r="B90" t="s">
        <v>326</v>
      </c>
      <c r="C90" t="s">
        <v>66</v>
      </c>
      <c r="D90">
        <v>18</v>
      </c>
    </row>
    <row r="91" spans="1:4">
      <c r="A91">
        <v>1875</v>
      </c>
      <c r="B91" t="s">
        <v>316</v>
      </c>
      <c r="C91" t="s">
        <v>66</v>
      </c>
      <c r="D91">
        <v>18</v>
      </c>
    </row>
    <row r="92" spans="1:4">
      <c r="A92">
        <v>3001</v>
      </c>
      <c r="B92" t="s">
        <v>69</v>
      </c>
      <c r="C92" t="s">
        <v>563</v>
      </c>
      <c r="D92">
        <v>1</v>
      </c>
    </row>
    <row r="93" spans="1:4">
      <c r="A93">
        <v>3002</v>
      </c>
      <c r="B93" t="s">
        <v>70</v>
      </c>
      <c r="C93" t="s">
        <v>563</v>
      </c>
      <c r="D93">
        <v>1</v>
      </c>
    </row>
    <row r="94" spans="1:4">
      <c r="A94">
        <v>3003</v>
      </c>
      <c r="B94" t="s">
        <v>54</v>
      </c>
      <c r="C94" t="s">
        <v>563</v>
      </c>
      <c r="D94">
        <v>1</v>
      </c>
    </row>
    <row r="95" spans="1:4">
      <c r="A95">
        <v>3004</v>
      </c>
      <c r="B95" t="s">
        <v>538</v>
      </c>
      <c r="C95" t="s">
        <v>563</v>
      </c>
      <c r="D95">
        <v>1</v>
      </c>
    </row>
    <row r="96" spans="1:4">
      <c r="A96">
        <v>3005</v>
      </c>
      <c r="B96" t="s">
        <v>129</v>
      </c>
      <c r="C96" t="s">
        <v>563</v>
      </c>
      <c r="D96">
        <v>1</v>
      </c>
    </row>
    <row r="97" spans="1:4">
      <c r="A97">
        <v>3006</v>
      </c>
      <c r="B97" t="s">
        <v>130</v>
      </c>
      <c r="C97" t="s">
        <v>563</v>
      </c>
      <c r="D97">
        <v>1</v>
      </c>
    </row>
    <row r="98" spans="1:4">
      <c r="A98">
        <v>3007</v>
      </c>
      <c r="B98" t="s">
        <v>131</v>
      </c>
      <c r="C98" t="s">
        <v>563</v>
      </c>
      <c r="D98">
        <v>1</v>
      </c>
    </row>
    <row r="99" spans="1:4">
      <c r="A99">
        <v>3007</v>
      </c>
      <c r="B99" t="s">
        <v>131</v>
      </c>
      <c r="C99" t="s">
        <v>563</v>
      </c>
      <c r="D99">
        <v>1</v>
      </c>
    </row>
    <row r="100" spans="1:4">
      <c r="A100">
        <v>3011</v>
      </c>
      <c r="B100" t="s">
        <v>71</v>
      </c>
      <c r="C100" t="s">
        <v>563</v>
      </c>
      <c r="D100">
        <v>1</v>
      </c>
    </row>
    <row r="101" spans="1:4">
      <c r="A101">
        <v>3012</v>
      </c>
      <c r="B101" t="s">
        <v>72</v>
      </c>
      <c r="C101" t="s">
        <v>563</v>
      </c>
      <c r="D101">
        <v>1</v>
      </c>
    </row>
    <row r="102" spans="1:4">
      <c r="A102">
        <v>3013</v>
      </c>
      <c r="B102" t="s">
        <v>73</v>
      </c>
      <c r="C102" t="s">
        <v>563</v>
      </c>
      <c r="D102">
        <v>1</v>
      </c>
    </row>
    <row r="103" spans="1:4">
      <c r="A103">
        <v>3014</v>
      </c>
      <c r="B103" t="s">
        <v>571</v>
      </c>
      <c r="C103" t="s">
        <v>563</v>
      </c>
      <c r="D103">
        <v>1</v>
      </c>
    </row>
    <row r="104" spans="1:4">
      <c r="A104">
        <v>3015</v>
      </c>
      <c r="B104" t="s">
        <v>539</v>
      </c>
      <c r="C104" t="s">
        <v>563</v>
      </c>
      <c r="D104">
        <v>1</v>
      </c>
    </row>
    <row r="105" spans="1:4">
      <c r="A105">
        <v>3016</v>
      </c>
      <c r="B105" t="s">
        <v>74</v>
      </c>
      <c r="C105" t="s">
        <v>563</v>
      </c>
      <c r="D105">
        <v>1</v>
      </c>
    </row>
    <row r="106" spans="1:4">
      <c r="A106">
        <v>3017</v>
      </c>
      <c r="B106" t="s">
        <v>75</v>
      </c>
      <c r="C106" t="s">
        <v>563</v>
      </c>
      <c r="D106">
        <v>1</v>
      </c>
    </row>
    <row r="107" spans="1:4">
      <c r="A107">
        <v>3018</v>
      </c>
      <c r="B107" t="s">
        <v>76</v>
      </c>
      <c r="C107" t="s">
        <v>563</v>
      </c>
      <c r="D107">
        <v>1</v>
      </c>
    </row>
    <row r="108" spans="1:4">
      <c r="A108">
        <v>3019</v>
      </c>
      <c r="B108" t="s">
        <v>77</v>
      </c>
      <c r="C108" t="s">
        <v>563</v>
      </c>
      <c r="D108">
        <v>1</v>
      </c>
    </row>
    <row r="109" spans="1:4">
      <c r="A109">
        <v>3020</v>
      </c>
      <c r="B109" t="s">
        <v>572</v>
      </c>
      <c r="C109" t="s">
        <v>563</v>
      </c>
      <c r="D109">
        <v>1</v>
      </c>
    </row>
    <row r="110" spans="1:4">
      <c r="A110">
        <v>3021</v>
      </c>
      <c r="B110" t="s">
        <v>78</v>
      </c>
      <c r="C110" t="s">
        <v>563</v>
      </c>
      <c r="D110">
        <v>1</v>
      </c>
    </row>
    <row r="111" spans="1:4">
      <c r="A111">
        <v>3022</v>
      </c>
      <c r="B111" t="s">
        <v>362</v>
      </c>
      <c r="C111" t="s">
        <v>563</v>
      </c>
      <c r="D111">
        <v>1</v>
      </c>
    </row>
    <row r="112" spans="1:4">
      <c r="A112">
        <v>3023</v>
      </c>
      <c r="B112" t="s">
        <v>79</v>
      </c>
      <c r="C112" t="s">
        <v>563</v>
      </c>
      <c r="D112">
        <v>1</v>
      </c>
    </row>
    <row r="113" spans="1:4">
      <c r="A113">
        <v>3024</v>
      </c>
      <c r="B113" t="s">
        <v>80</v>
      </c>
      <c r="C113" t="s">
        <v>563</v>
      </c>
      <c r="D113">
        <v>1</v>
      </c>
    </row>
    <row r="114" spans="1:4">
      <c r="A114">
        <v>3025</v>
      </c>
      <c r="B114" t="s">
        <v>81</v>
      </c>
      <c r="C114" t="s">
        <v>563</v>
      </c>
      <c r="D114">
        <v>1</v>
      </c>
    </row>
    <row r="115" spans="1:4">
      <c r="A115">
        <v>3026</v>
      </c>
      <c r="B115" t="s">
        <v>540</v>
      </c>
      <c r="C115" t="s">
        <v>563</v>
      </c>
      <c r="D115">
        <v>1</v>
      </c>
    </row>
    <row r="116" spans="1:4">
      <c r="A116">
        <v>3027</v>
      </c>
      <c r="B116" t="s">
        <v>82</v>
      </c>
      <c r="C116" t="s">
        <v>563</v>
      </c>
      <c r="D116">
        <v>1</v>
      </c>
    </row>
    <row r="117" spans="1:4">
      <c r="A117">
        <v>3028</v>
      </c>
      <c r="B117" t="s">
        <v>83</v>
      </c>
      <c r="C117" t="s">
        <v>563</v>
      </c>
      <c r="D117">
        <v>1</v>
      </c>
    </row>
    <row r="118" spans="1:4">
      <c r="A118">
        <v>3029</v>
      </c>
      <c r="B118" t="s">
        <v>363</v>
      </c>
      <c r="C118" t="s">
        <v>563</v>
      </c>
      <c r="D118">
        <v>1</v>
      </c>
    </row>
    <row r="119" spans="1:4">
      <c r="A119">
        <v>3030</v>
      </c>
      <c r="B119" t="s">
        <v>573</v>
      </c>
      <c r="C119" t="s">
        <v>563</v>
      </c>
      <c r="D119">
        <v>1</v>
      </c>
    </row>
    <row r="120" spans="1:4">
      <c r="A120">
        <v>3031</v>
      </c>
      <c r="B120" t="s">
        <v>84</v>
      </c>
      <c r="C120" t="s">
        <v>563</v>
      </c>
      <c r="D120">
        <v>1</v>
      </c>
    </row>
    <row r="121" spans="1:4">
      <c r="A121">
        <v>3032</v>
      </c>
      <c r="B121" t="s">
        <v>85</v>
      </c>
      <c r="C121" t="s">
        <v>563</v>
      </c>
      <c r="D121">
        <v>1</v>
      </c>
    </row>
    <row r="122" spans="1:4">
      <c r="A122">
        <v>3033</v>
      </c>
      <c r="B122" t="s">
        <v>86</v>
      </c>
      <c r="C122" t="s">
        <v>563</v>
      </c>
      <c r="D122">
        <v>1</v>
      </c>
    </row>
    <row r="123" spans="1:4">
      <c r="A123">
        <v>3034</v>
      </c>
      <c r="B123" t="s">
        <v>87</v>
      </c>
      <c r="C123" t="s">
        <v>563</v>
      </c>
      <c r="D123">
        <v>1</v>
      </c>
    </row>
    <row r="124" spans="1:4">
      <c r="A124">
        <v>3035</v>
      </c>
      <c r="B124" t="s">
        <v>88</v>
      </c>
      <c r="C124" t="s">
        <v>563</v>
      </c>
      <c r="D124">
        <v>1</v>
      </c>
    </row>
    <row r="125" spans="1:4">
      <c r="A125">
        <v>3036</v>
      </c>
      <c r="B125" t="s">
        <v>89</v>
      </c>
      <c r="C125" t="s">
        <v>563</v>
      </c>
      <c r="D125">
        <v>1</v>
      </c>
    </row>
    <row r="126" spans="1:4">
      <c r="A126">
        <v>3037</v>
      </c>
      <c r="B126" t="s">
        <v>90</v>
      </c>
      <c r="C126" t="s">
        <v>563</v>
      </c>
      <c r="D126">
        <v>1</v>
      </c>
    </row>
    <row r="127" spans="1:4">
      <c r="A127">
        <v>3038</v>
      </c>
      <c r="B127" t="s">
        <v>132</v>
      </c>
      <c r="C127" t="s">
        <v>563</v>
      </c>
      <c r="D127">
        <v>1</v>
      </c>
    </row>
    <row r="128" spans="1:4">
      <c r="A128">
        <v>3039</v>
      </c>
      <c r="B128" t="s">
        <v>133</v>
      </c>
      <c r="C128" t="s">
        <v>563</v>
      </c>
      <c r="D128">
        <v>1</v>
      </c>
    </row>
    <row r="129" spans="1:4">
      <c r="A129">
        <v>3040</v>
      </c>
      <c r="B129" t="s">
        <v>574</v>
      </c>
      <c r="C129" t="s">
        <v>563</v>
      </c>
      <c r="D129">
        <v>1</v>
      </c>
    </row>
    <row r="130" spans="1:4">
      <c r="A130">
        <v>3041</v>
      </c>
      <c r="B130" t="s">
        <v>29</v>
      </c>
      <c r="C130" t="s">
        <v>563</v>
      </c>
      <c r="D130">
        <v>1</v>
      </c>
    </row>
    <row r="131" spans="1:4">
      <c r="A131">
        <v>3042</v>
      </c>
      <c r="B131" t="s">
        <v>134</v>
      </c>
      <c r="C131" t="s">
        <v>563</v>
      </c>
      <c r="D131">
        <v>1</v>
      </c>
    </row>
    <row r="132" spans="1:4">
      <c r="A132">
        <v>3043</v>
      </c>
      <c r="B132" t="s">
        <v>135</v>
      </c>
      <c r="C132" t="s">
        <v>563</v>
      </c>
      <c r="D132">
        <v>1</v>
      </c>
    </row>
    <row r="133" spans="1:4">
      <c r="A133">
        <v>3044</v>
      </c>
      <c r="B133" t="s">
        <v>136</v>
      </c>
      <c r="C133" t="s">
        <v>563</v>
      </c>
      <c r="D133">
        <v>1</v>
      </c>
    </row>
    <row r="134" spans="1:4">
      <c r="A134">
        <v>3045</v>
      </c>
      <c r="B134" t="s">
        <v>137</v>
      </c>
      <c r="C134" t="s">
        <v>563</v>
      </c>
      <c r="D134">
        <v>1</v>
      </c>
    </row>
    <row r="135" spans="1:4">
      <c r="A135">
        <v>3046</v>
      </c>
      <c r="B135" t="s">
        <v>138</v>
      </c>
      <c r="C135" t="s">
        <v>563</v>
      </c>
      <c r="D135">
        <v>1</v>
      </c>
    </row>
    <row r="136" spans="1:4">
      <c r="A136">
        <v>3047</v>
      </c>
      <c r="B136" t="s">
        <v>139</v>
      </c>
      <c r="C136" t="s">
        <v>563</v>
      </c>
      <c r="D136">
        <v>1</v>
      </c>
    </row>
    <row r="137" spans="1:4">
      <c r="A137">
        <v>3048</v>
      </c>
      <c r="B137" t="s">
        <v>140</v>
      </c>
      <c r="C137" t="s">
        <v>563</v>
      </c>
      <c r="D137">
        <v>1</v>
      </c>
    </row>
    <row r="138" spans="1:4">
      <c r="A138">
        <v>3049</v>
      </c>
      <c r="B138" t="s">
        <v>141</v>
      </c>
      <c r="C138" t="s">
        <v>563</v>
      </c>
      <c r="D138">
        <v>1</v>
      </c>
    </row>
    <row r="139" spans="1:4">
      <c r="A139">
        <v>3050</v>
      </c>
      <c r="B139" t="s">
        <v>142</v>
      </c>
      <c r="C139" t="s">
        <v>563</v>
      </c>
      <c r="D139">
        <v>1</v>
      </c>
    </row>
    <row r="140" spans="1:4">
      <c r="A140">
        <v>3051</v>
      </c>
      <c r="B140" t="s">
        <v>143</v>
      </c>
      <c r="C140" t="s">
        <v>563</v>
      </c>
      <c r="D140">
        <v>1</v>
      </c>
    </row>
    <row r="141" spans="1:4">
      <c r="A141">
        <v>3052</v>
      </c>
      <c r="B141" t="s">
        <v>548</v>
      </c>
      <c r="C141" t="s">
        <v>563</v>
      </c>
      <c r="D141">
        <v>1</v>
      </c>
    </row>
    <row r="142" spans="1:4">
      <c r="A142">
        <v>3053</v>
      </c>
      <c r="B142" t="s">
        <v>120</v>
      </c>
      <c r="C142" t="s">
        <v>563</v>
      </c>
      <c r="D142">
        <v>1</v>
      </c>
    </row>
    <row r="143" spans="1:4">
      <c r="A143">
        <v>3054</v>
      </c>
      <c r="B143" t="s">
        <v>121</v>
      </c>
      <c r="C143" t="s">
        <v>563</v>
      </c>
      <c r="D143">
        <v>1</v>
      </c>
    </row>
    <row r="144" spans="1:4">
      <c r="A144">
        <v>3099</v>
      </c>
      <c r="B144" t="s">
        <v>28</v>
      </c>
      <c r="C144" t="s">
        <v>563</v>
      </c>
      <c r="D144">
        <v>1</v>
      </c>
    </row>
    <row r="145" spans="1:4">
      <c r="A145">
        <v>3099</v>
      </c>
      <c r="B145" t="s">
        <v>28</v>
      </c>
      <c r="C145" t="s">
        <v>563</v>
      </c>
      <c r="D145">
        <v>1</v>
      </c>
    </row>
    <row r="146" spans="1:4">
      <c r="A146">
        <v>3401</v>
      </c>
      <c r="B146" t="s">
        <v>91</v>
      </c>
      <c r="C146" t="s">
        <v>564</v>
      </c>
      <c r="D146">
        <v>4</v>
      </c>
    </row>
    <row r="147" spans="1:4">
      <c r="A147">
        <v>3402</v>
      </c>
      <c r="B147" t="s">
        <v>92</v>
      </c>
      <c r="C147" t="s">
        <v>564</v>
      </c>
      <c r="D147">
        <v>4</v>
      </c>
    </row>
    <row r="148" spans="1:4">
      <c r="A148">
        <v>3405</v>
      </c>
      <c r="B148" t="s">
        <v>108</v>
      </c>
      <c r="C148" t="s">
        <v>564</v>
      </c>
      <c r="D148">
        <v>4</v>
      </c>
    </row>
    <row r="149" spans="1:4">
      <c r="A149">
        <v>3407</v>
      </c>
      <c r="B149" t="s">
        <v>109</v>
      </c>
      <c r="C149" t="s">
        <v>564</v>
      </c>
      <c r="D149">
        <v>4</v>
      </c>
    </row>
    <row r="150" spans="1:4">
      <c r="A150">
        <v>3411</v>
      </c>
      <c r="B150" t="s">
        <v>93</v>
      </c>
      <c r="C150" t="s">
        <v>564</v>
      </c>
      <c r="D150">
        <v>4</v>
      </c>
    </row>
    <row r="151" spans="1:4">
      <c r="A151">
        <v>3412</v>
      </c>
      <c r="B151" t="s">
        <v>94</v>
      </c>
      <c r="C151" t="s">
        <v>564</v>
      </c>
      <c r="D151">
        <v>4</v>
      </c>
    </row>
    <row r="152" spans="1:4">
      <c r="A152">
        <v>3413</v>
      </c>
      <c r="B152" t="s">
        <v>95</v>
      </c>
      <c r="C152" t="s">
        <v>564</v>
      </c>
      <c r="D152">
        <v>4</v>
      </c>
    </row>
    <row r="153" spans="1:4">
      <c r="A153">
        <v>3414</v>
      </c>
      <c r="B153" t="s">
        <v>541</v>
      </c>
      <c r="C153" t="s">
        <v>564</v>
      </c>
      <c r="D153">
        <v>4</v>
      </c>
    </row>
    <row r="154" spans="1:4">
      <c r="A154">
        <v>3415</v>
      </c>
      <c r="B154" t="s">
        <v>542</v>
      </c>
      <c r="C154" t="s">
        <v>564</v>
      </c>
      <c r="D154">
        <v>4</v>
      </c>
    </row>
    <row r="155" spans="1:4">
      <c r="A155">
        <v>3416</v>
      </c>
      <c r="B155" t="s">
        <v>535</v>
      </c>
      <c r="C155" t="s">
        <v>564</v>
      </c>
      <c r="D155">
        <v>4</v>
      </c>
    </row>
    <row r="156" spans="1:4">
      <c r="A156">
        <v>3417</v>
      </c>
      <c r="B156" t="s">
        <v>96</v>
      </c>
      <c r="C156" t="s">
        <v>564</v>
      </c>
      <c r="D156">
        <v>4</v>
      </c>
    </row>
    <row r="157" spans="1:4">
      <c r="A157">
        <v>3418</v>
      </c>
      <c r="B157" t="s">
        <v>97</v>
      </c>
      <c r="C157" t="s">
        <v>564</v>
      </c>
      <c r="D157">
        <v>4</v>
      </c>
    </row>
    <row r="158" spans="1:4">
      <c r="A158">
        <v>3419</v>
      </c>
      <c r="B158" t="s">
        <v>76</v>
      </c>
      <c r="C158" t="s">
        <v>564</v>
      </c>
      <c r="D158">
        <v>4</v>
      </c>
    </row>
    <row r="159" spans="1:4">
      <c r="A159">
        <v>3420</v>
      </c>
      <c r="B159" t="s">
        <v>98</v>
      </c>
      <c r="C159" t="s">
        <v>564</v>
      </c>
      <c r="D159">
        <v>4</v>
      </c>
    </row>
    <row r="160" spans="1:4">
      <c r="A160">
        <v>3421</v>
      </c>
      <c r="B160" t="s">
        <v>99</v>
      </c>
      <c r="C160" t="s">
        <v>564</v>
      </c>
      <c r="D160">
        <v>4</v>
      </c>
    </row>
    <row r="161" spans="1:4">
      <c r="A161">
        <v>3422</v>
      </c>
      <c r="B161" t="s">
        <v>100</v>
      </c>
      <c r="C161" t="s">
        <v>564</v>
      </c>
      <c r="D161">
        <v>4</v>
      </c>
    </row>
    <row r="162" spans="1:4">
      <c r="A162">
        <v>3423</v>
      </c>
      <c r="B162" t="s">
        <v>536</v>
      </c>
      <c r="C162" t="s">
        <v>564</v>
      </c>
      <c r="D162">
        <v>4</v>
      </c>
    </row>
    <row r="163" spans="1:4">
      <c r="A163">
        <v>3424</v>
      </c>
      <c r="B163" t="s">
        <v>101</v>
      </c>
      <c r="C163" t="s">
        <v>564</v>
      </c>
      <c r="D163">
        <v>4</v>
      </c>
    </row>
    <row r="164" spans="1:4">
      <c r="A164">
        <v>3425</v>
      </c>
      <c r="B164" t="s">
        <v>102</v>
      </c>
      <c r="C164" t="s">
        <v>564</v>
      </c>
      <c r="D164">
        <v>4</v>
      </c>
    </row>
    <row r="165" spans="1:4">
      <c r="A165">
        <v>3426</v>
      </c>
      <c r="B165" t="s">
        <v>103</v>
      </c>
      <c r="C165" t="s">
        <v>564</v>
      </c>
      <c r="D165">
        <v>4</v>
      </c>
    </row>
    <row r="166" spans="1:4">
      <c r="A166">
        <v>3427</v>
      </c>
      <c r="B166" t="s">
        <v>104</v>
      </c>
      <c r="C166" t="s">
        <v>564</v>
      </c>
      <c r="D166">
        <v>4</v>
      </c>
    </row>
    <row r="167" spans="1:4">
      <c r="A167">
        <v>3428</v>
      </c>
      <c r="B167" t="s">
        <v>105</v>
      </c>
      <c r="C167" t="s">
        <v>564</v>
      </c>
      <c r="D167">
        <v>4</v>
      </c>
    </row>
    <row r="168" spans="1:4">
      <c r="A168">
        <v>3429</v>
      </c>
      <c r="B168" t="s">
        <v>106</v>
      </c>
      <c r="C168" t="s">
        <v>564</v>
      </c>
      <c r="D168">
        <v>4</v>
      </c>
    </row>
    <row r="169" spans="1:4">
      <c r="A169">
        <v>3430</v>
      </c>
      <c r="B169" t="s">
        <v>107</v>
      </c>
      <c r="C169" t="s">
        <v>564</v>
      </c>
      <c r="D169">
        <v>4</v>
      </c>
    </row>
    <row r="170" spans="1:4">
      <c r="A170">
        <v>3431</v>
      </c>
      <c r="B170" t="s">
        <v>110</v>
      </c>
      <c r="C170" t="s">
        <v>564</v>
      </c>
      <c r="D170">
        <v>4</v>
      </c>
    </row>
    <row r="171" spans="1:4">
      <c r="A171">
        <v>3432</v>
      </c>
      <c r="B171" t="s">
        <v>111</v>
      </c>
      <c r="C171" t="s">
        <v>564</v>
      </c>
      <c r="D171">
        <v>4</v>
      </c>
    </row>
    <row r="172" spans="1:4">
      <c r="A172">
        <v>3433</v>
      </c>
      <c r="B172" t="s">
        <v>543</v>
      </c>
      <c r="C172" t="s">
        <v>564</v>
      </c>
      <c r="D172">
        <v>4</v>
      </c>
    </row>
    <row r="173" spans="1:4">
      <c r="A173">
        <v>3434</v>
      </c>
      <c r="B173" t="s">
        <v>112</v>
      </c>
      <c r="C173" t="s">
        <v>564</v>
      </c>
      <c r="D173">
        <v>4</v>
      </c>
    </row>
    <row r="174" spans="1:4">
      <c r="A174">
        <v>3435</v>
      </c>
      <c r="B174" t="s">
        <v>113</v>
      </c>
      <c r="C174" t="s">
        <v>564</v>
      </c>
      <c r="D174">
        <v>4</v>
      </c>
    </row>
    <row r="175" spans="1:4">
      <c r="A175">
        <v>3436</v>
      </c>
      <c r="B175" t="s">
        <v>544</v>
      </c>
      <c r="C175" t="s">
        <v>564</v>
      </c>
      <c r="D175">
        <v>4</v>
      </c>
    </row>
    <row r="176" spans="1:4">
      <c r="A176">
        <v>3437</v>
      </c>
      <c r="B176" t="s">
        <v>114</v>
      </c>
      <c r="C176" t="s">
        <v>564</v>
      </c>
      <c r="D176">
        <v>4</v>
      </c>
    </row>
    <row r="177" spans="1:4">
      <c r="A177">
        <v>3438</v>
      </c>
      <c r="B177" t="s">
        <v>545</v>
      </c>
      <c r="C177" t="s">
        <v>564</v>
      </c>
      <c r="D177">
        <v>4</v>
      </c>
    </row>
    <row r="178" spans="1:4">
      <c r="A178">
        <v>3439</v>
      </c>
      <c r="B178" t="s">
        <v>115</v>
      </c>
      <c r="C178" t="s">
        <v>564</v>
      </c>
      <c r="D178">
        <v>4</v>
      </c>
    </row>
    <row r="179" spans="1:4">
      <c r="A179">
        <v>3440</v>
      </c>
      <c r="B179" t="s">
        <v>116</v>
      </c>
      <c r="C179" t="s">
        <v>564</v>
      </c>
      <c r="D179">
        <v>4</v>
      </c>
    </row>
    <row r="180" spans="1:4">
      <c r="A180">
        <v>3441</v>
      </c>
      <c r="B180" t="s">
        <v>117</v>
      </c>
      <c r="C180" t="s">
        <v>564</v>
      </c>
      <c r="D180">
        <v>4</v>
      </c>
    </row>
    <row r="181" spans="1:4">
      <c r="A181">
        <v>3442</v>
      </c>
      <c r="B181" t="s">
        <v>118</v>
      </c>
      <c r="C181" t="s">
        <v>564</v>
      </c>
      <c r="D181">
        <v>4</v>
      </c>
    </row>
    <row r="182" spans="1:4">
      <c r="A182">
        <v>3443</v>
      </c>
      <c r="B182" t="s">
        <v>119</v>
      </c>
      <c r="C182" t="s">
        <v>564</v>
      </c>
      <c r="D182">
        <v>4</v>
      </c>
    </row>
    <row r="183" spans="1:4">
      <c r="A183">
        <v>3446</v>
      </c>
      <c r="B183" t="s">
        <v>122</v>
      </c>
      <c r="C183" t="s">
        <v>564</v>
      </c>
      <c r="D183">
        <v>4</v>
      </c>
    </row>
    <row r="184" spans="1:4">
      <c r="A184">
        <v>3447</v>
      </c>
      <c r="B184" t="s">
        <v>123</v>
      </c>
      <c r="C184" t="s">
        <v>564</v>
      </c>
      <c r="D184">
        <v>4</v>
      </c>
    </row>
    <row r="185" spans="1:4">
      <c r="A185">
        <v>3448</v>
      </c>
      <c r="B185" t="s">
        <v>124</v>
      </c>
      <c r="C185" t="s">
        <v>564</v>
      </c>
      <c r="D185">
        <v>4</v>
      </c>
    </row>
    <row r="186" spans="1:4">
      <c r="A186">
        <v>3449</v>
      </c>
      <c r="B186" t="s">
        <v>546</v>
      </c>
      <c r="C186" t="s">
        <v>564</v>
      </c>
      <c r="D186">
        <v>4</v>
      </c>
    </row>
    <row r="187" spans="1:4">
      <c r="A187">
        <v>3450</v>
      </c>
      <c r="B187" t="s">
        <v>125</v>
      </c>
      <c r="C187" t="s">
        <v>564</v>
      </c>
      <c r="D187">
        <v>4</v>
      </c>
    </row>
    <row r="188" spans="1:4">
      <c r="A188">
        <v>3451</v>
      </c>
      <c r="B188" t="s">
        <v>547</v>
      </c>
      <c r="C188" t="s">
        <v>564</v>
      </c>
      <c r="D188">
        <v>4</v>
      </c>
    </row>
    <row r="189" spans="1:4">
      <c r="A189">
        <v>3452</v>
      </c>
      <c r="B189" t="s">
        <v>126</v>
      </c>
      <c r="C189" t="s">
        <v>564</v>
      </c>
      <c r="D189">
        <v>4</v>
      </c>
    </row>
    <row r="190" spans="1:4">
      <c r="A190">
        <v>3453</v>
      </c>
      <c r="B190" t="s">
        <v>127</v>
      </c>
      <c r="C190" t="s">
        <v>564</v>
      </c>
      <c r="D190">
        <v>4</v>
      </c>
    </row>
    <row r="191" spans="1:4">
      <c r="A191">
        <v>3454</v>
      </c>
      <c r="B191" t="s">
        <v>128</v>
      </c>
      <c r="C191" t="s">
        <v>564</v>
      </c>
      <c r="D191">
        <v>4</v>
      </c>
    </row>
    <row r="192" spans="1:4">
      <c r="A192">
        <v>3801</v>
      </c>
      <c r="B192" t="s">
        <v>427</v>
      </c>
      <c r="C192" t="s">
        <v>575</v>
      </c>
      <c r="D192">
        <v>8</v>
      </c>
    </row>
    <row r="193" spans="1:4">
      <c r="A193">
        <v>3802</v>
      </c>
      <c r="B193" t="s">
        <v>144</v>
      </c>
      <c r="C193" t="s">
        <v>575</v>
      </c>
      <c r="D193">
        <v>8</v>
      </c>
    </row>
    <row r="194" spans="1:4">
      <c r="A194">
        <v>3803</v>
      </c>
      <c r="B194" t="s">
        <v>57</v>
      </c>
      <c r="C194" t="s">
        <v>575</v>
      </c>
      <c r="D194">
        <v>8</v>
      </c>
    </row>
    <row r="195" spans="1:4">
      <c r="A195">
        <v>3804</v>
      </c>
      <c r="B195" t="s">
        <v>145</v>
      </c>
      <c r="C195" t="s">
        <v>575</v>
      </c>
      <c r="D195">
        <v>8</v>
      </c>
    </row>
    <row r="196" spans="1:4">
      <c r="A196">
        <v>3805</v>
      </c>
      <c r="B196" t="s">
        <v>146</v>
      </c>
      <c r="C196" t="s">
        <v>575</v>
      </c>
      <c r="D196">
        <v>8</v>
      </c>
    </row>
    <row r="197" spans="1:4">
      <c r="A197">
        <v>3806</v>
      </c>
      <c r="B197" t="s">
        <v>148</v>
      </c>
      <c r="C197" t="s">
        <v>575</v>
      </c>
      <c r="D197">
        <v>8</v>
      </c>
    </row>
    <row r="198" spans="1:4">
      <c r="A198">
        <v>3807</v>
      </c>
      <c r="B198" t="s">
        <v>149</v>
      </c>
      <c r="C198" t="s">
        <v>575</v>
      </c>
      <c r="D198">
        <v>8</v>
      </c>
    </row>
    <row r="199" spans="1:4">
      <c r="A199">
        <v>3808</v>
      </c>
      <c r="B199" t="s">
        <v>150</v>
      </c>
      <c r="C199" t="s">
        <v>575</v>
      </c>
      <c r="D199">
        <v>8</v>
      </c>
    </row>
    <row r="200" spans="1:4">
      <c r="A200">
        <v>3811</v>
      </c>
      <c r="B200" t="s">
        <v>529</v>
      </c>
      <c r="C200" t="s">
        <v>575</v>
      </c>
      <c r="D200">
        <v>8</v>
      </c>
    </row>
    <row r="201" spans="1:4">
      <c r="A201">
        <v>3812</v>
      </c>
      <c r="B201" t="s">
        <v>151</v>
      </c>
      <c r="C201" t="s">
        <v>575</v>
      </c>
      <c r="D201">
        <v>8</v>
      </c>
    </row>
    <row r="202" spans="1:4">
      <c r="A202">
        <v>3813</v>
      </c>
      <c r="B202" t="s">
        <v>152</v>
      </c>
      <c r="C202" t="s">
        <v>575</v>
      </c>
      <c r="D202">
        <v>8</v>
      </c>
    </row>
    <row r="203" spans="1:4">
      <c r="A203">
        <v>3814</v>
      </c>
      <c r="B203" t="s">
        <v>153</v>
      </c>
      <c r="C203" t="s">
        <v>575</v>
      </c>
      <c r="D203">
        <v>8</v>
      </c>
    </row>
    <row r="204" spans="1:4">
      <c r="A204">
        <v>3815</v>
      </c>
      <c r="B204" t="s">
        <v>154</v>
      </c>
      <c r="C204" t="s">
        <v>575</v>
      </c>
      <c r="D204">
        <v>8</v>
      </c>
    </row>
    <row r="205" spans="1:4">
      <c r="A205">
        <v>3816</v>
      </c>
      <c r="B205" t="s">
        <v>155</v>
      </c>
      <c r="C205" t="s">
        <v>575</v>
      </c>
      <c r="D205">
        <v>8</v>
      </c>
    </row>
    <row r="206" spans="1:4">
      <c r="A206">
        <v>3817</v>
      </c>
      <c r="B206" t="s">
        <v>576</v>
      </c>
      <c r="C206" t="s">
        <v>575</v>
      </c>
      <c r="D206">
        <v>8</v>
      </c>
    </row>
    <row r="207" spans="1:4">
      <c r="A207">
        <v>3818</v>
      </c>
      <c r="B207" t="s">
        <v>157</v>
      </c>
      <c r="C207" t="s">
        <v>575</v>
      </c>
      <c r="D207">
        <v>8</v>
      </c>
    </row>
    <row r="208" spans="1:4">
      <c r="A208">
        <v>3819</v>
      </c>
      <c r="B208" t="s">
        <v>158</v>
      </c>
      <c r="C208" t="s">
        <v>575</v>
      </c>
      <c r="D208">
        <v>8</v>
      </c>
    </row>
    <row r="209" spans="1:4">
      <c r="A209">
        <v>3820</v>
      </c>
      <c r="B209" t="s">
        <v>159</v>
      </c>
      <c r="C209" t="s">
        <v>575</v>
      </c>
      <c r="D209">
        <v>8</v>
      </c>
    </row>
    <row r="210" spans="1:4">
      <c r="A210">
        <v>3821</v>
      </c>
      <c r="B210" t="s">
        <v>549</v>
      </c>
      <c r="C210" t="s">
        <v>575</v>
      </c>
      <c r="D210">
        <v>8</v>
      </c>
    </row>
    <row r="211" spans="1:4">
      <c r="A211">
        <v>3822</v>
      </c>
      <c r="B211" t="s">
        <v>160</v>
      </c>
      <c r="C211" t="s">
        <v>575</v>
      </c>
      <c r="D211">
        <v>8</v>
      </c>
    </row>
    <row r="212" spans="1:4">
      <c r="A212">
        <v>3823</v>
      </c>
      <c r="B212" t="s">
        <v>161</v>
      </c>
      <c r="C212" t="s">
        <v>575</v>
      </c>
      <c r="D212">
        <v>8</v>
      </c>
    </row>
    <row r="213" spans="1:4">
      <c r="A213">
        <v>3824</v>
      </c>
      <c r="B213" t="s">
        <v>162</v>
      </c>
      <c r="C213" t="s">
        <v>575</v>
      </c>
      <c r="D213">
        <v>8</v>
      </c>
    </row>
    <row r="214" spans="1:4">
      <c r="A214">
        <v>3825</v>
      </c>
      <c r="B214" t="s">
        <v>163</v>
      </c>
      <c r="C214" t="s">
        <v>575</v>
      </c>
      <c r="D214">
        <v>8</v>
      </c>
    </row>
    <row r="215" spans="1:4">
      <c r="A215">
        <v>4201</v>
      </c>
      <c r="B215" t="s">
        <v>164</v>
      </c>
      <c r="C215" s="3" t="s">
        <v>566</v>
      </c>
      <c r="D215">
        <v>9</v>
      </c>
    </row>
    <row r="216" spans="1:4">
      <c r="A216">
        <v>4202</v>
      </c>
      <c r="B216" t="s">
        <v>165</v>
      </c>
      <c r="C216" s="3" t="s">
        <v>566</v>
      </c>
      <c r="D216">
        <v>9</v>
      </c>
    </row>
    <row r="217" spans="1:4">
      <c r="A217">
        <v>4203</v>
      </c>
      <c r="B217" t="s">
        <v>166</v>
      </c>
      <c r="C217" s="3" t="s">
        <v>566</v>
      </c>
      <c r="D217">
        <v>9</v>
      </c>
    </row>
    <row r="218" spans="1:4">
      <c r="A218">
        <v>4204</v>
      </c>
      <c r="B218" t="s">
        <v>176</v>
      </c>
      <c r="C218" s="3" t="s">
        <v>566</v>
      </c>
      <c r="D218">
        <v>9</v>
      </c>
    </row>
    <row r="219" spans="1:4">
      <c r="A219">
        <v>4205</v>
      </c>
      <c r="B219" t="s">
        <v>180</v>
      </c>
      <c r="C219" s="3" t="s">
        <v>566</v>
      </c>
      <c r="D219">
        <v>9</v>
      </c>
    </row>
    <row r="220" spans="1:4">
      <c r="A220">
        <v>4206</v>
      </c>
      <c r="B220" t="s">
        <v>177</v>
      </c>
      <c r="C220" s="3" t="s">
        <v>566</v>
      </c>
      <c r="D220">
        <v>9</v>
      </c>
    </row>
    <row r="221" spans="1:4">
      <c r="A221">
        <v>4207</v>
      </c>
      <c r="B221" t="s">
        <v>178</v>
      </c>
      <c r="C221" s="3" t="s">
        <v>566</v>
      </c>
      <c r="D221">
        <v>9</v>
      </c>
    </row>
    <row r="222" spans="1:4">
      <c r="A222">
        <v>4211</v>
      </c>
      <c r="B222" t="s">
        <v>167</v>
      </c>
      <c r="C222" s="3" t="s">
        <v>566</v>
      </c>
      <c r="D222">
        <v>9</v>
      </c>
    </row>
    <row r="223" spans="1:4">
      <c r="A223">
        <v>4212</v>
      </c>
      <c r="B223" t="s">
        <v>550</v>
      </c>
      <c r="C223" s="3" t="s">
        <v>566</v>
      </c>
      <c r="D223">
        <v>9</v>
      </c>
    </row>
    <row r="224" spans="1:4">
      <c r="A224">
        <v>4213</v>
      </c>
      <c r="B224" t="s">
        <v>551</v>
      </c>
      <c r="C224" s="3" t="s">
        <v>566</v>
      </c>
      <c r="D224">
        <v>9</v>
      </c>
    </row>
    <row r="225" spans="1:4">
      <c r="A225">
        <v>4214</v>
      </c>
      <c r="B225" t="s">
        <v>168</v>
      </c>
      <c r="C225" s="3" t="s">
        <v>566</v>
      </c>
      <c r="D225">
        <v>9</v>
      </c>
    </row>
    <row r="226" spans="1:4">
      <c r="A226">
        <v>4215</v>
      </c>
      <c r="B226" t="s">
        <v>169</v>
      </c>
      <c r="C226" s="3" t="s">
        <v>566</v>
      </c>
      <c r="D226">
        <v>9</v>
      </c>
    </row>
    <row r="227" spans="1:4">
      <c r="A227">
        <v>4216</v>
      </c>
      <c r="B227" t="s">
        <v>170</v>
      </c>
      <c r="C227" s="3" t="s">
        <v>566</v>
      </c>
      <c r="D227">
        <v>9</v>
      </c>
    </row>
    <row r="228" spans="1:4">
      <c r="A228">
        <v>4217</v>
      </c>
      <c r="B228" t="s">
        <v>171</v>
      </c>
      <c r="C228" s="3" t="s">
        <v>566</v>
      </c>
      <c r="D228">
        <v>9</v>
      </c>
    </row>
    <row r="229" spans="1:4">
      <c r="A229">
        <v>4218</v>
      </c>
      <c r="B229" t="s">
        <v>172</v>
      </c>
      <c r="C229" s="3" t="s">
        <v>566</v>
      </c>
      <c r="D229">
        <v>9</v>
      </c>
    </row>
    <row r="230" spans="1:4">
      <c r="A230">
        <v>4219</v>
      </c>
      <c r="B230" t="s">
        <v>552</v>
      </c>
      <c r="C230" s="3" t="s">
        <v>566</v>
      </c>
      <c r="D230">
        <v>9</v>
      </c>
    </row>
    <row r="231" spans="1:4">
      <c r="A231">
        <v>4220</v>
      </c>
      <c r="B231" t="s">
        <v>173</v>
      </c>
      <c r="C231" s="3" t="s">
        <v>566</v>
      </c>
      <c r="D231">
        <v>9</v>
      </c>
    </row>
    <row r="232" spans="1:4">
      <c r="A232">
        <v>4221</v>
      </c>
      <c r="B232" t="s">
        <v>174</v>
      </c>
      <c r="C232" s="3" t="s">
        <v>566</v>
      </c>
      <c r="D232">
        <v>9</v>
      </c>
    </row>
    <row r="233" spans="1:4">
      <c r="A233">
        <v>4222</v>
      </c>
      <c r="B233" t="s">
        <v>175</v>
      </c>
      <c r="C233" s="3" t="s">
        <v>566</v>
      </c>
      <c r="D233">
        <v>9</v>
      </c>
    </row>
    <row r="234" spans="1:4">
      <c r="A234">
        <v>4223</v>
      </c>
      <c r="B234" t="s">
        <v>179</v>
      </c>
      <c r="C234" s="3" t="s">
        <v>566</v>
      </c>
      <c r="D234">
        <v>9</v>
      </c>
    </row>
    <row r="235" spans="1:4">
      <c r="A235">
        <v>4224</v>
      </c>
      <c r="B235" t="s">
        <v>553</v>
      </c>
      <c r="C235" s="3" t="s">
        <v>566</v>
      </c>
      <c r="D235">
        <v>9</v>
      </c>
    </row>
    <row r="236" spans="1:4">
      <c r="A236">
        <v>4225</v>
      </c>
      <c r="B236" t="s">
        <v>181</v>
      </c>
      <c r="C236" s="3" t="s">
        <v>566</v>
      </c>
      <c r="D236">
        <v>9</v>
      </c>
    </row>
    <row r="237" spans="1:4">
      <c r="A237">
        <v>4226</v>
      </c>
      <c r="B237" t="s">
        <v>182</v>
      </c>
      <c r="C237" s="3" t="s">
        <v>566</v>
      </c>
      <c r="D237">
        <v>9</v>
      </c>
    </row>
    <row r="238" spans="1:4">
      <c r="A238">
        <v>4227</v>
      </c>
      <c r="B238" t="s">
        <v>183</v>
      </c>
      <c r="C238" s="3" t="s">
        <v>566</v>
      </c>
      <c r="D238">
        <v>9</v>
      </c>
    </row>
    <row r="239" spans="1:4">
      <c r="A239">
        <v>4228</v>
      </c>
      <c r="B239" t="s">
        <v>184</v>
      </c>
      <c r="C239" s="3" t="s">
        <v>566</v>
      </c>
      <c r="D239">
        <v>9</v>
      </c>
    </row>
    <row r="240" spans="1:4">
      <c r="A240">
        <v>4601</v>
      </c>
      <c r="B240" t="s">
        <v>205</v>
      </c>
      <c r="C240" t="s">
        <v>577</v>
      </c>
      <c r="D240">
        <v>14</v>
      </c>
    </row>
    <row r="241" spans="1:4">
      <c r="A241">
        <v>4602</v>
      </c>
      <c r="B241" t="s">
        <v>578</v>
      </c>
      <c r="C241" t="s">
        <v>577</v>
      </c>
      <c r="D241">
        <v>14</v>
      </c>
    </row>
    <row r="242" spans="1:4">
      <c r="A242">
        <v>4611</v>
      </c>
      <c r="B242" t="s">
        <v>206</v>
      </c>
      <c r="C242" t="s">
        <v>577</v>
      </c>
      <c r="D242">
        <v>14</v>
      </c>
    </row>
    <row r="243" spans="1:4">
      <c r="A243">
        <v>4612</v>
      </c>
      <c r="B243" t="s">
        <v>207</v>
      </c>
      <c r="C243" t="s">
        <v>577</v>
      </c>
      <c r="D243">
        <v>14</v>
      </c>
    </row>
    <row r="244" spans="1:4">
      <c r="A244">
        <v>4613</v>
      </c>
      <c r="B244" t="s">
        <v>208</v>
      </c>
      <c r="C244" t="s">
        <v>577</v>
      </c>
      <c r="D244">
        <v>14</v>
      </c>
    </row>
    <row r="245" spans="1:4">
      <c r="A245">
        <v>4614</v>
      </c>
      <c r="B245" t="s">
        <v>209</v>
      </c>
      <c r="C245" t="s">
        <v>577</v>
      </c>
      <c r="D245">
        <v>14</v>
      </c>
    </row>
    <row r="246" spans="1:4">
      <c r="A246">
        <v>4615</v>
      </c>
      <c r="B246" t="s">
        <v>210</v>
      </c>
      <c r="C246" t="s">
        <v>577</v>
      </c>
      <c r="D246">
        <v>14</v>
      </c>
    </row>
    <row r="247" spans="1:4">
      <c r="A247">
        <v>4616</v>
      </c>
      <c r="B247" t="s">
        <v>211</v>
      </c>
      <c r="C247" t="s">
        <v>577</v>
      </c>
      <c r="D247">
        <v>14</v>
      </c>
    </row>
    <row r="248" spans="1:4">
      <c r="A248">
        <v>4617</v>
      </c>
      <c r="B248" t="s">
        <v>212</v>
      </c>
      <c r="C248" t="s">
        <v>577</v>
      </c>
      <c r="D248">
        <v>14</v>
      </c>
    </row>
    <row r="249" spans="1:4">
      <c r="A249">
        <v>4618</v>
      </c>
      <c r="B249" t="s">
        <v>213</v>
      </c>
      <c r="C249" t="s">
        <v>577</v>
      </c>
      <c r="D249">
        <v>14</v>
      </c>
    </row>
    <row r="250" spans="1:4">
      <c r="A250">
        <v>4619</v>
      </c>
      <c r="B250" t="s">
        <v>556</v>
      </c>
      <c r="C250" t="s">
        <v>577</v>
      </c>
      <c r="D250">
        <v>14</v>
      </c>
    </row>
    <row r="251" spans="1:4">
      <c r="A251">
        <v>4620</v>
      </c>
      <c r="B251" t="s">
        <v>214</v>
      </c>
      <c r="C251" t="s">
        <v>577</v>
      </c>
      <c r="D251">
        <v>14</v>
      </c>
    </row>
    <row r="252" spans="1:4">
      <c r="A252">
        <v>4621</v>
      </c>
      <c r="B252" t="s">
        <v>215</v>
      </c>
      <c r="C252" t="s">
        <v>577</v>
      </c>
      <c r="D252">
        <v>14</v>
      </c>
    </row>
    <row r="253" spans="1:4">
      <c r="A253">
        <v>4622</v>
      </c>
      <c r="B253" t="s">
        <v>216</v>
      </c>
      <c r="C253" t="s">
        <v>577</v>
      </c>
      <c r="D253">
        <v>14</v>
      </c>
    </row>
    <row r="254" spans="1:4">
      <c r="A254">
        <v>4623</v>
      </c>
      <c r="B254" t="s">
        <v>217</v>
      </c>
      <c r="C254" t="s">
        <v>577</v>
      </c>
      <c r="D254">
        <v>14</v>
      </c>
    </row>
    <row r="255" spans="1:4">
      <c r="A255">
        <v>4624</v>
      </c>
      <c r="B255" t="s">
        <v>579</v>
      </c>
      <c r="C255" t="s">
        <v>577</v>
      </c>
      <c r="D255">
        <v>14</v>
      </c>
    </row>
    <row r="256" spans="1:4">
      <c r="A256">
        <v>4625</v>
      </c>
      <c r="B256" t="s">
        <v>218</v>
      </c>
      <c r="C256" t="s">
        <v>577</v>
      </c>
      <c r="D256">
        <v>14</v>
      </c>
    </row>
    <row r="257" spans="1:4">
      <c r="A257">
        <v>4626</v>
      </c>
      <c r="B257" t="s">
        <v>223</v>
      </c>
      <c r="C257" t="s">
        <v>577</v>
      </c>
      <c r="D257">
        <v>14</v>
      </c>
    </row>
    <row r="258" spans="1:4">
      <c r="A258">
        <v>4627</v>
      </c>
      <c r="B258" t="s">
        <v>219</v>
      </c>
      <c r="C258" t="s">
        <v>577</v>
      </c>
      <c r="D258">
        <v>14</v>
      </c>
    </row>
    <row r="259" spans="1:4">
      <c r="A259">
        <v>4628</v>
      </c>
      <c r="B259" t="s">
        <v>220</v>
      </c>
      <c r="C259" t="s">
        <v>577</v>
      </c>
      <c r="D259">
        <v>14</v>
      </c>
    </row>
    <row r="260" spans="1:4">
      <c r="A260">
        <v>4629</v>
      </c>
      <c r="B260" t="s">
        <v>221</v>
      </c>
      <c r="C260" t="s">
        <v>577</v>
      </c>
      <c r="D260">
        <v>14</v>
      </c>
    </row>
    <row r="261" spans="1:4">
      <c r="A261">
        <v>4630</v>
      </c>
      <c r="B261" t="s">
        <v>222</v>
      </c>
      <c r="C261" t="s">
        <v>577</v>
      </c>
      <c r="D261">
        <v>14</v>
      </c>
    </row>
    <row r="262" spans="1:4">
      <c r="A262">
        <v>4631</v>
      </c>
      <c r="B262" t="s">
        <v>580</v>
      </c>
      <c r="C262" t="s">
        <v>577</v>
      </c>
      <c r="D262">
        <v>14</v>
      </c>
    </row>
    <row r="263" spans="1:4">
      <c r="A263">
        <v>4632</v>
      </c>
      <c r="B263" t="s">
        <v>557</v>
      </c>
      <c r="C263" t="s">
        <v>577</v>
      </c>
      <c r="D263">
        <v>14</v>
      </c>
    </row>
    <row r="264" spans="1:4">
      <c r="A264">
        <v>4633</v>
      </c>
      <c r="B264" t="s">
        <v>224</v>
      </c>
      <c r="C264" t="s">
        <v>577</v>
      </c>
      <c r="D264">
        <v>14</v>
      </c>
    </row>
    <row r="265" spans="1:4">
      <c r="A265">
        <v>4634</v>
      </c>
      <c r="B265" t="s">
        <v>225</v>
      </c>
      <c r="C265" t="s">
        <v>577</v>
      </c>
      <c r="D265">
        <v>14</v>
      </c>
    </row>
    <row r="266" spans="1:4">
      <c r="A266">
        <v>4635</v>
      </c>
      <c r="B266" t="s">
        <v>226</v>
      </c>
      <c r="C266" t="s">
        <v>577</v>
      </c>
      <c r="D266">
        <v>14</v>
      </c>
    </row>
    <row r="267" spans="1:4">
      <c r="A267">
        <v>4636</v>
      </c>
      <c r="B267" t="s">
        <v>227</v>
      </c>
      <c r="C267" t="s">
        <v>577</v>
      </c>
      <c r="D267">
        <v>14</v>
      </c>
    </row>
    <row r="268" spans="1:4">
      <c r="A268">
        <v>4637</v>
      </c>
      <c r="B268" t="s">
        <v>228</v>
      </c>
      <c r="C268" t="s">
        <v>577</v>
      </c>
      <c r="D268">
        <v>14</v>
      </c>
    </row>
    <row r="269" spans="1:4">
      <c r="A269">
        <v>4638</v>
      </c>
      <c r="B269" t="s">
        <v>229</v>
      </c>
      <c r="C269" t="s">
        <v>577</v>
      </c>
      <c r="D269">
        <v>14</v>
      </c>
    </row>
    <row r="270" spans="1:4">
      <c r="A270">
        <v>4639</v>
      </c>
      <c r="B270" t="s">
        <v>230</v>
      </c>
      <c r="C270" t="s">
        <v>577</v>
      </c>
      <c r="D270">
        <v>14</v>
      </c>
    </row>
    <row r="271" spans="1:4">
      <c r="A271">
        <v>4640</v>
      </c>
      <c r="B271" t="s">
        <v>231</v>
      </c>
      <c r="C271" t="s">
        <v>577</v>
      </c>
      <c r="D271">
        <v>14</v>
      </c>
    </row>
    <row r="272" spans="1:4">
      <c r="A272">
        <v>4641</v>
      </c>
      <c r="B272" t="s">
        <v>232</v>
      </c>
      <c r="C272" t="s">
        <v>577</v>
      </c>
      <c r="D272">
        <v>14</v>
      </c>
    </row>
    <row r="273" spans="1:4">
      <c r="A273">
        <v>4642</v>
      </c>
      <c r="B273" t="s">
        <v>233</v>
      </c>
      <c r="C273" t="s">
        <v>577</v>
      </c>
      <c r="D273">
        <v>14</v>
      </c>
    </row>
    <row r="274" spans="1:4">
      <c r="A274">
        <v>4643</v>
      </c>
      <c r="B274" t="s">
        <v>234</v>
      </c>
      <c r="C274" t="s">
        <v>577</v>
      </c>
      <c r="D274">
        <v>14</v>
      </c>
    </row>
    <row r="275" spans="1:4">
      <c r="A275">
        <v>4644</v>
      </c>
      <c r="B275" t="s">
        <v>235</v>
      </c>
      <c r="C275" t="s">
        <v>577</v>
      </c>
      <c r="D275">
        <v>14</v>
      </c>
    </row>
    <row r="276" spans="1:4">
      <c r="A276">
        <v>4645</v>
      </c>
      <c r="B276" t="s">
        <v>236</v>
      </c>
      <c r="C276" t="s">
        <v>577</v>
      </c>
      <c r="D276">
        <v>14</v>
      </c>
    </row>
    <row r="277" spans="1:4">
      <c r="A277">
        <v>4646</v>
      </c>
      <c r="B277" t="s">
        <v>237</v>
      </c>
      <c r="C277" t="s">
        <v>577</v>
      </c>
      <c r="D277">
        <v>14</v>
      </c>
    </row>
    <row r="278" spans="1:4">
      <c r="A278">
        <v>4647</v>
      </c>
      <c r="B278" t="s">
        <v>581</v>
      </c>
      <c r="C278" t="s">
        <v>577</v>
      </c>
      <c r="D278">
        <v>14</v>
      </c>
    </row>
    <row r="279" spans="1:4">
      <c r="A279">
        <v>4648</v>
      </c>
      <c r="B279" t="s">
        <v>238</v>
      </c>
      <c r="C279" t="s">
        <v>577</v>
      </c>
      <c r="D279">
        <v>14</v>
      </c>
    </row>
    <row r="280" spans="1:4">
      <c r="A280">
        <v>4649</v>
      </c>
      <c r="B280" t="s">
        <v>582</v>
      </c>
      <c r="C280" t="s">
        <v>577</v>
      </c>
      <c r="D280">
        <v>14</v>
      </c>
    </row>
    <row r="281" spans="1:4">
      <c r="A281">
        <v>4650</v>
      </c>
      <c r="B281" t="s">
        <v>239</v>
      </c>
      <c r="C281" t="s">
        <v>577</v>
      </c>
      <c r="D281">
        <v>14</v>
      </c>
    </row>
    <row r="282" spans="1:4">
      <c r="A282">
        <v>4651</v>
      </c>
      <c r="B282" t="s">
        <v>583</v>
      </c>
      <c r="C282" t="s">
        <v>577</v>
      </c>
      <c r="D282">
        <v>14</v>
      </c>
    </row>
    <row r="283" spans="1:4">
      <c r="A283">
        <v>5001</v>
      </c>
      <c r="B283" t="s">
        <v>264</v>
      </c>
      <c r="C283" t="s">
        <v>528</v>
      </c>
      <c r="D283">
        <v>16</v>
      </c>
    </row>
    <row r="284" spans="1:4">
      <c r="A284">
        <v>5006</v>
      </c>
      <c r="B284" t="s">
        <v>276</v>
      </c>
      <c r="C284" t="s">
        <v>528</v>
      </c>
      <c r="D284">
        <v>16</v>
      </c>
    </row>
    <row r="285" spans="1:4">
      <c r="A285">
        <v>5007</v>
      </c>
      <c r="B285" t="s">
        <v>277</v>
      </c>
      <c r="C285" t="s">
        <v>528</v>
      </c>
      <c r="D285">
        <v>16</v>
      </c>
    </row>
    <row r="286" spans="1:4">
      <c r="A286">
        <v>5014</v>
      </c>
      <c r="B286" t="s">
        <v>266</v>
      </c>
      <c r="C286" t="s">
        <v>528</v>
      </c>
      <c r="D286">
        <v>16</v>
      </c>
    </row>
    <row r="287" spans="1:4">
      <c r="A287">
        <v>5020</v>
      </c>
      <c r="B287" t="s">
        <v>426</v>
      </c>
      <c r="C287" t="s">
        <v>528</v>
      </c>
      <c r="D287">
        <v>16</v>
      </c>
    </row>
    <row r="288" spans="1:4">
      <c r="A288">
        <v>5021</v>
      </c>
      <c r="B288" t="s">
        <v>49</v>
      </c>
      <c r="C288" t="s">
        <v>528</v>
      </c>
      <c r="D288">
        <v>16</v>
      </c>
    </row>
    <row r="289" spans="1:4">
      <c r="A289">
        <v>5022</v>
      </c>
      <c r="B289" t="s">
        <v>269</v>
      </c>
      <c r="C289" t="s">
        <v>528</v>
      </c>
      <c r="D289">
        <v>16</v>
      </c>
    </row>
    <row r="290" spans="1:4">
      <c r="A290">
        <v>5025</v>
      </c>
      <c r="B290" t="s">
        <v>32</v>
      </c>
      <c r="C290" t="s">
        <v>528</v>
      </c>
      <c r="D290">
        <v>16</v>
      </c>
    </row>
    <row r="291" spans="1:4">
      <c r="A291">
        <v>5026</v>
      </c>
      <c r="B291" t="s">
        <v>270</v>
      </c>
      <c r="C291" t="s">
        <v>528</v>
      </c>
      <c r="D291">
        <v>16</v>
      </c>
    </row>
    <row r="292" spans="1:4">
      <c r="A292">
        <v>5027</v>
      </c>
      <c r="B292" t="s">
        <v>271</v>
      </c>
      <c r="C292" t="s">
        <v>528</v>
      </c>
      <c r="D292">
        <v>16</v>
      </c>
    </row>
    <row r="293" spans="1:4">
      <c r="A293">
        <v>5028</v>
      </c>
      <c r="B293" t="s">
        <v>272</v>
      </c>
      <c r="C293" t="s">
        <v>528</v>
      </c>
      <c r="D293">
        <v>16</v>
      </c>
    </row>
    <row r="294" spans="1:4">
      <c r="A294">
        <v>5029</v>
      </c>
      <c r="B294" t="s">
        <v>273</v>
      </c>
      <c r="C294" t="s">
        <v>528</v>
      </c>
      <c r="D294">
        <v>16</v>
      </c>
    </row>
    <row r="295" spans="1:4">
      <c r="A295">
        <v>5031</v>
      </c>
      <c r="B295" t="s">
        <v>55</v>
      </c>
      <c r="C295" t="s">
        <v>528</v>
      </c>
      <c r="D295">
        <v>16</v>
      </c>
    </row>
    <row r="296" spans="1:4">
      <c r="A296">
        <v>5032</v>
      </c>
      <c r="B296" t="s">
        <v>274</v>
      </c>
      <c r="C296" t="s">
        <v>528</v>
      </c>
      <c r="D296">
        <v>16</v>
      </c>
    </row>
    <row r="297" spans="1:4">
      <c r="A297">
        <v>5033</v>
      </c>
      <c r="B297" t="s">
        <v>275</v>
      </c>
      <c r="C297" t="s">
        <v>528</v>
      </c>
      <c r="D297">
        <v>16</v>
      </c>
    </row>
    <row r="298" spans="1:4">
      <c r="A298">
        <v>5034</v>
      </c>
      <c r="B298" t="s">
        <v>278</v>
      </c>
      <c r="C298" t="s">
        <v>528</v>
      </c>
      <c r="D298">
        <v>16</v>
      </c>
    </row>
    <row r="299" spans="1:4">
      <c r="A299">
        <v>5035</v>
      </c>
      <c r="B299" t="s">
        <v>279</v>
      </c>
      <c r="C299" t="s">
        <v>528</v>
      </c>
      <c r="D299">
        <v>16</v>
      </c>
    </row>
    <row r="300" spans="1:4">
      <c r="A300">
        <v>5036</v>
      </c>
      <c r="B300" t="s">
        <v>280</v>
      </c>
      <c r="C300" t="s">
        <v>528</v>
      </c>
      <c r="D300">
        <v>16</v>
      </c>
    </row>
    <row r="301" spans="1:4">
      <c r="A301">
        <v>5037</v>
      </c>
      <c r="B301" t="s">
        <v>281</v>
      </c>
      <c r="C301" t="s">
        <v>528</v>
      </c>
      <c r="D301">
        <v>16</v>
      </c>
    </row>
    <row r="302" spans="1:4">
      <c r="A302">
        <v>5038</v>
      </c>
      <c r="B302" t="s">
        <v>282</v>
      </c>
      <c r="C302" t="s">
        <v>528</v>
      </c>
      <c r="D302">
        <v>16</v>
      </c>
    </row>
    <row r="303" spans="1:4">
      <c r="A303">
        <v>5041</v>
      </c>
      <c r="B303" t="s">
        <v>284</v>
      </c>
      <c r="C303" t="s">
        <v>528</v>
      </c>
      <c r="D303">
        <v>16</v>
      </c>
    </row>
    <row r="304" spans="1:4">
      <c r="A304">
        <v>5042</v>
      </c>
      <c r="B304" t="s">
        <v>285</v>
      </c>
      <c r="C304" t="s">
        <v>528</v>
      </c>
      <c r="D304">
        <v>16</v>
      </c>
    </row>
    <row r="305" spans="1:4">
      <c r="A305">
        <v>5043</v>
      </c>
      <c r="B305" t="s">
        <v>286</v>
      </c>
      <c r="C305" t="s">
        <v>528</v>
      </c>
      <c r="D305">
        <v>16</v>
      </c>
    </row>
    <row r="306" spans="1:4">
      <c r="A306">
        <v>5044</v>
      </c>
      <c r="B306" t="s">
        <v>562</v>
      </c>
      <c r="C306" t="s">
        <v>528</v>
      </c>
      <c r="D306">
        <v>16</v>
      </c>
    </row>
    <row r="307" spans="1:4">
      <c r="A307">
        <v>5045</v>
      </c>
      <c r="B307" t="s">
        <v>287</v>
      </c>
      <c r="C307" t="s">
        <v>528</v>
      </c>
      <c r="D307">
        <v>16</v>
      </c>
    </row>
    <row r="308" spans="1:4">
      <c r="A308">
        <v>5046</v>
      </c>
      <c r="B308" t="s">
        <v>288</v>
      </c>
      <c r="C308" t="s">
        <v>528</v>
      </c>
      <c r="D308">
        <v>16</v>
      </c>
    </row>
    <row r="309" spans="1:4">
      <c r="A309">
        <v>5047</v>
      </c>
      <c r="B309" t="s">
        <v>289</v>
      </c>
      <c r="C309" t="s">
        <v>528</v>
      </c>
      <c r="D309">
        <v>16</v>
      </c>
    </row>
    <row r="310" spans="1:4">
      <c r="A310">
        <v>5049</v>
      </c>
      <c r="B310" t="s">
        <v>290</v>
      </c>
      <c r="C310" t="s">
        <v>528</v>
      </c>
      <c r="D310">
        <v>16</v>
      </c>
    </row>
    <row r="311" spans="1:4">
      <c r="A311">
        <v>5052</v>
      </c>
      <c r="B311" t="s">
        <v>291</v>
      </c>
      <c r="C311" t="s">
        <v>528</v>
      </c>
      <c r="D311">
        <v>16</v>
      </c>
    </row>
    <row r="312" spans="1:4">
      <c r="A312">
        <v>5053</v>
      </c>
      <c r="B312" t="s">
        <v>283</v>
      </c>
      <c r="C312" t="s">
        <v>528</v>
      </c>
      <c r="D312">
        <v>16</v>
      </c>
    </row>
    <row r="313" spans="1:4">
      <c r="A313">
        <v>5054</v>
      </c>
      <c r="B313" t="s">
        <v>530</v>
      </c>
      <c r="C313" t="s">
        <v>528</v>
      </c>
      <c r="D313">
        <v>16</v>
      </c>
    </row>
    <row r="314" spans="1:4">
      <c r="A314">
        <v>5055</v>
      </c>
      <c r="B314" t="s">
        <v>584</v>
      </c>
      <c r="C314" t="s">
        <v>528</v>
      </c>
      <c r="D314">
        <v>16</v>
      </c>
    </row>
    <row r="315" spans="1:4">
      <c r="A315">
        <v>5056</v>
      </c>
      <c r="B315" t="s">
        <v>265</v>
      </c>
      <c r="C315" t="s">
        <v>528</v>
      </c>
      <c r="D315">
        <v>16</v>
      </c>
    </row>
    <row r="316" spans="1:4">
      <c r="A316">
        <v>5057</v>
      </c>
      <c r="B316" t="s">
        <v>267</v>
      </c>
      <c r="C316" t="s">
        <v>528</v>
      </c>
      <c r="D316">
        <v>16</v>
      </c>
    </row>
    <row r="317" spans="1:4">
      <c r="A317">
        <v>5058</v>
      </c>
      <c r="B317" t="s">
        <v>268</v>
      </c>
      <c r="C317" t="s">
        <v>528</v>
      </c>
      <c r="D317">
        <v>16</v>
      </c>
    </row>
    <row r="318" spans="1:4">
      <c r="A318">
        <v>5059</v>
      </c>
      <c r="B318" t="s">
        <v>585</v>
      </c>
      <c r="C318" t="s">
        <v>528</v>
      </c>
      <c r="D318">
        <v>16</v>
      </c>
    </row>
    <row r="319" spans="1:4">
      <c r="A319">
        <v>5060</v>
      </c>
      <c r="B319" t="s">
        <v>586</v>
      </c>
      <c r="C319" t="s">
        <v>528</v>
      </c>
      <c r="D319">
        <v>16</v>
      </c>
    </row>
    <row r="320" spans="1:4">
      <c r="A320">
        <v>5061</v>
      </c>
      <c r="B320" t="s">
        <v>261</v>
      </c>
      <c r="C320" t="s">
        <v>528</v>
      </c>
      <c r="D320">
        <v>16</v>
      </c>
    </row>
    <row r="321" spans="1:4">
      <c r="A321">
        <v>5401</v>
      </c>
      <c r="B321" t="s">
        <v>328</v>
      </c>
      <c r="C321" t="s">
        <v>587</v>
      </c>
      <c r="D321">
        <v>54</v>
      </c>
    </row>
    <row r="322" spans="1:4">
      <c r="A322">
        <v>5402</v>
      </c>
      <c r="B322" t="s">
        <v>327</v>
      </c>
      <c r="C322" t="s">
        <v>587</v>
      </c>
      <c r="D322">
        <v>54</v>
      </c>
    </row>
    <row r="323" spans="1:4">
      <c r="A323">
        <v>5403</v>
      </c>
      <c r="B323" t="s">
        <v>348</v>
      </c>
      <c r="C323" t="s">
        <v>587</v>
      </c>
      <c r="D323">
        <v>54</v>
      </c>
    </row>
    <row r="324" spans="1:4">
      <c r="A324">
        <v>5404</v>
      </c>
      <c r="B324" t="s">
        <v>345</v>
      </c>
      <c r="C324" t="s">
        <v>587</v>
      </c>
      <c r="D324">
        <v>54</v>
      </c>
    </row>
    <row r="325" spans="1:4">
      <c r="A325">
        <v>5405</v>
      </c>
      <c r="B325" t="s">
        <v>346</v>
      </c>
      <c r="C325" t="s">
        <v>587</v>
      </c>
      <c r="D325">
        <v>54</v>
      </c>
    </row>
    <row r="326" spans="1:4">
      <c r="A326">
        <v>5406</v>
      </c>
      <c r="B326" t="s">
        <v>347</v>
      </c>
      <c r="C326" t="s">
        <v>587</v>
      </c>
      <c r="D326">
        <v>54</v>
      </c>
    </row>
    <row r="327" spans="1:4">
      <c r="A327">
        <v>5411</v>
      </c>
      <c r="B327" t="s">
        <v>329</v>
      </c>
      <c r="C327" t="s">
        <v>587</v>
      </c>
      <c r="D327">
        <v>54</v>
      </c>
    </row>
    <row r="328" spans="1:4">
      <c r="A328">
        <v>5412</v>
      </c>
      <c r="B328" t="s">
        <v>560</v>
      </c>
      <c r="C328" t="s">
        <v>587</v>
      </c>
      <c r="D328">
        <v>54</v>
      </c>
    </row>
    <row r="329" spans="1:4">
      <c r="A329">
        <v>5413</v>
      </c>
      <c r="B329" t="s">
        <v>330</v>
      </c>
      <c r="C329" t="s">
        <v>587</v>
      </c>
      <c r="D329">
        <v>54</v>
      </c>
    </row>
    <row r="330" spans="1:4">
      <c r="A330">
        <v>5414</v>
      </c>
      <c r="B330" t="s">
        <v>331</v>
      </c>
      <c r="C330" t="s">
        <v>587</v>
      </c>
      <c r="D330">
        <v>54</v>
      </c>
    </row>
    <row r="331" spans="1:4">
      <c r="A331">
        <v>5415</v>
      </c>
      <c r="B331" t="s">
        <v>332</v>
      </c>
      <c r="C331" t="s">
        <v>587</v>
      </c>
      <c r="D331">
        <v>54</v>
      </c>
    </row>
    <row r="332" spans="1:4">
      <c r="A332">
        <v>5416</v>
      </c>
      <c r="B332" t="s">
        <v>333</v>
      </c>
      <c r="C332" t="s">
        <v>587</v>
      </c>
      <c r="D332">
        <v>54</v>
      </c>
    </row>
    <row r="333" spans="1:4">
      <c r="A333">
        <v>5417</v>
      </c>
      <c r="B333" t="s">
        <v>334</v>
      </c>
      <c r="C333" t="s">
        <v>587</v>
      </c>
      <c r="D333">
        <v>54</v>
      </c>
    </row>
    <row r="334" spans="1:4">
      <c r="A334">
        <v>5418</v>
      </c>
      <c r="B334" t="s">
        <v>33</v>
      </c>
      <c r="C334" t="s">
        <v>587</v>
      </c>
      <c r="D334">
        <v>54</v>
      </c>
    </row>
    <row r="335" spans="1:4">
      <c r="A335">
        <v>5419</v>
      </c>
      <c r="B335" t="s">
        <v>335</v>
      </c>
      <c r="C335" t="s">
        <v>587</v>
      </c>
      <c r="D335">
        <v>54</v>
      </c>
    </row>
    <row r="336" spans="1:4">
      <c r="A336">
        <v>5420</v>
      </c>
      <c r="B336" t="s">
        <v>336</v>
      </c>
      <c r="C336" t="s">
        <v>587</v>
      </c>
      <c r="D336">
        <v>54</v>
      </c>
    </row>
    <row r="337" spans="1:4">
      <c r="A337">
        <v>5421</v>
      </c>
      <c r="B337" t="s">
        <v>588</v>
      </c>
      <c r="C337" t="s">
        <v>587</v>
      </c>
      <c r="D337">
        <v>54</v>
      </c>
    </row>
    <row r="338" spans="1:4">
      <c r="A338">
        <v>5422</v>
      </c>
      <c r="B338" t="s">
        <v>337</v>
      </c>
      <c r="C338" t="s">
        <v>587</v>
      </c>
      <c r="D338">
        <v>54</v>
      </c>
    </row>
    <row r="339" spans="1:4">
      <c r="A339">
        <v>5423</v>
      </c>
      <c r="B339" t="s">
        <v>338</v>
      </c>
      <c r="C339" t="s">
        <v>587</v>
      </c>
      <c r="D339">
        <v>54</v>
      </c>
    </row>
    <row r="340" spans="1:4">
      <c r="A340">
        <v>5424</v>
      </c>
      <c r="B340" t="s">
        <v>339</v>
      </c>
      <c r="C340" t="s">
        <v>587</v>
      </c>
      <c r="D340">
        <v>54</v>
      </c>
    </row>
    <row r="341" spans="1:4">
      <c r="A341">
        <v>5425</v>
      </c>
      <c r="B341" t="s">
        <v>340</v>
      </c>
      <c r="C341" t="s">
        <v>587</v>
      </c>
      <c r="D341">
        <v>54</v>
      </c>
    </row>
    <row r="342" spans="1:4">
      <c r="A342">
        <v>5426</v>
      </c>
      <c r="B342" t="s">
        <v>341</v>
      </c>
      <c r="C342" t="s">
        <v>587</v>
      </c>
      <c r="D342">
        <v>54</v>
      </c>
    </row>
    <row r="343" spans="1:4">
      <c r="A343">
        <v>5427</v>
      </c>
      <c r="B343" t="s">
        <v>342</v>
      </c>
      <c r="C343" t="s">
        <v>587</v>
      </c>
      <c r="D343">
        <v>54</v>
      </c>
    </row>
    <row r="344" spans="1:4">
      <c r="A344">
        <v>5428</v>
      </c>
      <c r="B344" t="s">
        <v>343</v>
      </c>
      <c r="C344" t="s">
        <v>587</v>
      </c>
      <c r="D344">
        <v>54</v>
      </c>
    </row>
    <row r="345" spans="1:4">
      <c r="A345">
        <v>5429</v>
      </c>
      <c r="B345" t="s">
        <v>344</v>
      </c>
      <c r="C345" t="s">
        <v>587</v>
      </c>
      <c r="D345">
        <v>54</v>
      </c>
    </row>
    <row r="346" spans="1:4">
      <c r="A346">
        <v>5430</v>
      </c>
      <c r="B346" t="s">
        <v>359</v>
      </c>
      <c r="C346" t="s">
        <v>587</v>
      </c>
      <c r="D346">
        <v>54</v>
      </c>
    </row>
    <row r="347" spans="1:4">
      <c r="A347">
        <v>5432</v>
      </c>
      <c r="B347" t="s">
        <v>421</v>
      </c>
      <c r="C347" t="s">
        <v>587</v>
      </c>
      <c r="D347">
        <v>54</v>
      </c>
    </row>
    <row r="348" spans="1:4">
      <c r="A348">
        <v>5433</v>
      </c>
      <c r="B348" t="s">
        <v>349</v>
      </c>
      <c r="C348" t="s">
        <v>587</v>
      </c>
      <c r="D348">
        <v>54</v>
      </c>
    </row>
    <row r="349" spans="1:4">
      <c r="A349">
        <v>5434</v>
      </c>
      <c r="B349" t="s">
        <v>423</v>
      </c>
      <c r="C349" t="s">
        <v>587</v>
      </c>
      <c r="D349">
        <v>54</v>
      </c>
    </row>
    <row r="350" spans="1:4">
      <c r="A350">
        <v>5435</v>
      </c>
      <c r="B350" t="s">
        <v>424</v>
      </c>
      <c r="C350" t="s">
        <v>587</v>
      </c>
      <c r="D350">
        <v>54</v>
      </c>
    </row>
    <row r="351" spans="1:4">
      <c r="A351">
        <v>5436</v>
      </c>
      <c r="B351" t="s">
        <v>350</v>
      </c>
      <c r="C351" t="s">
        <v>587</v>
      </c>
      <c r="D351">
        <v>54</v>
      </c>
    </row>
    <row r="352" spans="1:4">
      <c r="A352">
        <v>5437</v>
      </c>
      <c r="B352" t="s">
        <v>50</v>
      </c>
      <c r="C352" t="s">
        <v>587</v>
      </c>
      <c r="D352">
        <v>54</v>
      </c>
    </row>
    <row r="353" spans="1:4">
      <c r="A353">
        <v>5438</v>
      </c>
      <c r="B353" t="s">
        <v>351</v>
      </c>
      <c r="C353" t="s">
        <v>587</v>
      </c>
      <c r="D353">
        <v>54</v>
      </c>
    </row>
    <row r="354" spans="1:4">
      <c r="A354">
        <v>5439</v>
      </c>
      <c r="B354" t="s">
        <v>361</v>
      </c>
      <c r="C354" t="s">
        <v>587</v>
      </c>
      <c r="D354">
        <v>54</v>
      </c>
    </row>
    <row r="355" spans="1:4">
      <c r="A355">
        <v>5440</v>
      </c>
      <c r="B355" t="s">
        <v>352</v>
      </c>
      <c r="C355" t="s">
        <v>587</v>
      </c>
      <c r="D355">
        <v>54</v>
      </c>
    </row>
    <row r="356" spans="1:4">
      <c r="A356">
        <v>5441</v>
      </c>
      <c r="B356" t="s">
        <v>353</v>
      </c>
      <c r="C356" t="s">
        <v>587</v>
      </c>
      <c r="D356">
        <v>54</v>
      </c>
    </row>
    <row r="357" spans="1:4">
      <c r="A357">
        <v>5442</v>
      </c>
      <c r="B357" t="s">
        <v>354</v>
      </c>
      <c r="C357" t="s">
        <v>587</v>
      </c>
      <c r="D357">
        <v>54</v>
      </c>
    </row>
    <row r="358" spans="1:4">
      <c r="A358">
        <v>5443</v>
      </c>
      <c r="B358" t="s">
        <v>422</v>
      </c>
      <c r="C358" t="s">
        <v>587</v>
      </c>
      <c r="D358">
        <v>54</v>
      </c>
    </row>
    <row r="359" spans="1:4">
      <c r="A359">
        <v>5444</v>
      </c>
      <c r="B359" t="s">
        <v>561</v>
      </c>
      <c r="C359" t="s">
        <v>587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J365"/>
  <sheetViews>
    <sheetView defaultGridColor="0" colorId="22" zoomScale="84" zoomScaleNormal="84" workbookViewId="0">
      <selection activeCell="W4" sqref="W4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6.90625" customWidth="1"/>
    <col min="6" max="6" width="5.08984375" customWidth="1"/>
    <col min="7" max="7" width="10.453125" style="301" customWidth="1"/>
    <col min="8" max="8" width="6.90625" customWidth="1"/>
    <col min="9" max="9" width="10.90625" style="301" customWidth="1"/>
    <col min="10" max="10" width="6.90625" style="1" customWidth="1"/>
    <col min="11" max="11" width="5.453125" style="1" customWidth="1"/>
    <col min="12" max="12" width="6" style="100" customWidth="1"/>
    <col min="13" max="13" width="7.54296875" customWidth="1"/>
    <col min="14" max="14" width="6.08984375" customWidth="1"/>
    <col min="15" max="15" width="6.81640625" style="100" customWidth="1"/>
    <col min="16" max="16" width="4.54296875" customWidth="1"/>
    <col min="17" max="17" width="6.6328125" customWidth="1"/>
    <col min="18" max="18" width="6.453125" customWidth="1"/>
    <col min="19" max="19" width="7.90625" style="10" customWidth="1"/>
    <col min="20" max="20" width="1.54296875" style="10" customWidth="1"/>
    <col min="21" max="21" width="5.6328125" style="10" customWidth="1"/>
    <col min="22" max="22" width="2" style="10" customWidth="1"/>
    <col min="23" max="23" width="9.08984375" style="10" customWidth="1"/>
    <col min="24" max="24" width="7.90625" customWidth="1"/>
    <col min="25" max="25" width="7.1796875" customWidth="1"/>
    <col min="26" max="26" width="3" customWidth="1"/>
    <col min="27" max="27" width="5.6328125" customWidth="1"/>
    <col min="28" max="28" width="6.36328125" customWidth="1"/>
    <col min="29" max="29" width="8.08984375" customWidth="1"/>
    <col min="30" max="30" width="7" customWidth="1"/>
    <col min="31" max="31" width="6.1796875" customWidth="1"/>
    <col min="32" max="32" width="5.90625" customWidth="1"/>
    <col min="33" max="33" width="8.08984375" customWidth="1"/>
    <col min="34" max="34" width="6.36328125" customWidth="1"/>
    <col min="35" max="35" width="5.81640625" customWidth="1"/>
    <col min="36" max="36" width="6.08984375" customWidth="1"/>
    <col min="37" max="37" width="7.90625" customWidth="1"/>
    <col min="38" max="38" width="5.81640625" style="1" customWidth="1"/>
    <col min="39" max="39" width="10.1796875" customWidth="1"/>
    <col min="40" max="40" width="8.36328125" style="1" customWidth="1"/>
    <col min="41" max="41" width="8.54296875" style="10" customWidth="1"/>
    <col min="42" max="42" width="7.90625" style="1" customWidth="1"/>
    <col min="43" max="43" width="6.90625" style="1" customWidth="1"/>
    <col min="44" max="44" width="8" style="1" customWidth="1"/>
    <col min="45" max="45" width="6.54296875" style="1" customWidth="1"/>
    <col min="46" max="46" width="8.08984375" style="1" customWidth="1"/>
    <col min="47" max="47" width="7" style="1" customWidth="1"/>
    <col min="48" max="48" width="11.08984375" style="1" customWidth="1"/>
    <col min="49" max="49" width="10.54296875" style="1" customWidth="1"/>
    <col min="50" max="50" width="10.08984375" style="1" customWidth="1"/>
    <col min="51" max="51" width="7.90625" style="1" customWidth="1"/>
    <col min="52" max="52" width="7.54296875" style="1" customWidth="1"/>
    <col min="53" max="53" width="12.08984375" style="100" customWidth="1"/>
    <col min="54" max="54" width="13.90625" customWidth="1"/>
    <col min="55" max="56" width="7.90625" customWidth="1"/>
    <col min="57" max="57" width="8.08984375" customWidth="1"/>
    <col min="58" max="58" width="8.54296875" customWidth="1"/>
    <col min="59" max="59" width="8" customWidth="1"/>
    <col min="60" max="60" width="6.453125" customWidth="1"/>
    <col min="61" max="61" width="8.08984375" customWidth="1"/>
    <col min="62" max="62" width="7.54296875" customWidth="1"/>
    <col min="63" max="63" width="8.36328125" customWidth="1"/>
    <col min="64" max="64" width="9.453125" customWidth="1"/>
    <col min="65" max="66" width="8.36328125" customWidth="1"/>
    <col min="67" max="67" width="8.90625" customWidth="1"/>
    <col min="68" max="68" width="8.36328125" customWidth="1"/>
    <col min="69" max="69" width="7.90625" customWidth="1"/>
    <col min="70" max="70" width="8" customWidth="1"/>
    <col min="71" max="72" width="9.90625" customWidth="1"/>
    <col min="73" max="73" width="9.08984375" customWidth="1"/>
    <col min="74" max="74" width="8.36328125" customWidth="1"/>
    <col min="75" max="75" width="8.6328125" customWidth="1"/>
    <col min="76" max="76" width="8.90625" customWidth="1"/>
    <col min="77" max="77" width="8.08984375" customWidth="1"/>
    <col min="78" max="78" width="8.6328125" customWidth="1"/>
    <col min="79" max="80" width="9.90625" customWidth="1"/>
    <col min="81" max="81" width="8.08984375" customWidth="1"/>
    <col min="82" max="82" width="8" customWidth="1"/>
    <col min="83" max="83" width="8.08984375" customWidth="1"/>
    <col min="84" max="84" width="11.08984375" customWidth="1"/>
    <col min="85" max="85" width="7.6328125" customWidth="1"/>
    <col min="86" max="86" width="8.08984375" customWidth="1"/>
    <col min="87" max="87" width="7.90625" customWidth="1"/>
    <col min="88" max="88" width="8.90625" customWidth="1"/>
    <col min="89" max="89" width="6.90625" customWidth="1"/>
    <col min="90" max="90" width="6.6328125" customWidth="1"/>
    <col min="91" max="92" width="8.08984375" customWidth="1"/>
    <col min="93" max="93" width="9.36328125" customWidth="1"/>
    <col min="94" max="94" width="10.08984375" customWidth="1"/>
    <col min="95" max="95" width="10.90625" customWidth="1"/>
    <col min="96" max="99" width="8.08984375" customWidth="1"/>
    <col min="100" max="100" width="8.36328125" customWidth="1"/>
    <col min="101" max="101" width="11.08984375" customWidth="1"/>
    <col min="102" max="102" width="8.08984375" customWidth="1"/>
    <col min="103" max="103" width="6.36328125" customWidth="1"/>
    <col min="104" max="104" width="7.453125" customWidth="1"/>
    <col min="105" max="105" width="7.6328125" customWidth="1"/>
    <col min="106" max="107" width="7.90625" customWidth="1"/>
    <col min="108" max="108" width="8" customWidth="1"/>
    <col min="109" max="109" width="7.6328125" customWidth="1"/>
    <col min="110" max="110" width="7.90625" customWidth="1"/>
    <col min="111" max="111" width="8.08984375" customWidth="1"/>
    <col min="112" max="112" width="7.54296875" customWidth="1"/>
    <col min="113" max="113" width="7.90625" customWidth="1"/>
    <col min="114" max="114" width="7.6328125" customWidth="1"/>
    <col min="115" max="115" width="7.90625" customWidth="1"/>
    <col min="116" max="116" width="7.54296875" customWidth="1"/>
    <col min="117" max="117" width="7.90625" customWidth="1"/>
    <col min="118" max="118" width="9.90625" customWidth="1"/>
    <col min="119" max="119" width="7.08984375" customWidth="1"/>
    <col min="120" max="120" width="8.08984375" customWidth="1"/>
    <col min="121" max="121" width="8.54296875" customWidth="1"/>
    <col min="122" max="122" width="9.90625" customWidth="1"/>
    <col min="123" max="123" width="8.36328125" customWidth="1"/>
    <col min="124" max="124" width="10.54296875" customWidth="1"/>
    <col min="125" max="125" width="7.90625" customWidth="1"/>
    <col min="126" max="126" width="8.08984375" customWidth="1"/>
    <col min="127" max="129" width="9.90625" customWidth="1"/>
    <col min="130" max="130" width="8.36328125" customWidth="1"/>
    <col min="131" max="131" width="8.6328125" customWidth="1"/>
    <col min="132" max="132" width="8.54296875" customWidth="1"/>
    <col min="133" max="133" width="8.6328125" customWidth="1"/>
    <col min="134" max="134" width="8.36328125" customWidth="1"/>
    <col min="135" max="135" width="10.6328125" customWidth="1"/>
    <col min="136" max="136" width="9.90625" customWidth="1"/>
    <col min="137" max="137" width="7.54296875" customWidth="1"/>
    <col min="138" max="138" width="8.54296875" customWidth="1"/>
    <col min="139" max="140" width="7.90625" customWidth="1"/>
    <col min="141" max="143" width="8.36328125" customWidth="1"/>
    <col min="144" max="145" width="8.08984375" customWidth="1"/>
    <col min="146" max="147" width="8.36328125" customWidth="1"/>
    <col min="148" max="148" width="8.54296875" customWidth="1"/>
    <col min="149" max="149" width="8.36328125" customWidth="1"/>
    <col min="150" max="150" width="8.6328125" customWidth="1"/>
    <col min="151" max="152" width="9.90625" customWidth="1"/>
    <col min="153" max="153" width="8.08984375" customWidth="1"/>
    <col min="154" max="154" width="8.54296875" customWidth="1"/>
    <col min="155" max="155" width="7.54296875" customWidth="1"/>
    <col min="156" max="156" width="8.08984375" customWidth="1"/>
    <col min="157" max="157" width="7.90625" customWidth="1"/>
    <col min="158" max="158" width="8.36328125" customWidth="1"/>
    <col min="159" max="159" width="8.08984375" customWidth="1"/>
    <col min="160" max="160" width="9.90625" customWidth="1"/>
    <col min="161" max="161" width="8" customWidth="1"/>
    <col min="162" max="162" width="7.90625" customWidth="1"/>
    <col min="163" max="163" width="8.90625" customWidth="1"/>
    <col min="164" max="164" width="8" customWidth="1"/>
    <col min="165" max="165" width="8.90625" customWidth="1"/>
    <col min="166" max="166" width="7.08984375" customWidth="1"/>
    <col min="167" max="167" width="9" customWidth="1"/>
    <col min="168" max="168" width="8.08984375" customWidth="1"/>
    <col min="169" max="169" width="10.36328125" customWidth="1"/>
    <col min="170" max="171" width="7.90625" customWidth="1"/>
    <col min="172" max="172" width="8.6328125" customWidth="1"/>
    <col min="173" max="173" width="8.90625" customWidth="1"/>
    <col min="174" max="174" width="8.6328125" customWidth="1"/>
    <col min="175" max="176" width="8.08984375" customWidth="1"/>
    <col min="177" max="177" width="7.54296875" customWidth="1"/>
    <col min="178" max="180" width="8.08984375" customWidth="1"/>
    <col min="181" max="181" width="8.6328125" customWidth="1"/>
    <col min="182" max="182" width="7.90625" customWidth="1"/>
    <col min="183" max="184" width="8.08984375" customWidth="1"/>
    <col min="185" max="185" width="7.90625" customWidth="1"/>
    <col min="188" max="188" width="8" customWidth="1"/>
    <col min="189" max="189" width="8.08984375" customWidth="1"/>
    <col min="190" max="190" width="8" customWidth="1"/>
    <col min="191" max="192" width="8.08984375" customWidth="1"/>
    <col min="193" max="195" width="7.90625" customWidth="1"/>
    <col min="196" max="196" width="8.08984375" customWidth="1"/>
    <col min="197" max="199" width="7.90625" customWidth="1"/>
    <col min="200" max="200" width="6.6328125" customWidth="1"/>
    <col min="201" max="201" width="8.36328125" customWidth="1"/>
    <col min="202" max="202" width="8" customWidth="1"/>
  </cols>
  <sheetData>
    <row r="1" spans="1:53">
      <c r="A1" s="28"/>
      <c r="B1" s="28"/>
      <c r="C1" s="28"/>
      <c r="D1" s="28"/>
      <c r="E1" s="28"/>
      <c r="F1" s="28"/>
      <c r="G1" s="295"/>
      <c r="H1" s="28"/>
      <c r="I1" s="295"/>
      <c r="J1" s="381"/>
      <c r="K1" s="381"/>
      <c r="L1" s="106"/>
      <c r="M1" s="28"/>
      <c r="N1" s="28"/>
      <c r="O1" s="106"/>
      <c r="P1" s="28"/>
      <c r="Q1" s="28"/>
      <c r="R1" s="28"/>
      <c r="S1" s="73"/>
      <c r="T1" s="73"/>
      <c r="U1" s="73"/>
      <c r="V1" s="73"/>
      <c r="W1" s="73"/>
      <c r="X1" s="28"/>
      <c r="Y1" s="28"/>
      <c r="Z1" s="28"/>
      <c r="AL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ht="29.4">
      <c r="A2" s="28"/>
      <c r="B2" s="130" t="s">
        <v>476</v>
      </c>
      <c r="C2" s="129"/>
      <c r="D2" s="28"/>
      <c r="E2" s="28"/>
      <c r="F2" s="28"/>
      <c r="G2" s="295"/>
      <c r="H2" s="28"/>
      <c r="I2" s="295"/>
      <c r="J2" s="381"/>
      <c r="K2" s="381"/>
      <c r="L2" s="106"/>
      <c r="M2" s="28"/>
      <c r="N2" s="28"/>
      <c r="O2" s="106"/>
      <c r="P2" s="28"/>
      <c r="Q2" s="28"/>
      <c r="R2" s="28"/>
      <c r="S2" s="73"/>
      <c r="T2" s="73"/>
      <c r="U2" s="73"/>
      <c r="V2" s="73"/>
      <c r="W2" s="73"/>
      <c r="X2" s="28"/>
      <c r="Y2" s="28"/>
      <c r="Z2" s="28"/>
      <c r="AL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95"/>
      <c r="H3" s="28"/>
      <c r="I3" s="295"/>
      <c r="J3" s="381"/>
      <c r="K3" s="381"/>
      <c r="L3" s="106"/>
      <c r="M3" s="28"/>
      <c r="N3" s="28"/>
      <c r="O3" s="106"/>
      <c r="P3" s="28"/>
      <c r="Q3" s="28"/>
      <c r="R3" s="28"/>
      <c r="S3" s="73"/>
      <c r="T3" s="73"/>
      <c r="U3" s="73"/>
      <c r="V3" s="73"/>
      <c r="W3" s="73"/>
      <c r="X3" s="28"/>
      <c r="Y3" s="28"/>
      <c r="Z3" s="28"/>
      <c r="AL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ht="28.2">
      <c r="A4" s="28"/>
      <c r="B4" s="28"/>
      <c r="C4" s="28"/>
      <c r="D4" s="135" t="s">
        <v>369</v>
      </c>
      <c r="E4" s="135"/>
      <c r="F4" s="137">
        <f>+År!O2</f>
        <v>52</v>
      </c>
      <c r="G4" s="370"/>
      <c r="H4" s="135"/>
      <c r="I4" s="370"/>
      <c r="J4" s="382" t="s">
        <v>429</v>
      </c>
      <c r="K4" s="385"/>
      <c r="L4" s="154"/>
      <c r="M4" s="129" t="str">
        <f>+År!B2</f>
        <v>GRIS</v>
      </c>
      <c r="N4" s="157"/>
      <c r="O4" s="138"/>
      <c r="P4" s="154" t="s">
        <v>370</v>
      </c>
      <c r="Q4" s="154"/>
      <c r="R4" s="194"/>
      <c r="S4" s="394">
        <f>SUM(G10:G12)</f>
        <v>1479251</v>
      </c>
      <c r="T4" s="395"/>
      <c r="U4" s="396"/>
      <c r="V4" s="396"/>
      <c r="W4" s="28"/>
      <c r="X4" s="28"/>
      <c r="Y4" s="28"/>
      <c r="Z4" s="28"/>
      <c r="AL4"/>
      <c r="AN4"/>
      <c r="AO4"/>
      <c r="AP4"/>
      <c r="AQ4"/>
      <c r="AR4"/>
      <c r="AS4"/>
      <c r="AT4"/>
      <c r="AU4"/>
      <c r="AV4"/>
      <c r="AW4"/>
      <c r="AX4"/>
      <c r="AY4"/>
      <c r="AZ4"/>
      <c r="BA4"/>
    </row>
    <row r="5" spans="1:53">
      <c r="A5" s="28"/>
      <c r="B5" s="28"/>
      <c r="C5" s="28"/>
      <c r="D5" s="28"/>
      <c r="E5" s="28"/>
      <c r="F5" s="28"/>
      <c r="G5" s="295"/>
      <c r="H5" s="28"/>
      <c r="I5" s="295"/>
      <c r="J5" s="381"/>
      <c r="K5" s="381"/>
      <c r="L5" s="106"/>
      <c r="M5" s="28"/>
      <c r="N5" s="28"/>
      <c r="O5" s="106"/>
      <c r="P5" s="28"/>
      <c r="Q5" s="28"/>
      <c r="R5" s="28"/>
      <c r="S5" s="73"/>
      <c r="T5" s="73"/>
      <c r="U5" s="73"/>
      <c r="V5" s="73"/>
      <c r="W5" s="73"/>
      <c r="X5" s="28"/>
      <c r="Y5" s="28"/>
      <c r="Z5" s="28"/>
      <c r="AL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15.6">
      <c r="A6" s="28"/>
      <c r="B6" s="28"/>
      <c r="C6" s="28"/>
      <c r="D6" s="28"/>
      <c r="E6" s="28"/>
      <c r="F6" s="28"/>
      <c r="G6" s="295"/>
      <c r="H6" s="28"/>
      <c r="I6" s="295"/>
      <c r="J6" s="381"/>
      <c r="K6" s="381"/>
      <c r="L6" s="106"/>
      <c r="M6" s="28"/>
      <c r="N6" s="28"/>
      <c r="O6" s="106"/>
      <c r="P6" s="28"/>
      <c r="Q6" s="28"/>
      <c r="R6" s="28"/>
      <c r="S6" s="74" t="s">
        <v>455</v>
      </c>
      <c r="T6" s="74"/>
      <c r="U6" s="74"/>
      <c r="V6" s="74"/>
      <c r="W6" s="74" t="s">
        <v>3</v>
      </c>
      <c r="X6" s="28"/>
      <c r="Y6" s="28"/>
      <c r="Z6" s="28"/>
      <c r="AL6"/>
      <c r="AN6"/>
      <c r="AO6"/>
      <c r="AP6"/>
      <c r="AQ6"/>
      <c r="AR6"/>
      <c r="AS6"/>
      <c r="AT6"/>
      <c r="AU6"/>
      <c r="AV6"/>
      <c r="AW6"/>
      <c r="AX6"/>
      <c r="AY6"/>
      <c r="AZ6"/>
      <c r="BA6"/>
    </row>
    <row r="7" spans="1:53" ht="15.6">
      <c r="A7" s="28"/>
      <c r="B7" s="34"/>
      <c r="C7" s="34"/>
      <c r="D7" s="34"/>
      <c r="E7" s="34" t="s">
        <v>3</v>
      </c>
      <c r="F7" s="80"/>
      <c r="G7" s="308"/>
      <c r="H7" s="80"/>
      <c r="I7" s="308" t="s">
        <v>3</v>
      </c>
      <c r="J7" s="80"/>
      <c r="K7" s="80"/>
      <c r="L7" s="98"/>
      <c r="M7" s="80"/>
      <c r="N7" s="80"/>
      <c r="O7" s="98" t="s">
        <v>14</v>
      </c>
      <c r="P7" s="80"/>
      <c r="Q7" s="80" t="s">
        <v>388</v>
      </c>
      <c r="R7" s="80" t="s">
        <v>2</v>
      </c>
      <c r="S7" s="74" t="s">
        <v>456</v>
      </c>
      <c r="T7" s="74"/>
      <c r="U7" s="74"/>
      <c r="V7" s="74"/>
      <c r="W7" s="74" t="s">
        <v>419</v>
      </c>
      <c r="X7" s="80"/>
      <c r="Y7" s="80" t="s">
        <v>14</v>
      </c>
      <c r="Z7" s="28"/>
      <c r="AL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53" ht="15.6">
      <c r="A8" s="28"/>
      <c r="B8" s="34"/>
      <c r="C8" s="34"/>
      <c r="D8" s="34"/>
      <c r="E8" s="34" t="s">
        <v>436</v>
      </c>
      <c r="F8" s="124"/>
      <c r="G8" s="308" t="s">
        <v>3</v>
      </c>
      <c r="H8" s="124"/>
      <c r="I8" s="308" t="s">
        <v>394</v>
      </c>
      <c r="J8" s="80" t="s">
        <v>3</v>
      </c>
      <c r="K8" s="124"/>
      <c r="L8" s="98" t="s">
        <v>1</v>
      </c>
      <c r="M8" s="80" t="s">
        <v>14</v>
      </c>
      <c r="N8" s="124"/>
      <c r="O8" s="98" t="s">
        <v>392</v>
      </c>
      <c r="P8" s="124"/>
      <c r="Q8" s="80" t="s">
        <v>392</v>
      </c>
      <c r="R8" s="80" t="s">
        <v>388</v>
      </c>
      <c r="S8" s="74" t="s">
        <v>454</v>
      </c>
      <c r="T8" s="74"/>
      <c r="U8" s="74" t="s">
        <v>357</v>
      </c>
      <c r="V8" s="74"/>
      <c r="W8" s="74" t="s">
        <v>435</v>
      </c>
      <c r="X8" s="80" t="s">
        <v>14</v>
      </c>
      <c r="Y8" s="80" t="s">
        <v>392</v>
      </c>
      <c r="Z8" s="28"/>
      <c r="AL8"/>
      <c r="AN8"/>
      <c r="AO8"/>
      <c r="AP8"/>
      <c r="AQ8"/>
      <c r="AR8"/>
      <c r="AS8"/>
      <c r="AT8"/>
      <c r="AU8"/>
      <c r="AV8"/>
      <c r="AW8"/>
      <c r="AX8"/>
      <c r="AY8"/>
      <c r="AZ8"/>
      <c r="BA8"/>
    </row>
    <row r="9" spans="1:53" ht="15.6">
      <c r="A9" s="28"/>
      <c r="B9" s="34" t="s">
        <v>477</v>
      </c>
      <c r="C9" s="34"/>
      <c r="D9" s="34" t="s">
        <v>58</v>
      </c>
      <c r="E9" s="34" t="s">
        <v>432</v>
      </c>
      <c r="F9" s="124" t="s">
        <v>437</v>
      </c>
      <c r="G9" s="308" t="s">
        <v>8</v>
      </c>
      <c r="H9" s="124" t="s">
        <v>437</v>
      </c>
      <c r="I9" s="308" t="s">
        <v>386</v>
      </c>
      <c r="J9" s="80" t="s">
        <v>357</v>
      </c>
      <c r="K9" s="124" t="s">
        <v>437</v>
      </c>
      <c r="L9" s="98" t="s">
        <v>357</v>
      </c>
      <c r="M9" s="80" t="s">
        <v>386</v>
      </c>
      <c r="N9" s="124" t="s">
        <v>437</v>
      </c>
      <c r="O9" s="98" t="s">
        <v>389</v>
      </c>
      <c r="P9" s="124" t="s">
        <v>437</v>
      </c>
      <c r="Q9" s="80" t="s">
        <v>389</v>
      </c>
      <c r="R9" s="80" t="s">
        <v>390</v>
      </c>
      <c r="S9" s="74" t="s">
        <v>386</v>
      </c>
      <c r="T9" s="74"/>
      <c r="U9" s="74" t="s">
        <v>416</v>
      </c>
      <c r="V9" s="74"/>
      <c r="W9" s="74" t="s">
        <v>464</v>
      </c>
      <c r="X9" s="80" t="s">
        <v>26</v>
      </c>
      <c r="Y9" s="80" t="s">
        <v>395</v>
      </c>
      <c r="Z9" s="28"/>
      <c r="AL9"/>
      <c r="AN9"/>
      <c r="AO9"/>
      <c r="AP9"/>
      <c r="AQ9"/>
      <c r="AR9"/>
      <c r="AS9"/>
      <c r="AT9"/>
      <c r="AU9"/>
      <c r="AV9"/>
      <c r="AW9"/>
      <c r="AX9"/>
      <c r="AY9"/>
      <c r="AZ9"/>
      <c r="BA9"/>
    </row>
    <row r="10" spans="1:53" ht="15.6">
      <c r="A10" s="28"/>
      <c r="B10" s="2">
        <f>+'Ark1'!F30</f>
        <v>170</v>
      </c>
      <c r="C10" s="2" t="str">
        <f>VLOOKUP(B10,RNR!$D$2:$E$4,2)</f>
        <v>Slaktegris</v>
      </c>
      <c r="D10" s="2">
        <f>+'Ark1'!C30</f>
        <v>2023</v>
      </c>
      <c r="E10" s="2">
        <f>+'Ark1'!Q30</f>
        <v>2066</v>
      </c>
      <c r="F10" s="18">
        <f>+E10-E14</f>
        <v>-114</v>
      </c>
      <c r="G10" s="318">
        <f>+'Ark1'!R30</f>
        <v>1450924</v>
      </c>
      <c r="H10" s="18">
        <f>+G10-G14</f>
        <v>8140.1500000003725</v>
      </c>
      <c r="I10" s="318">
        <f>+'Ark1'!S30</f>
        <v>1446137</v>
      </c>
      <c r="J10" s="5">
        <f>100*G10/År!B35</f>
        <v>98.085044390708546</v>
      </c>
      <c r="K10" s="5">
        <f>+J10-J14</f>
        <v>4.2452534973833167E-2</v>
      </c>
      <c r="L10" s="50">
        <f>100*(G10*O10)/(År!$AB$35*1000)</f>
        <v>98.060907122004181</v>
      </c>
      <c r="M10" s="5">
        <f>+'Ark1'!U30</f>
        <v>60.58138682572951</v>
      </c>
      <c r="N10" s="5">
        <f>+M10-M14</f>
        <v>-7.911626434818686E-2</v>
      </c>
      <c r="O10" s="50">
        <f>+'Ark1'!W30</f>
        <v>83.920377930998228</v>
      </c>
      <c r="P10" s="50">
        <f>+O10-O14</f>
        <v>-1.1656433360096941</v>
      </c>
      <c r="Q10" s="5">
        <f>+'Ark1'!AA30</f>
        <v>9.5174394096805681</v>
      </c>
      <c r="R10" s="5">
        <f>+'Ark1'!AB30</f>
        <v>2.5772476826588568</v>
      </c>
      <c r="S10" s="18">
        <f>+'Ark1'!AC30</f>
        <v>-31.227215541004998</v>
      </c>
      <c r="T10" s="74"/>
      <c r="U10" s="263">
        <f>+'Ark1'!Z30</f>
        <v>58.355847721865509</v>
      </c>
      <c r="V10" s="74"/>
      <c r="W10" s="18">
        <f t="shared" ref="W10:W49" si="0">+G10/E10</f>
        <v>702.28654404646659</v>
      </c>
      <c r="X10" s="5">
        <f>+'Ark1'!T30</f>
        <v>4.1873730119565193</v>
      </c>
      <c r="Y10" s="5">
        <f>+'Ark1'!V30</f>
        <v>91.016776370887939</v>
      </c>
      <c r="Z10" s="28"/>
      <c r="AL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3" ht="15.6">
      <c r="A11" s="28"/>
      <c r="B11" s="2">
        <f>+'Ark1'!F31</f>
        <v>173</v>
      </c>
      <c r="C11" s="2" t="str">
        <f>VLOOKUP(B11,RNR!$D$2:$E$4,2)</f>
        <v>Flådd gris</v>
      </c>
      <c r="D11" s="2">
        <f>+'Ark1'!C31</f>
        <v>2023</v>
      </c>
      <c r="E11" s="2">
        <f>+'Ark1'!Q31</f>
        <v>0</v>
      </c>
      <c r="F11" s="18">
        <f>+E11-E15</f>
        <v>0</v>
      </c>
      <c r="G11" s="318">
        <f>+'Ark1'!R31</f>
        <v>0</v>
      </c>
      <c r="H11" s="18">
        <f>+G11-G15</f>
        <v>0</v>
      </c>
      <c r="I11" s="318">
        <f>+'Ark1'!S31</f>
        <v>0</v>
      </c>
      <c r="J11" s="5">
        <f>100*G11/$S$4</f>
        <v>0</v>
      </c>
      <c r="K11" s="5">
        <f t="shared" ref="K11:K12" si="1">+J11-J15</f>
        <v>0</v>
      </c>
      <c r="L11" s="50">
        <f>100*(G11*O11)/(År!$AB$35*1000)</f>
        <v>0</v>
      </c>
      <c r="M11" s="5">
        <f>+'Ark1'!U31</f>
        <v>0</v>
      </c>
      <c r="N11" s="5">
        <f>+M11-M15</f>
        <v>0</v>
      </c>
      <c r="O11" s="50">
        <f>+'Ark1'!W31</f>
        <v>0</v>
      </c>
      <c r="P11" s="50">
        <f>+O11-O15</f>
        <v>0</v>
      </c>
      <c r="Q11" s="5">
        <f>+'Ark1'!AA31</f>
        <v>0</v>
      </c>
      <c r="R11" s="5">
        <f>+'Ark1'!AB31</f>
        <v>0</v>
      </c>
      <c r="S11" s="18">
        <f>+'Ark1'!AC31</f>
        <v>0</v>
      </c>
      <c r="T11" s="74"/>
      <c r="U11" s="263">
        <f>+'Ark1'!Z31</f>
        <v>0</v>
      </c>
      <c r="V11" s="74"/>
      <c r="W11" s="18" t="e">
        <f t="shared" si="0"/>
        <v>#DIV/0!</v>
      </c>
      <c r="X11" s="5">
        <f>+'Ark1'!T31</f>
        <v>0</v>
      </c>
      <c r="Y11" s="5">
        <f>+'Ark1'!V31</f>
        <v>0</v>
      </c>
      <c r="Z11" s="28"/>
      <c r="AL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3" ht="15.6">
      <c r="A12" s="28"/>
      <c r="B12" s="94">
        <f>+'Ark1'!F32</f>
        <v>176</v>
      </c>
      <c r="C12" s="2" t="str">
        <f>VLOOKUP(B12,RNR!$D$2:$E$4,2)</f>
        <v>VAK gris</v>
      </c>
      <c r="D12" s="94">
        <f>+'Ark1'!C32</f>
        <v>2023</v>
      </c>
      <c r="E12" s="94">
        <f>+'Ark1'!Q32</f>
        <v>209</v>
      </c>
      <c r="F12" s="95"/>
      <c r="G12" s="309">
        <f>+'Ark1'!R32</f>
        <v>28327</v>
      </c>
      <c r="H12" s="95"/>
      <c r="I12" s="309">
        <f>+'Ark1'!S32</f>
        <v>28312</v>
      </c>
      <c r="J12" s="96">
        <f>100*G12/År!$B$31</f>
        <v>1.8158635977266289</v>
      </c>
      <c r="K12" s="5">
        <f t="shared" si="1"/>
        <v>5.2211905006735781E-2</v>
      </c>
      <c r="L12" s="107">
        <f>100*(G12*O12)/(År!$AB$31*1000)</f>
        <v>1.9380048621201396</v>
      </c>
      <c r="M12" s="96">
        <f>+'Ark1'!U32</f>
        <v>60.875353207120654</v>
      </c>
      <c r="N12" s="96"/>
      <c r="O12" s="107">
        <f>+'Ark1'!W32</f>
        <v>84.996146510313721</v>
      </c>
      <c r="P12" s="107"/>
      <c r="Q12" s="5">
        <f>+'Ark1'!AA32</f>
        <v>10.381853621964202</v>
      </c>
      <c r="R12" s="5">
        <f>+'Ark1'!AB32</f>
        <v>2.4099574555185277</v>
      </c>
      <c r="S12" s="95">
        <f>+'Ark1'!AC32</f>
        <v>-27.65398092578296</v>
      </c>
      <c r="T12" s="74"/>
      <c r="U12" s="263">
        <f>+'Ark1'!Z32</f>
        <v>78.578741130370304</v>
      </c>
      <c r="V12" s="74"/>
      <c r="W12" s="95">
        <f t="shared" si="0"/>
        <v>135.5358851674641</v>
      </c>
      <c r="X12" s="96">
        <f>+'Ark1'!T32</f>
        <v>3.411091891128605</v>
      </c>
      <c r="Y12" s="96">
        <f>+'Ark1'!V32</f>
        <v>92.105200923189827</v>
      </c>
      <c r="Z12" s="28"/>
      <c r="AL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53" ht="15.6">
      <c r="A13" s="28"/>
      <c r="B13" s="28"/>
      <c r="C13" s="28"/>
      <c r="D13" s="28"/>
      <c r="E13" s="28"/>
      <c r="F13" s="28"/>
      <c r="G13" s="295"/>
      <c r="H13" s="28"/>
      <c r="I13" s="295"/>
      <c r="J13" s="381"/>
      <c r="K13" s="381"/>
      <c r="L13" s="106"/>
      <c r="M13" s="28"/>
      <c r="N13" s="28"/>
      <c r="O13" s="106"/>
      <c r="P13" s="28"/>
      <c r="Q13" s="28"/>
      <c r="R13" s="28"/>
      <c r="S13" s="28"/>
      <c r="T13" s="28"/>
      <c r="U13" s="73"/>
      <c r="V13" s="74"/>
      <c r="W13" s="28"/>
      <c r="X13" s="28"/>
      <c r="Y13" s="28"/>
      <c r="Z13" s="28"/>
      <c r="AL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</row>
    <row r="14" spans="1:53" ht="15.6">
      <c r="A14" s="28"/>
      <c r="B14" s="94">
        <f>+'Ark1'!F33</f>
        <v>170</v>
      </c>
      <c r="C14" s="2" t="str">
        <f>VLOOKUP(B14,RNR!$D$2:$E$4,2)</f>
        <v>Slaktegris</v>
      </c>
      <c r="D14" s="94">
        <f>+'Ark1'!C33</f>
        <v>2022</v>
      </c>
      <c r="E14" s="94">
        <f>+'Ark1'!Q33</f>
        <v>2180</v>
      </c>
      <c r="F14" s="95"/>
      <c r="G14" s="309">
        <f>+'Ark1'!R33</f>
        <v>1442783.8499999996</v>
      </c>
      <c r="H14" s="95"/>
      <c r="I14" s="309">
        <f>+'Ark1'!S33</f>
        <v>1438984.8499999999</v>
      </c>
      <c r="J14" s="96">
        <f>100*G14/År!$B$34</f>
        <v>98.042591855734713</v>
      </c>
      <c r="K14" s="96"/>
      <c r="L14" s="107">
        <f>100*(G14*O14)/(År!$AB$31*1000)</f>
        <v>98.813101643904616</v>
      </c>
      <c r="M14" s="96">
        <f>+'Ark1'!U33</f>
        <v>60.660503090077697</v>
      </c>
      <c r="N14" s="96"/>
      <c r="O14" s="107">
        <f>+'Ark1'!W33</f>
        <v>85.086021267007922</v>
      </c>
      <c r="P14" s="107"/>
      <c r="Q14" s="5">
        <f>+'Ark1'!AA33</f>
        <v>9.602996059090076</v>
      </c>
      <c r="R14" s="5">
        <f>+'Ark1'!AB33</f>
        <v>2.548836156570359</v>
      </c>
      <c r="S14" s="95">
        <f>+'Ark1'!AC33</f>
        <v>-33.145206923418726</v>
      </c>
      <c r="T14" s="74"/>
      <c r="U14" s="263">
        <f>+'Ark1'!Z33</f>
        <v>60.03380201407164</v>
      </c>
      <c r="V14" s="74"/>
      <c r="W14" s="95">
        <f>+G14/E14</f>
        <v>661.82745412844019</v>
      </c>
      <c r="X14" s="96">
        <f>+'Ark1'!T33</f>
        <v>16.023191297851028</v>
      </c>
      <c r="Y14" s="96">
        <f>+'Ark1'!V33</f>
        <v>92.271554373838171</v>
      </c>
      <c r="Z14" s="28"/>
      <c r="AL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</row>
    <row r="15" spans="1:53" ht="15.6">
      <c r="A15" s="28"/>
      <c r="B15" s="94">
        <f>+'Ark1'!F34</f>
        <v>173</v>
      </c>
      <c r="C15" s="2" t="str">
        <f>VLOOKUP(B15,RNR!$D$2:$E$4,2)</f>
        <v>Flådd gris</v>
      </c>
      <c r="D15" s="94">
        <f>+'Ark1'!C34</f>
        <v>2022</v>
      </c>
      <c r="E15" s="94">
        <f>+'Ark1'!Q34</f>
        <v>0</v>
      </c>
      <c r="F15" s="95"/>
      <c r="G15" s="309">
        <f>+'Ark1'!R34</f>
        <v>0</v>
      </c>
      <c r="H15" s="95"/>
      <c r="I15" s="309">
        <f>+'Ark1'!S34</f>
        <v>0</v>
      </c>
      <c r="J15" s="96">
        <f>100*G15/År!$B$31</f>
        <v>0</v>
      </c>
      <c r="K15" s="96"/>
      <c r="L15" s="107">
        <f>100*(G15*O15)/(År!$AB$31*1000)</f>
        <v>0</v>
      </c>
      <c r="M15" s="96">
        <f>+'Ark1'!U34</f>
        <v>0</v>
      </c>
      <c r="N15" s="96"/>
      <c r="O15" s="107">
        <f>+'Ark1'!W34</f>
        <v>0</v>
      </c>
      <c r="P15" s="107"/>
      <c r="Q15" s="5">
        <f>+'Ark1'!AA34</f>
        <v>0</v>
      </c>
      <c r="R15" s="5">
        <f>+'Ark1'!AB34</f>
        <v>0</v>
      </c>
      <c r="S15" s="95">
        <f>+'Ark1'!AC34</f>
        <v>0</v>
      </c>
      <c r="T15" s="74"/>
      <c r="U15" s="263">
        <f>+'Ark1'!Z34</f>
        <v>0</v>
      </c>
      <c r="V15" s="74"/>
      <c r="W15" s="95" t="e">
        <f>+G15/E15</f>
        <v>#DIV/0!</v>
      </c>
      <c r="X15" s="96">
        <f>+'Ark1'!T34</f>
        <v>0</v>
      </c>
      <c r="Y15" s="96">
        <f>+'Ark1'!V34</f>
        <v>0</v>
      </c>
      <c r="Z15" s="28"/>
      <c r="AL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</row>
    <row r="16" spans="1:53" ht="15.6">
      <c r="A16" s="28"/>
      <c r="B16" s="2">
        <f>+'Ark1'!F35</f>
        <v>176</v>
      </c>
      <c r="C16" s="2" t="str">
        <f>VLOOKUP(B16,RNR!$D$2:$E$4,2)</f>
        <v>VAK gris</v>
      </c>
      <c r="D16" s="2">
        <f>+'Ark1'!C35</f>
        <v>2022</v>
      </c>
      <c r="E16" s="2">
        <f>+'Ark1'!Q35</f>
        <v>211</v>
      </c>
      <c r="F16" s="18"/>
      <c r="G16" s="318">
        <f>+'Ark1'!R35</f>
        <v>28805</v>
      </c>
      <c r="H16" s="18"/>
      <c r="I16" s="318">
        <f>+'Ark1'!S35</f>
        <v>28794</v>
      </c>
      <c r="J16" s="5">
        <f>100*G16/År!$B$30</f>
        <v>1.7636516927198931</v>
      </c>
      <c r="K16" s="5"/>
      <c r="L16" s="50">
        <f>100*(G16*O16)/(År!$AB$30*1000)</f>
        <v>1.9077702626880768</v>
      </c>
      <c r="M16" s="5">
        <f>+'Ark1'!U35</f>
        <v>60.865909564492611</v>
      </c>
      <c r="N16" s="5"/>
      <c r="O16" s="50">
        <f>+'Ark1'!W35</f>
        <v>85.791056817392558</v>
      </c>
      <c r="P16" s="50"/>
      <c r="Q16" s="5">
        <f>+'Ark1'!AA35</f>
        <v>10.588291206836272</v>
      </c>
      <c r="R16" s="5">
        <f>+'Ark1'!AB35</f>
        <v>2.3981169016929744</v>
      </c>
      <c r="S16" s="18">
        <f>+'Ark1'!AC35</f>
        <v>-33.325852723070845</v>
      </c>
      <c r="T16" s="74"/>
      <c r="U16" s="263">
        <f>+'Ark1'!Z35</f>
        <v>84.71445929526125</v>
      </c>
      <c r="V16" s="74"/>
      <c r="W16" s="18">
        <f t="shared" si="0"/>
        <v>136.51658767772511</v>
      </c>
      <c r="X16" s="5">
        <f>+'Ark1'!T35</f>
        <v>16.213331018920325</v>
      </c>
      <c r="Y16" s="5">
        <f>+'Ark1'!V35</f>
        <v>92.965433240387711</v>
      </c>
      <c r="Z16" s="28"/>
      <c r="AL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</row>
    <row r="17" spans="1:53">
      <c r="A17" s="28"/>
      <c r="B17" s="28"/>
      <c r="C17" s="28"/>
      <c r="D17" s="28"/>
      <c r="E17" s="28"/>
      <c r="F17" s="28"/>
      <c r="G17" s="295"/>
      <c r="H17" s="28"/>
      <c r="I17" s="295"/>
      <c r="J17" s="381"/>
      <c r="K17" s="381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L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</row>
    <row r="18" spans="1:53" ht="15.6">
      <c r="A18" s="28"/>
      <c r="B18" s="2">
        <f>+'Ark1'!F36</f>
        <v>170</v>
      </c>
      <c r="C18" s="2" t="str">
        <f>VLOOKUP(B18,RNR!$D$2:$E$4,2)</f>
        <v>Slaktegris</v>
      </c>
      <c r="D18" s="2">
        <f>+'Ark1'!C36</f>
        <v>2021</v>
      </c>
      <c r="E18" s="2">
        <f>+'Ark1'!Q36</f>
        <v>2279</v>
      </c>
      <c r="F18" s="18"/>
      <c r="G18" s="318">
        <f>+'Ark1'!R36</f>
        <v>1477203.43</v>
      </c>
      <c r="H18" s="18"/>
      <c r="I18" s="318">
        <f>+'Ark1'!S36</f>
        <v>1471477.43</v>
      </c>
      <c r="J18" s="5">
        <f>100*G18/År!$B$33</f>
        <v>98.251275030480144</v>
      </c>
      <c r="K18" s="5"/>
      <c r="L18" s="50">
        <f>100*(G18*O18)/(År!$AB$30*1000)</f>
        <v>96.121747518145142</v>
      </c>
      <c r="M18" s="5">
        <f>+'Ark1'!U36</f>
        <v>60.707753798167346</v>
      </c>
      <c r="N18" s="5"/>
      <c r="O18" s="50">
        <f>+'Ark1'!W36</f>
        <v>84.287888166928084</v>
      </c>
      <c r="P18" s="50"/>
      <c r="Q18" s="5">
        <f>+'Ark1'!AA36</f>
        <v>9.5999941236160637</v>
      </c>
      <c r="R18" s="5">
        <f>+'Ark1'!AB36</f>
        <v>2.606306762127208</v>
      </c>
      <c r="S18" s="18">
        <f>+'Ark1'!AC36</f>
        <v>-30.806549134778024</v>
      </c>
      <c r="T18" s="74"/>
      <c r="U18" s="263">
        <f>+'Ark1'!Z36</f>
        <v>63.866829770358706</v>
      </c>
      <c r="V18" s="74"/>
      <c r="W18" s="18">
        <f t="shared" si="0"/>
        <v>648.18053093462038</v>
      </c>
      <c r="X18" s="5">
        <f>+'Ark1'!T36</f>
        <v>16.013495832459579</v>
      </c>
      <c r="Y18" s="5">
        <f>+'Ark1'!V36</f>
        <v>91.436277919399757</v>
      </c>
      <c r="Z18" s="28"/>
      <c r="AL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</row>
    <row r="19" spans="1:53" ht="15.6">
      <c r="A19" s="28"/>
      <c r="B19" s="2">
        <f>+'Ark1'!F37</f>
        <v>173</v>
      </c>
      <c r="C19" s="2" t="str">
        <f>VLOOKUP(B19,RNR!$D$2:$E$4,2)</f>
        <v>Flådd gris</v>
      </c>
      <c r="D19" s="2">
        <f>+'Ark1'!C37</f>
        <v>2021</v>
      </c>
      <c r="E19" s="2">
        <f>+'Ark1'!Q37</f>
        <v>0</v>
      </c>
      <c r="F19" s="18"/>
      <c r="G19" s="318">
        <f>+'Ark1'!R37</f>
        <v>0</v>
      </c>
      <c r="H19" s="18"/>
      <c r="I19" s="318">
        <f>+'Ark1'!S37</f>
        <v>0</v>
      </c>
      <c r="J19" s="5">
        <f>100*G19/År!$B$27</f>
        <v>0</v>
      </c>
      <c r="K19" s="5"/>
      <c r="L19" s="50">
        <f>100*(G19*O19)/(År!$AB$30*1000)</f>
        <v>0</v>
      </c>
      <c r="M19" s="5">
        <f>+'Ark1'!U37</f>
        <v>0</v>
      </c>
      <c r="N19" s="5"/>
      <c r="O19" s="50">
        <f>+'Ark1'!W37</f>
        <v>0</v>
      </c>
      <c r="P19" s="50"/>
      <c r="Q19" s="5">
        <f>+'Ark1'!AA37</f>
        <v>0</v>
      </c>
      <c r="R19" s="5">
        <f>+'Ark1'!AB37</f>
        <v>0</v>
      </c>
      <c r="S19" s="18">
        <f>+'Ark1'!AC37</f>
        <v>0</v>
      </c>
      <c r="T19" s="74"/>
      <c r="U19" s="263">
        <f>+'Ark1'!Z37</f>
        <v>0</v>
      </c>
      <c r="V19" s="74"/>
      <c r="W19" s="18" t="e">
        <f t="shared" si="0"/>
        <v>#DIV/0!</v>
      </c>
      <c r="X19" s="5">
        <f>+'Ark1'!T37</f>
        <v>0</v>
      </c>
      <c r="Y19" s="5">
        <f>+'Ark1'!V37</f>
        <v>0</v>
      </c>
      <c r="Z19" s="28"/>
      <c r="AL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</row>
    <row r="20" spans="1:53" ht="15.6">
      <c r="A20" s="28"/>
      <c r="B20" s="94">
        <f>+'Ark1'!F38</f>
        <v>176</v>
      </c>
      <c r="C20" s="2" t="str">
        <f>VLOOKUP(B20,RNR!$D$2:$E$4,2)</f>
        <v>VAK gris</v>
      </c>
      <c r="D20" s="94">
        <f>+'Ark1'!C38</f>
        <v>2021</v>
      </c>
      <c r="E20" s="94">
        <f>+'Ark1'!Q38</f>
        <v>194</v>
      </c>
      <c r="F20" s="95"/>
      <c r="G20" s="309">
        <f>+'Ark1'!R38</f>
        <v>26292</v>
      </c>
      <c r="H20" s="95"/>
      <c r="I20" s="309">
        <f>+'Ark1'!S38</f>
        <v>26281</v>
      </c>
      <c r="J20" s="96">
        <f>100*G20/År!$B$29</f>
        <v>1.6641612259042531</v>
      </c>
      <c r="K20" s="96"/>
      <c r="L20" s="107">
        <f>100*(G20*O20)/(År!$AB$29*1000)</f>
        <v>1.7415597711208857</v>
      </c>
      <c r="M20" s="96">
        <f>+'Ark1'!U38</f>
        <v>61.099729842852248</v>
      </c>
      <c r="N20" s="96"/>
      <c r="O20" s="107">
        <f>+'Ark1'!W38</f>
        <v>84.888157984855908</v>
      </c>
      <c r="P20" s="107"/>
      <c r="Q20" s="5">
        <f>+'Ark1'!AA38</f>
        <v>10.455037862992548</v>
      </c>
      <c r="R20" s="5">
        <f>+'Ark1'!AB38</f>
        <v>2.3670429084637301</v>
      </c>
      <c r="S20" s="95">
        <f>+'Ark1'!AC38</f>
        <v>-28.413683980503244</v>
      </c>
      <c r="T20" s="74"/>
      <c r="U20" s="263">
        <f>+'Ark1'!Z38</f>
        <v>78.944165525635157</v>
      </c>
      <c r="V20" s="74"/>
      <c r="W20" s="95">
        <f t="shared" si="0"/>
        <v>135.5257731958763</v>
      </c>
      <c r="X20" s="96">
        <f>+'Ark1'!T38</f>
        <v>16.299368629240838</v>
      </c>
      <c r="Y20" s="96">
        <f>+'Ark1'!V38</f>
        <v>91.998707361554821</v>
      </c>
      <c r="Z20" s="28"/>
      <c r="AL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</row>
    <row r="21" spans="1:53">
      <c r="A21" s="28"/>
      <c r="B21" s="28"/>
      <c r="C21" s="28"/>
      <c r="D21" s="28"/>
      <c r="E21" s="28"/>
      <c r="F21" s="28"/>
      <c r="G21" s="295"/>
      <c r="H21" s="28"/>
      <c r="I21" s="295"/>
      <c r="J21" s="381"/>
      <c r="K21" s="381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L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</row>
    <row r="22" spans="1:53" ht="15.6">
      <c r="A22" s="28"/>
      <c r="B22" s="94">
        <f>+'Ark1'!F39</f>
        <v>170</v>
      </c>
      <c r="C22" s="2" t="str">
        <f>VLOOKUP(B22,RNR!$D$2:$E$4,2)</f>
        <v>Slaktegris</v>
      </c>
      <c r="D22" s="94">
        <f>+'Ark1'!C39</f>
        <v>2020</v>
      </c>
      <c r="E22" s="94">
        <f>+'Ark1'!Q39</f>
        <v>2310</v>
      </c>
      <c r="F22" s="95"/>
      <c r="G22" s="309">
        <f>+'Ark1'!R39</f>
        <v>1488590.3599999996</v>
      </c>
      <c r="H22" s="95"/>
      <c r="I22" s="309">
        <f>+'Ark1'!S39</f>
        <v>1488590.3599999996</v>
      </c>
      <c r="J22" s="96">
        <f>100*G22/År!$B$29</f>
        <v>94.220841258438043</v>
      </c>
      <c r="K22" s="96"/>
      <c r="L22" s="107">
        <f>100*(G22*O22)/(År!$AB$29*1000)</f>
        <v>94.709742930485774</v>
      </c>
      <c r="M22" s="96">
        <f>+'Ark1'!U39</f>
        <v>60.770261665539735</v>
      </c>
      <c r="N22" s="96"/>
      <c r="O22" s="107">
        <f>+'Ark1'!W39</f>
        <v>81.53645110935382</v>
      </c>
      <c r="P22" s="107"/>
      <c r="Q22" s="5">
        <f>+'Ark1'!AA39</f>
        <v>10.312681009172637</v>
      </c>
      <c r="R22" s="5">
        <f>+'Ark1'!AB39</f>
        <v>3.7676930076179902</v>
      </c>
      <c r="S22" s="95">
        <f>+'Ark1'!AC39</f>
        <v>-3.8884062208368775</v>
      </c>
      <c r="T22" s="74"/>
      <c r="U22" s="263">
        <f>+'Ark1'!Z39</f>
        <v>44.521449137961639</v>
      </c>
      <c r="V22" s="74"/>
      <c r="W22" s="95">
        <f t="shared" si="0"/>
        <v>644.41141125541105</v>
      </c>
      <c r="X22" s="96">
        <f>+'Ark1'!T39</f>
        <v>16.026362766449733</v>
      </c>
      <c r="Y22" s="96">
        <f>+'Ark1'!V39</f>
        <v>88.338516911549391</v>
      </c>
      <c r="Z22" s="28"/>
      <c r="AL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</row>
    <row r="23" spans="1:53" ht="15.6">
      <c r="A23" s="28"/>
      <c r="B23" s="94">
        <f>+'Ark1'!F40</f>
        <v>173</v>
      </c>
      <c r="C23" s="2" t="str">
        <f>VLOOKUP(B23,RNR!$D$2:$E$4,2)</f>
        <v>Flådd gris</v>
      </c>
      <c r="D23" s="94">
        <f>+'Ark1'!C40</f>
        <v>2020</v>
      </c>
      <c r="E23" s="94">
        <f>+'Ark1'!Q40</f>
        <v>52</v>
      </c>
      <c r="F23" s="95"/>
      <c r="G23" s="309">
        <f>+'Ark1'!R40</f>
        <v>132</v>
      </c>
      <c r="H23" s="95"/>
      <c r="I23" s="309">
        <f>+'Ark1'!S40</f>
        <v>132</v>
      </c>
      <c r="J23" s="96">
        <f>100*G23/År!$B$29</f>
        <v>8.3549856161327183E-3</v>
      </c>
      <c r="K23" s="96"/>
      <c r="L23" s="107">
        <f>100*(G23*O23)/(År!$AB$29*1000)</f>
        <v>7.7883217015094408E-3</v>
      </c>
      <c r="M23" s="96">
        <f>+'Ark1'!U40</f>
        <v>49.242424242424242</v>
      </c>
      <c r="N23" s="96"/>
      <c r="O23" s="107">
        <f>+'Ark1'!W40</f>
        <v>75.614015151515076</v>
      </c>
      <c r="P23" s="107"/>
      <c r="Q23" s="5">
        <f>+'Ark1'!AA40</f>
        <v>21.732681466562163</v>
      </c>
      <c r="R23" s="5">
        <f>+'Ark1'!AB40</f>
        <v>22.122976268385163</v>
      </c>
      <c r="S23" s="95">
        <f>+'Ark1'!AC40</f>
        <v>25.028959243116045</v>
      </c>
      <c r="T23" s="74"/>
      <c r="U23" s="263">
        <f>+'Ark1'!Z40</f>
        <v>33.333333333333343</v>
      </c>
      <c r="V23" s="74"/>
      <c r="W23" s="95">
        <f t="shared" si="0"/>
        <v>2.5384615384615383</v>
      </c>
      <c r="X23" s="96">
        <f>+'Ark1'!T40</f>
        <v>14.022727272727275</v>
      </c>
      <c r="Y23" s="96">
        <f>+'Ark1'!V40</f>
        <v>81.922009914967717</v>
      </c>
      <c r="Z23" s="28"/>
      <c r="AL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</row>
    <row r="24" spans="1:53" ht="15.6">
      <c r="A24" s="28"/>
      <c r="B24" s="2">
        <f>+'Ark1'!F41</f>
        <v>176</v>
      </c>
      <c r="C24" s="2" t="str">
        <f>VLOOKUP(B24,RNR!$D$2:$E$4,2)</f>
        <v>VAK gris</v>
      </c>
      <c r="D24" s="2">
        <f>+'Ark1'!C41</f>
        <v>2020</v>
      </c>
      <c r="E24" s="2">
        <f>+'Ark1'!Q41</f>
        <v>182</v>
      </c>
      <c r="F24" s="18"/>
      <c r="G24" s="318">
        <f>+'Ark1'!R41</f>
        <v>20878</v>
      </c>
      <c r="H24" s="18"/>
      <c r="I24" s="318">
        <f>+'Ark1'!S41</f>
        <v>20878</v>
      </c>
      <c r="J24" s="5">
        <f>100*G24/År!$B$28</f>
        <v>1.3202129869423613</v>
      </c>
      <c r="K24" s="5"/>
      <c r="L24" s="50">
        <f>100*(G24*O24)/(År!$AB$28*1000)</f>
        <v>1.3409434742532991</v>
      </c>
      <c r="M24" s="5">
        <f>+'Ark1'!U41</f>
        <v>61.43409330395631</v>
      </c>
      <c r="N24" s="5"/>
      <c r="O24" s="50">
        <f>+'Ark1'!W41</f>
        <v>82.610159019063701</v>
      </c>
      <c r="P24" s="50"/>
      <c r="Q24" s="5">
        <f>+'Ark1'!AA41</f>
        <v>10.562242784768772</v>
      </c>
      <c r="R24" s="5">
        <f>+'Ark1'!AB41</f>
        <v>2.8621522544491698</v>
      </c>
      <c r="S24" s="18">
        <f>+'Ark1'!AC41</f>
        <v>-25.541241613791392</v>
      </c>
      <c r="T24" s="74"/>
      <c r="U24" s="263">
        <f>+'Ark1'!Z41</f>
        <v>8.525720854487977</v>
      </c>
      <c r="V24" s="74"/>
      <c r="W24" s="18">
        <f t="shared" si="0"/>
        <v>114.71428571428571</v>
      </c>
      <c r="X24" s="5">
        <f>+'Ark1'!T41</f>
        <v>16.382124724590479</v>
      </c>
      <c r="Y24" s="5">
        <f>+'Ark1'!V41</f>
        <v>89.501797420436517</v>
      </c>
      <c r="Z24" s="28"/>
      <c r="AL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</row>
    <row r="25" spans="1:53">
      <c r="A25" s="28"/>
      <c r="B25" s="28"/>
      <c r="C25" s="28"/>
      <c r="D25" s="28"/>
      <c r="E25" s="28"/>
      <c r="F25" s="28"/>
      <c r="G25" s="295"/>
      <c r="H25" s="28"/>
      <c r="I25" s="295"/>
      <c r="J25" s="381"/>
      <c r="K25" s="381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L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</row>
    <row r="26" spans="1:53" ht="15.6">
      <c r="A26" s="28"/>
      <c r="B26" s="2">
        <f>+'Ark1'!F42</f>
        <v>170</v>
      </c>
      <c r="C26" s="2" t="str">
        <f>VLOOKUP(B26,RNR!$D$2:$E$4,2)</f>
        <v>Slaktegris</v>
      </c>
      <c r="D26" s="2">
        <f>+'Ark1'!C42</f>
        <v>2019</v>
      </c>
      <c r="E26" s="2">
        <f>+'Ark1'!Q42</f>
        <v>2348</v>
      </c>
      <c r="F26" s="18"/>
      <c r="G26" s="318">
        <f>+'Ark1'!R42</f>
        <v>1539767</v>
      </c>
      <c r="H26" s="18"/>
      <c r="I26" s="318">
        <f>+'Ark1'!S42</f>
        <v>1520921</v>
      </c>
      <c r="J26" s="5">
        <f>100*G26/År!$B$28</f>
        <v>97.366624689399316</v>
      </c>
      <c r="K26" s="5"/>
      <c r="L26" s="50">
        <f>100*(G26*O26)/(År!$AB$28*1000)</f>
        <v>95.327905266356467</v>
      </c>
      <c r="M26" s="5">
        <f>+'Ark1'!U42</f>
        <v>60.809994075957903</v>
      </c>
      <c r="N26" s="5"/>
      <c r="O26" s="50">
        <f>+'Ark1'!W42</f>
        <v>79.630037924390876</v>
      </c>
      <c r="P26" s="50"/>
      <c r="Q26" s="5">
        <f>+'Ark1'!AA42</f>
        <v>9.3832436550217029</v>
      </c>
      <c r="R26" s="5">
        <f>+'Ark1'!AB42</f>
        <v>2.7108426545944955</v>
      </c>
      <c r="S26" s="18">
        <f>+'Ark1'!AC42</f>
        <v>-27.881899267527505</v>
      </c>
      <c r="T26" s="74"/>
      <c r="U26" s="263">
        <f>+'Ark1'!Z42</f>
        <v>61.34538537324152</v>
      </c>
      <c r="V26" s="74"/>
      <c r="W26" s="18">
        <f t="shared" si="0"/>
        <v>655.77810902896078</v>
      </c>
      <c r="X26" s="5">
        <f>+'Ark1'!T42</f>
        <v>15.842924286596604</v>
      </c>
      <c r="Y26" s="5">
        <f>+'Ark1'!V42</f>
        <v>86.646576009816059</v>
      </c>
      <c r="Z26" s="28"/>
      <c r="AL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1:53" ht="15.6">
      <c r="A27" s="28"/>
      <c r="B27" s="2">
        <f>+'Ark1'!F43</f>
        <v>173</v>
      </c>
      <c r="C27" s="2" t="str">
        <f>VLOOKUP(B27,RNR!$D$2:$E$4,2)</f>
        <v>Flådd gris</v>
      </c>
      <c r="D27" s="2">
        <f>+'Ark1'!C43</f>
        <v>2019</v>
      </c>
      <c r="E27" s="2">
        <f>+'Ark1'!Q43</f>
        <v>26</v>
      </c>
      <c r="F27" s="18"/>
      <c r="G27" s="318">
        <f>+'Ark1'!R43</f>
        <v>67</v>
      </c>
      <c r="H27" s="18"/>
      <c r="I27" s="318">
        <f>+'Ark1'!S43</f>
        <v>60</v>
      </c>
      <c r="J27" s="5">
        <f>100*G27/År!$B$28</f>
        <v>4.2367214352494595E-3</v>
      </c>
      <c r="K27" s="5"/>
      <c r="L27" s="50">
        <f>100*(G27*O27)/(År!$AB$28*1000)</f>
        <v>3.4099654659608984E-3</v>
      </c>
      <c r="M27" s="5">
        <f>+'Ark1'!U43</f>
        <v>59.733333333333348</v>
      </c>
      <c r="N27" s="5"/>
      <c r="O27" s="50">
        <f>+'Ark1'!W43</f>
        <v>65.461666666666687</v>
      </c>
      <c r="P27" s="50"/>
      <c r="Q27" s="5">
        <f>+'Ark1'!AA43</f>
        <v>21.312524421621671</v>
      </c>
      <c r="R27" s="5">
        <f>+'Ark1'!AB43</f>
        <v>1.0624918300337507</v>
      </c>
      <c r="S27" s="18">
        <f>+'Ark1'!AC43</f>
        <v>-28.646790099335639</v>
      </c>
      <c r="T27" s="74"/>
      <c r="U27" s="263">
        <f>+'Ark1'!Z43</f>
        <v>0</v>
      </c>
      <c r="V27" s="74"/>
      <c r="W27" s="18">
        <f t="shared" si="0"/>
        <v>2.5769230769230771</v>
      </c>
      <c r="X27" s="5">
        <f>+'Ark1'!T43</f>
        <v>14</v>
      </c>
      <c r="Y27" s="5">
        <f>+'Ark1'!V43</f>
        <v>79.723726977248091</v>
      </c>
      <c r="Z27" s="28"/>
      <c r="AL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</row>
    <row r="28" spans="1:53" ht="15.6">
      <c r="A28" s="28"/>
      <c r="B28" s="94">
        <f>+'Ark1'!F44</f>
        <v>176</v>
      </c>
      <c r="C28" s="2" t="str">
        <f>VLOOKUP(B28,RNR!$D$2:$E$4,2)</f>
        <v>VAK gris</v>
      </c>
      <c r="D28" s="94">
        <f>+'Ark1'!C44</f>
        <v>2019</v>
      </c>
      <c r="E28" s="94">
        <f>+'Ark1'!Q44</f>
        <v>166</v>
      </c>
      <c r="F28" s="95"/>
      <c r="G28" s="309">
        <f>+'Ark1'!R44</f>
        <v>20140</v>
      </c>
      <c r="H28" s="95"/>
      <c r="I28" s="309">
        <f>+'Ark1'!S44</f>
        <v>20128</v>
      </c>
      <c r="J28" s="96">
        <f>100*G28/År!$B$27</f>
        <v>1.3241480152901619</v>
      </c>
      <c r="K28" s="96"/>
      <c r="L28" s="107">
        <f>100*(G28*O28)/(År!$AB$27*1000)</f>
        <v>1.3063149192593093</v>
      </c>
      <c r="M28" s="96">
        <f>+'Ark1'!U44</f>
        <v>61.529511128775823</v>
      </c>
      <c r="N28" s="96"/>
      <c r="O28" s="107">
        <f>+'Ark1'!W44</f>
        <v>80.383710254371692</v>
      </c>
      <c r="P28" s="107"/>
      <c r="Q28" s="5">
        <f>+'Ark1'!AA48</f>
        <v>9.6015930803034433</v>
      </c>
      <c r="R28" s="5">
        <f>+'Ark1'!AB48</f>
        <v>2.7570746471584404</v>
      </c>
      <c r="S28" s="95">
        <f>+'Ark1'!AD44</f>
        <v>100</v>
      </c>
      <c r="T28" s="74"/>
      <c r="U28" s="95"/>
      <c r="V28" s="74"/>
      <c r="W28" s="95">
        <f t="shared" si="0"/>
        <v>121.32530120481928</v>
      </c>
      <c r="X28" s="96">
        <f>+'Ark1'!T44</f>
        <v>16.343396226415098</v>
      </c>
      <c r="Y28" s="96">
        <f>+'Ark1'!V44</f>
        <v>87.112352019662623</v>
      </c>
      <c r="Z28" s="28"/>
      <c r="AL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  <row r="29" spans="1:53">
      <c r="A29" s="28"/>
      <c r="B29" s="28"/>
      <c r="C29" s="28"/>
      <c r="D29" s="28"/>
      <c r="E29" s="28"/>
      <c r="F29" s="28"/>
      <c r="G29" s="295"/>
      <c r="H29" s="28"/>
      <c r="I29" s="295"/>
      <c r="J29" s="381"/>
      <c r="K29" s="381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L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</row>
    <row r="30" spans="1:53" ht="15.6">
      <c r="A30" s="28"/>
      <c r="B30" s="94">
        <f>+'Ark1'!F45</f>
        <v>170</v>
      </c>
      <c r="C30" s="2" t="str">
        <f>VLOOKUP(B30,RNR!$D$2:$E$4,2)</f>
        <v>Slaktegris</v>
      </c>
      <c r="D30" s="94">
        <f>+'Ark1'!C45</f>
        <v>2018</v>
      </c>
      <c r="E30" s="94">
        <f>+'Ark1'!Q45</f>
        <v>2578</v>
      </c>
      <c r="F30" s="95"/>
      <c r="G30" s="309">
        <f>+'Ark1'!R45</f>
        <v>1607941</v>
      </c>
      <c r="H30" s="95"/>
      <c r="I30" s="309">
        <f>+'Ark1'!S45</f>
        <v>1571720</v>
      </c>
      <c r="J30" s="96">
        <f>100*G30/År!$B$27</f>
        <v>105.71757119432365</v>
      </c>
      <c r="K30" s="96"/>
      <c r="L30" s="107">
        <f>100*(G30*O30)/(År!$AB$27*1000)</f>
        <v>102.8788347514497</v>
      </c>
      <c r="M30" s="96">
        <f>+'Ark1'!U45</f>
        <v>60.169549919833045</v>
      </c>
      <c r="N30" s="96"/>
      <c r="O30" s="107">
        <f>+'Ark1'!W45</f>
        <v>79.293128769755427</v>
      </c>
      <c r="P30" s="107"/>
      <c r="Q30" s="5">
        <f>+'Ark1'!AA49</f>
        <v>23.973339768695006</v>
      </c>
      <c r="R30" s="5">
        <f>+'Ark1'!AB49</f>
        <v>2.2381607044068983</v>
      </c>
      <c r="S30" s="95">
        <f>+'Ark1'!AD45</f>
        <v>100</v>
      </c>
      <c r="T30" s="74"/>
      <c r="U30" s="95"/>
      <c r="V30" s="74"/>
      <c r="W30" s="95">
        <f t="shared" si="0"/>
        <v>623.71644685802949</v>
      </c>
      <c r="X30" s="96">
        <f>+'Ark1'!T45</f>
        <v>15.35592101949014</v>
      </c>
      <c r="Y30" s="96">
        <f>+'Ark1'!V45</f>
        <v>86.537834805489638</v>
      </c>
      <c r="Z30" s="28"/>
      <c r="AL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1:53" ht="15.6">
      <c r="A31" s="28"/>
      <c r="B31" s="94">
        <f>+'Ark1'!F46</f>
        <v>173</v>
      </c>
      <c r="C31" s="2" t="str">
        <f>VLOOKUP(B31,RNR!$D$2:$E$4,2)</f>
        <v>Flådd gris</v>
      </c>
      <c r="D31" s="94">
        <f>+'Ark1'!C46</f>
        <v>2018</v>
      </c>
      <c r="E31" s="94">
        <f>+'Ark1'!Q46</f>
        <v>60</v>
      </c>
      <c r="F31" s="95"/>
      <c r="G31" s="309">
        <f>+'Ark1'!R46</f>
        <v>281</v>
      </c>
      <c r="H31" s="95"/>
      <c r="I31" s="309">
        <f>+'Ark1'!S46</f>
        <v>235</v>
      </c>
      <c r="J31" s="96">
        <f>100*G31/År!$B$27</f>
        <v>1.8474954930314574E-2</v>
      </c>
      <c r="K31" s="96"/>
      <c r="L31" s="107">
        <f>100*(G31*O31)/(År!$AB$27*1000)</f>
        <v>1.7012197170740324E-2</v>
      </c>
      <c r="M31" s="96">
        <f>+'Ark1'!U46</f>
        <v>59.314893617021291</v>
      </c>
      <c r="N31" s="96"/>
      <c r="O31" s="107">
        <f>+'Ark1'!W46</f>
        <v>75.029787234042502</v>
      </c>
      <c r="P31" s="107"/>
      <c r="Q31" s="5">
        <f>+'Ark1'!AA50</f>
        <v>11.238257488734618</v>
      </c>
      <c r="R31" s="5">
        <f>+'Ark1'!AB50</f>
        <v>2.8578865044016646</v>
      </c>
      <c r="S31" s="95">
        <f>+'Ark1'!AD46</f>
        <v>100</v>
      </c>
      <c r="T31" s="74"/>
      <c r="U31" s="95"/>
      <c r="V31" s="74"/>
      <c r="W31" s="95">
        <f t="shared" si="0"/>
        <v>4.6833333333333336</v>
      </c>
      <c r="X31" s="96">
        <f>+'Ark1'!T46</f>
        <v>14</v>
      </c>
      <c r="Y31" s="96">
        <f>+'Ark1'!V46</f>
        <v>96.695327447500063</v>
      </c>
      <c r="Z31" s="28"/>
      <c r="AL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</row>
    <row r="32" spans="1:53" ht="15.6">
      <c r="A32" s="28"/>
      <c r="B32" s="2">
        <f>+'Ark1'!F47</f>
        <v>176</v>
      </c>
      <c r="C32" s="2" t="str">
        <f>VLOOKUP(B32,RNR!$D$2:$E$4,2)</f>
        <v>VAK gris</v>
      </c>
      <c r="D32" s="2">
        <f>+'Ark1'!C47</f>
        <v>2018</v>
      </c>
      <c r="E32" s="2">
        <f>+'Ark1'!Q47</f>
        <v>172</v>
      </c>
      <c r="F32" s="18"/>
      <c r="G32" s="318">
        <f>+'Ark1'!R47</f>
        <v>25037</v>
      </c>
      <c r="H32" s="18"/>
      <c r="I32" s="318">
        <f>+'Ark1'!S47</f>
        <v>25007</v>
      </c>
      <c r="J32" s="5">
        <f>100*G32/År!$B$23</f>
        <v>1.6735643739407371</v>
      </c>
      <c r="K32" s="5"/>
      <c r="L32" s="50">
        <f>+'Ark1'!AF47</f>
        <v>558</v>
      </c>
      <c r="M32" s="5">
        <f>+'Ark1'!U47</f>
        <v>60.914184028472015</v>
      </c>
      <c r="N32" s="5"/>
      <c r="O32" s="50">
        <f>+'Ark1'!W47</f>
        <v>80.42007437917411</v>
      </c>
      <c r="P32" s="50"/>
      <c r="Q32" s="5">
        <f>+'Ark1'!AA51</f>
        <v>9.9885300065818043</v>
      </c>
      <c r="R32" s="5">
        <f>+'Ark1'!AB51</f>
        <v>2.8503106103234219</v>
      </c>
      <c r="S32" s="18">
        <f>+'Ark1'!AD47</f>
        <v>100</v>
      </c>
      <c r="T32" s="74"/>
      <c r="U32" s="18"/>
      <c r="V32" s="74"/>
      <c r="W32" s="18">
        <f t="shared" si="0"/>
        <v>145.56395348837211</v>
      </c>
      <c r="X32" s="5">
        <f>+'Ark1'!T47</f>
        <v>16.01385948795782</v>
      </c>
      <c r="Y32" s="5">
        <f>+'Ark1'!V47</f>
        <v>87.173498246057989</v>
      </c>
      <c r="Z32" s="28"/>
      <c r="AL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1:53">
      <c r="A33" s="28"/>
      <c r="B33" s="28"/>
      <c r="C33" s="28"/>
      <c r="D33" s="28"/>
      <c r="E33" s="28"/>
      <c r="F33" s="28"/>
      <c r="G33" s="295"/>
      <c r="H33" s="28"/>
      <c r="I33" s="295"/>
      <c r="J33" s="381"/>
      <c r="K33" s="381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L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</row>
    <row r="34" spans="1:53" ht="15.6">
      <c r="A34" s="28"/>
      <c r="B34" s="2">
        <f>+'Ark1'!F48</f>
        <v>170</v>
      </c>
      <c r="C34" s="2" t="str">
        <f>VLOOKUP(B34,RNR!$D$2:$E$4,2)</f>
        <v>Slaktegris</v>
      </c>
      <c r="D34" s="2">
        <f>+'Ark1'!C48</f>
        <v>2017</v>
      </c>
      <c r="E34" s="2">
        <f>+'Ark1'!Q48</f>
        <v>2711</v>
      </c>
      <c r="F34" s="18"/>
      <c r="G34" s="318">
        <f>+'Ark1'!R48</f>
        <v>1544934</v>
      </c>
      <c r="H34" s="18"/>
      <c r="I34" s="318">
        <f>+'Ark1'!S48</f>
        <v>1539241</v>
      </c>
      <c r="J34" s="5">
        <f>100*G34/År!$B$23</f>
        <v>103.26902194710863</v>
      </c>
      <c r="K34" s="5"/>
      <c r="L34" s="50">
        <f>+'Ark1'!AF48</f>
        <v>30634</v>
      </c>
      <c r="M34" s="5">
        <f>+'Ark1'!U48</f>
        <v>60.010421370012885</v>
      </c>
      <c r="N34" s="5"/>
      <c r="O34" s="50">
        <f>+'Ark1'!W48</f>
        <v>81.103708808432003</v>
      </c>
      <c r="P34" s="50"/>
      <c r="Q34" s="5">
        <f>+'Ark1'!AA52</f>
        <v>20.793327749906705</v>
      </c>
      <c r="R34" s="5">
        <f>+'Ark1'!AB52</f>
        <v>3.1566751629097274</v>
      </c>
      <c r="S34" s="18">
        <f>+'Ark1'!AD48</f>
        <v>100</v>
      </c>
      <c r="T34" s="74"/>
      <c r="U34" s="18"/>
      <c r="V34" s="74"/>
      <c r="W34" s="18">
        <f t="shared" si="0"/>
        <v>569.87606049428257</v>
      </c>
      <c r="X34" s="5">
        <f>+'Ark1'!T48</f>
        <v>15.556929292772377</v>
      </c>
      <c r="Y34" s="5">
        <f>+'Ark1'!V48</f>
        <v>87.989994481974549</v>
      </c>
      <c r="Z34" s="28"/>
      <c r="AL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1:53" ht="15.6">
      <c r="A35" s="28"/>
      <c r="B35" s="2">
        <f>+'Ark1'!F49</f>
        <v>173</v>
      </c>
      <c r="C35" s="2" t="str">
        <f>VLOOKUP(B35,RNR!$D$2:$E$4,2)</f>
        <v>Flådd gris</v>
      </c>
      <c r="D35" s="2">
        <f>+'Ark1'!C49</f>
        <v>2017</v>
      </c>
      <c r="E35" s="2">
        <f>+'Ark1'!Q49</f>
        <v>65</v>
      </c>
      <c r="F35" s="18"/>
      <c r="G35" s="318">
        <f>+'Ark1'!R49</f>
        <v>304</v>
      </c>
      <c r="H35" s="18"/>
      <c r="I35" s="318">
        <f>+'Ark1'!S49</f>
        <v>209</v>
      </c>
      <c r="J35" s="5">
        <f>100*G35/År!$B$23</f>
        <v>2.0320468493748616E-2</v>
      </c>
      <c r="K35" s="5"/>
      <c r="L35" s="50">
        <f>+'Ark1'!AF49</f>
        <v>0</v>
      </c>
      <c r="M35" s="5">
        <f>+'Ark1'!U49</f>
        <v>59.985645933014354</v>
      </c>
      <c r="N35" s="5"/>
      <c r="O35" s="50">
        <f>+'Ark1'!W49</f>
        <v>73.094258373205776</v>
      </c>
      <c r="P35" s="50"/>
      <c r="Q35" s="5">
        <f>+'Ark1'!AA53</f>
        <v>10.966706462807233</v>
      </c>
      <c r="R35" s="5">
        <f>+'Ark1'!AB53</f>
        <v>2.8188426199963961</v>
      </c>
      <c r="S35" s="18">
        <f>+'Ark1'!AD49</f>
        <v>100</v>
      </c>
      <c r="T35" s="74"/>
      <c r="U35" s="18"/>
      <c r="V35" s="74"/>
      <c r="W35" s="18">
        <f t="shared" si="0"/>
        <v>4.6769230769230772</v>
      </c>
      <c r="X35" s="5">
        <f>+'Ark1'!T49</f>
        <v>14.131578947368419</v>
      </c>
      <c r="Y35" s="5">
        <f>+'Ark1'!V49</f>
        <v>108.36620755078879</v>
      </c>
      <c r="Z35" s="28"/>
      <c r="AL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</row>
    <row r="36" spans="1:53" ht="15.6">
      <c r="A36" s="28"/>
      <c r="B36" s="94">
        <f>+'Ark1'!F50</f>
        <v>176</v>
      </c>
      <c r="C36" s="2" t="str">
        <f>VLOOKUP(B36,RNR!$D$2:$E$4,2)</f>
        <v>VAK gris</v>
      </c>
      <c r="D36" s="94">
        <f>+'Ark1'!C50</f>
        <v>2017</v>
      </c>
      <c r="E36" s="94">
        <f>+'Ark1'!Q50</f>
        <v>183</v>
      </c>
      <c r="F36" s="95"/>
      <c r="G36" s="309">
        <f>+'Ark1'!R50</f>
        <v>34657</v>
      </c>
      <c r="H36" s="95"/>
      <c r="I36" s="309">
        <f>+'Ark1'!S50</f>
        <v>34628</v>
      </c>
      <c r="J36" s="96">
        <f>100*G36/År!$B$22</f>
        <v>2.3400242935262949</v>
      </c>
      <c r="K36" s="96"/>
      <c r="L36" s="107">
        <f>+'Ark1'!AF50</f>
        <v>1090</v>
      </c>
      <c r="M36" s="96">
        <f>+'Ark1'!U50</f>
        <v>60.529571445073358</v>
      </c>
      <c r="N36" s="96"/>
      <c r="O36" s="107">
        <f>+'Ark1'!W50</f>
        <v>81.690374841169458</v>
      </c>
      <c r="P36" s="107"/>
      <c r="Q36" s="5">
        <f>+'Ark1'!AA54</f>
        <v>9.4930267035681766</v>
      </c>
      <c r="R36" s="5">
        <f>+'Ark1'!AB54</f>
        <v>2.8559777619020568</v>
      </c>
      <c r="S36" s="95">
        <f>+'Ark1'!AD50</f>
        <v>100</v>
      </c>
      <c r="T36" s="74"/>
      <c r="U36" s="95"/>
      <c r="V36" s="74"/>
      <c r="W36" s="95">
        <f t="shared" si="0"/>
        <v>189.38251366120218</v>
      </c>
      <c r="X36" s="96">
        <f>+'Ark1'!T50</f>
        <v>15.833366996566347</v>
      </c>
      <c r="Y36" s="96">
        <f>+'Ark1'!V50</f>
        <v>88.537945670125652</v>
      </c>
      <c r="Z36" s="28"/>
      <c r="AL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</row>
    <row r="37" spans="1:53">
      <c r="A37" s="28"/>
      <c r="B37" s="28"/>
      <c r="C37" s="28"/>
      <c r="D37" s="28"/>
      <c r="E37" s="28"/>
      <c r="F37" s="28"/>
      <c r="G37" s="295"/>
      <c r="H37" s="28"/>
      <c r="I37" s="295"/>
      <c r="J37" s="381"/>
      <c r="K37" s="381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L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</row>
    <row r="38" spans="1:53" ht="15.6">
      <c r="A38" s="28"/>
      <c r="B38" s="94">
        <f>+'Ark1'!F51</f>
        <v>170</v>
      </c>
      <c r="C38" s="2" t="str">
        <f>VLOOKUP(B38,RNR!$D$2:$E$4,2)</f>
        <v>Slaktegris</v>
      </c>
      <c r="D38" s="94">
        <f>+'Ark1'!C51</f>
        <v>2016</v>
      </c>
      <c r="E38" s="94">
        <f>+'Ark1'!Q51</f>
        <v>2619</v>
      </c>
      <c r="F38" s="95"/>
      <c r="G38" s="309">
        <f>+'Ark1'!R51</f>
        <v>1534265.5</v>
      </c>
      <c r="H38" s="95"/>
      <c r="I38" s="309">
        <f>+'Ark1'!S51</f>
        <v>1524979.5</v>
      </c>
      <c r="J38" s="96">
        <f>100*G38/År!$B$22</f>
        <v>103.5928829015572</v>
      </c>
      <c r="K38" s="96"/>
      <c r="L38" s="107">
        <f>+'Ark1'!AF51</f>
        <v>28998</v>
      </c>
      <c r="M38" s="96">
        <f>+'Ark1'!U51</f>
        <v>60.183066067445523</v>
      </c>
      <c r="N38" s="96"/>
      <c r="O38" s="107">
        <f>+'Ark1'!W51</f>
        <v>81.328384020899506</v>
      </c>
      <c r="P38" s="107"/>
      <c r="Q38" s="5">
        <f>+'Ark1'!AA55</f>
        <v>15.448019920963308</v>
      </c>
      <c r="R38" s="5">
        <f>+'Ark1'!AB55</f>
        <v>2.9026960820334442</v>
      </c>
      <c r="S38" s="95">
        <f>+'Ark1'!AD51</f>
        <v>100</v>
      </c>
      <c r="T38" s="74"/>
      <c r="U38" s="95"/>
      <c r="V38" s="74"/>
      <c r="W38" s="95">
        <f t="shared" si="0"/>
        <v>585.82111492936235</v>
      </c>
      <c r="X38" s="96">
        <f>+'Ark1'!T51</f>
        <v>15.586137145102979</v>
      </c>
      <c r="Y38" s="96">
        <f>+'Ark1'!V51</f>
        <v>88.300050206490141</v>
      </c>
      <c r="Z38" s="28"/>
      <c r="AL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</row>
    <row r="39" spans="1:53" ht="15.6">
      <c r="A39" s="28"/>
      <c r="B39" s="94">
        <f>+'Ark1'!F52</f>
        <v>173</v>
      </c>
      <c r="C39" s="2" t="str">
        <f>VLOOKUP(B39,RNR!$D$2:$E$4,2)</f>
        <v>Flådd gris</v>
      </c>
      <c r="D39" s="94">
        <f>+'Ark1'!C52</f>
        <v>2016</v>
      </c>
      <c r="E39" s="94">
        <f>+'Ark1'!Q52</f>
        <v>65</v>
      </c>
      <c r="F39" s="95"/>
      <c r="G39" s="309">
        <f>+'Ark1'!R52</f>
        <v>250</v>
      </c>
      <c r="H39" s="95"/>
      <c r="I39" s="309">
        <f>+'Ark1'!S52</f>
        <v>196</v>
      </c>
      <c r="J39" s="96">
        <f>100*G39/År!$B$22</f>
        <v>1.6879882083895716E-2</v>
      </c>
      <c r="K39" s="96"/>
      <c r="L39" s="107">
        <f>+'Ark1'!AF52</f>
        <v>3</v>
      </c>
      <c r="M39" s="96">
        <f>+'Ark1'!U52</f>
        <v>60.122448979591809</v>
      </c>
      <c r="N39" s="96"/>
      <c r="O39" s="107">
        <f>+'Ark1'!W52</f>
        <v>69.904591836734681</v>
      </c>
      <c r="P39" s="107"/>
      <c r="Q39" s="5">
        <f>+'Ark1'!AA56</f>
        <v>10.094603949143677</v>
      </c>
      <c r="R39" s="5">
        <f>+'Ark1'!AB56</f>
        <v>2.7765046465016794</v>
      </c>
      <c r="S39" s="95">
        <f>+'Ark1'!AD52</f>
        <v>100</v>
      </c>
      <c r="T39" s="74"/>
      <c r="U39" s="95"/>
      <c r="V39" s="74"/>
      <c r="W39" s="95">
        <f t="shared" si="0"/>
        <v>3.8461538461538463</v>
      </c>
      <c r="X39" s="96">
        <f>+'Ark1'!T52</f>
        <v>14.456</v>
      </c>
      <c r="Y39" s="96">
        <f>+'Ark1'!V52</f>
        <v>95.269418710062496</v>
      </c>
      <c r="Z39" s="28"/>
      <c r="AL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1:53" ht="15.6">
      <c r="A40" s="28"/>
      <c r="B40" s="2">
        <f>+'Ark1'!F53</f>
        <v>176</v>
      </c>
      <c r="C40" s="2" t="str">
        <f>VLOOKUP(B40,RNR!$D$2:$E$4,2)</f>
        <v>VAK gris</v>
      </c>
      <c r="D40" s="2">
        <f>+'Ark1'!C53</f>
        <v>2016</v>
      </c>
      <c r="E40" s="2">
        <f>+'Ark1'!Q53</f>
        <v>201</v>
      </c>
      <c r="F40" s="18"/>
      <c r="G40" s="318">
        <f>+'Ark1'!R53</f>
        <v>46896</v>
      </c>
      <c r="H40" s="18"/>
      <c r="I40" s="318">
        <f>+'Ark1'!S53</f>
        <v>46857</v>
      </c>
      <c r="J40" s="5">
        <f>+'Ark1'!AE53</f>
        <v>100</v>
      </c>
      <c r="K40" s="5"/>
      <c r="L40" s="50">
        <f>+'Ark1'!AF53</f>
        <v>1312</v>
      </c>
      <c r="M40" s="5">
        <f>+'Ark1'!U53</f>
        <v>60.557782188360321</v>
      </c>
      <c r="N40" s="5"/>
      <c r="O40" s="50">
        <f>+'Ark1'!W53</f>
        <v>81.532264122756132</v>
      </c>
      <c r="P40" s="50"/>
      <c r="Q40" s="5">
        <f>+'Ark1'!AA57</f>
        <v>9.1949904599742585</v>
      </c>
      <c r="R40" s="5">
        <f>+'Ark1'!AB57</f>
        <v>2.8357881453891838</v>
      </c>
      <c r="S40" s="18">
        <f>+'Ark1'!AD53</f>
        <v>100</v>
      </c>
      <c r="T40" s="74"/>
      <c r="U40" s="18"/>
      <c r="V40" s="74"/>
      <c r="W40" s="18">
        <f t="shared" si="0"/>
        <v>233.31343283582089</v>
      </c>
      <c r="X40" s="5">
        <f>+'Ark1'!T53</f>
        <v>15.855872569089049</v>
      </c>
      <c r="Y40" s="5">
        <f>+'Ark1'!V53</f>
        <v>88.365703900141696</v>
      </c>
      <c r="Z40" s="28"/>
      <c r="AL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1:53">
      <c r="A41" s="28"/>
      <c r="B41" s="28"/>
      <c r="C41" s="28"/>
      <c r="D41" s="28"/>
      <c r="E41" s="28"/>
      <c r="F41" s="28"/>
      <c r="G41" s="295"/>
      <c r="H41" s="28"/>
      <c r="I41" s="295"/>
      <c r="J41" s="381"/>
      <c r="K41" s="381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L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</row>
    <row r="42" spans="1:53" ht="15.6">
      <c r="A42" s="28"/>
      <c r="B42" s="2">
        <f>+'Ark1'!F54</f>
        <v>170</v>
      </c>
      <c r="C42" s="2" t="str">
        <f>VLOOKUP(B42,RNR!$D$2:$E$4,2)</f>
        <v>Slaktegris</v>
      </c>
      <c r="D42" s="2">
        <f>+'Ark1'!C54</f>
        <v>2015</v>
      </c>
      <c r="E42" s="2">
        <f>+'Ark1'!Q54</f>
        <v>2406</v>
      </c>
      <c r="F42" s="18"/>
      <c r="G42" s="318">
        <f>+'Ark1'!R54</f>
        <v>1482903</v>
      </c>
      <c r="H42" s="18"/>
      <c r="I42" s="318">
        <f>+'Ark1'!S54</f>
        <v>1475795</v>
      </c>
      <c r="J42" s="5">
        <f>+'Ark1'!AE54</f>
        <v>100</v>
      </c>
      <c r="K42" s="5"/>
      <c r="L42" s="50">
        <f>+'Ark1'!AF54</f>
        <v>351</v>
      </c>
      <c r="M42" s="5">
        <f>+'Ark1'!U54</f>
        <v>60.543728634397041</v>
      </c>
      <c r="N42" s="5"/>
      <c r="O42" s="50">
        <f>+'Ark1'!W54</f>
        <v>81.499843582610495</v>
      </c>
      <c r="P42" s="50"/>
      <c r="Q42" s="5">
        <f>+'Ark1'!AA58</f>
        <v>15.801067202327227</v>
      </c>
      <c r="R42" s="5">
        <f>+'Ark1'!AB58</f>
        <v>0</v>
      </c>
      <c r="S42" s="18">
        <f>+'Ark1'!AD54</f>
        <v>100</v>
      </c>
      <c r="T42" s="74"/>
      <c r="U42" s="18"/>
      <c r="V42" s="74"/>
      <c r="W42" s="18">
        <f t="shared" si="0"/>
        <v>616.33541147132166</v>
      </c>
      <c r="X42" s="5">
        <f>+'Ark1'!T54</f>
        <v>15.768441361302797</v>
      </c>
      <c r="Y42" s="5">
        <f>+'Ark1'!V54</f>
        <v>88.449836162088047</v>
      </c>
      <c r="Z42" s="28"/>
      <c r="AL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</row>
    <row r="43" spans="1:53" ht="15.6">
      <c r="A43" s="28"/>
      <c r="B43" s="2">
        <f>+'Ark1'!F55</f>
        <v>173</v>
      </c>
      <c r="C43" s="2" t="str">
        <f>VLOOKUP(B43,RNR!$D$2:$E$4,2)</f>
        <v>Flådd gris</v>
      </c>
      <c r="D43" s="2">
        <f>+'Ark1'!C55</f>
        <v>2015</v>
      </c>
      <c r="E43" s="2">
        <f>+'Ark1'!Q55</f>
        <v>45</v>
      </c>
      <c r="F43" s="18"/>
      <c r="G43" s="318">
        <f>+'Ark1'!R55</f>
        <v>124</v>
      </c>
      <c r="H43" s="18"/>
      <c r="I43" s="318">
        <f>+'Ark1'!S55</f>
        <v>101</v>
      </c>
      <c r="J43" s="5">
        <f>+'Ark1'!AE55</f>
        <v>100</v>
      </c>
      <c r="K43" s="5"/>
      <c r="L43" s="50">
        <f>+'Ark1'!AF55</f>
        <v>0</v>
      </c>
      <c r="M43" s="5">
        <f>+'Ark1'!U55</f>
        <v>60.009900990099005</v>
      </c>
      <c r="N43" s="5"/>
      <c r="O43" s="50">
        <f>+'Ark1'!W55</f>
        <v>67.012871287128746</v>
      </c>
      <c r="P43" s="50"/>
      <c r="Q43" s="5">
        <f>+'Ark1'!AA59</f>
        <v>10.455481509258821</v>
      </c>
      <c r="R43" s="5">
        <f>+'Ark1'!AB59</f>
        <v>2.7743856953543089</v>
      </c>
      <c r="S43" s="18">
        <f>+'Ark1'!AD55</f>
        <v>100</v>
      </c>
      <c r="T43" s="74"/>
      <c r="U43" s="18"/>
      <c r="V43" s="74"/>
      <c r="W43" s="18">
        <f t="shared" si="0"/>
        <v>2.7555555555555555</v>
      </c>
      <c r="X43" s="5">
        <f>+'Ark1'!T55</f>
        <v>14.258064516129028</v>
      </c>
      <c r="Y43" s="5">
        <f>+'Ark1'!V55</f>
        <v>88.999495832573473</v>
      </c>
      <c r="Z43" s="28"/>
      <c r="AL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</row>
    <row r="44" spans="1:53" ht="15.6">
      <c r="A44" s="28"/>
      <c r="B44" s="94">
        <f>+'Ark1'!F56</f>
        <v>176</v>
      </c>
      <c r="C44" s="2" t="str">
        <f>VLOOKUP(B44,RNR!$D$2:$E$4,2)</f>
        <v>VAK gris</v>
      </c>
      <c r="D44" s="94">
        <f>+'Ark1'!C56</f>
        <v>2015</v>
      </c>
      <c r="E44" s="94">
        <f>+'Ark1'!Q56</f>
        <v>181</v>
      </c>
      <c r="F44" s="95"/>
      <c r="G44" s="309">
        <f>+'Ark1'!R56</f>
        <v>37951</v>
      </c>
      <c r="H44" s="95"/>
      <c r="I44" s="309">
        <f>+'Ark1'!S56</f>
        <v>37910</v>
      </c>
      <c r="J44" s="96">
        <f>+'Ark1'!AE56</f>
        <v>100</v>
      </c>
      <c r="K44" s="96"/>
      <c r="L44" s="107">
        <f>+'Ark1'!AF56</f>
        <v>2</v>
      </c>
      <c r="M44" s="96">
        <f>+'Ark1'!U56</f>
        <v>60.576892640464237</v>
      </c>
      <c r="N44" s="96"/>
      <c r="O44" s="107">
        <f>+'Ark1'!W56</f>
        <v>80.788567660248574</v>
      </c>
      <c r="P44" s="107"/>
      <c r="Q44" s="5">
        <f>+'Ark1'!AA60</f>
        <v>9.2560861410595017</v>
      </c>
      <c r="R44" s="5">
        <f>+'Ark1'!AB60</f>
        <v>3.0411829795387786</v>
      </c>
      <c r="S44" s="95">
        <f>+'Ark1'!AD56</f>
        <v>100</v>
      </c>
      <c r="T44" s="74"/>
      <c r="U44" s="95"/>
      <c r="V44" s="74"/>
      <c r="W44" s="95">
        <f t="shared" si="0"/>
        <v>209.67403314917127</v>
      </c>
      <c r="X44" s="96">
        <f>+'Ark1'!T56</f>
        <v>15.866880978103348</v>
      </c>
      <c r="Y44" s="96">
        <f>+'Ark1'!V56</f>
        <v>87.567892593879691</v>
      </c>
      <c r="Z44" s="28"/>
      <c r="AL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>
      <c r="A45" s="28"/>
      <c r="B45" s="28"/>
      <c r="C45" s="28"/>
      <c r="D45" s="28"/>
      <c r="E45" s="28"/>
      <c r="F45" s="28"/>
      <c r="G45" s="295"/>
      <c r="H45" s="28"/>
      <c r="I45" s="295"/>
      <c r="J45" s="381"/>
      <c r="K45" s="381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L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</row>
    <row r="46" spans="1:53" ht="15.6">
      <c r="A46" s="28"/>
      <c r="B46" s="94">
        <f>+'Ark1'!F57</f>
        <v>170</v>
      </c>
      <c r="C46" s="2" t="str">
        <f>VLOOKUP(B46,RNR!$D$2:$E$4,2)</f>
        <v>Slaktegris</v>
      </c>
      <c r="D46" s="94">
        <f>+'Ark1'!C57</f>
        <v>2014</v>
      </c>
      <c r="E46" s="94">
        <f>+'Ark1'!Q57</f>
        <v>2358</v>
      </c>
      <c r="F46" s="95"/>
      <c r="G46" s="309">
        <f>+'Ark1'!R57</f>
        <v>1492144</v>
      </c>
      <c r="H46" s="95"/>
      <c r="I46" s="309">
        <f>+'Ark1'!S57</f>
        <v>1492091</v>
      </c>
      <c r="J46" s="96">
        <f>+'Ark1'!AE57</f>
        <v>100</v>
      </c>
      <c r="K46" s="96"/>
      <c r="L46" s="107">
        <f>+'Ark1'!AF57</f>
        <v>0</v>
      </c>
      <c r="M46" s="96">
        <f>+'Ark1'!U57</f>
        <v>60.933119360682419</v>
      </c>
      <c r="N46" s="96"/>
      <c r="O46" s="107">
        <f>+'Ark1'!W57</f>
        <v>78.487222294083892</v>
      </c>
      <c r="P46" s="107"/>
      <c r="Q46" s="5">
        <f>+'Ark1'!AA61</f>
        <v>14.041204824327869</v>
      </c>
      <c r="R46" s="5">
        <f>+'Ark1'!AB61</f>
        <v>2.1036997099179153</v>
      </c>
      <c r="S46" s="95">
        <f>+'Ark1'!AD57</f>
        <v>100</v>
      </c>
      <c r="T46" s="74"/>
      <c r="U46" s="95"/>
      <c r="V46" s="74"/>
      <c r="W46" s="95">
        <f t="shared" si="0"/>
        <v>632.80067854113656</v>
      </c>
      <c r="X46" s="96">
        <f>+'Ark1'!T57</f>
        <v>16.005887501474383</v>
      </c>
      <c r="Y46" s="96">
        <f>+'Ark1'!V57</f>
        <v>85.036230464170842</v>
      </c>
      <c r="Z46" s="28"/>
      <c r="AL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</row>
    <row r="47" spans="1:53" ht="15.6">
      <c r="A47" s="28"/>
      <c r="B47" s="94">
        <f>+'Ark1'!F58</f>
        <v>173</v>
      </c>
      <c r="C47" s="2" t="str">
        <f>VLOOKUP(B47,RNR!$D$2:$E$4,2)</f>
        <v>Flådd gris</v>
      </c>
      <c r="D47" s="94">
        <f>+'Ark1'!C58</f>
        <v>2014</v>
      </c>
      <c r="E47" s="94">
        <f>+'Ark1'!Q58</f>
        <v>40</v>
      </c>
      <c r="F47" s="95"/>
      <c r="G47" s="309">
        <f>+'Ark1'!R58</f>
        <v>86</v>
      </c>
      <c r="H47" s="95"/>
      <c r="I47" s="309">
        <f>+'Ark1'!S58</f>
        <v>58</v>
      </c>
      <c r="J47" s="96">
        <f>+'Ark1'!AE58</f>
        <v>100</v>
      </c>
      <c r="K47" s="96"/>
      <c r="L47" s="107">
        <f>+'Ark1'!AF58</f>
        <v>0</v>
      </c>
      <c r="M47" s="96">
        <f>+'Ark1'!U58</f>
        <v>68.827586206896555</v>
      </c>
      <c r="N47" s="96"/>
      <c r="O47" s="107">
        <f>+'Ark1'!W58</f>
        <v>66.4844827586207</v>
      </c>
      <c r="P47" s="107"/>
      <c r="Q47" s="5">
        <f>+'Ark1'!AA62</f>
        <v>10.715138444520989</v>
      </c>
      <c r="R47" s="5">
        <f>+'Ark1'!AB62</f>
        <v>2.9618922229573941</v>
      </c>
      <c r="S47" s="95">
        <f>+'Ark1'!AD58</f>
        <v>100</v>
      </c>
      <c r="T47" s="74"/>
      <c r="U47" s="95"/>
      <c r="V47" s="74"/>
      <c r="W47" s="95">
        <f t="shared" si="0"/>
        <v>2.15</v>
      </c>
      <c r="X47" s="96">
        <f>+'Ark1'!T58</f>
        <v>14.418604651162797</v>
      </c>
      <c r="Y47" s="96">
        <f>+'Ark1'!V58</f>
        <v>103.4987110994882</v>
      </c>
      <c r="Z47" s="28"/>
      <c r="AL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</row>
    <row r="48" spans="1:53" ht="15.6">
      <c r="A48" s="28"/>
      <c r="B48" s="2">
        <f>+'Ark1'!F59</f>
        <v>176</v>
      </c>
      <c r="C48" s="2" t="str">
        <f>VLOOKUP(B48,RNR!$D$2:$E$4,2)</f>
        <v>VAK gris</v>
      </c>
      <c r="D48" s="2">
        <f>+'Ark1'!C59</f>
        <v>2014</v>
      </c>
      <c r="E48" s="2">
        <f>+'Ark1'!Q59</f>
        <v>112</v>
      </c>
      <c r="F48" s="18"/>
      <c r="G48" s="318">
        <f>+'Ark1'!R59</f>
        <v>10629</v>
      </c>
      <c r="H48" s="18"/>
      <c r="I48" s="318">
        <f>+'Ark1'!S59</f>
        <v>10629</v>
      </c>
      <c r="J48" s="5">
        <f>+'Ark1'!AE59</f>
        <v>100</v>
      </c>
      <c r="K48" s="5"/>
      <c r="L48" s="50">
        <f>+'Ark1'!AF59</f>
        <v>0</v>
      </c>
      <c r="M48" s="5">
        <f>+'Ark1'!U59</f>
        <v>60.545018346034446</v>
      </c>
      <c r="N48" s="5"/>
      <c r="O48" s="50">
        <f>+'Ark1'!W59</f>
        <v>77.23440587073118</v>
      </c>
      <c r="P48" s="50"/>
      <c r="Q48" s="5">
        <f>+'Ark1'!AA63</f>
        <v>9.0889536746249728</v>
      </c>
      <c r="R48" s="5">
        <f>+'Ark1'!AB63</f>
        <v>3.1467622195452556</v>
      </c>
      <c r="S48" s="18">
        <f>+'Ark1'!AD59</f>
        <v>100</v>
      </c>
      <c r="T48" s="74"/>
      <c r="U48" s="18"/>
      <c r="V48" s="74"/>
      <c r="W48" s="18">
        <f t="shared" si="0"/>
        <v>94.901785714285708</v>
      </c>
      <c r="X48" s="5">
        <f>+'Ark1'!T59</f>
        <v>15.869602032176122</v>
      </c>
      <c r="Y48" s="5">
        <f>+'Ark1'!V59</f>
        <v>83.677579491582406</v>
      </c>
      <c r="Z48" s="28"/>
      <c r="AL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</row>
    <row r="49" spans="1:85" ht="15.6">
      <c r="A49" s="28"/>
      <c r="B49" s="2">
        <f>+'Ark1'!F60</f>
        <v>170</v>
      </c>
      <c r="C49" s="2" t="str">
        <f>VLOOKUP(B49,RNR!$D$2:$E$4,2)</f>
        <v>Slaktegris</v>
      </c>
      <c r="D49" s="2">
        <f>+'Ark1'!C60</f>
        <v>2013</v>
      </c>
      <c r="E49" s="2">
        <f>+'Ark1'!Q60</f>
        <v>2412</v>
      </c>
      <c r="F49" s="18"/>
      <c r="G49" s="318">
        <f>+'Ark1'!R60</f>
        <v>1513396</v>
      </c>
      <c r="H49" s="18"/>
      <c r="I49" s="318">
        <f>+'Ark1'!S60</f>
        <v>1513335</v>
      </c>
      <c r="J49" s="5">
        <f>+'Ark1'!AE60</f>
        <v>100</v>
      </c>
      <c r="K49" s="5"/>
      <c r="L49" s="50">
        <f>+'Ark1'!AF60</f>
        <v>0</v>
      </c>
      <c r="M49" s="5">
        <f>+'Ark1'!U60</f>
        <v>61.440485417967601</v>
      </c>
      <c r="N49" s="5"/>
      <c r="O49" s="50">
        <f>+'Ark1'!W60</f>
        <v>76.691899367951777</v>
      </c>
      <c r="P49" s="50"/>
      <c r="Q49" s="5">
        <f>+'Ark1'!AA64</f>
        <v>14.231350006124877</v>
      </c>
      <c r="R49" s="5">
        <f>+'Ark1'!AB64</f>
        <v>0</v>
      </c>
      <c r="S49" s="18">
        <f>+'Ark1'!AD60</f>
        <v>100</v>
      </c>
      <c r="T49" s="74"/>
      <c r="U49" s="18"/>
      <c r="V49" s="74"/>
      <c r="W49" s="18">
        <f t="shared" si="0"/>
        <v>627.44444444444446</v>
      </c>
      <c r="X49" s="5">
        <f>+'Ark1'!T60</f>
        <v>16.181232142809939</v>
      </c>
      <c r="Y49" s="5">
        <f>+'Ark1'!V60</f>
        <v>83.091421509799318</v>
      </c>
      <c r="Z49" s="28"/>
      <c r="AL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</row>
    <row r="50" spans="1:85" ht="15.6">
      <c r="A50" s="28"/>
      <c r="B50" s="2">
        <f>+'Ark1'!F61</f>
        <v>173</v>
      </c>
      <c r="C50" s="2" t="str">
        <f>VLOOKUP(B50,RNR!$D$2:$E$4,2)</f>
        <v>Flådd gris</v>
      </c>
      <c r="D50" s="2">
        <f>+'Ark1'!C61</f>
        <v>2013</v>
      </c>
      <c r="E50" s="2">
        <f>+'Ark1'!Q61</f>
        <v>50</v>
      </c>
      <c r="F50" s="18"/>
      <c r="G50" s="318">
        <f>+'Ark1'!R61</f>
        <v>128</v>
      </c>
      <c r="H50" s="18"/>
      <c r="I50" s="318">
        <f>+'Ark1'!S61</f>
        <v>91</v>
      </c>
      <c r="J50" s="5">
        <f>+'Ark1'!AE61</f>
        <v>100</v>
      </c>
      <c r="K50" s="5"/>
      <c r="L50" s="50">
        <f>+'Ark1'!AF61</f>
        <v>0</v>
      </c>
      <c r="M50" s="5">
        <f>+'Ark1'!U61</f>
        <v>60.483516483516496</v>
      </c>
      <c r="N50" s="5"/>
      <c r="O50" s="50">
        <f>+'Ark1'!W61</f>
        <v>70.365934065934084</v>
      </c>
      <c r="P50" s="50"/>
      <c r="Q50" s="5">
        <f>+'Ark1'!AA65</f>
        <v>11.715681670092001</v>
      </c>
      <c r="R50" s="5">
        <f>+'Ark1'!AB65</f>
        <v>2.8843217479932313</v>
      </c>
      <c r="S50" s="18">
        <f>+'Ark1'!AD61</f>
        <v>100</v>
      </c>
      <c r="T50" s="74"/>
      <c r="U50" s="18"/>
      <c r="V50" s="74"/>
      <c r="W50" s="18">
        <f t="shared" ref="W50:W83" si="2">+G50/E50</f>
        <v>2.56</v>
      </c>
      <c r="X50" s="5">
        <f>+'Ark1'!T61</f>
        <v>14.2109375</v>
      </c>
      <c r="Y50" s="5">
        <f>+'Ark1'!V61</f>
        <v>105.16233495648444</v>
      </c>
      <c r="Z50" s="28"/>
      <c r="AL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</row>
    <row r="51" spans="1:85" ht="15.6">
      <c r="A51" s="28"/>
      <c r="B51" s="94">
        <f>+'Ark1'!F62</f>
        <v>176</v>
      </c>
      <c r="C51" s="2" t="str">
        <f>VLOOKUP(B51,RNR!$D$2:$E$4,2)</f>
        <v>VAK gris</v>
      </c>
      <c r="D51" s="94">
        <f>+'Ark1'!C62</f>
        <v>2013</v>
      </c>
      <c r="E51" s="94">
        <f>+'Ark1'!Q62</f>
        <v>80</v>
      </c>
      <c r="F51" s="95"/>
      <c r="G51" s="309">
        <f>+'Ark1'!R62</f>
        <v>5378</v>
      </c>
      <c r="H51" s="95"/>
      <c r="I51" s="309">
        <f>+'Ark1'!S62</f>
        <v>5378</v>
      </c>
      <c r="J51" s="96">
        <f>+'Ark1'!AE62</f>
        <v>100</v>
      </c>
      <c r="K51" s="96"/>
      <c r="L51" s="107">
        <f>+'Ark1'!AF62</f>
        <v>0</v>
      </c>
      <c r="M51" s="96">
        <f>+'Ark1'!U62</f>
        <v>60.870026031982157</v>
      </c>
      <c r="N51" s="96"/>
      <c r="O51" s="107">
        <f>+'Ark1'!W62</f>
        <v>74.498940126440857</v>
      </c>
      <c r="P51" s="107"/>
      <c r="Q51" s="5">
        <f>+'Ark1'!AA66</f>
        <v>8.9810475794539144</v>
      </c>
      <c r="R51" s="5">
        <f>+'Ark1'!AB66</f>
        <v>3.2013128548112908</v>
      </c>
      <c r="S51" s="95">
        <f>+'Ark1'!AD62</f>
        <v>100</v>
      </c>
      <c r="T51" s="74"/>
      <c r="U51" s="95"/>
      <c r="V51" s="74"/>
      <c r="W51" s="95">
        <f t="shared" si="2"/>
        <v>67.224999999999994</v>
      </c>
      <c r="X51" s="96">
        <f>+'Ark1'!T62</f>
        <v>16.016548902937895</v>
      </c>
      <c r="Y51" s="96">
        <f>+'Ark1'!V62</f>
        <v>80.713911296252348</v>
      </c>
      <c r="Z51" s="28"/>
      <c r="AC51" s="35"/>
      <c r="AL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</row>
    <row r="52" spans="1:85" ht="15.6">
      <c r="A52" s="28"/>
      <c r="B52" s="94">
        <f>+'Ark1'!F63</f>
        <v>170</v>
      </c>
      <c r="C52" s="2" t="str">
        <f>VLOOKUP(B52,RNR!$D$2:$E$4,2)</f>
        <v>Slaktegris</v>
      </c>
      <c r="D52" s="94">
        <f>+'Ark1'!C63</f>
        <v>2012</v>
      </c>
      <c r="E52" s="94">
        <f>+'Ark1'!Q63</f>
        <v>2561</v>
      </c>
      <c r="F52" s="95"/>
      <c r="G52" s="309">
        <f>+'Ark1'!R63</f>
        <v>1513632.5</v>
      </c>
      <c r="H52" s="95"/>
      <c r="I52" s="309">
        <f>+'Ark1'!S63</f>
        <v>1513475.5</v>
      </c>
      <c r="J52" s="96">
        <f>+'Ark1'!AE63</f>
        <v>100</v>
      </c>
      <c r="K52" s="96"/>
      <c r="L52" s="107">
        <f>+'Ark1'!AF63</f>
        <v>0</v>
      </c>
      <c r="M52" s="96">
        <f>+'Ark1'!U63</f>
        <v>61.196042486317083</v>
      </c>
      <c r="N52" s="96"/>
      <c r="O52" s="107">
        <f>+'Ark1'!W63</f>
        <v>79.639658322845477</v>
      </c>
      <c r="P52" s="107"/>
      <c r="Q52" s="5">
        <f>+'Ark1'!AA67</f>
        <v>14.460227456536543</v>
      </c>
      <c r="R52" s="5">
        <f>+'Ark1'!AB67</f>
        <v>0</v>
      </c>
      <c r="S52" s="95">
        <f>+'Ark1'!AD63</f>
        <v>100</v>
      </c>
      <c r="T52" s="74"/>
      <c r="U52" s="95"/>
      <c r="V52" s="74"/>
      <c r="W52" s="95">
        <f t="shared" si="2"/>
        <v>591.03182350644283</v>
      </c>
      <c r="X52" s="96">
        <f>+'Ark1'!T63</f>
        <v>16.072945711723289</v>
      </c>
      <c r="Y52" s="96">
        <f>+'Ark1'!V63</f>
        <v>86.291433760175707</v>
      </c>
      <c r="Z52" s="28"/>
      <c r="AC52" s="26"/>
      <c r="AL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</row>
    <row r="53" spans="1:85" ht="15.6">
      <c r="A53" s="28"/>
      <c r="B53" s="94">
        <f>+'Ark1'!F64</f>
        <v>173</v>
      </c>
      <c r="C53" s="2" t="str">
        <f>VLOOKUP(B53,RNR!$D$2:$E$4,2)</f>
        <v>Flådd gris</v>
      </c>
      <c r="D53" s="94">
        <f>+'Ark1'!C64</f>
        <v>2012</v>
      </c>
      <c r="E53" s="94">
        <f>+'Ark1'!Q64</f>
        <v>58</v>
      </c>
      <c r="F53" s="95"/>
      <c r="G53" s="309">
        <f>+'Ark1'!R64</f>
        <v>132</v>
      </c>
      <c r="H53" s="95"/>
      <c r="I53" s="309">
        <f>+'Ark1'!S64</f>
        <v>94</v>
      </c>
      <c r="J53" s="96">
        <f>+'Ark1'!AE64</f>
        <v>100</v>
      </c>
      <c r="K53" s="96"/>
      <c r="L53" s="107">
        <f>+'Ark1'!AF64</f>
        <v>0</v>
      </c>
      <c r="M53" s="96">
        <f>+'Ark1'!U64</f>
        <v>60.755319148936174</v>
      </c>
      <c r="N53" s="96"/>
      <c r="O53" s="107">
        <f>+'Ark1'!W64</f>
        <v>65.739361702127681</v>
      </c>
      <c r="P53" s="107"/>
      <c r="Q53" s="5">
        <f>+'Ark1'!AA68</f>
        <v>0</v>
      </c>
      <c r="R53" s="5">
        <f>+'Ark1'!AB68</f>
        <v>0</v>
      </c>
      <c r="S53" s="95">
        <f>+'Ark1'!AD64</f>
        <v>100</v>
      </c>
      <c r="T53" s="74"/>
      <c r="U53" s="95"/>
      <c r="V53" s="74"/>
      <c r="W53" s="95">
        <f t="shared" si="2"/>
        <v>2.2758620689655173</v>
      </c>
      <c r="X53" s="96">
        <f>+'Ark1'!T64</f>
        <v>14.204545454545457</v>
      </c>
      <c r="Y53" s="96">
        <f>+'Ark1'!V64</f>
        <v>101.55367557225517</v>
      </c>
      <c r="Z53" s="28"/>
      <c r="AC53" s="36"/>
      <c r="AL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</row>
    <row r="54" spans="1:85" ht="15.6">
      <c r="A54" s="28"/>
      <c r="B54" s="2">
        <f>+'Ark1'!F65</f>
        <v>176</v>
      </c>
      <c r="C54" s="2" t="str">
        <f>VLOOKUP(B54,RNR!$D$2:$E$4,2)</f>
        <v>VAK gris</v>
      </c>
      <c r="D54" s="2">
        <f>+'Ark1'!C65</f>
        <v>2012</v>
      </c>
      <c r="E54" s="2">
        <f>+'Ark1'!Q65</f>
        <v>23</v>
      </c>
      <c r="F54" s="18"/>
      <c r="G54" s="318">
        <f>+'Ark1'!R65</f>
        <v>963</v>
      </c>
      <c r="H54" s="18"/>
      <c r="I54" s="318">
        <f>+'Ark1'!S65</f>
        <v>963</v>
      </c>
      <c r="J54" s="5">
        <f>+'Ark1'!AE65</f>
        <v>100</v>
      </c>
      <c r="K54" s="5"/>
      <c r="L54" s="50">
        <f>+'Ark1'!AF65</f>
        <v>0</v>
      </c>
      <c r="M54" s="5">
        <f>+'Ark1'!U65</f>
        <v>60.088265835929391</v>
      </c>
      <c r="N54" s="5"/>
      <c r="O54" s="50">
        <f>+'Ark1'!W65</f>
        <v>76.261474558670884</v>
      </c>
      <c r="P54" s="50"/>
      <c r="Q54" s="5">
        <f>+'Ark1'!AA69</f>
        <v>8.9532836799202382</v>
      </c>
      <c r="R54" s="5">
        <f>+'Ark1'!AB69</f>
        <v>3.1334801535296601</v>
      </c>
      <c r="S54" s="18">
        <f>+'Ark1'!AD65</f>
        <v>100</v>
      </c>
      <c r="T54" s="74"/>
      <c r="U54" s="18"/>
      <c r="V54" s="74"/>
      <c r="W54" s="18">
        <f t="shared" si="2"/>
        <v>41.869565217391305</v>
      </c>
      <c r="X54" s="5">
        <f>+'Ark1'!T65</f>
        <v>15.710280373831781</v>
      </c>
      <c r="Y54" s="5">
        <f>+'Ark1'!V65</f>
        <v>82.623482728787508</v>
      </c>
      <c r="Z54" s="28"/>
      <c r="AC54" s="36"/>
      <c r="AL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</row>
    <row r="55" spans="1:85" ht="15.6">
      <c r="A55" s="28"/>
      <c r="B55" s="2">
        <f>+'Ark1'!F66</f>
        <v>170</v>
      </c>
      <c r="C55" s="2" t="str">
        <f>VLOOKUP(B55,RNR!$D$2:$E$4,2)</f>
        <v>Slaktegris</v>
      </c>
      <c r="D55" s="2">
        <f>+'Ark1'!C66</f>
        <v>2011</v>
      </c>
      <c r="E55" s="2">
        <f>+'Ark1'!Q66</f>
        <v>2651</v>
      </c>
      <c r="F55" s="18"/>
      <c r="G55" s="318">
        <f>+'Ark1'!R66</f>
        <v>1495841.5</v>
      </c>
      <c r="H55" s="18"/>
      <c r="I55" s="318">
        <f>+'Ark1'!S66</f>
        <v>1495157.5</v>
      </c>
      <c r="J55" s="5">
        <f>+'Ark1'!AE66</f>
        <v>100</v>
      </c>
      <c r="K55" s="5"/>
      <c r="L55" s="50">
        <f>+'Ark1'!AF66</f>
        <v>0</v>
      </c>
      <c r="M55" s="5">
        <f>+'Ark1'!U66</f>
        <v>61.038082610026009</v>
      </c>
      <c r="N55" s="5"/>
      <c r="O55" s="50">
        <f>+'Ark1'!W66</f>
        <v>80.202080101928189</v>
      </c>
      <c r="P55" s="50"/>
      <c r="Q55" s="5">
        <f>+'Ark1'!AA70</f>
        <v>15.173062560529376</v>
      </c>
      <c r="R55" s="5">
        <f>+'Ark1'!AB70</f>
        <v>2.463056789912887</v>
      </c>
      <c r="S55" s="18">
        <f>+'Ark1'!AD66</f>
        <v>100</v>
      </c>
      <c r="T55" s="74"/>
      <c r="U55" s="18"/>
      <c r="V55" s="74"/>
      <c r="W55" s="18">
        <f t="shared" si="2"/>
        <v>564.25556393813656</v>
      </c>
      <c r="X55" s="5">
        <f>+'Ark1'!T66</f>
        <v>16.007846419557151</v>
      </c>
      <c r="Y55" s="5">
        <f>+'Ark1'!V66</f>
        <v>86.931734091233892</v>
      </c>
      <c r="Z55" s="28"/>
      <c r="AC55" s="37"/>
      <c r="AL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</row>
    <row r="56" spans="1:85" ht="15.6">
      <c r="A56" s="28"/>
      <c r="B56" s="2">
        <f>+'Ark1'!F67</f>
        <v>173</v>
      </c>
      <c r="C56" s="2" t="str">
        <f>VLOOKUP(B56,RNR!$D$2:$E$4,2)</f>
        <v>Flådd gris</v>
      </c>
      <c r="D56" s="2">
        <f>+'Ark1'!C67</f>
        <v>2011</v>
      </c>
      <c r="E56" s="2">
        <f>+'Ark1'!Q67</f>
        <v>76</v>
      </c>
      <c r="F56" s="18"/>
      <c r="G56" s="318">
        <f>+'Ark1'!R67</f>
        <v>187</v>
      </c>
      <c r="H56" s="18"/>
      <c r="I56" s="318">
        <f>+'Ark1'!S67</f>
        <v>119</v>
      </c>
      <c r="J56" s="5">
        <f>+'Ark1'!AE67</f>
        <v>100</v>
      </c>
      <c r="K56" s="5"/>
      <c r="L56" s="50">
        <f>+'Ark1'!AF67</f>
        <v>0</v>
      </c>
      <c r="M56" s="5">
        <f>+'Ark1'!U67</f>
        <v>61.126050420168077</v>
      </c>
      <c r="N56" s="5"/>
      <c r="O56" s="50">
        <f>+'Ark1'!W67</f>
        <v>66.878151260504154</v>
      </c>
      <c r="P56" s="50"/>
      <c r="Q56" s="5">
        <f>+'Ark1'!AA71</f>
        <v>0</v>
      </c>
      <c r="R56" s="5">
        <f>+'Ark1'!AB71</f>
        <v>0</v>
      </c>
      <c r="S56" s="18">
        <f>+'Ark1'!AD67</f>
        <v>100</v>
      </c>
      <c r="T56" s="74"/>
      <c r="U56" s="18"/>
      <c r="V56" s="74"/>
      <c r="W56" s="18">
        <f t="shared" si="2"/>
        <v>2.4605263157894739</v>
      </c>
      <c r="X56" s="5">
        <f>+'Ark1'!T67</f>
        <v>14.080213903743312</v>
      </c>
      <c r="Y56" s="5">
        <f>+'Ark1'!V67</f>
        <v>115.36367526425516</v>
      </c>
      <c r="Z56" s="28"/>
      <c r="AC56" s="36"/>
      <c r="AL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</row>
    <row r="57" spans="1:85" ht="15.6">
      <c r="A57" s="28"/>
      <c r="B57" s="2">
        <f>+'Ark1'!F68</f>
        <v>176</v>
      </c>
      <c r="C57" s="2" t="str">
        <f>VLOOKUP(B57,RNR!$D$2:$E$4,2)</f>
        <v>VAK gris</v>
      </c>
      <c r="D57" s="2">
        <f>+'Ark1'!C68</f>
        <v>2011</v>
      </c>
      <c r="E57" s="2">
        <f>+'Ark1'!Q68</f>
        <v>0</v>
      </c>
      <c r="F57" s="18"/>
      <c r="G57" s="318">
        <f>+'Ark1'!R68</f>
        <v>0</v>
      </c>
      <c r="H57" s="18"/>
      <c r="I57" s="318">
        <f>+'Ark1'!S68</f>
        <v>0</v>
      </c>
      <c r="J57" s="5">
        <f>+'Ark1'!AE68</f>
        <v>100</v>
      </c>
      <c r="K57" s="5"/>
      <c r="L57" s="50">
        <f>+'Ark1'!AF68</f>
        <v>0</v>
      </c>
      <c r="M57" s="5">
        <f>+'Ark1'!U68</f>
        <v>0</v>
      </c>
      <c r="N57" s="5"/>
      <c r="O57" s="50">
        <f>+'Ark1'!W68</f>
        <v>0</v>
      </c>
      <c r="P57" s="50"/>
      <c r="Q57" s="5">
        <f>+'Ark1'!AA72</f>
        <v>8.7059085238240392</v>
      </c>
      <c r="R57" s="5">
        <f>+'Ark1'!AB72</f>
        <v>3.3911722545019498</v>
      </c>
      <c r="S57" s="18">
        <f>+'Ark1'!AD68</f>
        <v>100</v>
      </c>
      <c r="T57" s="74"/>
      <c r="U57" s="18"/>
      <c r="V57" s="74"/>
      <c r="W57" s="18" t="e">
        <f t="shared" si="2"/>
        <v>#DIV/0!</v>
      </c>
      <c r="X57" s="5">
        <f>+'Ark1'!T68</f>
        <v>0</v>
      </c>
      <c r="Y57" s="5">
        <f>+'Ark1'!V68</f>
        <v>0</v>
      </c>
      <c r="Z57" s="28"/>
      <c r="AC57" s="36"/>
      <c r="AL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</row>
    <row r="58" spans="1:85" ht="15.6">
      <c r="A58" s="28"/>
      <c r="B58" s="2">
        <f>+'Ark1'!F69</f>
        <v>170</v>
      </c>
      <c r="C58" s="2" t="str">
        <f>VLOOKUP(B58,RNR!$D$2:$E$4,2)</f>
        <v>Slaktegris</v>
      </c>
      <c r="D58" s="2">
        <f>+'Ark1'!C69</f>
        <v>2010</v>
      </c>
      <c r="E58" s="2">
        <f>+'Ark1'!Q69</f>
        <v>2718</v>
      </c>
      <c r="F58" s="18"/>
      <c r="G58" s="318">
        <f>+'Ark1'!R69</f>
        <v>1480873</v>
      </c>
      <c r="H58" s="18"/>
      <c r="I58" s="318">
        <f>+'Ark1'!S69</f>
        <v>1480159</v>
      </c>
      <c r="J58" s="5">
        <f>+'Ark1'!AE69</f>
        <v>100</v>
      </c>
      <c r="K58" s="5"/>
      <c r="L58" s="50">
        <f>+'Ark1'!AF69</f>
        <v>0</v>
      </c>
      <c r="M58" s="5">
        <f>+'Ark1'!U69</f>
        <v>60.954007643773423</v>
      </c>
      <c r="N58" s="5"/>
      <c r="O58" s="50">
        <f>+'Ark1'!W69</f>
        <v>79.711442068044448</v>
      </c>
      <c r="P58" s="50"/>
      <c r="Q58" s="5">
        <f>+'Ark1'!AA73</f>
        <v>14.276753782763029</v>
      </c>
      <c r="R58" s="5">
        <f>+'Ark1'!AB73</f>
        <v>3.1393901131118183</v>
      </c>
      <c r="S58" s="18">
        <f>+'Ark1'!AD69</f>
        <v>100</v>
      </c>
      <c r="T58" s="74"/>
      <c r="U58" s="18"/>
      <c r="V58" s="74"/>
      <c r="W58" s="18">
        <f t="shared" si="2"/>
        <v>544.83922001471672</v>
      </c>
      <c r="X58" s="5">
        <f>+'Ark1'!T69</f>
        <v>15.9995793022089</v>
      </c>
      <c r="Y58" s="5">
        <f>+'Ark1'!V69</f>
        <v>86.402463627449819</v>
      </c>
      <c r="Z58" s="28"/>
      <c r="AC58" s="36"/>
      <c r="AL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</row>
    <row r="59" spans="1:85" ht="15.6">
      <c r="A59" s="28"/>
      <c r="B59" s="2">
        <f>+'Ark1'!F70</f>
        <v>173</v>
      </c>
      <c r="C59" s="2" t="str">
        <f>VLOOKUP(B59,RNR!$D$2:$E$4,2)</f>
        <v>Flådd gris</v>
      </c>
      <c r="D59" s="2">
        <f>+'Ark1'!C70</f>
        <v>2010</v>
      </c>
      <c r="E59" s="2">
        <f>+'Ark1'!Q70</f>
        <v>84</v>
      </c>
      <c r="F59" s="18"/>
      <c r="G59" s="318">
        <f>+'Ark1'!R70</f>
        <v>180</v>
      </c>
      <c r="H59" s="18"/>
      <c r="I59" s="318">
        <f>+'Ark1'!S70</f>
        <v>61</v>
      </c>
      <c r="J59" s="5">
        <f>+'Ark1'!AE70</f>
        <v>100</v>
      </c>
      <c r="K59" s="5"/>
      <c r="L59" s="50">
        <f>+'Ark1'!AF70</f>
        <v>0</v>
      </c>
      <c r="M59" s="5">
        <f>+'Ark1'!U70</f>
        <v>59.360655737704917</v>
      </c>
      <c r="N59" s="5"/>
      <c r="O59" s="50">
        <f>+'Ark1'!W70</f>
        <v>75.345901639344234</v>
      </c>
      <c r="P59" s="50"/>
      <c r="Q59" s="5">
        <f>+'Ark1'!AA74</f>
        <v>0</v>
      </c>
      <c r="R59" s="5">
        <f>+'Ark1'!AB74</f>
        <v>0</v>
      </c>
      <c r="S59" s="18">
        <f>+'Ark1'!AD70</f>
        <v>100</v>
      </c>
      <c r="T59" s="74"/>
      <c r="U59" s="18"/>
      <c r="V59" s="74"/>
      <c r="W59" s="18">
        <f t="shared" si="2"/>
        <v>2.1428571428571428</v>
      </c>
      <c r="X59" s="5">
        <f>+'Ark1'!T70</f>
        <v>14.183333333333337</v>
      </c>
      <c r="Y59" s="5">
        <f>+'Ark1'!V70</f>
        <v>222.01481270980224</v>
      </c>
      <c r="Z59" s="28"/>
      <c r="AL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</row>
    <row r="60" spans="1:85" ht="15.6">
      <c r="A60" s="28"/>
      <c r="B60" s="2">
        <f>+'Ark1'!F71</f>
        <v>176</v>
      </c>
      <c r="C60" s="2" t="str">
        <f>VLOOKUP(B60,RNR!$D$2:$E$4,2)</f>
        <v>VAK gris</v>
      </c>
      <c r="D60" s="2">
        <f>+'Ark1'!C71</f>
        <v>2010</v>
      </c>
      <c r="E60" s="2">
        <f>+'Ark1'!Q71</f>
        <v>0</v>
      </c>
      <c r="F60" s="18"/>
      <c r="G60" s="318">
        <f>+'Ark1'!R71</f>
        <v>0</v>
      </c>
      <c r="H60" s="18"/>
      <c r="I60" s="318">
        <f>+'Ark1'!S71</f>
        <v>0</v>
      </c>
      <c r="J60" s="5">
        <f>+'Ark1'!AE71</f>
        <v>100</v>
      </c>
      <c r="K60" s="5"/>
      <c r="L60" s="50">
        <f>+'Ark1'!AF71</f>
        <v>0</v>
      </c>
      <c r="M60" s="5">
        <f>+'Ark1'!U71</f>
        <v>0</v>
      </c>
      <c r="N60" s="5"/>
      <c r="O60" s="50">
        <f>+'Ark1'!W71</f>
        <v>0</v>
      </c>
      <c r="P60" s="50"/>
      <c r="Q60" s="5">
        <f>+'Ark1'!AA75</f>
        <v>8.726598228597986</v>
      </c>
      <c r="R60" s="5">
        <f>+'Ark1'!AB75</f>
        <v>2.5262659607607878</v>
      </c>
      <c r="S60" s="18">
        <f>+'Ark1'!AD71</f>
        <v>100</v>
      </c>
      <c r="T60" s="74"/>
      <c r="U60" s="18"/>
      <c r="V60" s="74"/>
      <c r="W60" s="18" t="e">
        <f t="shared" si="2"/>
        <v>#DIV/0!</v>
      </c>
      <c r="X60" s="5">
        <f>+'Ark1'!T71</f>
        <v>0</v>
      </c>
      <c r="Y60" s="5">
        <f>+'Ark1'!V71</f>
        <v>0</v>
      </c>
      <c r="Z60" s="28"/>
      <c r="AL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</row>
    <row r="61" spans="1:85" ht="15.6">
      <c r="A61" s="28"/>
      <c r="B61" s="2">
        <f>+'Ark1'!F72</f>
        <v>170</v>
      </c>
      <c r="C61" s="2" t="str">
        <f>VLOOKUP(B61,RNR!$D$2:$E$4,2)</f>
        <v>Slaktegris</v>
      </c>
      <c r="D61" s="2">
        <f>+'Ark1'!C72</f>
        <v>2009</v>
      </c>
      <c r="E61" s="2">
        <f>+'Ark1'!Q72</f>
        <v>2882</v>
      </c>
      <c r="F61" s="18"/>
      <c r="G61" s="318">
        <f>+'Ark1'!R72</f>
        <v>1428757</v>
      </c>
      <c r="H61" s="18"/>
      <c r="I61" s="318">
        <f>+'Ark1'!S72</f>
        <v>1428333</v>
      </c>
      <c r="J61" s="5">
        <f>+'Ark1'!AE72</f>
        <v>100</v>
      </c>
      <c r="K61" s="5"/>
      <c r="L61" s="50">
        <f>+'Ark1'!AF72</f>
        <v>0</v>
      </c>
      <c r="M61" s="5">
        <f>+'Ark1'!U72</f>
        <v>59.477464288789776</v>
      </c>
      <c r="N61" s="5"/>
      <c r="O61" s="50">
        <f>+'Ark1'!W72</f>
        <v>78.969419526118145</v>
      </c>
      <c r="P61" s="50"/>
      <c r="Q61" s="5">
        <f>+'Ark1'!AA76</f>
        <v>13.412253253141312</v>
      </c>
      <c r="R61" s="5">
        <f>+'Ark1'!AB76</f>
        <v>0</v>
      </c>
      <c r="S61" s="18">
        <f>+'Ark1'!AD72</f>
        <v>100</v>
      </c>
      <c r="T61" s="74"/>
      <c r="U61" s="18"/>
      <c r="V61" s="74"/>
      <c r="W61" s="18">
        <f t="shared" si="2"/>
        <v>495.75190839694659</v>
      </c>
      <c r="X61" s="5">
        <f>+'Ark1'!T72</f>
        <v>15.281035893437441</v>
      </c>
      <c r="Y61" s="5">
        <f>+'Ark1'!V72</f>
        <v>85.582558496077283</v>
      </c>
      <c r="Z61" s="28"/>
      <c r="AL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</row>
    <row r="62" spans="1:85" ht="15.6">
      <c r="A62" s="28"/>
      <c r="B62" s="2">
        <f>+'Ark1'!F73</f>
        <v>173</v>
      </c>
      <c r="C62" s="2" t="str">
        <f>VLOOKUP(B62,RNR!$D$2:$E$4,2)</f>
        <v>Flådd gris</v>
      </c>
      <c r="D62" s="2">
        <f>+'Ark1'!C73</f>
        <v>2009</v>
      </c>
      <c r="E62" s="2">
        <f>+'Ark1'!Q73</f>
        <v>176</v>
      </c>
      <c r="F62" s="18"/>
      <c r="G62" s="318">
        <f>+'Ark1'!R73</f>
        <v>392</v>
      </c>
      <c r="H62" s="18"/>
      <c r="I62" s="318">
        <f>+'Ark1'!S73</f>
        <v>253</v>
      </c>
      <c r="J62" s="5">
        <f>+'Ark1'!AE73</f>
        <v>100</v>
      </c>
      <c r="K62" s="5"/>
      <c r="L62" s="50">
        <f>+'Ark1'!AF73</f>
        <v>0</v>
      </c>
      <c r="M62" s="5">
        <f>+'Ark1'!U73</f>
        <v>57.715415019762837</v>
      </c>
      <c r="N62" s="5"/>
      <c r="O62" s="50">
        <f>+'Ark1'!W73</f>
        <v>67.356521739130415</v>
      </c>
      <c r="P62" s="50"/>
      <c r="Q62" s="5">
        <f>+'Ark1'!AA77</f>
        <v>0</v>
      </c>
      <c r="R62" s="5">
        <f>+'Ark1'!AB77</f>
        <v>0</v>
      </c>
      <c r="S62" s="18">
        <f>+'Ark1'!AD73</f>
        <v>100</v>
      </c>
      <c r="T62" s="74"/>
      <c r="U62" s="18"/>
      <c r="V62" s="74"/>
      <c r="W62" s="18">
        <f t="shared" si="2"/>
        <v>2.2272727272727271</v>
      </c>
      <c r="X62" s="5">
        <f>+'Ark1'!T73</f>
        <v>14.122448979591837</v>
      </c>
      <c r="Y62" s="5">
        <f>+'Ark1'!V73</f>
        <v>109.98805236404742</v>
      </c>
      <c r="Z62" s="28"/>
      <c r="AA62" s="35"/>
      <c r="AB62" s="35"/>
      <c r="AD62" s="35"/>
      <c r="AE62" s="35"/>
      <c r="AF62" s="4"/>
      <c r="AG62" s="2"/>
      <c r="AH62" s="2"/>
      <c r="AI62" s="2"/>
      <c r="AJ62" s="2"/>
      <c r="AK62" s="2"/>
      <c r="AL62" s="2"/>
      <c r="AM62" s="2"/>
      <c r="AN62" s="2"/>
      <c r="AO62" s="2"/>
      <c r="AP62"/>
      <c r="AQ62" s="2"/>
      <c r="AR62"/>
      <c r="AS62"/>
      <c r="AT62"/>
      <c r="AU62"/>
      <c r="AV62"/>
      <c r="AW62"/>
      <c r="AX62" s="4"/>
      <c r="AY62" s="2"/>
      <c r="AZ62" s="2"/>
      <c r="BA62" s="2"/>
      <c r="BB62" s="2"/>
      <c r="BC62" s="2"/>
      <c r="BD62" s="2"/>
      <c r="BE62" s="2"/>
      <c r="BF62" s="2"/>
      <c r="BG62" s="2"/>
      <c r="BI62" s="2"/>
      <c r="BP62" s="4"/>
      <c r="BQ62" s="2"/>
      <c r="BR62" s="2"/>
      <c r="BS62" s="2"/>
      <c r="BT62" s="2"/>
      <c r="BU62" s="2"/>
      <c r="BV62" s="2"/>
      <c r="BW62" s="2"/>
      <c r="BX62" s="2"/>
      <c r="BY62" s="2"/>
      <c r="CA62" s="2"/>
    </row>
    <row r="63" spans="1:85" ht="15.6">
      <c r="A63" s="28"/>
      <c r="B63" s="2">
        <f>+'Ark1'!F74</f>
        <v>176</v>
      </c>
      <c r="C63" s="2" t="str">
        <f>VLOOKUP(B63,RNR!$D$2:$E$4,2)</f>
        <v>VAK gris</v>
      </c>
      <c r="D63" s="2">
        <f>+'Ark1'!C74</f>
        <v>2009</v>
      </c>
      <c r="E63" s="2">
        <f>+'Ark1'!Q74</f>
        <v>0</v>
      </c>
      <c r="F63" s="18"/>
      <c r="G63" s="318">
        <f>+'Ark1'!R74</f>
        <v>0</v>
      </c>
      <c r="H63" s="18"/>
      <c r="I63" s="318">
        <f>+'Ark1'!S74</f>
        <v>0</v>
      </c>
      <c r="J63" s="5">
        <f>+'Ark1'!AE74</f>
        <v>100</v>
      </c>
      <c r="K63" s="5"/>
      <c r="L63" s="50">
        <f>+'Ark1'!AF74</f>
        <v>0</v>
      </c>
      <c r="M63" s="5">
        <f>+'Ark1'!U74</f>
        <v>0</v>
      </c>
      <c r="N63" s="5"/>
      <c r="O63" s="50">
        <f>+'Ark1'!W74</f>
        <v>0</v>
      </c>
      <c r="P63" s="50"/>
      <c r="Q63" s="5">
        <f>+'Ark1'!AA78</f>
        <v>8.7843504657724019</v>
      </c>
      <c r="R63" s="5">
        <f>+'Ark1'!AB78</f>
        <v>2.4631925324731232</v>
      </c>
      <c r="S63" s="18">
        <f>+'Ark1'!AD74</f>
        <v>100</v>
      </c>
      <c r="T63" s="74"/>
      <c r="U63" s="18"/>
      <c r="V63" s="74"/>
      <c r="W63" s="18" t="e">
        <f t="shared" si="2"/>
        <v>#DIV/0!</v>
      </c>
      <c r="X63" s="5">
        <f>+'Ark1'!T74</f>
        <v>0</v>
      </c>
      <c r="Y63" s="5">
        <f>+'Ark1'!V74</f>
        <v>0</v>
      </c>
      <c r="Z63" s="28"/>
      <c r="AA63" s="26"/>
      <c r="AB63" s="26"/>
      <c r="AD63" s="26"/>
      <c r="AE63" s="26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</row>
    <row r="64" spans="1:85" s="2" customFormat="1" ht="15.6">
      <c r="A64" s="28"/>
      <c r="B64" s="2">
        <f>+'Ark1'!F75</f>
        <v>170</v>
      </c>
      <c r="C64" s="2" t="str">
        <f>VLOOKUP(B64,RNR!$D$2:$E$4,2)</f>
        <v>Slaktegris</v>
      </c>
      <c r="D64" s="2">
        <f>+'Ark1'!C75</f>
        <v>2008</v>
      </c>
      <c r="E64" s="2">
        <f>+'Ark1'!Q75</f>
        <v>3019</v>
      </c>
      <c r="F64" s="18"/>
      <c r="G64" s="318">
        <f>+'Ark1'!R75</f>
        <v>1414052</v>
      </c>
      <c r="H64" s="18"/>
      <c r="I64" s="318">
        <f>+'Ark1'!S75</f>
        <v>1413430</v>
      </c>
      <c r="J64" s="5">
        <f>+'Ark1'!AE75</f>
        <v>100</v>
      </c>
      <c r="K64" s="5"/>
      <c r="L64" s="50">
        <f>+'Ark1'!AF75</f>
        <v>0</v>
      </c>
      <c r="M64" s="5">
        <f>+'Ark1'!U75</f>
        <v>56.962497612191619</v>
      </c>
      <c r="N64" s="5"/>
      <c r="O64" s="50">
        <f>+'Ark1'!W75</f>
        <v>79.315399559938299</v>
      </c>
      <c r="P64" s="50"/>
      <c r="Q64" s="5">
        <f>+'Ark1'!AA79</f>
        <v>13.365242626810245</v>
      </c>
      <c r="R64" s="5">
        <f>+'Ark1'!AB79</f>
        <v>2.7048025322906257</v>
      </c>
      <c r="S64" s="18">
        <f>+'Ark1'!AD75</f>
        <v>100</v>
      </c>
      <c r="T64" s="74"/>
      <c r="U64" s="18"/>
      <c r="V64" s="74"/>
      <c r="W64" s="18">
        <f t="shared" si="2"/>
        <v>468.38423318979795</v>
      </c>
      <c r="X64" s="5">
        <f>+'Ark1'!T75</f>
        <v>13.957093515655719</v>
      </c>
      <c r="Y64" s="5">
        <f>+'Ark1'!V75</f>
        <v>85.968082499477987</v>
      </c>
      <c r="Z64" s="28"/>
      <c r="AA64" s="36"/>
      <c r="AB64" s="36"/>
      <c r="AC64"/>
      <c r="AD64" s="36"/>
      <c r="AE64" s="36"/>
      <c r="AF64" s="38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38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38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</row>
    <row r="65" spans="1:85" s="3" customFormat="1" ht="15.6">
      <c r="A65" s="28"/>
      <c r="B65" s="2">
        <f>+'Ark1'!F76</f>
        <v>173</v>
      </c>
      <c r="C65" s="2" t="str">
        <f>VLOOKUP(B65,RNR!$D$2:$E$4,2)</f>
        <v>Flådd gris</v>
      </c>
      <c r="D65" s="2">
        <f>+'Ark1'!C76</f>
        <v>2008</v>
      </c>
      <c r="E65" s="2">
        <f>+'Ark1'!Q76</f>
        <v>229</v>
      </c>
      <c r="F65" s="18"/>
      <c r="G65" s="318">
        <f>+'Ark1'!R76</f>
        <v>510</v>
      </c>
      <c r="H65" s="18"/>
      <c r="I65" s="318">
        <f>+'Ark1'!S76</f>
        <v>480</v>
      </c>
      <c r="J65" s="5">
        <f>+'Ark1'!AE76</f>
        <v>100</v>
      </c>
      <c r="K65" s="5"/>
      <c r="L65" s="50">
        <f>+'Ark1'!AF76</f>
        <v>0</v>
      </c>
      <c r="M65" s="5">
        <f>+'Ark1'!U76</f>
        <v>57.152083333333323</v>
      </c>
      <c r="N65" s="5"/>
      <c r="O65" s="50">
        <f>+'Ark1'!W76</f>
        <v>67.964583333333223</v>
      </c>
      <c r="P65" s="50"/>
      <c r="Q65" s="5">
        <f>+'Ark1'!AA80</f>
        <v>0</v>
      </c>
      <c r="R65" s="5">
        <f>+'Ark1'!AB80</f>
        <v>0</v>
      </c>
      <c r="S65" s="18">
        <f>+'Ark1'!AD76</f>
        <v>100</v>
      </c>
      <c r="T65" s="74"/>
      <c r="U65" s="18"/>
      <c r="V65" s="74"/>
      <c r="W65" s="18">
        <f t="shared" si="2"/>
        <v>2.2270742358078603</v>
      </c>
      <c r="X65" s="5">
        <f>+'Ark1'!T76</f>
        <v>14.03529411764706</v>
      </c>
      <c r="Y65" s="5">
        <f>+'Ark1'!V76</f>
        <v>77.232755507403397</v>
      </c>
      <c r="Z65" s="28"/>
      <c r="AA65" s="36"/>
      <c r="AB65" s="36"/>
      <c r="AC65"/>
      <c r="AD65" s="36"/>
      <c r="AE65" s="36"/>
      <c r="AF65" s="31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31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31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</row>
    <row r="66" spans="1:85" s="2" customFormat="1" ht="15.6">
      <c r="A66" s="28"/>
      <c r="B66" s="2">
        <f>+'Ark1'!F77</f>
        <v>176</v>
      </c>
      <c r="C66" s="2" t="str">
        <f>VLOOKUP(B66,RNR!$D$2:$E$4,2)</f>
        <v>VAK gris</v>
      </c>
      <c r="D66" s="2">
        <f>+'Ark1'!C77</f>
        <v>2008</v>
      </c>
      <c r="E66" s="2">
        <f>+'Ark1'!Q77</f>
        <v>0</v>
      </c>
      <c r="F66" s="18"/>
      <c r="G66" s="318">
        <f>+'Ark1'!R77</f>
        <v>0</v>
      </c>
      <c r="H66" s="18"/>
      <c r="I66" s="318">
        <f>+'Ark1'!S77</f>
        <v>0</v>
      </c>
      <c r="J66" s="5">
        <f>+'Ark1'!AE77</f>
        <v>100</v>
      </c>
      <c r="K66" s="5"/>
      <c r="L66" s="50">
        <f>+'Ark1'!AF77</f>
        <v>0</v>
      </c>
      <c r="M66" s="5">
        <f>+'Ark1'!U77</f>
        <v>0</v>
      </c>
      <c r="N66" s="5"/>
      <c r="O66" s="50">
        <f>+'Ark1'!W77</f>
        <v>0</v>
      </c>
      <c r="P66" s="50"/>
      <c r="Q66" s="5">
        <f>+'Ark1'!AA81</f>
        <v>8.3488003506893858</v>
      </c>
      <c r="R66" s="5">
        <f>+'Ark1'!AB81</f>
        <v>2.353210865112592</v>
      </c>
      <c r="S66" s="18">
        <f>+'Ark1'!AD77</f>
        <v>100</v>
      </c>
      <c r="T66" s="74"/>
      <c r="U66" s="18"/>
      <c r="V66" s="74"/>
      <c r="W66" s="18" t="e">
        <f t="shared" si="2"/>
        <v>#DIV/0!</v>
      </c>
      <c r="X66" s="5">
        <f>+'Ark1'!T77</f>
        <v>0</v>
      </c>
      <c r="Y66" s="5">
        <f>+'Ark1'!V77</f>
        <v>0</v>
      </c>
      <c r="Z66" s="28"/>
      <c r="AA66" s="37"/>
      <c r="AB66" s="37"/>
      <c r="AC66"/>
      <c r="AD66" s="37"/>
      <c r="AE66" s="37"/>
      <c r="AF66" s="4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4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4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</row>
    <row r="67" spans="1:85" s="3" customFormat="1" ht="15.6">
      <c r="A67" s="28"/>
      <c r="B67" s="2">
        <f>+'Ark1'!F78</f>
        <v>170</v>
      </c>
      <c r="C67" s="2" t="str">
        <f>VLOOKUP(B67,RNR!$D$2:$E$4,2)</f>
        <v>Slaktegris</v>
      </c>
      <c r="D67" s="2">
        <f>+'Ark1'!C78</f>
        <v>2007</v>
      </c>
      <c r="E67" s="2">
        <f>+'Ark1'!Q78</f>
        <v>3179</v>
      </c>
      <c r="F67" s="18"/>
      <c r="G67" s="318">
        <f>+'Ark1'!R78</f>
        <v>1386469</v>
      </c>
      <c r="H67" s="18"/>
      <c r="I67" s="318">
        <f>+'Ark1'!S78</f>
        <v>1385833</v>
      </c>
      <c r="J67" s="5">
        <f>+'Ark1'!AE78</f>
        <v>100</v>
      </c>
      <c r="K67" s="5"/>
      <c r="L67" s="50">
        <f>+'Ark1'!AF78</f>
        <v>0</v>
      </c>
      <c r="M67" s="5">
        <f>+'Ark1'!U78</f>
        <v>57.005253879796491</v>
      </c>
      <c r="N67" s="5"/>
      <c r="O67" s="50">
        <f>+'Ark1'!W78</f>
        <v>77.579271889182323</v>
      </c>
      <c r="P67" s="50"/>
      <c r="Q67" s="5">
        <f>+'Ark1'!AA82</f>
        <v>14.256926351706536</v>
      </c>
      <c r="R67" s="5">
        <f>+'Ark1'!AB82</f>
        <v>0</v>
      </c>
      <c r="S67" s="18">
        <f>+'Ark1'!AD78</f>
        <v>100</v>
      </c>
      <c r="T67" s="74"/>
      <c r="U67" s="18"/>
      <c r="V67" s="74"/>
      <c r="W67" s="18">
        <f t="shared" si="2"/>
        <v>436.13368983957218</v>
      </c>
      <c r="X67" s="5">
        <f>+'Ark1'!T78</f>
        <v>13.983388737865758</v>
      </c>
      <c r="Y67" s="5">
        <f>+'Ark1'!V78</f>
        <v>84.08753784335731</v>
      </c>
      <c r="Z67" s="28"/>
      <c r="AA67" s="36"/>
      <c r="AB67" s="36"/>
      <c r="AC67"/>
      <c r="AD67" s="36"/>
      <c r="AE67" s="36"/>
      <c r="AF67" s="4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4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4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</row>
    <row r="68" spans="1:85" s="3" customFormat="1" ht="15.6">
      <c r="A68" s="28"/>
      <c r="B68" s="2">
        <f>+'Ark1'!F79</f>
        <v>173</v>
      </c>
      <c r="C68" s="2" t="str">
        <f>VLOOKUP(B68,RNR!$D$2:$E$4,2)</f>
        <v>Flådd gris</v>
      </c>
      <c r="D68" s="2">
        <f>+'Ark1'!C79</f>
        <v>2007</v>
      </c>
      <c r="E68" s="2">
        <f>+'Ark1'!Q79</f>
        <v>238</v>
      </c>
      <c r="F68" s="18"/>
      <c r="G68" s="318">
        <f>+'Ark1'!R79</f>
        <v>491</v>
      </c>
      <c r="H68" s="18"/>
      <c r="I68" s="318">
        <f>+'Ark1'!S79</f>
        <v>447</v>
      </c>
      <c r="J68" s="5">
        <f>+'Ark1'!AE79</f>
        <v>100</v>
      </c>
      <c r="K68" s="5"/>
      <c r="L68" s="50">
        <f>+'Ark1'!AF79</f>
        <v>0</v>
      </c>
      <c r="M68" s="5">
        <f>+'Ark1'!U79</f>
        <v>56.789709172259514</v>
      </c>
      <c r="N68" s="5"/>
      <c r="O68" s="50">
        <f>+'Ark1'!W79</f>
        <v>68.510514541386996</v>
      </c>
      <c r="P68" s="50"/>
      <c r="Q68" s="5">
        <f>+'Ark1'!AA83</f>
        <v>0</v>
      </c>
      <c r="R68" s="5">
        <f>+'Ark1'!AB83</f>
        <v>0</v>
      </c>
      <c r="S68" s="18">
        <f>+'Ark1'!AD79</f>
        <v>100</v>
      </c>
      <c r="T68" s="74"/>
      <c r="U68" s="18"/>
      <c r="V68" s="74"/>
      <c r="W68" s="18">
        <f t="shared" si="2"/>
        <v>2.0630252100840338</v>
      </c>
      <c r="X68" s="5">
        <f>+'Ark1'!T79</f>
        <v>14.134419551934824</v>
      </c>
      <c r="Y68" s="5">
        <f>+'Ark1'!V79</f>
        <v>80.201221093554992</v>
      </c>
      <c r="Z68" s="28"/>
      <c r="AA68" s="36"/>
      <c r="AB68" s="36"/>
      <c r="AC68"/>
      <c r="AD68" s="36"/>
      <c r="AE68" s="36"/>
      <c r="AF68" s="4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4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4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</row>
    <row r="69" spans="1:85" s="3" customFormat="1" ht="15.6">
      <c r="A69" s="28"/>
      <c r="B69" s="2">
        <f>+'Ark1'!F80</f>
        <v>176</v>
      </c>
      <c r="C69" s="2" t="str">
        <f>VLOOKUP(B69,RNR!$D$2:$E$4,2)</f>
        <v>VAK gris</v>
      </c>
      <c r="D69" s="2">
        <f>+'Ark1'!C80</f>
        <v>2007</v>
      </c>
      <c r="E69" s="2">
        <f>+'Ark1'!Q80</f>
        <v>0</v>
      </c>
      <c r="F69" s="18"/>
      <c r="G69" s="318">
        <f>+'Ark1'!R80</f>
        <v>0</v>
      </c>
      <c r="H69" s="18"/>
      <c r="I69" s="318">
        <f>+'Ark1'!S80</f>
        <v>0</v>
      </c>
      <c r="J69" s="5">
        <f>+'Ark1'!AE80</f>
        <v>100</v>
      </c>
      <c r="K69" s="5"/>
      <c r="L69" s="50">
        <f>+'Ark1'!AF80</f>
        <v>0</v>
      </c>
      <c r="M69" s="5">
        <f>+'Ark1'!U80</f>
        <v>0</v>
      </c>
      <c r="N69" s="5"/>
      <c r="O69" s="50">
        <f>+'Ark1'!W80</f>
        <v>0</v>
      </c>
      <c r="P69" s="50"/>
      <c r="Q69" s="5">
        <f>+'Ark1'!AA84</f>
        <v>8.2933917835833348</v>
      </c>
      <c r="R69" s="5">
        <f>+'Ark1'!AB84</f>
        <v>2.4038343205374808</v>
      </c>
      <c r="S69" s="18">
        <f>+'Ark1'!AD80</f>
        <v>100</v>
      </c>
      <c r="T69" s="74"/>
      <c r="U69" s="18"/>
      <c r="V69" s="74"/>
      <c r="W69" s="18" t="e">
        <f t="shared" si="2"/>
        <v>#DIV/0!</v>
      </c>
      <c r="X69" s="5">
        <f>+'Ark1'!T80</f>
        <v>0</v>
      </c>
      <c r="Y69" s="5">
        <f>+'Ark1'!V80</f>
        <v>0</v>
      </c>
      <c r="Z69" s="28"/>
      <c r="AA69" s="36"/>
      <c r="AB69" s="36"/>
      <c r="AC69"/>
      <c r="AD69" s="36"/>
      <c r="AE69" s="36"/>
      <c r="AF69" s="31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4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4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</row>
    <row r="70" spans="1:85" ht="15.6">
      <c r="A70" s="28"/>
      <c r="B70" s="2">
        <f>+'Ark1'!F81</f>
        <v>170</v>
      </c>
      <c r="C70" s="2" t="str">
        <f>VLOOKUP(B70,RNR!$D$2:$E$4,2)</f>
        <v>Slaktegris</v>
      </c>
      <c r="D70" s="2">
        <f>+'Ark1'!C81</f>
        <v>2006</v>
      </c>
      <c r="E70" s="2">
        <f>+'Ark1'!Q81</f>
        <v>3417</v>
      </c>
      <c r="F70" s="18"/>
      <c r="G70" s="318">
        <f>+'Ark1'!R81</f>
        <v>1399629</v>
      </c>
      <c r="H70" s="18"/>
      <c r="I70" s="318">
        <f>+'Ark1'!S81</f>
        <v>1394983</v>
      </c>
      <c r="J70" s="5">
        <f>+'Ark1'!AE81</f>
        <v>100</v>
      </c>
      <c r="K70" s="5"/>
      <c r="L70" s="50">
        <f>+'Ark1'!AF81</f>
        <v>0</v>
      </c>
      <c r="M70" s="5">
        <f>+'Ark1'!U81</f>
        <v>57.103058603581552</v>
      </c>
      <c r="N70" s="5"/>
      <c r="O70" s="50">
        <f>+'Ark1'!W81</f>
        <v>74.954044816313214</v>
      </c>
      <c r="P70" s="50"/>
      <c r="Q70" s="5">
        <f>+'Ark1'!AA85</f>
        <v>13.135237139549423</v>
      </c>
      <c r="R70" s="5">
        <f>+'Ark1'!AB85</f>
        <v>3.4491750397576202</v>
      </c>
      <c r="S70" s="18">
        <f>+'Ark1'!AD81</f>
        <v>100</v>
      </c>
      <c r="T70" s="74"/>
      <c r="U70" s="18"/>
      <c r="V70" s="74"/>
      <c r="W70" s="18">
        <f t="shared" si="2"/>
        <v>409.60755048287973</v>
      </c>
      <c r="X70" s="5">
        <f>+'Ark1'!T81</f>
        <v>14.034447700069091</v>
      </c>
      <c r="Y70" s="5">
        <f>+'Ark1'!V81</f>
        <v>81.486093421632873</v>
      </c>
      <c r="Z70" s="28"/>
      <c r="AL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</row>
    <row r="71" spans="1:85" ht="15.6">
      <c r="A71" s="28"/>
      <c r="B71" s="2">
        <f>+'Ark1'!F82</f>
        <v>173</v>
      </c>
      <c r="C71" s="2" t="str">
        <f>VLOOKUP(B71,RNR!$D$2:$E$4,2)</f>
        <v>Flådd gris</v>
      </c>
      <c r="D71" s="2">
        <f>+'Ark1'!C82</f>
        <v>2006</v>
      </c>
      <c r="E71" s="2">
        <f>+'Ark1'!Q82</f>
        <v>218</v>
      </c>
      <c r="F71" s="18"/>
      <c r="G71" s="318">
        <f>+'Ark1'!R82</f>
        <v>443</v>
      </c>
      <c r="H71" s="18"/>
      <c r="I71" s="318">
        <f>+'Ark1'!S82</f>
        <v>408</v>
      </c>
      <c r="J71" s="5">
        <f>+'Ark1'!AE82</f>
        <v>100</v>
      </c>
      <c r="K71" s="5"/>
      <c r="L71" s="50">
        <f>+'Ark1'!AF82</f>
        <v>0</v>
      </c>
      <c r="M71" s="5">
        <f>+'Ark1'!U82</f>
        <v>57.28921568627451</v>
      </c>
      <c r="N71" s="5"/>
      <c r="O71" s="50">
        <f>+'Ark1'!W82</f>
        <v>66.505147058823511</v>
      </c>
      <c r="P71" s="50"/>
      <c r="Q71" s="5">
        <f>+'Ark1'!AA86</f>
        <v>0</v>
      </c>
      <c r="R71" s="5">
        <f>+'Ark1'!AB86</f>
        <v>0</v>
      </c>
      <c r="S71" s="18">
        <f>+'Ark1'!AD82</f>
        <v>100</v>
      </c>
      <c r="T71" s="74"/>
      <c r="U71" s="18"/>
      <c r="V71" s="74"/>
      <c r="W71" s="18">
        <f t="shared" si="2"/>
        <v>2.0321100917431192</v>
      </c>
      <c r="X71" s="5">
        <f>+'Ark1'!T82</f>
        <v>14.027088036117382</v>
      </c>
      <c r="Y71" s="5">
        <f>+'Ark1'!V82</f>
        <v>77.041509995114012</v>
      </c>
      <c r="Z71" s="28"/>
      <c r="AL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</row>
    <row r="72" spans="1:85" ht="15.6">
      <c r="A72" s="28"/>
      <c r="B72" s="2">
        <f>+'Ark1'!F83</f>
        <v>176</v>
      </c>
      <c r="C72" s="2" t="str">
        <f>VLOOKUP(B72,RNR!$D$2:$E$4,2)</f>
        <v>VAK gris</v>
      </c>
      <c r="D72" s="2">
        <f>+'Ark1'!C83</f>
        <v>2006</v>
      </c>
      <c r="E72" s="2">
        <f>+'Ark1'!Q83</f>
        <v>0</v>
      </c>
      <c r="F72" s="18"/>
      <c r="G72" s="318">
        <f>+'Ark1'!R83</f>
        <v>0</v>
      </c>
      <c r="H72" s="18"/>
      <c r="I72" s="318">
        <f>+'Ark1'!S83</f>
        <v>0</v>
      </c>
      <c r="J72" s="5">
        <f>+'Ark1'!AE83</f>
        <v>100</v>
      </c>
      <c r="K72" s="5"/>
      <c r="L72" s="50">
        <f>+'Ark1'!AF83</f>
        <v>0</v>
      </c>
      <c r="M72" s="5">
        <f>+'Ark1'!U83</f>
        <v>0</v>
      </c>
      <c r="N72" s="5"/>
      <c r="O72" s="50">
        <f>+'Ark1'!W83</f>
        <v>0</v>
      </c>
      <c r="P72" s="50"/>
      <c r="Q72" s="5">
        <f>+'Ark1'!AA87</f>
        <v>8.2729019394739804</v>
      </c>
      <c r="R72" s="5">
        <f>+'Ark1'!AB87</f>
        <v>2.4580801289000926</v>
      </c>
      <c r="S72" s="18">
        <f>+'Ark1'!AD83</f>
        <v>100</v>
      </c>
      <c r="T72" s="74"/>
      <c r="U72" s="18"/>
      <c r="V72" s="74"/>
      <c r="W72" s="18" t="e">
        <f t="shared" si="2"/>
        <v>#DIV/0!</v>
      </c>
      <c r="X72" s="5">
        <f>+'Ark1'!T83</f>
        <v>0</v>
      </c>
      <c r="Y72" s="5">
        <f>+'Ark1'!V83</f>
        <v>0</v>
      </c>
      <c r="Z72" s="28"/>
      <c r="AL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</row>
    <row r="73" spans="1:85" ht="15.6">
      <c r="A73" s="28"/>
      <c r="B73" s="2">
        <f>+'Ark1'!F84</f>
        <v>170</v>
      </c>
      <c r="C73" s="2" t="str">
        <f>VLOOKUP(B73,RNR!$D$2:$E$4,2)</f>
        <v>Slaktegris</v>
      </c>
      <c r="D73" s="2">
        <f>+'Ark1'!C84</f>
        <v>2005</v>
      </c>
      <c r="E73" s="2">
        <f>+'Ark1'!Q84</f>
        <v>3744</v>
      </c>
      <c r="F73" s="18"/>
      <c r="G73" s="318">
        <f>+'Ark1'!R84</f>
        <v>1364856</v>
      </c>
      <c r="H73" s="18"/>
      <c r="I73" s="318">
        <f>+'Ark1'!S84</f>
        <v>1364406</v>
      </c>
      <c r="J73" s="5">
        <f>+'Ark1'!AE84</f>
        <v>100</v>
      </c>
      <c r="K73" s="5"/>
      <c r="L73" s="50">
        <f>+'Ark1'!AF84</f>
        <v>0</v>
      </c>
      <c r="M73" s="5">
        <f>+'Ark1'!U84</f>
        <v>56.986015159710554</v>
      </c>
      <c r="N73" s="5"/>
      <c r="O73" s="50">
        <f>+'Ark1'!W84</f>
        <v>74.812781972520625</v>
      </c>
      <c r="P73" s="50"/>
      <c r="Q73" s="5">
        <f>+'Ark1'!AA88</f>
        <v>12.684186682734564</v>
      </c>
      <c r="R73" s="5">
        <f>+'Ark1'!AB88</f>
        <v>2.8949474930738441</v>
      </c>
      <c r="S73" s="18">
        <f>+'Ark1'!AD84</f>
        <v>100</v>
      </c>
      <c r="T73" s="74"/>
      <c r="U73" s="18"/>
      <c r="V73" s="74"/>
      <c r="W73" s="18">
        <f t="shared" si="2"/>
        <v>364.54487179487177</v>
      </c>
      <c r="X73" s="5">
        <f>+'Ark1'!T84</f>
        <v>13.966503426002452</v>
      </c>
      <c r="Y73" s="5">
        <f>+'Ark1'!V84</f>
        <v>81.079297320581702</v>
      </c>
      <c r="Z73" s="28"/>
      <c r="AL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</row>
    <row r="74" spans="1:85" ht="15.6">
      <c r="A74" s="28"/>
      <c r="B74" s="2">
        <f>+'Ark1'!F85</f>
        <v>173</v>
      </c>
      <c r="C74" s="2" t="str">
        <f>VLOOKUP(B74,RNR!$D$2:$E$4,2)</f>
        <v>Flådd gris</v>
      </c>
      <c r="D74" s="2">
        <f>+'Ark1'!C85</f>
        <v>2005</v>
      </c>
      <c r="E74" s="2">
        <f>+'Ark1'!Q85</f>
        <v>297</v>
      </c>
      <c r="F74" s="18"/>
      <c r="G74" s="318">
        <f>+'Ark1'!R85</f>
        <v>572</v>
      </c>
      <c r="H74" s="18"/>
      <c r="I74" s="318">
        <f>+'Ark1'!S85</f>
        <v>535</v>
      </c>
      <c r="J74" s="5">
        <f>+'Ark1'!AE85</f>
        <v>100</v>
      </c>
      <c r="K74" s="5"/>
      <c r="L74" s="50">
        <f>+'Ark1'!AF85</f>
        <v>0</v>
      </c>
      <c r="M74" s="5">
        <f>+'Ark1'!U85</f>
        <v>55.796261682242978</v>
      </c>
      <c r="N74" s="5"/>
      <c r="O74" s="50">
        <f>+'Ark1'!W85</f>
        <v>66.090654205607507</v>
      </c>
      <c r="P74" s="50"/>
      <c r="Q74" s="5">
        <f>+'Ark1'!AA89</f>
        <v>0</v>
      </c>
      <c r="R74" s="5">
        <f>+'Ark1'!AB89</f>
        <v>0</v>
      </c>
      <c r="S74" s="18">
        <f>+'Ark1'!AD85</f>
        <v>100</v>
      </c>
      <c r="T74" s="74"/>
      <c r="U74" s="18"/>
      <c r="V74" s="74"/>
      <c r="W74" s="18">
        <f t="shared" si="2"/>
        <v>1.9259259259259258</v>
      </c>
      <c r="X74" s="5">
        <f>+'Ark1'!T85</f>
        <v>13.465034965034961</v>
      </c>
      <c r="Y74" s="5">
        <f>+'Ark1'!V85</f>
        <v>75.896355848968739</v>
      </c>
      <c r="Z74" s="28"/>
      <c r="AL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</row>
    <row r="75" spans="1:85" ht="15.6">
      <c r="A75" s="28"/>
      <c r="B75" s="2">
        <f>+'Ark1'!F86</f>
        <v>176</v>
      </c>
      <c r="C75" s="2" t="str">
        <f>VLOOKUP(B75,RNR!$D$2:$E$4,2)</f>
        <v>VAK gris</v>
      </c>
      <c r="D75" s="2">
        <f>+'Ark1'!C86</f>
        <v>2005</v>
      </c>
      <c r="E75" s="2">
        <f>+'Ark1'!Q86</f>
        <v>0</v>
      </c>
      <c r="F75" s="18"/>
      <c r="G75" s="318">
        <f>+'Ark1'!R86</f>
        <v>0</v>
      </c>
      <c r="H75" s="18"/>
      <c r="I75" s="318">
        <f>+'Ark1'!S86</f>
        <v>0</v>
      </c>
      <c r="J75" s="5">
        <f>+'Ark1'!AE86</f>
        <v>100</v>
      </c>
      <c r="K75" s="5"/>
      <c r="L75" s="50">
        <f>+'Ark1'!AF86</f>
        <v>0</v>
      </c>
      <c r="M75" s="5">
        <f>+'Ark1'!U86</f>
        <v>0</v>
      </c>
      <c r="N75" s="5"/>
      <c r="O75" s="50">
        <f>+'Ark1'!W86</f>
        <v>0</v>
      </c>
      <c r="P75" s="50"/>
      <c r="Q75" s="5">
        <f>+'Ark1'!AA90</f>
        <v>7.7839174745617852</v>
      </c>
      <c r="R75" s="5">
        <f>+'Ark1'!AB90</f>
        <v>2.5261339914878569</v>
      </c>
      <c r="S75" s="18">
        <f>+'Ark1'!AD86</f>
        <v>100</v>
      </c>
      <c r="T75" s="74"/>
      <c r="U75" s="18"/>
      <c r="V75" s="74"/>
      <c r="W75" s="18" t="e">
        <f t="shared" si="2"/>
        <v>#DIV/0!</v>
      </c>
      <c r="X75" s="5">
        <f>+'Ark1'!T86</f>
        <v>0</v>
      </c>
      <c r="Y75" s="5">
        <f>+'Ark1'!V86</f>
        <v>0</v>
      </c>
      <c r="Z75" s="28"/>
      <c r="AL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</row>
    <row r="76" spans="1:85" ht="15.6">
      <c r="A76" s="28"/>
      <c r="B76" s="2">
        <f>+'Ark1'!F87</f>
        <v>170</v>
      </c>
      <c r="C76" s="2" t="str">
        <f>VLOOKUP(B76,RNR!$D$2:$E$4,2)</f>
        <v>Slaktegris</v>
      </c>
      <c r="D76" s="2">
        <f>+'Ark1'!C87</f>
        <v>2004</v>
      </c>
      <c r="E76" s="2">
        <f>+'Ark1'!Q87</f>
        <v>4227</v>
      </c>
      <c r="F76" s="18"/>
      <c r="G76" s="318">
        <f>+'Ark1'!R87</f>
        <v>1368665</v>
      </c>
      <c r="H76" s="18"/>
      <c r="I76" s="318">
        <f>+'Ark1'!S87</f>
        <v>1368018</v>
      </c>
      <c r="J76" s="5">
        <f>+'Ark1'!AE87</f>
        <v>100</v>
      </c>
      <c r="K76" s="5"/>
      <c r="L76" s="50">
        <f>+'Ark1'!AF87</f>
        <v>0</v>
      </c>
      <c r="M76" s="5">
        <f>+'Ark1'!U87</f>
        <v>56.665304111495601</v>
      </c>
      <c r="N76" s="5"/>
      <c r="O76" s="50">
        <f>+'Ark1'!W87</f>
        <v>74.982190365913766</v>
      </c>
      <c r="P76" s="50"/>
      <c r="Q76" s="5">
        <f>+'Ark1'!AA91</f>
        <v>12.959053562745877</v>
      </c>
      <c r="R76" s="5">
        <f>+'Ark1'!AB91</f>
        <v>2.8538197055493706</v>
      </c>
      <c r="S76" s="18">
        <f>+'Ark1'!AD87</f>
        <v>100</v>
      </c>
      <c r="T76" s="74"/>
      <c r="U76" s="18"/>
      <c r="V76" s="74"/>
      <c r="W76" s="18">
        <f t="shared" si="2"/>
        <v>323.79110480246038</v>
      </c>
      <c r="X76" s="5">
        <f>+'Ark1'!T87</f>
        <v>13.777909130430018</v>
      </c>
      <c r="Y76" s="5">
        <f>+'Ark1'!V87</f>
        <v>81.274667688846307</v>
      </c>
      <c r="Z76" s="28"/>
      <c r="AL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</row>
    <row r="77" spans="1:85" ht="15.6">
      <c r="A77" s="28"/>
      <c r="B77" s="2">
        <f>+'Ark1'!F88</f>
        <v>173</v>
      </c>
      <c r="C77" s="2" t="str">
        <f>VLOOKUP(B77,RNR!$D$2:$E$4,2)</f>
        <v>Flådd gris</v>
      </c>
      <c r="D77" s="2">
        <f>+'Ark1'!C88</f>
        <v>2004</v>
      </c>
      <c r="E77" s="2">
        <f>+'Ark1'!Q88</f>
        <v>355</v>
      </c>
      <c r="F77" s="18"/>
      <c r="G77" s="318">
        <f>+'Ark1'!R88</f>
        <v>721</v>
      </c>
      <c r="H77" s="18"/>
      <c r="I77" s="318">
        <f>+'Ark1'!S88</f>
        <v>675</v>
      </c>
      <c r="J77" s="5">
        <f>+'Ark1'!AE88</f>
        <v>100</v>
      </c>
      <c r="K77" s="5"/>
      <c r="L77" s="50">
        <f>+'Ark1'!AF88</f>
        <v>0</v>
      </c>
      <c r="M77" s="5">
        <f>+'Ark1'!U88</f>
        <v>55.671111111111109</v>
      </c>
      <c r="N77" s="5"/>
      <c r="O77" s="50">
        <f>+'Ark1'!W88</f>
        <v>63.843555555555632</v>
      </c>
      <c r="P77" s="50"/>
      <c r="Q77" s="5">
        <f>+'Ark1'!AA92</f>
        <v>0</v>
      </c>
      <c r="R77" s="5">
        <f>+'Ark1'!AB92</f>
        <v>0</v>
      </c>
      <c r="S77" s="18">
        <f>+'Ark1'!AD88</f>
        <v>100</v>
      </c>
      <c r="T77" s="74"/>
      <c r="U77" s="18"/>
      <c r="V77" s="74"/>
      <c r="W77" s="18">
        <f t="shared" si="2"/>
        <v>2.0309859154929577</v>
      </c>
      <c r="X77" s="5">
        <f>+'Ark1'!T88</f>
        <v>13.380027739251037</v>
      </c>
      <c r="Y77" s="5">
        <f>+'Ark1'!V88</f>
        <v>73.208940251193738</v>
      </c>
      <c r="Z77" s="28"/>
      <c r="AL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</row>
    <row r="78" spans="1:85" ht="15.6">
      <c r="A78" s="28"/>
      <c r="B78" s="2">
        <f>+'Ark1'!F89</f>
        <v>176</v>
      </c>
      <c r="C78" s="2" t="str">
        <f>VLOOKUP(B78,RNR!$D$2:$E$4,2)</f>
        <v>VAK gris</v>
      </c>
      <c r="D78" s="2">
        <f>+'Ark1'!C89</f>
        <v>2004</v>
      </c>
      <c r="E78" s="2">
        <f>+'Ark1'!Q89</f>
        <v>0</v>
      </c>
      <c r="F78" s="18"/>
      <c r="G78" s="318">
        <f>+'Ark1'!R89</f>
        <v>0</v>
      </c>
      <c r="H78" s="18"/>
      <c r="I78" s="318">
        <f>+'Ark1'!S89</f>
        <v>0</v>
      </c>
      <c r="J78" s="5">
        <f>+'Ark1'!AE89</f>
        <v>100</v>
      </c>
      <c r="K78" s="5"/>
      <c r="L78" s="50">
        <f>+'Ark1'!AF89</f>
        <v>0</v>
      </c>
      <c r="M78" s="5">
        <f>+'Ark1'!U89</f>
        <v>0</v>
      </c>
      <c r="N78" s="5"/>
      <c r="O78" s="50">
        <f>+'Ark1'!W89</f>
        <v>0</v>
      </c>
      <c r="P78" s="50"/>
      <c r="Q78" s="5">
        <f>+'Ark1'!AA93</f>
        <v>7.5593623947604192</v>
      </c>
      <c r="R78" s="5">
        <f>+'Ark1'!AB93</f>
        <v>2.642554611316807</v>
      </c>
      <c r="S78" s="18">
        <f>+'Ark1'!AD89</f>
        <v>100</v>
      </c>
      <c r="T78" s="74"/>
      <c r="U78" s="18"/>
      <c r="V78" s="74"/>
      <c r="W78" s="18" t="e">
        <f t="shared" si="2"/>
        <v>#DIV/0!</v>
      </c>
      <c r="X78" s="5">
        <f>+'Ark1'!T89</f>
        <v>0</v>
      </c>
      <c r="Y78" s="5">
        <f>+'Ark1'!V89</f>
        <v>0</v>
      </c>
      <c r="Z78" s="28"/>
      <c r="AL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</row>
    <row r="79" spans="1:85" ht="15.6">
      <c r="A79" s="28"/>
      <c r="B79" s="2">
        <f>+'Ark1'!F90</f>
        <v>170</v>
      </c>
      <c r="C79" s="2" t="str">
        <f>VLOOKUP(B79,RNR!$D$2:$E$4,2)</f>
        <v>Slaktegris</v>
      </c>
      <c r="D79" s="2">
        <f>+'Ark1'!C90</f>
        <v>2003</v>
      </c>
      <c r="E79" s="2">
        <f>+'Ark1'!Q90</f>
        <v>4406</v>
      </c>
      <c r="F79" s="18"/>
      <c r="G79" s="318">
        <f>+'Ark1'!R90</f>
        <v>1266525</v>
      </c>
      <c r="H79" s="18"/>
      <c r="I79" s="318">
        <f>+'Ark1'!S90</f>
        <v>1265827</v>
      </c>
      <c r="J79" s="5">
        <f>+'Ark1'!AE90</f>
        <v>100</v>
      </c>
      <c r="K79" s="5"/>
      <c r="L79" s="50">
        <f>+'Ark1'!AF90</f>
        <v>0</v>
      </c>
      <c r="M79" s="5">
        <f>+'Ark1'!U90</f>
        <v>56.406547656196302</v>
      </c>
      <c r="N79" s="5"/>
      <c r="O79" s="50">
        <f>+'Ark1'!W90</f>
        <v>76.730738560638414</v>
      </c>
      <c r="P79" s="50"/>
      <c r="Q79" s="5">
        <f>+'Ark1'!AA94</f>
        <v>11.729609432966262</v>
      </c>
      <c r="R79" s="5">
        <f>+'Ark1'!AB94</f>
        <v>0</v>
      </c>
      <c r="S79" s="18">
        <f>+'Ark1'!AD90</f>
        <v>100</v>
      </c>
      <c r="T79" s="74"/>
      <c r="U79" s="18"/>
      <c r="V79" s="74"/>
      <c r="W79" s="18">
        <f t="shared" si="2"/>
        <v>287.45460735360871</v>
      </c>
      <c r="X79" s="5">
        <f>+'Ark1'!T90</f>
        <v>13.62658613134364</v>
      </c>
      <c r="Y79" s="5">
        <f>+'Ark1'!V90</f>
        <v>83.174445419128986</v>
      </c>
      <c r="Z79" s="28"/>
      <c r="AL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</row>
    <row r="80" spans="1:85" ht="15.6">
      <c r="A80" s="28"/>
      <c r="B80" s="2">
        <f>+'Ark1'!F91</f>
        <v>173</v>
      </c>
      <c r="C80" s="2" t="str">
        <f>VLOOKUP(B80,RNR!$D$2:$E$4,2)</f>
        <v>Flådd gris</v>
      </c>
      <c r="D80" s="2">
        <f>+'Ark1'!C91</f>
        <v>2003</v>
      </c>
      <c r="E80" s="2">
        <f>+'Ark1'!Q91</f>
        <v>430</v>
      </c>
      <c r="F80" s="18"/>
      <c r="G80" s="318">
        <f>+'Ark1'!R91</f>
        <v>786</v>
      </c>
      <c r="H80" s="18"/>
      <c r="I80" s="318">
        <f>+'Ark1'!S91</f>
        <v>744</v>
      </c>
      <c r="J80" s="5">
        <f>+'Ark1'!AE91</f>
        <v>100</v>
      </c>
      <c r="K80" s="5"/>
      <c r="L80" s="50">
        <f>+'Ark1'!AF91</f>
        <v>0</v>
      </c>
      <c r="M80" s="5">
        <f>+'Ark1'!U91</f>
        <v>55.196236559139777</v>
      </c>
      <c r="N80" s="5"/>
      <c r="O80" s="50">
        <f>+'Ark1'!W91</f>
        <v>65.250806451612846</v>
      </c>
      <c r="P80" s="50"/>
      <c r="Q80" s="5">
        <f>+'Ark1'!AA95</f>
        <v>0</v>
      </c>
      <c r="R80" s="5">
        <f>+'Ark1'!AB95</f>
        <v>0</v>
      </c>
      <c r="S80" s="18">
        <f>+'Ark1'!AD91</f>
        <v>100</v>
      </c>
      <c r="T80" s="74"/>
      <c r="U80" s="18"/>
      <c r="V80" s="74"/>
      <c r="W80" s="18">
        <f t="shared" si="2"/>
        <v>1.827906976744186</v>
      </c>
      <c r="X80" s="5">
        <f>+'Ark1'!T91</f>
        <v>13.022900763358781</v>
      </c>
      <c r="Y80" s="5">
        <f>+'Ark1'!V91</f>
        <v>74.140979042160325</v>
      </c>
      <c r="Z80" s="28"/>
      <c r="AL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</row>
    <row r="81" spans="1:53" ht="15.6">
      <c r="A81" s="28"/>
      <c r="B81" s="2">
        <f>+'Ark1'!F92</f>
        <v>176</v>
      </c>
      <c r="C81" s="2" t="str">
        <f>VLOOKUP(B81,RNR!$D$2:$E$4,2)</f>
        <v>VAK gris</v>
      </c>
      <c r="D81" s="2">
        <f>+'Ark1'!C92</f>
        <v>2003</v>
      </c>
      <c r="E81" s="2">
        <f>+'Ark1'!Q92</f>
        <v>0</v>
      </c>
      <c r="F81" s="18"/>
      <c r="G81" s="318">
        <f>+'Ark1'!R92</f>
        <v>0</v>
      </c>
      <c r="H81" s="18"/>
      <c r="I81" s="318">
        <f>+'Ark1'!S92</f>
        <v>0</v>
      </c>
      <c r="J81" s="5">
        <f>+'Ark1'!AE92</f>
        <v>100</v>
      </c>
      <c r="K81" s="5"/>
      <c r="L81" s="50">
        <f>+'Ark1'!AF92</f>
        <v>0</v>
      </c>
      <c r="M81" s="5">
        <f>+'Ark1'!U92</f>
        <v>0</v>
      </c>
      <c r="N81" s="5"/>
      <c r="O81" s="50">
        <f>+'Ark1'!W92</f>
        <v>0</v>
      </c>
      <c r="P81" s="50"/>
      <c r="Q81" s="5">
        <f>+'Ark1'!AA96</f>
        <v>7.0679078863267604</v>
      </c>
      <c r="R81" s="5">
        <f>+'Ark1'!AB96</f>
        <v>2.7828663536684459</v>
      </c>
      <c r="S81" s="18">
        <f>+'Ark1'!AD92</f>
        <v>100</v>
      </c>
      <c r="T81" s="74"/>
      <c r="U81" s="18"/>
      <c r="V81" s="74"/>
      <c r="W81" s="18" t="e">
        <f t="shared" si="2"/>
        <v>#DIV/0!</v>
      </c>
      <c r="X81" s="5">
        <f>+'Ark1'!T92</f>
        <v>0</v>
      </c>
      <c r="Y81" s="5">
        <f>+'Ark1'!V92</f>
        <v>0</v>
      </c>
      <c r="Z81" s="28"/>
      <c r="AL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</row>
    <row r="82" spans="1:53" ht="15.6">
      <c r="A82" s="28"/>
      <c r="B82" s="2">
        <f>+'Ark1'!F93</f>
        <v>170</v>
      </c>
      <c r="C82" s="2" t="str">
        <f>VLOOKUP(B82,RNR!$D$2:$E$4,2)</f>
        <v>Slaktegris</v>
      </c>
      <c r="D82" s="2">
        <f>+'Ark1'!C93</f>
        <v>2002</v>
      </c>
      <c r="E82" s="2">
        <f>+'Ark1'!Q93</f>
        <v>4581</v>
      </c>
      <c r="F82" s="18"/>
      <c r="G82" s="318">
        <f>+'Ark1'!R93</f>
        <v>1234949</v>
      </c>
      <c r="H82" s="18"/>
      <c r="I82" s="318">
        <f>+'Ark1'!S93</f>
        <v>1234175</v>
      </c>
      <c r="J82" s="5">
        <f>+'Ark1'!AE93</f>
        <v>100</v>
      </c>
      <c r="K82" s="5"/>
      <c r="L82" s="50">
        <f>+'Ark1'!AF93</f>
        <v>0</v>
      </c>
      <c r="M82" s="5">
        <f>+'Ark1'!U93</f>
        <v>55.954653108351742</v>
      </c>
      <c r="N82" s="5"/>
      <c r="O82" s="50">
        <f>+'Ark1'!W93</f>
        <v>75.741826888406422</v>
      </c>
      <c r="P82" s="50"/>
      <c r="Q82" s="5">
        <f>+'Ark1'!AA97</f>
        <v>12.260284827950253</v>
      </c>
      <c r="R82" s="5">
        <f>+'Ark1'!AB97</f>
        <v>0</v>
      </c>
      <c r="S82" s="18">
        <f>+'Ark1'!AD93</f>
        <v>100</v>
      </c>
      <c r="T82" s="74"/>
      <c r="U82" s="18"/>
      <c r="V82" s="74"/>
      <c r="W82" s="18">
        <f t="shared" si="2"/>
        <v>269.5806592447064</v>
      </c>
      <c r="X82" s="5">
        <f>+'Ark1'!T93</f>
        <v>13.363977783697951</v>
      </c>
      <c r="Y82" s="5">
        <f>+'Ark1'!V93</f>
        <v>82.10754312104882</v>
      </c>
      <c r="Z82" s="28"/>
      <c r="AL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</row>
    <row r="83" spans="1:53" ht="15.6">
      <c r="A83" s="28"/>
      <c r="B83" s="2">
        <f>+'Ark1'!F94</f>
        <v>173</v>
      </c>
      <c r="C83" s="2" t="str">
        <f>VLOOKUP(B83,RNR!$D$2:$E$4,2)</f>
        <v>Flådd gris</v>
      </c>
      <c r="D83" s="2">
        <f>+'Ark1'!C94</f>
        <v>2002</v>
      </c>
      <c r="E83" s="2">
        <f>+'Ark1'!Q94</f>
        <v>465</v>
      </c>
      <c r="F83" s="18"/>
      <c r="G83" s="318">
        <f>+'Ark1'!R94</f>
        <v>912</v>
      </c>
      <c r="H83" s="18"/>
      <c r="I83" s="318">
        <f>+'Ark1'!S94</f>
        <v>867</v>
      </c>
      <c r="J83" s="5">
        <f>+'Ark1'!AE94</f>
        <v>100</v>
      </c>
      <c r="K83" s="5"/>
      <c r="L83" s="50">
        <f>+'Ark1'!AF94</f>
        <v>0</v>
      </c>
      <c r="M83" s="5">
        <f>+'Ark1'!U94</f>
        <v>54.377162629757777</v>
      </c>
      <c r="N83" s="5"/>
      <c r="O83" s="50">
        <f>+'Ark1'!W94</f>
        <v>63.222260668973455</v>
      </c>
      <c r="P83" s="50"/>
      <c r="Q83" s="5">
        <f>+'Ark1'!AA98</f>
        <v>0</v>
      </c>
      <c r="R83" s="5">
        <f>+'Ark1'!AB98</f>
        <v>0</v>
      </c>
      <c r="S83" s="18">
        <f>+'Ark1'!AD94</f>
        <v>100</v>
      </c>
      <c r="T83" s="74"/>
      <c r="U83" s="18"/>
      <c r="V83" s="74"/>
      <c r="W83" s="18">
        <f t="shared" si="2"/>
        <v>1.9612903225806451</v>
      </c>
      <c r="X83" s="5">
        <f>+'Ark1'!T94</f>
        <v>12.348684210526311</v>
      </c>
      <c r="Y83" s="5">
        <f>+'Ark1'!V94</f>
        <v>71.895841377784976</v>
      </c>
      <c r="Z83" s="28"/>
      <c r="AL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</row>
    <row r="84" spans="1:53" ht="15.6">
      <c r="A84" s="28"/>
      <c r="B84" s="28"/>
      <c r="C84" s="28"/>
      <c r="D84" s="28"/>
      <c r="E84" s="28"/>
      <c r="F84" s="28"/>
      <c r="G84" s="295"/>
      <c r="H84" s="28"/>
      <c r="I84" s="295"/>
      <c r="J84" s="381"/>
      <c r="K84" s="381"/>
      <c r="L84" s="106"/>
      <c r="M84" s="28"/>
      <c r="N84" s="28"/>
      <c r="O84" s="106"/>
      <c r="P84" s="28"/>
      <c r="Q84" s="28"/>
      <c r="R84" s="28"/>
      <c r="S84" s="28"/>
      <c r="T84" s="74"/>
      <c r="U84" s="28"/>
      <c r="V84" s="74"/>
      <c r="W84" s="28"/>
      <c r="X84" s="28"/>
      <c r="Y84" s="28"/>
      <c r="Z84" s="28"/>
      <c r="AL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</row>
    <row r="85" spans="1:53" ht="15.6">
      <c r="A85" s="28"/>
      <c r="B85" s="28"/>
      <c r="C85" s="28"/>
      <c r="D85" s="28"/>
      <c r="E85" s="28"/>
      <c r="F85" s="28"/>
      <c r="G85" s="295"/>
      <c r="H85" s="28"/>
      <c r="I85" s="295"/>
      <c r="J85" s="381"/>
      <c r="K85" s="381"/>
      <c r="L85" s="106"/>
      <c r="M85" s="28"/>
      <c r="N85" s="28"/>
      <c r="O85" s="106"/>
      <c r="P85" s="28"/>
      <c r="Q85" s="28"/>
      <c r="R85" s="28"/>
      <c r="S85" s="28"/>
      <c r="T85" s="74"/>
      <c r="U85" s="28"/>
      <c r="V85" s="74"/>
      <c r="W85" s="28"/>
      <c r="X85" s="28"/>
      <c r="Y85" s="28"/>
      <c r="Z85" s="28"/>
      <c r="AL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1:53">
      <c r="J86" s="383"/>
      <c r="L86" s="155"/>
      <c r="S86" s="76"/>
      <c r="T86" s="76"/>
      <c r="U86" s="76"/>
      <c r="V86" s="76"/>
      <c r="W86" s="76"/>
      <c r="X86" s="21"/>
      <c r="Y86" s="21"/>
      <c r="Z86" s="21"/>
      <c r="AL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</row>
    <row r="87" spans="1:53">
      <c r="J87" s="383"/>
      <c r="L87" s="155"/>
      <c r="S87" s="76"/>
      <c r="T87" s="76"/>
      <c r="U87" s="76"/>
      <c r="V87" s="76"/>
      <c r="W87" s="76"/>
      <c r="X87" s="21"/>
      <c r="Y87" s="21"/>
      <c r="Z87" s="21"/>
      <c r="AL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</row>
    <row r="88" spans="1:53">
      <c r="J88" s="383"/>
      <c r="L88" s="155"/>
      <c r="S88" s="76"/>
      <c r="T88" s="76"/>
      <c r="U88" s="76"/>
      <c r="V88" s="76"/>
      <c r="W88" s="76"/>
      <c r="X88" s="21"/>
      <c r="Y88" s="21"/>
      <c r="Z88" s="21"/>
      <c r="AL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</row>
    <row r="89" spans="1:53">
      <c r="J89" s="383"/>
      <c r="L89" s="155"/>
      <c r="S89" s="76"/>
      <c r="T89" s="76"/>
      <c r="U89" s="76"/>
      <c r="V89" s="76"/>
      <c r="W89" s="76"/>
      <c r="X89" s="21"/>
      <c r="Y89" s="21"/>
      <c r="Z89" s="21"/>
      <c r="AL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</row>
    <row r="90" spans="1:53">
      <c r="J90" s="383"/>
      <c r="L90" s="155"/>
      <c r="S90" s="76"/>
      <c r="T90" s="76"/>
      <c r="U90" s="76"/>
      <c r="V90" s="76"/>
      <c r="W90" s="76"/>
      <c r="X90" s="21"/>
      <c r="Y90" s="21"/>
      <c r="Z90" s="21"/>
      <c r="AL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</row>
    <row r="91" spans="1:53">
      <c r="J91" s="383"/>
      <c r="L91" s="155"/>
      <c r="S91" s="76"/>
      <c r="T91" s="76"/>
      <c r="U91" s="76"/>
      <c r="V91" s="76"/>
      <c r="W91" s="76"/>
      <c r="X91" s="21"/>
      <c r="Y91" s="21"/>
      <c r="Z91" s="21"/>
      <c r="AL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</row>
    <row r="92" spans="1:53">
      <c r="J92" s="383"/>
      <c r="L92" s="155"/>
      <c r="S92" s="76"/>
      <c r="T92" s="76"/>
      <c r="U92" s="76"/>
      <c r="V92" s="76"/>
      <c r="W92" s="76"/>
      <c r="X92" s="21"/>
      <c r="Y92" s="21"/>
      <c r="Z92" s="21"/>
      <c r="AL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</row>
    <row r="93" spans="1:53">
      <c r="J93" s="383"/>
      <c r="L93" s="155"/>
      <c r="S93" s="76"/>
      <c r="T93" s="76"/>
      <c r="U93" s="76"/>
      <c r="V93" s="76"/>
      <c r="W93" s="76"/>
      <c r="X93" s="21"/>
      <c r="Y93" s="21"/>
      <c r="Z93" s="21"/>
      <c r="AL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</row>
    <row r="94" spans="1:53">
      <c r="J94" s="383"/>
      <c r="L94" s="155"/>
      <c r="S94" s="76"/>
      <c r="T94" s="76"/>
      <c r="U94" s="76"/>
      <c r="V94" s="76"/>
      <c r="W94" s="76"/>
      <c r="X94" s="21"/>
      <c r="Y94" s="21"/>
      <c r="Z94" s="21"/>
      <c r="AL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53">
      <c r="J95" s="383"/>
      <c r="L95" s="155"/>
      <c r="S95" s="76"/>
      <c r="T95" s="76"/>
      <c r="U95" s="76"/>
      <c r="V95" s="76"/>
      <c r="W95" s="76"/>
      <c r="X95" s="21"/>
      <c r="Y95" s="21"/>
      <c r="Z95" s="21"/>
      <c r="AL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53">
      <c r="J96" s="383"/>
      <c r="L96" s="155"/>
      <c r="S96" s="76"/>
      <c r="T96" s="76"/>
      <c r="U96" s="76"/>
      <c r="V96" s="76"/>
      <c r="W96" s="76"/>
      <c r="X96" s="21"/>
      <c r="Y96" s="21"/>
      <c r="Z96" s="21"/>
      <c r="AL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0:53">
      <c r="J97" s="383"/>
      <c r="L97" s="155"/>
      <c r="S97" s="76"/>
      <c r="T97" s="76"/>
      <c r="U97" s="76"/>
      <c r="V97" s="76"/>
      <c r="W97" s="76"/>
      <c r="X97" s="21"/>
      <c r="Y97" s="21"/>
      <c r="Z97" s="21"/>
      <c r="AL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0:53">
      <c r="J98" s="383"/>
      <c r="L98" s="155"/>
      <c r="S98" s="76"/>
      <c r="T98" s="76"/>
      <c r="U98" s="76"/>
      <c r="V98" s="76"/>
      <c r="W98" s="76"/>
      <c r="X98" s="21"/>
      <c r="Y98" s="21"/>
      <c r="Z98" s="21"/>
      <c r="AL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0:53">
      <c r="J99" s="383"/>
      <c r="L99" s="155"/>
      <c r="S99" s="76"/>
      <c r="T99" s="76"/>
      <c r="U99" s="76"/>
      <c r="V99" s="76"/>
      <c r="W99" s="76"/>
      <c r="X99" s="21"/>
      <c r="Y99" s="21"/>
      <c r="Z99" s="21"/>
      <c r="AL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</row>
    <row r="100" spans="10:53">
      <c r="J100" s="383"/>
      <c r="L100" s="155"/>
      <c r="S100" s="76"/>
      <c r="T100" s="76"/>
      <c r="U100" s="76"/>
      <c r="V100" s="76"/>
      <c r="W100" s="76"/>
      <c r="X100" s="21"/>
      <c r="Y100" s="21"/>
      <c r="Z100" s="21"/>
      <c r="AL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</row>
    <row r="101" spans="10:53">
      <c r="J101" s="383"/>
      <c r="L101" s="155"/>
      <c r="S101" s="76"/>
      <c r="T101" s="76"/>
      <c r="U101" s="76"/>
      <c r="V101" s="76"/>
      <c r="W101" s="76"/>
      <c r="X101" s="21"/>
      <c r="Y101" s="21"/>
      <c r="Z101" s="21"/>
      <c r="AL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</row>
    <row r="102" spans="10:53">
      <c r="J102" s="383"/>
      <c r="L102" s="155"/>
      <c r="S102" s="76"/>
      <c r="T102" s="76"/>
      <c r="U102" s="76"/>
      <c r="V102" s="76"/>
      <c r="W102" s="76"/>
      <c r="X102" s="21"/>
      <c r="Y102" s="21"/>
      <c r="Z102" s="21"/>
      <c r="AL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</row>
    <row r="103" spans="10:53">
      <c r="J103" s="383"/>
      <c r="L103" s="155"/>
      <c r="S103" s="76"/>
      <c r="T103" s="76"/>
      <c r="U103" s="76"/>
      <c r="V103" s="76"/>
      <c r="W103" s="76"/>
      <c r="X103" s="21"/>
      <c r="Y103" s="21"/>
      <c r="Z103" s="21"/>
      <c r="AL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</row>
    <row r="104" spans="10:53">
      <c r="J104" s="383"/>
      <c r="L104" s="155"/>
      <c r="S104" s="76"/>
      <c r="T104" s="76"/>
      <c r="U104" s="76"/>
      <c r="V104" s="76"/>
      <c r="W104" s="76"/>
      <c r="X104" s="21"/>
      <c r="Y104" s="21"/>
      <c r="Z104" s="21"/>
      <c r="AL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</row>
    <row r="105" spans="10:53">
      <c r="J105" s="383"/>
      <c r="L105" s="155"/>
      <c r="S105" s="76"/>
      <c r="T105" s="76"/>
      <c r="U105" s="76"/>
      <c r="V105" s="76"/>
      <c r="W105" s="76"/>
      <c r="X105" s="21"/>
      <c r="Y105" s="21"/>
      <c r="Z105" s="21"/>
      <c r="AL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</row>
    <row r="106" spans="10:53">
      <c r="J106" s="383"/>
      <c r="L106" s="155"/>
      <c r="S106" s="76"/>
      <c r="T106" s="76"/>
      <c r="U106" s="76"/>
      <c r="V106" s="76"/>
      <c r="W106" s="76"/>
      <c r="X106" s="21"/>
      <c r="Y106" s="21"/>
      <c r="Z106" s="21"/>
      <c r="AL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</row>
    <row r="107" spans="10:53">
      <c r="J107" s="383"/>
      <c r="L107" s="155"/>
      <c r="S107" s="76"/>
      <c r="T107" s="76"/>
      <c r="U107" s="76"/>
      <c r="V107" s="76"/>
      <c r="W107" s="76"/>
      <c r="X107" s="21"/>
      <c r="Y107" s="21"/>
      <c r="Z107" s="21"/>
      <c r="AL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</row>
    <row r="108" spans="10:53">
      <c r="J108" s="383"/>
      <c r="L108" s="155"/>
      <c r="S108" s="76"/>
      <c r="T108" s="76"/>
      <c r="U108" s="76"/>
      <c r="V108" s="76"/>
      <c r="W108" s="76"/>
      <c r="X108" s="21"/>
      <c r="Y108" s="21"/>
      <c r="Z108" s="21"/>
      <c r="AL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</row>
    <row r="109" spans="10:53">
      <c r="J109" s="383"/>
      <c r="L109" s="155"/>
      <c r="S109" s="76"/>
      <c r="T109" s="76"/>
      <c r="U109" s="76"/>
      <c r="V109" s="76"/>
      <c r="W109" s="76"/>
      <c r="X109" s="21"/>
      <c r="Y109" s="21"/>
      <c r="Z109" s="21"/>
      <c r="AL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</row>
    <row r="110" spans="10:53">
      <c r="J110" s="383"/>
      <c r="L110" s="155"/>
      <c r="S110" s="76"/>
      <c r="T110" s="76"/>
      <c r="U110" s="76"/>
      <c r="V110" s="76"/>
      <c r="W110" s="76"/>
      <c r="X110" s="21"/>
      <c r="Y110" s="21"/>
      <c r="Z110" s="21"/>
      <c r="AL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</row>
    <row r="111" spans="10:53">
      <c r="J111" s="383"/>
      <c r="L111" s="155"/>
      <c r="S111" s="76"/>
      <c r="T111" s="76"/>
      <c r="U111" s="76"/>
      <c r="V111" s="76"/>
      <c r="W111" s="76"/>
      <c r="X111" s="21"/>
      <c r="Y111" s="21"/>
      <c r="Z111" s="21"/>
      <c r="AL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</row>
    <row r="112" spans="10:53">
      <c r="J112" s="383"/>
      <c r="L112" s="155"/>
      <c r="S112" s="76"/>
      <c r="T112" s="76"/>
      <c r="U112" s="76"/>
      <c r="V112" s="76"/>
      <c r="W112" s="76"/>
      <c r="X112" s="21"/>
      <c r="Y112" s="21"/>
      <c r="Z112" s="21"/>
      <c r="AL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</row>
    <row r="113" spans="10:53">
      <c r="J113" s="383"/>
      <c r="L113" s="155"/>
      <c r="S113" s="76"/>
      <c r="T113" s="76"/>
      <c r="U113" s="76"/>
      <c r="V113" s="76"/>
      <c r="W113" s="76"/>
      <c r="X113" s="21"/>
      <c r="Y113" s="21"/>
      <c r="Z113" s="21"/>
      <c r="AL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</row>
    <row r="114" spans="10:53">
      <c r="J114" s="383"/>
      <c r="L114" s="155"/>
      <c r="S114" s="76"/>
      <c r="T114" s="76"/>
      <c r="U114" s="76"/>
      <c r="V114" s="76"/>
      <c r="W114" s="76"/>
      <c r="X114" s="21"/>
      <c r="Y114" s="21"/>
      <c r="Z114" s="21"/>
      <c r="AL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</row>
    <row r="115" spans="10:53">
      <c r="J115" s="383"/>
      <c r="L115" s="155"/>
      <c r="S115" s="76"/>
      <c r="T115" s="76"/>
      <c r="U115" s="76"/>
      <c r="V115" s="76"/>
      <c r="W115" s="76"/>
      <c r="X115" s="21"/>
      <c r="Y115" s="21"/>
      <c r="Z115" s="21"/>
      <c r="AL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</row>
    <row r="116" spans="10:53">
      <c r="J116" s="383"/>
      <c r="L116" s="155"/>
      <c r="S116" s="76"/>
      <c r="T116" s="76"/>
      <c r="U116" s="76"/>
      <c r="V116" s="76"/>
      <c r="W116" s="76"/>
      <c r="X116" s="21"/>
      <c r="Y116" s="21"/>
      <c r="Z116" s="21"/>
      <c r="AL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</row>
    <row r="117" spans="10:53">
      <c r="J117" s="383"/>
      <c r="L117" s="155"/>
      <c r="S117" s="76"/>
      <c r="T117" s="76"/>
      <c r="U117" s="76"/>
      <c r="V117" s="76"/>
      <c r="W117" s="76"/>
      <c r="X117" s="21"/>
      <c r="Y117" s="21"/>
      <c r="Z117" s="21"/>
      <c r="AL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</row>
    <row r="118" spans="10:53">
      <c r="J118" s="383"/>
      <c r="L118" s="155"/>
      <c r="S118" s="76"/>
      <c r="T118" s="76"/>
      <c r="U118" s="76"/>
      <c r="V118" s="76"/>
      <c r="W118" s="76"/>
      <c r="X118" s="21"/>
      <c r="Y118" s="21"/>
      <c r="Z118" s="21"/>
      <c r="AL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</row>
    <row r="119" spans="10:53">
      <c r="J119" s="383"/>
      <c r="L119" s="155"/>
      <c r="S119" s="76"/>
      <c r="T119" s="76"/>
      <c r="U119" s="76"/>
      <c r="V119" s="76"/>
      <c r="W119" s="76"/>
      <c r="X119" s="21"/>
      <c r="Y119" s="21"/>
      <c r="Z119" s="21"/>
      <c r="AL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</row>
    <row r="120" spans="10:53">
      <c r="J120" s="383"/>
      <c r="L120" s="155"/>
      <c r="S120" s="76"/>
      <c r="T120" s="76"/>
      <c r="U120" s="76"/>
      <c r="V120" s="76"/>
      <c r="W120" s="76"/>
      <c r="X120" s="21"/>
      <c r="Y120" s="21"/>
      <c r="Z120" s="21"/>
      <c r="AL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</row>
    <row r="121" spans="10:53">
      <c r="J121" s="383"/>
      <c r="L121" s="155"/>
      <c r="S121" s="76"/>
      <c r="T121" s="76"/>
      <c r="U121" s="76"/>
      <c r="V121" s="76"/>
      <c r="W121" s="76"/>
      <c r="X121" s="21"/>
      <c r="Y121" s="21"/>
      <c r="Z121" s="21"/>
      <c r="AL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</row>
    <row r="122" spans="10:53">
      <c r="J122" s="383"/>
      <c r="L122" s="155"/>
      <c r="S122" s="76"/>
      <c r="T122" s="76"/>
      <c r="U122" s="76"/>
      <c r="V122" s="76"/>
      <c r="W122" s="76"/>
      <c r="X122" s="21"/>
      <c r="Y122" s="21"/>
      <c r="Z122" s="21"/>
      <c r="AL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</row>
    <row r="123" spans="10:53">
      <c r="J123" s="383"/>
      <c r="L123" s="155"/>
      <c r="S123" s="76"/>
      <c r="T123" s="76"/>
      <c r="U123" s="76"/>
      <c r="V123" s="76"/>
      <c r="W123" s="76"/>
      <c r="X123" s="21"/>
      <c r="Y123" s="21"/>
      <c r="Z123" s="21"/>
      <c r="AL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</row>
    <row r="124" spans="10:53">
      <c r="J124" s="383"/>
      <c r="L124" s="155"/>
      <c r="S124" s="76"/>
      <c r="T124" s="76"/>
      <c r="U124" s="76"/>
      <c r="V124" s="76"/>
      <c r="W124" s="76"/>
      <c r="X124" s="21"/>
      <c r="Y124" s="21"/>
      <c r="Z124" s="21"/>
      <c r="AL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</row>
    <row r="125" spans="10:53">
      <c r="J125" s="383"/>
      <c r="L125" s="155"/>
      <c r="S125" s="76"/>
      <c r="T125" s="76"/>
      <c r="U125" s="76"/>
      <c r="V125" s="76"/>
      <c r="W125" s="76"/>
      <c r="X125" s="21"/>
      <c r="Y125" s="21"/>
      <c r="Z125" s="21"/>
      <c r="AL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</row>
    <row r="126" spans="10:53">
      <c r="J126" s="383"/>
      <c r="L126" s="155"/>
      <c r="S126" s="76"/>
      <c r="T126" s="76"/>
      <c r="U126" s="76"/>
      <c r="V126" s="76"/>
      <c r="W126" s="76"/>
      <c r="X126" s="21"/>
      <c r="Y126" s="21"/>
      <c r="Z126" s="21"/>
      <c r="AL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</row>
    <row r="127" spans="10:53">
      <c r="J127" s="383"/>
      <c r="L127" s="155"/>
      <c r="S127" s="76"/>
      <c r="T127" s="76"/>
      <c r="U127" s="76"/>
      <c r="V127" s="76"/>
      <c r="W127" s="76"/>
      <c r="X127" s="21"/>
      <c r="Y127" s="21"/>
      <c r="Z127" s="21"/>
      <c r="AL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</row>
    <row r="128" spans="10:53">
      <c r="J128" s="383"/>
      <c r="L128" s="155"/>
      <c r="S128" s="76"/>
      <c r="T128" s="76"/>
      <c r="U128" s="76"/>
      <c r="V128" s="76"/>
      <c r="W128" s="76"/>
      <c r="X128" s="21"/>
      <c r="Y128" s="21"/>
      <c r="Z128" s="21"/>
      <c r="AL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</row>
    <row r="129" spans="10:53">
      <c r="J129" s="383"/>
      <c r="L129" s="155"/>
      <c r="S129" s="76"/>
      <c r="T129" s="76"/>
      <c r="U129" s="76"/>
      <c r="V129" s="76"/>
      <c r="W129" s="76"/>
      <c r="X129" s="21"/>
      <c r="Y129" s="21"/>
      <c r="Z129" s="21"/>
      <c r="AL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</row>
    <row r="130" spans="10:53">
      <c r="J130" s="383"/>
      <c r="L130" s="155"/>
      <c r="S130" s="76"/>
      <c r="T130" s="76"/>
      <c r="U130" s="76"/>
      <c r="V130" s="76"/>
      <c r="W130" s="76"/>
      <c r="X130" s="21"/>
      <c r="Y130" s="21"/>
      <c r="Z130" s="21"/>
      <c r="AL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</row>
    <row r="131" spans="10:53">
      <c r="J131" s="383"/>
      <c r="L131" s="155"/>
      <c r="S131" s="76"/>
      <c r="T131" s="76"/>
      <c r="U131" s="76"/>
      <c r="V131" s="76"/>
      <c r="W131" s="76"/>
      <c r="X131" s="21"/>
      <c r="Y131" s="21"/>
      <c r="Z131" s="21"/>
      <c r="AL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</row>
    <row r="132" spans="10:53">
      <c r="J132" s="383"/>
      <c r="L132" s="155"/>
      <c r="S132" s="76"/>
      <c r="T132" s="76"/>
      <c r="U132" s="76"/>
      <c r="V132" s="76"/>
      <c r="W132" s="76"/>
      <c r="X132" s="21"/>
      <c r="Y132" s="21"/>
      <c r="Z132" s="21"/>
      <c r="AL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</row>
    <row r="133" spans="10:53">
      <c r="J133" s="383"/>
      <c r="L133" s="155"/>
      <c r="S133" s="76"/>
      <c r="T133" s="76"/>
      <c r="U133" s="76"/>
      <c r="V133" s="76"/>
      <c r="W133" s="76"/>
      <c r="X133" s="21"/>
      <c r="Y133" s="21"/>
      <c r="Z133" s="21"/>
      <c r="AL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</row>
    <row r="134" spans="10:53">
      <c r="J134" s="383"/>
      <c r="L134" s="155"/>
      <c r="S134" s="76"/>
      <c r="T134" s="76"/>
      <c r="U134" s="76"/>
      <c r="V134" s="76"/>
      <c r="W134" s="76"/>
      <c r="X134" s="21"/>
      <c r="Y134" s="21"/>
      <c r="Z134" s="21"/>
      <c r="AL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</row>
    <row r="135" spans="10:53">
      <c r="J135" s="383"/>
      <c r="L135" s="155"/>
      <c r="S135" s="76"/>
      <c r="T135" s="76"/>
      <c r="U135" s="76"/>
      <c r="V135" s="76"/>
      <c r="W135" s="76"/>
      <c r="X135" s="21"/>
      <c r="Y135" s="21"/>
      <c r="Z135" s="21"/>
      <c r="AL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</row>
    <row r="136" spans="10:53">
      <c r="J136" s="383"/>
      <c r="L136" s="155"/>
      <c r="S136" s="76"/>
      <c r="T136" s="76"/>
      <c r="U136" s="76"/>
      <c r="V136" s="76"/>
      <c r="W136" s="76"/>
      <c r="X136" s="21"/>
      <c r="Y136" s="21"/>
      <c r="Z136" s="21"/>
      <c r="AL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</row>
    <row r="137" spans="10:53">
      <c r="J137" s="383"/>
      <c r="L137" s="155"/>
      <c r="S137" s="76"/>
      <c r="T137" s="76"/>
      <c r="U137" s="76"/>
      <c r="V137" s="76"/>
      <c r="W137" s="76"/>
      <c r="X137" s="21"/>
      <c r="Y137" s="21"/>
      <c r="Z137" s="21"/>
      <c r="AL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0:53">
      <c r="J138" s="383"/>
      <c r="L138" s="155"/>
      <c r="S138" s="76"/>
      <c r="T138" s="76"/>
      <c r="U138" s="76"/>
      <c r="V138" s="76"/>
      <c r="W138" s="76"/>
      <c r="X138" s="21"/>
      <c r="Y138" s="21"/>
      <c r="Z138" s="21"/>
      <c r="AL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</row>
    <row r="139" spans="10:53">
      <c r="J139" s="383"/>
      <c r="L139" s="155"/>
      <c r="S139" s="76"/>
      <c r="T139" s="76"/>
      <c r="U139" s="76"/>
      <c r="V139" s="76"/>
      <c r="W139" s="76"/>
      <c r="X139" s="21"/>
      <c r="Y139" s="21"/>
      <c r="Z139" s="21"/>
      <c r="AL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</row>
    <row r="140" spans="10:53">
      <c r="J140" s="383"/>
      <c r="L140" s="155"/>
      <c r="S140" s="76"/>
      <c r="T140" s="76"/>
      <c r="U140" s="76"/>
      <c r="V140" s="76"/>
      <c r="W140" s="76"/>
      <c r="X140" s="21"/>
      <c r="Y140" s="21"/>
      <c r="Z140" s="21"/>
      <c r="AL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</row>
    <row r="141" spans="10:53">
      <c r="J141" s="383"/>
      <c r="L141" s="155"/>
      <c r="S141" s="76"/>
      <c r="T141" s="76"/>
      <c r="U141" s="76"/>
      <c r="V141" s="76"/>
      <c r="W141" s="76"/>
      <c r="X141" s="21"/>
      <c r="Y141" s="21"/>
      <c r="Z141" s="21"/>
      <c r="AL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</row>
    <row r="142" spans="10:53">
      <c r="J142" s="383"/>
      <c r="L142" s="155"/>
      <c r="S142" s="76"/>
      <c r="T142" s="76"/>
      <c r="U142" s="76"/>
      <c r="V142" s="76"/>
      <c r="W142" s="76"/>
      <c r="X142" s="21"/>
      <c r="Y142" s="21"/>
      <c r="Z142" s="21"/>
      <c r="AL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</row>
    <row r="143" spans="10:53">
      <c r="J143" s="383"/>
      <c r="L143" s="155"/>
      <c r="S143" s="76"/>
      <c r="T143" s="76"/>
      <c r="U143" s="76"/>
      <c r="V143" s="76"/>
      <c r="W143" s="76"/>
      <c r="X143" s="21"/>
      <c r="Y143" s="21"/>
      <c r="Z143" s="21"/>
      <c r="AL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</row>
    <row r="144" spans="10:53">
      <c r="J144" s="383"/>
      <c r="L144" s="155"/>
      <c r="S144" s="76"/>
      <c r="T144" s="76"/>
      <c r="U144" s="76"/>
      <c r="V144" s="76"/>
      <c r="W144" s="76"/>
      <c r="X144" s="21"/>
      <c r="Y144" s="21"/>
      <c r="Z144" s="21"/>
      <c r="AL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</row>
    <row r="145" spans="10:53">
      <c r="J145" s="383"/>
      <c r="L145" s="155"/>
      <c r="S145" s="76"/>
      <c r="T145" s="76"/>
      <c r="U145" s="76"/>
      <c r="V145" s="76"/>
      <c r="W145" s="76"/>
      <c r="X145" s="21"/>
      <c r="Y145" s="21"/>
      <c r="Z145" s="21"/>
      <c r="AL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</row>
    <row r="146" spans="10:53">
      <c r="J146" s="383"/>
      <c r="L146" s="155"/>
      <c r="S146" s="76"/>
      <c r="T146" s="76"/>
      <c r="U146" s="76"/>
      <c r="V146" s="76"/>
      <c r="W146" s="76"/>
      <c r="X146" s="21"/>
      <c r="Y146" s="21"/>
      <c r="Z146" s="21"/>
      <c r="AL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</row>
    <row r="147" spans="10:53">
      <c r="J147" s="383"/>
      <c r="L147" s="155"/>
      <c r="S147" s="76"/>
      <c r="T147" s="76"/>
      <c r="U147" s="76"/>
      <c r="V147" s="76"/>
      <c r="W147" s="76"/>
      <c r="X147" s="21"/>
      <c r="Y147" s="21"/>
      <c r="Z147" s="21"/>
      <c r="AL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</row>
    <row r="148" spans="10:53">
      <c r="J148" s="383"/>
      <c r="L148" s="155"/>
      <c r="S148" s="76"/>
      <c r="T148" s="76"/>
      <c r="U148" s="76"/>
      <c r="V148" s="76"/>
      <c r="W148" s="76"/>
      <c r="X148" s="21"/>
      <c r="Y148" s="21"/>
      <c r="Z148" s="21"/>
      <c r="AL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</row>
    <row r="149" spans="10:53">
      <c r="J149" s="383"/>
      <c r="L149" s="155"/>
      <c r="S149" s="76"/>
      <c r="T149" s="76"/>
      <c r="U149" s="76"/>
      <c r="V149" s="76"/>
      <c r="W149" s="76"/>
      <c r="X149" s="21"/>
      <c r="Y149" s="21"/>
      <c r="Z149" s="21"/>
      <c r="AL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</row>
    <row r="150" spans="10:53">
      <c r="J150" s="383"/>
      <c r="L150" s="155"/>
      <c r="S150" s="76"/>
      <c r="T150" s="76"/>
      <c r="U150" s="76"/>
      <c r="V150" s="76"/>
      <c r="W150" s="76"/>
      <c r="X150" s="21"/>
      <c r="Y150" s="21"/>
      <c r="Z150" s="21"/>
      <c r="AL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</row>
    <row r="151" spans="10:53">
      <c r="J151" s="383"/>
      <c r="L151" s="155"/>
      <c r="S151" s="76"/>
      <c r="T151" s="76"/>
      <c r="U151" s="76"/>
      <c r="V151" s="76"/>
      <c r="W151" s="76"/>
      <c r="X151" s="21"/>
      <c r="Y151" s="21"/>
      <c r="Z151" s="21"/>
      <c r="AL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</row>
    <row r="152" spans="10:53">
      <c r="J152" s="383"/>
      <c r="L152" s="155"/>
      <c r="S152" s="76"/>
      <c r="T152" s="76"/>
      <c r="U152" s="76"/>
      <c r="V152" s="76"/>
      <c r="W152" s="76"/>
      <c r="X152" s="21"/>
      <c r="Y152" s="21"/>
      <c r="Z152" s="21"/>
      <c r="AL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</row>
    <row r="153" spans="10:53">
      <c r="J153" s="383"/>
      <c r="L153" s="155"/>
      <c r="S153" s="76"/>
      <c r="T153" s="76"/>
      <c r="U153" s="76"/>
      <c r="V153" s="76"/>
      <c r="W153" s="76"/>
      <c r="X153" s="21"/>
      <c r="Y153" s="21"/>
      <c r="Z153" s="21"/>
      <c r="AL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</row>
    <row r="154" spans="10:53">
      <c r="J154" s="383"/>
      <c r="L154" s="155"/>
      <c r="S154" s="76"/>
      <c r="T154" s="76"/>
      <c r="U154" s="76"/>
      <c r="V154" s="76"/>
      <c r="W154" s="76"/>
      <c r="X154" s="21"/>
      <c r="Y154" s="21"/>
      <c r="Z154" s="21"/>
      <c r="AL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</row>
    <row r="155" spans="10:53">
      <c r="J155" s="383"/>
      <c r="L155" s="155"/>
      <c r="S155" s="76"/>
      <c r="T155" s="76"/>
      <c r="U155" s="76"/>
      <c r="V155" s="76"/>
      <c r="W155" s="76"/>
      <c r="X155" s="21"/>
      <c r="Y155" s="21"/>
      <c r="Z155" s="21"/>
      <c r="AL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</row>
    <row r="156" spans="10:53">
      <c r="J156" s="383"/>
      <c r="L156" s="155"/>
      <c r="S156" s="76"/>
      <c r="T156" s="76"/>
      <c r="U156" s="76"/>
      <c r="V156" s="76"/>
      <c r="W156" s="76"/>
      <c r="X156" s="21"/>
      <c r="Y156" s="21"/>
      <c r="Z156" s="21"/>
      <c r="AL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</row>
    <row r="157" spans="10:53">
      <c r="J157" s="383"/>
      <c r="L157" s="155"/>
      <c r="S157" s="76"/>
      <c r="T157" s="76"/>
      <c r="U157" s="76"/>
      <c r="V157" s="76"/>
      <c r="W157" s="76"/>
      <c r="X157" s="21"/>
      <c r="Y157" s="21"/>
      <c r="Z157" s="21"/>
      <c r="AL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</row>
    <row r="158" spans="10:53">
      <c r="J158" s="383"/>
      <c r="L158" s="155"/>
      <c r="S158" s="76"/>
      <c r="T158" s="76"/>
      <c r="U158" s="76"/>
      <c r="V158" s="76"/>
      <c r="W158" s="76"/>
      <c r="X158" s="21"/>
      <c r="Y158" s="21"/>
      <c r="Z158" s="21"/>
      <c r="AL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</row>
    <row r="159" spans="10:53">
      <c r="J159" s="383"/>
      <c r="L159" s="155"/>
      <c r="S159" s="76"/>
      <c r="T159" s="76"/>
      <c r="U159" s="76"/>
      <c r="V159" s="76"/>
      <c r="W159" s="76"/>
      <c r="X159" s="21"/>
      <c r="Y159" s="21"/>
      <c r="Z159" s="21"/>
      <c r="AL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</row>
    <row r="160" spans="10:53">
      <c r="J160" s="383"/>
      <c r="L160" s="155"/>
      <c r="S160" s="76"/>
      <c r="T160" s="76"/>
      <c r="U160" s="76"/>
      <c r="V160" s="76"/>
      <c r="W160" s="76"/>
      <c r="X160" s="21"/>
      <c r="Y160" s="21"/>
      <c r="Z160" s="21"/>
      <c r="AL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</row>
    <row r="161" spans="10:53">
      <c r="J161" s="383"/>
      <c r="L161" s="155"/>
      <c r="S161" s="76"/>
      <c r="T161" s="76"/>
      <c r="U161" s="76"/>
      <c r="V161" s="76"/>
      <c r="W161" s="76"/>
      <c r="X161" s="21"/>
      <c r="Y161" s="21"/>
      <c r="Z161" s="21"/>
      <c r="AL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</row>
    <row r="162" spans="10:53">
      <c r="J162" s="383"/>
      <c r="L162" s="155"/>
      <c r="S162" s="76"/>
      <c r="T162" s="76"/>
      <c r="U162" s="76"/>
      <c r="V162" s="76"/>
      <c r="W162" s="76"/>
      <c r="X162" s="21"/>
      <c r="Y162" s="21"/>
      <c r="Z162" s="21"/>
      <c r="AL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0:53">
      <c r="J163" s="383"/>
      <c r="L163" s="155"/>
      <c r="S163" s="76"/>
      <c r="T163" s="76"/>
      <c r="U163" s="76"/>
      <c r="V163" s="76"/>
      <c r="W163" s="76"/>
      <c r="X163" s="21"/>
      <c r="Y163" s="21"/>
      <c r="Z163" s="21"/>
      <c r="AL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</row>
    <row r="164" spans="10:53">
      <c r="J164" s="383"/>
      <c r="L164" s="155"/>
      <c r="S164" s="76"/>
      <c r="T164" s="76"/>
      <c r="U164" s="76"/>
      <c r="V164" s="76"/>
      <c r="W164" s="76"/>
      <c r="X164" s="21"/>
      <c r="Y164" s="21"/>
      <c r="Z164" s="21"/>
      <c r="AL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</row>
    <row r="165" spans="10:53">
      <c r="J165" s="383"/>
      <c r="L165" s="155"/>
      <c r="S165" s="76"/>
      <c r="T165" s="76"/>
      <c r="U165" s="76"/>
      <c r="V165" s="76"/>
      <c r="W165" s="76"/>
      <c r="X165" s="21"/>
      <c r="Y165" s="21"/>
      <c r="Z165" s="21"/>
      <c r="AL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</row>
    <row r="166" spans="10:53">
      <c r="J166" s="383"/>
      <c r="L166" s="155"/>
      <c r="S166" s="76"/>
      <c r="T166" s="76"/>
      <c r="U166" s="76"/>
      <c r="V166" s="76"/>
      <c r="W166" s="76"/>
      <c r="X166" s="21"/>
      <c r="Y166" s="21"/>
      <c r="Z166" s="21"/>
      <c r="AL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0:53">
      <c r="J167" s="383"/>
      <c r="L167" s="155"/>
      <c r="S167" s="76"/>
      <c r="T167" s="76"/>
      <c r="U167" s="76"/>
      <c r="V167" s="76"/>
      <c r="W167" s="76"/>
      <c r="X167" s="21"/>
      <c r="Y167" s="21"/>
      <c r="Z167" s="21"/>
      <c r="AL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</row>
    <row r="168" spans="10:53">
      <c r="J168" s="383"/>
      <c r="L168" s="155"/>
      <c r="S168" s="76"/>
      <c r="T168" s="76"/>
      <c r="U168" s="76"/>
      <c r="V168" s="76"/>
      <c r="W168" s="76"/>
      <c r="X168" s="21"/>
      <c r="Y168" s="21"/>
      <c r="Z168" s="21"/>
      <c r="AL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</row>
    <row r="169" spans="10:53">
      <c r="J169" s="383"/>
      <c r="L169" s="155"/>
      <c r="S169" s="76"/>
      <c r="T169" s="76"/>
      <c r="U169" s="76"/>
      <c r="V169" s="76"/>
      <c r="W169" s="76"/>
      <c r="X169" s="21"/>
      <c r="Y169" s="21"/>
      <c r="Z169" s="21"/>
      <c r="AL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</row>
    <row r="170" spans="10:53">
      <c r="J170" s="383"/>
      <c r="L170" s="155"/>
      <c r="S170" s="76"/>
      <c r="T170" s="76"/>
      <c r="U170" s="76"/>
      <c r="V170" s="76"/>
      <c r="W170" s="76"/>
      <c r="X170" s="21"/>
      <c r="Y170" s="21"/>
      <c r="Z170" s="21"/>
      <c r="AL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</row>
    <row r="171" spans="10:53">
      <c r="J171" s="383"/>
      <c r="L171" s="155"/>
      <c r="S171" s="76"/>
      <c r="T171" s="76"/>
      <c r="U171" s="76"/>
      <c r="V171" s="76"/>
      <c r="W171" s="76"/>
      <c r="X171" s="21"/>
      <c r="Y171" s="21"/>
      <c r="Z171" s="21"/>
      <c r="AL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</row>
    <row r="172" spans="10:53">
      <c r="J172" s="383"/>
      <c r="L172" s="155"/>
      <c r="S172" s="76"/>
      <c r="T172" s="76"/>
      <c r="U172" s="76"/>
      <c r="V172" s="76"/>
      <c r="W172" s="76"/>
      <c r="X172" s="21"/>
      <c r="Y172" s="21"/>
      <c r="Z172" s="21"/>
      <c r="AL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</row>
    <row r="173" spans="10:53">
      <c r="J173" s="383"/>
      <c r="L173" s="155"/>
      <c r="S173" s="76"/>
      <c r="T173" s="76"/>
      <c r="U173" s="76"/>
      <c r="V173" s="76"/>
      <c r="W173" s="76"/>
      <c r="X173" s="21"/>
      <c r="Y173" s="21"/>
      <c r="Z173" s="21"/>
      <c r="AL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</row>
    <row r="174" spans="10:53">
      <c r="J174" s="383"/>
      <c r="L174" s="155"/>
      <c r="S174" s="76"/>
      <c r="T174" s="76"/>
      <c r="U174" s="76"/>
      <c r="V174" s="76"/>
      <c r="W174" s="76"/>
      <c r="X174" s="21"/>
      <c r="Y174" s="21"/>
      <c r="Z174" s="21"/>
      <c r="AL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</row>
    <row r="175" spans="10:53">
      <c r="J175" s="383"/>
      <c r="L175" s="155"/>
      <c r="S175" s="76"/>
      <c r="T175" s="76"/>
      <c r="U175" s="76"/>
      <c r="V175" s="76"/>
      <c r="W175" s="76"/>
      <c r="X175" s="21"/>
      <c r="Y175" s="21"/>
      <c r="Z175" s="21"/>
      <c r="AL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</row>
    <row r="176" spans="10:53">
      <c r="J176" s="383"/>
      <c r="L176" s="155"/>
      <c r="S176" s="76"/>
      <c r="T176" s="76"/>
      <c r="U176" s="76"/>
      <c r="V176" s="76"/>
      <c r="W176" s="76"/>
      <c r="X176" s="21"/>
      <c r="Y176" s="21"/>
      <c r="Z176" s="21"/>
      <c r="AL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</row>
    <row r="177" spans="10:53">
      <c r="J177" s="383"/>
      <c r="L177" s="155"/>
      <c r="S177" s="76"/>
      <c r="T177" s="76"/>
      <c r="U177" s="76"/>
      <c r="V177" s="76"/>
      <c r="W177" s="76"/>
      <c r="X177" s="21"/>
      <c r="Y177" s="21"/>
      <c r="Z177" s="21"/>
      <c r="AL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</row>
    <row r="178" spans="10:53">
      <c r="J178" s="383"/>
      <c r="L178" s="155"/>
      <c r="S178" s="76"/>
      <c r="T178" s="76"/>
      <c r="U178" s="76"/>
      <c r="V178" s="76"/>
      <c r="W178" s="76"/>
      <c r="X178" s="21"/>
      <c r="Y178" s="21"/>
      <c r="Z178" s="21"/>
      <c r="AL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</row>
    <row r="179" spans="10:53">
      <c r="J179" s="383"/>
      <c r="L179" s="155"/>
      <c r="S179" s="76"/>
      <c r="T179" s="76"/>
      <c r="U179" s="76"/>
      <c r="V179" s="76"/>
      <c r="W179" s="76"/>
      <c r="X179" s="21"/>
      <c r="Y179" s="21"/>
      <c r="Z179" s="21"/>
      <c r="AL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</row>
    <row r="180" spans="10:53">
      <c r="J180" s="383"/>
      <c r="L180" s="155"/>
      <c r="S180" s="76"/>
      <c r="T180" s="76"/>
      <c r="U180" s="76"/>
      <c r="V180" s="76"/>
      <c r="W180" s="76"/>
      <c r="X180" s="21"/>
      <c r="Y180" s="21"/>
      <c r="Z180" s="21"/>
      <c r="AL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</row>
    <row r="181" spans="10:53">
      <c r="J181" s="383"/>
      <c r="L181" s="155"/>
      <c r="S181" s="76"/>
      <c r="T181" s="76"/>
      <c r="U181" s="76"/>
      <c r="V181" s="76"/>
      <c r="W181" s="76"/>
      <c r="X181" s="21"/>
      <c r="Y181" s="21"/>
      <c r="Z181" s="21"/>
      <c r="AL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</row>
    <row r="182" spans="10:53">
      <c r="J182" s="383"/>
      <c r="L182" s="155"/>
      <c r="S182" s="76"/>
      <c r="T182" s="76"/>
      <c r="U182" s="76"/>
      <c r="V182" s="76"/>
      <c r="W182" s="76"/>
      <c r="X182" s="21"/>
      <c r="Y182" s="21"/>
      <c r="Z182" s="21"/>
      <c r="AL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</row>
    <row r="183" spans="10:53">
      <c r="J183" s="383"/>
      <c r="L183" s="155"/>
      <c r="S183" s="76"/>
      <c r="T183" s="76"/>
      <c r="U183" s="76"/>
      <c r="V183" s="76"/>
      <c r="W183" s="76"/>
      <c r="X183" s="21"/>
      <c r="Y183" s="21"/>
      <c r="Z183" s="21"/>
      <c r="AL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</row>
    <row r="184" spans="10:53">
      <c r="J184" s="383"/>
      <c r="L184" s="155"/>
      <c r="S184" s="76"/>
      <c r="T184" s="76"/>
      <c r="U184" s="76"/>
      <c r="V184" s="76"/>
      <c r="W184" s="76"/>
      <c r="X184" s="21"/>
      <c r="Y184" s="21"/>
      <c r="Z184" s="21"/>
      <c r="AL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</row>
    <row r="185" spans="10:53">
      <c r="J185" s="383"/>
      <c r="L185" s="155"/>
      <c r="S185" s="76"/>
      <c r="T185" s="76"/>
      <c r="U185" s="76"/>
      <c r="V185" s="76"/>
      <c r="W185" s="76"/>
      <c r="X185" s="21"/>
      <c r="Y185" s="21"/>
      <c r="Z185" s="21"/>
      <c r="AL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</row>
    <row r="186" spans="10:53">
      <c r="J186" s="383"/>
      <c r="L186" s="155"/>
      <c r="S186" s="76"/>
      <c r="T186" s="76"/>
      <c r="U186" s="76"/>
      <c r="V186" s="76"/>
      <c r="W186" s="76"/>
      <c r="X186" s="21"/>
      <c r="Y186" s="21"/>
      <c r="Z186" s="21"/>
      <c r="AL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</row>
    <row r="187" spans="10:53">
      <c r="J187" s="383"/>
      <c r="L187" s="155"/>
      <c r="S187" s="76"/>
      <c r="T187" s="76"/>
      <c r="U187" s="76"/>
      <c r="V187" s="76"/>
      <c r="W187" s="76"/>
      <c r="X187" s="21"/>
      <c r="Y187" s="21"/>
      <c r="Z187" s="21"/>
      <c r="AL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</row>
    <row r="188" spans="10:53">
      <c r="J188" s="383"/>
      <c r="L188" s="155"/>
      <c r="S188" s="76"/>
      <c r="T188" s="76"/>
      <c r="U188" s="76"/>
      <c r="V188" s="76"/>
      <c r="W188" s="76"/>
      <c r="X188" s="21"/>
      <c r="Y188" s="21"/>
      <c r="Z188" s="21"/>
      <c r="AL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</row>
    <row r="189" spans="10:53">
      <c r="J189" s="383"/>
      <c r="L189" s="155"/>
      <c r="S189" s="76"/>
      <c r="T189" s="76"/>
      <c r="U189" s="76"/>
      <c r="V189" s="76"/>
      <c r="W189" s="76"/>
      <c r="X189" s="21"/>
      <c r="Y189" s="21"/>
      <c r="Z189" s="21"/>
      <c r="AL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</row>
    <row r="190" spans="10:53">
      <c r="J190" s="383"/>
      <c r="L190" s="155"/>
      <c r="S190" s="76"/>
      <c r="T190" s="76"/>
      <c r="U190" s="76"/>
      <c r="V190" s="76"/>
      <c r="W190" s="76"/>
      <c r="X190" s="21"/>
      <c r="Y190" s="21"/>
      <c r="Z190" s="21"/>
      <c r="AL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</row>
    <row r="191" spans="10:53">
      <c r="J191" s="383"/>
      <c r="L191" s="155"/>
      <c r="S191" s="76"/>
      <c r="T191" s="76"/>
      <c r="U191" s="76"/>
      <c r="V191" s="76"/>
      <c r="W191" s="76"/>
      <c r="X191" s="21"/>
      <c r="Y191" s="21"/>
      <c r="Z191" s="21"/>
      <c r="AL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</row>
    <row r="192" spans="10:53">
      <c r="J192" s="383"/>
      <c r="L192" s="155"/>
      <c r="S192" s="76"/>
      <c r="T192" s="76"/>
      <c r="U192" s="76"/>
      <c r="V192" s="76"/>
      <c r="W192" s="76"/>
      <c r="X192" s="21"/>
      <c r="Y192" s="21"/>
      <c r="Z192" s="21"/>
      <c r="AL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</row>
    <row r="193" spans="10:53">
      <c r="J193" s="383"/>
      <c r="L193" s="155"/>
      <c r="S193" s="76"/>
      <c r="T193" s="76"/>
      <c r="U193" s="76"/>
      <c r="V193" s="76"/>
      <c r="W193" s="76"/>
      <c r="X193" s="21"/>
      <c r="Y193" s="21"/>
      <c r="Z193" s="21"/>
      <c r="AL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</row>
    <row r="194" spans="10:53">
      <c r="J194" s="383"/>
      <c r="L194" s="155"/>
      <c r="S194" s="76"/>
      <c r="T194" s="76"/>
      <c r="U194" s="76"/>
      <c r="V194" s="76"/>
      <c r="W194" s="76"/>
      <c r="X194" s="21"/>
      <c r="Y194" s="21"/>
      <c r="Z194" s="21"/>
      <c r="AL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</row>
    <row r="195" spans="10:53">
      <c r="J195" s="383"/>
      <c r="L195" s="155"/>
      <c r="S195" s="76"/>
      <c r="T195" s="76"/>
      <c r="U195" s="76"/>
      <c r="V195" s="76"/>
      <c r="W195" s="76"/>
      <c r="X195" s="21"/>
      <c r="Y195" s="21"/>
      <c r="Z195" s="21"/>
      <c r="AL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</row>
    <row r="196" spans="10:53">
      <c r="J196" s="383"/>
      <c r="L196" s="155"/>
      <c r="S196" s="76"/>
      <c r="T196" s="76"/>
      <c r="U196" s="76"/>
      <c r="V196" s="76"/>
      <c r="W196" s="76"/>
      <c r="X196" s="21"/>
      <c r="Y196" s="21"/>
      <c r="Z196" s="21"/>
      <c r="AL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</row>
    <row r="197" spans="10:53">
      <c r="J197" s="383"/>
      <c r="L197" s="155"/>
      <c r="S197" s="76"/>
      <c r="T197" s="76"/>
      <c r="U197" s="76"/>
      <c r="V197" s="76"/>
      <c r="W197" s="76"/>
      <c r="X197" s="21"/>
      <c r="Y197" s="21"/>
      <c r="Z197" s="21"/>
      <c r="AL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</row>
    <row r="198" spans="10:53">
      <c r="J198" s="383"/>
      <c r="L198" s="155"/>
      <c r="S198" s="76"/>
      <c r="T198" s="76"/>
      <c r="U198" s="76"/>
      <c r="V198" s="76"/>
      <c r="W198" s="76"/>
      <c r="X198" s="21"/>
      <c r="Y198" s="21"/>
      <c r="Z198" s="21"/>
      <c r="AL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</row>
    <row r="199" spans="10:53">
      <c r="J199" s="383"/>
      <c r="L199" s="155"/>
      <c r="S199" s="76"/>
      <c r="T199" s="76"/>
      <c r="U199" s="76"/>
      <c r="V199" s="76"/>
      <c r="W199" s="76"/>
      <c r="X199" s="21"/>
      <c r="Y199" s="21"/>
      <c r="Z199" s="21"/>
      <c r="AL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</row>
    <row r="200" spans="10:53">
      <c r="J200" s="383"/>
      <c r="L200" s="155"/>
      <c r="S200" s="76"/>
      <c r="T200" s="76"/>
      <c r="U200" s="76"/>
      <c r="V200" s="76"/>
      <c r="W200" s="76"/>
      <c r="X200" s="21"/>
      <c r="Y200" s="21"/>
      <c r="Z200" s="21"/>
      <c r="AL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</row>
    <row r="201" spans="10:53">
      <c r="J201" s="383"/>
      <c r="L201" s="155"/>
      <c r="S201" s="76"/>
      <c r="T201" s="76"/>
      <c r="U201" s="76"/>
      <c r="V201" s="76"/>
      <c r="W201" s="76"/>
      <c r="X201" s="21"/>
      <c r="Y201" s="21"/>
      <c r="Z201" s="21"/>
      <c r="AL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</row>
    <row r="202" spans="10:53">
      <c r="J202" s="383"/>
      <c r="L202" s="155"/>
      <c r="S202" s="76"/>
      <c r="T202" s="76"/>
      <c r="U202" s="76"/>
      <c r="V202" s="76"/>
      <c r="W202" s="76"/>
      <c r="X202" s="21"/>
      <c r="Y202" s="21"/>
      <c r="Z202" s="21"/>
      <c r="AL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</row>
    <row r="203" spans="10:53">
      <c r="J203" s="383"/>
      <c r="L203" s="155"/>
      <c r="S203" s="76"/>
      <c r="T203" s="76"/>
      <c r="U203" s="76"/>
      <c r="V203" s="76"/>
      <c r="W203" s="76"/>
      <c r="X203" s="21"/>
      <c r="Y203" s="21"/>
      <c r="Z203" s="21"/>
      <c r="AL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</row>
    <row r="204" spans="10:53">
      <c r="J204" s="383"/>
      <c r="L204" s="155"/>
      <c r="S204" s="76"/>
      <c r="T204" s="76"/>
      <c r="U204" s="76"/>
      <c r="V204" s="76"/>
      <c r="W204" s="76"/>
      <c r="X204" s="21"/>
      <c r="Y204" s="21"/>
      <c r="Z204" s="21"/>
      <c r="AL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</row>
    <row r="205" spans="10:53">
      <c r="J205" s="383"/>
      <c r="L205" s="155"/>
      <c r="S205" s="76"/>
      <c r="T205" s="76"/>
      <c r="U205" s="76"/>
      <c r="V205" s="76"/>
      <c r="W205" s="76"/>
      <c r="X205" s="21"/>
      <c r="Y205" s="21"/>
      <c r="Z205" s="21"/>
      <c r="AL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</row>
    <row r="206" spans="10:53">
      <c r="J206" s="383"/>
      <c r="L206" s="155"/>
      <c r="S206" s="76"/>
      <c r="T206" s="76"/>
      <c r="U206" s="76"/>
      <c r="V206" s="76"/>
      <c r="W206" s="76"/>
      <c r="X206" s="21"/>
      <c r="Y206" s="21"/>
      <c r="Z206" s="21"/>
      <c r="AL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</row>
    <row r="207" spans="10:53">
      <c r="J207" s="383"/>
      <c r="L207" s="155"/>
      <c r="S207" s="76"/>
      <c r="T207" s="76"/>
      <c r="U207" s="76"/>
      <c r="V207" s="76"/>
      <c r="W207" s="76"/>
      <c r="X207" s="21"/>
      <c r="Y207" s="21"/>
      <c r="Z207" s="21"/>
      <c r="AL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</row>
    <row r="208" spans="10:53">
      <c r="J208" s="383"/>
      <c r="L208" s="155"/>
      <c r="S208" s="76"/>
      <c r="T208" s="76"/>
      <c r="U208" s="76"/>
      <c r="V208" s="76"/>
      <c r="W208" s="76"/>
      <c r="X208" s="21"/>
      <c r="Y208" s="21"/>
      <c r="Z208" s="21"/>
      <c r="AL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</row>
    <row r="209" spans="10:53">
      <c r="J209" s="383"/>
      <c r="L209" s="155"/>
      <c r="S209" s="76"/>
      <c r="T209" s="76"/>
      <c r="U209" s="76"/>
      <c r="V209" s="76"/>
      <c r="W209" s="76"/>
      <c r="X209" s="21"/>
      <c r="Y209" s="21"/>
      <c r="Z209" s="21"/>
      <c r="AL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</row>
    <row r="210" spans="10:53">
      <c r="J210" s="383"/>
      <c r="L210" s="155"/>
      <c r="S210" s="76"/>
      <c r="T210" s="76"/>
      <c r="U210" s="76"/>
      <c r="V210" s="76"/>
      <c r="W210" s="76"/>
      <c r="X210" s="21"/>
      <c r="Y210" s="21"/>
      <c r="Z210" s="21"/>
      <c r="AL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</row>
    <row r="211" spans="10:53">
      <c r="J211" s="383"/>
      <c r="L211" s="155"/>
      <c r="S211" s="76"/>
      <c r="T211" s="76"/>
      <c r="U211" s="76"/>
      <c r="V211" s="76"/>
      <c r="W211" s="76"/>
      <c r="X211" s="21"/>
      <c r="Y211" s="21"/>
      <c r="Z211" s="21"/>
      <c r="AL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</row>
    <row r="212" spans="10:53">
      <c r="J212" s="383"/>
      <c r="L212" s="155"/>
      <c r="S212" s="76"/>
      <c r="T212" s="76"/>
      <c r="U212" s="76"/>
      <c r="V212" s="76"/>
      <c r="W212" s="76"/>
      <c r="X212" s="21"/>
      <c r="Y212" s="21"/>
      <c r="Z212" s="21"/>
      <c r="AL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</row>
    <row r="213" spans="10:53">
      <c r="J213" s="383"/>
      <c r="L213" s="155"/>
      <c r="S213" s="76"/>
      <c r="T213" s="76"/>
      <c r="U213" s="76"/>
      <c r="V213" s="76"/>
      <c r="W213" s="76"/>
      <c r="X213" s="21"/>
      <c r="Y213" s="21"/>
      <c r="Z213" s="21"/>
      <c r="AL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</row>
    <row r="214" spans="10:53">
      <c r="J214" s="383"/>
      <c r="L214" s="155"/>
      <c r="S214" s="76"/>
      <c r="T214" s="76"/>
      <c r="U214" s="76"/>
      <c r="V214" s="76"/>
      <c r="W214" s="76"/>
      <c r="X214" s="21"/>
      <c r="Y214" s="21"/>
      <c r="Z214" s="21"/>
      <c r="AL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0:53">
      <c r="J215" s="383"/>
      <c r="L215" s="155"/>
      <c r="S215" s="76"/>
      <c r="T215" s="76"/>
      <c r="U215" s="76"/>
      <c r="V215" s="76"/>
      <c r="W215" s="76"/>
      <c r="X215" s="21"/>
      <c r="Y215" s="21"/>
      <c r="Z215" s="21"/>
      <c r="AL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</row>
    <row r="216" spans="10:53">
      <c r="J216" s="383"/>
      <c r="L216" s="155"/>
      <c r="S216" s="76"/>
      <c r="T216" s="76"/>
      <c r="U216" s="76"/>
      <c r="V216" s="76"/>
      <c r="W216" s="76"/>
      <c r="X216" s="21"/>
      <c r="Y216" s="21"/>
      <c r="Z216" s="21"/>
      <c r="AL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</row>
    <row r="217" spans="10:53">
      <c r="J217" s="383"/>
      <c r="L217" s="155"/>
      <c r="S217" s="76"/>
      <c r="T217" s="76"/>
      <c r="U217" s="76"/>
      <c r="V217" s="76"/>
      <c r="W217" s="76"/>
      <c r="X217" s="21"/>
      <c r="Y217" s="21"/>
      <c r="Z217" s="21"/>
      <c r="AL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</row>
    <row r="218" spans="10:53">
      <c r="J218" s="383"/>
      <c r="L218" s="155"/>
      <c r="S218" s="76"/>
      <c r="T218" s="76"/>
      <c r="U218" s="76"/>
      <c r="V218" s="76"/>
      <c r="W218" s="76"/>
      <c r="X218" s="21"/>
      <c r="Y218" s="21"/>
      <c r="Z218" s="21"/>
      <c r="AL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</row>
    <row r="219" spans="10:53">
      <c r="J219" s="383"/>
      <c r="L219" s="155"/>
      <c r="S219" s="76"/>
      <c r="T219" s="76"/>
      <c r="U219" s="76"/>
      <c r="V219" s="76"/>
      <c r="W219" s="76"/>
      <c r="X219" s="21"/>
      <c r="Y219" s="21"/>
      <c r="Z219" s="21"/>
      <c r="AL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</row>
    <row r="220" spans="10:53">
      <c r="J220" s="383"/>
      <c r="L220" s="155"/>
      <c r="S220" s="76"/>
      <c r="T220" s="76"/>
      <c r="U220" s="76"/>
      <c r="V220" s="76"/>
      <c r="W220" s="76"/>
      <c r="X220" s="21"/>
      <c r="Y220" s="21"/>
      <c r="Z220" s="21"/>
      <c r="AL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</row>
    <row r="221" spans="10:53">
      <c r="J221" s="383"/>
      <c r="L221" s="155"/>
      <c r="S221" s="76"/>
      <c r="T221" s="76"/>
      <c r="U221" s="76"/>
      <c r="V221" s="76"/>
      <c r="W221" s="76"/>
      <c r="X221" s="21"/>
      <c r="Y221" s="21"/>
      <c r="Z221" s="21"/>
      <c r="AL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</row>
    <row r="222" spans="10:53">
      <c r="J222" s="383"/>
      <c r="L222" s="155"/>
      <c r="S222" s="76"/>
      <c r="T222" s="76"/>
      <c r="U222" s="76"/>
      <c r="V222" s="76"/>
      <c r="W222" s="76"/>
      <c r="X222" s="21"/>
      <c r="Y222" s="21"/>
      <c r="Z222" s="21"/>
      <c r="AL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</row>
    <row r="223" spans="10:53">
      <c r="J223" s="383"/>
      <c r="L223" s="155"/>
      <c r="S223" s="76"/>
      <c r="T223" s="76"/>
      <c r="U223" s="76"/>
      <c r="V223" s="76"/>
      <c r="W223" s="76"/>
      <c r="X223" s="21"/>
      <c r="Y223" s="21"/>
      <c r="Z223" s="21"/>
      <c r="AL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</row>
    <row r="224" spans="10:53">
      <c r="J224" s="383"/>
      <c r="L224" s="155"/>
      <c r="S224" s="76"/>
      <c r="T224" s="76"/>
      <c r="U224" s="76"/>
      <c r="V224" s="76"/>
      <c r="W224" s="76"/>
      <c r="X224" s="21"/>
      <c r="Y224" s="21"/>
      <c r="Z224" s="21"/>
      <c r="AL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</row>
    <row r="225" spans="10:53">
      <c r="J225" s="383"/>
      <c r="L225" s="155"/>
      <c r="S225" s="76"/>
      <c r="T225" s="76"/>
      <c r="U225" s="76"/>
      <c r="V225" s="76"/>
      <c r="W225" s="76"/>
      <c r="X225" s="21"/>
      <c r="Y225" s="21"/>
      <c r="Z225" s="21"/>
      <c r="AL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</row>
    <row r="226" spans="10:53">
      <c r="J226" s="383"/>
      <c r="L226" s="155"/>
      <c r="S226" s="76"/>
      <c r="T226" s="76"/>
      <c r="U226" s="76"/>
      <c r="V226" s="76"/>
      <c r="W226" s="76"/>
      <c r="X226" s="21"/>
      <c r="Y226" s="21"/>
      <c r="Z226" s="21"/>
      <c r="AL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</row>
    <row r="227" spans="10:53">
      <c r="J227" s="383"/>
      <c r="L227" s="155"/>
      <c r="S227" s="76"/>
      <c r="T227" s="76"/>
      <c r="U227" s="76"/>
      <c r="V227" s="76"/>
      <c r="W227" s="76"/>
      <c r="X227" s="21"/>
      <c r="Y227" s="21"/>
      <c r="Z227" s="21"/>
      <c r="AL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</row>
    <row r="228" spans="10:53">
      <c r="J228" s="383"/>
      <c r="L228" s="155"/>
      <c r="S228" s="76"/>
      <c r="T228" s="76"/>
      <c r="U228" s="76"/>
      <c r="V228" s="76"/>
      <c r="W228" s="76"/>
      <c r="X228" s="21"/>
      <c r="Y228" s="21"/>
      <c r="Z228" s="21"/>
      <c r="AL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</row>
    <row r="229" spans="10:53">
      <c r="J229" s="383"/>
      <c r="L229" s="155"/>
      <c r="S229" s="76"/>
      <c r="T229" s="76"/>
      <c r="U229" s="76"/>
      <c r="V229" s="76"/>
      <c r="W229" s="76"/>
      <c r="X229" s="21"/>
      <c r="Y229" s="21"/>
      <c r="Z229" s="21"/>
      <c r="AL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</row>
    <row r="230" spans="10:53">
      <c r="J230" s="383"/>
      <c r="L230" s="155"/>
      <c r="S230" s="76"/>
      <c r="T230" s="76"/>
      <c r="U230" s="76"/>
      <c r="V230" s="76"/>
      <c r="W230" s="76"/>
      <c r="X230" s="21"/>
      <c r="Y230" s="21"/>
      <c r="Z230" s="21"/>
      <c r="AL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</row>
    <row r="231" spans="10:53">
      <c r="J231" s="383"/>
      <c r="L231" s="155"/>
      <c r="S231" s="76"/>
      <c r="T231" s="76"/>
      <c r="U231" s="76"/>
      <c r="V231" s="76"/>
      <c r="W231" s="76"/>
      <c r="X231" s="21"/>
      <c r="Y231" s="21"/>
      <c r="Z231" s="21"/>
      <c r="AL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</row>
    <row r="232" spans="10:53">
      <c r="J232" s="383"/>
      <c r="L232" s="155"/>
      <c r="S232" s="76"/>
      <c r="T232" s="76"/>
      <c r="U232" s="76"/>
      <c r="V232" s="76"/>
      <c r="W232" s="76"/>
      <c r="X232" s="21"/>
      <c r="Y232" s="21"/>
      <c r="Z232" s="21"/>
      <c r="AL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</row>
    <row r="233" spans="10:53">
      <c r="J233" s="383"/>
      <c r="L233" s="155"/>
      <c r="S233" s="76"/>
      <c r="T233" s="76"/>
      <c r="U233" s="76"/>
      <c r="V233" s="76"/>
      <c r="W233" s="76"/>
      <c r="X233" s="21"/>
      <c r="Y233" s="21"/>
      <c r="Z233" s="21"/>
      <c r="AL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</row>
    <row r="234" spans="10:53">
      <c r="J234" s="383"/>
      <c r="L234" s="155"/>
      <c r="S234" s="76"/>
      <c r="T234" s="76"/>
      <c r="U234" s="76"/>
      <c r="V234" s="76"/>
      <c r="W234" s="76"/>
      <c r="X234" s="21"/>
      <c r="Y234" s="21"/>
      <c r="Z234" s="21"/>
      <c r="AL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</row>
    <row r="235" spans="10:53">
      <c r="J235" s="383"/>
      <c r="L235" s="155"/>
      <c r="S235" s="76"/>
      <c r="T235" s="76"/>
      <c r="U235" s="76"/>
      <c r="V235" s="76"/>
      <c r="W235" s="76"/>
      <c r="X235" s="21"/>
      <c r="Y235" s="21"/>
      <c r="Z235" s="21"/>
      <c r="AL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</row>
    <row r="236" spans="10:53">
      <c r="J236" s="383"/>
      <c r="L236" s="155"/>
      <c r="S236" s="76"/>
      <c r="T236" s="76"/>
      <c r="U236" s="76"/>
      <c r="V236" s="76"/>
      <c r="W236" s="76"/>
      <c r="X236" s="21"/>
      <c r="Y236" s="21"/>
      <c r="Z236" s="21"/>
      <c r="AL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</row>
    <row r="237" spans="10:53">
      <c r="J237" s="383"/>
      <c r="L237" s="155"/>
      <c r="S237" s="76"/>
      <c r="T237" s="76"/>
      <c r="U237" s="76"/>
      <c r="V237" s="76"/>
      <c r="W237" s="76"/>
      <c r="X237" s="21"/>
      <c r="Y237" s="21"/>
      <c r="Z237" s="21"/>
      <c r="AL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</row>
    <row r="238" spans="10:53">
      <c r="J238" s="383"/>
      <c r="L238" s="155"/>
      <c r="S238" s="76"/>
      <c r="T238" s="76"/>
      <c r="U238" s="76"/>
      <c r="V238" s="76"/>
      <c r="W238" s="76"/>
      <c r="X238" s="21"/>
      <c r="Y238" s="21"/>
      <c r="Z238" s="21"/>
      <c r="AL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</row>
    <row r="239" spans="10:53">
      <c r="J239" s="383"/>
      <c r="L239" s="155"/>
      <c r="S239" s="76"/>
      <c r="T239" s="76"/>
      <c r="U239" s="76"/>
      <c r="V239" s="76"/>
      <c r="W239" s="76"/>
      <c r="X239" s="21"/>
      <c r="Y239" s="21"/>
      <c r="Z239" s="21"/>
      <c r="AL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</row>
    <row r="240" spans="10:53">
      <c r="J240" s="383"/>
      <c r="L240" s="155"/>
      <c r="S240" s="76"/>
      <c r="T240" s="76"/>
      <c r="U240" s="76"/>
      <c r="V240" s="76"/>
      <c r="W240" s="76"/>
      <c r="X240" s="21"/>
      <c r="Y240" s="21"/>
      <c r="Z240" s="21"/>
      <c r="AL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</row>
    <row r="241" spans="10:53">
      <c r="J241" s="383"/>
      <c r="L241" s="155"/>
      <c r="S241" s="76"/>
      <c r="T241" s="76"/>
      <c r="U241" s="76"/>
      <c r="V241" s="76"/>
      <c r="W241" s="76"/>
      <c r="X241" s="21"/>
      <c r="Y241" s="21"/>
      <c r="Z241" s="21"/>
      <c r="AL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</row>
    <row r="242" spans="10:53">
      <c r="J242" s="383"/>
      <c r="L242" s="155"/>
      <c r="S242" s="76"/>
      <c r="T242" s="76"/>
      <c r="U242" s="76"/>
      <c r="V242" s="76"/>
      <c r="W242" s="76"/>
      <c r="X242" s="21"/>
      <c r="Y242" s="21"/>
      <c r="Z242" s="21"/>
      <c r="AL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</row>
    <row r="243" spans="10:53">
      <c r="J243" s="383"/>
      <c r="L243" s="155"/>
      <c r="S243" s="76"/>
      <c r="T243" s="76"/>
      <c r="U243" s="76"/>
      <c r="V243" s="76"/>
      <c r="W243" s="76"/>
      <c r="X243" s="21"/>
      <c r="Y243" s="21"/>
      <c r="Z243" s="21"/>
      <c r="AL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</row>
    <row r="244" spans="10:53">
      <c r="J244" s="383"/>
      <c r="L244" s="155"/>
      <c r="S244" s="76"/>
      <c r="T244" s="76"/>
      <c r="U244" s="76"/>
      <c r="V244" s="76"/>
      <c r="W244" s="76"/>
      <c r="X244" s="21"/>
      <c r="Y244" s="21"/>
      <c r="Z244" s="21"/>
      <c r="AL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</row>
    <row r="245" spans="10:53">
      <c r="J245" s="383"/>
      <c r="L245" s="155"/>
      <c r="S245" s="76"/>
      <c r="T245" s="76"/>
      <c r="U245" s="76"/>
      <c r="V245" s="76"/>
      <c r="W245" s="76"/>
      <c r="X245" s="21"/>
      <c r="Y245" s="21"/>
      <c r="Z245" s="21"/>
      <c r="AL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</row>
    <row r="246" spans="10:53">
      <c r="J246" s="383"/>
      <c r="L246" s="155"/>
      <c r="S246" s="76"/>
      <c r="T246" s="76"/>
      <c r="U246" s="76"/>
      <c r="V246" s="76"/>
      <c r="W246" s="76"/>
      <c r="X246" s="21"/>
      <c r="Y246" s="21"/>
      <c r="Z246" s="21"/>
      <c r="AL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</row>
    <row r="247" spans="10:53">
      <c r="J247" s="383"/>
      <c r="L247" s="155"/>
      <c r="S247" s="76"/>
      <c r="T247" s="76"/>
      <c r="U247" s="76"/>
      <c r="V247" s="76"/>
      <c r="W247" s="76"/>
      <c r="X247" s="21"/>
      <c r="Y247" s="21"/>
      <c r="Z247" s="21"/>
      <c r="AL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</row>
    <row r="248" spans="10:53">
      <c r="J248" s="383"/>
      <c r="L248" s="155"/>
      <c r="S248" s="76"/>
      <c r="T248" s="76"/>
      <c r="U248" s="76"/>
      <c r="V248" s="76"/>
      <c r="W248" s="76"/>
      <c r="X248" s="21"/>
      <c r="Y248" s="21"/>
      <c r="Z248" s="21"/>
      <c r="AL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</row>
    <row r="249" spans="10:53">
      <c r="J249" s="383"/>
      <c r="L249" s="155"/>
      <c r="S249" s="76"/>
      <c r="T249" s="76"/>
      <c r="U249" s="76"/>
      <c r="V249" s="76"/>
      <c r="W249" s="76"/>
      <c r="X249" s="21"/>
      <c r="Y249" s="21"/>
      <c r="Z249" s="21"/>
      <c r="AL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</row>
    <row r="250" spans="10:53">
      <c r="J250" s="383"/>
      <c r="L250" s="155"/>
      <c r="S250" s="76"/>
      <c r="T250" s="76"/>
      <c r="U250" s="76"/>
      <c r="V250" s="76"/>
      <c r="W250" s="76"/>
      <c r="X250" s="21"/>
      <c r="Y250" s="21"/>
      <c r="Z250" s="21"/>
      <c r="AL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</row>
    <row r="251" spans="10:53">
      <c r="J251" s="383"/>
      <c r="L251" s="155"/>
      <c r="S251" s="76"/>
      <c r="T251" s="76"/>
      <c r="U251" s="76"/>
      <c r="V251" s="76"/>
      <c r="W251" s="76"/>
      <c r="X251" s="21"/>
      <c r="Y251" s="21"/>
      <c r="Z251" s="21"/>
      <c r="AL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</row>
    <row r="252" spans="10:53">
      <c r="J252" s="383"/>
      <c r="L252" s="155"/>
      <c r="S252" s="76"/>
      <c r="T252" s="76"/>
      <c r="U252" s="76"/>
      <c r="V252" s="76"/>
      <c r="W252" s="76"/>
      <c r="X252" s="21"/>
      <c r="Y252" s="21"/>
      <c r="Z252" s="21"/>
      <c r="AL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0:53">
      <c r="J253" s="383"/>
      <c r="L253" s="155"/>
      <c r="S253" s="76"/>
      <c r="T253" s="76"/>
      <c r="U253" s="76"/>
      <c r="V253" s="76"/>
      <c r="W253" s="76"/>
      <c r="X253" s="21"/>
      <c r="Y253" s="21"/>
      <c r="Z253" s="21"/>
      <c r="AL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</row>
    <row r="254" spans="10:53">
      <c r="J254" s="383"/>
      <c r="L254" s="155"/>
      <c r="S254" s="76"/>
      <c r="T254" s="76"/>
      <c r="U254" s="76"/>
      <c r="V254" s="76"/>
      <c r="W254" s="76"/>
      <c r="X254" s="21"/>
      <c r="Y254" s="21"/>
      <c r="Z254" s="21"/>
      <c r="AL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</row>
    <row r="255" spans="10:53">
      <c r="J255" s="383"/>
      <c r="L255" s="155"/>
      <c r="S255" s="76"/>
      <c r="T255" s="76"/>
      <c r="U255" s="76"/>
      <c r="V255" s="76"/>
      <c r="W255" s="76"/>
      <c r="X255" s="21"/>
      <c r="Y255" s="21"/>
      <c r="Z255" s="21"/>
      <c r="AL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</row>
    <row r="256" spans="10:53">
      <c r="J256" s="383"/>
      <c r="L256" s="155"/>
      <c r="S256" s="76"/>
      <c r="T256" s="76"/>
      <c r="U256" s="76"/>
      <c r="V256" s="76"/>
      <c r="W256" s="76"/>
      <c r="X256" s="21"/>
      <c r="Y256" s="21"/>
      <c r="Z256" s="21"/>
      <c r="AL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</row>
    <row r="257" spans="10:53">
      <c r="J257" s="383"/>
      <c r="L257" s="155"/>
      <c r="S257" s="76"/>
      <c r="T257" s="76"/>
      <c r="U257" s="76"/>
      <c r="V257" s="76"/>
      <c r="W257" s="76"/>
      <c r="X257" s="21"/>
      <c r="Y257" s="21"/>
      <c r="Z257" s="21"/>
      <c r="AL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</row>
    <row r="258" spans="10:53">
      <c r="J258" s="383"/>
      <c r="L258" s="155"/>
      <c r="S258" s="76"/>
      <c r="T258" s="76"/>
      <c r="U258" s="76"/>
      <c r="V258" s="76"/>
      <c r="W258" s="76"/>
      <c r="X258" s="21"/>
      <c r="Y258" s="21"/>
      <c r="Z258" s="21"/>
      <c r="AL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</row>
    <row r="259" spans="10:53">
      <c r="J259" s="383"/>
      <c r="L259" s="155"/>
      <c r="S259" s="76"/>
      <c r="T259" s="76"/>
      <c r="U259" s="76"/>
      <c r="V259" s="76"/>
      <c r="W259" s="76"/>
      <c r="X259" s="21"/>
      <c r="Y259" s="21"/>
      <c r="Z259" s="21"/>
      <c r="AL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</row>
    <row r="260" spans="10:53">
      <c r="J260" s="383"/>
      <c r="L260" s="155"/>
      <c r="S260" s="76"/>
      <c r="T260" s="76"/>
      <c r="U260" s="76"/>
      <c r="V260" s="76"/>
      <c r="W260" s="76"/>
      <c r="X260" s="21"/>
      <c r="Y260" s="21"/>
      <c r="Z260" s="21"/>
      <c r="AA260" s="21"/>
      <c r="AB260" s="21"/>
      <c r="AD260" s="21"/>
      <c r="AE260" s="21"/>
      <c r="AF260" s="21"/>
      <c r="AG260" s="21"/>
      <c r="AH260" s="21"/>
      <c r="AI260" s="62"/>
      <c r="AJ260" s="62"/>
      <c r="AK260" s="62"/>
      <c r="AL260" s="63"/>
      <c r="AM260" s="62"/>
      <c r="AN260" s="63"/>
      <c r="AO260" s="75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127"/>
    </row>
    <row r="261" spans="10:53">
      <c r="J261" s="383"/>
      <c r="L261" s="155"/>
      <c r="S261" s="76"/>
      <c r="T261" s="76"/>
      <c r="U261" s="76"/>
      <c r="V261" s="76"/>
      <c r="W261" s="76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62"/>
      <c r="AJ261" s="62"/>
      <c r="AK261" s="62"/>
      <c r="AL261" s="63"/>
      <c r="AM261" s="62"/>
      <c r="AN261" s="63"/>
      <c r="AO261" s="75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127"/>
    </row>
    <row r="262" spans="10:53">
      <c r="J262" s="383"/>
      <c r="L262" s="155"/>
      <c r="S262" s="76"/>
      <c r="T262" s="76"/>
      <c r="U262" s="76"/>
      <c r="V262" s="76"/>
      <c r="W262" s="76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62"/>
      <c r="AJ262" s="62"/>
      <c r="AK262" s="62"/>
      <c r="AL262" s="63"/>
      <c r="AM262" s="62"/>
      <c r="AN262" s="63"/>
      <c r="AO262" s="75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127"/>
    </row>
    <row r="263" spans="10:53">
      <c r="J263" s="383"/>
      <c r="L263" s="155"/>
      <c r="S263" s="76"/>
      <c r="T263" s="76"/>
      <c r="U263" s="76"/>
      <c r="V263" s="76"/>
      <c r="W263" s="76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62"/>
      <c r="AJ263" s="62"/>
      <c r="AK263" s="62"/>
      <c r="AL263" s="63"/>
      <c r="AM263" s="62"/>
      <c r="AN263" s="63"/>
      <c r="AO263" s="75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127"/>
    </row>
    <row r="264" spans="10:53">
      <c r="J264" s="383"/>
      <c r="L264" s="155"/>
      <c r="S264" s="76"/>
      <c r="T264" s="76"/>
      <c r="U264" s="76"/>
      <c r="V264" s="76"/>
      <c r="W264" s="76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62"/>
      <c r="AJ264" s="62"/>
      <c r="AK264" s="62"/>
      <c r="AL264" s="63"/>
      <c r="AM264" s="62"/>
      <c r="AN264" s="63"/>
      <c r="AO264" s="75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127"/>
    </row>
    <row r="265" spans="10:53">
      <c r="J265" s="383"/>
      <c r="L265" s="155"/>
      <c r="S265" s="76"/>
      <c r="T265" s="76"/>
      <c r="U265" s="76"/>
      <c r="V265" s="76"/>
      <c r="W265" s="76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62"/>
      <c r="AJ265" s="62"/>
      <c r="AK265" s="62"/>
      <c r="AL265" s="63"/>
      <c r="AM265" s="62"/>
      <c r="AN265" s="63"/>
      <c r="AO265" s="75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127"/>
    </row>
    <row r="266" spans="10:53">
      <c r="J266" s="383"/>
      <c r="L266" s="155"/>
      <c r="S266" s="76"/>
      <c r="T266" s="76"/>
      <c r="U266" s="76"/>
      <c r="V266" s="76"/>
      <c r="W266" s="76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62"/>
      <c r="AJ266" s="62"/>
      <c r="AK266" s="62"/>
      <c r="AL266" s="63"/>
      <c r="AM266" s="62"/>
      <c r="AN266" s="63"/>
      <c r="AO266" s="75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127"/>
    </row>
    <row r="267" spans="10:53">
      <c r="J267" s="383"/>
      <c r="L267" s="155"/>
      <c r="S267" s="76"/>
      <c r="T267" s="76"/>
      <c r="U267" s="76"/>
      <c r="V267" s="76"/>
      <c r="W267" s="76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62"/>
      <c r="AJ267" s="62"/>
      <c r="AK267" s="62"/>
      <c r="AL267" s="63"/>
      <c r="AM267" s="62"/>
      <c r="AN267" s="63"/>
      <c r="AO267" s="75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127"/>
    </row>
    <row r="268" spans="10:53">
      <c r="J268" s="383"/>
      <c r="L268" s="155"/>
      <c r="S268" s="76"/>
      <c r="T268" s="76"/>
      <c r="U268" s="76"/>
      <c r="V268" s="76"/>
      <c r="W268" s="76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62"/>
      <c r="AJ268" s="62"/>
      <c r="AK268" s="62"/>
      <c r="AL268" s="63"/>
      <c r="AM268" s="62"/>
      <c r="AN268" s="63"/>
      <c r="AO268" s="75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127"/>
    </row>
    <row r="269" spans="10:53">
      <c r="J269" s="383"/>
      <c r="L269" s="155"/>
      <c r="S269" s="76"/>
      <c r="T269" s="76"/>
      <c r="U269" s="76"/>
      <c r="V269" s="76"/>
      <c r="W269" s="76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62"/>
      <c r="AJ269" s="62"/>
      <c r="AK269" s="62"/>
      <c r="AL269" s="63"/>
      <c r="AM269" s="62"/>
      <c r="AN269" s="63"/>
      <c r="AO269" s="75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127"/>
    </row>
    <row r="270" spans="10:53">
      <c r="J270" s="383"/>
      <c r="L270" s="155"/>
      <c r="S270" s="76"/>
      <c r="T270" s="76"/>
      <c r="U270" s="76"/>
      <c r="V270" s="76"/>
      <c r="W270" s="76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62"/>
      <c r="AJ270" s="62"/>
      <c r="AK270" s="62"/>
      <c r="AL270" s="63"/>
      <c r="AM270" s="62"/>
      <c r="AN270" s="63"/>
      <c r="AO270" s="75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127"/>
    </row>
    <row r="271" spans="10:53">
      <c r="J271" s="383"/>
      <c r="L271" s="155"/>
      <c r="S271" s="76"/>
      <c r="T271" s="76"/>
      <c r="U271" s="76"/>
      <c r="V271" s="76"/>
      <c r="W271" s="76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62"/>
      <c r="AJ271" s="62"/>
      <c r="AK271" s="62"/>
      <c r="AL271" s="63"/>
      <c r="AM271" s="62"/>
      <c r="AN271" s="63"/>
      <c r="AO271" s="75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127"/>
    </row>
    <row r="272" spans="10:53">
      <c r="J272" s="383"/>
      <c r="L272" s="155"/>
      <c r="S272" s="76"/>
      <c r="T272" s="76"/>
      <c r="U272" s="76"/>
      <c r="V272" s="76"/>
      <c r="W272" s="76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62"/>
      <c r="AJ272" s="62"/>
      <c r="AK272" s="62"/>
      <c r="AL272" s="63"/>
      <c r="AM272" s="62"/>
      <c r="AN272" s="63"/>
      <c r="AO272" s="75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127"/>
    </row>
    <row r="273" spans="10:53">
      <c r="J273" s="383"/>
      <c r="L273" s="155"/>
      <c r="S273" s="76"/>
      <c r="T273" s="76"/>
      <c r="U273" s="76"/>
      <c r="V273" s="76"/>
      <c r="W273" s="76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62"/>
      <c r="AJ273" s="62"/>
      <c r="AK273" s="62"/>
      <c r="AL273" s="63"/>
      <c r="AM273" s="62"/>
      <c r="AN273" s="63"/>
      <c r="AO273" s="75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127"/>
    </row>
    <row r="274" spans="10:53">
      <c r="J274" s="383"/>
      <c r="L274" s="155"/>
      <c r="S274" s="76"/>
      <c r="T274" s="76"/>
      <c r="U274" s="76"/>
      <c r="V274" s="76"/>
      <c r="W274" s="76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62"/>
      <c r="AJ274" s="62"/>
      <c r="AK274" s="62"/>
      <c r="AL274" s="63"/>
      <c r="AM274" s="62"/>
      <c r="AN274" s="63"/>
      <c r="AO274" s="75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127"/>
    </row>
    <row r="275" spans="10:53">
      <c r="J275" s="383"/>
      <c r="L275" s="155"/>
      <c r="S275" s="76"/>
      <c r="T275" s="76"/>
      <c r="U275" s="76"/>
      <c r="V275" s="76"/>
      <c r="W275" s="76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62"/>
      <c r="AJ275" s="62"/>
      <c r="AK275" s="62"/>
      <c r="AL275" s="63"/>
      <c r="AM275" s="62"/>
      <c r="AN275" s="63"/>
      <c r="AO275" s="75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127"/>
    </row>
    <row r="276" spans="10:53">
      <c r="J276" s="383"/>
      <c r="L276" s="155"/>
      <c r="S276" s="76"/>
      <c r="T276" s="76"/>
      <c r="U276" s="76"/>
      <c r="V276" s="76"/>
      <c r="W276" s="76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62"/>
      <c r="AJ276" s="62"/>
      <c r="AK276" s="62"/>
      <c r="AL276" s="63"/>
      <c r="AM276" s="62"/>
      <c r="AN276" s="63"/>
      <c r="AO276" s="75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127"/>
    </row>
    <row r="277" spans="10:53">
      <c r="J277" s="383"/>
      <c r="L277" s="155"/>
      <c r="S277" s="76"/>
      <c r="T277" s="76"/>
      <c r="U277" s="76"/>
      <c r="V277" s="76"/>
      <c r="W277" s="76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62"/>
      <c r="AJ277" s="62"/>
      <c r="AK277" s="62"/>
      <c r="AL277" s="63"/>
      <c r="AM277" s="62"/>
      <c r="AN277" s="63"/>
      <c r="AO277" s="75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127"/>
    </row>
    <row r="278" spans="10:53">
      <c r="J278" s="383"/>
      <c r="L278" s="155"/>
      <c r="S278" s="76"/>
      <c r="T278" s="76"/>
      <c r="U278" s="76"/>
      <c r="V278" s="76"/>
      <c r="W278" s="76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62"/>
      <c r="AJ278" s="62"/>
      <c r="AK278" s="62"/>
      <c r="AL278" s="63"/>
      <c r="AM278" s="62"/>
      <c r="AN278" s="63"/>
      <c r="AO278" s="75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127"/>
    </row>
    <row r="279" spans="10:53">
      <c r="J279" s="383"/>
      <c r="L279" s="155"/>
      <c r="S279" s="76"/>
      <c r="T279" s="76"/>
      <c r="U279" s="76"/>
      <c r="V279" s="76"/>
      <c r="W279" s="76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62"/>
      <c r="AJ279" s="62"/>
      <c r="AK279" s="62"/>
      <c r="AL279" s="63"/>
      <c r="AM279" s="62"/>
      <c r="AN279" s="63"/>
      <c r="AO279" s="75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127"/>
    </row>
    <row r="280" spans="10:53">
      <c r="J280" s="383"/>
      <c r="L280" s="155"/>
      <c r="S280" s="76"/>
      <c r="T280" s="76"/>
      <c r="U280" s="76"/>
      <c r="V280" s="76"/>
      <c r="W280" s="76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62"/>
      <c r="AJ280" s="62"/>
      <c r="AK280" s="62"/>
      <c r="AL280" s="63"/>
      <c r="AM280" s="62"/>
      <c r="AN280" s="63"/>
      <c r="AO280" s="75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127"/>
    </row>
    <row r="281" spans="10:53">
      <c r="J281" s="383"/>
      <c r="L281" s="155"/>
      <c r="S281" s="76"/>
      <c r="T281" s="76"/>
      <c r="U281" s="76"/>
      <c r="V281" s="76"/>
      <c r="W281" s="76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62"/>
      <c r="AJ281" s="62"/>
      <c r="AK281" s="62"/>
      <c r="AL281" s="63"/>
      <c r="AM281" s="62"/>
      <c r="AN281" s="63"/>
      <c r="AO281" s="75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127"/>
    </row>
    <row r="282" spans="10:53">
      <c r="J282" s="383"/>
      <c r="L282" s="155"/>
      <c r="S282" s="76"/>
      <c r="T282" s="76"/>
      <c r="U282" s="76"/>
      <c r="V282" s="76"/>
      <c r="W282" s="76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62"/>
      <c r="AJ282" s="62"/>
      <c r="AK282" s="62"/>
      <c r="AL282" s="63"/>
      <c r="AM282" s="62"/>
      <c r="AN282" s="63"/>
      <c r="AO282" s="75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127"/>
    </row>
    <row r="283" spans="10:53">
      <c r="J283" s="383"/>
      <c r="L283" s="155"/>
      <c r="S283" s="76"/>
      <c r="T283" s="76"/>
      <c r="U283" s="76"/>
      <c r="V283" s="76"/>
      <c r="W283" s="76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62"/>
      <c r="AJ283" s="62"/>
      <c r="AK283" s="62"/>
      <c r="AL283" s="63"/>
      <c r="AM283" s="62"/>
      <c r="AN283" s="63"/>
      <c r="AO283" s="75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127"/>
    </row>
    <row r="284" spans="10:53">
      <c r="J284" s="383"/>
      <c r="L284" s="155"/>
      <c r="S284" s="76"/>
      <c r="T284" s="76"/>
      <c r="U284" s="76"/>
      <c r="V284" s="76"/>
      <c r="W284" s="76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62"/>
      <c r="AJ284" s="62"/>
      <c r="AK284" s="62"/>
      <c r="AL284" s="63"/>
      <c r="AM284" s="62"/>
      <c r="AN284" s="63"/>
      <c r="AO284" s="75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127"/>
    </row>
    <row r="285" spans="10:53">
      <c r="J285" s="383"/>
      <c r="L285" s="155"/>
      <c r="S285" s="76"/>
      <c r="T285" s="76"/>
      <c r="U285" s="76"/>
      <c r="V285" s="76"/>
      <c r="W285" s="76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62"/>
      <c r="AJ285" s="62"/>
      <c r="AK285" s="62"/>
      <c r="AL285" s="63"/>
      <c r="AM285" s="62"/>
      <c r="AN285" s="63"/>
      <c r="AO285" s="75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127"/>
    </row>
    <row r="286" spans="10:53">
      <c r="J286" s="383"/>
      <c r="L286" s="155"/>
      <c r="S286" s="76"/>
      <c r="T286" s="76"/>
      <c r="U286" s="76"/>
      <c r="V286" s="76"/>
      <c r="W286" s="76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62"/>
      <c r="AJ286" s="62"/>
      <c r="AK286" s="62"/>
      <c r="AL286" s="63"/>
      <c r="AM286" s="62"/>
      <c r="AN286" s="63"/>
      <c r="AO286" s="75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127"/>
    </row>
    <row r="287" spans="10:53">
      <c r="J287" s="383"/>
      <c r="L287" s="155"/>
      <c r="S287" s="76"/>
      <c r="T287" s="76"/>
      <c r="U287" s="76"/>
      <c r="V287" s="76"/>
      <c r="W287" s="76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62"/>
      <c r="AJ287" s="62"/>
      <c r="AK287" s="62"/>
      <c r="AL287" s="63"/>
      <c r="AM287" s="62"/>
      <c r="AN287" s="63"/>
      <c r="AO287" s="75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127"/>
    </row>
    <row r="288" spans="10:53">
      <c r="AC288" s="21"/>
      <c r="AH288" s="21"/>
      <c r="AI288" s="21"/>
      <c r="AJ288" s="21"/>
      <c r="AK288" s="21"/>
      <c r="AM288" s="21"/>
      <c r="AO288" s="76"/>
    </row>
    <row r="289" spans="1:88">
      <c r="AH289" s="21"/>
      <c r="AI289" s="21"/>
      <c r="AJ289" s="21"/>
      <c r="AK289" s="21"/>
      <c r="AM289" s="21"/>
      <c r="AO289" s="76"/>
    </row>
    <row r="290" spans="1:88">
      <c r="AH290" s="21"/>
      <c r="AI290" s="21"/>
      <c r="AJ290" s="21"/>
      <c r="AK290" s="21"/>
      <c r="AM290" s="21"/>
      <c r="AO290" s="76"/>
    </row>
    <row r="291" spans="1:88">
      <c r="AH291" s="21"/>
      <c r="AI291" s="21"/>
      <c r="AJ291" s="21"/>
      <c r="AK291" s="21"/>
      <c r="AM291" s="21"/>
      <c r="AO291" s="76"/>
    </row>
    <row r="292" spans="1:88">
      <c r="J292" s="384"/>
      <c r="L292" s="156"/>
      <c r="S292" s="153"/>
      <c r="T292" s="153"/>
      <c r="U292" s="153"/>
      <c r="V292" s="153"/>
      <c r="W292" s="153"/>
      <c r="X292" s="14"/>
      <c r="Y292" s="14"/>
      <c r="Z292" s="14"/>
      <c r="AA292" s="14"/>
      <c r="AB292" s="14"/>
      <c r="AD292" s="14"/>
      <c r="AE292" s="14"/>
      <c r="AF292" s="14"/>
      <c r="AG292" s="14"/>
      <c r="AH292" s="21"/>
      <c r="AI292" s="21"/>
      <c r="AJ292" s="21"/>
      <c r="AK292" s="21"/>
      <c r="AM292" s="21"/>
      <c r="AO292" s="76"/>
    </row>
    <row r="293" spans="1:88">
      <c r="J293" s="384"/>
      <c r="L293" s="156"/>
      <c r="S293" s="153"/>
      <c r="T293" s="153"/>
      <c r="U293" s="153"/>
      <c r="V293" s="153"/>
      <c r="W293" s="153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21"/>
      <c r="AI293" s="21"/>
      <c r="AJ293" s="21"/>
      <c r="AK293" s="21"/>
      <c r="AM293" s="21"/>
      <c r="AO293" s="76"/>
    </row>
    <row r="294" spans="1:88">
      <c r="J294" s="384"/>
      <c r="L294" s="156"/>
      <c r="S294" s="153"/>
      <c r="T294" s="153"/>
      <c r="U294" s="153"/>
      <c r="V294" s="153"/>
      <c r="W294" s="153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21"/>
      <c r="AI294" s="21"/>
      <c r="AJ294" s="21"/>
      <c r="AK294" s="21"/>
      <c r="AM294" s="21"/>
      <c r="AO294" s="76"/>
    </row>
    <row r="295" spans="1:88">
      <c r="J295" s="384"/>
      <c r="L295" s="156"/>
      <c r="S295" s="153"/>
      <c r="T295" s="153"/>
      <c r="U295" s="153"/>
      <c r="V295" s="153"/>
      <c r="W295" s="153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21"/>
      <c r="AI295" s="21"/>
      <c r="AJ295" s="21"/>
      <c r="AK295" s="21"/>
      <c r="AM295" s="21"/>
      <c r="AO295" s="76"/>
    </row>
    <row r="296" spans="1:88">
      <c r="J296" s="384"/>
      <c r="L296" s="156"/>
      <c r="S296" s="153"/>
      <c r="T296" s="153"/>
      <c r="U296" s="153"/>
      <c r="V296" s="153"/>
      <c r="W296" s="153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21"/>
      <c r="AI296" s="21"/>
      <c r="AJ296" s="21"/>
      <c r="AK296" s="21"/>
      <c r="AM296" s="21"/>
      <c r="AO296" s="76"/>
    </row>
    <row r="297" spans="1:88">
      <c r="J297" s="384"/>
      <c r="L297" s="156"/>
      <c r="S297" s="153"/>
      <c r="T297" s="153"/>
      <c r="U297" s="153"/>
      <c r="V297" s="153"/>
      <c r="W297" s="153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21"/>
      <c r="AI297" s="21"/>
      <c r="AJ297" s="21"/>
      <c r="AK297" s="21"/>
      <c r="AM297" s="21"/>
      <c r="AO297" s="76"/>
    </row>
    <row r="298" spans="1:88" s="1" customFormat="1">
      <c r="A298"/>
      <c r="B298"/>
      <c r="C298"/>
      <c r="D298"/>
      <c r="E298"/>
      <c r="F298"/>
      <c r="G298" s="301"/>
      <c r="H298"/>
      <c r="I298" s="301"/>
      <c r="J298" s="384"/>
      <c r="L298" s="156"/>
      <c r="M298"/>
      <c r="N298"/>
      <c r="O298" s="100"/>
      <c r="P298"/>
      <c r="Q298"/>
      <c r="R298"/>
      <c r="S298" s="153"/>
      <c r="T298" s="153"/>
      <c r="U298" s="153"/>
      <c r="V298" s="153"/>
      <c r="W298" s="153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21"/>
      <c r="AI298" s="21"/>
      <c r="AJ298" s="21"/>
      <c r="AK298" s="21"/>
      <c r="AM298" s="21"/>
      <c r="AO298" s="76"/>
      <c r="BA298" s="100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</row>
    <row r="299" spans="1:88" s="1" customFormat="1">
      <c r="A299"/>
      <c r="B299"/>
      <c r="C299"/>
      <c r="D299"/>
      <c r="E299"/>
      <c r="F299"/>
      <c r="G299" s="301"/>
      <c r="H299"/>
      <c r="I299" s="301"/>
      <c r="J299" s="384"/>
      <c r="L299" s="156"/>
      <c r="M299"/>
      <c r="N299"/>
      <c r="O299" s="100"/>
      <c r="P299"/>
      <c r="Q299"/>
      <c r="R299"/>
      <c r="S299" s="153"/>
      <c r="T299" s="153"/>
      <c r="U299" s="153"/>
      <c r="V299" s="153"/>
      <c r="W299" s="153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21"/>
      <c r="AI299" s="21"/>
      <c r="AJ299" s="21"/>
      <c r="AK299" s="21"/>
      <c r="AM299" s="21"/>
      <c r="AO299" s="76"/>
      <c r="BA299" s="100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</row>
    <row r="300" spans="1:88" s="1" customFormat="1">
      <c r="A300"/>
      <c r="B300"/>
      <c r="C300"/>
      <c r="D300"/>
      <c r="E300"/>
      <c r="F300"/>
      <c r="G300" s="301"/>
      <c r="H300"/>
      <c r="I300" s="301"/>
      <c r="L300" s="100"/>
      <c r="M300"/>
      <c r="N300"/>
      <c r="O300" s="100"/>
      <c r="P300"/>
      <c r="Q300"/>
      <c r="R300"/>
      <c r="S300" s="10"/>
      <c r="T300" s="10"/>
      <c r="U300" s="10"/>
      <c r="V300" s="10"/>
      <c r="W300" s="10"/>
      <c r="X300"/>
      <c r="Y300"/>
      <c r="Z300"/>
      <c r="AA300"/>
      <c r="AB300"/>
      <c r="AC300" s="14"/>
      <c r="AD300"/>
      <c r="AE300"/>
      <c r="AF300"/>
      <c r="AG300"/>
      <c r="AH300"/>
      <c r="AI300"/>
      <c r="AJ300"/>
      <c r="AK300"/>
      <c r="AM300"/>
      <c r="AO300" s="10"/>
      <c r="BA300" s="1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</row>
    <row r="304" spans="1:88" s="1" customFormat="1">
      <c r="A304"/>
      <c r="B304"/>
      <c r="C304"/>
      <c r="D304"/>
      <c r="E304"/>
      <c r="F304"/>
      <c r="G304" s="301"/>
      <c r="H304"/>
      <c r="I304" s="301"/>
      <c r="L304" s="100"/>
      <c r="M304"/>
      <c r="N304"/>
      <c r="O304" s="100"/>
      <c r="P304"/>
      <c r="Q304"/>
      <c r="R304"/>
      <c r="S304" s="10"/>
      <c r="T304" s="10"/>
      <c r="U304" s="10"/>
      <c r="V304" s="10"/>
      <c r="W304" s="10"/>
      <c r="X304"/>
      <c r="Y304"/>
      <c r="Z304"/>
      <c r="AA304"/>
      <c r="AB304"/>
      <c r="AC304"/>
      <c r="AD304"/>
      <c r="AE304"/>
      <c r="AF304"/>
      <c r="AG304"/>
      <c r="AH304" s="14"/>
      <c r="AI304" s="14"/>
      <c r="AJ304" s="14"/>
      <c r="AK304"/>
      <c r="AM304"/>
      <c r="AO304" s="10"/>
      <c r="BA304" s="100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</row>
    <row r="305" spans="1:88" s="1" customFormat="1">
      <c r="A305"/>
      <c r="B305"/>
      <c r="C305"/>
      <c r="D305"/>
      <c r="E305"/>
      <c r="F305"/>
      <c r="G305" s="301"/>
      <c r="H305"/>
      <c r="I305" s="301"/>
      <c r="L305" s="100"/>
      <c r="M305"/>
      <c r="N305"/>
      <c r="O305" s="100"/>
      <c r="P305"/>
      <c r="Q305"/>
      <c r="R305"/>
      <c r="S305" s="10"/>
      <c r="T305" s="10"/>
      <c r="U305" s="10"/>
      <c r="V305" s="10"/>
      <c r="W305" s="10"/>
      <c r="X305"/>
      <c r="Y305"/>
      <c r="Z305"/>
      <c r="AA305"/>
      <c r="AB305"/>
      <c r="AC305"/>
      <c r="AD305"/>
      <c r="AE305"/>
      <c r="AF305"/>
      <c r="AG305"/>
      <c r="AH305" s="14"/>
      <c r="AI305" s="14"/>
      <c r="AJ305" s="14"/>
      <c r="AK305"/>
      <c r="AM305"/>
      <c r="AO305" s="10"/>
      <c r="BA305" s="100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</row>
    <row r="306" spans="1:88" s="1" customFormat="1">
      <c r="A306"/>
      <c r="B306"/>
      <c r="C306"/>
      <c r="D306"/>
      <c r="E306"/>
      <c r="F306"/>
      <c r="G306" s="301"/>
      <c r="H306"/>
      <c r="I306" s="301"/>
      <c r="L306" s="100"/>
      <c r="M306"/>
      <c r="N306"/>
      <c r="O306" s="100"/>
      <c r="P306"/>
      <c r="Q306"/>
      <c r="R306"/>
      <c r="S306" s="10"/>
      <c r="T306" s="10"/>
      <c r="U306" s="10"/>
      <c r="V306" s="10"/>
      <c r="W306" s="10"/>
      <c r="X306"/>
      <c r="Y306"/>
      <c r="Z306"/>
      <c r="AA306"/>
      <c r="AB306"/>
      <c r="AC306"/>
      <c r="AD306"/>
      <c r="AE306"/>
      <c r="AF306"/>
      <c r="AG306"/>
      <c r="AH306" s="14"/>
      <c r="AI306" s="14"/>
      <c r="AJ306" s="14"/>
      <c r="AK306"/>
      <c r="AM306"/>
      <c r="AO306" s="10"/>
      <c r="BA306" s="100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</row>
    <row r="307" spans="1:88" s="1" customFormat="1">
      <c r="A307"/>
      <c r="B307"/>
      <c r="C307"/>
      <c r="D307"/>
      <c r="E307"/>
      <c r="F307"/>
      <c r="G307" s="301"/>
      <c r="H307"/>
      <c r="I307" s="301"/>
      <c r="L307" s="100"/>
      <c r="M307"/>
      <c r="N307"/>
      <c r="O307" s="100"/>
      <c r="P307"/>
      <c r="Q307"/>
      <c r="R307"/>
      <c r="S307" s="10"/>
      <c r="T307" s="10"/>
      <c r="U307" s="10"/>
      <c r="V307" s="10"/>
      <c r="W307" s="10"/>
      <c r="X307"/>
      <c r="Y307"/>
      <c r="Z307"/>
      <c r="AA307"/>
      <c r="AB307"/>
      <c r="AC307"/>
      <c r="AD307"/>
      <c r="AE307"/>
      <c r="AF307"/>
      <c r="AG307"/>
      <c r="AH307" s="14"/>
      <c r="AI307" s="14"/>
      <c r="AJ307" s="14"/>
      <c r="AK307"/>
      <c r="AM307"/>
      <c r="AO307" s="10"/>
      <c r="BA307" s="100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</row>
    <row r="308" spans="1:88" s="1" customFormat="1">
      <c r="A308"/>
      <c r="B308"/>
      <c r="C308"/>
      <c r="D308"/>
      <c r="E308"/>
      <c r="F308"/>
      <c r="G308" s="301"/>
      <c r="H308"/>
      <c r="I308" s="301"/>
      <c r="L308" s="100"/>
      <c r="M308"/>
      <c r="N308"/>
      <c r="O308" s="100"/>
      <c r="P308"/>
      <c r="Q308"/>
      <c r="R308"/>
      <c r="S308" s="10"/>
      <c r="T308" s="10"/>
      <c r="U308" s="10"/>
      <c r="V308" s="10"/>
      <c r="W308" s="10"/>
      <c r="X308"/>
      <c r="Y308"/>
      <c r="Z308"/>
      <c r="AA308"/>
      <c r="AB308"/>
      <c r="AC308"/>
      <c r="AD308"/>
      <c r="AE308"/>
      <c r="AF308"/>
      <c r="AG308"/>
      <c r="AH308" s="14"/>
      <c r="AI308" s="14"/>
      <c r="AJ308" s="14"/>
      <c r="AK308"/>
      <c r="AM308"/>
      <c r="AO308" s="10"/>
      <c r="BA308" s="100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</row>
    <row r="309" spans="1:88" s="1" customFormat="1">
      <c r="A309"/>
      <c r="B309"/>
      <c r="C309"/>
      <c r="D309"/>
      <c r="E309"/>
      <c r="F309"/>
      <c r="G309" s="301"/>
      <c r="H309"/>
      <c r="I309" s="301"/>
      <c r="L309" s="100"/>
      <c r="M309"/>
      <c r="N309"/>
      <c r="O309" s="100"/>
      <c r="P309"/>
      <c r="Q309"/>
      <c r="R309"/>
      <c r="S309" s="10"/>
      <c r="T309" s="10"/>
      <c r="U309" s="10"/>
      <c r="V309" s="10"/>
      <c r="W309" s="10"/>
      <c r="X309"/>
      <c r="Y309"/>
      <c r="Z309"/>
      <c r="AA309"/>
      <c r="AB309"/>
      <c r="AC309"/>
      <c r="AD309"/>
      <c r="AE309"/>
      <c r="AF309"/>
      <c r="AG309"/>
      <c r="AH309" s="14"/>
      <c r="AI309" s="14"/>
      <c r="AJ309" s="14"/>
      <c r="AK309"/>
      <c r="AM309"/>
      <c r="AO309" s="10"/>
      <c r="BA309" s="100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</row>
    <row r="310" spans="1:88" s="1" customFormat="1">
      <c r="A310"/>
      <c r="B310"/>
      <c r="C310"/>
      <c r="D310"/>
      <c r="E310"/>
      <c r="F310"/>
      <c r="G310" s="301"/>
      <c r="H310"/>
      <c r="I310" s="301"/>
      <c r="J310" s="384"/>
      <c r="L310" s="156"/>
      <c r="M310"/>
      <c r="N310"/>
      <c r="O310" s="100"/>
      <c r="P310"/>
      <c r="Q310"/>
      <c r="R310"/>
      <c r="S310" s="153"/>
      <c r="T310" s="153"/>
      <c r="U310" s="153"/>
      <c r="V310" s="153"/>
      <c r="W310" s="153"/>
      <c r="X310" s="14"/>
      <c r="Y310" s="14"/>
      <c r="Z310" s="14"/>
      <c r="AA310" s="14"/>
      <c r="AB310" s="14"/>
      <c r="AC310"/>
      <c r="AD310" s="14"/>
      <c r="AE310" s="14"/>
      <c r="AF310" s="14"/>
      <c r="AG310" s="14"/>
      <c r="AH310" s="14"/>
      <c r="AI310" s="14"/>
      <c r="AJ310" s="14"/>
      <c r="AK310"/>
      <c r="AM310"/>
      <c r="AO310" s="10"/>
      <c r="BA310" s="10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</row>
    <row r="311" spans="1:88" s="1" customFormat="1">
      <c r="A311"/>
      <c r="B311"/>
      <c r="C311"/>
      <c r="D311"/>
      <c r="E311"/>
      <c r="F311"/>
      <c r="G311" s="301"/>
      <c r="H311"/>
      <c r="I311" s="301"/>
      <c r="J311" s="384"/>
      <c r="L311" s="156"/>
      <c r="M311"/>
      <c r="N311"/>
      <c r="O311" s="100"/>
      <c r="P311"/>
      <c r="Q311"/>
      <c r="R311"/>
      <c r="S311" s="153"/>
      <c r="T311" s="153"/>
      <c r="U311" s="153"/>
      <c r="V311" s="153"/>
      <c r="W311" s="153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/>
      <c r="AM311"/>
      <c r="AO311" s="10"/>
      <c r="BA311" s="100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</row>
    <row r="312" spans="1:88" s="1" customFormat="1">
      <c r="A312"/>
      <c r="B312"/>
      <c r="C312"/>
      <c r="D312"/>
      <c r="E312"/>
      <c r="F312"/>
      <c r="G312" s="301"/>
      <c r="H312"/>
      <c r="I312" s="301"/>
      <c r="J312" s="384"/>
      <c r="L312" s="156"/>
      <c r="M312"/>
      <c r="N312"/>
      <c r="O312" s="100"/>
      <c r="P312"/>
      <c r="Q312"/>
      <c r="R312"/>
      <c r="S312" s="153"/>
      <c r="T312" s="153"/>
      <c r="U312" s="153"/>
      <c r="V312" s="153"/>
      <c r="W312" s="153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/>
      <c r="AI312"/>
      <c r="AJ312"/>
      <c r="AK312"/>
      <c r="AM312"/>
      <c r="AO312" s="10"/>
      <c r="BA312" s="100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</row>
    <row r="313" spans="1:88" s="1" customFormat="1">
      <c r="A313"/>
      <c r="B313"/>
      <c r="C313"/>
      <c r="D313"/>
      <c r="E313"/>
      <c r="F313"/>
      <c r="G313" s="301"/>
      <c r="H313"/>
      <c r="I313" s="301"/>
      <c r="J313" s="384"/>
      <c r="L313" s="156"/>
      <c r="M313"/>
      <c r="N313"/>
      <c r="O313" s="100"/>
      <c r="P313"/>
      <c r="Q313"/>
      <c r="R313"/>
      <c r="S313" s="153"/>
      <c r="T313" s="153"/>
      <c r="U313" s="153"/>
      <c r="V313" s="153"/>
      <c r="W313" s="153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/>
      <c r="AI313"/>
      <c r="AJ313"/>
      <c r="AK313"/>
      <c r="AM313"/>
      <c r="AO313" s="10"/>
      <c r="BA313" s="100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</row>
    <row r="314" spans="1:88">
      <c r="J314" s="384"/>
      <c r="L314" s="156"/>
      <c r="S314" s="153"/>
      <c r="T314" s="153"/>
      <c r="U314" s="153"/>
      <c r="V314" s="153"/>
      <c r="W314" s="153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</row>
    <row r="315" spans="1:88">
      <c r="J315" s="384"/>
      <c r="L315" s="156"/>
      <c r="S315" s="153"/>
      <c r="T315" s="153"/>
      <c r="U315" s="153"/>
      <c r="V315" s="153"/>
      <c r="W315" s="153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</row>
    <row r="316" spans="1:88">
      <c r="J316" s="384"/>
      <c r="L316" s="156"/>
      <c r="S316" s="153"/>
      <c r="T316" s="153"/>
      <c r="U316" s="153"/>
      <c r="V316" s="153"/>
      <c r="W316" s="153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</row>
    <row r="317" spans="1:88">
      <c r="J317" s="384"/>
      <c r="L317" s="156"/>
      <c r="S317" s="153"/>
      <c r="T317" s="153"/>
      <c r="U317" s="153"/>
      <c r="V317" s="153"/>
      <c r="W317" s="153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</row>
    <row r="318" spans="1:88">
      <c r="AC318" s="14"/>
    </row>
    <row r="322" spans="10:36">
      <c r="AH322" s="14"/>
      <c r="AI322" s="14"/>
      <c r="AJ322" s="14"/>
    </row>
    <row r="323" spans="10:36">
      <c r="AH323" s="14"/>
      <c r="AI323" s="14"/>
      <c r="AJ323" s="14"/>
    </row>
    <row r="324" spans="10:36">
      <c r="AH324" s="14"/>
      <c r="AI324" s="14"/>
      <c r="AJ324" s="14"/>
    </row>
    <row r="325" spans="10:36">
      <c r="AH325" s="14"/>
      <c r="AI325" s="14"/>
      <c r="AJ325" s="14"/>
    </row>
    <row r="326" spans="10:36">
      <c r="AH326" s="14"/>
      <c r="AI326" s="14"/>
      <c r="AJ326" s="14"/>
    </row>
    <row r="327" spans="10:36">
      <c r="AH327" s="14"/>
      <c r="AI327" s="14"/>
      <c r="AJ327" s="14"/>
    </row>
    <row r="328" spans="10:36">
      <c r="J328" s="384"/>
      <c r="L328" s="156"/>
      <c r="S328" s="153"/>
      <c r="T328" s="153"/>
      <c r="U328" s="153"/>
      <c r="V328" s="153"/>
      <c r="W328" s="153"/>
      <c r="X328" s="14"/>
      <c r="Y328" s="14"/>
      <c r="Z328" s="14"/>
      <c r="AA328" s="14"/>
      <c r="AB328" s="14"/>
      <c r="AD328" s="14"/>
      <c r="AE328" s="14"/>
      <c r="AF328" s="14"/>
      <c r="AG328" s="14"/>
      <c r="AH328" s="14"/>
      <c r="AI328" s="14"/>
      <c r="AJ328" s="14"/>
    </row>
    <row r="329" spans="10:36">
      <c r="J329" s="384"/>
      <c r="L329" s="156"/>
      <c r="S329" s="153"/>
      <c r="T329" s="153"/>
      <c r="U329" s="153"/>
      <c r="V329" s="153"/>
      <c r="W329" s="153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</row>
    <row r="330" spans="10:36">
      <c r="J330" s="384"/>
      <c r="L330" s="156"/>
      <c r="S330" s="153"/>
      <c r="T330" s="153"/>
      <c r="U330" s="153"/>
      <c r="V330" s="153"/>
      <c r="W330" s="153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</row>
    <row r="331" spans="10:36">
      <c r="J331" s="384"/>
      <c r="L331" s="156"/>
      <c r="S331" s="153"/>
      <c r="T331" s="153"/>
      <c r="U331" s="153"/>
      <c r="V331" s="153"/>
      <c r="W331" s="153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</row>
    <row r="332" spans="10:36">
      <c r="J332" s="384"/>
      <c r="L332" s="156"/>
      <c r="S332" s="153"/>
      <c r="T332" s="153"/>
      <c r="U332" s="153"/>
      <c r="V332" s="153"/>
      <c r="W332" s="153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</row>
    <row r="333" spans="10:36">
      <c r="J333" s="384"/>
      <c r="L333" s="156"/>
      <c r="S333" s="153"/>
      <c r="T333" s="153"/>
      <c r="U333" s="153"/>
      <c r="V333" s="153"/>
      <c r="W333" s="153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</row>
    <row r="334" spans="10:36">
      <c r="J334" s="384"/>
      <c r="L334" s="156"/>
      <c r="S334" s="153"/>
      <c r="T334" s="153"/>
      <c r="U334" s="153"/>
      <c r="V334" s="153"/>
      <c r="W334" s="153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</row>
    <row r="335" spans="10:36">
      <c r="J335" s="384"/>
      <c r="L335" s="156"/>
      <c r="S335" s="153"/>
      <c r="T335" s="153"/>
      <c r="U335" s="153"/>
      <c r="V335" s="153"/>
      <c r="W335" s="153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</row>
    <row r="336" spans="10:36">
      <c r="AC336" s="14"/>
    </row>
    <row r="340" spans="10:36">
      <c r="AH340" s="14"/>
      <c r="AI340" s="14"/>
      <c r="AJ340" s="14"/>
    </row>
    <row r="341" spans="10:36">
      <c r="AH341" s="14"/>
      <c r="AI341" s="14"/>
      <c r="AJ341" s="14"/>
    </row>
    <row r="342" spans="10:36">
      <c r="AH342" s="14"/>
      <c r="AI342" s="14"/>
      <c r="AJ342" s="14"/>
    </row>
    <row r="343" spans="10:36">
      <c r="AH343" s="14"/>
      <c r="AI343" s="14"/>
      <c r="AJ343" s="14"/>
    </row>
    <row r="344" spans="10:36">
      <c r="AH344" s="14"/>
      <c r="AI344" s="14"/>
      <c r="AJ344" s="14"/>
    </row>
    <row r="345" spans="10:36">
      <c r="AH345" s="14"/>
      <c r="AI345" s="14"/>
      <c r="AJ345" s="14"/>
    </row>
    <row r="346" spans="10:36">
      <c r="J346" s="384"/>
      <c r="L346" s="156"/>
      <c r="S346" s="153"/>
      <c r="T346" s="153"/>
      <c r="U346" s="153"/>
      <c r="V346" s="153"/>
      <c r="W346" s="153"/>
      <c r="X346" s="14"/>
      <c r="Y346" s="14"/>
      <c r="Z346" s="14"/>
      <c r="AA346" s="14"/>
      <c r="AB346" s="14"/>
      <c r="AD346" s="14"/>
      <c r="AE346" s="14"/>
      <c r="AF346" s="14"/>
      <c r="AG346" s="14"/>
      <c r="AH346" s="14"/>
      <c r="AI346" s="14"/>
      <c r="AJ346" s="14"/>
    </row>
    <row r="347" spans="10:36">
      <c r="J347" s="384"/>
      <c r="L347" s="156"/>
      <c r="S347" s="153"/>
      <c r="T347" s="153"/>
      <c r="U347" s="153"/>
      <c r="V347" s="153"/>
      <c r="W347" s="153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</row>
    <row r="348" spans="10:36">
      <c r="J348" s="384"/>
      <c r="L348" s="156"/>
      <c r="S348" s="153"/>
      <c r="T348" s="153"/>
      <c r="U348" s="153"/>
      <c r="V348" s="153"/>
      <c r="W348" s="153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</row>
    <row r="349" spans="10:36">
      <c r="J349" s="384"/>
      <c r="L349" s="156"/>
      <c r="S349" s="153"/>
      <c r="T349" s="153"/>
      <c r="U349" s="153"/>
      <c r="V349" s="153"/>
      <c r="W349" s="153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</row>
    <row r="350" spans="10:36">
      <c r="J350" s="384"/>
      <c r="L350" s="156"/>
      <c r="S350" s="153"/>
      <c r="T350" s="153"/>
      <c r="U350" s="153"/>
      <c r="V350" s="153"/>
      <c r="W350" s="153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</row>
    <row r="351" spans="10:36">
      <c r="J351" s="384"/>
      <c r="L351" s="156"/>
      <c r="S351" s="153"/>
      <c r="T351" s="153"/>
      <c r="U351" s="153"/>
      <c r="V351" s="153"/>
      <c r="W351" s="153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</row>
    <row r="352" spans="10:36">
      <c r="J352" s="384"/>
      <c r="L352" s="156"/>
      <c r="S352" s="153"/>
      <c r="T352" s="153"/>
      <c r="U352" s="153"/>
      <c r="V352" s="153"/>
      <c r="W352" s="153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</row>
    <row r="353" spans="10:36">
      <c r="J353" s="384"/>
      <c r="L353" s="156"/>
      <c r="S353" s="153"/>
      <c r="T353" s="153"/>
      <c r="U353" s="153"/>
      <c r="V353" s="153"/>
      <c r="W353" s="153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</row>
    <row r="354" spans="10:36">
      <c r="AC354" s="14"/>
    </row>
    <row r="358" spans="10:36">
      <c r="AH358" s="14"/>
      <c r="AI358" s="14"/>
      <c r="AJ358" s="14"/>
    </row>
    <row r="359" spans="10:36">
      <c r="AH359" s="14"/>
      <c r="AI359" s="14"/>
      <c r="AJ359" s="14"/>
    </row>
    <row r="360" spans="10:36">
      <c r="AH360" s="14"/>
      <c r="AI360" s="14"/>
      <c r="AJ360" s="14"/>
    </row>
    <row r="361" spans="10:36">
      <c r="AH361" s="14"/>
      <c r="AI361" s="14"/>
      <c r="AJ361" s="14"/>
    </row>
    <row r="362" spans="10:36">
      <c r="AH362" s="14"/>
      <c r="AI362" s="14"/>
      <c r="AJ362" s="14"/>
    </row>
    <row r="363" spans="10:36">
      <c r="AH363" s="14"/>
      <c r="AI363" s="14"/>
      <c r="AJ363" s="14"/>
    </row>
    <row r="364" spans="10:36">
      <c r="AH364" s="14"/>
      <c r="AI364" s="14"/>
      <c r="AJ364" s="14"/>
    </row>
    <row r="365" spans="10:36">
      <c r="AH365" s="14"/>
      <c r="AI365" s="14"/>
      <c r="AJ365" s="14"/>
    </row>
  </sheetData>
  <mergeCells count="1">
    <mergeCell ref="S4:V4"/>
  </mergeCells>
  <conditionalFormatting sqref="N10:N11 P10:P11 F10:F11 H10:H11 K10:K12">
    <cfRule type="cellIs" dxfId="400" priority="43" operator="lessThan">
      <formula>0</formula>
    </cfRule>
    <cfRule type="cellIs" dxfId="399" priority="44" operator="greaterThan">
      <formula>0</formula>
    </cfRule>
  </conditionalFormatting>
  <conditionalFormatting sqref="N12:N40 N42:N44 N46:N80">
    <cfRule type="cellIs" dxfId="398" priority="36" operator="lessThan">
      <formula>0</formula>
    </cfRule>
    <cfRule type="cellIs" dxfId="397" priority="37" operator="greaterThan">
      <formula>0</formula>
    </cfRule>
  </conditionalFormatting>
  <conditionalFormatting sqref="P12:P40 P42:P44 P46:P80">
    <cfRule type="cellIs" dxfId="396" priority="35" operator="greaterThan">
      <formula>0</formula>
    </cfRule>
  </conditionalFormatting>
  <conditionalFormatting sqref="H12:H40 H42:H44 H46:H80">
    <cfRule type="cellIs" dxfId="395" priority="33" operator="lessThan">
      <formula>0</formula>
    </cfRule>
    <cfRule type="cellIs" dxfId="394" priority="34" operator="greaterThan">
      <formula>0</formula>
    </cfRule>
  </conditionalFormatting>
  <conditionalFormatting sqref="F12 F14:F40 F42:F44 F46:F80">
    <cfRule type="cellIs" dxfId="393" priority="31" operator="lessThan">
      <formula>0</formula>
    </cfRule>
    <cfRule type="cellIs" dxfId="392" priority="32" operator="greaterThan">
      <formula>0</formula>
    </cfRule>
  </conditionalFormatting>
  <conditionalFormatting sqref="F81:F83">
    <cfRule type="cellIs" dxfId="391" priority="22" operator="lessThan">
      <formula>0</formula>
    </cfRule>
    <cfRule type="cellIs" dxfId="390" priority="23" operator="greaterThan">
      <formula>0</formula>
    </cfRule>
  </conditionalFormatting>
  <conditionalFormatting sqref="N81:N83">
    <cfRule type="cellIs" dxfId="389" priority="27" operator="lessThan">
      <formula>0</formula>
    </cfRule>
    <cfRule type="cellIs" dxfId="388" priority="28" operator="greaterThan">
      <formula>0</formula>
    </cfRule>
  </conditionalFormatting>
  <conditionalFormatting sqref="P81:P83">
    <cfRule type="cellIs" dxfId="387" priority="26" operator="greaterThan">
      <formula>0</formula>
    </cfRule>
  </conditionalFormatting>
  <conditionalFormatting sqref="H81:H83">
    <cfRule type="cellIs" dxfId="386" priority="24" operator="lessThan">
      <formula>0</formula>
    </cfRule>
    <cfRule type="cellIs" dxfId="385" priority="25" operator="greaterThan">
      <formula>0</formula>
    </cfRule>
  </conditionalFormatting>
  <conditionalFormatting sqref="K13:K40 K42:K44 K46:K80">
    <cfRule type="cellIs" dxfId="384" priority="20" operator="greaterThan">
      <formula>0</formula>
    </cfRule>
  </conditionalFormatting>
  <conditionalFormatting sqref="K81:K83">
    <cfRule type="cellIs" dxfId="383" priority="19" operator="greaterThan">
      <formula>0</formula>
    </cfRule>
  </conditionalFormatting>
  <conditionalFormatting sqref="N41">
    <cfRule type="cellIs" dxfId="382" priority="15" operator="lessThan">
      <formula>0</formula>
    </cfRule>
    <cfRule type="cellIs" dxfId="381" priority="16" operator="greaterThan">
      <formula>0</formula>
    </cfRule>
  </conditionalFormatting>
  <conditionalFormatting sqref="P41">
    <cfRule type="cellIs" dxfId="380" priority="14" operator="greaterThan">
      <formula>0</formula>
    </cfRule>
  </conditionalFormatting>
  <conditionalFormatting sqref="H41">
    <cfRule type="cellIs" dxfId="379" priority="12" operator="lessThan">
      <formula>0</formula>
    </cfRule>
    <cfRule type="cellIs" dxfId="378" priority="13" operator="greaterThan">
      <formula>0</formula>
    </cfRule>
  </conditionalFormatting>
  <conditionalFormatting sqref="F41">
    <cfRule type="cellIs" dxfId="377" priority="10" operator="lessThan">
      <formula>0</formula>
    </cfRule>
    <cfRule type="cellIs" dxfId="376" priority="11" operator="greaterThan">
      <formula>0</formula>
    </cfRule>
  </conditionalFormatting>
  <conditionalFormatting sqref="K41">
    <cfRule type="cellIs" dxfId="375" priority="9" operator="greaterThan">
      <formula>0</formula>
    </cfRule>
  </conditionalFormatting>
  <conditionalFormatting sqref="N45">
    <cfRule type="cellIs" dxfId="374" priority="7" operator="lessThan">
      <formula>0</formula>
    </cfRule>
    <cfRule type="cellIs" dxfId="373" priority="8" operator="greaterThan">
      <formula>0</formula>
    </cfRule>
  </conditionalFormatting>
  <conditionalFormatting sqref="P45">
    <cfRule type="cellIs" dxfId="372" priority="6" operator="greaterThan">
      <formula>0</formula>
    </cfRule>
  </conditionalFormatting>
  <conditionalFormatting sqref="H45">
    <cfRule type="cellIs" dxfId="371" priority="4" operator="lessThan">
      <formula>0</formula>
    </cfRule>
    <cfRule type="cellIs" dxfId="370" priority="5" operator="greaterThan">
      <formula>0</formula>
    </cfRule>
  </conditionalFormatting>
  <conditionalFormatting sqref="F45">
    <cfRule type="cellIs" dxfId="369" priority="2" operator="lessThan">
      <formula>0</formula>
    </cfRule>
    <cfRule type="cellIs" dxfId="368" priority="3" operator="greaterThan">
      <formula>0</formula>
    </cfRule>
  </conditionalFormatting>
  <conditionalFormatting sqref="K45">
    <cfRule type="cellIs" dxfId="367" priority="1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4E20-F17B-4AA8-8100-B2B92D5C5E69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CM361"/>
  <sheetViews>
    <sheetView defaultGridColor="0" colorId="22" zoomScale="96" zoomScaleNormal="96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81640625" customWidth="1"/>
    <col min="2" max="2" width="3.6328125" customWidth="1"/>
    <col min="3" max="3" width="5.90625" customWidth="1"/>
    <col min="4" max="4" width="5.08984375" customWidth="1"/>
    <col min="5" max="5" width="6.90625" style="301" customWidth="1"/>
    <col min="6" max="6" width="5.26953125" style="10" customWidth="1"/>
    <col min="7" max="7" width="1.453125" style="10" customWidth="1"/>
    <col min="8" max="8" width="7.54296875" style="301" customWidth="1"/>
    <col min="9" max="9" width="6.81640625" style="301" customWidth="1"/>
    <col min="10" max="10" width="7.36328125" style="301" customWidth="1"/>
    <col min="11" max="11" width="5.6328125" style="100" customWidth="1"/>
    <col min="12" max="12" width="7" style="100" customWidth="1"/>
    <col min="13" max="13" width="2.08984375" style="100" customWidth="1"/>
    <col min="14" max="14" width="6.1796875" customWidth="1"/>
    <col min="15" max="15" width="5.453125" customWidth="1"/>
    <col min="16" max="16" width="6.81640625" customWidth="1"/>
    <col min="17" max="17" width="4.6328125" style="100" customWidth="1"/>
    <col min="18" max="18" width="4.54296875" customWidth="1"/>
    <col min="19" max="19" width="4.54296875" style="100" customWidth="1"/>
    <col min="20" max="20" width="6.1796875" customWidth="1"/>
    <col min="21" max="21" width="1.54296875" customWidth="1"/>
    <col min="22" max="22" width="5.54296875" customWidth="1"/>
    <col min="23" max="23" width="1.1796875" customWidth="1"/>
    <col min="24" max="24" width="6.6328125" style="100" customWidth="1"/>
    <col min="25" max="25" width="6" customWidth="1"/>
    <col min="26" max="26" width="7.453125" style="10" customWidth="1"/>
    <col min="27" max="27" width="7.54296875" style="10" customWidth="1"/>
    <col min="28" max="28" width="7.1796875" customWidth="1"/>
    <col min="29" max="29" width="6.6328125" style="100" customWidth="1"/>
    <col min="30" max="30" width="6" style="10" customWidth="1"/>
    <col min="31" max="31" width="7.81640625" style="301" customWidth="1"/>
    <col min="32" max="32" width="2.36328125" customWidth="1"/>
    <col min="33" max="33" width="5.36328125" customWidth="1"/>
    <col min="34" max="34" width="5.81640625" customWidth="1"/>
    <col min="35" max="35" width="7.36328125" customWidth="1"/>
    <col min="36" max="36" width="6" customWidth="1"/>
    <col min="37" max="37" width="6.453125" customWidth="1"/>
    <col min="38" max="38" width="5" customWidth="1"/>
    <col min="39" max="39" width="8.08984375" customWidth="1"/>
    <col min="40" max="40" width="5.90625" customWidth="1"/>
    <col min="41" max="41" width="3.453125" customWidth="1"/>
    <col min="42" max="42" width="6.08984375" customWidth="1"/>
    <col min="43" max="43" width="7.90625" customWidth="1"/>
    <col min="44" max="44" width="5.81640625" style="1" customWidth="1"/>
    <col min="45" max="45" width="10.1796875" customWidth="1"/>
    <col min="46" max="46" width="8.36328125" style="1" customWidth="1"/>
    <col min="47" max="47" width="8.54296875" style="10" customWidth="1"/>
    <col min="48" max="48" width="7.90625" style="1" customWidth="1"/>
    <col min="49" max="49" width="6.90625" style="1" customWidth="1"/>
    <col min="50" max="50" width="8" style="1" customWidth="1"/>
    <col min="51" max="51" width="6.54296875" style="1" customWidth="1"/>
    <col min="52" max="52" width="8.08984375" style="1" customWidth="1"/>
    <col min="53" max="53" width="7" style="1" customWidth="1"/>
    <col min="54" max="54" width="11.08984375" style="1" customWidth="1"/>
    <col min="55" max="55" width="10.54296875" style="1" customWidth="1"/>
    <col min="56" max="56" width="10.08984375" style="1" customWidth="1"/>
    <col min="57" max="57" width="7.90625" style="1" customWidth="1"/>
    <col min="58" max="58" width="7.54296875" style="1" customWidth="1"/>
    <col min="59" max="59" width="12.08984375" style="100" customWidth="1"/>
    <col min="60" max="60" width="13.90625" customWidth="1"/>
    <col min="61" max="62" width="7.90625" customWidth="1"/>
    <col min="63" max="63" width="8.08984375" customWidth="1"/>
    <col min="64" max="64" width="8.54296875" customWidth="1"/>
    <col min="65" max="65" width="8" customWidth="1"/>
    <col min="66" max="66" width="6.453125" customWidth="1"/>
    <col min="67" max="67" width="8.08984375" customWidth="1"/>
    <col min="68" max="68" width="7.54296875" customWidth="1"/>
    <col min="69" max="69" width="8.36328125" customWidth="1"/>
    <col min="70" max="70" width="9.453125" customWidth="1"/>
    <col min="71" max="72" width="8.36328125" customWidth="1"/>
    <col min="73" max="73" width="8.90625" customWidth="1"/>
    <col min="74" max="74" width="8.36328125" customWidth="1"/>
    <col min="75" max="75" width="7.90625" customWidth="1"/>
    <col min="76" max="76" width="8" customWidth="1"/>
    <col min="77" max="78" width="9.90625" customWidth="1"/>
    <col min="79" max="79" width="9.08984375" customWidth="1"/>
    <col min="80" max="80" width="8.36328125" customWidth="1"/>
    <col min="81" max="81" width="8.6328125" customWidth="1"/>
    <col min="82" max="82" width="8.90625" customWidth="1"/>
    <col min="83" max="83" width="8.08984375" customWidth="1"/>
    <col min="84" max="84" width="8.6328125" customWidth="1"/>
    <col min="85" max="86" width="9.90625" customWidth="1"/>
    <col min="87" max="87" width="8.08984375" customWidth="1"/>
    <col min="88" max="88" width="8" customWidth="1"/>
    <col min="89" max="89" width="8.08984375" customWidth="1"/>
    <col min="90" max="90" width="11.08984375" customWidth="1"/>
    <col min="91" max="91" width="7.6328125" customWidth="1"/>
    <col min="92" max="92" width="8.08984375" customWidth="1"/>
    <col min="93" max="93" width="7.90625" customWidth="1"/>
    <col min="94" max="94" width="8.90625" customWidth="1"/>
    <col min="95" max="95" width="6.90625" customWidth="1"/>
    <col min="96" max="96" width="6.6328125" customWidth="1"/>
    <col min="97" max="98" width="8.08984375" customWidth="1"/>
    <col min="99" max="99" width="9.36328125" customWidth="1"/>
    <col min="100" max="100" width="10.08984375" customWidth="1"/>
    <col min="101" max="101" width="10.90625" customWidth="1"/>
    <col min="102" max="105" width="8.08984375" customWidth="1"/>
    <col min="106" max="106" width="8.36328125" customWidth="1"/>
    <col min="107" max="107" width="11.08984375" customWidth="1"/>
    <col min="108" max="108" width="8.08984375" customWidth="1"/>
    <col min="109" max="109" width="6.36328125" customWidth="1"/>
    <col min="110" max="110" width="7.453125" customWidth="1"/>
    <col min="111" max="111" width="7.6328125" customWidth="1"/>
    <col min="112" max="113" width="7.90625" customWidth="1"/>
    <col min="114" max="114" width="8" customWidth="1"/>
    <col min="115" max="115" width="7.6328125" customWidth="1"/>
    <col min="116" max="116" width="7.90625" customWidth="1"/>
    <col min="117" max="117" width="8.08984375" customWidth="1"/>
    <col min="118" max="118" width="7.54296875" customWidth="1"/>
    <col min="119" max="119" width="7.90625" customWidth="1"/>
    <col min="120" max="120" width="7.6328125" customWidth="1"/>
    <col min="121" max="121" width="7.90625" customWidth="1"/>
    <col min="122" max="122" width="7.54296875" customWidth="1"/>
    <col min="123" max="123" width="7.90625" customWidth="1"/>
    <col min="124" max="124" width="9.90625" customWidth="1"/>
    <col min="125" max="125" width="7.08984375" customWidth="1"/>
    <col min="126" max="126" width="8.08984375" customWidth="1"/>
    <col min="127" max="127" width="8.54296875" customWidth="1"/>
    <col min="128" max="128" width="9.90625" customWidth="1"/>
    <col min="129" max="129" width="8.36328125" customWidth="1"/>
    <col min="130" max="130" width="10.54296875" customWidth="1"/>
    <col min="131" max="131" width="7.90625" customWidth="1"/>
    <col min="132" max="132" width="8.08984375" customWidth="1"/>
    <col min="133" max="135" width="9.90625" customWidth="1"/>
    <col min="136" max="136" width="8.36328125" customWidth="1"/>
    <col min="137" max="137" width="8.6328125" customWidth="1"/>
    <col min="138" max="138" width="8.54296875" customWidth="1"/>
    <col min="139" max="139" width="8.6328125" customWidth="1"/>
    <col min="140" max="140" width="8.36328125" customWidth="1"/>
    <col min="141" max="141" width="10.6328125" customWidth="1"/>
    <col min="142" max="142" width="9.90625" customWidth="1"/>
    <col min="143" max="143" width="7.54296875" customWidth="1"/>
    <col min="144" max="144" width="8.54296875" customWidth="1"/>
    <col min="145" max="146" width="7.90625" customWidth="1"/>
    <col min="147" max="149" width="8.36328125" customWidth="1"/>
    <col min="150" max="151" width="8.08984375" customWidth="1"/>
    <col min="152" max="153" width="8.36328125" customWidth="1"/>
    <col min="154" max="154" width="8.54296875" customWidth="1"/>
    <col min="155" max="155" width="8.36328125" customWidth="1"/>
    <col min="156" max="156" width="8.6328125" customWidth="1"/>
    <col min="157" max="158" width="9.90625" customWidth="1"/>
    <col min="159" max="159" width="8.08984375" customWidth="1"/>
    <col min="160" max="160" width="8.54296875" customWidth="1"/>
    <col min="161" max="161" width="7.54296875" customWidth="1"/>
    <col min="162" max="162" width="8.08984375" customWidth="1"/>
    <col min="163" max="163" width="7.90625" customWidth="1"/>
    <col min="164" max="164" width="8.36328125" customWidth="1"/>
    <col min="165" max="165" width="8.08984375" customWidth="1"/>
    <col min="166" max="166" width="9.90625" customWidth="1"/>
    <col min="167" max="167" width="8" customWidth="1"/>
    <col min="168" max="168" width="7.90625" customWidth="1"/>
    <col min="169" max="169" width="8.90625" customWidth="1"/>
    <col min="170" max="170" width="8" customWidth="1"/>
    <col min="171" max="171" width="8.90625" customWidth="1"/>
    <col min="172" max="172" width="7.08984375" customWidth="1"/>
    <col min="173" max="173" width="9" customWidth="1"/>
    <col min="174" max="174" width="8.08984375" customWidth="1"/>
    <col min="175" max="175" width="10.36328125" customWidth="1"/>
    <col min="176" max="177" width="7.90625" customWidth="1"/>
    <col min="178" max="178" width="8.6328125" customWidth="1"/>
    <col min="179" max="179" width="8.90625" customWidth="1"/>
    <col min="180" max="180" width="8.6328125" customWidth="1"/>
    <col min="181" max="182" width="8.08984375" customWidth="1"/>
    <col min="183" max="183" width="7.54296875" customWidth="1"/>
    <col min="184" max="186" width="8.08984375" customWidth="1"/>
    <col min="187" max="187" width="8.6328125" customWidth="1"/>
    <col min="188" max="188" width="7.90625" customWidth="1"/>
    <col min="189" max="190" width="8.08984375" customWidth="1"/>
    <col min="191" max="191" width="7.90625" customWidth="1"/>
    <col min="194" max="194" width="8" customWidth="1"/>
    <col min="195" max="195" width="8.08984375" customWidth="1"/>
    <col min="196" max="196" width="8" customWidth="1"/>
    <col min="197" max="198" width="8.08984375" customWidth="1"/>
    <col min="199" max="201" width="7.90625" customWidth="1"/>
    <col min="202" max="202" width="8.08984375" customWidth="1"/>
    <col min="203" max="205" width="7.90625" customWidth="1"/>
    <col min="206" max="206" width="6.6328125" customWidth="1"/>
    <col min="207" max="207" width="8.36328125" customWidth="1"/>
    <col min="208" max="208" width="8" customWidth="1"/>
  </cols>
  <sheetData>
    <row r="1" spans="1:59" ht="15.6">
      <c r="A1" s="28"/>
      <c r="B1" s="28"/>
      <c r="C1" s="28"/>
      <c r="D1" s="28"/>
      <c r="E1" s="295"/>
      <c r="F1" s="73"/>
      <c r="G1" s="73"/>
      <c r="H1" s="295"/>
      <c r="I1" s="295"/>
      <c r="J1" s="295"/>
      <c r="K1" s="106"/>
      <c r="L1" s="106"/>
      <c r="M1" s="106"/>
      <c r="N1" s="28"/>
      <c r="O1" s="28"/>
      <c r="P1" s="28"/>
      <c r="Q1" s="106"/>
      <c r="R1" s="28"/>
      <c r="S1" s="106"/>
      <c r="T1" s="28"/>
      <c r="U1" s="28"/>
      <c r="V1" s="28"/>
      <c r="W1" s="28"/>
      <c r="X1" s="106"/>
      <c r="Y1" s="28"/>
      <c r="Z1" s="73"/>
      <c r="AA1" s="73"/>
      <c r="AB1" s="28"/>
      <c r="AC1" s="106"/>
      <c r="AD1" s="73"/>
      <c r="AE1" s="295"/>
      <c r="AF1" s="28"/>
      <c r="AI1" s="37"/>
      <c r="AR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59" ht="29.4">
      <c r="A2" s="28"/>
      <c r="B2" s="130" t="s">
        <v>447</v>
      </c>
      <c r="C2" s="129"/>
      <c r="D2" s="28"/>
      <c r="E2" s="295"/>
      <c r="F2" s="73"/>
      <c r="G2" s="73"/>
      <c r="H2" s="295"/>
      <c r="I2" s="295"/>
      <c r="J2" s="295"/>
      <c r="K2" s="106"/>
      <c r="L2" s="106"/>
      <c r="M2" s="106"/>
      <c r="N2" s="28"/>
      <c r="O2" s="28"/>
      <c r="P2" s="134" t="s">
        <v>429</v>
      </c>
      <c r="Q2" s="154"/>
      <c r="R2" s="134"/>
      <c r="S2" s="106"/>
      <c r="T2" s="129" t="str">
        <f>+År!B2</f>
        <v>GRIS</v>
      </c>
      <c r="U2" s="129"/>
      <c r="V2" s="129"/>
      <c r="W2" s="129"/>
      <c r="X2" s="233"/>
      <c r="Y2" s="28"/>
      <c r="Z2" s="73"/>
      <c r="AA2" s="73"/>
      <c r="AB2" s="28"/>
      <c r="AC2" s="106"/>
      <c r="AD2" s="73"/>
      <c r="AE2" s="295"/>
      <c r="AF2" s="28"/>
      <c r="AI2" s="37"/>
      <c r="AR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ht="15.6">
      <c r="A3" s="28"/>
      <c r="B3" s="28"/>
      <c r="C3" s="28"/>
      <c r="D3" s="28"/>
      <c r="E3" s="295"/>
      <c r="F3" s="73"/>
      <c r="G3" s="73"/>
      <c r="H3" s="295"/>
      <c r="I3" s="295"/>
      <c r="J3" s="295"/>
      <c r="K3" s="106"/>
      <c r="L3" s="106"/>
      <c r="M3" s="106"/>
      <c r="N3" s="28"/>
      <c r="O3" s="28"/>
      <c r="P3" s="28"/>
      <c r="Q3" s="106"/>
      <c r="R3" s="28"/>
      <c r="S3" s="106"/>
      <c r="T3" s="28"/>
      <c r="U3" s="28"/>
      <c r="V3" s="28"/>
      <c r="W3" s="28"/>
      <c r="X3" s="106"/>
      <c r="Y3" s="28"/>
      <c r="Z3" s="73"/>
      <c r="AA3" s="73"/>
      <c r="AB3" s="28"/>
      <c r="AC3" s="106"/>
      <c r="AD3" s="73"/>
      <c r="AE3" s="295"/>
      <c r="AF3" s="28"/>
      <c r="AI3" s="37"/>
      <c r="AR3"/>
      <c r="AT3"/>
      <c r="AU3"/>
      <c r="AV3"/>
      <c r="AW3"/>
      <c r="AX3"/>
      <c r="AY3"/>
      <c r="AZ3"/>
      <c r="BA3"/>
      <c r="BB3"/>
      <c r="BC3"/>
      <c r="BD3"/>
      <c r="BE3"/>
      <c r="BF3"/>
      <c r="BG3"/>
    </row>
    <row r="4" spans="1:59" ht="22.2">
      <c r="A4" s="28"/>
      <c r="B4" s="28"/>
      <c r="C4" s="28"/>
      <c r="D4" s="135" t="s">
        <v>369</v>
      </c>
      <c r="E4" s="380"/>
      <c r="F4" s="379">
        <f>+År!O2</f>
        <v>52</v>
      </c>
      <c r="G4" s="73"/>
      <c r="H4" s="295"/>
      <c r="I4" s="380"/>
      <c r="J4" s="370"/>
      <c r="K4" s="138"/>
      <c r="L4" s="138"/>
      <c r="M4" s="138"/>
      <c r="N4" s="138"/>
      <c r="O4" s="138"/>
      <c r="P4" s="154" t="s">
        <v>370</v>
      </c>
      <c r="Q4" s="157"/>
      <c r="R4" s="195"/>
      <c r="S4" s="157"/>
      <c r="T4" s="394">
        <f>SUM(H10:H21)</f>
        <v>1479251</v>
      </c>
      <c r="U4" s="396"/>
      <c r="V4" s="396"/>
      <c r="W4" s="396"/>
      <c r="X4" s="389"/>
      <c r="Y4" s="28"/>
      <c r="Z4" s="73"/>
      <c r="AA4" s="73"/>
      <c r="AB4" s="106"/>
      <c r="AC4" s="28"/>
      <c r="AD4" s="73"/>
      <c r="AE4" s="295"/>
      <c r="AF4" s="73"/>
      <c r="AI4" s="37"/>
      <c r="AR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 ht="16.5" customHeight="1">
      <c r="A5" s="28"/>
      <c r="B5" s="28"/>
      <c r="C5" s="28"/>
      <c r="D5" s="135"/>
      <c r="E5" s="380"/>
      <c r="F5" s="227"/>
      <c r="G5" s="227"/>
      <c r="H5" s="370"/>
      <c r="I5" s="380"/>
      <c r="J5" s="370"/>
      <c r="K5" s="134"/>
      <c r="L5" s="134"/>
      <c r="M5" s="134"/>
      <c r="N5" s="134"/>
      <c r="O5" s="129"/>
      <c r="P5" s="129"/>
      <c r="Q5" s="233"/>
      <c r="R5" s="138"/>
      <c r="S5" s="233"/>
      <c r="T5" s="138"/>
      <c r="U5" s="138"/>
      <c r="V5" s="138"/>
      <c r="W5" s="28"/>
      <c r="X5" s="106"/>
      <c r="Y5" s="28"/>
      <c r="Z5" s="195"/>
      <c r="AA5" s="195"/>
      <c r="AB5" s="157"/>
      <c r="AC5" s="157"/>
      <c r="AD5" s="28"/>
      <c r="AE5" s="295"/>
      <c r="AF5" s="73"/>
      <c r="AI5" s="37"/>
      <c r="AR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ht="17.399999999999999">
      <c r="A6" s="28"/>
      <c r="B6" s="28"/>
      <c r="C6" s="28"/>
      <c r="D6" s="28"/>
      <c r="E6" s="295"/>
      <c r="F6" s="73"/>
      <c r="G6" s="73"/>
      <c r="H6" s="295"/>
      <c r="I6" s="295"/>
      <c r="J6" s="295"/>
      <c r="K6" s="106"/>
      <c r="L6" s="106"/>
      <c r="M6" s="106"/>
      <c r="N6" s="28"/>
      <c r="O6" s="28"/>
      <c r="P6" s="28"/>
      <c r="Q6" s="106"/>
      <c r="R6" s="11"/>
      <c r="S6" s="106"/>
      <c r="T6" s="8" t="s">
        <v>472</v>
      </c>
      <c r="U6" s="8"/>
      <c r="V6" s="8"/>
      <c r="W6" s="8"/>
      <c r="X6" s="106"/>
      <c r="Y6" s="28"/>
      <c r="Z6" s="74" t="s">
        <v>455</v>
      </c>
      <c r="AA6" s="74" t="s">
        <v>3</v>
      </c>
      <c r="AB6" s="28"/>
      <c r="AC6" s="106"/>
      <c r="AD6" s="74" t="s">
        <v>3</v>
      </c>
      <c r="AE6" s="308"/>
      <c r="AF6" s="28"/>
      <c r="AI6" s="37"/>
      <c r="AR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59" ht="15.6">
      <c r="A7" s="28"/>
      <c r="B7" s="34"/>
      <c r="C7" s="34"/>
      <c r="D7" s="34"/>
      <c r="E7" s="308" t="s">
        <v>3</v>
      </c>
      <c r="F7" s="74"/>
      <c r="G7" s="74"/>
      <c r="H7" s="308"/>
      <c r="I7" s="308"/>
      <c r="J7" s="308" t="s">
        <v>3</v>
      </c>
      <c r="K7" s="98"/>
      <c r="L7" s="98"/>
      <c r="M7" s="98"/>
      <c r="N7" s="80" t="s">
        <v>14</v>
      </c>
      <c r="O7" s="80"/>
      <c r="P7" s="80" t="s">
        <v>14</v>
      </c>
      <c r="Q7" s="98"/>
      <c r="R7" s="112"/>
      <c r="S7" s="98"/>
      <c r="T7" s="112" t="s">
        <v>473</v>
      </c>
      <c r="U7" s="112"/>
      <c r="V7" s="112"/>
      <c r="W7" s="112"/>
      <c r="X7" s="98" t="s">
        <v>388</v>
      </c>
      <c r="Y7" s="80" t="s">
        <v>2</v>
      </c>
      <c r="Z7" s="74" t="s">
        <v>456</v>
      </c>
      <c r="AA7" s="74" t="s">
        <v>592</v>
      </c>
      <c r="AB7" s="80" t="s">
        <v>14</v>
      </c>
      <c r="AC7" s="98"/>
      <c r="AD7" s="74" t="s">
        <v>8</v>
      </c>
      <c r="AE7" s="308"/>
      <c r="AF7" s="28"/>
      <c r="AI7" s="37"/>
      <c r="AR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59" ht="15.6">
      <c r="A8" s="28"/>
      <c r="B8" s="34" t="s">
        <v>444</v>
      </c>
      <c r="C8" s="34"/>
      <c r="D8" s="34"/>
      <c r="E8" s="308" t="s">
        <v>436</v>
      </c>
      <c r="F8" s="111"/>
      <c r="G8" s="111"/>
      <c r="H8" s="308" t="s">
        <v>3</v>
      </c>
      <c r="I8" s="330"/>
      <c r="J8" s="308" t="s">
        <v>394</v>
      </c>
      <c r="K8" s="98" t="s">
        <v>3</v>
      </c>
      <c r="L8" s="98" t="s">
        <v>1</v>
      </c>
      <c r="M8" s="98"/>
      <c r="N8" s="80" t="s">
        <v>386</v>
      </c>
      <c r="O8" s="124"/>
      <c r="P8" s="80" t="s">
        <v>392</v>
      </c>
      <c r="Q8" s="114"/>
      <c r="R8" s="8" t="s">
        <v>357</v>
      </c>
      <c r="S8" s="114"/>
      <c r="T8" s="8" t="s">
        <v>470</v>
      </c>
      <c r="U8" s="8"/>
      <c r="V8" s="8" t="s">
        <v>357</v>
      </c>
      <c r="W8" s="8"/>
      <c r="X8" s="98" t="s">
        <v>392</v>
      </c>
      <c r="Y8" s="80" t="s">
        <v>388</v>
      </c>
      <c r="Z8" s="74" t="s">
        <v>454</v>
      </c>
      <c r="AA8" s="74" t="s">
        <v>436</v>
      </c>
      <c r="AB8" s="80" t="s">
        <v>392</v>
      </c>
      <c r="AC8" s="98" t="s">
        <v>14</v>
      </c>
      <c r="AD8" s="74" t="s">
        <v>435</v>
      </c>
      <c r="AE8" s="308" t="s">
        <v>3</v>
      </c>
      <c r="AF8" s="28"/>
      <c r="AI8" s="37"/>
      <c r="AR8"/>
      <c r="AT8"/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ht="15.6">
      <c r="A9" s="28"/>
      <c r="B9" s="34" t="s">
        <v>445</v>
      </c>
      <c r="C9" s="34"/>
      <c r="D9" s="34" t="s">
        <v>58</v>
      </c>
      <c r="E9" s="308" t="s">
        <v>432</v>
      </c>
      <c r="F9" s="111" t="s">
        <v>437</v>
      </c>
      <c r="G9" s="111"/>
      <c r="H9" s="308" t="s">
        <v>8</v>
      </c>
      <c r="I9" s="330" t="s">
        <v>437</v>
      </c>
      <c r="J9" s="308" t="s">
        <v>386</v>
      </c>
      <c r="K9" s="98" t="s">
        <v>357</v>
      </c>
      <c r="L9" s="98" t="s">
        <v>357</v>
      </c>
      <c r="M9" s="98"/>
      <c r="N9" s="80"/>
      <c r="O9" s="124" t="s">
        <v>437</v>
      </c>
      <c r="P9" s="80" t="s">
        <v>389</v>
      </c>
      <c r="Q9" s="114" t="s">
        <v>437</v>
      </c>
      <c r="R9" s="8" t="s">
        <v>469</v>
      </c>
      <c r="S9" s="114" t="s">
        <v>437</v>
      </c>
      <c r="T9" s="8" t="s">
        <v>471</v>
      </c>
      <c r="U9" s="8"/>
      <c r="V9" s="8" t="s">
        <v>416</v>
      </c>
      <c r="W9" s="8"/>
      <c r="X9" s="98" t="s">
        <v>389</v>
      </c>
      <c r="Y9" s="80" t="s">
        <v>390</v>
      </c>
      <c r="Z9" s="74" t="s">
        <v>386</v>
      </c>
      <c r="AA9" s="74" t="s">
        <v>432</v>
      </c>
      <c r="AB9" s="80" t="s">
        <v>395</v>
      </c>
      <c r="AC9" s="98" t="s">
        <v>26</v>
      </c>
      <c r="AD9" s="74" t="s">
        <v>464</v>
      </c>
      <c r="AE9" s="308" t="s">
        <v>442</v>
      </c>
      <c r="AF9" s="28"/>
      <c r="AI9" s="37"/>
      <c r="AR9"/>
      <c r="AT9"/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ht="15.6">
      <c r="A10" s="28"/>
      <c r="B10" s="2">
        <f>+'Ark1'!D114</f>
        <v>1</v>
      </c>
      <c r="C10" s="2" t="s">
        <v>490</v>
      </c>
      <c r="D10" s="2">
        <f>+'Ark1'!C114</f>
        <v>2023</v>
      </c>
      <c r="E10" s="318">
        <f>+'Ark1'!Q114</f>
        <v>1089</v>
      </c>
      <c r="F10" s="24">
        <f t="shared" ref="F10:F18" si="0">+E10-E23</f>
        <v>-35</v>
      </c>
      <c r="G10" s="111"/>
      <c r="H10" s="306">
        <f>+'Ark1'!R114</f>
        <v>130751</v>
      </c>
      <c r="I10" s="377">
        <f t="shared" ref="I10:I18" si="1">+H10-H23</f>
        <v>-1005</v>
      </c>
      <c r="J10" s="318">
        <f>+IF(H10=0,"",'Ark1'!S114)</f>
        <v>130310</v>
      </c>
      <c r="K10" s="50">
        <f>+IF(H10=0,"",'Ark1'!AD114)</f>
        <v>8.8390002778433114</v>
      </c>
      <c r="L10" s="50">
        <f>+IF(I10=0,"",'Ark1'!AE114)</f>
        <v>9.0091475251313824</v>
      </c>
      <c r="M10" s="98"/>
      <c r="N10" s="96">
        <f>+IF(H10=0,"",'Ark1'!U114)</f>
        <v>60.615171514081808</v>
      </c>
      <c r="O10" s="5">
        <f t="shared" ref="O10:O21" si="2">+IF(H10=0,"",N10-N23)</f>
        <v>-8.0537851104956815E-2</v>
      </c>
      <c r="P10" s="96">
        <f>+IF(H10=0,"",'Ark1'!W114)</f>
        <v>85.567733097996111</v>
      </c>
      <c r="Q10" s="50">
        <f t="shared" ref="Q10:Q18" si="3">+IF(H10=0,"",P10-P23)</f>
        <v>-0.1048209056077809</v>
      </c>
      <c r="R10" s="5">
        <f>+IF(H10=0,"",'Ark1'!X114)</f>
        <v>2.1850693302536888</v>
      </c>
      <c r="S10" s="50">
        <f t="shared" ref="S10:S18" si="4">+IF(H10=0,"",R10-R23)</f>
        <v>-9.4143760611243188E-2</v>
      </c>
      <c r="T10" s="50">
        <f>+IF(H10=0,"",'Ark1'!Y114)</f>
        <v>4.3701386605073775</v>
      </c>
      <c r="U10" s="8"/>
      <c r="V10" s="267">
        <f>+IF(J10=0,"",'Ark1'!Z114)</f>
        <v>60.816360869132915</v>
      </c>
      <c r="W10" s="8"/>
      <c r="X10" s="50">
        <f>+IF(H10=0,"",'Ark1'!AA114)</f>
        <v>9.6549230567914712</v>
      </c>
      <c r="Y10" s="5">
        <f>+IF(I10=0,"",'Ark1'!AB114)</f>
        <v>2.5371780983827326</v>
      </c>
      <c r="Z10" s="18">
        <f>+IF(H10=0,"",'Ark1'!AC114)</f>
        <v>-32.567830855871819</v>
      </c>
      <c r="AA10" s="273">
        <f>+IF(H10=0,"",'Ark1'!AP114)</f>
        <v>628</v>
      </c>
      <c r="AB10" s="5">
        <f>+IF(H10=0,"",'Ark1'!V114)</f>
        <v>92.795368457565786</v>
      </c>
      <c r="AC10" s="50">
        <f>+IF(H10=0,"",'Ark1'!T114)</f>
        <v>4.1134216946715529</v>
      </c>
      <c r="AD10" s="18">
        <f t="shared" ref="AD10:AD15" si="5">+IF(H10=0,"",H10/E10)</f>
        <v>120.0651974288338</v>
      </c>
      <c r="AE10" s="318">
        <f>+(H10*P10)/1000</f>
        <v>11188.06667029609</v>
      </c>
      <c r="AF10" s="28"/>
      <c r="AI10" s="37"/>
      <c r="AR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ht="15.6">
      <c r="A11" s="28"/>
      <c r="B11" s="2">
        <f>+'Ark1'!D115</f>
        <v>2</v>
      </c>
      <c r="C11" s="2" t="s">
        <v>491</v>
      </c>
      <c r="D11" s="2">
        <f>+'Ark1'!C115</f>
        <v>2023</v>
      </c>
      <c r="E11" s="318">
        <f>+'Ark1'!Q115</f>
        <v>1040</v>
      </c>
      <c r="F11" s="24">
        <f t="shared" si="0"/>
        <v>0</v>
      </c>
      <c r="G11" s="111"/>
      <c r="H11" s="306">
        <f>+'Ark1'!R115</f>
        <v>110007</v>
      </c>
      <c r="I11" s="377">
        <f t="shared" si="1"/>
        <v>-1501.9700000000012</v>
      </c>
      <c r="J11" s="318">
        <f>+IF(H11=0,"",'Ark1'!S115)</f>
        <v>109793</v>
      </c>
      <c r="K11" s="50">
        <f>+IF(H11=0,"",'Ark1'!AD115)</f>
        <v>7.436668962873779</v>
      </c>
      <c r="L11" s="50">
        <f>+IF(I11=0,"",'Ark1'!AE115)</f>
        <v>7.5020017601738882</v>
      </c>
      <c r="M11" s="98"/>
      <c r="N11" s="96">
        <f>+IF(H11=0,"",'Ark1'!U115)</f>
        <v>60.648238047962991</v>
      </c>
      <c r="O11" s="5">
        <f t="shared" si="2"/>
        <v>-0.12283286329500953</v>
      </c>
      <c r="P11" s="96">
        <f>+IF(H11=0,"",'Ark1'!W115)</f>
        <v>84.56810179155373</v>
      </c>
      <c r="Q11" s="50">
        <f t="shared" si="3"/>
        <v>-0.51357957086138128</v>
      </c>
      <c r="R11" s="5">
        <f>+IF(H11=0,"",'Ark1'!X115)</f>
        <v>1.9880553055714631</v>
      </c>
      <c r="S11" s="50">
        <f t="shared" si="4"/>
        <v>-0.16065075816493368</v>
      </c>
      <c r="T11" s="50">
        <f>+IF(H11=0,"",'Ark1'!Y115)</f>
        <v>3.9761106111429263</v>
      </c>
      <c r="U11" s="8"/>
      <c r="V11" s="267">
        <f>+IF(J11=0,"",'Ark1'!Z115)</f>
        <v>59.948003308880359</v>
      </c>
      <c r="W11" s="8"/>
      <c r="X11" s="50">
        <f>+IF(H11=0,"",'Ark1'!AA115)</f>
        <v>9.2842354219665406</v>
      </c>
      <c r="Y11" s="5">
        <f>+IF(I11=0,"",'Ark1'!AB115)</f>
        <v>2.5326690647270302</v>
      </c>
      <c r="Z11" s="18">
        <f>+IF(H11=0,"",'Ark1'!AC115)</f>
        <v>-29.390314678889805</v>
      </c>
      <c r="AA11" s="273">
        <f>+IF(H11=0,"",'Ark1'!AP115)</f>
        <v>592</v>
      </c>
      <c r="AB11" s="5">
        <f>+IF(H11=0,"",'Ark1'!V115)</f>
        <v>91.687703578581562</v>
      </c>
      <c r="AC11" s="50">
        <f>+IF(H11=0,"",'Ark1'!T115)</f>
        <v>4.0498331924332085</v>
      </c>
      <c r="AD11" s="18">
        <f t="shared" si="5"/>
        <v>105.77596153846154</v>
      </c>
      <c r="AE11" s="318">
        <f>+(H11*P11)/1000</f>
        <v>9303.0831737834505</v>
      </c>
      <c r="AF11" s="28"/>
      <c r="AI11" s="37"/>
      <c r="AR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ht="15.6">
      <c r="A12" s="28"/>
      <c r="B12" s="2">
        <f>+'Ark1'!D116</f>
        <v>3</v>
      </c>
      <c r="C12" s="2" t="s">
        <v>492</v>
      </c>
      <c r="D12" s="2">
        <f>+'Ark1'!C116</f>
        <v>2023</v>
      </c>
      <c r="E12" s="318">
        <f>+'Ark1'!Q116</f>
        <v>1113</v>
      </c>
      <c r="F12" s="24">
        <f t="shared" si="0"/>
        <v>-50</v>
      </c>
      <c r="G12" s="111"/>
      <c r="H12" s="306">
        <f>+'Ark1'!R116</f>
        <v>132595</v>
      </c>
      <c r="I12" s="377">
        <f t="shared" si="1"/>
        <v>-5988</v>
      </c>
      <c r="J12" s="318">
        <f>+IF(H12=0,"",'Ark1'!S116)</f>
        <v>132335</v>
      </c>
      <c r="K12" s="50">
        <f>+IF(H12=0,"",'Ark1'!AD116)</f>
        <v>8.9636579593321208</v>
      </c>
      <c r="L12" s="50">
        <f>+IF(I12=0,"",'Ark1'!AE116)</f>
        <v>9.0107083640625945</v>
      </c>
      <c r="M12" s="98"/>
      <c r="N12" s="96">
        <f>+IF(H12=0,"",'Ark1'!U116)</f>
        <v>60.68214002342539</v>
      </c>
      <c r="O12" s="5">
        <f t="shared" si="2"/>
        <v>-6.2827440814288593E-2</v>
      </c>
      <c r="P12" s="96">
        <f>+IF(H12=0,"",'Ark1'!W116)</f>
        <v>84.272967091093562</v>
      </c>
      <c r="Q12" s="50">
        <f t="shared" si="3"/>
        <v>-0.68075169559149629</v>
      </c>
      <c r="R12" s="5">
        <f>+IF(H12=0,"",'Ark1'!X116)</f>
        <v>2.1426147290621813</v>
      </c>
      <c r="S12" s="50">
        <f t="shared" si="4"/>
        <v>0.67923177444292815</v>
      </c>
      <c r="T12" s="50">
        <f>+IF(H12=0,"",'Ark1'!Y116)</f>
        <v>4.2852294581243626</v>
      </c>
      <c r="U12" s="8"/>
      <c r="V12" s="267">
        <f>+IF(J12=0,"",'Ark1'!Z116)</f>
        <v>61.49477732946189</v>
      </c>
      <c r="W12" s="8"/>
      <c r="X12" s="50">
        <f>+IF(H12=0,"",'Ark1'!AA116)</f>
        <v>9.5282085618013053</v>
      </c>
      <c r="Y12" s="5">
        <f>+IF(I12=0,"",'Ark1'!AB116)</f>
        <v>2.5821794221587258</v>
      </c>
      <c r="Z12" s="18">
        <f>+IF(H12=0,"",'Ark1'!AC116)</f>
        <v>-31.383324800490623</v>
      </c>
      <c r="AA12" s="273">
        <f>+IF(H12=0,"",'Ark1'!AP116)</f>
        <v>632</v>
      </c>
      <c r="AB12" s="5">
        <f>+IF(H12=0,"",'Ark1'!V116)</f>
        <v>91.369618643645822</v>
      </c>
      <c r="AC12" s="50">
        <f>+IF(H12=0,"",'Ark1'!T116)</f>
        <v>4.0255439496210252</v>
      </c>
      <c r="AD12" s="18">
        <f t="shared" si="5"/>
        <v>119.1329739442947</v>
      </c>
      <c r="AE12" s="318">
        <f>+(H12*P12)/1000</f>
        <v>11174.174071443551</v>
      </c>
      <c r="AF12" s="28"/>
      <c r="AI12" s="37"/>
      <c r="AR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ht="15.6">
      <c r="A13" s="28"/>
      <c r="B13" s="2">
        <f>+'Ark1'!D117</f>
        <v>4</v>
      </c>
      <c r="C13" s="2" t="s">
        <v>493</v>
      </c>
      <c r="D13" s="2">
        <f>+'Ark1'!C117</f>
        <v>2023</v>
      </c>
      <c r="E13" s="318">
        <f>+'Ark1'!Q117</f>
        <v>977</v>
      </c>
      <c r="F13" s="24">
        <f t="shared" si="0"/>
        <v>-52</v>
      </c>
      <c r="G13" s="111"/>
      <c r="H13" s="306">
        <f>+'Ark1'!R117</f>
        <v>105366</v>
      </c>
      <c r="I13" s="377">
        <f t="shared" si="1"/>
        <v>-8083</v>
      </c>
      <c r="J13" s="318">
        <f>+IF(H13=0,"",'Ark1'!S117)</f>
        <v>105145</v>
      </c>
      <c r="K13" s="50">
        <f>+IF(H13=0,"",'Ark1'!AD117)</f>
        <v>7.1229291039857321</v>
      </c>
      <c r="L13" s="50">
        <f>+IF(I13=0,"",'Ark1'!AE117)</f>
        <v>7.2770079351591006</v>
      </c>
      <c r="M13" s="98"/>
      <c r="N13" s="96">
        <f>+IF(H13=0,"",'Ark1'!U117)</f>
        <v>60.566731656284176</v>
      </c>
      <c r="O13" s="5">
        <f t="shared" si="2"/>
        <v>-0.17646106848182086</v>
      </c>
      <c r="P13" s="96">
        <f>+IF(H13=0,"",'Ark1'!W117)</f>
        <v>85.658072186029614</v>
      </c>
      <c r="Q13" s="50">
        <f t="shared" si="3"/>
        <v>0.34083168439930489</v>
      </c>
      <c r="R13" s="5">
        <f>+IF(H13=0,"",'Ark1'!X117)</f>
        <v>1.6760624869502501</v>
      </c>
      <c r="S13" s="50">
        <f t="shared" si="4"/>
        <v>-0.33365112885949766</v>
      </c>
      <c r="T13" s="50">
        <f>+IF(H13=0,"",'Ark1'!Y117)</f>
        <v>3.3521249739005001</v>
      </c>
      <c r="U13" s="8"/>
      <c r="V13" s="267">
        <f>+IF(J13=0,"",'Ark1'!Z117)</f>
        <v>59.867509443273903</v>
      </c>
      <c r="W13" s="8"/>
      <c r="X13" s="50">
        <f>+IF(H13=0,"",'Ark1'!AA117)</f>
        <v>9.3304284602325573</v>
      </c>
      <c r="Y13" s="5">
        <f>+IF(I13=0,"",'Ark1'!AB117)</f>
        <v>2.6084322223060559</v>
      </c>
      <c r="Z13" s="18">
        <f>+IF(H13=0,"",'Ark1'!AC117)</f>
        <v>-30.863747684465896</v>
      </c>
      <c r="AA13" s="273">
        <f>+IF(H13=0,"",'Ark1'!AP117)</f>
        <v>582</v>
      </c>
      <c r="AB13" s="5">
        <f>+IF(H13=0,"",'Ark1'!V117)</f>
        <v>92.872062812501568</v>
      </c>
      <c r="AC13" s="50">
        <f>+IF(H13=0,"",'Ark1'!T117)</f>
        <v>4.2268094072091564</v>
      </c>
      <c r="AD13" s="18">
        <f t="shared" si="5"/>
        <v>107.84646878198566</v>
      </c>
      <c r="AE13" s="318">
        <f>+(H13*P13)/1000</f>
        <v>9025.4484339531955</v>
      </c>
      <c r="AF13" s="28"/>
      <c r="AI13" s="37"/>
      <c r="AR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ht="15.6">
      <c r="A14" s="28"/>
      <c r="B14" s="2">
        <f>+'Ark1'!D118</f>
        <v>5</v>
      </c>
      <c r="C14" s="2" t="s">
        <v>377</v>
      </c>
      <c r="D14" s="2">
        <f>+'Ark1'!C118</f>
        <v>2023</v>
      </c>
      <c r="E14" s="318">
        <f>+'Ark1'!Q118</f>
        <v>1068</v>
      </c>
      <c r="F14" s="24">
        <f t="shared" si="0"/>
        <v>-9</v>
      </c>
      <c r="G14" s="111"/>
      <c r="H14" s="306">
        <f>+'Ark1'!R118</f>
        <v>124646</v>
      </c>
      <c r="I14" s="377">
        <f t="shared" si="1"/>
        <v>5112</v>
      </c>
      <c r="J14" s="318">
        <f>+IF(H14=0,"",'Ark1'!S118)</f>
        <v>124384</v>
      </c>
      <c r="K14" s="50">
        <f>+IF(H14=0,"",'Ark1'!AD118)</f>
        <v>8.426291413695175</v>
      </c>
      <c r="L14" s="50">
        <f>+IF(I14=0,"",'Ark1'!AE118)</f>
        <v>8.5195010084908471</v>
      </c>
      <c r="M14" s="98"/>
      <c r="N14" s="96">
        <f>+IF(H14=0,"",'Ark1'!U118)</f>
        <v>60.601323321327506</v>
      </c>
      <c r="O14" s="5">
        <f t="shared" si="2"/>
        <v>-9.8831834457300261E-2</v>
      </c>
      <c r="P14" s="96">
        <f>+IF(H14=0,"",'Ark1'!W118)</f>
        <v>84.772250450220355</v>
      </c>
      <c r="Q14" s="50">
        <f t="shared" si="3"/>
        <v>-0.1454722821998331</v>
      </c>
      <c r="R14" s="5">
        <f>+IF(H14=0,"",'Ark1'!X118)</f>
        <v>1.8187507019880296</v>
      </c>
      <c r="S14" s="50">
        <f t="shared" si="4"/>
        <v>-0.2542996435203615</v>
      </c>
      <c r="T14" s="50">
        <f>+IF(H14=0,"",'Ark1'!Y118)</f>
        <v>3.6375014039760591</v>
      </c>
      <c r="U14" s="8"/>
      <c r="V14" s="267">
        <f>+IF(J14=0,"",'Ark1'!Z118)</f>
        <v>58.792099225005209</v>
      </c>
      <c r="W14" s="8"/>
      <c r="X14" s="50">
        <f>+IF(H14=0,"",'Ark1'!AB118)</f>
        <v>2.6042685984050689</v>
      </c>
      <c r="Y14" s="5">
        <f>+IF(H14=0,"",'Ark1'!AC118)</f>
        <v>-30.520355543000434</v>
      </c>
      <c r="Z14" s="18">
        <f>+IF(H14=0,"",'Ark1'!AD118)</f>
        <v>8.426291413695175</v>
      </c>
      <c r="AA14" s="273">
        <f>+IF(H14=0,"",'Ark1'!AP118)</f>
        <v>608</v>
      </c>
      <c r="AB14" s="5">
        <f>+IF(H14=0,"",'Ark1'!V118)</f>
        <v>91.912813735035513</v>
      </c>
      <c r="AC14" s="50">
        <f>+IF(H14=0,"",'Ark1'!T118)</f>
        <v>4.1967893073183253</v>
      </c>
      <c r="AD14" s="18">
        <f t="shared" si="5"/>
        <v>116.70973782771536</v>
      </c>
      <c r="AE14" s="318">
        <f>+(H14*P14)/1000</f>
        <v>10566.521929618168</v>
      </c>
      <c r="AF14" s="28"/>
      <c r="AI14" s="37"/>
      <c r="AR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</row>
    <row r="15" spans="1:59" ht="15.6">
      <c r="A15" s="28"/>
      <c r="B15" s="2">
        <f>+'Ark1'!D119</f>
        <v>6</v>
      </c>
      <c r="C15" s="2" t="s">
        <v>494</v>
      </c>
      <c r="D15" s="2">
        <f>+'Ark1'!C119</f>
        <v>2023</v>
      </c>
      <c r="E15" s="318">
        <f>+'Ark1'!Q119</f>
        <v>1083</v>
      </c>
      <c r="F15" s="24">
        <f t="shared" si="0"/>
        <v>-31</v>
      </c>
      <c r="G15" s="111"/>
      <c r="H15" s="306">
        <f>+'Ark1'!R119</f>
        <v>129393</v>
      </c>
      <c r="I15" s="377">
        <f t="shared" si="1"/>
        <v>5734</v>
      </c>
      <c r="J15" s="318">
        <f>+IF(H15=0,"",'Ark1'!S119)</f>
        <v>129029</v>
      </c>
      <c r="K15" s="50">
        <f>+IF(H15=0,"",'Ark1'!AE119)</f>
        <v>8.7923249561282475</v>
      </c>
      <c r="L15" s="50">
        <f>+IF(I15=0,"",'Ark1'!AE119)</f>
        <v>8.7923249561282475</v>
      </c>
      <c r="M15" s="98"/>
      <c r="N15" s="96">
        <f>+IF(H15=0,"",'Ark1'!U119)</f>
        <v>60.508699594664755</v>
      </c>
      <c r="O15" s="5">
        <f t="shared" si="2"/>
        <v>-8.1574804478947271E-2</v>
      </c>
      <c r="P15" s="96">
        <f>+IF(H15=0,"",'Ark1'!W119)</f>
        <v>84.337451270644763</v>
      </c>
      <c r="Q15" s="50">
        <f t="shared" si="3"/>
        <v>-0.90971310936231475</v>
      </c>
      <c r="R15" s="5">
        <f>+IF(H15=0,"",'Ark1'!X119)</f>
        <v>1.8339477406042055</v>
      </c>
      <c r="S15" s="50">
        <f t="shared" si="4"/>
        <v>0.50044188983717719</v>
      </c>
      <c r="T15" s="50">
        <f>+IF(H15=0,"",'Ark1'!Y119)</f>
        <v>3.667895481208411</v>
      </c>
      <c r="U15" s="8"/>
      <c r="V15" s="267">
        <f>+IF(J15=0,"",'Ark1'!Z119)</f>
        <v>59.723478086140688</v>
      </c>
      <c r="W15" s="8"/>
      <c r="X15" s="50">
        <f>+IF(H15=0,"",'Ark1'!AB119)</f>
        <v>2.6389032461755022</v>
      </c>
      <c r="Y15" s="5">
        <f>+IF(H15=0,"",'Ark1'!AC119)</f>
        <v>-33.336533308576485</v>
      </c>
      <c r="Z15" s="18">
        <f>+IF(H15=0,"",'Ark1'!AD119)</f>
        <v>8.7471970612154379</v>
      </c>
      <c r="AA15" s="273">
        <f>+IF(H15=0,"",'Ark1'!AP119)</f>
        <v>619</v>
      </c>
      <c r="AB15" s="5">
        <f>+IF(H15=0,"",'Ark1'!V119)</f>
        <v>91.461614443685306</v>
      </c>
      <c r="AC15" s="50">
        <f>+IF(H15=0,"",'Ark1'!T119)</f>
        <v>4.3247548167211525</v>
      </c>
      <c r="AD15" s="18">
        <f t="shared" si="5"/>
        <v>119.47645429362881</v>
      </c>
      <c r="AE15" s="318">
        <f t="shared" ref="AE15:AE17" si="6">+(H15*P15)/1000</f>
        <v>10912.675832262539</v>
      </c>
      <c r="AF15" s="28"/>
      <c r="AI15" s="37"/>
      <c r="AR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ht="15.6">
      <c r="A16" s="28"/>
      <c r="B16" s="2">
        <f>+'Ark1'!D120</f>
        <v>7</v>
      </c>
      <c r="C16" s="2" t="s">
        <v>495</v>
      </c>
      <c r="D16" s="2">
        <f>+'Ark1'!C120</f>
        <v>2023</v>
      </c>
      <c r="E16" s="318">
        <f>+'Ark1'!Q120</f>
        <v>1016</v>
      </c>
      <c r="F16" s="24">
        <f t="shared" si="0"/>
        <v>-16</v>
      </c>
      <c r="G16" s="111"/>
      <c r="H16" s="306">
        <f>+'Ark1'!R120</f>
        <v>121399</v>
      </c>
      <c r="I16" s="377">
        <f t="shared" si="1"/>
        <v>5663</v>
      </c>
      <c r="J16" s="318">
        <f>+IF(H16=0,"",'Ark1'!S120)</f>
        <v>121056</v>
      </c>
      <c r="K16" s="50">
        <f>+IF(H16=0,"",'Ark1'!AE120)</f>
        <v>8.1846961452783784</v>
      </c>
      <c r="L16" s="50">
        <f>+IF(I16=0,"",'Ark1'!AE120)</f>
        <v>8.1846961452783784</v>
      </c>
      <c r="M16" s="98"/>
      <c r="N16" s="96">
        <f>+IF(H16=0,"",'Ark1'!U120)</f>
        <v>60.409174266455189</v>
      </c>
      <c r="O16" s="5">
        <f t="shared" si="2"/>
        <v>-0.15245365060533089</v>
      </c>
      <c r="P16" s="96">
        <f>+IF(H16=0,"",'Ark1'!W120)</f>
        <v>83.679738468146653</v>
      </c>
      <c r="Q16" s="50">
        <f t="shared" si="3"/>
        <v>-1.0370433344259595</v>
      </c>
      <c r="R16" s="5">
        <f>+IF(H16=0,"",'Ark1'!X120)</f>
        <v>1.5840328174037677</v>
      </c>
      <c r="S16" s="50">
        <f t="shared" si="4"/>
        <v>-0.3358538211529476</v>
      </c>
      <c r="T16" s="50">
        <f>+IF(H16=0,"",'Ark1'!Y120)</f>
        <v>3.1680656348075353</v>
      </c>
      <c r="U16" s="8"/>
      <c r="V16" s="267">
        <f>+IF(J16=0,"",'Ark1'!Z120)</f>
        <v>57.62073822683876</v>
      </c>
      <c r="W16" s="8"/>
      <c r="X16" s="50">
        <f>+IF(H16=0,"",'Ark1'!AB120)</f>
        <v>2.60841986179758</v>
      </c>
      <c r="Y16" s="5">
        <f>+IF(H16=0,"",'Ark1'!AC120)</f>
        <v>-31.62560020356068</v>
      </c>
      <c r="Z16" s="18">
        <f>+IF(H16=0,"",'Ark1'!AD120)</f>
        <v>8.2067884354987779</v>
      </c>
      <c r="AA16" s="273">
        <f>+IF(H16=0,"",'Ark1'!AP120)</f>
        <v>585</v>
      </c>
      <c r="AB16" s="5">
        <f>+IF(H16=0,"",'Ark1'!V120)</f>
        <v>90.759331784236224</v>
      </c>
      <c r="AC16" s="50">
        <f>+IF(H16=0,"",'Ark1'!T120)</f>
        <v>4.5219977100305613</v>
      </c>
      <c r="AD16" s="18">
        <f t="shared" ref="AD16:AD21" si="7">+IF(H16=0,"",H16/E16)</f>
        <v>119.48720472440945</v>
      </c>
      <c r="AE16" s="318">
        <f t="shared" si="6"/>
        <v>10158.636570294535</v>
      </c>
      <c r="AF16" s="28"/>
      <c r="AI16" s="37"/>
      <c r="AR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ht="15.6">
      <c r="A17" s="28"/>
      <c r="B17" s="2">
        <f>+'Ark1'!D121</f>
        <v>8</v>
      </c>
      <c r="C17" s="2" t="s">
        <v>496</v>
      </c>
      <c r="D17" s="2">
        <f>+'Ark1'!C121</f>
        <v>2023</v>
      </c>
      <c r="E17" s="318">
        <f>+'Ark1'!Q121</f>
        <v>1127</v>
      </c>
      <c r="F17" s="24">
        <f t="shared" si="0"/>
        <v>-22</v>
      </c>
      <c r="G17" s="111"/>
      <c r="H17" s="306">
        <f>+'Ark1'!R121</f>
        <v>129439</v>
      </c>
      <c r="I17" s="377">
        <f t="shared" si="1"/>
        <v>-2839.8800000000047</v>
      </c>
      <c r="J17" s="318">
        <f>+IF(H17=0,"",'Ark1'!S121)</f>
        <v>129117</v>
      </c>
      <c r="K17" s="50">
        <f>+IF(H17=0,"",'Ark1'!AE121)</f>
        <v>8.7328349190732411</v>
      </c>
      <c r="L17" s="50">
        <f>+IF(I17=0,"",'Ark1'!AE121)</f>
        <v>8.7328349190732411</v>
      </c>
      <c r="M17" s="98"/>
      <c r="N17" s="96">
        <f>+IF(H17=0,"",'Ark1'!U121)</f>
        <v>60.401775134180632</v>
      </c>
      <c r="O17" s="5">
        <f t="shared" si="2"/>
        <v>-0.16807217485102655</v>
      </c>
      <c r="P17" s="96">
        <f>+IF(H17=0,"",'Ark1'!W121)</f>
        <v>83.70972141546109</v>
      </c>
      <c r="Q17" s="50">
        <f t="shared" si="3"/>
        <v>-1.5107926164381951</v>
      </c>
      <c r="R17" s="5">
        <f>+IF(H17=0,"",'Ark1'!X121)</f>
        <v>2.0372530690132038</v>
      </c>
      <c r="S17" s="50">
        <f t="shared" si="4"/>
        <v>-9.9142400921225615E-2</v>
      </c>
      <c r="T17" s="50">
        <f>+IF(H17=0,"",'Ark1'!Y121)</f>
        <v>4.0745061380264076</v>
      </c>
      <c r="U17" s="8"/>
      <c r="V17" s="267">
        <f>+IF(J17=0,"",'Ark1'!Z121)</f>
        <v>58.523319864955688</v>
      </c>
      <c r="W17" s="8"/>
      <c r="X17" s="50">
        <f>+IF(H17=0,"",'Ark1'!AB121)</f>
        <v>2.5826210038410737</v>
      </c>
      <c r="Y17" s="5">
        <f>+IF(H17=0,"",'Ark1'!AC121)</f>
        <v>-27.508909348785082</v>
      </c>
      <c r="Z17" s="18">
        <f>+IF(H17=0,"",'Ark1'!AD121)</f>
        <v>8.7503067430747059</v>
      </c>
      <c r="AA17" s="273">
        <f>+IF(H17=0,"",'Ark1'!AP121)</f>
        <v>620</v>
      </c>
      <c r="AB17" s="5">
        <f>+IF(H17=0,"",'Ark1'!V121)</f>
        <v>90.769908260366691</v>
      </c>
      <c r="AC17" s="50">
        <f>+IF(H17=0,"",'Ark1'!T121)</f>
        <v>4.5204922782159924</v>
      </c>
      <c r="AD17" s="18">
        <f t="shared" si="7"/>
        <v>114.85270629991128</v>
      </c>
      <c r="AE17" s="318">
        <f t="shared" si="6"/>
        <v>10835.302630295868</v>
      </c>
      <c r="AF17" s="28"/>
      <c r="AI17" s="37"/>
      <c r="AR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ht="15.6">
      <c r="A18" s="28"/>
      <c r="B18" s="2">
        <f>+'Ark1'!D122</f>
        <v>9</v>
      </c>
      <c r="C18" s="2" t="s">
        <v>497</v>
      </c>
      <c r="D18" s="2">
        <f>+'Ark1'!C122</f>
        <v>2023</v>
      </c>
      <c r="E18" s="318">
        <f>+'Ark1'!Q122</f>
        <v>1166</v>
      </c>
      <c r="F18" s="24">
        <f t="shared" si="0"/>
        <v>-32</v>
      </c>
      <c r="G18" s="111"/>
      <c r="H18" s="306">
        <f>+'Ark1'!R122</f>
        <v>120128</v>
      </c>
      <c r="I18" s="377">
        <f t="shared" si="1"/>
        <v>958</v>
      </c>
      <c r="J18" s="318">
        <f>+IF(H18=0,"",'Ark1'!S122)</f>
        <v>119918</v>
      </c>
      <c r="K18" s="50">
        <f>+IF(H18=0,"",'Ark1'!AE122)</f>
        <v>8.0668391350971191</v>
      </c>
      <c r="L18" s="50">
        <f>+IF(I18=0,"",'Ark1'!AE122)</f>
        <v>8.0668391350971191</v>
      </c>
      <c r="M18" s="98"/>
      <c r="N18" s="96">
        <f>+IF(H18=0,"",'Ark1'!U122)</f>
        <v>60.508030487499802</v>
      </c>
      <c r="O18" s="5">
        <f t="shared" si="2"/>
        <v>-0.17793702116120613</v>
      </c>
      <c r="P18" s="96">
        <f>+IF(H18=0,"",'Ark1'!W122)</f>
        <v>83.257447589186299</v>
      </c>
      <c r="Q18" s="50">
        <f t="shared" si="3"/>
        <v>-2.4536410052098034</v>
      </c>
      <c r="R18" s="5">
        <f>+IF(H18=0,"",'Ark1'!X122)</f>
        <v>1.7481353223228551</v>
      </c>
      <c r="S18" s="50">
        <f t="shared" si="4"/>
        <v>-0.4848092106972004</v>
      </c>
      <c r="T18" s="50">
        <f>+IF(H18=0,"",'Ark1'!Y122)</f>
        <v>3.4962706446457101</v>
      </c>
      <c r="U18" s="8"/>
      <c r="V18" s="267">
        <f>+IF(J18=0,"",'Ark1'!Z122)</f>
        <v>56.292454714970688</v>
      </c>
      <c r="W18" s="8"/>
      <c r="X18" s="50">
        <f>+IF(H18=0,"",'Ark1'!AB122)</f>
        <v>2.6277271112149809</v>
      </c>
      <c r="Y18" s="5">
        <f>+IF(H18=0,"",'Ark1'!AC122)</f>
        <v>-31.691310438660089</v>
      </c>
      <c r="Z18" s="18">
        <f>+IF(H18=0,"",'Ark1'!AD122)</f>
        <v>8.1208665736916856</v>
      </c>
      <c r="AA18" s="273">
        <f>+IF(H18=0,"",'Ark1'!AP122)</f>
        <v>613</v>
      </c>
      <c r="AB18" s="5">
        <f>+IF(H18=0,"",'Ark1'!V122)</f>
        <v>90.261494505898114</v>
      </c>
      <c r="AC18" s="50">
        <f>+IF(H18=0,"",'Ark1'!T122)</f>
        <v>4.2921716835375596</v>
      </c>
      <c r="AD18" s="18">
        <f t="shared" si="7"/>
        <v>103.02572898799313</v>
      </c>
      <c r="AE18" s="318"/>
      <c r="AF18" s="28"/>
      <c r="AI18" s="37"/>
      <c r="AR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ht="15.6">
      <c r="A19" s="28"/>
      <c r="B19" s="2">
        <f>+'Ark1'!D123</f>
        <v>10</v>
      </c>
      <c r="C19" s="2" t="s">
        <v>498</v>
      </c>
      <c r="D19" s="2">
        <f>+'Ark1'!C123</f>
        <v>2023</v>
      </c>
      <c r="E19" s="318">
        <f>+'Ark1'!Q123</f>
        <v>1221</v>
      </c>
      <c r="F19" s="24">
        <f>+E19-E35</f>
        <v>1221</v>
      </c>
      <c r="G19" s="111"/>
      <c r="H19" s="306">
        <f>+'Ark1'!R123</f>
        <v>125731</v>
      </c>
      <c r="I19" s="377">
        <f>+H19-H35</f>
        <v>125731</v>
      </c>
      <c r="J19" s="318">
        <f>+IF(H19=0,"",'Ark1'!S123)</f>
        <v>124607</v>
      </c>
      <c r="K19" s="50">
        <f>+IF(H19=0,"",'Ark1'!AE123)</f>
        <v>8.4160581171833719</v>
      </c>
      <c r="L19" s="50">
        <f>+IF(I19=0,"",'Ark1'!AE123)</f>
        <v>8.4160581171833719</v>
      </c>
      <c r="M19" s="98"/>
      <c r="N19" s="96">
        <f>+IF(H19=0,"",'Ark1'!U123)</f>
        <v>60.569085203881002</v>
      </c>
      <c r="O19" s="5">
        <f t="shared" si="2"/>
        <v>1.2384261073428604E-2</v>
      </c>
      <c r="P19" s="96">
        <f>+IF(H19=0,"",'Ark1'!W123)</f>
        <v>83.593086022455338</v>
      </c>
      <c r="Q19" s="50">
        <f>+IF(H19=0,"",P19-P35)</f>
        <v>83.593086022455338</v>
      </c>
      <c r="R19" s="5">
        <f>+IF(H19=0,"",'Ark1'!X123)</f>
        <v>2.0710882757633362</v>
      </c>
      <c r="S19" s="50">
        <f>+IF(H19=0,"",R19-R35)</f>
        <v>2.0710882757633362</v>
      </c>
      <c r="T19" s="50">
        <f>+IF(H19=0,"",'Ark1'!Y123)</f>
        <v>4.1421765515266724</v>
      </c>
      <c r="U19" s="8"/>
      <c r="V19" s="267">
        <f>+IF(J19=0,"",'Ark1'!Z123)</f>
        <v>56.534188068177322</v>
      </c>
      <c r="W19" s="8"/>
      <c r="X19" s="50">
        <f>+IF(H19=0,"",'Ark1'!AB123)</f>
        <v>2.5496758426987527</v>
      </c>
      <c r="Y19" s="5">
        <f>+IF(H19=0,"",'Ark1'!AC123)</f>
        <v>-31.420729275988126</v>
      </c>
      <c r="Z19" s="18">
        <f>+IF(H19=0,"",'Ark1'!AD123)</f>
        <v>8.4996393445061056</v>
      </c>
      <c r="AA19" s="273">
        <f>+IF(H19=0,"",'Ark1'!AP123)</f>
        <v>655</v>
      </c>
      <c r="AB19" s="5">
        <f>+IF(H19=0,"",'Ark1'!V123)</f>
        <v>90.777182182342386</v>
      </c>
      <c r="AC19" s="50">
        <f>+IF(H19=0,"",'Ark1'!T123)</f>
        <v>4.1741495732953684</v>
      </c>
      <c r="AD19" s="18">
        <f t="shared" si="7"/>
        <v>102.97379197379198</v>
      </c>
      <c r="AE19" s="318"/>
      <c r="AF19" s="28"/>
      <c r="AI19" s="37"/>
      <c r="AR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ht="15.6">
      <c r="A20" s="28"/>
      <c r="B20" s="2">
        <f>+'Ark1'!D124</f>
        <v>11</v>
      </c>
      <c r="C20" s="2" t="s">
        <v>499</v>
      </c>
      <c r="D20" s="2">
        <f>+'Ark1'!C124</f>
        <v>2023</v>
      </c>
      <c r="E20" s="318">
        <f>+'Ark1'!Q124</f>
        <v>1170</v>
      </c>
      <c r="F20" s="24">
        <f>+E20-E32</f>
        <v>-45</v>
      </c>
      <c r="G20" s="111"/>
      <c r="H20" s="306">
        <f>+'Ark1'!R124</f>
        <v>139358</v>
      </c>
      <c r="I20" s="377">
        <f>+H20-H32</f>
        <v>22162</v>
      </c>
      <c r="J20" s="318">
        <f>+IF(H20=0,"",'Ark1'!S124)</f>
        <v>138957</v>
      </c>
      <c r="K20" s="50">
        <f>+IF(H20=0,"",'Ark1'!AE124)</f>
        <v>9.3723680355541692</v>
      </c>
      <c r="L20" s="50">
        <f>+IF(I20=0,"",'Ark1'!AE124)</f>
        <v>9.3723680355541692</v>
      </c>
      <c r="M20" s="98"/>
      <c r="N20" s="96">
        <f>+IF(H20=0,"",'Ark1'!U124)</f>
        <v>60.692933785271698</v>
      </c>
      <c r="O20" s="5">
        <f t="shared" si="2"/>
        <v>6.5881736868135476E-2</v>
      </c>
      <c r="P20" s="96">
        <f>+IF(H20=0,"",'Ark1'!W124)</f>
        <v>83.478181091992141</v>
      </c>
      <c r="Q20" s="50">
        <f>+IF(H20=0,"",P20-P32)</f>
        <v>-2.8200700555311755</v>
      </c>
      <c r="R20" s="5">
        <f>+IF(H20=0,"",'Ark1'!X124)</f>
        <v>2.088147074441367</v>
      </c>
      <c r="S20" s="50">
        <f>+IF(H20=0,"",R20-R32)</f>
        <v>0.16231342824183859</v>
      </c>
      <c r="T20" s="50">
        <f>+IF(H20=0,"",'Ark1'!Y124)</f>
        <v>4.1762941488827341</v>
      </c>
      <c r="U20" s="8"/>
      <c r="V20" s="267">
        <f>+IF(J20=0,"",'Ark1'!Z124)</f>
        <v>58.709941302257512</v>
      </c>
      <c r="W20" s="8"/>
      <c r="X20" s="50">
        <f>+IF(H20=0,"",'Ark1'!AB124)</f>
        <v>2.5227689185692688</v>
      </c>
      <c r="Y20" s="5">
        <f>+IF(H20=0,"",'Ark1'!AC124)</f>
        <v>-31.779596270960621</v>
      </c>
      <c r="Z20" s="18">
        <f>+IF(H20=0,"",'Ark1'!AD124)</f>
        <v>9.4208487944236623</v>
      </c>
      <c r="AA20" s="273">
        <f>+IF(H20=0,"",'Ark1'!AP124)</f>
        <v>629</v>
      </c>
      <c r="AB20" s="5">
        <f>+IF(H20=0,"",'Ark1'!V124)</f>
        <v>90.523961710066899</v>
      </c>
      <c r="AC20" s="50">
        <f>+IF(H20=0,"",'Ark1'!T124)</f>
        <v>3.970213407195855</v>
      </c>
      <c r="AD20" s="18">
        <f t="shared" si="7"/>
        <v>119.10940170940171</v>
      </c>
      <c r="AE20" s="318"/>
      <c r="AF20" s="28"/>
      <c r="AI20" s="37"/>
      <c r="AR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ht="15.6">
      <c r="A21" s="28"/>
      <c r="B21" s="2">
        <f>+'Ark1'!D125</f>
        <v>12</v>
      </c>
      <c r="C21" s="2" t="s">
        <v>500</v>
      </c>
      <c r="D21" s="2">
        <f>+'Ark1'!C125</f>
        <v>2023</v>
      </c>
      <c r="E21" s="318">
        <f>+'Ark1'!Q125</f>
        <v>1024</v>
      </c>
      <c r="F21" s="24">
        <f>+E21-E33</f>
        <v>-259</v>
      </c>
      <c r="G21" s="111"/>
      <c r="H21" s="306">
        <f>+'Ark1'!R125</f>
        <v>110438</v>
      </c>
      <c r="I21" s="377">
        <f>+H21-H33</f>
        <v>-27160</v>
      </c>
      <c r="J21" s="318">
        <f>+IF(H21=0,"",'Ark1'!S125)</f>
        <v>109798</v>
      </c>
      <c r="K21" s="50">
        <f>+IF(H21=0,"",'Ark1'!AE125)</f>
        <v>7.1165120986676689</v>
      </c>
      <c r="L21" s="50">
        <f>+IF(I21=0,"",'Ark1'!AE125)</f>
        <v>7.1165120986676689</v>
      </c>
      <c r="M21" s="98"/>
      <c r="N21" s="96">
        <f>+IF(H21=0,"",'Ark1'!U125)</f>
        <v>60.859669575037799</v>
      </c>
      <c r="O21" s="5">
        <f t="shared" si="2"/>
        <v>0.11837187130802818</v>
      </c>
      <c r="P21" s="96">
        <f>+IF(H21=0,"",'Ark1'!W125)</f>
        <v>80.218924570574515</v>
      </c>
      <c r="Q21" s="50">
        <f>+IF(H21=0,"",P21-P33)</f>
        <v>-5.2371666963743593</v>
      </c>
      <c r="R21" s="5">
        <f>+IF(H21=0,"",'Ark1'!X125)</f>
        <v>1.6860138720367996</v>
      </c>
      <c r="S21" s="50">
        <f>+IF(H21=0,"",R21-R33)</f>
        <v>-0.24061296846960278</v>
      </c>
      <c r="T21" s="50">
        <f>+IF(H21=0,"",'Ark1'!Y125)</f>
        <v>3.3720277440735993</v>
      </c>
      <c r="U21" s="8"/>
      <c r="V21" s="267">
        <f>+IF(J21=0,"",'Ark1'!Z125)</f>
        <v>56.221590394610551</v>
      </c>
      <c r="W21" s="8"/>
      <c r="X21" s="50">
        <f>+IF(H21=0,"",'Ark1'!AB125)</f>
        <v>2.4531118936801839</v>
      </c>
      <c r="Y21" s="5">
        <f>+IF(H21=0,"",'Ark1'!AC125)</f>
        <v>-32.163629990384962</v>
      </c>
      <c r="Z21" s="18">
        <f>+IF(H21=0,"",'Ark1'!AD125)</f>
        <v>7.465805329859502</v>
      </c>
      <c r="AA21" s="273">
        <f>+IF(H21=0,"",'Ark1'!AP125)</f>
        <v>581</v>
      </c>
      <c r="AB21" s="5">
        <f>+IF(H21=0,"",'Ark1'!V125)</f>
        <v>87.070565731294892</v>
      </c>
      <c r="AC21" s="50">
        <f>+IF(H21=0,"",'Ark1'!T125)</f>
        <v>3.614715949220376</v>
      </c>
      <c r="AD21" s="18">
        <f t="shared" si="7"/>
        <v>107.849609375</v>
      </c>
      <c r="AE21" s="318"/>
      <c r="AF21" s="28"/>
      <c r="AI21" s="37"/>
      <c r="AR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ht="18" customHeight="1">
      <c r="A22" s="28"/>
      <c r="B22" s="28"/>
      <c r="C22" s="28"/>
      <c r="D22" s="28"/>
      <c r="E22" s="295"/>
      <c r="F22" s="28"/>
      <c r="G22" s="111"/>
      <c r="H22" s="295"/>
      <c r="I22" s="295"/>
      <c r="J22" s="295"/>
      <c r="K22" s="28"/>
      <c r="L22" s="28"/>
      <c r="M22" s="98"/>
      <c r="N22" s="28"/>
      <c r="O22" s="28"/>
      <c r="P22" s="28"/>
      <c r="Q22" s="28"/>
      <c r="R22" s="28"/>
      <c r="S22" s="28"/>
      <c r="T22" s="28"/>
      <c r="U22" s="8"/>
      <c r="V22" s="28"/>
      <c r="W22" s="8"/>
      <c r="X22" s="28"/>
      <c r="Y22" s="28"/>
      <c r="Z22" s="28"/>
      <c r="AA22" s="28"/>
      <c r="AB22" s="28"/>
      <c r="AC22" s="28"/>
      <c r="AD22" s="28"/>
      <c r="AE22" s="295"/>
      <c r="AF22" s="28"/>
      <c r="AI22" s="37"/>
      <c r="AR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ht="15.6">
      <c r="A23" s="28"/>
      <c r="B23" s="94">
        <f>+'Ark1'!D126</f>
        <v>1</v>
      </c>
      <c r="C23" s="94" t="str">
        <f>+C10</f>
        <v>Jan</v>
      </c>
      <c r="D23" s="94">
        <f>+'Ark1'!C126</f>
        <v>2022</v>
      </c>
      <c r="E23" s="309">
        <f>+'Ark1'!Q126</f>
        <v>1124</v>
      </c>
      <c r="F23" s="95"/>
      <c r="G23" s="111"/>
      <c r="H23" s="309">
        <f>+'Ark1'!R126</f>
        <v>131756</v>
      </c>
      <c r="I23" s="309"/>
      <c r="J23" s="309">
        <f>+IF(H23=0,"",'Ark1'!S126)</f>
        <v>131519</v>
      </c>
      <c r="K23" s="107">
        <f>+IF(H23=0,"",'Ark1'!AE126)</f>
        <v>9.0207112334164901</v>
      </c>
      <c r="L23" s="107" t="str">
        <f>+IF(I23=0,"",'Ark1'!AF126)</f>
        <v/>
      </c>
      <c r="M23" s="98"/>
      <c r="N23" s="96">
        <f>+IF(H23=0,"",'Ark1'!U126)</f>
        <v>60.695709365186765</v>
      </c>
      <c r="O23" s="96"/>
      <c r="P23" s="96">
        <f>+IF(H23=0,"",'Ark1'!W126)</f>
        <v>85.672554003603892</v>
      </c>
      <c r="Q23" s="107"/>
      <c r="R23" s="96">
        <f>+IF(H23=0,"",'Ark1'!X126)</f>
        <v>2.279213090864932</v>
      </c>
      <c r="S23" s="107"/>
      <c r="T23" s="96">
        <f>+IF(H23=0,"",'Ark1'!Y126)</f>
        <v>4.5584261817298639</v>
      </c>
      <c r="U23" s="8"/>
      <c r="V23" s="267">
        <f>+IF(J23=0,"",'Ark1'!Z126)</f>
        <v>63.767114970096237</v>
      </c>
      <c r="W23" s="8"/>
      <c r="X23" s="107">
        <f>+IF(H23=0,"",'Ark1'!AB126)</f>
        <v>2.4818110345283753</v>
      </c>
      <c r="Y23" s="96">
        <f>+IF(H23=0,"",'Ark1'!AC126)</f>
        <v>-33.793992982264115</v>
      </c>
      <c r="Z23" s="95">
        <f>+IF(H23=0,"",'Ark1'!AD126)</f>
        <v>8.9533160026321177</v>
      </c>
      <c r="AA23" s="273">
        <f>+IF(H23=0,"",'Ark1'!AP126)</f>
        <v>677</v>
      </c>
      <c r="AB23" s="96">
        <f>+IF(H23=0,"",'Ark1'!V126)</f>
        <v>92.879355093120012</v>
      </c>
      <c r="AC23" s="107">
        <f>+IF(H23=0,"",'Ark1'!T126)</f>
        <v>16.063450620844588</v>
      </c>
      <c r="AD23" s="95">
        <f>+IF(H23=0,"",H23/E23)</f>
        <v>117.22064056939502</v>
      </c>
      <c r="AE23" s="318">
        <f>+(H23*P23)/1000</f>
        <v>11287.873025298833</v>
      </c>
      <c r="AF23" s="28"/>
      <c r="AI23" s="37"/>
      <c r="AR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</row>
    <row r="24" spans="1:59" ht="15.6">
      <c r="A24" s="28"/>
      <c r="B24" s="94">
        <f>+'Ark1'!D127</f>
        <v>2</v>
      </c>
      <c r="C24" s="94" t="str">
        <f t="shared" ref="C24:C34" si="8">+C11</f>
        <v>Feb</v>
      </c>
      <c r="D24" s="94">
        <f>+'Ark1'!C127</f>
        <v>2022</v>
      </c>
      <c r="E24" s="309">
        <f>+'Ark1'!Q127</f>
        <v>1040</v>
      </c>
      <c r="F24" s="95"/>
      <c r="G24" s="111"/>
      <c r="H24" s="309">
        <f>+'Ark1'!R127</f>
        <v>111508.97</v>
      </c>
      <c r="I24" s="309"/>
      <c r="J24" s="309">
        <f>+IF(H24=0,"",'Ark1'!S127)</f>
        <v>111309.97</v>
      </c>
      <c r="K24" s="107">
        <f>+IF(H24=0,"",'Ark1'!AE127)</f>
        <v>7.5819461932108148</v>
      </c>
      <c r="L24" s="107" t="str">
        <f>+IF(I24=0,"",'Ark1'!AF127)</f>
        <v/>
      </c>
      <c r="M24" s="98"/>
      <c r="N24" s="96">
        <f>+IF(H24=0,"",'Ark1'!U127)</f>
        <v>60.771070911258001</v>
      </c>
      <c r="O24" s="96"/>
      <c r="P24" s="96">
        <f>+IF(H24=0,"",'Ark1'!W127)</f>
        <v>85.081681362415111</v>
      </c>
      <c r="Q24" s="107"/>
      <c r="R24" s="96">
        <f>+IF(H24=0,"",'Ark1'!X127)</f>
        <v>2.1487060637363968</v>
      </c>
      <c r="S24" s="107"/>
      <c r="T24" s="96">
        <f>+IF(H24=0,"",'Ark1'!Y127)</f>
        <v>4.2974121274727937</v>
      </c>
      <c r="U24" s="8"/>
      <c r="V24" s="267">
        <f>+IF(J24=0,"",'Ark1'!Z127)</f>
        <v>62.445200596866798</v>
      </c>
      <c r="W24" s="8"/>
      <c r="X24" s="107">
        <f>+IF(H24=0,"",'Ark1'!AB127)</f>
        <v>2.4464626279801487</v>
      </c>
      <c r="Y24" s="96">
        <f>+IF(H24=0,"",'Ark1'!AC127)</f>
        <v>-33.563241147944069</v>
      </c>
      <c r="Z24" s="95">
        <f>+IF(H24=0,"",'Ark1'!AD127)</f>
        <v>7.5774541238199777</v>
      </c>
      <c r="AA24" s="273">
        <f>+IF(H24=0,"",'Ark1'!AP127)</f>
        <v>626</v>
      </c>
      <c r="AB24" s="96">
        <f>+IF(H24=0,"",'Ark1'!V127)</f>
        <v>92.236308152729194</v>
      </c>
      <c r="AC24" s="107">
        <f>+IF(H24=0,"",'Ark1'!T127)</f>
        <v>16.108000011120179</v>
      </c>
      <c r="AD24" s="95">
        <f t="shared" ref="AD24:AD34" si="9">+IF(H24=0,"",H24/E24)</f>
        <v>107.22016346153846</v>
      </c>
      <c r="AE24" s="318">
        <f>+(H24*P24)/1000</f>
        <v>9487.3706545911064</v>
      </c>
      <c r="AF24" s="28"/>
      <c r="AI24" s="37"/>
      <c r="AR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</row>
    <row r="25" spans="1:59" ht="15.6">
      <c r="A25" s="28"/>
      <c r="B25" s="94">
        <f>+'Ark1'!D128</f>
        <v>3</v>
      </c>
      <c r="C25" s="94" t="str">
        <f t="shared" si="8"/>
        <v>Mar</v>
      </c>
      <c r="D25" s="94">
        <f>+'Ark1'!C128</f>
        <v>2022</v>
      </c>
      <c r="E25" s="309">
        <f>+'Ark1'!Q128</f>
        <v>1163</v>
      </c>
      <c r="F25" s="95"/>
      <c r="G25" s="111"/>
      <c r="H25" s="309">
        <f>+'Ark1'!R128</f>
        <v>138583</v>
      </c>
      <c r="I25" s="309"/>
      <c r="J25" s="309">
        <f>+IF(H25=0,"",'Ark1'!S128)</f>
        <v>138002</v>
      </c>
      <c r="K25" s="107">
        <f>+IF(H25=0,"",'Ark1'!AE128)</f>
        <v>9.385952318651162</v>
      </c>
      <c r="L25" s="107" t="str">
        <f>+IF(I25=0,"",'Ark1'!AF128)</f>
        <v/>
      </c>
      <c r="M25" s="98"/>
      <c r="N25" s="96">
        <f>+IF(H25=0,"",'Ark1'!U128)</f>
        <v>60.744967464239679</v>
      </c>
      <c r="O25" s="96"/>
      <c r="P25" s="96">
        <f>+IF(H25=0,"",'Ark1'!W128)</f>
        <v>84.953718786685059</v>
      </c>
      <c r="Q25" s="107"/>
      <c r="R25" s="96">
        <f>+IF(H25=0,"",'Ark1'!X128)</f>
        <v>1.4633829546192532</v>
      </c>
      <c r="S25" s="107"/>
      <c r="T25" s="96">
        <f>+IF(H25=0,"",'Ark1'!Y128)</f>
        <v>2.9267659092385063</v>
      </c>
      <c r="U25" s="8"/>
      <c r="V25" s="267">
        <f>+IF(J25=0,"",'Ark1'!Z128)</f>
        <v>60.314757221304177</v>
      </c>
      <c r="W25" s="8"/>
      <c r="X25" s="107">
        <f>+IF(H25=0,"",'Ark1'!AB128)</f>
        <v>2.5324478381680593</v>
      </c>
      <c r="Y25" s="96">
        <f>+IF(H25=0,"",'Ark1'!AC128)</f>
        <v>-35.965794601503944</v>
      </c>
      <c r="Z25" s="95">
        <f>+IF(H25=0,"",'Ark1'!AD128)</f>
        <v>9.4172363428820471</v>
      </c>
      <c r="AA25" s="273">
        <f>+IF(H25=0,"",'Ark1'!AP128)</f>
        <v>686</v>
      </c>
      <c r="AB25" s="96">
        <f>+IF(H25=0,"",'Ark1'!V128)</f>
        <v>92.18537476877674</v>
      </c>
      <c r="AC25" s="107">
        <f>+IF(H25=0,"",'Ark1'!T128)</f>
        <v>16.033921909613731</v>
      </c>
      <c r="AD25" s="95">
        <f t="shared" si="9"/>
        <v>119.15993121238178</v>
      </c>
      <c r="AE25" s="318">
        <f>+(H25*P25)/1000</f>
        <v>11773.141210615175</v>
      </c>
      <c r="AF25" s="28"/>
      <c r="AI25" s="37"/>
      <c r="AR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</row>
    <row r="26" spans="1:59" ht="15.6">
      <c r="A26" s="28"/>
      <c r="B26" s="94">
        <f>+'Ark1'!D129</f>
        <v>4</v>
      </c>
      <c r="C26" s="94" t="str">
        <f t="shared" si="8"/>
        <v>Apr</v>
      </c>
      <c r="D26" s="94">
        <f>+'Ark1'!C129</f>
        <v>2022</v>
      </c>
      <c r="E26" s="309">
        <f>+'Ark1'!Q129</f>
        <v>1029</v>
      </c>
      <c r="F26" s="95"/>
      <c r="G26" s="111"/>
      <c r="H26" s="309">
        <f>+'Ark1'!R129</f>
        <v>113449</v>
      </c>
      <c r="I26" s="309"/>
      <c r="J26" s="309">
        <f>+IF(H26=0,"",'Ark1'!S129)</f>
        <v>113151</v>
      </c>
      <c r="K26" s="107">
        <f>+IF(H26=0,"",'Ark1'!AE129)</f>
        <v>7.7286878169862847</v>
      </c>
      <c r="L26" s="107" t="str">
        <f>+IF(I26=0,"",'Ark1'!AF129)</f>
        <v/>
      </c>
      <c r="M26" s="98"/>
      <c r="N26" s="96">
        <f>+IF(H26=0,"",'Ark1'!U129)</f>
        <v>60.743192724765997</v>
      </c>
      <c r="O26" s="96"/>
      <c r="P26" s="96">
        <f>+IF(H26=0,"",'Ark1'!W129)</f>
        <v>85.317240501630309</v>
      </c>
      <c r="Q26" s="107"/>
      <c r="R26" s="96">
        <f>+IF(H26=0,"",'Ark1'!X129)</f>
        <v>2.0097136158097477</v>
      </c>
      <c r="S26" s="107"/>
      <c r="T26" s="96">
        <f>+IF(H26=0,"",'Ark1'!Y129)</f>
        <v>4.0194272316194954</v>
      </c>
      <c r="U26" s="8"/>
      <c r="V26" s="267">
        <f>+IF(J26=0,"",'Ark1'!Z129)</f>
        <v>60.177700993397906</v>
      </c>
      <c r="W26" s="8"/>
      <c r="X26" s="107">
        <f>+IF(H26=0,"",'Ark1'!AB129)</f>
        <v>2.5655198863514315</v>
      </c>
      <c r="Y26" s="96">
        <f>+IF(H26=0,"",'Ark1'!AC129)</f>
        <v>-34.899419388870243</v>
      </c>
      <c r="Z26" s="95">
        <f>+IF(H26=0,"",'Ark1'!AD129)</f>
        <v>7.7092864627236013</v>
      </c>
      <c r="AA26" s="273">
        <f>+IF(H26=0,"",'Ark1'!AP129)</f>
        <v>619</v>
      </c>
      <c r="AB26" s="96">
        <f>+IF(H26=0,"",'Ark1'!V129)</f>
        <v>92.513839525248173</v>
      </c>
      <c r="AC26" s="107">
        <f>+IF(H26=0,"",'Ark1'!T129)</f>
        <v>16.050092993327397</v>
      </c>
      <c r="AD26" s="95">
        <f t="shared" si="9"/>
        <v>110.25170068027211</v>
      </c>
      <c r="AE26" s="318">
        <f>+(H26*P26)/1000</f>
        <v>9679.1556176694576</v>
      </c>
      <c r="AF26" s="28"/>
      <c r="AI26" s="37"/>
      <c r="AR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</row>
    <row r="27" spans="1:59" ht="15.6">
      <c r="A27" s="28"/>
      <c r="B27" s="94">
        <f>+'Ark1'!D130</f>
        <v>5</v>
      </c>
      <c r="C27" s="94" t="str">
        <f t="shared" si="8"/>
        <v>Mai</v>
      </c>
      <c r="D27" s="94">
        <f>+'Ark1'!C130</f>
        <v>2022</v>
      </c>
      <c r="E27" s="309">
        <f>+'Ark1'!Q130</f>
        <v>1077</v>
      </c>
      <c r="F27" s="95"/>
      <c r="G27" s="111"/>
      <c r="H27" s="309">
        <f>+'Ark1'!R130</f>
        <v>119534</v>
      </c>
      <c r="I27" s="309"/>
      <c r="J27" s="309">
        <f>+IF(H27=0,"",'Ark1'!S130)</f>
        <v>119235</v>
      </c>
      <c r="K27" s="107">
        <f>+IF(H27=0,"",'Ark1'!AE130)</f>
        <v>8.1061131889340015</v>
      </c>
      <c r="L27" s="107" t="str">
        <f>+IF(I27=0,"",'Ark1'!AF130)</f>
        <v/>
      </c>
      <c r="M27" s="98"/>
      <c r="N27" s="96">
        <f>+IF(H27=0,"",'Ark1'!U130)</f>
        <v>60.700155155784806</v>
      </c>
      <c r="O27" s="96"/>
      <c r="P27" s="96">
        <f>+IF(H27=0,"",'Ark1'!W130)</f>
        <v>84.917722732420188</v>
      </c>
      <c r="Q27" s="107"/>
      <c r="R27" s="96">
        <f>+IF(H27=0,"",'Ark1'!X130)</f>
        <v>2.0730503455083911</v>
      </c>
      <c r="S27" s="107"/>
      <c r="T27" s="96">
        <f>+IF(H27=0,"",'Ark1'!Y130)</f>
        <v>4.1461006910167821</v>
      </c>
      <c r="U27" s="8"/>
      <c r="V27" s="267">
        <f>+IF(J27=0,"",'Ark1'!Z130)</f>
        <v>61.885321331169358</v>
      </c>
      <c r="W27" s="8"/>
      <c r="X27" s="107">
        <f>+IF(H27=0,"",'Ark1'!AB130)</f>
        <v>2.545382025875107</v>
      </c>
      <c r="Y27" s="96">
        <f>+IF(H27=0,"",'Ark1'!AC130)</f>
        <v>-34.672856944885211</v>
      </c>
      <c r="Z27" s="95">
        <f>+IF(H27=0,"",'Ark1'!AD130)</f>
        <v>8.1227851108004785</v>
      </c>
      <c r="AA27" s="273">
        <f>+IF(H27=0,"",'Ark1'!AP130)</f>
        <v>660</v>
      </c>
      <c r="AB27" s="96">
        <f>+IF(H27=0,"",'Ark1'!V130)</f>
        <v>92.085536356025372</v>
      </c>
      <c r="AC27" s="107">
        <f>+IF(H27=0,"",'Ark1'!T130)</f>
        <v>16.037704753459263</v>
      </c>
      <c r="AD27" s="95">
        <f t="shared" si="9"/>
        <v>110.98792943361188</v>
      </c>
      <c r="AE27" s="318">
        <f t="shared" ref="AE27:AE30" si="10">+(H27*P27)/1000</f>
        <v>10150.555069097114</v>
      </c>
      <c r="AF27" s="28"/>
      <c r="AI27" s="37"/>
      <c r="AR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</row>
    <row r="28" spans="1:59" ht="15.6">
      <c r="A28" s="28"/>
      <c r="B28" s="94">
        <f>+'Ark1'!D131</f>
        <v>6</v>
      </c>
      <c r="C28" s="94" t="str">
        <f t="shared" si="8"/>
        <v>Jun</v>
      </c>
      <c r="D28" s="94">
        <f>+'Ark1'!C131</f>
        <v>2022</v>
      </c>
      <c r="E28" s="309">
        <f>+'Ark1'!Q131</f>
        <v>1114</v>
      </c>
      <c r="F28" s="95"/>
      <c r="G28" s="111"/>
      <c r="H28" s="309">
        <f>+'Ark1'!R131</f>
        <v>123659</v>
      </c>
      <c r="I28" s="309"/>
      <c r="J28" s="309">
        <f>+IF(H28=0,"",'Ark1'!S131)</f>
        <v>123324</v>
      </c>
      <c r="K28" s="107">
        <f>+IF(H28=0,"",'Ark1'!AE131)</f>
        <v>8.4166276196941148</v>
      </c>
      <c r="L28" s="107" t="str">
        <f>+IF(I28=0,"",'Ark1'!AF131)</f>
        <v/>
      </c>
      <c r="M28" s="98"/>
      <c r="N28" s="96">
        <f>+IF(H28=0,"",'Ark1'!U131)</f>
        <v>60.590274399143702</v>
      </c>
      <c r="O28" s="96"/>
      <c r="P28" s="96">
        <f>+IF(H28=0,"",'Ark1'!W131)</f>
        <v>85.247164380007078</v>
      </c>
      <c r="Q28" s="107"/>
      <c r="R28" s="96">
        <f>+IF(H28=0,"",'Ark1'!X131)</f>
        <v>1.3335058507670283</v>
      </c>
      <c r="S28" s="107"/>
      <c r="T28" s="96">
        <f>+IF(H28=0,"",'Ark1'!Y131)</f>
        <v>2.6670117015340566</v>
      </c>
      <c r="U28" s="8"/>
      <c r="V28" s="267">
        <f>+IF(J28=0,"",'Ark1'!Z131)</f>
        <v>60.721015049450493</v>
      </c>
      <c r="W28" s="8"/>
      <c r="X28" s="107">
        <f>+IF(H28=0,"",'Ark1'!AB131)</f>
        <v>2.5161216346061632</v>
      </c>
      <c r="Y28" s="96">
        <f>+IF(H28=0,"",'Ark1'!AC131)</f>
        <v>-32.003702281633096</v>
      </c>
      <c r="Z28" s="95">
        <f>+IF(H28=0,"",'Ark1'!AD131)</f>
        <v>8.4030943833258878</v>
      </c>
      <c r="AA28" s="273">
        <f>+IF(H28=0,"",'Ark1'!AP131)</f>
        <v>674</v>
      </c>
      <c r="AB28" s="96">
        <f>+IF(H28=0,"",'Ark1'!V131)</f>
        <v>92.447803639827683</v>
      </c>
      <c r="AC28" s="107">
        <f>+IF(H28=0,"",'Ark1'!T131)</f>
        <v>15.996902772948188</v>
      </c>
      <c r="AD28" s="95">
        <f t="shared" si="9"/>
        <v>111.00448833034112</v>
      </c>
      <c r="AE28" s="318">
        <f t="shared" si="10"/>
        <v>10541.579100067294</v>
      </c>
      <c r="AF28" s="28"/>
      <c r="AI28" s="37"/>
      <c r="AR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</row>
    <row r="29" spans="1:59" ht="15.6">
      <c r="A29" s="28"/>
      <c r="B29" s="94">
        <f>+'Ark1'!D132</f>
        <v>7</v>
      </c>
      <c r="C29" s="94" t="str">
        <f t="shared" si="8"/>
        <v>Jul</v>
      </c>
      <c r="D29" s="94">
        <f>+'Ark1'!C132</f>
        <v>2022</v>
      </c>
      <c r="E29" s="309">
        <f>+'Ark1'!Q132</f>
        <v>1032</v>
      </c>
      <c r="F29" s="95"/>
      <c r="G29" s="111"/>
      <c r="H29" s="309">
        <f>+'Ark1'!R132</f>
        <v>115736</v>
      </c>
      <c r="I29" s="309"/>
      <c r="J29" s="309">
        <f>+IF(H29=0,"",'Ark1'!S132)</f>
        <v>115313</v>
      </c>
      <c r="K29" s="107">
        <f>+IF(H29=0,"",'Ark1'!AE132)</f>
        <v>7.8209280244894046</v>
      </c>
      <c r="L29" s="107" t="str">
        <f>+IF(I29=0,"",'Ark1'!AF132)</f>
        <v/>
      </c>
      <c r="M29" s="98"/>
      <c r="N29" s="96">
        <f>+IF(H29=0,"",'Ark1'!U132)</f>
        <v>60.56162791706052</v>
      </c>
      <c r="O29" s="96"/>
      <c r="P29" s="96">
        <f>+IF(H29=0,"",'Ark1'!W132)</f>
        <v>84.716781802572612</v>
      </c>
      <c r="Q29" s="107"/>
      <c r="R29" s="96">
        <f>+IF(H29=0,"",'Ark1'!X132)</f>
        <v>1.9198866385567153</v>
      </c>
      <c r="S29" s="107"/>
      <c r="T29" s="96">
        <f>+IF(H29=0,"",'Ark1'!Y132)</f>
        <v>3.8397732771134305</v>
      </c>
      <c r="U29" s="8"/>
      <c r="V29" s="267">
        <f>+IF(J29=0,"",'Ark1'!Z132)</f>
        <v>61.410451372088211</v>
      </c>
      <c r="W29" s="8"/>
      <c r="X29" s="107">
        <f>+IF(H29=0,"",'Ark1'!AB132)</f>
        <v>2.5405409901792351</v>
      </c>
      <c r="Y29" s="96">
        <f>+IF(H29=0,"",'Ark1'!AC132)</f>
        <v>-34.536053818747639</v>
      </c>
      <c r="Z29" s="95">
        <f>+IF(H29=0,"",'Ark1'!AD132)</f>
        <v>7.8646967187879984</v>
      </c>
      <c r="AA29" s="273">
        <f>+IF(H29=0,"",'Ark1'!AP132)</f>
        <v>617</v>
      </c>
      <c r="AB29" s="96">
        <f>+IF(H29=0,"",'Ark1'!V132)</f>
        <v>91.902089953503776</v>
      </c>
      <c r="AC29" s="107">
        <f>+IF(H29=0,"",'Ark1'!T132)</f>
        <v>15.969663717425869</v>
      </c>
      <c r="AD29" s="95">
        <f t="shared" si="9"/>
        <v>112.14728682170542</v>
      </c>
      <c r="AE29" s="318">
        <f t="shared" si="10"/>
        <v>9804.7814587025441</v>
      </c>
      <c r="AF29" s="28"/>
      <c r="AI29" s="37"/>
      <c r="AR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</row>
    <row r="30" spans="1:59" ht="15.6">
      <c r="A30" s="28"/>
      <c r="B30" s="94">
        <f>+'Ark1'!D133</f>
        <v>8</v>
      </c>
      <c r="C30" s="94" t="str">
        <f t="shared" si="8"/>
        <v>Aug</v>
      </c>
      <c r="D30" s="94">
        <f>+'Ark1'!C133</f>
        <v>2022</v>
      </c>
      <c r="E30" s="309">
        <f>+'Ark1'!Q133</f>
        <v>1149</v>
      </c>
      <c r="F30" s="95"/>
      <c r="G30" s="111"/>
      <c r="H30" s="309">
        <f>+'Ark1'!R133</f>
        <v>132278.88</v>
      </c>
      <c r="I30" s="309"/>
      <c r="J30" s="309">
        <f>+IF(H30=0,"",'Ark1'!S133)</f>
        <v>131910.88</v>
      </c>
      <c r="K30" s="107">
        <f>+IF(H30=0,"",'Ark1'!AE133)</f>
        <v>8.9998513370225943</v>
      </c>
      <c r="L30" s="107" t="str">
        <f>+IF(I30=0,"",'Ark1'!AF133)</f>
        <v/>
      </c>
      <c r="M30" s="98"/>
      <c r="N30" s="96">
        <f>+IF(H30=0,"",'Ark1'!U133)</f>
        <v>60.569847309031658</v>
      </c>
      <c r="O30" s="96"/>
      <c r="P30" s="96">
        <f>+IF(H30=0,"",'Ark1'!W133)</f>
        <v>85.220514031899285</v>
      </c>
      <c r="Q30" s="107"/>
      <c r="R30" s="96">
        <f>+IF(H30=0,"",'Ark1'!X133)</f>
        <v>2.1363954699344294</v>
      </c>
      <c r="S30" s="107"/>
      <c r="T30" s="96">
        <f>+IF(H30=0,"",'Ark1'!Y133)</f>
        <v>4.2727909398688588</v>
      </c>
      <c r="U30" s="8"/>
      <c r="V30" s="267">
        <f>+IF(J30=0,"",'Ark1'!Z133)</f>
        <v>56.826909934526206</v>
      </c>
      <c r="W30" s="8"/>
      <c r="X30" s="107">
        <f>+IF(H30=0,"",'Ark1'!AB133)</f>
        <v>2.5987495905027842</v>
      </c>
      <c r="Y30" s="96">
        <f>+IF(H30=0,"",'Ark1'!AC133)</f>
        <v>-33.441210561451037</v>
      </c>
      <c r="Z30" s="95">
        <f>+IF(H30=0,"",'Ark1'!AD133)</f>
        <v>8.9888476662486241</v>
      </c>
      <c r="AA30" s="273">
        <f>+IF(H30=0,"",'Ark1'!AP133)</f>
        <v>668</v>
      </c>
      <c r="AB30" s="96">
        <f>+IF(H30=0,"",'Ark1'!V133)</f>
        <v>92.428308099287392</v>
      </c>
      <c r="AC30" s="107">
        <f>+IF(H30=0,"",'Ark1'!T133)</f>
        <v>15.971530300226304</v>
      </c>
      <c r="AD30" s="95">
        <f t="shared" si="9"/>
        <v>115.12522193211488</v>
      </c>
      <c r="AE30" s="318">
        <f t="shared" si="10"/>
        <v>11272.874149163923</v>
      </c>
      <c r="AF30" s="28"/>
      <c r="AI30" s="37"/>
      <c r="AR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ht="15.6">
      <c r="A31" s="28"/>
      <c r="B31" s="94">
        <f>+'Ark1'!D134</f>
        <v>9</v>
      </c>
      <c r="C31" s="94" t="str">
        <f t="shared" si="8"/>
        <v>Sep</v>
      </c>
      <c r="D31" s="94">
        <f>+'Ark1'!C134</f>
        <v>2022</v>
      </c>
      <c r="E31" s="309">
        <f>+'Ark1'!Q134</f>
        <v>1198</v>
      </c>
      <c r="F31" s="95"/>
      <c r="G31" s="111"/>
      <c r="H31" s="309">
        <f>+'Ark1'!R134</f>
        <v>119170</v>
      </c>
      <c r="I31" s="309"/>
      <c r="J31" s="309">
        <f>+IF(H31=0,"",'Ark1'!S134)</f>
        <v>118924</v>
      </c>
      <c r="K31" s="107">
        <f>+IF(H31=0,"",'Ark1'!AE134)</f>
        <v>8.1605059890590841</v>
      </c>
      <c r="L31" s="107" t="str">
        <f>+IF(I31=0,"",'Ark1'!AF134)</f>
        <v/>
      </c>
      <c r="M31" s="98"/>
      <c r="N31" s="96">
        <f>+IF(H31=0,"",'Ark1'!U134)</f>
        <v>60.685967508661008</v>
      </c>
      <c r="O31" s="96"/>
      <c r="P31" s="96">
        <f>+IF(H31=0,"",'Ark1'!W134)</f>
        <v>85.711088594396102</v>
      </c>
      <c r="Q31" s="107"/>
      <c r="R31" s="96">
        <f>+IF(H31=0,"",'Ark1'!X134)</f>
        <v>2.2329445330200555</v>
      </c>
      <c r="S31" s="107"/>
      <c r="T31" s="96">
        <f>+IF(H31=0,"",'Ark1'!Y134)</f>
        <v>4.4658890660401109</v>
      </c>
      <c r="U31" s="8"/>
      <c r="V31" s="267">
        <f>+IF(J31=0,"",'Ark1'!Z134)</f>
        <v>59.927834186456302</v>
      </c>
      <c r="W31" s="8"/>
      <c r="X31" s="107">
        <f>+IF(H31=0,"",'Ark1'!AB134)</f>
        <v>2.5840031481219032</v>
      </c>
      <c r="Y31" s="96">
        <f>+IF(H31=0,"",'Ark1'!AC134)</f>
        <v>-31.815516189014073</v>
      </c>
      <c r="Z31" s="95">
        <f>+IF(H31=0,"",'Ark1'!AD134)</f>
        <v>8.0980499410552067</v>
      </c>
      <c r="AA31" s="273">
        <f>+IF(H31=0,"",'Ark1'!AP134)</f>
        <v>650</v>
      </c>
      <c r="AB31" s="96">
        <f>+IF(H31=0,"",'Ark1'!V134)</f>
        <v>92.936313778954002</v>
      </c>
      <c r="AC31" s="107">
        <f>+IF(H31=0,"",'Ark1'!T134)</f>
        <v>16.040404464210791</v>
      </c>
      <c r="AD31" s="95">
        <f t="shared" si="9"/>
        <v>99.474123539232053</v>
      </c>
      <c r="AE31" s="309"/>
      <c r="AF31" s="28"/>
      <c r="AI31" s="37"/>
      <c r="AR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ht="15.6">
      <c r="A32" s="28"/>
      <c r="B32" s="94">
        <f>+'Ark1'!D135</f>
        <v>10</v>
      </c>
      <c r="C32" s="94" t="str">
        <f t="shared" si="8"/>
        <v>Okt</v>
      </c>
      <c r="D32" s="94">
        <f>+'Ark1'!C135</f>
        <v>2022</v>
      </c>
      <c r="E32" s="309">
        <f>+'Ark1'!Q135</f>
        <v>1215</v>
      </c>
      <c r="F32" s="95"/>
      <c r="G32" s="111"/>
      <c r="H32" s="309">
        <f>+'Ark1'!R135</f>
        <v>117196</v>
      </c>
      <c r="I32" s="309"/>
      <c r="J32" s="309">
        <f>+IF(H32=0,"",'Ark1'!S135)</f>
        <v>116991</v>
      </c>
      <c r="K32" s="107">
        <f>+IF(H32=0,"",'Ark1'!AE135)</f>
        <v>8.0828592539928987</v>
      </c>
      <c r="L32" s="107" t="str">
        <f>+IF(I32=0,"",'Ark1'!AF135)</f>
        <v/>
      </c>
      <c r="M32" s="98"/>
      <c r="N32" s="96">
        <f>+IF(H32=0,"",'Ark1'!U135)</f>
        <v>60.556700942807574</v>
      </c>
      <c r="O32" s="96"/>
      <c r="P32" s="96">
        <f>+IF(H32=0,"",'Ark1'!W135)</f>
        <v>86.298251147523317</v>
      </c>
      <c r="Q32" s="107"/>
      <c r="R32" s="96">
        <f>+IF(H32=0,"",'Ark1'!X135)</f>
        <v>1.9258336461995285</v>
      </c>
      <c r="S32" s="107"/>
      <c r="T32" s="96">
        <f>+IF(H32=0,"",'Ark1'!Y135)</f>
        <v>3.8516672923990569</v>
      </c>
      <c r="U32" s="8"/>
      <c r="V32" s="267">
        <f>+IF(J32=0,"",'Ark1'!Z135)</f>
        <v>60.171848868562094</v>
      </c>
      <c r="W32" s="8"/>
      <c r="X32" s="107">
        <f>+IF(H32=0,"",'Ark1'!AB135)</f>
        <v>2.6279591051362461</v>
      </c>
      <c r="Y32" s="96">
        <f>+IF(H32=0,"",'Ark1'!AC135)</f>
        <v>-31.817539297453912</v>
      </c>
      <c r="Z32" s="95">
        <f>+IF(H32=0,"",'Ark1'!AD135)</f>
        <v>7.9639092128212292</v>
      </c>
      <c r="AA32" s="273">
        <f>+IF(H32=0,"",'Ark1'!AP135)</f>
        <v>682</v>
      </c>
      <c r="AB32" s="96">
        <f>+IF(H32=0,"",'Ark1'!V135)</f>
        <v>93.55502923047186</v>
      </c>
      <c r="AC32" s="107">
        <f>+IF(H32=0,"",'Ark1'!T135)</f>
        <v>15.981526673265302</v>
      </c>
      <c r="AD32" s="95">
        <f t="shared" si="9"/>
        <v>96.457613168724279</v>
      </c>
      <c r="AE32" s="309"/>
      <c r="AF32" s="28"/>
      <c r="AI32" s="37"/>
      <c r="AR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ht="15.6">
      <c r="A33" s="28"/>
      <c r="B33" s="94">
        <f>+'Ark1'!D136</f>
        <v>11</v>
      </c>
      <c r="C33" s="94" t="str">
        <f t="shared" si="8"/>
        <v>Nov</v>
      </c>
      <c r="D33" s="94">
        <f>+'Ark1'!C136</f>
        <v>2022</v>
      </c>
      <c r="E33" s="309">
        <f>+'Ark1'!Q136</f>
        <v>1283</v>
      </c>
      <c r="F33" s="95"/>
      <c r="G33" s="111"/>
      <c r="H33" s="309">
        <f>+'Ark1'!R136</f>
        <v>137598</v>
      </c>
      <c r="I33" s="309"/>
      <c r="J33" s="309">
        <f>+IF(H33=0,"",'Ark1'!S136)</f>
        <v>137180</v>
      </c>
      <c r="K33" s="107">
        <f>+IF(H33=0,"",'Ark1'!AE136)</f>
        <v>9.3852185772276613</v>
      </c>
      <c r="L33" s="107" t="str">
        <f>+IF(I33=0,"",'Ark1'!AF136)</f>
        <v/>
      </c>
      <c r="M33" s="98"/>
      <c r="N33" s="96">
        <f>+IF(H33=0,"",'Ark1'!U136)</f>
        <v>60.627052048403563</v>
      </c>
      <c r="O33" s="96"/>
      <c r="P33" s="96">
        <f>+IF(H33=0,"",'Ark1'!W136)</f>
        <v>85.456091266948874</v>
      </c>
      <c r="Q33" s="107"/>
      <c r="R33" s="96">
        <f>+IF(H33=0,"",'Ark1'!X136)</f>
        <v>1.9266268405064024</v>
      </c>
      <c r="S33" s="107"/>
      <c r="T33" s="96">
        <f>+IF(H33=0,"",'Ark1'!Y136)</f>
        <v>3.8532536810128049</v>
      </c>
      <c r="U33" s="8"/>
      <c r="V33" s="267">
        <f>+IF(J33=0,"",'Ark1'!Z136)</f>
        <v>60.158577886306482</v>
      </c>
      <c r="W33" s="8"/>
      <c r="X33" s="107">
        <f>+IF(H33=0,"",'Ark1'!AB136)</f>
        <v>2.5820753965775607</v>
      </c>
      <c r="Y33" s="96">
        <f>+IF(H33=0,"",'Ark1'!AC136)</f>
        <v>-30.137114517850943</v>
      </c>
      <c r="Z33" s="95">
        <f>+IF(H33=0,"",'Ark1'!AD136)</f>
        <v>9.3503018862911365</v>
      </c>
      <c r="AA33" s="273">
        <f>+IF(H33=0,"",'Ark1'!AP136)</f>
        <v>729</v>
      </c>
      <c r="AB33" s="96">
        <f>+IF(H33=0,"",'Ark1'!V136)</f>
        <v>92.682382495765381</v>
      </c>
      <c r="AC33" s="107">
        <f>+IF(H33=0,"",'Ark1'!T136)</f>
        <v>15.9981249727467</v>
      </c>
      <c r="AD33" s="95">
        <f t="shared" si="9"/>
        <v>107.24707716289946</v>
      </c>
      <c r="AE33" s="309"/>
      <c r="AF33" s="28"/>
      <c r="AI33" s="37"/>
      <c r="AR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ht="15.6">
      <c r="A34" s="28"/>
      <c r="B34" s="94">
        <f>+'Ark1'!D137</f>
        <v>12</v>
      </c>
      <c r="C34" s="94" t="str">
        <f t="shared" si="8"/>
        <v>Des</v>
      </c>
      <c r="D34" s="94">
        <f>+'Ark1'!C137</f>
        <v>2022</v>
      </c>
      <c r="E34" s="309">
        <f>+'Ark1'!Q137</f>
        <v>1063</v>
      </c>
      <c r="F34" s="95"/>
      <c r="G34" s="111"/>
      <c r="H34" s="309">
        <f>+'Ark1'!R137</f>
        <v>111120</v>
      </c>
      <c r="I34" s="309"/>
      <c r="J34" s="309">
        <f>+IF(H34=0,"",'Ark1'!S137)</f>
        <v>110919</v>
      </c>
      <c r="K34" s="107">
        <f>+IF(H34=0,"",'Ark1'!AE137)</f>
        <v>7.3105984473154892</v>
      </c>
      <c r="L34" s="107" t="str">
        <f>+IF(I34=0,"",'Ark1'!AF137)</f>
        <v/>
      </c>
      <c r="M34" s="98"/>
      <c r="N34" s="96">
        <f>+IF(H34=0,"",'Ark1'!U137)</f>
        <v>60.741297703729771</v>
      </c>
      <c r="O34" s="96"/>
      <c r="P34" s="96">
        <f>+IF(H34=0,"",'Ark1'!W137)</f>
        <v>82.325886457685058</v>
      </c>
      <c r="Q34" s="107"/>
      <c r="R34" s="96">
        <f>+IF(H34=0,"",'Ark1'!X137)</f>
        <v>2.1184305255579554</v>
      </c>
      <c r="S34" s="107"/>
      <c r="T34" s="96">
        <f>+IF(H34=0,"",'Ark1'!Y137)</f>
        <v>4.2368610511159108</v>
      </c>
      <c r="U34" s="8"/>
      <c r="V34" s="267">
        <f>+IF(J34=0,"",'Ark1'!Z137)</f>
        <v>58.528617710583156</v>
      </c>
      <c r="W34" s="8"/>
      <c r="X34" s="107">
        <f>+IF(H34=0,"",'Ark1'!AB137)</f>
        <v>2.5043629607517008</v>
      </c>
      <c r="Y34" s="96">
        <f>+IF(H34=0,"",'Ark1'!AC137)</f>
        <v>-31.915675736406666</v>
      </c>
      <c r="Z34" s="95">
        <f>+IF(H34=0,"",'Ark1'!AD137)</f>
        <v>7.551022148611688</v>
      </c>
      <c r="AA34" s="273">
        <f>+IF(H34=0,"",'Ark1'!AP137)</f>
        <v>635</v>
      </c>
      <c r="AB34" s="96">
        <f>+IF(H34=0,"",'Ark1'!V137)</f>
        <v>89.253550048924225</v>
      </c>
      <c r="AC34" s="107">
        <f>+IF(H34=0,"",'Ark1'!T137)</f>
        <v>16.086204103671701</v>
      </c>
      <c r="AD34" s="95">
        <f t="shared" si="9"/>
        <v>104.5343367826905</v>
      </c>
      <c r="AE34" s="309"/>
      <c r="AF34" s="28"/>
      <c r="AI34" s="37"/>
      <c r="AR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ht="15.6">
      <c r="A35" s="28"/>
      <c r="B35" s="28"/>
      <c r="C35" s="28"/>
      <c r="D35" s="28"/>
      <c r="E35" s="295"/>
      <c r="F35" s="28"/>
      <c r="G35" s="111"/>
      <c r="H35" s="295"/>
      <c r="I35" s="295"/>
      <c r="J35" s="295"/>
      <c r="K35" s="28"/>
      <c r="L35" s="28"/>
      <c r="M35" s="9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95"/>
      <c r="AF35" s="28"/>
      <c r="AI35" s="37"/>
      <c r="AR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ht="15.6">
      <c r="A36" s="28"/>
      <c r="B36" s="3">
        <f>+'Ark1'!D138</f>
        <v>1</v>
      </c>
      <c r="C36" s="3" t="s">
        <v>490</v>
      </c>
      <c r="D36" s="3">
        <f>+'Ark1'!C138</f>
        <v>2021</v>
      </c>
      <c r="E36" s="310">
        <f>+'Ark1'!Q138</f>
        <v>1119</v>
      </c>
      <c r="F36" s="15"/>
      <c r="G36" s="15"/>
      <c r="H36" s="310">
        <f>+'Ark1'!R138</f>
        <v>123121</v>
      </c>
      <c r="I36" s="310"/>
      <c r="J36" s="310">
        <f>+IF(H36=0,"",'Ark1'!S138)</f>
        <v>122905</v>
      </c>
      <c r="K36" s="51">
        <f>+IF(H36=0,"",'Ark1'!AE138)</f>
        <v>8.2330785751784141</v>
      </c>
      <c r="L36" s="51" t="str">
        <f>+IF(I36=0,"",'Ark1'!AF138)</f>
        <v/>
      </c>
      <c r="M36" s="98"/>
      <c r="N36" s="12">
        <f>+IF(H36=0,"",'Ark1'!U138)</f>
        <v>60.828029779097662</v>
      </c>
      <c r="O36" s="12"/>
      <c r="P36" s="12">
        <f>+IF(H36=0,"",'Ark1'!W138)</f>
        <v>84.577320450754399</v>
      </c>
      <c r="Q36" s="51"/>
      <c r="R36" s="12">
        <f>+IF(H36=0,"",'Ark1'!X138)</f>
        <v>2.1913402262814636</v>
      </c>
      <c r="S36" s="51"/>
      <c r="T36" s="12">
        <f>+IF(H36=0,"",'Ark1'!Y138)</f>
        <v>4.3826804525629273</v>
      </c>
      <c r="U36" s="8"/>
      <c r="V36" s="267">
        <f>+IF(J36=0,"",'Ark1'!Z139)</f>
        <v>64.7143410209612</v>
      </c>
      <c r="W36" s="8"/>
      <c r="X36" s="51">
        <f>+IF(H36=0,"",'Ark1'!AB138)</f>
        <v>2.6694236620535152</v>
      </c>
      <c r="Y36" s="12">
        <f>+IF(H36=0,"",'Ark1'!AC138)</f>
        <v>-26.047399770367797</v>
      </c>
      <c r="Z36" s="15">
        <f>+IF(H36=0,"",'Ark1'!AD138)</f>
        <v>8.1889839864694505</v>
      </c>
      <c r="AA36" s="15"/>
      <c r="AB36" s="12">
        <f>+IF(H36=0,"",'Ark1'!V138)</f>
        <v>91.688546893167654</v>
      </c>
      <c r="AC36" s="51">
        <f>+IF(H36=0,"",'Ark1'!T138)</f>
        <v>16.082366127630543</v>
      </c>
      <c r="AD36" s="15">
        <f>+IF(H36=0,"",H36/E36)</f>
        <v>110.02770330652368</v>
      </c>
      <c r="AE36" s="310"/>
      <c r="AF36" s="28"/>
      <c r="AI36" s="37"/>
      <c r="AR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ht="15.6">
      <c r="A37" s="28"/>
      <c r="B37" s="3">
        <f>+'Ark1'!D139</f>
        <v>2</v>
      </c>
      <c r="C37" s="3" t="s">
        <v>491</v>
      </c>
      <c r="D37" s="3">
        <f>+'Ark1'!C139</f>
        <v>2021</v>
      </c>
      <c r="E37" s="310">
        <f>+'Ark1'!Q139</f>
        <v>1094</v>
      </c>
      <c r="F37" s="15"/>
      <c r="G37" s="15"/>
      <c r="H37" s="310">
        <f>+'Ark1'!R139</f>
        <v>108486</v>
      </c>
      <c r="I37" s="310"/>
      <c r="J37" s="310">
        <f>+IF(H37=0,"",'Ark1'!S139)</f>
        <v>108281</v>
      </c>
      <c r="K37" s="51">
        <f>+IF(H37=0,"",'Ark1'!AE139)</f>
        <v>7.2662039416620896</v>
      </c>
      <c r="L37" s="51" t="str">
        <f>+IF(I37=0,"",'Ark1'!AF139)</f>
        <v/>
      </c>
      <c r="M37" s="98"/>
      <c r="N37" s="12">
        <f>+IF(H37=0,"",'Ark1'!U139)</f>
        <v>60.814381101024175</v>
      </c>
      <c r="O37" s="12"/>
      <c r="P37" s="12">
        <f>+IF(H37=0,"",'Ark1'!W139)</f>
        <v>84.725967713634105</v>
      </c>
      <c r="Q37" s="51"/>
      <c r="R37" s="12">
        <f>+IF(H37=0,"",'Ark1'!X139)</f>
        <v>1.7181940526888262</v>
      </c>
      <c r="S37" s="51"/>
      <c r="T37" s="12">
        <f>+IF(H37=0,"",'Ark1'!Y139)</f>
        <v>3.4363881053776524</v>
      </c>
      <c r="U37" s="8"/>
      <c r="V37" s="267">
        <f>+IF(J37=0,"",'Ark1'!Z140)</f>
        <v>65.240529521598361</v>
      </c>
      <c r="W37" s="8"/>
      <c r="X37" s="51">
        <f>+IF(H37=0,"",'Ark1'!AB139)</f>
        <v>2.6788742910988219</v>
      </c>
      <c r="Y37" s="12">
        <f>+IF(H37=0,"",'Ark1'!AC139)</f>
        <v>-27.305976642962843</v>
      </c>
      <c r="Z37" s="15">
        <f>+IF(H37=0,"",'Ark1'!AD139)</f>
        <v>7.2155856170444093</v>
      </c>
      <c r="AA37" s="15"/>
      <c r="AB37" s="12">
        <f>+IF(H37=0,"",'Ark1'!V139)</f>
        <v>91.85808056108624</v>
      </c>
      <c r="AC37" s="51">
        <f>+IF(H37=0,"",'Ark1'!T139)</f>
        <v>16.07616650996442</v>
      </c>
      <c r="AD37" s="15">
        <f t="shared" ref="AD37:AD47" si="11">+IF(H37=0,"",H37/E37)</f>
        <v>99.164533820840944</v>
      </c>
      <c r="AE37" s="310"/>
      <c r="AF37" s="28"/>
      <c r="AI37" s="37"/>
      <c r="AR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 ht="15.6">
      <c r="A38" s="28"/>
      <c r="B38" s="3">
        <f>+'Ark1'!D140</f>
        <v>3</v>
      </c>
      <c r="C38" s="3" t="s">
        <v>492</v>
      </c>
      <c r="D38" s="3">
        <f>+'Ark1'!C140</f>
        <v>2021</v>
      </c>
      <c r="E38" s="310">
        <f>+'Ark1'!Q140</f>
        <v>1201</v>
      </c>
      <c r="F38" s="15"/>
      <c r="G38" s="15"/>
      <c r="H38" s="310">
        <f>+'Ark1'!R140</f>
        <v>142997</v>
      </c>
      <c r="I38" s="310"/>
      <c r="J38" s="310">
        <f>+IF(H38=0,"",'Ark1'!S140)</f>
        <v>142797</v>
      </c>
      <c r="K38" s="51">
        <f>+IF(H38=0,"",'Ark1'!AE140)</f>
        <v>9.5563148727000353</v>
      </c>
      <c r="L38" s="51" t="str">
        <f>+IF(I38=0,"",'Ark1'!AF140)</f>
        <v/>
      </c>
      <c r="M38" s="98"/>
      <c r="N38" s="12">
        <f>+IF(H38=0,"",'Ark1'!U140)</f>
        <v>60.803203148525547</v>
      </c>
      <c r="O38" s="12"/>
      <c r="P38" s="12">
        <f>+IF(H38=0,"",'Ark1'!W140)</f>
        <v>84.495305433587262</v>
      </c>
      <c r="Q38" s="51"/>
      <c r="R38" s="12">
        <f>+IF(H38=0,"",'Ark1'!X140)</f>
        <v>1.5797534214004489</v>
      </c>
      <c r="S38" s="51"/>
      <c r="T38" s="12">
        <f>+IF(H38=0,"",'Ark1'!Y140)</f>
        <v>3.1595068428008979</v>
      </c>
      <c r="U38" s="8"/>
      <c r="V38" s="267">
        <f>+IF(J38=0,"",'Ark1'!Z141)</f>
        <v>65.834078653587028</v>
      </c>
      <c r="W38" s="8"/>
      <c r="X38" s="51">
        <f>+IF(H38=0,"",'Ark1'!AB140)</f>
        <v>2.6611017642912325</v>
      </c>
      <c r="Y38" s="12">
        <f>+IF(H38=0,"",'Ark1'!AC140)</f>
        <v>-26.582676035307159</v>
      </c>
      <c r="Z38" s="15">
        <f>+IF(H38=0,"",'Ark1'!AD140)</f>
        <v>9.5109700466465679</v>
      </c>
      <c r="AA38" s="15"/>
      <c r="AB38" s="12">
        <f>+IF(H38=0,"",'Ark1'!V140)</f>
        <v>91.590198682745694</v>
      </c>
      <c r="AC38" s="51">
        <f>+IF(H38=0,"",'Ark1'!T140)</f>
        <v>16.080610082729002</v>
      </c>
      <c r="AD38" s="15">
        <f t="shared" si="11"/>
        <v>119.06494587843464</v>
      </c>
      <c r="AE38" s="310"/>
      <c r="AF38" s="28"/>
      <c r="AI38" s="37"/>
      <c r="AR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</row>
    <row r="39" spans="1:59" ht="15.6">
      <c r="A39" s="28"/>
      <c r="B39" s="3">
        <f>+'Ark1'!D141</f>
        <v>4</v>
      </c>
      <c r="C39" s="3" t="s">
        <v>493</v>
      </c>
      <c r="D39" s="3">
        <f>+'Ark1'!C141</f>
        <v>2021</v>
      </c>
      <c r="E39" s="310">
        <f>+'Ark1'!Q141</f>
        <v>1103</v>
      </c>
      <c r="F39" s="15"/>
      <c r="G39" s="15"/>
      <c r="H39" s="310">
        <f>+'Ark1'!R141</f>
        <v>117935.88</v>
      </c>
      <c r="I39" s="310"/>
      <c r="J39" s="310">
        <f>+IF(H39=0,"",'Ark1'!S141)</f>
        <v>117784.88</v>
      </c>
      <c r="K39" s="51">
        <f>+IF(H39=0,"",'Ark1'!AE141)</f>
        <v>7.9207704163098605</v>
      </c>
      <c r="L39" s="51" t="str">
        <f>+IF(I39=0,"",'Ark1'!AF141)</f>
        <v/>
      </c>
      <c r="M39" s="98"/>
      <c r="N39" s="12">
        <f>+IF(H39=0,"",'Ark1'!U141)</f>
        <v>60.590677513106918</v>
      </c>
      <c r="O39" s="12"/>
      <c r="P39" s="12">
        <f>+IF(H39=0,"",'Ark1'!W141)</f>
        <v>84.906139395820304</v>
      </c>
      <c r="Q39" s="51"/>
      <c r="R39" s="12">
        <f>+IF(H39=0,"",'Ark1'!X141)</f>
        <v>1.7306014081550076</v>
      </c>
      <c r="S39" s="51"/>
      <c r="T39" s="12">
        <f>+IF(H39=0,"",'Ark1'!Y141)</f>
        <v>3.4612028163100153</v>
      </c>
      <c r="U39" s="8"/>
      <c r="V39" s="267">
        <f>+IF(J39=0,"",'Ark1'!Z142)</f>
        <v>64.311724363161318</v>
      </c>
      <c r="W39" s="8"/>
      <c r="X39" s="51">
        <f>+IF(H39=0,"",'Ark1'!AB141)</f>
        <v>2.7253386381988496</v>
      </c>
      <c r="Y39" s="12">
        <f>+IF(H39=0,"",'Ark1'!AC141)</f>
        <v>-27.453792500770238</v>
      </c>
      <c r="Z39" s="15">
        <f>+IF(H39=0,"",'Ark1'!AD141)</f>
        <v>7.8441129681385187</v>
      </c>
      <c r="AA39" s="15"/>
      <c r="AB39" s="12">
        <f>+IF(H39=0,"",'Ark1'!V141)</f>
        <v>92.003041609426475</v>
      </c>
      <c r="AC39" s="51">
        <f>+IF(H39=0,"",'Ark1'!T141)</f>
        <v>15.976053767521805</v>
      </c>
      <c r="AD39" s="15">
        <f t="shared" si="11"/>
        <v>106.92282864913872</v>
      </c>
      <c r="AE39" s="310"/>
      <c r="AF39" s="28"/>
      <c r="AI39" s="37"/>
      <c r="AR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</row>
    <row r="40" spans="1:59" ht="15.6">
      <c r="A40" s="28"/>
      <c r="B40" s="3">
        <f>+'Ark1'!D142</f>
        <v>5</v>
      </c>
      <c r="C40" s="3" t="s">
        <v>377</v>
      </c>
      <c r="D40" s="3">
        <f>+'Ark1'!C142</f>
        <v>2021</v>
      </c>
      <c r="E40" s="310">
        <f>+'Ark1'!Q142</f>
        <v>1063</v>
      </c>
      <c r="F40" s="15"/>
      <c r="G40" s="15"/>
      <c r="H40" s="310">
        <f>+'Ark1'!R142</f>
        <v>122480</v>
      </c>
      <c r="I40" s="310"/>
      <c r="J40" s="310">
        <f>+IF(H40=0,"",'Ark1'!S142)</f>
        <v>122189</v>
      </c>
      <c r="K40" s="51">
        <f>+IF(H40=0,"",'Ark1'!AE142)</f>
        <v>8.2022104456696905</v>
      </c>
      <c r="L40" s="51" t="str">
        <f>+IF(I40=0,"",'Ark1'!AF142)</f>
        <v/>
      </c>
      <c r="M40" s="98"/>
      <c r="N40" s="12">
        <f>+IF(H40=0,"",'Ark1'!U142)</f>
        <v>60.738937220208015</v>
      </c>
      <c r="O40" s="12"/>
      <c r="P40" s="12">
        <f>+IF(H40=0,"",'Ark1'!W142)</f>
        <v>84.753962140617858</v>
      </c>
      <c r="Q40" s="51"/>
      <c r="R40" s="12">
        <f>+IF(H40=0,"",'Ark1'!X142)</f>
        <v>1.656596995427825</v>
      </c>
      <c r="S40" s="51"/>
      <c r="T40" s="12">
        <f>+IF(H40=0,"",'Ark1'!Y142)</f>
        <v>3.31319399085565</v>
      </c>
      <c r="U40" s="8"/>
      <c r="V40" s="267">
        <f>+IF(J40=0,"",'Ark1'!Z143)</f>
        <v>67.316987189265021</v>
      </c>
      <c r="W40" s="8"/>
      <c r="X40" s="51">
        <f>+IF(H40=0,"",'Ark1'!AB142)</f>
        <v>2.6793053119141659</v>
      </c>
      <c r="Y40" s="12">
        <f>+IF(H40=0,"",'Ark1'!AC142)</f>
        <v>-26.723725105689287</v>
      </c>
      <c r="Z40" s="15">
        <f>+IF(H40=0,"",'Ark1'!AD142)</f>
        <v>8.1463500025404141</v>
      </c>
      <c r="AA40" s="15"/>
      <c r="AB40" s="12">
        <f>+IF(H40=0,"",'Ark1'!V142)</f>
        <v>91.905236286215967</v>
      </c>
      <c r="AC40" s="51">
        <f>+IF(H40=0,"",'Ark1'!T142)</f>
        <v>16.033915741345531</v>
      </c>
      <c r="AD40" s="15">
        <f t="shared" si="11"/>
        <v>115.22107243650046</v>
      </c>
      <c r="AE40" s="310"/>
      <c r="AF40" s="28"/>
      <c r="AI40" s="37"/>
      <c r="AR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ht="15.6">
      <c r="A41" s="28"/>
      <c r="B41" s="3">
        <f>+'Ark1'!D143</f>
        <v>6</v>
      </c>
      <c r="C41" s="3" t="s">
        <v>494</v>
      </c>
      <c r="D41" s="3">
        <f>+'Ark1'!C143</f>
        <v>2021</v>
      </c>
      <c r="E41" s="310">
        <f>+'Ark1'!Q143</f>
        <v>1130</v>
      </c>
      <c r="F41" s="15"/>
      <c r="G41" s="15"/>
      <c r="H41" s="310">
        <f>+'Ark1'!R143</f>
        <v>129806.76</v>
      </c>
      <c r="I41" s="310"/>
      <c r="J41" s="310">
        <f>+IF(H41=0,"",'Ark1'!S143)</f>
        <v>129491.76</v>
      </c>
      <c r="K41" s="51">
        <f>+IF(H41=0,"",'Ark1'!AE143)</f>
        <v>8.6218437721531256</v>
      </c>
      <c r="L41" s="51" t="str">
        <f>+IF(I41=0,"",'Ark1'!AF143)</f>
        <v/>
      </c>
      <c r="M41" s="98"/>
      <c r="N41" s="12">
        <f>+IF(H41=0,"",'Ark1'!U143)</f>
        <v>60.551872953151602</v>
      </c>
      <c r="O41" s="12"/>
      <c r="P41" s="12">
        <f>+IF(H41=0,"",'Ark1'!W143)</f>
        <v>84.065776386080316</v>
      </c>
      <c r="Q41" s="51"/>
      <c r="R41" s="12">
        <f>+IF(H41=0,"",'Ark1'!X143)</f>
        <v>1.916695247612682</v>
      </c>
      <c r="S41" s="51"/>
      <c r="T41" s="12">
        <f>+IF(H41=0,"",'Ark1'!Y143)</f>
        <v>3.8333904952253639</v>
      </c>
      <c r="U41" s="8"/>
      <c r="V41" s="267">
        <f>+IF(J41=0,"",'Ark1'!Z144)</f>
        <v>66.219130319830114</v>
      </c>
      <c r="W41" s="8"/>
      <c r="X41" s="51">
        <f>+IF(H41=0,"",'Ark1'!AB143)</f>
        <v>2.7583149625886194</v>
      </c>
      <c r="Y41" s="12">
        <f>+IF(H41=0,"",'Ark1'!AC143)</f>
        <v>-27.457862848580035</v>
      </c>
      <c r="Z41" s="15">
        <f>+IF(H41=0,"",'Ark1'!AD143)</f>
        <v>8.6336650853671006</v>
      </c>
      <c r="AA41" s="15"/>
      <c r="AB41" s="12">
        <f>+IF(H41=0,"",'Ark1'!V143)</f>
        <v>91.157722483604005</v>
      </c>
      <c r="AC41" s="51">
        <f>+IF(H41=0,"",'Ark1'!T143)</f>
        <v>15.939087301770725</v>
      </c>
      <c r="AD41" s="15">
        <f t="shared" si="11"/>
        <v>114.87323893805309</v>
      </c>
      <c r="AE41" s="310"/>
      <c r="AF41" s="28"/>
      <c r="AI41" s="37"/>
      <c r="AR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</row>
    <row r="42" spans="1:59" ht="15.6">
      <c r="A42" s="28"/>
      <c r="B42" s="3">
        <f>+'Ark1'!D144</f>
        <v>7</v>
      </c>
      <c r="C42" s="3" t="s">
        <v>495</v>
      </c>
      <c r="D42" s="3">
        <f>+'Ark1'!C144</f>
        <v>2021</v>
      </c>
      <c r="E42" s="310">
        <f>+'Ark1'!Q144</f>
        <v>1105</v>
      </c>
      <c r="F42" s="15"/>
      <c r="G42" s="15"/>
      <c r="H42" s="310">
        <f>+'Ark1'!R144</f>
        <v>121033</v>
      </c>
      <c r="I42" s="310"/>
      <c r="J42" s="310">
        <f>+IF(H42=0,"",'Ark1'!S144)</f>
        <v>120647</v>
      </c>
      <c r="K42" s="51">
        <f>+IF(H42=0,"",'Ark1'!AE144)</f>
        <v>7.9740787789004015</v>
      </c>
      <c r="L42" s="51" t="str">
        <f>+IF(I42=0,"",'Ark1'!AF144)</f>
        <v/>
      </c>
      <c r="M42" s="98"/>
      <c r="N42" s="12">
        <f>+IF(H42=0,"",'Ark1'!U144)</f>
        <v>60.696643928154046</v>
      </c>
      <c r="O42" s="12"/>
      <c r="P42" s="12">
        <f>+IF(H42=0,"",'Ark1'!W144)</f>
        <v>83.449782174443129</v>
      </c>
      <c r="Q42" s="51"/>
      <c r="R42" s="12">
        <f>+IF(H42=0,"",'Ark1'!X144)</f>
        <v>1.7780274801087308</v>
      </c>
      <c r="S42" s="51"/>
      <c r="T42" s="12">
        <f>+IF(H42=0,"",'Ark1'!Y144)</f>
        <v>3.5560549602174616</v>
      </c>
      <c r="U42" s="8"/>
      <c r="V42" s="267">
        <f>+IF(J42=0,"",'Ark1'!Z145)</f>
        <v>63.099915976653591</v>
      </c>
      <c r="W42" s="8"/>
      <c r="X42" s="51">
        <f>+IF(H42=0,"",'Ark1'!AB144)</f>
        <v>2.5362482265450881</v>
      </c>
      <c r="Y42" s="12">
        <f>+IF(H42=0,"",'Ark1'!AC144)</f>
        <v>-32.241381751566124</v>
      </c>
      <c r="Z42" s="15">
        <f>+IF(H42=0,"",'Ark1'!AD144)</f>
        <v>8.0501076082419463</v>
      </c>
      <c r="AA42" s="15"/>
      <c r="AB42" s="12">
        <f>+IF(H42=0,"",'Ark1'!V144)</f>
        <v>90.520462079585627</v>
      </c>
      <c r="AC42" s="51">
        <f>+IF(H42=0,"",'Ark1'!T144)</f>
        <v>16.029735691918734</v>
      </c>
      <c r="AD42" s="15">
        <f t="shared" si="11"/>
        <v>109.53212669683258</v>
      </c>
      <c r="AE42" s="310"/>
      <c r="AF42" s="28"/>
      <c r="AI42" s="37"/>
      <c r="AR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</row>
    <row r="43" spans="1:59" ht="15.6">
      <c r="A43" s="28"/>
      <c r="B43" s="3">
        <f>+'Ark1'!D145</f>
        <v>8</v>
      </c>
      <c r="C43" s="3" t="s">
        <v>496</v>
      </c>
      <c r="D43" s="3">
        <f>+'Ark1'!C145</f>
        <v>2021</v>
      </c>
      <c r="E43" s="310">
        <f>+'Ark1'!Q145</f>
        <v>1172</v>
      </c>
      <c r="F43" s="15"/>
      <c r="G43" s="15"/>
      <c r="H43" s="310">
        <f>+'Ark1'!R145</f>
        <v>129237.89</v>
      </c>
      <c r="I43" s="310"/>
      <c r="J43" s="310">
        <f>+IF(H43=0,"",'Ark1'!S145)</f>
        <v>128601.89</v>
      </c>
      <c r="K43" s="51">
        <f>+IF(H43=0,"",'Ark1'!AE145)</f>
        <v>8.5377973305281891</v>
      </c>
      <c r="L43" s="51" t="str">
        <f>+IF(I43=0,"",'Ark1'!AF145)</f>
        <v/>
      </c>
      <c r="M43" s="98"/>
      <c r="N43" s="12">
        <f>+IF(H43=0,"",'Ark1'!U145)</f>
        <v>60.74017232561669</v>
      </c>
      <c r="O43" s="12"/>
      <c r="P43" s="12">
        <f>+IF(H43=0,"",'Ark1'!W145)</f>
        <v>83.822325006265942</v>
      </c>
      <c r="Q43" s="51"/>
      <c r="R43" s="12">
        <f>+IF(H43=0,"",'Ark1'!X145)</f>
        <v>1.5250945369039997</v>
      </c>
      <c r="S43" s="51"/>
      <c r="T43" s="12">
        <f>+IF(H43=0,"",'Ark1'!Y145)</f>
        <v>3.0501890738079993</v>
      </c>
      <c r="U43" s="8"/>
      <c r="V43" s="267">
        <f>+IF(J43=0,"",'Ark1'!Z146)</f>
        <v>60.824948293256085</v>
      </c>
      <c r="W43" s="8"/>
      <c r="X43" s="51">
        <f>+IF(H43=0,"",'Ark1'!AB145)</f>
        <v>2.4591113674649661</v>
      </c>
      <c r="Y43" s="12">
        <f>+IF(H43=0,"",'Ark1'!AC145)</f>
        <v>-33.840517092499702</v>
      </c>
      <c r="Z43" s="15">
        <f>+IF(H43=0,"",'Ark1'!AD145)</f>
        <v>8.5958285885844017</v>
      </c>
      <c r="AA43" s="15"/>
      <c r="AB43" s="12">
        <f>+IF(H43=0,"",'Ark1'!V145)</f>
        <v>90.963712440604723</v>
      </c>
      <c r="AC43" s="51">
        <f>+IF(H43=0,"",'Ark1'!T145)</f>
        <v>16.038857721988499</v>
      </c>
      <c r="AD43" s="15">
        <f t="shared" si="11"/>
        <v>110.27123720136518</v>
      </c>
      <c r="AE43" s="310"/>
      <c r="AF43" s="28"/>
      <c r="AI43" s="37"/>
      <c r="AR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ht="15.6">
      <c r="A44" s="28"/>
      <c r="B44" s="3">
        <f>+'Ark1'!D146</f>
        <v>9</v>
      </c>
      <c r="C44" s="3" t="s">
        <v>497</v>
      </c>
      <c r="D44" s="3">
        <f>+'Ark1'!C146</f>
        <v>2021</v>
      </c>
      <c r="E44" s="310">
        <f>+'Ark1'!Q146</f>
        <v>1276</v>
      </c>
      <c r="F44" s="15"/>
      <c r="G44" s="15"/>
      <c r="H44" s="310">
        <f>+'Ark1'!R146</f>
        <v>124596.9</v>
      </c>
      <c r="I44" s="310"/>
      <c r="J44" s="310">
        <f>+IF(H44=0,"",'Ark1'!S146)</f>
        <v>123819.9</v>
      </c>
      <c r="K44" s="51">
        <f>+IF(H44=0,"",'Ark1'!AE146)</f>
        <v>8.2957365213901753</v>
      </c>
      <c r="L44" s="51" t="str">
        <f>+IF(I44=0,"",'Ark1'!AF146)</f>
        <v/>
      </c>
      <c r="M44" s="98"/>
      <c r="N44" s="12">
        <f>+IF(H44=0,"",'Ark1'!U146)</f>
        <v>60.72132427824608</v>
      </c>
      <c r="O44" s="12"/>
      <c r="P44" s="12">
        <f>+IF(H44=0,"",'Ark1'!W146)</f>
        <v>84.591302851964187</v>
      </c>
      <c r="Q44" s="51"/>
      <c r="R44" s="12">
        <f>+IF(H44=0,"",'Ark1'!X146)</f>
        <v>1.6011634318349819</v>
      </c>
      <c r="S44" s="51"/>
      <c r="T44" s="12">
        <f>+IF(H44=0,"",'Ark1'!Y146)</f>
        <v>3.2023268636699638</v>
      </c>
      <c r="U44" s="8"/>
      <c r="V44" s="267">
        <f>+IF(J44=0,"",'Ark1'!Z147)</f>
        <v>62.496826137880781</v>
      </c>
      <c r="W44" s="8"/>
      <c r="X44" s="51">
        <f>+IF(H44=0,"",'Ark1'!AB146)</f>
        <v>2.531939676927438</v>
      </c>
      <c r="Y44" s="12">
        <f>+IF(H44=0,"",'Ark1'!AC146)</f>
        <v>-35.439353767334602</v>
      </c>
      <c r="Z44" s="15">
        <f>+IF(H44=0,"",'Ark1'!AD146)</f>
        <v>8.2871485681868648</v>
      </c>
      <c r="AA44" s="15"/>
      <c r="AB44" s="12">
        <f>+IF(H44=0,"",'Ark1'!V146)</f>
        <v>91.837441889974599</v>
      </c>
      <c r="AC44" s="51">
        <f>+IF(H44=0,"",'Ark1'!T146)</f>
        <v>15.995884327780225</v>
      </c>
      <c r="AD44" s="15">
        <f t="shared" si="11"/>
        <v>97.646473354231972</v>
      </c>
      <c r="AE44" s="310"/>
      <c r="AF44" s="28"/>
      <c r="AI44" s="37"/>
      <c r="AR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ht="15.6">
      <c r="A45" s="28"/>
      <c r="B45" s="3">
        <f>+'Ark1'!D147</f>
        <v>10</v>
      </c>
      <c r="C45" s="3" t="s">
        <v>498</v>
      </c>
      <c r="D45" s="3">
        <f>+'Ark1'!C147</f>
        <v>2021</v>
      </c>
      <c r="E45" s="310">
        <f>+'Ark1'!Q147</f>
        <v>1273</v>
      </c>
      <c r="F45" s="15"/>
      <c r="G45" s="15"/>
      <c r="H45" s="310">
        <f>+'Ark1'!R147</f>
        <v>122091</v>
      </c>
      <c r="I45" s="310"/>
      <c r="J45" s="310">
        <f>+IF(H45=0,"",'Ark1'!S147)</f>
        <v>121406</v>
      </c>
      <c r="K45" s="51">
        <f>+IF(H45=0,"",'Ark1'!AE147)</f>
        <v>8.2022127583820819</v>
      </c>
      <c r="L45" s="51" t="str">
        <f>+IF(I45=0,"",'Ark1'!AF147)</f>
        <v/>
      </c>
      <c r="M45" s="98"/>
      <c r="N45" s="12">
        <f>+IF(H45=0,"",'Ark1'!U147)</f>
        <v>60.685987512973007</v>
      </c>
      <c r="O45" s="12"/>
      <c r="P45" s="12">
        <f>+IF(H45=0,"",'Ark1'!W147)</f>
        <v>85.300601288238454</v>
      </c>
      <c r="Q45" s="51"/>
      <c r="R45" s="12">
        <f>+IF(H45=0,"",'Ark1'!X147)</f>
        <v>1.7437812778992725</v>
      </c>
      <c r="S45" s="51"/>
      <c r="T45" s="12">
        <f>+IF(H45=0,"",'Ark1'!Y147)</f>
        <v>3.487562555798545</v>
      </c>
      <c r="U45" s="8"/>
      <c r="V45" s="267">
        <f>+IF(J45=0,"",'Ark1'!Z148)</f>
        <v>61.74315146260399</v>
      </c>
      <c r="W45" s="8"/>
      <c r="X45" s="51">
        <f>+IF(H45=0,"",'Ark1'!AB147)</f>
        <v>2.5228702057502832</v>
      </c>
      <c r="Y45" s="12">
        <f>+IF(H45=0,"",'Ark1'!AC147)</f>
        <v>-36.739698111654114</v>
      </c>
      <c r="Z45" s="15">
        <f>+IF(H45=0,"",'Ark1'!AD147)</f>
        <v>8.1204769608112493</v>
      </c>
      <c r="AA45" s="15"/>
      <c r="AB45" s="12">
        <f>+IF(H45=0,"",'Ark1'!V147)</f>
        <v>92.602614555721217</v>
      </c>
      <c r="AC45" s="51">
        <f>+IF(H45=0,"",'Ark1'!T147)</f>
        <v>15.994250190431718</v>
      </c>
      <c r="AD45" s="15">
        <f t="shared" si="11"/>
        <v>95.908091123330721</v>
      </c>
      <c r="AE45" s="310"/>
      <c r="AF45" s="28"/>
      <c r="AI45" s="37"/>
      <c r="AR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ht="15.6">
      <c r="A46" s="28"/>
      <c r="B46" s="3">
        <f>+'Ark1'!D148</f>
        <v>11</v>
      </c>
      <c r="C46" s="3" t="s">
        <v>499</v>
      </c>
      <c r="D46" s="3">
        <f>+'Ark1'!C148</f>
        <v>2021</v>
      </c>
      <c r="E46" s="310">
        <f>+'Ark1'!Q148</f>
        <v>1321</v>
      </c>
      <c r="F46" s="15"/>
      <c r="G46" s="15"/>
      <c r="H46" s="310">
        <f>+'Ark1'!R148</f>
        <v>145323</v>
      </c>
      <c r="I46" s="310"/>
      <c r="J46" s="310">
        <f>+IF(H46=0,"",'Ark1'!S148)</f>
        <v>143833</v>
      </c>
      <c r="K46" s="51">
        <f>+IF(H46=0,"",'Ark1'!AE148)</f>
        <v>9.6858389355160952</v>
      </c>
      <c r="L46" s="51" t="str">
        <f>+IF(I46=0,"",'Ark1'!AF148)</f>
        <v/>
      </c>
      <c r="M46" s="98"/>
      <c r="N46" s="12">
        <f>+IF(H46=0,"",'Ark1'!U148)</f>
        <v>60.633095325829245</v>
      </c>
      <c r="O46" s="12"/>
      <c r="P46" s="12">
        <f>+IF(H46=0,"",'Ark1'!W148)</f>
        <v>85.023683647006976</v>
      </c>
      <c r="Q46" s="51"/>
      <c r="R46" s="12">
        <f>+IF(H46=0,"",'Ark1'!X148)</f>
        <v>1.9542673905713479</v>
      </c>
      <c r="S46" s="51"/>
      <c r="T46" s="12">
        <f>+IF(H46=0,"",'Ark1'!Y148)</f>
        <v>3.9085347811426958</v>
      </c>
      <c r="U46" s="8"/>
      <c r="V46" s="267">
        <f>+IF(J46=0,"",'Ark1'!Z149)</f>
        <v>61.945062592901266</v>
      </c>
      <c r="W46" s="8"/>
      <c r="X46" s="51">
        <f>+IF(H46=0,"",'Ark1'!AB148)</f>
        <v>2.5375947125817304</v>
      </c>
      <c r="Y46" s="12">
        <f>+IF(H46=0,"",'Ark1'!AC148)</f>
        <v>-36.514838310505695</v>
      </c>
      <c r="Z46" s="15">
        <f>+IF(H46=0,"",'Ark1'!AD148)</f>
        <v>9.665676203618391</v>
      </c>
      <c r="AA46" s="15"/>
      <c r="AB46" s="12">
        <f>+IF(H46=0,"",'Ark1'!V148)</f>
        <v>92.40392050914258</v>
      </c>
      <c r="AC46" s="51">
        <f>+IF(H46=0,"",'Ark1'!T148)</f>
        <v>15.898013390860362</v>
      </c>
      <c r="AD46" s="15">
        <f t="shared" si="11"/>
        <v>110.00984102952309</v>
      </c>
      <c r="AE46" s="310"/>
      <c r="AF46" s="28"/>
      <c r="AI46" s="37"/>
      <c r="AR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ht="15.6">
      <c r="A47" s="28"/>
      <c r="B47" s="3">
        <f>+'Ark1'!D149</f>
        <v>12</v>
      </c>
      <c r="C47" s="3" t="s">
        <v>500</v>
      </c>
      <c r="D47" s="3">
        <f>+'Ark1'!C149</f>
        <v>2021</v>
      </c>
      <c r="E47" s="310">
        <f>+'Ark1'!Q149</f>
        <v>1125</v>
      </c>
      <c r="F47" s="15"/>
      <c r="G47" s="15"/>
      <c r="H47" s="310">
        <f>+'Ark1'!R149</f>
        <v>116387</v>
      </c>
      <c r="I47" s="310"/>
      <c r="J47" s="310">
        <f>+IF(H47=0,"",'Ark1'!S149)</f>
        <v>116002</v>
      </c>
      <c r="K47" s="51">
        <f>+IF(H47=0,"",'Ark1'!AE149)</f>
        <v>7.503913651609845</v>
      </c>
      <c r="L47" s="51" t="str">
        <f>+IF(I47=0,"",'Ark1'!AF149)</f>
        <v/>
      </c>
      <c r="M47" s="98"/>
      <c r="N47" s="12">
        <f>+IF(H47=0,"",'Ark1'!U149)</f>
        <v>60.788615713522191</v>
      </c>
      <c r="O47" s="12"/>
      <c r="P47" s="12">
        <f>+IF(H47=0,"",'Ark1'!W149)</f>
        <v>81.673950707746101</v>
      </c>
      <c r="Q47" s="51"/>
      <c r="R47" s="12">
        <f>+IF(H47=0,"",'Ark1'!X149)</f>
        <v>1.5689037435452404</v>
      </c>
      <c r="S47" s="51"/>
      <c r="T47" s="12">
        <f>+IF(H47=0,"",'Ark1'!Y149)</f>
        <v>3.1378074870904809</v>
      </c>
      <c r="U47" s="8"/>
      <c r="V47" s="267">
        <f>+IF(J47=0,"",'Ark1'!Z150)</f>
        <v>43.691622256604198</v>
      </c>
      <c r="W47" s="8"/>
      <c r="X47" s="51">
        <f>+IF(H47=0,"",'Ark1'!AB149)</f>
        <v>2.4354667167869968</v>
      </c>
      <c r="Y47" s="12">
        <f>+IF(H47=0,"",'Ark1'!AC149)</f>
        <v>-33.868242517090977</v>
      </c>
      <c r="Z47" s="15">
        <f>+IF(H47=0,"",'Ark1'!AD149)</f>
        <v>7.741094364350678</v>
      </c>
      <c r="AA47" s="15"/>
      <c r="AB47" s="12">
        <f>+IF(H47=0,"",'Ark1'!V149)</f>
        <v>88.582433190387334</v>
      </c>
      <c r="AC47" s="51">
        <f>+IF(H47=0,"",'Ark1'!T149)</f>
        <v>16.101970151305554</v>
      </c>
      <c r="AD47" s="15">
        <f t="shared" si="11"/>
        <v>103.45511111111111</v>
      </c>
      <c r="AE47" s="310"/>
      <c r="AF47" s="28"/>
      <c r="AI47" s="36"/>
      <c r="AR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ht="15.6">
      <c r="A48" s="28"/>
      <c r="B48" s="28"/>
      <c r="C48" s="28"/>
      <c r="D48" s="28"/>
      <c r="E48" s="295"/>
      <c r="F48" s="28"/>
      <c r="G48" s="28"/>
      <c r="H48" s="295"/>
      <c r="I48" s="295"/>
      <c r="J48" s="295"/>
      <c r="K48" s="28"/>
      <c r="L48" s="28"/>
      <c r="M48" s="9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95"/>
      <c r="AF48" s="28"/>
      <c r="AI48" s="37"/>
      <c r="AR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91" ht="15.6">
      <c r="A49" s="28"/>
      <c r="B49" s="89">
        <f>+'Ark1'!D150</f>
        <v>1</v>
      </c>
      <c r="C49" s="89" t="s">
        <v>490</v>
      </c>
      <c r="D49" s="89">
        <f>+'Ark1'!C150</f>
        <v>2020</v>
      </c>
      <c r="E49" s="363">
        <f>+'Ark1'!Q150</f>
        <v>1219</v>
      </c>
      <c r="F49" s="103"/>
      <c r="G49" s="103"/>
      <c r="H49" s="363">
        <f>+'Ark1'!R150</f>
        <v>139608</v>
      </c>
      <c r="I49" s="363"/>
      <c r="J49" s="363">
        <f>+IF(H49=0,"",'Ark1'!S150)</f>
        <v>139608</v>
      </c>
      <c r="K49" s="108">
        <f>+IF(H49=0,"",'Ark1'!AE150)</f>
        <v>9.2045003276623554</v>
      </c>
      <c r="L49" s="108" t="str">
        <f>+IF(I49=0,"",'Ark1'!AF150)</f>
        <v/>
      </c>
      <c r="M49" s="98"/>
      <c r="N49" s="90">
        <f>+IF(H49=0,"",'Ark1'!U150)</f>
        <v>60.870931465245555</v>
      </c>
      <c r="O49" s="90"/>
      <c r="P49" s="90">
        <f>+IF(H49=0,"",'Ark1'!W150)</f>
        <v>81.167101383873742</v>
      </c>
      <c r="Q49" s="108"/>
      <c r="R49" s="90">
        <f>+IF(H49=0,"",'Ark1'!X150)</f>
        <v>1.4354478253395224</v>
      </c>
      <c r="S49" s="108"/>
      <c r="T49" s="90">
        <f>+IF(H49=0,"",'Ark1'!Y150)</f>
        <v>2.8708956506790448</v>
      </c>
      <c r="U49" s="8"/>
      <c r="V49" s="90"/>
      <c r="W49" s="8"/>
      <c r="X49" s="108">
        <f>+IF(H49=0,"",'Ark1'!AB150)</f>
        <v>3.8133127000225593</v>
      </c>
      <c r="Y49" s="90">
        <f>+IF(H49=0,"",'Ark1'!AC150)</f>
        <v>-2.1784216609637186</v>
      </c>
      <c r="Z49" s="103">
        <f>+IF(H49=0,"",'Ark1'!AD150)</f>
        <v>9.248010513193039</v>
      </c>
      <c r="AA49" s="103"/>
      <c r="AB49" s="90">
        <f>+IF(H49=0,"",'Ark1'!V150)</f>
        <v>87.938354695423598</v>
      </c>
      <c r="AC49" s="108">
        <f>+IF(H49=0,"",'Ark1'!T150)</f>
        <v>16.084565354420949</v>
      </c>
      <c r="AD49" s="103">
        <f>+IF(H49=0,"",H49/E49)</f>
        <v>114.52666119770304</v>
      </c>
      <c r="AE49" s="363"/>
      <c r="AF49" s="28"/>
      <c r="AI49" s="36"/>
      <c r="AR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</row>
    <row r="50" spans="1:91" ht="15.6">
      <c r="A50" s="28"/>
      <c r="B50" s="89">
        <f>+'Ark1'!D151</f>
        <v>2</v>
      </c>
      <c r="C50" s="89" t="s">
        <v>491</v>
      </c>
      <c r="D50" s="89">
        <f>+'Ark1'!C151</f>
        <v>2020</v>
      </c>
      <c r="E50" s="363">
        <f>+'Ark1'!Q151</f>
        <v>1115</v>
      </c>
      <c r="F50" s="103"/>
      <c r="G50" s="103"/>
      <c r="H50" s="363">
        <f>+'Ark1'!R151</f>
        <v>112052</v>
      </c>
      <c r="I50" s="363"/>
      <c r="J50" s="363">
        <f>+IF(H50=0,"",'Ark1'!S151)</f>
        <v>112052</v>
      </c>
      <c r="K50" s="108">
        <f>+IF(H50=0,"",'Ark1'!AE151)</f>
        <v>7.2772150154481823</v>
      </c>
      <c r="L50" s="108" t="str">
        <f>+IF(I50=0,"",'Ark1'!AF151)</f>
        <v/>
      </c>
      <c r="M50" s="98"/>
      <c r="N50" s="90">
        <f>+IF(H50=0,"",'Ark1'!U151)</f>
        <v>60.809213579409558</v>
      </c>
      <c r="O50" s="90"/>
      <c r="P50" s="90">
        <f>+IF(H50=0,"",'Ark1'!W151)</f>
        <v>79.953175846929057</v>
      </c>
      <c r="Q50" s="108"/>
      <c r="R50" s="90">
        <f>+IF(H50=0,"",'Ark1'!X151)</f>
        <v>1.1119837218434299</v>
      </c>
      <c r="S50" s="108"/>
      <c r="T50" s="90">
        <f>+IF(H50=0,"",'Ark1'!Y151)</f>
        <v>2.2239674436868597</v>
      </c>
      <c r="U50" s="8"/>
      <c r="V50" s="90"/>
      <c r="W50" s="8"/>
      <c r="X50" s="108">
        <f>+IF(H50=0,"",'Ark1'!AB151)</f>
        <v>4.1406476264468752</v>
      </c>
      <c r="Y50" s="90">
        <f>+IF(H50=0,"",'Ark1'!AC151)</f>
        <v>0</v>
      </c>
      <c r="Z50" s="103">
        <f>+IF(H50=0,"",'Ark1'!AD151)</f>
        <v>7.4226267407620385</v>
      </c>
      <c r="AA50" s="103"/>
      <c r="AB50" s="90">
        <f>+IF(H50=0,"",'Ark1'!V151)</f>
        <v>86.623159097431554</v>
      </c>
      <c r="AC50" s="108">
        <f>+IF(H50=0,"",'Ark1'!T151)</f>
        <v>16.03557276978546</v>
      </c>
      <c r="AD50" s="103">
        <f t="shared" ref="AD50:AD60" si="12">+IF(H50=0,"",H50/E50)</f>
        <v>100.49506726457399</v>
      </c>
      <c r="AE50" s="363"/>
      <c r="AF50" s="28"/>
      <c r="AI50" s="36"/>
      <c r="AR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</row>
    <row r="51" spans="1:91" ht="15.6">
      <c r="A51" s="28"/>
      <c r="B51" s="89">
        <f>+'Ark1'!D152</f>
        <v>3</v>
      </c>
      <c r="C51" s="89" t="s">
        <v>492</v>
      </c>
      <c r="D51" s="89">
        <f>+'Ark1'!C152</f>
        <v>2020</v>
      </c>
      <c r="E51" s="363">
        <f>+'Ark1'!Q152</f>
        <v>1191</v>
      </c>
      <c r="F51" s="103"/>
      <c r="G51" s="103"/>
      <c r="H51" s="363">
        <f>+'Ark1'!R152</f>
        <v>136507</v>
      </c>
      <c r="I51" s="363"/>
      <c r="J51" s="363">
        <f>+IF(H51=0,"",'Ark1'!S152)</f>
        <v>136507</v>
      </c>
      <c r="K51" s="108">
        <f>+IF(H51=0,"",'Ark1'!AE152)</f>
        <v>8.911772043425314</v>
      </c>
      <c r="L51" s="108" t="str">
        <f>+IF(I51=0,"",'Ark1'!AF152)</f>
        <v/>
      </c>
      <c r="M51" s="98"/>
      <c r="N51" s="90">
        <f>+IF(H51=0,"",'Ark1'!U152)</f>
        <v>61.057572139157699</v>
      </c>
      <c r="O51" s="90"/>
      <c r="P51" s="90">
        <f>+IF(H51=0,"",'Ark1'!W152)</f>
        <v>80.370981414873143</v>
      </c>
      <c r="Q51" s="108"/>
      <c r="R51" s="90">
        <f>+IF(H51=0,"",'Ark1'!X152)</f>
        <v>1.591127194942384</v>
      </c>
      <c r="S51" s="108"/>
      <c r="T51" s="90">
        <f>+IF(H51=0,"",'Ark1'!Y152)</f>
        <v>3.1822543898847679</v>
      </c>
      <c r="U51" s="8"/>
      <c r="V51" s="90"/>
      <c r="W51" s="8"/>
      <c r="X51" s="108">
        <f>+IF(H51=0,"",'Ark1'!AB152)</f>
        <v>3.5321269719354391</v>
      </c>
      <c r="Y51" s="90">
        <f>+IF(H51=0,"",'Ark1'!AC152)</f>
        <v>-7.4308998597239988</v>
      </c>
      <c r="Z51" s="103">
        <f>+IF(H51=0,"",'Ark1'!AD152)</f>
        <v>9.0425919082319233</v>
      </c>
      <c r="AA51" s="103"/>
      <c r="AB51" s="90">
        <f>+IF(H51=0,"",'Ark1'!V152)</f>
        <v>87.075819517739248</v>
      </c>
      <c r="AC51" s="108">
        <f>+IF(H51=0,"",'Ark1'!T152)</f>
        <v>16.162423905001209</v>
      </c>
      <c r="AD51" s="103">
        <f t="shared" si="12"/>
        <v>114.61544920235096</v>
      </c>
      <c r="AE51" s="363"/>
      <c r="AF51" s="28"/>
      <c r="AR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</row>
    <row r="52" spans="1:91" ht="15.6">
      <c r="A52" s="28"/>
      <c r="B52" s="89">
        <f>+'Ark1'!D153</f>
        <v>4</v>
      </c>
      <c r="C52" s="89" t="s">
        <v>493</v>
      </c>
      <c r="D52" s="89">
        <f>+'Ark1'!C153</f>
        <v>2020</v>
      </c>
      <c r="E52" s="363">
        <f>+'Ark1'!Q153</f>
        <v>1143</v>
      </c>
      <c r="F52" s="103"/>
      <c r="G52" s="103"/>
      <c r="H52" s="363">
        <f>+'Ark1'!R153</f>
        <v>118261</v>
      </c>
      <c r="I52" s="363"/>
      <c r="J52" s="363">
        <f>+IF(H52=0,"",'Ark1'!S153)</f>
        <v>118261</v>
      </c>
      <c r="K52" s="108">
        <f>+IF(H52=0,"",'Ark1'!AE153)</f>
        <v>7.7676214466885956</v>
      </c>
      <c r="L52" s="108" t="str">
        <f>+IF(I52=0,"",'Ark1'!AF153)</f>
        <v/>
      </c>
      <c r="M52" s="98"/>
      <c r="N52" s="90">
        <f>+IF(H52=0,"",'Ark1'!U153)</f>
        <v>60.860883976966207</v>
      </c>
      <c r="O52" s="90"/>
      <c r="P52" s="90">
        <f>+IF(H52=0,"",'Ark1'!W153)</f>
        <v>80.86053863911134</v>
      </c>
      <c r="Q52" s="108"/>
      <c r="R52" s="90">
        <f>+IF(H52=0,"",'Ark1'!X153)</f>
        <v>1.4366528272211463</v>
      </c>
      <c r="S52" s="108"/>
      <c r="T52" s="90">
        <f>+IF(H52=0,"",'Ark1'!Y153)</f>
        <v>2.8733056544422926</v>
      </c>
      <c r="U52" s="8"/>
      <c r="V52" s="90"/>
      <c r="W52" s="8"/>
      <c r="X52" s="108">
        <f>+IF(H52=0,"",'Ark1'!AB153)</f>
        <v>4.0123995660555876</v>
      </c>
      <c r="Y52" s="90">
        <f>+IF(H52=0,"",'Ark1'!AC153)</f>
        <v>-5.6387293702125009E-2</v>
      </c>
      <c r="Z52" s="103">
        <f>+IF(H52=0,"",'Ark1'!AD153)</f>
        <v>7.8339276495668013</v>
      </c>
      <c r="AA52" s="103"/>
      <c r="AB52" s="90">
        <f>+IF(H52=0,"",'Ark1'!V153)</f>
        <v>87.6062173771533</v>
      </c>
      <c r="AC52" s="108">
        <f>+IF(H52=0,"",'Ark1'!T153)</f>
        <v>16.127370815399839</v>
      </c>
      <c r="AD52" s="103">
        <f t="shared" si="12"/>
        <v>103.46544181977252</v>
      </c>
      <c r="AE52" s="363"/>
      <c r="AF52" s="28"/>
      <c r="AR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</row>
    <row r="53" spans="1:91" ht="15.6">
      <c r="A53" s="28"/>
      <c r="B53" s="89">
        <f>+'Ark1'!D154</f>
        <v>5</v>
      </c>
      <c r="C53" s="89" t="s">
        <v>377</v>
      </c>
      <c r="D53" s="89">
        <f>+'Ark1'!C154</f>
        <v>2020</v>
      </c>
      <c r="E53" s="363">
        <f>+'Ark1'!Q154</f>
        <v>1159</v>
      </c>
      <c r="F53" s="103"/>
      <c r="G53" s="103"/>
      <c r="H53" s="363">
        <f>+'Ark1'!R154</f>
        <v>121028</v>
      </c>
      <c r="I53" s="363"/>
      <c r="J53" s="363">
        <f>+IF(H53=0,"",'Ark1'!S154)</f>
        <v>121028</v>
      </c>
      <c r="K53" s="108">
        <f>+IF(H53=0,"",'Ark1'!AE154)</f>
        <v>8.0592498040331186</v>
      </c>
      <c r="L53" s="108" t="str">
        <f>+IF(I53=0,"",'Ark1'!AF154)</f>
        <v/>
      </c>
      <c r="M53" s="98"/>
      <c r="N53" s="90">
        <f>+IF(H53=0,"",'Ark1'!U154)</f>
        <v>60.842813233301378</v>
      </c>
      <c r="O53" s="90"/>
      <c r="P53" s="90">
        <f>+IF(H53=0,"",'Ark1'!W154)</f>
        <v>81.978295766268971</v>
      </c>
      <c r="Q53" s="108"/>
      <c r="R53" s="90">
        <f>+IF(H53=0,"",'Ark1'!X154)</f>
        <v>1.1815447665003145</v>
      </c>
      <c r="S53" s="108"/>
      <c r="T53" s="90">
        <f>+IF(H53=0,"",'Ark1'!Y154)</f>
        <v>2.363089533000629</v>
      </c>
      <c r="U53" s="8"/>
      <c r="V53" s="90"/>
      <c r="W53" s="8"/>
      <c r="X53" s="108">
        <f>+IF(H53=0,"",'Ark1'!AB154)</f>
        <v>3.481213276751236</v>
      </c>
      <c r="Y53" s="90">
        <f>+IF(H53=0,"",'Ark1'!AC154)</f>
        <v>-8.9740071025475938</v>
      </c>
      <c r="Z53" s="103">
        <f>+IF(H53=0,"",'Ark1'!AD154)</f>
        <v>8.0172211935614524</v>
      </c>
      <c r="AA53" s="103"/>
      <c r="AB53" s="90">
        <f>+IF(H53=0,"",'Ark1'!V154)</f>
        <v>88.817221848612974</v>
      </c>
      <c r="AC53" s="108">
        <f>+IF(H53=0,"",'Ark1'!T154)</f>
        <v>16.095696863535707</v>
      </c>
      <c r="AD53" s="103">
        <f t="shared" si="12"/>
        <v>104.42450388265746</v>
      </c>
      <c r="AE53" s="363"/>
      <c r="AF53" s="28"/>
      <c r="AR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</row>
    <row r="54" spans="1:91" ht="15.6">
      <c r="A54" s="28"/>
      <c r="B54" s="89">
        <f>+'Ark1'!D155</f>
        <v>6</v>
      </c>
      <c r="C54" s="89" t="s">
        <v>494</v>
      </c>
      <c r="D54" s="89">
        <f>+'Ark1'!C155</f>
        <v>2020</v>
      </c>
      <c r="E54" s="363">
        <f>+'Ark1'!Q155</f>
        <v>1174</v>
      </c>
      <c r="F54" s="103"/>
      <c r="G54" s="103"/>
      <c r="H54" s="363">
        <f>+'Ark1'!R155</f>
        <v>125947</v>
      </c>
      <c r="I54" s="363"/>
      <c r="J54" s="363">
        <f>+IF(H54=0,"",'Ark1'!S155)</f>
        <v>125947</v>
      </c>
      <c r="K54" s="108">
        <f>+IF(H54=0,"",'Ark1'!AE155)</f>
        <v>8.3452229413284247</v>
      </c>
      <c r="L54" s="108" t="str">
        <f>+IF(I54=0,"",'Ark1'!AF155)</f>
        <v/>
      </c>
      <c r="M54" s="98"/>
      <c r="N54" s="90">
        <f>+IF(H54=0,"",'Ark1'!U155)</f>
        <v>60.600697118629263</v>
      </c>
      <c r="O54" s="90"/>
      <c r="P54" s="90">
        <f>+IF(H54=0,"",'Ark1'!W155)</f>
        <v>81.571836645573271</v>
      </c>
      <c r="Q54" s="108"/>
      <c r="R54" s="90">
        <f>+IF(H54=0,"",'Ark1'!X155)</f>
        <v>1.4903094158654042</v>
      </c>
      <c r="S54" s="108"/>
      <c r="T54" s="90">
        <f>+IF(H54=0,"",'Ark1'!Y155)</f>
        <v>2.9806188317308084</v>
      </c>
      <c r="U54" s="8"/>
      <c r="V54" s="90"/>
      <c r="W54" s="8"/>
      <c r="X54" s="108">
        <f>+IF(H54=0,"",'Ark1'!AB155)</f>
        <v>4.1735855469751284</v>
      </c>
      <c r="Y54" s="90">
        <f>+IF(H54=0,"",'Ark1'!AC155)</f>
        <v>5.1340985559385004</v>
      </c>
      <c r="Z54" s="103">
        <f>+IF(H54=0,"",'Ark1'!AD155)</f>
        <v>8.3430690225855528</v>
      </c>
      <c r="AA54" s="103"/>
      <c r="AB54" s="90">
        <f>+IF(H54=0,"",'Ark1'!V155)</f>
        <v>88.376854437241263</v>
      </c>
      <c r="AC54" s="108">
        <f>+IF(H54=0,"",'Ark1'!T155)</f>
        <v>15.966462083257248</v>
      </c>
      <c r="AD54" s="103">
        <f t="shared" si="12"/>
        <v>107.28023850085179</v>
      </c>
      <c r="AE54" s="363"/>
      <c r="AF54" s="28"/>
      <c r="AG54" s="35"/>
      <c r="AH54" s="35"/>
      <c r="AJ54" s="35"/>
      <c r="AK54" s="35"/>
      <c r="AL54" s="4"/>
      <c r="AM54" s="2"/>
      <c r="AN54" s="2"/>
      <c r="AO54" s="2"/>
      <c r="AP54" s="2"/>
      <c r="AQ54" s="2"/>
      <c r="AR54" s="2"/>
      <c r="AS54" s="2"/>
      <c r="AT54" s="2"/>
      <c r="AU54" s="2"/>
      <c r="AV54"/>
      <c r="AW54" s="2"/>
      <c r="AX54"/>
      <c r="AY54"/>
      <c r="AZ54"/>
      <c r="BA54"/>
      <c r="BB54"/>
      <c r="BC54"/>
      <c r="BD54" s="4"/>
      <c r="BE54" s="2"/>
      <c r="BF54" s="2"/>
      <c r="BG54" s="2"/>
      <c r="BH54" s="2"/>
      <c r="BI54" s="2"/>
      <c r="BJ54" s="2"/>
      <c r="BK54" s="2"/>
      <c r="BL54" s="2"/>
      <c r="BM54" s="2"/>
      <c r="BO54" s="2"/>
      <c r="BV54" s="4"/>
      <c r="BW54" s="2"/>
      <c r="BX54" s="2"/>
      <c r="BY54" s="2"/>
      <c r="BZ54" s="2"/>
      <c r="CA54" s="2"/>
      <c r="CB54" s="2"/>
      <c r="CC54" s="2"/>
      <c r="CD54" s="2"/>
      <c r="CE54" s="2"/>
      <c r="CG54" s="2"/>
    </row>
    <row r="55" spans="1:91" ht="15.6">
      <c r="A55" s="28"/>
      <c r="B55" s="89">
        <f>+'Ark1'!D156</f>
        <v>7</v>
      </c>
      <c r="C55" s="89" t="s">
        <v>495</v>
      </c>
      <c r="D55" s="89">
        <f>+'Ark1'!C156</f>
        <v>2020</v>
      </c>
      <c r="E55" s="363">
        <f>+'Ark1'!Q156</f>
        <v>1132</v>
      </c>
      <c r="F55" s="103"/>
      <c r="G55" s="103"/>
      <c r="H55" s="363">
        <f>+'Ark1'!R156</f>
        <v>123760.77</v>
      </c>
      <c r="I55" s="363"/>
      <c r="J55" s="363">
        <f>+IF(H55=0,"",'Ark1'!S156)</f>
        <v>123760.77</v>
      </c>
      <c r="K55" s="108">
        <f>+IF(H55=0,"",'Ark1'!AE156)</f>
        <v>8.1959345025805863</v>
      </c>
      <c r="L55" s="108" t="str">
        <f>+IF(I55=0,"",'Ark1'!AF156)</f>
        <v/>
      </c>
      <c r="M55" s="98"/>
      <c r="N55" s="90">
        <f>+IF(H55=0,"",'Ark1'!U156)</f>
        <v>60.556255023300203</v>
      </c>
      <c r="O55" s="90"/>
      <c r="P55" s="90">
        <f>+IF(H55=0,"",'Ark1'!W156)</f>
        <v>81.527777097701403</v>
      </c>
      <c r="Q55" s="108"/>
      <c r="R55" s="90">
        <f>+IF(H55=0,"",'Ark1'!X156)</f>
        <v>1.5974367321728848</v>
      </c>
      <c r="S55" s="108"/>
      <c r="T55" s="90">
        <f>+IF(H55=0,"",'Ark1'!Y156)</f>
        <v>3.1948734643457697</v>
      </c>
      <c r="U55" s="8"/>
      <c r="V55" s="90"/>
      <c r="W55" s="8"/>
      <c r="X55" s="108">
        <f>+IF(H55=0,"",'Ark1'!AB156)</f>
        <v>4.3527581613647408</v>
      </c>
      <c r="Y55" s="90">
        <f>+IF(H55=0,"",'Ark1'!AC156)</f>
        <v>5.5210496903247748</v>
      </c>
      <c r="Z55" s="103">
        <f>+IF(H55=0,"",'Ark1'!AD156)</f>
        <v>8.1982472500205272</v>
      </c>
      <c r="AA55" s="103"/>
      <c r="AB55" s="90">
        <f>+IF(H55=0,"",'Ark1'!V156)</f>
        <v>88.329119282451387</v>
      </c>
      <c r="AC55" s="108">
        <f>+IF(H55=0,"",'Ark1'!T156)</f>
        <v>15.982860239153323</v>
      </c>
      <c r="AD55" s="103">
        <f t="shared" si="12"/>
        <v>109.32930212014135</v>
      </c>
      <c r="AE55" s="363"/>
      <c r="AF55" s="28"/>
      <c r="AG55" s="26"/>
      <c r="AH55" s="26"/>
      <c r="AJ55" s="26"/>
      <c r="AK55" s="26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</row>
    <row r="56" spans="1:91" s="2" customFormat="1" ht="15.6">
      <c r="A56" s="28"/>
      <c r="B56" s="89">
        <f>+'Ark1'!D157</f>
        <v>8</v>
      </c>
      <c r="C56" s="89" t="s">
        <v>496</v>
      </c>
      <c r="D56" s="89">
        <f>+'Ark1'!C157</f>
        <v>2020</v>
      </c>
      <c r="E56" s="363">
        <f>+'Ark1'!Q157</f>
        <v>1176</v>
      </c>
      <c r="F56" s="103"/>
      <c r="G56" s="103"/>
      <c r="H56" s="363">
        <f>+'Ark1'!R157</f>
        <v>123090</v>
      </c>
      <c r="I56" s="363"/>
      <c r="J56" s="363">
        <f>+IF(H56=0,"",'Ark1'!S157)</f>
        <v>123090</v>
      </c>
      <c r="K56" s="108">
        <f>+IF(H56=0,"",'Ark1'!AE157)</f>
        <v>8.1827823869565623</v>
      </c>
      <c r="L56" s="108" t="str">
        <f>+IF(I56=0,"",'Ark1'!AF157)</f>
        <v/>
      </c>
      <c r="M56" s="98"/>
      <c r="N56" s="90">
        <f>+IF(H56=0,"",'Ark1'!U157)</f>
        <v>60.723430010561387</v>
      </c>
      <c r="O56" s="90"/>
      <c r="P56" s="90">
        <f>+IF(H56=0,"",'Ark1'!W157)</f>
        <v>81.840515232756388</v>
      </c>
      <c r="Q56" s="108"/>
      <c r="R56" s="90">
        <f>+IF(H56=0,"",'Ark1'!X157)</f>
        <v>1.1357543261028515</v>
      </c>
      <c r="S56" s="108"/>
      <c r="T56" s="90">
        <f>+IF(H56=0,"",'Ark1'!Y157)</f>
        <v>2.2715086522057031</v>
      </c>
      <c r="U56" s="8"/>
      <c r="V56" s="90"/>
      <c r="W56" s="8"/>
      <c r="X56" s="108">
        <f>+IF(H56=0,"",'Ark1'!AB157)</f>
        <v>3.7356661117716441</v>
      </c>
      <c r="Y56" s="90">
        <f>+IF(H56=0,"",'Ark1'!AC157)</f>
        <v>-6.057013635657519</v>
      </c>
      <c r="Z56" s="103">
        <f>+IF(H56=0,"",'Ark1'!AD157)</f>
        <v>8.1538136358155064</v>
      </c>
      <c r="AA56" s="103"/>
      <c r="AB56" s="90">
        <f>+IF(H56=0,"",'Ark1'!V157)</f>
        <v>88.667947164416887</v>
      </c>
      <c r="AC56" s="108">
        <f>+IF(H56=0,"",'Ark1'!T157)</f>
        <v>16.023072548541723</v>
      </c>
      <c r="AD56" s="103">
        <f t="shared" si="12"/>
        <v>104.66836734693878</v>
      </c>
      <c r="AE56" s="363"/>
      <c r="AF56" s="28"/>
      <c r="AG56" s="36"/>
      <c r="AH56" s="36"/>
      <c r="AI56"/>
      <c r="AJ56" s="36"/>
      <c r="AK56" s="36"/>
      <c r="AL56" s="38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38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38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</row>
    <row r="57" spans="1:91" s="3" customFormat="1" ht="15.6">
      <c r="A57" s="28"/>
      <c r="B57" s="89">
        <f>+'Ark1'!D158</f>
        <v>9</v>
      </c>
      <c r="C57" s="89" t="s">
        <v>497</v>
      </c>
      <c r="D57" s="89">
        <f>+'Ark1'!C158</f>
        <v>2020</v>
      </c>
      <c r="E57" s="363">
        <f>+'Ark1'!Q158</f>
        <v>1326</v>
      </c>
      <c r="F57" s="103"/>
      <c r="G57" s="103"/>
      <c r="H57" s="363">
        <f>+'Ark1'!R158</f>
        <v>121694</v>
      </c>
      <c r="I57" s="363"/>
      <c r="J57" s="363">
        <f>+IF(H57=0,"",'Ark1'!S158)</f>
        <v>121694</v>
      </c>
      <c r="K57" s="108">
        <f>+IF(H57=0,"",'Ark1'!AE158)</f>
        <v>8.1045597641016105</v>
      </c>
      <c r="L57" s="108" t="str">
        <f>+IF(I57=0,"",'Ark1'!AF158)</f>
        <v/>
      </c>
      <c r="M57" s="98"/>
      <c r="N57" s="90">
        <f>+IF(H57=0,"",'Ark1'!U158)</f>
        <v>60.728400742846823</v>
      </c>
      <c r="O57" s="90"/>
      <c r="P57" s="90">
        <f>+IF(H57=0,"",'Ark1'!W158)</f>
        <v>81.988017979522198</v>
      </c>
      <c r="Q57" s="108"/>
      <c r="R57" s="90">
        <f>+IF(H57=0,"",'Ark1'!X158)</f>
        <v>1.3353164494551903</v>
      </c>
      <c r="S57" s="108"/>
      <c r="T57" s="90">
        <f>+IF(H57=0,"",'Ark1'!Y158)</f>
        <v>2.6706328989103807</v>
      </c>
      <c r="U57" s="8"/>
      <c r="V57" s="90"/>
      <c r="W57" s="8"/>
      <c r="X57" s="108">
        <f>+IF(H57=0,"",'Ark1'!AB158)</f>
        <v>3.5154539113100345</v>
      </c>
      <c r="Y57" s="90">
        <f>+IF(H57=0,"",'Ark1'!AC158)</f>
        <v>-9.551623593095087</v>
      </c>
      <c r="Z57" s="103">
        <f>+IF(H57=0,"",'Ark1'!AD158)</f>
        <v>8.0613388300993751</v>
      </c>
      <c r="AA57" s="103"/>
      <c r="AB57" s="90">
        <f>+IF(H57=0,"",'Ark1'!V158)</f>
        <v>88.82775512407639</v>
      </c>
      <c r="AC57" s="108">
        <f>+IF(H57=0,"",'Ark1'!T158)</f>
        <v>15.988183476588819</v>
      </c>
      <c r="AD57" s="103">
        <f t="shared" si="12"/>
        <v>91.775263951734544</v>
      </c>
      <c r="AE57" s="363"/>
      <c r="AF57" s="28"/>
      <c r="AG57" s="36"/>
      <c r="AH57" s="36"/>
      <c r="AI57"/>
      <c r="AJ57" s="36"/>
      <c r="AK57" s="36"/>
      <c r="AL57" s="31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31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31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</row>
    <row r="58" spans="1:91" s="2" customFormat="1" ht="15.6">
      <c r="A58" s="28"/>
      <c r="B58" s="89">
        <f>+'Ark1'!D159</f>
        <v>10</v>
      </c>
      <c r="C58" s="89" t="s">
        <v>498</v>
      </c>
      <c r="D58" s="89">
        <f>+'Ark1'!C159</f>
        <v>2020</v>
      </c>
      <c r="E58" s="363">
        <f>+'Ark1'!Q159</f>
        <v>1329</v>
      </c>
      <c r="F58" s="103"/>
      <c r="G58" s="103"/>
      <c r="H58" s="363">
        <f>+'Ark1'!R159</f>
        <v>126204.59</v>
      </c>
      <c r="I58" s="363"/>
      <c r="J58" s="363">
        <f>+IF(H58=0,"",'Ark1'!S159)</f>
        <v>126204.59</v>
      </c>
      <c r="K58" s="108">
        <f>+IF(H58=0,"",'Ark1'!AE159)</f>
        <v>8.5668211658388991</v>
      </c>
      <c r="L58" s="108" t="str">
        <f>+IF(I58=0,"",'Ark1'!AF159)</f>
        <v/>
      </c>
      <c r="M58" s="98"/>
      <c r="N58" s="90">
        <f>+IF(H58=0,"",'Ark1'!U159)</f>
        <v>60.670518718851689</v>
      </c>
      <c r="O58" s="90"/>
      <c r="P58" s="90">
        <f>+IF(H58=0,"",'Ark1'!W159)</f>
        <v>83.566973831934021</v>
      </c>
      <c r="Q58" s="108"/>
      <c r="R58" s="90">
        <f>+IF(H58=0,"",'Ark1'!X159)</f>
        <v>1.2091477813921032</v>
      </c>
      <c r="S58" s="108"/>
      <c r="T58" s="90">
        <f>+IF(H58=0,"",'Ark1'!Y159)</f>
        <v>2.4182955627842064</v>
      </c>
      <c r="U58" s="8"/>
      <c r="V58" s="90"/>
      <c r="W58" s="8"/>
      <c r="X58" s="108">
        <f>+IF(H58=0,"",'Ark1'!AB159)</f>
        <v>3.4927336033444552</v>
      </c>
      <c r="Y58" s="90">
        <f>+IF(H58=0,"",'Ark1'!AC159)</f>
        <v>-7.5303162620391904</v>
      </c>
      <c r="Z58" s="103">
        <f>+IF(H58=0,"",'Ark1'!AD159)</f>
        <v>8.3601324790357108</v>
      </c>
      <c r="AA58" s="103"/>
      <c r="AB58" s="90">
        <f>+IF(H58=0,"",'Ark1'!V159)</f>
        <v>90.538433187361306</v>
      </c>
      <c r="AC58" s="108">
        <f>+IF(H58=0,"",'Ark1'!T159)</f>
        <v>15.880230901269124</v>
      </c>
      <c r="AD58" s="103">
        <f t="shared" si="12"/>
        <v>94.962069224981192</v>
      </c>
      <c r="AE58" s="363"/>
      <c r="AF58" s="28"/>
      <c r="AG58" s="37"/>
      <c r="AH58" s="37"/>
      <c r="AI58"/>
      <c r="AJ58" s="37"/>
      <c r="AK58" s="37"/>
      <c r="AL58" s="4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4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4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</row>
    <row r="59" spans="1:91" s="3" customFormat="1" ht="15.6">
      <c r="A59" s="28"/>
      <c r="B59" s="89">
        <f>+'Ark1'!D160</f>
        <v>11</v>
      </c>
      <c r="C59" s="89" t="s">
        <v>499</v>
      </c>
      <c r="D59" s="89">
        <f>+'Ark1'!C160</f>
        <v>2020</v>
      </c>
      <c r="E59" s="363">
        <f>+'Ark1'!Q160</f>
        <v>1315</v>
      </c>
      <c r="F59" s="103"/>
      <c r="G59" s="103"/>
      <c r="H59" s="363">
        <f>+'Ark1'!R160</f>
        <v>135736</v>
      </c>
      <c r="I59" s="363"/>
      <c r="J59" s="363">
        <f>+IF(H59=0,"",'Ark1'!S160)</f>
        <v>135736</v>
      </c>
      <c r="K59" s="108">
        <f>+IF(H59=0,"",'Ark1'!AE160)</f>
        <v>9.1709773281467211</v>
      </c>
      <c r="L59" s="108" t="str">
        <f>+IF(I59=0,"",'Ark1'!AF160)</f>
        <v/>
      </c>
      <c r="M59" s="98"/>
      <c r="N59" s="90">
        <f>+IF(H59=0,"",'Ark1'!U160)</f>
        <v>60.782143278128146</v>
      </c>
      <c r="O59" s="90"/>
      <c r="P59" s="90">
        <f>+IF(H59=0,"",'Ark1'!W160)</f>
        <v>83.178425988684623</v>
      </c>
      <c r="Q59" s="108"/>
      <c r="R59" s="90">
        <f>+IF(H59=0,"",'Ark1'!X160)</f>
        <v>1.6200565804208165</v>
      </c>
      <c r="S59" s="108"/>
      <c r="T59" s="90">
        <f>+IF(H59=0,"",'Ark1'!Y160)</f>
        <v>3.2401131608416329</v>
      </c>
      <c r="U59" s="8"/>
      <c r="V59" s="90"/>
      <c r="W59" s="8"/>
      <c r="X59" s="108">
        <f>+IF(H59=0,"",'Ark1'!AB160)</f>
        <v>3.4370788788457625</v>
      </c>
      <c r="Y59" s="90">
        <f>+IF(H59=0,"",'Ark1'!AC160)</f>
        <v>-9.841310188262268</v>
      </c>
      <c r="Z59" s="103">
        <f>+IF(H59=0,"",'Ark1'!AD160)</f>
        <v>8.9915187884560392</v>
      </c>
      <c r="AA59" s="103"/>
      <c r="AB59" s="90">
        <f>+IF(H59=0,"",'Ark1'!V160)</f>
        <v>90.117471277013834</v>
      </c>
      <c r="AC59" s="108">
        <f>+IF(H59=0,"",'Ark1'!T160)</f>
        <v>15.995587021865978</v>
      </c>
      <c r="AD59" s="103">
        <f t="shared" si="12"/>
        <v>103.2212927756654</v>
      </c>
      <c r="AE59" s="363"/>
      <c r="AF59" s="28"/>
      <c r="AG59" s="36"/>
      <c r="AH59" s="36"/>
      <c r="AI59"/>
      <c r="AJ59" s="36"/>
      <c r="AK59" s="36"/>
      <c r="AL59" s="4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4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4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</row>
    <row r="60" spans="1:91" s="3" customFormat="1" ht="15.6">
      <c r="A60" s="28"/>
      <c r="B60" s="89">
        <f>+'Ark1'!D161</f>
        <v>12</v>
      </c>
      <c r="C60" s="89" t="s">
        <v>500</v>
      </c>
      <c r="D60" s="89">
        <f>+'Ark1'!C161</f>
        <v>2020</v>
      </c>
      <c r="E60" s="363">
        <f>+'Ark1'!Q161</f>
        <v>1185</v>
      </c>
      <c r="F60" s="103"/>
      <c r="G60" s="103"/>
      <c r="H60" s="363">
        <f>+'Ark1'!R161</f>
        <v>125712</v>
      </c>
      <c r="I60" s="363"/>
      <c r="J60" s="363">
        <f>+IF(H60=0,"",'Ark1'!S161)</f>
        <v>125712</v>
      </c>
      <c r="K60" s="108">
        <f>+IF(H60=0,"",'Ark1'!AE161)</f>
        <v>8.2133432737896257</v>
      </c>
      <c r="L60" s="108" t="str">
        <f>+IF(I60=0,"",'Ark1'!AF161)</f>
        <v/>
      </c>
      <c r="M60" s="98"/>
      <c r="N60" s="90">
        <f>+IF(H60=0,"",'Ark1'!U161)</f>
        <v>60.809055619193074</v>
      </c>
      <c r="O60" s="90"/>
      <c r="P60" s="90">
        <f>+IF(H60=0,"",'Ark1'!W161)</f>
        <v>80.432832585592877</v>
      </c>
      <c r="Q60" s="108"/>
      <c r="R60" s="90">
        <f>+IF(H60=0,"",'Ark1'!X161)</f>
        <v>1.3721840397098124</v>
      </c>
      <c r="S60" s="108"/>
      <c r="T60" s="90">
        <f>+IF(H60=0,"",'Ark1'!Y161)</f>
        <v>2.7443680794196248</v>
      </c>
      <c r="U60" s="8"/>
      <c r="V60" s="90"/>
      <c r="W60" s="8"/>
      <c r="X60" s="108">
        <f>+IF(H60=0,"",'Ark1'!AB161)</f>
        <v>3.3839966319618409</v>
      </c>
      <c r="Y60" s="90">
        <f>+IF(H60=0,"",'Ark1'!AC161)</f>
        <v>-10.485648682011085</v>
      </c>
      <c r="Z60" s="103">
        <f>+IF(H60=0,"",'Ark1'!AD161)</f>
        <v>8.3275019886720187</v>
      </c>
      <c r="AA60" s="103"/>
      <c r="AB60" s="90">
        <f>+IF(H60=0,"",'Ark1'!V161)</f>
        <v>87.142830536935804</v>
      </c>
      <c r="AC60" s="108">
        <f>+IF(H60=0,"",'Ark1'!T161)</f>
        <v>16.023935662466588</v>
      </c>
      <c r="AD60" s="103">
        <f t="shared" si="12"/>
        <v>106.08607594936709</v>
      </c>
      <c r="AE60" s="363"/>
      <c r="AF60" s="28"/>
      <c r="AG60" s="36"/>
      <c r="AH60" s="36"/>
      <c r="AI60"/>
      <c r="AJ60" s="36"/>
      <c r="AK60" s="36"/>
      <c r="AL60" s="4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4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4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</row>
    <row r="61" spans="1:91" s="3" customFormat="1" ht="15.6">
      <c r="A61" s="28"/>
      <c r="B61" s="28"/>
      <c r="C61" s="28"/>
      <c r="D61" s="28"/>
      <c r="E61" s="295"/>
      <c r="F61" s="28"/>
      <c r="G61" s="28"/>
      <c r="H61" s="295"/>
      <c r="I61" s="295"/>
      <c r="J61" s="295"/>
      <c r="K61" s="28"/>
      <c r="L61" s="28"/>
      <c r="M61" s="9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95"/>
      <c r="AF61" s="28"/>
      <c r="AG61" s="36"/>
      <c r="AH61" s="36"/>
      <c r="AI61"/>
      <c r="AJ61" s="36"/>
      <c r="AK61" s="36"/>
      <c r="AL61" s="31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31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31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</row>
    <row r="62" spans="1:91" s="3" customFormat="1" ht="15.6">
      <c r="A62" s="28"/>
      <c r="B62" s="3">
        <f>+'Ark1'!D162</f>
        <v>1</v>
      </c>
      <c r="C62" s="3" t="s">
        <v>490</v>
      </c>
      <c r="D62" s="3">
        <f>+'Ark1'!C162</f>
        <v>2019</v>
      </c>
      <c r="E62" s="310">
        <f>+'Ark1'!Q162</f>
        <v>1292</v>
      </c>
      <c r="F62" s="15"/>
      <c r="G62" s="15"/>
      <c r="H62" s="310">
        <f>+'Ark1'!R162</f>
        <v>142125</v>
      </c>
      <c r="I62" s="310"/>
      <c r="J62" s="310">
        <f>+IF(H62=0,"",'Ark1'!S162)</f>
        <v>139732</v>
      </c>
      <c r="K62" s="51">
        <f>+IF(H62=0,"",'Ark1'!AE162)</f>
        <v>9.1530792027050012</v>
      </c>
      <c r="L62" s="51" t="str">
        <f>+IF(I62=0,"",'Ark1'!AF162)</f>
        <v/>
      </c>
      <c r="M62" s="98"/>
      <c r="N62" s="12">
        <f>+IF(H62=0,"",'Ark1'!U162)</f>
        <v>60.335098617353196</v>
      </c>
      <c r="O62" s="12"/>
      <c r="P62" s="12">
        <f>+IF(H62=0,"",'Ark1'!W162)</f>
        <v>80.395603297741701</v>
      </c>
      <c r="Q62" s="51"/>
      <c r="R62" s="12">
        <f>+IF(H62=0,"",'Ark1'!X162)</f>
        <v>1.175021987686895</v>
      </c>
      <c r="S62" s="51"/>
      <c r="T62" s="12">
        <f>+IF(H62=0,"",'Ark1'!Y162)</f>
        <v>2.3500439753737901</v>
      </c>
      <c r="U62" s="8"/>
      <c r="V62" s="12"/>
      <c r="W62" s="8"/>
      <c r="X62" s="51">
        <f>+IF(H62=0,"",'Ark1'!AB162)</f>
        <v>2.6414758917949688</v>
      </c>
      <c r="Y62" s="12">
        <f>+IF(H62=0,"",'Ark1'!AC162)</f>
        <v>-22.038646784384451</v>
      </c>
      <c r="Z62" s="15">
        <f>+IF(H62=0,"",'Ark1'!AD162)</f>
        <v>9.1107287685563989</v>
      </c>
      <c r="AA62" s="15"/>
      <c r="AB62" s="12">
        <f>+IF(H62=0,"",'Ark1'!V162)</f>
        <v>87.564546947774588</v>
      </c>
      <c r="AC62" s="51">
        <f>+IF(H62=0,"",'Ark1'!T162)</f>
        <v>15.530765171503957</v>
      </c>
      <c r="AD62" s="15">
        <f>+IF(H62=0,"",H62/E62)</f>
        <v>110.00386996904025</v>
      </c>
      <c r="AE62" s="310"/>
      <c r="AF62" s="28"/>
      <c r="AG62" s="36"/>
      <c r="AH62" s="36"/>
      <c r="AI62"/>
      <c r="AJ62" s="36"/>
      <c r="AK62" s="36"/>
      <c r="AL62" s="31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4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4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</row>
    <row r="63" spans="1:91" ht="15.6">
      <c r="A63" s="28"/>
      <c r="B63" s="3">
        <f>+'Ark1'!D163</f>
        <v>2</v>
      </c>
      <c r="C63" s="3" t="s">
        <v>491</v>
      </c>
      <c r="D63" s="3">
        <f>+'Ark1'!C163</f>
        <v>2019</v>
      </c>
      <c r="E63" s="310">
        <f>+'Ark1'!Q163</f>
        <v>1224</v>
      </c>
      <c r="F63" s="15"/>
      <c r="G63" s="15"/>
      <c r="H63" s="310">
        <f>+'Ark1'!R163</f>
        <v>116680</v>
      </c>
      <c r="I63" s="310"/>
      <c r="J63" s="310">
        <f>+IF(H63=0,"",'Ark1'!S163)</f>
        <v>114357</v>
      </c>
      <c r="K63" s="51">
        <f>+IF(H63=0,"",'Ark1'!AE163)</f>
        <v>7.4356018618292579</v>
      </c>
      <c r="L63" s="51" t="str">
        <f>+IF(I63=0,"",'Ark1'!AF163)</f>
        <v/>
      </c>
      <c r="M63" s="98"/>
      <c r="N63" s="12">
        <f>+IF(H63=0,"",'Ark1'!U163)</f>
        <v>60.580497914425877</v>
      </c>
      <c r="O63" s="12"/>
      <c r="P63" s="12">
        <f>+IF(H63=0,"",'Ark1'!W163)</f>
        <v>79.802101314304139</v>
      </c>
      <c r="Q63" s="51"/>
      <c r="R63" s="12">
        <f>+IF(H63=0,"",'Ark1'!X163)</f>
        <v>1.4844017826534108</v>
      </c>
      <c r="S63" s="51"/>
      <c r="T63" s="12">
        <f>+IF(H63=0,"",'Ark1'!Y163)</f>
        <v>2.9688035653068217</v>
      </c>
      <c r="U63" s="8"/>
      <c r="V63" s="12"/>
      <c r="W63" s="8"/>
      <c r="X63" s="51">
        <f>+IF(H63=0,"",'Ark1'!AB163)</f>
        <v>2.6669829159094767</v>
      </c>
      <c r="Y63" s="12">
        <f>+IF(H63=0,"",'Ark1'!AC163)</f>
        <v>-23.523524003556055</v>
      </c>
      <c r="Z63" s="15">
        <f>+IF(H63=0,"",'Ark1'!AD163)</f>
        <v>7.4796118396845088</v>
      </c>
      <c r="AA63" s="15"/>
      <c r="AB63" s="12">
        <f>+IF(H63=0,"",'Ark1'!V163)</f>
        <v>87.050641084618661</v>
      </c>
      <c r="AC63" s="51">
        <f>+IF(H63=0,"",'Ark1'!T163)</f>
        <v>15.592132327733973</v>
      </c>
      <c r="AD63" s="15">
        <f t="shared" ref="AD63:AD73" si="13">+IF(H63=0,"",H63/E63)</f>
        <v>95.326797385620921</v>
      </c>
      <c r="AE63" s="310"/>
      <c r="AF63" s="28"/>
      <c r="AR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</row>
    <row r="64" spans="1:91" ht="15.6">
      <c r="A64" s="28"/>
      <c r="B64" s="3">
        <f>+'Ark1'!D164</f>
        <v>3</v>
      </c>
      <c r="C64" s="3" t="s">
        <v>492</v>
      </c>
      <c r="D64" s="3">
        <f>+'Ark1'!C164</f>
        <v>2019</v>
      </c>
      <c r="E64" s="310">
        <f>+'Ark1'!Q164</f>
        <v>1208</v>
      </c>
      <c r="F64" s="15"/>
      <c r="G64" s="15"/>
      <c r="H64" s="310">
        <f>+'Ark1'!R164</f>
        <v>125078</v>
      </c>
      <c r="I64" s="310"/>
      <c r="J64" s="310">
        <f>+IF(H64=0,"",'Ark1'!S164)</f>
        <v>122055</v>
      </c>
      <c r="K64" s="51">
        <f>+IF(H64=0,"",'Ark1'!AE164)</f>
        <v>7.9502116055193373</v>
      </c>
      <c r="L64" s="51" t="str">
        <f>+IF(I64=0,"",'Ark1'!AF164)</f>
        <v/>
      </c>
      <c r="M64" s="98"/>
      <c r="N64" s="12">
        <f>+IF(H64=0,"",'Ark1'!U164)</f>
        <v>60.620818483470565</v>
      </c>
      <c r="O64" s="12"/>
      <c r="P64" s="12">
        <f>+IF(H64=0,"",'Ark1'!W164)</f>
        <v>79.943667199212513</v>
      </c>
      <c r="Q64" s="51"/>
      <c r="R64" s="12">
        <f>+IF(H64=0,"",'Ark1'!X164)</f>
        <v>1.073729992484689</v>
      </c>
      <c r="S64" s="51"/>
      <c r="T64" s="12">
        <f>+IF(H64=0,"",'Ark1'!Y164)</f>
        <v>2.1474599849693781</v>
      </c>
      <c r="U64" s="8"/>
      <c r="V64" s="12"/>
      <c r="W64" s="8"/>
      <c r="X64" s="51">
        <f>+IF(H64=0,"",'Ark1'!AB164)</f>
        <v>2.6577255274345735</v>
      </c>
      <c r="Y64" s="12">
        <f>+IF(H64=0,"",'Ark1'!AC164)</f>
        <v>-23.154934318924127</v>
      </c>
      <c r="Z64" s="15">
        <f>+IF(H64=0,"",'Ark1'!AD164)</f>
        <v>8.0179541453896039</v>
      </c>
      <c r="AA64" s="15"/>
      <c r="AB64" s="12">
        <f>+IF(H64=0,"",'Ark1'!V164)</f>
        <v>87.317410543432501</v>
      </c>
      <c r="AC64" s="51">
        <f>+IF(H64=0,"",'Ark1'!T164)</f>
        <v>15.539183549465136</v>
      </c>
      <c r="AD64" s="15">
        <f t="shared" si="13"/>
        <v>103.54139072847683</v>
      </c>
      <c r="AE64" s="310"/>
      <c r="AF64" s="28"/>
      <c r="AR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</row>
    <row r="65" spans="1:59" ht="15.6">
      <c r="A65" s="28"/>
      <c r="B65" s="3">
        <f>+'Ark1'!D165</f>
        <v>4</v>
      </c>
      <c r="C65" s="3" t="s">
        <v>493</v>
      </c>
      <c r="D65" s="3">
        <f>+'Ark1'!C165</f>
        <v>2019</v>
      </c>
      <c r="E65" s="310">
        <f>+'Ark1'!Q165</f>
        <v>1207</v>
      </c>
      <c r="F65" s="15"/>
      <c r="G65" s="15"/>
      <c r="H65" s="310">
        <f>+'Ark1'!R165</f>
        <v>129194</v>
      </c>
      <c r="I65" s="310"/>
      <c r="J65" s="310">
        <f>+IF(H65=0,"",'Ark1'!S165)</f>
        <v>126315</v>
      </c>
      <c r="K65" s="51">
        <f>+IF(H65=0,"",'Ark1'!AE165)</f>
        <v>8.205560522411913</v>
      </c>
      <c r="L65" s="51" t="str">
        <f>+IF(I65=0,"",'Ark1'!AF165)</f>
        <v/>
      </c>
      <c r="M65" s="98"/>
      <c r="N65" s="12">
        <f>+IF(H65=0,"",'Ark1'!U165)</f>
        <v>60.434461465384146</v>
      </c>
      <c r="O65" s="12"/>
      <c r="P65" s="12">
        <f>+IF(H65=0,"",'Ark1'!W165)</f>
        <v>79.728626053913757</v>
      </c>
      <c r="Q65" s="51"/>
      <c r="R65" s="12">
        <f>+IF(H65=0,"",'Ark1'!X165)</f>
        <v>1.3692586343019029</v>
      </c>
      <c r="S65" s="51"/>
      <c r="T65" s="12">
        <f>+IF(H65=0,"",'Ark1'!Y165)</f>
        <v>2.7385172686038057</v>
      </c>
      <c r="U65" s="8"/>
      <c r="V65" s="12"/>
      <c r="W65" s="8"/>
      <c r="X65" s="51">
        <f>+IF(H65=0,"",'Ark1'!AB165)</f>
        <v>2.6721209349999966</v>
      </c>
      <c r="Y65" s="12">
        <f>+IF(H65=0,"",'Ark1'!AC165)</f>
        <v>-24.767880413756757</v>
      </c>
      <c r="Z65" s="15">
        <f>+IF(H65=0,"",'Ark1'!AD165)</f>
        <v>8.2818046967449472</v>
      </c>
      <c r="AA65" s="15"/>
      <c r="AB65" s="12">
        <f>+IF(H65=0,"",'Ark1'!V165)</f>
        <v>87.002026739375282</v>
      </c>
      <c r="AC65" s="51">
        <f>+IF(H65=0,"",'Ark1'!T165)</f>
        <v>15.482414043995851</v>
      </c>
      <c r="AD65" s="15">
        <f t="shared" si="13"/>
        <v>107.03728251864126</v>
      </c>
      <c r="AE65" s="310"/>
      <c r="AF65" s="28"/>
      <c r="AR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:59" ht="15.6">
      <c r="A66" s="28"/>
      <c r="B66" s="3">
        <f>+'Ark1'!D166</f>
        <v>5</v>
      </c>
      <c r="C66" s="3" t="s">
        <v>377</v>
      </c>
      <c r="D66" s="3">
        <f>+'Ark1'!C166</f>
        <v>2019</v>
      </c>
      <c r="E66" s="310">
        <f>+'Ark1'!Q166</f>
        <v>1246</v>
      </c>
      <c r="F66" s="15"/>
      <c r="G66" s="15"/>
      <c r="H66" s="310">
        <f>+'Ark1'!R166</f>
        <v>133286</v>
      </c>
      <c r="I66" s="310"/>
      <c r="J66" s="310">
        <f>+IF(H66=0,"",'Ark1'!S166)</f>
        <v>132450</v>
      </c>
      <c r="K66" s="51">
        <f>+IF(H66=0,"",'Ark1'!AE166)</f>
        <v>8.6044342132835805</v>
      </c>
      <c r="L66" s="51" t="str">
        <f>+IF(I66=0,"",'Ark1'!AF166)</f>
        <v/>
      </c>
      <c r="M66" s="98"/>
      <c r="N66" s="12">
        <f>+IF(H66=0,"",'Ark1'!U166)</f>
        <v>60.438724046810115</v>
      </c>
      <c r="O66" s="12"/>
      <c r="P66" s="12">
        <f>+IF(H66=0,"",'Ark1'!W166)</f>
        <v>79.731752359380067</v>
      </c>
      <c r="Q66" s="51"/>
      <c r="R66" s="12">
        <f>+IF(H66=0,"",'Ark1'!X166)</f>
        <v>1.2859565145626699</v>
      </c>
      <c r="S66" s="51"/>
      <c r="T66" s="12">
        <f>+IF(H66=0,"",'Ark1'!Y166)</f>
        <v>2.5719130291253398</v>
      </c>
      <c r="U66" s="8"/>
      <c r="V66" s="12"/>
      <c r="W66" s="8"/>
      <c r="X66" s="51">
        <f>+IF(H66=0,"",'Ark1'!AB166)</f>
        <v>2.6707412967368436</v>
      </c>
      <c r="Y66" s="12">
        <f>+IF(H66=0,"",'Ark1'!AC166)</f>
        <v>-25.297788520809306</v>
      </c>
      <c r="Z66" s="15">
        <f>+IF(H66=0,"",'Ark1'!AD166)</f>
        <v>8.544116760920371</v>
      </c>
      <c r="AA66" s="15"/>
      <c r="AB66" s="12">
        <f>+IF(H66=0,"",'Ark1'!V166)</f>
        <v>86.595259684252198</v>
      </c>
      <c r="AC66" s="51">
        <f>+IF(H66=0,"",'Ark1'!T166)</f>
        <v>15.739905166334047</v>
      </c>
      <c r="AD66" s="15">
        <f t="shared" si="13"/>
        <v>106.97110754414125</v>
      </c>
      <c r="AE66" s="310"/>
      <c r="AF66" s="28"/>
      <c r="AR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:59" ht="15.6">
      <c r="A67" s="28"/>
      <c r="B67" s="3">
        <f>+'Ark1'!D167</f>
        <v>6</v>
      </c>
      <c r="C67" s="3" t="s">
        <v>494</v>
      </c>
      <c r="D67" s="3">
        <f>+'Ark1'!C167</f>
        <v>2019</v>
      </c>
      <c r="E67" s="310">
        <f>+'Ark1'!Q167</f>
        <v>1208</v>
      </c>
      <c r="F67" s="15"/>
      <c r="G67" s="15"/>
      <c r="H67" s="310">
        <f>+'Ark1'!R167</f>
        <v>116834</v>
      </c>
      <c r="I67" s="310"/>
      <c r="J67" s="310">
        <f>+IF(H67=0,"",'Ark1'!S167)</f>
        <v>115932</v>
      </c>
      <c r="K67" s="51">
        <f>+IF(H67=0,"",'Ark1'!AE167)</f>
        <v>7.478245704798181</v>
      </c>
      <c r="L67" s="51" t="str">
        <f>+IF(I67=0,"",'Ark1'!AF167)</f>
        <v/>
      </c>
      <c r="M67" s="98"/>
      <c r="N67" s="12">
        <f>+IF(H67=0,"",'Ark1'!U167)</f>
        <v>60.371217610323285</v>
      </c>
      <c r="O67" s="12"/>
      <c r="P67" s="12">
        <f>+IF(H67=0,"",'Ark1'!W167)</f>
        <v>79.169400338128995</v>
      </c>
      <c r="Q67" s="51"/>
      <c r="R67" s="12">
        <f>+IF(H67=0,"",'Ark1'!X167)</f>
        <v>1.0108358868137701</v>
      </c>
      <c r="S67" s="51"/>
      <c r="T67" s="12">
        <f>+IF(H67=0,"",'Ark1'!Y167)</f>
        <v>2.0216717736275402</v>
      </c>
      <c r="U67" s="8"/>
      <c r="V67" s="12"/>
      <c r="W67" s="8"/>
      <c r="X67" s="51">
        <f>+IF(H67=0,"",'Ark1'!AB167)</f>
        <v>2.6606708747730425</v>
      </c>
      <c r="Y67" s="12">
        <f>+IF(H67=0,"",'Ark1'!AC167)</f>
        <v>-25.764978831942098</v>
      </c>
      <c r="Z67" s="15">
        <f>+IF(H67=0,"",'Ark1'!AD167)</f>
        <v>7.4894837990889567</v>
      </c>
      <c r="AA67" s="15"/>
      <c r="AB67" s="12">
        <f>+IF(H67=0,"",'Ark1'!V167)</f>
        <v>86.101844212560309</v>
      </c>
      <c r="AC67" s="51">
        <f>+IF(H67=0,"",'Ark1'!T167)</f>
        <v>15.71141962100074</v>
      </c>
      <c r="AD67" s="15">
        <f t="shared" si="13"/>
        <v>96.716887417218544</v>
      </c>
      <c r="AE67" s="310"/>
      <c r="AF67" s="28"/>
      <c r="AR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:59" ht="15.6">
      <c r="A68" s="28"/>
      <c r="B68" s="3">
        <f>+'Ark1'!D168</f>
        <v>7</v>
      </c>
      <c r="C68" s="3" t="s">
        <v>495</v>
      </c>
      <c r="D68" s="3">
        <f>+'Ark1'!C168</f>
        <v>2019</v>
      </c>
      <c r="E68" s="310">
        <f>+'Ark1'!Q168</f>
        <v>1239</v>
      </c>
      <c r="F68" s="15"/>
      <c r="G68" s="15"/>
      <c r="H68" s="310">
        <f>+'Ark1'!R168</f>
        <v>140092</v>
      </c>
      <c r="I68" s="310"/>
      <c r="J68" s="310">
        <f>+IF(H68=0,"",'Ark1'!S168)</f>
        <v>139047</v>
      </c>
      <c r="K68" s="51">
        <f>+IF(H68=0,"",'Ark1'!AE168)</f>
        <v>8.9994971570290616</v>
      </c>
      <c r="L68" s="51" t="str">
        <f>+IF(I68=0,"",'Ark1'!AF168)</f>
        <v/>
      </c>
      <c r="M68" s="98"/>
      <c r="N68" s="12">
        <f>+IF(H68=0,"",'Ark1'!U168)</f>
        <v>61.108991923594189</v>
      </c>
      <c r="O68" s="12"/>
      <c r="P68" s="12">
        <f>+IF(H68=0,"",'Ark1'!W168)</f>
        <v>79.43603788646999</v>
      </c>
      <c r="Q68" s="51"/>
      <c r="R68" s="12">
        <f>+IF(H68=0,"",'Ark1'!X168)</f>
        <v>1.1792250806612796</v>
      </c>
      <c r="S68" s="51"/>
      <c r="T68" s="12">
        <f>+IF(H68=0,"",'Ark1'!Y168)</f>
        <v>2.3584501613225592</v>
      </c>
      <c r="U68" s="8"/>
      <c r="V68" s="12"/>
      <c r="W68" s="8"/>
      <c r="X68" s="51">
        <f>+IF(H68=0,"",'Ark1'!AB168)</f>
        <v>2.7163856992008455</v>
      </c>
      <c r="Y68" s="12">
        <f>+IF(H68=0,"",'Ark1'!AC168)</f>
        <v>-29.397478789760971</v>
      </c>
      <c r="Z68" s="15">
        <f>+IF(H68=0,"",'Ark1'!AD168)</f>
        <v>8.9804060836911379</v>
      </c>
      <c r="AA68" s="15"/>
      <c r="AB68" s="12">
        <f>+IF(H68=0,"",'Ark1'!V168)</f>
        <v>86.318276474495363</v>
      </c>
      <c r="AC68" s="51">
        <f>+IF(H68=0,"",'Ark1'!T168)</f>
        <v>16.083366644776287</v>
      </c>
      <c r="AD68" s="15">
        <f t="shared" si="13"/>
        <v>113.0686037126715</v>
      </c>
      <c r="AE68" s="310"/>
      <c r="AF68" s="28"/>
      <c r="AR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:59" ht="15.6">
      <c r="A69" s="28"/>
      <c r="B69" s="3">
        <f>+'Ark1'!D169</f>
        <v>8</v>
      </c>
      <c r="C69" s="3" t="s">
        <v>496</v>
      </c>
      <c r="D69" s="3">
        <f>+'Ark1'!C169</f>
        <v>2019</v>
      </c>
      <c r="E69" s="310">
        <f>+'Ark1'!Q169</f>
        <v>1267</v>
      </c>
      <c r="F69" s="15"/>
      <c r="G69" s="15"/>
      <c r="H69" s="310">
        <f>+'Ark1'!R169</f>
        <v>130293</v>
      </c>
      <c r="I69" s="310"/>
      <c r="J69" s="310">
        <f>+IF(H69=0,"",'Ark1'!S169)</f>
        <v>128987</v>
      </c>
      <c r="K69" s="51">
        <f>+IF(H69=0,"",'Ark1'!AE169)</f>
        <v>8.3172179048064816</v>
      </c>
      <c r="L69" s="51" t="str">
        <f>+IF(I69=0,"",'Ark1'!AF169)</f>
        <v/>
      </c>
      <c r="M69" s="98"/>
      <c r="N69" s="12">
        <f>+IF(H69=0,"",'Ark1'!U169)</f>
        <v>61.174808314016111</v>
      </c>
      <c r="O69" s="12"/>
      <c r="P69" s="12">
        <f>+IF(H69=0,"",'Ark1'!W169)</f>
        <v>79.139461573647026</v>
      </c>
      <c r="Q69" s="51"/>
      <c r="R69" s="12">
        <f>+IF(H69=0,"",'Ark1'!X169)</f>
        <v>1.4482742741359862</v>
      </c>
      <c r="S69" s="51"/>
      <c r="T69" s="12">
        <f>+IF(H69=0,"",'Ark1'!Y169)</f>
        <v>2.8965485482719724</v>
      </c>
      <c r="U69" s="8"/>
      <c r="V69" s="12"/>
      <c r="W69" s="8"/>
      <c r="X69" s="51">
        <f>+IF(H69=0,"",'Ark1'!AB169)</f>
        <v>2.7238067165188578</v>
      </c>
      <c r="Y69" s="12">
        <f>+IF(H69=0,"",'Ark1'!AC169)</f>
        <v>-30.734007011958582</v>
      </c>
      <c r="Z69" s="15">
        <f>+IF(H69=0,"",'Ark1'!AD169)</f>
        <v>8.352254588858532</v>
      </c>
      <c r="AA69" s="15"/>
      <c r="AB69" s="12">
        <f>+IF(H69=0,"",'Ark1'!V169)</f>
        <v>86.056660736160111</v>
      </c>
      <c r="AC69" s="51">
        <f>+IF(H69=0,"",'Ark1'!T169)</f>
        <v>16.058468221623571</v>
      </c>
      <c r="AD69" s="15">
        <f t="shared" si="13"/>
        <v>102.83583267561168</v>
      </c>
      <c r="AE69" s="310"/>
      <c r="AF69" s="28"/>
      <c r="AR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:59" ht="15.6">
      <c r="A70" s="28"/>
      <c r="B70" s="3">
        <f>+'Ark1'!D170</f>
        <v>9</v>
      </c>
      <c r="C70" s="3" t="s">
        <v>497</v>
      </c>
      <c r="D70" s="3">
        <f>+'Ark1'!C170</f>
        <v>2019</v>
      </c>
      <c r="E70" s="310">
        <f>+'Ark1'!Q170</f>
        <v>1369</v>
      </c>
      <c r="F70" s="15"/>
      <c r="G70" s="15"/>
      <c r="H70" s="310">
        <f>+'Ark1'!R170</f>
        <v>121523</v>
      </c>
      <c r="I70" s="310"/>
      <c r="J70" s="310">
        <f>+IF(H70=0,"",'Ark1'!S170)</f>
        <v>120986</v>
      </c>
      <c r="K70" s="51">
        <f>+IF(H70=0,"",'Ark1'!AE170)</f>
        <v>7.8358786973912196</v>
      </c>
      <c r="L70" s="51" t="str">
        <f>+IF(I70=0,"",'Ark1'!AF170)</f>
        <v/>
      </c>
      <c r="M70" s="98"/>
      <c r="N70" s="12">
        <f>+IF(H70=0,"",'Ark1'!U170)</f>
        <v>61.216496123518439</v>
      </c>
      <c r="O70" s="12"/>
      <c r="P70" s="12">
        <f>+IF(H70=0,"",'Ark1'!W170)</f>
        <v>79.490190765872811</v>
      </c>
      <c r="Q70" s="51"/>
      <c r="R70" s="12">
        <f>+IF(H70=0,"",'Ark1'!X170)</f>
        <v>1.5239913432025216</v>
      </c>
      <c r="S70" s="51"/>
      <c r="T70" s="12">
        <f>+IF(H70=0,"",'Ark1'!Y170)</f>
        <v>3.0479826864050432</v>
      </c>
      <c r="U70" s="8"/>
      <c r="V70" s="12"/>
      <c r="W70" s="8"/>
      <c r="X70" s="51">
        <f>+IF(H70=0,"",'Ark1'!AB170)</f>
        <v>2.7192911093962433</v>
      </c>
      <c r="Y70" s="12">
        <f>+IF(H70=0,"",'Ark1'!AC170)</f>
        <v>-32.29251246025521</v>
      </c>
      <c r="Z70" s="15">
        <f>+IF(H70=0,"",'Ark1'!AD170)</f>
        <v>7.7900657318647646</v>
      </c>
      <c r="AA70" s="15"/>
      <c r="AB70" s="12">
        <f>+IF(H70=0,"",'Ark1'!V170)</f>
        <v>86.27255369160001</v>
      </c>
      <c r="AC70" s="51">
        <f>+IF(H70=0,"",'Ark1'!T170)</f>
        <v>16.166503460250325</v>
      </c>
      <c r="AD70" s="15">
        <f t="shared" si="13"/>
        <v>88.767713659605548</v>
      </c>
      <c r="AE70" s="310"/>
      <c r="AF70" s="28"/>
      <c r="AR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:59" ht="15.6">
      <c r="A71" s="28"/>
      <c r="B71" s="3">
        <f>+'Ark1'!D171</f>
        <v>10</v>
      </c>
      <c r="C71" s="3" t="s">
        <v>498</v>
      </c>
      <c r="D71" s="3">
        <f>+'Ark1'!C171</f>
        <v>2019</v>
      </c>
      <c r="E71" s="310">
        <f>+'Ark1'!Q171</f>
        <v>1441</v>
      </c>
      <c r="F71" s="15"/>
      <c r="G71" s="15"/>
      <c r="H71" s="310">
        <f>+'Ark1'!R171</f>
        <v>143785</v>
      </c>
      <c r="I71" s="310"/>
      <c r="J71" s="310">
        <f>+IF(H71=0,"",'Ark1'!S171)</f>
        <v>142372</v>
      </c>
      <c r="K71" s="51">
        <f>+IF(H71=0,"",'Ark1'!AE171)</f>
        <v>9.3286284166392317</v>
      </c>
      <c r="L71" s="51" t="str">
        <f>+IF(I71=0,"",'Ark1'!AF171)</f>
        <v/>
      </c>
      <c r="M71" s="98"/>
      <c r="N71" s="12">
        <f>+IF(H71=0,"",'Ark1'!U171)</f>
        <v>61.123219453263282</v>
      </c>
      <c r="O71" s="12"/>
      <c r="P71" s="12">
        <f>+IF(H71=0,"",'Ark1'!W171)</f>
        <v>80.418165510071759</v>
      </c>
      <c r="Q71" s="51"/>
      <c r="R71" s="12">
        <f>+IF(H71=0,"",'Ark1'!X171)</f>
        <v>1.1607608582258238</v>
      </c>
      <c r="S71" s="51"/>
      <c r="T71" s="12">
        <f>+IF(H71=0,"",'Ark1'!Y171)</f>
        <v>2.3215217164516475</v>
      </c>
      <c r="U71" s="8"/>
      <c r="V71" s="12"/>
      <c r="W71" s="8"/>
      <c r="X71" s="51">
        <f>+IF(H71=0,"",'Ark1'!AB171)</f>
        <v>2.7011411104348535</v>
      </c>
      <c r="Y71" s="12">
        <f>+IF(H71=0,"",'Ark1'!AC171)</f>
        <v>-31.332655671725835</v>
      </c>
      <c r="Z71" s="15">
        <f>+IF(H71=0,"",'Ark1'!AD171)</f>
        <v>9.2171407985004894</v>
      </c>
      <c r="AA71" s="15"/>
      <c r="AB71" s="12">
        <f>+IF(H71=0,"",'Ark1'!V171)</f>
        <v>87.437172586099493</v>
      </c>
      <c r="AC71" s="51">
        <f>+IF(H71=0,"",'Ark1'!T171)</f>
        <v>16.054351983864795</v>
      </c>
      <c r="AD71" s="15">
        <f t="shared" si="13"/>
        <v>99.781401804302561</v>
      </c>
      <c r="AE71" s="310"/>
      <c r="AF71" s="28"/>
      <c r="AR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:59" ht="15.6">
      <c r="A72" s="28"/>
      <c r="B72" s="3">
        <f>+'Ark1'!D172</f>
        <v>11</v>
      </c>
      <c r="C72" s="3" t="s">
        <v>499</v>
      </c>
      <c r="D72" s="3">
        <f>+'Ark1'!C172</f>
        <v>2019</v>
      </c>
      <c r="E72" s="310">
        <f>+'Ark1'!Q172</f>
        <v>1341</v>
      </c>
      <c r="F72" s="15"/>
      <c r="G72" s="15"/>
      <c r="H72" s="310">
        <f>+'Ark1'!R172</f>
        <v>137888</v>
      </c>
      <c r="I72" s="310"/>
      <c r="J72" s="310">
        <f>+IF(H72=0,"",'Ark1'!S172)</f>
        <v>136571</v>
      </c>
      <c r="K72" s="51">
        <f>+IF(H72=0,"",'Ark1'!AE172)</f>
        <v>8.9905574749398003</v>
      </c>
      <c r="L72" s="51" t="str">
        <f>+IF(I72=0,"",'Ark1'!AF172)</f>
        <v/>
      </c>
      <c r="M72" s="98"/>
      <c r="N72" s="12">
        <f>+IF(H72=0,"",'Ark1'!U172)</f>
        <v>61.009819068469866</v>
      </c>
      <c r="O72" s="12"/>
      <c r="P72" s="12">
        <f>+IF(H72=0,"",'Ark1'!W172)</f>
        <v>80.795855855196777</v>
      </c>
      <c r="Q72" s="51"/>
      <c r="R72" s="12">
        <f>+IF(H72=0,"",'Ark1'!X172)</f>
        <v>1.320637038756092</v>
      </c>
      <c r="S72" s="51"/>
      <c r="T72" s="12">
        <f>+IF(H72=0,"",'Ark1'!Y172)</f>
        <v>2.6412740775121839</v>
      </c>
      <c r="U72" s="8"/>
      <c r="V72" s="12"/>
      <c r="W72" s="8"/>
      <c r="X72" s="51">
        <f>+IF(H72=0,"",'Ark1'!AB172)</f>
        <v>2.6974295560818042</v>
      </c>
      <c r="Y72" s="12">
        <f>+IF(H72=0,"",'Ark1'!AC172)</f>
        <v>-30.541527652904342</v>
      </c>
      <c r="Z72" s="15">
        <f>+IF(H72=0,"",'Ark1'!AD172)</f>
        <v>8.839121677668988</v>
      </c>
      <c r="AA72" s="15"/>
      <c r="AB72" s="12">
        <f>+IF(H72=0,"",'Ark1'!V172)</f>
        <v>87.834556911346425</v>
      </c>
      <c r="AC72" s="51">
        <f>+IF(H72=0,"",'Ark1'!T172)</f>
        <v>16.019247505221628</v>
      </c>
      <c r="AD72" s="15">
        <f t="shared" si="13"/>
        <v>102.82475764354959</v>
      </c>
      <c r="AE72" s="310"/>
      <c r="AF72" s="28"/>
      <c r="AR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:59" ht="15.6">
      <c r="A73" s="28"/>
      <c r="B73" s="3">
        <f>+'Ark1'!D173</f>
        <v>12</v>
      </c>
      <c r="C73" s="3" t="s">
        <v>500</v>
      </c>
      <c r="D73" s="3">
        <f>+'Ark1'!C173</f>
        <v>2019</v>
      </c>
      <c r="E73" s="310">
        <f>+'Ark1'!Q173</f>
        <v>1218</v>
      </c>
      <c r="F73" s="15"/>
      <c r="G73" s="15"/>
      <c r="H73" s="310">
        <f>+'Ark1'!R173</f>
        <v>123196</v>
      </c>
      <c r="I73" s="310"/>
      <c r="J73" s="310">
        <f>+IF(H73=0,"",'Ark1'!S173)</f>
        <v>122305</v>
      </c>
      <c r="K73" s="51">
        <f>+IF(H73=0,"",'Ark1'!AE173)</f>
        <v>7.7010872386469025</v>
      </c>
      <c r="L73" s="51" t="str">
        <f>+IF(I73=0,"",'Ark1'!AF173)</f>
        <v/>
      </c>
      <c r="M73" s="98"/>
      <c r="N73" s="12">
        <f>+IF(H73=0,"",'Ark1'!U173)</f>
        <v>61.365095458076098</v>
      </c>
      <c r="O73" s="12"/>
      <c r="P73" s="12">
        <f>+IF(H73=0,"",'Ark1'!W173)</f>
        <v>77.280297371325887</v>
      </c>
      <c r="Q73" s="51"/>
      <c r="R73" s="12">
        <f>+IF(H73=0,"",'Ark1'!X173)</f>
        <v>1.5016721322120847</v>
      </c>
      <c r="S73" s="51"/>
      <c r="T73" s="12">
        <f>+IF(H73=0,"",'Ark1'!Y173)</f>
        <v>3.0033442644241695</v>
      </c>
      <c r="U73" s="8"/>
      <c r="V73" s="12"/>
      <c r="W73" s="8"/>
      <c r="X73" s="51">
        <f>+IF(H73=0,"",'Ark1'!AB173)</f>
        <v>2.6913722651391021</v>
      </c>
      <c r="Y73" s="12">
        <f>+IF(H73=0,"",'Ark1'!AC173)</f>
        <v>-32.190654632593194</v>
      </c>
      <c r="Z73" s="15">
        <f>+IF(H73=0,"",'Ark1'!AD173)</f>
        <v>7.897311109031306</v>
      </c>
      <c r="AA73" s="15"/>
      <c r="AB73" s="12">
        <f>+IF(H73=0,"",'Ark1'!V173)</f>
        <v>83.947117978458394</v>
      </c>
      <c r="AC73" s="51">
        <f>+IF(H73=0,"",'Ark1'!T173)</f>
        <v>16.179324004026103</v>
      </c>
      <c r="AD73" s="15">
        <f t="shared" si="13"/>
        <v>101.14614121510674</v>
      </c>
      <c r="AE73" s="310"/>
      <c r="AF73" s="28"/>
      <c r="AR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:59" ht="15.6">
      <c r="A74" s="28"/>
      <c r="B74" s="89">
        <f>+'Ark1'!D174</f>
        <v>1</v>
      </c>
      <c r="C74" s="89" t="s">
        <v>490</v>
      </c>
      <c r="D74" s="89">
        <f>+'Ark1'!C174</f>
        <v>2018</v>
      </c>
      <c r="E74" s="363">
        <f>+'Ark1'!Q174</f>
        <v>1341</v>
      </c>
      <c r="F74" s="103"/>
      <c r="G74" s="103"/>
      <c r="H74" s="363">
        <f>+'Ark1'!R174</f>
        <v>146449</v>
      </c>
      <c r="I74" s="363"/>
      <c r="J74" s="363">
        <f>+IF(H74=0,"",'Ark1'!S174)</f>
        <v>145366</v>
      </c>
      <c r="K74" s="108">
        <f>+IF(H74=0,"",'Ark1'!AE174)</f>
        <v>9.3517857844065251</v>
      </c>
      <c r="L74" s="108" t="str">
        <f>+IF(I74=0,"",'Ark1'!AF174)</f>
        <v/>
      </c>
      <c r="M74" s="98"/>
      <c r="N74" s="90">
        <f>+IF(H74=0,"",'Ark1'!U174)</f>
        <v>60.041364555673297</v>
      </c>
      <c r="O74" s="90"/>
      <c r="P74" s="90">
        <f>+IF(H74=0,"",'Ark1'!W174)</f>
        <v>81.48075684823219</v>
      </c>
      <c r="Q74" s="108"/>
      <c r="R74" s="90">
        <f>+IF(H74=0,"",'Ark1'!X174)</f>
        <v>1.7241497039925158</v>
      </c>
      <c r="S74" s="108"/>
      <c r="T74" s="90">
        <f>+IF(H74=0,"",'Ark1'!Y174)</f>
        <v>3.4482994079850315</v>
      </c>
      <c r="U74" s="8"/>
      <c r="V74" s="90"/>
      <c r="W74" s="8"/>
      <c r="X74" s="108">
        <f>+IF(H74=0,"",'Ark1'!AB174)</f>
        <v>2.6642154707251313</v>
      </c>
      <c r="Y74" s="90">
        <f>+IF(H74=0,"",'Ark1'!AC174)</f>
        <v>-25.691451328209254</v>
      </c>
      <c r="Z74" s="103">
        <f>+IF(H74=0,"",'Ark1'!AD174)</f>
        <v>8.966673381257964</v>
      </c>
      <c r="AA74" s="103"/>
      <c r="AB74" s="90">
        <f>+IF(H74=0,"",'Ark1'!V174)</f>
        <v>88.485572390677106</v>
      </c>
      <c r="AC74" s="108">
        <f>+IF(H74=0,"",'Ark1'!T174)</f>
        <v>15.53189847660278</v>
      </c>
      <c r="AD74" s="103">
        <f>+IF(H74=0,"",H74/E74)</f>
        <v>109.20879940343028</v>
      </c>
      <c r="AE74" s="363"/>
      <c r="AF74" s="28"/>
      <c r="AR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:59" ht="15.6">
      <c r="A75" s="28"/>
      <c r="B75" s="89">
        <f>+'Ark1'!D175</f>
        <v>2</v>
      </c>
      <c r="C75" s="89" t="s">
        <v>491</v>
      </c>
      <c r="D75" s="89">
        <f>+'Ark1'!C175</f>
        <v>2018</v>
      </c>
      <c r="E75" s="363">
        <f>+'Ark1'!Q175</f>
        <v>1291</v>
      </c>
      <c r="F75" s="103"/>
      <c r="G75" s="103"/>
      <c r="H75" s="363">
        <f>+'Ark1'!R175</f>
        <v>123706</v>
      </c>
      <c r="I75" s="363"/>
      <c r="J75" s="363">
        <f>+IF(H75=0,"",'Ark1'!S175)</f>
        <v>122398</v>
      </c>
      <c r="K75" s="108">
        <f>+IF(H75=0,"",'Ark1'!AE175)</f>
        <v>7.7906008146963854</v>
      </c>
      <c r="L75" s="108" t="str">
        <f>+IF(I75=0,"",'Ark1'!AF175)</f>
        <v/>
      </c>
      <c r="M75" s="98"/>
      <c r="N75" s="90">
        <f>+IF(H75=0,"",'Ark1'!U175)</f>
        <v>60.137526756973159</v>
      </c>
      <c r="O75" s="90"/>
      <c r="P75" s="90">
        <f>+IF(H75=0,"",'Ark1'!W175)</f>
        <v>80.615764146473026</v>
      </c>
      <c r="Q75" s="108"/>
      <c r="R75" s="90">
        <f>+IF(H75=0,"",'Ark1'!X175)</f>
        <v>1.9578678479621032</v>
      </c>
      <c r="S75" s="108"/>
      <c r="T75" s="90">
        <f>+IF(H75=0,"",'Ark1'!Y175)</f>
        <v>3.9157356959242064</v>
      </c>
      <c r="U75" s="8"/>
      <c r="V75" s="90"/>
      <c r="W75" s="8"/>
      <c r="X75" s="108">
        <f>+IF(H75=0,"",'Ark1'!AB175)</f>
        <v>2.6956157589997858</v>
      </c>
      <c r="Y75" s="90">
        <f>+IF(H75=0,"",'Ark1'!AC175)</f>
        <v>-25.438826441634408</v>
      </c>
      <c r="Z75" s="103">
        <f>+IF(H75=0,"",'Ark1'!AD175)</f>
        <v>7.5741814372368381</v>
      </c>
      <c r="AA75" s="103"/>
      <c r="AB75" s="90">
        <f>+IF(H75=0,"",'Ark1'!V175)</f>
        <v>87.637992052534656</v>
      </c>
      <c r="AC75" s="108">
        <f>+IF(H75=0,"",'Ark1'!T175)</f>
        <v>15.524687565679921</v>
      </c>
      <c r="AD75" s="103">
        <f t="shared" ref="AD75:AD85" si="14">+IF(H75=0,"",H75/E75)</f>
        <v>95.821843532145621</v>
      </c>
      <c r="AE75" s="363"/>
      <c r="AF75" s="28"/>
      <c r="AR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:59" ht="15.6">
      <c r="A76" s="28"/>
      <c r="B76" s="89">
        <f>+'Ark1'!D176</f>
        <v>3</v>
      </c>
      <c r="C76" s="89" t="s">
        <v>492</v>
      </c>
      <c r="D76" s="89">
        <f>+'Ark1'!C176</f>
        <v>2018</v>
      </c>
      <c r="E76" s="363">
        <f>+'Ark1'!Q176</f>
        <v>1323</v>
      </c>
      <c r="F76" s="103"/>
      <c r="G76" s="103"/>
      <c r="H76" s="363">
        <f>+'Ark1'!R176</f>
        <v>130685</v>
      </c>
      <c r="I76" s="363"/>
      <c r="J76" s="363">
        <f>+IF(H76=0,"",'Ark1'!S176)</f>
        <v>129138</v>
      </c>
      <c r="K76" s="108">
        <f>+IF(H76=0,"",'Ark1'!AE176)</f>
        <v>8.1734965373612898</v>
      </c>
      <c r="L76" s="108" t="str">
        <f>+IF(I76=0,"",'Ark1'!AF176)</f>
        <v/>
      </c>
      <c r="M76" s="98"/>
      <c r="N76" s="90">
        <f>+IF(H76=0,"",'Ark1'!U176)</f>
        <v>60.236165961994153</v>
      </c>
      <c r="O76" s="90"/>
      <c r="P76" s="90">
        <f>+IF(H76=0,"",'Ark1'!W176)</f>
        <v>80.163592435999107</v>
      </c>
      <c r="Q76" s="108"/>
      <c r="R76" s="90">
        <f>+IF(H76=0,"",'Ark1'!X176)</f>
        <v>1.7392967823392127</v>
      </c>
      <c r="S76" s="108"/>
      <c r="T76" s="90">
        <f>+IF(H76=0,"",'Ark1'!Y176)</f>
        <v>3.4785935646784254</v>
      </c>
      <c r="U76" s="8"/>
      <c r="V76" s="90"/>
      <c r="W76" s="8"/>
      <c r="X76" s="108">
        <f>+IF(H76=0,"",'Ark1'!AB176)</f>
        <v>2.6946794425626561</v>
      </c>
      <c r="Y76" s="90">
        <f>+IF(H76=0,"",'Ark1'!AC176)</f>
        <v>-26.296157517995582</v>
      </c>
      <c r="Z76" s="103">
        <f>+IF(H76=0,"",'Ark1'!AD176)</f>
        <v>8.001486598267638</v>
      </c>
      <c r="AA76" s="103"/>
      <c r="AB76" s="90">
        <f>+IF(H76=0,"",'Ark1'!V176)</f>
        <v>87.202162746374242</v>
      </c>
      <c r="AC76" s="108">
        <f>+IF(H76=0,"",'Ark1'!T176)</f>
        <v>15.552167425488772</v>
      </c>
      <c r="AD76" s="103">
        <f t="shared" si="14"/>
        <v>98.779289493575206</v>
      </c>
      <c r="AE76" s="363"/>
      <c r="AF76" s="28"/>
      <c r="AR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:59" ht="15.6">
      <c r="A77" s="28"/>
      <c r="B77" s="89">
        <f>+'Ark1'!D177</f>
        <v>4</v>
      </c>
      <c r="C77" s="89" t="s">
        <v>493</v>
      </c>
      <c r="D77" s="89">
        <f>+'Ark1'!C177</f>
        <v>2018</v>
      </c>
      <c r="E77" s="363">
        <f>+'Ark1'!Q177</f>
        <v>1314</v>
      </c>
      <c r="F77" s="103"/>
      <c r="G77" s="103"/>
      <c r="H77" s="363">
        <f>+'Ark1'!R177</f>
        <v>146178</v>
      </c>
      <c r="I77" s="363"/>
      <c r="J77" s="363">
        <f>+IF(H77=0,"",'Ark1'!S177)</f>
        <v>143689</v>
      </c>
      <c r="K77" s="108">
        <f>+IF(H77=0,"",'Ark1'!AE177)</f>
        <v>9.1321452995271226</v>
      </c>
      <c r="L77" s="108" t="str">
        <f>+IF(I77=0,"",'Ark1'!AF177)</f>
        <v/>
      </c>
      <c r="M77" s="98"/>
      <c r="N77" s="90">
        <f>+IF(H77=0,"",'Ark1'!U177)</f>
        <v>60.25729874938235</v>
      </c>
      <c r="O77" s="90"/>
      <c r="P77" s="90">
        <f>+IF(H77=0,"",'Ark1'!W177)</f>
        <v>80.495691389041895</v>
      </c>
      <c r="Q77" s="108"/>
      <c r="R77" s="90">
        <f>+IF(H77=0,"",'Ark1'!X177)</f>
        <v>1.7109277729890957</v>
      </c>
      <c r="S77" s="108"/>
      <c r="T77" s="90">
        <f>+IF(H77=0,"",'Ark1'!Y177)</f>
        <v>3.4218555459781914</v>
      </c>
      <c r="U77" s="8"/>
      <c r="V77" s="90"/>
      <c r="W77" s="8"/>
      <c r="X77" s="108">
        <f>+IF(H77=0,"",'Ark1'!AB177)</f>
        <v>2.7013188823659302</v>
      </c>
      <c r="Y77" s="90">
        <f>+IF(H77=0,"",'Ark1'!AC177)</f>
        <v>-27.099617646907276</v>
      </c>
      <c r="Z77" s="103">
        <f>+IF(H77=0,"",'Ark1'!AD177)</f>
        <v>8.950080789391027</v>
      </c>
      <c r="AA77" s="103"/>
      <c r="AB77" s="90">
        <f>+IF(H77=0,"",'Ark1'!V177)</f>
        <v>87.720213754356948</v>
      </c>
      <c r="AC77" s="108">
        <f>+IF(H77=0,"",'Ark1'!T177)</f>
        <v>15.475201466704981</v>
      </c>
      <c r="AD77" s="103">
        <f t="shared" si="14"/>
        <v>111.24657534246575</v>
      </c>
      <c r="AE77" s="363"/>
      <c r="AF77" s="28"/>
      <c r="AR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:59" ht="15.6">
      <c r="A78" s="28"/>
      <c r="B78" s="89">
        <f>+'Ark1'!D178</f>
        <v>5</v>
      </c>
      <c r="C78" s="89" t="s">
        <v>377</v>
      </c>
      <c r="D78" s="89">
        <f>+'Ark1'!C178</f>
        <v>2018</v>
      </c>
      <c r="E78" s="363">
        <f>+'Ark1'!Q178</f>
        <v>1346</v>
      </c>
      <c r="F78" s="103"/>
      <c r="G78" s="103"/>
      <c r="H78" s="363">
        <f>+'Ark1'!R178</f>
        <v>145915</v>
      </c>
      <c r="I78" s="363"/>
      <c r="J78" s="363">
        <f>+IF(H78=0,"",'Ark1'!S178)</f>
        <v>144330</v>
      </c>
      <c r="K78" s="108">
        <f>+IF(H78=0,"",'Ark1'!AE178)</f>
        <v>9.021555843282119</v>
      </c>
      <c r="L78" s="108" t="str">
        <f>+IF(I78=0,"",'Ark1'!AF178)</f>
        <v/>
      </c>
      <c r="M78" s="98"/>
      <c r="N78" s="90">
        <f>+IF(H78=0,"",'Ark1'!U178)</f>
        <v>60.236250259821233</v>
      </c>
      <c r="O78" s="90"/>
      <c r="P78" s="90">
        <f>+IF(H78=0,"",'Ark1'!W178)</f>
        <v>79.167726737337603</v>
      </c>
      <c r="Q78" s="108"/>
      <c r="R78" s="90">
        <f>+IF(H78=0,"",'Ark1'!X178)</f>
        <v>1.2829386971867185</v>
      </c>
      <c r="S78" s="108"/>
      <c r="T78" s="90">
        <f>+IF(H78=0,"",'Ark1'!Y178)</f>
        <v>2.565877394373437</v>
      </c>
      <c r="U78" s="8"/>
      <c r="V78" s="90"/>
      <c r="W78" s="8"/>
      <c r="X78" s="108">
        <f>+IF(H78=0,"",'Ark1'!AB178)</f>
        <v>2.677895457482828</v>
      </c>
      <c r="Y78" s="90">
        <f>+IF(H78=0,"",'Ark1'!AC178)</f>
        <v>-24.361325604713301</v>
      </c>
      <c r="Z78" s="103">
        <f>+IF(H78=0,"",'Ark1'!AD178)</f>
        <v>8.9339780157341853</v>
      </c>
      <c r="AA78" s="103"/>
      <c r="AB78" s="90">
        <f>+IF(H78=0,"",'Ark1'!V178)</f>
        <v>86.08740397874088</v>
      </c>
      <c r="AC78" s="108">
        <f>+IF(H78=0,"",'Ark1'!T178)</f>
        <v>15.569866017887124</v>
      </c>
      <c r="AD78" s="103">
        <f t="shared" si="14"/>
        <v>108.40638930163448</v>
      </c>
      <c r="AE78" s="363"/>
      <c r="AF78" s="28"/>
      <c r="AR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:59" ht="15.6">
      <c r="A79" s="28"/>
      <c r="B79" s="89">
        <f>+'Ark1'!D179</f>
        <v>6</v>
      </c>
      <c r="C79" s="89" t="s">
        <v>494</v>
      </c>
      <c r="D79" s="89">
        <f>+'Ark1'!C179</f>
        <v>2018</v>
      </c>
      <c r="E79" s="363">
        <f>+'Ark1'!Q179</f>
        <v>1277</v>
      </c>
      <c r="F79" s="103"/>
      <c r="G79" s="103"/>
      <c r="H79" s="363">
        <f>+'Ark1'!R179</f>
        <v>126193</v>
      </c>
      <c r="I79" s="363"/>
      <c r="J79" s="363">
        <f>+IF(H79=0,"",'Ark1'!S179)</f>
        <v>122037</v>
      </c>
      <c r="K79" s="108">
        <f>+IF(H79=0,"",'Ark1'!AE179)</f>
        <v>7.50342497628169</v>
      </c>
      <c r="L79" s="108" t="str">
        <f>+IF(I79=0,"",'Ark1'!AF179)</f>
        <v/>
      </c>
      <c r="M79" s="98"/>
      <c r="N79" s="90">
        <f>+IF(H79=0,"",'Ark1'!U179)</f>
        <v>60.037488630497307</v>
      </c>
      <c r="O79" s="90"/>
      <c r="P79" s="90">
        <f>+IF(H79=0,"",'Ark1'!W179)</f>
        <v>77.87379974925561</v>
      </c>
      <c r="Q79" s="108"/>
      <c r="R79" s="90">
        <f>+IF(H79=0,"",'Ark1'!X179)</f>
        <v>2.0112050589176897</v>
      </c>
      <c r="S79" s="108"/>
      <c r="T79" s="90">
        <f>+IF(H79=0,"",'Ark1'!Y179)</f>
        <v>4.0224101178353795</v>
      </c>
      <c r="U79" s="8"/>
      <c r="V79" s="90"/>
      <c r="W79" s="8"/>
      <c r="X79" s="108">
        <f>+IF(H79=0,"",'Ark1'!AB179)</f>
        <v>2.7014559955957798</v>
      </c>
      <c r="Y79" s="90">
        <f>+IF(H79=0,"",'Ark1'!AC179)</f>
        <v>-24.025862344226564</v>
      </c>
      <c r="Z79" s="103">
        <f>+IF(H79=0,"",'Ark1'!AD179)</f>
        <v>7.7264536732998259</v>
      </c>
      <c r="AA79" s="103"/>
      <c r="AB79" s="90">
        <f>+IF(H79=0,"",'Ark1'!V179)</f>
        <v>85.300761004841902</v>
      </c>
      <c r="AC79" s="108">
        <f>+IF(H79=0,"",'Ark1'!T179)</f>
        <v>15.126108421227801</v>
      </c>
      <c r="AD79" s="103">
        <f t="shared" si="14"/>
        <v>98.81989036805011</v>
      </c>
      <c r="AE79" s="363"/>
      <c r="AF79" s="28"/>
      <c r="AR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:59" ht="15.6">
      <c r="A80" s="28"/>
      <c r="B80" s="89">
        <f>+'Ark1'!D180</f>
        <v>7</v>
      </c>
      <c r="C80" s="89" t="s">
        <v>495</v>
      </c>
      <c r="D80" s="89">
        <f>+'Ark1'!C180</f>
        <v>2018</v>
      </c>
      <c r="E80" s="363">
        <f>+'Ark1'!Q180</f>
        <v>1273</v>
      </c>
      <c r="F80" s="103"/>
      <c r="G80" s="103"/>
      <c r="H80" s="363">
        <f>+'Ark1'!R180</f>
        <v>136398</v>
      </c>
      <c r="I80" s="363"/>
      <c r="J80" s="363">
        <f>+IF(H80=0,"",'Ark1'!S180)</f>
        <v>133549</v>
      </c>
      <c r="K80" s="108">
        <f>+IF(H80=0,"",'Ark1'!AE180)</f>
        <v>8.2286463761581548</v>
      </c>
      <c r="L80" s="108" t="str">
        <f>+IF(I80=0,"",'Ark1'!AF180)</f>
        <v/>
      </c>
      <c r="M80" s="98"/>
      <c r="N80" s="90">
        <f>+IF(H80=0,"",'Ark1'!U180)</f>
        <v>60.213457232925762</v>
      </c>
      <c r="O80" s="90"/>
      <c r="P80" s="90">
        <f>+IF(H80=0,"",'Ark1'!W180)</f>
        <v>78.038893514739712</v>
      </c>
      <c r="Q80" s="108"/>
      <c r="R80" s="90">
        <f>+IF(H80=0,"",'Ark1'!X180)</f>
        <v>1.5828677839851024</v>
      </c>
      <c r="S80" s="108"/>
      <c r="T80" s="90">
        <f>+IF(H80=0,"",'Ark1'!Y180)</f>
        <v>3.1657355679702048</v>
      </c>
      <c r="U80" s="8"/>
      <c r="V80" s="90"/>
      <c r="W80" s="8"/>
      <c r="X80" s="108">
        <f>+IF(H80=0,"",'Ark1'!AB180)</f>
        <v>2.7288980329649979</v>
      </c>
      <c r="Y80" s="90">
        <f>+IF(H80=0,"",'Ark1'!AC180)</f>
        <v>-25.069819365709044</v>
      </c>
      <c r="Z80" s="103">
        <f>+IF(H80=0,"",'Ark1'!AD180)</f>
        <v>8.3512780275510536</v>
      </c>
      <c r="AA80" s="103"/>
      <c r="AB80" s="90">
        <f>+IF(H80=0,"",'Ark1'!V180)</f>
        <v>85.12526592245942</v>
      </c>
      <c r="AC80" s="108">
        <f>+IF(H80=0,"",'Ark1'!T180)</f>
        <v>15.39259373304594</v>
      </c>
      <c r="AD80" s="103">
        <f t="shared" si="14"/>
        <v>107.14689709347996</v>
      </c>
      <c r="AE80" s="363"/>
      <c r="AF80" s="28"/>
      <c r="AR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1:59" ht="15.6">
      <c r="A81" s="28"/>
      <c r="B81" s="89">
        <f>+'Ark1'!D181</f>
        <v>8</v>
      </c>
      <c r="C81" s="89" t="s">
        <v>496</v>
      </c>
      <c r="D81" s="89">
        <f>+'Ark1'!C181</f>
        <v>2018</v>
      </c>
      <c r="E81" s="363">
        <f>+'Ark1'!Q181</f>
        <v>1375</v>
      </c>
      <c r="F81" s="103"/>
      <c r="G81" s="103"/>
      <c r="H81" s="363">
        <f>+'Ark1'!R181</f>
        <v>135067</v>
      </c>
      <c r="I81" s="363"/>
      <c r="J81" s="363">
        <f>+IF(H81=0,"",'Ark1'!S181)</f>
        <v>132614</v>
      </c>
      <c r="K81" s="108">
        <f>+IF(H81=0,"",'Ark1'!AE181)</f>
        <v>8.1799473534281475</v>
      </c>
      <c r="L81" s="108" t="str">
        <f>+IF(I81=0,"",'Ark1'!AF181)</f>
        <v/>
      </c>
      <c r="M81" s="98"/>
      <c r="N81" s="90">
        <f>+IF(H81=0,"",'Ark1'!U181)</f>
        <v>60.148558975673751</v>
      </c>
      <c r="O81" s="90"/>
      <c r="P81" s="90">
        <f>+IF(H81=0,"",'Ark1'!W181)</f>
        <v>78.124001236672612</v>
      </c>
      <c r="Q81" s="108"/>
      <c r="R81" s="90">
        <f>+IF(H81=0,"",'Ark1'!X181)</f>
        <v>1.2912110286006202</v>
      </c>
      <c r="S81" s="108"/>
      <c r="T81" s="90">
        <f>+IF(H81=0,"",'Ark1'!Y181)</f>
        <v>2.5824220572012404</v>
      </c>
      <c r="U81" s="8"/>
      <c r="V81" s="90"/>
      <c r="W81" s="8"/>
      <c r="X81" s="108">
        <f>+IF(H81=0,"",'Ark1'!AB181)</f>
        <v>2.6469142417908689</v>
      </c>
      <c r="Y81" s="90">
        <f>+IF(H81=0,"",'Ark1'!AC181)</f>
        <v>-23.859121193249418</v>
      </c>
      <c r="Z81" s="103">
        <f>+IF(H81=0,"",'Ark1'!AD181)</f>
        <v>8.2697845228466527</v>
      </c>
      <c r="AA81" s="103"/>
      <c r="AB81" s="90">
        <f>+IF(H81=0,"",'Ark1'!V181)</f>
        <v>85.146102388150098</v>
      </c>
      <c r="AC81" s="108">
        <f>+IF(H81=0,"",'Ark1'!T181)</f>
        <v>15.422568058815251</v>
      </c>
      <c r="AD81" s="103">
        <f t="shared" si="14"/>
        <v>98.23054545454545</v>
      </c>
      <c r="AE81" s="363"/>
      <c r="AF81" s="28"/>
      <c r="AR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1:59" ht="15.6">
      <c r="A82" s="28"/>
      <c r="B82" s="89">
        <f>+'Ark1'!D182</f>
        <v>9</v>
      </c>
      <c r="C82" s="89" t="s">
        <v>497</v>
      </c>
      <c r="D82" s="89">
        <f>+'Ark1'!C182</f>
        <v>2018</v>
      </c>
      <c r="E82" s="363">
        <f>+'Ark1'!Q182</f>
        <v>1373</v>
      </c>
      <c r="F82" s="103"/>
      <c r="G82" s="103"/>
      <c r="H82" s="363">
        <f>+'Ark1'!R182</f>
        <v>120641</v>
      </c>
      <c r="I82" s="363"/>
      <c r="J82" s="363">
        <f>+IF(H82=0,"",'Ark1'!S182)</f>
        <v>116929</v>
      </c>
      <c r="K82" s="108">
        <f>+IF(H82=0,"",'Ark1'!AE182)</f>
        <v>7.2673819396548316</v>
      </c>
      <c r="L82" s="108" t="str">
        <f>+IF(I82=0,"",'Ark1'!AF182)</f>
        <v/>
      </c>
      <c r="M82" s="98"/>
      <c r="N82" s="90">
        <f>+IF(H82=0,"",'Ark1'!U182)</f>
        <v>60.13952911595927</v>
      </c>
      <c r="O82" s="90"/>
      <c r="P82" s="90">
        <f>+IF(H82=0,"",'Ark1'!W182)</f>
        <v>78.718914041854433</v>
      </c>
      <c r="Q82" s="108"/>
      <c r="R82" s="90">
        <f>+IF(H82=0,"",'Ark1'!X182)</f>
        <v>1.4373223033628699</v>
      </c>
      <c r="S82" s="108"/>
      <c r="T82" s="90">
        <f>+IF(H82=0,"",'Ark1'!Y182)</f>
        <v>2.8746446067257398</v>
      </c>
      <c r="U82" s="8"/>
      <c r="V82" s="90"/>
      <c r="W82" s="8"/>
      <c r="X82" s="108">
        <f>+IF(H82=0,"",'Ark1'!AB182)</f>
        <v>2.6757264495298312</v>
      </c>
      <c r="Y82" s="90">
        <f>+IF(H82=0,"",'Ark1'!AC182)</f>
        <v>-26.111073727550391</v>
      </c>
      <c r="Z82" s="103">
        <f>+IF(H82=0,"",'Ark1'!AD182)</f>
        <v>7.3865198354945552</v>
      </c>
      <c r="AA82" s="103"/>
      <c r="AB82" s="90">
        <f>+IF(H82=0,"",'Ark1'!V182)</f>
        <v>86.189564507515286</v>
      </c>
      <c r="AC82" s="108">
        <f>+IF(H82=0,"",'Ark1'!T182)</f>
        <v>15.216999195961572</v>
      </c>
      <c r="AD82" s="103">
        <f t="shared" si="14"/>
        <v>87.866715222141295</v>
      </c>
      <c r="AE82" s="363"/>
      <c r="AF82" s="28"/>
      <c r="AR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1:59" ht="15.6">
      <c r="A83" s="28"/>
      <c r="B83" s="89">
        <f>+'Ark1'!D183</f>
        <v>10</v>
      </c>
      <c r="C83" s="89" t="s">
        <v>498</v>
      </c>
      <c r="D83" s="89">
        <f>+'Ark1'!C183</f>
        <v>2018</v>
      </c>
      <c r="E83" s="363">
        <f>+'Ark1'!Q183</f>
        <v>1558</v>
      </c>
      <c r="F83" s="103"/>
      <c r="G83" s="103"/>
      <c r="H83" s="363">
        <f>+'Ark1'!R183</f>
        <v>156747</v>
      </c>
      <c r="I83" s="363"/>
      <c r="J83" s="363">
        <f>+IF(H83=0,"",'Ark1'!S183)</f>
        <v>148086</v>
      </c>
      <c r="K83" s="108">
        <f>+IF(H83=0,"",'Ark1'!AE183)</f>
        <v>9.331023051680468</v>
      </c>
      <c r="L83" s="108" t="str">
        <f>+IF(I83=0,"",'Ark1'!AF183)</f>
        <v/>
      </c>
      <c r="M83" s="98"/>
      <c r="N83" s="90">
        <f>+IF(H83=0,"",'Ark1'!U183)</f>
        <v>60.106370622476121</v>
      </c>
      <c r="O83" s="90"/>
      <c r="P83" s="90">
        <f>+IF(H83=0,"",'Ark1'!W183)</f>
        <v>79.806562402927923</v>
      </c>
      <c r="Q83" s="108"/>
      <c r="R83" s="90">
        <f>+IF(H83=0,"",'Ark1'!X183)</f>
        <v>1.2529745385876603</v>
      </c>
      <c r="S83" s="108"/>
      <c r="T83" s="90">
        <f>+IF(H83=0,"",'Ark1'!Y183)</f>
        <v>2.5059490771753206</v>
      </c>
      <c r="U83" s="8"/>
      <c r="V83" s="90"/>
      <c r="W83" s="8"/>
      <c r="X83" s="108">
        <f>+IF(H83=0,"",'Ark1'!AB183)</f>
        <v>2.643170219740107</v>
      </c>
      <c r="Y83" s="90">
        <f>+IF(H83=0,"",'Ark1'!AC183)</f>
        <v>-25.731744658122562</v>
      </c>
      <c r="Z83" s="103">
        <f>+IF(H83=0,"",'Ark1'!AD183)</f>
        <v>9.5971918722015328</v>
      </c>
      <c r="AA83" s="103"/>
      <c r="AB83" s="90">
        <f>+IF(H83=0,"",'Ark1'!V183)</f>
        <v>87.968888945662684</v>
      </c>
      <c r="AC83" s="108">
        <f>+IF(H83=0,"",'Ark1'!T183)</f>
        <v>14.821923226600829</v>
      </c>
      <c r="AD83" s="103">
        <f t="shared" si="14"/>
        <v>100.60783055198974</v>
      </c>
      <c r="AE83" s="363"/>
      <c r="AF83" s="28"/>
      <c r="AR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1:59" ht="15.6">
      <c r="A84" s="28"/>
      <c r="B84" s="89">
        <f>+'Ark1'!D184</f>
        <v>11</v>
      </c>
      <c r="C84" s="89" t="s">
        <v>499</v>
      </c>
      <c r="D84" s="89">
        <f>+'Ark1'!C184</f>
        <v>2018</v>
      </c>
      <c r="E84" s="363">
        <f>+'Ark1'!Q184</f>
        <v>1496</v>
      </c>
      <c r="F84" s="103"/>
      <c r="G84" s="103"/>
      <c r="H84" s="363">
        <f>+'Ark1'!R184</f>
        <v>152066</v>
      </c>
      <c r="I84" s="363"/>
      <c r="J84" s="363">
        <f>+IF(H84=0,"",'Ark1'!S184)</f>
        <v>146609</v>
      </c>
      <c r="K84" s="108">
        <f>+IF(H84=0,"",'Ark1'!AE184)</f>
        <v>9.2116587549030005</v>
      </c>
      <c r="L84" s="108" t="str">
        <f>+IF(I84=0,"",'Ark1'!AF184)</f>
        <v/>
      </c>
      <c r="M84" s="98"/>
      <c r="N84" s="90">
        <f>+IF(H84=0,"",'Ark1'!U184)</f>
        <v>60.189613188821966</v>
      </c>
      <c r="O84" s="90"/>
      <c r="P84" s="90">
        <f>+IF(H84=0,"",'Ark1'!W184)</f>
        <v>79.579380529162947</v>
      </c>
      <c r="Q84" s="108"/>
      <c r="R84" s="90">
        <f>+IF(H84=0,"",'Ark1'!X184)</f>
        <v>1.126484552759986</v>
      </c>
      <c r="S84" s="108"/>
      <c r="T84" s="90">
        <f>+IF(H84=0,"",'Ark1'!Y184)</f>
        <v>2.2529691055199721</v>
      </c>
      <c r="U84" s="8"/>
      <c r="V84" s="90"/>
      <c r="W84" s="8"/>
      <c r="X84" s="108">
        <f>+IF(H84=0,"",'Ark1'!AB184)</f>
        <v>2.6726262007458539</v>
      </c>
      <c r="Y84" s="90">
        <f>+IF(H84=0,"",'Ark1'!AC184)</f>
        <v>-25.925215788366248</v>
      </c>
      <c r="Z84" s="103">
        <f>+IF(H84=0,"",'Ark1'!AD184)</f>
        <v>9.3105869920202498</v>
      </c>
      <c r="AA84" s="103"/>
      <c r="AB84" s="90">
        <f>+IF(H84=0,"",'Ark1'!V184)</f>
        <v>87.238087980526146</v>
      </c>
      <c r="AC84" s="108">
        <f>+IF(H84=0,"",'Ark1'!T184)</f>
        <v>15.158266805203002</v>
      </c>
      <c r="AD84" s="103">
        <f t="shared" si="14"/>
        <v>101.64839572192513</v>
      </c>
      <c r="AE84" s="363"/>
      <c r="AF84" s="28"/>
      <c r="AR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1:59" ht="15.6">
      <c r="A85" s="28"/>
      <c r="B85" s="89">
        <f>+'Ark1'!D185</f>
        <v>12</v>
      </c>
      <c r="C85" s="89" t="s">
        <v>500</v>
      </c>
      <c r="D85" s="89">
        <f>+'Ark1'!C185</f>
        <v>2018</v>
      </c>
      <c r="E85" s="363">
        <f>+'Ark1'!Q185</f>
        <v>1227</v>
      </c>
      <c r="F85" s="103"/>
      <c r="G85" s="103"/>
      <c r="H85" s="363">
        <f>+'Ark1'!R185</f>
        <v>113214</v>
      </c>
      <c r="I85" s="363"/>
      <c r="J85" s="363">
        <f>+IF(H85=0,"",'Ark1'!S185)</f>
        <v>112217</v>
      </c>
      <c r="K85" s="108">
        <f>+IF(H85=0,"",'Ark1'!AE185)</f>
        <v>6.8083332686202853</v>
      </c>
      <c r="L85" s="108" t="str">
        <f>+IF(I85=0,"",'Ark1'!AF185)</f>
        <v/>
      </c>
      <c r="M85" s="98"/>
      <c r="N85" s="90">
        <f>+IF(H85=0,"",'Ark1'!U185)</f>
        <v>60.464483990839184</v>
      </c>
      <c r="O85" s="90"/>
      <c r="P85" s="90">
        <f>+IF(H85=0,"",'Ark1'!W185)</f>
        <v>76.843209674113652</v>
      </c>
      <c r="Q85" s="108"/>
      <c r="R85" s="90">
        <f>+IF(H85=0,"",'Ark1'!X185)</f>
        <v>1.4061865140353671</v>
      </c>
      <c r="S85" s="108"/>
      <c r="T85" s="90">
        <f>+IF(H85=0,"",'Ark1'!Y185)</f>
        <v>2.8123730280707342</v>
      </c>
      <c r="U85" s="8"/>
      <c r="V85" s="90"/>
      <c r="W85" s="8"/>
      <c r="X85" s="108">
        <f>+IF(H85=0,"",'Ark1'!AB185)</f>
        <v>2.6996580002900625</v>
      </c>
      <c r="Y85" s="90">
        <f>+IF(H85=0,"",'Ark1'!AC185)</f>
        <v>-26.629792415156725</v>
      </c>
      <c r="Z85" s="103">
        <f>+IF(H85=0,"",'Ark1'!AD185)</f>
        <v>6.9317848546984884</v>
      </c>
      <c r="AA85" s="103"/>
      <c r="AB85" s="90">
        <f>+IF(H85=0,"",'Ark1'!V185)</f>
        <v>83.509207816682562</v>
      </c>
      <c r="AC85" s="108">
        <f>+IF(H85=0,"",'Ark1'!T185)</f>
        <v>15.715044075821019</v>
      </c>
      <c r="AD85" s="103">
        <f t="shared" si="14"/>
        <v>92.268948655256722</v>
      </c>
      <c r="AE85" s="363"/>
      <c r="AF85" s="28"/>
      <c r="AR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1:59" ht="15.6">
      <c r="A86" s="28"/>
      <c r="B86" s="3">
        <f>+'Ark1'!D186</f>
        <v>1</v>
      </c>
      <c r="C86" s="3" t="s">
        <v>490</v>
      </c>
      <c r="D86" s="3">
        <f>+'Ark1'!C186</f>
        <v>2017</v>
      </c>
      <c r="E86" s="310">
        <f>+'Ark1'!Q186</f>
        <v>1288</v>
      </c>
      <c r="F86" s="15"/>
      <c r="G86" s="15"/>
      <c r="H86" s="310">
        <f>+'Ark1'!R186</f>
        <v>131982</v>
      </c>
      <c r="I86" s="310"/>
      <c r="J86" s="310">
        <f>+IF(H86=0,"",'Ark1'!S186)</f>
        <v>131659</v>
      </c>
      <c r="K86" s="51">
        <f>+IF(H86=0,"",'Ark1'!AE186)</f>
        <v>8.4579162089868554</v>
      </c>
      <c r="L86" s="51" t="str">
        <f>+IF(I86=0,"",'Ark1'!AF186)</f>
        <v/>
      </c>
      <c r="M86" s="98"/>
      <c r="N86" s="12">
        <f>+IF(H86=0,"",'Ark1'!U186)</f>
        <v>60.03353359815889</v>
      </c>
      <c r="O86" s="12"/>
      <c r="P86" s="12">
        <f>+IF(H86=0,"",'Ark1'!W186)</f>
        <v>82.02442597923374</v>
      </c>
      <c r="Q86" s="51"/>
      <c r="R86" s="12">
        <f>+IF(H86=0,"",'Ark1'!X186)</f>
        <v>2.7731054234668369</v>
      </c>
      <c r="S86" s="51"/>
      <c r="T86" s="12">
        <f>+IF(H86=0,"",'Ark1'!Y186)</f>
        <v>5.5462108469336737</v>
      </c>
      <c r="U86" s="8"/>
      <c r="V86" s="12"/>
      <c r="W86" s="8"/>
      <c r="X86" s="51">
        <f>+IF(H86=0,"",'Ark1'!AB186)</f>
        <v>2.7968412385409498</v>
      </c>
      <c r="Y86" s="12">
        <f>+IF(H86=0,"",'Ark1'!AC186)</f>
        <v>-26.369207463940207</v>
      </c>
      <c r="Z86" s="15">
        <f>+IF(H86=0,"",'Ark1'!AD186)</f>
        <v>8.353846299912334</v>
      </c>
      <c r="AA86" s="15"/>
      <c r="AB86" s="12">
        <f>+IF(H86=0,"",'Ark1'!V186)</f>
        <v>88.952952486330688</v>
      </c>
      <c r="AC86" s="51">
        <f>+IF(H86=0,"",'Ark1'!T186)</f>
        <v>15.580495825188281</v>
      </c>
      <c r="AD86" s="15">
        <f>+IF(H86=0,"",H86/E86)</f>
        <v>102.47049689440993</v>
      </c>
      <c r="AE86" s="310"/>
      <c r="AF86" s="28"/>
      <c r="AR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1:59" ht="15.6">
      <c r="A87" s="28"/>
      <c r="B87" s="3">
        <f>+'Ark1'!D187</f>
        <v>2</v>
      </c>
      <c r="C87" s="3" t="s">
        <v>491</v>
      </c>
      <c r="D87" s="3">
        <f>+'Ark1'!C187</f>
        <v>2017</v>
      </c>
      <c r="E87" s="310">
        <f>+'Ark1'!Q187</f>
        <v>1258</v>
      </c>
      <c r="F87" s="15"/>
      <c r="G87" s="15"/>
      <c r="H87" s="310">
        <f>+'Ark1'!R187</f>
        <v>120511</v>
      </c>
      <c r="I87" s="310"/>
      <c r="J87" s="310">
        <f>+IF(H87=0,"",'Ark1'!S187)</f>
        <v>120270</v>
      </c>
      <c r="K87" s="51">
        <f>+IF(H87=0,"",'Ark1'!AE187)</f>
        <v>7.6819538881889757</v>
      </c>
      <c r="L87" s="51" t="str">
        <f>+IF(I87=0,"",'Ark1'!AF187)</f>
        <v/>
      </c>
      <c r="M87" s="98"/>
      <c r="N87" s="12">
        <f>+IF(H87=0,"",'Ark1'!U187)</f>
        <v>60.149846179429616</v>
      </c>
      <c r="O87" s="12"/>
      <c r="P87" s="12">
        <f>+IF(H87=0,"",'Ark1'!W187)</f>
        <v>81.55390454809995</v>
      </c>
      <c r="Q87" s="51"/>
      <c r="R87" s="12">
        <f>+IF(H87=0,"",'Ark1'!X187)</f>
        <v>2.5566130892615622</v>
      </c>
      <c r="S87" s="51"/>
      <c r="T87" s="12">
        <f>+IF(H87=0,"",'Ark1'!Y187)</f>
        <v>5.1132261785231243</v>
      </c>
      <c r="U87" s="8"/>
      <c r="V87" s="12"/>
      <c r="W87" s="8"/>
      <c r="X87" s="51">
        <f>+IF(H87=0,"",'Ark1'!AB187)</f>
        <v>2.789799972675286</v>
      </c>
      <c r="Y87" s="12">
        <f>+IF(H87=0,"",'Ark1'!AC187)</f>
        <v>-25.233747675540904</v>
      </c>
      <c r="Z87" s="15">
        <f>+IF(H87=0,"",'Ark1'!AD187)</f>
        <v>7.6277853908012876</v>
      </c>
      <c r="AA87" s="15"/>
      <c r="AB87" s="12">
        <f>+IF(H87=0,"",'Ark1'!V187)</f>
        <v>88.432107570174495</v>
      </c>
      <c r="AC87" s="51">
        <f>+IF(H87=0,"",'Ark1'!T187)</f>
        <v>15.65204006273286</v>
      </c>
      <c r="AD87" s="15">
        <f t="shared" ref="AD87:AD97" si="15">+IF(H87=0,"",H87/E87)</f>
        <v>95.795707472178066</v>
      </c>
      <c r="AE87" s="310"/>
      <c r="AF87" s="28"/>
      <c r="AR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1:59" ht="15.6">
      <c r="A88" s="28"/>
      <c r="B88" s="3">
        <f>+'Ark1'!D188</f>
        <v>3</v>
      </c>
      <c r="C88" s="3" t="s">
        <v>492</v>
      </c>
      <c r="D88" s="3">
        <f>+'Ark1'!C188</f>
        <v>2017</v>
      </c>
      <c r="E88" s="310">
        <f>+'Ark1'!Q188</f>
        <v>1321</v>
      </c>
      <c r="F88" s="15"/>
      <c r="G88" s="15"/>
      <c r="H88" s="310">
        <f>+'Ark1'!R188</f>
        <v>137478</v>
      </c>
      <c r="I88" s="310"/>
      <c r="J88" s="310">
        <f>+IF(H88=0,"",'Ark1'!S188)</f>
        <v>137113</v>
      </c>
      <c r="K88" s="51">
        <f>+IF(H88=0,"",'Ark1'!AE188)</f>
        <v>8.7754340655091561</v>
      </c>
      <c r="L88" s="51" t="str">
        <f>+IF(I88=0,"",'Ark1'!AF188)</f>
        <v/>
      </c>
      <c r="M88" s="98"/>
      <c r="N88" s="12">
        <f>+IF(H88=0,"",'Ark1'!U188)</f>
        <v>60.132051665414643</v>
      </c>
      <c r="O88" s="12"/>
      <c r="P88" s="12">
        <f>+IF(H88=0,"",'Ark1'!W188)</f>
        <v>81.718492776031979</v>
      </c>
      <c r="Q88" s="51"/>
      <c r="R88" s="12">
        <f>+IF(H88=0,"",'Ark1'!X188)</f>
        <v>1.9683149303888623</v>
      </c>
      <c r="S88" s="51"/>
      <c r="T88" s="12">
        <f>+IF(H88=0,"",'Ark1'!Y188)</f>
        <v>3.9366298607777246</v>
      </c>
      <c r="U88" s="8"/>
      <c r="V88" s="12"/>
      <c r="W88" s="8"/>
      <c r="X88" s="51">
        <f>+IF(H88=0,"",'Ark1'!AB188)</f>
        <v>2.7652496964658257</v>
      </c>
      <c r="Y88" s="12">
        <f>+IF(H88=0,"",'Ark1'!AC188)</f>
        <v>-24.329273659268704</v>
      </c>
      <c r="Z88" s="15">
        <f>+IF(H88=0,"",'Ark1'!AD188)</f>
        <v>8.7017175192022265</v>
      </c>
      <c r="AA88" s="15"/>
      <c r="AB88" s="12">
        <f>+IF(H88=0,"",'Ark1'!V188)</f>
        <v>88.626845249681395</v>
      </c>
      <c r="AC88" s="51">
        <f>+IF(H88=0,"",'Ark1'!T188)</f>
        <v>15.632370270152316</v>
      </c>
      <c r="AD88" s="15">
        <f t="shared" si="15"/>
        <v>104.07115821347465</v>
      </c>
      <c r="AE88" s="310"/>
      <c r="AF88" s="28"/>
      <c r="AR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1:59" ht="15.6">
      <c r="A89" s="28"/>
      <c r="B89" s="3">
        <f>+'Ark1'!D189</f>
        <v>4</v>
      </c>
      <c r="C89" s="3" t="s">
        <v>493</v>
      </c>
      <c r="D89" s="3">
        <f>+'Ark1'!C189</f>
        <v>2017</v>
      </c>
      <c r="E89" s="310">
        <f>+'Ark1'!Q189</f>
        <v>1211</v>
      </c>
      <c r="F89" s="15"/>
      <c r="G89" s="15"/>
      <c r="H89" s="310">
        <f>+'Ark1'!R189</f>
        <v>116135</v>
      </c>
      <c r="I89" s="310"/>
      <c r="J89" s="310">
        <f>+IF(H89=0,"",'Ark1'!S189)</f>
        <v>115854</v>
      </c>
      <c r="K89" s="51">
        <f>+IF(H89=0,"",'Ark1'!AE189)</f>
        <v>7.3795633941858707</v>
      </c>
      <c r="L89" s="51" t="str">
        <f>+IF(I89=0,"",'Ark1'!AF189)</f>
        <v/>
      </c>
      <c r="M89" s="98"/>
      <c r="N89" s="12">
        <f>+IF(H89=0,"",'Ark1'!U189)</f>
        <v>60.189264073748006</v>
      </c>
      <c r="O89" s="12"/>
      <c r="P89" s="12">
        <f>+IF(H89=0,"",'Ark1'!W189)</f>
        <v>81.329856975158421</v>
      </c>
      <c r="Q89" s="51"/>
      <c r="R89" s="12">
        <f>+IF(H89=0,"",'Ark1'!X189)</f>
        <v>2.7399147543806763</v>
      </c>
      <c r="S89" s="51"/>
      <c r="T89" s="12">
        <f>+IF(H89=0,"",'Ark1'!Y189)</f>
        <v>5.4798295087613527</v>
      </c>
      <c r="U89" s="8"/>
      <c r="V89" s="12"/>
      <c r="W89" s="8"/>
      <c r="X89" s="51">
        <f>+IF(H89=0,"",'Ark1'!AB189)</f>
        <v>2.8174180095680472</v>
      </c>
      <c r="Y89" s="12">
        <f>+IF(H89=0,"",'Ark1'!AC189)</f>
        <v>-27.035622038864265</v>
      </c>
      <c r="Z89" s="15">
        <f>+IF(H89=0,"",'Ark1'!AD189)</f>
        <v>7.350804958557374</v>
      </c>
      <c r="AA89" s="15"/>
      <c r="AB89" s="12">
        <f>+IF(H89=0,"",'Ark1'!V189)</f>
        <v>88.199185525490023</v>
      </c>
      <c r="AC89" s="51">
        <f>+IF(H89=0,"",'Ark1'!T189)</f>
        <v>15.64733284539545</v>
      </c>
      <c r="AD89" s="15">
        <f t="shared" si="15"/>
        <v>95.900082576383156</v>
      </c>
      <c r="AE89" s="310"/>
      <c r="AF89" s="28"/>
      <c r="AR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1:59" ht="15.6">
      <c r="A90" s="28"/>
      <c r="B90" s="3">
        <f>+'Ark1'!D190</f>
        <v>5</v>
      </c>
      <c r="C90" s="3" t="s">
        <v>377</v>
      </c>
      <c r="D90" s="3">
        <f>+'Ark1'!C190</f>
        <v>2017</v>
      </c>
      <c r="E90" s="310">
        <f>+'Ark1'!Q190</f>
        <v>1314</v>
      </c>
      <c r="F90" s="15"/>
      <c r="G90" s="15"/>
      <c r="H90" s="310">
        <f>+'Ark1'!R190</f>
        <v>136410</v>
      </c>
      <c r="I90" s="310"/>
      <c r="J90" s="310">
        <f>+IF(H90=0,"",'Ark1'!S190)</f>
        <v>135850</v>
      </c>
      <c r="K90" s="51">
        <f>+IF(H90=0,"",'Ark1'!AE190)</f>
        <v>8.6539216745050176</v>
      </c>
      <c r="L90" s="51" t="str">
        <f>+IF(I90=0,"",'Ark1'!AF190)</f>
        <v/>
      </c>
      <c r="M90" s="98"/>
      <c r="N90" s="12">
        <f>+IF(H90=0,"",'Ark1'!U190)</f>
        <v>60.099727640780266</v>
      </c>
      <c r="O90" s="12"/>
      <c r="P90" s="12">
        <f>+IF(H90=0,"",'Ark1'!W190)</f>
        <v>81.336164887744047</v>
      </c>
      <c r="Q90" s="51"/>
      <c r="R90" s="12">
        <f>+IF(H90=0,"",'Ark1'!X190)</f>
        <v>2.1164137526574298</v>
      </c>
      <c r="S90" s="51"/>
      <c r="T90" s="12">
        <f>+IF(H90=0,"",'Ark1'!Y190)</f>
        <v>4.2328275053148596</v>
      </c>
      <c r="U90" s="8"/>
      <c r="V90" s="12"/>
      <c r="W90" s="8"/>
      <c r="X90" s="51">
        <f>+IF(H90=0,"",'Ark1'!AB190)</f>
        <v>2.7661007101917594</v>
      </c>
      <c r="Y90" s="12">
        <f>+IF(H90=0,"",'Ark1'!AC190)</f>
        <v>-28.067886033261008</v>
      </c>
      <c r="Z90" s="15">
        <f>+IF(H90=0,"",'Ark1'!AD190)</f>
        <v>8.6341180901262433</v>
      </c>
      <c r="AA90" s="15"/>
      <c r="AB90" s="12">
        <f>+IF(H90=0,"",'Ark1'!V190)</f>
        <v>88.247590010492416</v>
      </c>
      <c r="AC90" s="51">
        <f>+IF(H90=0,"",'Ark1'!T190)</f>
        <v>15.595476871197127</v>
      </c>
      <c r="AD90" s="15">
        <f t="shared" si="15"/>
        <v>103.81278538812785</v>
      </c>
      <c r="AE90" s="310"/>
      <c r="AF90" s="28"/>
      <c r="AR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1:59" ht="15.6">
      <c r="A91" s="28"/>
      <c r="B91" s="3">
        <f>+'Ark1'!D191</f>
        <v>6</v>
      </c>
      <c r="C91" s="3" t="s">
        <v>494</v>
      </c>
      <c r="D91" s="3">
        <f>+'Ark1'!C191</f>
        <v>2017</v>
      </c>
      <c r="E91" s="310">
        <f>+'Ark1'!Q191</f>
        <v>1274</v>
      </c>
      <c r="F91" s="15"/>
      <c r="G91" s="15"/>
      <c r="H91" s="310">
        <f>+'Ark1'!R191</f>
        <v>130398</v>
      </c>
      <c r="I91" s="310"/>
      <c r="J91" s="310">
        <f>+IF(H91=0,"",'Ark1'!S191)</f>
        <v>129784</v>
      </c>
      <c r="K91" s="51">
        <f>+IF(H91=0,"",'Ark1'!AE191)</f>
        <v>8.2224557543736303</v>
      </c>
      <c r="L91" s="51" t="str">
        <f>+IF(I91=0,"",'Ark1'!AF191)</f>
        <v/>
      </c>
      <c r="M91" s="98"/>
      <c r="N91" s="12">
        <f>+IF(H91=0,"",'Ark1'!U191)</f>
        <v>60.061810392652397</v>
      </c>
      <c r="O91" s="12"/>
      <c r="P91" s="12">
        <f>+IF(H91=0,"",'Ark1'!W191)</f>
        <v>80.892966775565114</v>
      </c>
      <c r="Q91" s="51"/>
      <c r="R91" s="12">
        <f>+IF(H91=0,"",'Ark1'!X191)</f>
        <v>2.2960474853908797</v>
      </c>
      <c r="S91" s="51"/>
      <c r="T91" s="12">
        <f>+IF(H91=0,"",'Ark1'!Y191)</f>
        <v>4.5920949707817593</v>
      </c>
      <c r="U91" s="8"/>
      <c r="V91" s="12"/>
      <c r="W91" s="8"/>
      <c r="X91" s="51">
        <f>+IF(H91=0,"",'Ark1'!AB191)</f>
        <v>2.7899289168725097</v>
      </c>
      <c r="Y91" s="12">
        <f>+IF(H91=0,"",'Ark1'!AC191)</f>
        <v>-26.012767415945905</v>
      </c>
      <c r="Z91" s="15">
        <f>+IF(H91=0,"",'Ark1'!AD191)</f>
        <v>8.2535864725187391</v>
      </c>
      <c r="AA91" s="15"/>
      <c r="AB91" s="12">
        <f>+IF(H91=0,"",'Ark1'!V191)</f>
        <v>87.78087421727848</v>
      </c>
      <c r="AC91" s="51">
        <f>+IF(H91=0,"",'Ark1'!T191)</f>
        <v>15.55770794030583</v>
      </c>
      <c r="AD91" s="15">
        <f t="shared" si="15"/>
        <v>102.35321821036106</v>
      </c>
      <c r="AE91" s="310"/>
      <c r="AF91" s="28"/>
      <c r="AR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1:59" ht="15.6">
      <c r="A92" s="28"/>
      <c r="B92" s="3">
        <f>+'Ark1'!D192</f>
        <v>7</v>
      </c>
      <c r="C92" s="3" t="s">
        <v>495</v>
      </c>
      <c r="D92" s="3">
        <f>+'Ark1'!C192</f>
        <v>2017</v>
      </c>
      <c r="E92" s="310">
        <f>+'Ark1'!Q192</f>
        <v>1226</v>
      </c>
      <c r="F92" s="15"/>
      <c r="G92" s="15"/>
      <c r="H92" s="310">
        <f>+'Ark1'!R192</f>
        <v>126426</v>
      </c>
      <c r="I92" s="310"/>
      <c r="J92" s="310">
        <f>+IF(H92=0,"",'Ark1'!S192)</f>
        <v>126011</v>
      </c>
      <c r="K92" s="51">
        <f>+IF(H92=0,"",'Ark1'!AE192)</f>
        <v>7.9578489515722177</v>
      </c>
      <c r="L92" s="51" t="str">
        <f>+IF(I92=0,"",'Ark1'!AF192)</f>
        <v/>
      </c>
      <c r="M92" s="98"/>
      <c r="N92" s="12">
        <f>+IF(H92=0,"",'Ark1'!U192)</f>
        <v>60.023355103919485</v>
      </c>
      <c r="O92" s="12"/>
      <c r="P92" s="12">
        <f>+IF(H92=0,"",'Ark1'!W192)</f>
        <v>80.633889104919504</v>
      </c>
      <c r="Q92" s="51"/>
      <c r="R92" s="12">
        <f>+IF(H92=0,"",'Ark1'!X192)</f>
        <v>1.971904513312136</v>
      </c>
      <c r="S92" s="51"/>
      <c r="T92" s="12">
        <f>+IF(H92=0,"",'Ark1'!Y192)</f>
        <v>3.943809026624272</v>
      </c>
      <c r="U92" s="8"/>
      <c r="V92" s="12"/>
      <c r="W92" s="8"/>
      <c r="X92" s="51">
        <f>+IF(H92=0,"",'Ark1'!AB192)</f>
        <v>2.760239893189373</v>
      </c>
      <c r="Y92" s="12">
        <f>+IF(H92=0,"",'Ark1'!AC192)</f>
        <v>-26.679516488816777</v>
      </c>
      <c r="Z92" s="15">
        <f>+IF(H92=0,"",'Ark1'!AD192)</f>
        <v>8.0021773598878401</v>
      </c>
      <c r="AA92" s="15"/>
      <c r="AB92" s="12">
        <f>+IF(H92=0,"",'Ark1'!V192)</f>
        <v>87.471271253015985</v>
      </c>
      <c r="AC92" s="51">
        <f>+IF(H92=0,"",'Ark1'!T192)</f>
        <v>15.577159761441475</v>
      </c>
      <c r="AD92" s="15">
        <f t="shared" si="15"/>
        <v>103.12071778140293</v>
      </c>
      <c r="AE92" s="310"/>
      <c r="AF92" s="28"/>
      <c r="AR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1:59" ht="15.6">
      <c r="A93" s="28"/>
      <c r="B93" s="3">
        <f>+'Ark1'!D193</f>
        <v>8</v>
      </c>
      <c r="C93" s="3" t="s">
        <v>496</v>
      </c>
      <c r="D93" s="3">
        <f>+'Ark1'!C193</f>
        <v>2017</v>
      </c>
      <c r="E93" s="310">
        <f>+'Ark1'!Q193</f>
        <v>1402</v>
      </c>
      <c r="F93" s="15"/>
      <c r="G93" s="15"/>
      <c r="H93" s="310">
        <f>+'Ark1'!R193</f>
        <v>139129</v>
      </c>
      <c r="I93" s="310"/>
      <c r="J93" s="310">
        <f>+IF(H93=0,"",'Ark1'!S193)</f>
        <v>138257</v>
      </c>
      <c r="K93" s="51">
        <f>+IF(H93=0,"",'Ark1'!AE193)</f>
        <v>8.7594763366901631</v>
      </c>
      <c r="L93" s="51" t="str">
        <f>+IF(I93=0,"",'Ark1'!AF193)</f>
        <v/>
      </c>
      <c r="M93" s="98"/>
      <c r="N93" s="12">
        <f>+IF(H93=0,"",'Ark1'!U193)</f>
        <v>59.969650722929046</v>
      </c>
      <c r="O93" s="12"/>
      <c r="P93" s="12">
        <f>+IF(H93=0,"",'Ark1'!W193)</f>
        <v>80.894945789363263</v>
      </c>
      <c r="Q93" s="51"/>
      <c r="R93" s="12">
        <f>+IF(H93=0,"",'Ark1'!X193)</f>
        <v>2.2619295761487539</v>
      </c>
      <c r="S93" s="51"/>
      <c r="T93" s="12">
        <f>+IF(H93=0,"",'Ark1'!Y193)</f>
        <v>4.5238591522975078</v>
      </c>
      <c r="U93" s="8"/>
      <c r="V93" s="12"/>
      <c r="W93" s="8"/>
      <c r="X93" s="51">
        <f>+IF(H93=0,"",'Ark1'!AB193)</f>
        <v>2.740312001961847</v>
      </c>
      <c r="Y93" s="12">
        <f>+IF(H93=0,"",'Ark1'!AC193)</f>
        <v>-24.719576150180476</v>
      </c>
      <c r="Z93" s="15">
        <f>+IF(H93=0,"",'Ark1'!AD193)</f>
        <v>8.8062181347494608</v>
      </c>
      <c r="AA93" s="15"/>
      <c r="AB93" s="12">
        <f>+IF(H93=0,"",'Ark1'!V193)</f>
        <v>87.858946186164005</v>
      </c>
      <c r="AC93" s="51">
        <f>+IF(H93=0,"",'Ark1'!T193)</f>
        <v>15.502742059527492</v>
      </c>
      <c r="AD93" s="15">
        <f t="shared" si="15"/>
        <v>99.23609129814551</v>
      </c>
      <c r="AE93" s="310"/>
      <c r="AF93" s="28"/>
      <c r="AR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1:59" ht="15.6">
      <c r="A94" s="28"/>
      <c r="B94" s="3">
        <f>+'Ark1'!D194</f>
        <v>9</v>
      </c>
      <c r="C94" s="3" t="s">
        <v>497</v>
      </c>
      <c r="D94" s="3">
        <f>+'Ark1'!C194</f>
        <v>2017</v>
      </c>
      <c r="E94" s="310">
        <f>+'Ark1'!Q194</f>
        <v>1460</v>
      </c>
      <c r="F94" s="15"/>
      <c r="G94" s="15"/>
      <c r="H94" s="310">
        <f>+'Ark1'!R194</f>
        <v>126257</v>
      </c>
      <c r="I94" s="310"/>
      <c r="J94" s="310">
        <f>+IF(H94=0,"",'Ark1'!S194)</f>
        <v>125769</v>
      </c>
      <c r="K94" s="51">
        <f>+IF(H94=0,"",'Ark1'!AE194)</f>
        <v>7.9836751659916692</v>
      </c>
      <c r="L94" s="51" t="str">
        <f>+IF(I94=0,"",'Ark1'!AF194)</f>
        <v/>
      </c>
      <c r="M94" s="98"/>
      <c r="N94" s="12">
        <f>+IF(H94=0,"",'Ark1'!U194)</f>
        <v>59.907584539910502</v>
      </c>
      <c r="O94" s="12"/>
      <c r="P94" s="12">
        <f>+IF(H94=0,"",'Ark1'!W194)</f>
        <v>81.051232656696357</v>
      </c>
      <c r="Q94" s="51"/>
      <c r="R94" s="12">
        <f>+IF(H94=0,"",'Ark1'!X194)</f>
        <v>2.1685926324877034</v>
      </c>
      <c r="S94" s="51"/>
      <c r="T94" s="12">
        <f>+IF(H94=0,"",'Ark1'!Y194)</f>
        <v>4.3371852649754068</v>
      </c>
      <c r="U94" s="8"/>
      <c r="V94" s="12"/>
      <c r="W94" s="8"/>
      <c r="X94" s="51">
        <f>+IF(H94=0,"",'Ark1'!AB194)</f>
        <v>2.7651273180681506</v>
      </c>
      <c r="Y94" s="12">
        <f>+IF(H94=0,"",'Ark1'!AC194)</f>
        <v>-27.5584116888894</v>
      </c>
      <c r="Z94" s="15">
        <f>+IF(H94=0,"",'Ark1'!AD194)</f>
        <v>7.9914804464853644</v>
      </c>
      <c r="AA94" s="15"/>
      <c r="AB94" s="12">
        <f>+IF(H94=0,"",'Ark1'!V194)</f>
        <v>87.949624096740052</v>
      </c>
      <c r="AC94" s="51">
        <f>+IF(H94=0,"",'Ark1'!T194)</f>
        <v>15.498728783354588</v>
      </c>
      <c r="AD94" s="15">
        <f t="shared" si="15"/>
        <v>86.477397260273975</v>
      </c>
      <c r="AE94" s="310"/>
      <c r="AF94" s="28"/>
      <c r="AR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1:59" ht="15.6">
      <c r="A95" s="28"/>
      <c r="B95" s="3">
        <f>+'Ark1'!D195</f>
        <v>10</v>
      </c>
      <c r="C95" s="3" t="s">
        <v>498</v>
      </c>
      <c r="D95" s="3">
        <f>+'Ark1'!C195</f>
        <v>2017</v>
      </c>
      <c r="E95" s="310">
        <f>+'Ark1'!Q195</f>
        <v>1549</v>
      </c>
      <c r="F95" s="15"/>
      <c r="G95" s="15"/>
      <c r="H95" s="310">
        <f>+'Ark1'!R195</f>
        <v>136863</v>
      </c>
      <c r="I95" s="310"/>
      <c r="J95" s="310">
        <f>+IF(H95=0,"",'Ark1'!S195)</f>
        <v>136339</v>
      </c>
      <c r="K95" s="51">
        <f>+IF(H95=0,"",'Ark1'!AE195)</f>
        <v>8.698452390485965</v>
      </c>
      <c r="L95" s="51" t="str">
        <f>+IF(I95=0,"",'Ark1'!AF195)</f>
        <v/>
      </c>
      <c r="M95" s="98"/>
      <c r="N95" s="12">
        <f>+IF(H95=0,"",'Ark1'!U195)</f>
        <v>59.798399577523689</v>
      </c>
      <c r="O95" s="12"/>
      <c r="P95" s="12">
        <f>+IF(H95=0,"",'Ark1'!W195)</f>
        <v>81.461473239498559</v>
      </c>
      <c r="Q95" s="51"/>
      <c r="R95" s="12">
        <f>+IF(H95=0,"",'Ark1'!X195)</f>
        <v>1.9588931997691119</v>
      </c>
      <c r="S95" s="51"/>
      <c r="T95" s="12">
        <f>+IF(H95=0,"",'Ark1'!Y195)</f>
        <v>3.9177863995382238</v>
      </c>
      <c r="U95" s="8"/>
      <c r="V95" s="12"/>
      <c r="W95" s="8"/>
      <c r="X95" s="51">
        <f>+IF(H95=0,"",'Ark1'!AB195)</f>
        <v>2.6913986378191121</v>
      </c>
      <c r="Y95" s="12">
        <f>+IF(H95=0,"",'Ark1'!AC195)</f>
        <v>-27.457723129095974</v>
      </c>
      <c r="Z95" s="15">
        <f>+IF(H95=0,"",'Ark1'!AD195)</f>
        <v>8.6627908816725157</v>
      </c>
      <c r="AA95" s="15"/>
      <c r="AB95" s="12">
        <f>+IF(H95=0,"",'Ark1'!V195)</f>
        <v>88.379169770223456</v>
      </c>
      <c r="AC95" s="51">
        <f>+IF(H95=0,"",'Ark1'!T195)</f>
        <v>15.461877936330495</v>
      </c>
      <c r="AD95" s="15">
        <f t="shared" si="15"/>
        <v>88.355713363460296</v>
      </c>
      <c r="AE95" s="310"/>
      <c r="AF95" s="28"/>
      <c r="AR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1:59" ht="15.6">
      <c r="A96" s="28"/>
      <c r="B96" s="3">
        <f>+'Ark1'!D196</f>
        <v>11</v>
      </c>
      <c r="C96" s="3" t="s">
        <v>499</v>
      </c>
      <c r="D96" s="3">
        <f>+'Ark1'!C196</f>
        <v>2017</v>
      </c>
      <c r="E96" s="310">
        <f>+'Ark1'!Q196</f>
        <v>1545</v>
      </c>
      <c r="F96" s="15"/>
      <c r="G96" s="15"/>
      <c r="H96" s="310">
        <f>+'Ark1'!R196</f>
        <v>151291</v>
      </c>
      <c r="I96" s="310"/>
      <c r="J96" s="310">
        <f>+IF(H96=0,"",'Ark1'!S196)</f>
        <v>150606</v>
      </c>
      <c r="K96" s="51">
        <f>+IF(H96=0,"",'Ark1'!AE196)</f>
        <v>9.5974461863312381</v>
      </c>
      <c r="L96" s="51" t="str">
        <f>+IF(I96=0,"",'Ark1'!AF196)</f>
        <v/>
      </c>
      <c r="M96" s="98"/>
      <c r="N96" s="12">
        <f>+IF(H96=0,"",'Ark1'!U196)</f>
        <v>59.884314037953317</v>
      </c>
      <c r="O96" s="12"/>
      <c r="P96" s="12">
        <f>+IF(H96=0,"",'Ark1'!W196)</f>
        <v>81.366153406902441</v>
      </c>
      <c r="Q96" s="51"/>
      <c r="R96" s="12">
        <f>+IF(H96=0,"",'Ark1'!X196)</f>
        <v>1.8361964690563219</v>
      </c>
      <c r="S96" s="51"/>
      <c r="T96" s="12">
        <f>+IF(H96=0,"",'Ark1'!Y196)</f>
        <v>3.6723929381126439</v>
      </c>
      <c r="U96" s="8"/>
      <c r="V96" s="12"/>
      <c r="W96" s="8"/>
      <c r="X96" s="51">
        <f>+IF(H96=0,"",'Ark1'!AB196)</f>
        <v>2.7144725412865114</v>
      </c>
      <c r="Y96" s="12">
        <f>+IF(H96=0,"",'Ark1'!AC196)</f>
        <v>-28.305408583333673</v>
      </c>
      <c r="Z96" s="15">
        <f>+IF(H96=0,"",'Ark1'!AD196)</f>
        <v>9.5760161276540554</v>
      </c>
      <c r="AA96" s="15"/>
      <c r="AB96" s="12">
        <f>+IF(H96=0,"",'Ark1'!V196)</f>
        <v>88.300032045330227</v>
      </c>
      <c r="AC96" s="51">
        <f>+IF(H96=0,"",'Ark1'!T196)</f>
        <v>15.486697820756026</v>
      </c>
      <c r="AD96" s="15">
        <f t="shared" si="15"/>
        <v>97.922977346278316</v>
      </c>
      <c r="AE96" s="310"/>
      <c r="AF96" s="28"/>
      <c r="AR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1:59" ht="15.6">
      <c r="A97" s="28"/>
      <c r="B97" s="3">
        <f>+'Ark1'!D197</f>
        <v>12</v>
      </c>
      <c r="C97" s="3" t="s">
        <v>500</v>
      </c>
      <c r="D97" s="3">
        <f>+'Ark1'!C197</f>
        <v>2017</v>
      </c>
      <c r="E97" s="310">
        <f>+'Ark1'!Q197</f>
        <v>1300</v>
      </c>
      <c r="F97" s="15"/>
      <c r="G97" s="15"/>
      <c r="H97" s="310">
        <f>+'Ark1'!R197</f>
        <v>127015</v>
      </c>
      <c r="I97" s="310"/>
      <c r="J97" s="310">
        <f>+IF(H97=0,"",'Ark1'!S197)</f>
        <v>126566</v>
      </c>
      <c r="K97" s="51">
        <f>+IF(H97=0,"",'Ark1'!AE197)</f>
        <v>7.8318559831792509</v>
      </c>
      <c r="L97" s="51" t="str">
        <f>+IF(I97=0,"",'Ark1'!AF197)</f>
        <v/>
      </c>
      <c r="M97" s="98"/>
      <c r="N97" s="12">
        <f>+IF(H97=0,"",'Ark1'!U197)</f>
        <v>60.064164151509907</v>
      </c>
      <c r="O97" s="12"/>
      <c r="P97" s="12">
        <f>+IF(H97=0,"",'Ark1'!W197)</f>
        <v>79.009263151240518</v>
      </c>
      <c r="Q97" s="51"/>
      <c r="R97" s="12">
        <f>+IF(H97=0,"",'Ark1'!X197)</f>
        <v>1.8186828327362912</v>
      </c>
      <c r="S97" s="51"/>
      <c r="T97" s="12">
        <f>+IF(H97=0,"",'Ark1'!Y197)</f>
        <v>3.6373656654725823</v>
      </c>
      <c r="U97" s="8"/>
      <c r="V97" s="12"/>
      <c r="W97" s="8"/>
      <c r="X97" s="51">
        <f>+IF(H97=0,"",'Ark1'!AB197)</f>
        <v>2.7147634824224762</v>
      </c>
      <c r="Y97" s="12">
        <f>+IF(H97=0,"",'Ark1'!AC197)</f>
        <v>-27.905957172768861</v>
      </c>
      <c r="Z97" s="15">
        <f>+IF(H97=0,"",'Ark1'!AD197)</f>
        <v>8.0394583184325548</v>
      </c>
      <c r="AA97" s="15"/>
      <c r="AB97" s="12">
        <f>+IF(H97=0,"",'Ark1'!V197)</f>
        <v>85.719837092178949</v>
      </c>
      <c r="AC97" s="51">
        <f>+IF(H97=0,"",'Ark1'!T197)</f>
        <v>15.590851474235327</v>
      </c>
      <c r="AD97" s="15">
        <f t="shared" si="15"/>
        <v>97.703846153846158</v>
      </c>
      <c r="AE97" s="310"/>
      <c r="AF97" s="28"/>
      <c r="AR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1:59" ht="15.6">
      <c r="A98" s="28"/>
      <c r="B98" s="94">
        <f>+'Ark1'!D198</f>
        <v>1</v>
      </c>
      <c r="C98" s="94" t="s">
        <v>490</v>
      </c>
      <c r="D98" s="94">
        <f>+'Ark1'!C198</f>
        <v>2016</v>
      </c>
      <c r="E98" s="309">
        <f>+'Ark1'!Q198</f>
        <v>1254</v>
      </c>
      <c r="F98" s="95"/>
      <c r="G98" s="95"/>
      <c r="H98" s="309">
        <f>+'Ark1'!R198</f>
        <v>129288</v>
      </c>
      <c r="I98" s="309"/>
      <c r="J98" s="309">
        <f>+IF(H98=0,"",'Ark1'!S198)</f>
        <v>128733</v>
      </c>
      <c r="K98" s="107">
        <f>+IF(H98=0,"",'Ark1'!AE198)</f>
        <v>8.4359801250724349</v>
      </c>
      <c r="L98" s="107" t="str">
        <f>+IF(I98=0,"",'Ark1'!AF198)</f>
        <v/>
      </c>
      <c r="M98" s="98"/>
      <c r="N98" s="96">
        <f>+IF(H98=0,"",'Ark1'!U198)</f>
        <v>60.183620361523481</v>
      </c>
      <c r="O98" s="96"/>
      <c r="P98" s="96">
        <f>+IF(H98=0,"",'Ark1'!W198)</f>
        <v>83.786522492289919</v>
      </c>
      <c r="Q98" s="107"/>
      <c r="R98" s="96">
        <f>+IF(H98=0,"",'Ark1'!X198)</f>
        <v>3.0992822226347378</v>
      </c>
      <c r="S98" s="107"/>
      <c r="T98" s="96">
        <f>+IF(H98=0,"",'Ark1'!Y198)</f>
        <v>6.1985644452694757</v>
      </c>
      <c r="U98" s="8"/>
      <c r="V98" s="96"/>
      <c r="W98" s="8"/>
      <c r="X98" s="107">
        <f>+IF(H98=0,"",'Ark1'!AB198)</f>
        <v>2.8225871501696158</v>
      </c>
      <c r="Y98" s="96">
        <f>+IF(H98=0,"",'Ark1'!AC198)</f>
        <v>-26.830167795764257</v>
      </c>
      <c r="Z98" s="95">
        <f>+IF(H98=0,"",'Ark1'!AD198)</f>
        <v>8.175481207769133</v>
      </c>
      <c r="AA98" s="95"/>
      <c r="AB98" s="96">
        <f>+IF(H98=0,"",'Ark1'!V198)</f>
        <v>90.910306186996451</v>
      </c>
      <c r="AC98" s="107">
        <f>+IF(H98=0,"",'Ark1'!T198)</f>
        <v>15.621039849019239</v>
      </c>
      <c r="AD98" s="95">
        <f>+IF(H98=0,"",H98/E98)</f>
        <v>103.10047846889952</v>
      </c>
      <c r="AE98" s="309"/>
      <c r="AF98" s="28"/>
      <c r="AR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1:59" ht="15.6">
      <c r="A99" s="28"/>
      <c r="B99" s="94">
        <f>+'Ark1'!D199</f>
        <v>2</v>
      </c>
      <c r="C99" s="94" t="s">
        <v>491</v>
      </c>
      <c r="D99" s="94">
        <f>+'Ark1'!C199</f>
        <v>2016</v>
      </c>
      <c r="E99" s="309">
        <f>+'Ark1'!Q199</f>
        <v>1292</v>
      </c>
      <c r="F99" s="95"/>
      <c r="G99" s="95"/>
      <c r="H99" s="309">
        <f>+'Ark1'!R199</f>
        <v>124807</v>
      </c>
      <c r="I99" s="309"/>
      <c r="J99" s="309">
        <f>+IF(H99=0,"",'Ark1'!S199)</f>
        <v>124506</v>
      </c>
      <c r="K99" s="107">
        <f>+IF(H99=0,"",'Ark1'!AE199)</f>
        <v>8.0667324859480285</v>
      </c>
      <c r="L99" s="107" t="str">
        <f>+IF(I99=0,"",'Ark1'!AF199)</f>
        <v/>
      </c>
      <c r="M99" s="98"/>
      <c r="N99" s="96">
        <f>+IF(H99=0,"",'Ark1'!U199)</f>
        <v>60.224238189324197</v>
      </c>
      <c r="O99" s="96"/>
      <c r="P99" s="96">
        <f>+IF(H99=0,"",'Ark1'!W199)</f>
        <v>82.839197307759875</v>
      </c>
      <c r="Q99" s="107"/>
      <c r="R99" s="96">
        <f>+IF(H99=0,"",'Ark1'!X199)</f>
        <v>3.1897249353001023</v>
      </c>
      <c r="S99" s="107"/>
      <c r="T99" s="96">
        <f>+IF(H99=0,"",'Ark1'!Y199)</f>
        <v>6.3794498706002045</v>
      </c>
      <c r="U99" s="8"/>
      <c r="V99" s="96"/>
      <c r="W99" s="8"/>
      <c r="X99" s="107">
        <f>+IF(H99=0,"",'Ark1'!AB199)</f>
        <v>2.8102067416988765</v>
      </c>
      <c r="Y99" s="96">
        <f>+IF(H99=0,"",'Ark1'!AC199)</f>
        <v>-25.853942133229161</v>
      </c>
      <c r="Z99" s="95">
        <f>+IF(H99=0,"",'Ark1'!AD199)</f>
        <v>7.8921267487937197</v>
      </c>
      <c r="AA99" s="95"/>
      <c r="AB99" s="96">
        <f>+IF(H99=0,"",'Ark1'!V199)</f>
        <v>89.835147245142593</v>
      </c>
      <c r="AC99" s="107">
        <f>+IF(H99=0,"",'Ark1'!T199)</f>
        <v>15.670867819913946</v>
      </c>
      <c r="AD99" s="95">
        <f t="shared" ref="AD99:AD109" si="16">+IF(H99=0,"",H99/E99)</f>
        <v>96.599845201238395</v>
      </c>
      <c r="AE99" s="309"/>
      <c r="AF99" s="28"/>
      <c r="AR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1:59" ht="15.6">
      <c r="A100" s="28"/>
      <c r="B100" s="94">
        <f>+'Ark1'!D200</f>
        <v>3</v>
      </c>
      <c r="C100" s="94" t="s">
        <v>492</v>
      </c>
      <c r="D100" s="94">
        <f>+'Ark1'!C200</f>
        <v>2016</v>
      </c>
      <c r="E100" s="309">
        <f>+'Ark1'!Q200</f>
        <v>1289</v>
      </c>
      <c r="F100" s="95"/>
      <c r="G100" s="95"/>
      <c r="H100" s="309">
        <f>+'Ark1'!R200</f>
        <v>132470</v>
      </c>
      <c r="I100" s="309"/>
      <c r="J100" s="309">
        <f>+IF(H100=0,"",'Ark1'!S200)</f>
        <v>132203</v>
      </c>
      <c r="K100" s="107">
        <f>+IF(H100=0,"",'Ark1'!AE200)</f>
        <v>8.5816692036834272</v>
      </c>
      <c r="L100" s="107" t="str">
        <f>+IF(I100=0,"",'Ark1'!AF200)</f>
        <v/>
      </c>
      <c r="M100" s="98"/>
      <c r="N100" s="96">
        <f>+IF(H100=0,"",'Ark1'!U200)</f>
        <v>60.236303260894225</v>
      </c>
      <c r="O100" s="96"/>
      <c r="P100" s="96">
        <f>+IF(H100=0,"",'Ark1'!W200)</f>
        <v>82.996345014863991</v>
      </c>
      <c r="Q100" s="107"/>
      <c r="R100" s="96">
        <f>+IF(H100=0,"",'Ark1'!X200)</f>
        <v>2.815731863818224</v>
      </c>
      <c r="S100" s="107"/>
      <c r="T100" s="96">
        <f>+IF(H100=0,"",'Ark1'!Y200)</f>
        <v>5.6314637276364481</v>
      </c>
      <c r="U100" s="8"/>
      <c r="V100" s="96"/>
      <c r="W100" s="8"/>
      <c r="X100" s="107">
        <f>+IF(H100=0,"",'Ark1'!AB200)</f>
        <v>2.8298841027110906</v>
      </c>
      <c r="Y100" s="96">
        <f>+IF(H100=0,"",'Ark1'!AC200)</f>
        <v>-25.198428320030423</v>
      </c>
      <c r="Z100" s="95">
        <f>+IF(H100=0,"",'Ark1'!AD200)</f>
        <v>8.3766938586193422</v>
      </c>
      <c r="AA100" s="95"/>
      <c r="AB100" s="96">
        <f>+IF(H100=0,"",'Ark1'!V200)</f>
        <v>89.988098918987362</v>
      </c>
      <c r="AC100" s="107">
        <f>+IF(H100=0,"",'Ark1'!T200)</f>
        <v>15.671940816788711</v>
      </c>
      <c r="AD100" s="95">
        <f t="shared" si="16"/>
        <v>102.76958882854926</v>
      </c>
      <c r="AE100" s="309"/>
      <c r="AF100" s="28"/>
      <c r="AR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1:59" ht="15.6">
      <c r="A101" s="28"/>
      <c r="B101" s="94">
        <f>+'Ark1'!D201</f>
        <v>4</v>
      </c>
      <c r="C101" s="94" t="s">
        <v>493</v>
      </c>
      <c r="D101" s="94">
        <f>+'Ark1'!C201</f>
        <v>2016</v>
      </c>
      <c r="E101" s="309">
        <f>+'Ark1'!Q201</f>
        <v>1311</v>
      </c>
      <c r="F101" s="95"/>
      <c r="G101" s="95"/>
      <c r="H101" s="309">
        <f>+'Ark1'!R201</f>
        <v>129966</v>
      </c>
      <c r="I101" s="309"/>
      <c r="J101" s="309">
        <f>+IF(H101=0,"",'Ark1'!S201)</f>
        <v>129605</v>
      </c>
      <c r="K101" s="107">
        <f>+IF(H101=0,"",'Ark1'!AE201)</f>
        <v>8.3871457826275204</v>
      </c>
      <c r="L101" s="107" t="str">
        <f>+IF(I101=0,"",'Ark1'!AF201)</f>
        <v/>
      </c>
      <c r="M101" s="98"/>
      <c r="N101" s="96">
        <f>+IF(H101=0,"",'Ark1'!U201)</f>
        <v>60.225624011419313</v>
      </c>
      <c r="O101" s="96"/>
      <c r="P101" s="96">
        <f>+IF(H101=0,"",'Ark1'!W201)</f>
        <v>82.741033910728348</v>
      </c>
      <c r="Q101" s="107"/>
      <c r="R101" s="96">
        <f>+IF(H101=0,"",'Ark1'!X201)</f>
        <v>3.2616222704399607</v>
      </c>
      <c r="S101" s="107"/>
      <c r="T101" s="96">
        <f>+IF(H101=0,"",'Ark1'!Y201)</f>
        <v>6.5232445408799213</v>
      </c>
      <c r="U101" s="8"/>
      <c r="V101" s="96"/>
      <c r="W101" s="8"/>
      <c r="X101" s="107">
        <f>+IF(H101=0,"",'Ark1'!AB201)</f>
        <v>2.8380054497379703</v>
      </c>
      <c r="Y101" s="96">
        <f>+IF(H101=0,"",'Ark1'!AC201)</f>
        <v>-25.555959426858649</v>
      </c>
      <c r="Z101" s="95">
        <f>+IF(H101=0,"",'Ark1'!AD201)</f>
        <v>8.2183542993079293</v>
      </c>
      <c r="AA101" s="95"/>
      <c r="AB101" s="96">
        <f>+IF(H101=0,"",'Ark1'!V201)</f>
        <v>89.738301012374379</v>
      </c>
      <c r="AC101" s="107">
        <f>+IF(H101=0,"",'Ark1'!T201)</f>
        <v>15.657564286044044</v>
      </c>
      <c r="AD101" s="95">
        <f t="shared" si="16"/>
        <v>99.135011441647592</v>
      </c>
      <c r="AE101" s="309"/>
      <c r="AF101" s="28"/>
      <c r="AR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</row>
    <row r="102" spans="1:59" ht="15.6">
      <c r="A102" s="28"/>
      <c r="B102" s="94">
        <f>+'Ark1'!D202</f>
        <v>5</v>
      </c>
      <c r="C102" s="94" t="s">
        <v>377</v>
      </c>
      <c r="D102" s="94">
        <f>+'Ark1'!C202</f>
        <v>2016</v>
      </c>
      <c r="E102" s="309">
        <f>+'Ark1'!Q202</f>
        <v>1295</v>
      </c>
      <c r="F102" s="95"/>
      <c r="G102" s="95"/>
      <c r="H102" s="309">
        <f>+'Ark1'!R202</f>
        <v>130438</v>
      </c>
      <c r="I102" s="309"/>
      <c r="J102" s="309">
        <f>+IF(H102=0,"",'Ark1'!S202)</f>
        <v>129386</v>
      </c>
      <c r="K102" s="107">
        <f>+IF(H102=0,"",'Ark1'!AE202)</f>
        <v>8.2886015182275621</v>
      </c>
      <c r="L102" s="107" t="str">
        <f>+IF(I102=0,"",'Ark1'!AF202)</f>
        <v/>
      </c>
      <c r="M102" s="98"/>
      <c r="N102" s="96">
        <f>+IF(H102=0,"",'Ark1'!U202)</f>
        <v>60.270469757160726</v>
      </c>
      <c r="O102" s="96"/>
      <c r="P102" s="96">
        <f>+IF(H102=0,"",'Ark1'!W202)</f>
        <v>81.90727590311235</v>
      </c>
      <c r="Q102" s="107"/>
      <c r="R102" s="96">
        <f>+IF(H102=0,"",'Ark1'!X202)</f>
        <v>2.8365966972814673</v>
      </c>
      <c r="S102" s="107"/>
      <c r="T102" s="96">
        <f>+IF(H102=0,"",'Ark1'!Y202)</f>
        <v>5.6731933945629347</v>
      </c>
      <c r="U102" s="8"/>
      <c r="V102" s="96"/>
      <c r="W102" s="8"/>
      <c r="X102" s="107">
        <f>+IF(H102=0,"",'Ark1'!AB202)</f>
        <v>2.848014394744824</v>
      </c>
      <c r="Y102" s="96">
        <f>+IF(H102=0,"",'Ark1'!AC202)</f>
        <v>-24.380670268878287</v>
      </c>
      <c r="Z102" s="95">
        <f>+IF(H102=0,"",'Ark1'!AD202)</f>
        <v>8.2482010532995353</v>
      </c>
      <c r="AA102" s="95"/>
      <c r="AB102" s="96">
        <f>+IF(H102=0,"",'Ark1'!V202)</f>
        <v>88.963018583364502</v>
      </c>
      <c r="AC102" s="107">
        <f>+IF(H102=0,"",'Ark1'!T202)</f>
        <v>15.595807970070076</v>
      </c>
      <c r="AD102" s="95">
        <f t="shared" si="16"/>
        <v>100.72432432432433</v>
      </c>
      <c r="AE102" s="309"/>
      <c r="AF102" s="28"/>
      <c r="AR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1:59" ht="15.6">
      <c r="A103" s="28"/>
      <c r="B103" s="94">
        <f>+'Ark1'!D203</f>
        <v>6</v>
      </c>
      <c r="C103" s="94" t="s">
        <v>494</v>
      </c>
      <c r="D103" s="94">
        <f>+'Ark1'!C203</f>
        <v>2016</v>
      </c>
      <c r="E103" s="309">
        <f>+'Ark1'!Q203</f>
        <v>1325</v>
      </c>
      <c r="F103" s="95"/>
      <c r="G103" s="95"/>
      <c r="H103" s="309">
        <f>+'Ark1'!R203</f>
        <v>138362</v>
      </c>
      <c r="I103" s="309"/>
      <c r="J103" s="309">
        <f>+IF(H103=0,"",'Ark1'!S203)</f>
        <v>136457</v>
      </c>
      <c r="K103" s="107">
        <f>+IF(H103=0,"",'Ark1'!AE203)</f>
        <v>8.580772507025598</v>
      </c>
      <c r="L103" s="107" t="str">
        <f>+IF(I103=0,"",'Ark1'!AF203)</f>
        <v/>
      </c>
      <c r="M103" s="98"/>
      <c r="N103" s="96">
        <f>+IF(H103=0,"",'Ark1'!U203)</f>
        <v>60.240661893490241</v>
      </c>
      <c r="O103" s="96"/>
      <c r="P103" s="96">
        <f>+IF(H103=0,"",'Ark1'!W203)</f>
        <v>80.40056061616589</v>
      </c>
      <c r="Q103" s="107"/>
      <c r="R103" s="96">
        <f>+IF(H103=0,"",'Ark1'!X203)</f>
        <v>3.6057588066087503</v>
      </c>
      <c r="S103" s="107"/>
      <c r="T103" s="96">
        <f>+IF(H103=0,"",'Ark1'!Y203)</f>
        <v>7.2115176132175005</v>
      </c>
      <c r="U103" s="8"/>
      <c r="V103" s="96"/>
      <c r="W103" s="8"/>
      <c r="X103" s="107">
        <f>+IF(H103=0,"",'Ark1'!AB203)</f>
        <v>2.9009996291139553</v>
      </c>
      <c r="Y103" s="96">
        <f>+IF(H103=0,"",'Ark1'!AC203)</f>
        <v>-24.432319963894329</v>
      </c>
      <c r="Z103" s="95">
        <f>+IF(H103=0,"",'Ark1'!AD203)</f>
        <v>8.7492724063281422</v>
      </c>
      <c r="AA103" s="95"/>
      <c r="AB103" s="96">
        <f>+IF(H103=0,"",'Ark1'!V203)</f>
        <v>87.515183329654221</v>
      </c>
      <c r="AC103" s="107">
        <f>+IF(H103=0,"",'Ark1'!T203)</f>
        <v>15.481252077882653</v>
      </c>
      <c r="AD103" s="95">
        <f t="shared" si="16"/>
        <v>104.42415094339623</v>
      </c>
      <c r="AE103" s="309"/>
      <c r="AF103" s="28"/>
      <c r="AR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</row>
    <row r="104" spans="1:59" ht="15.6">
      <c r="A104" s="28"/>
      <c r="B104" s="94">
        <f>+'Ark1'!D204</f>
        <v>7</v>
      </c>
      <c r="C104" s="94" t="s">
        <v>495</v>
      </c>
      <c r="D104" s="94">
        <f>+'Ark1'!C204</f>
        <v>2016</v>
      </c>
      <c r="E104" s="309">
        <f>+'Ark1'!Q204</f>
        <v>1187</v>
      </c>
      <c r="F104" s="95"/>
      <c r="G104" s="95"/>
      <c r="H104" s="309">
        <f>+'Ark1'!R204</f>
        <v>122898</v>
      </c>
      <c r="I104" s="309"/>
      <c r="J104" s="309">
        <f>+IF(H104=0,"",'Ark1'!S204)</f>
        <v>121635</v>
      </c>
      <c r="K104" s="107">
        <f>+IF(H104=0,"",'Ark1'!AE204)</f>
        <v>7.5667438149068174</v>
      </c>
      <c r="L104" s="107" t="str">
        <f>+IF(I104=0,"",'Ark1'!AF204)</f>
        <v/>
      </c>
      <c r="M104" s="98"/>
      <c r="N104" s="96">
        <f>+IF(H104=0,"",'Ark1'!U204)</f>
        <v>60.288329839273239</v>
      </c>
      <c r="O104" s="96"/>
      <c r="P104" s="96">
        <f>+IF(H104=0,"",'Ark1'!W204)</f>
        <v>79.538789822009505</v>
      </c>
      <c r="Q104" s="107"/>
      <c r="R104" s="96">
        <f>+IF(H104=0,"",'Ark1'!X204)</f>
        <v>3.0114403814545398</v>
      </c>
      <c r="S104" s="107"/>
      <c r="T104" s="96">
        <f>+IF(H104=0,"",'Ark1'!Y204)</f>
        <v>6.0228807629090797</v>
      </c>
      <c r="U104" s="8"/>
      <c r="V104" s="96"/>
      <c r="W104" s="8"/>
      <c r="X104" s="107">
        <f>+IF(H104=0,"",'Ark1'!AB204)</f>
        <v>2.8350538242278942</v>
      </c>
      <c r="Y104" s="96">
        <f>+IF(H104=0,"",'Ark1'!AC204)</f>
        <v>-27.07318514420264</v>
      </c>
      <c r="Z104" s="95">
        <f>+IF(H104=0,"",'Ark1'!AD204)</f>
        <v>7.7714118052132557</v>
      </c>
      <c r="AA104" s="95"/>
      <c r="AB104" s="96">
        <f>+IF(H104=0,"",'Ark1'!V204)</f>
        <v>86.498507314191215</v>
      </c>
      <c r="AC104" s="107">
        <f>+IF(H104=0,"",'Ark1'!T204)</f>
        <v>15.576356002538693</v>
      </c>
      <c r="AD104" s="95">
        <f t="shared" si="16"/>
        <v>103.53664700926706</v>
      </c>
      <c r="AE104" s="309"/>
      <c r="AF104" s="28"/>
      <c r="AR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</row>
    <row r="105" spans="1:59" ht="15.6">
      <c r="A105" s="28"/>
      <c r="B105" s="94">
        <f>+'Ark1'!D205</f>
        <v>8</v>
      </c>
      <c r="C105" s="94" t="s">
        <v>496</v>
      </c>
      <c r="D105" s="94">
        <f>+'Ark1'!C205</f>
        <v>2016</v>
      </c>
      <c r="E105" s="309">
        <f>+'Ark1'!Q205</f>
        <v>1336</v>
      </c>
      <c r="F105" s="95"/>
      <c r="G105" s="95"/>
      <c r="H105" s="309">
        <f>+'Ark1'!R205</f>
        <v>132294</v>
      </c>
      <c r="I105" s="309"/>
      <c r="J105" s="309">
        <f>+IF(H105=0,"",'Ark1'!S205)</f>
        <v>131641</v>
      </c>
      <c r="K105" s="107">
        <f>+IF(H105=0,"",'Ark1'!AE205)</f>
        <v>8.2112688811446759</v>
      </c>
      <c r="L105" s="107" t="str">
        <f>+IF(I105=0,"",'Ark1'!AF205)</f>
        <v/>
      </c>
      <c r="M105" s="98"/>
      <c r="N105" s="96">
        <f>+IF(H105=0,"",'Ark1'!U205)</f>
        <v>60.192933812414061</v>
      </c>
      <c r="O105" s="96"/>
      <c r="P105" s="96">
        <f>+IF(H105=0,"",'Ark1'!W205)</f>
        <v>79.753106554947877</v>
      </c>
      <c r="Q105" s="107"/>
      <c r="R105" s="96">
        <f>+IF(H105=0,"",'Ark1'!X205)</f>
        <v>3.019033365080805</v>
      </c>
      <c r="S105" s="107"/>
      <c r="T105" s="96">
        <f>+IF(H105=0,"",'Ark1'!Y205)</f>
        <v>6.03806673016161</v>
      </c>
      <c r="U105" s="8"/>
      <c r="V105" s="96"/>
      <c r="W105" s="8"/>
      <c r="X105" s="107">
        <f>+IF(H105=0,"",'Ark1'!AB205)</f>
        <v>2.8819231989164433</v>
      </c>
      <c r="Y105" s="96">
        <f>+IF(H105=0,"",'Ark1'!AC205)</f>
        <v>-25.390965685031368</v>
      </c>
      <c r="Z105" s="95">
        <f>+IF(H105=0,"",'Ark1'!AD205)</f>
        <v>8.3655645605207738</v>
      </c>
      <c r="AA105" s="95"/>
      <c r="AB105" s="96">
        <f>+IF(H105=0,"",'Ark1'!V205)</f>
        <v>86.575735216966862</v>
      </c>
      <c r="AC105" s="107">
        <f>+IF(H105=0,"",'Ark1'!T205)</f>
        <v>15.604275326167478</v>
      </c>
      <c r="AD105" s="95">
        <f t="shared" si="16"/>
        <v>99.022455089820355</v>
      </c>
      <c r="AE105" s="309"/>
      <c r="AF105" s="28"/>
      <c r="AR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</row>
    <row r="106" spans="1:59" ht="15.6">
      <c r="A106" s="28"/>
      <c r="B106" s="94">
        <f>+'Ark1'!D206</f>
        <v>9</v>
      </c>
      <c r="C106" s="94" t="s">
        <v>497</v>
      </c>
      <c r="D106" s="94">
        <f>+'Ark1'!C206</f>
        <v>2016</v>
      </c>
      <c r="E106" s="309">
        <f>+'Ark1'!Q206</f>
        <v>1476</v>
      </c>
      <c r="F106" s="95"/>
      <c r="G106" s="95"/>
      <c r="H106" s="309">
        <f>+'Ark1'!R206</f>
        <v>131793</v>
      </c>
      <c r="I106" s="309"/>
      <c r="J106" s="309">
        <f>+IF(H106=0,"",'Ark1'!S206)</f>
        <v>130930</v>
      </c>
      <c r="K106" s="107">
        <f>+IF(H106=0,"",'Ark1'!AE206)</f>
        <v>8.2201462171636503</v>
      </c>
      <c r="L106" s="107" t="str">
        <f>+IF(I106=0,"",'Ark1'!AF206)</f>
        <v/>
      </c>
      <c r="M106" s="98"/>
      <c r="N106" s="96">
        <f>+IF(H106=0,"",'Ark1'!U206)</f>
        <v>60.223180325364709</v>
      </c>
      <c r="O106" s="96"/>
      <c r="P106" s="96">
        <f>+IF(H106=0,"",'Ark1'!W206)</f>
        <v>80.272887038875126</v>
      </c>
      <c r="Q106" s="107"/>
      <c r="R106" s="96">
        <f>+IF(H106=0,"",'Ark1'!X206)</f>
        <v>3.3408451131698951</v>
      </c>
      <c r="S106" s="107"/>
      <c r="T106" s="96">
        <f>+IF(H106=0,"",'Ark1'!Y206)</f>
        <v>6.6816902263397902</v>
      </c>
      <c r="U106" s="8"/>
      <c r="V106" s="96"/>
      <c r="W106" s="8"/>
      <c r="X106" s="107">
        <f>+IF(H106=0,"",'Ark1'!AB206)</f>
        <v>2.8572298962725022</v>
      </c>
      <c r="Y106" s="96">
        <f>+IF(H106=0,"",'Ark1'!AC206)</f>
        <v>-27.474457157872504</v>
      </c>
      <c r="Z106" s="95">
        <f>+IF(H106=0,"",'Ark1'!AD206)</f>
        <v>8.3338840017288351</v>
      </c>
      <c r="AA106" s="95"/>
      <c r="AB106" s="96">
        <f>+IF(H106=0,"",'Ark1'!V206)</f>
        <v>87.174678951040633</v>
      </c>
      <c r="AC106" s="107">
        <f>+IF(H106=0,"",'Ark1'!T206)</f>
        <v>15.599212401265621</v>
      </c>
      <c r="AD106" s="95">
        <f t="shared" si="16"/>
        <v>89.290650406504071</v>
      </c>
      <c r="AE106" s="309"/>
      <c r="AF106" s="28"/>
      <c r="AR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</row>
    <row r="107" spans="1:59" ht="15.6">
      <c r="A107" s="28"/>
      <c r="B107" s="94">
        <f>+'Ark1'!D207</f>
        <v>10</v>
      </c>
      <c r="C107" s="94" t="s">
        <v>498</v>
      </c>
      <c r="D107" s="94">
        <f>+'Ark1'!C207</f>
        <v>2016</v>
      </c>
      <c r="E107" s="309">
        <f>+'Ark1'!Q207</f>
        <v>1484</v>
      </c>
      <c r="F107" s="95"/>
      <c r="G107" s="95"/>
      <c r="H107" s="309">
        <f>+'Ark1'!R207</f>
        <v>127569.5</v>
      </c>
      <c r="I107" s="309"/>
      <c r="J107" s="309">
        <f>+IF(H107=0,"",'Ark1'!S207)</f>
        <v>126536.5</v>
      </c>
      <c r="K107" s="107">
        <f>+IF(H107=0,"",'Ark1'!AE207)</f>
        <v>8.034448668855882</v>
      </c>
      <c r="L107" s="107" t="str">
        <f>+IF(I107=0,"",'Ark1'!AF207)</f>
        <v/>
      </c>
      <c r="M107" s="98"/>
      <c r="N107" s="96">
        <f>+IF(H107=0,"",'Ark1'!U207)</f>
        <v>59.977018488736448</v>
      </c>
      <c r="O107" s="96"/>
      <c r="P107" s="96">
        <f>+IF(H107=0,"",'Ark1'!W207)</f>
        <v>81.183686920374043</v>
      </c>
      <c r="Q107" s="107"/>
      <c r="R107" s="96">
        <f>+IF(H107=0,"",'Ark1'!X207)</f>
        <v>2.3367654494216876</v>
      </c>
      <c r="S107" s="107"/>
      <c r="T107" s="96">
        <f>+IF(H107=0,"",'Ark1'!Y207)</f>
        <v>4.6735308988433752</v>
      </c>
      <c r="U107" s="8"/>
      <c r="V107" s="96"/>
      <c r="W107" s="8"/>
      <c r="X107" s="107">
        <f>+IF(H107=0,"",'Ark1'!AB207)</f>
        <v>2.8520172164700561</v>
      </c>
      <c r="Y107" s="96">
        <f>+IF(H107=0,"",'Ark1'!AC207)</f>
        <v>-26.873631689896296</v>
      </c>
      <c r="Z107" s="95">
        <f>+IF(H107=0,"",'Ark1'!AD207)</f>
        <v>8.0668124646874055</v>
      </c>
      <c r="AA107" s="95"/>
      <c r="AB107" s="96">
        <f>+IF(H107=0,"",'Ark1'!V207)</f>
        <v>88.208645076862723</v>
      </c>
      <c r="AC107" s="107">
        <f>+IF(H107=0,"",'Ark1'!T207)</f>
        <v>15.461136870490204</v>
      </c>
      <c r="AD107" s="95">
        <f t="shared" si="16"/>
        <v>85.963274932614553</v>
      </c>
      <c r="AE107" s="309"/>
      <c r="AF107" s="28"/>
      <c r="AR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</row>
    <row r="108" spans="1:59" ht="15.6">
      <c r="A108" s="28"/>
      <c r="B108" s="94">
        <f>+'Ark1'!D208</f>
        <v>11</v>
      </c>
      <c r="C108" s="94" t="s">
        <v>499</v>
      </c>
      <c r="D108" s="94">
        <f>+'Ark1'!C208</f>
        <v>2016</v>
      </c>
      <c r="E108" s="309">
        <f>+'Ark1'!Q208</f>
        <v>1533</v>
      </c>
      <c r="F108" s="95"/>
      <c r="G108" s="95"/>
      <c r="H108" s="309">
        <f>+'Ark1'!R208</f>
        <v>151806</v>
      </c>
      <c r="I108" s="309"/>
      <c r="J108" s="309">
        <f>+IF(H108=0,"",'Ark1'!S208)</f>
        <v>151335</v>
      </c>
      <c r="K108" s="107">
        <f>+IF(H108=0,"",'Ark1'!AE208)</f>
        <v>9.6662686657890795</v>
      </c>
      <c r="L108" s="107" t="str">
        <f>+IF(I108=0,"",'Ark1'!AF208)</f>
        <v/>
      </c>
      <c r="M108" s="98"/>
      <c r="N108" s="96">
        <f>+IF(H108=0,"",'Ark1'!U208)</f>
        <v>60.062272441933459</v>
      </c>
      <c r="O108" s="96"/>
      <c r="P108" s="96">
        <f>+IF(H108=0,"",'Ark1'!W208)</f>
        <v>81.667260712988778</v>
      </c>
      <c r="Q108" s="107"/>
      <c r="R108" s="96">
        <f>+IF(H108=0,"",'Ark1'!X208)</f>
        <v>2.7627366507252686</v>
      </c>
      <c r="S108" s="107"/>
      <c r="T108" s="96">
        <f>+IF(H108=0,"",'Ark1'!Y208)</f>
        <v>5.5254733014505373</v>
      </c>
      <c r="U108" s="8"/>
      <c r="V108" s="96"/>
      <c r="W108" s="8"/>
      <c r="X108" s="107">
        <f>+IF(H108=0,"",'Ark1'!AB208)</f>
        <v>2.840364768084211</v>
      </c>
      <c r="Y108" s="96">
        <f>+IF(H108=0,"",'Ark1'!AC208)</f>
        <v>-26.940095888278513</v>
      </c>
      <c r="Z108" s="95">
        <f>+IF(H108=0,"",'Ark1'!AD208)</f>
        <v>9.5993990179026749</v>
      </c>
      <c r="AA108" s="95"/>
      <c r="AB108" s="96">
        <f>+IF(H108=0,"",'Ark1'!V208)</f>
        <v>88.587980838362526</v>
      </c>
      <c r="AC108" s="107">
        <f>+IF(H108=0,"",'Ark1'!T208)</f>
        <v>15.575372514920357</v>
      </c>
      <c r="AD108" s="95">
        <f t="shared" si="16"/>
        <v>99.025440313111545</v>
      </c>
      <c r="AE108" s="309"/>
      <c r="AF108" s="28"/>
      <c r="AR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</row>
    <row r="109" spans="1:59" ht="15.6">
      <c r="A109" s="28"/>
      <c r="B109" s="94">
        <f>+'Ark1'!D209</f>
        <v>12</v>
      </c>
      <c r="C109" s="94" t="s">
        <v>500</v>
      </c>
      <c r="D109" s="94">
        <f>+'Ark1'!C209</f>
        <v>2016</v>
      </c>
      <c r="E109" s="309">
        <f>+'Ark1'!Q209</f>
        <v>1336</v>
      </c>
      <c r="F109" s="95"/>
      <c r="G109" s="95"/>
      <c r="H109" s="309">
        <f>+'Ark1'!R209</f>
        <v>129720</v>
      </c>
      <c r="I109" s="309"/>
      <c r="J109" s="309">
        <f>+IF(H109=0,"",'Ark1'!S209)</f>
        <v>129065</v>
      </c>
      <c r="K109" s="107">
        <f>+IF(H109=0,"",'Ark1'!AE209)</f>
        <v>7.9602221295553202</v>
      </c>
      <c r="L109" s="107" t="str">
        <f>+IF(I109=0,"",'Ark1'!AF209)</f>
        <v/>
      </c>
      <c r="M109" s="98"/>
      <c r="N109" s="96">
        <f>+IF(H109=0,"",'Ark1'!U209)</f>
        <v>60.226645488707248</v>
      </c>
      <c r="O109" s="96"/>
      <c r="P109" s="96">
        <f>+IF(H109=0,"",'Ark1'!W209)</f>
        <v>78.857900282803442</v>
      </c>
      <c r="Q109" s="107"/>
      <c r="R109" s="96">
        <f>+IF(H109=0,"",'Ark1'!X209)</f>
        <v>2.2949429540548878</v>
      </c>
      <c r="S109" s="107"/>
      <c r="T109" s="96">
        <f>+IF(H109=0,"",'Ark1'!Y209)</f>
        <v>4.5898859081097756</v>
      </c>
      <c r="U109" s="8"/>
      <c r="V109" s="96"/>
      <c r="W109" s="8"/>
      <c r="X109" s="107">
        <f>+IF(H109=0,"",'Ark1'!AB209)</f>
        <v>2.86470197123321</v>
      </c>
      <c r="Y109" s="96">
        <f>+IF(H109=0,"",'Ark1'!AC209)</f>
        <v>-28.093986935373302</v>
      </c>
      <c r="Z109" s="95">
        <f>+IF(H109=0,"",'Ark1'!AD209)</f>
        <v>8.2027985758292488</v>
      </c>
      <c r="AA109" s="95"/>
      <c r="AB109" s="96">
        <f>+IF(H109=0,"",'Ark1'!V209)</f>
        <v>85.592095225773519</v>
      </c>
      <c r="AC109" s="107">
        <f>+IF(H109=0,"",'Ark1'!T209)</f>
        <v>15.621137835337652</v>
      </c>
      <c r="AD109" s="95">
        <f t="shared" si="16"/>
        <v>97.095808383233532</v>
      </c>
      <c r="AE109" s="309"/>
      <c r="AF109" s="28"/>
      <c r="AR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</row>
    <row r="110" spans="1:59" ht="15.6">
      <c r="A110" s="28"/>
      <c r="B110" s="3">
        <f>+'Ark1'!D210</f>
        <v>1</v>
      </c>
      <c r="C110" s="3" t="s">
        <v>490</v>
      </c>
      <c r="D110" s="3">
        <f>+'Ark1'!C210</f>
        <v>2015</v>
      </c>
      <c r="E110" s="310">
        <f>+'Ark1'!Q210</f>
        <v>1287</v>
      </c>
      <c r="F110" s="15"/>
      <c r="G110" s="15"/>
      <c r="H110" s="310">
        <f>+'Ark1'!R210</f>
        <v>135033</v>
      </c>
      <c r="I110" s="310"/>
      <c r="J110" s="310">
        <f>+IF(H110=0,"",'Ark1'!S210)</f>
        <v>134793</v>
      </c>
      <c r="K110" s="51">
        <f>+IF(H110=0,"",'Ark1'!AE210)</f>
        <v>8.9040362014072745</v>
      </c>
      <c r="L110" s="51" t="str">
        <f>+IF(I110=0,"",'Ark1'!AF210)</f>
        <v/>
      </c>
      <c r="M110" s="98"/>
      <c r="N110" s="12">
        <f>+IF(H110=0,"",'Ark1'!U210)</f>
        <v>60.604482428612755</v>
      </c>
      <c r="O110" s="12"/>
      <c r="P110" s="12">
        <f>+IF(H110=0,"",'Ark1'!W210)</f>
        <v>81.47915099448862</v>
      </c>
      <c r="Q110" s="51"/>
      <c r="R110" s="12">
        <f>+IF(H110=0,"",'Ark1'!X210)</f>
        <v>1.252286478120163</v>
      </c>
      <c r="S110" s="51"/>
      <c r="T110" s="12">
        <f>+IF(H110=0,"",'Ark1'!Y210)</f>
        <v>2.5045729562403261</v>
      </c>
      <c r="U110" s="8"/>
      <c r="V110" s="12"/>
      <c r="W110" s="8"/>
      <c r="X110" s="51">
        <f>+IF(H110=0,"",'Ark1'!AB210)</f>
        <v>2.8082513747406046</v>
      </c>
      <c r="Y110" s="12">
        <f>+IF(H110=0,"",'Ark1'!AC210)</f>
        <v>-24.582378056289887</v>
      </c>
      <c r="Z110" s="15">
        <f>+IF(H110=0,"",'Ark1'!AD210)</f>
        <v>8.8780376836482855</v>
      </c>
      <c r="AA110" s="15"/>
      <c r="AB110" s="12">
        <f>+IF(H110=0,"",'Ark1'!V210)</f>
        <v>88.33906785959185</v>
      </c>
      <c r="AC110" s="51">
        <f>+IF(H110=0,"",'Ark1'!T210)</f>
        <v>15.861100619848484</v>
      </c>
      <c r="AD110" s="15">
        <f>+IF(H110=0,"",H110/E110)</f>
        <v>104.92074592074592</v>
      </c>
      <c r="AE110" s="310"/>
      <c r="AF110" s="28"/>
      <c r="AR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</row>
    <row r="111" spans="1:59" ht="15.6">
      <c r="A111" s="28"/>
      <c r="B111" s="3">
        <f>+'Ark1'!D211</f>
        <v>2</v>
      </c>
      <c r="C111" s="3" t="s">
        <v>491</v>
      </c>
      <c r="D111" s="3">
        <f>+'Ark1'!C211</f>
        <v>2015</v>
      </c>
      <c r="E111" s="310">
        <f>+'Ark1'!Q211</f>
        <v>1227</v>
      </c>
      <c r="F111" s="15"/>
      <c r="G111" s="15"/>
      <c r="H111" s="310">
        <f>+'Ark1'!R211</f>
        <v>111785</v>
      </c>
      <c r="I111" s="310"/>
      <c r="J111" s="310">
        <f>+IF(H111=0,"",'Ark1'!S211)</f>
        <v>111636</v>
      </c>
      <c r="K111" s="51">
        <f>+IF(H111=0,"",'Ark1'!AE211)</f>
        <v>7.3162605368829565</v>
      </c>
      <c r="L111" s="51" t="str">
        <f>+IF(I111=0,"",'Ark1'!AF211)</f>
        <v/>
      </c>
      <c r="M111" s="98"/>
      <c r="N111" s="12">
        <f>+IF(H111=0,"",'Ark1'!U211)</f>
        <v>60.947463183919183</v>
      </c>
      <c r="O111" s="12"/>
      <c r="P111" s="12">
        <f>+IF(H111=0,"",'Ark1'!W211)</f>
        <v>80.837302483069251</v>
      </c>
      <c r="Q111" s="51"/>
      <c r="R111" s="12">
        <f>+IF(H111=0,"",'Ark1'!X211)</f>
        <v>1.7569441338283311</v>
      </c>
      <c r="S111" s="51"/>
      <c r="T111" s="12">
        <f>+IF(H111=0,"",'Ark1'!Y211)</f>
        <v>3.5138882676566623</v>
      </c>
      <c r="U111" s="8"/>
      <c r="V111" s="12"/>
      <c r="W111" s="8"/>
      <c r="X111" s="51">
        <f>+IF(H111=0,"",'Ark1'!AB211)</f>
        <v>2.8739553584053961</v>
      </c>
      <c r="Y111" s="12">
        <f>+IF(H111=0,"",'Ark1'!AC211)</f>
        <v>-24.165286784799655</v>
      </c>
      <c r="Z111" s="15">
        <f>+IF(H111=0,"",'Ark1'!AD211)</f>
        <v>7.3495474622249617</v>
      </c>
      <c r="AA111" s="15"/>
      <c r="AB111" s="12">
        <f>+IF(H111=0,"",'Ark1'!V211)</f>
        <v>87.630536164063855</v>
      </c>
      <c r="AC111" s="51">
        <f>+IF(H111=0,"",'Ark1'!T211)</f>
        <v>15.991796752694903</v>
      </c>
      <c r="AD111" s="15">
        <f t="shared" ref="AD111:AD121" si="17">+IF(H111=0,"",H111/E111)</f>
        <v>91.104319478402601</v>
      </c>
      <c r="AE111" s="310"/>
      <c r="AF111" s="28"/>
      <c r="AR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</row>
    <row r="112" spans="1:59" ht="15.6">
      <c r="A112" s="28"/>
      <c r="B112" s="3">
        <f>+'Ark1'!D212</f>
        <v>3</v>
      </c>
      <c r="C112" s="3" t="s">
        <v>492</v>
      </c>
      <c r="D112" s="3">
        <f>+'Ark1'!C212</f>
        <v>2015</v>
      </c>
      <c r="E112" s="310">
        <f>+'Ark1'!Q212</f>
        <v>1356</v>
      </c>
      <c r="F112" s="15"/>
      <c r="G112" s="15"/>
      <c r="H112" s="310">
        <f>+'Ark1'!R212</f>
        <v>133441</v>
      </c>
      <c r="I112" s="310"/>
      <c r="J112" s="310">
        <f>+IF(H112=0,"",'Ark1'!S212)</f>
        <v>133211</v>
      </c>
      <c r="K112" s="51">
        <f>+IF(H112=0,"",'Ark1'!AE212)</f>
        <v>8.7627269990427425</v>
      </c>
      <c r="L112" s="51" t="str">
        <f>+IF(I112=0,"",'Ark1'!AF212)</f>
        <v/>
      </c>
      <c r="M112" s="98"/>
      <c r="N112" s="12">
        <f>+IF(H112=0,"",'Ark1'!U212)</f>
        <v>60.85531975587601</v>
      </c>
      <c r="O112" s="12"/>
      <c r="P112" s="12">
        <f>+IF(H112=0,"",'Ark1'!W212)</f>
        <v>81.138338500574235</v>
      </c>
      <c r="Q112" s="51"/>
      <c r="R112" s="12">
        <f>+IF(H112=0,"",'Ark1'!X212)</f>
        <v>1.6838902586161677</v>
      </c>
      <c r="S112" s="51"/>
      <c r="T112" s="12">
        <f>+IF(H112=0,"",'Ark1'!Y212)</f>
        <v>3.3677805172323354</v>
      </c>
      <c r="U112" s="8"/>
      <c r="V112" s="12"/>
      <c r="W112" s="8"/>
      <c r="X112" s="51">
        <f>+IF(H112=0,"",'Ark1'!AB212)</f>
        <v>2.8540800758234446</v>
      </c>
      <c r="Y112" s="12">
        <f>+IF(H112=0,"",'Ark1'!AC212)</f>
        <v>-23.961581074149592</v>
      </c>
      <c r="Z112" s="15">
        <f>+IF(H112=0,"",'Ark1'!AD212)</f>
        <v>8.7733681881000294</v>
      </c>
      <c r="AA112" s="15"/>
      <c r="AB112" s="12">
        <f>+IF(H112=0,"",'Ark1'!V212)</f>
        <v>87.964718815863392</v>
      </c>
      <c r="AC112" s="51">
        <f>+IF(H112=0,"",'Ark1'!T212)</f>
        <v>15.953619951888848</v>
      </c>
      <c r="AD112" s="15">
        <f t="shared" si="17"/>
        <v>98.407817109144545</v>
      </c>
      <c r="AE112" s="310"/>
      <c r="AF112" s="28"/>
      <c r="AR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</row>
    <row r="113" spans="1:59" ht="15.6">
      <c r="A113" s="28"/>
      <c r="B113" s="3">
        <f>+'Ark1'!D213</f>
        <v>4</v>
      </c>
      <c r="C113" s="3" t="s">
        <v>493</v>
      </c>
      <c r="D113" s="3">
        <f>+'Ark1'!C213</f>
        <v>2015</v>
      </c>
      <c r="E113" s="310">
        <f>+'Ark1'!Q213</f>
        <v>1294</v>
      </c>
      <c r="F113" s="15"/>
      <c r="G113" s="15"/>
      <c r="H113" s="310">
        <f>+'Ark1'!R213</f>
        <v>121287</v>
      </c>
      <c r="I113" s="310"/>
      <c r="J113" s="310">
        <f>+IF(H113=0,"",'Ark1'!S213)</f>
        <v>120954</v>
      </c>
      <c r="K113" s="51">
        <f>+IF(H113=0,"",'Ark1'!AE213)</f>
        <v>8.0356012748285917</v>
      </c>
      <c r="L113" s="51" t="str">
        <f>+IF(I113=0,"",'Ark1'!AF213)</f>
        <v/>
      </c>
      <c r="M113" s="98"/>
      <c r="N113" s="12">
        <f>+IF(H113=0,"",'Ark1'!U213)</f>
        <v>60.640995750450585</v>
      </c>
      <c r="O113" s="12"/>
      <c r="P113" s="12">
        <f>+IF(H113=0,"",'Ark1'!W213)</f>
        <v>81.945490847761249</v>
      </c>
      <c r="Q113" s="51"/>
      <c r="R113" s="12">
        <f>+IF(H113=0,"",'Ark1'!X213)</f>
        <v>2.3901984549044824</v>
      </c>
      <c r="S113" s="51"/>
      <c r="T113" s="12">
        <f>+IF(H113=0,"",'Ark1'!Y213)</f>
        <v>4.7803969098089647</v>
      </c>
      <c r="U113" s="8"/>
      <c r="V113" s="12"/>
      <c r="W113" s="8"/>
      <c r="X113" s="51">
        <f>+IF(H113=0,"",'Ark1'!AB213)</f>
        <v>2.8432111626401406</v>
      </c>
      <c r="Y113" s="12">
        <f>+IF(H113=0,"",'Ark1'!AC213)</f>
        <v>-27.679276732040474</v>
      </c>
      <c r="Z113" s="15">
        <f>+IF(H113=0,"",'Ark1'!AD213)</f>
        <v>7.9742770769859908</v>
      </c>
      <c r="AA113" s="15"/>
      <c r="AB113" s="12">
        <f>+IF(H113=0,"",'Ark1'!V213)</f>
        <v>88.877301401852449</v>
      </c>
      <c r="AC113" s="51">
        <f>+IF(H113=0,"",'Ark1'!T213)</f>
        <v>15.847460980979003</v>
      </c>
      <c r="AD113" s="15">
        <f t="shared" si="17"/>
        <v>93.73029366306028</v>
      </c>
      <c r="AE113" s="310"/>
      <c r="AF113" s="28"/>
      <c r="AR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</row>
    <row r="114" spans="1:59" ht="15.6">
      <c r="A114" s="28"/>
      <c r="B114" s="3">
        <f>+'Ark1'!D214</f>
        <v>5</v>
      </c>
      <c r="C114" s="3" t="s">
        <v>377</v>
      </c>
      <c r="D114" s="3">
        <f>+'Ark1'!C214</f>
        <v>2015</v>
      </c>
      <c r="E114" s="310">
        <f>+'Ark1'!Q214</f>
        <v>1229</v>
      </c>
      <c r="F114" s="15"/>
      <c r="G114" s="15"/>
      <c r="H114" s="310">
        <f>+'Ark1'!R214</f>
        <v>110568</v>
      </c>
      <c r="I114" s="310"/>
      <c r="J114" s="310">
        <f>+IF(H114=0,"",'Ark1'!S214)</f>
        <v>110239</v>
      </c>
      <c r="K114" s="51">
        <f>+IF(H114=0,"",'Ark1'!AE214)</f>
        <v>7.2813561890276803</v>
      </c>
      <c r="L114" s="51" t="str">
        <f>+IF(I114=0,"",'Ark1'!AF214)</f>
        <v/>
      </c>
      <c r="M114" s="98"/>
      <c r="N114" s="12">
        <f>+IF(H114=0,"",'Ark1'!U214)</f>
        <v>60.720216983100393</v>
      </c>
      <c r="O114" s="12"/>
      <c r="P114" s="12">
        <f>+IF(H114=0,"",'Ark1'!W214)</f>
        <v>81.47116537704531</v>
      </c>
      <c r="Q114" s="51"/>
      <c r="R114" s="12">
        <f>+IF(H114=0,"",'Ark1'!X214)</f>
        <v>2.9511250994862888</v>
      </c>
      <c r="S114" s="51"/>
      <c r="T114" s="12">
        <f>+IF(H114=0,"",'Ark1'!Y214)</f>
        <v>5.9022501989725775</v>
      </c>
      <c r="U114" s="8"/>
      <c r="V114" s="12"/>
      <c r="W114" s="8"/>
      <c r="X114" s="51">
        <f>+IF(H114=0,"",'Ark1'!AB214)</f>
        <v>2.8474547498291849</v>
      </c>
      <c r="Y114" s="12">
        <f>+IF(H114=0,"",'Ark1'!AC214)</f>
        <v>-28.360771713359224</v>
      </c>
      <c r="Z114" s="15">
        <f>+IF(H114=0,"",'Ark1'!AD214)</f>
        <v>7.2695331556406497</v>
      </c>
      <c r="AA114" s="15"/>
      <c r="AB114" s="12">
        <f>+IF(H114=0,"",'Ark1'!V214)</f>
        <v>88.361446174120545</v>
      </c>
      <c r="AC114" s="51">
        <f>+IF(H114=0,"",'Ark1'!T214)</f>
        <v>15.87278416901815</v>
      </c>
      <c r="AD114" s="15">
        <f t="shared" si="17"/>
        <v>89.965825874694872</v>
      </c>
      <c r="AE114" s="310"/>
      <c r="AF114" s="28"/>
      <c r="AR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</row>
    <row r="115" spans="1:59" ht="15.6">
      <c r="A115" s="28"/>
      <c r="B115" s="3">
        <f>+'Ark1'!D215</f>
        <v>6</v>
      </c>
      <c r="C115" s="3" t="s">
        <v>494</v>
      </c>
      <c r="D115" s="3">
        <f>+'Ark1'!C215</f>
        <v>2015</v>
      </c>
      <c r="E115" s="310">
        <f>+'Ark1'!Q215</f>
        <v>1318</v>
      </c>
      <c r="F115" s="15"/>
      <c r="G115" s="15"/>
      <c r="H115" s="310">
        <f>+'Ark1'!R215</f>
        <v>130689</v>
      </c>
      <c r="I115" s="310"/>
      <c r="J115" s="310">
        <f>+IF(H115=0,"",'Ark1'!S215)</f>
        <v>130155</v>
      </c>
      <c r="K115" s="51">
        <f>+IF(H115=0,"",'Ark1'!AE215)</f>
        <v>8.5697234986609612</v>
      </c>
      <c r="L115" s="51" t="str">
        <f>+IF(I115=0,"",'Ark1'!AF215)</f>
        <v/>
      </c>
      <c r="M115" s="98"/>
      <c r="N115" s="12">
        <f>+IF(H115=0,"",'Ark1'!U215)</f>
        <v>60.641681072567344</v>
      </c>
      <c r="O115" s="12"/>
      <c r="P115" s="12">
        <f>+IF(H115=0,"",'Ark1'!W215)</f>
        <v>81.214368253235932</v>
      </c>
      <c r="Q115" s="51"/>
      <c r="R115" s="12">
        <f>+IF(H115=0,"",'Ark1'!X215)</f>
        <v>2.4363182823343963</v>
      </c>
      <c r="S115" s="51"/>
      <c r="T115" s="12">
        <f>+IF(H115=0,"",'Ark1'!Y215)</f>
        <v>4.8726365646687926</v>
      </c>
      <c r="U115" s="8"/>
      <c r="V115" s="12"/>
      <c r="W115" s="8"/>
      <c r="X115" s="51">
        <f>+IF(H115=0,"",'Ark1'!AB215)</f>
        <v>2.8682036168778322</v>
      </c>
      <c r="Y115" s="12">
        <f>+IF(H115=0,"",'Ark1'!AC215)</f>
        <v>-26.394374384980779</v>
      </c>
      <c r="Z115" s="15">
        <f>+IF(H115=0,"",'Ark1'!AD215)</f>
        <v>8.5924319746899691</v>
      </c>
      <c r="AA115" s="15"/>
      <c r="AB115" s="12">
        <f>+IF(H115=0,"",'Ark1'!V215)</f>
        <v>88.115451811706251</v>
      </c>
      <c r="AC115" s="51">
        <f>+IF(H115=0,"",'Ark1'!T215)</f>
        <v>15.818355026054221</v>
      </c>
      <c r="AD115" s="15">
        <f t="shared" si="17"/>
        <v>99.15705614567527</v>
      </c>
      <c r="AE115" s="310"/>
      <c r="AF115" s="28"/>
      <c r="AR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</row>
    <row r="116" spans="1:59" ht="15.6">
      <c r="A116" s="28"/>
      <c r="B116" s="3">
        <f>+'Ark1'!D216</f>
        <v>7</v>
      </c>
      <c r="C116" s="3" t="s">
        <v>495</v>
      </c>
      <c r="D116" s="3">
        <f>+'Ark1'!C216</f>
        <v>2015</v>
      </c>
      <c r="E116" s="310">
        <f>+'Ark1'!Q216</f>
        <v>1236</v>
      </c>
      <c r="F116" s="15"/>
      <c r="G116" s="15"/>
      <c r="H116" s="310">
        <f>+'Ark1'!R216</f>
        <v>121846</v>
      </c>
      <c r="I116" s="310"/>
      <c r="J116" s="310">
        <f>+IF(H116=0,"",'Ark1'!S216)</f>
        <v>121155</v>
      </c>
      <c r="K116" s="51">
        <f>+IF(H116=0,"",'Ark1'!AE216)</f>
        <v>7.9502831028124143</v>
      </c>
      <c r="L116" s="51" t="str">
        <f>+IF(I116=0,"",'Ark1'!AF216)</f>
        <v/>
      </c>
      <c r="M116" s="98"/>
      <c r="N116" s="12">
        <f>+IF(H116=0,"",'Ark1'!U216)</f>
        <v>60.617803639965352</v>
      </c>
      <c r="O116" s="12"/>
      <c r="P116" s="12">
        <f>+IF(H116=0,"",'Ark1'!W216)</f>
        <v>80.940926086418571</v>
      </c>
      <c r="Q116" s="51"/>
      <c r="R116" s="12">
        <f>+IF(H116=0,"",'Ark1'!X216)</f>
        <v>2.2315053428097764</v>
      </c>
      <c r="S116" s="51"/>
      <c r="T116" s="12">
        <f>+IF(H116=0,"",'Ark1'!Y216)</f>
        <v>4.4630106856195528</v>
      </c>
      <c r="U116" s="8"/>
      <c r="V116" s="12"/>
      <c r="W116" s="8"/>
      <c r="X116" s="51">
        <f>+IF(H116=0,"",'Ark1'!AB216)</f>
        <v>2.9245352771004844</v>
      </c>
      <c r="Y116" s="12">
        <f>+IF(H116=0,"",'Ark1'!AC216)</f>
        <v>-25.913614552476719</v>
      </c>
      <c r="Z116" s="15">
        <f>+IF(H116=0,"",'Ark1'!AD216)</f>
        <v>8.0110297453349109</v>
      </c>
      <c r="AA116" s="15"/>
      <c r="AB116" s="12">
        <f>+IF(H116=0,"",'Ark1'!V216)</f>
        <v>87.865209242586431</v>
      </c>
      <c r="AC116" s="51">
        <f>+IF(H116=0,"",'Ark1'!T216)</f>
        <v>15.7679611969207</v>
      </c>
      <c r="AD116" s="15">
        <f t="shared" si="17"/>
        <v>98.580906148867314</v>
      </c>
      <c r="AE116" s="310"/>
      <c r="AF116" s="28"/>
      <c r="AR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</row>
    <row r="117" spans="1:59" ht="15.6">
      <c r="A117" s="28"/>
      <c r="B117" s="3">
        <f>+'Ark1'!D217</f>
        <v>8</v>
      </c>
      <c r="C117" s="3" t="s">
        <v>496</v>
      </c>
      <c r="D117" s="3">
        <f>+'Ark1'!C217</f>
        <v>2015</v>
      </c>
      <c r="E117" s="310">
        <f>+'Ark1'!Q217</f>
        <v>1286</v>
      </c>
      <c r="F117" s="15"/>
      <c r="G117" s="15"/>
      <c r="H117" s="310">
        <f>+'Ark1'!R217</f>
        <v>129769</v>
      </c>
      <c r="I117" s="310"/>
      <c r="J117" s="310">
        <f>+IF(H117=0,"",'Ark1'!S217)</f>
        <v>129350</v>
      </c>
      <c r="K117" s="51">
        <f>+IF(H117=0,"",'Ark1'!AE217)</f>
        <v>8.5481714524279813</v>
      </c>
      <c r="L117" s="51" t="str">
        <f>+IF(I117=0,"",'Ark1'!AF217)</f>
        <v/>
      </c>
      <c r="M117" s="98"/>
      <c r="N117" s="12">
        <f>+IF(H117=0,"",'Ark1'!U217)</f>
        <v>60.426238886741402</v>
      </c>
      <c r="O117" s="12"/>
      <c r="P117" s="12">
        <f>+IF(H117=0,"",'Ark1'!W217)</f>
        <v>81.514282180131232</v>
      </c>
      <c r="Q117" s="51"/>
      <c r="R117" s="12">
        <f>+IF(H117=0,"",'Ark1'!X217)</f>
        <v>2.9937812574651881</v>
      </c>
      <c r="S117" s="51"/>
      <c r="T117" s="12">
        <f>+IF(H117=0,"",'Ark1'!Y217)</f>
        <v>5.9875625149303762</v>
      </c>
      <c r="U117" s="8"/>
      <c r="V117" s="12"/>
      <c r="W117" s="8"/>
      <c r="X117" s="51">
        <f>+IF(H117=0,"",'Ark1'!AB217)</f>
        <v>2.8451733795108791</v>
      </c>
      <c r="Y117" s="12">
        <f>+IF(H117=0,"",'Ark1'!AC217)</f>
        <v>-26.570834507220745</v>
      </c>
      <c r="Z117" s="15">
        <f>+IF(H117=0,"",'Ark1'!AD217)</f>
        <v>8.5319445777650937</v>
      </c>
      <c r="AA117" s="15"/>
      <c r="AB117" s="12">
        <f>+IF(H117=0,"",'Ark1'!V217)</f>
        <v>88.418509750185436</v>
      </c>
      <c r="AC117" s="51">
        <f>+IF(H117=0,"",'Ark1'!T217)</f>
        <v>15.743012583899079</v>
      </c>
      <c r="AD117" s="15">
        <f t="shared" si="17"/>
        <v>100.90902021772939</v>
      </c>
      <c r="AE117" s="310"/>
      <c r="AF117" s="28"/>
      <c r="AR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</row>
    <row r="118" spans="1:59" ht="15.6">
      <c r="A118" s="28"/>
      <c r="B118" s="3">
        <f>+'Ark1'!D218</f>
        <v>9</v>
      </c>
      <c r="C118" s="3" t="s">
        <v>497</v>
      </c>
      <c r="D118" s="3">
        <f>+'Ark1'!C218</f>
        <v>2015</v>
      </c>
      <c r="E118" s="310">
        <f>+'Ark1'!Q218</f>
        <v>1348</v>
      </c>
      <c r="F118" s="15"/>
      <c r="G118" s="15"/>
      <c r="H118" s="310">
        <f>+'Ark1'!R218</f>
        <v>125067</v>
      </c>
      <c r="I118" s="310"/>
      <c r="J118" s="310">
        <f>+IF(H118=0,"",'Ark1'!S218)</f>
        <v>124400</v>
      </c>
      <c r="K118" s="51">
        <f>+IF(H118=0,"",'Ark1'!AE218)</f>
        <v>8.2603437237858408</v>
      </c>
      <c r="L118" s="51" t="str">
        <f>+IF(I118=0,"",'Ark1'!AF218)</f>
        <v/>
      </c>
      <c r="M118" s="98"/>
      <c r="N118" s="12">
        <f>+IF(H118=0,"",'Ark1'!U218)</f>
        <v>60.481221864951763</v>
      </c>
      <c r="O118" s="12"/>
      <c r="P118" s="12">
        <f>+IF(H118=0,"",'Ark1'!W218)</f>
        <v>81.903913987137571</v>
      </c>
      <c r="Q118" s="51"/>
      <c r="R118" s="12">
        <f>+IF(H118=0,"",'Ark1'!X218)</f>
        <v>3.4357584334796543</v>
      </c>
      <c r="S118" s="51"/>
      <c r="T118" s="12">
        <f>+IF(H118=0,"",'Ark1'!Y218)</f>
        <v>6.8715168669593085</v>
      </c>
      <c r="U118" s="8"/>
      <c r="V118" s="12"/>
      <c r="W118" s="8"/>
      <c r="X118" s="51">
        <f>+IF(H118=0,"",'Ark1'!AB218)</f>
        <v>2.8721359763303242</v>
      </c>
      <c r="Y118" s="12">
        <f>+IF(H118=0,"",'Ark1'!AC218)</f>
        <v>-27.919000327157026</v>
      </c>
      <c r="Z118" s="15">
        <f>+IF(H118=0,"",'Ark1'!AD218)</f>
        <v>8.2228013817425349</v>
      </c>
      <c r="AA118" s="15"/>
      <c r="AB118" s="12">
        <f>+IF(H118=0,"",'Ark1'!V218)</f>
        <v>88.918961829349982</v>
      </c>
      <c r="AC118" s="51">
        <f>+IF(H118=0,"",'Ark1'!T218)</f>
        <v>15.724955423892796</v>
      </c>
      <c r="AD118" s="15">
        <f t="shared" si="17"/>
        <v>92.779673590504444</v>
      </c>
      <c r="AE118" s="310"/>
      <c r="AF118" s="28"/>
      <c r="AR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</row>
    <row r="119" spans="1:59" ht="15.6">
      <c r="A119" s="28"/>
      <c r="B119" s="3">
        <f>+'Ark1'!D219</f>
        <v>10</v>
      </c>
      <c r="C119" s="3" t="s">
        <v>498</v>
      </c>
      <c r="D119" s="3">
        <f>+'Ark1'!C219</f>
        <v>2015</v>
      </c>
      <c r="E119" s="310">
        <f>+'Ark1'!Q219</f>
        <v>1442</v>
      </c>
      <c r="F119" s="15"/>
      <c r="G119" s="15"/>
      <c r="H119" s="310">
        <f>+'Ark1'!R219</f>
        <v>131585</v>
      </c>
      <c r="I119" s="310"/>
      <c r="J119" s="310">
        <f>+IF(H119=0,"",'Ark1'!S219)</f>
        <v>129483</v>
      </c>
      <c r="K119" s="51">
        <f>+IF(H119=0,"",'Ark1'!AE219)</f>
        <v>8.6435211190842018</v>
      </c>
      <c r="L119" s="51" t="str">
        <f>+IF(I119=0,"",'Ark1'!AF219)</f>
        <v/>
      </c>
      <c r="M119" s="98"/>
      <c r="N119" s="12">
        <f>+IF(H119=0,"",'Ark1'!U219)</f>
        <v>60.25887568252201</v>
      </c>
      <c r="O119" s="12"/>
      <c r="P119" s="12">
        <f>+IF(H119=0,"",'Ark1'!W219)</f>
        <v>82.338862244464352</v>
      </c>
      <c r="Q119" s="51"/>
      <c r="R119" s="12">
        <f>+IF(H119=0,"",'Ark1'!X219)</f>
        <v>2.9099061443173606</v>
      </c>
      <c r="S119" s="51"/>
      <c r="T119" s="12">
        <f>+IF(H119=0,"",'Ark1'!Y219)</f>
        <v>5.8198122886347212</v>
      </c>
      <c r="U119" s="8"/>
      <c r="V119" s="12"/>
      <c r="W119" s="8"/>
      <c r="X119" s="51">
        <f>+IF(H119=0,"",'Ark1'!AB219)</f>
        <v>2.8749577785985099</v>
      </c>
      <c r="Y119" s="12">
        <f>+IF(H119=0,"",'Ark1'!AC219)</f>
        <v>-27.72573020943592</v>
      </c>
      <c r="Z119" s="15">
        <f>+IF(H119=0,"",'Ark1'!AD219)</f>
        <v>8.6513414395211488</v>
      </c>
      <c r="AA119" s="15"/>
      <c r="AB119" s="12">
        <f>+IF(H119=0,"",'Ark1'!V219)</f>
        <v>89.688234170783829</v>
      </c>
      <c r="AC119" s="51">
        <f>+IF(H119=0,"",'Ark1'!T219)</f>
        <v>15.460630011019495</v>
      </c>
      <c r="AD119" s="15">
        <f t="shared" si="17"/>
        <v>91.251733703190013</v>
      </c>
      <c r="AE119" s="310"/>
      <c r="AF119" s="28"/>
      <c r="AR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ht="15.6">
      <c r="A120" s="28"/>
      <c r="B120" s="3">
        <f>+'Ark1'!D220</f>
        <v>11</v>
      </c>
      <c r="C120" s="3" t="s">
        <v>499</v>
      </c>
      <c r="D120" s="3">
        <f>+'Ark1'!C220</f>
        <v>2015</v>
      </c>
      <c r="E120" s="310">
        <f>+'Ark1'!Q220</f>
        <v>1431</v>
      </c>
      <c r="F120" s="15"/>
      <c r="G120" s="15"/>
      <c r="H120" s="310">
        <f>+'Ark1'!R220</f>
        <v>144427</v>
      </c>
      <c r="I120" s="310"/>
      <c r="J120" s="310">
        <f>+IF(H120=0,"",'Ark1'!S220)</f>
        <v>143526</v>
      </c>
      <c r="K120" s="51">
        <f>+IF(H120=0,"",'Ark1'!AE220)</f>
        <v>9.6232922186843126</v>
      </c>
      <c r="L120" s="51" t="str">
        <f>+IF(I120=0,"",'Ark1'!AF220)</f>
        <v/>
      </c>
      <c r="M120" s="98"/>
      <c r="N120" s="12">
        <f>+IF(H120=0,"",'Ark1'!U220)</f>
        <v>60.20148265819433</v>
      </c>
      <c r="O120" s="12"/>
      <c r="P120" s="12">
        <f>+IF(H120=0,"",'Ark1'!W220)</f>
        <v>82.702761172191813</v>
      </c>
      <c r="Q120" s="51"/>
      <c r="R120" s="12">
        <f>+IF(H120=0,"",'Ark1'!X220)</f>
        <v>3.0562152506110354</v>
      </c>
      <c r="S120" s="51"/>
      <c r="T120" s="12">
        <f>+IF(H120=0,"",'Ark1'!Y220)</f>
        <v>6.1124305012220708</v>
      </c>
      <c r="U120" s="8"/>
      <c r="V120" s="12"/>
      <c r="W120" s="8"/>
      <c r="X120" s="51">
        <f>+IF(H120=0,"",'Ark1'!AB220)</f>
        <v>2.7560159578730881</v>
      </c>
      <c r="Y120" s="12">
        <f>+IF(H120=0,"",'Ark1'!AC220)</f>
        <v>-28.044131752545919</v>
      </c>
      <c r="Z120" s="15">
        <f>+IF(H120=0,"",'Ark1'!AD220)</f>
        <v>9.4956666039876989</v>
      </c>
      <c r="AA120" s="15"/>
      <c r="AB120" s="12">
        <f>+IF(H120=0,"",'Ark1'!V220)</f>
        <v>89.801136668585386</v>
      </c>
      <c r="AC120" s="51">
        <f>+IF(H120=0,"",'Ark1'!T220)</f>
        <v>15.611056104468004</v>
      </c>
      <c r="AD120" s="15">
        <f t="shared" si="17"/>
        <v>100.92732354996505</v>
      </c>
      <c r="AE120" s="310"/>
      <c r="AF120" s="28"/>
      <c r="AR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ht="15.6">
      <c r="A121" s="28"/>
      <c r="B121" s="3">
        <f>+'Ark1'!D221</f>
        <v>12</v>
      </c>
      <c r="C121" s="3" t="s">
        <v>500</v>
      </c>
      <c r="D121" s="3">
        <f>+'Ark1'!C221</f>
        <v>2015</v>
      </c>
      <c r="E121" s="310">
        <f>+'Ark1'!Q221</f>
        <v>1309</v>
      </c>
      <c r="F121" s="15"/>
      <c r="G121" s="15"/>
      <c r="H121" s="310">
        <f>+'Ark1'!R221</f>
        <v>125481</v>
      </c>
      <c r="I121" s="310"/>
      <c r="J121" s="310">
        <f>+IF(H121=0,"",'Ark1'!S221)</f>
        <v>124904</v>
      </c>
      <c r="K121" s="51">
        <f>+IF(H121=0,"",'Ark1'!AE221)</f>
        <v>8.1046836833550593</v>
      </c>
      <c r="L121" s="51" t="str">
        <f>+IF(I121=0,"",'Ark1'!AF221)</f>
        <v/>
      </c>
      <c r="M121" s="98"/>
      <c r="N121" s="12">
        <f>+IF(H121=0,"",'Ark1'!U221)</f>
        <v>60.243250816627182</v>
      </c>
      <c r="O121" s="12"/>
      <c r="P121" s="12">
        <f>+IF(H121=0,"",'Ark1'!W221)</f>
        <v>80.036233026963558</v>
      </c>
      <c r="Q121" s="51"/>
      <c r="R121" s="12">
        <f>+IF(H121=0,"",'Ark1'!X221)</f>
        <v>2.8362859715813551</v>
      </c>
      <c r="S121" s="51"/>
      <c r="T121" s="12">
        <f>+IF(H121=0,"",'Ark1'!Y221)</f>
        <v>5.6725719431627102</v>
      </c>
      <c r="U121" s="8"/>
      <c r="V121" s="12"/>
      <c r="W121" s="8"/>
      <c r="X121" s="51">
        <f>+IF(H121=0,"",'Ark1'!AB221)</f>
        <v>2.7856564886826325</v>
      </c>
      <c r="Y121" s="12">
        <f>+IF(H121=0,"",'Ark1'!AC221)</f>
        <v>-25.202762147205689</v>
      </c>
      <c r="Z121" s="15">
        <f>+IF(H121=0,"",'Ark1'!AD221)</f>
        <v>8.2500207103587293</v>
      </c>
      <c r="AA121" s="15"/>
      <c r="AB121" s="12">
        <f>+IF(H121=0,"",'Ark1'!V221)</f>
        <v>86.860018570102255</v>
      </c>
      <c r="AC121" s="51">
        <f>+IF(H121=0,"",'Ark1'!T221)</f>
        <v>15.65484017500658</v>
      </c>
      <c r="AD121" s="15">
        <f t="shared" si="17"/>
        <v>95.860198624904513</v>
      </c>
      <c r="AE121" s="310"/>
      <c r="AF121" s="28"/>
      <c r="AR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ht="15.6">
      <c r="A122" s="28"/>
      <c r="B122" s="94">
        <f>+'Ark1'!D222</f>
        <v>1</v>
      </c>
      <c r="C122" s="94" t="s">
        <v>490</v>
      </c>
      <c r="D122" s="94">
        <f>+'Ark1'!C222</f>
        <v>2014</v>
      </c>
      <c r="E122" s="309">
        <f>+'Ark1'!Q222</f>
        <v>1409</v>
      </c>
      <c r="F122" s="95"/>
      <c r="G122" s="95"/>
      <c r="H122" s="309">
        <f>+'Ark1'!R222</f>
        <v>143645</v>
      </c>
      <c r="I122" s="309"/>
      <c r="J122" s="309">
        <f>+IF(H122=0,"",'Ark1'!S222)</f>
        <v>143638</v>
      </c>
      <c r="K122" s="107">
        <f>+IF(H122=0,"",'Ark1'!AE222)</f>
        <v>9.4642357929617109</v>
      </c>
      <c r="L122" s="107" t="str">
        <f>+IF(I122=0,"",'Ark1'!AF222)</f>
        <v/>
      </c>
      <c r="M122" s="98"/>
      <c r="N122" s="96">
        <f>+IF(H122=0,"",'Ark1'!U222)</f>
        <v>60.902470098441903</v>
      </c>
      <c r="O122" s="96"/>
      <c r="P122" s="96">
        <f>+IF(H122=0,"",'Ark1'!W222)</f>
        <v>77.706686949136071</v>
      </c>
      <c r="Q122" s="107"/>
      <c r="R122" s="96">
        <f>+IF(H122=0,"",'Ark1'!X222)</f>
        <v>0</v>
      </c>
      <c r="S122" s="107"/>
      <c r="T122" s="96">
        <f>+IF(H122=0,"",'Ark1'!Y222)</f>
        <v>0</v>
      </c>
      <c r="U122" s="8"/>
      <c r="V122" s="96"/>
      <c r="W122" s="8"/>
      <c r="X122" s="107">
        <f>+IF(H122=0,"",'Ark1'!AB222)</f>
        <v>2.8322086647176761</v>
      </c>
      <c r="Y122" s="96">
        <f>+IF(H122=0,"",'Ark1'!AC222)</f>
        <v>-31.018650550372055</v>
      </c>
      <c r="Z122" s="95">
        <f>+IF(H122=0,"",'Ark1'!AD222)</f>
        <v>9.5581155650663163</v>
      </c>
      <c r="AA122" s="95"/>
      <c r="AB122" s="96">
        <f>+IF(H122=0,"",'Ark1'!V222)</f>
        <v>84.191295751206297</v>
      </c>
      <c r="AC122" s="107">
        <f>+IF(H122=0,"",'Ark1'!T222)</f>
        <v>15.999637996449588</v>
      </c>
      <c r="AD122" s="95">
        <f>+IF(H122=0,"",H122/E122)</f>
        <v>101.94819020581973</v>
      </c>
      <c r="AE122" s="309"/>
      <c r="AF122" s="28"/>
      <c r="AR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ht="15.6">
      <c r="A123" s="28"/>
      <c r="B123" s="94">
        <f>+'Ark1'!D223</f>
        <v>2</v>
      </c>
      <c r="C123" s="94" t="s">
        <v>491</v>
      </c>
      <c r="D123" s="94">
        <f>+'Ark1'!C223</f>
        <v>2014</v>
      </c>
      <c r="E123" s="309">
        <f>+'Ark1'!Q223</f>
        <v>1298</v>
      </c>
      <c r="F123" s="95"/>
      <c r="G123" s="95"/>
      <c r="H123" s="309">
        <f>+'Ark1'!R223</f>
        <v>118111</v>
      </c>
      <c r="I123" s="309"/>
      <c r="J123" s="309">
        <f>+IF(H123=0,"",'Ark1'!S223)</f>
        <v>118111</v>
      </c>
      <c r="K123" s="107">
        <f>+IF(H123=0,"",'Ark1'!AE223)</f>
        <v>7.7300448808949138</v>
      </c>
      <c r="L123" s="107" t="str">
        <f>+IF(I123=0,"",'Ark1'!AF223)</f>
        <v/>
      </c>
      <c r="M123" s="98"/>
      <c r="N123" s="96">
        <f>+IF(H123=0,"",'Ark1'!U223)</f>
        <v>61.001913454292989</v>
      </c>
      <c r="O123" s="96"/>
      <c r="P123" s="96">
        <f>+IF(H123=0,"",'Ark1'!W223)</f>
        <v>77.185169035906682</v>
      </c>
      <c r="Q123" s="107"/>
      <c r="R123" s="96">
        <f>+IF(H123=0,"",'Ark1'!X223)</f>
        <v>0</v>
      </c>
      <c r="S123" s="107"/>
      <c r="T123" s="96">
        <f>+IF(H123=0,"",'Ark1'!Y223)</f>
        <v>0</v>
      </c>
      <c r="U123" s="8"/>
      <c r="V123" s="96"/>
      <c r="W123" s="8"/>
      <c r="X123" s="107">
        <f>+IF(H123=0,"",'Ark1'!AB223)</f>
        <v>2.838767730261559</v>
      </c>
      <c r="Y123" s="96">
        <f>+IF(H123=0,"",'Ark1'!AC223)</f>
        <v>-27.80645802773142</v>
      </c>
      <c r="Z123" s="95">
        <f>+IF(H123=0,"",'Ark1'!AD223)</f>
        <v>7.8590872463750756</v>
      </c>
      <c r="AA123" s="95"/>
      <c r="AB123" s="96">
        <f>+IF(H123=0,"",'Ark1'!V223)</f>
        <v>83.624235141830539</v>
      </c>
      <c r="AC123" s="107">
        <f>+IF(H123=0,"",'Ark1'!T223)</f>
        <v>16.052103529730513</v>
      </c>
      <c r="AD123" s="95">
        <f t="shared" ref="AD123:AD133" si="18">+IF(H123=0,"",H123/E123)</f>
        <v>90.994607087827433</v>
      </c>
      <c r="AE123" s="309"/>
      <c r="AF123" s="28"/>
      <c r="AR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</row>
    <row r="124" spans="1:59" ht="15.6">
      <c r="A124" s="28"/>
      <c r="B124" s="94">
        <f>+'Ark1'!D224</f>
        <v>3</v>
      </c>
      <c r="C124" s="94" t="s">
        <v>492</v>
      </c>
      <c r="D124" s="94">
        <f>+'Ark1'!C224</f>
        <v>2014</v>
      </c>
      <c r="E124" s="309">
        <f>+'Ark1'!Q224</f>
        <v>1367</v>
      </c>
      <c r="F124" s="95"/>
      <c r="G124" s="95"/>
      <c r="H124" s="309">
        <f>+'Ark1'!R224</f>
        <v>124165</v>
      </c>
      <c r="I124" s="309"/>
      <c r="J124" s="309">
        <f>+IF(H124=0,"",'Ark1'!S224)</f>
        <v>124152</v>
      </c>
      <c r="K124" s="107">
        <f>+IF(H124=0,"",'Ark1'!AE224)</f>
        <v>8.1198803421467822</v>
      </c>
      <c r="L124" s="107" t="str">
        <f>+IF(I124=0,"",'Ark1'!AF224)</f>
        <v/>
      </c>
      <c r="M124" s="98"/>
      <c r="N124" s="96">
        <f>+IF(H124=0,"",'Ark1'!U224)</f>
        <v>61.073289193891355</v>
      </c>
      <c r="O124" s="96"/>
      <c r="P124" s="96">
        <f>+IF(H124=0,"",'Ark1'!W224)</f>
        <v>77.13262291384774</v>
      </c>
      <c r="Q124" s="107"/>
      <c r="R124" s="96">
        <f>+IF(H124=0,"",'Ark1'!X224)</f>
        <v>0</v>
      </c>
      <c r="S124" s="107"/>
      <c r="T124" s="96">
        <f>+IF(H124=0,"",'Ark1'!Y224)</f>
        <v>0</v>
      </c>
      <c r="U124" s="8"/>
      <c r="V124" s="96"/>
      <c r="W124" s="8"/>
      <c r="X124" s="107">
        <f>+IF(H124=0,"",'Ark1'!AB224)</f>
        <v>2.7592861764994043</v>
      </c>
      <c r="Y124" s="96">
        <f>+IF(H124=0,"",'Ark1'!AC224)</f>
        <v>-30.020284723625139</v>
      </c>
      <c r="Z124" s="95">
        <f>+IF(H124=0,"",'Ark1'!AD224)</f>
        <v>8.2619194481984</v>
      </c>
      <c r="AA124" s="95"/>
      <c r="AB124" s="96">
        <f>+IF(H124=0,"",'Ark1'!V224)</f>
        <v>83.572152180284391</v>
      </c>
      <c r="AC124" s="107">
        <f>+IF(H124=0,"",'Ark1'!T224)</f>
        <v>16.068578101719485</v>
      </c>
      <c r="AD124" s="95">
        <f t="shared" si="18"/>
        <v>90.830285296269196</v>
      </c>
      <c r="AE124" s="309"/>
      <c r="AF124" s="28"/>
      <c r="AR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 ht="15.6">
      <c r="A125" s="28"/>
      <c r="B125" s="94">
        <f>+'Ark1'!D225</f>
        <v>4</v>
      </c>
      <c r="C125" s="94" t="s">
        <v>493</v>
      </c>
      <c r="D125" s="94">
        <f>+'Ark1'!C225</f>
        <v>2014</v>
      </c>
      <c r="E125" s="309">
        <f>+'Ark1'!Q225</f>
        <v>1346</v>
      </c>
      <c r="F125" s="95"/>
      <c r="G125" s="95"/>
      <c r="H125" s="309">
        <f>+'Ark1'!R225</f>
        <v>121109</v>
      </c>
      <c r="I125" s="309"/>
      <c r="J125" s="309">
        <f>+IF(H125=0,"",'Ark1'!S225)</f>
        <v>121102</v>
      </c>
      <c r="K125" s="107">
        <f>+IF(H125=0,"",'Ark1'!AE225)</f>
        <v>7.9700455926099121</v>
      </c>
      <c r="L125" s="107" t="str">
        <f>+IF(I125=0,"",'Ark1'!AF225)</f>
        <v/>
      </c>
      <c r="M125" s="98"/>
      <c r="N125" s="96">
        <f>+IF(H125=0,"",'Ark1'!U225)</f>
        <v>61.134886294198253</v>
      </c>
      <c r="O125" s="96"/>
      <c r="P125" s="96">
        <f>+IF(H125=0,"",'Ark1'!W225)</f>
        <v>77.616075704778225</v>
      </c>
      <c r="Q125" s="107"/>
      <c r="R125" s="96">
        <f>+IF(H125=0,"",'Ark1'!X225)</f>
        <v>0</v>
      </c>
      <c r="S125" s="107"/>
      <c r="T125" s="96">
        <f>+IF(H125=0,"",'Ark1'!Y225)</f>
        <v>0</v>
      </c>
      <c r="U125" s="8"/>
      <c r="V125" s="96"/>
      <c r="W125" s="8"/>
      <c r="X125" s="107">
        <f>+IF(H125=0,"",'Ark1'!AB225)</f>
        <v>2.9125666194831994</v>
      </c>
      <c r="Y125" s="96">
        <f>+IF(H125=0,"",'Ark1'!AC225)</f>
        <v>-31.403672792868171</v>
      </c>
      <c r="Z125" s="95">
        <f>+IF(H125=0,"",'Ark1'!AD225)</f>
        <v>8.0585736918766191</v>
      </c>
      <c r="AA125" s="95"/>
      <c r="AB125" s="96">
        <f>+IF(H125=0,"",'Ark1'!V225)</f>
        <v>84.094116162173151</v>
      </c>
      <c r="AC125" s="107">
        <f>+IF(H125=0,"",'Ark1'!T225)</f>
        <v>16.06766631711929</v>
      </c>
      <c r="AD125" s="95">
        <f t="shared" si="18"/>
        <v>89.97696879643388</v>
      </c>
      <c r="AE125" s="309"/>
      <c r="AF125" s="28"/>
      <c r="AR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</row>
    <row r="126" spans="1:59" ht="15.6">
      <c r="A126" s="28"/>
      <c r="B126" s="94">
        <f>+'Ark1'!D226</f>
        <v>5</v>
      </c>
      <c r="C126" s="94" t="s">
        <v>377</v>
      </c>
      <c r="D126" s="94">
        <f>+'Ark1'!C226</f>
        <v>2014</v>
      </c>
      <c r="E126" s="309">
        <f>+'Ark1'!Q226</f>
        <v>1309</v>
      </c>
      <c r="F126" s="95"/>
      <c r="G126" s="95"/>
      <c r="H126" s="309">
        <f>+'Ark1'!R226</f>
        <v>120308</v>
      </c>
      <c r="I126" s="309"/>
      <c r="J126" s="309">
        <f>+IF(H126=0,"",'Ark1'!S226)</f>
        <v>120303</v>
      </c>
      <c r="K126" s="107">
        <f>+IF(H126=0,"",'Ark1'!AE226)</f>
        <v>7.96394146013753</v>
      </c>
      <c r="L126" s="107" t="str">
        <f>+IF(I126=0,"",'Ark1'!AF226)</f>
        <v/>
      </c>
      <c r="M126" s="98"/>
      <c r="N126" s="96">
        <f>+IF(H126=0,"",'Ark1'!U226)</f>
        <v>61.055883893169749</v>
      </c>
      <c r="O126" s="96"/>
      <c r="P126" s="96">
        <f>+IF(H126=0,"",'Ark1'!W226)</f>
        <v>78.071728053331938</v>
      </c>
      <c r="Q126" s="107"/>
      <c r="R126" s="96">
        <f>+IF(H126=0,"",'Ark1'!X226)</f>
        <v>0</v>
      </c>
      <c r="S126" s="107"/>
      <c r="T126" s="96">
        <f>+IF(H126=0,"",'Ark1'!Y226)</f>
        <v>0</v>
      </c>
      <c r="U126" s="8"/>
      <c r="V126" s="96"/>
      <c r="W126" s="8"/>
      <c r="X126" s="107">
        <f>+IF(H126=0,"",'Ark1'!AB226)</f>
        <v>2.8479462203650048</v>
      </c>
      <c r="Y126" s="96">
        <f>+IF(H126=0,"",'Ark1'!AC226)</f>
        <v>-29.731831790739431</v>
      </c>
      <c r="Z126" s="95">
        <f>+IF(H126=0,"",'Ark1'!AD226)</f>
        <v>8.0052752786522205</v>
      </c>
      <c r="AA126" s="95"/>
      <c r="AB126" s="96">
        <f>+IF(H126=0,"",'Ark1'!V226)</f>
        <v>84.586685862690814</v>
      </c>
      <c r="AC126" s="107">
        <f>+IF(H126=0,"",'Ark1'!T226)</f>
        <v>16.053230042889918</v>
      </c>
      <c r="AD126" s="95">
        <f t="shared" si="18"/>
        <v>91.908326967150501</v>
      </c>
      <c r="AE126" s="309"/>
      <c r="AF126" s="28"/>
      <c r="AR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</row>
    <row r="127" spans="1:59" ht="15.6">
      <c r="A127" s="28"/>
      <c r="B127" s="94">
        <f>+'Ark1'!D227</f>
        <v>6</v>
      </c>
      <c r="C127" s="94" t="s">
        <v>494</v>
      </c>
      <c r="D127" s="94">
        <f>+'Ark1'!C227</f>
        <v>2014</v>
      </c>
      <c r="E127" s="309">
        <f>+'Ark1'!Q227</f>
        <v>1301</v>
      </c>
      <c r="F127" s="95"/>
      <c r="G127" s="95"/>
      <c r="H127" s="309">
        <f>+'Ark1'!R227</f>
        <v>122656</v>
      </c>
      <c r="I127" s="309"/>
      <c r="J127" s="309">
        <f>+IF(H127=0,"",'Ark1'!S227)</f>
        <v>122653</v>
      </c>
      <c r="K127" s="107">
        <f>+IF(H127=0,"",'Ark1'!AE227)</f>
        <v>8.103375891951849</v>
      </c>
      <c r="L127" s="107" t="str">
        <f>+IF(I127=0,"",'Ark1'!AF227)</f>
        <v/>
      </c>
      <c r="M127" s="98"/>
      <c r="N127" s="96">
        <f>+IF(H127=0,"",'Ark1'!U227)</f>
        <v>60.904225742541975</v>
      </c>
      <c r="O127" s="96"/>
      <c r="P127" s="96">
        <f>+IF(H127=0,"",'Ark1'!W227)</f>
        <v>77.916601306123141</v>
      </c>
      <c r="Q127" s="107"/>
      <c r="R127" s="96">
        <f>+IF(H127=0,"",'Ark1'!X227)</f>
        <v>0</v>
      </c>
      <c r="S127" s="107"/>
      <c r="T127" s="96">
        <f>+IF(H127=0,"",'Ark1'!Y227)</f>
        <v>0</v>
      </c>
      <c r="U127" s="8"/>
      <c r="V127" s="96"/>
      <c r="W127" s="8"/>
      <c r="X127" s="107">
        <f>+IF(H127=0,"",'Ark1'!AB227)</f>
        <v>2.9201918153396842</v>
      </c>
      <c r="Y127" s="96">
        <f>+IF(H127=0,"",'Ark1'!AC227)</f>
        <v>-30.743115264967305</v>
      </c>
      <c r="Z127" s="95">
        <f>+IF(H127=0,"",'Ark1'!AD227)</f>
        <v>8.161510827030348</v>
      </c>
      <c r="AA127" s="95"/>
      <c r="AB127" s="96">
        <f>+IF(H127=0,"",'Ark1'!V227)</f>
        <v>84.417944875784002</v>
      </c>
      <c r="AC127" s="107">
        <f>+IF(H127=0,"",'Ark1'!T227)</f>
        <v>15.97975639186016</v>
      </c>
      <c r="AD127" s="95">
        <f t="shared" si="18"/>
        <v>94.278247501921598</v>
      </c>
      <c r="AE127" s="309"/>
      <c r="AF127" s="28"/>
      <c r="AR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</row>
    <row r="128" spans="1:59" ht="15.6">
      <c r="A128" s="28"/>
      <c r="B128" s="94">
        <f>+'Ark1'!D228</f>
        <v>7</v>
      </c>
      <c r="C128" s="94" t="s">
        <v>495</v>
      </c>
      <c r="D128" s="94">
        <f>+'Ark1'!C228</f>
        <v>2014</v>
      </c>
      <c r="E128" s="309">
        <f>+'Ark1'!Q228</f>
        <v>1321</v>
      </c>
      <c r="F128" s="95"/>
      <c r="G128" s="95"/>
      <c r="H128" s="309">
        <f>+'Ark1'!R228</f>
        <v>130983</v>
      </c>
      <c r="I128" s="309"/>
      <c r="J128" s="309">
        <f>+IF(H128=0,"",'Ark1'!S228)</f>
        <v>130975</v>
      </c>
      <c r="K128" s="107">
        <f>+IF(H128=0,"",'Ark1'!AE228)</f>
        <v>8.6342615922718977</v>
      </c>
      <c r="L128" s="107" t="str">
        <f>+IF(I128=0,"",'Ark1'!AF228)</f>
        <v/>
      </c>
      <c r="M128" s="98"/>
      <c r="N128" s="96">
        <f>+IF(H128=0,"",'Ark1'!U228)</f>
        <v>61.024752815422787</v>
      </c>
      <c r="O128" s="96"/>
      <c r="P128" s="96">
        <f>+IF(H128=0,"",'Ark1'!W228)</f>
        <v>77.746166825730015</v>
      </c>
      <c r="Q128" s="107"/>
      <c r="R128" s="96">
        <f>+IF(H128=0,"",'Ark1'!X228)</f>
        <v>0</v>
      </c>
      <c r="S128" s="107"/>
      <c r="T128" s="96">
        <f>+IF(H128=0,"",'Ark1'!Y228)</f>
        <v>0</v>
      </c>
      <c r="U128" s="8"/>
      <c r="V128" s="96"/>
      <c r="W128" s="8"/>
      <c r="X128" s="107">
        <f>+IF(H128=0,"",'Ark1'!AB228)</f>
        <v>2.8426478994995841</v>
      </c>
      <c r="Y128" s="96">
        <f>+IF(H128=0,"",'Ark1'!AC228)</f>
        <v>-30.422548047510208</v>
      </c>
      <c r="Z128" s="95">
        <f>+IF(H128=0,"",'Ark1'!AD228)</f>
        <v>8.7155880891021731</v>
      </c>
      <c r="AA128" s="95"/>
      <c r="AB128" s="96">
        <f>+IF(H128=0,"",'Ark1'!V228)</f>
        <v>84.235150282375827</v>
      </c>
      <c r="AC128" s="107">
        <f>+IF(H128=0,"",'Ark1'!T228)</f>
        <v>16.036233709718054</v>
      </c>
      <c r="AD128" s="95">
        <f t="shared" si="18"/>
        <v>99.154428463285385</v>
      </c>
      <c r="AE128" s="309"/>
      <c r="AF128" s="28"/>
      <c r="AR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</row>
    <row r="129" spans="1:59" ht="15.6">
      <c r="A129" s="28"/>
      <c r="B129" s="94">
        <f>+'Ark1'!D229</f>
        <v>8</v>
      </c>
      <c r="C129" s="94" t="s">
        <v>496</v>
      </c>
      <c r="D129" s="94">
        <f>+'Ark1'!C229</f>
        <v>2014</v>
      </c>
      <c r="E129" s="309">
        <f>+'Ark1'!Q229</f>
        <v>1245</v>
      </c>
      <c r="F129" s="95"/>
      <c r="G129" s="95"/>
      <c r="H129" s="309">
        <f>+'Ark1'!R229</f>
        <v>109932</v>
      </c>
      <c r="I129" s="309"/>
      <c r="J129" s="309">
        <f>+IF(H129=0,"",'Ark1'!S229)</f>
        <v>109924</v>
      </c>
      <c r="K129" s="107">
        <f>+IF(H129=0,"",'Ark1'!AE229)</f>
        <v>7.3256086474842306</v>
      </c>
      <c r="L129" s="107" t="str">
        <f>+IF(I129=0,"",'Ark1'!AF229)</f>
        <v/>
      </c>
      <c r="M129" s="98"/>
      <c r="N129" s="96">
        <f>+IF(H129=0,"",'Ark1'!U229)</f>
        <v>60.88398347949493</v>
      </c>
      <c r="O129" s="96"/>
      <c r="P129" s="96">
        <f>+IF(H129=0,"",'Ark1'!W229)</f>
        <v>78.594721807793732</v>
      </c>
      <c r="Q129" s="107"/>
      <c r="R129" s="96">
        <f>+IF(H129=0,"",'Ark1'!X229)</f>
        <v>0</v>
      </c>
      <c r="S129" s="107"/>
      <c r="T129" s="96">
        <f>+IF(H129=0,"",'Ark1'!Y229)</f>
        <v>0</v>
      </c>
      <c r="U129" s="8"/>
      <c r="V129" s="96"/>
      <c r="W129" s="8"/>
      <c r="X129" s="107">
        <f>+IF(H129=0,"",'Ark1'!AB229)</f>
        <v>2.7812494376629688</v>
      </c>
      <c r="Y129" s="96">
        <f>+IF(H129=0,"",'Ark1'!AC229)</f>
        <v>-30.132672614286953</v>
      </c>
      <c r="Z129" s="95">
        <f>+IF(H129=0,"",'Ark1'!AD229)</f>
        <v>7.3148578808790452</v>
      </c>
      <c r="AA129" s="95"/>
      <c r="AB129" s="96">
        <f>+IF(H129=0,"",'Ark1'!V229)</f>
        <v>85.154119877882508</v>
      </c>
      <c r="AC129" s="107">
        <f>+IF(H129=0,"",'Ark1'!T229)</f>
        <v>15.979778408470692</v>
      </c>
      <c r="AD129" s="95">
        <f t="shared" si="18"/>
        <v>88.298795180722891</v>
      </c>
      <c r="AE129" s="309"/>
      <c r="AF129" s="28"/>
      <c r="AR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</row>
    <row r="130" spans="1:59" ht="15.6">
      <c r="A130" s="28"/>
      <c r="B130" s="94">
        <f>+'Ark1'!D230</f>
        <v>9</v>
      </c>
      <c r="C130" s="94" t="s">
        <v>497</v>
      </c>
      <c r="D130" s="94">
        <f>+'Ark1'!C230</f>
        <v>2014</v>
      </c>
      <c r="E130" s="309">
        <f>+'Ark1'!Q230</f>
        <v>1413</v>
      </c>
      <c r="F130" s="95"/>
      <c r="G130" s="95"/>
      <c r="H130" s="309">
        <f>+'Ark1'!R230</f>
        <v>129814</v>
      </c>
      <c r="I130" s="309"/>
      <c r="J130" s="309">
        <f>+IF(H130=0,"",'Ark1'!S230)</f>
        <v>129803</v>
      </c>
      <c r="K130" s="107">
        <f>+IF(H130=0,"",'Ark1'!AE230)</f>
        <v>8.7473811580930239</v>
      </c>
      <c r="L130" s="107" t="str">
        <f>+IF(I130=0,"",'Ark1'!AF230)</f>
        <v/>
      </c>
      <c r="M130" s="98"/>
      <c r="N130" s="96">
        <f>+IF(H130=0,"",'Ark1'!U230)</f>
        <v>60.827138047656845</v>
      </c>
      <c r="O130" s="96"/>
      <c r="P130" s="96">
        <f>+IF(H130=0,"",'Ark1'!W230)</f>
        <v>79.475910418095651</v>
      </c>
      <c r="Q130" s="107"/>
      <c r="R130" s="96">
        <f>+IF(H130=0,"",'Ark1'!X230)</f>
        <v>0</v>
      </c>
      <c r="S130" s="107"/>
      <c r="T130" s="96">
        <f>+IF(H130=0,"",'Ark1'!Y230)</f>
        <v>0</v>
      </c>
      <c r="U130" s="8"/>
      <c r="V130" s="96"/>
      <c r="W130" s="8"/>
      <c r="X130" s="107">
        <f>+IF(H130=0,"",'Ark1'!AB230)</f>
        <v>2.8320165771711472</v>
      </c>
      <c r="Y130" s="96">
        <f>+IF(H130=0,"",'Ark1'!AC230)</f>
        <v>-29.999248795826873</v>
      </c>
      <c r="Z130" s="95">
        <f>+IF(H130=0,"",'Ark1'!AD230)</f>
        <v>8.637803014121749</v>
      </c>
      <c r="AA130" s="95"/>
      <c r="AB130" s="96">
        <f>+IF(H130=0,"",'Ark1'!V230)</f>
        <v>86.111818468739855</v>
      </c>
      <c r="AC130" s="107">
        <f>+IF(H130=0,"",'Ark1'!T230)</f>
        <v>15.964164111729092</v>
      </c>
      <c r="AD130" s="95">
        <f t="shared" si="18"/>
        <v>91.871196036801138</v>
      </c>
      <c r="AE130" s="309"/>
      <c r="AF130" s="28"/>
      <c r="AR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</row>
    <row r="131" spans="1:59" ht="15.6">
      <c r="A131" s="28"/>
      <c r="B131" s="94">
        <f>+'Ark1'!D231</f>
        <v>10</v>
      </c>
      <c r="C131" s="94" t="s">
        <v>498</v>
      </c>
      <c r="D131" s="94">
        <f>+'Ark1'!C231</f>
        <v>2014</v>
      </c>
      <c r="E131" s="309">
        <f>+'Ark1'!Q231</f>
        <v>1449</v>
      </c>
      <c r="F131" s="95"/>
      <c r="G131" s="95"/>
      <c r="H131" s="309">
        <f>+'Ark1'!R231</f>
        <v>135524</v>
      </c>
      <c r="I131" s="309"/>
      <c r="J131" s="309">
        <f>+IF(H131=0,"",'Ark1'!S231)</f>
        <v>135517</v>
      </c>
      <c r="K131" s="107">
        <f>+IF(H131=0,"",'Ark1'!AE231)</f>
        <v>9.2416802202364927</v>
      </c>
      <c r="L131" s="107" t="str">
        <f>+IF(I131=0,"",'Ark1'!AF231)</f>
        <v/>
      </c>
      <c r="M131" s="98"/>
      <c r="N131" s="96">
        <f>+IF(H131=0,"",'Ark1'!U231)</f>
        <v>60.785975191304402</v>
      </c>
      <c r="O131" s="96"/>
      <c r="P131" s="96">
        <f>+IF(H131=0,"",'Ark1'!W231)</f>
        <v>80.426533202477188</v>
      </c>
      <c r="Q131" s="107"/>
      <c r="R131" s="96">
        <f>+IF(H131=0,"",'Ark1'!X231)</f>
        <v>0</v>
      </c>
      <c r="S131" s="107"/>
      <c r="T131" s="96">
        <f>+IF(H131=0,"",'Ark1'!Y231)</f>
        <v>0</v>
      </c>
      <c r="U131" s="8"/>
      <c r="V131" s="96"/>
      <c r="W131" s="8"/>
      <c r="X131" s="107">
        <f>+IF(H131=0,"",'Ark1'!AB231)</f>
        <v>2.7819222161949946</v>
      </c>
      <c r="Y131" s="96">
        <f>+IF(H131=0,"",'Ark1'!AC231)</f>
        <v>-29.873426954874262</v>
      </c>
      <c r="Z131" s="95">
        <f>+IF(H131=0,"",'Ark1'!AD231)</f>
        <v>9.0177455103905295</v>
      </c>
      <c r="AA131" s="95"/>
      <c r="AB131" s="96">
        <f>+IF(H131=0,"",'Ark1'!V231)</f>
        <v>87.138139433456516</v>
      </c>
      <c r="AC131" s="107">
        <f>+IF(H131=0,"",'Ark1'!T231)</f>
        <v>15.95321861810454</v>
      </c>
      <c r="AD131" s="95">
        <f t="shared" si="18"/>
        <v>93.529330572808831</v>
      </c>
      <c r="AE131" s="309"/>
      <c r="AF131" s="28"/>
      <c r="AR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</row>
    <row r="132" spans="1:59" ht="15.6">
      <c r="A132" s="28"/>
      <c r="B132" s="94">
        <f>+'Ark1'!D232</f>
        <v>11</v>
      </c>
      <c r="C132" s="94" t="s">
        <v>499</v>
      </c>
      <c r="D132" s="94">
        <f>+'Ark1'!C232</f>
        <v>2014</v>
      </c>
      <c r="E132" s="309">
        <f>+'Ark1'!Q232</f>
        <v>1399</v>
      </c>
      <c r="F132" s="95"/>
      <c r="G132" s="95"/>
      <c r="H132" s="309">
        <f>+'Ark1'!R232</f>
        <v>127356</v>
      </c>
      <c r="I132" s="309"/>
      <c r="J132" s="309">
        <f>+IF(H132=0,"",'Ark1'!S232)</f>
        <v>127353</v>
      </c>
      <c r="K132" s="107">
        <f>+IF(H132=0,"",'Ark1'!AE232)</f>
        <v>8.7464330923444926</v>
      </c>
      <c r="L132" s="107" t="str">
        <f>+IF(I132=0,"",'Ark1'!AF232)</f>
        <v/>
      </c>
      <c r="M132" s="98"/>
      <c r="N132" s="96">
        <f>+IF(H132=0,"",'Ark1'!U232)</f>
        <v>60.655398773487889</v>
      </c>
      <c r="O132" s="96"/>
      <c r="P132" s="96">
        <f>+IF(H132=0,"",'Ark1'!W232)</f>
        <v>80.996077830911744</v>
      </c>
      <c r="Q132" s="107"/>
      <c r="R132" s="96">
        <f>+IF(H132=0,"",'Ark1'!X232)</f>
        <v>0</v>
      </c>
      <c r="S132" s="107"/>
      <c r="T132" s="96">
        <f>+IF(H132=0,"",'Ark1'!Y232)</f>
        <v>0</v>
      </c>
      <c r="U132" s="8"/>
      <c r="V132" s="96"/>
      <c r="W132" s="8"/>
      <c r="X132" s="107">
        <f>+IF(H132=0,"",'Ark1'!AB232)</f>
        <v>2.7865211165620876</v>
      </c>
      <c r="Y132" s="96">
        <f>+IF(H132=0,"",'Ark1'!AC232)</f>
        <v>-24.108512506441038</v>
      </c>
      <c r="Z132" s="95">
        <f>+IF(H132=0,"",'Ark1'!AD232)</f>
        <v>8.4742480831535101</v>
      </c>
      <c r="AA132" s="95"/>
      <c r="AB132" s="96">
        <f>+IF(H132=0,"",'Ark1'!V232)</f>
        <v>87.753981670914627</v>
      </c>
      <c r="AC132" s="107">
        <f>+IF(H132=0,"",'Ark1'!T232)</f>
        <v>15.899298030717045</v>
      </c>
      <c r="AD132" s="95">
        <f t="shared" si="18"/>
        <v>91.033595425303787</v>
      </c>
      <c r="AE132" s="309"/>
      <c r="AF132" s="28"/>
      <c r="AR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</row>
    <row r="133" spans="1:59" ht="15.6">
      <c r="A133" s="28"/>
      <c r="B133" s="94">
        <f>+'Ark1'!D233</f>
        <v>12</v>
      </c>
      <c r="C133" s="94" t="s">
        <v>500</v>
      </c>
      <c r="D133" s="94">
        <f>+'Ark1'!C233</f>
        <v>2014</v>
      </c>
      <c r="E133" s="309">
        <f>+'Ark1'!Q233</f>
        <v>1332</v>
      </c>
      <c r="F133" s="95"/>
      <c r="G133" s="95"/>
      <c r="H133" s="309">
        <f>+'Ark1'!R233</f>
        <v>119256</v>
      </c>
      <c r="I133" s="309"/>
      <c r="J133" s="309">
        <f>+IF(H133=0,"",'Ark1'!S233)</f>
        <v>119247</v>
      </c>
      <c r="K133" s="107">
        <f>+IF(H133=0,"",'Ark1'!AE233)</f>
        <v>7.9531113288671618</v>
      </c>
      <c r="L133" s="107" t="str">
        <f>+IF(I133=0,"",'Ark1'!AF233)</f>
        <v/>
      </c>
      <c r="M133" s="98"/>
      <c r="N133" s="96">
        <f>+IF(H133=0,"",'Ark1'!U233)</f>
        <v>60.950002935084335</v>
      </c>
      <c r="O133" s="96"/>
      <c r="P133" s="96">
        <f>+IF(H133=0,"",'Ark1'!W233)</f>
        <v>78.655987991312884</v>
      </c>
      <c r="Q133" s="107"/>
      <c r="R133" s="96">
        <f>+IF(H133=0,"",'Ark1'!X233)</f>
        <v>0</v>
      </c>
      <c r="S133" s="107"/>
      <c r="T133" s="96">
        <f>+IF(H133=0,"",'Ark1'!Y233)</f>
        <v>0</v>
      </c>
      <c r="U133" s="8"/>
      <c r="V133" s="96"/>
      <c r="W133" s="8"/>
      <c r="X133" s="107">
        <f>+IF(H133=0,"",'Ark1'!AB233)</f>
        <v>2.7656031344962391</v>
      </c>
      <c r="Y133" s="96">
        <f>+IF(H133=0,"",'Ark1'!AC233)</f>
        <v>-26.177585088282921</v>
      </c>
      <c r="Z133" s="95">
        <f>+IF(H133=0,"",'Ark1'!AD233)</f>
        <v>7.9352753651540144</v>
      </c>
      <c r="AA133" s="95"/>
      <c r="AB133" s="96">
        <f>+IF(H133=0,"",'Ark1'!V233)</f>
        <v>85.22015826269201</v>
      </c>
      <c r="AC133" s="107">
        <f>+IF(H133=0,"",'Ark1'!T233)</f>
        <v>16.015294827933189</v>
      </c>
      <c r="AD133" s="95">
        <f t="shared" si="18"/>
        <v>89.531531531531527</v>
      </c>
      <c r="AE133" s="309"/>
      <c r="AF133" s="28"/>
      <c r="AR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</row>
    <row r="134" spans="1:59" ht="15.6">
      <c r="A134" s="28"/>
      <c r="B134" s="3">
        <f>+'Ark1'!D234</f>
        <v>1</v>
      </c>
      <c r="C134" s="3" t="s">
        <v>490</v>
      </c>
      <c r="D134" s="3">
        <f>+'Ark1'!C234</f>
        <v>2013</v>
      </c>
      <c r="E134" s="310">
        <f>+'Ark1'!Q234</f>
        <v>1494</v>
      </c>
      <c r="F134" s="15"/>
      <c r="G134" s="15"/>
      <c r="H134" s="310">
        <f>+'Ark1'!R234</f>
        <v>145620</v>
      </c>
      <c r="I134" s="310"/>
      <c r="J134" s="310">
        <f>+IF(H134=0,"",'Ark1'!S234)</f>
        <v>145613</v>
      </c>
      <c r="K134" s="51">
        <f>+IF(H134=0,"",'Ark1'!AE234)</f>
        <v>9.698920360105836</v>
      </c>
      <c r="L134" s="51" t="str">
        <f>+IF(I134=0,"",'Ark1'!AF234)</f>
        <v/>
      </c>
      <c r="M134" s="98"/>
      <c r="N134" s="12">
        <f>+IF(H134=0,"",'Ark1'!U234)</f>
        <v>61.338335176117518</v>
      </c>
      <c r="O134" s="12"/>
      <c r="P134" s="12">
        <f>+IF(H134=0,"",'Ark1'!W234)</f>
        <v>77.576172457129516</v>
      </c>
      <c r="Q134" s="51"/>
      <c r="R134" s="12">
        <f>+IF(H134=0,"",'Ark1'!X234)</f>
        <v>0</v>
      </c>
      <c r="S134" s="51"/>
      <c r="T134" s="12">
        <f>+IF(H134=0,"",'Ark1'!Y234)</f>
        <v>0</v>
      </c>
      <c r="U134" s="8"/>
      <c r="V134" s="12"/>
      <c r="W134" s="8"/>
      <c r="X134" s="51">
        <f>+IF(H134=0,"",'Ark1'!AB234)</f>
        <v>3.0201020719034282</v>
      </c>
      <c r="Y134" s="12">
        <f>+IF(H134=0,"",'Ark1'!AC234)</f>
        <v>-39.642894725226647</v>
      </c>
      <c r="Z134" s="15">
        <f>+IF(H134=0,"",'Ark1'!AD234)</f>
        <v>9.5871886402151016</v>
      </c>
      <c r="AA134" s="15"/>
      <c r="AB134" s="12">
        <f>+IF(H134=0,"",'Ark1'!V234)</f>
        <v>84.049696014084688</v>
      </c>
      <c r="AC134" s="51">
        <f>+IF(H134=0,"",'Ark1'!T234)</f>
        <v>16.146889163576436</v>
      </c>
      <c r="AD134" s="15">
        <f>+IF(H134=0,"",H134/E134)</f>
        <v>97.46987951807229</v>
      </c>
      <c r="AE134" s="310"/>
      <c r="AF134" s="28"/>
      <c r="AR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</row>
    <row r="135" spans="1:59" ht="15.6">
      <c r="A135" s="28"/>
      <c r="B135" s="3">
        <f>+'Ark1'!D235</f>
        <v>2</v>
      </c>
      <c r="C135" s="3" t="s">
        <v>491</v>
      </c>
      <c r="D135" s="3">
        <f>+'Ark1'!C235</f>
        <v>2013</v>
      </c>
      <c r="E135" s="310">
        <f>+'Ark1'!Q235</f>
        <v>1369</v>
      </c>
      <c r="F135" s="15"/>
      <c r="G135" s="15"/>
      <c r="H135" s="310">
        <f>+'Ark1'!R235</f>
        <v>113173</v>
      </c>
      <c r="I135" s="310"/>
      <c r="J135" s="310">
        <f>+IF(H135=0,"",'Ark1'!S235)</f>
        <v>113169</v>
      </c>
      <c r="K135" s="51">
        <f>+IF(H135=0,"",'Ark1'!AE235)</f>
        <v>7.4628909139295185</v>
      </c>
      <c r="L135" s="51" t="str">
        <f>+IF(I135=0,"",'Ark1'!AF235)</f>
        <v/>
      </c>
      <c r="M135" s="98"/>
      <c r="N135" s="12">
        <f>+IF(H135=0,"",'Ark1'!U235)</f>
        <v>61.545405543921049</v>
      </c>
      <c r="O135" s="12"/>
      <c r="P135" s="12">
        <f>+IF(H135=0,"",'Ark1'!W235)</f>
        <v>76.80415573169401</v>
      </c>
      <c r="Q135" s="51"/>
      <c r="R135" s="12">
        <f>+IF(H135=0,"",'Ark1'!X235)</f>
        <v>0</v>
      </c>
      <c r="S135" s="51"/>
      <c r="T135" s="12">
        <f>+IF(H135=0,"",'Ark1'!Y235)</f>
        <v>0</v>
      </c>
      <c r="U135" s="8"/>
      <c r="V135" s="12"/>
      <c r="W135" s="8"/>
      <c r="X135" s="51">
        <f>+IF(H135=0,"",'Ark1'!AB235)</f>
        <v>3.0028056016725633</v>
      </c>
      <c r="Y135" s="12">
        <f>+IF(H135=0,"",'Ark1'!AC235)</f>
        <v>-36.18570435828741</v>
      </c>
      <c r="Z135" s="15">
        <f>+IF(H135=0,"",'Ark1'!AD235)</f>
        <v>7.4509744539147356</v>
      </c>
      <c r="AA135" s="15"/>
      <c r="AB135" s="12">
        <f>+IF(H135=0,"",'Ark1'!V235)</f>
        <v>83.212950857005353</v>
      </c>
      <c r="AC135" s="51">
        <f>+IF(H135=0,"",'Ark1'!T235)</f>
        <v>16.229542382016916</v>
      </c>
      <c r="AD135" s="15">
        <f t="shared" ref="AD135:AD145" si="19">+IF(H135=0,"",H135/E135)</f>
        <v>82.668371073776484</v>
      </c>
      <c r="AE135" s="310"/>
      <c r="AF135" s="28"/>
      <c r="AR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</row>
    <row r="136" spans="1:59" ht="15.6">
      <c r="A136" s="28"/>
      <c r="B136" s="3">
        <f>+'Ark1'!D236</f>
        <v>3</v>
      </c>
      <c r="C136" s="3" t="s">
        <v>492</v>
      </c>
      <c r="D136" s="3">
        <f>+'Ark1'!C236</f>
        <v>2013</v>
      </c>
      <c r="E136" s="310">
        <f>+'Ark1'!Q236</f>
        <v>1373</v>
      </c>
      <c r="F136" s="15"/>
      <c r="G136" s="15"/>
      <c r="H136" s="310">
        <f>+'Ark1'!R236</f>
        <v>117840</v>
      </c>
      <c r="I136" s="310"/>
      <c r="J136" s="310">
        <f>+IF(H136=0,"",'Ark1'!S236)</f>
        <v>117833</v>
      </c>
      <c r="K136" s="51">
        <f>+IF(H136=0,"",'Ark1'!AE236)</f>
        <v>7.6926364513028478</v>
      </c>
      <c r="L136" s="51" t="str">
        <f>+IF(I136=0,"",'Ark1'!AF236)</f>
        <v/>
      </c>
      <c r="M136" s="98"/>
      <c r="N136" s="12">
        <f>+IF(H136=0,"",'Ark1'!U236)</f>
        <v>61.495370566819133</v>
      </c>
      <c r="O136" s="12"/>
      <c r="P136" s="12">
        <f>+IF(H136=0,"",'Ark1'!W236)</f>
        <v>76.034969830182021</v>
      </c>
      <c r="Q136" s="51"/>
      <c r="R136" s="12">
        <f>+IF(H136=0,"",'Ark1'!X236)</f>
        <v>0</v>
      </c>
      <c r="S136" s="51"/>
      <c r="T136" s="12">
        <f>+IF(H136=0,"",'Ark1'!Y236)</f>
        <v>0</v>
      </c>
      <c r="U136" s="8"/>
      <c r="V136" s="12"/>
      <c r="W136" s="8"/>
      <c r="X136" s="51">
        <f>+IF(H136=0,"",'Ark1'!AB236)</f>
        <v>2.9877510904948821</v>
      </c>
      <c r="Y136" s="12">
        <f>+IF(H136=0,"",'Ark1'!AC236)</f>
        <v>-36.563621637537175</v>
      </c>
      <c r="Z136" s="15">
        <f>+IF(H136=0,"",'Ark1'!AD236)</f>
        <v>7.7582358835527252</v>
      </c>
      <c r="AA136" s="15"/>
      <c r="AB136" s="12">
        <f>+IF(H136=0,"",'Ark1'!V236)</f>
        <v>82.380520555843347</v>
      </c>
      <c r="AC136" s="51">
        <f>+IF(H136=0,"",'Ark1'!T236)</f>
        <v>16.207382892057026</v>
      </c>
      <c r="AD136" s="15">
        <f t="shared" si="19"/>
        <v>85.826656955571735</v>
      </c>
      <c r="AE136" s="310"/>
      <c r="AF136" s="28"/>
      <c r="AR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</row>
    <row r="137" spans="1:59" ht="15.6">
      <c r="A137" s="28"/>
      <c r="B137" s="3">
        <f>+'Ark1'!D237</f>
        <v>4</v>
      </c>
      <c r="C137" s="3" t="s">
        <v>493</v>
      </c>
      <c r="D137" s="3">
        <f>+'Ark1'!C237</f>
        <v>2013</v>
      </c>
      <c r="E137" s="310">
        <f>+'Ark1'!Q237</f>
        <v>1457</v>
      </c>
      <c r="F137" s="15"/>
      <c r="G137" s="15"/>
      <c r="H137" s="310">
        <f>+'Ark1'!R237</f>
        <v>135197</v>
      </c>
      <c r="I137" s="310"/>
      <c r="J137" s="310">
        <f>+IF(H137=0,"",'Ark1'!S237)</f>
        <v>135166</v>
      </c>
      <c r="K137" s="51">
        <f>+IF(H137=0,"",'Ark1'!AE237)</f>
        <v>8.8515879262458199</v>
      </c>
      <c r="L137" s="51" t="str">
        <f>+IF(I137=0,"",'Ark1'!AF237)</f>
        <v/>
      </c>
      <c r="M137" s="98"/>
      <c r="N137" s="12">
        <f>+IF(H137=0,"",'Ark1'!U237)</f>
        <v>61.537953331459093</v>
      </c>
      <c r="O137" s="12"/>
      <c r="P137" s="12">
        <f>+IF(H137=0,"",'Ark1'!W237)</f>
        <v>76.270892828078559</v>
      </c>
      <c r="Q137" s="51"/>
      <c r="R137" s="12">
        <f>+IF(H137=0,"",'Ark1'!X237)</f>
        <v>0</v>
      </c>
      <c r="S137" s="51"/>
      <c r="T137" s="12">
        <f>+IF(H137=0,"",'Ark1'!Y237)</f>
        <v>0</v>
      </c>
      <c r="U137" s="8"/>
      <c r="V137" s="12"/>
      <c r="W137" s="8"/>
      <c r="X137" s="51">
        <f>+IF(H137=0,"",'Ark1'!AB237)</f>
        <v>3.0084822544128009</v>
      </c>
      <c r="Y137" s="12">
        <f>+IF(H137=0,"",'Ark1'!AC237)</f>
        <v>-35.512076768492392</v>
      </c>
      <c r="Z137" s="15">
        <f>+IF(H137=0,"",'Ark1'!AD237)</f>
        <v>8.900969252789185</v>
      </c>
      <c r="AA137" s="15"/>
      <c r="AB137" s="12">
        <f>+IF(H137=0,"",'Ark1'!V237)</f>
        <v>82.647796396067278</v>
      </c>
      <c r="AC137" s="51">
        <f>+IF(H137=0,"",'Ark1'!T237)</f>
        <v>16.218629111592708</v>
      </c>
      <c r="AD137" s="15">
        <f t="shared" si="19"/>
        <v>92.791352093342482</v>
      </c>
      <c r="AE137" s="310"/>
      <c r="AF137" s="28"/>
      <c r="AR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</row>
    <row r="138" spans="1:59" ht="15.6">
      <c r="A138" s="28"/>
      <c r="B138" s="3">
        <f>+'Ark1'!D238</f>
        <v>5</v>
      </c>
      <c r="C138" s="3" t="s">
        <v>377</v>
      </c>
      <c r="D138" s="3">
        <f>+'Ark1'!C238</f>
        <v>2013</v>
      </c>
      <c r="E138" s="310">
        <f>+'Ark1'!Q238</f>
        <v>1373</v>
      </c>
      <c r="F138" s="15"/>
      <c r="G138" s="15"/>
      <c r="H138" s="310">
        <f>+'Ark1'!R238</f>
        <v>124169</v>
      </c>
      <c r="I138" s="310"/>
      <c r="J138" s="310">
        <f>+IF(H138=0,"",'Ark1'!S238)</f>
        <v>124165</v>
      </c>
      <c r="K138" s="51">
        <f>+IF(H138=0,"",'Ark1'!AE238)</f>
        <v>8.0766710090192895</v>
      </c>
      <c r="L138" s="51" t="str">
        <f>+IF(I138=0,"",'Ark1'!AF238)</f>
        <v/>
      </c>
      <c r="M138" s="98"/>
      <c r="N138" s="12">
        <f>+IF(H138=0,"",'Ark1'!U238)</f>
        <v>61.576619820400239</v>
      </c>
      <c r="O138" s="12"/>
      <c r="P138" s="12">
        <f>+IF(H138=0,"",'Ark1'!W238)</f>
        <v>75.75971014376006</v>
      </c>
      <c r="Q138" s="51"/>
      <c r="R138" s="12">
        <f>+IF(H138=0,"",'Ark1'!X238)</f>
        <v>0</v>
      </c>
      <c r="S138" s="51"/>
      <c r="T138" s="12">
        <f>+IF(H138=0,"",'Ark1'!Y238)</f>
        <v>0</v>
      </c>
      <c r="U138" s="8"/>
      <c r="V138" s="12"/>
      <c r="W138" s="8"/>
      <c r="X138" s="51">
        <f>+IF(H138=0,"",'Ark1'!AB238)</f>
        <v>2.9945067458022177</v>
      </c>
      <c r="Y138" s="12">
        <f>+IF(H138=0,"",'Ark1'!AC238)</f>
        <v>-33.960472365714345</v>
      </c>
      <c r="Z138" s="15">
        <f>+IF(H138=0,"",'Ark1'!AD238)</f>
        <v>8.1749184608355243</v>
      </c>
      <c r="AA138" s="15"/>
      <c r="AB138" s="12">
        <f>+IF(H138=0,"",'Ark1'!V238)</f>
        <v>82.081136749719619</v>
      </c>
      <c r="AC138" s="51">
        <f>+IF(H138=0,"",'Ark1'!T238)</f>
        <v>16.237007626702319</v>
      </c>
      <c r="AD138" s="15">
        <f t="shared" si="19"/>
        <v>90.436270939548436</v>
      </c>
      <c r="AE138" s="310"/>
      <c r="AF138" s="28"/>
      <c r="AR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</row>
    <row r="139" spans="1:59" ht="15.6">
      <c r="A139" s="28"/>
      <c r="B139" s="3">
        <f>+'Ark1'!D239</f>
        <v>6</v>
      </c>
      <c r="C139" s="3" t="s">
        <v>494</v>
      </c>
      <c r="D139" s="3">
        <f>+'Ark1'!C239</f>
        <v>2013</v>
      </c>
      <c r="E139" s="310">
        <f>+'Ark1'!Q239</f>
        <v>1345</v>
      </c>
      <c r="F139" s="15"/>
      <c r="G139" s="15"/>
      <c r="H139" s="310">
        <f>+'Ark1'!R239</f>
        <v>118846</v>
      </c>
      <c r="I139" s="310"/>
      <c r="J139" s="310">
        <f>+IF(H139=0,"",'Ark1'!S239)</f>
        <v>118843</v>
      </c>
      <c r="K139" s="51">
        <f>+IF(H139=0,"",'Ark1'!AE239)</f>
        <v>7.6746918031319105</v>
      </c>
      <c r="L139" s="51" t="str">
        <f>+IF(I139=0,"",'Ark1'!AF239)</f>
        <v/>
      </c>
      <c r="M139" s="98"/>
      <c r="N139" s="12">
        <f>+IF(H139=0,"",'Ark1'!U239)</f>
        <v>61.633104179463679</v>
      </c>
      <c r="O139" s="12"/>
      <c r="P139" s="12">
        <f>+IF(H139=0,"",'Ark1'!W239)</f>
        <v>75.212918724704494</v>
      </c>
      <c r="Q139" s="51"/>
      <c r="R139" s="12">
        <f>+IF(H139=0,"",'Ark1'!X239)</f>
        <v>0</v>
      </c>
      <c r="S139" s="51"/>
      <c r="T139" s="12">
        <f>+IF(H139=0,"",'Ark1'!Y239)</f>
        <v>0</v>
      </c>
      <c r="U139" s="8"/>
      <c r="V139" s="12"/>
      <c r="W139" s="8"/>
      <c r="X139" s="51">
        <f>+IF(H139=0,"",'Ark1'!AB239)</f>
        <v>3.0393187019491967</v>
      </c>
      <c r="Y139" s="12">
        <f>+IF(H139=0,"",'Ark1'!AC239)</f>
        <v>-34.479792845556041</v>
      </c>
      <c r="Z139" s="15">
        <f>+IF(H139=0,"",'Ark1'!AD239)</f>
        <v>7.8244679380236493</v>
      </c>
      <c r="AA139" s="15"/>
      <c r="AB139" s="12">
        <f>+IF(H139=0,"",'Ark1'!V239)</f>
        <v>81.488443528503353</v>
      </c>
      <c r="AC139" s="51">
        <f>+IF(H139=0,"",'Ark1'!T239)</f>
        <v>16.247690288272221</v>
      </c>
      <c r="AD139" s="15">
        <f t="shared" si="19"/>
        <v>88.361338289962831</v>
      </c>
      <c r="AE139" s="310"/>
      <c r="AF139" s="28"/>
      <c r="AR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</row>
    <row r="140" spans="1:59" ht="15.6">
      <c r="A140" s="28"/>
      <c r="B140" s="3">
        <f>+'Ark1'!D240</f>
        <v>7</v>
      </c>
      <c r="C140" s="3" t="s">
        <v>495</v>
      </c>
      <c r="D140" s="3">
        <f>+'Ark1'!C240</f>
        <v>2013</v>
      </c>
      <c r="E140" s="310">
        <f>+'Ark1'!Q240</f>
        <v>1336</v>
      </c>
      <c r="F140" s="15"/>
      <c r="G140" s="15"/>
      <c r="H140" s="310">
        <f>+'Ark1'!R240</f>
        <v>120300</v>
      </c>
      <c r="I140" s="310"/>
      <c r="J140" s="310">
        <f>+IF(H140=0,"",'Ark1'!S240)</f>
        <v>120293</v>
      </c>
      <c r="K140" s="51">
        <f>+IF(H140=0,"",'Ark1'!AE240)</f>
        <v>7.8628121138814562</v>
      </c>
      <c r="L140" s="51" t="str">
        <f>+IF(I140=0,"",'Ark1'!AF240)</f>
        <v/>
      </c>
      <c r="M140" s="98"/>
      <c r="N140" s="12">
        <f>+IF(H140=0,"",'Ark1'!U240)</f>
        <v>61.328763934726041</v>
      </c>
      <c r="O140" s="12"/>
      <c r="P140" s="12">
        <f>+IF(H140=0,"",'Ark1'!W240)</f>
        <v>76.127689059213154</v>
      </c>
      <c r="Q140" s="51"/>
      <c r="R140" s="12">
        <f>+IF(H140=0,"",'Ark1'!X240)</f>
        <v>0</v>
      </c>
      <c r="S140" s="51"/>
      <c r="T140" s="12">
        <f>+IF(H140=0,"",'Ark1'!Y240)</f>
        <v>0</v>
      </c>
      <c r="U140" s="8"/>
      <c r="V140" s="12"/>
      <c r="W140" s="8"/>
      <c r="X140" s="51">
        <f>+IF(H140=0,"",'Ark1'!AB240)</f>
        <v>3.0766858618662987</v>
      </c>
      <c r="Y140" s="12">
        <f>+IF(H140=0,"",'Ark1'!AC240)</f>
        <v>-34.543853223842845</v>
      </c>
      <c r="Z140" s="15">
        <f>+IF(H140=0,"",'Ark1'!AD240)</f>
        <v>7.9201949829547935</v>
      </c>
      <c r="AA140" s="15"/>
      <c r="AB140" s="12">
        <f>+IF(H140=0,"",'Ark1'!V240)</f>
        <v>82.481927320851611</v>
      </c>
      <c r="AC140" s="51">
        <f>+IF(H140=0,"",'Ark1'!T240)</f>
        <v>16.133915211970077</v>
      </c>
      <c r="AD140" s="15">
        <f t="shared" si="19"/>
        <v>90.044910179640723</v>
      </c>
      <c r="AE140" s="310"/>
      <c r="AF140" s="28"/>
      <c r="AR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</row>
    <row r="141" spans="1:59" ht="15.6">
      <c r="A141" s="28"/>
      <c r="B141" s="3">
        <f>+'Ark1'!D241</f>
        <v>8</v>
      </c>
      <c r="C141" s="3" t="s">
        <v>496</v>
      </c>
      <c r="D141" s="3">
        <f>+'Ark1'!C241</f>
        <v>2013</v>
      </c>
      <c r="E141" s="310">
        <f>+'Ark1'!Q241</f>
        <v>1370</v>
      </c>
      <c r="F141" s="15"/>
      <c r="G141" s="15"/>
      <c r="H141" s="310">
        <f>+'Ark1'!R241</f>
        <v>123474</v>
      </c>
      <c r="I141" s="310"/>
      <c r="J141" s="310">
        <f>+IF(H141=0,"",'Ark1'!S241)</f>
        <v>123463</v>
      </c>
      <c r="K141" s="51">
        <f>+IF(H141=0,"",'Ark1'!AE241)</f>
        <v>8.1194906365496085</v>
      </c>
      <c r="L141" s="51" t="str">
        <f>+IF(I141=0,"",'Ark1'!AF241)</f>
        <v/>
      </c>
      <c r="M141" s="98"/>
      <c r="N141" s="12">
        <f>+IF(H141=0,"",'Ark1'!U241)</f>
        <v>61.339599718134195</v>
      </c>
      <c r="O141" s="12"/>
      <c r="P141" s="12">
        <f>+IF(H141=0,"",'Ark1'!W241)</f>
        <v>76.594408041275159</v>
      </c>
      <c r="Q141" s="51"/>
      <c r="R141" s="12">
        <f>+IF(H141=0,"",'Ark1'!X241)</f>
        <v>0</v>
      </c>
      <c r="S141" s="51"/>
      <c r="T141" s="12">
        <f>+IF(H141=0,"",'Ark1'!Y241)</f>
        <v>0</v>
      </c>
      <c r="U141" s="8"/>
      <c r="V141" s="12"/>
      <c r="W141" s="8"/>
      <c r="X141" s="51">
        <f>+IF(H141=0,"",'Ark1'!AB241)</f>
        <v>3.0529658046325432</v>
      </c>
      <c r="Y141" s="12">
        <f>+IF(H141=0,"",'Ark1'!AC241)</f>
        <v>-36.646202384307855</v>
      </c>
      <c r="Z141" s="15">
        <f>+IF(H141=0,"",'Ark1'!AD241)</f>
        <v>8.1291617234028308</v>
      </c>
      <c r="AA141" s="15"/>
      <c r="AB141" s="12">
        <f>+IF(H141=0,"",'Ark1'!V241)</f>
        <v>82.988579249763418</v>
      </c>
      <c r="AC141" s="51">
        <f>+IF(H141=0,"",'Ark1'!T241)</f>
        <v>16.132270761455857</v>
      </c>
      <c r="AD141" s="15">
        <f t="shared" si="19"/>
        <v>90.127007299270076</v>
      </c>
      <c r="AE141" s="310"/>
      <c r="AF141" s="28"/>
      <c r="AR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</row>
    <row r="142" spans="1:59" ht="15.6">
      <c r="A142" s="28"/>
      <c r="B142" s="3">
        <f>+'Ark1'!D242</f>
        <v>9</v>
      </c>
      <c r="C142" s="3" t="s">
        <v>497</v>
      </c>
      <c r="D142" s="3">
        <f>+'Ark1'!C242</f>
        <v>2013</v>
      </c>
      <c r="E142" s="310">
        <f>+'Ark1'!Q242</f>
        <v>1407</v>
      </c>
      <c r="F142" s="15"/>
      <c r="G142" s="15"/>
      <c r="H142" s="310">
        <f>+'Ark1'!R242</f>
        <v>122870</v>
      </c>
      <c r="I142" s="310"/>
      <c r="J142" s="310">
        <f>+IF(H142=0,"",'Ark1'!S242)</f>
        <v>122866</v>
      </c>
      <c r="K142" s="51">
        <f>+IF(H142=0,"",'Ark1'!AE242)</f>
        <v>8.1113948395423598</v>
      </c>
      <c r="L142" s="51" t="str">
        <f>+IF(I142=0,"",'Ark1'!AF242)</f>
        <v/>
      </c>
      <c r="M142" s="98"/>
      <c r="N142" s="12">
        <f>+IF(H142=0,"",'Ark1'!U242)</f>
        <v>61.441171682971699</v>
      </c>
      <c r="O142" s="12"/>
      <c r="P142" s="12">
        <f>+IF(H142=0,"",'Ark1'!W242)</f>
        <v>76.889834616573893</v>
      </c>
      <c r="Q142" s="51"/>
      <c r="R142" s="12">
        <f>+IF(H142=0,"",'Ark1'!X242)</f>
        <v>0</v>
      </c>
      <c r="S142" s="51"/>
      <c r="T142" s="12">
        <f>+IF(H142=0,"",'Ark1'!Y242)</f>
        <v>0</v>
      </c>
      <c r="U142" s="8"/>
      <c r="V142" s="12"/>
      <c r="W142" s="8"/>
      <c r="X142" s="51">
        <f>+IF(H142=0,"",'Ark1'!AB242)</f>
        <v>3.0745148905831821</v>
      </c>
      <c r="Y142" s="12">
        <f>+IF(H142=0,"",'Ark1'!AC242)</f>
        <v>-36.355815406458305</v>
      </c>
      <c r="Z142" s="15">
        <f>+IF(H142=0,"",'Ark1'!AD242)</f>
        <v>8.0893961559073606</v>
      </c>
      <c r="AA142" s="15"/>
      <c r="AB142" s="12">
        <f>+IF(H142=0,"",'Ark1'!V242)</f>
        <v>83.305566146379107</v>
      </c>
      <c r="AC142" s="51">
        <f>+IF(H142=0,"",'Ark1'!T242)</f>
        <v>16.176031578090662</v>
      </c>
      <c r="AD142" s="15">
        <f t="shared" si="19"/>
        <v>87.327647476901205</v>
      </c>
      <c r="AE142" s="310"/>
      <c r="AF142" s="28"/>
      <c r="AR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</row>
    <row r="143" spans="1:59" ht="15.6">
      <c r="A143" s="28"/>
      <c r="B143" s="3">
        <f>+'Ark1'!D243</f>
        <v>10</v>
      </c>
      <c r="C143" s="3" t="s">
        <v>498</v>
      </c>
      <c r="D143" s="3">
        <f>+'Ark1'!C243</f>
        <v>2013</v>
      </c>
      <c r="E143" s="310">
        <f>+'Ark1'!Q243</f>
        <v>1495</v>
      </c>
      <c r="F143" s="15"/>
      <c r="G143" s="15"/>
      <c r="H143" s="310">
        <f>+'Ark1'!R243</f>
        <v>133745</v>
      </c>
      <c r="I143" s="310"/>
      <c r="J143" s="310">
        <f>+IF(H143=0,"",'Ark1'!S243)</f>
        <v>133736</v>
      </c>
      <c r="K143" s="51">
        <f>+IF(H143=0,"",'Ark1'!AE243)</f>
        <v>8.9552366715485601</v>
      </c>
      <c r="L143" s="51" t="str">
        <f>+IF(I143=0,"",'Ark1'!AF243)</f>
        <v/>
      </c>
      <c r="M143" s="98"/>
      <c r="N143" s="12">
        <f>+IF(H143=0,"",'Ark1'!U243)</f>
        <v>61.436105461506259</v>
      </c>
      <c r="O143" s="12"/>
      <c r="P143" s="12">
        <f>+IF(H143=0,"",'Ark1'!W243)</f>
        <v>77.989088203625798</v>
      </c>
      <c r="Q143" s="51"/>
      <c r="R143" s="12">
        <f>+IF(H143=0,"",'Ark1'!X243)</f>
        <v>0</v>
      </c>
      <c r="S143" s="51"/>
      <c r="T143" s="12">
        <f>+IF(H143=0,"",'Ark1'!Y243)</f>
        <v>0</v>
      </c>
      <c r="U143" s="8"/>
      <c r="V143" s="12"/>
      <c r="W143" s="8"/>
      <c r="X143" s="51">
        <f>+IF(H143=0,"",'Ark1'!AB243)</f>
        <v>3.1023364894622567</v>
      </c>
      <c r="Y143" s="12">
        <f>+IF(H143=0,"",'Ark1'!AC243)</f>
        <v>-37.030669985246874</v>
      </c>
      <c r="Z143" s="15">
        <f>+IF(H143=0,"",'Ark1'!AD243)</f>
        <v>8.8053738819226002</v>
      </c>
      <c r="AA143" s="15"/>
      <c r="AB143" s="12">
        <f>+IF(H143=0,"",'Ark1'!V243)</f>
        <v>84.499585088352902</v>
      </c>
      <c r="AC143" s="51">
        <f>+IF(H143=0,"",'Ark1'!T243)</f>
        <v>16.169972709260158</v>
      </c>
      <c r="AD143" s="15">
        <f t="shared" si="19"/>
        <v>89.461538461538467</v>
      </c>
      <c r="AE143" s="310"/>
      <c r="AF143" s="28"/>
      <c r="AR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</row>
    <row r="144" spans="1:59" ht="15.6">
      <c r="A144" s="28"/>
      <c r="B144" s="3">
        <f>+'Ark1'!D244</f>
        <v>11</v>
      </c>
      <c r="C144" s="3" t="s">
        <v>499</v>
      </c>
      <c r="D144" s="3">
        <f>+'Ark1'!C244</f>
        <v>2013</v>
      </c>
      <c r="E144" s="310">
        <f>+'Ark1'!Q244</f>
        <v>1507</v>
      </c>
      <c r="F144" s="15"/>
      <c r="G144" s="15"/>
      <c r="H144" s="310">
        <f>+'Ark1'!R244</f>
        <v>139949</v>
      </c>
      <c r="I144" s="310"/>
      <c r="J144" s="310">
        <f>+IF(H144=0,"",'Ark1'!S244)</f>
        <v>139940</v>
      </c>
      <c r="K144" s="51">
        <f>+IF(H144=0,"",'Ark1'!AE244)</f>
        <v>9.4396387957740124</v>
      </c>
      <c r="L144" s="51" t="str">
        <f>+IF(I144=0,"",'Ark1'!AF244)</f>
        <v/>
      </c>
      <c r="M144" s="98"/>
      <c r="N144" s="12">
        <f>+IF(H144=0,"",'Ark1'!U244)</f>
        <v>61.22492496784335</v>
      </c>
      <c r="O144" s="12"/>
      <c r="P144" s="12">
        <f>+IF(H144=0,"",'Ark1'!W244)</f>
        <v>78.563099899957891</v>
      </c>
      <c r="Q144" s="51"/>
      <c r="R144" s="12">
        <f>+IF(H144=0,"",'Ark1'!X244)</f>
        <v>0</v>
      </c>
      <c r="S144" s="51"/>
      <c r="T144" s="12">
        <f>+IF(H144=0,"",'Ark1'!Y244)</f>
        <v>0</v>
      </c>
      <c r="U144" s="8"/>
      <c r="V144" s="12"/>
      <c r="W144" s="8"/>
      <c r="X144" s="51">
        <f>+IF(H144=0,"",'Ark1'!AB244)</f>
        <v>3.0640607624213594</v>
      </c>
      <c r="Y144" s="12">
        <f>+IF(H144=0,"",'Ark1'!AC244)</f>
        <v>-38.484079649458003</v>
      </c>
      <c r="Z144" s="15">
        <f>+IF(H144=0,"",'Ark1'!AD244)</f>
        <v>9.2138268301707438</v>
      </c>
      <c r="AA144" s="15"/>
      <c r="AB144" s="12">
        <f>+IF(H144=0,"",'Ark1'!V244)</f>
        <v>85.11985402813994</v>
      </c>
      <c r="AC144" s="51">
        <f>+IF(H144=0,"",'Ark1'!T244)</f>
        <v>16.099736332521129</v>
      </c>
      <c r="AD144" s="15">
        <f t="shared" si="19"/>
        <v>92.865958858659582</v>
      </c>
      <c r="AE144" s="310"/>
      <c r="AF144" s="28"/>
      <c r="AR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</row>
    <row r="145" spans="1:59" ht="15.6">
      <c r="A145" s="28"/>
      <c r="B145" s="3">
        <f>+'Ark1'!D245</f>
        <v>12</v>
      </c>
      <c r="C145" s="3" t="s">
        <v>500</v>
      </c>
      <c r="D145" s="3">
        <f>+'Ark1'!C245</f>
        <v>2013</v>
      </c>
      <c r="E145" s="310">
        <f>+'Ark1'!Q245</f>
        <v>1351</v>
      </c>
      <c r="F145" s="15"/>
      <c r="G145" s="15"/>
      <c r="H145" s="310">
        <f>+'Ark1'!R245</f>
        <v>123719</v>
      </c>
      <c r="I145" s="310"/>
      <c r="J145" s="310">
        <f>+IF(H145=0,"",'Ark1'!S245)</f>
        <v>123717</v>
      </c>
      <c r="K145" s="51">
        <f>+IF(H145=0,"",'Ark1'!AE245)</f>
        <v>8.054028478968787</v>
      </c>
      <c r="L145" s="51" t="str">
        <f>+IF(I145=0,"",'Ark1'!AF245)</f>
        <v/>
      </c>
      <c r="M145" s="98"/>
      <c r="N145" s="12">
        <f>+IF(H145=0,"",'Ark1'!U245)</f>
        <v>61.416005884397457</v>
      </c>
      <c r="O145" s="12"/>
      <c r="P145" s="12">
        <f>+IF(H145=0,"",'Ark1'!W245)</f>
        <v>75.8208912275595</v>
      </c>
      <c r="Q145" s="51"/>
      <c r="R145" s="12">
        <f>+IF(H145=0,"",'Ark1'!X245)</f>
        <v>0</v>
      </c>
      <c r="S145" s="51"/>
      <c r="T145" s="12">
        <f>+IF(H145=0,"",'Ark1'!Y245)</f>
        <v>0</v>
      </c>
      <c r="U145" s="8"/>
      <c r="V145" s="12"/>
      <c r="W145" s="8"/>
      <c r="X145" s="51">
        <f>+IF(H145=0,"",'Ark1'!AB245)</f>
        <v>3.0337777240751049</v>
      </c>
      <c r="Y145" s="12">
        <f>+IF(H145=0,"",'Ark1'!AC245)</f>
        <v>-34.83318101812258</v>
      </c>
      <c r="Z145" s="15">
        <f>+IF(H145=0,"",'Ark1'!AD245)</f>
        <v>8.1452917963107545</v>
      </c>
      <c r="AA145" s="15"/>
      <c r="AB145" s="12">
        <f>+IF(H145=0,"",'Ark1'!V245)</f>
        <v>82.146765232584556</v>
      </c>
      <c r="AC145" s="51">
        <f>+IF(H145=0,"",'Ark1'!T245)</f>
        <v>16.187069083972549</v>
      </c>
      <c r="AD145" s="15">
        <f t="shared" si="19"/>
        <v>91.575869726128786</v>
      </c>
      <c r="AE145" s="310"/>
      <c r="AF145" s="28"/>
      <c r="AR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</row>
    <row r="146" spans="1:59" ht="15.6">
      <c r="A146" s="28"/>
      <c r="B146" s="94">
        <f>+'Ark1'!D246</f>
        <v>1</v>
      </c>
      <c r="C146" s="94" t="s">
        <v>490</v>
      </c>
      <c r="D146" s="94">
        <f>+'Ark1'!C246</f>
        <v>2012</v>
      </c>
      <c r="E146" s="309">
        <f>+'Ark1'!Q246</f>
        <v>1478</v>
      </c>
      <c r="F146" s="95"/>
      <c r="G146" s="95"/>
      <c r="H146" s="309">
        <f>+'Ark1'!R246</f>
        <v>123706</v>
      </c>
      <c r="I146" s="309"/>
      <c r="J146" s="309">
        <f>+IF(H146=0,"",'Ark1'!S246)</f>
        <v>123697</v>
      </c>
      <c r="K146" s="107">
        <f>+IF(H146=0,"",'Ark1'!AE246)</f>
        <v>8.2647732808590586</v>
      </c>
      <c r="L146" s="107" t="str">
        <f>+IF(I146=0,"",'Ark1'!AF246)</f>
        <v/>
      </c>
      <c r="M146" s="98"/>
      <c r="N146" s="96">
        <f>+IF(H146=0,"",'Ark1'!U246)</f>
        <v>60.920442694649026</v>
      </c>
      <c r="O146" s="96"/>
      <c r="P146" s="96">
        <f>+IF(H146=0,"",'Ark1'!W246)</f>
        <v>80.5866949077177</v>
      </c>
      <c r="Q146" s="107"/>
      <c r="R146" s="96">
        <f>+IF(H146=0,"",'Ark1'!X246)</f>
        <v>0</v>
      </c>
      <c r="S146" s="107"/>
      <c r="T146" s="96">
        <f>+IF(H146=0,"",'Ark1'!Y246)</f>
        <v>0</v>
      </c>
      <c r="U146" s="8"/>
      <c r="V146" s="96"/>
      <c r="W146" s="8"/>
      <c r="X146" s="107">
        <f>+IF(H146=0,"",'Ark1'!AB246)</f>
        <v>3.1728808395463801</v>
      </c>
      <c r="Y146" s="96">
        <f>+IF(H146=0,"",'Ark1'!AC246)</f>
        <v>-38.554685171624655</v>
      </c>
      <c r="Z146" s="95">
        <f>+IF(H146=0,"",'Ark1'!AD246)</f>
        <v>8.166881501788275</v>
      </c>
      <c r="AA146" s="95"/>
      <c r="AB146" s="96">
        <f>+IF(H146=0,"",'Ark1'!V246)</f>
        <v>87.315424960537612</v>
      </c>
      <c r="AC146" s="107">
        <f>+IF(H146=0,"",'Ark1'!T246)</f>
        <v>15.975676200022637</v>
      </c>
      <c r="AD146" s="95">
        <f>+IF(H146=0,"",H146/E146)</f>
        <v>83.698240866035178</v>
      </c>
      <c r="AE146" s="309"/>
      <c r="AF146" s="28"/>
      <c r="AR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</row>
    <row r="147" spans="1:59" ht="15.6">
      <c r="A147" s="28"/>
      <c r="B147" s="94">
        <f>+'Ark1'!D247</f>
        <v>2</v>
      </c>
      <c r="C147" s="94" t="s">
        <v>491</v>
      </c>
      <c r="D147" s="94">
        <f>+'Ark1'!C247</f>
        <v>2012</v>
      </c>
      <c r="E147" s="309">
        <f>+'Ark1'!Q247</f>
        <v>1454</v>
      </c>
      <c r="F147" s="95"/>
      <c r="G147" s="95"/>
      <c r="H147" s="309">
        <f>+'Ark1'!R247</f>
        <v>120554</v>
      </c>
      <c r="I147" s="309"/>
      <c r="J147" s="309">
        <f>+IF(H147=0,"",'Ark1'!S247)</f>
        <v>120538</v>
      </c>
      <c r="K147" s="107">
        <f>+IF(H147=0,"",'Ark1'!AE247)</f>
        <v>8.0531232094746112</v>
      </c>
      <c r="L147" s="107" t="str">
        <f>+IF(I147=0,"",'Ark1'!AF247)</f>
        <v/>
      </c>
      <c r="M147" s="98"/>
      <c r="N147" s="96">
        <f>+IF(H147=0,"",'Ark1'!U247)</f>
        <v>61.127984535996944</v>
      </c>
      <c r="O147" s="96"/>
      <c r="P147" s="96">
        <f>+IF(H147=0,"",'Ark1'!W247)</f>
        <v>80.580865785063949</v>
      </c>
      <c r="Q147" s="107"/>
      <c r="R147" s="96">
        <f>+IF(H147=0,"",'Ark1'!X247)</f>
        <v>0</v>
      </c>
      <c r="S147" s="107"/>
      <c r="T147" s="96">
        <f>+IF(H147=0,"",'Ark1'!Y247)</f>
        <v>0</v>
      </c>
      <c r="U147" s="8"/>
      <c r="V147" s="96"/>
      <c r="W147" s="8"/>
      <c r="X147" s="107">
        <f>+IF(H147=0,"",'Ark1'!AB247)</f>
        <v>3.0868876553358926</v>
      </c>
      <c r="Y147" s="96">
        <f>+IF(H147=0,"",'Ark1'!AC247)</f>
        <v>-39.685403888564529</v>
      </c>
      <c r="Z147" s="95">
        <f>+IF(H147=0,"",'Ark1'!AD247)</f>
        <v>7.9587912677362782</v>
      </c>
      <c r="AA147" s="95"/>
      <c r="AB147" s="96">
        <f>+IF(H147=0,"",'Ark1'!V247)</f>
        <v>87.310792978401309</v>
      </c>
      <c r="AC147" s="107">
        <f>+IF(H147=0,"",'Ark1'!T247)</f>
        <v>16.051736151434213</v>
      </c>
      <c r="AD147" s="95">
        <f t="shared" ref="AD147:AD157" si="20">+IF(H147=0,"",H147/E147)</f>
        <v>82.91196698762036</v>
      </c>
      <c r="AE147" s="309"/>
      <c r="AF147" s="28"/>
      <c r="AR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</row>
    <row r="148" spans="1:59" ht="15.6">
      <c r="A148" s="28"/>
      <c r="B148" s="94">
        <f>+'Ark1'!D248</f>
        <v>3</v>
      </c>
      <c r="C148" s="94" t="s">
        <v>492</v>
      </c>
      <c r="D148" s="94">
        <f>+'Ark1'!C248</f>
        <v>2012</v>
      </c>
      <c r="E148" s="309">
        <f>+'Ark1'!Q248</f>
        <v>1540</v>
      </c>
      <c r="F148" s="95"/>
      <c r="G148" s="95"/>
      <c r="H148" s="309">
        <f>+'Ark1'!R248</f>
        <v>135207</v>
      </c>
      <c r="I148" s="309"/>
      <c r="J148" s="309">
        <f>+IF(H148=0,"",'Ark1'!S248)</f>
        <v>135201</v>
      </c>
      <c r="K148" s="107">
        <f>+IF(H148=0,"",'Ark1'!AE248)</f>
        <v>8.9745887506607058</v>
      </c>
      <c r="L148" s="107" t="str">
        <f>+IF(I148=0,"",'Ark1'!AF248)</f>
        <v/>
      </c>
      <c r="M148" s="98"/>
      <c r="N148" s="96">
        <f>+IF(H148=0,"",'Ark1'!U248)</f>
        <v>61.267712516919246</v>
      </c>
      <c r="O148" s="96"/>
      <c r="P148" s="96">
        <f>+IF(H148=0,"",'Ark1'!W248)</f>
        <v>80.061960340531002</v>
      </c>
      <c r="Q148" s="107"/>
      <c r="R148" s="96">
        <f>+IF(H148=0,"",'Ark1'!X248)</f>
        <v>0</v>
      </c>
      <c r="S148" s="107"/>
      <c r="T148" s="96">
        <f>+IF(H148=0,"",'Ark1'!Y248)</f>
        <v>0</v>
      </c>
      <c r="U148" s="8"/>
      <c r="V148" s="96"/>
      <c r="W148" s="8"/>
      <c r="X148" s="107">
        <f>+IF(H148=0,"",'Ark1'!AB248)</f>
        <v>3.1457662089636682</v>
      </c>
      <c r="Y148" s="96">
        <f>+IF(H148=0,"",'Ark1'!AC248)</f>
        <v>-39.474563382137717</v>
      </c>
      <c r="Z148" s="95">
        <f>+IF(H148=0,"",'Ark1'!AD248)</f>
        <v>8.9261599858720455</v>
      </c>
      <c r="AA148" s="95"/>
      <c r="AB148" s="96">
        <f>+IF(H148=0,"",'Ark1'!V248)</f>
        <v>86.743918847106755</v>
      </c>
      <c r="AC148" s="107">
        <f>+IF(H148=0,"",'Ark1'!T248)</f>
        <v>16.098730095335302</v>
      </c>
      <c r="AD148" s="95">
        <f t="shared" si="20"/>
        <v>87.796753246753241</v>
      </c>
      <c r="AE148" s="309"/>
      <c r="AF148" s="28"/>
      <c r="AR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</row>
    <row r="149" spans="1:59" ht="15.6">
      <c r="A149" s="28"/>
      <c r="B149" s="94">
        <f>+'Ark1'!D249</f>
        <v>4</v>
      </c>
      <c r="C149" s="94" t="s">
        <v>493</v>
      </c>
      <c r="D149" s="94">
        <f>+'Ark1'!C249</f>
        <v>2012</v>
      </c>
      <c r="E149" s="309">
        <f>+'Ark1'!Q249</f>
        <v>1381</v>
      </c>
      <c r="F149" s="95"/>
      <c r="G149" s="95"/>
      <c r="H149" s="309">
        <f>+'Ark1'!R249</f>
        <v>105734</v>
      </c>
      <c r="I149" s="309"/>
      <c r="J149" s="309">
        <f>+IF(H149=0,"",'Ark1'!S249)</f>
        <v>105725</v>
      </c>
      <c r="K149" s="107">
        <f>+IF(H149=0,"",'Ark1'!AE249)</f>
        <v>7.0349596460281294</v>
      </c>
      <c r="L149" s="107" t="str">
        <f>+IF(I149=0,"",'Ark1'!AF249)</f>
        <v/>
      </c>
      <c r="M149" s="98"/>
      <c r="N149" s="96">
        <f>+IF(H149=0,"",'Ark1'!U249)</f>
        <v>61.056249704421866</v>
      </c>
      <c r="O149" s="96"/>
      <c r="P149" s="96">
        <f>+IF(H149=0,"",'Ark1'!W249)</f>
        <v>80.255625443367194</v>
      </c>
      <c r="Q149" s="107"/>
      <c r="R149" s="96">
        <f>+IF(H149=0,"",'Ark1'!X249)</f>
        <v>0</v>
      </c>
      <c r="S149" s="107"/>
      <c r="T149" s="96">
        <f>+IF(H149=0,"",'Ark1'!Y249)</f>
        <v>0</v>
      </c>
      <c r="U149" s="8"/>
      <c r="V149" s="96"/>
      <c r="W149" s="8"/>
      <c r="X149" s="107">
        <f>+IF(H149=0,"",'Ark1'!AB249)</f>
        <v>3.1593966980953145</v>
      </c>
      <c r="Y149" s="96">
        <f>+IF(H149=0,"",'Ark1'!AC249)</f>
        <v>-37.995338146432552</v>
      </c>
      <c r="Z149" s="95">
        <f>+IF(H149=0,"",'Ark1'!AD249)</f>
        <v>6.9803974642303643</v>
      </c>
      <c r="AA149" s="95"/>
      <c r="AB149" s="96">
        <f>+IF(H149=0,"",'Ark1'!V249)</f>
        <v>86.956224203361629</v>
      </c>
      <c r="AC149" s="107">
        <f>+IF(H149=0,"",'Ark1'!T249)</f>
        <v>16.023606408534619</v>
      </c>
      <c r="AD149" s="95">
        <f t="shared" si="20"/>
        <v>76.563359884141931</v>
      </c>
      <c r="AE149" s="309"/>
      <c r="AF149" s="28"/>
      <c r="AR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</row>
    <row r="150" spans="1:59" ht="15.6">
      <c r="A150" s="28"/>
      <c r="B150" s="94">
        <f>+'Ark1'!D250</f>
        <v>5</v>
      </c>
      <c r="C150" s="94" t="s">
        <v>377</v>
      </c>
      <c r="D150" s="94">
        <f>+'Ark1'!C250</f>
        <v>2012</v>
      </c>
      <c r="E150" s="309">
        <f>+'Ark1'!Q250</f>
        <v>1472</v>
      </c>
      <c r="F150" s="95"/>
      <c r="G150" s="95"/>
      <c r="H150" s="309">
        <f>+'Ark1'!R250</f>
        <v>130840</v>
      </c>
      <c r="I150" s="309"/>
      <c r="J150" s="309">
        <f>+IF(H150=0,"",'Ark1'!S250)</f>
        <v>130832</v>
      </c>
      <c r="K150" s="107">
        <f>+IF(H150=0,"",'Ark1'!AE250)</f>
        <v>8.6699642410407911</v>
      </c>
      <c r="L150" s="107" t="str">
        <f>+IF(I150=0,"",'Ark1'!AF250)</f>
        <v/>
      </c>
      <c r="M150" s="98"/>
      <c r="N150" s="96">
        <f>+IF(H150=0,"",'Ark1'!U250)</f>
        <v>61.114123456035237</v>
      </c>
      <c r="O150" s="96"/>
      <c r="P150" s="96">
        <f>+IF(H150=0,"",'Ark1'!W250)</f>
        <v>79.92725403571022</v>
      </c>
      <c r="Q150" s="107"/>
      <c r="R150" s="96">
        <f>+IF(H150=0,"",'Ark1'!X250)</f>
        <v>0</v>
      </c>
      <c r="S150" s="107"/>
      <c r="T150" s="96">
        <f>+IF(H150=0,"",'Ark1'!Y250)</f>
        <v>0</v>
      </c>
      <c r="U150" s="8"/>
      <c r="V150" s="96"/>
      <c r="W150" s="8"/>
      <c r="X150" s="107">
        <f>+IF(H150=0,"",'Ark1'!AB250)</f>
        <v>3.162014217918196</v>
      </c>
      <c r="Y150" s="96">
        <f>+IF(H150=0,"",'Ark1'!AC250)</f>
        <v>-39.115224407538072</v>
      </c>
      <c r="Z150" s="95">
        <f>+IF(H150=0,"",'Ark1'!AD250)</f>
        <v>8.6378573043666265</v>
      </c>
      <c r="AA150" s="95"/>
      <c r="AB150" s="96">
        <f>+IF(H150=0,"",'Ark1'!V250)</f>
        <v>86.598604169585599</v>
      </c>
      <c r="AC150" s="107">
        <f>+IF(H150=0,"",'Ark1'!T250)</f>
        <v>16.035570162029956</v>
      </c>
      <c r="AD150" s="95">
        <f t="shared" si="20"/>
        <v>88.885869565217391</v>
      </c>
      <c r="AE150" s="309"/>
      <c r="AF150" s="28"/>
      <c r="AR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</row>
    <row r="151" spans="1:59" ht="15.6">
      <c r="A151" s="28"/>
      <c r="B151" s="94">
        <f>+'Ark1'!D251</f>
        <v>6</v>
      </c>
      <c r="C151" s="94" t="s">
        <v>494</v>
      </c>
      <c r="D151" s="94">
        <f>+'Ark1'!C251</f>
        <v>2012</v>
      </c>
      <c r="E151" s="309">
        <f>+'Ark1'!Q251</f>
        <v>1454</v>
      </c>
      <c r="F151" s="95"/>
      <c r="G151" s="95"/>
      <c r="H151" s="309">
        <f>+'Ark1'!R251</f>
        <v>123121.5</v>
      </c>
      <c r="I151" s="309"/>
      <c r="J151" s="309">
        <f>+IF(H151=0,"",'Ark1'!S251)</f>
        <v>123101.5</v>
      </c>
      <c r="K151" s="107">
        <f>+IF(H151=0,"",'Ark1'!AE251)</f>
        <v>8.1151276696998522</v>
      </c>
      <c r="L151" s="107" t="str">
        <f>+IF(I151=0,"",'Ark1'!AF251)</f>
        <v/>
      </c>
      <c r="M151" s="98"/>
      <c r="N151" s="96">
        <f>+IF(H151=0,"",'Ark1'!U251)</f>
        <v>61.124762898908607</v>
      </c>
      <c r="O151" s="96"/>
      <c r="P151" s="96">
        <f>+IF(H151=0,"",'Ark1'!W251)</f>
        <v>79.510334155147461</v>
      </c>
      <c r="Q151" s="107"/>
      <c r="R151" s="96">
        <f>+IF(H151=0,"",'Ark1'!X251)</f>
        <v>0</v>
      </c>
      <c r="S151" s="107"/>
      <c r="T151" s="96">
        <f>+IF(H151=0,"",'Ark1'!Y251)</f>
        <v>0</v>
      </c>
      <c r="U151" s="8"/>
      <c r="V151" s="96"/>
      <c r="W151" s="8"/>
      <c r="X151" s="107">
        <f>+IF(H151=0,"",'Ark1'!AB251)</f>
        <v>3.2582089106869696</v>
      </c>
      <c r="Y151" s="96">
        <f>+IF(H151=0,"",'Ark1'!AC251)</f>
        <v>-37.983715491525501</v>
      </c>
      <c r="Z151" s="95">
        <f>+IF(H151=0,"",'Ark1'!AD251)</f>
        <v>8.1282937029927851</v>
      </c>
      <c r="AA151" s="95"/>
      <c r="AB151" s="96">
        <f>+IF(H151=0,"",'Ark1'!V251)</f>
        <v>86.157957304733145</v>
      </c>
      <c r="AC151" s="107">
        <f>+IF(H151=0,"",'Ark1'!T251)</f>
        <v>16.027460679085291</v>
      </c>
      <c r="AD151" s="95">
        <f t="shared" si="20"/>
        <v>84.677785419532327</v>
      </c>
      <c r="AE151" s="309"/>
      <c r="AF151" s="28"/>
      <c r="AR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</row>
    <row r="152" spans="1:59" ht="15.6">
      <c r="A152" s="28"/>
      <c r="B152" s="94">
        <f>+'Ark1'!D252</f>
        <v>7</v>
      </c>
      <c r="C152" s="94" t="s">
        <v>495</v>
      </c>
      <c r="D152" s="94">
        <f>+'Ark1'!C252</f>
        <v>2012</v>
      </c>
      <c r="E152" s="309">
        <f>+'Ark1'!Q252</f>
        <v>1434</v>
      </c>
      <c r="F152" s="95"/>
      <c r="G152" s="95"/>
      <c r="H152" s="309">
        <f>+'Ark1'!R252</f>
        <v>124687</v>
      </c>
      <c r="I152" s="309"/>
      <c r="J152" s="309">
        <f>+IF(H152=0,"",'Ark1'!S252)</f>
        <v>124655</v>
      </c>
      <c r="K152" s="107">
        <f>+IF(H152=0,"",'Ark1'!AE252)</f>
        <v>8.19049362058791</v>
      </c>
      <c r="L152" s="107" t="str">
        <f>+IF(I152=0,"",'Ark1'!AF252)</f>
        <v/>
      </c>
      <c r="M152" s="98"/>
      <c r="N152" s="96">
        <f>+IF(H152=0,"",'Ark1'!U252)</f>
        <v>61.176751835064785</v>
      </c>
      <c r="O152" s="96"/>
      <c r="P152" s="96">
        <f>+IF(H152=0,"",'Ark1'!W252)</f>
        <v>79.248662307969212</v>
      </c>
      <c r="Q152" s="107"/>
      <c r="R152" s="96">
        <f>+IF(H152=0,"",'Ark1'!X252)</f>
        <v>0</v>
      </c>
      <c r="S152" s="107"/>
      <c r="T152" s="96">
        <f>+IF(H152=0,"",'Ark1'!Y252)</f>
        <v>0</v>
      </c>
      <c r="U152" s="8"/>
      <c r="V152" s="96"/>
      <c r="W152" s="8"/>
      <c r="X152" s="107">
        <f>+IF(H152=0,"",'Ark1'!AB252)</f>
        <v>3.2315189783892202</v>
      </c>
      <c r="Y152" s="96">
        <f>+IF(H152=0,"",'Ark1'!AC252)</f>
        <v>-37.719091553202361</v>
      </c>
      <c r="Z152" s="95">
        <f>+IF(H152=0,"",'Ark1'!AD252)</f>
        <v>8.2316456260284419</v>
      </c>
      <c r="AA152" s="95"/>
      <c r="AB152" s="96">
        <f>+IF(H152=0,"",'Ark1'!V252)</f>
        <v>85.880723103459616</v>
      </c>
      <c r="AC152" s="107">
        <f>+IF(H152=0,"",'Ark1'!T252)</f>
        <v>16.047478887133387</v>
      </c>
      <c r="AD152" s="95">
        <f t="shared" si="20"/>
        <v>86.950488145048809</v>
      </c>
      <c r="AE152" s="309"/>
      <c r="AF152" s="28"/>
      <c r="AR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</row>
    <row r="153" spans="1:59" ht="15.6">
      <c r="A153" s="28"/>
      <c r="B153" s="94">
        <f>+'Ark1'!D253</f>
        <v>8</v>
      </c>
      <c r="C153" s="94" t="s">
        <v>496</v>
      </c>
      <c r="D153" s="94">
        <f>+'Ark1'!C253</f>
        <v>2012</v>
      </c>
      <c r="E153" s="309">
        <f>+'Ark1'!Q253</f>
        <v>1458</v>
      </c>
      <c r="F153" s="95"/>
      <c r="G153" s="95"/>
      <c r="H153" s="309">
        <f>+'Ark1'!R253</f>
        <v>129353</v>
      </c>
      <c r="I153" s="309"/>
      <c r="J153" s="309">
        <f>+IF(H153=0,"",'Ark1'!S253)</f>
        <v>129341</v>
      </c>
      <c r="K153" s="107">
        <f>+IF(H153=0,"",'Ark1'!AE253)</f>
        <v>8.5190932157983692</v>
      </c>
      <c r="L153" s="107" t="str">
        <f>+IF(I153=0,"",'Ark1'!AF253)</f>
        <v/>
      </c>
      <c r="M153" s="98"/>
      <c r="N153" s="96">
        <f>+IF(H153=0,"",'Ark1'!U253)</f>
        <v>61.258270772608846</v>
      </c>
      <c r="O153" s="96"/>
      <c r="P153" s="96">
        <f>+IF(H153=0,"",'Ark1'!W253)</f>
        <v>79.441735412591228</v>
      </c>
      <c r="Q153" s="107"/>
      <c r="R153" s="96">
        <f>+IF(H153=0,"",'Ark1'!X253)</f>
        <v>0</v>
      </c>
      <c r="S153" s="107"/>
      <c r="T153" s="96">
        <f>+IF(H153=0,"",'Ark1'!Y253)</f>
        <v>0</v>
      </c>
      <c r="U153" s="8"/>
      <c r="V153" s="96"/>
      <c r="W153" s="8"/>
      <c r="X153" s="107">
        <f>+IF(H153=0,"",'Ark1'!AB253)</f>
        <v>3.2001203492217778</v>
      </c>
      <c r="Y153" s="96">
        <f>+IF(H153=0,"",'Ark1'!AC253)</f>
        <v>-37.914208546654656</v>
      </c>
      <c r="Z153" s="95">
        <f>+IF(H153=0,"",'Ark1'!AD253)</f>
        <v>8.5396878316396823</v>
      </c>
      <c r="AA153" s="95"/>
      <c r="AB153" s="96">
        <f>+IF(H153=0,"",'Ark1'!V253)</f>
        <v>86.076983312266094</v>
      </c>
      <c r="AC153" s="107">
        <f>+IF(H153=0,"",'Ark1'!T253)</f>
        <v>16.087497004321506</v>
      </c>
      <c r="AD153" s="95">
        <f t="shared" si="20"/>
        <v>88.71947873799725</v>
      </c>
      <c r="AE153" s="309"/>
      <c r="AF153" s="28"/>
      <c r="AR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</row>
    <row r="154" spans="1:59" ht="15.6">
      <c r="A154" s="28"/>
      <c r="B154" s="94">
        <f>+'Ark1'!D254</f>
        <v>9</v>
      </c>
      <c r="C154" s="94" t="s">
        <v>497</v>
      </c>
      <c r="D154" s="94">
        <f>+'Ark1'!C254</f>
        <v>2012</v>
      </c>
      <c r="E154" s="309">
        <f>+'Ark1'!Q254</f>
        <v>1400</v>
      </c>
      <c r="F154" s="95"/>
      <c r="G154" s="95"/>
      <c r="H154" s="309">
        <f>+'Ark1'!R254</f>
        <v>111518</v>
      </c>
      <c r="I154" s="309"/>
      <c r="J154" s="309">
        <f>+IF(H154=0,"",'Ark1'!S254)</f>
        <v>111505</v>
      </c>
      <c r="K154" s="107">
        <f>+IF(H154=0,"",'Ark1'!AE254)</f>
        <v>7.3455156406903308</v>
      </c>
      <c r="L154" s="107" t="str">
        <f>+IF(I154=0,"",'Ark1'!AF254)</f>
        <v/>
      </c>
      <c r="M154" s="98"/>
      <c r="N154" s="96">
        <f>+IF(H154=0,"",'Ark1'!U254)</f>
        <v>61.361194565266125</v>
      </c>
      <c r="O154" s="96"/>
      <c r="P154" s="96">
        <f>+IF(H154=0,"",'Ark1'!W254)</f>
        <v>79.454685440114048</v>
      </c>
      <c r="Q154" s="107"/>
      <c r="R154" s="96">
        <f>+IF(H154=0,"",'Ark1'!X254)</f>
        <v>0</v>
      </c>
      <c r="S154" s="107"/>
      <c r="T154" s="96">
        <f>+IF(H154=0,"",'Ark1'!Y254)</f>
        <v>0</v>
      </c>
      <c r="U154" s="8"/>
      <c r="V154" s="96"/>
      <c r="W154" s="8"/>
      <c r="X154" s="107">
        <f>+IF(H154=0,"",'Ark1'!AB254)</f>
        <v>3.167215371163687</v>
      </c>
      <c r="Y154" s="96">
        <f>+IF(H154=0,"",'Ark1'!AC254)</f>
        <v>-39.283443774083011</v>
      </c>
      <c r="Z154" s="95">
        <f>+IF(H154=0,"",'Ark1'!AD254)</f>
        <v>7.3622483251938045</v>
      </c>
      <c r="AA154" s="95"/>
      <c r="AB154" s="96">
        <f>+IF(H154=0,"",'Ark1'!V254)</f>
        <v>86.092668014101392</v>
      </c>
      <c r="AC154" s="107">
        <f>+IF(H154=0,"",'Ark1'!T254)</f>
        <v>16.125585107336931</v>
      </c>
      <c r="AD154" s="95">
        <f t="shared" si="20"/>
        <v>79.655714285714282</v>
      </c>
      <c r="AE154" s="309"/>
      <c r="AF154" s="28"/>
      <c r="AR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</row>
    <row r="155" spans="1:59" ht="15.6">
      <c r="A155" s="28"/>
      <c r="B155" s="94">
        <f>+'Ark1'!D255</f>
        <v>10</v>
      </c>
      <c r="C155" s="94" t="s">
        <v>498</v>
      </c>
      <c r="D155" s="94">
        <f>+'Ark1'!C255</f>
        <v>2012</v>
      </c>
      <c r="E155" s="309">
        <f>+'Ark1'!Q255</f>
        <v>1583</v>
      </c>
      <c r="F155" s="95"/>
      <c r="G155" s="95"/>
      <c r="H155" s="309">
        <f>+'Ark1'!R255</f>
        <v>142792</v>
      </c>
      <c r="I155" s="309"/>
      <c r="J155" s="309">
        <f>+IF(H155=0,"",'Ark1'!S255)</f>
        <v>142775</v>
      </c>
      <c r="K155" s="107">
        <f>+IF(H155=0,"",'Ark1'!AE255)</f>
        <v>9.4830095715535752</v>
      </c>
      <c r="L155" s="107" t="str">
        <f>+IF(I155=0,"",'Ark1'!AF255)</f>
        <v/>
      </c>
      <c r="M155" s="98"/>
      <c r="N155" s="96">
        <f>+IF(H155=0,"",'Ark1'!U255)</f>
        <v>61.226440203116802</v>
      </c>
      <c r="O155" s="96"/>
      <c r="P155" s="96">
        <f>+IF(H155=0,"",'Ark1'!W255)</f>
        <v>80.10978882857664</v>
      </c>
      <c r="Q155" s="107"/>
      <c r="R155" s="96">
        <f>+IF(H155=0,"",'Ark1'!X255)</f>
        <v>0</v>
      </c>
      <c r="S155" s="107"/>
      <c r="T155" s="96">
        <f>+IF(H155=0,"",'Ark1'!Y255)</f>
        <v>0</v>
      </c>
      <c r="U155" s="8"/>
      <c r="V155" s="96"/>
      <c r="W155" s="8"/>
      <c r="X155" s="107">
        <f>+IF(H155=0,"",'Ark1'!AB255)</f>
        <v>3.0907209575362602</v>
      </c>
      <c r="Y155" s="96">
        <f>+IF(H155=0,"",'Ark1'!AC255)</f>
        <v>-41.02178802586922</v>
      </c>
      <c r="Z155" s="95">
        <f>+IF(H155=0,"",'Ark1'!AD255)</f>
        <v>9.4269101207973041</v>
      </c>
      <c r="AA155" s="95"/>
      <c r="AB155" s="96">
        <f>+IF(H155=0,"",'Ark1'!V255)</f>
        <v>86.800459017999387</v>
      </c>
      <c r="AC155" s="107">
        <f>+IF(H155=0,"",'Ark1'!T255)</f>
        <v>16.087616953330723</v>
      </c>
      <c r="AD155" s="95">
        <f t="shared" si="20"/>
        <v>90.20341124447252</v>
      </c>
      <c r="AE155" s="309"/>
      <c r="AF155" s="28"/>
      <c r="AR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</row>
    <row r="156" spans="1:59" ht="15.6">
      <c r="A156" s="28"/>
      <c r="B156" s="94">
        <f>+'Ark1'!D256</f>
        <v>11</v>
      </c>
      <c r="C156" s="94" t="s">
        <v>499</v>
      </c>
      <c r="D156" s="94">
        <f>+'Ark1'!C256</f>
        <v>2012</v>
      </c>
      <c r="E156" s="309">
        <f>+'Ark1'!Q256</f>
        <v>1594</v>
      </c>
      <c r="F156" s="95"/>
      <c r="G156" s="95"/>
      <c r="H156" s="309">
        <f>+'Ark1'!R256</f>
        <v>146097</v>
      </c>
      <c r="I156" s="309"/>
      <c r="J156" s="309">
        <f>+IF(H156=0,"",'Ark1'!S256)</f>
        <v>146064</v>
      </c>
      <c r="K156" s="107">
        <f>+IF(H156=0,"",'Ark1'!AE256)</f>
        <v>9.6686971147907368</v>
      </c>
      <c r="L156" s="107" t="str">
        <f>+IF(I156=0,"",'Ark1'!AF256)</f>
        <v/>
      </c>
      <c r="M156" s="98"/>
      <c r="N156" s="96">
        <f>+IF(H156=0,"",'Ark1'!U256)</f>
        <v>61.209832676087188</v>
      </c>
      <c r="O156" s="96"/>
      <c r="P156" s="96">
        <f>+IF(H156=0,"",'Ark1'!W256)</f>
        <v>79.839228694270886</v>
      </c>
      <c r="Q156" s="107"/>
      <c r="R156" s="96">
        <f>+IF(H156=0,"",'Ark1'!X256)</f>
        <v>0</v>
      </c>
      <c r="S156" s="107"/>
      <c r="T156" s="96">
        <f>+IF(H156=0,"",'Ark1'!Y256)</f>
        <v>0</v>
      </c>
      <c r="U156" s="8"/>
      <c r="V156" s="96"/>
      <c r="W156" s="8"/>
      <c r="X156" s="107">
        <f>+IF(H156=0,"",'Ark1'!AB256)</f>
        <v>3.0543129099326758</v>
      </c>
      <c r="Y156" s="96">
        <f>+IF(H156=0,"",'Ark1'!AC256)</f>
        <v>-41.503420068393531</v>
      </c>
      <c r="Z156" s="95">
        <f>+IF(H156=0,"",'Ark1'!AD256)</f>
        <v>9.6451011815656607</v>
      </c>
      <c r="AA156" s="95"/>
      <c r="AB156" s="96">
        <f>+IF(H156=0,"",'Ark1'!V256)</f>
        <v>86.518447010925414</v>
      </c>
      <c r="AC156" s="107">
        <f>+IF(H156=0,"",'Ark1'!T256)</f>
        <v>16.093081993470101</v>
      </c>
      <c r="AD156" s="95">
        <f t="shared" si="20"/>
        <v>91.6543287327478</v>
      </c>
      <c r="AE156" s="309"/>
      <c r="AF156" s="28"/>
      <c r="AR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</row>
    <row r="157" spans="1:59" ht="15.6">
      <c r="A157" s="28"/>
      <c r="B157" s="94">
        <f>+'Ark1'!D257</f>
        <v>12</v>
      </c>
      <c r="C157" s="94" t="s">
        <v>500</v>
      </c>
      <c r="D157" s="94">
        <f>+'Ark1'!C257</f>
        <v>2012</v>
      </c>
      <c r="E157" s="309">
        <f>+'Ark1'!Q257</f>
        <v>1397</v>
      </c>
      <c r="F157" s="95"/>
      <c r="G157" s="95"/>
      <c r="H157" s="309">
        <f>+'Ark1'!R257</f>
        <v>121118</v>
      </c>
      <c r="I157" s="309"/>
      <c r="J157" s="309">
        <f>+IF(H157=0,"",'Ark1'!S257)</f>
        <v>121098</v>
      </c>
      <c r="K157" s="107">
        <f>+IF(H157=0,"",'Ark1'!AE257)</f>
        <v>7.6806540388159181</v>
      </c>
      <c r="L157" s="107" t="str">
        <f>+IF(I157=0,"",'Ark1'!AF257)</f>
        <v/>
      </c>
      <c r="M157" s="98"/>
      <c r="N157" s="96">
        <f>+IF(H157=0,"",'Ark1'!U257)</f>
        <v>61.487993195593646</v>
      </c>
      <c r="O157" s="96"/>
      <c r="P157" s="96">
        <f>+IF(H157=0,"",'Ark1'!W257)</f>
        <v>76.498478917900229</v>
      </c>
      <c r="Q157" s="107"/>
      <c r="R157" s="96">
        <f>+IF(H157=0,"",'Ark1'!X257)</f>
        <v>0</v>
      </c>
      <c r="S157" s="107"/>
      <c r="T157" s="96">
        <f>+IF(H157=0,"",'Ark1'!Y257)</f>
        <v>0</v>
      </c>
      <c r="U157" s="8"/>
      <c r="V157" s="96"/>
      <c r="W157" s="8"/>
      <c r="X157" s="107">
        <f>+IF(H157=0,"",'Ark1'!AB257)</f>
        <v>2.9966758382567256</v>
      </c>
      <c r="Y157" s="96">
        <f>+IF(H157=0,"",'Ark1'!AC257)</f>
        <v>-37.279878350886513</v>
      </c>
      <c r="Z157" s="95">
        <f>+IF(H157=0,"",'Ark1'!AD257)</f>
        <v>7.9960256877887268</v>
      </c>
      <c r="AA157" s="95"/>
      <c r="AB157" s="96">
        <f>+IF(H157=0,"",'Ark1'!V257)</f>
        <v>82.892628512671493</v>
      </c>
      <c r="AC157" s="107">
        <f>+IF(H157=0,"",'Ark1'!T257)</f>
        <v>16.210010072821543</v>
      </c>
      <c r="AD157" s="95">
        <f t="shared" si="20"/>
        <v>86.698639942734431</v>
      </c>
      <c r="AE157" s="309"/>
      <c r="AF157" s="28"/>
      <c r="AR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</row>
    <row r="158" spans="1:59" ht="15.6">
      <c r="A158" s="28"/>
      <c r="B158" s="3">
        <f>+'Ark1'!D258</f>
        <v>1</v>
      </c>
      <c r="C158" s="3" t="s">
        <v>490</v>
      </c>
      <c r="D158" s="3">
        <f>+'Ark1'!C258</f>
        <v>2011</v>
      </c>
      <c r="E158" s="310">
        <f>+'Ark1'!Q258</f>
        <v>1577</v>
      </c>
      <c r="F158" s="15"/>
      <c r="G158" s="15"/>
      <c r="H158" s="310">
        <f>+'Ark1'!R258</f>
        <v>121346</v>
      </c>
      <c r="I158" s="310"/>
      <c r="J158" s="310">
        <f>+IF(H158=0,"",'Ark1'!S258)</f>
        <v>121232</v>
      </c>
      <c r="K158" s="51">
        <f>+IF(H158=0,"",'Ark1'!AE258)</f>
        <v>8.1027797435496822</v>
      </c>
      <c r="L158" s="51" t="str">
        <f>+IF(I158=0,"",'Ark1'!AF258)</f>
        <v/>
      </c>
      <c r="M158" s="98"/>
      <c r="N158" s="12">
        <f>+IF(H158=0,"",'Ark1'!U258)</f>
        <v>61.040913290220402</v>
      </c>
      <c r="O158" s="12"/>
      <c r="P158" s="12">
        <f>+IF(H158=0,"",'Ark1'!W258)</f>
        <v>80.152701019533339</v>
      </c>
      <c r="Q158" s="51"/>
      <c r="R158" s="12">
        <f>+IF(H158=0,"",'Ark1'!X258)</f>
        <v>0</v>
      </c>
      <c r="S158" s="51"/>
      <c r="T158" s="12">
        <f>+IF(H158=0,"",'Ark1'!Y258)</f>
        <v>0</v>
      </c>
      <c r="U158" s="8"/>
      <c r="V158" s="12"/>
      <c r="W158" s="8"/>
      <c r="X158" s="51">
        <f>+IF(H158=0,"",'Ark1'!AB258)</f>
        <v>3.1412108503640472</v>
      </c>
      <c r="Y158" s="12">
        <f>+IF(H158=0,"",'Ark1'!AC258)</f>
        <v>-39.632890221213806</v>
      </c>
      <c r="Z158" s="15">
        <f>+IF(H158=0,"",'Ark1'!AD258)</f>
        <v>8.111209111323749</v>
      </c>
      <c r="AA158" s="15"/>
      <c r="AB158" s="12">
        <f>+IF(H158=0,"",'Ark1'!V258)</f>
        <v>86.917816645459297</v>
      </c>
      <c r="AC158" s="51">
        <f>+IF(H158=0,"",'Ark1'!T258)</f>
        <v>16.030071036540139</v>
      </c>
      <c r="AD158" s="15">
        <f>+IF(H158=0,"",H158/E158)</f>
        <v>76.94736842105263</v>
      </c>
      <c r="AE158" s="310"/>
      <c r="AF158" s="28"/>
      <c r="AR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</row>
    <row r="159" spans="1:59" ht="15.6">
      <c r="A159" s="28"/>
      <c r="B159" s="3">
        <f>+'Ark1'!D259</f>
        <v>2</v>
      </c>
      <c r="C159" s="3" t="s">
        <v>491</v>
      </c>
      <c r="D159" s="3">
        <f>+'Ark1'!C259</f>
        <v>2011</v>
      </c>
      <c r="E159" s="310">
        <f>+'Ark1'!Q259</f>
        <v>1536</v>
      </c>
      <c r="F159" s="15"/>
      <c r="G159" s="15"/>
      <c r="H159" s="310">
        <f>+'Ark1'!R259</f>
        <v>113703</v>
      </c>
      <c r="I159" s="310"/>
      <c r="J159" s="310">
        <f>+IF(H159=0,"",'Ark1'!S259)</f>
        <v>113625</v>
      </c>
      <c r="K159" s="51">
        <f>+IF(H159=0,"",'Ark1'!AE259)</f>
        <v>7.6041267365700573</v>
      </c>
      <c r="L159" s="51" t="str">
        <f>+IF(I159=0,"",'Ark1'!AF259)</f>
        <v/>
      </c>
      <c r="M159" s="98"/>
      <c r="N159" s="12">
        <f>+IF(H159=0,"",'Ark1'!U259)</f>
        <v>61.224589658965904</v>
      </c>
      <c r="O159" s="12"/>
      <c r="P159" s="12">
        <f>+IF(H159=0,"",'Ark1'!W259)</f>
        <v>80.255877667766654</v>
      </c>
      <c r="Q159" s="51"/>
      <c r="R159" s="12">
        <f>+IF(H159=0,"",'Ark1'!X259)</f>
        <v>0</v>
      </c>
      <c r="S159" s="51"/>
      <c r="T159" s="12">
        <f>+IF(H159=0,"",'Ark1'!Y259)</f>
        <v>0</v>
      </c>
      <c r="U159" s="8"/>
      <c r="V159" s="12"/>
      <c r="W159" s="8"/>
      <c r="X159" s="51">
        <f>+IF(H159=0,"",'Ark1'!AB259)</f>
        <v>3.0726827149973994</v>
      </c>
      <c r="Y159" s="12">
        <f>+IF(H159=0,"",'Ark1'!AC259)</f>
        <v>-39.088855527399446</v>
      </c>
      <c r="Z159" s="15">
        <f>+IF(H159=0,"",'Ark1'!AD259)</f>
        <v>7.6003231221865102</v>
      </c>
      <c r="AA159" s="15"/>
      <c r="AB159" s="12">
        <f>+IF(H159=0,"",'Ark1'!V259)</f>
        <v>87.011040432322375</v>
      </c>
      <c r="AC159" s="51">
        <f>+IF(H159=0,"",'Ark1'!T259)</f>
        <v>16.102688583414682</v>
      </c>
      <c r="AD159" s="15">
        <f t="shared" ref="AD159:AD169" si="21">+IF(H159=0,"",H159/E159)</f>
        <v>74.025390625</v>
      </c>
      <c r="AE159" s="310"/>
      <c r="AF159" s="28"/>
      <c r="AR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</row>
    <row r="160" spans="1:59" ht="15.6">
      <c r="A160" s="28"/>
      <c r="B160" s="3">
        <f>+'Ark1'!D260</f>
        <v>3</v>
      </c>
      <c r="C160" s="3" t="s">
        <v>492</v>
      </c>
      <c r="D160" s="3">
        <f>+'Ark1'!C260</f>
        <v>2011</v>
      </c>
      <c r="E160" s="310">
        <f>+'Ark1'!Q260</f>
        <v>1610</v>
      </c>
      <c r="F160" s="15"/>
      <c r="G160" s="15"/>
      <c r="H160" s="310">
        <f>+'Ark1'!R260</f>
        <v>132913</v>
      </c>
      <c r="I160" s="310"/>
      <c r="J160" s="310">
        <f>+IF(H160=0,"",'Ark1'!S260)</f>
        <v>132877</v>
      </c>
      <c r="K160" s="51">
        <f>+IF(H160=0,"",'Ark1'!AE260)</f>
        <v>8.9550993205089053</v>
      </c>
      <c r="L160" s="51" t="str">
        <f>+IF(I160=0,"",'Ark1'!AF260)</f>
        <v/>
      </c>
      <c r="M160" s="98"/>
      <c r="N160" s="12">
        <f>+IF(H160=0,"",'Ark1'!U260)</f>
        <v>61.011567088359918</v>
      </c>
      <c r="O160" s="12"/>
      <c r="P160" s="12">
        <f>+IF(H160=0,"",'Ark1'!W260)</f>
        <v>80.820585202856734</v>
      </c>
      <c r="Q160" s="51"/>
      <c r="R160" s="12">
        <f>+IF(H160=0,"",'Ark1'!X260)</f>
        <v>0</v>
      </c>
      <c r="S160" s="51"/>
      <c r="T160" s="12">
        <f>+IF(H160=0,"",'Ark1'!Y260)</f>
        <v>0</v>
      </c>
      <c r="U160" s="8"/>
      <c r="V160" s="12"/>
      <c r="W160" s="8"/>
      <c r="X160" s="51">
        <f>+IF(H160=0,"",'Ark1'!AB260)</f>
        <v>3.1330467373307553</v>
      </c>
      <c r="Y160" s="12">
        <f>+IF(H160=0,"",'Ark1'!AC260)</f>
        <v>-40.92220194485688</v>
      </c>
      <c r="Z160" s="15">
        <f>+IF(H160=0,"",'Ark1'!AD260)</f>
        <v>8.8843895687816126</v>
      </c>
      <c r="AA160" s="15"/>
      <c r="AB160" s="12">
        <f>+IF(H160=0,"",'Ark1'!V260)</f>
        <v>87.583132197357514</v>
      </c>
      <c r="AC160" s="51">
        <f>+IF(H160=0,"",'Ark1'!T260)</f>
        <v>16.005823358136524</v>
      </c>
      <c r="AD160" s="15">
        <f t="shared" si="21"/>
        <v>82.554658385093163</v>
      </c>
      <c r="AE160" s="310"/>
      <c r="AF160" s="28"/>
      <c r="AR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</row>
    <row r="161" spans="1:59" ht="15.6">
      <c r="A161" s="28"/>
      <c r="B161" s="3">
        <f>+'Ark1'!D261</f>
        <v>4</v>
      </c>
      <c r="C161" s="3" t="s">
        <v>493</v>
      </c>
      <c r="D161" s="3">
        <f>+'Ark1'!C261</f>
        <v>2011</v>
      </c>
      <c r="E161" s="310">
        <f>+'Ark1'!Q261</f>
        <v>1442</v>
      </c>
      <c r="F161" s="15"/>
      <c r="G161" s="15"/>
      <c r="H161" s="310">
        <f>+'Ark1'!R261</f>
        <v>109220</v>
      </c>
      <c r="I161" s="310"/>
      <c r="J161" s="310">
        <f>+IF(H161=0,"",'Ark1'!S261)</f>
        <v>109182</v>
      </c>
      <c r="K161" s="51">
        <f>+IF(H161=0,"",'Ark1'!AE261)</f>
        <v>7.3697161539093203</v>
      </c>
      <c r="L161" s="51" t="str">
        <f>+IF(I161=0,"",'Ark1'!AF261)</f>
        <v/>
      </c>
      <c r="M161" s="98"/>
      <c r="N161" s="12">
        <f>+IF(H161=0,"",'Ark1'!U261)</f>
        <v>60.951750288509103</v>
      </c>
      <c r="O161" s="12"/>
      <c r="P161" s="12">
        <f>+IF(H161=0,"",'Ark1'!W261)</f>
        <v>80.947066366250596</v>
      </c>
      <c r="Q161" s="51"/>
      <c r="R161" s="12">
        <f>+IF(H161=0,"",'Ark1'!X261)</f>
        <v>0</v>
      </c>
      <c r="S161" s="51"/>
      <c r="T161" s="12">
        <f>+IF(H161=0,"",'Ark1'!Y261)</f>
        <v>0</v>
      </c>
      <c r="U161" s="8"/>
      <c r="V161" s="12"/>
      <c r="W161" s="8"/>
      <c r="X161" s="51">
        <f>+IF(H161=0,"",'Ark1'!AB261)</f>
        <v>3.2191795257314113</v>
      </c>
      <c r="Y161" s="12">
        <f>+IF(H161=0,"",'Ark1'!AC261)</f>
        <v>-40.081725379375051</v>
      </c>
      <c r="Z161" s="15">
        <f>+IF(H161=0,"",'Ark1'!AD261)</f>
        <v>7.3006630555500767</v>
      </c>
      <c r="AA161" s="15"/>
      <c r="AB161" s="12">
        <f>+IF(H161=0,"",'Ark1'!V261)</f>
        <v>87.733021367029409</v>
      </c>
      <c r="AC161" s="51">
        <f>+IF(H161=0,"",'Ark1'!T261)</f>
        <v>15.966114264786668</v>
      </c>
      <c r="AD161" s="15">
        <f t="shared" si="21"/>
        <v>75.742024965325939</v>
      </c>
      <c r="AE161" s="310"/>
      <c r="AF161" s="28"/>
      <c r="AR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</row>
    <row r="162" spans="1:59" ht="15.6">
      <c r="A162" s="28"/>
      <c r="B162" s="3">
        <f>+'Ark1'!D262</f>
        <v>5</v>
      </c>
      <c r="C162" s="3" t="s">
        <v>377</v>
      </c>
      <c r="D162" s="3">
        <f>+'Ark1'!C262</f>
        <v>2011</v>
      </c>
      <c r="E162" s="310">
        <f>+'Ark1'!Q262</f>
        <v>1586</v>
      </c>
      <c r="F162" s="15"/>
      <c r="G162" s="15"/>
      <c r="H162" s="310">
        <f>+'Ark1'!R262</f>
        <v>134905</v>
      </c>
      <c r="I162" s="310"/>
      <c r="J162" s="310">
        <f>+IF(H162=0,"",'Ark1'!S262)</f>
        <v>134801</v>
      </c>
      <c r="K162" s="51">
        <f>+IF(H162=0,"",'Ark1'!AE262)</f>
        <v>9.0618123947763234</v>
      </c>
      <c r="L162" s="51" t="str">
        <f>+IF(I162=0,"",'Ark1'!AF262)</f>
        <v/>
      </c>
      <c r="M162" s="98"/>
      <c r="N162" s="12">
        <f>+IF(H162=0,"",'Ark1'!U262)</f>
        <v>61.058864548482603</v>
      </c>
      <c r="O162" s="12"/>
      <c r="P162" s="12">
        <f>+IF(H162=0,"",'Ark1'!W262)</f>
        <v>80.616390827960146</v>
      </c>
      <c r="Q162" s="51"/>
      <c r="R162" s="12">
        <f>+IF(H162=0,"",'Ark1'!X262)</f>
        <v>0</v>
      </c>
      <c r="S162" s="51"/>
      <c r="T162" s="12">
        <f>+IF(H162=0,"",'Ark1'!Y262)</f>
        <v>0</v>
      </c>
      <c r="U162" s="8"/>
      <c r="V162" s="12"/>
      <c r="W162" s="8"/>
      <c r="X162" s="51">
        <f>+IF(H162=0,"",'Ark1'!AB262)</f>
        <v>3.2594262820384245</v>
      </c>
      <c r="Y162" s="12">
        <f>+IF(H162=0,"",'Ark1'!AC262)</f>
        <v>-39.533887919291445</v>
      </c>
      <c r="Z162" s="15">
        <f>+IF(H162=0,"",'Ark1'!AD262)</f>
        <v>9.0175421123327517</v>
      </c>
      <c r="AA162" s="15"/>
      <c r="AB162" s="12">
        <f>+IF(H162=0,"",'Ark1'!V262)</f>
        <v>87.409701470543894</v>
      </c>
      <c r="AC162" s="51">
        <f>+IF(H162=0,"",'Ark1'!T262)</f>
        <v>15.999896223268223</v>
      </c>
      <c r="AD162" s="15">
        <f t="shared" si="21"/>
        <v>85.05989911727616</v>
      </c>
      <c r="AE162" s="310"/>
      <c r="AF162" s="28"/>
      <c r="AR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</row>
    <row r="163" spans="1:59" ht="15.6">
      <c r="A163" s="28"/>
      <c r="B163" s="3">
        <f>+'Ark1'!D263</f>
        <v>6</v>
      </c>
      <c r="C163" s="3" t="s">
        <v>494</v>
      </c>
      <c r="D163" s="3">
        <f>+'Ark1'!C263</f>
        <v>2011</v>
      </c>
      <c r="E163" s="310">
        <f>+'Ark1'!Q263</f>
        <v>1545</v>
      </c>
      <c r="F163" s="15"/>
      <c r="G163" s="15"/>
      <c r="H163" s="310">
        <f>+'Ark1'!R263</f>
        <v>119574</v>
      </c>
      <c r="I163" s="310"/>
      <c r="J163" s="310">
        <f>+IF(H163=0,"",'Ark1'!S263)</f>
        <v>119452</v>
      </c>
      <c r="K163" s="51">
        <f>+IF(H163=0,"",'Ark1'!AE263)</f>
        <v>7.9908935452648988</v>
      </c>
      <c r="L163" s="51" t="str">
        <f>+IF(I163=0,"",'Ark1'!AF263)</f>
        <v/>
      </c>
      <c r="M163" s="98"/>
      <c r="N163" s="12">
        <f>+IF(H163=0,"",'Ark1'!U263)</f>
        <v>60.915706727388397</v>
      </c>
      <c r="O163" s="12"/>
      <c r="P163" s="12">
        <f>+IF(H163=0,"",'Ark1'!W263)</f>
        <v>80.223816260925631</v>
      </c>
      <c r="Q163" s="51"/>
      <c r="R163" s="12">
        <f>+IF(H163=0,"",'Ark1'!X263)</f>
        <v>0</v>
      </c>
      <c r="S163" s="51"/>
      <c r="T163" s="12">
        <f>+IF(H163=0,"",'Ark1'!Y263)</f>
        <v>0</v>
      </c>
      <c r="U163" s="8"/>
      <c r="V163" s="12"/>
      <c r="W163" s="8"/>
      <c r="X163" s="51">
        <f>+IF(H163=0,"",'Ark1'!AB263)</f>
        <v>3.3321336481121242</v>
      </c>
      <c r="Y163" s="12">
        <f>+IF(H163=0,"",'Ark1'!AC263)</f>
        <v>-38.539677918591856</v>
      </c>
      <c r="Z163" s="15">
        <f>+IF(H163=0,"",'Ark1'!AD263)</f>
        <v>7.9927621699720302</v>
      </c>
      <c r="AA163" s="15"/>
      <c r="AB163" s="12">
        <f>+IF(H163=0,"",'Ark1'!V263)</f>
        <v>87.003189429634787</v>
      </c>
      <c r="AC163" s="51">
        <f>+IF(H163=0,"",'Ark1'!T263)</f>
        <v>15.935579641059098</v>
      </c>
      <c r="AD163" s="15">
        <f t="shared" si="21"/>
        <v>77.394174757281547</v>
      </c>
      <c r="AE163" s="310"/>
      <c r="AF163" s="28"/>
      <c r="AR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</row>
    <row r="164" spans="1:59" ht="15.6">
      <c r="A164" s="28"/>
      <c r="B164" s="3">
        <f>+'Ark1'!D264</f>
        <v>7</v>
      </c>
      <c r="C164" s="3" t="s">
        <v>495</v>
      </c>
      <c r="D164" s="3">
        <f>+'Ark1'!C264</f>
        <v>2011</v>
      </c>
      <c r="E164" s="310">
        <f>+'Ark1'!Q264</f>
        <v>1455</v>
      </c>
      <c r="F164" s="15"/>
      <c r="G164" s="15"/>
      <c r="H164" s="310">
        <f>+'Ark1'!R264</f>
        <v>118785</v>
      </c>
      <c r="I164" s="310"/>
      <c r="J164" s="310">
        <f>+IF(H164=0,"",'Ark1'!S264)</f>
        <v>118780</v>
      </c>
      <c r="K164" s="51">
        <f>+IF(H164=0,"",'Ark1'!AE264)</f>
        <v>7.9172528167445986</v>
      </c>
      <c r="L164" s="51" t="str">
        <f>+IF(I164=0,"",'Ark1'!AF264)</f>
        <v/>
      </c>
      <c r="M164" s="98"/>
      <c r="N164" s="12">
        <f>+IF(H164=0,"",'Ark1'!U264)</f>
        <v>60.970592692372442</v>
      </c>
      <c r="O164" s="12"/>
      <c r="P164" s="12">
        <f>+IF(H164=0,"",'Ark1'!W264)</f>
        <v>79.934192204074407</v>
      </c>
      <c r="Q164" s="51"/>
      <c r="R164" s="12">
        <f>+IF(H164=0,"",'Ark1'!X264)</f>
        <v>0</v>
      </c>
      <c r="S164" s="51"/>
      <c r="T164" s="12">
        <f>+IF(H164=0,"",'Ark1'!Y264)</f>
        <v>0</v>
      </c>
      <c r="U164" s="8"/>
      <c r="V164" s="12"/>
      <c r="W164" s="8"/>
      <c r="X164" s="51">
        <f>+IF(H164=0,"",'Ark1'!AB264)</f>
        <v>3.3079375119878631</v>
      </c>
      <c r="Y164" s="12">
        <f>+IF(H164=0,"",'Ark1'!AC264)</f>
        <v>-38.781718833436969</v>
      </c>
      <c r="Z164" s="15">
        <f>+IF(H164=0,"",'Ark1'!AD264)</f>
        <v>7.9400225329931891</v>
      </c>
      <c r="AA164" s="15"/>
      <c r="AB164" s="12">
        <f>+IF(H164=0,"",'Ark1'!V264)</f>
        <v>86.60598031959961</v>
      </c>
      <c r="AC164" s="51">
        <f>+IF(H164=0,"",'Ark1'!T264)</f>
        <v>15.965222881676979</v>
      </c>
      <c r="AD164" s="15">
        <f t="shared" si="21"/>
        <v>81.639175257731964</v>
      </c>
      <c r="AE164" s="310"/>
      <c r="AF164" s="28"/>
      <c r="AR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</row>
    <row r="165" spans="1:59" ht="15.6">
      <c r="A165" s="28"/>
      <c r="B165" s="3">
        <f>+'Ark1'!D265</f>
        <v>8</v>
      </c>
      <c r="C165" s="3" t="s">
        <v>496</v>
      </c>
      <c r="D165" s="3">
        <f>+'Ark1'!C265</f>
        <v>2011</v>
      </c>
      <c r="E165" s="310">
        <f>+'Ark1'!Q265</f>
        <v>1546</v>
      </c>
      <c r="F165" s="15"/>
      <c r="G165" s="15"/>
      <c r="H165" s="310">
        <f>+'Ark1'!R265</f>
        <v>127775</v>
      </c>
      <c r="I165" s="310"/>
      <c r="J165" s="310">
        <f>+IF(H165=0,"",'Ark1'!S265)</f>
        <v>127730</v>
      </c>
      <c r="K165" s="51">
        <f>+IF(H165=0,"",'Ark1'!AE265)</f>
        <v>8.5033711659237685</v>
      </c>
      <c r="L165" s="51" t="str">
        <f>+IF(I165=0,"",'Ark1'!AF265)</f>
        <v/>
      </c>
      <c r="M165" s="98"/>
      <c r="N165" s="12">
        <f>+IF(H165=0,"",'Ark1'!U265)</f>
        <v>61.078548500743757</v>
      </c>
      <c r="O165" s="12"/>
      <c r="P165" s="12">
        <f>+IF(H165=0,"",'Ark1'!W265)</f>
        <v>79.836156736866371</v>
      </c>
      <c r="Q165" s="51"/>
      <c r="R165" s="12">
        <f>+IF(H165=0,"",'Ark1'!X265)</f>
        <v>0</v>
      </c>
      <c r="S165" s="51"/>
      <c r="T165" s="12">
        <f>+IF(H165=0,"",'Ark1'!Y265)</f>
        <v>0</v>
      </c>
      <c r="U165" s="8"/>
      <c r="V165" s="12"/>
      <c r="W165" s="8"/>
      <c r="X165" s="51">
        <f>+IF(H165=0,"",'Ark1'!AB265)</f>
        <v>3.1639804234594617</v>
      </c>
      <c r="Y165" s="12">
        <f>+IF(H165=0,"",'Ark1'!AC265)</f>
        <v>-38.047050982229379</v>
      </c>
      <c r="Z165" s="15">
        <f>+IF(H165=0,"",'Ark1'!AD265)</f>
        <v>8.5409469137787148</v>
      </c>
      <c r="AA165" s="15"/>
      <c r="AB165" s="12">
        <f>+IF(H165=0,"",'Ark1'!V265)</f>
        <v>86.524312906450731</v>
      </c>
      <c r="AC165" s="51">
        <f>+IF(H165=0,"",'Ark1'!T265)</f>
        <v>16.023345724907067</v>
      </c>
      <c r="AD165" s="15">
        <f t="shared" si="21"/>
        <v>82.648771021992232</v>
      </c>
      <c r="AE165" s="310"/>
      <c r="AF165" s="28"/>
      <c r="AR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</row>
    <row r="166" spans="1:59" ht="15.6">
      <c r="A166" s="28"/>
      <c r="B166" s="3">
        <f>+'Ark1'!D266</f>
        <v>9</v>
      </c>
      <c r="C166" s="3" t="s">
        <v>497</v>
      </c>
      <c r="D166" s="3">
        <f>+'Ark1'!C266</f>
        <v>2011</v>
      </c>
      <c r="E166" s="310">
        <f>+'Ark1'!Q266</f>
        <v>1569</v>
      </c>
      <c r="F166" s="15"/>
      <c r="G166" s="15"/>
      <c r="H166" s="310">
        <f>+'Ark1'!R266</f>
        <v>120781</v>
      </c>
      <c r="I166" s="310"/>
      <c r="J166" s="310">
        <f>+IF(H166=0,"",'Ark1'!S266)</f>
        <v>120728</v>
      </c>
      <c r="K166" s="51">
        <f>+IF(H166=0,"",'Ark1'!AE266)</f>
        <v>8.0933378697489378</v>
      </c>
      <c r="L166" s="51" t="str">
        <f>+IF(I166=0,"",'Ark1'!AF266)</f>
        <v/>
      </c>
      <c r="M166" s="98"/>
      <c r="N166" s="12">
        <f>+IF(H166=0,"",'Ark1'!U266)</f>
        <v>61.026936584719358</v>
      </c>
      <c r="O166" s="12"/>
      <c r="P166" s="12">
        <f>+IF(H166=0,"",'Ark1'!W266)</f>
        <v>80.393523457690563</v>
      </c>
      <c r="Q166" s="51"/>
      <c r="R166" s="12">
        <f>+IF(H166=0,"",'Ark1'!X266)</f>
        <v>0</v>
      </c>
      <c r="S166" s="51"/>
      <c r="T166" s="12">
        <f>+IF(H166=0,"",'Ark1'!Y266)</f>
        <v>0</v>
      </c>
      <c r="U166" s="8"/>
      <c r="V166" s="12"/>
      <c r="W166" s="8"/>
      <c r="X166" s="51">
        <f>+IF(H166=0,"",'Ark1'!AB266)</f>
        <v>3.1817155094096599</v>
      </c>
      <c r="Y166" s="12">
        <f>+IF(H166=0,"",'Ark1'!AC266)</f>
        <v>-38.908889402885301</v>
      </c>
      <c r="Z166" s="15">
        <f>+IF(H166=0,"",'Ark1'!AD266)</f>
        <v>8.0734424511297771</v>
      </c>
      <c r="AA166" s="15"/>
      <c r="AB166" s="12">
        <f>+IF(H166=0,"",'Ark1'!V266)</f>
        <v>87.133539553077313</v>
      </c>
      <c r="AC166" s="51">
        <f>+IF(H166=0,"",'Ark1'!T266)</f>
        <v>16.001208799397254</v>
      </c>
      <c r="AD166" s="15">
        <f t="shared" si="21"/>
        <v>76.979604843849586</v>
      </c>
      <c r="AE166" s="310"/>
      <c r="AF166" s="28"/>
      <c r="AR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</row>
    <row r="167" spans="1:59" ht="15.6">
      <c r="A167" s="28"/>
      <c r="B167" s="3">
        <f>+'Ark1'!D267</f>
        <v>10</v>
      </c>
      <c r="C167" s="3" t="s">
        <v>498</v>
      </c>
      <c r="D167" s="3">
        <f>+'Ark1'!C267</f>
        <v>2011</v>
      </c>
      <c r="E167" s="310">
        <f>+'Ark1'!Q267</f>
        <v>1573</v>
      </c>
      <c r="F167" s="15"/>
      <c r="G167" s="15"/>
      <c r="H167" s="310">
        <f>+'Ark1'!R267</f>
        <v>126227</v>
      </c>
      <c r="I167" s="310"/>
      <c r="J167" s="310">
        <f>+IF(H167=0,"",'Ark1'!S267)</f>
        <v>126148</v>
      </c>
      <c r="K167" s="51">
        <f>+IF(H167=0,"",'Ark1'!AE267)</f>
        <v>8.4862103198235399</v>
      </c>
      <c r="L167" s="51" t="str">
        <f>+IF(I167=0,"",'Ark1'!AF267)</f>
        <v/>
      </c>
      <c r="M167" s="98"/>
      <c r="N167" s="12">
        <f>+IF(H167=0,"",'Ark1'!U267)</f>
        <v>60.871611123442307</v>
      </c>
      <c r="O167" s="12"/>
      <c r="P167" s="12">
        <f>+IF(H167=0,"",'Ark1'!W267)</f>
        <v>80.674228287408226</v>
      </c>
      <c r="Q167" s="51"/>
      <c r="R167" s="12">
        <f>+IF(H167=0,"",'Ark1'!X267)</f>
        <v>0</v>
      </c>
      <c r="S167" s="51"/>
      <c r="T167" s="12">
        <f>+IF(H167=0,"",'Ark1'!Y267)</f>
        <v>0</v>
      </c>
      <c r="U167" s="8"/>
      <c r="V167" s="12"/>
      <c r="W167" s="8"/>
      <c r="X167" s="51">
        <f>+IF(H167=0,"",'Ark1'!AB267)</f>
        <v>3.1830081430899049</v>
      </c>
      <c r="Y167" s="12">
        <f>+IF(H167=0,"",'Ark1'!AC267)</f>
        <v>-39.985709840608529</v>
      </c>
      <c r="Z167" s="15">
        <f>+IF(H167=0,"",'Ark1'!AD267)</f>
        <v>8.4374729492118625</v>
      </c>
      <c r="AA167" s="15"/>
      <c r="AB167" s="12">
        <f>+IF(H167=0,"",'Ark1'!V267)</f>
        <v>87.457963527751147</v>
      </c>
      <c r="AC167" s="51">
        <f>+IF(H167=0,"",'Ark1'!T267)</f>
        <v>15.945629698875836</v>
      </c>
      <c r="AD167" s="15">
        <f t="shared" si="21"/>
        <v>80.246026700572159</v>
      </c>
      <c r="AE167" s="310"/>
      <c r="AF167" s="28"/>
      <c r="AR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</row>
    <row r="168" spans="1:59" ht="15.6">
      <c r="A168" s="28"/>
      <c r="B168" s="3">
        <f>+'Ark1'!D268</f>
        <v>11</v>
      </c>
      <c r="C168" s="3" t="s">
        <v>499</v>
      </c>
      <c r="D168" s="3">
        <f>+'Ark1'!C268</f>
        <v>2011</v>
      </c>
      <c r="E168" s="310">
        <f>+'Ark1'!Q268</f>
        <v>1633</v>
      </c>
      <c r="F168" s="15"/>
      <c r="G168" s="15"/>
      <c r="H168" s="310">
        <f>+'Ark1'!R268</f>
        <v>142994</v>
      </c>
      <c r="I168" s="310"/>
      <c r="J168" s="310">
        <f>+IF(H168=0,"",'Ark1'!S268)</f>
        <v>142987</v>
      </c>
      <c r="K168" s="51">
        <f>+IF(H168=0,"",'Ark1'!AE268)</f>
        <v>9.626951838391248</v>
      </c>
      <c r="L168" s="51" t="str">
        <f>+IF(I168=0,"",'Ark1'!AF268)</f>
        <v/>
      </c>
      <c r="M168" s="98"/>
      <c r="N168" s="12">
        <f>+IF(H168=0,"",'Ark1'!U268)</f>
        <v>61.021659311685653</v>
      </c>
      <c r="O168" s="12"/>
      <c r="P168" s="12">
        <f>+IF(H168=0,"",'Ark1'!W268)</f>
        <v>80.740910572289522</v>
      </c>
      <c r="Q168" s="51"/>
      <c r="R168" s="12">
        <f>+IF(H168=0,"",'Ark1'!X268)</f>
        <v>0</v>
      </c>
      <c r="S168" s="51"/>
      <c r="T168" s="12">
        <f>+IF(H168=0,"",'Ark1'!Y268)</f>
        <v>0</v>
      </c>
      <c r="U168" s="8"/>
      <c r="V168" s="12"/>
      <c r="W168" s="8"/>
      <c r="X168" s="51">
        <f>+IF(H168=0,"",'Ark1'!AB268)</f>
        <v>3.2058704129677684</v>
      </c>
      <c r="Y168" s="12">
        <f>+IF(H168=0,"",'Ark1'!AC268)</f>
        <v>-39.415317909546751</v>
      </c>
      <c r="Z168" s="15">
        <f>+IF(H168=0,"",'Ark1'!AD268)</f>
        <v>9.5582403677470076</v>
      </c>
      <c r="AA168" s="15"/>
      <c r="AB168" s="12">
        <f>+IF(H168=0,"",'Ark1'!V268)</f>
        <v>87.48029651014842</v>
      </c>
      <c r="AC168" s="51">
        <f>+IF(H168=0,"",'Ark1'!T268)</f>
        <v>16.007287019035768</v>
      </c>
      <c r="AD168" s="15">
        <f t="shared" si="21"/>
        <v>87.565217391304344</v>
      </c>
      <c r="AE168" s="310"/>
      <c r="AF168" s="28"/>
      <c r="AR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</row>
    <row r="169" spans="1:59" ht="15.6">
      <c r="A169" s="28"/>
      <c r="B169" s="3">
        <f>+'Ark1'!D269</f>
        <v>12</v>
      </c>
      <c r="C169" s="3" t="s">
        <v>500</v>
      </c>
      <c r="D169" s="3">
        <f>+'Ark1'!C269</f>
        <v>2011</v>
      </c>
      <c r="E169" s="310">
        <f>+'Ark1'!Q269</f>
        <v>1537</v>
      </c>
      <c r="F169" s="15"/>
      <c r="G169" s="15"/>
      <c r="H169" s="310">
        <f>+'Ark1'!R269</f>
        <v>127805.5</v>
      </c>
      <c r="I169" s="310"/>
      <c r="J169" s="310">
        <f>+IF(H169=0,"",'Ark1'!S269)</f>
        <v>127734.5</v>
      </c>
      <c r="K169" s="51">
        <f>+IF(H169=0,"",'Ark1'!AE269)</f>
        <v>8.288448094788718</v>
      </c>
      <c r="L169" s="51" t="str">
        <f>+IF(I169=0,"",'Ark1'!AF269)</f>
        <v/>
      </c>
      <c r="M169" s="98"/>
      <c r="N169" s="12">
        <f>+IF(H169=0,"",'Ark1'!U269)</f>
        <v>61.279074956256913</v>
      </c>
      <c r="O169" s="12"/>
      <c r="P169" s="12">
        <f>+IF(H169=0,"",'Ark1'!W269)</f>
        <v>77.815552963372738</v>
      </c>
      <c r="Q169" s="51"/>
      <c r="R169" s="12">
        <f>+IF(H169=0,"",'Ark1'!X269)</f>
        <v>0</v>
      </c>
      <c r="S169" s="51"/>
      <c r="T169" s="12">
        <f>+IF(H169=0,"",'Ark1'!Y269)</f>
        <v>0</v>
      </c>
      <c r="U169" s="8"/>
      <c r="V169" s="12"/>
      <c r="W169" s="8"/>
      <c r="X169" s="51">
        <f>+IF(H169=0,"",'Ark1'!AB269)</f>
        <v>3.1558172208313313</v>
      </c>
      <c r="Y169" s="12">
        <f>+IF(H169=0,"",'Ark1'!AC269)</f>
        <v>-35.701871881654441</v>
      </c>
      <c r="Z169" s="15">
        <f>+IF(H169=0,"",'Ark1'!AD269)</f>
        <v>8.5429856449927239</v>
      </c>
      <c r="AA169" s="15"/>
      <c r="AB169" s="12">
        <f>+IF(H169=0,"",'Ark1'!V269)</f>
        <v>84.35295393465735</v>
      </c>
      <c r="AC169" s="51">
        <f>+IF(H169=0,"",'Ark1'!T269)</f>
        <v>16.105785744744946</v>
      </c>
      <c r="AD169" s="15">
        <f t="shared" si="21"/>
        <v>83.152569941444369</v>
      </c>
      <c r="AE169" s="310"/>
      <c r="AF169" s="28"/>
      <c r="AR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</row>
    <row r="170" spans="1:59" ht="15.6">
      <c r="A170" s="28"/>
      <c r="B170" s="94">
        <f>+'Ark1'!D270</f>
        <v>1</v>
      </c>
      <c r="C170" s="94" t="s">
        <v>490</v>
      </c>
      <c r="D170" s="94">
        <f>+'Ark1'!C270</f>
        <v>2010</v>
      </c>
      <c r="E170" s="309">
        <f>+'Ark1'!Q270</f>
        <v>1601</v>
      </c>
      <c r="F170" s="95"/>
      <c r="G170" s="95"/>
      <c r="H170" s="309">
        <f>+'Ark1'!R270</f>
        <v>114310.5</v>
      </c>
      <c r="I170" s="309"/>
      <c r="J170" s="309">
        <f>+IF(H170=0,"",'Ark1'!S270)</f>
        <v>114265.5</v>
      </c>
      <c r="K170" s="107">
        <f>+IF(H170=0,"",'Ark1'!AE270)</f>
        <v>7.7966845472832098</v>
      </c>
      <c r="L170" s="107" t="str">
        <f>+IF(I170=0,"",'Ark1'!AF270)</f>
        <v/>
      </c>
      <c r="M170" s="98"/>
      <c r="N170" s="96">
        <f>+IF(H170=0,"",'Ark1'!U270)</f>
        <v>60.839369713518082</v>
      </c>
      <c r="O170" s="96"/>
      <c r="P170" s="96">
        <f>+IF(H170=0,"",'Ark1'!W270)</f>
        <v>80.508325260030261</v>
      </c>
      <c r="Q170" s="107"/>
      <c r="R170" s="96">
        <f>+IF(H170=0,"",'Ark1'!X270)</f>
        <v>0</v>
      </c>
      <c r="S170" s="107"/>
      <c r="T170" s="96">
        <f>+IF(H170=0,"",'Ark1'!Y270)</f>
        <v>0</v>
      </c>
      <c r="U170" s="8"/>
      <c r="V170" s="96"/>
      <c r="W170" s="8"/>
      <c r="X170" s="107">
        <f>+IF(H170=0,"",'Ark1'!AB270)</f>
        <v>3.1624218585003274</v>
      </c>
      <c r="Y170" s="96">
        <f>+IF(H170=0,"",'Ark1'!AC270)</f>
        <v>-40.285743056729487</v>
      </c>
      <c r="Z170" s="95">
        <f>+IF(H170=0,"",'Ark1'!AD270)</f>
        <v>7.7181910438046435</v>
      </c>
      <c r="AA170" s="95"/>
      <c r="AB170" s="96">
        <f>+IF(H170=0,"",'Ark1'!V270)</f>
        <v>87.256227161325143</v>
      </c>
      <c r="AC170" s="107">
        <f>+IF(H170=0,"",'Ark1'!T270)</f>
        <v>15.943496004304064</v>
      </c>
      <c r="AD170" s="95">
        <f>+IF(H170=0,"",H170/E170)</f>
        <v>71.39943785134291</v>
      </c>
      <c r="AE170" s="309"/>
      <c r="AF170" s="28"/>
      <c r="AR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</row>
    <row r="171" spans="1:59" ht="15.6">
      <c r="A171" s="28"/>
      <c r="B171" s="94">
        <f>+'Ark1'!D271</f>
        <v>2</v>
      </c>
      <c r="C171" s="94" t="s">
        <v>491</v>
      </c>
      <c r="D171" s="94">
        <f>+'Ark1'!C271</f>
        <v>2010</v>
      </c>
      <c r="E171" s="309">
        <f>+'Ark1'!Q271</f>
        <v>1568</v>
      </c>
      <c r="F171" s="95"/>
      <c r="G171" s="95"/>
      <c r="H171" s="309">
        <f>+'Ark1'!R271</f>
        <v>111648.5</v>
      </c>
      <c r="I171" s="309"/>
      <c r="J171" s="309">
        <f>+IF(H171=0,"",'Ark1'!S271)</f>
        <v>111597.5</v>
      </c>
      <c r="K171" s="107">
        <f>+IF(H171=0,"",'Ark1'!AE271)</f>
        <v>7.5937522436608305</v>
      </c>
      <c r="L171" s="107" t="str">
        <f>+IF(I171=0,"",'Ark1'!AF271)</f>
        <v/>
      </c>
      <c r="M171" s="98"/>
      <c r="N171" s="96">
        <f>+IF(H171=0,"",'Ark1'!U271)</f>
        <v>60.992127959855722</v>
      </c>
      <c r="O171" s="96"/>
      <c r="P171" s="96">
        <f>+IF(H171=0,"",'Ark1'!W271)</f>
        <v>80.287495687627185</v>
      </c>
      <c r="Q171" s="107"/>
      <c r="R171" s="96">
        <f>+IF(H171=0,"",'Ark1'!X271)</f>
        <v>0</v>
      </c>
      <c r="S171" s="107"/>
      <c r="T171" s="96">
        <f>+IF(H171=0,"",'Ark1'!Y271)</f>
        <v>0</v>
      </c>
      <c r="U171" s="8"/>
      <c r="V171" s="96"/>
      <c r="W171" s="8"/>
      <c r="X171" s="107">
        <f>+IF(H171=0,"",'Ark1'!AB271)</f>
        <v>3.1567381094966964</v>
      </c>
      <c r="Y171" s="96">
        <f>+IF(H171=0,"",'Ark1'!AC271)</f>
        <v>-38.028772413907525</v>
      </c>
      <c r="Z171" s="95">
        <f>+IF(H171=0,"",'Ark1'!AD271)</f>
        <v>7.5384540593753213</v>
      </c>
      <c r="AA171" s="95"/>
      <c r="AB171" s="96">
        <f>+IF(H171=0,"",'Ark1'!V271)</f>
        <v>87.021655875837908</v>
      </c>
      <c r="AC171" s="107">
        <f>+IF(H171=0,"",'Ark1'!T271)</f>
        <v>16.005669579080774</v>
      </c>
      <c r="AD171" s="95">
        <f t="shared" ref="AD171:AD181" si="22">+IF(H171=0,"",H171/E171)</f>
        <v>71.204400510204081</v>
      </c>
      <c r="AE171" s="309"/>
      <c r="AF171" s="28"/>
      <c r="AR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</row>
    <row r="172" spans="1:59" ht="15.6">
      <c r="A172" s="28"/>
      <c r="B172" s="94">
        <f>+'Ark1'!D272</f>
        <v>3</v>
      </c>
      <c r="C172" s="94" t="s">
        <v>492</v>
      </c>
      <c r="D172" s="94">
        <f>+'Ark1'!C272</f>
        <v>2010</v>
      </c>
      <c r="E172" s="309">
        <f>+'Ark1'!Q272</f>
        <v>1685</v>
      </c>
      <c r="F172" s="95"/>
      <c r="G172" s="95"/>
      <c r="H172" s="309">
        <f>+'Ark1'!R272</f>
        <v>132437.5</v>
      </c>
      <c r="I172" s="309"/>
      <c r="J172" s="309">
        <f>+IF(H172=0,"",'Ark1'!S272)</f>
        <v>132287.5</v>
      </c>
      <c r="K172" s="107">
        <f>+IF(H172=0,"",'Ark1'!AE272)</f>
        <v>9.0174324613561208</v>
      </c>
      <c r="L172" s="107" t="str">
        <f>+IF(I172=0,"",'Ark1'!AF272)</f>
        <v/>
      </c>
      <c r="M172" s="98"/>
      <c r="N172" s="96">
        <f>+IF(H172=0,"",'Ark1'!U272)</f>
        <v>60.990977983558551</v>
      </c>
      <c r="O172" s="96"/>
      <c r="P172" s="96">
        <f>+IF(H172=0,"",'Ark1'!W272)</f>
        <v>80.4285136539729</v>
      </c>
      <c r="Q172" s="107"/>
      <c r="R172" s="96">
        <f>+IF(H172=0,"",'Ark1'!X272)</f>
        <v>0</v>
      </c>
      <c r="S172" s="107"/>
      <c r="T172" s="96">
        <f>+IF(H172=0,"",'Ark1'!Y272)</f>
        <v>0</v>
      </c>
      <c r="U172" s="8"/>
      <c r="V172" s="96"/>
      <c r="W172" s="8"/>
      <c r="X172" s="107">
        <f>+IF(H172=0,"",'Ark1'!AB272)</f>
        <v>3.0854628709520009</v>
      </c>
      <c r="Y172" s="96">
        <f>+IF(H172=0,"",'Ark1'!AC272)</f>
        <v>-41.422086984837151</v>
      </c>
      <c r="Z172" s="95">
        <f>+IF(H172=0,"",'Ark1'!AD272)</f>
        <v>8.9421175339437564</v>
      </c>
      <c r="AA172" s="95"/>
      <c r="AB172" s="96">
        <f>+IF(H172=0,"",'Ark1'!V272)</f>
        <v>87.230862800571003</v>
      </c>
      <c r="AC172" s="107">
        <f>+IF(H172=0,"",'Ark1'!T272)</f>
        <v>16.004605946201035</v>
      </c>
      <c r="AD172" s="95">
        <f t="shared" si="22"/>
        <v>78.597922848664695</v>
      </c>
      <c r="AE172" s="309"/>
      <c r="AF172" s="28"/>
      <c r="AR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</row>
    <row r="173" spans="1:59" ht="15.6">
      <c r="A173" s="28"/>
      <c r="B173" s="94">
        <f>+'Ark1'!D273</f>
        <v>4</v>
      </c>
      <c r="C173" s="94" t="s">
        <v>493</v>
      </c>
      <c r="D173" s="94">
        <f>+'Ark1'!C273</f>
        <v>2010</v>
      </c>
      <c r="E173" s="309">
        <f>+'Ark1'!Q273</f>
        <v>1608</v>
      </c>
      <c r="F173" s="95"/>
      <c r="G173" s="95"/>
      <c r="H173" s="309">
        <f>+'Ark1'!R273</f>
        <v>118209</v>
      </c>
      <c r="I173" s="309"/>
      <c r="J173" s="309">
        <f>+IF(H173=0,"",'Ark1'!S273)</f>
        <v>118173</v>
      </c>
      <c r="K173" s="107">
        <f>+IF(H173=0,"",'Ark1'!AE273)</f>
        <v>8.0845280691220225</v>
      </c>
      <c r="L173" s="107" t="str">
        <f>+IF(I173=0,"",'Ark1'!AF273)</f>
        <v/>
      </c>
      <c r="M173" s="98"/>
      <c r="N173" s="96">
        <f>+IF(H173=0,"",'Ark1'!U273)</f>
        <v>60.930635593578899</v>
      </c>
      <c r="O173" s="96"/>
      <c r="P173" s="96">
        <f>+IF(H173=0,"",'Ark1'!W273)</f>
        <v>80.720225432205652</v>
      </c>
      <c r="Q173" s="107"/>
      <c r="R173" s="96">
        <f>+IF(H173=0,"",'Ark1'!X273)</f>
        <v>0</v>
      </c>
      <c r="S173" s="107"/>
      <c r="T173" s="96">
        <f>+IF(H173=0,"",'Ark1'!Y273)</f>
        <v>0</v>
      </c>
      <c r="U173" s="8"/>
      <c r="V173" s="96"/>
      <c r="W173" s="8"/>
      <c r="X173" s="107">
        <f>+IF(H173=0,"",'Ark1'!AB273)</f>
        <v>3.1987779085909902</v>
      </c>
      <c r="Y173" s="96">
        <f>+IF(H173=0,"",'Ark1'!AC273)</f>
        <v>-39.812812621442141</v>
      </c>
      <c r="Z173" s="95">
        <f>+IF(H173=0,"",'Ark1'!AD273)</f>
        <v>7.9814159250209151</v>
      </c>
      <c r="AA173" s="95"/>
      <c r="AB173" s="96">
        <f>+IF(H173=0,"",'Ark1'!V273)</f>
        <v>87.479487145566949</v>
      </c>
      <c r="AC173" s="107">
        <f>+IF(H173=0,"",'Ark1'!T273)</f>
        <v>15.971347359338122</v>
      </c>
      <c r="AD173" s="95">
        <f t="shared" si="22"/>
        <v>73.513059701492537</v>
      </c>
      <c r="AE173" s="309"/>
      <c r="AF173" s="28"/>
      <c r="AR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</row>
    <row r="174" spans="1:59" ht="15.6">
      <c r="A174" s="28"/>
      <c r="B174" s="94">
        <f>+'Ark1'!D274</f>
        <v>5</v>
      </c>
      <c r="C174" s="94" t="s">
        <v>377</v>
      </c>
      <c r="D174" s="94">
        <f>+'Ark1'!C274</f>
        <v>2010</v>
      </c>
      <c r="E174" s="309">
        <f>+'Ark1'!Q274</f>
        <v>1584</v>
      </c>
      <c r="F174" s="95"/>
      <c r="G174" s="95"/>
      <c r="H174" s="309">
        <f>+'Ark1'!R274</f>
        <v>116549</v>
      </c>
      <c r="I174" s="309"/>
      <c r="J174" s="309">
        <f>+IF(H174=0,"",'Ark1'!S274)</f>
        <v>116468</v>
      </c>
      <c r="K174" s="107">
        <f>+IF(H174=0,"",'Ark1'!AE274)</f>
        <v>7.8719940192785156</v>
      </c>
      <c r="L174" s="107" t="str">
        <f>+IF(I174=0,"",'Ark1'!AF274)</f>
        <v/>
      </c>
      <c r="M174" s="98"/>
      <c r="N174" s="96">
        <f>+IF(H174=0,"",'Ark1'!U274)</f>
        <v>60.912697049833447</v>
      </c>
      <c r="O174" s="96"/>
      <c r="P174" s="96">
        <f>+IF(H174=0,"",'Ark1'!W274)</f>
        <v>79.748787993269062</v>
      </c>
      <c r="Q174" s="107"/>
      <c r="R174" s="96">
        <f>+IF(H174=0,"",'Ark1'!X274)</f>
        <v>0</v>
      </c>
      <c r="S174" s="107"/>
      <c r="T174" s="96">
        <f>+IF(H174=0,"",'Ark1'!Y274)</f>
        <v>0</v>
      </c>
      <c r="U174" s="8"/>
      <c r="V174" s="96"/>
      <c r="W174" s="8"/>
      <c r="X174" s="107">
        <f>+IF(H174=0,"",'Ark1'!AB274)</f>
        <v>3.1766303508673164</v>
      </c>
      <c r="Y174" s="96">
        <f>+IF(H174=0,"",'Ark1'!AC274)</f>
        <v>-38.463604801364994</v>
      </c>
      <c r="Z174" s="95">
        <f>+IF(H174=0,"",'Ark1'!AD274)</f>
        <v>7.869333507983848</v>
      </c>
      <c r="AA174" s="95"/>
      <c r="AB174" s="96">
        <f>+IF(H174=0,"",'Ark1'!V274)</f>
        <v>86.459236767746077</v>
      </c>
      <c r="AC174" s="107">
        <f>+IF(H174=0,"",'Ark1'!T274)</f>
        <v>15.97017563428258</v>
      </c>
      <c r="AD174" s="95">
        <f t="shared" si="22"/>
        <v>73.578914141414145</v>
      </c>
      <c r="AE174" s="309"/>
      <c r="AF174" s="28"/>
      <c r="AR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</row>
    <row r="175" spans="1:59" ht="15.6">
      <c r="A175" s="28"/>
      <c r="B175" s="94">
        <f>+'Ark1'!D275</f>
        <v>6</v>
      </c>
      <c r="C175" s="94" t="s">
        <v>494</v>
      </c>
      <c r="D175" s="94">
        <f>+'Ark1'!C275</f>
        <v>2010</v>
      </c>
      <c r="E175" s="309">
        <f>+'Ark1'!Q275</f>
        <v>1602</v>
      </c>
      <c r="F175" s="95"/>
      <c r="G175" s="95"/>
      <c r="H175" s="309">
        <f>+'Ark1'!R275</f>
        <v>124559</v>
      </c>
      <c r="I175" s="309"/>
      <c r="J175" s="309">
        <f>+IF(H175=0,"",'Ark1'!S275)</f>
        <v>124478</v>
      </c>
      <c r="K175" s="107">
        <f>+IF(H175=0,"",'Ark1'!AE275)</f>
        <v>8.4145899600358884</v>
      </c>
      <c r="L175" s="107" t="str">
        <f>+IF(I175=0,"",'Ark1'!AF275)</f>
        <v/>
      </c>
      <c r="M175" s="98"/>
      <c r="N175" s="96">
        <f>+IF(H175=0,"",'Ark1'!U275)</f>
        <v>60.905493340188649</v>
      </c>
      <c r="O175" s="96"/>
      <c r="P175" s="96">
        <f>+IF(H175=0,"",'Ark1'!W275)</f>
        <v>79.76021385304918</v>
      </c>
      <c r="Q175" s="107"/>
      <c r="R175" s="96">
        <f>+IF(H175=0,"",'Ark1'!X275)</f>
        <v>0</v>
      </c>
      <c r="S175" s="107"/>
      <c r="T175" s="96">
        <f>+IF(H175=0,"",'Ark1'!Y275)</f>
        <v>0</v>
      </c>
      <c r="U175" s="8"/>
      <c r="V175" s="96"/>
      <c r="W175" s="8"/>
      <c r="X175" s="107">
        <f>+IF(H175=0,"",'Ark1'!AB275)</f>
        <v>3.2062306082179401</v>
      </c>
      <c r="Y175" s="96">
        <f>+IF(H175=0,"",'Ark1'!AC275)</f>
        <v>-37.200095368276045</v>
      </c>
      <c r="Z175" s="95">
        <f>+IF(H175=0,"",'Ark1'!AD275)</f>
        <v>8.4101649299518613</v>
      </c>
      <c r="AA175" s="95"/>
      <c r="AB175" s="96">
        <f>+IF(H175=0,"",'Ark1'!V275)</f>
        <v>86.466449004805881</v>
      </c>
      <c r="AC175" s="107">
        <f>+IF(H175=0,"",'Ark1'!T275)</f>
        <v>15.958766528311884</v>
      </c>
      <c r="AD175" s="95">
        <f t="shared" si="22"/>
        <v>77.752184769038706</v>
      </c>
      <c r="AE175" s="309"/>
      <c r="AF175" s="28"/>
      <c r="AR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</row>
    <row r="176" spans="1:59" ht="15.6">
      <c r="A176" s="28"/>
      <c r="B176" s="94">
        <f>+'Ark1'!D276</f>
        <v>7</v>
      </c>
      <c r="C176" s="94" t="s">
        <v>495</v>
      </c>
      <c r="D176" s="94">
        <f>+'Ark1'!C276</f>
        <v>2010</v>
      </c>
      <c r="E176" s="309">
        <f>+'Ark1'!Q276</f>
        <v>1537</v>
      </c>
      <c r="F176" s="95"/>
      <c r="G176" s="95"/>
      <c r="H176" s="309">
        <f>+'Ark1'!R276</f>
        <v>121570</v>
      </c>
      <c r="I176" s="309"/>
      <c r="J176" s="309">
        <f>+IF(H176=0,"",'Ark1'!S276)</f>
        <v>121554</v>
      </c>
      <c r="K176" s="107">
        <f>+IF(H176=0,"",'Ark1'!AE276)</f>
        <v>8.1642929109702624</v>
      </c>
      <c r="L176" s="107" t="str">
        <f>+IF(I176=0,"",'Ark1'!AF276)</f>
        <v/>
      </c>
      <c r="M176" s="98"/>
      <c r="N176" s="96">
        <f>+IF(H176=0,"",'Ark1'!U276)</f>
        <v>60.865977261134958</v>
      </c>
      <c r="O176" s="96"/>
      <c r="P176" s="96">
        <f>+IF(H176=0,"",'Ark1'!W276)</f>
        <v>79.24927110584531</v>
      </c>
      <c r="Q176" s="107"/>
      <c r="R176" s="96">
        <f>+IF(H176=0,"",'Ark1'!X276)</f>
        <v>0</v>
      </c>
      <c r="S176" s="107"/>
      <c r="T176" s="96">
        <f>+IF(H176=0,"",'Ark1'!Y276)</f>
        <v>0</v>
      </c>
      <c r="U176" s="8"/>
      <c r="V176" s="96"/>
      <c r="W176" s="8"/>
      <c r="X176" s="107">
        <f>+IF(H176=0,"",'Ark1'!AB276)</f>
        <v>3.1799508017748921</v>
      </c>
      <c r="Y176" s="96">
        <f>+IF(H176=0,"",'Ark1'!AC276)</f>
        <v>-34.081761765309942</v>
      </c>
      <c r="Z176" s="95">
        <f>+IF(H176=0,"",'Ark1'!AD276)</f>
        <v>8.2083490597568094</v>
      </c>
      <c r="AA176" s="95"/>
      <c r="AB176" s="96">
        <f>+IF(H176=0,"",'Ark1'!V276)</f>
        <v>85.871167193086137</v>
      </c>
      <c r="AC176" s="107">
        <f>+IF(H176=0,"",'Ark1'!T276)</f>
        <v>15.949847824298757</v>
      </c>
      <c r="AD176" s="95">
        <f t="shared" si="22"/>
        <v>79.095640858815869</v>
      </c>
      <c r="AE176" s="309"/>
      <c r="AF176" s="28"/>
      <c r="AR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</row>
    <row r="177" spans="1:59" ht="15.6">
      <c r="A177" s="28"/>
      <c r="B177" s="94">
        <f>+'Ark1'!D277</f>
        <v>8</v>
      </c>
      <c r="C177" s="94" t="s">
        <v>496</v>
      </c>
      <c r="D177" s="94">
        <f>+'Ark1'!C277</f>
        <v>2010</v>
      </c>
      <c r="E177" s="309">
        <f>+'Ark1'!Q277</f>
        <v>1583</v>
      </c>
      <c r="F177" s="95"/>
      <c r="G177" s="95"/>
      <c r="H177" s="309">
        <f>+'Ark1'!R277</f>
        <v>122102.5</v>
      </c>
      <c r="I177" s="309"/>
      <c r="J177" s="309">
        <f>+IF(H177=0,"",'Ark1'!S277)</f>
        <v>121972.5</v>
      </c>
      <c r="K177" s="107">
        <f>+IF(H177=0,"",'Ark1'!AE277)</f>
        <v>8.1868852694779779</v>
      </c>
      <c r="L177" s="107" t="str">
        <f>+IF(I177=0,"",'Ark1'!AF277)</f>
        <v/>
      </c>
      <c r="M177" s="98"/>
      <c r="N177" s="96">
        <f>+IF(H177=0,"",'Ark1'!U277)</f>
        <v>60.869819016581616</v>
      </c>
      <c r="O177" s="96"/>
      <c r="P177" s="96">
        <f>+IF(H177=0,"",'Ark1'!W277)</f>
        <v>79.195906208366893</v>
      </c>
      <c r="Q177" s="107"/>
      <c r="R177" s="96">
        <f>+IF(H177=0,"",'Ark1'!X277)</f>
        <v>0</v>
      </c>
      <c r="S177" s="107"/>
      <c r="T177" s="96">
        <f>+IF(H177=0,"",'Ark1'!Y277)</f>
        <v>0</v>
      </c>
      <c r="U177" s="8"/>
      <c r="V177" s="96"/>
      <c r="W177" s="8"/>
      <c r="X177" s="107">
        <f>+IF(H177=0,"",'Ark1'!AB277)</f>
        <v>3.135206915441104</v>
      </c>
      <c r="Y177" s="96">
        <f>+IF(H177=0,"",'Ark1'!AC277)</f>
        <v>-36.954463085781505</v>
      </c>
      <c r="Z177" s="95">
        <f>+IF(H177=0,"",'Ark1'!AD277)</f>
        <v>8.2443032085955057</v>
      </c>
      <c r="AA177" s="95"/>
      <c r="AB177" s="96">
        <f>+IF(H177=0,"",'Ark1'!V277)</f>
        <v>85.89961384782994</v>
      </c>
      <c r="AC177" s="107">
        <f>+IF(H177=0,"",'Ark1'!T277)</f>
        <v>15.963145717737149</v>
      </c>
      <c r="AD177" s="95">
        <f t="shared" si="22"/>
        <v>77.133607075173714</v>
      </c>
      <c r="AE177" s="309"/>
      <c r="AF177" s="28"/>
      <c r="AR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</row>
    <row r="178" spans="1:59" ht="15.6">
      <c r="A178" s="28"/>
      <c r="B178" s="94">
        <f>+'Ark1'!D278</f>
        <v>9</v>
      </c>
      <c r="C178" s="94" t="s">
        <v>497</v>
      </c>
      <c r="D178" s="94">
        <f>+'Ark1'!C278</f>
        <v>2010</v>
      </c>
      <c r="E178" s="309">
        <f>+'Ark1'!Q278</f>
        <v>1632</v>
      </c>
      <c r="F178" s="95"/>
      <c r="G178" s="95"/>
      <c r="H178" s="309">
        <f>+'Ark1'!R278</f>
        <v>125881.5</v>
      </c>
      <c r="I178" s="309"/>
      <c r="J178" s="309">
        <f>+IF(H178=0,"",'Ark1'!S278)</f>
        <v>125848.5</v>
      </c>
      <c r="K178" s="107">
        <f>+IF(H178=0,"",'Ark1'!AE278)</f>
        <v>8.5393371292171807</v>
      </c>
      <c r="L178" s="107" t="str">
        <f>+IF(I178=0,"",'Ark1'!AF278)</f>
        <v/>
      </c>
      <c r="M178" s="98"/>
      <c r="N178" s="96">
        <f>+IF(H178=0,"",'Ark1'!U278)</f>
        <v>60.8549009324704</v>
      </c>
      <c r="O178" s="96"/>
      <c r="P178" s="96">
        <f>+IF(H178=0,"",'Ark1'!W278)</f>
        <v>80.061195326125244</v>
      </c>
      <c r="Q178" s="107"/>
      <c r="R178" s="96">
        <f>+IF(H178=0,"",'Ark1'!X278)</f>
        <v>0</v>
      </c>
      <c r="S178" s="107"/>
      <c r="T178" s="96">
        <f>+IF(H178=0,"",'Ark1'!Y278)</f>
        <v>0</v>
      </c>
      <c r="U178" s="8"/>
      <c r="V178" s="96"/>
      <c r="W178" s="8"/>
      <c r="X178" s="107">
        <f>+IF(H178=0,"",'Ark1'!AB278)</f>
        <v>3.1387446354876904</v>
      </c>
      <c r="Y178" s="96">
        <f>+IF(H178=0,"",'Ark1'!AC278)</f>
        <v>-38.770464952984128</v>
      </c>
      <c r="Z178" s="95">
        <f>+IF(H178=0,"",'Ark1'!AD278)</f>
        <v>8.4994595061756737</v>
      </c>
      <c r="AA178" s="95"/>
      <c r="AB178" s="96">
        <f>+IF(H178=0,"",'Ark1'!V278)</f>
        <v>86.76245528343955</v>
      </c>
      <c r="AC178" s="107">
        <f>+IF(H178=0,"",'Ark1'!T278)</f>
        <v>15.967302582190396</v>
      </c>
      <c r="AD178" s="95">
        <f t="shared" si="22"/>
        <v>77.133272058823536</v>
      </c>
      <c r="AE178" s="309"/>
      <c r="AF178" s="28"/>
      <c r="AR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</row>
    <row r="179" spans="1:59" ht="15.6">
      <c r="A179" s="28"/>
      <c r="B179" s="94">
        <f>+'Ark1'!D279</f>
        <v>10</v>
      </c>
      <c r="C179" s="94" t="s">
        <v>498</v>
      </c>
      <c r="D179" s="94">
        <f>+'Ark1'!C279</f>
        <v>2010</v>
      </c>
      <c r="E179" s="309">
        <f>+'Ark1'!Q279</f>
        <v>1649</v>
      </c>
      <c r="F179" s="95"/>
      <c r="G179" s="95"/>
      <c r="H179" s="309">
        <f>+'Ark1'!R279</f>
        <v>119776.75</v>
      </c>
      <c r="I179" s="309"/>
      <c r="J179" s="309">
        <f>+IF(H179=0,"",'Ark1'!S279)</f>
        <v>119639.75</v>
      </c>
      <c r="K179" s="107">
        <f>+IF(H179=0,"",'Ark1'!AE279)</f>
        <v>8.1300652391241641</v>
      </c>
      <c r="L179" s="107" t="str">
        <f>+IF(I179=0,"",'Ark1'!AF279)</f>
        <v/>
      </c>
      <c r="M179" s="98"/>
      <c r="N179" s="96">
        <f>+IF(H179=0,"",'Ark1'!U279)</f>
        <v>60.854281290290224</v>
      </c>
      <c r="O179" s="96"/>
      <c r="P179" s="96">
        <f>+IF(H179=0,"",'Ark1'!W279)</f>
        <v>80.179711174588476</v>
      </c>
      <c r="Q179" s="107"/>
      <c r="R179" s="96">
        <f>+IF(H179=0,"",'Ark1'!X279)</f>
        <v>0</v>
      </c>
      <c r="S179" s="107"/>
      <c r="T179" s="96">
        <f>+IF(H179=0,"",'Ark1'!Y279)</f>
        <v>0</v>
      </c>
      <c r="U179" s="8"/>
      <c r="V179" s="96"/>
      <c r="W179" s="8"/>
      <c r="X179" s="107">
        <f>+IF(H179=0,"",'Ark1'!AB279)</f>
        <v>3.1105612545769601</v>
      </c>
      <c r="Y179" s="96">
        <f>+IF(H179=0,"",'Ark1'!AC279)</f>
        <v>-39.905813162267037</v>
      </c>
      <c r="Z179" s="95">
        <f>+IF(H179=0,"",'Ark1'!AD279)</f>
        <v>8.0872696655690248</v>
      </c>
      <c r="AA179" s="95"/>
      <c r="AB179" s="96">
        <f>+IF(H179=0,"",'Ark1'!V279)</f>
        <v>86.967235832540766</v>
      </c>
      <c r="AC179" s="107">
        <f>+IF(H179=0,"",'Ark1'!T279)</f>
        <v>15.970136107383103</v>
      </c>
      <c r="AD179" s="95">
        <f t="shared" si="22"/>
        <v>72.635991510006065</v>
      </c>
      <c r="AE179" s="309"/>
      <c r="AF179" s="28"/>
      <c r="AR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</row>
    <row r="180" spans="1:59" ht="15.6">
      <c r="A180" s="28"/>
      <c r="B180" s="94">
        <f>+'Ark1'!D280</f>
        <v>11</v>
      </c>
      <c r="C180" s="94" t="s">
        <v>499</v>
      </c>
      <c r="D180" s="94">
        <f>+'Ark1'!C280</f>
        <v>2010</v>
      </c>
      <c r="E180" s="309">
        <f>+'Ark1'!Q280</f>
        <v>1747</v>
      </c>
      <c r="F180" s="95"/>
      <c r="G180" s="95"/>
      <c r="H180" s="309">
        <f>+'Ark1'!R280</f>
        <v>144068</v>
      </c>
      <c r="I180" s="309"/>
      <c r="J180" s="309">
        <f>+IF(H180=0,"",'Ark1'!S280)</f>
        <v>144015</v>
      </c>
      <c r="K180" s="107">
        <f>+IF(H180=0,"",'Ark1'!AE280)</f>
        <v>9.7339874446498875</v>
      </c>
      <c r="L180" s="107" t="str">
        <f>+IF(I180=0,"",'Ark1'!AF280)</f>
        <v/>
      </c>
      <c r="M180" s="98"/>
      <c r="N180" s="96">
        <f>+IF(H180=0,"",'Ark1'!U280)</f>
        <v>61.003819046627093</v>
      </c>
      <c r="O180" s="96"/>
      <c r="P180" s="96">
        <f>+IF(H180=0,"",'Ark1'!W280)</f>
        <v>79.749690587785253</v>
      </c>
      <c r="Q180" s="107"/>
      <c r="R180" s="96">
        <f>+IF(H180=0,"",'Ark1'!X280)</f>
        <v>0</v>
      </c>
      <c r="S180" s="107"/>
      <c r="T180" s="96">
        <f>+IF(H180=0,"",'Ark1'!Y280)</f>
        <v>0</v>
      </c>
      <c r="U180" s="8"/>
      <c r="V180" s="96"/>
      <c r="W180" s="8"/>
      <c r="X180" s="107">
        <f>+IF(H180=0,"",'Ark1'!AB280)</f>
        <v>3.0677621820993175</v>
      </c>
      <c r="Y180" s="96">
        <f>+IF(H180=0,"",'Ark1'!AC280)</f>
        <v>-38.776628561656246</v>
      </c>
      <c r="Z180" s="95">
        <f>+IF(H180=0,"",'Ark1'!AD280)</f>
        <v>9.7274034082507512</v>
      </c>
      <c r="AA180" s="95"/>
      <c r="AB180" s="96">
        <f>+IF(H180=0,"",'Ark1'!V280)</f>
        <v>86.432918970725595</v>
      </c>
      <c r="AC180" s="107">
        <f>+IF(H180=0,"",'Ark1'!T280)</f>
        <v>16.052822278368549</v>
      </c>
      <c r="AD180" s="95">
        <f t="shared" si="22"/>
        <v>82.465941614195771</v>
      </c>
      <c r="AE180" s="309"/>
      <c r="AF180" s="28"/>
      <c r="AR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</row>
    <row r="181" spans="1:59" ht="15.6">
      <c r="A181" s="28"/>
      <c r="B181" s="94">
        <f>+'Ark1'!D281</f>
        <v>12</v>
      </c>
      <c r="C181" s="94" t="s">
        <v>500</v>
      </c>
      <c r="D181" s="94">
        <f>+'Ark1'!C281</f>
        <v>2010</v>
      </c>
      <c r="E181" s="309">
        <f>+'Ark1'!Q281</f>
        <v>1627</v>
      </c>
      <c r="F181" s="95"/>
      <c r="G181" s="95"/>
      <c r="H181" s="309">
        <f>+'Ark1'!R281</f>
        <v>129940.75</v>
      </c>
      <c r="I181" s="309"/>
      <c r="J181" s="309">
        <f>+IF(H181=0,"",'Ark1'!S281)</f>
        <v>129920.75</v>
      </c>
      <c r="K181" s="107">
        <f>+IF(H181=0,"",'Ark1'!AE281)</f>
        <v>8.4664507058239398</v>
      </c>
      <c r="L181" s="107" t="str">
        <f>+IF(I181=0,"",'Ark1'!AF281)</f>
        <v/>
      </c>
      <c r="M181" s="98"/>
      <c r="N181" s="96">
        <f>+IF(H181=0,"",'Ark1'!U281)</f>
        <v>61.382488940373229</v>
      </c>
      <c r="O181" s="96"/>
      <c r="P181" s="96">
        <f>+IF(H181=0,"",'Ark1'!W281)</f>
        <v>76.889815522155118</v>
      </c>
      <c r="Q181" s="107"/>
      <c r="R181" s="96">
        <f>+IF(H181=0,"",'Ark1'!X281)</f>
        <v>0</v>
      </c>
      <c r="S181" s="107"/>
      <c r="T181" s="96">
        <f>+IF(H181=0,"",'Ark1'!Y281)</f>
        <v>0</v>
      </c>
      <c r="U181" s="8"/>
      <c r="V181" s="96"/>
      <c r="W181" s="8"/>
      <c r="X181" s="107">
        <f>+IF(H181=0,"",'Ark1'!AB281)</f>
        <v>2.9670969000237171</v>
      </c>
      <c r="Y181" s="96">
        <f>+IF(H181=0,"",'Ark1'!AC281)</f>
        <v>-38.77408181398755</v>
      </c>
      <c r="Z181" s="95">
        <f>+IF(H181=0,"",'Ark1'!AD281)</f>
        <v>8.7735381515718878</v>
      </c>
      <c r="AA181" s="95"/>
      <c r="AB181" s="96">
        <f>+IF(H181=0,"",'Ark1'!V281)</f>
        <v>83.314679401119179</v>
      </c>
      <c r="AC181" s="107">
        <f>+IF(H181=0,"",'Ark1'!T281)</f>
        <v>16.207363740781854</v>
      </c>
      <c r="AD181" s="95">
        <f t="shared" si="22"/>
        <v>79.865242778119239</v>
      </c>
      <c r="AE181" s="309"/>
      <c r="AF181" s="28"/>
      <c r="AR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</row>
    <row r="182" spans="1:59" ht="15.6">
      <c r="A182" s="28"/>
      <c r="B182" s="3">
        <f>+'Ark1'!D282</f>
        <v>1</v>
      </c>
      <c r="C182" s="3" t="s">
        <v>490</v>
      </c>
      <c r="D182" s="3">
        <f>+'Ark1'!C282</f>
        <v>2009</v>
      </c>
      <c r="E182" s="310">
        <f>+'Ark1'!Q282</f>
        <v>1727</v>
      </c>
      <c r="F182" s="15"/>
      <c r="G182" s="15"/>
      <c r="H182" s="310">
        <f>+'Ark1'!R282</f>
        <v>119948</v>
      </c>
      <c r="I182" s="310"/>
      <c r="J182" s="310">
        <f>+IF(H182=0,"",'Ark1'!S282)</f>
        <v>119882</v>
      </c>
      <c r="K182" s="51">
        <f>+IF(H182=0,"",'Ark1'!AE282)</f>
        <v>8.4867043244552516</v>
      </c>
      <c r="L182" s="51" t="str">
        <f>+IF(I182=0,"",'Ark1'!AF282)</f>
        <v/>
      </c>
      <c r="M182" s="98"/>
      <c r="N182" s="12">
        <f>+IF(H182=0,"",'Ark1'!U282)</f>
        <v>57.111551358836174</v>
      </c>
      <c r="O182" s="12"/>
      <c r="P182" s="12">
        <f>+IF(H182=0,"",'Ark1'!W282)</f>
        <v>79.861804107370716</v>
      </c>
      <c r="Q182" s="51"/>
      <c r="R182" s="12">
        <f>+IF(H182=0,"",'Ark1'!X282)</f>
        <v>0</v>
      </c>
      <c r="S182" s="51"/>
      <c r="T182" s="12">
        <f>+IF(H182=0,"",'Ark1'!Y282)</f>
        <v>0</v>
      </c>
      <c r="U182" s="8"/>
      <c r="V182" s="12"/>
      <c r="W182" s="8"/>
      <c r="X182" s="51">
        <f>+IF(H182=0,"",'Ark1'!AB282)</f>
        <v>2.6634553293993757</v>
      </c>
      <c r="Y182" s="12">
        <f>+IF(H182=0,"",'Ark1'!AC282)</f>
        <v>-18.806553906803433</v>
      </c>
      <c r="Z182" s="15">
        <f>+IF(H182=0,"",'Ark1'!AD282)</f>
        <v>8.392966723553668</v>
      </c>
      <c r="AA182" s="15"/>
      <c r="AB182" s="12">
        <f>+IF(H182=0,"",'Ark1'!V282)</f>
        <v>86.572833094474362</v>
      </c>
      <c r="AC182" s="51">
        <f>+IF(H182=0,"",'Ark1'!T282)</f>
        <v>14.046320072031213</v>
      </c>
      <c r="AD182" s="15">
        <f>+IF(H182=0,"",H182/E182)</f>
        <v>69.454545454545453</v>
      </c>
      <c r="AE182" s="310"/>
      <c r="AF182" s="28"/>
      <c r="AR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</row>
    <row r="183" spans="1:59" ht="15.6">
      <c r="A183" s="28"/>
      <c r="B183" s="3">
        <f>+'Ark1'!D283</f>
        <v>2</v>
      </c>
      <c r="C183" s="3" t="s">
        <v>491</v>
      </c>
      <c r="D183" s="3">
        <f>+'Ark1'!C283</f>
        <v>2009</v>
      </c>
      <c r="E183" s="310">
        <f>+'Ark1'!Q283</f>
        <v>1656</v>
      </c>
      <c r="F183" s="15"/>
      <c r="G183" s="15"/>
      <c r="H183" s="310">
        <f>+'Ark1'!R283</f>
        <v>105221</v>
      </c>
      <c r="I183" s="310"/>
      <c r="J183" s="310">
        <f>+IF(H183=0,"",'Ark1'!S283)</f>
        <v>105163</v>
      </c>
      <c r="K183" s="51">
        <f>+IF(H183=0,"",'Ark1'!AE283)</f>
        <v>7.3626968435661855</v>
      </c>
      <c r="L183" s="51" t="str">
        <f>+IF(I183=0,"",'Ark1'!AF283)</f>
        <v/>
      </c>
      <c r="M183" s="98"/>
      <c r="N183" s="12">
        <f>+IF(H183=0,"",'Ark1'!U283)</f>
        <v>57.964768977682255</v>
      </c>
      <c r="O183" s="12"/>
      <c r="P183" s="12">
        <f>+IF(H183=0,"",'Ark1'!W283)</f>
        <v>78.981972747068866</v>
      </c>
      <c r="Q183" s="51"/>
      <c r="R183" s="12">
        <f>+IF(H183=0,"",'Ark1'!X283)</f>
        <v>0</v>
      </c>
      <c r="S183" s="51"/>
      <c r="T183" s="12">
        <f>+IF(H183=0,"",'Ark1'!Y283)</f>
        <v>0</v>
      </c>
      <c r="U183" s="8"/>
      <c r="V183" s="12"/>
      <c r="W183" s="8"/>
      <c r="X183" s="51">
        <f>+IF(H183=0,"",'Ark1'!AB283)</f>
        <v>2.8706548806070762</v>
      </c>
      <c r="Y183" s="12">
        <f>+IF(H183=0,"",'Ark1'!AC283)</f>
        <v>-20.580629639969445</v>
      </c>
      <c r="Z183" s="15">
        <f>+IF(H183=0,"",'Ark1'!AD283)</f>
        <v>7.3624933439410434</v>
      </c>
      <c r="AA183" s="15"/>
      <c r="AB183" s="12">
        <f>+IF(H183=0,"",'Ark1'!V283)</f>
        <v>85.620396192677106</v>
      </c>
      <c r="AC183" s="51">
        <f>+IF(H183=0,"",'Ark1'!T283)</f>
        <v>14.562416247707205</v>
      </c>
      <c r="AD183" s="15">
        <f t="shared" ref="AD183:AD193" si="23">+IF(H183=0,"",H183/E183)</f>
        <v>63.539251207729471</v>
      </c>
      <c r="AE183" s="310"/>
      <c r="AF183" s="28"/>
      <c r="AR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</row>
    <row r="184" spans="1:59" ht="15.6">
      <c r="A184" s="28"/>
      <c r="B184" s="3">
        <f>+'Ark1'!D284</f>
        <v>3</v>
      </c>
      <c r="C184" s="3" t="s">
        <v>492</v>
      </c>
      <c r="D184" s="3">
        <f>+'Ark1'!C284</f>
        <v>2009</v>
      </c>
      <c r="E184" s="310">
        <f>+'Ark1'!Q284</f>
        <v>1764</v>
      </c>
      <c r="F184" s="15"/>
      <c r="G184" s="15"/>
      <c r="H184" s="310">
        <f>+'Ark1'!R284</f>
        <v>121412</v>
      </c>
      <c r="I184" s="310"/>
      <c r="J184" s="310">
        <f>+IF(H184=0,"",'Ark1'!S284)</f>
        <v>121327</v>
      </c>
      <c r="K184" s="51">
        <f>+IF(H184=0,"",'Ark1'!AE284)</f>
        <v>8.5337509645976173</v>
      </c>
      <c r="L184" s="51" t="str">
        <f>+IF(I184=0,"",'Ark1'!AF284)</f>
        <v/>
      </c>
      <c r="M184" s="98"/>
      <c r="N184" s="12">
        <f>+IF(H184=0,"",'Ark1'!U284)</f>
        <v>58.080006923438312</v>
      </c>
      <c r="O184" s="12"/>
      <c r="P184" s="12">
        <f>+IF(H184=0,"",'Ark1'!W284)</f>
        <v>79.348099763448261</v>
      </c>
      <c r="Q184" s="51"/>
      <c r="R184" s="12">
        <f>+IF(H184=0,"",'Ark1'!X284)</f>
        <v>0</v>
      </c>
      <c r="S184" s="51"/>
      <c r="T184" s="12">
        <f>+IF(H184=0,"",'Ark1'!Y284)</f>
        <v>0</v>
      </c>
      <c r="U184" s="8"/>
      <c r="V184" s="12"/>
      <c r="W184" s="8"/>
      <c r="X184" s="51">
        <f>+IF(H184=0,"",'Ark1'!AB284)</f>
        <v>2.8443069367393821</v>
      </c>
      <c r="Y184" s="12">
        <f>+IF(H184=0,"",'Ark1'!AC284)</f>
        <v>-19.242902496042198</v>
      </c>
      <c r="Z184" s="15">
        <f>+IF(H184=0,"",'Ark1'!AD284)</f>
        <v>8.4954053076341243</v>
      </c>
      <c r="AA184" s="15"/>
      <c r="AB184" s="12">
        <f>+IF(H184=0,"",'Ark1'!V284)</f>
        <v>86.030720181266005</v>
      </c>
      <c r="AC184" s="51">
        <f>+IF(H184=0,"",'Ark1'!T284)</f>
        <v>14.631988600797284</v>
      </c>
      <c r="AD184" s="15">
        <f t="shared" si="23"/>
        <v>68.827664399092967</v>
      </c>
      <c r="AE184" s="310"/>
      <c r="AF184" s="28"/>
      <c r="AR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</row>
    <row r="185" spans="1:59" ht="15.6">
      <c r="A185" s="28"/>
      <c r="B185" s="3">
        <f>+'Ark1'!D285</f>
        <v>4</v>
      </c>
      <c r="C185" s="3" t="s">
        <v>493</v>
      </c>
      <c r="D185" s="3">
        <f>+'Ark1'!C285</f>
        <v>2009</v>
      </c>
      <c r="E185" s="310">
        <f>+'Ark1'!Q285</f>
        <v>1726</v>
      </c>
      <c r="F185" s="15"/>
      <c r="G185" s="15"/>
      <c r="H185" s="310">
        <f>+'Ark1'!R285</f>
        <v>117300</v>
      </c>
      <c r="I185" s="310"/>
      <c r="J185" s="310">
        <f>+IF(H185=0,"",'Ark1'!S285)</f>
        <v>117202</v>
      </c>
      <c r="K185" s="51">
        <f>+IF(H185=0,"",'Ark1'!AE285)</f>
        <v>8.2513748571069687</v>
      </c>
      <c r="L185" s="51" t="str">
        <f>+IF(I185=0,"",'Ark1'!AF285)</f>
        <v/>
      </c>
      <c r="M185" s="98"/>
      <c r="N185" s="12">
        <f>+IF(H185=0,"",'Ark1'!U285)</f>
        <v>57.959983618026982</v>
      </c>
      <c r="O185" s="12"/>
      <c r="P185" s="12">
        <f>+IF(H185=0,"",'Ark1'!W285)</f>
        <v>79.422822989369493</v>
      </c>
      <c r="Q185" s="51"/>
      <c r="R185" s="12">
        <f>+IF(H185=0,"",'Ark1'!X285)</f>
        <v>0</v>
      </c>
      <c r="S185" s="51"/>
      <c r="T185" s="12">
        <f>+IF(H185=0,"",'Ark1'!Y285)</f>
        <v>0</v>
      </c>
      <c r="U185" s="8"/>
      <c r="V185" s="12"/>
      <c r="W185" s="8"/>
      <c r="X185" s="51">
        <f>+IF(H185=0,"",'Ark1'!AB285)</f>
        <v>2.9448630271316905</v>
      </c>
      <c r="Y185" s="12">
        <f>+IF(H185=0,"",'Ark1'!AC285)</f>
        <v>-23.563282740377861</v>
      </c>
      <c r="Z185" s="15">
        <f>+IF(H185=0,"",'Ark1'!AD285)</f>
        <v>8.2076816343152501</v>
      </c>
      <c r="AA185" s="15"/>
      <c r="AB185" s="12">
        <f>+IF(H185=0,"",'Ark1'!V285)</f>
        <v>86.111030944474308</v>
      </c>
      <c r="AC185" s="51">
        <f>+IF(H185=0,"",'Ark1'!T285)</f>
        <v>14.554884910485937</v>
      </c>
      <c r="AD185" s="15">
        <f t="shared" si="23"/>
        <v>67.960602549246815</v>
      </c>
      <c r="AE185" s="310"/>
      <c r="AF185" s="28"/>
      <c r="AR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</row>
    <row r="186" spans="1:59" ht="15.6">
      <c r="A186" s="28"/>
      <c r="B186" s="3">
        <f>+'Ark1'!D286</f>
        <v>5</v>
      </c>
      <c r="C186" s="3" t="s">
        <v>377</v>
      </c>
      <c r="D186" s="3">
        <f>+'Ark1'!C286</f>
        <v>2009</v>
      </c>
      <c r="E186" s="310">
        <f>+'Ark1'!Q286</f>
        <v>1653</v>
      </c>
      <c r="F186" s="15"/>
      <c r="G186" s="15"/>
      <c r="H186" s="310">
        <f>+'Ark1'!R286</f>
        <v>110992</v>
      </c>
      <c r="I186" s="310"/>
      <c r="J186" s="310">
        <f>+IF(H186=0,"",'Ark1'!S286)</f>
        <v>110965</v>
      </c>
      <c r="K186" s="51">
        <f>+IF(H186=0,"",'Ark1'!AE286)</f>
        <v>7.7585892220435246</v>
      </c>
      <c r="L186" s="51" t="str">
        <f>+IF(I186=0,"",'Ark1'!AF286)</f>
        <v/>
      </c>
      <c r="M186" s="98"/>
      <c r="N186" s="12">
        <f>+IF(H186=0,"",'Ark1'!U286)</f>
        <v>57.998999684585243</v>
      </c>
      <c r="O186" s="12"/>
      <c r="P186" s="12">
        <f>+IF(H186=0,"",'Ark1'!W286)</f>
        <v>78.877069346189984</v>
      </c>
      <c r="Q186" s="51"/>
      <c r="R186" s="12">
        <f>+IF(H186=0,"",'Ark1'!X286)</f>
        <v>0</v>
      </c>
      <c r="S186" s="51"/>
      <c r="T186" s="12">
        <f>+IF(H186=0,"",'Ark1'!Y286)</f>
        <v>0</v>
      </c>
      <c r="U186" s="8"/>
      <c r="V186" s="12"/>
      <c r="W186" s="8"/>
      <c r="X186" s="51">
        <f>+IF(H186=0,"",'Ark1'!AB286)</f>
        <v>2.9420772256831693</v>
      </c>
      <c r="Y186" s="12">
        <f>+IF(H186=0,"",'Ark1'!AC286)</f>
        <v>-22.186861978098101</v>
      </c>
      <c r="Z186" s="15">
        <f>+IF(H186=0,"",'Ark1'!AD286)</f>
        <v>7.7663000848756845</v>
      </c>
      <c r="AA186" s="15"/>
      <c r="AB186" s="12">
        <f>+IF(H186=0,"",'Ark1'!V286)</f>
        <v>85.474641623943612</v>
      </c>
      <c r="AC186" s="51">
        <f>+IF(H186=0,"",'Ark1'!T286)</f>
        <v>14.580501297390803</v>
      </c>
      <c r="AD186" s="15">
        <f t="shared" si="23"/>
        <v>67.145795523290985</v>
      </c>
      <c r="AE186" s="310"/>
      <c r="AF186" s="28"/>
      <c r="AR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</row>
    <row r="187" spans="1:59" ht="15.6">
      <c r="A187" s="28"/>
      <c r="B187" s="3">
        <f>+'Ark1'!D287</f>
        <v>6</v>
      </c>
      <c r="C187" s="3" t="s">
        <v>494</v>
      </c>
      <c r="D187" s="3">
        <f>+'Ark1'!C287</f>
        <v>2009</v>
      </c>
      <c r="E187" s="310">
        <f>+'Ark1'!Q287</f>
        <v>1674</v>
      </c>
      <c r="F187" s="15"/>
      <c r="G187" s="15"/>
      <c r="H187" s="310">
        <f>+'Ark1'!R287</f>
        <v>117333</v>
      </c>
      <c r="I187" s="310"/>
      <c r="J187" s="310">
        <f>+IF(H187=0,"",'Ark1'!S287)</f>
        <v>117316</v>
      </c>
      <c r="K187" s="51">
        <f>+IF(H187=0,"",'Ark1'!AE287)</f>
        <v>8.2342931135658386</v>
      </c>
      <c r="L187" s="51" t="str">
        <f>+IF(I187=0,"",'Ark1'!AF287)</f>
        <v/>
      </c>
      <c r="M187" s="98"/>
      <c r="N187" s="12">
        <f>+IF(H187=0,"",'Ark1'!U287)</f>
        <v>58.274335981451799</v>
      </c>
      <c r="O187" s="12"/>
      <c r="P187" s="12">
        <f>+IF(H187=0,"",'Ark1'!W287)</f>
        <v>79.181386170683851</v>
      </c>
      <c r="Q187" s="51"/>
      <c r="R187" s="12">
        <f>+IF(H187=0,"",'Ark1'!X287)</f>
        <v>0</v>
      </c>
      <c r="S187" s="51"/>
      <c r="T187" s="12">
        <f>+IF(H187=0,"",'Ark1'!Y287)</f>
        <v>0</v>
      </c>
      <c r="U187" s="8"/>
      <c r="V187" s="12"/>
      <c r="W187" s="8"/>
      <c r="X187" s="51">
        <f>+IF(H187=0,"",'Ark1'!AB287)</f>
        <v>3.0853992375188621</v>
      </c>
      <c r="Y187" s="12">
        <f>+IF(H187=0,"",'Ark1'!AC287)</f>
        <v>-23.556215497379632</v>
      </c>
      <c r="Z187" s="15">
        <f>+IF(H187=0,"",'Ark1'!AD287)</f>
        <v>8.2099907007596808</v>
      </c>
      <c r="AA187" s="15"/>
      <c r="AB187" s="12">
        <f>+IF(H187=0,"",'Ark1'!V287)</f>
        <v>85.799284147673447</v>
      </c>
      <c r="AC187" s="51">
        <f>+IF(H187=0,"",'Ark1'!T287)</f>
        <v>14.713763391373273</v>
      </c>
      <c r="AD187" s="15">
        <f t="shared" si="23"/>
        <v>70.091397849462368</v>
      </c>
      <c r="AE187" s="310"/>
      <c r="AF187" s="28"/>
      <c r="AR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</row>
    <row r="188" spans="1:59" ht="15.6">
      <c r="A188" s="28"/>
      <c r="B188" s="3">
        <f>+'Ark1'!D288</f>
        <v>7</v>
      </c>
      <c r="C188" s="3" t="s">
        <v>495</v>
      </c>
      <c r="D188" s="3">
        <f>+'Ark1'!C288</f>
        <v>2009</v>
      </c>
      <c r="E188" s="310">
        <f>+'Ark1'!Q288</f>
        <v>1652</v>
      </c>
      <c r="F188" s="15"/>
      <c r="G188" s="15"/>
      <c r="H188" s="310">
        <f>+'Ark1'!R288</f>
        <v>124227</v>
      </c>
      <c r="I188" s="310"/>
      <c r="J188" s="310">
        <f>+IF(H188=0,"",'Ark1'!S288)</f>
        <v>124184</v>
      </c>
      <c r="K188" s="51">
        <f>+IF(H188=0,"",'Ark1'!AE288)</f>
        <v>8.6553549627429209</v>
      </c>
      <c r="L188" s="51" t="str">
        <f>+IF(I188=0,"",'Ark1'!AF288)</f>
        <v/>
      </c>
      <c r="M188" s="98"/>
      <c r="N188" s="12">
        <f>+IF(H188=0,"",'Ark1'!U288)</f>
        <v>60.890927977839347</v>
      </c>
      <c r="O188" s="12"/>
      <c r="P188" s="12">
        <f>+IF(H188=0,"",'Ark1'!W288)</f>
        <v>78.62728209753223</v>
      </c>
      <c r="Q188" s="51"/>
      <c r="R188" s="12">
        <f>+IF(H188=0,"",'Ark1'!X288)</f>
        <v>0</v>
      </c>
      <c r="S188" s="51"/>
      <c r="T188" s="12">
        <f>+IF(H188=0,"",'Ark1'!Y288)</f>
        <v>0</v>
      </c>
      <c r="U188" s="8"/>
      <c r="V188" s="12"/>
      <c r="W188" s="8"/>
      <c r="X188" s="51">
        <f>+IF(H188=0,"",'Ark1'!AB288)</f>
        <v>3.1568281800734206</v>
      </c>
      <c r="Y188" s="12">
        <f>+IF(H188=0,"",'Ark1'!AC288)</f>
        <v>-34.642094050098933</v>
      </c>
      <c r="Z188" s="15">
        <f>+IF(H188=0,"",'Ark1'!AD288)</f>
        <v>8.6923756725156007</v>
      </c>
      <c r="AA188" s="15"/>
      <c r="AB188" s="12">
        <f>+IF(H188=0,"",'Ark1'!V288)</f>
        <v>85.213991345037357</v>
      </c>
      <c r="AC188" s="51">
        <f>+IF(H188=0,"",'Ark1'!T288)</f>
        <v>15.966698060808039</v>
      </c>
      <c r="AD188" s="15">
        <f t="shared" si="23"/>
        <v>75.197941888619852</v>
      </c>
      <c r="AE188" s="310"/>
      <c r="AF188" s="28"/>
      <c r="AR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</row>
    <row r="189" spans="1:59" ht="15.6">
      <c r="A189" s="28"/>
      <c r="B189" s="3">
        <f>+'Ark1'!D289</f>
        <v>8</v>
      </c>
      <c r="C189" s="3" t="s">
        <v>496</v>
      </c>
      <c r="D189" s="3">
        <f>+'Ark1'!C289</f>
        <v>2009</v>
      </c>
      <c r="E189" s="310">
        <f>+'Ark1'!Q289</f>
        <v>1671</v>
      </c>
      <c r="F189" s="15"/>
      <c r="G189" s="15"/>
      <c r="H189" s="310">
        <f>+'Ark1'!R289</f>
        <v>114695</v>
      </c>
      <c r="I189" s="310"/>
      <c r="J189" s="310">
        <f>+IF(H189=0,"",'Ark1'!S289)</f>
        <v>114658</v>
      </c>
      <c r="K189" s="51">
        <f>+IF(H189=0,"",'Ark1'!AE289)</f>
        <v>7.9987569300133776</v>
      </c>
      <c r="L189" s="51" t="str">
        <f>+IF(I189=0,"",'Ark1'!AF289)</f>
        <v/>
      </c>
      <c r="M189" s="98"/>
      <c r="N189" s="12">
        <f>+IF(H189=0,"",'Ark1'!U289)</f>
        <v>60.983995883409776</v>
      </c>
      <c r="O189" s="12"/>
      <c r="P189" s="12">
        <f>+IF(H189=0,"",'Ark1'!W289)</f>
        <v>78.699534267124662</v>
      </c>
      <c r="Q189" s="51"/>
      <c r="R189" s="12">
        <f>+IF(H189=0,"",'Ark1'!X289)</f>
        <v>0</v>
      </c>
      <c r="S189" s="51"/>
      <c r="T189" s="12">
        <f>+IF(H189=0,"",'Ark1'!Y289)</f>
        <v>0</v>
      </c>
      <c r="U189" s="8"/>
      <c r="V189" s="12"/>
      <c r="W189" s="8"/>
      <c r="X189" s="51">
        <f>+IF(H189=0,"",'Ark1'!AB289)</f>
        <v>3.1552211888879027</v>
      </c>
      <c r="Y189" s="12">
        <f>+IF(H189=0,"",'Ark1'!AC289)</f>
        <v>-35.230659621998157</v>
      </c>
      <c r="Z189" s="15">
        <f>+IF(H189=0,"",'Ark1'!AD289)</f>
        <v>8.0254053286256379</v>
      </c>
      <c r="AA189" s="15"/>
      <c r="AB189" s="12">
        <f>+IF(H189=0,"",'Ark1'!V289)</f>
        <v>85.287645295020326</v>
      </c>
      <c r="AC189" s="51">
        <f>+IF(H189=0,"",'Ark1'!T289)</f>
        <v>16.001089846985487</v>
      </c>
      <c r="AD189" s="15">
        <f t="shared" si="23"/>
        <v>68.638539796529031</v>
      </c>
      <c r="AE189" s="310"/>
      <c r="AF189" s="28"/>
      <c r="AR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</row>
    <row r="190" spans="1:59" ht="15.6">
      <c r="A190" s="28"/>
      <c r="B190" s="3">
        <f>+'Ark1'!D290</f>
        <v>9</v>
      </c>
      <c r="C190" s="3" t="s">
        <v>497</v>
      </c>
      <c r="D190" s="3">
        <f>+'Ark1'!C290</f>
        <v>2009</v>
      </c>
      <c r="E190" s="310">
        <f>+'Ark1'!Q290</f>
        <v>1715</v>
      </c>
      <c r="F190" s="15"/>
      <c r="G190" s="15"/>
      <c r="H190" s="310">
        <f>+'Ark1'!R290</f>
        <v>121407</v>
      </c>
      <c r="I190" s="310"/>
      <c r="J190" s="310">
        <f>+IF(H190=0,"",'Ark1'!S290)</f>
        <v>121381</v>
      </c>
      <c r="K190" s="51">
        <f>+IF(H190=0,"",'Ark1'!AE290)</f>
        <v>8.5042073896591504</v>
      </c>
      <c r="L190" s="51" t="str">
        <f>+IF(I190=0,"",'Ark1'!AF290)</f>
        <v/>
      </c>
      <c r="M190" s="98"/>
      <c r="N190" s="12">
        <f>+IF(H190=0,"",'Ark1'!U290)</f>
        <v>60.813512823258989</v>
      </c>
      <c r="O190" s="12"/>
      <c r="P190" s="12">
        <f>+IF(H190=0,"",'Ark1'!W290)</f>
        <v>79.038220973628441</v>
      </c>
      <c r="Q190" s="51"/>
      <c r="R190" s="12">
        <f>+IF(H190=0,"",'Ark1'!X290)</f>
        <v>0</v>
      </c>
      <c r="S190" s="51"/>
      <c r="T190" s="12">
        <f>+IF(H190=0,"",'Ark1'!Y290)</f>
        <v>0</v>
      </c>
      <c r="U190" s="8"/>
      <c r="V190" s="12"/>
      <c r="W190" s="8"/>
      <c r="X190" s="51">
        <f>+IF(H190=0,"",'Ark1'!AB290)</f>
        <v>3.1277594748597335</v>
      </c>
      <c r="Y190" s="12">
        <f>+IF(H190=0,"",'Ark1'!AC290)</f>
        <v>-36.832966756962961</v>
      </c>
      <c r="Z190" s="15">
        <f>+IF(H190=0,"",'Ark1'!AD290)</f>
        <v>8.4950554490819368</v>
      </c>
      <c r="AA190" s="15"/>
      <c r="AB190" s="12">
        <f>+IF(H190=0,"",'Ark1'!V290)</f>
        <v>85.647687448306783</v>
      </c>
      <c r="AC190" s="51">
        <f>+IF(H190=0,"",'Ark1'!T290)</f>
        <v>15.936774650555572</v>
      </c>
      <c r="AD190" s="15">
        <f t="shared" si="23"/>
        <v>70.791253644314864</v>
      </c>
      <c r="AE190" s="310"/>
      <c r="AF190" s="28"/>
      <c r="AR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</row>
    <row r="191" spans="1:59" ht="15.6">
      <c r="A191" s="28"/>
      <c r="B191" s="3">
        <f>+'Ark1'!D291</f>
        <v>10</v>
      </c>
      <c r="C191" s="3" t="s">
        <v>498</v>
      </c>
      <c r="D191" s="3">
        <f>+'Ark1'!C291</f>
        <v>2009</v>
      </c>
      <c r="E191" s="310">
        <f>+'Ark1'!Q291</f>
        <v>1787</v>
      </c>
      <c r="F191" s="15"/>
      <c r="G191" s="15"/>
      <c r="H191" s="310">
        <f>+'Ark1'!R291</f>
        <v>122480</v>
      </c>
      <c r="I191" s="310"/>
      <c r="J191" s="310">
        <f>+IF(H191=0,"",'Ark1'!S291)</f>
        <v>122448</v>
      </c>
      <c r="K191" s="51">
        <f>+IF(H191=0,"",'Ark1'!AE291)</f>
        <v>8.5876022199551283</v>
      </c>
      <c r="L191" s="51" t="str">
        <f>+IF(I191=0,"",'Ark1'!AF291)</f>
        <v/>
      </c>
      <c r="M191" s="98"/>
      <c r="N191" s="12">
        <f>+IF(H191=0,"",'Ark1'!U291)</f>
        <v>60.974144126486323</v>
      </c>
      <c r="O191" s="12"/>
      <c r="P191" s="12">
        <f>+IF(H191=0,"",'Ark1'!W291)</f>
        <v>79.117808375800308</v>
      </c>
      <c r="Q191" s="51"/>
      <c r="R191" s="12">
        <f>+IF(H191=0,"",'Ark1'!X291)</f>
        <v>0</v>
      </c>
      <c r="S191" s="51"/>
      <c r="T191" s="12">
        <f>+IF(H191=0,"",'Ark1'!Y291)</f>
        <v>0</v>
      </c>
      <c r="U191" s="8"/>
      <c r="V191" s="12"/>
      <c r="W191" s="8"/>
      <c r="X191" s="51">
        <f>+IF(H191=0,"",'Ark1'!AB291)</f>
        <v>3.1135074054694689</v>
      </c>
      <c r="Y191" s="12">
        <f>+IF(H191=0,"",'Ark1'!AC291)</f>
        <v>-36.606990723662179</v>
      </c>
      <c r="Z191" s="15">
        <f>+IF(H191=0,"",'Ark1'!AD291)</f>
        <v>8.5701350943813459</v>
      </c>
      <c r="AA191" s="15"/>
      <c r="AB191" s="12">
        <f>+IF(H191=0,"",'Ark1'!V291)</f>
        <v>85.736532696165739</v>
      </c>
      <c r="AC191" s="51">
        <f>+IF(H191=0,"",'Ark1'!T291)</f>
        <v>16.008858589157413</v>
      </c>
      <c r="AD191" s="15">
        <f t="shared" si="23"/>
        <v>68.539451594851712</v>
      </c>
      <c r="AE191" s="310"/>
      <c r="AF191" s="28"/>
      <c r="AR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</row>
    <row r="192" spans="1:59" ht="15.6">
      <c r="A192" s="28"/>
      <c r="B192" s="3">
        <f>+'Ark1'!D292</f>
        <v>11</v>
      </c>
      <c r="C192" s="3" t="s">
        <v>499</v>
      </c>
      <c r="D192" s="3">
        <f>+'Ark1'!C292</f>
        <v>2009</v>
      </c>
      <c r="E192" s="310">
        <f>+'Ark1'!Q292</f>
        <v>1762</v>
      </c>
      <c r="F192" s="15"/>
      <c r="G192" s="15"/>
      <c r="H192" s="310">
        <f>+'Ark1'!R292</f>
        <v>133225</v>
      </c>
      <c r="I192" s="310"/>
      <c r="J192" s="310">
        <f>+IF(H192=0,"",'Ark1'!S292)</f>
        <v>133180</v>
      </c>
      <c r="K192" s="51">
        <f>+IF(H192=0,"",'Ark1'!AE292)</f>
        <v>9.4027613318948742</v>
      </c>
      <c r="L192" s="51" t="str">
        <f>+IF(I192=0,"",'Ark1'!AF292)</f>
        <v/>
      </c>
      <c r="M192" s="98"/>
      <c r="N192" s="12">
        <f>+IF(H192=0,"",'Ark1'!U292)</f>
        <v>60.839743204685398</v>
      </c>
      <c r="O192" s="12"/>
      <c r="P192" s="12">
        <f>+IF(H192=0,"",'Ark1'!W292)</f>
        <v>79.64718426190089</v>
      </c>
      <c r="Q192" s="51"/>
      <c r="R192" s="12">
        <f>+IF(H192=0,"",'Ark1'!X292)</f>
        <v>0</v>
      </c>
      <c r="S192" s="51"/>
      <c r="T192" s="12">
        <f>+IF(H192=0,"",'Ark1'!Y292)</f>
        <v>0</v>
      </c>
      <c r="U192" s="8"/>
      <c r="V192" s="12"/>
      <c r="W192" s="8"/>
      <c r="X192" s="51">
        <f>+IF(H192=0,"",'Ark1'!AB292)</f>
        <v>3.0898210040460694</v>
      </c>
      <c r="Y192" s="12">
        <f>+IF(H192=0,"",'Ark1'!AC292)</f>
        <v>-36.510856654821048</v>
      </c>
      <c r="Z192" s="15">
        <f>+IF(H192=0,"",'Ark1'!AD292)</f>
        <v>9.3219811230319607</v>
      </c>
      <c r="AA192" s="15"/>
      <c r="AB192" s="12">
        <f>+IF(H192=0,"",'Ark1'!V292)</f>
        <v>86.318155098300139</v>
      </c>
      <c r="AC192" s="51">
        <f>+IF(H192=0,"",'Ark1'!T292)</f>
        <v>15.968932257459183</v>
      </c>
      <c r="AD192" s="15">
        <f t="shared" si="23"/>
        <v>75.610102156640181</v>
      </c>
      <c r="AE192" s="310"/>
      <c r="AF192" s="28"/>
      <c r="AR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</row>
    <row r="193" spans="1:59" ht="15.6">
      <c r="A193" s="28"/>
      <c r="B193" s="3">
        <f>+'Ark1'!D293</f>
        <v>12</v>
      </c>
      <c r="C193" s="3" t="s">
        <v>500</v>
      </c>
      <c r="D193" s="3">
        <f>+'Ark1'!C293</f>
        <v>2009</v>
      </c>
      <c r="E193" s="310">
        <f>+'Ark1'!Q293</f>
        <v>1726</v>
      </c>
      <c r="F193" s="15"/>
      <c r="G193" s="15"/>
      <c r="H193" s="310">
        <f>+'Ark1'!R293</f>
        <v>120909</v>
      </c>
      <c r="I193" s="310"/>
      <c r="J193" s="310">
        <f>+IF(H193=0,"",'Ark1'!S293)</f>
        <v>120880</v>
      </c>
      <c r="K193" s="51">
        <f>+IF(H193=0,"",'Ark1'!AE293)</f>
        <v>8.2239078403991588</v>
      </c>
      <c r="L193" s="51" t="str">
        <f>+IF(I193=0,"",'Ark1'!AF293)</f>
        <v/>
      </c>
      <c r="M193" s="98"/>
      <c r="N193" s="12">
        <f>+IF(H193=0,"",'Ark1'!U293)</f>
        <v>61.295292852415599</v>
      </c>
      <c r="O193" s="12"/>
      <c r="P193" s="12">
        <f>+IF(H193=0,"",'Ark1'!W293)</f>
        <v>76.749898246194718</v>
      </c>
      <c r="Q193" s="51"/>
      <c r="R193" s="12">
        <f>+IF(H193=0,"",'Ark1'!X293)</f>
        <v>0</v>
      </c>
      <c r="S193" s="51"/>
      <c r="T193" s="12">
        <f>+IF(H193=0,"",'Ark1'!Y293)</f>
        <v>0</v>
      </c>
      <c r="U193" s="8"/>
      <c r="V193" s="12"/>
      <c r="W193" s="8"/>
      <c r="X193" s="51">
        <f>+IF(H193=0,"",'Ark1'!AB293)</f>
        <v>3.0644096601892774</v>
      </c>
      <c r="Y193" s="12">
        <f>+IF(H193=0,"",'Ark1'!AC293)</f>
        <v>-33.705845748153273</v>
      </c>
      <c r="Z193" s="15">
        <f>+IF(H193=0,"",'Ark1'!AD293)</f>
        <v>8.4602095372840758</v>
      </c>
      <c r="AA193" s="15"/>
      <c r="AB193" s="12">
        <f>+IF(H193=0,"",'Ark1'!V293)</f>
        <v>83.17169754770822</v>
      </c>
      <c r="AC193" s="51">
        <f>+IF(H193=0,"",'Ark1'!T293)</f>
        <v>16.136143711386254</v>
      </c>
      <c r="AD193" s="15">
        <f t="shared" si="23"/>
        <v>70.051564310544606</v>
      </c>
      <c r="AE193" s="310"/>
      <c r="AF193" s="28"/>
      <c r="AR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</row>
    <row r="194" spans="1:59" ht="15.6">
      <c r="A194" s="28"/>
      <c r="B194" s="94">
        <f>+'Ark1'!D294</f>
        <v>1</v>
      </c>
      <c r="C194" s="94" t="s">
        <v>490</v>
      </c>
      <c r="D194" s="94">
        <f>+'Ark1'!C294</f>
        <v>2008</v>
      </c>
      <c r="E194" s="309">
        <f>+'Ark1'!Q294</f>
        <v>1900</v>
      </c>
      <c r="F194" s="95"/>
      <c r="G194" s="95"/>
      <c r="H194" s="309">
        <f>+'Ark1'!R294</f>
        <v>124321</v>
      </c>
      <c r="I194" s="309"/>
      <c r="J194" s="309">
        <f>+IF(H194=0,"",'Ark1'!S294)</f>
        <v>124286</v>
      </c>
      <c r="K194" s="107">
        <f>+IF(H194=0,"",'Ark1'!AE294)</f>
        <v>8.8934027196698473</v>
      </c>
      <c r="L194" s="107" t="str">
        <f>+IF(I194=0,"",'Ark1'!AF294)</f>
        <v/>
      </c>
      <c r="M194" s="98"/>
      <c r="N194" s="96">
        <f>+IF(H194=0,"",'Ark1'!U294)</f>
        <v>57.030880388780737</v>
      </c>
      <c r="O194" s="96"/>
      <c r="P194" s="96">
        <f>+IF(H194=0,"",'Ark1'!W294)</f>
        <v>80.242403810565307</v>
      </c>
      <c r="Q194" s="107"/>
      <c r="R194" s="96">
        <f>+IF(H194=0,"",'Ark1'!X294)</f>
        <v>0</v>
      </c>
      <c r="S194" s="107"/>
      <c r="T194" s="96">
        <f>+IF(H194=0,"",'Ark1'!Y294)</f>
        <v>0</v>
      </c>
      <c r="U194" s="8"/>
      <c r="V194" s="96"/>
      <c r="W194" s="8"/>
      <c r="X194" s="107">
        <f>+IF(H194=0,"",'Ark1'!AB294)</f>
        <v>2.4593888293891566</v>
      </c>
      <c r="Y194" s="96">
        <f>+IF(H194=0,"",'Ark1'!AC294)</f>
        <v>-19.177726976977901</v>
      </c>
      <c r="Z194" s="95">
        <f>+IF(H194=0,"",'Ark1'!AD294)</f>
        <v>8.7886568421886082</v>
      </c>
      <c r="AA194" s="95"/>
      <c r="AB194" s="96">
        <f>+IF(H194=0,"",'Ark1'!V294)</f>
        <v>86.959809556784762</v>
      </c>
      <c r="AC194" s="107">
        <f>+IF(H194=0,"",'Ark1'!T294)</f>
        <v>13.999444985159387</v>
      </c>
      <c r="AD194" s="95">
        <f>+IF(H194=0,"",H194/E194)</f>
        <v>65.432105263157894</v>
      </c>
      <c r="AE194" s="309"/>
      <c r="AF194" s="28"/>
      <c r="AR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</row>
    <row r="195" spans="1:59" ht="15.6">
      <c r="A195" s="28"/>
      <c r="B195" s="94">
        <f>+'Ark1'!D295</f>
        <v>2</v>
      </c>
      <c r="C195" s="94" t="s">
        <v>491</v>
      </c>
      <c r="D195" s="94">
        <f>+'Ark1'!C295</f>
        <v>2008</v>
      </c>
      <c r="E195" s="309">
        <f>+'Ark1'!Q295</f>
        <v>1802</v>
      </c>
      <c r="F195" s="95"/>
      <c r="G195" s="95"/>
      <c r="H195" s="309">
        <f>+'Ark1'!R295</f>
        <v>110157</v>
      </c>
      <c r="I195" s="309"/>
      <c r="J195" s="309">
        <f>+IF(H195=0,"",'Ark1'!S295)</f>
        <v>110130</v>
      </c>
      <c r="K195" s="107">
        <f>+IF(H195=0,"",'Ark1'!AE295)</f>
        <v>7.8724313924872877</v>
      </c>
      <c r="L195" s="107" t="str">
        <f>+IF(I195=0,"",'Ark1'!AF295)</f>
        <v/>
      </c>
      <c r="M195" s="98"/>
      <c r="N195" s="96">
        <f>+IF(H195=0,"",'Ark1'!U295)</f>
        <v>57.076010169799346</v>
      </c>
      <c r="O195" s="96"/>
      <c r="P195" s="96">
        <f>+IF(H195=0,"",'Ark1'!W295)</f>
        <v>80.160686461454489</v>
      </c>
      <c r="Q195" s="107"/>
      <c r="R195" s="96">
        <f>+IF(H195=0,"",'Ark1'!X295)</f>
        <v>0</v>
      </c>
      <c r="S195" s="107"/>
      <c r="T195" s="96">
        <f>+IF(H195=0,"",'Ark1'!Y295)</f>
        <v>0</v>
      </c>
      <c r="U195" s="8"/>
      <c r="V195" s="96"/>
      <c r="W195" s="8"/>
      <c r="X195" s="107">
        <f>+IF(H195=0,"",'Ark1'!AB295)</f>
        <v>2.4439187288056679</v>
      </c>
      <c r="Y195" s="96">
        <f>+IF(H195=0,"",'Ark1'!AC295)</f>
        <v>-17.542338445632161</v>
      </c>
      <c r="Z195" s="95">
        <f>+IF(H195=0,"",'Ark1'!AD295)</f>
        <v>7.7873575000600894</v>
      </c>
      <c r="AA195" s="95"/>
      <c r="AB195" s="96">
        <f>+IF(H195=0,"",'Ark1'!V295)</f>
        <v>86.866138402967366</v>
      </c>
      <c r="AC195" s="107">
        <f>+IF(H195=0,"",'Ark1'!T295)</f>
        <v>14.015250959993461</v>
      </c>
      <c r="AD195" s="95">
        <f t="shared" ref="AD195:AD206" si="24">+IF(H195=0,"",H195/E195)</f>
        <v>61.130410654827969</v>
      </c>
      <c r="AE195" s="309"/>
      <c r="AF195" s="28"/>
      <c r="AR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</row>
    <row r="196" spans="1:59" ht="15.6">
      <c r="A196" s="28"/>
      <c r="B196" s="94">
        <f>+'Ark1'!D296</f>
        <v>3</v>
      </c>
      <c r="C196" s="94" t="s">
        <v>492</v>
      </c>
      <c r="D196" s="94">
        <f>+'Ark1'!C296</f>
        <v>2008</v>
      </c>
      <c r="E196" s="309">
        <f>+'Ark1'!Q296</f>
        <v>1775</v>
      </c>
      <c r="F196" s="95"/>
      <c r="G196" s="95"/>
      <c r="H196" s="309">
        <f>+'Ark1'!R296</f>
        <v>110860</v>
      </c>
      <c r="I196" s="309"/>
      <c r="J196" s="309">
        <f>+IF(H196=0,"",'Ark1'!S296)</f>
        <v>110813</v>
      </c>
      <c r="K196" s="107">
        <f>+IF(H196=0,"",'Ark1'!AE296)</f>
        <v>7.9508572706837279</v>
      </c>
      <c r="L196" s="107" t="str">
        <f>+IF(I196=0,"",'Ark1'!AF296)</f>
        <v/>
      </c>
      <c r="M196" s="98"/>
      <c r="N196" s="96">
        <f>+IF(H196=0,"",'Ark1'!U296)</f>
        <v>57.054587458150223</v>
      </c>
      <c r="O196" s="96"/>
      <c r="P196" s="96">
        <f>+IF(H196=0,"",'Ark1'!W296)</f>
        <v>80.460259175367057</v>
      </c>
      <c r="Q196" s="107"/>
      <c r="R196" s="96">
        <f>+IF(H196=0,"",'Ark1'!X296)</f>
        <v>0</v>
      </c>
      <c r="S196" s="107"/>
      <c r="T196" s="96">
        <f>+IF(H196=0,"",'Ark1'!Y296)</f>
        <v>0</v>
      </c>
      <c r="U196" s="8"/>
      <c r="V196" s="96"/>
      <c r="W196" s="8"/>
      <c r="X196" s="107">
        <f>+IF(H196=0,"",'Ark1'!AB296)</f>
        <v>2.5095538176230021</v>
      </c>
      <c r="Y196" s="96">
        <f>+IF(H196=0,"",'Ark1'!AC296)</f>
        <v>-17.783093510396501</v>
      </c>
      <c r="Z196" s="95">
        <f>+IF(H196=0,"",'Ark1'!AD296)</f>
        <v>7.8370548622117679</v>
      </c>
      <c r="AA196" s="95"/>
      <c r="AB196" s="96">
        <f>+IF(H196=0,"",'Ark1'!V296)</f>
        <v>87.205426330026256</v>
      </c>
      <c r="AC196" s="107">
        <f>+IF(H196=0,"",'Ark1'!T296)</f>
        <v>14.012826988995132</v>
      </c>
      <c r="AD196" s="95">
        <f t="shared" si="24"/>
        <v>62.456338028169014</v>
      </c>
      <c r="AE196" s="309"/>
      <c r="AF196" s="28"/>
      <c r="AR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</row>
    <row r="197" spans="1:59" ht="15.6">
      <c r="A197" s="28"/>
      <c r="B197" s="94">
        <f>+'Ark1'!D297</f>
        <v>4</v>
      </c>
      <c r="C197" s="94" t="s">
        <v>493</v>
      </c>
      <c r="D197" s="94">
        <f>+'Ark1'!C297</f>
        <v>2008</v>
      </c>
      <c r="E197" s="309">
        <f>+'Ark1'!Q297</f>
        <v>1879</v>
      </c>
      <c r="F197" s="95"/>
      <c r="G197" s="95"/>
      <c r="H197" s="309">
        <f>+'Ark1'!R297</f>
        <v>128750</v>
      </c>
      <c r="I197" s="309"/>
      <c r="J197" s="309">
        <f>+IF(H197=0,"",'Ark1'!S297)</f>
        <v>128688</v>
      </c>
      <c r="K197" s="107">
        <f>+IF(H197=0,"",'Ark1'!AE297)</f>
        <v>9.1595923295753146</v>
      </c>
      <c r="L197" s="107" t="str">
        <f>+IF(I197=0,"",'Ark1'!AF297)</f>
        <v/>
      </c>
      <c r="M197" s="98"/>
      <c r="N197" s="96">
        <f>+IF(H197=0,"",'Ark1'!U297)</f>
        <v>57.083442123585698</v>
      </c>
      <c r="O197" s="96"/>
      <c r="P197" s="96">
        <f>+IF(H197=0,"",'Ark1'!W297)</f>
        <v>79.817160885240938</v>
      </c>
      <c r="Q197" s="107"/>
      <c r="R197" s="96">
        <f>+IF(H197=0,"",'Ark1'!X297)</f>
        <v>0</v>
      </c>
      <c r="S197" s="107"/>
      <c r="T197" s="96">
        <f>+IF(H197=0,"",'Ark1'!Y297)</f>
        <v>0</v>
      </c>
      <c r="U197" s="8"/>
      <c r="V197" s="96"/>
      <c r="W197" s="8"/>
      <c r="X197" s="107">
        <f>+IF(H197=0,"",'Ark1'!AB297)</f>
        <v>2.4990906565711968</v>
      </c>
      <c r="Y197" s="96">
        <f>+IF(H197=0,"",'Ark1'!AC297)</f>
        <v>-17.261666440825682</v>
      </c>
      <c r="Z197" s="95">
        <f>+IF(H197=0,"",'Ark1'!AD297)</f>
        <v>9.1017572930702215</v>
      </c>
      <c r="AA197" s="95"/>
      <c r="AB197" s="96">
        <f>+IF(H197=0,"",'Ark1'!V297)</f>
        <v>86.513308107332691</v>
      </c>
      <c r="AC197" s="107">
        <f>+IF(H197=0,"",'Ark1'!T297)</f>
        <v>14.034578640776697</v>
      </c>
      <c r="AD197" s="95">
        <f t="shared" si="24"/>
        <v>68.520489622139436</v>
      </c>
      <c r="AE197" s="309"/>
      <c r="AF197" s="28"/>
      <c r="AR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</row>
    <row r="198" spans="1:59" ht="15.6">
      <c r="A198" s="28"/>
      <c r="B198" s="94">
        <f>+'Ark1'!D298</f>
        <v>5</v>
      </c>
      <c r="C198" s="94" t="s">
        <v>377</v>
      </c>
      <c r="D198" s="94">
        <f>+'Ark1'!C298</f>
        <v>2008</v>
      </c>
      <c r="E198" s="309">
        <f>+'Ark1'!Q298</f>
        <v>1747</v>
      </c>
      <c r="F198" s="95"/>
      <c r="G198" s="95"/>
      <c r="H198" s="309">
        <f>+'Ark1'!R298</f>
        <v>110695</v>
      </c>
      <c r="I198" s="309"/>
      <c r="J198" s="309">
        <f>+IF(H198=0,"",'Ark1'!S298)</f>
        <v>110655</v>
      </c>
      <c r="K198" s="107">
        <f>+IF(H198=0,"",'Ark1'!AE298)</f>
        <v>7.8523158912687006</v>
      </c>
      <c r="L198" s="107" t="str">
        <f>+IF(I198=0,"",'Ark1'!AF298)</f>
        <v/>
      </c>
      <c r="M198" s="98"/>
      <c r="N198" s="96">
        <f>+IF(H198=0,"",'Ark1'!U298)</f>
        <v>56.977190366454302</v>
      </c>
      <c r="O198" s="96"/>
      <c r="P198" s="96">
        <f>+IF(H198=0,"",'Ark1'!W298)</f>
        <v>79.576512584158806</v>
      </c>
      <c r="Q198" s="107"/>
      <c r="R198" s="96">
        <f>+IF(H198=0,"",'Ark1'!X298)</f>
        <v>0</v>
      </c>
      <c r="S198" s="107"/>
      <c r="T198" s="96">
        <f>+IF(H198=0,"",'Ark1'!Y298)</f>
        <v>0</v>
      </c>
      <c r="U198" s="8"/>
      <c r="V198" s="96"/>
      <c r="W198" s="8"/>
      <c r="X198" s="107">
        <f>+IF(H198=0,"",'Ark1'!AB298)</f>
        <v>2.4910076012173903</v>
      </c>
      <c r="Y198" s="96">
        <f>+IF(H198=0,"",'Ark1'!AC298)</f>
        <v>-15.540754676314757</v>
      </c>
      <c r="Z198" s="95">
        <f>+IF(H198=0,"",'Ark1'!AD298)</f>
        <v>7.8253904742245313</v>
      </c>
      <c r="AA198" s="95"/>
      <c r="AB198" s="96">
        <f>+IF(H198=0,"",'Ark1'!V298)</f>
        <v>86.241912324197983</v>
      </c>
      <c r="AC198" s="107">
        <f>+IF(H198=0,"",'Ark1'!T298)</f>
        <v>13.97333212882244</v>
      </c>
      <c r="AD198" s="95">
        <f t="shared" si="24"/>
        <v>63.362907842014884</v>
      </c>
      <c r="AE198" s="309"/>
      <c r="AF198" s="28"/>
      <c r="AR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</row>
    <row r="199" spans="1:59" ht="15.6">
      <c r="A199" s="28"/>
      <c r="B199" s="94">
        <f>+'Ark1'!D299</f>
        <v>6</v>
      </c>
      <c r="C199" s="94" t="s">
        <v>494</v>
      </c>
      <c r="D199" s="94">
        <f>+'Ark1'!C299</f>
        <v>2008</v>
      </c>
      <c r="E199" s="309">
        <f>+'Ark1'!Q299</f>
        <v>1748</v>
      </c>
      <c r="F199" s="95"/>
      <c r="G199" s="95"/>
      <c r="H199" s="309">
        <f>+'Ark1'!R299</f>
        <v>113969</v>
      </c>
      <c r="I199" s="309"/>
      <c r="J199" s="309">
        <f>+IF(H199=0,"",'Ark1'!S299)</f>
        <v>113897</v>
      </c>
      <c r="K199" s="107">
        <f>+IF(H199=0,"",'Ark1'!AE299)</f>
        <v>8.0256919932081523</v>
      </c>
      <c r="L199" s="107" t="str">
        <f>+IF(I199=0,"",'Ark1'!AF299)</f>
        <v/>
      </c>
      <c r="M199" s="98"/>
      <c r="N199" s="96">
        <f>+IF(H199=0,"",'Ark1'!U299)</f>
        <v>56.825359754866227</v>
      </c>
      <c r="O199" s="96"/>
      <c r="P199" s="96">
        <f>+IF(H199=0,"",'Ark1'!W299)</f>
        <v>79.018428053416756</v>
      </c>
      <c r="Q199" s="107"/>
      <c r="R199" s="96">
        <f>+IF(H199=0,"",'Ark1'!X299)</f>
        <v>0</v>
      </c>
      <c r="S199" s="107"/>
      <c r="T199" s="96">
        <f>+IF(H199=0,"",'Ark1'!Y299)</f>
        <v>0</v>
      </c>
      <c r="U199" s="8"/>
      <c r="V199" s="96"/>
      <c r="W199" s="8"/>
      <c r="X199" s="107">
        <f>+IF(H199=0,"",'Ark1'!AB299)</f>
        <v>2.6212691938227977</v>
      </c>
      <c r="Y199" s="96">
        <f>+IF(H199=0,"",'Ark1'!AC299)</f>
        <v>-15.612920001602054</v>
      </c>
      <c r="Z199" s="95">
        <f>+IF(H199=0,"",'Ark1'!AD299)</f>
        <v>8.0568402091954976</v>
      </c>
      <c r="AA199" s="95"/>
      <c r="AB199" s="96">
        <f>+IF(H199=0,"",'Ark1'!V299)</f>
        <v>85.661038654312307</v>
      </c>
      <c r="AC199" s="107">
        <f>+IF(H199=0,"",'Ark1'!T299)</f>
        <v>13.886337512832435</v>
      </c>
      <c r="AD199" s="95">
        <f t="shared" si="24"/>
        <v>65.199656750572089</v>
      </c>
      <c r="AE199" s="309"/>
      <c r="AF199" s="28"/>
      <c r="AR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</row>
    <row r="200" spans="1:59" ht="15.6">
      <c r="A200" s="28"/>
      <c r="B200" s="94">
        <f>+'Ark1'!D300</f>
        <v>7</v>
      </c>
      <c r="C200" s="94" t="s">
        <v>495</v>
      </c>
      <c r="D200" s="94">
        <f>+'Ark1'!C300</f>
        <v>2008</v>
      </c>
      <c r="E200" s="309">
        <f>+'Ark1'!Q300</f>
        <v>1772</v>
      </c>
      <c r="F200" s="95"/>
      <c r="G200" s="95"/>
      <c r="H200" s="309">
        <f>+'Ark1'!R300</f>
        <v>119112</v>
      </c>
      <c r="I200" s="309"/>
      <c r="J200" s="309">
        <f>+IF(H200=0,"",'Ark1'!S300)</f>
        <v>119044</v>
      </c>
      <c r="K200" s="107">
        <f>+IF(H200=0,"",'Ark1'!AE300)</f>
        <v>8.3491322275646809</v>
      </c>
      <c r="L200" s="107" t="str">
        <f>+IF(I200=0,"",'Ark1'!AF300)</f>
        <v/>
      </c>
      <c r="M200" s="98"/>
      <c r="N200" s="96">
        <f>+IF(H200=0,"",'Ark1'!U300)</f>
        <v>56.882950841705593</v>
      </c>
      <c r="O200" s="96"/>
      <c r="P200" s="96">
        <f>+IF(H200=0,"",'Ark1'!W300)</f>
        <v>78.648783643023293</v>
      </c>
      <c r="Q200" s="107"/>
      <c r="R200" s="96">
        <f>+IF(H200=0,"",'Ark1'!X300)</f>
        <v>0</v>
      </c>
      <c r="S200" s="107"/>
      <c r="T200" s="96">
        <f>+IF(H200=0,"",'Ark1'!Y300)</f>
        <v>0</v>
      </c>
      <c r="U200" s="8"/>
      <c r="V200" s="96"/>
      <c r="W200" s="8"/>
      <c r="X200" s="107">
        <f>+IF(H200=0,"",'Ark1'!AB300)</f>
        <v>2.6279655742819079</v>
      </c>
      <c r="Y200" s="96">
        <f>+IF(H200=0,"",'Ark1'!AC300)</f>
        <v>-14.694706427496133</v>
      </c>
      <c r="Z200" s="95">
        <f>+IF(H200=0,"",'Ark1'!AD300)</f>
        <v>8.420415648094604</v>
      </c>
      <c r="AA200" s="95"/>
      <c r="AB200" s="96">
        <f>+IF(H200=0,"",'Ark1'!V300)</f>
        <v>85.256902015674655</v>
      </c>
      <c r="AC200" s="107">
        <f>+IF(H200=0,"",'Ark1'!T300)</f>
        <v>13.914190006044731</v>
      </c>
      <c r="AD200" s="95">
        <f t="shared" si="24"/>
        <v>67.218961625282162</v>
      </c>
      <c r="AE200" s="309"/>
      <c r="AF200" s="28"/>
      <c r="AR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</row>
    <row r="201" spans="1:59" ht="15.6">
      <c r="A201" s="28"/>
      <c r="B201" s="94">
        <f>+'Ark1'!D301</f>
        <v>8</v>
      </c>
      <c r="C201" s="94" t="s">
        <v>496</v>
      </c>
      <c r="D201" s="94">
        <f>+'Ark1'!C301</f>
        <v>2008</v>
      </c>
      <c r="E201" s="309">
        <f>+'Ark1'!Q301</f>
        <v>1713</v>
      </c>
      <c r="F201" s="95"/>
      <c r="G201" s="95"/>
      <c r="H201" s="309">
        <f>+'Ark1'!R301</f>
        <v>108347</v>
      </c>
      <c r="I201" s="309"/>
      <c r="J201" s="309">
        <f>+IF(H201=0,"",'Ark1'!S301)</f>
        <v>108282</v>
      </c>
      <c r="K201" s="107">
        <f>+IF(H201=0,"",'Ark1'!AE301)</f>
        <v>7.6132169410212782</v>
      </c>
      <c r="L201" s="107" t="str">
        <f>+IF(I201=0,"",'Ark1'!AF301)</f>
        <v/>
      </c>
      <c r="M201" s="98"/>
      <c r="N201" s="96">
        <f>+IF(H201=0,"",'Ark1'!U301)</f>
        <v>56.860456954987903</v>
      </c>
      <c r="O201" s="96"/>
      <c r="P201" s="96">
        <f>+IF(H201=0,"",'Ark1'!W301)</f>
        <v>78.8442668218172</v>
      </c>
      <c r="Q201" s="107"/>
      <c r="R201" s="96">
        <f>+IF(H201=0,"",'Ark1'!X301)</f>
        <v>0</v>
      </c>
      <c r="S201" s="107"/>
      <c r="T201" s="96">
        <f>+IF(H201=0,"",'Ark1'!Y301)</f>
        <v>0</v>
      </c>
      <c r="U201" s="8"/>
      <c r="V201" s="96"/>
      <c r="W201" s="8"/>
      <c r="X201" s="107">
        <f>+IF(H201=0,"",'Ark1'!AB301)</f>
        <v>2.563987828449191</v>
      </c>
      <c r="Y201" s="96">
        <f>+IF(H201=0,"",'Ark1'!AC301)</f>
        <v>-15.552943377783205</v>
      </c>
      <c r="Z201" s="95">
        <f>+IF(H201=0,"",'Ark1'!AD301)</f>
        <v>7.6594026985031425</v>
      </c>
      <c r="AA201" s="95"/>
      <c r="AB201" s="96">
        <f>+IF(H201=0,"",'Ark1'!V301)</f>
        <v>85.469810650307807</v>
      </c>
      <c r="AC201" s="107">
        <f>+IF(H201=0,"",'Ark1'!T301)</f>
        <v>13.89409028399494</v>
      </c>
      <c r="AD201" s="95">
        <f t="shared" si="24"/>
        <v>63.249854057209575</v>
      </c>
      <c r="AE201" s="309"/>
      <c r="AF201" s="28"/>
      <c r="AR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</row>
    <row r="202" spans="1:59" ht="15.6">
      <c r="A202" s="28"/>
      <c r="B202" s="94">
        <f>+'Ark1'!D302</f>
        <v>9</v>
      </c>
      <c r="C202" s="94" t="s">
        <v>497</v>
      </c>
      <c r="D202" s="94">
        <f>+'Ark1'!C302</f>
        <v>2008</v>
      </c>
      <c r="E202" s="309">
        <f>+'Ark1'!Q302</f>
        <v>1784</v>
      </c>
      <c r="F202" s="95"/>
      <c r="G202" s="95"/>
      <c r="H202" s="309">
        <f>+'Ark1'!R302</f>
        <v>116235</v>
      </c>
      <c r="I202" s="309"/>
      <c r="J202" s="309">
        <f>+IF(H202=0,"",'Ark1'!S302)</f>
        <v>116208</v>
      </c>
      <c r="K202" s="107">
        <f>+IF(H202=0,"",'Ark1'!AE302)</f>
        <v>8.1932783364338135</v>
      </c>
      <c r="L202" s="107" t="str">
        <f>+IF(I202=0,"",'Ark1'!AF302)</f>
        <v/>
      </c>
      <c r="M202" s="98"/>
      <c r="N202" s="96">
        <f>+IF(H202=0,"",'Ark1'!U302)</f>
        <v>56.91318153655515</v>
      </c>
      <c r="O202" s="96"/>
      <c r="P202" s="96">
        <f>+IF(H202=0,"",'Ark1'!W302)</f>
        <v>79.064196957180357</v>
      </c>
      <c r="Q202" s="107"/>
      <c r="R202" s="96">
        <f>+IF(H202=0,"",'Ark1'!X302)</f>
        <v>0</v>
      </c>
      <c r="S202" s="107"/>
      <c r="T202" s="96">
        <f>+IF(H202=0,"",'Ark1'!Y302)</f>
        <v>0</v>
      </c>
      <c r="U202" s="8"/>
      <c r="V202" s="96"/>
      <c r="W202" s="8"/>
      <c r="X202" s="107">
        <f>+IF(H202=0,"",'Ark1'!AB302)</f>
        <v>2.5948963888198975</v>
      </c>
      <c r="Y202" s="96">
        <f>+IF(H202=0,"",'Ark1'!AC302)</f>
        <v>-14.269230041623535</v>
      </c>
      <c r="Z202" s="95">
        <f>+IF(H202=0,"",'Ark1'!AD302)</f>
        <v>8.2170311375535299</v>
      </c>
      <c r="AA202" s="95"/>
      <c r="AB202" s="96">
        <f>+IF(H202=0,"",'Ark1'!V302)</f>
        <v>85.67904690346019</v>
      </c>
      <c r="AC202" s="107">
        <f>+IF(H202=0,"",'Ark1'!T302)</f>
        <v>13.929823202993935</v>
      </c>
      <c r="AD202" s="95">
        <f t="shared" si="24"/>
        <v>65.154147982062781</v>
      </c>
      <c r="AE202" s="309"/>
      <c r="AF202" s="28"/>
      <c r="AR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</row>
    <row r="203" spans="1:59" ht="15.6">
      <c r="A203" s="28"/>
      <c r="B203" s="94">
        <f>+'Ark1'!D303</f>
        <v>10</v>
      </c>
      <c r="C203" s="94" t="s">
        <v>498</v>
      </c>
      <c r="D203" s="94">
        <f>+'Ark1'!C303</f>
        <v>2008</v>
      </c>
      <c r="E203" s="309">
        <f>+'Ark1'!Q303</f>
        <v>1867</v>
      </c>
      <c r="F203" s="95"/>
      <c r="G203" s="95"/>
      <c r="H203" s="309">
        <f>+'Ark1'!R303</f>
        <v>120608</v>
      </c>
      <c r="I203" s="309"/>
      <c r="J203" s="309">
        <f>+IF(H203=0,"",'Ark1'!S303)</f>
        <v>120532</v>
      </c>
      <c r="K203" s="107">
        <f>+IF(H203=0,"",'Ark1'!AE303)</f>
        <v>8.5801613995251511</v>
      </c>
      <c r="L203" s="107" t="str">
        <f>+IF(I203=0,"",'Ark1'!AF303)</f>
        <v/>
      </c>
      <c r="M203" s="98"/>
      <c r="N203" s="96">
        <f>+IF(H203=0,"",'Ark1'!U303)</f>
        <v>56.933826701622806</v>
      </c>
      <c r="O203" s="96"/>
      <c r="P203" s="96">
        <f>+IF(H203=0,"",'Ark1'!W303)</f>
        <v>79.827269936614812</v>
      </c>
      <c r="Q203" s="107"/>
      <c r="R203" s="96">
        <f>+IF(H203=0,"",'Ark1'!X303)</f>
        <v>0</v>
      </c>
      <c r="S203" s="107"/>
      <c r="T203" s="96">
        <f>+IF(H203=0,"",'Ark1'!Y303)</f>
        <v>0</v>
      </c>
      <c r="U203" s="8"/>
      <c r="V203" s="96"/>
      <c r="W203" s="8"/>
      <c r="X203" s="107">
        <f>+IF(H203=0,"",'Ark1'!AB303)</f>
        <v>2.5477310577705237</v>
      </c>
      <c r="Y203" s="96">
        <f>+IF(H203=0,"",'Ark1'!AC303)</f>
        <v>-17.152201001243537</v>
      </c>
      <c r="Z203" s="95">
        <f>+IF(H203=0,"",'Ark1'!AD303)</f>
        <v>8.5261727658455442</v>
      </c>
      <c r="AA203" s="95"/>
      <c r="AB203" s="96">
        <f>+IF(H203=0,"",'Ark1'!V303)</f>
        <v>86.538030980674534</v>
      </c>
      <c r="AC203" s="107">
        <f>+IF(H203=0,"",'Ark1'!T303)</f>
        <v>13.937441960732288</v>
      </c>
      <c r="AD203" s="95">
        <f t="shared" si="24"/>
        <v>64.599892876272094</v>
      </c>
      <c r="AE203" s="309"/>
      <c r="AF203" s="28"/>
      <c r="AR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</row>
    <row r="204" spans="1:59" ht="15.6">
      <c r="A204" s="28"/>
      <c r="B204" s="94">
        <f>+'Ark1'!D304</f>
        <v>11</v>
      </c>
      <c r="C204" s="94" t="s">
        <v>499</v>
      </c>
      <c r="D204" s="94">
        <f>+'Ark1'!C304</f>
        <v>2008</v>
      </c>
      <c r="E204" s="309">
        <f>+'Ark1'!Q304</f>
        <v>1882</v>
      </c>
      <c r="F204" s="95"/>
      <c r="G204" s="95"/>
      <c r="H204" s="309">
        <f>+'Ark1'!R304</f>
        <v>126888</v>
      </c>
      <c r="I204" s="309"/>
      <c r="J204" s="309">
        <f>+IF(H204=0,"",'Ark1'!S304)</f>
        <v>126836</v>
      </c>
      <c r="K204" s="107">
        <f>+IF(H204=0,"",'Ark1'!AE304)</f>
        <v>9.0301812436675295</v>
      </c>
      <c r="L204" s="107" t="str">
        <f>+IF(I204=0,"",'Ark1'!AF304)</f>
        <v/>
      </c>
      <c r="M204" s="98"/>
      <c r="N204" s="96">
        <f>+IF(H204=0,"",'Ark1'!U304)</f>
        <v>56.863587624964516</v>
      </c>
      <c r="O204" s="96"/>
      <c r="P204" s="96">
        <f>+IF(H204=0,"",'Ark1'!W304)</f>
        <v>79.838452805196624</v>
      </c>
      <c r="Q204" s="107"/>
      <c r="R204" s="96">
        <f>+IF(H204=0,"",'Ark1'!X304)</f>
        <v>0</v>
      </c>
      <c r="S204" s="107"/>
      <c r="T204" s="96">
        <f>+IF(H204=0,"",'Ark1'!Y304)</f>
        <v>0</v>
      </c>
      <c r="U204" s="8"/>
      <c r="V204" s="96"/>
      <c r="W204" s="8"/>
      <c r="X204" s="107">
        <f>+IF(H204=0,"",'Ark1'!AB304)</f>
        <v>2.4907580807257905</v>
      </c>
      <c r="Y204" s="96">
        <f>+IF(H204=0,"",'Ark1'!AC304)</f>
        <v>-17.737440720967189</v>
      </c>
      <c r="Z204" s="95">
        <f>+IF(H204=0,"",'Ark1'!AD304)</f>
        <v>8.9701264419657818</v>
      </c>
      <c r="AA204" s="95"/>
      <c r="AB204" s="96">
        <f>+IF(H204=0,"",'Ark1'!V304)</f>
        <v>86.532089262300076</v>
      </c>
      <c r="AC204" s="107">
        <f>+IF(H204=0,"",'Ark1'!T304)</f>
        <v>13.89880839795725</v>
      </c>
      <c r="AD204" s="95">
        <f t="shared" si="24"/>
        <v>67.421891604675878</v>
      </c>
      <c r="AE204" s="309"/>
      <c r="AF204" s="28"/>
      <c r="AR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</row>
    <row r="205" spans="1:59" ht="15.6">
      <c r="A205" s="28"/>
      <c r="B205" s="94">
        <f>+'Ark1'!D305</f>
        <v>12</v>
      </c>
      <c r="C205" s="94" t="s">
        <v>500</v>
      </c>
      <c r="D205" s="94">
        <f>+'Ark1'!C305</f>
        <v>2008</v>
      </c>
      <c r="E205" s="309">
        <f>+'Ark1'!Q305</f>
        <v>1784</v>
      </c>
      <c r="F205" s="95"/>
      <c r="G205" s="95"/>
      <c r="H205" s="309">
        <f>+'Ark1'!R305</f>
        <v>124620</v>
      </c>
      <c r="I205" s="309"/>
      <c r="J205" s="309">
        <f>+IF(H205=0,"",'Ark1'!S305)</f>
        <v>124539</v>
      </c>
      <c r="K205" s="107">
        <f>+IF(H205=0,"",'Ark1'!AE305)</f>
        <v>8.4797382548945013</v>
      </c>
      <c r="L205" s="107" t="str">
        <f>+IF(I205=0,"",'Ark1'!AF305)</f>
        <v/>
      </c>
      <c r="M205" s="98"/>
      <c r="N205" s="96">
        <f>+IF(H205=0,"",'Ark1'!U305)</f>
        <v>57.039312986293446</v>
      </c>
      <c r="O205" s="96"/>
      <c r="P205" s="96">
        <f>+IF(H205=0,"",'Ark1'!W305)</f>
        <v>76.354608596504306</v>
      </c>
      <c r="Q205" s="107"/>
      <c r="R205" s="96">
        <f>+IF(H205=0,"",'Ark1'!X305)</f>
        <v>0</v>
      </c>
      <c r="S205" s="107"/>
      <c r="T205" s="96">
        <f>+IF(H205=0,"",'Ark1'!Y305)</f>
        <v>0</v>
      </c>
      <c r="U205" s="8"/>
      <c r="V205" s="96"/>
      <c r="W205" s="8"/>
      <c r="X205" s="107">
        <f>+IF(H205=0,"",'Ark1'!AB305)</f>
        <v>2.4077892726594539</v>
      </c>
      <c r="Y205" s="96">
        <f>+IF(H205=0,"",'Ark1'!AC305)</f>
        <v>-18.311277024151529</v>
      </c>
      <c r="Z205" s="95">
        <f>+IF(H205=0,"",'Ark1'!AD305)</f>
        <v>8.809794127086688</v>
      </c>
      <c r="AA205" s="95"/>
      <c r="AB205" s="96">
        <f>+IF(H205=0,"",'Ark1'!V305)</f>
        <v>82.780404859016258</v>
      </c>
      <c r="AC205" s="107">
        <f>+IF(H205=0,"",'Ark1'!T305)</f>
        <v>13.983991333654309</v>
      </c>
      <c r="AD205" s="95">
        <f t="shared" si="24"/>
        <v>69.854260089686093</v>
      </c>
      <c r="AE205" s="309"/>
      <c r="AF205" s="28"/>
      <c r="AR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</row>
    <row r="206" spans="1:59" ht="15.6">
      <c r="A206" s="28"/>
      <c r="B206" s="3">
        <f>+'Ark1'!D306</f>
        <v>1</v>
      </c>
      <c r="C206" s="3" t="s">
        <v>490</v>
      </c>
      <c r="D206" s="3">
        <f>+'Ark1'!C306</f>
        <v>2007</v>
      </c>
      <c r="E206" s="310">
        <f>+'Ark1'!Q306</f>
        <v>1900</v>
      </c>
      <c r="F206" s="15"/>
      <c r="G206" s="15"/>
      <c r="H206" s="310">
        <f>+'Ark1'!R306</f>
        <v>114884</v>
      </c>
      <c r="I206" s="310"/>
      <c r="J206" s="310">
        <f>+IF(H206=0,"",'Ark1'!S306)</f>
        <v>114846</v>
      </c>
      <c r="K206" s="51">
        <f>+IF(H206=0,"",'Ark1'!AE306)</f>
        <v>7.8991450781188943</v>
      </c>
      <c r="L206" s="51" t="str">
        <f>+IF(I206=0,"",'Ark1'!AF306)</f>
        <v/>
      </c>
      <c r="M206" s="98"/>
      <c r="N206" s="12">
        <f>+IF(H206=0,"",'Ark1'!U306)</f>
        <v>56.981984570642467</v>
      </c>
      <c r="O206" s="12"/>
      <c r="P206" s="12">
        <f>+IF(H206=0,"",'Ark1'!W306)</f>
        <v>73.968106856137979</v>
      </c>
      <c r="Q206" s="51"/>
      <c r="R206" s="12">
        <f>+IF(H206=0,"",'Ark1'!X306)</f>
        <v>0</v>
      </c>
      <c r="S206" s="51"/>
      <c r="T206" s="12">
        <f>+IF(H206=0,"",'Ark1'!Y306)</f>
        <v>0</v>
      </c>
      <c r="U206" s="8"/>
      <c r="V206" s="12"/>
      <c r="W206" s="8"/>
      <c r="X206" s="51">
        <f>+IF(H206=0,"",'Ark1'!AB306)</f>
        <v>2.3786972850442454</v>
      </c>
      <c r="Y206" s="12">
        <f>+IF(H206=0,"",'Ark1'!AC306)</f>
        <v>-14.03720836546028</v>
      </c>
      <c r="Z206" s="15">
        <f>+IF(H206=0,"",'Ark1'!AD306)</f>
        <v>8.2831516409990229</v>
      </c>
      <c r="AA206" s="15"/>
      <c r="AB206" s="12">
        <f>+IF(H206=0,"",'Ark1'!V306)</f>
        <v>80.165653646811819</v>
      </c>
      <c r="AC206" s="51">
        <f>+IF(H206=0,"",'Ark1'!T306)</f>
        <v>13.96795898471502</v>
      </c>
      <c r="AD206" s="15">
        <f t="shared" si="24"/>
        <v>60.465263157894739</v>
      </c>
      <c r="AE206" s="310"/>
      <c r="AF206" s="28"/>
      <c r="AR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</row>
    <row r="207" spans="1:59" ht="15.6">
      <c r="A207" s="28"/>
      <c r="B207" s="3">
        <f>+'Ark1'!D307</f>
        <v>2</v>
      </c>
      <c r="C207" s="3" t="s">
        <v>491</v>
      </c>
      <c r="D207" s="3">
        <f>+'Ark1'!C307</f>
        <v>2007</v>
      </c>
      <c r="E207" s="310">
        <f>+'Ark1'!Q307</f>
        <v>1874</v>
      </c>
      <c r="F207" s="15"/>
      <c r="G207" s="15"/>
      <c r="H207" s="310">
        <f>+'Ark1'!R307</f>
        <v>108991</v>
      </c>
      <c r="I207" s="310"/>
      <c r="J207" s="310">
        <f>+IF(H207=0,"",'Ark1'!S307)</f>
        <v>108957</v>
      </c>
      <c r="K207" s="51">
        <f>+IF(H207=0,"",'Ark1'!AE307)</f>
        <v>7.4957857164900084</v>
      </c>
      <c r="L207" s="51" t="str">
        <f>+IF(I207=0,"",'Ark1'!AF307)</f>
        <v/>
      </c>
      <c r="M207" s="98"/>
      <c r="N207" s="12">
        <f>+IF(H207=0,"",'Ark1'!U307)</f>
        <v>57.137191736189507</v>
      </c>
      <c r="O207" s="12"/>
      <c r="P207" s="12">
        <f>+IF(H207=0,"",'Ark1'!W307)</f>
        <v>73.984767385299193</v>
      </c>
      <c r="Q207" s="51"/>
      <c r="R207" s="12">
        <f>+IF(H207=0,"",'Ark1'!X307)</f>
        <v>0</v>
      </c>
      <c r="S207" s="51"/>
      <c r="T207" s="12">
        <f>+IF(H207=0,"",'Ark1'!Y307)</f>
        <v>0</v>
      </c>
      <c r="U207" s="8"/>
      <c r="V207" s="12"/>
      <c r="W207" s="8"/>
      <c r="X207" s="51">
        <f>+IF(H207=0,"",'Ark1'!AB307)</f>
        <v>2.326246236096928</v>
      </c>
      <c r="Y207" s="12">
        <f>+IF(H207=0,"",'Ark1'!AC307)</f>
        <v>-16.315471690444923</v>
      </c>
      <c r="Z207" s="15">
        <f>+IF(H207=0,"",'Ark1'!AD307)</f>
        <v>7.8582655592086308</v>
      </c>
      <c r="AA207" s="15"/>
      <c r="AB207" s="12">
        <f>+IF(H207=0,"",'Ark1'!V307)</f>
        <v>80.178572140605453</v>
      </c>
      <c r="AC207" s="51">
        <f>+IF(H207=0,"",'Ark1'!T307)</f>
        <v>14.053509005330715</v>
      </c>
      <c r="AD207" s="15">
        <f t="shared" ref="AD207:AD217" si="25">+IF(H207=0,"",H207/E207)</f>
        <v>58.159551760939166</v>
      </c>
      <c r="AE207" s="310"/>
      <c r="AF207" s="28"/>
      <c r="AR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</row>
    <row r="208" spans="1:59" ht="15.6">
      <c r="A208" s="28"/>
      <c r="B208" s="3">
        <f>+'Ark1'!D308</f>
        <v>3</v>
      </c>
      <c r="C208" s="3" t="s">
        <v>492</v>
      </c>
      <c r="D208" s="3">
        <f>+'Ark1'!C308</f>
        <v>2007</v>
      </c>
      <c r="E208" s="310">
        <f>+'Ark1'!Q308</f>
        <v>1999</v>
      </c>
      <c r="F208" s="15"/>
      <c r="G208" s="15"/>
      <c r="H208" s="310">
        <f>+'Ark1'!R308</f>
        <v>125562</v>
      </c>
      <c r="I208" s="310"/>
      <c r="J208" s="310">
        <f>+IF(H208=0,"",'Ark1'!S308)</f>
        <v>125523</v>
      </c>
      <c r="K208" s="51">
        <f>+IF(H208=0,"",'Ark1'!AE308)</f>
        <v>8.6910524531383118</v>
      </c>
      <c r="L208" s="51" t="str">
        <f>+IF(I208=0,"",'Ark1'!AF308)</f>
        <v/>
      </c>
      <c r="M208" s="98"/>
      <c r="N208" s="12">
        <f>+IF(H208=0,"",'Ark1'!U308)</f>
        <v>57.190546752388009</v>
      </c>
      <c r="O208" s="12"/>
      <c r="P208" s="12">
        <f>+IF(H208=0,"",'Ark1'!W308)</f>
        <v>74.461082829440642</v>
      </c>
      <c r="Q208" s="51"/>
      <c r="R208" s="12">
        <f>+IF(H208=0,"",'Ark1'!X308)</f>
        <v>0</v>
      </c>
      <c r="S208" s="51"/>
      <c r="T208" s="12">
        <f>+IF(H208=0,"",'Ark1'!Y308)</f>
        <v>0</v>
      </c>
      <c r="U208" s="8"/>
      <c r="V208" s="12"/>
      <c r="W208" s="8"/>
      <c r="X208" s="51">
        <f>+IF(H208=0,"",'Ark1'!AB308)</f>
        <v>2.389450894326858</v>
      </c>
      <c r="Y208" s="12">
        <f>+IF(H208=0,"",'Ark1'!AC308)</f>
        <v>-15.507016514319837</v>
      </c>
      <c r="Z208" s="15">
        <f>+IF(H208=0,"",'Ark1'!AD308)</f>
        <v>9.0530368575878164</v>
      </c>
      <c r="AA208" s="15"/>
      <c r="AB208" s="12">
        <f>+IF(H208=0,"",'Ark1'!V308)</f>
        <v>80.695134288367697</v>
      </c>
      <c r="AC208" s="51">
        <f>+IF(H208=0,"",'Ark1'!T308)</f>
        <v>14.088617575381084</v>
      </c>
      <c r="AD208" s="15">
        <f t="shared" si="25"/>
        <v>62.812406203101553</v>
      </c>
      <c r="AE208" s="310"/>
      <c r="AF208" s="28"/>
      <c r="AR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</row>
    <row r="209" spans="1:59" ht="15.6">
      <c r="A209" s="28"/>
      <c r="B209" s="3">
        <f>+'Ark1'!D309</f>
        <v>4</v>
      </c>
      <c r="C209" s="3" t="s">
        <v>493</v>
      </c>
      <c r="D209" s="3">
        <f>+'Ark1'!C309</f>
        <v>2007</v>
      </c>
      <c r="E209" s="310">
        <f>+'Ark1'!Q309</f>
        <v>1797</v>
      </c>
      <c r="F209" s="15"/>
      <c r="G209" s="15"/>
      <c r="H209" s="310">
        <f>+'Ark1'!R309</f>
        <v>94406</v>
      </c>
      <c r="I209" s="310"/>
      <c r="J209" s="310">
        <f>+IF(H209=0,"",'Ark1'!S309)</f>
        <v>94319</v>
      </c>
      <c r="K209" s="51">
        <f>+IF(H209=0,"",'Ark1'!AE309)</f>
        <v>6.7400537937641838</v>
      </c>
      <c r="L209" s="51" t="str">
        <f>+IF(I209=0,"",'Ark1'!AF309)</f>
        <v/>
      </c>
      <c r="M209" s="98"/>
      <c r="N209" s="12">
        <f>+IF(H209=0,"",'Ark1'!U309)</f>
        <v>57.045642977554891</v>
      </c>
      <c r="O209" s="12"/>
      <c r="P209" s="12">
        <f>+IF(H209=0,"",'Ark1'!W309)</f>
        <v>76.850104432828815</v>
      </c>
      <c r="Q209" s="51"/>
      <c r="R209" s="12">
        <f>+IF(H209=0,"",'Ark1'!X309)</f>
        <v>0</v>
      </c>
      <c r="S209" s="51"/>
      <c r="T209" s="12">
        <f>+IF(H209=0,"",'Ark1'!Y309)</f>
        <v>0</v>
      </c>
      <c r="U209" s="8"/>
      <c r="V209" s="12"/>
      <c r="W209" s="8"/>
      <c r="X209" s="51">
        <f>+IF(H209=0,"",'Ark1'!AB309)</f>
        <v>2.4089138383278033</v>
      </c>
      <c r="Y209" s="12">
        <f>+IF(H209=0,"",'Ark1'!AC309)</f>
        <v>-17.229369418127749</v>
      </c>
      <c r="Z209" s="15">
        <f>+IF(H209=0,"",'Ark1'!AD309)</f>
        <v>6.8066851243006292</v>
      </c>
      <c r="AA209" s="15"/>
      <c r="AB209" s="12">
        <f>+IF(H209=0,"",'Ark1'!V309)</f>
        <v>83.328923741735053</v>
      </c>
      <c r="AC209" s="51">
        <f>+IF(H209=0,"",'Ark1'!T309)</f>
        <v>14.010931508590556</v>
      </c>
      <c r="AD209" s="15">
        <f t="shared" si="25"/>
        <v>52.535336672231495</v>
      </c>
      <c r="AE209" s="310"/>
      <c r="AF209" s="28"/>
      <c r="AR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</row>
    <row r="210" spans="1:59" ht="15.6">
      <c r="A210" s="28"/>
      <c r="B210" s="3">
        <f>+'Ark1'!D310</f>
        <v>5</v>
      </c>
      <c r="C210" s="3" t="s">
        <v>377</v>
      </c>
      <c r="D210" s="3">
        <f>+'Ark1'!C310</f>
        <v>2007</v>
      </c>
      <c r="E210" s="310">
        <f>+'Ark1'!Q310</f>
        <v>1927</v>
      </c>
      <c r="F210" s="15"/>
      <c r="G210" s="15"/>
      <c r="H210" s="310">
        <f>+'Ark1'!R310</f>
        <v>116437</v>
      </c>
      <c r="I210" s="310"/>
      <c r="J210" s="310">
        <f>+IF(H210=0,"",'Ark1'!S310)</f>
        <v>116374</v>
      </c>
      <c r="K210" s="51">
        <f>+IF(H210=0,"",'Ark1'!AE310)</f>
        <v>8.4305143425230877</v>
      </c>
      <c r="L210" s="51" t="str">
        <f>+IF(I210=0,"",'Ark1'!AF310)</f>
        <v/>
      </c>
      <c r="M210" s="98"/>
      <c r="N210" s="12">
        <f>+IF(H210=0,"",'Ark1'!U310)</f>
        <v>56.886632753020415</v>
      </c>
      <c r="O210" s="12"/>
      <c r="P210" s="12">
        <f>+IF(H210=0,"",'Ark1'!W310)</f>
        <v>77.907343564713983</v>
      </c>
      <c r="Q210" s="51"/>
      <c r="R210" s="12">
        <f>+IF(H210=0,"",'Ark1'!X310)</f>
        <v>0</v>
      </c>
      <c r="S210" s="51"/>
      <c r="T210" s="12">
        <f>+IF(H210=0,"",'Ark1'!Y310)</f>
        <v>0</v>
      </c>
      <c r="U210" s="8"/>
      <c r="V210" s="12"/>
      <c r="W210" s="8"/>
      <c r="X210" s="51">
        <f>+IF(H210=0,"",'Ark1'!AB310)</f>
        <v>2.4753122131949201</v>
      </c>
      <c r="Y210" s="12">
        <f>+IF(H210=0,"",'Ark1'!AC310)</f>
        <v>-14.985975020270621</v>
      </c>
      <c r="Z210" s="15">
        <f>+IF(H210=0,"",'Ark1'!AD310)</f>
        <v>8.3951231470265917</v>
      </c>
      <c r="AA210" s="15"/>
      <c r="AB210" s="12">
        <f>+IF(H210=0,"",'Ark1'!V310)</f>
        <v>84.448542926782977</v>
      </c>
      <c r="AC210" s="51">
        <f>+IF(H210=0,"",'Ark1'!T310)</f>
        <v>13.916315260613038</v>
      </c>
      <c r="AD210" s="15">
        <f t="shared" si="25"/>
        <v>60.423975090814736</v>
      </c>
      <c r="AE210" s="310"/>
      <c r="AF210" s="28"/>
      <c r="AR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</row>
    <row r="211" spans="1:59" ht="15.6">
      <c r="A211" s="28"/>
      <c r="B211" s="3">
        <f>+'Ark1'!D311</f>
        <v>6</v>
      </c>
      <c r="C211" s="3" t="s">
        <v>494</v>
      </c>
      <c r="D211" s="3">
        <f>+'Ark1'!C311</f>
        <v>2007</v>
      </c>
      <c r="E211" s="310">
        <f>+'Ark1'!Q311</f>
        <v>1841</v>
      </c>
      <c r="F211" s="15"/>
      <c r="G211" s="15"/>
      <c r="H211" s="310">
        <f>+'Ark1'!R311</f>
        <v>109248</v>
      </c>
      <c r="I211" s="310"/>
      <c r="J211" s="310">
        <f>+IF(H211=0,"",'Ark1'!S311)</f>
        <v>109197</v>
      </c>
      <c r="K211" s="51">
        <f>+IF(H211=0,"",'Ark1'!AE311)</f>
        <v>7.9192523771846686</v>
      </c>
      <c r="L211" s="51" t="str">
        <f>+IF(I211=0,"",'Ark1'!AF311)</f>
        <v/>
      </c>
      <c r="M211" s="98"/>
      <c r="N211" s="12">
        <f>+IF(H211=0,"",'Ark1'!U311)</f>
        <v>56.841057904521193</v>
      </c>
      <c r="O211" s="12"/>
      <c r="P211" s="12">
        <f>+IF(H211=0,"",'Ark1'!W311)</f>
        <v>77.992665549419826</v>
      </c>
      <c r="Q211" s="51"/>
      <c r="R211" s="12">
        <f>+IF(H211=0,"",'Ark1'!X311)</f>
        <v>0</v>
      </c>
      <c r="S211" s="51"/>
      <c r="T211" s="12">
        <f>+IF(H211=0,"",'Ark1'!Y311)</f>
        <v>0</v>
      </c>
      <c r="U211" s="8"/>
      <c r="V211" s="12"/>
      <c r="W211" s="8"/>
      <c r="X211" s="51">
        <f>+IF(H211=0,"",'Ark1'!AB311)</f>
        <v>2.4859659959241287</v>
      </c>
      <c r="Y211" s="12">
        <f>+IF(H211=0,"",'Ark1'!AC311)</f>
        <v>-18.651657502418004</v>
      </c>
      <c r="Z211" s="15">
        <f>+IF(H211=0,"",'Ark1'!AD311)</f>
        <v>7.8767952933033394</v>
      </c>
      <c r="AA211" s="15"/>
      <c r="AB211" s="12">
        <f>+IF(H211=0,"",'Ark1'!V311)</f>
        <v>84.532997510411079</v>
      </c>
      <c r="AC211" s="51">
        <f>+IF(H211=0,"",'Ark1'!T311)</f>
        <v>13.885242750439376</v>
      </c>
      <c r="AD211" s="15">
        <f t="shared" si="25"/>
        <v>59.341662140141224</v>
      </c>
      <c r="AE211" s="310"/>
      <c r="AF211" s="28"/>
      <c r="AR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</row>
    <row r="212" spans="1:59" ht="15.6">
      <c r="A212" s="28"/>
      <c r="B212" s="3">
        <f>+'Ark1'!D312</f>
        <v>7</v>
      </c>
      <c r="C212" s="3" t="s">
        <v>495</v>
      </c>
      <c r="D212" s="3">
        <f>+'Ark1'!C312</f>
        <v>2007</v>
      </c>
      <c r="E212" s="310">
        <f>+'Ark1'!Q312</f>
        <v>1803</v>
      </c>
      <c r="F212" s="15"/>
      <c r="G212" s="15"/>
      <c r="H212" s="310">
        <f>+'Ark1'!R312</f>
        <v>111193</v>
      </c>
      <c r="I212" s="310"/>
      <c r="J212" s="310">
        <f>+IF(H212=0,"",'Ark1'!S312)</f>
        <v>111136</v>
      </c>
      <c r="K212" s="51">
        <f>+IF(H212=0,"",'Ark1'!AE312)</f>
        <v>8.0975396867907428</v>
      </c>
      <c r="L212" s="51" t="str">
        <f>+IF(I212=0,"",'Ark1'!AF312)</f>
        <v/>
      </c>
      <c r="M212" s="98"/>
      <c r="N212" s="12">
        <f>+IF(H212=0,"",'Ark1'!U312)</f>
        <v>56.871823711488638</v>
      </c>
      <c r="O212" s="12"/>
      <c r="P212" s="12">
        <f>+IF(H212=0,"",'Ark1'!W312)</f>
        <v>78.357146199251588</v>
      </c>
      <c r="Q212" s="51"/>
      <c r="R212" s="12">
        <f>+IF(H212=0,"",'Ark1'!X312)</f>
        <v>0</v>
      </c>
      <c r="S212" s="51"/>
      <c r="T212" s="12">
        <f>+IF(H212=0,"",'Ark1'!Y312)</f>
        <v>0</v>
      </c>
      <c r="U212" s="8"/>
      <c r="V212" s="12"/>
      <c r="W212" s="8"/>
      <c r="X212" s="51">
        <f>+IF(H212=0,"",'Ark1'!AB312)</f>
        <v>2.5664034755526082</v>
      </c>
      <c r="Y212" s="12">
        <f>+IF(H212=0,"",'Ark1'!AC312)</f>
        <v>-18.956302613963064</v>
      </c>
      <c r="Z212" s="15">
        <f>+IF(H212=0,"",'Ark1'!AD312)</f>
        <v>8.017030051335297</v>
      </c>
      <c r="AA212" s="15"/>
      <c r="AB212" s="12">
        <f>+IF(H212=0,"",'Ark1'!V312)</f>
        <v>84.933141173562277</v>
      </c>
      <c r="AC212" s="51">
        <f>+IF(H212=0,"",'Ark1'!T312)</f>
        <v>13.904139649078624</v>
      </c>
      <c r="AD212" s="15">
        <f t="shared" si="25"/>
        <v>61.671103716028838</v>
      </c>
      <c r="AE212" s="310"/>
      <c r="AF212" s="28"/>
      <c r="AR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</row>
    <row r="213" spans="1:59" ht="15.6">
      <c r="A213" s="28"/>
      <c r="B213" s="3">
        <f>+'Ark1'!D313</f>
        <v>8</v>
      </c>
      <c r="C213" s="3" t="s">
        <v>496</v>
      </c>
      <c r="D213" s="3">
        <f>+'Ark1'!C313</f>
        <v>2007</v>
      </c>
      <c r="E213" s="310">
        <f>+'Ark1'!Q313</f>
        <v>1861</v>
      </c>
      <c r="F213" s="15"/>
      <c r="G213" s="15"/>
      <c r="H213" s="310">
        <f>+'Ark1'!R313</f>
        <v>116529</v>
      </c>
      <c r="I213" s="310"/>
      <c r="J213" s="310">
        <f>+IF(H213=0,"",'Ark1'!S313)</f>
        <v>116476</v>
      </c>
      <c r="K213" s="51">
        <f>+IF(H213=0,"",'Ark1'!AE313)</f>
        <v>8.5531039715741812</v>
      </c>
      <c r="L213" s="51" t="str">
        <f>+IF(I213=0,"",'Ark1'!AF313)</f>
        <v/>
      </c>
      <c r="M213" s="98"/>
      <c r="N213" s="12">
        <f>+IF(H213=0,"",'Ark1'!U313)</f>
        <v>56.941301212266914</v>
      </c>
      <c r="O213" s="12"/>
      <c r="P213" s="12">
        <f>+IF(H213=0,"",'Ark1'!W313)</f>
        <v>78.970991448882302</v>
      </c>
      <c r="Q213" s="51"/>
      <c r="R213" s="12">
        <f>+IF(H213=0,"",'Ark1'!X313)</f>
        <v>0</v>
      </c>
      <c r="S213" s="51"/>
      <c r="T213" s="12">
        <f>+IF(H213=0,"",'Ark1'!Y313)</f>
        <v>0</v>
      </c>
      <c r="U213" s="8"/>
      <c r="V213" s="12"/>
      <c r="W213" s="8"/>
      <c r="X213" s="51">
        <f>+IF(H213=0,"",'Ark1'!AB313)</f>
        <v>2.5348792474401036</v>
      </c>
      <c r="Y213" s="12">
        <f>+IF(H213=0,"",'Ark1'!AC313)</f>
        <v>-20.108521467082536</v>
      </c>
      <c r="Z213" s="15">
        <f>+IF(H213=0,"",'Ark1'!AD313)</f>
        <v>8.4017563592316993</v>
      </c>
      <c r="AA213" s="15"/>
      <c r="AB213" s="12">
        <f>+IF(H213=0,"",'Ark1'!V313)</f>
        <v>85.594661864416778</v>
      </c>
      <c r="AC213" s="51">
        <f>+IF(H213=0,"",'Ark1'!T313)</f>
        <v>13.95069896763896</v>
      </c>
      <c r="AD213" s="15">
        <f t="shared" si="25"/>
        <v>62.616335303600216</v>
      </c>
      <c r="AE213" s="310"/>
      <c r="AF213" s="28"/>
      <c r="AR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</row>
    <row r="214" spans="1:59" ht="15.6">
      <c r="A214" s="28"/>
      <c r="B214" s="3">
        <f>+'Ark1'!D314</f>
        <v>9</v>
      </c>
      <c r="C214" s="3" t="s">
        <v>497</v>
      </c>
      <c r="D214" s="3">
        <f>+'Ark1'!C314</f>
        <v>2007</v>
      </c>
      <c r="E214" s="310">
        <f>+'Ark1'!Q314</f>
        <v>1893</v>
      </c>
      <c r="F214" s="15"/>
      <c r="G214" s="15"/>
      <c r="H214" s="310">
        <f>+'Ark1'!R314</f>
        <v>113108</v>
      </c>
      <c r="I214" s="310"/>
      <c r="J214" s="310">
        <f>+IF(H214=0,"",'Ark1'!S314)</f>
        <v>113070</v>
      </c>
      <c r="K214" s="51">
        <f>+IF(H214=0,"",'Ark1'!AE314)</f>
        <v>8.3597659665825006</v>
      </c>
      <c r="L214" s="51" t="str">
        <f>+IF(I214=0,"",'Ark1'!AF314)</f>
        <v/>
      </c>
      <c r="M214" s="98"/>
      <c r="N214" s="12">
        <f>+IF(H214=0,"",'Ark1'!U314)</f>
        <v>57.021384982754014</v>
      </c>
      <c r="O214" s="12"/>
      <c r="P214" s="12">
        <f>+IF(H214=0,"",'Ark1'!W314)</f>
        <v>79.510963120191107</v>
      </c>
      <c r="Q214" s="51"/>
      <c r="R214" s="12">
        <f>+IF(H214=0,"",'Ark1'!X314)</f>
        <v>0</v>
      </c>
      <c r="S214" s="51"/>
      <c r="T214" s="12">
        <f>+IF(H214=0,"",'Ark1'!Y314)</f>
        <v>0</v>
      </c>
      <c r="U214" s="8"/>
      <c r="V214" s="12"/>
      <c r="W214" s="8"/>
      <c r="X214" s="51">
        <f>+IF(H214=0,"",'Ark1'!AB314)</f>
        <v>2.5525247163941818</v>
      </c>
      <c r="Y214" s="12">
        <f>+IF(H214=0,"",'Ark1'!AC314)</f>
        <v>-17.769786921355653</v>
      </c>
      <c r="Z214" s="15">
        <f>+IF(H214=0,"",'Ark1'!AD314)</f>
        <v>8.1551018053873179</v>
      </c>
      <c r="AA214" s="15"/>
      <c r="AB214" s="12">
        <f>+IF(H214=0,"",'Ark1'!V314)</f>
        <v>86.170507133666845</v>
      </c>
      <c r="AC214" s="51">
        <f>+IF(H214=0,"",'Ark1'!T314)</f>
        <v>13.997480284330022</v>
      </c>
      <c r="AD214" s="15">
        <f t="shared" si="25"/>
        <v>59.750660327522453</v>
      </c>
      <c r="AE214" s="310"/>
      <c r="AF214" s="28"/>
      <c r="AR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</row>
    <row r="215" spans="1:59" ht="15.6">
      <c r="A215" s="28"/>
      <c r="B215" s="3">
        <f>+'Ark1'!D315</f>
        <v>10</v>
      </c>
      <c r="C215" s="3" t="s">
        <v>498</v>
      </c>
      <c r="D215" s="3">
        <f>+'Ark1'!C315</f>
        <v>2007</v>
      </c>
      <c r="E215" s="310">
        <f>+'Ark1'!Q315</f>
        <v>1956</v>
      </c>
      <c r="F215" s="15"/>
      <c r="G215" s="15"/>
      <c r="H215" s="310">
        <f>+'Ark1'!R315</f>
        <v>121765</v>
      </c>
      <c r="I215" s="310"/>
      <c r="J215" s="310">
        <f>+IF(H215=0,"",'Ark1'!S315)</f>
        <v>121704</v>
      </c>
      <c r="K215" s="51">
        <f>+IF(H215=0,"",'Ark1'!AE315)</f>
        <v>9.109774572711828</v>
      </c>
      <c r="L215" s="51" t="str">
        <f>+IF(I215=0,"",'Ark1'!AF315)</f>
        <v/>
      </c>
      <c r="M215" s="98"/>
      <c r="N215" s="12">
        <f>+IF(H215=0,"",'Ark1'!U315)</f>
        <v>56.947306579898751</v>
      </c>
      <c r="O215" s="12"/>
      <c r="P215" s="12">
        <f>+IF(H215=0,"",'Ark1'!W315)</f>
        <v>80.497624564517309</v>
      </c>
      <c r="Q215" s="51"/>
      <c r="R215" s="12">
        <f>+IF(H215=0,"",'Ark1'!X315)</f>
        <v>0</v>
      </c>
      <c r="S215" s="51"/>
      <c r="T215" s="12">
        <f>+IF(H215=0,"",'Ark1'!Y315)</f>
        <v>0</v>
      </c>
      <c r="U215" s="8"/>
      <c r="V215" s="12"/>
      <c r="W215" s="8"/>
      <c r="X215" s="51">
        <f>+IF(H215=0,"",'Ark1'!AB315)</f>
        <v>2.5211686389311194</v>
      </c>
      <c r="Y215" s="12">
        <f>+IF(H215=0,"",'Ark1'!AC315)</f>
        <v>-18.836961675025751</v>
      </c>
      <c r="Z215" s="15">
        <f>+IF(H215=0,"",'Ark1'!AD315)</f>
        <v>8.7792726538616819</v>
      </c>
      <c r="AA215" s="15"/>
      <c r="AB215" s="12">
        <f>+IF(H215=0,"",'Ark1'!V315)</f>
        <v>87.254348667842109</v>
      </c>
      <c r="AC215" s="51">
        <f>+IF(H215=0,"",'Ark1'!T315)</f>
        <v>13.949911715189092</v>
      </c>
      <c r="AD215" s="15">
        <f t="shared" si="25"/>
        <v>62.252044989775051</v>
      </c>
      <c r="AE215" s="310"/>
      <c r="AF215" s="28"/>
      <c r="AR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</row>
    <row r="216" spans="1:59" ht="15.6">
      <c r="A216" s="28"/>
      <c r="B216" s="3">
        <f>+'Ark1'!D316</f>
        <v>11</v>
      </c>
      <c r="C216" s="3" t="s">
        <v>499</v>
      </c>
      <c r="D216" s="3">
        <f>+'Ark1'!C316</f>
        <v>2007</v>
      </c>
      <c r="E216" s="310">
        <f>+'Ark1'!Q316</f>
        <v>1995</v>
      </c>
      <c r="F216" s="15"/>
      <c r="G216" s="15"/>
      <c r="H216" s="310">
        <f>+'Ark1'!R316</f>
        <v>127843</v>
      </c>
      <c r="I216" s="310"/>
      <c r="J216" s="310">
        <f>+IF(H216=0,"",'Ark1'!S316)</f>
        <v>127775</v>
      </c>
      <c r="K216" s="51">
        <f>+IF(H216=0,"",'Ark1'!AE316)</f>
        <v>9.5905985362946726</v>
      </c>
      <c r="L216" s="51" t="str">
        <f>+IF(I216=0,"",'Ark1'!AF316)</f>
        <v/>
      </c>
      <c r="M216" s="98"/>
      <c r="N216" s="12">
        <f>+IF(H216=0,"",'Ark1'!U316)</f>
        <v>56.914263353551185</v>
      </c>
      <c r="O216" s="12"/>
      <c r="P216" s="12">
        <f>+IF(H216=0,"",'Ark1'!W316)</f>
        <v>80.719805908823446</v>
      </c>
      <c r="Q216" s="51"/>
      <c r="R216" s="12">
        <f>+IF(H216=0,"",'Ark1'!X316)</f>
        <v>0</v>
      </c>
      <c r="S216" s="51"/>
      <c r="T216" s="12">
        <f>+IF(H216=0,"",'Ark1'!Y316)</f>
        <v>0</v>
      </c>
      <c r="U216" s="8"/>
      <c r="V216" s="12"/>
      <c r="W216" s="8"/>
      <c r="X216" s="51">
        <f>+IF(H216=0,"",'Ark1'!AB316)</f>
        <v>2.5021340999442905</v>
      </c>
      <c r="Y216" s="12">
        <f>+IF(H216=0,"",'Ark1'!AC316)</f>
        <v>-18.626292010163212</v>
      </c>
      <c r="Z216" s="15">
        <f>+IF(H216=0,"",'Ark1'!AD316)</f>
        <v>9.2174972601949605</v>
      </c>
      <c r="AA216" s="15"/>
      <c r="AB216" s="12">
        <f>+IF(H216=0,"",'Ark1'!V316)</f>
        <v>87.50021844414951</v>
      </c>
      <c r="AC216" s="51">
        <f>+IF(H216=0,"",'Ark1'!T316)</f>
        <v>13.928897162926404</v>
      </c>
      <c r="AD216" s="15">
        <f t="shared" si="25"/>
        <v>64.081704260651634</v>
      </c>
      <c r="AE216" s="310"/>
      <c r="AF216" s="28"/>
      <c r="AR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</row>
    <row r="217" spans="1:59" ht="15.6">
      <c r="A217" s="28"/>
      <c r="B217" s="3">
        <f>+'Ark1'!D317</f>
        <v>12</v>
      </c>
      <c r="C217" s="3" t="s">
        <v>500</v>
      </c>
      <c r="D217" s="3">
        <f>+'Ark1'!C317</f>
        <v>2007</v>
      </c>
      <c r="E217" s="310">
        <f>+'Ark1'!Q317</f>
        <v>1874</v>
      </c>
      <c r="F217" s="15"/>
      <c r="G217" s="15"/>
      <c r="H217" s="310">
        <f>+'Ark1'!R317</f>
        <v>126994</v>
      </c>
      <c r="I217" s="310"/>
      <c r="J217" s="310">
        <f>+IF(H217=0,"",'Ark1'!S317)</f>
        <v>126903</v>
      </c>
      <c r="K217" s="51">
        <f>+IF(H217=0,"",'Ark1'!AE317)</f>
        <v>9.1134135048269105</v>
      </c>
      <c r="L217" s="51" t="str">
        <f>+IF(I217=0,"",'Ark1'!AF317)</f>
        <v/>
      </c>
      <c r="M217" s="98"/>
      <c r="N217" s="12">
        <f>+IF(H217=0,"",'Ark1'!U317)</f>
        <v>57.25740920230411</v>
      </c>
      <c r="O217" s="12"/>
      <c r="P217" s="12">
        <f>+IF(H217=0,"",'Ark1'!W317)</f>
        <v>77.230611569466305</v>
      </c>
      <c r="Q217" s="51"/>
      <c r="R217" s="12">
        <f>+IF(H217=0,"",'Ark1'!X317)</f>
        <v>0</v>
      </c>
      <c r="S217" s="51"/>
      <c r="T217" s="12">
        <f>+IF(H217=0,"",'Ark1'!Y317)</f>
        <v>0</v>
      </c>
      <c r="U217" s="8"/>
      <c r="V217" s="12"/>
      <c r="W217" s="8"/>
      <c r="X217" s="51">
        <f>+IF(H217=0,"",'Ark1'!AB317)</f>
        <v>2.3596519208886018</v>
      </c>
      <c r="Y217" s="12">
        <f>+IF(H217=0,"",'Ark1'!AC317)</f>
        <v>-16.733627984808109</v>
      </c>
      <c r="Z217" s="15">
        <f>+IF(H217=0,"",'Ark1'!AD317)</f>
        <v>9.1562842475630184</v>
      </c>
      <c r="AA217" s="15"/>
      <c r="AB217" s="12">
        <f>+IF(H217=0,"",'Ark1'!V317)</f>
        <v>83.731326719722901</v>
      </c>
      <c r="AC217" s="51">
        <f>+IF(H217=0,"",'Ark1'!T317)</f>
        <v>14.132951163047077</v>
      </c>
      <c r="AD217" s="15">
        <f t="shared" si="25"/>
        <v>67.766275346851657</v>
      </c>
      <c r="AE217" s="310"/>
      <c r="AF217" s="28"/>
      <c r="AR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</row>
    <row r="218" spans="1:59" ht="15.6">
      <c r="A218" s="28"/>
      <c r="B218" s="94">
        <f>+'Ark1'!D318</f>
        <v>1</v>
      </c>
      <c r="C218" s="94" t="s">
        <v>490</v>
      </c>
      <c r="D218" s="94">
        <f>+'Ark1'!C318</f>
        <v>2006</v>
      </c>
      <c r="E218" s="309">
        <f>+'Ark1'!Q318</f>
        <v>2069</v>
      </c>
      <c r="F218" s="95"/>
      <c r="G218" s="95"/>
      <c r="H218" s="309">
        <f>+'Ark1'!R318</f>
        <v>116298</v>
      </c>
      <c r="I218" s="309"/>
      <c r="J218" s="309">
        <f>+IF(H218=0,"",'Ark1'!S318)</f>
        <v>115182</v>
      </c>
      <c r="K218" s="107">
        <f>+IF(H218=0,"",'Ark1'!AE318)</f>
        <v>8.3562321225684872</v>
      </c>
      <c r="L218" s="107" t="str">
        <f>+IF(I218=0,"",'Ark1'!AF318)</f>
        <v/>
      </c>
      <c r="M218" s="98"/>
      <c r="N218" s="96">
        <f>+IF(H218=0,"",'Ark1'!U318)</f>
        <v>57.035344064176705</v>
      </c>
      <c r="O218" s="96"/>
      <c r="P218" s="96">
        <f>+IF(H218=0,"",'Ark1'!W318)</f>
        <v>75.875673282283188</v>
      </c>
      <c r="Q218" s="107"/>
      <c r="R218" s="96">
        <f>+IF(H218=0,"",'Ark1'!X318)</f>
        <v>0</v>
      </c>
      <c r="S218" s="107"/>
      <c r="T218" s="96">
        <f>+IF(H218=0,"",'Ark1'!Y318)</f>
        <v>0</v>
      </c>
      <c r="U218" s="8"/>
      <c r="V218" s="96"/>
      <c r="W218" s="8"/>
      <c r="X218" s="107">
        <f>+IF(H218=0,"",'Ark1'!AB318)</f>
        <v>2.3765013054013782</v>
      </c>
      <c r="Y218" s="96">
        <f>+IF(H218=0,"",'Ark1'!AC318)</f>
        <v>-18.080406192373804</v>
      </c>
      <c r="Z218" s="95">
        <f>+IF(H218=0,"",'Ark1'!AD318)</f>
        <v>8.3065728048271819</v>
      </c>
      <c r="AA218" s="95"/>
      <c r="AB218" s="96">
        <f>+IF(H218=0,"",'Ark1'!V318)</f>
        <v>83.025400114339817</v>
      </c>
      <c r="AC218" s="107">
        <f>+IF(H218=0,"",'Ark1'!T318)</f>
        <v>13.997265645152972</v>
      </c>
      <c r="AD218" s="95">
        <f>+IF(H218=0,"",H218/E218)</f>
        <v>56.209763170613826</v>
      </c>
      <c r="AE218" s="309"/>
      <c r="AF218" s="28"/>
      <c r="AR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</row>
    <row r="219" spans="1:59" ht="15.6">
      <c r="A219" s="28"/>
      <c r="B219" s="94">
        <f>+'Ark1'!D319</f>
        <v>2</v>
      </c>
      <c r="C219" s="94" t="s">
        <v>491</v>
      </c>
      <c r="D219" s="94">
        <f>+'Ark1'!C319</f>
        <v>2006</v>
      </c>
      <c r="E219" s="309">
        <f>+'Ark1'!Q319</f>
        <v>2054</v>
      </c>
      <c r="F219" s="95"/>
      <c r="G219" s="95"/>
      <c r="H219" s="309">
        <f>+'Ark1'!R319</f>
        <v>105076</v>
      </c>
      <c r="I219" s="309"/>
      <c r="J219" s="309">
        <f>+IF(H219=0,"",'Ark1'!S319)</f>
        <v>104318</v>
      </c>
      <c r="K219" s="107">
        <f>+IF(H219=0,"",'Ark1'!AE319)</f>
        <v>7.631227968027094</v>
      </c>
      <c r="L219" s="107" t="str">
        <f>+IF(I219=0,"",'Ark1'!AF319)</f>
        <v/>
      </c>
      <c r="M219" s="98"/>
      <c r="N219" s="96">
        <f>+IF(H219=0,"",'Ark1'!U319)</f>
        <v>57.131185413830785</v>
      </c>
      <c r="O219" s="96"/>
      <c r="P219" s="96">
        <f>+IF(H219=0,"",'Ark1'!W319)</f>
        <v>76.508881496961422</v>
      </c>
      <c r="Q219" s="107"/>
      <c r="R219" s="96">
        <f>+IF(H219=0,"",'Ark1'!X319)</f>
        <v>0</v>
      </c>
      <c r="S219" s="107"/>
      <c r="T219" s="96">
        <f>+IF(H219=0,"",'Ark1'!Y319)</f>
        <v>0</v>
      </c>
      <c r="U219" s="8"/>
      <c r="V219" s="96"/>
      <c r="W219" s="8"/>
      <c r="X219" s="107">
        <f>+IF(H219=0,"",'Ark1'!AB319)</f>
        <v>2.3346089705429156</v>
      </c>
      <c r="Y219" s="96">
        <f>+IF(H219=0,"",'Ark1'!AC319)</f>
        <v>-16.47424371408264</v>
      </c>
      <c r="Z219" s="95">
        <f>+IF(H219=0,"",'Ark1'!AD319)</f>
        <v>7.5050425978092559</v>
      </c>
      <c r="AA219" s="95"/>
      <c r="AB219" s="96">
        <f>+IF(H219=0,"",'Ark1'!V319)</f>
        <v>83.511702497637216</v>
      </c>
      <c r="AC219" s="107">
        <f>+IF(H219=0,"",'Ark1'!T319)</f>
        <v>14.055417031481978</v>
      </c>
      <c r="AD219" s="95">
        <f t="shared" ref="AD219:AD229" si="26">+IF(H219=0,"",H219/E219)</f>
        <v>51.156767283349559</v>
      </c>
      <c r="AE219" s="309"/>
      <c r="AF219" s="28"/>
      <c r="AR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</row>
    <row r="220" spans="1:59" ht="15.6">
      <c r="A220" s="28"/>
      <c r="B220" s="94">
        <f>+'Ark1'!D320</f>
        <v>3</v>
      </c>
      <c r="C220" s="94" t="s">
        <v>492</v>
      </c>
      <c r="D220" s="94">
        <f>+'Ark1'!C320</f>
        <v>2006</v>
      </c>
      <c r="E220" s="309">
        <f>+'Ark1'!Q320</f>
        <v>2140</v>
      </c>
      <c r="F220" s="95"/>
      <c r="G220" s="95"/>
      <c r="H220" s="309">
        <f>+'Ark1'!R320</f>
        <v>122394</v>
      </c>
      <c r="I220" s="309"/>
      <c r="J220" s="309">
        <f>+IF(H220=0,"",'Ark1'!S320)</f>
        <v>121222</v>
      </c>
      <c r="K220" s="107">
        <f>+IF(H220=0,"",'Ark1'!AE320)</f>
        <v>8.8826832144755485</v>
      </c>
      <c r="L220" s="107" t="str">
        <f>+IF(I220=0,"",'Ark1'!AF320)</f>
        <v/>
      </c>
      <c r="M220" s="98"/>
      <c r="N220" s="96">
        <f>+IF(H220=0,"",'Ark1'!U320)</f>
        <v>57.198264341456159</v>
      </c>
      <c r="O220" s="96"/>
      <c r="P220" s="96">
        <f>+IF(H220=0,"",'Ark1'!W320)</f>
        <v>76.637160746398138</v>
      </c>
      <c r="Q220" s="107"/>
      <c r="R220" s="96">
        <f>+IF(H220=0,"",'Ark1'!X320)</f>
        <v>0</v>
      </c>
      <c r="S220" s="107"/>
      <c r="T220" s="96">
        <f>+IF(H220=0,"",'Ark1'!Y320)</f>
        <v>0</v>
      </c>
      <c r="U220" s="8"/>
      <c r="V220" s="96"/>
      <c r="W220" s="8"/>
      <c r="X220" s="107">
        <f>+IF(H220=0,"",'Ark1'!AB320)</f>
        <v>2.388742818037358</v>
      </c>
      <c r="Y220" s="96">
        <f>+IF(H220=0,"",'Ark1'!AC320)</f>
        <v>-13.996492314174899</v>
      </c>
      <c r="Z220" s="95">
        <f>+IF(H220=0,"",'Ark1'!AD320)</f>
        <v>8.7419789839379671</v>
      </c>
      <c r="AA220" s="95"/>
      <c r="AB220" s="96">
        <f>+IF(H220=0,"",'Ark1'!V320)</f>
        <v>83.860810658125615</v>
      </c>
      <c r="AC220" s="107">
        <f>+IF(H220=0,"",'Ark1'!T320)</f>
        <v>14.089710279915677</v>
      </c>
      <c r="AD220" s="95">
        <f t="shared" si="26"/>
        <v>57.193457943925232</v>
      </c>
      <c r="AE220" s="309"/>
      <c r="AF220" s="28"/>
      <c r="AR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</row>
    <row r="221" spans="1:59" ht="15.6">
      <c r="A221" s="28"/>
      <c r="B221" s="94">
        <f>+'Ark1'!D321</f>
        <v>4</v>
      </c>
      <c r="C221" s="94" t="s">
        <v>493</v>
      </c>
      <c r="D221" s="94">
        <f>+'Ark1'!C321</f>
        <v>2006</v>
      </c>
      <c r="E221" s="309">
        <f>+'Ark1'!Q321</f>
        <v>1987</v>
      </c>
      <c r="F221" s="95"/>
      <c r="G221" s="95"/>
      <c r="H221" s="309">
        <f>+'Ark1'!R321</f>
        <v>108436</v>
      </c>
      <c r="I221" s="309"/>
      <c r="J221" s="309">
        <f>+IF(H221=0,"",'Ark1'!S321)</f>
        <v>107828</v>
      </c>
      <c r="K221" s="107">
        <f>+IF(H221=0,"",'Ark1'!AE321)</f>
        <v>7.9155171281520706</v>
      </c>
      <c r="L221" s="107" t="str">
        <f>+IF(I221=0,"",'Ark1'!AF321)</f>
        <v/>
      </c>
      <c r="M221" s="98"/>
      <c r="N221" s="96">
        <f>+IF(H221=0,"",'Ark1'!U321)</f>
        <v>57.227918536929181</v>
      </c>
      <c r="O221" s="96"/>
      <c r="P221" s="96">
        <f>+IF(H221=0,"",'Ark1'!W321)</f>
        <v>76.775812404940922</v>
      </c>
      <c r="Q221" s="107"/>
      <c r="R221" s="96">
        <f>+IF(H221=0,"",'Ark1'!X321)</f>
        <v>0</v>
      </c>
      <c r="S221" s="107"/>
      <c r="T221" s="96">
        <f>+IF(H221=0,"",'Ark1'!Y321)</f>
        <v>0</v>
      </c>
      <c r="U221" s="8"/>
      <c r="V221" s="96"/>
      <c r="W221" s="8"/>
      <c r="X221" s="107">
        <f>+IF(H221=0,"",'Ark1'!AB321)</f>
        <v>2.3368186630869054</v>
      </c>
      <c r="Y221" s="96">
        <f>+IF(H221=0,"",'Ark1'!AC321)</f>
        <v>-17.767238021025328</v>
      </c>
      <c r="Z221" s="95">
        <f>+IF(H221=0,"",'Ark1'!AD321)</f>
        <v>7.7450302555868564</v>
      </c>
      <c r="AA221" s="95"/>
      <c r="AB221" s="96">
        <f>+IF(H221=0,"",'Ark1'!V321)</f>
        <v>83.650143073251101</v>
      </c>
      <c r="AC221" s="107">
        <f>+IF(H221=0,"",'Ark1'!T321)</f>
        <v>14.107925412224722</v>
      </c>
      <c r="AD221" s="95">
        <f t="shared" si="26"/>
        <v>54.572722697533969</v>
      </c>
      <c r="AE221" s="309"/>
      <c r="AF221" s="28"/>
      <c r="AR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</row>
    <row r="222" spans="1:59" ht="15.6">
      <c r="A222" s="28"/>
      <c r="B222" s="94">
        <f>+'Ark1'!D322</f>
        <v>5</v>
      </c>
      <c r="C222" s="94" t="s">
        <v>377</v>
      </c>
      <c r="D222" s="94">
        <f>+'Ark1'!C322</f>
        <v>2006</v>
      </c>
      <c r="E222" s="309">
        <f>+'Ark1'!Q322</f>
        <v>2082</v>
      </c>
      <c r="F222" s="95"/>
      <c r="G222" s="95"/>
      <c r="H222" s="309">
        <f>+'Ark1'!R322</f>
        <v>125963</v>
      </c>
      <c r="I222" s="309"/>
      <c r="J222" s="309">
        <f>+IF(H222=0,"",'Ark1'!S322)</f>
        <v>125305</v>
      </c>
      <c r="K222" s="107">
        <f>+IF(H222=0,"",'Ark1'!AE322)</f>
        <v>9.0982960859200102</v>
      </c>
      <c r="L222" s="107" t="str">
        <f>+IF(I222=0,"",'Ark1'!AF322)</f>
        <v/>
      </c>
      <c r="M222" s="98"/>
      <c r="N222" s="96">
        <f>+IF(H222=0,"",'Ark1'!U322)</f>
        <v>57.155564422808354</v>
      </c>
      <c r="O222" s="96"/>
      <c r="P222" s="96">
        <f>+IF(H222=0,"",'Ark1'!W322)</f>
        <v>75.939606559993763</v>
      </c>
      <c r="Q222" s="107"/>
      <c r="R222" s="96">
        <f>+IF(H222=0,"",'Ark1'!X322)</f>
        <v>0</v>
      </c>
      <c r="S222" s="107"/>
      <c r="T222" s="96">
        <f>+IF(H222=0,"",'Ark1'!Y322)</f>
        <v>0</v>
      </c>
      <c r="U222" s="8"/>
      <c r="V222" s="96"/>
      <c r="W222" s="8"/>
      <c r="X222" s="107">
        <f>+IF(H222=0,"",'Ark1'!AB322)</f>
        <v>2.394128431254904</v>
      </c>
      <c r="Y222" s="96">
        <f>+IF(H222=0,"",'Ark1'!AC322)</f>
        <v>-15.155562357771002</v>
      </c>
      <c r="Z222" s="95">
        <f>+IF(H222=0,"",'Ark1'!AD322)</f>
        <v>8.9968944454285182</v>
      </c>
      <c r="AA222" s="95"/>
      <c r="AB222" s="96">
        <f>+IF(H222=0,"",'Ark1'!V322)</f>
        <v>82.712204323296731</v>
      </c>
      <c r="AC222" s="107">
        <f>+IF(H222=0,"",'Ark1'!T322)</f>
        <v>14.06809142367203</v>
      </c>
      <c r="AD222" s="95">
        <f t="shared" si="26"/>
        <v>60.50096061479347</v>
      </c>
      <c r="AE222" s="309"/>
      <c r="AF222" s="28"/>
      <c r="AR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</row>
    <row r="223" spans="1:59" ht="15.6">
      <c r="A223" s="28"/>
      <c r="B223" s="94">
        <f>+'Ark1'!D323</f>
        <v>6</v>
      </c>
      <c r="C223" s="94" t="s">
        <v>494</v>
      </c>
      <c r="D223" s="94">
        <f>+'Ark1'!C323</f>
        <v>2006</v>
      </c>
      <c r="E223" s="309">
        <f>+'Ark1'!Q323</f>
        <v>2044</v>
      </c>
      <c r="F223" s="95"/>
      <c r="G223" s="95"/>
      <c r="H223" s="309">
        <f>+'Ark1'!R323</f>
        <v>129214</v>
      </c>
      <c r="I223" s="309"/>
      <c r="J223" s="309">
        <f>+IF(H223=0,"",'Ark1'!S323)</f>
        <v>129145</v>
      </c>
      <c r="K223" s="107">
        <f>+IF(H223=0,"",'Ark1'!AE323)</f>
        <v>9.2494390331599448</v>
      </c>
      <c r="L223" s="107" t="str">
        <f>+IF(I223=0,"",'Ark1'!AF323)</f>
        <v/>
      </c>
      <c r="M223" s="98"/>
      <c r="N223" s="96">
        <f>+IF(H223=0,"",'Ark1'!U323)</f>
        <v>57.076425723024514</v>
      </c>
      <c r="O223" s="96"/>
      <c r="P223" s="96">
        <f>+IF(H223=0,"",'Ark1'!W323)</f>
        <v>74.905632428664816</v>
      </c>
      <c r="Q223" s="107"/>
      <c r="R223" s="96">
        <f>+IF(H223=0,"",'Ark1'!X323)</f>
        <v>0</v>
      </c>
      <c r="S223" s="107"/>
      <c r="T223" s="96">
        <f>+IF(H223=0,"",'Ark1'!Y323)</f>
        <v>0</v>
      </c>
      <c r="U223" s="8"/>
      <c r="V223" s="96"/>
      <c r="W223" s="8"/>
      <c r="X223" s="107">
        <f>+IF(H223=0,"",'Ark1'!AB323)</f>
        <v>2.3595318916505055</v>
      </c>
      <c r="Y223" s="96">
        <f>+IF(H223=0,"",'Ark1'!AC323)</f>
        <v>-17.424077276303947</v>
      </c>
      <c r="Z223" s="95">
        <f>+IF(H223=0,"",'Ark1'!AD323)</f>
        <v>9.2290967893079827</v>
      </c>
      <c r="AA223" s="95"/>
      <c r="AB223" s="96">
        <f>+IF(H223=0,"",'Ark1'!V323)</f>
        <v>81.192002556025287</v>
      </c>
      <c r="AC223" s="107">
        <f>+IF(H223=0,"",'Ark1'!T323)</f>
        <v>14.021197393471295</v>
      </c>
      <c r="AD223" s="95">
        <f t="shared" si="26"/>
        <v>63.216242661448142</v>
      </c>
      <c r="AE223" s="309"/>
      <c r="AF223" s="28"/>
      <c r="AR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</row>
    <row r="224" spans="1:59" ht="15.6">
      <c r="A224" s="28"/>
      <c r="B224" s="94">
        <f>+'Ark1'!D324</f>
        <v>7</v>
      </c>
      <c r="C224" s="94" t="s">
        <v>495</v>
      </c>
      <c r="D224" s="94">
        <f>+'Ark1'!C324</f>
        <v>2006</v>
      </c>
      <c r="E224" s="309">
        <f>+'Ark1'!Q324</f>
        <v>1827</v>
      </c>
      <c r="F224" s="95"/>
      <c r="G224" s="95"/>
      <c r="H224" s="309">
        <f>+'Ark1'!R324</f>
        <v>102545</v>
      </c>
      <c r="I224" s="309"/>
      <c r="J224" s="309">
        <f>+IF(H224=0,"",'Ark1'!S324)</f>
        <v>102493</v>
      </c>
      <c r="K224" s="107">
        <f>+IF(H224=0,"",'Ark1'!AE324)</f>
        <v>7.1798599991713283</v>
      </c>
      <c r="L224" s="107" t="str">
        <f>+IF(I224=0,"",'Ark1'!AF324)</f>
        <v/>
      </c>
      <c r="M224" s="98"/>
      <c r="N224" s="96">
        <f>+IF(H224=0,"",'Ark1'!U324)</f>
        <v>57.082815411784203</v>
      </c>
      <c r="O224" s="96"/>
      <c r="P224" s="96">
        <f>+IF(H224=0,"",'Ark1'!W324)</f>
        <v>73.265319582800146</v>
      </c>
      <c r="Q224" s="107"/>
      <c r="R224" s="96">
        <f>+IF(H224=0,"",'Ark1'!X324)</f>
        <v>0</v>
      </c>
      <c r="S224" s="107"/>
      <c r="T224" s="96">
        <f>+IF(H224=0,"",'Ark1'!Y324)</f>
        <v>0</v>
      </c>
      <c r="U224" s="8"/>
      <c r="V224" s="96"/>
      <c r="W224" s="8"/>
      <c r="X224" s="107">
        <f>+IF(H224=0,"",'Ark1'!AB324)</f>
        <v>2.350623665672714</v>
      </c>
      <c r="Y224" s="96">
        <f>+IF(H224=0,"",'Ark1'!AC324)</f>
        <v>-14.780690390179579</v>
      </c>
      <c r="Z224" s="95">
        <f>+IF(H224=0,"",'Ark1'!AD324)</f>
        <v>7.3242661805964238</v>
      </c>
      <c r="AA224" s="95"/>
      <c r="AB224" s="96">
        <f>+IF(H224=0,"",'Ark1'!V324)</f>
        <v>79.414390998392292</v>
      </c>
      <c r="AC224" s="107">
        <f>+IF(H224=0,"",'Ark1'!T324)</f>
        <v>14.02372616899898</v>
      </c>
      <c r="AD224" s="95">
        <f t="shared" si="26"/>
        <v>56.12753147235906</v>
      </c>
      <c r="AE224" s="309"/>
      <c r="AF224" s="28"/>
      <c r="AR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</row>
    <row r="225" spans="1:59" ht="15.6">
      <c r="A225" s="28"/>
      <c r="B225" s="94">
        <f>+'Ark1'!D325</f>
        <v>8</v>
      </c>
      <c r="C225" s="94" t="s">
        <v>496</v>
      </c>
      <c r="D225" s="94">
        <f>+'Ark1'!C325</f>
        <v>2006</v>
      </c>
      <c r="E225" s="309">
        <f>+'Ark1'!Q325</f>
        <v>1940</v>
      </c>
      <c r="F225" s="95"/>
      <c r="G225" s="95"/>
      <c r="H225" s="309">
        <f>+'Ark1'!R325</f>
        <v>116205</v>
      </c>
      <c r="I225" s="309"/>
      <c r="J225" s="309">
        <f>+IF(H225=0,"",'Ark1'!S325)</f>
        <v>116166</v>
      </c>
      <c r="K225" s="107">
        <f>+IF(H225=0,"",'Ark1'!AE325)</f>
        <v>8.1457677999378681</v>
      </c>
      <c r="L225" s="107" t="str">
        <f>+IF(I225=0,"",'Ark1'!AF325)</f>
        <v/>
      </c>
      <c r="M225" s="98"/>
      <c r="N225" s="96">
        <f>+IF(H225=0,"",'Ark1'!U325)</f>
        <v>57.112442539125048</v>
      </c>
      <c r="O225" s="96"/>
      <c r="P225" s="96">
        <f>+IF(H225=0,"",'Ark1'!W325)</f>
        <v>73.338102370744622</v>
      </c>
      <c r="Q225" s="107"/>
      <c r="R225" s="96">
        <f>+IF(H225=0,"",'Ark1'!X325)</f>
        <v>0</v>
      </c>
      <c r="S225" s="107"/>
      <c r="T225" s="96">
        <f>+IF(H225=0,"",'Ark1'!Y325)</f>
        <v>0</v>
      </c>
      <c r="U225" s="8"/>
      <c r="V225" s="96"/>
      <c r="W225" s="8"/>
      <c r="X225" s="107">
        <f>+IF(H225=0,"",'Ark1'!AB325)</f>
        <v>2.2876835054483249</v>
      </c>
      <c r="Y225" s="96">
        <f>+IF(H225=0,"",'Ark1'!AC325)</f>
        <v>-17.995138848349804</v>
      </c>
      <c r="Z225" s="95">
        <f>+IF(H225=0,"",'Ark1'!AD325)</f>
        <v>8.2999302892994056</v>
      </c>
      <c r="AA225" s="95"/>
      <c r="AB225" s="96">
        <f>+IF(H225=0,"",'Ark1'!V325)</f>
        <v>79.4773017780891</v>
      </c>
      <c r="AC225" s="107">
        <f>+IF(H225=0,"",'Ark1'!T325)</f>
        <v>14.03792435781593</v>
      </c>
      <c r="AD225" s="95">
        <f t="shared" si="26"/>
        <v>59.899484536082475</v>
      </c>
      <c r="AE225" s="309"/>
      <c r="AF225" s="28"/>
      <c r="AR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</row>
    <row r="226" spans="1:59" ht="15.6">
      <c r="A226" s="28"/>
      <c r="B226" s="94">
        <f>+'Ark1'!D326</f>
        <v>9</v>
      </c>
      <c r="C226" s="94" t="s">
        <v>497</v>
      </c>
      <c r="D226" s="94">
        <f>+'Ark1'!C326</f>
        <v>2006</v>
      </c>
      <c r="E226" s="309">
        <f>+'Ark1'!Q326</f>
        <v>1946</v>
      </c>
      <c r="F226" s="95"/>
      <c r="G226" s="95"/>
      <c r="H226" s="309">
        <f>+'Ark1'!R326</f>
        <v>107788</v>
      </c>
      <c r="I226" s="309"/>
      <c r="J226" s="309">
        <f>+IF(H226=0,"",'Ark1'!S326)</f>
        <v>107744</v>
      </c>
      <c r="K226" s="107">
        <f>+IF(H226=0,"",'Ark1'!AE326)</f>
        <v>7.5958819044466148</v>
      </c>
      <c r="L226" s="107" t="str">
        <f>+IF(I226=0,"",'Ark1'!AF326)</f>
        <v/>
      </c>
      <c r="M226" s="98"/>
      <c r="N226" s="96">
        <f>+IF(H226=0,"",'Ark1'!U326)</f>
        <v>57.049376299376291</v>
      </c>
      <c r="O226" s="96"/>
      <c r="P226" s="96">
        <f>+IF(H226=0,"",'Ark1'!W326)</f>
        <v>73.732980026729692</v>
      </c>
      <c r="Q226" s="107"/>
      <c r="R226" s="96">
        <f>+IF(H226=0,"",'Ark1'!X326)</f>
        <v>0</v>
      </c>
      <c r="S226" s="107"/>
      <c r="T226" s="96">
        <f>+IF(H226=0,"",'Ark1'!Y326)</f>
        <v>0</v>
      </c>
      <c r="U226" s="8"/>
      <c r="V226" s="96"/>
      <c r="W226" s="8"/>
      <c r="X226" s="107">
        <f>+IF(H226=0,"",'Ark1'!AB326)</f>
        <v>2.3433100999655045</v>
      </c>
      <c r="Y226" s="96">
        <f>+IF(H226=0,"",'Ark1'!AC326)</f>
        <v>-17.18999231936122</v>
      </c>
      <c r="Z226" s="95">
        <f>+IF(H226=0,"",'Ark1'!AD326)</f>
        <v>7.6987469215868893</v>
      </c>
      <c r="AA226" s="95"/>
      <c r="AB226" s="96">
        <f>+IF(H226=0,"",'Ark1'!V326)</f>
        <v>79.913528830107182</v>
      </c>
      <c r="AC226" s="107">
        <f>+IF(H226=0,"",'Ark1'!T326)</f>
        <v>13.997300256058191</v>
      </c>
      <c r="AD226" s="95">
        <f t="shared" si="26"/>
        <v>55.389516957862284</v>
      </c>
      <c r="AE226" s="309"/>
      <c r="AF226" s="28"/>
      <c r="AR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</row>
    <row r="227" spans="1:59" ht="15.6">
      <c r="A227" s="28"/>
      <c r="B227" s="94">
        <f>+'Ark1'!D327</f>
        <v>10</v>
      </c>
      <c r="C227" s="94" t="s">
        <v>498</v>
      </c>
      <c r="D227" s="94">
        <f>+'Ark1'!C327</f>
        <v>2006</v>
      </c>
      <c r="E227" s="309">
        <f>+'Ark1'!Q327</f>
        <v>2064</v>
      </c>
      <c r="F227" s="95"/>
      <c r="G227" s="95"/>
      <c r="H227" s="309">
        <f>+'Ark1'!R327</f>
        <v>117111</v>
      </c>
      <c r="I227" s="309"/>
      <c r="J227" s="309">
        <f>+IF(H227=0,"",'Ark1'!S327)</f>
        <v>117040</v>
      </c>
      <c r="K227" s="107">
        <f>+IF(H227=0,"",'Ark1'!AE327)</f>
        <v>8.3645133817159003</v>
      </c>
      <c r="L227" s="107" t="str">
        <f>+IF(I227=0,"",'Ark1'!AF327)</f>
        <v/>
      </c>
      <c r="M227" s="98"/>
      <c r="N227" s="96">
        <f>+IF(H227=0,"",'Ark1'!U327)</f>
        <v>57.031954887218049</v>
      </c>
      <c r="O227" s="96"/>
      <c r="P227" s="96">
        <f>+IF(H227=0,"",'Ark1'!W327)</f>
        <v>74.745154647983995</v>
      </c>
      <c r="Q227" s="107"/>
      <c r="R227" s="96">
        <f>+IF(H227=0,"",'Ark1'!X327)</f>
        <v>0</v>
      </c>
      <c r="S227" s="107"/>
      <c r="T227" s="96">
        <f>+IF(H227=0,"",'Ark1'!Y327)</f>
        <v>0</v>
      </c>
      <c r="U227" s="8"/>
      <c r="V227" s="96"/>
      <c r="W227" s="8"/>
      <c r="X227" s="107">
        <f>+IF(H227=0,"",'Ark1'!AB327)</f>
        <v>2.3678513104607122</v>
      </c>
      <c r="Y227" s="96">
        <f>+IF(H227=0,"",'Ark1'!AC327)</f>
        <v>-17.226141956208341</v>
      </c>
      <c r="Z227" s="95">
        <f>+IF(H227=0,"",'Ark1'!AD327)</f>
        <v>8.3646412470215807</v>
      </c>
      <c r="AA227" s="95"/>
      <c r="AB227" s="96">
        <f>+IF(H227=0,"",'Ark1'!V327)</f>
        <v>81.025022049857185</v>
      </c>
      <c r="AC227" s="107">
        <f>+IF(H227=0,"",'Ark1'!T327)</f>
        <v>13.989608149533348</v>
      </c>
      <c r="AD227" s="95">
        <f t="shared" si="26"/>
        <v>56.739825581395351</v>
      </c>
      <c r="AE227" s="309"/>
      <c r="AF227" s="28"/>
      <c r="AR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</row>
    <row r="228" spans="1:59" ht="15.6">
      <c r="A228" s="28"/>
      <c r="B228" s="94">
        <f>+'Ark1'!D328</f>
        <v>11</v>
      </c>
      <c r="C228" s="94" t="s">
        <v>499</v>
      </c>
      <c r="D228" s="94">
        <f>+'Ark1'!C328</f>
        <v>2006</v>
      </c>
      <c r="E228" s="309">
        <f>+'Ark1'!Q328</f>
        <v>2155</v>
      </c>
      <c r="F228" s="95"/>
      <c r="G228" s="95"/>
      <c r="H228" s="309">
        <f>+'Ark1'!R328</f>
        <v>128125</v>
      </c>
      <c r="I228" s="309"/>
      <c r="J228" s="309">
        <f>+IF(H228=0,"",'Ark1'!S328)</f>
        <v>128055</v>
      </c>
      <c r="K228" s="107">
        <f>+IF(H228=0,"",'Ark1'!AE328)</f>
        <v>9.2439705585505063</v>
      </c>
      <c r="L228" s="107" t="str">
        <f>+IF(I228=0,"",'Ark1'!AF328)</f>
        <v/>
      </c>
      <c r="M228" s="98"/>
      <c r="N228" s="96">
        <f>+IF(H228=0,"",'Ark1'!U328)</f>
        <v>57.010401780484962</v>
      </c>
      <c r="O228" s="96"/>
      <c r="P228" s="96">
        <f>+IF(H228=0,"",'Ark1'!W328)</f>
        <v>75.4985638983256</v>
      </c>
      <c r="Q228" s="107"/>
      <c r="R228" s="96">
        <f>+IF(H228=0,"",'Ark1'!X328)</f>
        <v>0</v>
      </c>
      <c r="S228" s="107"/>
      <c r="T228" s="96">
        <f>+IF(H228=0,"",'Ark1'!Y328)</f>
        <v>0</v>
      </c>
      <c r="U228" s="8"/>
      <c r="V228" s="96"/>
      <c r="W228" s="8"/>
      <c r="X228" s="107">
        <f>+IF(H228=0,"",'Ark1'!AB328)</f>
        <v>2.3587472541633168</v>
      </c>
      <c r="Y228" s="96">
        <f>+IF(H228=0,"",'Ark1'!AC328)</f>
        <v>-14.481548862077764</v>
      </c>
      <c r="Z228" s="95">
        <f>+IF(H228=0,"",'Ark1'!AD328)</f>
        <v>9.1513150752247032</v>
      </c>
      <c r="AA228" s="95"/>
      <c r="AB228" s="96">
        <f>+IF(H228=0,"",'Ark1'!V328)</f>
        <v>81.836562727632383</v>
      </c>
      <c r="AC228" s="107">
        <f>+IF(H228=0,"",'Ark1'!T328)</f>
        <v>13.982415609756098</v>
      </c>
      <c r="AD228" s="95">
        <f t="shared" si="26"/>
        <v>59.454756380510439</v>
      </c>
      <c r="AE228" s="309"/>
      <c r="AF228" s="28"/>
      <c r="AR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</row>
    <row r="229" spans="1:59" ht="15.6">
      <c r="A229" s="28"/>
      <c r="B229" s="94">
        <f>+'Ark1'!D329</f>
        <v>12</v>
      </c>
      <c r="C229" s="94" t="s">
        <v>500</v>
      </c>
      <c r="D229" s="94">
        <f>+'Ark1'!C329</f>
        <v>2006</v>
      </c>
      <c r="E229" s="309">
        <f>+'Ark1'!Q329</f>
        <v>1971</v>
      </c>
      <c r="F229" s="95"/>
      <c r="G229" s="95"/>
      <c r="H229" s="309">
        <f>+'Ark1'!R329</f>
        <v>120917</v>
      </c>
      <c r="I229" s="309"/>
      <c r="J229" s="309">
        <f>+IF(H229=0,"",'Ark1'!S329)</f>
        <v>120893</v>
      </c>
      <c r="K229" s="107">
        <f>+IF(H229=0,"",'Ark1'!AE329)</f>
        <v>8.3366108038746241</v>
      </c>
      <c r="L229" s="107" t="str">
        <f>+IF(I229=0,"",'Ark1'!AF329)</f>
        <v/>
      </c>
      <c r="M229" s="98"/>
      <c r="N229" s="96">
        <f>+IF(H229=0,"",'Ark1'!U329)</f>
        <v>57.134102057191058</v>
      </c>
      <c r="O229" s="96"/>
      <c r="P229" s="96">
        <f>+IF(H229=0,"",'Ark1'!W329)</f>
        <v>72.121549634800786</v>
      </c>
      <c r="Q229" s="107"/>
      <c r="R229" s="96">
        <f>+IF(H229=0,"",'Ark1'!X329)</f>
        <v>0</v>
      </c>
      <c r="S229" s="107"/>
      <c r="T229" s="96">
        <f>+IF(H229=0,"",'Ark1'!Y329)</f>
        <v>0</v>
      </c>
      <c r="U229" s="8"/>
      <c r="V229" s="96"/>
      <c r="W229" s="8"/>
      <c r="X229" s="107">
        <f>+IF(H229=0,"",'Ark1'!AB329)</f>
        <v>2.2750710894973434</v>
      </c>
      <c r="Y229" s="96">
        <f>+IF(H229=0,"",'Ark1'!AC329)</f>
        <v>-16.640840421340808</v>
      </c>
      <c r="Z229" s="95">
        <f>+IF(H229=0,"",'Ark1'!AD329)</f>
        <v>8.6364844093732298</v>
      </c>
      <c r="AA229" s="95"/>
      <c r="AB229" s="96">
        <f>+IF(H229=0,"",'Ark1'!V329)</f>
        <v>78.151866053415247</v>
      </c>
      <c r="AC229" s="107">
        <f>+IF(H229=0,"",'Ark1'!T329)</f>
        <v>14.046668375828048</v>
      </c>
      <c r="AD229" s="95">
        <f t="shared" si="26"/>
        <v>61.348046676813802</v>
      </c>
      <c r="AE229" s="309"/>
      <c r="AF229" s="28"/>
      <c r="AR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</row>
    <row r="230" spans="1:59" ht="15.6">
      <c r="A230" s="28"/>
      <c r="B230" s="3">
        <f>+'Ark1'!D330</f>
        <v>1</v>
      </c>
      <c r="C230" s="3" t="s">
        <v>490</v>
      </c>
      <c r="D230" s="3">
        <f>+'Ark1'!C330</f>
        <v>2005</v>
      </c>
      <c r="E230" s="310">
        <f>+'Ark1'!Q330</f>
        <v>2192</v>
      </c>
      <c r="F230" s="15"/>
      <c r="G230" s="15"/>
      <c r="H230" s="310">
        <f>+'Ark1'!R330</f>
        <v>107752</v>
      </c>
      <c r="I230" s="310"/>
      <c r="J230" s="310">
        <f>+IF(H230=0,"",'Ark1'!S330)</f>
        <v>107703</v>
      </c>
      <c r="K230" s="51">
        <f>+IF(H230=0,"",'Ark1'!AE330)</f>
        <v>7.7466931367050531</v>
      </c>
      <c r="L230" s="51" t="str">
        <f>+IF(I230=0,"",'Ark1'!AF330)</f>
        <v/>
      </c>
      <c r="M230" s="98"/>
      <c r="N230" s="12">
        <f>+IF(H230=0,"",'Ark1'!U330)</f>
        <v>56.858249073841954</v>
      </c>
      <c r="O230" s="12"/>
      <c r="P230" s="12">
        <f>+IF(H230=0,"",'Ark1'!W330)</f>
        <v>73.444349739561858</v>
      </c>
      <c r="Q230" s="51"/>
      <c r="R230" s="12">
        <f>+IF(H230=0,"",'Ark1'!X330)</f>
        <v>0</v>
      </c>
      <c r="S230" s="51"/>
      <c r="T230" s="12">
        <f>+IF(H230=0,"",'Ark1'!Y330)</f>
        <v>0</v>
      </c>
      <c r="U230" s="8"/>
      <c r="V230" s="12"/>
      <c r="W230" s="8"/>
      <c r="X230" s="51">
        <f>+IF(H230=0,"",'Ark1'!AB330)</f>
        <v>2.3311893292391672</v>
      </c>
      <c r="Y230" s="12">
        <f>+IF(H230=0,"",'Ark1'!AC330)</f>
        <v>-15.817648132422672</v>
      </c>
      <c r="Z230" s="15">
        <f>+IF(H230=0,"",'Ark1'!AD330)</f>
        <v>7.8914450267608398</v>
      </c>
      <c r="AA230" s="15"/>
      <c r="AB230" s="12">
        <f>+IF(H230=0,"",'Ark1'!V330)</f>
        <v>79.605854827151219</v>
      </c>
      <c r="AC230" s="51">
        <f>+IF(H230=0,"",'Ark1'!T330)</f>
        <v>13.880586903259337</v>
      </c>
      <c r="AD230" s="15">
        <f>+IF(H230=0,"",H230/E230)</f>
        <v>49.15693430656934</v>
      </c>
      <c r="AE230" s="310"/>
      <c r="AF230" s="28"/>
      <c r="AR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</row>
    <row r="231" spans="1:59" ht="15.6">
      <c r="A231" s="28"/>
      <c r="B231" s="3">
        <f>+'Ark1'!D331</f>
        <v>2</v>
      </c>
      <c r="C231" s="3" t="s">
        <v>491</v>
      </c>
      <c r="D231" s="3">
        <f>+'Ark1'!C331</f>
        <v>2005</v>
      </c>
      <c r="E231" s="310">
        <f>+'Ark1'!Q331</f>
        <v>2191</v>
      </c>
      <c r="F231" s="15"/>
      <c r="G231" s="15"/>
      <c r="H231" s="310">
        <f>+'Ark1'!R331</f>
        <v>103786</v>
      </c>
      <c r="I231" s="310"/>
      <c r="J231" s="310">
        <f>+IF(H231=0,"",'Ark1'!S331)</f>
        <v>103739</v>
      </c>
      <c r="K231" s="51">
        <f>+IF(H231=0,"",'Ark1'!AE331)</f>
        <v>7.4520306959115858</v>
      </c>
      <c r="L231" s="51" t="str">
        <f>+IF(I231=0,"",'Ark1'!AF331)</f>
        <v/>
      </c>
      <c r="M231" s="98"/>
      <c r="N231" s="12">
        <f>+IF(H231=0,"",'Ark1'!U331)</f>
        <v>56.995025978657985</v>
      </c>
      <c r="O231" s="12"/>
      <c r="P231" s="12">
        <f>+IF(H231=0,"",'Ark1'!W331)</f>
        <v>73.350387992943823</v>
      </c>
      <c r="Q231" s="51"/>
      <c r="R231" s="12">
        <f>+IF(H231=0,"",'Ark1'!X331)</f>
        <v>0</v>
      </c>
      <c r="S231" s="51"/>
      <c r="T231" s="12">
        <f>+IF(H231=0,"",'Ark1'!Y331)</f>
        <v>0</v>
      </c>
      <c r="U231" s="8"/>
      <c r="V231" s="12"/>
      <c r="W231" s="8"/>
      <c r="X231" s="51">
        <f>+IF(H231=0,"",'Ark1'!AB331)</f>
        <v>2.2829251213347077</v>
      </c>
      <c r="Y231" s="12">
        <f>+IF(H231=0,"",'Ark1'!AC331)</f>
        <v>-15.159578085630715</v>
      </c>
      <c r="Z231" s="15">
        <f>+IF(H231=0,"",'Ark1'!AD331)</f>
        <v>7.6009866503396735</v>
      </c>
      <c r="AA231" s="15"/>
      <c r="AB231" s="12">
        <f>+IF(H231=0,"",'Ark1'!V331)</f>
        <v>79.502357033050302</v>
      </c>
      <c r="AC231" s="51">
        <f>+IF(H231=0,"",'Ark1'!T331)</f>
        <v>13.965756460408922</v>
      </c>
      <c r="AD231" s="15">
        <f t="shared" ref="AD231:AD241" si="27">+IF(H231=0,"",H231/E231)</f>
        <v>47.369237790963034</v>
      </c>
      <c r="AE231" s="310"/>
      <c r="AF231" s="28"/>
      <c r="AR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</row>
    <row r="232" spans="1:59" ht="15.6">
      <c r="A232" s="28"/>
      <c r="B232" s="3">
        <f>+'Ark1'!D332</f>
        <v>3</v>
      </c>
      <c r="C232" s="3" t="s">
        <v>492</v>
      </c>
      <c r="D232" s="3">
        <f>+'Ark1'!C332</f>
        <v>2005</v>
      </c>
      <c r="E232" s="310">
        <f>+'Ark1'!Q332</f>
        <v>2229</v>
      </c>
      <c r="F232" s="15"/>
      <c r="G232" s="15"/>
      <c r="H232" s="310">
        <f>+'Ark1'!R332</f>
        <v>112812</v>
      </c>
      <c r="I232" s="310"/>
      <c r="J232" s="310">
        <f>+IF(H232=0,"",'Ark1'!S332)</f>
        <v>112752</v>
      </c>
      <c r="K232" s="51">
        <f>+IF(H232=0,"",'Ark1'!AE332)</f>
        <v>8.152174295728253</v>
      </c>
      <c r="L232" s="51" t="str">
        <f>+IF(I232=0,"",'Ark1'!AF332)</f>
        <v/>
      </c>
      <c r="M232" s="98"/>
      <c r="N232" s="12">
        <f>+IF(H232=0,"",'Ark1'!U332)</f>
        <v>57.122241734071238</v>
      </c>
      <c r="O232" s="12"/>
      <c r="P232" s="12">
        <f>+IF(H232=0,"",'Ark1'!W332)</f>
        <v>73.827649176954267</v>
      </c>
      <c r="Q232" s="51"/>
      <c r="R232" s="12">
        <f>+IF(H232=0,"",'Ark1'!X332)</f>
        <v>0</v>
      </c>
      <c r="S232" s="51"/>
      <c r="T232" s="12">
        <f>+IF(H232=0,"",'Ark1'!Y332)</f>
        <v>0</v>
      </c>
      <c r="U232" s="8"/>
      <c r="V232" s="12"/>
      <c r="W232" s="8"/>
      <c r="X232" s="51">
        <f>+IF(H232=0,"",'Ark1'!AB332)</f>
        <v>2.3380914172175822</v>
      </c>
      <c r="Y232" s="12">
        <f>+IF(H232=0,"",'Ark1'!AC332)</f>
        <v>-16.526036315103028</v>
      </c>
      <c r="Z232" s="15">
        <f>+IF(H232=0,"",'Ark1'!AD332)</f>
        <v>8.2620248010147748</v>
      </c>
      <c r="AA232" s="15"/>
      <c r="AB232" s="12">
        <f>+IF(H232=0,"",'Ark1'!V332)</f>
        <v>80.027014676725855</v>
      </c>
      <c r="AC232" s="51">
        <f>+IF(H232=0,"",'Ark1'!T332)</f>
        <v>14.043922632344071</v>
      </c>
      <c r="AD232" s="15">
        <f t="shared" si="27"/>
        <v>50.611036339165544</v>
      </c>
      <c r="AE232" s="310"/>
      <c r="AF232" s="28"/>
      <c r="AR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</row>
    <row r="233" spans="1:59" ht="15.6">
      <c r="A233" s="28"/>
      <c r="B233" s="3">
        <f>+'Ark1'!D333</f>
        <v>4</v>
      </c>
      <c r="C233" s="3" t="s">
        <v>493</v>
      </c>
      <c r="D233" s="3">
        <f>+'Ark1'!C333</f>
        <v>2005</v>
      </c>
      <c r="E233" s="310">
        <f>+'Ark1'!Q333</f>
        <v>2208</v>
      </c>
      <c r="F233" s="15"/>
      <c r="G233" s="15"/>
      <c r="H233" s="310">
        <f>+'Ark1'!R333</f>
        <v>112979</v>
      </c>
      <c r="I233" s="310"/>
      <c r="J233" s="310">
        <f>+IF(H233=0,"",'Ark1'!S333)</f>
        <v>112957</v>
      </c>
      <c r="K233" s="51">
        <f>+IF(H233=0,"",'Ark1'!AE333)</f>
        <v>8.1949471318666447</v>
      </c>
      <c r="L233" s="51" t="str">
        <f>+IF(I233=0,"",'Ark1'!AF333)</f>
        <v/>
      </c>
      <c r="M233" s="98"/>
      <c r="N233" s="12">
        <f>+IF(H233=0,"",'Ark1'!U333)</f>
        <v>57.064953920518413</v>
      </c>
      <c r="O233" s="12"/>
      <c r="P233" s="12">
        <f>+IF(H233=0,"",'Ark1'!W333)</f>
        <v>74.080319059464628</v>
      </c>
      <c r="Q233" s="51"/>
      <c r="R233" s="12">
        <f>+IF(H233=0,"",'Ark1'!X333)</f>
        <v>0</v>
      </c>
      <c r="S233" s="51"/>
      <c r="T233" s="12">
        <f>+IF(H233=0,"",'Ark1'!Y333)</f>
        <v>0</v>
      </c>
      <c r="U233" s="8"/>
      <c r="V233" s="12"/>
      <c r="W233" s="8"/>
      <c r="X233" s="51">
        <f>+IF(H233=0,"",'Ark1'!AB333)</f>
        <v>2.4190615876377208</v>
      </c>
      <c r="Y233" s="12">
        <f>+IF(H233=0,"",'Ark1'!AC333)</f>
        <v>-16.324977161559413</v>
      </c>
      <c r="Z233" s="15">
        <f>+IF(H233=0,"",'Ark1'!AD333)</f>
        <v>8.2742553983073446</v>
      </c>
      <c r="AA233" s="15"/>
      <c r="AB233" s="12">
        <f>+IF(H233=0,"",'Ark1'!V333)</f>
        <v>80.275166982449889</v>
      </c>
      <c r="AC233" s="51">
        <f>+IF(H233=0,"",'Ark1'!T333)</f>
        <v>14.013745917382879</v>
      </c>
      <c r="AD233" s="15">
        <f t="shared" si="27"/>
        <v>51.168025362318843</v>
      </c>
      <c r="AE233" s="310"/>
      <c r="AF233" s="28"/>
      <c r="AR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</row>
    <row r="234" spans="1:59" ht="15.6">
      <c r="A234" s="28"/>
      <c r="B234" s="3">
        <f>+'Ark1'!D334</f>
        <v>5</v>
      </c>
      <c r="C234" s="3" t="s">
        <v>377</v>
      </c>
      <c r="D234" s="3">
        <f>+'Ark1'!C334</f>
        <v>2005</v>
      </c>
      <c r="E234" s="310">
        <f>+'Ark1'!Q334</f>
        <v>2121</v>
      </c>
      <c r="F234" s="15"/>
      <c r="G234" s="15"/>
      <c r="H234" s="310">
        <f>+'Ark1'!R334</f>
        <v>111920</v>
      </c>
      <c r="I234" s="310"/>
      <c r="J234" s="310">
        <f>+IF(H234=0,"",'Ark1'!S334)</f>
        <v>111890</v>
      </c>
      <c r="K234" s="51">
        <f>+IF(H234=0,"",'Ark1'!AE334)</f>
        <v>8.1072119659434616</v>
      </c>
      <c r="L234" s="51" t="str">
        <f>+IF(I234=0,"",'Ark1'!AF334)</f>
        <v/>
      </c>
      <c r="M234" s="98"/>
      <c r="N234" s="12">
        <f>+IF(H234=0,"",'Ark1'!U334)</f>
        <v>57.065090714094175</v>
      </c>
      <c r="O234" s="12"/>
      <c r="P234" s="12">
        <f>+IF(H234=0,"",'Ark1'!W334)</f>
        <v>73.986092590937446</v>
      </c>
      <c r="Q234" s="51"/>
      <c r="R234" s="12">
        <f>+IF(H234=0,"",'Ark1'!X334)</f>
        <v>0</v>
      </c>
      <c r="S234" s="51"/>
      <c r="T234" s="12">
        <f>+IF(H234=0,"",'Ark1'!Y334)</f>
        <v>0</v>
      </c>
      <c r="U234" s="8"/>
      <c r="V234" s="12"/>
      <c r="W234" s="8"/>
      <c r="X234" s="51">
        <f>+IF(H234=0,"",'Ark1'!AB334)</f>
        <v>2.4178262661227929</v>
      </c>
      <c r="Y234" s="12">
        <f>+IF(H234=0,"",'Ark1'!AC334)</f>
        <v>-15.595046090363123</v>
      </c>
      <c r="Z234" s="15">
        <f>+IF(H234=0,"",'Ark1'!AD334)</f>
        <v>8.1966972993083491</v>
      </c>
      <c r="AA234" s="15"/>
      <c r="AB234" s="12">
        <f>+IF(H234=0,"",'Ark1'!V334)</f>
        <v>80.180122928737461</v>
      </c>
      <c r="AC234" s="51">
        <f>+IF(H234=0,"",'Ark1'!T334)</f>
        <v>14.017405289492492</v>
      </c>
      <c r="AD234" s="15">
        <f t="shared" si="27"/>
        <v>52.767562470532766</v>
      </c>
      <c r="AE234" s="310"/>
      <c r="AF234" s="28"/>
      <c r="AR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</row>
    <row r="235" spans="1:59" ht="15.6">
      <c r="A235" s="28"/>
      <c r="B235" s="3">
        <f>+'Ark1'!D335</f>
        <v>6</v>
      </c>
      <c r="C235" s="3" t="s">
        <v>494</v>
      </c>
      <c r="D235" s="3">
        <f>+'Ark1'!C335</f>
        <v>2005</v>
      </c>
      <c r="E235" s="310">
        <f>+'Ark1'!Q335</f>
        <v>2140</v>
      </c>
      <c r="F235" s="15"/>
      <c r="G235" s="15"/>
      <c r="H235" s="310">
        <f>+'Ark1'!R335</f>
        <v>110925</v>
      </c>
      <c r="I235" s="310"/>
      <c r="J235" s="310">
        <f>+IF(H235=0,"",'Ark1'!S335)</f>
        <v>110884</v>
      </c>
      <c r="K235" s="51">
        <f>+IF(H235=0,"",'Ark1'!AE335)</f>
        <v>8.0784548467263129</v>
      </c>
      <c r="L235" s="51" t="str">
        <f>+IF(I235=0,"",'Ark1'!AF335)</f>
        <v/>
      </c>
      <c r="M235" s="98"/>
      <c r="N235" s="12">
        <f>+IF(H235=0,"",'Ark1'!U335)</f>
        <v>57.081183939973293</v>
      </c>
      <c r="O235" s="12"/>
      <c r="P235" s="12">
        <f>+IF(H235=0,"",'Ark1'!W335)</f>
        <v>74.392517405576783</v>
      </c>
      <c r="Q235" s="51"/>
      <c r="R235" s="12">
        <f>+IF(H235=0,"",'Ark1'!X335)</f>
        <v>0</v>
      </c>
      <c r="S235" s="51"/>
      <c r="T235" s="12">
        <f>+IF(H235=0,"",'Ark1'!Y335)</f>
        <v>0</v>
      </c>
      <c r="U235" s="8"/>
      <c r="V235" s="12"/>
      <c r="W235" s="8"/>
      <c r="X235" s="51">
        <f>+IF(H235=0,"",'Ark1'!AB335)</f>
        <v>2.4214047622074859</v>
      </c>
      <c r="Y235" s="12">
        <f>+IF(H235=0,"",'Ark1'!AC335)</f>
        <v>-16.903949890575721</v>
      </c>
      <c r="Z235" s="15">
        <f>+IF(H235=0,"",'Ark1'!AD335)</f>
        <v>8.1238263753196804</v>
      </c>
      <c r="AA235" s="15"/>
      <c r="AB235" s="12">
        <f>+IF(H235=0,"",'Ark1'!V335)</f>
        <v>80.626082920425247</v>
      </c>
      <c r="AC235" s="51">
        <f>+IF(H235=0,"",'Ark1'!T335)</f>
        <v>14.027775524002704</v>
      </c>
      <c r="AD235" s="15">
        <f t="shared" si="27"/>
        <v>51.834112149532707</v>
      </c>
      <c r="AE235" s="310"/>
      <c r="AF235" s="28"/>
      <c r="AR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</row>
    <row r="236" spans="1:59" ht="15.6">
      <c r="A236" s="28"/>
      <c r="B236" s="3">
        <f>+'Ark1'!D336</f>
        <v>7</v>
      </c>
      <c r="C236" s="3" t="s">
        <v>495</v>
      </c>
      <c r="D236" s="3">
        <f>+'Ark1'!C336</f>
        <v>2005</v>
      </c>
      <c r="E236" s="310">
        <f>+'Ark1'!Q336</f>
        <v>2036</v>
      </c>
      <c r="F236" s="15"/>
      <c r="G236" s="15"/>
      <c r="H236" s="310">
        <f>+'Ark1'!R336</f>
        <v>100997</v>
      </c>
      <c r="I236" s="310"/>
      <c r="J236" s="310">
        <f>+IF(H236=0,"",'Ark1'!S336)</f>
        <v>100959</v>
      </c>
      <c r="K236" s="51">
        <f>+IF(H236=0,"",'Ark1'!AE336)</f>
        <v>7.3292311178068816</v>
      </c>
      <c r="L236" s="51" t="str">
        <f>+IF(I236=0,"",'Ark1'!AF336)</f>
        <v/>
      </c>
      <c r="M236" s="98"/>
      <c r="N236" s="12">
        <f>+IF(H236=0,"",'Ark1'!U336)</f>
        <v>56.922493289355089</v>
      </c>
      <c r="O236" s="12"/>
      <c r="P236" s="12">
        <f>+IF(H236=0,"",'Ark1'!W336)</f>
        <v>74.128158955615987</v>
      </c>
      <c r="Q236" s="51"/>
      <c r="R236" s="12">
        <f>+IF(H236=0,"",'Ark1'!X336)</f>
        <v>0</v>
      </c>
      <c r="S236" s="51"/>
      <c r="T236" s="12">
        <f>+IF(H236=0,"",'Ark1'!Y336)</f>
        <v>0</v>
      </c>
      <c r="U236" s="8"/>
      <c r="V236" s="12"/>
      <c r="W236" s="8"/>
      <c r="X236" s="51">
        <f>+IF(H236=0,"",'Ark1'!AB336)</f>
        <v>2.3892385731217796</v>
      </c>
      <c r="Y236" s="12">
        <f>+IF(H236=0,"",'Ark1'!AC336)</f>
        <v>-16.475080290646964</v>
      </c>
      <c r="Z236" s="15">
        <f>+IF(H236=0,"",'Ark1'!AD336)</f>
        <v>7.3967283518427918</v>
      </c>
      <c r="AA236" s="15"/>
      <c r="AB236" s="12">
        <f>+IF(H236=0,"",'Ark1'!V336)</f>
        <v>80.339135984930692</v>
      </c>
      <c r="AC236" s="51">
        <f>+IF(H236=0,"",'Ark1'!T336)</f>
        <v>13.927077041892336</v>
      </c>
      <c r="AD236" s="15">
        <f t="shared" si="27"/>
        <v>49.605599214145386</v>
      </c>
      <c r="AE236" s="310"/>
      <c r="AF236" s="28"/>
      <c r="AR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</row>
    <row r="237" spans="1:59" ht="15.6">
      <c r="A237" s="28"/>
      <c r="B237" s="3">
        <f>+'Ark1'!D337</f>
        <v>8</v>
      </c>
      <c r="C237" s="3" t="s">
        <v>496</v>
      </c>
      <c r="D237" s="3">
        <f>+'Ark1'!C337</f>
        <v>2005</v>
      </c>
      <c r="E237" s="310">
        <f>+'Ark1'!Q337</f>
        <v>2074</v>
      </c>
      <c r="F237" s="15"/>
      <c r="G237" s="15"/>
      <c r="H237" s="310">
        <f>+'Ark1'!R337</f>
        <v>111889</v>
      </c>
      <c r="I237" s="310"/>
      <c r="J237" s="310">
        <f>+IF(H237=0,"",'Ark1'!S337)</f>
        <v>111842</v>
      </c>
      <c r="K237" s="51">
        <f>+IF(H237=0,"",'Ark1'!AE337)</f>
        <v>8.2692197078586425</v>
      </c>
      <c r="L237" s="51" t="str">
        <f>+IF(I237=0,"",'Ark1'!AF337)</f>
        <v/>
      </c>
      <c r="M237" s="98"/>
      <c r="N237" s="12">
        <f>+IF(H237=0,"",'Ark1'!U337)</f>
        <v>56.874483646572848</v>
      </c>
      <c r="O237" s="12"/>
      <c r="P237" s="12">
        <f>+IF(H237=0,"",'Ark1'!W337)</f>
        <v>75.496956420664901</v>
      </c>
      <c r="Q237" s="51"/>
      <c r="R237" s="12">
        <f>+IF(H237=0,"",'Ark1'!X337)</f>
        <v>0</v>
      </c>
      <c r="S237" s="51"/>
      <c r="T237" s="12">
        <f>+IF(H237=0,"",'Ark1'!Y337)</f>
        <v>0</v>
      </c>
      <c r="U237" s="8"/>
      <c r="V237" s="12"/>
      <c r="W237" s="8"/>
      <c r="X237" s="51">
        <f>+IF(H237=0,"",'Ark1'!AB337)</f>
        <v>2.4342372525100662</v>
      </c>
      <c r="Y237" s="12">
        <f>+IF(H237=0,"",'Ark1'!AC337)</f>
        <v>-16.207683990233019</v>
      </c>
      <c r="Z237" s="15">
        <f>+IF(H237=0,"",'Ark1'!AD337)</f>
        <v>8.1944269489127208</v>
      </c>
      <c r="AA237" s="15"/>
      <c r="AB237" s="12">
        <f>+IF(H237=0,"",'Ark1'!V337)</f>
        <v>81.826742388462549</v>
      </c>
      <c r="AC237" s="51">
        <f>+IF(H237=0,"",'Ark1'!T337)</f>
        <v>13.902796521552609</v>
      </c>
      <c r="AD237" s="15">
        <f t="shared" si="27"/>
        <v>53.948408871745421</v>
      </c>
      <c r="AE237" s="310"/>
      <c r="AF237" s="28"/>
      <c r="AR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</row>
    <row r="238" spans="1:59" ht="15.6">
      <c r="A238" s="28"/>
      <c r="B238" s="3">
        <f>+'Ark1'!D338</f>
        <v>9</v>
      </c>
      <c r="C238" s="3" t="s">
        <v>497</v>
      </c>
      <c r="D238" s="3">
        <f>+'Ark1'!C338</f>
        <v>2005</v>
      </c>
      <c r="E238" s="310">
        <f>+'Ark1'!Q338</f>
        <v>2149</v>
      </c>
      <c r="F238" s="15"/>
      <c r="G238" s="15"/>
      <c r="H238" s="310">
        <f>+'Ark1'!R338</f>
        <v>109726</v>
      </c>
      <c r="I238" s="310"/>
      <c r="J238" s="310">
        <f>+IF(H238=0,"",'Ark1'!S338)</f>
        <v>109658</v>
      </c>
      <c r="K238" s="51">
        <f>+IF(H238=0,"",'Ark1'!AE338)</f>
        <v>8.1956210105525109</v>
      </c>
      <c r="L238" s="51" t="str">
        <f>+IF(I238=0,"",'Ark1'!AF338)</f>
        <v/>
      </c>
      <c r="M238" s="98"/>
      <c r="N238" s="12">
        <f>+IF(H238=0,"",'Ark1'!U338)</f>
        <v>56.876552554305192</v>
      </c>
      <c r="O238" s="12"/>
      <c r="P238" s="12">
        <f>+IF(H238=0,"",'Ark1'!W338)</f>
        <v>76.315259260609267</v>
      </c>
      <c r="Q238" s="51"/>
      <c r="R238" s="12">
        <f>+IF(H238=0,"",'Ark1'!X338)</f>
        <v>0</v>
      </c>
      <c r="S238" s="51"/>
      <c r="T238" s="12">
        <f>+IF(H238=0,"",'Ark1'!Y338)</f>
        <v>0</v>
      </c>
      <c r="U238" s="8"/>
      <c r="V238" s="12"/>
      <c r="W238" s="8"/>
      <c r="X238" s="51">
        <f>+IF(H238=0,"",'Ark1'!AB338)</f>
        <v>2.4856367417473435</v>
      </c>
      <c r="Y238" s="12">
        <f>+IF(H238=0,"",'Ark1'!AC338)</f>
        <v>-16.197557704179847</v>
      </c>
      <c r="Z238" s="15">
        <f>+IF(H238=0,"",'Ark1'!AD338)</f>
        <v>8.0360150809855959</v>
      </c>
      <c r="AA238" s="15"/>
      <c r="AB238" s="12">
        <f>+IF(H238=0,"",'Ark1'!V338)</f>
        <v>82.732138513110556</v>
      </c>
      <c r="AC238" s="51">
        <f>+IF(H238=0,"",'Ark1'!T338)</f>
        <v>13.908563148205531</v>
      </c>
      <c r="AD238" s="15">
        <f t="shared" si="27"/>
        <v>51.059097254536994</v>
      </c>
      <c r="AE238" s="310"/>
      <c r="AF238" s="28"/>
      <c r="AR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</row>
    <row r="239" spans="1:59" ht="15.6">
      <c r="A239" s="28"/>
      <c r="B239" s="3">
        <f>+'Ark1'!D339</f>
        <v>10</v>
      </c>
      <c r="C239" s="3" t="s">
        <v>498</v>
      </c>
      <c r="D239" s="3">
        <f>+'Ark1'!C339</f>
        <v>2005</v>
      </c>
      <c r="E239" s="310">
        <f>+'Ark1'!Q339</f>
        <v>2225</v>
      </c>
      <c r="F239" s="15"/>
      <c r="G239" s="15"/>
      <c r="H239" s="310">
        <f>+'Ark1'!R339</f>
        <v>119493</v>
      </c>
      <c r="I239" s="310"/>
      <c r="J239" s="310">
        <f>+IF(H239=0,"",'Ark1'!S339)</f>
        <v>119461</v>
      </c>
      <c r="K239" s="51">
        <f>+IF(H239=0,"",'Ark1'!AE339)</f>
        <v>9.0219516016215646</v>
      </c>
      <c r="L239" s="51" t="str">
        <f>+IF(I239=0,"",'Ark1'!AF339)</f>
        <v/>
      </c>
      <c r="M239" s="98"/>
      <c r="N239" s="12">
        <f>+IF(H239=0,"",'Ark1'!U339)</f>
        <v>56.956446036781891</v>
      </c>
      <c r="O239" s="12"/>
      <c r="P239" s="12">
        <f>+IF(H239=0,"",'Ark1'!W339)</f>
        <v>77.115944952746972</v>
      </c>
      <c r="Q239" s="51"/>
      <c r="R239" s="12">
        <f>+IF(H239=0,"",'Ark1'!X339)</f>
        <v>0</v>
      </c>
      <c r="S239" s="51"/>
      <c r="T239" s="12">
        <f>+IF(H239=0,"",'Ark1'!Y339)</f>
        <v>0</v>
      </c>
      <c r="U239" s="8"/>
      <c r="V239" s="12"/>
      <c r="W239" s="8"/>
      <c r="X239" s="51">
        <f>+IF(H239=0,"",'Ark1'!AB339)</f>
        <v>2.4654626059977418</v>
      </c>
      <c r="Y239" s="12">
        <f>+IF(H239=0,"",'Ark1'!AC339)</f>
        <v>-17.141192727044601</v>
      </c>
      <c r="Z239" s="15">
        <f>+IF(H239=0,"",'Ark1'!AD339)</f>
        <v>8.7513219298271316</v>
      </c>
      <c r="AA239" s="15"/>
      <c r="AB239" s="12">
        <f>+IF(H239=0,"",'Ark1'!V339)</f>
        <v>83.569731770012496</v>
      </c>
      <c r="AC239" s="51">
        <f>+IF(H239=0,"",'Ark1'!T339)</f>
        <v>13.952264986233503</v>
      </c>
      <c r="AD239" s="15">
        <f t="shared" si="27"/>
        <v>53.704719101123594</v>
      </c>
      <c r="AE239" s="310"/>
      <c r="AF239" s="28"/>
      <c r="AR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</row>
    <row r="240" spans="1:59" ht="15.6">
      <c r="A240" s="28"/>
      <c r="B240" s="3">
        <f>+'Ark1'!D340</f>
        <v>11</v>
      </c>
      <c r="C240" s="3" t="s">
        <v>499</v>
      </c>
      <c r="D240" s="3">
        <f>+'Ark1'!C340</f>
        <v>2005</v>
      </c>
      <c r="E240" s="310">
        <f>+'Ark1'!Q340</f>
        <v>2346</v>
      </c>
      <c r="F240" s="15"/>
      <c r="G240" s="15"/>
      <c r="H240" s="310">
        <f>+'Ark1'!R340</f>
        <v>135572</v>
      </c>
      <c r="I240" s="310"/>
      <c r="J240" s="310">
        <f>+IF(H240=0,"",'Ark1'!S340)</f>
        <v>135528</v>
      </c>
      <c r="K240" s="51">
        <f>+IF(H240=0,"",'Ark1'!AE340)</f>
        <v>10.232714852319871</v>
      </c>
      <c r="L240" s="51" t="str">
        <f>+IF(I240=0,"",'Ark1'!AF340)</f>
        <v/>
      </c>
      <c r="M240" s="98"/>
      <c r="N240" s="12">
        <f>+IF(H240=0,"",'Ark1'!U340)</f>
        <v>56.918526061035351</v>
      </c>
      <c r="O240" s="12"/>
      <c r="P240" s="12">
        <f>+IF(H240=0,"",'Ark1'!W340)</f>
        <v>77.095970574346538</v>
      </c>
      <c r="Q240" s="51"/>
      <c r="R240" s="12">
        <f>+IF(H240=0,"",'Ark1'!X340)</f>
        <v>0</v>
      </c>
      <c r="S240" s="51"/>
      <c r="T240" s="12">
        <f>+IF(H240=0,"",'Ark1'!Y340)</f>
        <v>0</v>
      </c>
      <c r="U240" s="8"/>
      <c r="V240" s="12"/>
      <c r="W240" s="8"/>
      <c r="X240" s="51">
        <f>+IF(H240=0,"",'Ark1'!AB340)</f>
        <v>2.462873436408171</v>
      </c>
      <c r="Y240" s="12">
        <f>+IF(H240=0,"",'Ark1'!AC340)</f>
        <v>-15.531103284929216</v>
      </c>
      <c r="Z240" s="15">
        <f>+IF(H240=0,"",'Ark1'!AD340)</f>
        <v>9.9289014140621124</v>
      </c>
      <c r="AA240" s="15"/>
      <c r="AB240" s="12">
        <f>+IF(H240=0,"",'Ark1'!V340)</f>
        <v>83.553147744998782</v>
      </c>
      <c r="AC240" s="51">
        <f>+IF(H240=0,"",'Ark1'!T340)</f>
        <v>13.927839081816304</v>
      </c>
      <c r="AD240" s="15">
        <f t="shared" si="27"/>
        <v>57.788576300085253</v>
      </c>
      <c r="AE240" s="310"/>
      <c r="AF240" s="28"/>
      <c r="AR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</row>
    <row r="241" spans="1:59" ht="15.6">
      <c r="A241" s="28"/>
      <c r="B241" s="3">
        <f>+'Ark1'!D341</f>
        <v>12</v>
      </c>
      <c r="C241" s="3" t="s">
        <v>500</v>
      </c>
      <c r="D241" s="3">
        <f>+'Ark1'!C341</f>
        <v>2005</v>
      </c>
      <c r="E241" s="310">
        <f>+'Ark1'!Q341</f>
        <v>2160</v>
      </c>
      <c r="F241" s="15"/>
      <c r="G241" s="15"/>
      <c r="H241" s="310">
        <f>+'Ark1'!R341</f>
        <v>127577</v>
      </c>
      <c r="I241" s="310"/>
      <c r="J241" s="310">
        <f>+IF(H241=0,"",'Ark1'!S341)</f>
        <v>127568</v>
      </c>
      <c r="K241" s="51">
        <f>+IF(H241=0,"",'Ark1'!AE341)</f>
        <v>9.2197496369592251</v>
      </c>
      <c r="L241" s="51" t="str">
        <f>+IF(I241=0,"",'Ark1'!AF341)</f>
        <v/>
      </c>
      <c r="M241" s="98"/>
      <c r="N241" s="12">
        <f>+IF(H241=0,"",'Ark1'!U341)</f>
        <v>57.080725573811605</v>
      </c>
      <c r="O241" s="12"/>
      <c r="P241" s="12">
        <f>+IF(H241=0,"",'Ark1'!W341)</f>
        <v>73.798446318825881</v>
      </c>
      <c r="Q241" s="51"/>
      <c r="R241" s="12">
        <f>+IF(H241=0,"",'Ark1'!X341)</f>
        <v>0</v>
      </c>
      <c r="S241" s="51"/>
      <c r="T241" s="12">
        <f>+IF(H241=0,"",'Ark1'!Y341)</f>
        <v>0</v>
      </c>
      <c r="U241" s="8"/>
      <c r="V241" s="12"/>
      <c r="W241" s="8"/>
      <c r="X241" s="51">
        <f>+IF(H241=0,"",'Ark1'!AB341)</f>
        <v>2.355220297394891</v>
      </c>
      <c r="Y241" s="12">
        <f>+IF(H241=0,"",'Ark1'!AC341)</f>
        <v>-15.317843388094881</v>
      </c>
      <c r="Z241" s="15">
        <f>+IF(H241=0,"",'Ark1'!AD341)</f>
        <v>9.3433707233189924</v>
      </c>
      <c r="AA241" s="15"/>
      <c r="AB241" s="12">
        <f>+IF(H241=0,"",'Ark1'!V341)</f>
        <v>79.957939539718978</v>
      </c>
      <c r="AC241" s="51">
        <f>+IF(H241=0,"",'Ark1'!T341)</f>
        <v>14.020544455505298</v>
      </c>
      <c r="AD241" s="15">
        <f t="shared" si="27"/>
        <v>59.063425925925927</v>
      </c>
      <c r="AE241" s="310"/>
      <c r="AF241" s="28"/>
      <c r="AR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</row>
    <row r="242" spans="1:59" ht="15.6">
      <c r="A242" s="28"/>
      <c r="B242" s="94">
        <f>+'Ark1'!D342</f>
        <v>1</v>
      </c>
      <c r="C242" s="94" t="s">
        <v>490</v>
      </c>
      <c r="D242" s="94">
        <f>+'Ark1'!C342</f>
        <v>2004</v>
      </c>
      <c r="E242" s="309">
        <f>+'Ark1'!Q342</f>
        <v>2389</v>
      </c>
      <c r="F242" s="95"/>
      <c r="G242" s="95"/>
      <c r="H242" s="309">
        <f>+'Ark1'!R342</f>
        <v>104213</v>
      </c>
      <c r="I242" s="309"/>
      <c r="J242" s="309">
        <f>+IF(H242=0,"",'Ark1'!S342)</f>
        <v>104163</v>
      </c>
      <c r="K242" s="107">
        <f>+IF(H242=0,"",'Ark1'!AE342)</f>
        <v>7.8312760629728766</v>
      </c>
      <c r="L242" s="107" t="str">
        <f>+IF(I242=0,"",'Ark1'!AF342)</f>
        <v/>
      </c>
      <c r="M242" s="98"/>
      <c r="N242" s="96">
        <f>+IF(H242=0,"",'Ark1'!U342)</f>
        <v>56.357170972418224</v>
      </c>
      <c r="O242" s="96"/>
      <c r="P242" s="96">
        <f>+IF(H242=0,"",'Ark1'!W342)</f>
        <v>77.152749056766538</v>
      </c>
      <c r="Q242" s="107"/>
      <c r="R242" s="96">
        <f>+IF(H242=0,"",'Ark1'!X342)</f>
        <v>0</v>
      </c>
      <c r="S242" s="107"/>
      <c r="T242" s="96">
        <f>+IF(H242=0,"",'Ark1'!Y342)</f>
        <v>0</v>
      </c>
      <c r="U242" s="8"/>
      <c r="V242" s="96"/>
      <c r="W242" s="8"/>
      <c r="X242" s="107">
        <f>+IF(H242=0,"",'Ark1'!AB342)</f>
        <v>2.5475496139001192</v>
      </c>
      <c r="Y242" s="96">
        <f>+IF(H242=0,"",'Ark1'!AC342)</f>
        <v>-17.633004115746022</v>
      </c>
      <c r="Z242" s="95">
        <f>+IF(H242=0,"",'Ark1'!AD342)</f>
        <v>7.6101990235039647</v>
      </c>
      <c r="AA242" s="95"/>
      <c r="AB242" s="96">
        <f>+IF(H242=0,"",'Ark1'!V342)</f>
        <v>83.628487558083364</v>
      </c>
      <c r="AC242" s="107">
        <f>+IF(H242=0,"",'Ark1'!T342)</f>
        <v>13.598447410591769</v>
      </c>
      <c r="AD242" s="95">
        <f>+IF(H242=0,"",H242/E242)</f>
        <v>43.622017580577648</v>
      </c>
      <c r="AE242" s="309"/>
      <c r="AF242" s="28"/>
      <c r="AR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</row>
    <row r="243" spans="1:59" ht="15.6">
      <c r="A243" s="28"/>
      <c r="B243" s="94">
        <f>+'Ark1'!D343</f>
        <v>2</v>
      </c>
      <c r="C243" s="94" t="s">
        <v>491</v>
      </c>
      <c r="D243" s="94">
        <f>+'Ark1'!C343</f>
        <v>2004</v>
      </c>
      <c r="E243" s="309">
        <f>+'Ark1'!Q343</f>
        <v>2395</v>
      </c>
      <c r="F243" s="95"/>
      <c r="G243" s="95"/>
      <c r="H243" s="309">
        <f>+'Ark1'!R343</f>
        <v>101539</v>
      </c>
      <c r="I243" s="309"/>
      <c r="J243" s="309">
        <f>+IF(H243=0,"",'Ark1'!S343)</f>
        <v>101501</v>
      </c>
      <c r="K243" s="107">
        <f>+IF(H243=0,"",'Ark1'!AE343)</f>
        <v>7.6134824314428817</v>
      </c>
      <c r="L243" s="107" t="str">
        <f>+IF(I243=0,"",'Ark1'!AF343)</f>
        <v/>
      </c>
      <c r="M243" s="98"/>
      <c r="N243" s="96">
        <f>+IF(H243=0,"",'Ark1'!U343)</f>
        <v>56.537758248687197</v>
      </c>
      <c r="O243" s="96"/>
      <c r="P243" s="96">
        <f>+IF(H243=0,"",'Ark1'!W343)</f>
        <v>76.974234736603748</v>
      </c>
      <c r="Q243" s="107"/>
      <c r="R243" s="96">
        <f>+IF(H243=0,"",'Ark1'!X343)</f>
        <v>0</v>
      </c>
      <c r="S243" s="107"/>
      <c r="T243" s="96">
        <f>+IF(H243=0,"",'Ark1'!Y343)</f>
        <v>0</v>
      </c>
      <c r="U243" s="8"/>
      <c r="V243" s="96"/>
      <c r="W243" s="8"/>
      <c r="X243" s="107">
        <f>+IF(H243=0,"",'Ark1'!AB343)</f>
        <v>2.5559685940092391</v>
      </c>
      <c r="Y243" s="96">
        <f>+IF(H243=0,"",'Ark1'!AC343)</f>
        <v>-15.514827628070268</v>
      </c>
      <c r="Z243" s="95">
        <f>+IF(H243=0,"",'Ark1'!AD343)</f>
        <v>7.4149290265856385</v>
      </c>
      <c r="AA243" s="95"/>
      <c r="AB243" s="96">
        <f>+IF(H243=0,"",'Ark1'!V343)</f>
        <v>83.426008547776846</v>
      </c>
      <c r="AC243" s="107">
        <f>+IF(H243=0,"",'Ark1'!T343)</f>
        <v>13.706674282787892</v>
      </c>
      <c r="AD243" s="95">
        <f t="shared" ref="AD243:AD253" si="28">+IF(H243=0,"",H243/E243)</f>
        <v>42.396242171189982</v>
      </c>
      <c r="AE243" s="309"/>
      <c r="AF243" s="28"/>
      <c r="AR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</row>
    <row r="244" spans="1:59" ht="15.6">
      <c r="A244" s="28"/>
      <c r="B244" s="94">
        <f>+'Ark1'!D344</f>
        <v>3</v>
      </c>
      <c r="C244" s="94" t="s">
        <v>492</v>
      </c>
      <c r="D244" s="94">
        <f>+'Ark1'!C344</f>
        <v>2004</v>
      </c>
      <c r="E244" s="309">
        <f>+'Ark1'!Q344</f>
        <v>2510</v>
      </c>
      <c r="F244" s="95"/>
      <c r="G244" s="95"/>
      <c r="H244" s="309">
        <f>+'Ark1'!R344</f>
        <v>120055</v>
      </c>
      <c r="I244" s="309"/>
      <c r="J244" s="309">
        <f>+IF(H244=0,"",'Ark1'!S344)</f>
        <v>119966</v>
      </c>
      <c r="K244" s="107">
        <f>+IF(H244=0,"",'Ark1'!AE344)</f>
        <v>9.0175383364662824</v>
      </c>
      <c r="L244" s="107" t="str">
        <f>+IF(I244=0,"",'Ark1'!AF344)</f>
        <v/>
      </c>
      <c r="M244" s="98"/>
      <c r="N244" s="96">
        <f>+IF(H244=0,"",'Ark1'!U344)</f>
        <v>56.598461230682013</v>
      </c>
      <c r="O244" s="96"/>
      <c r="P244" s="96">
        <f>+IF(H244=0,"",'Ark1'!W344)</f>
        <v>77.136897954420661</v>
      </c>
      <c r="Q244" s="107"/>
      <c r="R244" s="96">
        <f>+IF(H244=0,"",'Ark1'!X344)</f>
        <v>0</v>
      </c>
      <c r="S244" s="107"/>
      <c r="T244" s="96">
        <f>+IF(H244=0,"",'Ark1'!Y344)</f>
        <v>0</v>
      </c>
      <c r="U244" s="8"/>
      <c r="V244" s="96"/>
      <c r="W244" s="8"/>
      <c r="X244" s="107">
        <f>+IF(H244=0,"",'Ark1'!AB344)</f>
        <v>2.5579238604047929</v>
      </c>
      <c r="Y244" s="96">
        <f>+IF(H244=0,"",'Ark1'!AC344)</f>
        <v>-15.599450053179321</v>
      </c>
      <c r="Z244" s="95">
        <f>+IF(H244=0,"",'Ark1'!AD344)</f>
        <v>8.7670678683731253</v>
      </c>
      <c r="AA244" s="95"/>
      <c r="AB244" s="96">
        <f>+IF(H244=0,"",'Ark1'!V344)</f>
        <v>83.627006886332325</v>
      </c>
      <c r="AC244" s="107">
        <f>+IF(H244=0,"",'Ark1'!T344)</f>
        <v>13.742493024030653</v>
      </c>
      <c r="AD244" s="95">
        <f t="shared" si="28"/>
        <v>47.830677290836654</v>
      </c>
      <c r="AE244" s="309"/>
      <c r="AF244" s="28"/>
      <c r="AR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</row>
    <row r="245" spans="1:59" ht="15.6">
      <c r="A245" s="28"/>
      <c r="B245" s="94">
        <f>+'Ark1'!D345</f>
        <v>4</v>
      </c>
      <c r="C245" s="94" t="s">
        <v>493</v>
      </c>
      <c r="D245" s="94">
        <f>+'Ark1'!C345</f>
        <v>2004</v>
      </c>
      <c r="E245" s="309">
        <f>+'Ark1'!Q345</f>
        <v>2372</v>
      </c>
      <c r="F245" s="95"/>
      <c r="G245" s="95"/>
      <c r="H245" s="309">
        <f>+'Ark1'!R345</f>
        <v>106391</v>
      </c>
      <c r="I245" s="309"/>
      <c r="J245" s="309">
        <f>+IF(H245=0,"",'Ark1'!S345)</f>
        <v>106341</v>
      </c>
      <c r="K245" s="107">
        <f>+IF(H245=0,"",'Ark1'!AE345)</f>
        <v>8.0342913003269558</v>
      </c>
      <c r="L245" s="107" t="str">
        <f>+IF(I245=0,"",'Ark1'!AF345)</f>
        <v/>
      </c>
      <c r="M245" s="98"/>
      <c r="N245" s="96">
        <f>+IF(H245=0,"",'Ark1'!U345)</f>
        <v>56.564551772129278</v>
      </c>
      <c r="O245" s="96"/>
      <c r="P245" s="96">
        <f>+IF(H245=0,"",'Ark1'!W345)</f>
        <v>77.531678280249338</v>
      </c>
      <c r="Q245" s="107"/>
      <c r="R245" s="96">
        <f>+IF(H245=0,"",'Ark1'!X345)</f>
        <v>0</v>
      </c>
      <c r="S245" s="107"/>
      <c r="T245" s="96">
        <f>+IF(H245=0,"",'Ark1'!Y345)</f>
        <v>0</v>
      </c>
      <c r="U245" s="8"/>
      <c r="V245" s="96"/>
      <c r="W245" s="8"/>
      <c r="X245" s="107">
        <f>+IF(H245=0,"",'Ark1'!AB345)</f>
        <v>2.5033734386365203</v>
      </c>
      <c r="Y245" s="96">
        <f>+IF(H245=0,"",'Ark1'!AC345)</f>
        <v>-17.860285788859787</v>
      </c>
      <c r="Z245" s="95">
        <f>+IF(H245=0,"",'Ark1'!AD345)</f>
        <v>7.769248407680525</v>
      </c>
      <c r="AA245" s="95"/>
      <c r="AB245" s="96">
        <f>+IF(H245=0,"",'Ark1'!V345)</f>
        <v>84.036834304265625</v>
      </c>
      <c r="AC245" s="107">
        <f>+IF(H245=0,"",'Ark1'!T345)</f>
        <v>13.715765431286483</v>
      </c>
      <c r="AD245" s="95">
        <f t="shared" si="28"/>
        <v>44.852866779089375</v>
      </c>
      <c r="AE245" s="309"/>
      <c r="AF245" s="28"/>
      <c r="AR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</row>
    <row r="246" spans="1:59" ht="15.6">
      <c r="A246" s="28"/>
      <c r="B246" s="94">
        <f>+'Ark1'!D346</f>
        <v>5</v>
      </c>
      <c r="C246" s="94" t="s">
        <v>377</v>
      </c>
      <c r="D246" s="94">
        <f>+'Ark1'!C346</f>
        <v>2004</v>
      </c>
      <c r="E246" s="309">
        <f>+'Ark1'!Q346</f>
        <v>2365</v>
      </c>
      <c r="F246" s="95"/>
      <c r="G246" s="95"/>
      <c r="H246" s="309">
        <f>+'Ark1'!R346</f>
        <v>103393</v>
      </c>
      <c r="I246" s="309"/>
      <c r="J246" s="309">
        <f>+IF(H246=0,"",'Ark1'!S346)</f>
        <v>103360</v>
      </c>
      <c r="K246" s="107">
        <f>+IF(H246=0,"",'Ark1'!AE346)</f>
        <v>7.7195573823389907</v>
      </c>
      <c r="L246" s="107" t="str">
        <f>+IF(I246=0,"",'Ark1'!AF346)</f>
        <v/>
      </c>
      <c r="M246" s="98"/>
      <c r="N246" s="96">
        <f>+IF(H246=0,"",'Ark1'!U346)</f>
        <v>56.63182082043344</v>
      </c>
      <c r="O246" s="96"/>
      <c r="P246" s="96">
        <f>+IF(H246=0,"",'Ark1'!W346)</f>
        <v>76.642956656346215</v>
      </c>
      <c r="Q246" s="107"/>
      <c r="R246" s="96">
        <f>+IF(H246=0,"",'Ark1'!X346)</f>
        <v>0</v>
      </c>
      <c r="S246" s="107"/>
      <c r="T246" s="96">
        <f>+IF(H246=0,"",'Ark1'!Y346)</f>
        <v>0</v>
      </c>
      <c r="U246" s="8"/>
      <c r="V246" s="96"/>
      <c r="W246" s="8"/>
      <c r="X246" s="107">
        <f>+IF(H246=0,"",'Ark1'!AB346)</f>
        <v>2.5007389413379379</v>
      </c>
      <c r="Y246" s="96">
        <f>+IF(H246=0,"",'Ark1'!AC346)</f>
        <v>-16.794865195868898</v>
      </c>
      <c r="Z246" s="95">
        <f>+IF(H246=0,"",'Ark1'!AD346)</f>
        <v>7.5503181717937853</v>
      </c>
      <c r="AA246" s="95"/>
      <c r="AB246" s="96">
        <f>+IF(H246=0,"",'Ark1'!V346)</f>
        <v>83.061393935177477</v>
      </c>
      <c r="AC246" s="107">
        <f>+IF(H246=0,"",'Ark1'!T346)</f>
        <v>13.761898774578549</v>
      </c>
      <c r="AD246" s="95">
        <f t="shared" si="28"/>
        <v>43.717970401691332</v>
      </c>
      <c r="AE246" s="309"/>
      <c r="AF246" s="28"/>
      <c r="AR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</row>
    <row r="247" spans="1:59" ht="15.6">
      <c r="A247" s="28"/>
      <c r="B247" s="94">
        <f>+'Ark1'!D347</f>
        <v>6</v>
      </c>
      <c r="C247" s="94" t="s">
        <v>494</v>
      </c>
      <c r="D247" s="94">
        <f>+'Ark1'!C347</f>
        <v>2004</v>
      </c>
      <c r="E247" s="309">
        <f>+'Ark1'!Q347</f>
        <v>2415</v>
      </c>
      <c r="F247" s="95"/>
      <c r="G247" s="95"/>
      <c r="H247" s="309">
        <f>+'Ark1'!R347</f>
        <v>123704</v>
      </c>
      <c r="I247" s="309"/>
      <c r="J247" s="309">
        <f>+IF(H247=0,"",'Ark1'!S347)</f>
        <v>123640</v>
      </c>
      <c r="K247" s="107">
        <f>+IF(H247=0,"",'Ark1'!AE347)</f>
        <v>9.099239500206755</v>
      </c>
      <c r="L247" s="107" t="str">
        <f>+IF(I247=0,"",'Ark1'!AF347)</f>
        <v/>
      </c>
      <c r="M247" s="98"/>
      <c r="N247" s="96">
        <f>+IF(H247=0,"",'Ark1'!U347)</f>
        <v>56.742979618246522</v>
      </c>
      <c r="O247" s="96"/>
      <c r="P247" s="96">
        <f>+IF(H247=0,"",'Ark1'!W347)</f>
        <v>75.522863959883111</v>
      </c>
      <c r="Q247" s="107"/>
      <c r="R247" s="96">
        <f>+IF(H247=0,"",'Ark1'!X347)</f>
        <v>0</v>
      </c>
      <c r="S247" s="107"/>
      <c r="T247" s="96">
        <f>+IF(H247=0,"",'Ark1'!Y347)</f>
        <v>0</v>
      </c>
      <c r="U247" s="8"/>
      <c r="V247" s="96"/>
      <c r="W247" s="8"/>
      <c r="X247" s="107">
        <f>+IF(H247=0,"",'Ark1'!AB347)</f>
        <v>2.5131479019612843</v>
      </c>
      <c r="Y247" s="96">
        <f>+IF(H247=0,"",'Ark1'!AC347)</f>
        <v>-16.823094743871909</v>
      </c>
      <c r="Z247" s="95">
        <f>+IF(H247=0,"",'Ark1'!AD347)</f>
        <v>9.0335376584834393</v>
      </c>
      <c r="AA247" s="95"/>
      <c r="AB247" s="96">
        <f>+IF(H247=0,"",'Ark1'!V347)</f>
        <v>81.860162292723487</v>
      </c>
      <c r="AC247" s="107">
        <f>+IF(H247=0,"",'Ark1'!T347)</f>
        <v>13.825680657052322</v>
      </c>
      <c r="AD247" s="95">
        <f t="shared" si="28"/>
        <v>51.223188405797103</v>
      </c>
      <c r="AE247" s="309"/>
      <c r="AF247" s="28"/>
      <c r="AR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</row>
    <row r="248" spans="1:59" ht="15.6">
      <c r="A248" s="28"/>
      <c r="B248" s="94">
        <f>+'Ark1'!D348</f>
        <v>7</v>
      </c>
      <c r="C248" s="94" t="s">
        <v>495</v>
      </c>
      <c r="D248" s="94">
        <f>+'Ark1'!C348</f>
        <v>2004</v>
      </c>
      <c r="E248" s="309">
        <f>+'Ark1'!Q348</f>
        <v>2279</v>
      </c>
      <c r="F248" s="95"/>
      <c r="G248" s="95"/>
      <c r="H248" s="309">
        <f>+'Ark1'!R348</f>
        <v>111318</v>
      </c>
      <c r="I248" s="309"/>
      <c r="J248" s="309">
        <f>+IF(H248=0,"",'Ark1'!S348)</f>
        <v>111257</v>
      </c>
      <c r="K248" s="107">
        <f>+IF(H248=0,"",'Ark1'!AE348)</f>
        <v>8.0531280620073655</v>
      </c>
      <c r="L248" s="107" t="str">
        <f>+IF(I248=0,"",'Ark1'!AF348)</f>
        <v/>
      </c>
      <c r="M248" s="98"/>
      <c r="N248" s="96">
        <f>+IF(H248=0,"",'Ark1'!U348)</f>
        <v>56.719334513783402</v>
      </c>
      <c r="O248" s="96"/>
      <c r="P248" s="96">
        <f>+IF(H248=0,"",'Ark1'!W348)</f>
        <v>74.279609372893589</v>
      </c>
      <c r="Q248" s="107"/>
      <c r="R248" s="96">
        <f>+IF(H248=0,"",'Ark1'!X348)</f>
        <v>0</v>
      </c>
      <c r="S248" s="107"/>
      <c r="T248" s="96">
        <f>+IF(H248=0,"",'Ark1'!Y348)</f>
        <v>0</v>
      </c>
      <c r="U248" s="8"/>
      <c r="V248" s="96"/>
      <c r="W248" s="8"/>
      <c r="X248" s="107">
        <f>+IF(H248=0,"",'Ark1'!AB348)</f>
        <v>2.4576460087571821</v>
      </c>
      <c r="Y248" s="96">
        <f>+IF(H248=0,"",'Ark1'!AC348)</f>
        <v>-17.382532128085082</v>
      </c>
      <c r="Z248" s="95">
        <f>+IF(H248=0,"",'Ark1'!AD348)</f>
        <v>8.1290446959440228</v>
      </c>
      <c r="AA248" s="95"/>
      <c r="AB248" s="96">
        <f>+IF(H248=0,"",'Ark1'!V348)</f>
        <v>80.516822582048349</v>
      </c>
      <c r="AC248" s="107">
        <f>+IF(H248=0,"",'Ark1'!T348)</f>
        <v>13.80967139186834</v>
      </c>
      <c r="AD248" s="95">
        <f t="shared" si="28"/>
        <v>48.845107503290919</v>
      </c>
      <c r="AE248" s="309"/>
      <c r="AF248" s="28"/>
      <c r="AR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</row>
    <row r="249" spans="1:59" ht="15.6">
      <c r="A249" s="28"/>
      <c r="B249" s="94">
        <f>+'Ark1'!D349</f>
        <v>8</v>
      </c>
      <c r="C249" s="94" t="s">
        <v>496</v>
      </c>
      <c r="D249" s="94">
        <f>+'Ark1'!C349</f>
        <v>2004</v>
      </c>
      <c r="E249" s="309">
        <f>+'Ark1'!Q349</f>
        <v>2349</v>
      </c>
      <c r="F249" s="95"/>
      <c r="G249" s="95"/>
      <c r="H249" s="309">
        <f>+'Ark1'!R349</f>
        <v>114098</v>
      </c>
      <c r="I249" s="309"/>
      <c r="J249" s="309">
        <f>+IF(H249=0,"",'Ark1'!S349)</f>
        <v>114124</v>
      </c>
      <c r="K249" s="107">
        <f>+IF(H249=0,"",'Ark1'!AE349)</f>
        <v>8.2093517749676614</v>
      </c>
      <c r="L249" s="107" t="str">
        <f>+IF(I249=0,"",'Ark1'!AF349)</f>
        <v/>
      </c>
      <c r="M249" s="98"/>
      <c r="N249" s="96">
        <f>+IF(H249=0,"",'Ark1'!U349)</f>
        <v>56.618791840454243</v>
      </c>
      <c r="O249" s="96"/>
      <c r="P249" s="96">
        <f>+IF(H249=0,"",'Ark1'!W349)</f>
        <v>73.818332690757131</v>
      </c>
      <c r="Q249" s="107"/>
      <c r="R249" s="96">
        <f>+IF(H249=0,"",'Ark1'!X349)</f>
        <v>0</v>
      </c>
      <c r="S249" s="107"/>
      <c r="T249" s="96">
        <f>+IF(H249=0,"",'Ark1'!Y349)</f>
        <v>0</v>
      </c>
      <c r="U249" s="8"/>
      <c r="V249" s="96"/>
      <c r="W249" s="8"/>
      <c r="X249" s="107">
        <f>+IF(H249=0,"",'Ark1'!AB349)</f>
        <v>2.4066999056160152</v>
      </c>
      <c r="Y249" s="96">
        <f>+IF(H249=0,"",'Ark1'!AC349)</f>
        <v>-15.752605311726901</v>
      </c>
      <c r="Z249" s="95">
        <f>+IF(H249=0,"",'Ark1'!AD349)</f>
        <v>8.332055388327321</v>
      </c>
      <c r="AA249" s="95"/>
      <c r="AB249" s="96">
        <f>+IF(H249=0,"",'Ark1'!V349)</f>
        <v>79.963897018290012</v>
      </c>
      <c r="AC249" s="107">
        <f>+IF(H249=0,"",'Ark1'!T349)</f>
        <v>13.747480236288103</v>
      </c>
      <c r="AD249" s="95">
        <f t="shared" si="28"/>
        <v>48.573009791400594</v>
      </c>
      <c r="AE249" s="309"/>
      <c r="AF249" s="28"/>
      <c r="AR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</row>
    <row r="250" spans="1:59" ht="15.6">
      <c r="A250" s="28"/>
      <c r="B250" s="94">
        <f>+'Ark1'!D350</f>
        <v>9</v>
      </c>
      <c r="C250" s="94" t="s">
        <v>497</v>
      </c>
      <c r="D250" s="94">
        <f>+'Ark1'!C350</f>
        <v>2004</v>
      </c>
      <c r="E250" s="309">
        <f>+'Ark1'!Q350</f>
        <v>2369</v>
      </c>
      <c r="F250" s="95"/>
      <c r="G250" s="95"/>
      <c r="H250" s="309">
        <f>+'Ark1'!R350</f>
        <v>110907</v>
      </c>
      <c r="I250" s="309"/>
      <c r="J250" s="309">
        <f>+IF(H250=0,"",'Ark1'!S350)</f>
        <v>110794</v>
      </c>
      <c r="K250" s="107">
        <f>+IF(H250=0,"",'Ark1'!AE350)</f>
        <v>7.9534363647277981</v>
      </c>
      <c r="L250" s="107" t="str">
        <f>+IF(I250=0,"",'Ark1'!AF350)</f>
        <v/>
      </c>
      <c r="M250" s="98"/>
      <c r="N250" s="96">
        <f>+IF(H250=0,"",'Ark1'!U350)</f>
        <v>56.735563297651503</v>
      </c>
      <c r="O250" s="96"/>
      <c r="P250" s="96">
        <f>+IF(H250=0,"",'Ark1'!W350)</f>
        <v>73.66664981858149</v>
      </c>
      <c r="Q250" s="107"/>
      <c r="R250" s="96">
        <f>+IF(H250=0,"",'Ark1'!X350)</f>
        <v>0</v>
      </c>
      <c r="S250" s="107"/>
      <c r="T250" s="96">
        <f>+IF(H250=0,"",'Ark1'!Y350)</f>
        <v>0</v>
      </c>
      <c r="U250" s="8"/>
      <c r="V250" s="96"/>
      <c r="W250" s="8"/>
      <c r="X250" s="107">
        <f>+IF(H250=0,"",'Ark1'!AB350)</f>
        <v>2.4564248213238602</v>
      </c>
      <c r="Y250" s="96">
        <f>+IF(H250=0,"",'Ark1'!AC350)</f>
        <v>-15.402174843065517</v>
      </c>
      <c r="Z250" s="95">
        <f>+IF(H250=0,"",'Ark1'!AD350)</f>
        <v>8.0990312446600132</v>
      </c>
      <c r="AA250" s="95"/>
      <c r="AB250" s="96">
        <f>+IF(H250=0,"",'Ark1'!V350)</f>
        <v>79.892429570377246</v>
      </c>
      <c r="AC250" s="107">
        <f>+IF(H250=0,"",'Ark1'!T350)</f>
        <v>13.81849657821418</v>
      </c>
      <c r="AD250" s="95">
        <f t="shared" si="28"/>
        <v>46.815956099620095</v>
      </c>
      <c r="AE250" s="309"/>
      <c r="AF250" s="28"/>
      <c r="AR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</row>
    <row r="251" spans="1:59" ht="15.6">
      <c r="A251" s="28"/>
      <c r="B251" s="94">
        <f>+'Ark1'!D351</f>
        <v>10</v>
      </c>
      <c r="C251" s="94" t="s">
        <v>498</v>
      </c>
      <c r="D251" s="94">
        <f>+'Ark1'!C351</f>
        <v>2004</v>
      </c>
      <c r="E251" s="309">
        <f>+'Ark1'!Q351</f>
        <v>2459</v>
      </c>
      <c r="F251" s="95"/>
      <c r="G251" s="95"/>
      <c r="H251" s="309">
        <f>+'Ark1'!R351</f>
        <v>112952</v>
      </c>
      <c r="I251" s="309"/>
      <c r="J251" s="309">
        <f>+IF(H251=0,"",'Ark1'!S351)</f>
        <v>112871</v>
      </c>
      <c r="K251" s="107">
        <f>+IF(H251=0,"",'Ark1'!AE351)</f>
        <v>8.1607803844979738</v>
      </c>
      <c r="L251" s="107" t="str">
        <f>+IF(I251=0,"",'Ark1'!AF351)</f>
        <v/>
      </c>
      <c r="M251" s="98"/>
      <c r="N251" s="96">
        <f>+IF(H251=0,"",'Ark1'!U351)</f>
        <v>56.699914061184892</v>
      </c>
      <c r="O251" s="96"/>
      <c r="P251" s="96">
        <f>+IF(H251=0,"",'Ark1'!W351)</f>
        <v>74.196200972791999</v>
      </c>
      <c r="Q251" s="107"/>
      <c r="R251" s="96">
        <f>+IF(H251=0,"",'Ark1'!X351)</f>
        <v>0</v>
      </c>
      <c r="S251" s="107"/>
      <c r="T251" s="96">
        <f>+IF(H251=0,"",'Ark1'!Y351)</f>
        <v>0</v>
      </c>
      <c r="U251" s="8"/>
      <c r="V251" s="96"/>
      <c r="W251" s="8"/>
      <c r="X251" s="107">
        <f>+IF(H251=0,"",'Ark1'!AB351)</f>
        <v>2.3925737575695218</v>
      </c>
      <c r="Y251" s="96">
        <f>+IF(H251=0,"",'Ark1'!AC351)</f>
        <v>-16.750911912464932</v>
      </c>
      <c r="Z251" s="95">
        <f>+IF(H251=0,"",'Ark1'!AD351)</f>
        <v>8.2483682467908981</v>
      </c>
      <c r="AA251" s="95"/>
      <c r="AB251" s="96">
        <f>+IF(H251=0,"",'Ark1'!V351)</f>
        <v>80.441827506263863</v>
      </c>
      <c r="AC251" s="107">
        <f>+IF(H251=0,"",'Ark1'!T351)</f>
        <v>13.804642680076492</v>
      </c>
      <c r="AD251" s="95">
        <f t="shared" si="28"/>
        <v>45.934119560797072</v>
      </c>
      <c r="AE251" s="309"/>
      <c r="AF251" s="28"/>
      <c r="AR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</row>
    <row r="252" spans="1:59" ht="15.6">
      <c r="A252" s="28"/>
      <c r="B252" s="94">
        <f>+'Ark1'!D352</f>
        <v>11</v>
      </c>
      <c r="C252" s="94" t="s">
        <v>499</v>
      </c>
      <c r="D252" s="94">
        <f>+'Ark1'!C352</f>
        <v>2004</v>
      </c>
      <c r="E252" s="309">
        <f>+'Ark1'!Q352</f>
        <v>2580</v>
      </c>
      <c r="F252" s="95"/>
      <c r="G252" s="95"/>
      <c r="H252" s="309">
        <f>+'Ark1'!R352</f>
        <v>139893</v>
      </c>
      <c r="I252" s="309"/>
      <c r="J252" s="309">
        <f>+IF(H252=0,"",'Ark1'!S352)</f>
        <v>139817</v>
      </c>
      <c r="K252" s="107">
        <f>+IF(H252=0,"",'Ark1'!AE352)</f>
        <v>10.037967081890873</v>
      </c>
      <c r="L252" s="107" t="str">
        <f>+IF(I252=0,"",'Ark1'!AF352)</f>
        <v/>
      </c>
      <c r="M252" s="98"/>
      <c r="N252" s="96">
        <f>+IF(H252=0,"",'Ark1'!U352)</f>
        <v>56.721135484240122</v>
      </c>
      <c r="O252" s="96"/>
      <c r="P252" s="96">
        <f>+IF(H252=0,"",'Ark1'!W352)</f>
        <v>73.674659733794059</v>
      </c>
      <c r="Q252" s="107"/>
      <c r="R252" s="96">
        <f>+IF(H252=0,"",'Ark1'!X352)</f>
        <v>0</v>
      </c>
      <c r="S252" s="107"/>
      <c r="T252" s="96">
        <f>+IF(H252=0,"",'Ark1'!Y352)</f>
        <v>0</v>
      </c>
      <c r="U252" s="8"/>
      <c r="V252" s="96"/>
      <c r="W252" s="8"/>
      <c r="X252" s="107">
        <f>+IF(H252=0,"",'Ark1'!AB352)</f>
        <v>2.3392129833577497</v>
      </c>
      <c r="Y252" s="96">
        <f>+IF(H252=0,"",'Ark1'!AC352)</f>
        <v>-14.687192624527706</v>
      </c>
      <c r="Z252" s="95">
        <f>+IF(H252=0,"",'Ark1'!AD352)</f>
        <v>10.215746327186052</v>
      </c>
      <c r="AA252" s="95"/>
      <c r="AB252" s="96">
        <f>+IF(H252=0,"",'Ark1'!V352)</f>
        <v>79.861770405335861</v>
      </c>
      <c r="AC252" s="107">
        <f>+IF(H252=0,"",'Ark1'!T352)</f>
        <v>13.808775278248378</v>
      </c>
      <c r="AD252" s="95">
        <f t="shared" si="28"/>
        <v>54.222093023255816</v>
      </c>
      <c r="AE252" s="309"/>
      <c r="AF252" s="28"/>
      <c r="AR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</row>
    <row r="253" spans="1:59" ht="15.6">
      <c r="A253" s="28"/>
      <c r="B253" s="94">
        <f>+'Ark1'!D353</f>
        <v>12</v>
      </c>
      <c r="C253" s="94" t="s">
        <v>500</v>
      </c>
      <c r="D253" s="94">
        <f>+'Ark1'!C353</f>
        <v>2004</v>
      </c>
      <c r="E253" s="309">
        <f>+'Ark1'!Q353</f>
        <v>2309</v>
      </c>
      <c r="F253" s="95"/>
      <c r="G253" s="95"/>
      <c r="H253" s="309">
        <f>+'Ark1'!R353</f>
        <v>120923</v>
      </c>
      <c r="I253" s="309"/>
      <c r="J253" s="309">
        <f>+IF(H253=0,"",'Ark1'!S353)</f>
        <v>120859</v>
      </c>
      <c r="K253" s="107">
        <f>+IF(H253=0,"",'Ark1'!AE353)</f>
        <v>8.2699513181535735</v>
      </c>
      <c r="L253" s="107" t="str">
        <f>+IF(I253=0,"",'Ark1'!AF353)</f>
        <v/>
      </c>
      <c r="M253" s="98"/>
      <c r="N253" s="96">
        <f>+IF(H253=0,"",'Ark1'!U353)</f>
        <v>56.969468554265745</v>
      </c>
      <c r="O253" s="96"/>
      <c r="P253" s="96">
        <f>+IF(H253=0,"",'Ark1'!W353)</f>
        <v>70.21926956205148</v>
      </c>
      <c r="Q253" s="107"/>
      <c r="R253" s="96">
        <f>+IF(H253=0,"",'Ark1'!X353)</f>
        <v>0</v>
      </c>
      <c r="S253" s="107"/>
      <c r="T253" s="96">
        <f>+IF(H253=0,"",'Ark1'!Y353)</f>
        <v>0</v>
      </c>
      <c r="U253" s="8"/>
      <c r="V253" s="96"/>
      <c r="W253" s="8"/>
      <c r="X253" s="107">
        <f>+IF(H253=0,"",'Ark1'!AB353)</f>
        <v>2.2552482140438719</v>
      </c>
      <c r="Y253" s="96">
        <f>+IF(H253=0,"",'Ark1'!AC353)</f>
        <v>-15.554901070838714</v>
      </c>
      <c r="Z253" s="95">
        <f>+IF(H253=0,"",'Ark1'!AD353)</f>
        <v>8.8304539406712195</v>
      </c>
      <c r="AA253" s="95"/>
      <c r="AB253" s="96">
        <f>+IF(H253=0,"",'Ark1'!V353)</f>
        <v>76.116696858782589</v>
      </c>
      <c r="AC253" s="107">
        <f>+IF(H253=0,"",'Ark1'!T353)</f>
        <v>13.946238515418901</v>
      </c>
      <c r="AD253" s="95">
        <f t="shared" si="28"/>
        <v>52.37029016890429</v>
      </c>
      <c r="AE253" s="309"/>
      <c r="AF253" s="28"/>
      <c r="AG253" s="21"/>
      <c r="AH253" s="21"/>
      <c r="AJ253" s="21"/>
      <c r="AK253" s="21"/>
      <c r="AL253" s="21"/>
      <c r="AM253" s="21"/>
      <c r="AN253" s="21"/>
      <c r="AO253" s="62"/>
      <c r="AP253" s="62"/>
      <c r="AQ253" s="62"/>
      <c r="AR253" s="63"/>
      <c r="AS253" s="62"/>
      <c r="AT253" s="63"/>
      <c r="AU253" s="75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127"/>
    </row>
    <row r="254" spans="1:59" ht="15.6">
      <c r="A254" s="28"/>
      <c r="B254" s="3">
        <f>+'Ark1'!D354</f>
        <v>1</v>
      </c>
      <c r="C254" s="3" t="s">
        <v>490</v>
      </c>
      <c r="D254" s="3">
        <f>+'Ark1'!C354</f>
        <v>2003</v>
      </c>
      <c r="E254" s="310">
        <f>+'Ark1'!Q354</f>
        <v>2565</v>
      </c>
      <c r="F254" s="15"/>
      <c r="G254" s="15"/>
      <c r="H254" s="310">
        <f>+'Ark1'!R354</f>
        <v>109960</v>
      </c>
      <c r="I254" s="310"/>
      <c r="J254" s="310">
        <f>+IF(H254=0,"",'Ark1'!S354)</f>
        <v>109921</v>
      </c>
      <c r="K254" s="51">
        <f>+IF(H254=0,"",'Ark1'!AE354)</f>
        <v>8.6467317237330796</v>
      </c>
      <c r="L254" s="51" t="str">
        <f>+IF(I254=0,"",'Ark1'!AF354)</f>
        <v/>
      </c>
      <c r="M254" s="98"/>
      <c r="N254" s="12">
        <f>+IF(H254=0,"",'Ark1'!U354)</f>
        <v>56.37928148397485</v>
      </c>
      <c r="O254" s="12"/>
      <c r="P254" s="12">
        <f>+IF(H254=0,"",'Ark1'!W354)</f>
        <v>76.442003802731804</v>
      </c>
      <c r="Q254" s="51"/>
      <c r="R254" s="12">
        <f>+IF(H254=0,"",'Ark1'!X354)</f>
        <v>0</v>
      </c>
      <c r="S254" s="51"/>
      <c r="T254" s="12">
        <f>+IF(H254=0,"",'Ark1'!Y354)</f>
        <v>0</v>
      </c>
      <c r="U254" s="8"/>
      <c r="V254" s="12"/>
      <c r="W254" s="8"/>
      <c r="X254" s="51">
        <f>+IF(H254=0,"",'Ark1'!AB354)</f>
        <v>2.4855700686495621</v>
      </c>
      <c r="Y254" s="12">
        <f>+IF(H254=0,"",'Ark1'!AC354)</f>
        <v>-18.657070966163811</v>
      </c>
      <c r="Z254" s="15">
        <f>+IF(H254=0,"",'Ark1'!AD354)</f>
        <v>8.6766389623383642</v>
      </c>
      <c r="AA254" s="15"/>
      <c r="AB254" s="12">
        <f>+IF(H254=0,"",'Ark1'!V354)</f>
        <v>82.844429895545957</v>
      </c>
      <c r="AC254" s="51">
        <f>+IF(H254=0,"",'Ark1'!T354)</f>
        <v>13.60939432520917</v>
      </c>
      <c r="AD254" s="15">
        <f>+IF(H254=0,"",H254/E254)</f>
        <v>42.869395711500978</v>
      </c>
      <c r="AE254" s="310"/>
      <c r="AF254" s="28"/>
      <c r="AG254" s="21"/>
      <c r="AH254" s="21"/>
      <c r="AI254" s="21"/>
      <c r="AJ254" s="21"/>
      <c r="AK254" s="21"/>
      <c r="AL254" s="21"/>
      <c r="AM254" s="21"/>
      <c r="AN254" s="21"/>
      <c r="AO254" s="62"/>
      <c r="AP254" s="62"/>
      <c r="AQ254" s="62"/>
      <c r="AR254" s="63"/>
      <c r="AS254" s="62"/>
      <c r="AT254" s="63"/>
      <c r="AU254" s="75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127"/>
    </row>
    <row r="255" spans="1:59" ht="15.6">
      <c r="A255" s="28"/>
      <c r="B255" s="3">
        <f>+'Ark1'!D355</f>
        <v>2</v>
      </c>
      <c r="C255" s="3" t="s">
        <v>491</v>
      </c>
      <c r="D255" s="3">
        <f>+'Ark1'!C355</f>
        <v>2003</v>
      </c>
      <c r="E255" s="310">
        <f>+'Ark1'!Q355</f>
        <v>2405</v>
      </c>
      <c r="F255" s="15"/>
      <c r="G255" s="15"/>
      <c r="H255" s="310">
        <f>+'Ark1'!R355</f>
        <v>109533</v>
      </c>
      <c r="I255" s="310"/>
      <c r="J255" s="310">
        <f>+IF(H255=0,"",'Ark1'!S355)</f>
        <v>109446</v>
      </c>
      <c r="K255" s="51">
        <f>+IF(H255=0,"",'Ark1'!AE355)</f>
        <v>8.6019227930301394</v>
      </c>
      <c r="L255" s="51" t="str">
        <f>+IF(I255=0,"",'Ark1'!AF355)</f>
        <v/>
      </c>
      <c r="M255" s="98"/>
      <c r="N255" s="12">
        <f>+IF(H255=0,"",'Ark1'!U355)</f>
        <v>56.409992142243667</v>
      </c>
      <c r="O255" s="12"/>
      <c r="P255" s="12">
        <f>+IF(H255=0,"",'Ark1'!W355)</f>
        <v>76.375909580980689</v>
      </c>
      <c r="Q255" s="51"/>
      <c r="R255" s="12">
        <f>+IF(H255=0,"",'Ark1'!X355)</f>
        <v>0</v>
      </c>
      <c r="S255" s="51"/>
      <c r="T255" s="12">
        <f>+IF(H255=0,"",'Ark1'!Y355)</f>
        <v>0</v>
      </c>
      <c r="U255" s="8"/>
      <c r="V255" s="12"/>
      <c r="W255" s="8"/>
      <c r="X255" s="51">
        <f>+IF(H255=0,"",'Ark1'!AB355)</f>
        <v>2.4077004921573208</v>
      </c>
      <c r="Y255" s="12">
        <f>+IF(H255=0,"",'Ark1'!AC355)</f>
        <v>-18.451316969294503</v>
      </c>
      <c r="Z255" s="15">
        <f>+IF(H255=0,"",'Ark1'!AD355)</f>
        <v>8.6429455753165545</v>
      </c>
      <c r="AA255" s="15"/>
      <c r="AB255" s="12">
        <f>+IF(H255=0,"",'Ark1'!V355)</f>
        <v>82.806874151902306</v>
      </c>
      <c r="AC255" s="51">
        <f>+IF(H255=0,"",'Ark1'!T355)</f>
        <v>13.624880173098516</v>
      </c>
      <c r="AD255" s="15">
        <f t="shared" ref="AD255:AD265" si="29">+IF(H255=0,"",H255/E255)</f>
        <v>45.543866943866945</v>
      </c>
      <c r="AE255" s="310"/>
      <c r="AF255" s="28"/>
      <c r="AG255" s="21"/>
      <c r="AH255" s="21"/>
      <c r="AI255" s="21"/>
      <c r="AJ255" s="21"/>
      <c r="AK255" s="21"/>
      <c r="AL255" s="21"/>
      <c r="AM255" s="21"/>
      <c r="AN255" s="21"/>
      <c r="AO255" s="62"/>
      <c r="AP255" s="62"/>
      <c r="AQ255" s="62"/>
      <c r="AR255" s="63"/>
      <c r="AS255" s="62"/>
      <c r="AT255" s="63"/>
      <c r="AU255" s="75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127"/>
    </row>
    <row r="256" spans="1:59" ht="15.6">
      <c r="A256" s="28"/>
      <c r="B256" s="3">
        <f>+'Ark1'!D356</f>
        <v>3</v>
      </c>
      <c r="C256" s="3" t="s">
        <v>492</v>
      </c>
      <c r="D256" s="3">
        <f>+'Ark1'!C356</f>
        <v>2003</v>
      </c>
      <c r="E256" s="310">
        <f>+'Ark1'!Q356</f>
        <v>2318</v>
      </c>
      <c r="F256" s="15"/>
      <c r="G256" s="15"/>
      <c r="H256" s="310">
        <f>+'Ark1'!R356</f>
        <v>80958</v>
      </c>
      <c r="I256" s="310"/>
      <c r="J256" s="310">
        <f>+IF(H256=0,"",'Ark1'!S356)</f>
        <v>80878</v>
      </c>
      <c r="K256" s="51">
        <f>+IF(H256=0,"",'Ark1'!AE356)</f>
        <v>6.401766601176984</v>
      </c>
      <c r="L256" s="51" t="str">
        <f>+IF(I256=0,"",'Ark1'!AF356)</f>
        <v/>
      </c>
      <c r="M256" s="98"/>
      <c r="N256" s="12">
        <f>+IF(H256=0,"",'Ark1'!U356)</f>
        <v>56.536487054576014</v>
      </c>
      <c r="O256" s="12"/>
      <c r="P256" s="12">
        <f>+IF(H256=0,"",'Ark1'!W356)</f>
        <v>76.918389426049359</v>
      </c>
      <c r="Q256" s="51"/>
      <c r="R256" s="12">
        <f>+IF(H256=0,"",'Ark1'!X356)</f>
        <v>0</v>
      </c>
      <c r="S256" s="51"/>
      <c r="T256" s="12">
        <f>+IF(H256=0,"",'Ark1'!Y356)</f>
        <v>0</v>
      </c>
      <c r="U256" s="8"/>
      <c r="V256" s="12"/>
      <c r="W256" s="8"/>
      <c r="X256" s="51">
        <f>+IF(H256=0,"",'Ark1'!AB356)</f>
        <v>2.5612597039493221</v>
      </c>
      <c r="Y256" s="12">
        <f>+IF(H256=0,"",'Ark1'!AC356)</f>
        <v>-16.134344279421839</v>
      </c>
      <c r="Z256" s="15">
        <f>+IF(H256=0,"",'Ark1'!AD356)</f>
        <v>6.3881714906601488</v>
      </c>
      <c r="AA256" s="15"/>
      <c r="AB256" s="12">
        <f>+IF(H256=0,"",'Ark1'!V356)</f>
        <v>83.406615375668821</v>
      </c>
      <c r="AC256" s="51">
        <f>+IF(H256=0,"",'Ark1'!T356)</f>
        <v>13.701610711727064</v>
      </c>
      <c r="AD256" s="15">
        <f t="shared" si="29"/>
        <v>34.925798101811907</v>
      </c>
      <c r="AE256" s="310"/>
      <c r="AF256" s="28"/>
      <c r="AG256" s="21"/>
      <c r="AH256" s="21"/>
      <c r="AI256" s="21"/>
      <c r="AJ256" s="21"/>
      <c r="AK256" s="21"/>
      <c r="AL256" s="21"/>
      <c r="AM256" s="21"/>
      <c r="AN256" s="21"/>
      <c r="AO256" s="62"/>
      <c r="AP256" s="62"/>
      <c r="AQ256" s="62"/>
      <c r="AR256" s="63"/>
      <c r="AS256" s="62"/>
      <c r="AT256" s="63"/>
      <c r="AU256" s="75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127"/>
    </row>
    <row r="257" spans="1:59" ht="15.6">
      <c r="A257" s="28"/>
      <c r="B257" s="3">
        <f>+'Ark1'!D357</f>
        <v>4</v>
      </c>
      <c r="C257" s="3" t="s">
        <v>493</v>
      </c>
      <c r="D257" s="3">
        <f>+'Ark1'!C357</f>
        <v>2003</v>
      </c>
      <c r="E257" s="310">
        <f>+'Ark1'!Q357</f>
        <v>2460</v>
      </c>
      <c r="F257" s="15"/>
      <c r="G257" s="15"/>
      <c r="H257" s="310">
        <f>+'Ark1'!R357</f>
        <v>99039</v>
      </c>
      <c r="I257" s="310"/>
      <c r="J257" s="310">
        <f>+IF(H257=0,"",'Ark1'!S357)</f>
        <v>98962</v>
      </c>
      <c r="K257" s="51">
        <f>+IF(H257=0,"",'Ark1'!AE357)</f>
        <v>7.886267354462877</v>
      </c>
      <c r="L257" s="51" t="str">
        <f>+IF(I257=0,"",'Ark1'!AF357)</f>
        <v/>
      </c>
      <c r="M257" s="98"/>
      <c r="N257" s="12">
        <f>+IF(H257=0,"",'Ark1'!U357)</f>
        <v>56.464127644954608</v>
      </c>
      <c r="O257" s="12"/>
      <c r="P257" s="12">
        <f>+IF(H257=0,"",'Ark1'!W357)</f>
        <v>77.439721307168739</v>
      </c>
      <c r="Q257" s="51"/>
      <c r="R257" s="12">
        <f>+IF(H257=0,"",'Ark1'!X357)</f>
        <v>0</v>
      </c>
      <c r="S257" s="51"/>
      <c r="T257" s="12">
        <f>+IF(H257=0,"",'Ark1'!Y357)</f>
        <v>0</v>
      </c>
      <c r="U257" s="8"/>
      <c r="V257" s="12"/>
      <c r="W257" s="8"/>
      <c r="X257" s="51">
        <f>+IF(H257=0,"",'Ark1'!AB357)</f>
        <v>2.6123995106579745</v>
      </c>
      <c r="Y257" s="12">
        <f>+IF(H257=0,"",'Ark1'!AC357)</f>
        <v>-16.941865274994228</v>
      </c>
      <c r="Z257" s="15">
        <f>+IF(H257=0,"",'Ark1'!AD357)</f>
        <v>7.814893108321475</v>
      </c>
      <c r="AA257" s="15"/>
      <c r="AB257" s="12">
        <f>+IF(H257=0,"",'Ark1'!V357)</f>
        <v>83.962610992022519</v>
      </c>
      <c r="AC257" s="51">
        <f>+IF(H257=0,"",'Ark1'!T357)</f>
        <v>13.660103595553265</v>
      </c>
      <c r="AD257" s="15">
        <f t="shared" si="29"/>
        <v>40.259756097560974</v>
      </c>
      <c r="AE257" s="310"/>
      <c r="AF257" s="28"/>
      <c r="AG257" s="21"/>
      <c r="AH257" s="21"/>
      <c r="AI257" s="21"/>
      <c r="AJ257" s="21"/>
      <c r="AK257" s="21"/>
      <c r="AL257" s="21"/>
      <c r="AM257" s="21"/>
      <c r="AN257" s="21"/>
      <c r="AO257" s="62"/>
      <c r="AP257" s="62"/>
      <c r="AQ257" s="62"/>
      <c r="AR257" s="63"/>
      <c r="AS257" s="62"/>
      <c r="AT257" s="63"/>
      <c r="AU257" s="75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127"/>
    </row>
    <row r="258" spans="1:59" ht="15.6">
      <c r="A258" s="28"/>
      <c r="B258" s="3">
        <f>+'Ark1'!D358</f>
        <v>5</v>
      </c>
      <c r="C258" s="3" t="s">
        <v>377</v>
      </c>
      <c r="D258" s="3">
        <f>+'Ark1'!C358</f>
        <v>2003</v>
      </c>
      <c r="E258" s="310">
        <f>+'Ark1'!Q358</f>
        <v>2434</v>
      </c>
      <c r="F258" s="15"/>
      <c r="G258" s="15"/>
      <c r="H258" s="310">
        <f>+'Ark1'!R358</f>
        <v>96160</v>
      </c>
      <c r="I258" s="310"/>
      <c r="J258" s="310">
        <f>+IF(H258=0,"",'Ark1'!S358)</f>
        <v>96099</v>
      </c>
      <c r="K258" s="51">
        <f>+IF(H258=0,"",'Ark1'!AE358)</f>
        <v>7.6380375046501214</v>
      </c>
      <c r="L258" s="51" t="str">
        <f>+IF(I258=0,"",'Ark1'!AF358)</f>
        <v/>
      </c>
      <c r="M258" s="98"/>
      <c r="N258" s="12">
        <f>+IF(H258=0,"",'Ark1'!U358)</f>
        <v>56.457444926586142</v>
      </c>
      <c r="O258" s="12"/>
      <c r="P258" s="12">
        <f>+IF(H258=0,"",'Ark1'!W358)</f>
        <v>77.236692369327614</v>
      </c>
      <c r="Q258" s="51"/>
      <c r="R258" s="12">
        <f>+IF(H258=0,"",'Ark1'!X358)</f>
        <v>0</v>
      </c>
      <c r="S258" s="51"/>
      <c r="T258" s="12">
        <f>+IF(H258=0,"",'Ark1'!Y358)</f>
        <v>0</v>
      </c>
      <c r="U258" s="8"/>
      <c r="V258" s="12"/>
      <c r="W258" s="8"/>
      <c r="X258" s="51">
        <f>+IF(H258=0,"",'Ark1'!AB358)</f>
        <v>2.5116669067259711</v>
      </c>
      <c r="Y258" s="12">
        <f>+IF(H258=0,"",'Ark1'!AC358)</f>
        <v>-18.410559862107387</v>
      </c>
      <c r="Z258" s="15">
        <f>+IF(H258=0,"",'Ark1'!AD358)</f>
        <v>7.5877191944203108</v>
      </c>
      <c r="AA258" s="15"/>
      <c r="AB258" s="12">
        <f>+IF(H258=0,"",'Ark1'!V358)</f>
        <v>83.728300594491103</v>
      </c>
      <c r="AC258" s="51">
        <f>+IF(H258=0,"",'Ark1'!T358)</f>
        <v>13.653795757071544</v>
      </c>
      <c r="AD258" s="15">
        <f t="shared" si="29"/>
        <v>39.506984387838948</v>
      </c>
      <c r="AE258" s="310"/>
      <c r="AF258" s="28"/>
      <c r="AG258" s="21"/>
      <c r="AH258" s="21"/>
      <c r="AI258" s="21"/>
      <c r="AJ258" s="21"/>
      <c r="AK258" s="21"/>
      <c r="AL258" s="21"/>
      <c r="AM258" s="21"/>
      <c r="AN258" s="21"/>
      <c r="AO258" s="62"/>
      <c r="AP258" s="62"/>
      <c r="AQ258" s="62"/>
      <c r="AR258" s="63"/>
      <c r="AS258" s="62"/>
      <c r="AT258" s="63"/>
      <c r="AU258" s="75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127"/>
    </row>
    <row r="259" spans="1:59" ht="15.6">
      <c r="A259" s="28"/>
      <c r="B259" s="3">
        <f>+'Ark1'!D359</f>
        <v>6</v>
      </c>
      <c r="C259" s="3" t="s">
        <v>494</v>
      </c>
      <c r="D259" s="3">
        <f>+'Ark1'!C359</f>
        <v>2003</v>
      </c>
      <c r="E259" s="310">
        <f>+'Ark1'!Q359</f>
        <v>2406</v>
      </c>
      <c r="F259" s="15"/>
      <c r="G259" s="15"/>
      <c r="H259" s="310">
        <f>+'Ark1'!R359</f>
        <v>105881</v>
      </c>
      <c r="I259" s="310"/>
      <c r="J259" s="310">
        <f>+IF(H259=0,"",'Ark1'!S359)</f>
        <v>105825</v>
      </c>
      <c r="K259" s="51">
        <f>+IF(H259=0,"",'Ark1'!AE359)</f>
        <v>8.3749906067716307</v>
      </c>
      <c r="L259" s="51" t="str">
        <f>+IF(I259=0,"",'Ark1'!AF359)</f>
        <v/>
      </c>
      <c r="M259" s="98"/>
      <c r="N259" s="12">
        <f>+IF(H259=0,"",'Ark1'!U359)</f>
        <v>56.41017717930545</v>
      </c>
      <c r="O259" s="12"/>
      <c r="P259" s="12">
        <f>+IF(H259=0,"",'Ark1'!W359)</f>
        <v>76.905393810536452</v>
      </c>
      <c r="Q259" s="51"/>
      <c r="R259" s="12">
        <f>+IF(H259=0,"",'Ark1'!X359)</f>
        <v>0</v>
      </c>
      <c r="S259" s="51"/>
      <c r="T259" s="12">
        <f>+IF(H259=0,"",'Ark1'!Y359)</f>
        <v>0</v>
      </c>
      <c r="U259" s="8"/>
      <c r="V259" s="12"/>
      <c r="W259" s="8"/>
      <c r="X259" s="51">
        <f>+IF(H259=0,"",'Ark1'!AB359)</f>
        <v>2.5991392916111642</v>
      </c>
      <c r="Y259" s="12">
        <f>+IF(H259=0,"",'Ark1'!AC359)</f>
        <v>-15.87095198291688</v>
      </c>
      <c r="Z259" s="15">
        <f>+IF(H259=0,"",'Ark1'!AD359)</f>
        <v>8.3547763729660662</v>
      </c>
      <c r="AA259" s="15"/>
      <c r="AB259" s="12">
        <f>+IF(H259=0,"",'Ark1'!V359)</f>
        <v>83.363024720129246</v>
      </c>
      <c r="AC259" s="51">
        <f>+IF(H259=0,"",'Ark1'!T359)</f>
        <v>13.627950246030927</v>
      </c>
      <c r="AD259" s="15">
        <f t="shared" si="29"/>
        <v>44.007065669160433</v>
      </c>
      <c r="AE259" s="310"/>
      <c r="AF259" s="28"/>
      <c r="AG259" s="21"/>
      <c r="AH259" s="21"/>
      <c r="AI259" s="21"/>
      <c r="AJ259" s="21"/>
      <c r="AK259" s="21"/>
      <c r="AL259" s="21"/>
      <c r="AM259" s="21"/>
      <c r="AN259" s="21"/>
      <c r="AO259" s="62"/>
      <c r="AP259" s="62"/>
      <c r="AQ259" s="62"/>
      <c r="AR259" s="63"/>
      <c r="AS259" s="62"/>
      <c r="AT259" s="63"/>
      <c r="AU259" s="75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127"/>
    </row>
    <row r="260" spans="1:59" ht="15.6">
      <c r="A260" s="28"/>
      <c r="B260" s="3">
        <f>+'Ark1'!D360</f>
        <v>7</v>
      </c>
      <c r="C260" s="3" t="s">
        <v>495</v>
      </c>
      <c r="D260" s="3">
        <f>+'Ark1'!C360</f>
        <v>2003</v>
      </c>
      <c r="E260" s="310">
        <f>+'Ark1'!Q360</f>
        <v>2430</v>
      </c>
      <c r="F260" s="15"/>
      <c r="G260" s="15"/>
      <c r="H260" s="310">
        <f>+'Ark1'!R360</f>
        <v>105111</v>
      </c>
      <c r="I260" s="310"/>
      <c r="J260" s="310">
        <f>+IF(H260=0,"",'Ark1'!S360)</f>
        <v>105057</v>
      </c>
      <c r="K260" s="51">
        <f>+IF(H260=0,"",'Ark1'!AE360)</f>
        <v>8.277039753953737</v>
      </c>
      <c r="L260" s="51" t="str">
        <f>+IF(I260=0,"",'Ark1'!AF360)</f>
        <v/>
      </c>
      <c r="M260" s="98"/>
      <c r="N260" s="12">
        <f>+IF(H260=0,"",'Ark1'!U360)</f>
        <v>56.298380878951406</v>
      </c>
      <c r="O260" s="12"/>
      <c r="P260" s="12">
        <f>+IF(H260=0,"",'Ark1'!W360)</f>
        <v>76.561563722550645</v>
      </c>
      <c r="Q260" s="51"/>
      <c r="R260" s="12">
        <f>+IF(H260=0,"",'Ark1'!X360)</f>
        <v>0</v>
      </c>
      <c r="S260" s="51"/>
      <c r="T260" s="12">
        <f>+IF(H260=0,"",'Ark1'!Y360)</f>
        <v>0</v>
      </c>
      <c r="U260" s="8"/>
      <c r="V260" s="12"/>
      <c r="W260" s="8"/>
      <c r="X260" s="51">
        <f>+IF(H260=0,"",'Ark1'!AB360)</f>
        <v>2.5370769819384607</v>
      </c>
      <c r="Y260" s="12">
        <f>+IF(H260=0,"",'Ark1'!AC360)</f>
        <v>-17.944060478483877</v>
      </c>
      <c r="Z260" s="15">
        <f>+IF(H260=0,"",'Ark1'!AD360)</f>
        <v>8.2940178062054208</v>
      </c>
      <c r="AA260" s="15"/>
      <c r="AB260" s="12">
        <f>+IF(H260=0,"",'Ark1'!V360)</f>
        <v>82.987006867686148</v>
      </c>
      <c r="AC260" s="51">
        <f>+IF(H260=0,"",'Ark1'!T360)</f>
        <v>13.562005879498813</v>
      </c>
      <c r="AD260" s="15">
        <f t="shared" si="29"/>
        <v>43.255555555555553</v>
      </c>
      <c r="AE260" s="310"/>
      <c r="AF260" s="28"/>
      <c r="AG260" s="21"/>
      <c r="AH260" s="21"/>
      <c r="AI260" s="21"/>
      <c r="AJ260" s="21"/>
      <c r="AK260" s="21"/>
      <c r="AL260" s="21"/>
      <c r="AM260" s="21"/>
      <c r="AN260" s="21"/>
      <c r="AO260" s="62"/>
      <c r="AP260" s="62"/>
      <c r="AQ260" s="62"/>
      <c r="AR260" s="63"/>
      <c r="AS260" s="62"/>
      <c r="AT260" s="63"/>
      <c r="AU260" s="75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127"/>
    </row>
    <row r="261" spans="1:59" ht="15.6">
      <c r="A261" s="28"/>
      <c r="B261" s="3">
        <f>+'Ark1'!D361</f>
        <v>8</v>
      </c>
      <c r="C261" s="3" t="s">
        <v>496</v>
      </c>
      <c r="D261" s="3">
        <f>+'Ark1'!C361</f>
        <v>2003</v>
      </c>
      <c r="E261" s="310">
        <f>+'Ark1'!Q361</f>
        <v>2417</v>
      </c>
      <c r="F261" s="15"/>
      <c r="G261" s="15"/>
      <c r="H261" s="310">
        <f>+'Ark1'!R361</f>
        <v>100048</v>
      </c>
      <c r="I261" s="310"/>
      <c r="J261" s="310">
        <f>+IF(H261=0,"",'Ark1'!S361)</f>
        <v>100007</v>
      </c>
      <c r="K261" s="51">
        <f>+IF(H261=0,"",'Ark1'!AE361)</f>
        <v>7.8960626352653795</v>
      </c>
      <c r="L261" s="51" t="str">
        <f>+IF(I261=0,"",'Ark1'!AF361)</f>
        <v/>
      </c>
      <c r="M261" s="98"/>
      <c r="N261" s="12">
        <f>+IF(H261=0,"",'Ark1'!U361)</f>
        <v>56.473566850320488</v>
      </c>
      <c r="O261" s="12"/>
      <c r="P261" s="12">
        <f>+IF(H261=0,"",'Ark1'!W361)</f>
        <v>76.725713200076001</v>
      </c>
      <c r="Q261" s="51"/>
      <c r="R261" s="12">
        <f>+IF(H261=0,"",'Ark1'!X361)</f>
        <v>0</v>
      </c>
      <c r="S261" s="51"/>
      <c r="T261" s="12">
        <f>+IF(H261=0,"",'Ark1'!Y361)</f>
        <v>0</v>
      </c>
      <c r="U261" s="8"/>
      <c r="V261" s="12"/>
      <c r="W261" s="8"/>
      <c r="X261" s="51">
        <f>+IF(H261=0,"",'Ark1'!AB361)</f>
        <v>2.5501124533128112</v>
      </c>
      <c r="Y261" s="12">
        <f>+IF(H261=0,"",'Ark1'!AC361)</f>
        <v>-16.458980388663733</v>
      </c>
      <c r="Z261" s="15">
        <f>+IF(H261=0,"",'Ark1'!AD361)</f>
        <v>7.8945105029467868</v>
      </c>
      <c r="AA261" s="15"/>
      <c r="AB261" s="12">
        <f>+IF(H261=0,"",'Ark1'!V361)</f>
        <v>83.156669824012454</v>
      </c>
      <c r="AC261" s="51">
        <f>+IF(H261=0,"",'Ark1'!T361)</f>
        <v>13.669518631057089</v>
      </c>
      <c r="AD261" s="15">
        <f t="shared" si="29"/>
        <v>41.393462970624739</v>
      </c>
      <c r="AE261" s="310"/>
      <c r="AF261" s="28"/>
      <c r="AG261" s="21"/>
      <c r="AH261" s="21"/>
      <c r="AI261" s="21"/>
      <c r="AJ261" s="21"/>
      <c r="AK261" s="21"/>
      <c r="AL261" s="21"/>
      <c r="AM261" s="21"/>
      <c r="AN261" s="21"/>
      <c r="AO261" s="62"/>
      <c r="AP261" s="62"/>
      <c r="AQ261" s="62"/>
      <c r="AR261" s="63"/>
      <c r="AS261" s="62"/>
      <c r="AT261" s="63"/>
      <c r="AU261" s="75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127"/>
    </row>
    <row r="262" spans="1:59" ht="15.6">
      <c r="A262" s="28"/>
      <c r="B262" s="3">
        <f>+'Ark1'!D362</f>
        <v>9</v>
      </c>
      <c r="C262" s="3" t="s">
        <v>497</v>
      </c>
      <c r="D262" s="3">
        <f>+'Ark1'!C362</f>
        <v>2003</v>
      </c>
      <c r="E262" s="310">
        <f>+'Ark1'!Q362</f>
        <v>2454</v>
      </c>
      <c r="F262" s="15"/>
      <c r="G262" s="15"/>
      <c r="H262" s="310">
        <f>+'Ark1'!R362</f>
        <v>103708</v>
      </c>
      <c r="I262" s="310"/>
      <c r="J262" s="310">
        <f>+IF(H262=0,"",'Ark1'!S362)</f>
        <v>103660</v>
      </c>
      <c r="K262" s="51">
        <f>+IF(H262=0,"",'Ark1'!AE362)</f>
        <v>8.2384373721602255</v>
      </c>
      <c r="L262" s="51" t="str">
        <f>+IF(I262=0,"",'Ark1'!AF362)</f>
        <v/>
      </c>
      <c r="M262" s="98"/>
      <c r="N262" s="12">
        <f>+IF(H262=0,"",'Ark1'!U362)</f>
        <v>56.361663129461711</v>
      </c>
      <c r="O262" s="12"/>
      <c r="P262" s="12">
        <f>+IF(H262=0,"",'Ark1'!W362)</f>
        <v>77.231485626084506</v>
      </c>
      <c r="Q262" s="51"/>
      <c r="R262" s="12">
        <f>+IF(H262=0,"",'Ark1'!X362)</f>
        <v>0</v>
      </c>
      <c r="S262" s="51"/>
      <c r="T262" s="12">
        <f>+IF(H262=0,"",'Ark1'!Y362)</f>
        <v>0</v>
      </c>
      <c r="U262" s="8"/>
      <c r="V262" s="12"/>
      <c r="W262" s="8"/>
      <c r="X262" s="51">
        <f>+IF(H262=0,"",'Ark1'!AB362)</f>
        <v>2.5499112832309745</v>
      </c>
      <c r="Y262" s="12">
        <f>+IF(H262=0,"",'Ark1'!AC362)</f>
        <v>-15.864804197329399</v>
      </c>
      <c r="Z262" s="15">
        <f>+IF(H262=0,"",'Ark1'!AD362)</f>
        <v>8.1833109631337511</v>
      </c>
      <c r="AA262" s="15"/>
      <c r="AB262" s="12">
        <f>+IF(H262=0,"",'Ark1'!V362)</f>
        <v>83.711339408839351</v>
      </c>
      <c r="AC262" s="51">
        <f>+IF(H262=0,"",'Ark1'!T362)</f>
        <v>13.603029660199789</v>
      </c>
      <c r="AD262" s="15">
        <f t="shared" si="29"/>
        <v>42.260798696006518</v>
      </c>
      <c r="AE262" s="310"/>
      <c r="AF262" s="28"/>
      <c r="AG262" s="21"/>
      <c r="AH262" s="21"/>
      <c r="AI262" s="21"/>
      <c r="AJ262" s="21"/>
      <c r="AK262" s="21"/>
      <c r="AL262" s="21"/>
      <c r="AM262" s="21"/>
      <c r="AN262" s="21"/>
      <c r="AO262" s="62"/>
      <c r="AP262" s="62"/>
      <c r="AQ262" s="62"/>
      <c r="AR262" s="63"/>
      <c r="AS262" s="62"/>
      <c r="AT262" s="63"/>
      <c r="AU262" s="75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127"/>
    </row>
    <row r="263" spans="1:59" ht="15.6">
      <c r="A263" s="28"/>
      <c r="B263" s="3">
        <f>+'Ark1'!D363</f>
        <v>10</v>
      </c>
      <c r="C263" s="3" t="s">
        <v>498</v>
      </c>
      <c r="D263" s="3">
        <f>+'Ark1'!C363</f>
        <v>2003</v>
      </c>
      <c r="E263" s="310">
        <f>+'Ark1'!Q363</f>
        <v>2633</v>
      </c>
      <c r="F263" s="15"/>
      <c r="G263" s="15"/>
      <c r="H263" s="310">
        <f>+'Ark1'!R363</f>
        <v>113545</v>
      </c>
      <c r="I263" s="310"/>
      <c r="J263" s="310">
        <f>+IF(H263=0,"",'Ark1'!S363)</f>
        <v>113454</v>
      </c>
      <c r="K263" s="51">
        <f>+IF(H263=0,"",'Ark1'!AE363)</f>
        <v>9.0721374338147864</v>
      </c>
      <c r="L263" s="51" t="str">
        <f>+IF(I263=0,"",'Ark1'!AF363)</f>
        <v/>
      </c>
      <c r="M263" s="98"/>
      <c r="N263" s="12">
        <f>+IF(H263=0,"",'Ark1'!U363)</f>
        <v>56.274287376381615</v>
      </c>
      <c r="O263" s="12"/>
      <c r="P263" s="12">
        <f>+IF(H263=0,"",'Ark1'!W363)</f>
        <v>77.70528496130585</v>
      </c>
      <c r="Q263" s="51"/>
      <c r="R263" s="12">
        <f>+IF(H263=0,"",'Ark1'!X363)</f>
        <v>0</v>
      </c>
      <c r="S263" s="51"/>
      <c r="T263" s="12">
        <f>+IF(H263=0,"",'Ark1'!Y363)</f>
        <v>0</v>
      </c>
      <c r="U263" s="8"/>
      <c r="V263" s="12"/>
      <c r="W263" s="8"/>
      <c r="X263" s="51">
        <f>+IF(H263=0,"",'Ark1'!AB363)</f>
        <v>2.563826329939078</v>
      </c>
      <c r="Y263" s="12">
        <f>+IF(H263=0,"",'Ark1'!AC363)</f>
        <v>-17.766615498323805</v>
      </c>
      <c r="Z263" s="15">
        <f>+IF(H263=0,"",'Ark1'!AD363)</f>
        <v>8.959521380308388</v>
      </c>
      <c r="AA263" s="15"/>
      <c r="AB263" s="12">
        <f>+IF(H263=0,"",'Ark1'!V363)</f>
        <v>84.250818020453337</v>
      </c>
      <c r="AC263" s="51">
        <f>+IF(H263=0,"",'Ark1'!T363)</f>
        <v>13.549984587608437</v>
      </c>
      <c r="AD263" s="15">
        <f t="shared" si="29"/>
        <v>43.123813140903913</v>
      </c>
      <c r="AE263" s="310"/>
      <c r="AF263" s="28"/>
      <c r="AG263" s="21"/>
      <c r="AH263" s="21"/>
      <c r="AI263" s="21"/>
      <c r="AJ263" s="21"/>
      <c r="AK263" s="21"/>
      <c r="AL263" s="21"/>
      <c r="AM263" s="21"/>
      <c r="AN263" s="21"/>
      <c r="AO263" s="62"/>
      <c r="AP263" s="62"/>
      <c r="AQ263" s="62"/>
      <c r="AR263" s="63"/>
      <c r="AS263" s="62"/>
      <c r="AT263" s="63"/>
      <c r="AU263" s="75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127"/>
    </row>
    <row r="264" spans="1:59" ht="15.6">
      <c r="A264" s="28"/>
      <c r="B264" s="3">
        <f>+'Ark1'!D364</f>
        <v>11</v>
      </c>
      <c r="C264" s="3" t="s">
        <v>499</v>
      </c>
      <c r="D264" s="3">
        <f>+'Ark1'!C364</f>
        <v>2003</v>
      </c>
      <c r="E264" s="310">
        <f>+'Ark1'!Q364</f>
        <v>2687</v>
      </c>
      <c r="F264" s="15"/>
      <c r="G264" s="15"/>
      <c r="H264" s="310">
        <f>+'Ark1'!R364</f>
        <v>121590</v>
      </c>
      <c r="I264" s="310"/>
      <c r="J264" s="310">
        <f>+IF(H264=0,"",'Ark1'!S364)</f>
        <v>121531</v>
      </c>
      <c r="K264" s="51">
        <f>+IF(H264=0,"",'Ark1'!AE364)</f>
        <v>9.7433871260444551</v>
      </c>
      <c r="L264" s="51" t="str">
        <f>+IF(I264=0,"",'Ark1'!AF364)</f>
        <v/>
      </c>
      <c r="M264" s="98"/>
      <c r="N264" s="12">
        <f>+IF(H264=0,"",'Ark1'!U364)</f>
        <v>56.282183146686862</v>
      </c>
      <c r="O264" s="12"/>
      <c r="P264" s="12">
        <f>+IF(H264=0,"",'Ark1'!W364)</f>
        <v>77.90828348322573</v>
      </c>
      <c r="Q264" s="51"/>
      <c r="R264" s="12">
        <f>+IF(H264=0,"",'Ark1'!X364)</f>
        <v>0</v>
      </c>
      <c r="S264" s="51"/>
      <c r="T264" s="12">
        <f>+IF(H264=0,"",'Ark1'!Y364)</f>
        <v>0</v>
      </c>
      <c r="U264" s="8"/>
      <c r="V264" s="12"/>
      <c r="W264" s="8"/>
      <c r="X264" s="51">
        <f>+IF(H264=0,"",'Ark1'!AB364)</f>
        <v>2.5495554424816289</v>
      </c>
      <c r="Y264" s="12">
        <f>+IF(H264=0,"",'Ark1'!AC364)</f>
        <v>-16.021103537211097</v>
      </c>
      <c r="Z264" s="15">
        <f>+IF(H264=0,"",'Ark1'!AD364)</f>
        <v>9.5943300421127908</v>
      </c>
      <c r="AA264" s="15"/>
      <c r="AB264" s="12">
        <f>+IF(H264=0,"",'Ark1'!V364)</f>
        <v>84.447792761177183</v>
      </c>
      <c r="AC264" s="51">
        <f>+IF(H264=0,"",'Ark1'!T364)</f>
        <v>13.559980261534664</v>
      </c>
      <c r="AD264" s="15">
        <f t="shared" si="29"/>
        <v>45.251209527353929</v>
      </c>
      <c r="AE264" s="310"/>
      <c r="AF264" s="28"/>
      <c r="AG264" s="21"/>
      <c r="AH264" s="21"/>
      <c r="AI264" s="21"/>
      <c r="AJ264" s="21"/>
      <c r="AK264" s="21"/>
      <c r="AL264" s="21"/>
      <c r="AM264" s="21"/>
      <c r="AN264" s="21"/>
      <c r="AO264" s="62"/>
      <c r="AP264" s="62"/>
      <c r="AQ264" s="62"/>
      <c r="AR264" s="63"/>
      <c r="AS264" s="62"/>
      <c r="AT264" s="63"/>
      <c r="AU264" s="75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127"/>
    </row>
    <row r="265" spans="1:59" ht="15.6">
      <c r="A265" s="28"/>
      <c r="B265" s="3">
        <f>+'Ark1'!D365</f>
        <v>12</v>
      </c>
      <c r="C265" s="3" t="s">
        <v>500</v>
      </c>
      <c r="D265" s="3">
        <f>+'Ark1'!C365</f>
        <v>2003</v>
      </c>
      <c r="E265" s="310">
        <f>+'Ark1'!Q365</f>
        <v>2576</v>
      </c>
      <c r="F265" s="15"/>
      <c r="G265" s="15"/>
      <c r="H265" s="310">
        <f>+'Ark1'!R365</f>
        <v>121778</v>
      </c>
      <c r="I265" s="310"/>
      <c r="J265" s="310">
        <f>+IF(H265=0,"",'Ark1'!S365)</f>
        <v>121731</v>
      </c>
      <c r="K265" s="51">
        <f>+IF(H265=0,"",'Ark1'!AE365)</f>
        <v>9.2232190949365833</v>
      </c>
      <c r="L265" s="51" t="str">
        <f>+IF(I265=0,"",'Ark1'!AF365)</f>
        <v/>
      </c>
      <c r="M265" s="98"/>
      <c r="N265" s="12">
        <f>+IF(H265=0,"",'Ark1'!U365)</f>
        <v>56.568137943498385</v>
      </c>
      <c r="O265" s="12"/>
      <c r="P265" s="12">
        <f>+IF(H265=0,"",'Ark1'!W365)</f>
        <v>73.627844181021274</v>
      </c>
      <c r="Q265" s="51"/>
      <c r="R265" s="12">
        <f>+IF(H265=0,"",'Ark1'!X365)</f>
        <v>0</v>
      </c>
      <c r="S265" s="51"/>
      <c r="T265" s="12">
        <f>+IF(H265=0,"",'Ark1'!Y365)</f>
        <v>0</v>
      </c>
      <c r="U265" s="8"/>
      <c r="V265" s="12"/>
      <c r="W265" s="8"/>
      <c r="X265" s="51">
        <f>+IF(H265=0,"",'Ark1'!AB365)</f>
        <v>2.3927137108455367</v>
      </c>
      <c r="Y265" s="12">
        <f>+IF(H265=0,"",'Ark1'!AC365)</f>
        <v>-17.733545920121855</v>
      </c>
      <c r="Z265" s="15">
        <f>+IF(H265=0,"",'Ark1'!AD365)</f>
        <v>9.6091646012699368</v>
      </c>
      <c r="AA265" s="15"/>
      <c r="AB265" s="12">
        <f>+IF(H265=0,"",'Ark1'!V365)</f>
        <v>79.796273532196821</v>
      </c>
      <c r="AC265" s="51">
        <f>+IF(H265=0,"",'Ark1'!T365)</f>
        <v>13.718397411683556</v>
      </c>
      <c r="AD265" s="15">
        <f t="shared" si="29"/>
        <v>47.274068322981364</v>
      </c>
      <c r="AE265" s="310"/>
      <c r="AF265" s="28"/>
      <c r="AG265" s="21"/>
      <c r="AH265" s="21"/>
      <c r="AI265" s="21"/>
      <c r="AJ265" s="21"/>
      <c r="AK265" s="21"/>
      <c r="AL265" s="21"/>
      <c r="AM265" s="21"/>
      <c r="AN265" s="21"/>
      <c r="AO265" s="62"/>
      <c r="AP265" s="62"/>
      <c r="AQ265" s="62"/>
      <c r="AR265" s="63"/>
      <c r="AS265" s="62"/>
      <c r="AT265" s="63"/>
      <c r="AU265" s="75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127"/>
    </row>
    <row r="266" spans="1:59" ht="15.6">
      <c r="A266" s="28"/>
      <c r="B266" s="94">
        <f>+'Ark1'!D366</f>
        <v>1</v>
      </c>
      <c r="C266" s="94" t="s">
        <v>490</v>
      </c>
      <c r="D266" s="94">
        <f>+'Ark1'!C366</f>
        <v>2002</v>
      </c>
      <c r="E266" s="309">
        <f>+'Ark1'!Q366</f>
        <v>2739</v>
      </c>
      <c r="F266" s="95"/>
      <c r="G266" s="95"/>
      <c r="H266" s="309">
        <f>+'Ark1'!R366</f>
        <v>112030</v>
      </c>
      <c r="I266" s="309"/>
      <c r="J266" s="309">
        <f>+IF(H266=0,"",'Ark1'!S366)</f>
        <v>111941</v>
      </c>
      <c r="K266" s="107">
        <f>+IF(H266=0,"",'Ark1'!AE366)</f>
        <v>8.8905673585261376</v>
      </c>
      <c r="L266" s="107" t="str">
        <f>+IF(I266=0,"",'Ark1'!AF366)</f>
        <v/>
      </c>
      <c r="M266" s="98"/>
      <c r="N266" s="96">
        <f>+IF(H266=0,"",'Ark1'!U366)</f>
        <v>55.663295843346049</v>
      </c>
      <c r="O266" s="96"/>
      <c r="P266" s="96">
        <f>+IF(H266=0,"",'Ark1'!W366)</f>
        <v>74.286073020609251</v>
      </c>
      <c r="Q266" s="107"/>
      <c r="R266" s="96">
        <f>+IF(H266=0,"",'Ark1'!X366)</f>
        <v>0</v>
      </c>
      <c r="S266" s="107"/>
      <c r="T266" s="96">
        <f>+IF(H266=0,"",'Ark1'!Y366)</f>
        <v>0</v>
      </c>
      <c r="U266" s="8"/>
      <c r="V266" s="96"/>
      <c r="W266" s="8"/>
      <c r="X266" s="107">
        <f>+IF(H266=0,"",'Ark1'!AB366)</f>
        <v>2.723547989192852</v>
      </c>
      <c r="Y266" s="96">
        <f>+IF(H266=0,"",'Ark1'!AC366)</f>
        <v>-8.4845654730126263</v>
      </c>
      <c r="Z266" s="95">
        <f>+IF(H266=0,"",'Ark1'!AD366)</f>
        <v>9.0649352961214902</v>
      </c>
      <c r="AA266" s="95"/>
      <c r="AB266" s="96">
        <f>+IF(H266=0,"",'Ark1'!V366)</f>
        <v>80.543913286313739</v>
      </c>
      <c r="AC266" s="107">
        <f>+IF(H266=0,"",'Ark1'!T366)</f>
        <v>13.189404623761492</v>
      </c>
      <c r="AD266" s="95">
        <f>+IF(H266=0,"",H266/E266)</f>
        <v>40.90178897407813</v>
      </c>
      <c r="AE266" s="309"/>
      <c r="AF266" s="28"/>
      <c r="AG266" s="21"/>
      <c r="AH266" s="21"/>
      <c r="AI266" s="21"/>
      <c r="AJ266" s="21"/>
      <c r="AK266" s="21"/>
      <c r="AL266" s="21"/>
      <c r="AM266" s="21"/>
      <c r="AN266" s="21"/>
      <c r="AO266" s="62"/>
      <c r="AP266" s="62"/>
      <c r="AQ266" s="62"/>
      <c r="AR266" s="63"/>
      <c r="AS266" s="62"/>
      <c r="AT266" s="63"/>
      <c r="AU266" s="75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127"/>
    </row>
    <row r="267" spans="1:59" ht="15.6">
      <c r="A267" s="28"/>
      <c r="B267" s="94">
        <f>+'Ark1'!D367</f>
        <v>2</v>
      </c>
      <c r="C267" s="94" t="s">
        <v>491</v>
      </c>
      <c r="D267" s="94">
        <f>+'Ark1'!C367</f>
        <v>2002</v>
      </c>
      <c r="E267" s="309">
        <f>+'Ark1'!Q367</f>
        <v>2637</v>
      </c>
      <c r="F267" s="95"/>
      <c r="G267" s="95"/>
      <c r="H267" s="309">
        <f>+'Ark1'!R367</f>
        <v>96445</v>
      </c>
      <c r="I267" s="309"/>
      <c r="J267" s="309">
        <f>+IF(H267=0,"",'Ark1'!S367)</f>
        <v>96414</v>
      </c>
      <c r="K267" s="107">
        <f>+IF(H267=0,"",'Ark1'!AE367)</f>
        <v>7.7054035373679053</v>
      </c>
      <c r="L267" s="107" t="str">
        <f>+IF(I267=0,"",'Ark1'!AF367)</f>
        <v/>
      </c>
      <c r="M267" s="98"/>
      <c r="N267" s="96">
        <f>+IF(H267=0,"",'Ark1'!U367)</f>
        <v>55.637127388138659</v>
      </c>
      <c r="O267" s="96"/>
      <c r="P267" s="96">
        <f>+IF(H267=0,"",'Ark1'!W367)</f>
        <v>74.751927106021981</v>
      </c>
      <c r="Q267" s="107"/>
      <c r="R267" s="96">
        <f>+IF(H267=0,"",'Ark1'!X367)</f>
        <v>0</v>
      </c>
      <c r="S267" s="107"/>
      <c r="T267" s="96">
        <f>+IF(H267=0,"",'Ark1'!Y367)</f>
        <v>0</v>
      </c>
      <c r="U267" s="8"/>
      <c r="V267" s="96"/>
      <c r="W267" s="8"/>
      <c r="X267" s="107">
        <f>+IF(H267=0,"",'Ark1'!AB367)</f>
        <v>2.7029130943423554</v>
      </c>
      <c r="Y267" s="96">
        <f>+IF(H267=0,"",'Ark1'!AC367)</f>
        <v>-4.0708003862165993</v>
      </c>
      <c r="Z267" s="95">
        <f>+IF(H267=0,"",'Ark1'!AD367)</f>
        <v>7.8038711473215807</v>
      </c>
      <c r="AA267" s="95"/>
      <c r="AB267" s="96">
        <f>+IF(H267=0,"",'Ark1'!V367)</f>
        <v>81.01308592430162</v>
      </c>
      <c r="AC267" s="107">
        <f>+IF(H267=0,"",'Ark1'!T367)</f>
        <v>13.185556534812587</v>
      </c>
      <c r="AD267" s="95">
        <f t="shared" ref="AD267:AD285" si="30">+IF(H267=0,"",H267/E267)</f>
        <v>36.573758058399697</v>
      </c>
      <c r="AE267" s="309"/>
      <c r="AF267" s="28"/>
      <c r="AG267" s="21"/>
      <c r="AH267" s="21"/>
      <c r="AI267" s="21"/>
      <c r="AJ267" s="21"/>
      <c r="AK267" s="21"/>
      <c r="AL267" s="21"/>
      <c r="AM267" s="21"/>
      <c r="AN267" s="21"/>
      <c r="AO267" s="62"/>
      <c r="AP267" s="62"/>
      <c r="AQ267" s="62"/>
      <c r="AR267" s="63"/>
      <c r="AS267" s="62"/>
      <c r="AT267" s="63"/>
      <c r="AU267" s="75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127"/>
    </row>
    <row r="268" spans="1:59" ht="15.6">
      <c r="A268" s="28"/>
      <c r="B268" s="94">
        <f>+'Ark1'!D368</f>
        <v>3</v>
      </c>
      <c r="C268" s="94" t="s">
        <v>492</v>
      </c>
      <c r="D268" s="94">
        <f>+'Ark1'!C368</f>
        <v>2002</v>
      </c>
      <c r="E268" s="309">
        <f>+'Ark1'!Q368</f>
        <v>2613</v>
      </c>
      <c r="F268" s="95"/>
      <c r="G268" s="95"/>
      <c r="H268" s="309">
        <f>+'Ark1'!R368</f>
        <v>90645</v>
      </c>
      <c r="I268" s="309"/>
      <c r="J268" s="309">
        <f>+IF(H268=0,"",'Ark1'!S368)</f>
        <v>90606</v>
      </c>
      <c r="K268" s="107">
        <f>+IF(H268=0,"",'Ark1'!AE368)</f>
        <v>7.2697555882417602</v>
      </c>
      <c r="L268" s="107" t="str">
        <f>+IF(I268=0,"",'Ark1'!AF368)</f>
        <v/>
      </c>
      <c r="M268" s="98"/>
      <c r="N268" s="96">
        <f>+IF(H268=0,"",'Ark1'!U368)</f>
        <v>55.784638986380592</v>
      </c>
      <c r="O268" s="96"/>
      <c r="P268" s="96">
        <f>+IF(H268=0,"",'Ark1'!W368)</f>
        <v>75.046416352116793</v>
      </c>
      <c r="Q268" s="107"/>
      <c r="R268" s="96">
        <f>+IF(H268=0,"",'Ark1'!X368)</f>
        <v>0</v>
      </c>
      <c r="S268" s="107"/>
      <c r="T268" s="96">
        <f>+IF(H268=0,"",'Ark1'!Y368)</f>
        <v>0</v>
      </c>
      <c r="U268" s="8"/>
      <c r="V268" s="96"/>
      <c r="W268" s="8"/>
      <c r="X268" s="107">
        <f>+IF(H268=0,"",'Ark1'!AB368)</f>
        <v>2.7240429351613042</v>
      </c>
      <c r="Y268" s="96">
        <f>+IF(H268=0,"",'Ark1'!AC368)</f>
        <v>-4.8363472486306369</v>
      </c>
      <c r="Z268" s="95">
        <f>+IF(H268=0,"",'Ark1'!AD368)</f>
        <v>7.334562705676448</v>
      </c>
      <c r="AA268" s="95"/>
      <c r="AB268" s="96">
        <f>+IF(H268=0,"",'Ark1'!V368)</f>
        <v>81.33970879932275</v>
      </c>
      <c r="AC268" s="107">
        <f>+IF(H268=0,"",'Ark1'!T368)</f>
        <v>13.27105742181036</v>
      </c>
      <c r="AD268" s="95">
        <f t="shared" si="30"/>
        <v>34.69001148105626</v>
      </c>
      <c r="AE268" s="309"/>
      <c r="AF268" s="28"/>
      <c r="AG268" s="21"/>
      <c r="AH268" s="21"/>
      <c r="AI268" s="21"/>
      <c r="AJ268" s="21"/>
      <c r="AK268" s="21"/>
      <c r="AL268" s="21"/>
      <c r="AM268" s="21"/>
      <c r="AN268" s="21"/>
      <c r="AO268" s="62"/>
      <c r="AP268" s="62"/>
      <c r="AQ268" s="62"/>
      <c r="AR268" s="63"/>
      <c r="AS268" s="62"/>
      <c r="AT268" s="63"/>
      <c r="AU268" s="75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127"/>
    </row>
    <row r="269" spans="1:59" ht="15.6">
      <c r="A269" s="28"/>
      <c r="B269" s="94">
        <f>+'Ark1'!D369</f>
        <v>4</v>
      </c>
      <c r="C269" s="94" t="s">
        <v>493</v>
      </c>
      <c r="D269" s="94">
        <f>+'Ark1'!C369</f>
        <v>2002</v>
      </c>
      <c r="E269" s="309">
        <f>+'Ark1'!Q369</f>
        <v>2682</v>
      </c>
      <c r="F269" s="95"/>
      <c r="G269" s="95"/>
      <c r="H269" s="309">
        <f>+'Ark1'!R369</f>
        <v>112055</v>
      </c>
      <c r="I269" s="309"/>
      <c r="J269" s="309">
        <f>+IF(H269=0,"",'Ark1'!S369)</f>
        <v>111936</v>
      </c>
      <c r="K269" s="107">
        <f>+IF(H269=0,"",'Ark1'!AE369)</f>
        <v>9.1370151469042629</v>
      </c>
      <c r="L269" s="107" t="str">
        <f>+IF(I269=0,"",'Ark1'!AF369)</f>
        <v/>
      </c>
      <c r="M269" s="98"/>
      <c r="N269" s="96">
        <f>+IF(H269=0,"",'Ark1'!U369)</f>
        <v>55.798000643224704</v>
      </c>
      <c r="O269" s="96"/>
      <c r="P269" s="96">
        <f>+IF(H269=0,"",'Ark1'!W369)</f>
        <v>76.34870372355725</v>
      </c>
      <c r="Q269" s="107"/>
      <c r="R269" s="96">
        <f>+IF(H269=0,"",'Ark1'!X369)</f>
        <v>0</v>
      </c>
      <c r="S269" s="107"/>
      <c r="T269" s="96">
        <f>+IF(H269=0,"",'Ark1'!Y369)</f>
        <v>0</v>
      </c>
      <c r="U269" s="8"/>
      <c r="V269" s="96"/>
      <c r="W269" s="8"/>
      <c r="X269" s="107">
        <f>+IF(H269=0,"",'Ark1'!AB369)</f>
        <v>2.7863866857340258</v>
      </c>
      <c r="Y269" s="96">
        <f>+IF(H269=0,"",'Ark1'!AC369)</f>
        <v>-5.7537260710786864</v>
      </c>
      <c r="Z269" s="95">
        <f>+IF(H269=0,"",'Ark1'!AD369)</f>
        <v>9.0669581773354757</v>
      </c>
      <c r="AA269" s="95"/>
      <c r="AB269" s="96">
        <f>+IF(H269=0,"",'Ark1'!V369)</f>
        <v>82.796837513405251</v>
      </c>
      <c r="AC269" s="107">
        <f>+IF(H269=0,"",'Ark1'!T369)</f>
        <v>13.275266610146804</v>
      </c>
      <c r="AD269" s="95">
        <f t="shared" si="30"/>
        <v>41.780387770320658</v>
      </c>
      <c r="AE269" s="309"/>
      <c r="AF269" s="28"/>
      <c r="AG269" s="21"/>
      <c r="AH269" s="21"/>
      <c r="AI269" s="21"/>
      <c r="AJ269" s="21"/>
      <c r="AK269" s="21"/>
      <c r="AL269" s="21"/>
      <c r="AM269" s="21"/>
      <c r="AN269" s="21"/>
      <c r="AO269" s="62"/>
      <c r="AP269" s="62"/>
      <c r="AQ269" s="62"/>
      <c r="AR269" s="63"/>
      <c r="AS269" s="62"/>
      <c r="AT269" s="63"/>
      <c r="AU269" s="75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127"/>
    </row>
    <row r="270" spans="1:59" ht="15.6">
      <c r="A270" s="28"/>
      <c r="B270" s="94">
        <f>+'Ark1'!D370</f>
        <v>5</v>
      </c>
      <c r="C270" s="94" t="s">
        <v>377</v>
      </c>
      <c r="D270" s="94">
        <f>+'Ark1'!C370</f>
        <v>2002</v>
      </c>
      <c r="E270" s="309">
        <f>+'Ark1'!Q370</f>
        <v>2394</v>
      </c>
      <c r="F270" s="95"/>
      <c r="G270" s="95"/>
      <c r="H270" s="309">
        <f>+'Ark1'!R370</f>
        <v>75761</v>
      </c>
      <c r="I270" s="309"/>
      <c r="J270" s="309">
        <f>+IF(H270=0,"",'Ark1'!S370)</f>
        <v>75719</v>
      </c>
      <c r="K270" s="107">
        <f>+IF(H270=0,"",'Ark1'!AE370)</f>
        <v>6.1994695591518827</v>
      </c>
      <c r="L270" s="107" t="str">
        <f>+IF(I270=0,"",'Ark1'!AF370)</f>
        <v/>
      </c>
      <c r="M270" s="98"/>
      <c r="N270" s="96">
        <f>+IF(H270=0,"",'Ark1'!U370)</f>
        <v>55.738097439216062</v>
      </c>
      <c r="O270" s="96"/>
      <c r="P270" s="96">
        <f>+IF(H270=0,"",'Ark1'!W370)</f>
        <v>76.580248022293318</v>
      </c>
      <c r="Q270" s="107"/>
      <c r="R270" s="96">
        <f>+IF(H270=0,"",'Ark1'!X370)</f>
        <v>0</v>
      </c>
      <c r="S270" s="107"/>
      <c r="T270" s="96">
        <f>+IF(H270=0,"",'Ark1'!Y370)</f>
        <v>0</v>
      </c>
      <c r="U270" s="8"/>
      <c r="V270" s="96"/>
      <c r="W270" s="8"/>
      <c r="X270" s="107">
        <f>+IF(H270=0,"",'Ark1'!AB370)</f>
        <v>2.8303623712366326</v>
      </c>
      <c r="Y270" s="96">
        <f>+IF(H270=0,"",'Ark1'!AC370)</f>
        <v>-6.641287526443195</v>
      </c>
      <c r="Z270" s="95">
        <f>+IF(H270=0,"",'Ark1'!AD370)</f>
        <v>6.1302201461167538</v>
      </c>
      <c r="AA270" s="95"/>
      <c r="AB270" s="96">
        <f>+IF(H270=0,"",'Ark1'!V370)</f>
        <v>83.014941327300889</v>
      </c>
      <c r="AC270" s="107">
        <f>+IF(H270=0,"",'Ark1'!T370)</f>
        <v>13.235266165969298</v>
      </c>
      <c r="AD270" s="95">
        <f t="shared" si="30"/>
        <v>31.646198830409357</v>
      </c>
      <c r="AE270" s="309"/>
      <c r="AF270" s="28"/>
      <c r="AG270" s="21"/>
      <c r="AH270" s="21"/>
      <c r="AI270" s="21"/>
      <c r="AJ270" s="21"/>
      <c r="AK270" s="21"/>
      <c r="AL270" s="21"/>
      <c r="AM270" s="21"/>
      <c r="AN270" s="21"/>
      <c r="AO270" s="62"/>
      <c r="AP270" s="62"/>
      <c r="AQ270" s="62"/>
      <c r="AR270" s="63"/>
      <c r="AS270" s="62"/>
      <c r="AT270" s="63"/>
      <c r="AU270" s="75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127"/>
    </row>
    <row r="271" spans="1:59" ht="15.6">
      <c r="A271" s="28"/>
      <c r="B271" s="94">
        <f>+'Ark1'!D371</f>
        <v>6</v>
      </c>
      <c r="C271" s="94" t="s">
        <v>494</v>
      </c>
      <c r="D271" s="94">
        <f>+'Ark1'!C371</f>
        <v>2002</v>
      </c>
      <c r="E271" s="309">
        <f>+'Ark1'!Q371</f>
        <v>2572</v>
      </c>
      <c r="F271" s="95"/>
      <c r="G271" s="95"/>
      <c r="H271" s="309">
        <f>+'Ark1'!R371</f>
        <v>96975</v>
      </c>
      <c r="I271" s="309"/>
      <c r="J271" s="309">
        <f>+IF(H271=0,"",'Ark1'!S371)</f>
        <v>96914</v>
      </c>
      <c r="K271" s="107">
        <f>+IF(H271=0,"",'Ark1'!AE371)</f>
        <v>7.87098306589417</v>
      </c>
      <c r="L271" s="107" t="str">
        <f>+IF(I271=0,"",'Ark1'!AF371)</f>
        <v/>
      </c>
      <c r="M271" s="98"/>
      <c r="N271" s="96">
        <f>+IF(H271=0,"",'Ark1'!U371)</f>
        <v>55.564830674618733</v>
      </c>
      <c r="O271" s="96"/>
      <c r="P271" s="96">
        <f>+IF(H271=0,"",'Ark1'!W371)</f>
        <v>75.964304434859926</v>
      </c>
      <c r="Q271" s="107"/>
      <c r="R271" s="96">
        <f>+IF(H271=0,"",'Ark1'!X371)</f>
        <v>0</v>
      </c>
      <c r="S271" s="107"/>
      <c r="T271" s="96">
        <f>+IF(H271=0,"",'Ark1'!Y371)</f>
        <v>0</v>
      </c>
      <c r="U271" s="8"/>
      <c r="V271" s="96"/>
      <c r="W271" s="8"/>
      <c r="X271" s="107">
        <f>+IF(H271=0,"",'Ark1'!AB371)</f>
        <v>2.7770030924894566</v>
      </c>
      <c r="Y271" s="96">
        <f>+IF(H271=0,"",'Ark1'!AC371)</f>
        <v>-6.2434003250819687</v>
      </c>
      <c r="Z271" s="95">
        <f>+IF(H271=0,"",'Ark1'!AD371)</f>
        <v>7.8467562290581201</v>
      </c>
      <c r="AA271" s="95"/>
      <c r="AB271" s="96">
        <f>+IF(H271=0,"",'Ark1'!V371)</f>
        <v>82.348980770859015</v>
      </c>
      <c r="AC271" s="107">
        <f>+IF(H271=0,"",'Ark1'!T371)</f>
        <v>13.138540861046661</v>
      </c>
      <c r="AD271" s="95">
        <f t="shared" si="30"/>
        <v>37.704121306376358</v>
      </c>
      <c r="AE271" s="309"/>
      <c r="AF271" s="28"/>
      <c r="AG271" s="21"/>
      <c r="AH271" s="21"/>
      <c r="AI271" s="21"/>
      <c r="AJ271" s="21"/>
      <c r="AK271" s="21"/>
      <c r="AL271" s="21"/>
      <c r="AM271" s="21"/>
      <c r="AN271" s="21"/>
      <c r="AO271" s="62"/>
      <c r="AP271" s="62"/>
      <c r="AQ271" s="62"/>
      <c r="AR271" s="63"/>
      <c r="AS271" s="62"/>
      <c r="AT271" s="63"/>
      <c r="AU271" s="75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127"/>
    </row>
    <row r="272" spans="1:59" ht="15.6">
      <c r="A272" s="28"/>
      <c r="B272" s="94">
        <f>+'Ark1'!D372</f>
        <v>7</v>
      </c>
      <c r="C272" s="94" t="s">
        <v>495</v>
      </c>
      <c r="D272" s="94">
        <f>+'Ark1'!C372</f>
        <v>2002</v>
      </c>
      <c r="E272" s="309">
        <f>+'Ark1'!Q372</f>
        <v>2559</v>
      </c>
      <c r="F272" s="95"/>
      <c r="G272" s="95"/>
      <c r="H272" s="309">
        <f>+'Ark1'!R372</f>
        <v>107586</v>
      </c>
      <c r="I272" s="309"/>
      <c r="J272" s="309">
        <f>+IF(H272=0,"",'Ark1'!S372)</f>
        <v>107522</v>
      </c>
      <c r="K272" s="107">
        <f>+IF(H272=0,"",'Ark1'!AE372)</f>
        <v>8.7697412153139851</v>
      </c>
      <c r="L272" s="107" t="str">
        <f>+IF(I272=0,"",'Ark1'!AF372)</f>
        <v/>
      </c>
      <c r="M272" s="98"/>
      <c r="N272" s="96">
        <f>+IF(H272=0,"",'Ark1'!U372)</f>
        <v>56.030747195922707</v>
      </c>
      <c r="O272" s="96"/>
      <c r="P272" s="96">
        <f>+IF(H272=0,"",'Ark1'!W372)</f>
        <v>76.288056397760016</v>
      </c>
      <c r="Q272" s="107"/>
      <c r="R272" s="96">
        <f>+IF(H272=0,"",'Ark1'!X372)</f>
        <v>0</v>
      </c>
      <c r="S272" s="107"/>
      <c r="T272" s="96">
        <f>+IF(H272=0,"",'Ark1'!Y372)</f>
        <v>0</v>
      </c>
      <c r="U272" s="8"/>
      <c r="V272" s="96"/>
      <c r="W272" s="8"/>
      <c r="X272" s="107">
        <f>+IF(H272=0,"",'Ark1'!AB372)</f>
        <v>2.5853924108327808</v>
      </c>
      <c r="Y272" s="96">
        <f>+IF(H272=0,"",'Ark1'!AC372)</f>
        <v>-14.905838636272902</v>
      </c>
      <c r="Z272" s="95">
        <f>+IF(H272=0,"",'Ark1'!AD372)</f>
        <v>8.7053479315230415</v>
      </c>
      <c r="AA272" s="95"/>
      <c r="AB272" s="96">
        <f>+IF(H272=0,"",'Ark1'!V372)</f>
        <v>82.699132872161996</v>
      </c>
      <c r="AC272" s="107">
        <f>+IF(H272=0,"",'Ark1'!T372)</f>
        <v>13.406326101909171</v>
      </c>
      <c r="AD272" s="95">
        <f t="shared" si="30"/>
        <v>42.042203985932005</v>
      </c>
      <c r="AE272" s="309"/>
      <c r="AF272" s="28"/>
      <c r="AG272" s="21"/>
      <c r="AH272" s="21"/>
      <c r="AI272" s="21"/>
      <c r="AJ272" s="21"/>
      <c r="AK272" s="21"/>
      <c r="AL272" s="21"/>
      <c r="AM272" s="21"/>
      <c r="AN272" s="21"/>
      <c r="AO272" s="62"/>
      <c r="AP272" s="62"/>
      <c r="AQ272" s="62"/>
      <c r="AR272" s="63"/>
      <c r="AS272" s="62"/>
      <c r="AT272" s="63"/>
      <c r="AU272" s="75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127"/>
    </row>
    <row r="273" spans="1:59" ht="15.6">
      <c r="A273" s="28"/>
      <c r="B273" s="94">
        <f>+'Ark1'!D373</f>
        <v>8</v>
      </c>
      <c r="C273" s="94" t="s">
        <v>496</v>
      </c>
      <c r="D273" s="94">
        <f>+'Ark1'!C373</f>
        <v>2002</v>
      </c>
      <c r="E273" s="309">
        <f>+'Ark1'!Q373</f>
        <v>2595</v>
      </c>
      <c r="F273" s="95"/>
      <c r="G273" s="95"/>
      <c r="H273" s="309">
        <f>+'Ark1'!R373</f>
        <v>107984</v>
      </c>
      <c r="I273" s="309"/>
      <c r="J273" s="309">
        <f>+IF(H273=0,"",'Ark1'!S373)</f>
        <v>107897</v>
      </c>
      <c r="K273" s="107">
        <f>+IF(H273=0,"",'Ark1'!AE373)</f>
        <v>8.7733553221506</v>
      </c>
      <c r="L273" s="107" t="str">
        <f>+IF(I273=0,"",'Ark1'!AF373)</f>
        <v/>
      </c>
      <c r="M273" s="98"/>
      <c r="N273" s="96">
        <f>+IF(H273=0,"",'Ark1'!U373)</f>
        <v>56.002743357090559</v>
      </c>
      <c r="O273" s="96"/>
      <c r="P273" s="96">
        <f>+IF(H273=0,"",'Ark1'!W373)</f>
        <v>76.054244325606533</v>
      </c>
      <c r="Q273" s="107"/>
      <c r="R273" s="96">
        <f>+IF(H273=0,"",'Ark1'!X373)</f>
        <v>0</v>
      </c>
      <c r="S273" s="107"/>
      <c r="T273" s="96">
        <f>+IF(H273=0,"",'Ark1'!Y373)</f>
        <v>0</v>
      </c>
      <c r="U273" s="8"/>
      <c r="V273" s="96"/>
      <c r="W273" s="8"/>
      <c r="X273" s="107">
        <f>+IF(H273=0,"",'Ark1'!AB373)</f>
        <v>2.5198567066512281</v>
      </c>
      <c r="Y273" s="96">
        <f>+IF(H273=0,"",'Ark1'!AC373)</f>
        <v>-14.464184428694516</v>
      </c>
      <c r="Z273" s="95">
        <f>+IF(H273=0,"",'Ark1'!AD373)</f>
        <v>8.7375522004497252</v>
      </c>
      <c r="AA273" s="95"/>
      <c r="AB273" s="96">
        <f>+IF(H273=0,"",'Ark1'!V373)</f>
        <v>82.457180908992385</v>
      </c>
      <c r="AC273" s="107">
        <f>+IF(H273=0,"",'Ark1'!T373)</f>
        <v>13.390881982515928</v>
      </c>
      <c r="AD273" s="95">
        <f t="shared" si="30"/>
        <v>41.612331406551057</v>
      </c>
      <c r="AE273" s="309"/>
      <c r="AF273" s="28"/>
      <c r="AG273" s="21"/>
      <c r="AH273" s="21"/>
      <c r="AI273" s="21"/>
      <c r="AJ273" s="21"/>
      <c r="AK273" s="21"/>
      <c r="AL273" s="21"/>
      <c r="AM273" s="21"/>
      <c r="AN273" s="21"/>
      <c r="AO273" s="62"/>
      <c r="AP273" s="62"/>
      <c r="AQ273" s="62"/>
      <c r="AR273" s="63"/>
      <c r="AS273" s="62"/>
      <c r="AT273" s="63"/>
      <c r="AU273" s="75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127"/>
    </row>
    <row r="274" spans="1:59" ht="15.6">
      <c r="A274" s="28"/>
      <c r="B274" s="94">
        <f>+'Ark1'!D374</f>
        <v>9</v>
      </c>
      <c r="C274" s="94" t="s">
        <v>497</v>
      </c>
      <c r="D274" s="94">
        <f>+'Ark1'!C374</f>
        <v>2002</v>
      </c>
      <c r="E274" s="309">
        <f>+'Ark1'!Q374</f>
        <v>2606</v>
      </c>
      <c r="F274" s="95"/>
      <c r="G274" s="95"/>
      <c r="H274" s="309">
        <f>+'Ark1'!R374</f>
        <v>99581</v>
      </c>
      <c r="I274" s="309"/>
      <c r="J274" s="309">
        <f>+IF(H274=0,"",'Ark1'!S374)</f>
        <v>99481</v>
      </c>
      <c r="K274" s="107">
        <f>+IF(H274=0,"",'Ark1'!AE374)</f>
        <v>8.1294554252080253</v>
      </c>
      <c r="L274" s="107" t="str">
        <f>+IF(I274=0,"",'Ark1'!AF374)</f>
        <v/>
      </c>
      <c r="M274" s="98"/>
      <c r="N274" s="96">
        <f>+IF(H274=0,"",'Ark1'!U374)</f>
        <v>56.193996843618386</v>
      </c>
      <c r="O274" s="96"/>
      <c r="P274" s="96">
        <f>+IF(H274=0,"",'Ark1'!W374)</f>
        <v>76.434322131865002</v>
      </c>
      <c r="Q274" s="107"/>
      <c r="R274" s="96">
        <f>+IF(H274=0,"",'Ark1'!X374)</f>
        <v>0</v>
      </c>
      <c r="S274" s="107"/>
      <c r="T274" s="96">
        <f>+IF(H274=0,"",'Ark1'!Y374)</f>
        <v>0</v>
      </c>
      <c r="U274" s="8"/>
      <c r="V274" s="96"/>
      <c r="W274" s="8"/>
      <c r="X274" s="107">
        <f>+IF(H274=0,"",'Ark1'!AB374)</f>
        <v>2.5637538016163184</v>
      </c>
      <c r="Y274" s="96">
        <f>+IF(H274=0,"",'Ark1'!AC374)</f>
        <v>-15.867436969833973</v>
      </c>
      <c r="Z274" s="95">
        <f>+IF(H274=0,"",'Ark1'!AD374)</f>
        <v>8.0576213668041987</v>
      </c>
      <c r="AA274" s="95"/>
      <c r="AB274" s="96">
        <f>+IF(H274=0,"",'Ark1'!V374)</f>
        <v>82.886470053686409</v>
      </c>
      <c r="AC274" s="107">
        <f>+IF(H274=0,"",'Ark1'!T374)</f>
        <v>13.50700434821904</v>
      </c>
      <c r="AD274" s="95">
        <f t="shared" si="30"/>
        <v>38.212202609363011</v>
      </c>
      <c r="AE274" s="309"/>
      <c r="AF274" s="28"/>
      <c r="AG274" s="21"/>
      <c r="AH274" s="21"/>
      <c r="AI274" s="21"/>
      <c r="AJ274" s="21"/>
      <c r="AK274" s="21"/>
      <c r="AL274" s="21"/>
      <c r="AM274" s="21"/>
      <c r="AN274" s="21"/>
      <c r="AO274" s="62"/>
      <c r="AP274" s="62"/>
      <c r="AQ274" s="62"/>
      <c r="AR274" s="63"/>
      <c r="AS274" s="62"/>
      <c r="AT274" s="63"/>
      <c r="AU274" s="75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127"/>
    </row>
    <row r="275" spans="1:59" ht="15.6">
      <c r="A275" s="28"/>
      <c r="B275" s="94">
        <f>+'Ark1'!D375</f>
        <v>10</v>
      </c>
      <c r="C275" s="94" t="s">
        <v>498</v>
      </c>
      <c r="D275" s="94">
        <f>+'Ark1'!C375</f>
        <v>2002</v>
      </c>
      <c r="E275" s="309">
        <f>+'Ark1'!Q375</f>
        <v>2751</v>
      </c>
      <c r="F275" s="95"/>
      <c r="G275" s="95"/>
      <c r="H275" s="309">
        <f>+'Ark1'!R375</f>
        <v>110997</v>
      </c>
      <c r="I275" s="309"/>
      <c r="J275" s="309">
        <f>+IF(H275=0,"",'Ark1'!S375)</f>
        <v>110944</v>
      </c>
      <c r="K275" s="107">
        <f>+IF(H275=0,"",'Ark1'!AE375)</f>
        <v>9.1469458152722787</v>
      </c>
      <c r="L275" s="107" t="str">
        <f>+IF(I275=0,"",'Ark1'!AF375)</f>
        <v/>
      </c>
      <c r="M275" s="98"/>
      <c r="N275" s="96">
        <f>+IF(H275=0,"",'Ark1'!U375)</f>
        <v>56.141557903086238</v>
      </c>
      <c r="O275" s="96"/>
      <c r="P275" s="96">
        <f>+IF(H275=0,"",'Ark1'!W375)</f>
        <v>77.1150941015283</v>
      </c>
      <c r="Q275" s="107"/>
      <c r="R275" s="96">
        <f>+IF(H275=0,"",'Ark1'!X375)</f>
        <v>0</v>
      </c>
      <c r="S275" s="107"/>
      <c r="T275" s="96">
        <f>+IF(H275=0,"",'Ark1'!Y375)</f>
        <v>0</v>
      </c>
      <c r="U275" s="8"/>
      <c r="V275" s="96"/>
      <c r="W275" s="8"/>
      <c r="X275" s="107">
        <f>+IF(H275=0,"",'Ark1'!AB375)</f>
        <v>2.479919777200092</v>
      </c>
      <c r="Y275" s="96">
        <f>+IF(H275=0,"",'Ark1'!AC375)</f>
        <v>-19.491205012615477</v>
      </c>
      <c r="Z275" s="95">
        <f>+IF(H275=0,"",'Ark1'!AD375)</f>
        <v>8.981349844359519</v>
      </c>
      <c r="AA275" s="95"/>
      <c r="AB275" s="96">
        <f>+IF(H275=0,"",'Ark1'!V375)</f>
        <v>83.578834419622794</v>
      </c>
      <c r="AC275" s="107">
        <f>+IF(H275=0,"",'Ark1'!T375)</f>
        <v>13.473958755642045</v>
      </c>
      <c r="AD275" s="95">
        <f t="shared" si="30"/>
        <v>40.347873500545255</v>
      </c>
      <c r="AE275" s="309"/>
      <c r="AF275" s="28"/>
      <c r="AG275" s="21"/>
      <c r="AH275" s="21"/>
      <c r="AI275" s="21"/>
      <c r="AJ275" s="21"/>
      <c r="AK275" s="21"/>
      <c r="AL275" s="21"/>
      <c r="AM275" s="21"/>
      <c r="AN275" s="21"/>
      <c r="AO275" s="62"/>
      <c r="AP275" s="62"/>
      <c r="AQ275" s="62"/>
      <c r="AR275" s="63"/>
      <c r="AS275" s="62"/>
      <c r="AT275" s="63"/>
      <c r="AU275" s="75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127"/>
    </row>
    <row r="276" spans="1:59" ht="15.6">
      <c r="A276" s="28"/>
      <c r="B276" s="94">
        <f>+'Ark1'!D376</f>
        <v>11</v>
      </c>
      <c r="C276" s="94" t="s">
        <v>499</v>
      </c>
      <c r="D276" s="94">
        <f>+'Ark1'!C376</f>
        <v>2002</v>
      </c>
      <c r="E276" s="309">
        <f>+'Ark1'!Q376</f>
        <v>2778</v>
      </c>
      <c r="F276" s="95"/>
      <c r="G276" s="95"/>
      <c r="H276" s="309">
        <f>+'Ark1'!R376</f>
        <v>121239</v>
      </c>
      <c r="I276" s="309"/>
      <c r="J276" s="309">
        <f>+IF(H276=0,"",'Ark1'!S376)</f>
        <v>121210</v>
      </c>
      <c r="K276" s="107">
        <f>+IF(H276=0,"",'Ark1'!AE376)</f>
        <v>9.9424091904525298</v>
      </c>
      <c r="L276" s="107" t="str">
        <f>+IF(I276=0,"",'Ark1'!AF376)</f>
        <v/>
      </c>
      <c r="M276" s="98"/>
      <c r="N276" s="96">
        <f>+IF(H276=0,"",'Ark1'!U376)</f>
        <v>56.204620080851406</v>
      </c>
      <c r="O276" s="96"/>
      <c r="P276" s="96">
        <f>+IF(H276=0,"",'Ark1'!W376)</f>
        <v>76.722065836151614</v>
      </c>
      <c r="Q276" s="107"/>
      <c r="R276" s="96">
        <f>+IF(H276=0,"",'Ark1'!X376)</f>
        <v>0</v>
      </c>
      <c r="S276" s="107"/>
      <c r="T276" s="96">
        <f>+IF(H276=0,"",'Ark1'!Y376)</f>
        <v>0</v>
      </c>
      <c r="U276" s="8"/>
      <c r="V276" s="96"/>
      <c r="W276" s="8"/>
      <c r="X276" s="107">
        <f>+IF(H276=0,"",'Ark1'!AB376)</f>
        <v>2.4775087832533687</v>
      </c>
      <c r="Y276" s="96">
        <f>+IF(H276=0,"",'Ark1'!AC376)</f>
        <v>-17.79266062931034</v>
      </c>
      <c r="Z276" s="95">
        <f>+IF(H276=0,"",'Ark1'!AD376)</f>
        <v>9.8100838201059837</v>
      </c>
      <c r="AA276" s="95"/>
      <c r="AB276" s="96">
        <f>+IF(H276=0,"",'Ark1'!V376)</f>
        <v>83.139650095557315</v>
      </c>
      <c r="AC276" s="107">
        <f>+IF(H276=0,"",'Ark1'!T376)</f>
        <v>13.506066529747027</v>
      </c>
      <c r="AD276" s="95">
        <f t="shared" si="30"/>
        <v>43.642548596112313</v>
      </c>
      <c r="AE276" s="309"/>
      <c r="AF276" s="28"/>
      <c r="AG276" s="21"/>
      <c r="AH276" s="21"/>
      <c r="AI276" s="21"/>
      <c r="AJ276" s="21"/>
      <c r="AK276" s="21"/>
      <c r="AL276" s="21"/>
      <c r="AM276" s="21"/>
      <c r="AN276" s="21"/>
      <c r="AO276" s="62"/>
      <c r="AP276" s="62"/>
      <c r="AQ276" s="62"/>
      <c r="AR276" s="63"/>
      <c r="AS276" s="62"/>
      <c r="AT276" s="63"/>
      <c r="AU276" s="75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127"/>
    </row>
    <row r="277" spans="1:59" ht="15.6">
      <c r="A277" s="28"/>
      <c r="B277" s="94">
        <f>+'Ark1'!D377</f>
        <v>12</v>
      </c>
      <c r="C277" s="94" t="s">
        <v>500</v>
      </c>
      <c r="D277" s="94">
        <f>+'Ark1'!C377</f>
        <v>2002</v>
      </c>
      <c r="E277" s="309">
        <f>+'Ark1'!Q377</f>
        <v>2568</v>
      </c>
      <c r="F277" s="95"/>
      <c r="G277" s="95"/>
      <c r="H277" s="309">
        <f>+'Ark1'!R377</f>
        <v>104563</v>
      </c>
      <c r="I277" s="309"/>
      <c r="J277" s="309">
        <f>+IF(H277=0,"",'Ark1'!S377)</f>
        <v>104458</v>
      </c>
      <c r="K277" s="107">
        <f>+IF(H277=0,"",'Ark1'!AE377)</f>
        <v>8.1648987755164502</v>
      </c>
      <c r="L277" s="107" t="str">
        <f>+IF(I277=0,"",'Ark1'!AF377)</f>
        <v/>
      </c>
      <c r="M277" s="98"/>
      <c r="N277" s="96">
        <f>+IF(H277=0,"",'Ark1'!U377)</f>
        <v>56.536339964387601</v>
      </c>
      <c r="O277" s="96"/>
      <c r="P277" s="96">
        <f>+IF(H277=0,"",'Ark1'!W377)</f>
        <v>73.109902544563212</v>
      </c>
      <c r="Q277" s="107"/>
      <c r="R277" s="96">
        <f>+IF(H277=0,"",'Ark1'!X377)</f>
        <v>0</v>
      </c>
      <c r="S277" s="107"/>
      <c r="T277" s="96">
        <f>+IF(H277=0,"",'Ark1'!Y377)</f>
        <v>0</v>
      </c>
      <c r="U277" s="8"/>
      <c r="V277" s="96"/>
      <c r="W277" s="8"/>
      <c r="X277" s="107">
        <f>+IF(H277=0,"",'Ark1'!AB377)</f>
        <v>2.398245211471453</v>
      </c>
      <c r="Y277" s="96">
        <f>+IF(H277=0,"",'Ark1'!AC377)</f>
        <v>-17.381226564642859</v>
      </c>
      <c r="Z277" s="95">
        <f>+IF(H277=0,"",'Ark1'!AD377)</f>
        <v>8.4607411351276536</v>
      </c>
      <c r="AA277" s="95"/>
      <c r="AB277" s="96">
        <f>+IF(H277=0,"",'Ark1'!V377)</f>
        <v>79.282048322614557</v>
      </c>
      <c r="AC277" s="107">
        <f>+IF(H277=0,"",'Ark1'!T377)</f>
        <v>13.695618909174373</v>
      </c>
      <c r="AD277" s="95">
        <f t="shared" si="30"/>
        <v>40.717679127725859</v>
      </c>
      <c r="AE277" s="309"/>
      <c r="AF277" s="28"/>
      <c r="AG277" s="21"/>
      <c r="AH277" s="21"/>
      <c r="AI277" s="21"/>
      <c r="AJ277" s="21"/>
      <c r="AK277" s="21"/>
      <c r="AL277" s="21"/>
      <c r="AM277" s="21"/>
      <c r="AN277" s="21"/>
      <c r="AO277" s="62"/>
      <c r="AP277" s="62"/>
      <c r="AQ277" s="62"/>
      <c r="AR277" s="63"/>
      <c r="AS277" s="62"/>
      <c r="AT277" s="63"/>
      <c r="AU277" s="75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127"/>
    </row>
    <row r="278" spans="1:59" ht="15.6">
      <c r="A278" s="28"/>
      <c r="B278" s="94">
        <f>+'Ark1'!D378</f>
        <v>1</v>
      </c>
      <c r="C278" s="94" t="s">
        <v>490</v>
      </c>
      <c r="D278" s="94">
        <f>+'Ark1'!C378</f>
        <v>2001</v>
      </c>
      <c r="E278" s="309">
        <f>+'Ark1'!Q378</f>
        <v>2596</v>
      </c>
      <c r="F278" s="95"/>
      <c r="G278" s="95"/>
      <c r="H278" s="309">
        <f>+'Ark1'!R378</f>
        <v>77495</v>
      </c>
      <c r="I278" s="309"/>
      <c r="J278" s="309">
        <f>+IF(H278=0,"",'Ark1'!S378)</f>
        <v>77343</v>
      </c>
      <c r="K278" s="107">
        <f>+IF(H278=0,"",'Ark1'!AE378)</f>
        <v>6.1040664125955777</v>
      </c>
      <c r="L278" s="107" t="str">
        <f>+IF(I278=0,"",'Ark1'!AF378)</f>
        <v/>
      </c>
      <c r="M278" s="98"/>
      <c r="N278" s="96">
        <f>+IF(H278=0,"",'Ark1'!U378)</f>
        <v>55.148274569127139</v>
      </c>
      <c r="O278" s="96"/>
      <c r="P278" s="96">
        <f>+IF(H278=0,"",'Ark1'!W378)</f>
        <v>71.346056219696877</v>
      </c>
      <c r="Q278" s="107"/>
      <c r="R278" s="96">
        <f>+IF(H278=0,"",'Ark1'!X378)</f>
        <v>0</v>
      </c>
      <c r="S278" s="107"/>
      <c r="T278" s="96">
        <f>+IF(H278=0,"",'Ark1'!Y378)</f>
        <v>0</v>
      </c>
      <c r="U278" s="8"/>
      <c r="V278" s="96"/>
      <c r="W278" s="8"/>
      <c r="X278" s="107">
        <f>+IF(H278=0,"",'Ark1'!AB378)</f>
        <v>2.7443856040998624</v>
      </c>
      <c r="Y278" s="96">
        <f>+IF(H278=0,"",'Ark1'!AC378)</f>
        <v>-4.6136617219078033</v>
      </c>
      <c r="Z278" s="95">
        <f>+IF(H278=0,"",'Ark1'!AD378)</f>
        <v>6.317004819411264</v>
      </c>
      <c r="AA278" s="95"/>
      <c r="AB278" s="96">
        <f>+IF(H278=0,"",'Ark1'!V378)</f>
        <v>77.432330010471802</v>
      </c>
      <c r="AC278" s="107">
        <f>+IF(H278=0,"",'Ark1'!T378)</f>
        <v>12.895309374798378</v>
      </c>
      <c r="AD278" s="95">
        <f t="shared" si="30"/>
        <v>29.851694915254239</v>
      </c>
      <c r="AE278" s="309"/>
      <c r="AF278" s="28"/>
      <c r="AG278" s="21"/>
      <c r="AH278" s="21"/>
      <c r="AI278" s="21"/>
      <c r="AJ278" s="21"/>
      <c r="AK278" s="21"/>
      <c r="AL278" s="21"/>
      <c r="AM278" s="21"/>
      <c r="AN278" s="21"/>
      <c r="AO278" s="62"/>
      <c r="AP278" s="62"/>
      <c r="AQ278" s="62"/>
      <c r="AR278" s="63"/>
      <c r="AS278" s="62"/>
      <c r="AT278" s="63"/>
      <c r="AU278" s="75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127"/>
    </row>
    <row r="279" spans="1:59" ht="15.6">
      <c r="A279" s="28"/>
      <c r="B279" s="94">
        <f>+'Ark1'!D379</f>
        <v>2</v>
      </c>
      <c r="C279" s="94" t="s">
        <v>491</v>
      </c>
      <c r="D279" s="94">
        <f>+'Ark1'!C379</f>
        <v>2001</v>
      </c>
      <c r="E279" s="309">
        <f>+'Ark1'!Q379</f>
        <v>2744</v>
      </c>
      <c r="F279" s="95"/>
      <c r="G279" s="95"/>
      <c r="H279" s="309">
        <f>+'Ark1'!R379</f>
        <v>91151</v>
      </c>
      <c r="I279" s="309"/>
      <c r="J279" s="309">
        <f>+IF(H279=0,"",'Ark1'!S379)</f>
        <v>91100</v>
      </c>
      <c r="K279" s="107">
        <f>+IF(H279=0,"",'Ark1'!AE379)</f>
        <v>7.2898921556627938</v>
      </c>
      <c r="L279" s="107" t="str">
        <f>+IF(I279=0,"",'Ark1'!AF379)</f>
        <v/>
      </c>
      <c r="M279" s="98"/>
      <c r="N279" s="96">
        <f>+IF(H279=0,"",'Ark1'!U379)</f>
        <v>55.425960482985744</v>
      </c>
      <c r="O279" s="96"/>
      <c r="P279" s="96">
        <f>+IF(H279=0,"",'Ark1'!W379)</f>
        <v>72.339326620197511</v>
      </c>
      <c r="Q279" s="107"/>
      <c r="R279" s="96">
        <f>+IF(H279=0,"",'Ark1'!X379)</f>
        <v>0</v>
      </c>
      <c r="S279" s="107"/>
      <c r="T279" s="96">
        <f>+IF(H279=0,"",'Ark1'!Y379)</f>
        <v>0</v>
      </c>
      <c r="U279" s="8"/>
      <c r="V279" s="96"/>
      <c r="W279" s="8"/>
      <c r="X279" s="107">
        <f>+IF(H279=0,"",'Ark1'!AB379)</f>
        <v>2.6960466309800282</v>
      </c>
      <c r="Y279" s="96">
        <f>+IF(H279=0,"",'Ark1'!AC379)</f>
        <v>-5.6040202363365283</v>
      </c>
      <c r="Z279" s="95">
        <f>+IF(H279=0,"",'Ark1'!AD379)</f>
        <v>7.430173640804643</v>
      </c>
      <c r="AA279" s="95"/>
      <c r="AB279" s="96">
        <f>+IF(H279=0,"",'Ark1'!V379)</f>
        <v>78.407811196487515</v>
      </c>
      <c r="AC279" s="107">
        <f>+IF(H279=0,"",'Ark1'!T379)</f>
        <v>13.054985683097277</v>
      </c>
      <c r="AD279" s="95">
        <f t="shared" si="30"/>
        <v>33.218294460641403</v>
      </c>
      <c r="AE279" s="309"/>
      <c r="AF279" s="28"/>
      <c r="AG279" s="21"/>
      <c r="AH279" s="21"/>
      <c r="AI279" s="21"/>
      <c r="AJ279" s="21"/>
      <c r="AK279" s="21"/>
      <c r="AL279" s="21"/>
      <c r="AM279" s="21"/>
      <c r="AN279" s="21"/>
      <c r="AO279" s="62"/>
      <c r="AP279" s="62"/>
      <c r="AQ279" s="62"/>
      <c r="AR279" s="63"/>
      <c r="AS279" s="62"/>
      <c r="AT279" s="63"/>
      <c r="AU279" s="75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127"/>
    </row>
    <row r="280" spans="1:59" ht="15.6">
      <c r="A280" s="28"/>
      <c r="B280" s="94">
        <f>+'Ark1'!D380</f>
        <v>3</v>
      </c>
      <c r="C280" s="94" t="s">
        <v>492</v>
      </c>
      <c r="D280" s="94">
        <f>+'Ark1'!C380</f>
        <v>2001</v>
      </c>
      <c r="E280" s="309">
        <f>+'Ark1'!Q380</f>
        <v>2931</v>
      </c>
      <c r="F280" s="95"/>
      <c r="G280" s="95"/>
      <c r="H280" s="309">
        <f>+'Ark1'!R380</f>
        <v>122278</v>
      </c>
      <c r="I280" s="309"/>
      <c r="J280" s="309">
        <f>+IF(H280=0,"",'Ark1'!S380)</f>
        <v>122167</v>
      </c>
      <c r="K280" s="107">
        <f>+IF(H280=0,"",'Ark1'!AE380)</f>
        <v>9.8304736145284899</v>
      </c>
      <c r="L280" s="107" t="str">
        <f>+IF(I280=0,"",'Ark1'!AF380)</f>
        <v/>
      </c>
      <c r="M280" s="98"/>
      <c r="N280" s="96">
        <f>+IF(H280=0,"",'Ark1'!U380)</f>
        <v>55.525518347835352</v>
      </c>
      <c r="O280" s="96"/>
      <c r="P280" s="96">
        <f>+IF(H280=0,"",'Ark1'!W380)</f>
        <v>72.743177538124499</v>
      </c>
      <c r="Q280" s="107"/>
      <c r="R280" s="96">
        <f>+IF(H280=0,"",'Ark1'!X380)</f>
        <v>0</v>
      </c>
      <c r="S280" s="107"/>
      <c r="T280" s="96">
        <f>+IF(H280=0,"",'Ark1'!Y380)</f>
        <v>0</v>
      </c>
      <c r="U280" s="8"/>
      <c r="V280" s="96"/>
      <c r="W280" s="8"/>
      <c r="X280" s="107">
        <f>+IF(H280=0,"",'Ark1'!AB380)</f>
        <v>2.7192217586423553</v>
      </c>
      <c r="Y280" s="96">
        <f>+IF(H280=0,"",'Ark1'!AC380)</f>
        <v>-5.1049467674613487</v>
      </c>
      <c r="Z280" s="95">
        <f>+IF(H280=0,"",'Ark1'!AD380)</f>
        <v>9.9674910033933894</v>
      </c>
      <c r="AA280" s="95"/>
      <c r="AB280" s="96">
        <f>+IF(H280=0,"",'Ark1'!V380)</f>
        <v>78.865654391120131</v>
      </c>
      <c r="AC280" s="107">
        <f>+IF(H280=0,"",'Ark1'!T380)</f>
        <v>13.11493482065457</v>
      </c>
      <c r="AD280" s="95">
        <f t="shared" si="30"/>
        <v>41.718867280791535</v>
      </c>
      <c r="AE280" s="309"/>
      <c r="AF280" s="28"/>
      <c r="AG280" s="21"/>
      <c r="AH280" s="21"/>
      <c r="AI280" s="21"/>
      <c r="AJ280" s="21"/>
      <c r="AK280" s="21"/>
      <c r="AL280" s="21"/>
      <c r="AM280" s="21"/>
      <c r="AN280" s="21"/>
      <c r="AO280" s="62"/>
      <c r="AP280" s="62"/>
      <c r="AQ280" s="62"/>
      <c r="AR280" s="63"/>
      <c r="AS280" s="62"/>
      <c r="AT280" s="63"/>
      <c r="AU280" s="75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127"/>
    </row>
    <row r="281" spans="1:59" ht="15.6">
      <c r="A281" s="28"/>
      <c r="B281" s="94">
        <f>+'Ark1'!D381</f>
        <v>4</v>
      </c>
      <c r="C281" s="94" t="s">
        <v>493</v>
      </c>
      <c r="D281" s="94">
        <f>+'Ark1'!C381</f>
        <v>2001</v>
      </c>
      <c r="E281" s="309">
        <f>+'Ark1'!Q381</f>
        <v>2840</v>
      </c>
      <c r="F281" s="95"/>
      <c r="G281" s="95"/>
      <c r="H281" s="309">
        <f>+'Ark1'!R381</f>
        <v>111482</v>
      </c>
      <c r="I281" s="309"/>
      <c r="J281" s="309">
        <f>+IF(H281=0,"",'Ark1'!S381)</f>
        <v>111384</v>
      </c>
      <c r="K281" s="107">
        <f>+IF(H281=0,"",'Ark1'!AE381)</f>
        <v>9.0854113237131866</v>
      </c>
      <c r="L281" s="107" t="str">
        <f>+IF(I281=0,"",'Ark1'!AF381)</f>
        <v/>
      </c>
      <c r="M281" s="98"/>
      <c r="N281" s="96">
        <f>+IF(H281=0,"",'Ark1'!U381)</f>
        <v>55.569686849098609</v>
      </c>
      <c r="O281" s="96"/>
      <c r="P281" s="96">
        <f>+IF(H281=0,"",'Ark1'!W381)</f>
        <v>73.738367577030758</v>
      </c>
      <c r="Q281" s="107"/>
      <c r="R281" s="96">
        <f>+IF(H281=0,"",'Ark1'!X381)</f>
        <v>0</v>
      </c>
      <c r="S281" s="107"/>
      <c r="T281" s="96">
        <f>+IF(H281=0,"",'Ark1'!Y381)</f>
        <v>0</v>
      </c>
      <c r="U281" s="8"/>
      <c r="V281" s="96"/>
      <c r="W281" s="8"/>
      <c r="X281" s="107">
        <f>+IF(H281=0,"",'Ark1'!AB381)</f>
        <v>2.7886206205757151</v>
      </c>
      <c r="Y281" s="96">
        <f>+IF(H281=0,"",'Ark1'!AC381)</f>
        <v>-6.2255298787562499</v>
      </c>
      <c r="Z281" s="95">
        <f>+IF(H281=0,"",'Ark1'!AD381)</f>
        <v>9.0874550781031864</v>
      </c>
      <c r="AA281" s="95"/>
      <c r="AB281" s="96">
        <f>+IF(H281=0,"",'Ark1'!V381)</f>
        <v>79.950787366229306</v>
      </c>
      <c r="AC281" s="107">
        <f>+IF(H281=0,"",'Ark1'!T381)</f>
        <v>13.135376114529702</v>
      </c>
      <c r="AD281" s="95">
        <f t="shared" si="30"/>
        <v>39.254225352112677</v>
      </c>
      <c r="AE281" s="309"/>
      <c r="AF281" s="28"/>
      <c r="AG281" s="21"/>
      <c r="AH281" s="21"/>
      <c r="AI281" s="21"/>
      <c r="AJ281" s="21"/>
      <c r="AK281" s="21"/>
      <c r="AL281" s="21"/>
      <c r="AM281" s="21"/>
      <c r="AN281" s="21"/>
      <c r="AO281" s="62"/>
      <c r="AP281" s="62"/>
      <c r="AQ281" s="62"/>
      <c r="AR281" s="63"/>
      <c r="AS281" s="62"/>
      <c r="AT281" s="63"/>
      <c r="AU281" s="75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127"/>
    </row>
    <row r="282" spans="1:59" ht="15.6">
      <c r="A282" s="28"/>
      <c r="B282" s="94">
        <f>+'Ark1'!D382</f>
        <v>5</v>
      </c>
      <c r="C282" s="94" t="s">
        <v>377</v>
      </c>
      <c r="D282" s="94">
        <f>+'Ark1'!C382</f>
        <v>2001</v>
      </c>
      <c r="E282" s="309">
        <f>+'Ark1'!Q382</f>
        <v>2733</v>
      </c>
      <c r="F282" s="95"/>
      <c r="G282" s="95"/>
      <c r="H282" s="309">
        <f>+'Ark1'!R382</f>
        <v>95190</v>
      </c>
      <c r="I282" s="309"/>
      <c r="J282" s="309">
        <f>+IF(H282=0,"",'Ark1'!S382)</f>
        <v>95106</v>
      </c>
      <c r="K282" s="107">
        <f>+IF(H282=0,"",'Ark1'!AE382)</f>
        <v>7.8265559054946525</v>
      </c>
      <c r="L282" s="107" t="str">
        <f>+IF(I282=0,"",'Ark1'!AF382)</f>
        <v/>
      </c>
      <c r="M282" s="98"/>
      <c r="N282" s="96">
        <f>+IF(H282=0,"",'Ark1'!U382)</f>
        <v>55.477362101234419</v>
      </c>
      <c r="O282" s="96"/>
      <c r="P282" s="96">
        <f>+IF(H282=0,"",'Ark1'!W382)</f>
        <v>74.393417624544981</v>
      </c>
      <c r="Q282" s="107"/>
      <c r="R282" s="96">
        <f>+IF(H282=0,"",'Ark1'!X382)</f>
        <v>0</v>
      </c>
      <c r="S282" s="107"/>
      <c r="T282" s="96">
        <f>+IF(H282=0,"",'Ark1'!Y382)</f>
        <v>0</v>
      </c>
      <c r="U282" s="8"/>
      <c r="V282" s="96"/>
      <c r="W282" s="8"/>
      <c r="X282" s="107">
        <f>+IF(H282=0,"",'Ark1'!AB382)</f>
        <v>2.8179985475467526</v>
      </c>
      <c r="Y282" s="96">
        <f>+IF(H282=0,"",'Ark1'!AC382)</f>
        <v>-5.5748930457589827</v>
      </c>
      <c r="Z282" s="95">
        <f>+IF(H282=0,"",'Ark1'!AD382)</f>
        <v>7.7594127203014143</v>
      </c>
      <c r="AA282" s="95"/>
      <c r="AB282" s="96">
        <f>+IF(H282=0,"",'Ark1'!V382)</f>
        <v>80.665083170357676</v>
      </c>
      <c r="AC282" s="107">
        <f>+IF(H282=0,"",'Ark1'!T382)</f>
        <v>13.080701754385965</v>
      </c>
      <c r="AD282" s="95">
        <f t="shared" si="30"/>
        <v>34.829857299670692</v>
      </c>
      <c r="AE282" s="309"/>
      <c r="AF282" s="28"/>
      <c r="AG282" s="21"/>
      <c r="AH282" s="21"/>
      <c r="AI282" s="21"/>
      <c r="AJ282" s="21"/>
      <c r="AK282" s="21"/>
      <c r="AL282" s="21"/>
      <c r="AM282" s="21"/>
      <c r="AN282" s="21"/>
      <c r="AO282" s="62"/>
      <c r="AP282" s="62"/>
      <c r="AQ282" s="62"/>
      <c r="AR282" s="63"/>
      <c r="AS282" s="62"/>
      <c r="AT282" s="63"/>
      <c r="AU282" s="75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127"/>
    </row>
    <row r="283" spans="1:59" ht="15.6">
      <c r="A283" s="28"/>
      <c r="B283" s="94">
        <f>+'Ark1'!D383</f>
        <v>6</v>
      </c>
      <c r="C283" s="94" t="s">
        <v>494</v>
      </c>
      <c r="D283" s="94">
        <f>+'Ark1'!C383</f>
        <v>2001</v>
      </c>
      <c r="E283" s="309">
        <f>+'Ark1'!Q383</f>
        <v>2554</v>
      </c>
      <c r="F283" s="95"/>
      <c r="G283" s="95"/>
      <c r="H283" s="309">
        <f>+'Ark1'!R383</f>
        <v>81063.5</v>
      </c>
      <c r="I283" s="309"/>
      <c r="J283" s="309">
        <f>+IF(H283=0,"",'Ark1'!S383)</f>
        <v>80990</v>
      </c>
      <c r="K283" s="107">
        <f>+IF(H283=0,"",'Ark1'!AE383)</f>
        <v>6.6847965425957527</v>
      </c>
      <c r="L283" s="107" t="str">
        <f>+IF(I283=0,"",'Ark1'!AF383)</f>
        <v/>
      </c>
      <c r="M283" s="98"/>
      <c r="N283" s="96">
        <f>+IF(H283=0,"",'Ark1'!U383)</f>
        <v>55.407717002099005</v>
      </c>
      <c r="O283" s="96"/>
      <c r="P283" s="96">
        <f>+IF(H283=0,"",'Ark1'!W383)</f>
        <v>74.615410032102943</v>
      </c>
      <c r="Q283" s="107"/>
      <c r="R283" s="96">
        <f>+IF(H283=0,"",'Ark1'!X383)</f>
        <v>0</v>
      </c>
      <c r="S283" s="107"/>
      <c r="T283" s="96">
        <f>+IF(H283=0,"",'Ark1'!Y383)</f>
        <v>0</v>
      </c>
      <c r="U283" s="8"/>
      <c r="V283" s="96"/>
      <c r="W283" s="8"/>
      <c r="X283" s="107">
        <f>+IF(H283=0,"",'Ark1'!AB383)</f>
        <v>2.8644690730437472</v>
      </c>
      <c r="Y283" s="96">
        <f>+IF(H283=0,"",'Ark1'!AC383)</f>
        <v>-3.8082516154962738</v>
      </c>
      <c r="Z283" s="95">
        <f>+IF(H283=0,"",'Ark1'!AD383)</f>
        <v>6.6078910920490994</v>
      </c>
      <c r="AA283" s="95"/>
      <c r="AB283" s="96">
        <f>+IF(H283=0,"",'Ark1'!V383)</f>
        <v>80.906032843561107</v>
      </c>
      <c r="AC283" s="107">
        <f>+IF(H283=0,"",'Ark1'!T383)</f>
        <v>13.038432833519401</v>
      </c>
      <c r="AD283" s="95">
        <f t="shared" si="30"/>
        <v>31.73981989036805</v>
      </c>
      <c r="AE283" s="309"/>
      <c r="AF283" s="28"/>
      <c r="AG283" s="21"/>
      <c r="AH283" s="21"/>
      <c r="AI283" s="21"/>
      <c r="AJ283" s="21"/>
      <c r="AK283" s="21"/>
      <c r="AL283" s="21"/>
      <c r="AM283" s="21"/>
      <c r="AN283" s="21"/>
      <c r="AO283" s="62"/>
      <c r="AP283" s="62"/>
      <c r="AQ283" s="62"/>
      <c r="AR283" s="63"/>
      <c r="AS283" s="62"/>
      <c r="AT283" s="63"/>
      <c r="AU283" s="75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127"/>
    </row>
    <row r="284" spans="1:59" ht="15.6">
      <c r="A284" s="28"/>
      <c r="B284" s="94">
        <f>+'Ark1'!D384</f>
        <v>7</v>
      </c>
      <c r="C284" s="94" t="s">
        <v>495</v>
      </c>
      <c r="D284" s="94">
        <f>+'Ark1'!C384</f>
        <v>2001</v>
      </c>
      <c r="E284" s="309">
        <f>+'Ark1'!Q384</f>
        <v>2612</v>
      </c>
      <c r="F284" s="95"/>
      <c r="G284" s="95"/>
      <c r="H284" s="309">
        <f>+'Ark1'!R384</f>
        <v>90111</v>
      </c>
      <c r="I284" s="309"/>
      <c r="J284" s="309">
        <f>+IF(H284=0,"",'Ark1'!S384)</f>
        <v>90053</v>
      </c>
      <c r="K284" s="107">
        <f>+IF(H284=0,"",'Ark1'!AE384)</f>
        <v>7.3831783615193132</v>
      </c>
      <c r="L284" s="107" t="str">
        <f>+IF(I284=0,"",'Ark1'!AF384)</f>
        <v/>
      </c>
      <c r="M284" s="98"/>
      <c r="N284" s="96">
        <f>+IF(H284=0,"",'Ark1'!U384)</f>
        <v>55.344452711181184</v>
      </c>
      <c r="O284" s="96"/>
      <c r="P284" s="96">
        <f>+IF(H284=0,"",'Ark1'!W384)</f>
        <v>74.116842602689744</v>
      </c>
      <c r="Q284" s="107"/>
      <c r="R284" s="96">
        <f>+IF(H284=0,"",'Ark1'!X384)</f>
        <v>0</v>
      </c>
      <c r="S284" s="107"/>
      <c r="T284" s="96">
        <f>+IF(H284=0,"",'Ark1'!Y384)</f>
        <v>0</v>
      </c>
      <c r="U284" s="8"/>
      <c r="V284" s="96"/>
      <c r="W284" s="8"/>
      <c r="X284" s="107">
        <f>+IF(H284=0,"",'Ark1'!AB384)</f>
        <v>2.8161066645367927</v>
      </c>
      <c r="Y284" s="96">
        <f>+IF(H284=0,"",'Ark1'!AC384)</f>
        <v>-5.1125469441407851</v>
      </c>
      <c r="Z284" s="95">
        <f>+IF(H284=0,"",'Ark1'!AD384)</f>
        <v>7.34539804222167</v>
      </c>
      <c r="AA284" s="95"/>
      <c r="AB284" s="96">
        <f>+IF(H284=0,"",'Ark1'!V384)</f>
        <v>80.346501504668382</v>
      </c>
      <c r="AC284" s="107">
        <f>+IF(H284=0,"",'Ark1'!T384)</f>
        <v>13.000898891367315</v>
      </c>
      <c r="AD284" s="95">
        <f t="shared" si="30"/>
        <v>34.498851454823892</v>
      </c>
      <c r="AE284" s="309"/>
      <c r="AF284" s="28"/>
      <c r="AI284" s="21"/>
      <c r="AN284" s="21"/>
      <c r="AO284" s="21"/>
      <c r="AP284" s="21"/>
      <c r="AQ284" s="21"/>
      <c r="AS284" s="21"/>
      <c r="AU284" s="76"/>
    </row>
    <row r="285" spans="1:59" ht="15.6">
      <c r="A285" s="28"/>
      <c r="B285" s="94">
        <f>+'Ark1'!D385</f>
        <v>8</v>
      </c>
      <c r="C285" s="94" t="s">
        <v>496</v>
      </c>
      <c r="D285" s="94">
        <f>+'Ark1'!C385</f>
        <v>2001</v>
      </c>
      <c r="E285" s="309">
        <f>+'Ark1'!Q385</f>
        <v>2649</v>
      </c>
      <c r="F285" s="95"/>
      <c r="G285" s="95"/>
      <c r="H285" s="309">
        <f>+'Ark1'!R385</f>
        <v>97195</v>
      </c>
      <c r="I285" s="309"/>
      <c r="J285" s="309">
        <f>+IF(H285=0,"",'Ark1'!S385)</f>
        <v>97146</v>
      </c>
      <c r="K285" s="107">
        <f>+IF(H285=0,"",'Ark1'!AE385)</f>
        <v>8.0119190330468442</v>
      </c>
      <c r="L285" s="107" t="str">
        <f>+IF(I285=0,"",'Ark1'!AF385)</f>
        <v/>
      </c>
      <c r="M285" s="98"/>
      <c r="N285" s="96">
        <f>+IF(H285=0,"",'Ark1'!U385)</f>
        <v>55.343637411730811</v>
      </c>
      <c r="O285" s="96"/>
      <c r="P285" s="96">
        <f>+IF(H285=0,"",'Ark1'!W385)</f>
        <v>74.556131173698219</v>
      </c>
      <c r="Q285" s="107"/>
      <c r="R285" s="96">
        <f>+IF(H285=0,"",'Ark1'!X385)</f>
        <v>0</v>
      </c>
      <c r="S285" s="107"/>
      <c r="T285" s="96">
        <f>+IF(H285=0,"",'Ark1'!Y385)</f>
        <v>0</v>
      </c>
      <c r="U285" s="8"/>
      <c r="V285" s="96"/>
      <c r="W285" s="8"/>
      <c r="X285" s="107">
        <f>+IF(H285=0,"",'Ark1'!AB385)</f>
        <v>2.757569041820036</v>
      </c>
      <c r="Y285" s="96">
        <f>+IF(H285=0,"",'Ark1'!AC385)</f>
        <v>-7.0719714996971508</v>
      </c>
      <c r="Z285" s="95">
        <f>+IF(H285=0,"",'Ark1'!AD385)</f>
        <v>7.9228502925695556</v>
      </c>
      <c r="AA285" s="95"/>
      <c r="AB285" s="96">
        <f>+IF(H285=0,"",'Ark1'!V385)</f>
        <v>80.811800794680863</v>
      </c>
      <c r="AC285" s="107">
        <f>+IF(H285=0,"",'Ark1'!T385)</f>
        <v>13.001337517362002</v>
      </c>
      <c r="AD285" s="95">
        <f t="shared" si="30"/>
        <v>36.691204228010569</v>
      </c>
      <c r="AE285" s="309"/>
      <c r="AF285" s="28"/>
      <c r="AN285" s="21"/>
      <c r="AO285" s="21"/>
      <c r="AP285" s="21"/>
      <c r="AQ285" s="21"/>
      <c r="AS285" s="21"/>
      <c r="AU285" s="76"/>
    </row>
    <row r="286" spans="1:59" ht="15.6">
      <c r="A286" s="28"/>
      <c r="B286" s="94">
        <f>+'Ark1'!D386</f>
        <v>9</v>
      </c>
      <c r="C286" s="94" t="s">
        <v>497</v>
      </c>
      <c r="D286" s="94">
        <f>+'Ark1'!C386</f>
        <v>2001</v>
      </c>
      <c r="E286" s="309">
        <f>+'Ark1'!Q386</f>
        <v>2901</v>
      </c>
      <c r="F286" s="95"/>
      <c r="G286" s="95"/>
      <c r="H286" s="309">
        <f>+'Ark1'!R386</f>
        <v>119427</v>
      </c>
      <c r="I286" s="309"/>
      <c r="J286" s="309">
        <f>+IF(H286=0,"",'Ark1'!S386)</f>
        <v>119324</v>
      </c>
      <c r="K286" s="107">
        <f>+IF(H286=0,"",'Ark1'!AE386)</f>
        <v>9.8679399823081191</v>
      </c>
      <c r="L286" s="107" t="str">
        <f>+IF(I286=0,"",'Ark1'!AF386)</f>
        <v/>
      </c>
      <c r="M286" s="98"/>
      <c r="N286" s="96">
        <f>+IF(H286=0,"",'Ark1'!U386)</f>
        <v>55.408241426703761</v>
      </c>
      <c r="O286" s="96"/>
      <c r="P286" s="96">
        <f>+IF(H286=0,"",'Ark1'!W386)</f>
        <v>74.760195974824285</v>
      </c>
      <c r="Q286" s="107"/>
      <c r="R286" s="96">
        <f>+IF(H286=0,"",'Ark1'!X386)</f>
        <v>0</v>
      </c>
      <c r="S286" s="107"/>
      <c r="T286" s="96">
        <f>+IF(H286=0,"",'Ark1'!Y386)</f>
        <v>0</v>
      </c>
      <c r="U286" s="8"/>
      <c r="V286" s="96"/>
      <c r="W286" s="8"/>
      <c r="X286" s="107">
        <f>+IF(H286=0,"",'Ark1'!AB386)</f>
        <v>2.7589140094469258</v>
      </c>
      <c r="Y286" s="96">
        <f>+IF(H286=0,"",'Ark1'!AC386)</f>
        <v>-7.9990413356923584</v>
      </c>
      <c r="Z286" s="95">
        <f>+IF(H286=0,"",'Ark1'!AD386)</f>
        <v>9.7350917422779393</v>
      </c>
      <c r="AA286" s="95"/>
      <c r="AB286" s="96">
        <f>+IF(H286=0,"",'Ark1'!V386)</f>
        <v>81.055285608930191</v>
      </c>
      <c r="AC286" s="107">
        <f>+IF(H286=0,"",'Ark1'!T386)</f>
        <v>13.039312718229549</v>
      </c>
      <c r="AD286" s="95">
        <f t="shared" ref="AD286:AD322" si="31">+IF(H286=0,"",H286/E286)</f>
        <v>41.167528438469496</v>
      </c>
      <c r="AE286" s="309"/>
      <c r="AF286" s="28"/>
      <c r="AN286" s="21"/>
      <c r="AO286" s="21"/>
      <c r="AP286" s="21"/>
      <c r="AQ286" s="21"/>
      <c r="AS286" s="21"/>
      <c r="AU286" s="76"/>
    </row>
    <row r="287" spans="1:59" ht="15.6">
      <c r="A287" s="28"/>
      <c r="B287" s="94">
        <f>+'Ark1'!D387</f>
        <v>10</v>
      </c>
      <c r="C287" s="94" t="s">
        <v>498</v>
      </c>
      <c r="D287" s="94">
        <f>+'Ark1'!C387</f>
        <v>2001</v>
      </c>
      <c r="E287" s="309">
        <f>+'Ark1'!Q387</f>
        <v>2995</v>
      </c>
      <c r="F287" s="95"/>
      <c r="G287" s="95"/>
      <c r="H287" s="309">
        <f>+'Ark1'!R387</f>
        <v>122070</v>
      </c>
      <c r="I287" s="309"/>
      <c r="J287" s="309">
        <f>+IF(H287=0,"",'Ark1'!S387)</f>
        <v>122024</v>
      </c>
      <c r="K287" s="107">
        <f>+IF(H287=0,"",'Ark1'!AE387)</f>
        <v>10.177242177931539</v>
      </c>
      <c r="L287" s="107" t="str">
        <f>+IF(I287=0,"",'Ark1'!AF387)</f>
        <v/>
      </c>
      <c r="M287" s="98"/>
      <c r="N287" s="96">
        <f>+IF(H287=0,"",'Ark1'!U387)</f>
        <v>55.466908149216557</v>
      </c>
      <c r="O287" s="96"/>
      <c r="P287" s="96">
        <f>+IF(H287=0,"",'Ark1'!W387)</f>
        <v>75.397437692584347</v>
      </c>
      <c r="Q287" s="107"/>
      <c r="R287" s="96">
        <f>+IF(H287=0,"",'Ark1'!X387)</f>
        <v>0</v>
      </c>
      <c r="S287" s="107"/>
      <c r="T287" s="96">
        <f>+IF(H287=0,"",'Ark1'!Y387)</f>
        <v>0</v>
      </c>
      <c r="U287" s="8"/>
      <c r="V287" s="96"/>
      <c r="W287" s="8"/>
      <c r="X287" s="107">
        <f>+IF(H287=0,"",'Ark1'!AB387)</f>
        <v>2.832666297617132</v>
      </c>
      <c r="Y287" s="96">
        <f>+IF(H287=0,"",'Ark1'!AC387)</f>
        <v>-6.2421926871582576</v>
      </c>
      <c r="Z287" s="95">
        <f>+IF(H287=0,"",'Ark1'!AD387)</f>
        <v>9.9505358836767943</v>
      </c>
      <c r="AA287" s="95"/>
      <c r="AB287" s="96">
        <f>+IF(H287=0,"",'Ark1'!V387)</f>
        <v>81.715242083524771</v>
      </c>
      <c r="AC287" s="107">
        <f>+IF(H287=0,"",'Ark1'!T387)</f>
        <v>13.080830670926517</v>
      </c>
      <c r="AD287" s="95">
        <f t="shared" si="31"/>
        <v>40.757929883138566</v>
      </c>
      <c r="AE287" s="309"/>
      <c r="AF287" s="28"/>
      <c r="AN287" s="21"/>
      <c r="AO287" s="21"/>
      <c r="AP287" s="21"/>
      <c r="AQ287" s="21"/>
      <c r="AS287" s="21"/>
      <c r="AU287" s="76"/>
    </row>
    <row r="288" spans="1:59" ht="15.6">
      <c r="A288" s="28"/>
      <c r="B288" s="94">
        <f>+'Ark1'!D388</f>
        <v>11</v>
      </c>
      <c r="C288" s="94" t="s">
        <v>499</v>
      </c>
      <c r="D288" s="94">
        <f>+'Ark1'!C388</f>
        <v>2001</v>
      </c>
      <c r="E288" s="309">
        <f>+'Ark1'!Q388</f>
        <v>2635</v>
      </c>
      <c r="F288" s="95"/>
      <c r="G288" s="95"/>
      <c r="H288" s="309">
        <f>+'Ark1'!R388</f>
        <v>82052.600000000006</v>
      </c>
      <c r="I288" s="309"/>
      <c r="J288" s="309">
        <f>+IF(H288=0,"",'Ark1'!S388)</f>
        <v>81805</v>
      </c>
      <c r="K288" s="107">
        <f>+IF(H288=0,"",'Ark1'!AE388)</f>
        <v>6.8180084228499753</v>
      </c>
      <c r="L288" s="107" t="str">
        <f>+IF(I288=0,"",'Ark1'!AF388)</f>
        <v/>
      </c>
      <c r="M288" s="98"/>
      <c r="N288" s="96">
        <f>+IF(H288=0,"",'Ark1'!U388)</f>
        <v>55.423177067416411</v>
      </c>
      <c r="O288" s="96"/>
      <c r="P288" s="96">
        <f>+IF(H288=0,"",'Ark1'!W388)</f>
        <v>75.344129510420785</v>
      </c>
      <c r="Q288" s="107"/>
      <c r="R288" s="96">
        <f>+IF(H288=0,"",'Ark1'!X388)</f>
        <v>0</v>
      </c>
      <c r="S288" s="107"/>
      <c r="T288" s="96">
        <f>+IF(H288=0,"",'Ark1'!Y388)</f>
        <v>0</v>
      </c>
      <c r="U288" s="8"/>
      <c r="V288" s="96"/>
      <c r="W288" s="8"/>
      <c r="X288" s="107">
        <f>+IF(H288=0,"",'Ark1'!AB388)</f>
        <v>2.8196236567884476</v>
      </c>
      <c r="Y288" s="96">
        <f>+IF(H288=0,"",'Ark1'!AC388)</f>
        <v>-7.2269257818400492</v>
      </c>
      <c r="Z288" s="95">
        <f>+IF(H288=0,"",'Ark1'!AD388)</f>
        <v>6.6885175772014316</v>
      </c>
      <c r="AA288" s="95"/>
      <c r="AB288" s="96">
        <f>+IF(H288=0,"",'Ark1'!V388)</f>
        <v>81.703063382434564</v>
      </c>
      <c r="AC288" s="107">
        <f>+IF(H288=0,"",'Ark1'!T388)</f>
        <v>13.01660154583767</v>
      </c>
      <c r="AD288" s="95">
        <f t="shared" si="31"/>
        <v>31.139506641366225</v>
      </c>
      <c r="AE288" s="309"/>
      <c r="AF288" s="28"/>
      <c r="AG288" s="14"/>
      <c r="AH288" s="14"/>
      <c r="AJ288" s="14"/>
      <c r="AK288" s="14"/>
      <c r="AL288" s="14"/>
      <c r="AM288" s="14"/>
      <c r="AN288" s="21"/>
      <c r="AO288" s="21"/>
      <c r="AP288" s="21"/>
      <c r="AQ288" s="21"/>
      <c r="AS288" s="21"/>
      <c r="AU288" s="76"/>
    </row>
    <row r="289" spans="1:47" ht="15.6">
      <c r="A289" s="28"/>
      <c r="B289" s="94">
        <f>+'Ark1'!D389</f>
        <v>12</v>
      </c>
      <c r="C289" s="94" t="s">
        <v>500</v>
      </c>
      <c r="D289" s="94">
        <f>+'Ark1'!C389</f>
        <v>2001</v>
      </c>
      <c r="E289" s="309">
        <f>+'Ark1'!Q389</f>
        <v>2936</v>
      </c>
      <c r="F289" s="95"/>
      <c r="G289" s="95"/>
      <c r="H289" s="309">
        <f>+'Ark1'!R389</f>
        <v>137253</v>
      </c>
      <c r="I289" s="309"/>
      <c r="J289" s="309">
        <f>+IF(H289=0,"",'Ark1'!S389)</f>
        <v>137171</v>
      </c>
      <c r="K289" s="107">
        <f>+IF(H289=0,"",'Ark1'!AE389)</f>
        <v>10.920516067753757</v>
      </c>
      <c r="L289" s="107" t="str">
        <f>+IF(I289=0,"",'Ark1'!AF389)</f>
        <v/>
      </c>
      <c r="M289" s="98"/>
      <c r="N289" s="96">
        <f>+IF(H289=0,"",'Ark1'!U389)</f>
        <v>55.495826377295501</v>
      </c>
      <c r="O289" s="96"/>
      <c r="P289" s="96">
        <f>+IF(H289=0,"",'Ark1'!W389)</f>
        <v>71.970180623455477</v>
      </c>
      <c r="Q289" s="107"/>
      <c r="R289" s="96">
        <f>+IF(H289=0,"",'Ark1'!X389)</f>
        <v>0</v>
      </c>
      <c r="S289" s="107"/>
      <c r="T289" s="96">
        <f>+IF(H289=0,"",'Ark1'!Y389)</f>
        <v>0</v>
      </c>
      <c r="U289" s="8"/>
      <c r="V289" s="96"/>
      <c r="W289" s="8"/>
      <c r="X289" s="107">
        <f>+IF(H289=0,"",'Ark1'!AB389)</f>
        <v>2.7653021394804043</v>
      </c>
      <c r="Y289" s="96">
        <f>+IF(H289=0,"",'Ark1'!AC389)</f>
        <v>-4.8507345062093199</v>
      </c>
      <c r="Z289" s="95">
        <f>+IF(H289=0,"",'Ark1'!AD389)</f>
        <v>11.188178107989602</v>
      </c>
      <c r="AA289" s="95"/>
      <c r="AB289" s="96">
        <f>+IF(H289=0,"",'Ark1'!V389)</f>
        <v>78.017816448082797</v>
      </c>
      <c r="AC289" s="107">
        <f>+IF(H289=0,"",'Ark1'!T389)</f>
        <v>13.099385805774736</v>
      </c>
      <c r="AD289" s="95">
        <f t="shared" si="31"/>
        <v>46.748297002724797</v>
      </c>
      <c r="AE289" s="309"/>
      <c r="AF289" s="28"/>
      <c r="AG289" s="14"/>
      <c r="AH289" s="14"/>
      <c r="AI289" s="14"/>
      <c r="AJ289" s="14"/>
      <c r="AK289" s="14"/>
      <c r="AL289" s="14"/>
      <c r="AM289" s="14"/>
      <c r="AN289" s="21"/>
      <c r="AO289" s="21"/>
      <c r="AP289" s="21"/>
      <c r="AQ289" s="21"/>
      <c r="AS289" s="21"/>
      <c r="AU289" s="76"/>
    </row>
    <row r="290" spans="1:47" ht="15.6">
      <c r="A290" s="28"/>
      <c r="B290" s="94">
        <f>+'Ark1'!D390</f>
        <v>1</v>
      </c>
      <c r="C290" s="94" t="s">
        <v>490</v>
      </c>
      <c r="D290" s="94">
        <f>+'Ark1'!C390</f>
        <v>2000</v>
      </c>
      <c r="E290" s="309">
        <f>+'Ark1'!Q390</f>
        <v>3385</v>
      </c>
      <c r="F290" s="95"/>
      <c r="G290" s="95"/>
      <c r="H290" s="309">
        <f>+'Ark1'!R390</f>
        <v>108846</v>
      </c>
      <c r="I290" s="309"/>
      <c r="J290" s="309">
        <f>+IF(H290=0,"",'Ark1'!S390)</f>
        <v>108703</v>
      </c>
      <c r="K290" s="107">
        <f>+IF(H290=0,"",'Ark1'!AE390)</f>
        <v>8.6217450501963988</v>
      </c>
      <c r="L290" s="107" t="str">
        <f>+IF(I290=0,"",'Ark1'!AF390)</f>
        <v/>
      </c>
      <c r="M290" s="98"/>
      <c r="N290" s="96">
        <f>+IF(H290=0,"",'Ark1'!U390)</f>
        <v>54.702243728323971</v>
      </c>
      <c r="O290" s="96"/>
      <c r="P290" s="96">
        <f>+IF(H290=0,"",'Ark1'!W390)</f>
        <v>67.199961622034479</v>
      </c>
      <c r="Q290" s="107"/>
      <c r="R290" s="96">
        <f>+IF(H290=0,"",'Ark1'!X390)</f>
        <v>0</v>
      </c>
      <c r="S290" s="107"/>
      <c r="T290" s="96">
        <f>+IF(H290=0,"",'Ark1'!Y390)</f>
        <v>0</v>
      </c>
      <c r="U290" s="8"/>
      <c r="V290" s="96"/>
      <c r="W290" s="8"/>
      <c r="X290" s="107">
        <f>+IF(H290=0,"",'Ark1'!AB390)</f>
        <v>2.7641708163676375</v>
      </c>
      <c r="Y290" s="96">
        <f>+IF(H290=0,"",'Ark1'!AC390)</f>
        <v>-3.1197767206796576</v>
      </c>
      <c r="Z290" s="95">
        <f>+IF(H290=0,"",'Ark1'!AD390)</f>
        <v>8.7515286591940296</v>
      </c>
      <c r="AA290" s="95"/>
      <c r="AB290" s="96">
        <f>+IF(H290=0,"",'Ark1'!V390)</f>
        <v>72.899011066852097</v>
      </c>
      <c r="AC290" s="107">
        <f>+IF(H290=0,"",'Ark1'!T390)</f>
        <v>12.631019973173103</v>
      </c>
      <c r="AD290" s="95">
        <f t="shared" si="31"/>
        <v>32.155391432791731</v>
      </c>
      <c r="AE290" s="309"/>
      <c r="AF290" s="28"/>
      <c r="AG290" s="14"/>
      <c r="AH290" s="14"/>
      <c r="AI290" s="14"/>
      <c r="AJ290" s="14"/>
      <c r="AK290" s="14"/>
      <c r="AL290" s="14"/>
      <c r="AM290" s="14"/>
      <c r="AN290" s="21"/>
      <c r="AO290" s="21"/>
      <c r="AP290" s="21"/>
      <c r="AQ290" s="21"/>
      <c r="AS290" s="21"/>
      <c r="AU290" s="76"/>
    </row>
    <row r="291" spans="1:47" ht="15.6">
      <c r="A291" s="28"/>
      <c r="B291" s="94">
        <f>+'Ark1'!D391</f>
        <v>2</v>
      </c>
      <c r="C291" s="94" t="s">
        <v>491</v>
      </c>
      <c r="D291" s="94">
        <f>+'Ark1'!C391</f>
        <v>2000</v>
      </c>
      <c r="E291" s="309">
        <f>+'Ark1'!Q391</f>
        <v>3423</v>
      </c>
      <c r="F291" s="95"/>
      <c r="G291" s="95"/>
      <c r="H291" s="309">
        <f>+'Ark1'!R391</f>
        <v>110995.25</v>
      </c>
      <c r="I291" s="309"/>
      <c r="J291" s="309">
        <f>+IF(H291=0,"",'Ark1'!S391)</f>
        <v>110827.25</v>
      </c>
      <c r="K291" s="107">
        <f>+IF(H291=0,"",'Ark1'!AE391)</f>
        <v>8.7505290317889575</v>
      </c>
      <c r="L291" s="107" t="str">
        <f>+IF(I291=0,"",'Ark1'!AF391)</f>
        <v/>
      </c>
      <c r="M291" s="98"/>
      <c r="N291" s="96">
        <f>+IF(H291=0,"",'Ark1'!U391)</f>
        <v>54.826525064909561</v>
      </c>
      <c r="O291" s="96"/>
      <c r="P291" s="96">
        <f>+IF(H291=0,"",'Ark1'!W391)</f>
        <v>66.896459233627041</v>
      </c>
      <c r="Q291" s="107"/>
      <c r="R291" s="96">
        <f>+IF(H291=0,"",'Ark1'!X391)</f>
        <v>0</v>
      </c>
      <c r="S291" s="107"/>
      <c r="T291" s="96">
        <f>+IF(H291=0,"",'Ark1'!Y391)</f>
        <v>0</v>
      </c>
      <c r="U291" s="8"/>
      <c r="V291" s="96"/>
      <c r="W291" s="8"/>
      <c r="X291" s="107">
        <f>+IF(H291=0,"",'Ark1'!AB391)</f>
        <v>2.7968187878239918</v>
      </c>
      <c r="Y291" s="96">
        <f>+IF(H291=0,"",'Ark1'!AC391)</f>
        <v>-3.554907933638388</v>
      </c>
      <c r="Z291" s="95">
        <f>+IF(H291=0,"",'Ark1'!AD391)</f>
        <v>8.9243344855061792</v>
      </c>
      <c r="AA291" s="95"/>
      <c r="AB291" s="96">
        <f>+IF(H291=0,"",'Ark1'!V391)</f>
        <v>72.586335941747251</v>
      </c>
      <c r="AC291" s="107">
        <f>+IF(H291=0,"",'Ark1'!T391)</f>
        <v>12.69474144163827</v>
      </c>
      <c r="AD291" s="95">
        <f t="shared" si="31"/>
        <v>32.426307332749047</v>
      </c>
      <c r="AE291" s="309"/>
      <c r="AF291" s="28"/>
      <c r="AG291" s="14"/>
      <c r="AH291" s="14"/>
      <c r="AI291" s="14"/>
      <c r="AJ291" s="14"/>
      <c r="AK291" s="14"/>
      <c r="AL291" s="14"/>
      <c r="AM291" s="14"/>
      <c r="AN291" s="21"/>
      <c r="AO291" s="21"/>
      <c r="AP291" s="21"/>
      <c r="AQ291" s="21"/>
      <c r="AS291" s="21"/>
      <c r="AU291" s="76"/>
    </row>
    <row r="292" spans="1:47" ht="15.6">
      <c r="A292" s="28"/>
      <c r="B292" s="94">
        <f>+'Ark1'!D392</f>
        <v>3</v>
      </c>
      <c r="C292" s="94" t="s">
        <v>492</v>
      </c>
      <c r="D292" s="94">
        <f>+'Ark1'!C392</f>
        <v>2000</v>
      </c>
      <c r="E292" s="309">
        <f>+'Ark1'!Q392</f>
        <v>3494</v>
      </c>
      <c r="F292" s="95"/>
      <c r="G292" s="95"/>
      <c r="H292" s="309">
        <f>+'Ark1'!R392</f>
        <v>114227</v>
      </c>
      <c r="I292" s="309"/>
      <c r="J292" s="309">
        <f>+IF(H292=0,"",'Ark1'!S392)</f>
        <v>114089</v>
      </c>
      <c r="K292" s="107">
        <f>+IF(H292=0,"",'Ark1'!AE392)</f>
        <v>8.9982625691578111</v>
      </c>
      <c r="L292" s="107" t="str">
        <f>+IF(I292=0,"",'Ark1'!AF392)</f>
        <v/>
      </c>
      <c r="M292" s="98"/>
      <c r="N292" s="96">
        <f>+IF(H292=0,"",'Ark1'!U392)</f>
        <v>55.027881741447459</v>
      </c>
      <c r="O292" s="96"/>
      <c r="P292" s="96">
        <f>+IF(H292=0,"",'Ark1'!W392)</f>
        <v>66.823661248675009</v>
      </c>
      <c r="Q292" s="107"/>
      <c r="R292" s="96">
        <f>+IF(H292=0,"",'Ark1'!X392)</f>
        <v>0</v>
      </c>
      <c r="S292" s="107"/>
      <c r="T292" s="96">
        <f>+IF(H292=0,"",'Ark1'!Y392)</f>
        <v>0</v>
      </c>
      <c r="U292" s="8"/>
      <c r="V292" s="96"/>
      <c r="W292" s="8"/>
      <c r="X292" s="107">
        <f>+IF(H292=0,"",'Ark1'!AB392)</f>
        <v>2.7839790880682673</v>
      </c>
      <c r="Y292" s="96">
        <f>+IF(H292=0,"",'Ark1'!AC392)</f>
        <v>-1.8278074200221313</v>
      </c>
      <c r="Z292" s="95">
        <f>+IF(H292=0,"",'Ark1'!AD392)</f>
        <v>9.1841763974216413</v>
      </c>
      <c r="AA292" s="95"/>
      <c r="AB292" s="96">
        <f>+IF(H292=0,"",'Ark1'!V392)</f>
        <v>72.485050267773502</v>
      </c>
      <c r="AC292" s="107">
        <f>+IF(H292=0,"",'Ark1'!T392)</f>
        <v>12.81990247489648</v>
      </c>
      <c r="AD292" s="95">
        <f t="shared" si="31"/>
        <v>32.692329708070979</v>
      </c>
      <c r="AE292" s="309"/>
      <c r="AF292" s="28"/>
      <c r="AG292" s="14"/>
      <c r="AH292" s="14"/>
      <c r="AI292" s="14"/>
      <c r="AJ292" s="14"/>
      <c r="AK292" s="14"/>
      <c r="AL292" s="14"/>
      <c r="AM292" s="14"/>
      <c r="AN292" s="21"/>
      <c r="AO292" s="21"/>
      <c r="AP292" s="21"/>
      <c r="AQ292" s="21"/>
      <c r="AS292" s="21"/>
      <c r="AU292" s="76"/>
    </row>
    <row r="293" spans="1:47" ht="15.6">
      <c r="A293" s="28"/>
      <c r="B293" s="94">
        <f>+'Ark1'!D393</f>
        <v>4</v>
      </c>
      <c r="C293" s="94" t="s">
        <v>493</v>
      </c>
      <c r="D293" s="94">
        <f>+'Ark1'!C393</f>
        <v>2000</v>
      </c>
      <c r="E293" s="309">
        <f>+'Ark1'!Q393</f>
        <v>3127</v>
      </c>
      <c r="F293" s="95"/>
      <c r="G293" s="95"/>
      <c r="H293" s="309">
        <f>+'Ark1'!R393</f>
        <v>93778.5</v>
      </c>
      <c r="I293" s="309"/>
      <c r="J293" s="309">
        <f>+IF(H293=0,"",'Ark1'!S393)</f>
        <v>93537.5</v>
      </c>
      <c r="K293" s="107">
        <f>+IF(H293=0,"",'Ark1'!AE393)</f>
        <v>7.3471586247925185</v>
      </c>
      <c r="L293" s="107" t="str">
        <f>+IF(I293=0,"",'Ark1'!AF393)</f>
        <v/>
      </c>
      <c r="M293" s="98"/>
      <c r="N293" s="96">
        <f>+IF(H293=0,"",'Ark1'!U393)</f>
        <v>55.090450354136031</v>
      </c>
      <c r="O293" s="96"/>
      <c r="P293" s="96">
        <f>+IF(H293=0,"",'Ark1'!W393)</f>
        <v>66.550149700388118</v>
      </c>
      <c r="Q293" s="107"/>
      <c r="R293" s="96">
        <f>+IF(H293=0,"",'Ark1'!X393)</f>
        <v>0</v>
      </c>
      <c r="S293" s="107"/>
      <c r="T293" s="96">
        <f>+IF(H293=0,"",'Ark1'!Y393)</f>
        <v>0</v>
      </c>
      <c r="U293" s="8"/>
      <c r="V293" s="96"/>
      <c r="W293" s="8"/>
      <c r="X293" s="107">
        <f>+IF(H293=0,"",'Ark1'!AB393)</f>
        <v>2.6265480110602621</v>
      </c>
      <c r="Y293" s="96">
        <f>+IF(H293=0,"",'Ark1'!AC393)</f>
        <v>-5.222123682903101</v>
      </c>
      <c r="Z293" s="95">
        <f>+IF(H293=0,"",'Ark1'!AD393)</f>
        <v>7.5400587101613921</v>
      </c>
      <c r="AA293" s="95"/>
      <c r="AB293" s="96">
        <f>+IF(H293=0,"",'Ark1'!V393)</f>
        <v>72.266094347186893</v>
      </c>
      <c r="AC293" s="107">
        <f>+IF(H293=0,"",'Ark1'!T393)</f>
        <v>12.846228079997015</v>
      </c>
      <c r="AD293" s="95">
        <f t="shared" si="31"/>
        <v>29.989926447073874</v>
      </c>
      <c r="AE293" s="309"/>
      <c r="AF293" s="28"/>
      <c r="AG293" s="14"/>
      <c r="AH293" s="14"/>
      <c r="AI293" s="14"/>
      <c r="AJ293" s="14"/>
      <c r="AK293" s="14"/>
      <c r="AL293" s="14"/>
      <c r="AM293" s="14"/>
      <c r="AN293" s="21"/>
      <c r="AO293" s="21"/>
      <c r="AP293" s="21"/>
      <c r="AQ293" s="21"/>
      <c r="AS293" s="21"/>
      <c r="AU293" s="76"/>
    </row>
    <row r="294" spans="1:47" ht="15.6">
      <c r="A294" s="28"/>
      <c r="B294" s="94">
        <f>+'Ark1'!D394</f>
        <v>5</v>
      </c>
      <c r="C294" s="94" t="s">
        <v>377</v>
      </c>
      <c r="D294" s="94">
        <f>+'Ark1'!C394</f>
        <v>2000</v>
      </c>
      <c r="E294" s="309">
        <f>+'Ark1'!Q394</f>
        <v>3215</v>
      </c>
      <c r="F294" s="95"/>
      <c r="G294" s="95"/>
      <c r="H294" s="309">
        <f>+'Ark1'!R394</f>
        <v>117544.75</v>
      </c>
      <c r="I294" s="309"/>
      <c r="J294" s="309">
        <f>+IF(H294=0,"",'Ark1'!S394)</f>
        <v>117238.75</v>
      </c>
      <c r="K294" s="107">
        <f>+IF(H294=0,"",'Ark1'!AE394)</f>
        <v>9.197047412844972</v>
      </c>
      <c r="L294" s="107" t="str">
        <f>+IF(I294=0,"",'Ark1'!AF394)</f>
        <v/>
      </c>
      <c r="M294" s="98"/>
      <c r="N294" s="96">
        <f>+IF(H294=0,"",'Ark1'!U394)</f>
        <v>54.962083782025992</v>
      </c>
      <c r="O294" s="96"/>
      <c r="P294" s="96">
        <f>+IF(H294=0,"",'Ark1'!W394)</f>
        <v>66.464941165783998</v>
      </c>
      <c r="Q294" s="107"/>
      <c r="R294" s="96">
        <f>+IF(H294=0,"",'Ark1'!X394)</f>
        <v>0</v>
      </c>
      <c r="S294" s="107"/>
      <c r="T294" s="96">
        <f>+IF(H294=0,"",'Ark1'!Y394)</f>
        <v>0</v>
      </c>
      <c r="U294" s="8"/>
      <c r="V294" s="96"/>
      <c r="W294" s="8"/>
      <c r="X294" s="107">
        <f>+IF(H294=0,"",'Ark1'!AB394)</f>
        <v>2.7059668385804634</v>
      </c>
      <c r="Y294" s="96">
        <f>+IF(H294=0,"",'Ark1'!AC394)</f>
        <v>-2.5562202465506938</v>
      </c>
      <c r="Z294" s="95">
        <f>+IF(H294=0,"",'Ark1'!AD394)</f>
        <v>9.4509329544751015</v>
      </c>
      <c r="AA294" s="95"/>
      <c r="AB294" s="96">
        <f>+IF(H294=0,"",'Ark1'!V394)</f>
        <v>72.1526969538656</v>
      </c>
      <c r="AC294" s="107">
        <f>+IF(H294=0,"",'Ark1'!T394)</f>
        <v>12.77339055976554</v>
      </c>
      <c r="AD294" s="95">
        <f t="shared" si="31"/>
        <v>36.561353032659412</v>
      </c>
      <c r="AE294" s="309"/>
      <c r="AF294" s="28"/>
      <c r="AG294" s="14"/>
      <c r="AH294" s="14"/>
      <c r="AI294" s="14"/>
      <c r="AJ294" s="14"/>
      <c r="AK294" s="14"/>
      <c r="AL294" s="14"/>
      <c r="AM294" s="14"/>
      <c r="AN294" s="21"/>
      <c r="AO294" s="21"/>
      <c r="AP294" s="21"/>
      <c r="AQ294" s="21"/>
      <c r="AS294" s="21"/>
      <c r="AU294" s="76"/>
    </row>
    <row r="295" spans="1:47" ht="15.6">
      <c r="A295" s="28"/>
      <c r="B295" s="94">
        <f>+'Ark1'!D395</f>
        <v>6</v>
      </c>
      <c r="C295" s="94" t="s">
        <v>494</v>
      </c>
      <c r="D295" s="94">
        <f>+'Ark1'!C395</f>
        <v>2000</v>
      </c>
      <c r="E295" s="309">
        <f>+'Ark1'!Q395</f>
        <v>2976</v>
      </c>
      <c r="F295" s="95"/>
      <c r="G295" s="95"/>
      <c r="H295" s="309">
        <f>+'Ark1'!R395</f>
        <v>97402.5</v>
      </c>
      <c r="I295" s="309"/>
      <c r="J295" s="309">
        <f>+IF(H295=0,"",'Ark1'!S395)</f>
        <v>97290.5</v>
      </c>
      <c r="K295" s="107">
        <f>+IF(H295=0,"",'Ark1'!AE395)</f>
        <v>7.668008047095122</v>
      </c>
      <c r="L295" s="107" t="str">
        <f>+IF(I295=0,"",'Ark1'!AF395)</f>
        <v/>
      </c>
      <c r="M295" s="98"/>
      <c r="N295" s="96">
        <f>+IF(H295=0,"",'Ark1'!U395)</f>
        <v>54.918455553214336</v>
      </c>
      <c r="O295" s="96"/>
      <c r="P295" s="96">
        <f>+IF(H295=0,"",'Ark1'!W395)</f>
        <v>66.777092109712797</v>
      </c>
      <c r="Q295" s="107"/>
      <c r="R295" s="96">
        <f>+IF(H295=0,"",'Ark1'!X395)</f>
        <v>0</v>
      </c>
      <c r="S295" s="107"/>
      <c r="T295" s="96">
        <f>+IF(H295=0,"",'Ark1'!Y395)</f>
        <v>0</v>
      </c>
      <c r="U295" s="8"/>
      <c r="V295" s="96"/>
      <c r="W295" s="8"/>
      <c r="X295" s="107">
        <f>+IF(H295=0,"",'Ark1'!AB395)</f>
        <v>2.8057873838715515</v>
      </c>
      <c r="Y295" s="96">
        <f>+IF(H295=0,"",'Ark1'!AC395)</f>
        <v>-3.2162096700589964</v>
      </c>
      <c r="Z295" s="95">
        <f>+IF(H295=0,"",'Ark1'!AD395)</f>
        <v>7.8314386401626708</v>
      </c>
      <c r="AA295" s="95"/>
      <c r="AB295" s="96">
        <f>+IF(H295=0,"",'Ark1'!V395)</f>
        <v>72.43008310163944</v>
      </c>
      <c r="AC295" s="107">
        <f>+IF(H295=0,"",'Ark1'!T395)</f>
        <v>12.750186083519417</v>
      </c>
      <c r="AD295" s="95">
        <f t="shared" si="31"/>
        <v>32.729334677419352</v>
      </c>
      <c r="AE295" s="309"/>
      <c r="AF295" s="28"/>
      <c r="AG295" s="14"/>
      <c r="AH295" s="14"/>
      <c r="AI295" s="14"/>
      <c r="AJ295" s="14"/>
      <c r="AK295" s="14"/>
      <c r="AL295" s="14"/>
      <c r="AM295" s="14"/>
      <c r="AN295" s="21"/>
      <c r="AO295" s="21"/>
      <c r="AP295" s="21"/>
      <c r="AQ295" s="21"/>
      <c r="AS295" s="21"/>
      <c r="AU295" s="76"/>
    </row>
    <row r="296" spans="1:47" ht="15.6">
      <c r="A296" s="28"/>
      <c r="B296" s="94">
        <f>+'Ark1'!D396</f>
        <v>7</v>
      </c>
      <c r="C296" s="94" t="s">
        <v>495</v>
      </c>
      <c r="D296" s="94">
        <f>+'Ark1'!C396</f>
        <v>2000</v>
      </c>
      <c r="E296" s="309">
        <f>+'Ark1'!Q396</f>
        <v>2809</v>
      </c>
      <c r="F296" s="95"/>
      <c r="G296" s="95"/>
      <c r="H296" s="309">
        <f>+'Ark1'!R396</f>
        <v>91287.25</v>
      </c>
      <c r="I296" s="309"/>
      <c r="J296" s="309">
        <f>+IF(H296=0,"",'Ark1'!S396)</f>
        <v>91224.75</v>
      </c>
      <c r="K296" s="107">
        <f>+IF(H296=0,"",'Ark1'!AE396)</f>
        <v>7.1909803301188973</v>
      </c>
      <c r="L296" s="107" t="str">
        <f>+IF(I296=0,"",'Ark1'!AF396)</f>
        <v/>
      </c>
      <c r="M296" s="98"/>
      <c r="N296" s="96">
        <f>+IF(H296=0,"",'Ark1'!U396)</f>
        <v>54.980419239296339</v>
      </c>
      <c r="O296" s="96"/>
      <c r="P296" s="96">
        <f>+IF(H296=0,"",'Ark1'!W396)</f>
        <v>66.786824949369858</v>
      </c>
      <c r="Q296" s="107"/>
      <c r="R296" s="96">
        <f>+IF(H296=0,"",'Ark1'!X396)</f>
        <v>0</v>
      </c>
      <c r="S296" s="107"/>
      <c r="T296" s="96">
        <f>+IF(H296=0,"",'Ark1'!Y396)</f>
        <v>0</v>
      </c>
      <c r="U296" s="8"/>
      <c r="V296" s="96"/>
      <c r="W296" s="8"/>
      <c r="X296" s="107">
        <f>+IF(H296=0,"",'Ark1'!AB396)</f>
        <v>2.7929828761953495</v>
      </c>
      <c r="Y296" s="96">
        <f>+IF(H296=0,"",'Ark1'!AC396)</f>
        <v>-2.0509344153085882</v>
      </c>
      <c r="Z296" s="95">
        <f>+IF(H296=0,"",'Ark1'!AD396)</f>
        <v>7.3397551089981246</v>
      </c>
      <c r="AA296" s="95"/>
      <c r="AB296" s="96">
        <f>+IF(H296=0,"",'Ark1'!V396)</f>
        <v>72.404047147292388</v>
      </c>
      <c r="AC296" s="107">
        <f>+IF(H296=0,"",'Ark1'!T396)</f>
        <v>12.788960123127822</v>
      </c>
      <c r="AD296" s="95">
        <f t="shared" si="31"/>
        <v>32.498131007475969</v>
      </c>
      <c r="AE296" s="309"/>
      <c r="AF296" s="28"/>
      <c r="AI296" s="14"/>
    </row>
    <row r="297" spans="1:47" ht="15.6">
      <c r="A297" s="28"/>
      <c r="B297" s="94">
        <f>+'Ark1'!D397</f>
        <v>8</v>
      </c>
      <c r="C297" s="94" t="s">
        <v>496</v>
      </c>
      <c r="D297" s="94">
        <f>+'Ark1'!C397</f>
        <v>2000</v>
      </c>
      <c r="E297" s="309">
        <f>+'Ark1'!Q397</f>
        <v>2932</v>
      </c>
      <c r="F297" s="95"/>
      <c r="G297" s="95"/>
      <c r="H297" s="309">
        <f>+'Ark1'!R397</f>
        <v>95088.5</v>
      </c>
      <c r="I297" s="309"/>
      <c r="J297" s="309">
        <f>+IF(H297=0,"",'Ark1'!S397)</f>
        <v>94951.5</v>
      </c>
      <c r="K297" s="107">
        <f>+IF(H297=0,"",'Ark1'!AE397)</f>
        <v>7.6626061612970942</v>
      </c>
      <c r="L297" s="107" t="str">
        <f>+IF(I297=0,"",'Ark1'!AF397)</f>
        <v/>
      </c>
      <c r="M297" s="98"/>
      <c r="N297" s="96">
        <f>+IF(H297=0,"",'Ark1'!U397)</f>
        <v>54.881007672338001</v>
      </c>
      <c r="O297" s="96"/>
      <c r="P297" s="96">
        <f>+IF(H297=0,"",'Ark1'!W397)</f>
        <v>68.373852883841025</v>
      </c>
      <c r="Q297" s="107"/>
      <c r="R297" s="96">
        <f>+IF(H297=0,"",'Ark1'!X397)</f>
        <v>0</v>
      </c>
      <c r="S297" s="107"/>
      <c r="T297" s="96">
        <f>+IF(H297=0,"",'Ark1'!Y397)</f>
        <v>0</v>
      </c>
      <c r="U297" s="8"/>
      <c r="V297" s="96"/>
      <c r="W297" s="8"/>
      <c r="X297" s="107">
        <f>+IF(H297=0,"",'Ark1'!AB397)</f>
        <v>2.8585833496886086</v>
      </c>
      <c r="Y297" s="96">
        <f>+IF(H297=0,"",'Ark1'!AC397)</f>
        <v>-2.0638857933655199</v>
      </c>
      <c r="Z297" s="95">
        <f>+IF(H297=0,"",'Ark1'!AD397)</f>
        <v>7.6453864442402226</v>
      </c>
      <c r="AA297" s="95"/>
      <c r="AB297" s="96">
        <f>+IF(H297=0,"",'Ark1'!V397)</f>
        <v>74.178379488475329</v>
      </c>
      <c r="AC297" s="107">
        <f>+IF(H297=0,"",'Ark1'!T397)</f>
        <v>12.730750826861298</v>
      </c>
      <c r="AD297" s="95">
        <f t="shared" si="31"/>
        <v>32.431275579809004</v>
      </c>
      <c r="AE297" s="309"/>
      <c r="AF297" s="28"/>
    </row>
    <row r="298" spans="1:47" ht="15.6">
      <c r="A298" s="28"/>
      <c r="B298" s="94">
        <f>+'Ark1'!D398</f>
        <v>9</v>
      </c>
      <c r="C298" s="94" t="s">
        <v>497</v>
      </c>
      <c r="D298" s="94">
        <f>+'Ark1'!C398</f>
        <v>2000</v>
      </c>
      <c r="E298" s="309">
        <f>+'Ark1'!Q398</f>
        <v>2773</v>
      </c>
      <c r="F298" s="95"/>
      <c r="G298" s="95"/>
      <c r="H298" s="309">
        <f>+'Ark1'!R398</f>
        <v>77914</v>
      </c>
      <c r="I298" s="309"/>
      <c r="J298" s="309">
        <f>+IF(H298=0,"",'Ark1'!S398)</f>
        <v>77825</v>
      </c>
      <c r="K298" s="107">
        <f>+IF(H298=0,"",'Ark1'!AE398)</f>
        <v>6.5095981164625112</v>
      </c>
      <c r="L298" s="107" t="str">
        <f>+IF(I298=0,"",'Ark1'!AF398)</f>
        <v/>
      </c>
      <c r="M298" s="98"/>
      <c r="N298" s="96">
        <f>+IF(H298=0,"",'Ark1'!U398)</f>
        <v>54.859171217475087</v>
      </c>
      <c r="O298" s="96"/>
      <c r="P298" s="96">
        <f>+IF(H298=0,"",'Ark1'!W398)</f>
        <v>70.868040809509381</v>
      </c>
      <c r="Q298" s="107"/>
      <c r="R298" s="96">
        <f>+IF(H298=0,"",'Ark1'!X398)</f>
        <v>0</v>
      </c>
      <c r="S298" s="107"/>
      <c r="T298" s="96">
        <f>+IF(H298=0,"",'Ark1'!Y398)</f>
        <v>0</v>
      </c>
      <c r="U298" s="8"/>
      <c r="V298" s="96"/>
      <c r="W298" s="8"/>
      <c r="X298" s="107">
        <f>+IF(H298=0,"",'Ark1'!AB398)</f>
        <v>2.7315635337327122</v>
      </c>
      <c r="Y298" s="96">
        <f>+IF(H298=0,"",'Ark1'!AC398)</f>
        <v>-4.8352881951788032</v>
      </c>
      <c r="Z298" s="95">
        <f>+IF(H298=0,"",'Ark1'!AD398)</f>
        <v>6.2645076893266012</v>
      </c>
      <c r="AA298" s="95"/>
      <c r="AB298" s="96">
        <f>+IF(H298=0,"",'Ark1'!V398)</f>
        <v>76.858889816897218</v>
      </c>
      <c r="AC298" s="107">
        <f>+IF(H298=0,"",'Ark1'!T398)</f>
        <v>12.714082193187361</v>
      </c>
      <c r="AD298" s="95">
        <f t="shared" si="31"/>
        <v>28.097367472051928</v>
      </c>
      <c r="AE298" s="309"/>
      <c r="AF298" s="28"/>
    </row>
    <row r="299" spans="1:47" ht="15.6">
      <c r="A299" s="28"/>
      <c r="B299" s="94">
        <f>+'Ark1'!D399</f>
        <v>10</v>
      </c>
      <c r="C299" s="94" t="s">
        <v>498</v>
      </c>
      <c r="D299" s="94">
        <f>+'Ark1'!C399</f>
        <v>2000</v>
      </c>
      <c r="E299" s="309">
        <f>+'Ark1'!Q399</f>
        <v>3083</v>
      </c>
      <c r="F299" s="95"/>
      <c r="G299" s="95"/>
      <c r="H299" s="309">
        <f>+'Ark1'!R399</f>
        <v>102712</v>
      </c>
      <c r="I299" s="309"/>
      <c r="J299" s="309">
        <f>+IF(H299=0,"",'Ark1'!S399)</f>
        <v>102651</v>
      </c>
      <c r="K299" s="107">
        <f>+IF(H299=0,"",'Ark1'!AE399)</f>
        <v>8.6893151399396515</v>
      </c>
      <c r="L299" s="107" t="str">
        <f>+IF(I299=0,"",'Ark1'!AF399)</f>
        <v/>
      </c>
      <c r="M299" s="98"/>
      <c r="N299" s="96">
        <f>+IF(H299=0,"",'Ark1'!U399)</f>
        <v>54.857263933132643</v>
      </c>
      <c r="O299" s="96"/>
      <c r="P299" s="96">
        <f>+IF(H299=0,"",'Ark1'!W399)</f>
        <v>71.719580791224359</v>
      </c>
      <c r="Q299" s="107"/>
      <c r="R299" s="96">
        <f>+IF(H299=0,"",'Ark1'!X399)</f>
        <v>0</v>
      </c>
      <c r="S299" s="107"/>
      <c r="T299" s="96">
        <f>+IF(H299=0,"",'Ark1'!Y399)</f>
        <v>0</v>
      </c>
      <c r="U299" s="8"/>
      <c r="V299" s="96"/>
      <c r="W299" s="8"/>
      <c r="X299" s="107">
        <f>+IF(H299=0,"",'Ark1'!AB399)</f>
        <v>2.809202641158528</v>
      </c>
      <c r="Y299" s="96">
        <f>+IF(H299=0,"",'Ark1'!AC399)</f>
        <v>-2.9076338687080394</v>
      </c>
      <c r="Z299" s="95">
        <f>+IF(H299=0,"",'Ark1'!AD399)</f>
        <v>8.2583375745836936</v>
      </c>
      <c r="AA299" s="95"/>
      <c r="AB299" s="96">
        <f>+IF(H299=0,"",'Ark1'!V399)</f>
        <v>77.745498826121093</v>
      </c>
      <c r="AC299" s="107">
        <f>+IF(H299=0,"",'Ark1'!T399)</f>
        <v>12.720947893138096</v>
      </c>
      <c r="AD299" s="95">
        <f t="shared" si="31"/>
        <v>33.315601686668828</v>
      </c>
      <c r="AE299" s="309"/>
      <c r="AF299" s="28"/>
    </row>
    <row r="300" spans="1:47" ht="15.6">
      <c r="A300" s="28"/>
      <c r="B300" s="94">
        <f>+'Ark1'!D400</f>
        <v>11</v>
      </c>
      <c r="C300" s="94" t="s">
        <v>499</v>
      </c>
      <c r="D300" s="94">
        <f>+'Ark1'!C400</f>
        <v>2000</v>
      </c>
      <c r="E300" s="309">
        <f>+'Ark1'!Q400</f>
        <v>3298</v>
      </c>
      <c r="F300" s="95"/>
      <c r="G300" s="95"/>
      <c r="H300" s="309">
        <f>+'Ark1'!R400</f>
        <v>123688</v>
      </c>
      <c r="I300" s="309"/>
      <c r="J300" s="309">
        <f>+IF(H300=0,"",'Ark1'!S400)</f>
        <v>123570</v>
      </c>
      <c r="K300" s="107">
        <f>+IF(H300=0,"",'Ark1'!AE400)</f>
        <v>10.457343014611563</v>
      </c>
      <c r="L300" s="107" t="str">
        <f>+IF(I300=0,"",'Ark1'!AF400)</f>
        <v/>
      </c>
      <c r="M300" s="98"/>
      <c r="N300" s="96">
        <f>+IF(H300=0,"",'Ark1'!U400)</f>
        <v>54.952876911871805</v>
      </c>
      <c r="O300" s="96"/>
      <c r="P300" s="96">
        <f>+IF(H300=0,"",'Ark1'!W400)</f>
        <v>71.700747878934507</v>
      </c>
      <c r="Q300" s="107"/>
      <c r="R300" s="96">
        <f>+IF(H300=0,"",'Ark1'!X400)</f>
        <v>0</v>
      </c>
      <c r="S300" s="107"/>
      <c r="T300" s="96">
        <f>+IF(H300=0,"",'Ark1'!Y400)</f>
        <v>0</v>
      </c>
      <c r="U300" s="8"/>
      <c r="V300" s="96"/>
      <c r="W300" s="8"/>
      <c r="X300" s="107">
        <f>+IF(H300=0,"",'Ark1'!AB400)</f>
        <v>2.7968505077078003</v>
      </c>
      <c r="Y300" s="96">
        <f>+IF(H300=0,"",'Ark1'!AC400)</f>
        <v>-2.0733853008823604</v>
      </c>
      <c r="Z300" s="95">
        <f>+IF(H300=0,"",'Ark1'!AD400)</f>
        <v>9.9448677654520168</v>
      </c>
      <c r="AA300" s="95"/>
      <c r="AB300" s="96">
        <f>+IF(H300=0,"",'Ark1'!V400)</f>
        <v>77.750460467751395</v>
      </c>
      <c r="AC300" s="107">
        <f>+IF(H300=0,"",'Ark1'!T400)</f>
        <v>12.77064064420154</v>
      </c>
      <c r="AD300" s="95">
        <f t="shared" si="31"/>
        <v>37.503941782898728</v>
      </c>
      <c r="AE300" s="309"/>
      <c r="AF300" s="28"/>
      <c r="AN300" s="14"/>
      <c r="AO300" s="14"/>
      <c r="AP300" s="14"/>
    </row>
    <row r="301" spans="1:47" ht="15.6">
      <c r="A301" s="28"/>
      <c r="B301" s="94">
        <f>+'Ark1'!D401</f>
        <v>12</v>
      </c>
      <c r="C301" s="94" t="s">
        <v>500</v>
      </c>
      <c r="D301" s="94">
        <f>+'Ark1'!C401</f>
        <v>2000</v>
      </c>
      <c r="E301" s="309">
        <f>+'Ark1'!Q401</f>
        <v>2979</v>
      </c>
      <c r="F301" s="95"/>
      <c r="G301" s="95"/>
      <c r="H301" s="309">
        <f>+'Ark1'!R401</f>
        <v>110253.25</v>
      </c>
      <c r="I301" s="309"/>
      <c r="J301" s="309">
        <f>+IF(H301=0,"",'Ark1'!S401)</f>
        <v>110087.25</v>
      </c>
      <c r="K301" s="107">
        <f>+IF(H301=0,"",'Ark1'!AE401)</f>
        <v>8.9074065016944939</v>
      </c>
      <c r="L301" s="107" t="str">
        <f>+IF(I301=0,"",'Ark1'!AF401)</f>
        <v/>
      </c>
      <c r="M301" s="98"/>
      <c r="N301" s="96">
        <f>+IF(H301=0,"",'Ark1'!U401)</f>
        <v>55.047891558740922</v>
      </c>
      <c r="O301" s="96"/>
      <c r="P301" s="96">
        <f>+IF(H301=0,"",'Ark1'!W401)</f>
        <v>68.553499258996723</v>
      </c>
      <c r="Q301" s="107"/>
      <c r="R301" s="96">
        <f>+IF(H301=0,"",'Ark1'!X401)</f>
        <v>0</v>
      </c>
      <c r="S301" s="107"/>
      <c r="T301" s="96">
        <f>+IF(H301=0,"",'Ark1'!Y401)</f>
        <v>0</v>
      </c>
      <c r="U301" s="8"/>
      <c r="V301" s="96"/>
      <c r="W301" s="8"/>
      <c r="X301" s="107">
        <f>+IF(H301=0,"",'Ark1'!AB401)</f>
        <v>2.6996327599454704</v>
      </c>
      <c r="Y301" s="96">
        <f>+IF(H301=0,"",'Ark1'!AC401)</f>
        <v>-2.0856098547944302</v>
      </c>
      <c r="Z301" s="95">
        <f>+IF(H301=0,"",'Ark1'!AD401)</f>
        <v>8.864675570478326</v>
      </c>
      <c r="AA301" s="95"/>
      <c r="AB301" s="96">
        <f>+IF(H301=0,"",'Ark1'!V401)</f>
        <v>74.37714449220941</v>
      </c>
      <c r="AC301" s="107">
        <f>+IF(H301=0,"",'Ark1'!T401)</f>
        <v>12.832401765934335</v>
      </c>
      <c r="AD301" s="95">
        <f t="shared" si="31"/>
        <v>37.010154414232964</v>
      </c>
      <c r="AE301" s="309"/>
      <c r="AF301" s="28"/>
      <c r="AN301" s="14"/>
      <c r="AO301" s="14"/>
      <c r="AP301" s="14"/>
    </row>
    <row r="302" spans="1:47" ht="15.6">
      <c r="A302" s="28"/>
      <c r="B302" s="94">
        <f>+'Ark1'!D402</f>
        <v>1</v>
      </c>
      <c r="C302" s="94" t="s">
        <v>490</v>
      </c>
      <c r="D302" s="94">
        <f>+'Ark1'!C402</f>
        <v>1999</v>
      </c>
      <c r="E302" s="309">
        <f>+'Ark1'!Q402</f>
        <v>3562</v>
      </c>
      <c r="F302" s="95"/>
      <c r="G302" s="95"/>
      <c r="H302" s="309">
        <f>+'Ark1'!R402</f>
        <v>103288.75</v>
      </c>
      <c r="I302" s="309"/>
      <c r="J302" s="309">
        <f>+IF(H302=0,"",'Ark1'!S402)</f>
        <v>103182.75</v>
      </c>
      <c r="K302" s="107">
        <f>+IF(H302=0,"",'Ark1'!AE402)</f>
        <v>8.1694141174357888</v>
      </c>
      <c r="L302" s="107" t="str">
        <f>+IF(I302=0,"",'Ark1'!AF402)</f>
        <v/>
      </c>
      <c r="M302" s="98"/>
      <c r="N302" s="96">
        <f>+IF(H302=0,"",'Ark1'!U402)</f>
        <v>54.573899222496017</v>
      </c>
      <c r="O302" s="96"/>
      <c r="P302" s="96">
        <f>+IF(H302=0,"",'Ark1'!W402)</f>
        <v>71.094429065904919</v>
      </c>
      <c r="Q302" s="107"/>
      <c r="R302" s="96">
        <f>+IF(H302=0,"",'Ark1'!X402)</f>
        <v>0</v>
      </c>
      <c r="S302" s="107"/>
      <c r="T302" s="96">
        <f>+IF(H302=0,"",'Ark1'!Y402)</f>
        <v>0</v>
      </c>
      <c r="U302" s="8"/>
      <c r="V302" s="96"/>
      <c r="W302" s="8"/>
      <c r="X302" s="107">
        <f>+IF(H302=0,"",'Ark1'!AB402)</f>
        <v>3.3643526862138038</v>
      </c>
      <c r="Y302" s="96">
        <f>+IF(H302=0,"",'Ark1'!AC402)</f>
        <v>3.4280123847796058</v>
      </c>
      <c r="Z302" s="95">
        <f>+IF(H302=0,"",'Ark1'!AD402)</f>
        <v>7.9561715862486508</v>
      </c>
      <c r="AA302" s="95"/>
      <c r="AB302" s="96">
        <f>+IF(H302=0,"",'Ark1'!V402)</f>
        <v>77.140702297622425</v>
      </c>
      <c r="AC302" s="107">
        <f>+IF(H302=0,"",'Ark1'!T402)</f>
        <v>12.568696978131698</v>
      </c>
      <c r="AD302" s="95">
        <f t="shared" si="31"/>
        <v>28.997403144300954</v>
      </c>
      <c r="AE302" s="309"/>
      <c r="AF302" s="28"/>
      <c r="AN302" s="14"/>
      <c r="AO302" s="14"/>
      <c r="AP302" s="14"/>
    </row>
    <row r="303" spans="1:47" ht="15.6">
      <c r="A303" s="28"/>
      <c r="B303" s="94">
        <f>+'Ark1'!D403</f>
        <v>2</v>
      </c>
      <c r="C303" s="94" t="s">
        <v>491</v>
      </c>
      <c r="D303" s="94">
        <f>+'Ark1'!C403</f>
        <v>1999</v>
      </c>
      <c r="E303" s="309">
        <f>+'Ark1'!Q403</f>
        <v>3497</v>
      </c>
      <c r="F303" s="95"/>
      <c r="G303" s="95"/>
      <c r="H303" s="309">
        <f>+'Ark1'!R403</f>
        <v>100192.5</v>
      </c>
      <c r="I303" s="309"/>
      <c r="J303" s="309">
        <f>+IF(H303=0,"",'Ark1'!S403)</f>
        <v>100077.5</v>
      </c>
      <c r="K303" s="107">
        <f>+IF(H303=0,"",'Ark1'!AE403)</f>
        <v>7.8777786407436308</v>
      </c>
      <c r="L303" s="107" t="str">
        <f>+IF(I303=0,"",'Ark1'!AF403)</f>
        <v/>
      </c>
      <c r="M303" s="98"/>
      <c r="N303" s="96">
        <f>+IF(H303=0,"",'Ark1'!U403)</f>
        <v>54.749339262071885</v>
      </c>
      <c r="O303" s="96"/>
      <c r="P303" s="96">
        <f>+IF(H303=0,"",'Ark1'!W403)</f>
        <v>70.683668794683825</v>
      </c>
      <c r="Q303" s="107"/>
      <c r="R303" s="96">
        <f>+IF(H303=0,"",'Ark1'!X403)</f>
        <v>0</v>
      </c>
      <c r="S303" s="107"/>
      <c r="T303" s="96">
        <f>+IF(H303=0,"",'Ark1'!Y403)</f>
        <v>0</v>
      </c>
      <c r="U303" s="8"/>
      <c r="V303" s="96"/>
      <c r="W303" s="8"/>
      <c r="X303" s="107">
        <f>+IF(H303=0,"",'Ark1'!AB403)</f>
        <v>2.8098054861970021</v>
      </c>
      <c r="Y303" s="96">
        <f>+IF(H303=0,"",'Ark1'!AC403)</f>
        <v>-4.6488546797786485</v>
      </c>
      <c r="Z303" s="95">
        <f>+IF(H303=0,"",'Ark1'!AD403)</f>
        <v>7.7176722697797988</v>
      </c>
      <c r="AA303" s="95"/>
      <c r="AB303" s="96">
        <f>+IF(H303=0,"",'Ark1'!V403)</f>
        <v>76.668928580349814</v>
      </c>
      <c r="AC303" s="107">
        <f>+IF(H303=0,"",'Ark1'!T403)</f>
        <v>12.653502008633382</v>
      </c>
      <c r="AD303" s="95">
        <f t="shared" si="31"/>
        <v>28.650986559908493</v>
      </c>
      <c r="AE303" s="309"/>
      <c r="AF303" s="28"/>
      <c r="AN303" s="14"/>
      <c r="AO303" s="14"/>
      <c r="AP303" s="14"/>
    </row>
    <row r="304" spans="1:47" ht="15.6">
      <c r="A304" s="28"/>
      <c r="B304" s="94">
        <f>+'Ark1'!D404</f>
        <v>3</v>
      </c>
      <c r="C304" s="94" t="s">
        <v>492</v>
      </c>
      <c r="D304" s="94">
        <f>+'Ark1'!C404</f>
        <v>1999</v>
      </c>
      <c r="E304" s="309">
        <f>+'Ark1'!Q404</f>
        <v>3694</v>
      </c>
      <c r="F304" s="95"/>
      <c r="G304" s="95"/>
      <c r="H304" s="309">
        <f>+'Ark1'!R404</f>
        <v>118530</v>
      </c>
      <c r="I304" s="309"/>
      <c r="J304" s="309">
        <f>+IF(H304=0,"",'Ark1'!S404)</f>
        <v>118440</v>
      </c>
      <c r="K304" s="107">
        <f>+IF(H304=0,"",'Ark1'!AE404)</f>
        <v>9.3354285070452132</v>
      </c>
      <c r="L304" s="107" t="str">
        <f>+IF(I304=0,"",'Ark1'!AF404)</f>
        <v/>
      </c>
      <c r="M304" s="98"/>
      <c r="N304" s="96">
        <f>+IF(H304=0,"",'Ark1'!U404)</f>
        <v>54.748834853090173</v>
      </c>
      <c r="O304" s="96"/>
      <c r="P304" s="96">
        <f>+IF(H304=0,"",'Ark1'!W404)</f>
        <v>70.776261100135571</v>
      </c>
      <c r="Q304" s="107"/>
      <c r="R304" s="96">
        <f>+IF(H304=0,"",'Ark1'!X404)</f>
        <v>0</v>
      </c>
      <c r="S304" s="107"/>
      <c r="T304" s="96">
        <f>+IF(H304=0,"",'Ark1'!Y404)</f>
        <v>0</v>
      </c>
      <c r="U304" s="8"/>
      <c r="V304" s="96"/>
      <c r="W304" s="8"/>
      <c r="X304" s="107">
        <f>+IF(H304=0,"",'Ark1'!AB404)</f>
        <v>2.9192734612318962</v>
      </c>
      <c r="Y304" s="96">
        <f>+IF(H304=0,"",'Ark1'!AC404)</f>
        <v>-3.562777370467956</v>
      </c>
      <c r="Z304" s="95">
        <f>+IF(H304=0,"",'Ark1'!AD404)</f>
        <v>9.1301813422860949</v>
      </c>
      <c r="AA304" s="95"/>
      <c r="AB304" s="96">
        <f>+IF(H304=0,"",'Ark1'!V404)</f>
        <v>76.737600472811934</v>
      </c>
      <c r="AC304" s="107">
        <f>+IF(H304=0,"",'Ark1'!T404)</f>
        <v>12.650788829832107</v>
      </c>
      <c r="AD304" s="95">
        <f t="shared" si="31"/>
        <v>32.087168381158634</v>
      </c>
      <c r="AE304" s="309"/>
      <c r="AF304" s="28"/>
      <c r="AN304" s="14"/>
      <c r="AO304" s="14"/>
      <c r="AP304" s="14"/>
    </row>
    <row r="305" spans="1:42" ht="15.6">
      <c r="A305" s="28"/>
      <c r="B305" s="94">
        <f>+'Ark1'!D405</f>
        <v>4</v>
      </c>
      <c r="C305" s="94" t="s">
        <v>493</v>
      </c>
      <c r="D305" s="94">
        <f>+'Ark1'!C405</f>
        <v>1999</v>
      </c>
      <c r="E305" s="309">
        <f>+'Ark1'!Q405</f>
        <v>3529</v>
      </c>
      <c r="F305" s="95"/>
      <c r="G305" s="95"/>
      <c r="H305" s="309">
        <f>+'Ark1'!R405</f>
        <v>103073.25</v>
      </c>
      <c r="I305" s="309"/>
      <c r="J305" s="309">
        <f>+IF(H305=0,"",'Ark1'!S405)</f>
        <v>102940.25</v>
      </c>
      <c r="K305" s="107">
        <f>+IF(H305=0,"",'Ark1'!AE405)</f>
        <v>8.1456918804816851</v>
      </c>
      <c r="L305" s="107" t="str">
        <f>+IF(I305=0,"",'Ark1'!AF405)</f>
        <v/>
      </c>
      <c r="M305" s="98"/>
      <c r="N305" s="96">
        <f>+IF(H305=0,"",'Ark1'!U405)</f>
        <v>54.684673876350594</v>
      </c>
      <c r="O305" s="96"/>
      <c r="P305" s="96">
        <f>+IF(H305=0,"",'Ark1'!W405)</f>
        <v>71.054979344814186</v>
      </c>
      <c r="Q305" s="107"/>
      <c r="R305" s="96">
        <f>+IF(H305=0,"",'Ark1'!X405)</f>
        <v>0</v>
      </c>
      <c r="S305" s="107"/>
      <c r="T305" s="96">
        <f>+IF(H305=0,"",'Ark1'!Y405)</f>
        <v>0</v>
      </c>
      <c r="U305" s="8"/>
      <c r="V305" s="96"/>
      <c r="W305" s="8"/>
      <c r="X305" s="107">
        <f>+IF(H305=0,"",'Ark1'!AB405)</f>
        <v>2.9722617781372009</v>
      </c>
      <c r="Y305" s="96">
        <f>+IF(H305=0,"",'Ark1'!AC405)</f>
        <v>-3.2711546026174312</v>
      </c>
      <c r="Z305" s="95">
        <f>+IF(H305=0,"",'Ark1'!AD405)</f>
        <v>7.9395719567939746</v>
      </c>
      <c r="AA305" s="95"/>
      <c r="AB305" s="96">
        <f>+IF(H305=0,"",'Ark1'!V405)</f>
        <v>77.080336408741388</v>
      </c>
      <c r="AC305" s="107">
        <f>+IF(H305=0,"",'Ark1'!T405)</f>
        <v>12.605317092456096</v>
      </c>
      <c r="AD305" s="95">
        <f t="shared" si="31"/>
        <v>29.207495041088126</v>
      </c>
      <c r="AE305" s="309"/>
      <c r="AF305" s="28"/>
      <c r="AN305" s="14"/>
      <c r="AO305" s="14"/>
      <c r="AP305" s="14"/>
    </row>
    <row r="306" spans="1:42" ht="15.6">
      <c r="A306" s="28"/>
      <c r="B306" s="94">
        <f>+'Ark1'!D406</f>
        <v>5</v>
      </c>
      <c r="C306" s="94" t="s">
        <v>377</v>
      </c>
      <c r="D306" s="94">
        <f>+'Ark1'!C406</f>
        <v>1999</v>
      </c>
      <c r="E306" s="309">
        <f>+'Ark1'!Q406</f>
        <v>3467</v>
      </c>
      <c r="F306" s="95"/>
      <c r="G306" s="95"/>
      <c r="H306" s="309">
        <f>+'Ark1'!R406</f>
        <v>102393.75</v>
      </c>
      <c r="I306" s="309"/>
      <c r="J306" s="309">
        <f>+IF(H306=0,"",'Ark1'!S406)</f>
        <v>102328.75</v>
      </c>
      <c r="K306" s="107">
        <f>+IF(H306=0,"",'Ark1'!AE406)</f>
        <v>8.0440247688877395</v>
      </c>
      <c r="L306" s="107" t="str">
        <f>+IF(I306=0,"",'Ark1'!AF406)</f>
        <v/>
      </c>
      <c r="M306" s="98"/>
      <c r="N306" s="96">
        <f>+IF(H306=0,"",'Ark1'!U406)</f>
        <v>54.715512502595793</v>
      </c>
      <c r="O306" s="96"/>
      <c r="P306" s="96">
        <f>+IF(H306=0,"",'Ark1'!W406)</f>
        <v>70.587449158716495</v>
      </c>
      <c r="Q306" s="107"/>
      <c r="R306" s="96">
        <f>+IF(H306=0,"",'Ark1'!X406)</f>
        <v>0</v>
      </c>
      <c r="S306" s="107"/>
      <c r="T306" s="96">
        <f>+IF(H306=0,"",'Ark1'!Y406)</f>
        <v>0</v>
      </c>
      <c r="U306" s="8"/>
      <c r="V306" s="96"/>
      <c r="W306" s="8"/>
      <c r="X306" s="107">
        <f>+IF(H306=0,"",'Ark1'!AB406)</f>
        <v>2.9256757254097927</v>
      </c>
      <c r="Y306" s="96">
        <f>+IF(H306=0,"",'Ark1'!AC406)</f>
        <v>-2.20572495530141</v>
      </c>
      <c r="Z306" s="95">
        <f>+IF(H306=0,"",'Ark1'!AD406)</f>
        <v>7.8872311298127613</v>
      </c>
      <c r="AA306" s="95"/>
      <c r="AB306" s="96">
        <f>+IF(H306=0,"",'Ark1'!V406)</f>
        <v>76.522289190475931</v>
      </c>
      <c r="AC306" s="107">
        <f>+IF(H306=0,"",'Ark1'!T406)</f>
        <v>12.630897881950801</v>
      </c>
      <c r="AD306" s="95">
        <f t="shared" si="31"/>
        <v>29.533818863570811</v>
      </c>
      <c r="AE306" s="309"/>
      <c r="AF306" s="28"/>
      <c r="AG306" s="14"/>
      <c r="AH306" s="14"/>
      <c r="AJ306" s="14"/>
      <c r="AK306" s="14"/>
      <c r="AL306" s="14"/>
      <c r="AM306" s="14"/>
      <c r="AN306" s="14"/>
      <c r="AO306" s="14"/>
      <c r="AP306" s="14"/>
    </row>
    <row r="307" spans="1:42" ht="15.6">
      <c r="A307" s="28"/>
      <c r="B307" s="94">
        <f>+'Ark1'!D407</f>
        <v>6</v>
      </c>
      <c r="C307" s="94" t="s">
        <v>494</v>
      </c>
      <c r="D307" s="94">
        <f>+'Ark1'!C407</f>
        <v>1999</v>
      </c>
      <c r="E307" s="309">
        <f>+'Ark1'!Q407</f>
        <v>3520</v>
      </c>
      <c r="F307" s="95"/>
      <c r="G307" s="95"/>
      <c r="H307" s="309">
        <f>+'Ark1'!R407</f>
        <v>116814.5</v>
      </c>
      <c r="I307" s="309"/>
      <c r="J307" s="309">
        <f>+IF(H307=0,"",'Ark1'!S407)</f>
        <v>116693.5</v>
      </c>
      <c r="K307" s="107">
        <f>+IF(H307=0,"",'Ark1'!AE407)</f>
        <v>9.0021365462562972</v>
      </c>
      <c r="L307" s="107" t="str">
        <f>+IF(I307=0,"",'Ark1'!AF407)</f>
        <v/>
      </c>
      <c r="M307" s="98"/>
      <c r="N307" s="96">
        <f>+IF(H307=0,"",'Ark1'!U407)</f>
        <v>54.653686794894305</v>
      </c>
      <c r="O307" s="96"/>
      <c r="P307" s="96">
        <f>+IF(H307=0,"",'Ark1'!W407)</f>
        <v>69.270877316217423</v>
      </c>
      <c r="Q307" s="107"/>
      <c r="R307" s="96">
        <f>+IF(H307=0,"",'Ark1'!X407)</f>
        <v>0</v>
      </c>
      <c r="S307" s="107"/>
      <c r="T307" s="96">
        <f>+IF(H307=0,"",'Ark1'!Y407)</f>
        <v>0</v>
      </c>
      <c r="U307" s="8"/>
      <c r="V307" s="96"/>
      <c r="W307" s="8"/>
      <c r="X307" s="107">
        <f>+IF(H307=0,"",'Ark1'!AB407)</f>
        <v>2.9562446411981544</v>
      </c>
      <c r="Y307" s="96">
        <f>+IF(H307=0,"",'Ark1'!AC407)</f>
        <v>-1.1661536340876817</v>
      </c>
      <c r="Z307" s="95">
        <f>+IF(H307=0,"",'Ark1'!AD407)</f>
        <v>8.9980390484137214</v>
      </c>
      <c r="AA307" s="95"/>
      <c r="AB307" s="96">
        <f>+IF(H307=0,"",'Ark1'!V407)</f>
        <v>75.125618821957119</v>
      </c>
      <c r="AC307" s="107">
        <f>+IF(H307=0,"",'Ark1'!T407)</f>
        <v>12.592049788339631</v>
      </c>
      <c r="AD307" s="95">
        <f t="shared" si="31"/>
        <v>33.185937500000001</v>
      </c>
      <c r="AE307" s="309"/>
      <c r="AF307" s="28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</row>
    <row r="308" spans="1:42" ht="15.6">
      <c r="A308" s="28"/>
      <c r="B308" s="94">
        <f>+'Ark1'!D408</f>
        <v>7</v>
      </c>
      <c r="C308" s="94" t="s">
        <v>495</v>
      </c>
      <c r="D308" s="94">
        <f>+'Ark1'!C408</f>
        <v>1999</v>
      </c>
      <c r="E308" s="309">
        <f>+'Ark1'!Q408</f>
        <v>3268</v>
      </c>
      <c r="F308" s="95"/>
      <c r="G308" s="95"/>
      <c r="H308" s="309">
        <f>+'Ark1'!R408</f>
        <v>102072.5</v>
      </c>
      <c r="I308" s="309"/>
      <c r="J308" s="309">
        <f>+IF(H308=0,"",'Ark1'!S408)</f>
        <v>102003.5</v>
      </c>
      <c r="K308" s="107">
        <f>+IF(H308=0,"",'Ark1'!AE408)</f>
        <v>7.7601215507257821</v>
      </c>
      <c r="L308" s="107" t="str">
        <f>+IF(I308=0,"",'Ark1'!AF408)</f>
        <v/>
      </c>
      <c r="M308" s="98"/>
      <c r="N308" s="96">
        <f>+IF(H308=0,"",'Ark1'!U408)</f>
        <v>54.585646570950992</v>
      </c>
      <c r="O308" s="96"/>
      <c r="P308" s="96">
        <f>+IF(H308=0,"",'Ark1'!W408)</f>
        <v>68.313290979230828</v>
      </c>
      <c r="Q308" s="107"/>
      <c r="R308" s="96">
        <f>+IF(H308=0,"",'Ark1'!X408)</f>
        <v>0</v>
      </c>
      <c r="S308" s="107"/>
      <c r="T308" s="96">
        <f>+IF(H308=0,"",'Ark1'!Y408)</f>
        <v>0</v>
      </c>
      <c r="U308" s="8"/>
      <c r="V308" s="96"/>
      <c r="W308" s="8"/>
      <c r="X308" s="107">
        <f>+IF(H308=0,"",'Ark1'!AB408)</f>
        <v>2.9624180793197197</v>
      </c>
      <c r="Y308" s="96">
        <f>+IF(H308=0,"",'Ark1'!AC408)</f>
        <v>-0.31484657255412402</v>
      </c>
      <c r="Z308" s="95">
        <f>+IF(H308=0,"",'Ark1'!AD408)</f>
        <v>7.8624857425166388</v>
      </c>
      <c r="AA308" s="95"/>
      <c r="AB308" s="96">
        <f>+IF(H308=0,"",'Ark1'!V408)</f>
        <v>74.064106623791645</v>
      </c>
      <c r="AC308" s="107">
        <f>+IF(H308=0,"",'Ark1'!T408)</f>
        <v>12.555379754586202</v>
      </c>
      <c r="AD308" s="95">
        <f t="shared" si="31"/>
        <v>31.233935128518972</v>
      </c>
      <c r="AE308" s="309"/>
      <c r="AF308" s="28"/>
      <c r="AG308" s="14"/>
      <c r="AH308" s="14"/>
      <c r="AI308" s="14"/>
      <c r="AJ308" s="14"/>
      <c r="AK308" s="14"/>
      <c r="AL308" s="14"/>
      <c r="AM308" s="14"/>
    </row>
    <row r="309" spans="1:42" ht="15.6">
      <c r="A309" s="28"/>
      <c r="B309" s="94">
        <f>+'Ark1'!D409</f>
        <v>8</v>
      </c>
      <c r="C309" s="94" t="s">
        <v>496</v>
      </c>
      <c r="D309" s="94">
        <f>+'Ark1'!C409</f>
        <v>1999</v>
      </c>
      <c r="E309" s="309">
        <f>+'Ark1'!Q409</f>
        <v>3469</v>
      </c>
      <c r="F309" s="95"/>
      <c r="G309" s="95"/>
      <c r="H309" s="309">
        <f>+'Ark1'!R409</f>
        <v>109677.5</v>
      </c>
      <c r="I309" s="309"/>
      <c r="J309" s="309">
        <f>+IF(H309=0,"",'Ark1'!S409)</f>
        <v>109523.5</v>
      </c>
      <c r="K309" s="107">
        <f>+IF(H309=0,"",'Ark1'!AE409)</f>
        <v>8.3480322292714089</v>
      </c>
      <c r="L309" s="107" t="str">
        <f>+IF(I309=0,"",'Ark1'!AF409)</f>
        <v/>
      </c>
      <c r="M309" s="98"/>
      <c r="N309" s="96">
        <f>+IF(H309=0,"",'Ark1'!U409)</f>
        <v>54.639095719183551</v>
      </c>
      <c r="O309" s="96"/>
      <c r="P309" s="96">
        <f>+IF(H309=0,"",'Ark1'!W409)</f>
        <v>68.442924921135742</v>
      </c>
      <c r="Q309" s="107"/>
      <c r="R309" s="96">
        <f>+IF(H309=0,"",'Ark1'!X409)</f>
        <v>0</v>
      </c>
      <c r="S309" s="107"/>
      <c r="T309" s="96">
        <f>+IF(H309=0,"",'Ark1'!Y409)</f>
        <v>0</v>
      </c>
      <c r="U309" s="8"/>
      <c r="V309" s="96"/>
      <c r="W309" s="8"/>
      <c r="X309" s="107">
        <f>+IF(H309=0,"",'Ark1'!AB409)</f>
        <v>2.8582341826507882</v>
      </c>
      <c r="Y309" s="96">
        <f>+IF(H309=0,"",'Ark1'!AC409)</f>
        <v>-2.1388393193076265</v>
      </c>
      <c r="Z309" s="95">
        <f>+IF(H309=0,"",'Ark1'!AD409)</f>
        <v>8.4482870511143418</v>
      </c>
      <c r="AA309" s="95"/>
      <c r="AB309" s="96">
        <f>+IF(H309=0,"",'Ark1'!V409)</f>
        <v>74.256610681726258</v>
      </c>
      <c r="AC309" s="107">
        <f>+IF(H309=0,"",'Ark1'!T409)</f>
        <v>12.585817510428297</v>
      </c>
      <c r="AD309" s="95">
        <f t="shared" si="31"/>
        <v>31.616460074949554</v>
      </c>
      <c r="AE309" s="309"/>
      <c r="AF309" s="28"/>
      <c r="AG309" s="14"/>
      <c r="AH309" s="14"/>
      <c r="AI309" s="14"/>
      <c r="AJ309" s="14"/>
      <c r="AK309" s="14"/>
      <c r="AL309" s="14"/>
      <c r="AM309" s="14"/>
    </row>
    <row r="310" spans="1:42" ht="15.6">
      <c r="A310" s="28"/>
      <c r="B310" s="94">
        <f>+'Ark1'!D410</f>
        <v>9</v>
      </c>
      <c r="C310" s="94" t="s">
        <v>497</v>
      </c>
      <c r="D310" s="94">
        <f>+'Ark1'!C410</f>
        <v>1999</v>
      </c>
      <c r="E310" s="309">
        <f>+'Ark1'!Q410</f>
        <v>3488</v>
      </c>
      <c r="F310" s="95"/>
      <c r="G310" s="95"/>
      <c r="H310" s="309">
        <f>+'Ark1'!R410</f>
        <v>105832.75</v>
      </c>
      <c r="I310" s="309"/>
      <c r="J310" s="309">
        <f>+IF(H310=0,"",'Ark1'!S410)</f>
        <v>105739.25</v>
      </c>
      <c r="K310" s="107">
        <f>+IF(H310=0,"",'Ark1'!AE410)</f>
        <v>8.0772708902652006</v>
      </c>
      <c r="L310" s="107" t="str">
        <f>+IF(I310=0,"",'Ark1'!AF410)</f>
        <v/>
      </c>
      <c r="M310" s="98"/>
      <c r="N310" s="96">
        <f>+IF(H310=0,"",'Ark1'!U410)</f>
        <v>54.64788146312744</v>
      </c>
      <c r="O310" s="96"/>
      <c r="P310" s="96">
        <f>+IF(H310=0,"",'Ark1'!W410)</f>
        <v>68.593060434039955</v>
      </c>
      <c r="Q310" s="107"/>
      <c r="R310" s="96">
        <f>+IF(H310=0,"",'Ark1'!X410)</f>
        <v>0</v>
      </c>
      <c r="S310" s="107"/>
      <c r="T310" s="96">
        <f>+IF(H310=0,"",'Ark1'!Y410)</f>
        <v>0</v>
      </c>
      <c r="U310" s="8"/>
      <c r="V310" s="96"/>
      <c r="W310" s="8"/>
      <c r="X310" s="107">
        <f>+IF(H310=0,"",'Ark1'!AB410)</f>
        <v>2.867806667492268</v>
      </c>
      <c r="Y310" s="96">
        <f>+IF(H310=0,"",'Ark1'!AC410)</f>
        <v>-1.0579158003972626</v>
      </c>
      <c r="Z310" s="95">
        <f>+IF(H310=0,"",'Ark1'!AD410)</f>
        <v>8.1521319451010594</v>
      </c>
      <c r="AA310" s="95"/>
      <c r="AB310" s="96">
        <f>+IF(H310=0,"",'Ark1'!V410)</f>
        <v>74.376709689164628</v>
      </c>
      <c r="AC310" s="107">
        <f>+IF(H310=0,"",'Ark1'!T410)</f>
        <v>12.589496162577271</v>
      </c>
      <c r="AD310" s="95">
        <f t="shared" si="31"/>
        <v>30.341958142201836</v>
      </c>
      <c r="AE310" s="309"/>
      <c r="AF310" s="28"/>
      <c r="AG310" s="14"/>
      <c r="AH310" s="14"/>
      <c r="AI310" s="14"/>
      <c r="AJ310" s="14"/>
      <c r="AK310" s="14"/>
      <c r="AL310" s="14"/>
      <c r="AM310" s="14"/>
    </row>
    <row r="311" spans="1:42" ht="15.6">
      <c r="A311" s="28"/>
      <c r="B311" s="94">
        <f>+'Ark1'!D411</f>
        <v>10</v>
      </c>
      <c r="C311" s="94" t="s">
        <v>498</v>
      </c>
      <c r="D311" s="94">
        <f>+'Ark1'!C411</f>
        <v>1999</v>
      </c>
      <c r="E311" s="309">
        <f>+'Ark1'!Q411</f>
        <v>3527</v>
      </c>
      <c r="F311" s="95"/>
      <c r="G311" s="95"/>
      <c r="H311" s="309">
        <f>+'Ark1'!R411</f>
        <v>102690.75</v>
      </c>
      <c r="I311" s="309"/>
      <c r="J311" s="309">
        <f>+IF(H311=0,"",'Ark1'!S411)</f>
        <v>102461.75</v>
      </c>
      <c r="K311" s="107">
        <f>+IF(H311=0,"",'Ark1'!AE411)</f>
        <v>7.8503118748360734</v>
      </c>
      <c r="L311" s="107" t="str">
        <f>+IF(I311=0,"",'Ark1'!AF411)</f>
        <v/>
      </c>
      <c r="M311" s="98"/>
      <c r="N311" s="96">
        <f>+IF(H311=0,"",'Ark1'!U411)</f>
        <v>54.484810185264251</v>
      </c>
      <c r="O311" s="96"/>
      <c r="P311" s="96">
        <f>+IF(H311=0,"",'Ark1'!W411)</f>
        <v>68.798172038834053</v>
      </c>
      <c r="Q311" s="107"/>
      <c r="R311" s="96">
        <f>+IF(H311=0,"",'Ark1'!X411)</f>
        <v>0</v>
      </c>
      <c r="S311" s="107"/>
      <c r="T311" s="96">
        <f>+IF(H311=0,"",'Ark1'!Y411)</f>
        <v>0</v>
      </c>
      <c r="U311" s="8"/>
      <c r="V311" s="96"/>
      <c r="W311" s="8"/>
      <c r="X311" s="107">
        <f>+IF(H311=0,"",'Ark1'!AB411)</f>
        <v>2.8724441784675041</v>
      </c>
      <c r="Y311" s="96">
        <f>+IF(H311=0,"",'Ark1'!AC411)</f>
        <v>-4.3909586803017664</v>
      </c>
      <c r="Z311" s="95">
        <f>+IF(H311=0,"",'Ark1'!AD411)</f>
        <v>7.9101085773674624</v>
      </c>
      <c r="AA311" s="95"/>
      <c r="AB311" s="96">
        <f>+IF(H311=0,"",'Ark1'!V411)</f>
        <v>74.704816187504562</v>
      </c>
      <c r="AC311" s="107">
        <f>+IF(H311=0,"",'Ark1'!T411)</f>
        <v>12.489946757619361</v>
      </c>
      <c r="AD311" s="95">
        <f t="shared" si="31"/>
        <v>29.115608165579811</v>
      </c>
      <c r="AE311" s="309"/>
      <c r="AF311" s="28"/>
      <c r="AG311" s="14"/>
      <c r="AH311" s="14"/>
      <c r="AI311" s="14"/>
      <c r="AJ311" s="14"/>
      <c r="AK311" s="14"/>
      <c r="AL311" s="14"/>
      <c r="AM311" s="14"/>
    </row>
    <row r="312" spans="1:42" ht="15.6">
      <c r="A312" s="28"/>
      <c r="B312" s="94">
        <f>+'Ark1'!D412</f>
        <v>11</v>
      </c>
      <c r="C312" s="94" t="s">
        <v>499</v>
      </c>
      <c r="D312" s="94">
        <f>+'Ark1'!C412</f>
        <v>1999</v>
      </c>
      <c r="E312" s="309">
        <f>+'Ark1'!Q412</f>
        <v>4521</v>
      </c>
      <c r="F312" s="95"/>
      <c r="G312" s="95"/>
      <c r="H312" s="309">
        <f>+'Ark1'!R412</f>
        <v>124588.25</v>
      </c>
      <c r="I312" s="309"/>
      <c r="J312" s="309">
        <f>+IF(H312=0,"",'Ark1'!S412)</f>
        <v>124397.25</v>
      </c>
      <c r="K312" s="107">
        <f>+IF(H312=0,"",'Ark1'!AE412)</f>
        <v>9.487434241637791</v>
      </c>
      <c r="L312" s="107" t="str">
        <f>+IF(I312=0,"",'Ark1'!AF412)</f>
        <v/>
      </c>
      <c r="M312" s="98"/>
      <c r="N312" s="96">
        <f>+IF(H312=0,"",'Ark1'!U412)</f>
        <v>54.444611918671839</v>
      </c>
      <c r="O312" s="96"/>
      <c r="P312" s="96">
        <f>+IF(H312=0,"",'Ark1'!W412)</f>
        <v>68.484100647723807</v>
      </c>
      <c r="Q312" s="107"/>
      <c r="R312" s="96">
        <f>+IF(H312=0,"",'Ark1'!X412)</f>
        <v>0</v>
      </c>
      <c r="S312" s="107"/>
      <c r="T312" s="96">
        <f>+IF(H312=0,"",'Ark1'!Y412)</f>
        <v>0</v>
      </c>
      <c r="U312" s="8"/>
      <c r="V312" s="96"/>
      <c r="W312" s="8"/>
      <c r="X312" s="107">
        <f>+IF(H312=0,"",'Ark1'!AB412)</f>
        <v>2.947473902463301</v>
      </c>
      <c r="Y312" s="96">
        <f>+IF(H312=0,"",'Ark1'!AC412)</f>
        <v>-1.017680459891219</v>
      </c>
      <c r="Z312" s="95">
        <f>+IF(H312=0,"",'Ark1'!AD412)</f>
        <v>9.596838906758423</v>
      </c>
      <c r="AA312" s="95"/>
      <c r="AB312" s="96">
        <f>+IF(H312=0,"",'Ark1'!V412)</f>
        <v>74.311469907896011</v>
      </c>
      <c r="AC312" s="107">
        <f>+IF(H312=0,"",'Ark1'!T412)</f>
        <v>12.471151974604348</v>
      </c>
      <c r="AD312" s="95">
        <f t="shared" si="31"/>
        <v>27.557675293076752</v>
      </c>
      <c r="AE312" s="309"/>
      <c r="AF312" s="28"/>
      <c r="AG312" s="14"/>
      <c r="AH312" s="14"/>
      <c r="AI312" s="14"/>
      <c r="AJ312" s="14"/>
      <c r="AK312" s="14"/>
      <c r="AL312" s="14"/>
      <c r="AM312" s="14"/>
    </row>
    <row r="313" spans="1:42" ht="15.6">
      <c r="A313" s="28"/>
      <c r="B313" s="94">
        <f>+'Ark1'!D413</f>
        <v>12</v>
      </c>
      <c r="C313" s="94" t="s">
        <v>500</v>
      </c>
      <c r="D313" s="94">
        <f>+'Ark1'!C413</f>
        <v>1999</v>
      </c>
      <c r="E313" s="309">
        <f>+'Ark1'!Q413</f>
        <v>3529</v>
      </c>
      <c r="F313" s="95"/>
      <c r="G313" s="95"/>
      <c r="H313" s="309">
        <f>+'Ark1'!R413</f>
        <v>109067.25</v>
      </c>
      <c r="I313" s="309"/>
      <c r="J313" s="309">
        <f>+IF(H313=0,"",'Ark1'!S413)</f>
        <v>108960.25</v>
      </c>
      <c r="K313" s="107">
        <f>+IF(H313=0,"",'Ark1'!AE413)</f>
        <v>7.9023547524134177</v>
      </c>
      <c r="L313" s="107" t="str">
        <f>+IF(I313=0,"",'Ark1'!AF413)</f>
        <v/>
      </c>
      <c r="M313" s="98"/>
      <c r="N313" s="96">
        <f>+IF(H313=0,"",'Ark1'!U413)</f>
        <v>54.573516488811286</v>
      </c>
      <c r="O313" s="96"/>
      <c r="P313" s="96">
        <f>+IF(H313=0,"",'Ark1'!W413)</f>
        <v>65.123868228092235</v>
      </c>
      <c r="Q313" s="107"/>
      <c r="R313" s="96">
        <f>+IF(H313=0,"",'Ark1'!X413)</f>
        <v>0</v>
      </c>
      <c r="S313" s="107"/>
      <c r="T313" s="96">
        <f>+IF(H313=0,"",'Ark1'!Y413)</f>
        <v>0</v>
      </c>
      <c r="U313" s="8"/>
      <c r="V313" s="96"/>
      <c r="W313" s="8"/>
      <c r="X313" s="107">
        <f>+IF(H313=0,"",'Ark1'!AB413)</f>
        <v>2.7996962049612706</v>
      </c>
      <c r="Y313" s="96">
        <f>+IF(H313=0,"",'Ark1'!AC413)</f>
        <v>-2.0638359070432122</v>
      </c>
      <c r="Z313" s="95">
        <f>+IF(H313=0,"",'Ark1'!AD413)</f>
        <v>8.4012804438070745</v>
      </c>
      <c r="AA313" s="95"/>
      <c r="AB313" s="96">
        <f>+IF(H313=0,"",'Ark1'!V413)</f>
        <v>70.622311347486857</v>
      </c>
      <c r="AC313" s="107">
        <f>+IF(H313=0,"",'Ark1'!T413)</f>
        <v>12.551375412875998</v>
      </c>
      <c r="AD313" s="95">
        <f t="shared" si="31"/>
        <v>30.905993199206574</v>
      </c>
      <c r="AE313" s="309"/>
      <c r="AF313" s="28"/>
      <c r="AG313" s="14"/>
      <c r="AH313" s="14"/>
      <c r="AI313" s="14"/>
      <c r="AJ313" s="14"/>
      <c r="AK313" s="14"/>
      <c r="AL313" s="14"/>
      <c r="AM313" s="14"/>
    </row>
    <row r="314" spans="1:42" ht="15.6">
      <c r="A314" s="28"/>
      <c r="B314" s="2">
        <f>+'Ark1'!D414</f>
        <v>1</v>
      </c>
      <c r="C314" s="2" t="s">
        <v>490</v>
      </c>
      <c r="D314" s="2">
        <f>+'Ark1'!C414</f>
        <v>1998</v>
      </c>
      <c r="E314" s="318">
        <f>+'Ark1'!Q414</f>
        <v>3703</v>
      </c>
      <c r="F314" s="18"/>
      <c r="G314" s="18"/>
      <c r="H314" s="318">
        <f>+'Ark1'!R414</f>
        <v>105018.5</v>
      </c>
      <c r="I314" s="318"/>
      <c r="J314" s="318">
        <f>+IF(H314=0,"",'Ark1'!S414)</f>
        <v>104871.5</v>
      </c>
      <c r="K314" s="50">
        <f>+IF(H314=0,"",'Ark1'!AE414)</f>
        <v>8.6242882311760241</v>
      </c>
      <c r="L314" s="50" t="str">
        <f>+IF(I314=0,"",'Ark1'!AF414)</f>
        <v/>
      </c>
      <c r="M314" s="98"/>
      <c r="N314" s="5">
        <f>+IF(H314=0,"",'Ark1'!U414)</f>
        <v>54.110287351663686</v>
      </c>
      <c r="O314" s="5"/>
      <c r="P314" s="5">
        <f>+IF(H314=0,"",'Ark1'!W414)</f>
        <v>70.666680383136494</v>
      </c>
      <c r="Q314" s="50"/>
      <c r="R314" s="5">
        <f>+IF(H314=0,"",'Ark1'!X414)</f>
        <v>0</v>
      </c>
      <c r="S314" s="50"/>
      <c r="T314" s="5">
        <f>+IF(H314=0,"",'Ark1'!Y414)</f>
        <v>0</v>
      </c>
      <c r="U314" s="362"/>
      <c r="V314" s="5"/>
      <c r="W314" s="362"/>
      <c r="X314" s="50">
        <f>+IF(H314=0,"",'Ark1'!AB414)</f>
        <v>2.855648202399276</v>
      </c>
      <c r="Y314" s="5">
        <f>+IF(H314=0,"",'Ark1'!AC414)</f>
        <v>-4.9555585710605081</v>
      </c>
      <c r="Z314" s="18">
        <f>+IF(H314=0,"",'Ark1'!AD414)</f>
        <v>8.5465699907916743</v>
      </c>
      <c r="AA314" s="18"/>
      <c r="AB314" s="5">
        <f>+IF(H314=0,"",'Ark1'!V414)</f>
        <v>76.669420195190256</v>
      </c>
      <c r="AC314" s="50">
        <f>+IF(H314=0,"",'Ark1'!T414)</f>
        <v>12.277493965348963</v>
      </c>
      <c r="AD314" s="18">
        <f t="shared" si="31"/>
        <v>28.360383472859844</v>
      </c>
      <c r="AE314" s="318"/>
      <c r="AF314" s="28"/>
      <c r="AI314" s="14"/>
    </row>
    <row r="315" spans="1:42" ht="15.6">
      <c r="A315" s="28"/>
      <c r="B315" s="2">
        <f>+'Ark1'!D415</f>
        <v>2</v>
      </c>
      <c r="C315" s="2" t="s">
        <v>491</v>
      </c>
      <c r="D315" s="2">
        <f>+'Ark1'!C415</f>
        <v>1998</v>
      </c>
      <c r="E315" s="318">
        <f>+'Ark1'!Q415</f>
        <v>3659</v>
      </c>
      <c r="F315" s="18"/>
      <c r="G315" s="18"/>
      <c r="H315" s="318">
        <f>+'Ark1'!R415</f>
        <v>98081.5</v>
      </c>
      <c r="I315" s="318"/>
      <c r="J315" s="318">
        <f>+IF(H315=0,"",'Ark1'!S415)</f>
        <v>97983.25</v>
      </c>
      <c r="K315" s="50">
        <f>+IF(H315=0,"",'Ark1'!AE415)</f>
        <v>8.0090045969498433</v>
      </c>
      <c r="L315" s="50" t="str">
        <f>+IF(I315=0,"",'Ark1'!AF415)</f>
        <v/>
      </c>
      <c r="M315" s="98"/>
      <c r="N315" s="5">
        <f>+IF(H315=0,"",'Ark1'!U415)</f>
        <v>54.349585260746089</v>
      </c>
      <c r="O315" s="5"/>
      <c r="P315" s="5">
        <f>+IF(H315=0,"",'Ark1'!W415)</f>
        <v>70.2385617786707</v>
      </c>
      <c r="Q315" s="50"/>
      <c r="R315" s="5">
        <f>+IF(H315=0,"",'Ark1'!X415)</f>
        <v>0</v>
      </c>
      <c r="S315" s="50"/>
      <c r="T315" s="5">
        <f>+IF(H315=0,"",'Ark1'!Y415)</f>
        <v>0</v>
      </c>
      <c r="U315" s="362"/>
      <c r="V315" s="5"/>
      <c r="W315" s="362"/>
      <c r="X315" s="50">
        <f>+IF(H315=0,"",'Ark1'!AB415)</f>
        <v>2.7981589464311649</v>
      </c>
      <c r="Y315" s="5">
        <f>+IF(H315=0,"",'Ark1'!AC415)</f>
        <v>-2.9311764784776844</v>
      </c>
      <c r="Z315" s="18">
        <f>+IF(H315=0,"",'Ark1'!AD415)</f>
        <v>7.9820260673294108</v>
      </c>
      <c r="AA315" s="18"/>
      <c r="AB315" s="5">
        <f>+IF(H315=0,"",'Ark1'!V415)</f>
        <v>76.173385757259453</v>
      </c>
      <c r="AC315" s="50">
        <f>+IF(H315=0,"",'Ark1'!T415)</f>
        <v>12.414563398806097</v>
      </c>
      <c r="AD315" s="18">
        <f t="shared" si="31"/>
        <v>26.805547963924571</v>
      </c>
      <c r="AE315" s="318"/>
      <c r="AF315" s="28"/>
    </row>
    <row r="316" spans="1:42" ht="15.6">
      <c r="A316" s="28"/>
      <c r="B316" s="2">
        <f>+'Ark1'!D416</f>
        <v>3</v>
      </c>
      <c r="C316" s="2" t="s">
        <v>492</v>
      </c>
      <c r="D316" s="2">
        <f>+'Ark1'!C416</f>
        <v>1998</v>
      </c>
      <c r="E316" s="318">
        <f>+'Ark1'!Q416</f>
        <v>3791</v>
      </c>
      <c r="F316" s="18"/>
      <c r="G316" s="18"/>
      <c r="H316" s="318">
        <f>+'Ark1'!R416</f>
        <v>111045.25</v>
      </c>
      <c r="I316" s="318"/>
      <c r="J316" s="318">
        <f>+IF(H316=0,"",'Ark1'!S416)</f>
        <v>110839.25</v>
      </c>
      <c r="K316" s="50">
        <f>+IF(H316=0,"",'Ark1'!AE416)</f>
        <v>9.0456052394094844</v>
      </c>
      <c r="L316" s="50" t="str">
        <f>+IF(I316=0,"",'Ark1'!AF416)</f>
        <v/>
      </c>
      <c r="M316" s="98"/>
      <c r="N316" s="5">
        <f>+IF(H316=0,"",'Ark1'!U416)</f>
        <v>54.568377176857474</v>
      </c>
      <c r="O316" s="5"/>
      <c r="P316" s="5">
        <f>+IF(H316=0,"",'Ark1'!W416)</f>
        <v>70.128243302801522</v>
      </c>
      <c r="Q316" s="50"/>
      <c r="R316" s="5">
        <f>+IF(H316=0,"",'Ark1'!X416)</f>
        <v>0</v>
      </c>
      <c r="S316" s="50"/>
      <c r="T316" s="5">
        <f>+IF(H316=0,"",'Ark1'!Y416)</f>
        <v>0</v>
      </c>
      <c r="U316" s="362"/>
      <c r="V316" s="5"/>
      <c r="W316" s="362"/>
      <c r="X316" s="50">
        <f>+IF(H316=0,"",'Ark1'!AB416)</f>
        <v>2.814157388264356</v>
      </c>
      <c r="Y316" s="5">
        <f>+IF(H316=0,"",'Ark1'!AC416)</f>
        <v>-2.4050181408449638</v>
      </c>
      <c r="Z316" s="18">
        <f>+IF(H316=0,"",'Ark1'!AD416)</f>
        <v>9.0370363437866583</v>
      </c>
      <c r="AA316" s="18"/>
      <c r="AB316" s="5">
        <f>+IF(H316=0,"",'Ark1'!V416)</f>
        <v>76.117203968810443</v>
      </c>
      <c r="AC316" s="50">
        <f>+IF(H316=0,"",'Ark1'!T416)</f>
        <v>12.542472550604373</v>
      </c>
      <c r="AD316" s="18">
        <f t="shared" si="31"/>
        <v>29.291809548931681</v>
      </c>
      <c r="AE316" s="318"/>
      <c r="AF316" s="28"/>
    </row>
    <row r="317" spans="1:42" ht="15.6">
      <c r="A317" s="28"/>
      <c r="B317" s="2">
        <f>+'Ark1'!D417</f>
        <v>4</v>
      </c>
      <c r="C317" s="2" t="s">
        <v>493</v>
      </c>
      <c r="D317" s="2">
        <f>+'Ark1'!C417</f>
        <v>1998</v>
      </c>
      <c r="E317" s="318">
        <f>+'Ark1'!Q417</f>
        <v>3637</v>
      </c>
      <c r="F317" s="18"/>
      <c r="G317" s="18"/>
      <c r="H317" s="318">
        <f>+'Ark1'!R417</f>
        <v>96586</v>
      </c>
      <c r="I317" s="318"/>
      <c r="J317" s="318">
        <f>+IF(H317=0,"",'Ark1'!S417)</f>
        <v>91166</v>
      </c>
      <c r="K317" s="50">
        <f>+IF(H317=0,"",'Ark1'!AE417)</f>
        <v>7.5560033050929345</v>
      </c>
      <c r="L317" s="50" t="str">
        <f>+IF(I317=0,"",'Ark1'!AF417)</f>
        <v/>
      </c>
      <c r="M317" s="98"/>
      <c r="N317" s="5">
        <f>+IF(H317=0,"",'Ark1'!U417)</f>
        <v>54.560000438760063</v>
      </c>
      <c r="O317" s="5"/>
      <c r="P317" s="5">
        <f>+IF(H317=0,"",'Ark1'!W417)</f>
        <v>71.221013064080879</v>
      </c>
      <c r="Q317" s="50"/>
      <c r="R317" s="5">
        <f>+IF(H317=0,"",'Ark1'!X417)</f>
        <v>0</v>
      </c>
      <c r="S317" s="50"/>
      <c r="T317" s="5">
        <f>+IF(H317=0,"",'Ark1'!Y417)</f>
        <v>0</v>
      </c>
      <c r="U317" s="362"/>
      <c r="V317" s="5"/>
      <c r="W317" s="362"/>
      <c r="X317" s="50">
        <f>+IF(H317=0,"",'Ark1'!AB417)</f>
        <v>3.0347881286879277</v>
      </c>
      <c r="Y317" s="5">
        <f>+IF(H317=0,"",'Ark1'!AC417)</f>
        <v>-0.62762673763306798</v>
      </c>
      <c r="Z317" s="18">
        <f>+IF(H317=0,"",'Ark1'!AD417)</f>
        <v>7.860319935350482</v>
      </c>
      <c r="AA317" s="18"/>
      <c r="AB317" s="5">
        <f>+IF(H317=0,"",'Ark1'!V417)</f>
        <v>81.763122216616637</v>
      </c>
      <c r="AC317" s="50">
        <f>+IF(H317=0,"",'Ark1'!T417)</f>
        <v>12.555898370364236</v>
      </c>
      <c r="AD317" s="18">
        <f t="shared" si="31"/>
        <v>26.556502612042891</v>
      </c>
      <c r="AE317" s="318"/>
      <c r="AF317" s="28"/>
    </row>
    <row r="318" spans="1:42" ht="15.6">
      <c r="A318" s="28"/>
      <c r="B318" s="2">
        <f>+'Ark1'!D418</f>
        <v>5</v>
      </c>
      <c r="C318" s="2" t="s">
        <v>377</v>
      </c>
      <c r="D318" s="2">
        <f>+'Ark1'!C418</f>
        <v>1998</v>
      </c>
      <c r="E318" s="318">
        <f>+'Ark1'!Q418</f>
        <v>3276</v>
      </c>
      <c r="F318" s="18"/>
      <c r="G318" s="18"/>
      <c r="H318" s="318">
        <f>+'Ark1'!R418</f>
        <v>67083.75</v>
      </c>
      <c r="I318" s="318"/>
      <c r="J318" s="318">
        <f>+IF(H318=0,"",'Ark1'!S418)</f>
        <v>63458.75</v>
      </c>
      <c r="K318" s="50">
        <f>+IF(H318=0,"",'Ark1'!AE418)</f>
        <v>5.298906343071196</v>
      </c>
      <c r="L318" s="50" t="str">
        <f>+IF(I318=0,"",'Ark1'!AF418)</f>
        <v/>
      </c>
      <c r="M318" s="98"/>
      <c r="N318" s="5">
        <f>+IF(H318=0,"",'Ark1'!U418)</f>
        <v>54.537648472432878</v>
      </c>
      <c r="O318" s="5"/>
      <c r="P318" s="5">
        <f>+IF(H318=0,"",'Ark1'!W418)</f>
        <v>71.753590562373844</v>
      </c>
      <c r="Q318" s="50"/>
      <c r="R318" s="5">
        <f>+IF(H318=0,"",'Ark1'!X418)</f>
        <v>0</v>
      </c>
      <c r="S318" s="50"/>
      <c r="T318" s="5">
        <f>+IF(H318=0,"",'Ark1'!Y418)</f>
        <v>0</v>
      </c>
      <c r="U318" s="362"/>
      <c r="V318" s="5"/>
      <c r="W318" s="362"/>
      <c r="X318" s="50">
        <f>+IF(H318=0,"",'Ark1'!AB418)</f>
        <v>2.9010697884379297</v>
      </c>
      <c r="Y318" s="5">
        <f>+IF(H318=0,"",'Ark1'!AC418)</f>
        <v>-2.254194651227289</v>
      </c>
      <c r="Z318" s="18">
        <f>+IF(H318=0,"",'Ark1'!AD418)</f>
        <v>5.4593806293155085</v>
      </c>
      <c r="AA318" s="18"/>
      <c r="AB318" s="5">
        <f>+IF(H318=0,"",'Ark1'!V418)</f>
        <v>82.194948687139984</v>
      </c>
      <c r="AC318" s="50">
        <f>+IF(H318=0,"",'Ark1'!T418)</f>
        <v>12.520722231538937</v>
      </c>
      <c r="AD318" s="18">
        <f t="shared" si="31"/>
        <v>20.477335164835164</v>
      </c>
      <c r="AE318" s="318"/>
      <c r="AF318" s="28"/>
      <c r="AN318" s="14"/>
      <c r="AO318" s="14"/>
      <c r="AP318" s="14"/>
    </row>
    <row r="319" spans="1:42" ht="15.6">
      <c r="A319" s="28"/>
      <c r="B319" s="2">
        <f>+'Ark1'!D419</f>
        <v>6</v>
      </c>
      <c r="C319" s="2" t="s">
        <v>494</v>
      </c>
      <c r="D319" s="2">
        <f>+'Ark1'!C419</f>
        <v>1998</v>
      </c>
      <c r="E319" s="318">
        <f>+'Ark1'!Q419</f>
        <v>3578</v>
      </c>
      <c r="F319" s="18"/>
      <c r="G319" s="18"/>
      <c r="H319" s="318">
        <f>+'Ark1'!R419</f>
        <v>102694.5</v>
      </c>
      <c r="I319" s="318"/>
      <c r="J319" s="318">
        <f>+IF(H319=0,"",'Ark1'!S419)</f>
        <v>98568.5</v>
      </c>
      <c r="K319" s="50">
        <f>+IF(H319=0,"",'Ark1'!AE419)</f>
        <v>8.2514924445928255</v>
      </c>
      <c r="L319" s="50" t="str">
        <f>+IF(I319=0,"",'Ark1'!AF419)</f>
        <v/>
      </c>
      <c r="M319" s="98"/>
      <c r="N319" s="5">
        <f>+IF(H319=0,"",'Ark1'!U419)</f>
        <v>54.344369651562118</v>
      </c>
      <c r="O319" s="5"/>
      <c r="P319" s="5">
        <f>+IF(H319=0,"",'Ark1'!W419)</f>
        <v>71.935499993405585</v>
      </c>
      <c r="Q319" s="50"/>
      <c r="R319" s="5">
        <f>+IF(H319=0,"",'Ark1'!X419)</f>
        <v>0</v>
      </c>
      <c r="S319" s="50"/>
      <c r="T319" s="5">
        <f>+IF(H319=0,"",'Ark1'!Y419)</f>
        <v>0</v>
      </c>
      <c r="U319" s="362"/>
      <c r="V319" s="5"/>
      <c r="W319" s="362"/>
      <c r="X319" s="50">
        <f>+IF(H319=0,"",'Ark1'!AB419)</f>
        <v>2.9971465088780458</v>
      </c>
      <c r="Y319" s="5">
        <f>+IF(H319=0,"",'Ark1'!AC419)</f>
        <v>-1.5345122830166762</v>
      </c>
      <c r="Z319" s="18">
        <f>+IF(H319=0,"",'Ark1'!AD419)</f>
        <v>8.3574392313673851</v>
      </c>
      <c r="AA319" s="18"/>
      <c r="AB319" s="5">
        <f>+IF(H319=0,"",'Ark1'!V419)</f>
        <v>81.187981961782796</v>
      </c>
      <c r="AC319" s="50">
        <f>+IF(H319=0,"",'Ark1'!T419)</f>
        <v>12.419525875290301</v>
      </c>
      <c r="AD319" s="18">
        <f t="shared" si="31"/>
        <v>28.701648965902738</v>
      </c>
      <c r="AE319" s="318"/>
      <c r="AF319" s="28"/>
      <c r="AN319" s="14"/>
      <c r="AO319" s="14"/>
      <c r="AP319" s="14"/>
    </row>
    <row r="320" spans="1:42" ht="15.6">
      <c r="A320" s="28"/>
      <c r="B320" s="2">
        <f>+'Ark1'!D420</f>
        <v>7</v>
      </c>
      <c r="C320" s="2" t="s">
        <v>495</v>
      </c>
      <c r="D320" s="2">
        <f>+'Ark1'!C420</f>
        <v>1998</v>
      </c>
      <c r="E320" s="318">
        <f>+'Ark1'!Q420</f>
        <v>3472</v>
      </c>
      <c r="F320" s="18"/>
      <c r="G320" s="18"/>
      <c r="H320" s="318">
        <f>+'Ark1'!R420</f>
        <v>99966.5</v>
      </c>
      <c r="I320" s="318"/>
      <c r="J320" s="318">
        <f>+IF(H320=0,"",'Ark1'!S420)</f>
        <v>95935.5</v>
      </c>
      <c r="K320" s="50">
        <f>+IF(H320=0,"",'Ark1'!AE420)</f>
        <v>8.0236203622796651</v>
      </c>
      <c r="L320" s="50" t="str">
        <f>+IF(I320=0,"",'Ark1'!AF420)</f>
        <v/>
      </c>
      <c r="M320" s="98"/>
      <c r="N320" s="5">
        <f>+IF(H320=0,"",'Ark1'!U420)</f>
        <v>54.359335178322929</v>
      </c>
      <c r="O320" s="5"/>
      <c r="P320" s="5">
        <f>+IF(H320=0,"",'Ark1'!W420)</f>
        <v>71.868724340832898</v>
      </c>
      <c r="Q320" s="50"/>
      <c r="R320" s="5">
        <f>+IF(H320=0,"",'Ark1'!X420)</f>
        <v>0</v>
      </c>
      <c r="S320" s="50"/>
      <c r="T320" s="5">
        <f>+IF(H320=0,"",'Ark1'!Y420)</f>
        <v>0</v>
      </c>
      <c r="U320" s="362"/>
      <c r="V320" s="5"/>
      <c r="W320" s="362"/>
      <c r="X320" s="50">
        <f>+IF(H320=0,"",'Ark1'!AB420)</f>
        <v>2.9378090617060506</v>
      </c>
      <c r="Y320" s="5">
        <f>+IF(H320=0,"",'Ark1'!AC420)</f>
        <v>-2.9392697680917927</v>
      </c>
      <c r="Z320" s="18">
        <f>+IF(H320=0,"",'Ark1'!AD420)</f>
        <v>8.1354303192720927</v>
      </c>
      <c r="AA320" s="18"/>
      <c r="AB320" s="5">
        <f>+IF(H320=0,"",'Ark1'!V420)</f>
        <v>81.143469310109595</v>
      </c>
      <c r="AC320" s="50">
        <f>+IF(H320=0,"",'Ark1'!T420)</f>
        <v>12.42003071028795</v>
      </c>
      <c r="AD320" s="18">
        <f t="shared" si="31"/>
        <v>28.792194700460829</v>
      </c>
      <c r="AE320" s="318"/>
      <c r="AF320" s="28"/>
      <c r="AN320" s="14"/>
      <c r="AO320" s="14"/>
      <c r="AP320" s="14"/>
    </row>
    <row r="321" spans="1:42" ht="15.6">
      <c r="A321" s="28"/>
      <c r="B321" s="2">
        <f>+'Ark1'!D421</f>
        <v>8</v>
      </c>
      <c r="C321" s="2" t="s">
        <v>496</v>
      </c>
      <c r="D321" s="2">
        <f>+'Ark1'!C421</f>
        <v>1998</v>
      </c>
      <c r="E321" s="318">
        <f>+'Ark1'!Q421</f>
        <v>3526</v>
      </c>
      <c r="F321" s="18"/>
      <c r="G321" s="18"/>
      <c r="H321" s="318">
        <f>+'Ark1'!R421</f>
        <v>100625.75</v>
      </c>
      <c r="I321" s="318"/>
      <c r="J321" s="318">
        <f>+IF(H321=0,"",'Ark1'!S421)</f>
        <v>96691.5</v>
      </c>
      <c r="K321" s="50">
        <f>+IF(H321=0,"",'Ark1'!AE421)</f>
        <v>8.0979935034989854</v>
      </c>
      <c r="L321" s="50" t="str">
        <f>+IF(I321=0,"",'Ark1'!AF421)</f>
        <v/>
      </c>
      <c r="M321" s="98"/>
      <c r="N321" s="5">
        <f>+IF(H321=0,"",'Ark1'!U421)</f>
        <v>54.370766820247887</v>
      </c>
      <c r="O321" s="5"/>
      <c r="P321" s="5">
        <f>+IF(H321=0,"",'Ark1'!W421)</f>
        <v>71.967768076821827</v>
      </c>
      <c r="Q321" s="50"/>
      <c r="R321" s="5">
        <f>+IF(H321=0,"",'Ark1'!X421)</f>
        <v>0</v>
      </c>
      <c r="S321" s="50"/>
      <c r="T321" s="5">
        <f>+IF(H321=0,"",'Ark1'!Y421)</f>
        <v>0</v>
      </c>
      <c r="U321" s="362"/>
      <c r="V321" s="5"/>
      <c r="W321" s="362"/>
      <c r="X321" s="50">
        <f>+IF(H321=0,"",'Ark1'!AB421)</f>
        <v>2.9447925862976265</v>
      </c>
      <c r="Y321" s="5">
        <f>+IF(H321=0,"",'Ark1'!AC421)</f>
        <v>-3.13627637780507</v>
      </c>
      <c r="Z321" s="18">
        <f>+IF(H321=0,"",'Ark1'!AD421)</f>
        <v>8.1890811166690192</v>
      </c>
      <c r="AA321" s="18"/>
      <c r="AB321" s="5">
        <f>+IF(H321=0,"",'Ark1'!V421)</f>
        <v>81.116746559935137</v>
      </c>
      <c r="AC321" s="50">
        <f>+IF(H321=0,"",'Ark1'!T421)</f>
        <v>12.434292415211816</v>
      </c>
      <c r="AD321" s="18">
        <f t="shared" si="31"/>
        <v>28.538216108905274</v>
      </c>
      <c r="AE321" s="318"/>
      <c r="AF321" s="28"/>
      <c r="AN321" s="14"/>
      <c r="AO321" s="14"/>
      <c r="AP321" s="14"/>
    </row>
    <row r="322" spans="1:42" ht="15.6">
      <c r="A322" s="28"/>
      <c r="B322" s="2">
        <f>+'Ark1'!D422</f>
        <v>9</v>
      </c>
      <c r="C322" s="2" t="s">
        <v>497</v>
      </c>
      <c r="D322" s="2">
        <f>+'Ark1'!C422</f>
        <v>1998</v>
      </c>
      <c r="E322" s="318">
        <f>+'Ark1'!Q422</f>
        <v>3642</v>
      </c>
      <c r="F322" s="18"/>
      <c r="G322" s="18"/>
      <c r="H322" s="318">
        <f>+'Ark1'!R422</f>
        <v>102825</v>
      </c>
      <c r="I322" s="318"/>
      <c r="J322" s="318">
        <f>+IF(H322=0,"",'Ark1'!S422)</f>
        <v>100643</v>
      </c>
      <c r="K322" s="50">
        <f>+IF(H322=0,"",'Ark1'!AE422)</f>
        <v>8.4728076689278708</v>
      </c>
      <c r="L322" s="50" t="str">
        <f>+IF(I322=0,"",'Ark1'!AF422)</f>
        <v/>
      </c>
      <c r="M322" s="98"/>
      <c r="N322" s="5">
        <f>+IF(H322=0,"",'Ark1'!U422)</f>
        <v>54.381407549456995</v>
      </c>
      <c r="O322" s="5"/>
      <c r="P322" s="5">
        <f>+IF(H322=0,"",'Ark1'!W422)</f>
        <v>72.342361585008149</v>
      </c>
      <c r="Q322" s="50"/>
      <c r="R322" s="5">
        <f>+IF(H322=0,"",'Ark1'!X422)</f>
        <v>0</v>
      </c>
      <c r="S322" s="50"/>
      <c r="T322" s="5">
        <f>+IF(H322=0,"",'Ark1'!Y422)</f>
        <v>0</v>
      </c>
      <c r="U322" s="362"/>
      <c r="V322" s="5"/>
      <c r="W322" s="362"/>
      <c r="X322" s="50">
        <f>+IF(H322=0,"",'Ark1'!AB422)</f>
        <v>3.4566205759573068</v>
      </c>
      <c r="Y322" s="5">
        <f>+IF(H322=0,"",'Ark1'!AC422)</f>
        <v>6.2848022281400402</v>
      </c>
      <c r="Z322" s="18">
        <f>+IF(H322=0,"",'Ark1'!AD422)</f>
        <v>8.3680595257326491</v>
      </c>
      <c r="AA322" s="18"/>
      <c r="AB322" s="5">
        <f>+IF(H322=0,"",'Ark1'!V422)</f>
        <v>80.11378039207905</v>
      </c>
      <c r="AC322" s="50">
        <f>+IF(H322=0,"",'Ark1'!T422)</f>
        <v>12.459110138584977</v>
      </c>
      <c r="AD322" s="18">
        <f t="shared" si="31"/>
        <v>28.233113673805601</v>
      </c>
      <c r="AE322" s="318"/>
      <c r="AF322" s="28"/>
      <c r="AN322" s="14"/>
      <c r="AO322" s="14"/>
      <c r="AP322" s="14"/>
    </row>
    <row r="323" spans="1:42" ht="15.6">
      <c r="A323" s="28"/>
      <c r="B323" s="2">
        <f>+'Ark1'!D423</f>
        <v>10</v>
      </c>
      <c r="C323" s="2" t="s">
        <v>498</v>
      </c>
      <c r="D323" s="2">
        <f>+'Ark1'!C423</f>
        <v>1998</v>
      </c>
      <c r="E323" s="318">
        <f>+'Ark1'!Q423</f>
        <v>3700</v>
      </c>
      <c r="F323" s="18"/>
      <c r="G323" s="18"/>
      <c r="H323" s="318">
        <f>+'Ark1'!R423</f>
        <v>101231</v>
      </c>
      <c r="I323" s="318"/>
      <c r="J323" s="318">
        <f>+IF(H323=0,"",'Ark1'!S423)</f>
        <v>101093</v>
      </c>
      <c r="K323" s="50">
        <f>+IF(H323=0,"",'Ark1'!AE423)</f>
        <v>8.571023158653885</v>
      </c>
      <c r="L323" s="50" t="str">
        <f>+IF(I323=0,"",'Ark1'!AF423)</f>
        <v/>
      </c>
      <c r="M323" s="98"/>
      <c r="N323" s="5">
        <f>+IF(H323=0,"",'Ark1'!U423)</f>
        <v>54.394992729466921</v>
      </c>
      <c r="O323" s="5"/>
      <c r="P323" s="5">
        <f>+IF(H323=0,"",'Ark1'!W423)</f>
        <v>72.855189412718474</v>
      </c>
      <c r="Q323" s="50"/>
      <c r="R323" s="5">
        <f>+IF(H323=0,"",'Ark1'!X423)</f>
        <v>0</v>
      </c>
      <c r="S323" s="50"/>
      <c r="T323" s="5">
        <f>+IF(H323=0,"",'Ark1'!Y423)</f>
        <v>0</v>
      </c>
      <c r="U323" s="362"/>
      <c r="V323" s="5"/>
      <c r="W323" s="362"/>
      <c r="X323" s="50">
        <f>+IF(H323=0,"",'Ark1'!AB423)</f>
        <v>2.9709778723784952</v>
      </c>
      <c r="Y323" s="5">
        <f>+IF(H323=0,"",'Ark1'!AC423)</f>
        <v>-5.4968864763387879</v>
      </c>
      <c r="Z323" s="18">
        <f>+IF(H323=0,"",'Ark1'!AD423)</f>
        <v>8.2383373095010146</v>
      </c>
      <c r="AA323" s="18"/>
      <c r="AB323" s="5">
        <f>+IF(H323=0,"",'Ark1'!V423)</f>
        <v>79.038643625177244</v>
      </c>
      <c r="AC323" s="50">
        <f>+IF(H323=0,"",'Ark1'!T423)</f>
        <v>12.438166174393221</v>
      </c>
      <c r="AD323" s="18">
        <f t="shared" ref="AD323:AD337" si="32">+IF(H323=0,"",H323/E323)</f>
        <v>27.359729729729729</v>
      </c>
      <c r="AE323" s="318"/>
      <c r="AF323" s="28"/>
      <c r="AN323" s="14"/>
      <c r="AO323" s="14"/>
      <c r="AP323" s="14"/>
    </row>
    <row r="324" spans="1:42" ht="15.6">
      <c r="A324" s="28"/>
      <c r="B324" s="2">
        <f>+'Ark1'!D424</f>
        <v>11</v>
      </c>
      <c r="C324" s="2" t="s">
        <v>499</v>
      </c>
      <c r="D324" s="2">
        <f>+'Ark1'!C424</f>
        <v>1998</v>
      </c>
      <c r="E324" s="318">
        <f>+'Ark1'!Q424</f>
        <v>3847</v>
      </c>
      <c r="F324" s="18"/>
      <c r="G324" s="18"/>
      <c r="H324" s="318">
        <f>+'Ark1'!R424</f>
        <v>118333.5</v>
      </c>
      <c r="I324" s="318"/>
      <c r="J324" s="318">
        <f>+IF(H324=0,"",'Ark1'!S424)</f>
        <v>118194.5</v>
      </c>
      <c r="K324" s="50">
        <f>+IF(H324=0,"",'Ark1'!AE424)</f>
        <v>10.015404749416515</v>
      </c>
      <c r="L324" s="50" t="str">
        <f>+IF(I324=0,"",'Ark1'!AF424)</f>
        <v/>
      </c>
      <c r="M324" s="98"/>
      <c r="N324" s="5">
        <f>+IF(H324=0,"",'Ark1'!U424)</f>
        <v>54.438624470681809</v>
      </c>
      <c r="O324" s="5"/>
      <c r="P324" s="5">
        <f>+IF(H324=0,"",'Ark1'!W424)</f>
        <v>72.814881150138049</v>
      </c>
      <c r="Q324" s="50"/>
      <c r="R324" s="5">
        <f>+IF(H324=0,"",'Ark1'!X424)</f>
        <v>0</v>
      </c>
      <c r="S324" s="50"/>
      <c r="T324" s="5">
        <f>+IF(H324=0,"",'Ark1'!Y424)</f>
        <v>0</v>
      </c>
      <c r="U324" s="362"/>
      <c r="V324" s="5"/>
      <c r="W324" s="362"/>
      <c r="X324" s="50">
        <f>+IF(H324=0,"",'Ark1'!AB424)</f>
        <v>3.2301134951164054</v>
      </c>
      <c r="Y324" s="5">
        <f>+IF(H324=0,"",'Ark1'!AC424)</f>
        <v>-0.43000796085878074</v>
      </c>
      <c r="Z324" s="18">
        <f>+IF(H324=0,"",'Ark1'!AD424)</f>
        <v>9.6301655423125148</v>
      </c>
      <c r="AA324" s="18"/>
      <c r="AB324" s="5">
        <f>+IF(H324=0,"",'Ark1'!V424)</f>
        <v>78.991205174521738</v>
      </c>
      <c r="AC324" s="50">
        <f>+IF(H324=0,"",'Ark1'!T424)</f>
        <v>12.466790891843813</v>
      </c>
      <c r="AD324" s="18">
        <f t="shared" si="32"/>
        <v>30.759942812581233</v>
      </c>
      <c r="AE324" s="318"/>
      <c r="AF324" s="28"/>
      <c r="AG324" s="14"/>
      <c r="AH324" s="14"/>
      <c r="AJ324" s="14"/>
      <c r="AK324" s="14"/>
      <c r="AL324" s="14"/>
      <c r="AM324" s="14"/>
      <c r="AN324" s="14"/>
      <c r="AO324" s="14"/>
      <c r="AP324" s="14"/>
    </row>
    <row r="325" spans="1:42" ht="15.6">
      <c r="A325" s="28"/>
      <c r="B325" s="2">
        <f>+'Ark1'!D425</f>
        <v>12</v>
      </c>
      <c r="C325" s="2" t="s">
        <v>500</v>
      </c>
      <c r="D325" s="2">
        <f>+'Ark1'!C425</f>
        <v>1998</v>
      </c>
      <c r="E325" s="318">
        <f>+'Ark1'!Q425</f>
        <v>3846</v>
      </c>
      <c r="F325" s="18"/>
      <c r="G325" s="18"/>
      <c r="H325" s="318">
        <f>+'Ark1'!R425</f>
        <v>125288.25</v>
      </c>
      <c r="I325" s="318"/>
      <c r="J325" s="318">
        <f>+IF(H325=0,"",'Ark1'!S425)</f>
        <v>125063.25</v>
      </c>
      <c r="K325" s="50">
        <f>+IF(H325=0,"",'Ark1'!AE425)</f>
        <v>10.033850396930777</v>
      </c>
      <c r="L325" s="50" t="str">
        <f>+IF(I325=0,"",'Ark1'!AF425)</f>
        <v/>
      </c>
      <c r="M325" s="98"/>
      <c r="N325" s="5">
        <f>+IF(H325=0,"",'Ark1'!U425)</f>
        <v>54.547798813800242</v>
      </c>
      <c r="O325" s="5"/>
      <c r="P325" s="5">
        <f>+IF(H325=0,"",'Ark1'!W425)</f>
        <v>68.942466827785552</v>
      </c>
      <c r="Q325" s="50"/>
      <c r="R325" s="5">
        <f>+IF(H325=0,"",'Ark1'!X425)</f>
        <v>0</v>
      </c>
      <c r="S325" s="50"/>
      <c r="T325" s="5">
        <f>+IF(H325=0,"",'Ark1'!Y425)</f>
        <v>0</v>
      </c>
      <c r="U325" s="362"/>
      <c r="V325" s="5"/>
      <c r="W325" s="362"/>
      <c r="X325" s="50">
        <f>+IF(H325=0,"",'Ark1'!AB425)</f>
        <v>2.9001405847641304</v>
      </c>
      <c r="Y325" s="5">
        <f>+IF(H325=0,"",'Ark1'!AC425)</f>
        <v>-3.9381907621690129</v>
      </c>
      <c r="Z325" s="18">
        <f>+IF(H325=0,"",'Ark1'!AD425)</f>
        <v>10.196153988571586</v>
      </c>
      <c r="AA325" s="18"/>
      <c r="AB325" s="5">
        <f>+IF(H325=0,"",'Ark1'!V425)</f>
        <v>74.836238463337637</v>
      </c>
      <c r="AC325" s="50">
        <f>+IF(H325=0,"",'Ark1'!T425)</f>
        <v>12.529083932451767</v>
      </c>
      <c r="AD325" s="18">
        <f t="shared" si="32"/>
        <v>32.576248049922</v>
      </c>
      <c r="AE325" s="318"/>
      <c r="AF325" s="28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</row>
    <row r="326" spans="1:42" ht="15.6">
      <c r="A326" s="28"/>
      <c r="B326" s="94">
        <f>+'Ark1'!D426</f>
        <v>1</v>
      </c>
      <c r="C326" s="94" t="s">
        <v>490</v>
      </c>
      <c r="D326" s="94">
        <f>+'Ark1'!C426</f>
        <v>1997</v>
      </c>
      <c r="E326" s="309">
        <f>+'Ark1'!Q426</f>
        <v>4001</v>
      </c>
      <c r="F326" s="95"/>
      <c r="G326" s="95"/>
      <c r="H326" s="309">
        <f>+'Ark1'!R426</f>
        <v>112178.25</v>
      </c>
      <c r="I326" s="309"/>
      <c r="J326" s="309">
        <f>+IF(H326=0,"",'Ark1'!S426)</f>
        <v>112003.25</v>
      </c>
      <c r="K326" s="107">
        <f>+IF(H326=0,"",'Ark1'!AE426)</f>
        <v>8.9573518912630803</v>
      </c>
      <c r="L326" s="107" t="str">
        <f>+IF(I326=0,"",'Ark1'!AF426)</f>
        <v/>
      </c>
      <c r="M326" s="98"/>
      <c r="N326" s="96">
        <f>+IF(H326=0,"",'Ark1'!U426)</f>
        <v>54.358565488055042</v>
      </c>
      <c r="O326" s="96"/>
      <c r="P326" s="96">
        <f>+IF(H326=0,"",'Ark1'!W426)</f>
        <v>70.950606796678017</v>
      </c>
      <c r="Q326" s="107"/>
      <c r="R326" s="96">
        <f>+IF(H326=0,"",'Ark1'!X426)</f>
        <v>0</v>
      </c>
      <c r="S326" s="107"/>
      <c r="T326" s="96">
        <f>+IF(H326=0,"",'Ark1'!Y426)</f>
        <v>0</v>
      </c>
      <c r="U326" s="8"/>
      <c r="V326" s="96"/>
      <c r="W326" s="8"/>
      <c r="X326" s="107">
        <f>+IF(H326=0,"",'Ark1'!AB426)</f>
        <v>2.8653271252621759</v>
      </c>
      <c r="Y326" s="96">
        <f>+IF(H326=0,"",'Ark1'!AC426)</f>
        <v>-6.7462857603442608</v>
      </c>
      <c r="Z326" s="95">
        <f>+IF(H326=0,"",'Ark1'!AD426)</f>
        <v>8.8491367460653336</v>
      </c>
      <c r="AA326" s="95"/>
      <c r="AB326" s="96">
        <f>+IF(H326=0,"",'Ark1'!V426)</f>
        <v>76.985758895389921</v>
      </c>
      <c r="AC326" s="107">
        <f>+IF(H326=0,"",'Ark1'!T426)</f>
        <v>12.419163251343283</v>
      </c>
      <c r="AD326" s="95">
        <f t="shared" si="32"/>
        <v>28.037553111722069</v>
      </c>
      <c r="AE326" s="309"/>
      <c r="AF326" s="28"/>
      <c r="AG326" s="14"/>
      <c r="AH326" s="14"/>
      <c r="AI326" s="14"/>
      <c r="AJ326" s="14"/>
      <c r="AK326" s="14"/>
      <c r="AL326" s="14"/>
      <c r="AM326" s="14"/>
    </row>
    <row r="327" spans="1:42" ht="15.6">
      <c r="A327" s="28"/>
      <c r="B327" s="94">
        <f>+'Ark1'!D427</f>
        <v>2</v>
      </c>
      <c r="C327" s="94" t="s">
        <v>491</v>
      </c>
      <c r="D327" s="94">
        <f>+'Ark1'!C427</f>
        <v>1997</v>
      </c>
      <c r="E327" s="309">
        <f>+'Ark1'!Q427</f>
        <v>3932</v>
      </c>
      <c r="F327" s="95"/>
      <c r="G327" s="95"/>
      <c r="H327" s="309">
        <f>+'Ark1'!R427</f>
        <v>103233.5</v>
      </c>
      <c r="I327" s="309"/>
      <c r="J327" s="309">
        <f>+IF(H327=0,"",'Ark1'!S427)</f>
        <v>103141.5</v>
      </c>
      <c r="K327" s="107">
        <f>+IF(H327=0,"",'Ark1'!AE427)</f>
        <v>8.1480049547812019</v>
      </c>
      <c r="L327" s="107" t="str">
        <f>+IF(I327=0,"",'Ark1'!AF427)</f>
        <v/>
      </c>
      <c r="M327" s="98"/>
      <c r="N327" s="96">
        <f>+IF(H327=0,"",'Ark1'!U427)</f>
        <v>54.488232185880562</v>
      </c>
      <c r="O327" s="96"/>
      <c r="P327" s="96">
        <f>+IF(H327=0,"",'Ark1'!W427)</f>
        <v>70.084978469384467</v>
      </c>
      <c r="Q327" s="107"/>
      <c r="R327" s="96">
        <f>+IF(H327=0,"",'Ark1'!X427)</f>
        <v>0</v>
      </c>
      <c r="S327" s="107"/>
      <c r="T327" s="96">
        <f>+IF(H327=0,"",'Ark1'!Y427)</f>
        <v>0</v>
      </c>
      <c r="U327" s="8"/>
      <c r="V327" s="96"/>
      <c r="W327" s="8"/>
      <c r="X327" s="107">
        <f>+IF(H327=0,"",'Ark1'!AB427)</f>
        <v>2.8440630404385199</v>
      </c>
      <c r="Y327" s="96">
        <f>+IF(H327=0,"",'Ark1'!AC427)</f>
        <v>-2.5839849673465736</v>
      </c>
      <c r="Z327" s="95">
        <f>+IF(H327=0,"",'Ark1'!AD427)</f>
        <v>8.1435336910224194</v>
      </c>
      <c r="AA327" s="95"/>
      <c r="AB327" s="96">
        <f>+IF(H327=0,"",'Ark1'!V427)</f>
        <v>75.994532753547318</v>
      </c>
      <c r="AC327" s="107">
        <f>+IF(H327=0,"",'Ark1'!T427)</f>
        <v>12.4946359466646</v>
      </c>
      <c r="AD327" s="95">
        <f t="shared" si="32"/>
        <v>26.254704984740592</v>
      </c>
      <c r="AE327" s="309"/>
      <c r="AF327" s="28"/>
      <c r="AG327" s="14"/>
      <c r="AH327" s="14"/>
      <c r="AI327" s="14"/>
      <c r="AJ327" s="14"/>
      <c r="AK327" s="14"/>
      <c r="AL327" s="14"/>
      <c r="AM327" s="14"/>
    </row>
    <row r="328" spans="1:42" ht="15.6">
      <c r="A328" s="28"/>
      <c r="B328" s="94">
        <f>+'Ark1'!D428</f>
        <v>3</v>
      </c>
      <c r="C328" s="94" t="s">
        <v>492</v>
      </c>
      <c r="D328" s="94">
        <f>+'Ark1'!C428</f>
        <v>1997</v>
      </c>
      <c r="E328" s="309">
        <f>+'Ark1'!Q428</f>
        <v>3854</v>
      </c>
      <c r="F328" s="95"/>
      <c r="G328" s="95"/>
      <c r="H328" s="309">
        <f>+'Ark1'!R428</f>
        <v>93627.25</v>
      </c>
      <c r="I328" s="309"/>
      <c r="J328" s="309">
        <f>+IF(H328=0,"",'Ark1'!S428)</f>
        <v>93480.25</v>
      </c>
      <c r="K328" s="107">
        <f>+IF(H328=0,"",'Ark1'!AE428)</f>
        <v>7.3339985445017826</v>
      </c>
      <c r="L328" s="107" t="str">
        <f>+IF(I328=0,"",'Ark1'!AF428)</f>
        <v/>
      </c>
      <c r="M328" s="98"/>
      <c r="N328" s="96">
        <f>+IF(H328=0,"",'Ark1'!U428)</f>
        <v>54.527100644253743</v>
      </c>
      <c r="O328" s="96"/>
      <c r="P328" s="96">
        <f>+IF(H328=0,"",'Ark1'!W428)</f>
        <v>69.603015771781131</v>
      </c>
      <c r="Q328" s="107"/>
      <c r="R328" s="96">
        <f>+IF(H328=0,"",'Ark1'!X428)</f>
        <v>0</v>
      </c>
      <c r="S328" s="107"/>
      <c r="T328" s="96">
        <f>+IF(H328=0,"",'Ark1'!Y428)</f>
        <v>0</v>
      </c>
      <c r="U328" s="8"/>
      <c r="V328" s="96"/>
      <c r="W328" s="8"/>
      <c r="X328" s="107">
        <f>+IF(H328=0,"",'Ark1'!AB428)</f>
        <v>2.8206806465438197</v>
      </c>
      <c r="Y328" s="96">
        <f>+IF(H328=0,"",'Ark1'!AC428)</f>
        <v>-2.0616219564546112</v>
      </c>
      <c r="Z328" s="95">
        <f>+IF(H328=0,"",'Ark1'!AD428)</f>
        <v>7.3857484709205732</v>
      </c>
      <c r="AA328" s="95"/>
      <c r="AB328" s="96">
        <f>+IF(H328=0,"",'Ark1'!V428)</f>
        <v>75.524907132790389</v>
      </c>
      <c r="AC328" s="107">
        <f>+IF(H328=0,"",'Ark1'!T428)</f>
        <v>12.521781853039577</v>
      </c>
      <c r="AD328" s="95">
        <f t="shared" si="32"/>
        <v>24.293526206538662</v>
      </c>
      <c r="AE328" s="309"/>
      <c r="AF328" s="28"/>
      <c r="AG328" s="14"/>
      <c r="AH328" s="14"/>
      <c r="AI328" s="14"/>
      <c r="AJ328" s="14"/>
      <c r="AK328" s="14"/>
      <c r="AL328" s="14"/>
      <c r="AM328" s="14"/>
    </row>
    <row r="329" spans="1:42" ht="15.6">
      <c r="A329" s="28"/>
      <c r="B329" s="94">
        <f>+'Ark1'!D429</f>
        <v>4</v>
      </c>
      <c r="C329" s="94" t="s">
        <v>493</v>
      </c>
      <c r="D329" s="94">
        <f>+'Ark1'!C429</f>
        <v>1997</v>
      </c>
      <c r="E329" s="309">
        <f>+'Ark1'!Q429</f>
        <v>4111</v>
      </c>
      <c r="F329" s="95"/>
      <c r="G329" s="95"/>
      <c r="H329" s="309">
        <f>+'Ark1'!R429</f>
        <v>121648.25</v>
      </c>
      <c r="I329" s="309"/>
      <c r="J329" s="309">
        <f>+IF(H329=0,"",'Ark1'!S429)</f>
        <v>121512.25</v>
      </c>
      <c r="K329" s="107">
        <f>+IF(H329=0,"",'Ark1'!AE429)</f>
        <v>9.6008897682724061</v>
      </c>
      <c r="L329" s="107" t="str">
        <f>+IF(I329=0,"",'Ark1'!AF429)</f>
        <v/>
      </c>
      <c r="M329" s="98"/>
      <c r="N329" s="96">
        <f>+IF(H329=0,"",'Ark1'!U429)</f>
        <v>54.488629747206566</v>
      </c>
      <c r="O329" s="96"/>
      <c r="P329" s="96">
        <f>+IF(H329=0,"",'Ark1'!W429)</f>
        <v>70.096853484319922</v>
      </c>
      <c r="Q329" s="107"/>
      <c r="R329" s="96">
        <f>+IF(H329=0,"",'Ark1'!X429)</f>
        <v>0</v>
      </c>
      <c r="S329" s="107"/>
      <c r="T329" s="96">
        <f>+IF(H329=0,"",'Ark1'!Y429)</f>
        <v>0</v>
      </c>
      <c r="U329" s="8"/>
      <c r="V329" s="96"/>
      <c r="W329" s="8"/>
      <c r="X329" s="107">
        <f>+IF(H329=0,"",'Ark1'!AB429)</f>
        <v>2.8878768741952778</v>
      </c>
      <c r="Y329" s="96">
        <f>+IF(H329=0,"",'Ark1'!AC429)</f>
        <v>-2.2634080872133326</v>
      </c>
      <c r="Z329" s="95">
        <f>+IF(H329=0,"",'Ark1'!AD429)</f>
        <v>9.5961739389725018</v>
      </c>
      <c r="AA329" s="95"/>
      <c r="AB329" s="96">
        <f>+IF(H329=0,"",'Ark1'!V429)</f>
        <v>76.025911790786736</v>
      </c>
      <c r="AC329" s="107">
        <f>+IF(H329=0,"",'Ark1'!T429)</f>
        <v>12.498379549233141</v>
      </c>
      <c r="AD329" s="95">
        <f t="shared" si="32"/>
        <v>29.590914619314034</v>
      </c>
      <c r="AE329" s="309"/>
      <c r="AF329" s="28"/>
      <c r="AG329" s="14"/>
      <c r="AH329" s="14"/>
      <c r="AI329" s="14"/>
      <c r="AJ329" s="14"/>
      <c r="AK329" s="14"/>
      <c r="AL329" s="14"/>
      <c r="AM329" s="14"/>
    </row>
    <row r="330" spans="1:42" ht="15.6">
      <c r="A330" s="28"/>
      <c r="B330" s="94">
        <f>+'Ark1'!D430</f>
        <v>5</v>
      </c>
      <c r="C330" s="94" t="s">
        <v>377</v>
      </c>
      <c r="D330" s="94">
        <f>+'Ark1'!C430</f>
        <v>1997</v>
      </c>
      <c r="E330" s="309">
        <f>+'Ark1'!Q430</f>
        <v>3785</v>
      </c>
      <c r="F330" s="95"/>
      <c r="G330" s="95"/>
      <c r="H330" s="309">
        <f>+'Ark1'!R430</f>
        <v>95902</v>
      </c>
      <c r="I330" s="309"/>
      <c r="J330" s="309">
        <f>+IF(H330=0,"",'Ark1'!S430)</f>
        <v>95757</v>
      </c>
      <c r="K330" s="107">
        <f>+IF(H330=0,"",'Ark1'!AE430)</f>
        <v>7.5277283453574482</v>
      </c>
      <c r="L330" s="107" t="str">
        <f>+IF(I330=0,"",'Ark1'!AF430)</f>
        <v/>
      </c>
      <c r="M330" s="98"/>
      <c r="N330" s="96">
        <f>+IF(H330=0,"",'Ark1'!U430)</f>
        <v>54.345708407740418</v>
      </c>
      <c r="O330" s="96"/>
      <c r="P330" s="96">
        <f>+IF(H330=0,"",'Ark1'!W430)</f>
        <v>69.742981542863774</v>
      </c>
      <c r="Q330" s="107"/>
      <c r="R330" s="96">
        <f>+IF(H330=0,"",'Ark1'!X430)</f>
        <v>0</v>
      </c>
      <c r="S330" s="107"/>
      <c r="T330" s="96">
        <f>+IF(H330=0,"",'Ark1'!Y430)</f>
        <v>0</v>
      </c>
      <c r="U330" s="8"/>
      <c r="V330" s="96"/>
      <c r="W330" s="8"/>
      <c r="X330" s="107">
        <f>+IF(H330=0,"",'Ark1'!AB430)</f>
        <v>2.8796134489189398</v>
      </c>
      <c r="Y330" s="96">
        <f>+IF(H330=0,"",'Ark1'!AC430)</f>
        <v>-1.2814878243828742</v>
      </c>
      <c r="Z330" s="95">
        <f>+IF(H330=0,"",'Ark1'!AD430)</f>
        <v>7.5651912221946542</v>
      </c>
      <c r="AA330" s="95"/>
      <c r="AB330" s="96">
        <f>+IF(H330=0,"",'Ark1'!V430)</f>
        <v>75.669979218230097</v>
      </c>
      <c r="AC330" s="107">
        <f>+IF(H330=0,"",'Ark1'!T430)</f>
        <v>12.407655731892969</v>
      </c>
      <c r="AD330" s="95">
        <f t="shared" si="32"/>
        <v>25.337384412153238</v>
      </c>
      <c r="AE330" s="309"/>
      <c r="AF330" s="28"/>
      <c r="AG330" s="14"/>
      <c r="AH330" s="14"/>
      <c r="AI330" s="14"/>
      <c r="AJ330" s="14"/>
      <c r="AK330" s="14"/>
      <c r="AL330" s="14"/>
      <c r="AM330" s="14"/>
    </row>
    <row r="331" spans="1:42" ht="15.6">
      <c r="A331" s="28"/>
      <c r="B331" s="94">
        <f>+'Ark1'!D431</f>
        <v>6</v>
      </c>
      <c r="C331" s="94" t="s">
        <v>494</v>
      </c>
      <c r="D331" s="94">
        <f>+'Ark1'!C431</f>
        <v>1997</v>
      </c>
      <c r="E331" s="309">
        <f>+'Ark1'!Q431</f>
        <v>3704</v>
      </c>
      <c r="F331" s="95"/>
      <c r="G331" s="95"/>
      <c r="H331" s="309">
        <f>+'Ark1'!R431</f>
        <v>101112.5</v>
      </c>
      <c r="I331" s="309"/>
      <c r="J331" s="309">
        <f>+IF(H331=0,"",'Ark1'!S431)</f>
        <v>100987.5</v>
      </c>
      <c r="K331" s="107">
        <f>+IF(H331=0,"",'Ark1'!AE431)</f>
        <v>7.8816794992881904</v>
      </c>
      <c r="L331" s="107" t="str">
        <f>+IF(I331=0,"",'Ark1'!AF431)</f>
        <v/>
      </c>
      <c r="M331" s="98"/>
      <c r="N331" s="96">
        <f>+IF(H331=0,"",'Ark1'!U431)</f>
        <v>54.312296076247058</v>
      </c>
      <c r="O331" s="96"/>
      <c r="P331" s="96">
        <f>+IF(H331=0,"",'Ark1'!W431)</f>
        <v>69.240190256220203</v>
      </c>
      <c r="Q331" s="107"/>
      <c r="R331" s="96">
        <f>+IF(H331=0,"",'Ark1'!X431)</f>
        <v>0</v>
      </c>
      <c r="S331" s="107"/>
      <c r="T331" s="96">
        <f>+IF(H331=0,"",'Ark1'!Y431)</f>
        <v>0</v>
      </c>
      <c r="U331" s="8"/>
      <c r="V331" s="96"/>
      <c r="W331" s="8"/>
      <c r="X331" s="107">
        <f>+IF(H331=0,"",'Ark1'!AB431)</f>
        <v>2.8915382160848577</v>
      </c>
      <c r="Y331" s="96">
        <f>+IF(H331=0,"",'Ark1'!AC431)</f>
        <v>0.52707227441044913</v>
      </c>
      <c r="Z331" s="95">
        <f>+IF(H331=0,"",'Ark1'!AD431)</f>
        <v>7.9762194475001245</v>
      </c>
      <c r="AA331" s="95"/>
      <c r="AB331" s="96">
        <f>+IF(H331=0,"",'Ark1'!V431)</f>
        <v>75.110670132441257</v>
      </c>
      <c r="AC331" s="107">
        <f>+IF(H331=0,"",'Ark1'!T431)</f>
        <v>12.393334157497836</v>
      </c>
      <c r="AD331" s="95">
        <f t="shared" si="32"/>
        <v>27.298191144708422</v>
      </c>
      <c r="AE331" s="309"/>
      <c r="AF331" s="28"/>
      <c r="AG331" s="14"/>
      <c r="AH331" s="14"/>
      <c r="AI331" s="14"/>
      <c r="AJ331" s="14"/>
      <c r="AK331" s="14"/>
      <c r="AL331" s="14"/>
      <c r="AM331" s="14"/>
    </row>
    <row r="332" spans="1:42" ht="15.6">
      <c r="A332" s="28"/>
      <c r="B332" s="94">
        <f>+'Ark1'!D432</f>
        <v>7</v>
      </c>
      <c r="C332" s="94" t="s">
        <v>495</v>
      </c>
      <c r="D332" s="94">
        <f>+'Ark1'!C432</f>
        <v>1997</v>
      </c>
      <c r="E332" s="309">
        <f>+'Ark1'!Q432</f>
        <v>3731</v>
      </c>
      <c r="F332" s="95"/>
      <c r="G332" s="95"/>
      <c r="H332" s="309">
        <f>+'Ark1'!R432</f>
        <v>108152.75</v>
      </c>
      <c r="I332" s="309"/>
      <c r="J332" s="309">
        <f>+IF(H332=0,"",'Ark1'!S432)</f>
        <v>108029.75</v>
      </c>
      <c r="K332" s="107">
        <f>+IF(H332=0,"",'Ark1'!AE432)</f>
        <v>8.4133094792606684</v>
      </c>
      <c r="L332" s="107" t="str">
        <f>+IF(I332=0,"",'Ark1'!AF432)</f>
        <v/>
      </c>
      <c r="M332" s="98"/>
      <c r="N332" s="96">
        <f>+IF(H332=0,"",'Ark1'!U432)</f>
        <v>54.189008120448307</v>
      </c>
      <c r="O332" s="96"/>
      <c r="P332" s="96">
        <f>+IF(H332=0,"",'Ark1'!W432)</f>
        <v>69.092450553667476</v>
      </c>
      <c r="Q332" s="107"/>
      <c r="R332" s="96">
        <f>+IF(H332=0,"",'Ark1'!X432)</f>
        <v>0</v>
      </c>
      <c r="S332" s="107"/>
      <c r="T332" s="96">
        <f>+IF(H332=0,"",'Ark1'!Y432)</f>
        <v>0</v>
      </c>
      <c r="U332" s="8"/>
      <c r="V332" s="96"/>
      <c r="W332" s="8"/>
      <c r="X332" s="107">
        <f>+IF(H332=0,"",'Ark1'!AB432)</f>
        <v>2.9027175502412006</v>
      </c>
      <c r="Y332" s="96">
        <f>+IF(H332=0,"",'Ark1'!AC432)</f>
        <v>-0.1370423090772204</v>
      </c>
      <c r="Z332" s="95">
        <f>+IF(H332=0,"",'Ark1'!AD432)</f>
        <v>8.5315867756273374</v>
      </c>
      <c r="AA332" s="95"/>
      <c r="AB332" s="96">
        <f>+IF(H332=0,"",'Ark1'!V432)</f>
        <v>74.937733355858384</v>
      </c>
      <c r="AC332" s="107">
        <f>+IF(H332=0,"",'Ark1'!T432)</f>
        <v>12.314961940403732</v>
      </c>
      <c r="AD332" s="95">
        <f t="shared" si="32"/>
        <v>28.98760385955508</v>
      </c>
      <c r="AE332" s="309"/>
      <c r="AF332" s="28"/>
      <c r="AI332" s="14"/>
    </row>
    <row r="333" spans="1:42" ht="15.6">
      <c r="A333" s="28"/>
      <c r="B333" s="94">
        <f>+'Ark1'!D433</f>
        <v>8</v>
      </c>
      <c r="C333" s="94" t="s">
        <v>496</v>
      </c>
      <c r="D333" s="94">
        <f>+'Ark1'!C433</f>
        <v>1997</v>
      </c>
      <c r="E333" s="309">
        <f>+'Ark1'!Q433</f>
        <v>3691</v>
      </c>
      <c r="F333" s="95"/>
      <c r="G333" s="95"/>
      <c r="H333" s="309">
        <f>+'Ark1'!R433</f>
        <v>97531.75</v>
      </c>
      <c r="I333" s="309"/>
      <c r="J333" s="309">
        <f>+IF(H333=0,"",'Ark1'!S433)</f>
        <v>97386.75</v>
      </c>
      <c r="K333" s="107">
        <f>+IF(H333=0,"",'Ark1'!AE433)</f>
        <v>7.6070253358195599</v>
      </c>
      <c r="L333" s="107" t="str">
        <f>+IF(I333=0,"",'Ark1'!AF433)</f>
        <v/>
      </c>
      <c r="M333" s="98"/>
      <c r="N333" s="96">
        <f>+IF(H333=0,"",'Ark1'!U433)</f>
        <v>54.083188934839697</v>
      </c>
      <c r="O333" s="96"/>
      <c r="P333" s="96">
        <f>+IF(H333=0,"",'Ark1'!W433)</f>
        <v>69.298222150343634</v>
      </c>
      <c r="Q333" s="107"/>
      <c r="R333" s="96">
        <f>+IF(H333=0,"",'Ark1'!X433)</f>
        <v>0</v>
      </c>
      <c r="S333" s="107"/>
      <c r="T333" s="96">
        <f>+IF(H333=0,"",'Ark1'!Y433)</f>
        <v>0</v>
      </c>
      <c r="U333" s="8"/>
      <c r="V333" s="96"/>
      <c r="W333" s="8"/>
      <c r="X333" s="107">
        <f>+IF(H333=0,"",'Ark1'!AB433)</f>
        <v>2.9089311682644658</v>
      </c>
      <c r="Y333" s="96">
        <f>+IF(H333=0,"",'Ark1'!AC433)</f>
        <v>-0.32724229530089127</v>
      </c>
      <c r="Z333" s="95">
        <f>+IF(H333=0,"",'Ark1'!AD433)</f>
        <v>7.6937534043636608</v>
      </c>
      <c r="AA333" s="95"/>
      <c r="AB333" s="96">
        <f>+IF(H333=0,"",'Ark1'!V433)</f>
        <v>75.18974809201417</v>
      </c>
      <c r="AC333" s="107">
        <f>+IF(H333=0,"",'Ark1'!T433)</f>
        <v>12.254481233034372</v>
      </c>
      <c r="AD333" s="95">
        <f t="shared" si="32"/>
        <v>26.424207531834192</v>
      </c>
      <c r="AE333" s="309"/>
      <c r="AF333" s="28"/>
    </row>
    <row r="334" spans="1:42" ht="15.6">
      <c r="A334" s="28"/>
      <c r="B334" s="94">
        <f>+'Ark1'!D434</f>
        <v>9</v>
      </c>
      <c r="C334" s="94" t="s">
        <v>497</v>
      </c>
      <c r="D334" s="94">
        <f>+'Ark1'!C434</f>
        <v>1997</v>
      </c>
      <c r="E334" s="309">
        <f>+'Ark1'!Q434</f>
        <v>3831</v>
      </c>
      <c r="F334" s="95"/>
      <c r="G334" s="95"/>
      <c r="H334" s="309">
        <f>+'Ark1'!R434</f>
        <v>97081.25</v>
      </c>
      <c r="I334" s="309"/>
      <c r="J334" s="309">
        <f>+IF(H334=0,"",'Ark1'!S434)</f>
        <v>96980.25</v>
      </c>
      <c r="K334" s="107">
        <f>+IF(H334=0,"",'Ark1'!AE434)</f>
        <v>7.6596602441672124</v>
      </c>
      <c r="L334" s="107" t="str">
        <f>+IF(I334=0,"",'Ark1'!AF434)</f>
        <v/>
      </c>
      <c r="M334" s="98"/>
      <c r="N334" s="96">
        <f>+IF(H334=0,"",'Ark1'!U434)</f>
        <v>54.083785100574602</v>
      </c>
      <c r="O334" s="96"/>
      <c r="P334" s="96">
        <f>+IF(H334=0,"",'Ark1'!W434)</f>
        <v>70.070192385563374</v>
      </c>
      <c r="Q334" s="107"/>
      <c r="R334" s="96">
        <f>+IF(H334=0,"",'Ark1'!X434)</f>
        <v>0</v>
      </c>
      <c r="S334" s="107"/>
      <c r="T334" s="96">
        <f>+IF(H334=0,"",'Ark1'!Y434)</f>
        <v>0</v>
      </c>
      <c r="U334" s="8"/>
      <c r="V334" s="96"/>
      <c r="W334" s="8"/>
      <c r="X334" s="107">
        <f>+IF(H334=0,"",'Ark1'!AB434)</f>
        <v>2.9118327028431512</v>
      </c>
      <c r="Y334" s="96">
        <f>+IF(H334=0,"",'Ark1'!AC434)</f>
        <v>-0.40917166854158254</v>
      </c>
      <c r="Z334" s="95">
        <f>+IF(H334=0,"",'Ark1'!AD434)</f>
        <v>7.6582158905933682</v>
      </c>
      <c r="AA334" s="95"/>
      <c r="AB334" s="96">
        <f>+IF(H334=0,"",'Ark1'!V434)</f>
        <v>75.995303167398092</v>
      </c>
      <c r="AC334" s="107">
        <f>+IF(H334=0,"",'Ark1'!T434)</f>
        <v>12.26090516963883</v>
      </c>
      <c r="AD334" s="95">
        <f t="shared" si="32"/>
        <v>25.340968415557295</v>
      </c>
      <c r="AE334" s="309"/>
      <c r="AF334" s="28"/>
    </row>
    <row r="335" spans="1:42" ht="15.6">
      <c r="A335" s="28"/>
      <c r="B335" s="94">
        <f>+'Ark1'!D435</f>
        <v>10</v>
      </c>
      <c r="C335" s="94" t="s">
        <v>498</v>
      </c>
      <c r="D335" s="94">
        <f>+'Ark1'!C435</f>
        <v>1997</v>
      </c>
      <c r="E335" s="309">
        <f>+'Ark1'!Q435</f>
        <v>3887</v>
      </c>
      <c r="F335" s="95"/>
      <c r="G335" s="95"/>
      <c r="H335" s="309">
        <f>+'Ark1'!R435</f>
        <v>101300.75</v>
      </c>
      <c r="I335" s="309"/>
      <c r="J335" s="309">
        <f>+IF(H335=0,"",'Ark1'!S435)</f>
        <v>101191.75</v>
      </c>
      <c r="K335" s="107">
        <f>+IF(H335=0,"",'Ark1'!AE435)</f>
        <v>8.2294895653821527</v>
      </c>
      <c r="L335" s="107" t="str">
        <f>+IF(I335=0,"",'Ark1'!AF435)</f>
        <v/>
      </c>
      <c r="M335" s="98"/>
      <c r="N335" s="96">
        <f>+IF(H335=0,"",'Ark1'!U435)</f>
        <v>54.044287207208086</v>
      </c>
      <c r="O335" s="96"/>
      <c r="P335" s="96">
        <f>+IF(H335=0,"",'Ark1'!W435)</f>
        <v>72.149760739387418</v>
      </c>
      <c r="Q335" s="107"/>
      <c r="R335" s="96">
        <f>+IF(H335=0,"",'Ark1'!X435)</f>
        <v>0</v>
      </c>
      <c r="S335" s="107"/>
      <c r="T335" s="96">
        <f>+IF(H335=0,"",'Ark1'!Y435)</f>
        <v>0</v>
      </c>
      <c r="U335" s="8"/>
      <c r="V335" s="96"/>
      <c r="W335" s="8"/>
      <c r="X335" s="107">
        <f>+IF(H335=0,"",'Ark1'!AB435)</f>
        <v>2.9612431804931609</v>
      </c>
      <c r="Y335" s="96">
        <f>+IF(H335=0,"",'Ark1'!AC435)</f>
        <v>-1.864278023281986</v>
      </c>
      <c r="Z335" s="95">
        <f>+IF(H335=0,"",'Ark1'!AD435)</f>
        <v>7.9910694740645187</v>
      </c>
      <c r="AA335" s="95"/>
      <c r="AB335" s="96">
        <f>+IF(H335=0,"",'Ark1'!V435)</f>
        <v>78.253397139589254</v>
      </c>
      <c r="AC335" s="107">
        <f>+IF(H335=0,"",'Ark1'!T435)</f>
        <v>12.230284573411351</v>
      </c>
      <c r="AD335" s="95">
        <f t="shared" si="32"/>
        <v>26.061422691021352</v>
      </c>
      <c r="AE335" s="309"/>
      <c r="AF335" s="28"/>
    </row>
    <row r="336" spans="1:42" ht="15.6">
      <c r="A336" s="28"/>
      <c r="B336" s="94">
        <f>+'Ark1'!D436</f>
        <v>11</v>
      </c>
      <c r="C336" s="94" t="s">
        <v>499</v>
      </c>
      <c r="D336" s="94">
        <f>+'Ark1'!C436</f>
        <v>1997</v>
      </c>
      <c r="E336" s="309">
        <f>+'Ark1'!Q436</f>
        <v>3909</v>
      </c>
      <c r="F336" s="95"/>
      <c r="G336" s="95"/>
      <c r="H336" s="309">
        <f>+'Ark1'!R436</f>
        <v>108619.25</v>
      </c>
      <c r="I336" s="309"/>
      <c r="J336" s="309">
        <f>+IF(H336=0,"",'Ark1'!S436)</f>
        <v>108520.75</v>
      </c>
      <c r="K336" s="107">
        <f>+IF(H336=0,"",'Ark1'!AE436)</f>
        <v>8.8566220079868447</v>
      </c>
      <c r="L336" s="107" t="str">
        <f>+IF(I336=0,"",'Ark1'!AF436)</f>
        <v/>
      </c>
      <c r="M336" s="98"/>
      <c r="N336" s="96">
        <f>+IF(H336=0,"",'Ark1'!U436)</f>
        <v>54.046843575998125</v>
      </c>
      <c r="O336" s="96"/>
      <c r="P336" s="96">
        <f>+IF(H336=0,"",'Ark1'!W436)</f>
        <v>72.403977742505006</v>
      </c>
      <c r="Q336" s="107"/>
      <c r="R336" s="96">
        <f>+IF(H336=0,"",'Ark1'!X436)</f>
        <v>0</v>
      </c>
      <c r="S336" s="107"/>
      <c r="T336" s="96">
        <f>+IF(H336=0,"",'Ark1'!Y436)</f>
        <v>0</v>
      </c>
      <c r="U336" s="8"/>
      <c r="V336" s="96"/>
      <c r="W336" s="8"/>
      <c r="X336" s="107">
        <f>+IF(H336=0,"",'Ark1'!AB436)</f>
        <v>3.5038786314431447</v>
      </c>
      <c r="Y336" s="96">
        <f>+IF(H336=0,"",'Ark1'!AC436)</f>
        <v>5.3920753312810321</v>
      </c>
      <c r="Z336" s="95">
        <f>+IF(H336=0,"",'Ark1'!AD436)</f>
        <v>8.5683864430498531</v>
      </c>
      <c r="AA336" s="95"/>
      <c r="AB336" s="96">
        <f>+IF(H336=0,"",'Ark1'!V436)</f>
        <v>78.552547784639984</v>
      </c>
      <c r="AC336" s="107">
        <f>+IF(H336=0,"",'Ark1'!T436)</f>
        <v>12.245122296462185</v>
      </c>
      <c r="AD336" s="95">
        <f t="shared" si="32"/>
        <v>27.786965975952928</v>
      </c>
      <c r="AE336" s="309"/>
      <c r="AF336" s="28"/>
      <c r="AN336" s="14"/>
      <c r="AO336" s="14"/>
      <c r="AP336" s="14"/>
    </row>
    <row r="337" spans="1:42" ht="15.6">
      <c r="A337" s="28"/>
      <c r="B337" s="94">
        <f>+'Ark1'!D437</f>
        <v>12</v>
      </c>
      <c r="C337" s="94" t="s">
        <v>500</v>
      </c>
      <c r="D337" s="94">
        <f>+'Ark1'!C437</f>
        <v>1997</v>
      </c>
      <c r="E337" s="309">
        <f>+'Ark1'!Q437</f>
        <v>3971</v>
      </c>
      <c r="F337" s="95"/>
      <c r="G337" s="95"/>
      <c r="H337" s="309">
        <f>+'Ark1'!R437</f>
        <v>127287</v>
      </c>
      <c r="I337" s="309"/>
      <c r="J337" s="309">
        <f>+IF(H337=0,"",'Ark1'!S437)</f>
        <v>127049</v>
      </c>
      <c r="K337" s="107">
        <f>+IF(H337=0,"",'Ark1'!AE437)</f>
        <v>9.7842403639194639</v>
      </c>
      <c r="L337" s="107" t="str">
        <f>+IF(I337=0,"",'Ark1'!AF437)</f>
        <v/>
      </c>
      <c r="M337" s="98"/>
      <c r="N337" s="96">
        <f>+IF(H337=0,"",'Ark1'!U437)</f>
        <v>54.141142393879512</v>
      </c>
      <c r="O337" s="96"/>
      <c r="P337" s="96">
        <f>+IF(H337=0,"",'Ark1'!W437)</f>
        <v>68.322376629489</v>
      </c>
      <c r="Q337" s="107"/>
      <c r="R337" s="96">
        <f>+IF(H337=0,"",'Ark1'!X437)</f>
        <v>0</v>
      </c>
      <c r="S337" s="107"/>
      <c r="T337" s="96">
        <f>+IF(H337=0,"",'Ark1'!Y437)</f>
        <v>0</v>
      </c>
      <c r="U337" s="8"/>
      <c r="V337" s="96"/>
      <c r="W337" s="8"/>
      <c r="X337" s="107">
        <f>+IF(H337=0,"",'Ark1'!AB437)</f>
        <v>2.8514622443761626</v>
      </c>
      <c r="Y337" s="96">
        <f>+IF(H337=0,"",'Ark1'!AC437)</f>
        <v>-4.1204359680545641</v>
      </c>
      <c r="Z337" s="95">
        <f>+IF(H337=0,"",'Ark1'!AD437)</f>
        <v>10.040984495625649</v>
      </c>
      <c r="AA337" s="95"/>
      <c r="AB337" s="96">
        <f>+IF(H337=0,"",'Ark1'!V437)</f>
        <v>74.158408960322092</v>
      </c>
      <c r="AC337" s="107">
        <f>+IF(H337=0,"",'Ark1'!T437)</f>
        <v>12.28521372960318</v>
      </c>
      <c r="AD337" s="95">
        <f t="shared" si="32"/>
        <v>32.054142533366907</v>
      </c>
      <c r="AE337" s="309"/>
      <c r="AF337" s="28"/>
      <c r="AN337" s="14"/>
      <c r="AO337" s="14"/>
      <c r="AP337" s="14"/>
    </row>
    <row r="338" spans="1:42" ht="15.6">
      <c r="A338" s="28"/>
      <c r="B338" s="28"/>
      <c r="C338" s="28"/>
      <c r="D338" s="28"/>
      <c r="E338" s="295"/>
      <c r="F338" s="28"/>
      <c r="G338" s="28"/>
      <c r="H338" s="295"/>
      <c r="I338" s="295"/>
      <c r="J338" s="295"/>
      <c r="K338" s="28"/>
      <c r="L338" s="28"/>
      <c r="M338" s="9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95"/>
      <c r="AF338" s="28"/>
      <c r="AN338" s="14"/>
      <c r="AO338" s="14"/>
      <c r="AP338" s="14"/>
    </row>
    <row r="339" spans="1:42" ht="15.6">
      <c r="A339" s="28"/>
      <c r="B339" s="28"/>
      <c r="C339" s="28"/>
      <c r="D339" s="28"/>
      <c r="E339" s="295"/>
      <c r="F339" s="28"/>
      <c r="G339" s="28"/>
      <c r="H339" s="295"/>
      <c r="I339" s="295"/>
      <c r="J339" s="295"/>
      <c r="K339" s="28"/>
      <c r="L339" s="28"/>
      <c r="M339" s="9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95"/>
      <c r="AF339" s="28"/>
      <c r="AN339" s="14"/>
      <c r="AO339" s="14"/>
      <c r="AP339" s="14"/>
    </row>
    <row r="340" spans="1:42">
      <c r="AN340" s="14"/>
      <c r="AO340" s="14"/>
      <c r="AP340" s="14"/>
    </row>
    <row r="341" spans="1:42">
      <c r="AN341" s="14"/>
      <c r="AO341" s="14"/>
      <c r="AP341" s="14"/>
    </row>
    <row r="342" spans="1:42">
      <c r="K342" s="156"/>
      <c r="L342" s="156"/>
      <c r="M342" s="156"/>
      <c r="Z342" s="153"/>
      <c r="AA342" s="153"/>
      <c r="AB342" s="14"/>
      <c r="AC342" s="156"/>
      <c r="AD342" s="153"/>
      <c r="AE342" s="369"/>
      <c r="AF342" s="14"/>
      <c r="AG342" s="14"/>
      <c r="AH342" s="14"/>
      <c r="AJ342" s="14"/>
      <c r="AK342" s="14"/>
      <c r="AL342" s="14"/>
      <c r="AM342" s="14"/>
      <c r="AN342" s="14"/>
      <c r="AO342" s="14"/>
      <c r="AP342" s="14"/>
    </row>
    <row r="343" spans="1:42">
      <c r="K343" s="156"/>
      <c r="L343" s="156"/>
      <c r="M343" s="156"/>
      <c r="Z343" s="153"/>
      <c r="AA343" s="153"/>
      <c r="AB343" s="14"/>
      <c r="AC343" s="156"/>
      <c r="AD343" s="153"/>
      <c r="AE343" s="369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</row>
    <row r="344" spans="1:42">
      <c r="K344" s="156"/>
      <c r="L344" s="156"/>
      <c r="M344" s="156"/>
      <c r="Z344" s="153"/>
      <c r="AA344" s="153"/>
      <c r="AB344" s="14"/>
      <c r="AC344" s="156"/>
      <c r="AD344" s="153"/>
      <c r="AE344" s="369"/>
      <c r="AF344" s="14"/>
      <c r="AG344" s="14"/>
      <c r="AH344" s="14"/>
      <c r="AI344" s="14"/>
      <c r="AJ344" s="14"/>
      <c r="AK344" s="14"/>
      <c r="AL344" s="14"/>
      <c r="AM344" s="14"/>
    </row>
    <row r="345" spans="1:42">
      <c r="K345" s="156"/>
      <c r="L345" s="156"/>
      <c r="M345" s="156"/>
      <c r="Z345" s="153"/>
      <c r="AA345" s="153"/>
      <c r="AB345" s="14"/>
      <c r="AC345" s="156"/>
      <c r="AD345" s="153"/>
      <c r="AE345" s="369"/>
      <c r="AF345" s="14"/>
      <c r="AG345" s="14"/>
      <c r="AH345" s="14"/>
      <c r="AI345" s="14"/>
      <c r="AJ345" s="14"/>
      <c r="AK345" s="14"/>
      <c r="AL345" s="14"/>
      <c r="AM345" s="14"/>
    </row>
    <row r="346" spans="1:42">
      <c r="K346" s="156"/>
      <c r="L346" s="156"/>
      <c r="M346" s="156"/>
      <c r="Z346" s="153"/>
      <c r="AA346" s="153"/>
      <c r="AB346" s="14"/>
      <c r="AC346" s="156"/>
      <c r="AD346" s="153"/>
      <c r="AE346" s="369"/>
      <c r="AF346" s="14"/>
      <c r="AG346" s="14"/>
      <c r="AH346" s="14"/>
      <c r="AI346" s="14"/>
      <c r="AJ346" s="14"/>
      <c r="AK346" s="14"/>
      <c r="AL346" s="14"/>
      <c r="AM346" s="14"/>
    </row>
    <row r="347" spans="1:42">
      <c r="K347" s="156"/>
      <c r="L347" s="156"/>
      <c r="M347" s="156"/>
      <c r="Z347" s="153"/>
      <c r="AA347" s="153"/>
      <c r="AB347" s="14"/>
      <c r="AC347" s="156"/>
      <c r="AD347" s="153"/>
      <c r="AE347" s="369"/>
      <c r="AF347" s="14"/>
      <c r="AG347" s="14"/>
      <c r="AH347" s="14"/>
      <c r="AI347" s="14"/>
      <c r="AJ347" s="14"/>
      <c r="AK347" s="14"/>
      <c r="AL347" s="14"/>
      <c r="AM347" s="14"/>
    </row>
    <row r="348" spans="1:42">
      <c r="K348" s="156"/>
      <c r="L348" s="156"/>
      <c r="M348" s="156"/>
      <c r="Z348" s="153"/>
      <c r="AA348" s="153"/>
      <c r="AB348" s="14"/>
      <c r="AC348" s="156"/>
      <c r="AD348" s="153"/>
      <c r="AE348" s="369"/>
      <c r="AF348" s="14"/>
      <c r="AG348" s="14"/>
      <c r="AH348" s="14"/>
      <c r="AI348" s="14"/>
      <c r="AJ348" s="14"/>
      <c r="AK348" s="14"/>
      <c r="AL348" s="14"/>
      <c r="AM348" s="14"/>
    </row>
    <row r="349" spans="1:42">
      <c r="K349" s="156"/>
      <c r="L349" s="156"/>
      <c r="M349" s="156"/>
      <c r="Z349" s="153"/>
      <c r="AA349" s="153"/>
      <c r="AB349" s="14"/>
      <c r="AC349" s="156"/>
      <c r="AD349" s="153"/>
      <c r="AE349" s="369"/>
      <c r="AF349" s="14"/>
      <c r="AG349" s="14"/>
      <c r="AH349" s="14"/>
      <c r="AI349" s="14"/>
      <c r="AJ349" s="14"/>
      <c r="AK349" s="14"/>
      <c r="AL349" s="14"/>
      <c r="AM349" s="14"/>
    </row>
    <row r="350" spans="1:42">
      <c r="AI350" s="14"/>
    </row>
    <row r="354" spans="40:42">
      <c r="AN354" s="14"/>
      <c r="AO354" s="14"/>
      <c r="AP354" s="14"/>
    </row>
    <row r="355" spans="40:42">
      <c r="AN355" s="14"/>
      <c r="AO355" s="14"/>
      <c r="AP355" s="14"/>
    </row>
    <row r="356" spans="40:42">
      <c r="AN356" s="14"/>
      <c r="AO356" s="14"/>
      <c r="AP356" s="14"/>
    </row>
    <row r="357" spans="40:42">
      <c r="AN357" s="14"/>
      <c r="AO357" s="14"/>
      <c r="AP357" s="14"/>
    </row>
    <row r="358" spans="40:42">
      <c r="AN358" s="14"/>
      <c r="AO358" s="14"/>
      <c r="AP358" s="14"/>
    </row>
    <row r="359" spans="40:42">
      <c r="AN359" s="14"/>
      <c r="AO359" s="14"/>
      <c r="AP359" s="14"/>
    </row>
    <row r="360" spans="40:42">
      <c r="AN360" s="14"/>
      <c r="AO360" s="14"/>
      <c r="AP360" s="14"/>
    </row>
    <row r="361" spans="40:42">
      <c r="AN361" s="14"/>
      <c r="AO361" s="14"/>
      <c r="AP361" s="14"/>
    </row>
  </sheetData>
  <mergeCells count="1">
    <mergeCell ref="T4:X4"/>
  </mergeCells>
  <phoneticPr fontId="11" type="noConversion"/>
  <conditionalFormatting sqref="I10:I21 F10:F21 S10:S21 Q10:Q21 O10:O21">
    <cfRule type="cellIs" dxfId="366" priority="11" operator="lessThan">
      <formula>0</formula>
    </cfRule>
    <cfRule type="cellIs" dxfId="365" priority="1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X357"/>
  <sheetViews>
    <sheetView defaultGridColor="0" topLeftCell="A77" colorId="22" zoomScale="84" zoomScaleNormal="84" workbookViewId="0">
      <selection activeCell="W100" sqref="W100"/>
    </sheetView>
  </sheetViews>
  <sheetFormatPr baseColWidth="10" defaultRowHeight="15"/>
  <cols>
    <col min="1" max="1" width="6.08984375" customWidth="1"/>
    <col min="2" max="2" width="7.90625" customWidth="1"/>
    <col min="3" max="3" width="5.81640625" style="1" customWidth="1"/>
    <col min="4" max="4" width="10.1796875" customWidth="1"/>
    <col min="5" max="5" width="8.36328125" style="1" customWidth="1"/>
    <col min="6" max="6" width="8.54296875" style="10" customWidth="1"/>
    <col min="7" max="7" width="7.90625" style="1" customWidth="1"/>
    <col min="8" max="8" width="6.90625" style="1" customWidth="1"/>
    <col min="9" max="9" width="8" style="1" customWidth="1"/>
    <col min="10" max="10" width="6.54296875" style="1" customWidth="1"/>
    <col min="11" max="11" width="8.08984375" style="1" customWidth="1"/>
    <col min="12" max="12" width="7" style="1" customWidth="1"/>
    <col min="13" max="13" width="11.08984375" style="1" customWidth="1"/>
    <col min="14" max="14" width="10.54296875" style="1" customWidth="1"/>
    <col min="15" max="15" width="10.08984375" style="1" customWidth="1"/>
    <col min="16" max="16" width="7.90625" style="1" customWidth="1"/>
    <col min="17" max="17" width="7.54296875" style="1" customWidth="1"/>
    <col min="18" max="18" width="12.08984375" style="100" customWidth="1"/>
    <col min="19" max="19" width="13.90625" customWidth="1"/>
    <col min="20" max="21" width="7.90625" customWidth="1"/>
    <col min="22" max="22" width="8.08984375" customWidth="1"/>
    <col min="23" max="23" width="8.54296875" customWidth="1"/>
    <col min="24" max="24" width="8" customWidth="1"/>
    <col min="25" max="25" width="6.453125" customWidth="1"/>
    <col min="26" max="26" width="8.08984375" customWidth="1"/>
    <col min="27" max="27" width="7.54296875" customWidth="1"/>
    <col min="28" max="28" width="8.36328125" customWidth="1"/>
    <col min="29" max="29" width="9.453125" customWidth="1"/>
    <col min="30" max="31" width="8.36328125" customWidth="1"/>
    <col min="32" max="32" width="8.90625" customWidth="1"/>
    <col min="33" max="33" width="8.36328125" customWidth="1"/>
    <col min="34" max="34" width="7.90625" customWidth="1"/>
    <col min="35" max="35" width="8" customWidth="1"/>
    <col min="36" max="37" width="9.90625" customWidth="1"/>
    <col min="38" max="38" width="9.08984375" customWidth="1"/>
    <col min="39" max="39" width="8.36328125" customWidth="1"/>
    <col min="40" max="40" width="8.6328125" customWidth="1"/>
    <col min="41" max="41" width="8.90625" customWidth="1"/>
    <col min="42" max="42" width="8.08984375" customWidth="1"/>
    <col min="43" max="43" width="8.6328125" customWidth="1"/>
    <col min="44" max="45" width="9.90625" customWidth="1"/>
    <col min="46" max="46" width="8.08984375" customWidth="1"/>
    <col min="47" max="47" width="8" customWidth="1"/>
    <col min="48" max="48" width="8.08984375" customWidth="1"/>
    <col min="49" max="49" width="11.08984375" customWidth="1"/>
    <col min="50" max="50" width="7.6328125" customWidth="1"/>
    <col min="51" max="51" width="8.08984375" customWidth="1"/>
    <col min="52" max="52" width="7.90625" customWidth="1"/>
    <col min="53" max="53" width="8.90625" customWidth="1"/>
    <col min="54" max="54" width="6.90625" customWidth="1"/>
    <col min="55" max="55" width="6.6328125" customWidth="1"/>
    <col min="56" max="57" width="8.08984375" customWidth="1"/>
    <col min="58" max="58" width="9.36328125" customWidth="1"/>
    <col min="59" max="59" width="10.08984375" customWidth="1"/>
    <col min="60" max="60" width="10.90625" customWidth="1"/>
    <col min="61" max="64" width="8.08984375" customWidth="1"/>
    <col min="65" max="65" width="8.36328125" customWidth="1"/>
    <col min="66" max="66" width="11.08984375" customWidth="1"/>
    <col min="67" max="67" width="8.08984375" customWidth="1"/>
    <col min="68" max="68" width="6.36328125" customWidth="1"/>
    <col min="69" max="69" width="7.453125" customWidth="1"/>
    <col min="70" max="70" width="7.6328125" customWidth="1"/>
    <col min="71" max="72" width="7.90625" customWidth="1"/>
    <col min="73" max="73" width="8" customWidth="1"/>
    <col min="74" max="74" width="7.6328125" customWidth="1"/>
    <col min="75" max="75" width="7.90625" customWidth="1"/>
    <col min="76" max="76" width="8.08984375" customWidth="1"/>
    <col min="77" max="77" width="7.54296875" customWidth="1"/>
    <col min="78" max="78" width="7.90625" customWidth="1"/>
    <col min="79" max="79" width="7.6328125" customWidth="1"/>
    <col min="80" max="80" width="7.90625" customWidth="1"/>
    <col min="81" max="81" width="7.54296875" customWidth="1"/>
    <col min="82" max="82" width="7.90625" customWidth="1"/>
    <col min="83" max="83" width="9.90625" customWidth="1"/>
    <col min="84" max="84" width="7.08984375" customWidth="1"/>
    <col min="85" max="85" width="8.08984375" customWidth="1"/>
    <col min="86" max="86" width="8.54296875" customWidth="1"/>
    <col min="87" max="87" width="9.90625" customWidth="1"/>
    <col min="88" max="88" width="8.36328125" customWidth="1"/>
    <col min="89" max="89" width="10.54296875" customWidth="1"/>
    <col min="90" max="90" width="7.90625" customWidth="1"/>
    <col min="91" max="91" width="8.08984375" customWidth="1"/>
    <col min="92" max="94" width="9.90625" customWidth="1"/>
    <col min="95" max="95" width="8.36328125" customWidth="1"/>
    <col min="96" max="96" width="8.6328125" customWidth="1"/>
    <col min="97" max="97" width="8.54296875" customWidth="1"/>
    <col min="98" max="98" width="8.6328125" customWidth="1"/>
    <col min="99" max="99" width="8.36328125" customWidth="1"/>
    <col min="100" max="100" width="10.6328125" customWidth="1"/>
    <col min="101" max="101" width="9.90625" customWidth="1"/>
    <col min="102" max="102" width="7.54296875" customWidth="1"/>
    <col min="103" max="103" width="8.54296875" customWidth="1"/>
    <col min="104" max="105" width="7.90625" customWidth="1"/>
    <col min="106" max="108" width="8.36328125" customWidth="1"/>
    <col min="109" max="110" width="8.08984375" customWidth="1"/>
    <col min="111" max="112" width="8.36328125" customWidth="1"/>
    <col min="113" max="113" width="8.54296875" customWidth="1"/>
    <col min="114" max="114" width="8.36328125" customWidth="1"/>
    <col min="115" max="115" width="8.6328125" customWidth="1"/>
    <col min="116" max="117" width="9.90625" customWidth="1"/>
    <col min="118" max="118" width="8.08984375" customWidth="1"/>
    <col min="119" max="119" width="8.54296875" customWidth="1"/>
    <col min="120" max="120" width="7.54296875" customWidth="1"/>
    <col min="121" max="121" width="8.08984375" customWidth="1"/>
    <col min="122" max="122" width="7.90625" customWidth="1"/>
    <col min="123" max="123" width="8.36328125" customWidth="1"/>
    <col min="124" max="124" width="8.08984375" customWidth="1"/>
    <col min="125" max="125" width="9.90625" customWidth="1"/>
    <col min="126" max="126" width="8" customWidth="1"/>
    <col min="127" max="127" width="7.90625" customWidth="1"/>
    <col min="128" max="128" width="8.90625" customWidth="1"/>
    <col min="129" max="129" width="8" customWidth="1"/>
    <col min="130" max="130" width="8.90625" customWidth="1"/>
    <col min="131" max="131" width="7.08984375" customWidth="1"/>
    <col min="132" max="132" width="9" customWidth="1"/>
    <col min="133" max="133" width="8.08984375" customWidth="1"/>
    <col min="134" max="134" width="10.36328125" customWidth="1"/>
    <col min="135" max="136" width="7.90625" customWidth="1"/>
    <col min="137" max="137" width="8.6328125" customWidth="1"/>
    <col min="138" max="138" width="8.90625" customWidth="1"/>
    <col min="139" max="139" width="8.6328125" customWidth="1"/>
    <col min="140" max="141" width="8.08984375" customWidth="1"/>
    <col min="142" max="142" width="7.54296875" customWidth="1"/>
    <col min="143" max="145" width="8.08984375" customWidth="1"/>
    <col min="146" max="146" width="8.6328125" customWidth="1"/>
    <col min="147" max="147" width="7.90625" customWidth="1"/>
    <col min="148" max="149" width="8.08984375" customWidth="1"/>
    <col min="150" max="150" width="7.90625" customWidth="1"/>
    <col min="153" max="153" width="8" customWidth="1"/>
    <col min="154" max="154" width="8.08984375" customWidth="1"/>
    <col min="155" max="155" width="8" customWidth="1"/>
    <col min="156" max="157" width="8.08984375" customWidth="1"/>
    <col min="158" max="160" width="7.90625" customWidth="1"/>
    <col min="161" max="161" width="8.08984375" customWidth="1"/>
    <col min="162" max="164" width="7.90625" customWidth="1"/>
    <col min="165" max="165" width="6.6328125" customWidth="1"/>
    <col min="166" max="166" width="8.36328125" customWidth="1"/>
    <col min="167" max="167" width="8" customWidth="1"/>
  </cols>
  <sheetData>
    <row r="1" spans="3:18">
      <c r="C1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spans="3:18">
      <c r="C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3:18">
      <c r="C3"/>
      <c r="E3"/>
      <c r="F3"/>
      <c r="G3"/>
      <c r="H3"/>
      <c r="I3"/>
      <c r="J3"/>
      <c r="K3"/>
      <c r="L3"/>
      <c r="M3"/>
      <c r="N3"/>
      <c r="O3"/>
      <c r="P3"/>
      <c r="Q3"/>
      <c r="R3"/>
    </row>
    <row r="4" spans="3:18">
      <c r="C4"/>
      <c r="E4"/>
      <c r="F4"/>
      <c r="G4"/>
      <c r="H4"/>
      <c r="I4"/>
      <c r="J4"/>
      <c r="K4"/>
      <c r="L4"/>
      <c r="M4"/>
      <c r="N4"/>
      <c r="O4"/>
      <c r="P4"/>
      <c r="Q4"/>
      <c r="R4"/>
    </row>
    <row r="5" spans="3:18" ht="16.5" customHeight="1">
      <c r="C5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3:18" ht="22.8">
      <c r="C6" s="252" t="s">
        <v>524</v>
      </c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3:18">
      <c r="C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3:18">
      <c r="C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3:18">
      <c r="C9"/>
      <c r="E9"/>
      <c r="F9"/>
      <c r="G9"/>
      <c r="H9"/>
      <c r="I9"/>
      <c r="J9"/>
      <c r="K9"/>
      <c r="L9"/>
      <c r="M9"/>
      <c r="N9"/>
      <c r="O9"/>
      <c r="P9"/>
      <c r="Q9"/>
      <c r="R9"/>
    </row>
    <row r="10" spans="3:18">
      <c r="C10"/>
      <c r="E10"/>
      <c r="F10"/>
      <c r="G10"/>
      <c r="H10"/>
      <c r="I10"/>
      <c r="J10"/>
      <c r="K10"/>
      <c r="L10"/>
      <c r="M10"/>
      <c r="N10"/>
      <c r="O10"/>
      <c r="P10"/>
      <c r="Q10"/>
      <c r="R10"/>
    </row>
    <row r="11" spans="3:18">
      <c r="C11"/>
      <c r="E11"/>
      <c r="F11"/>
      <c r="G11"/>
      <c r="H11"/>
      <c r="I11"/>
      <c r="J11"/>
      <c r="K11"/>
      <c r="L11"/>
      <c r="M11"/>
      <c r="N11"/>
      <c r="O11"/>
      <c r="P11"/>
      <c r="Q11"/>
      <c r="R11"/>
    </row>
    <row r="12" spans="3:18">
      <c r="C12"/>
      <c r="E12"/>
      <c r="F12"/>
      <c r="G12"/>
      <c r="H12"/>
      <c r="I12"/>
      <c r="J12"/>
      <c r="K12"/>
      <c r="L12"/>
      <c r="M12"/>
      <c r="N12"/>
      <c r="O12"/>
      <c r="P12"/>
      <c r="Q12"/>
      <c r="R12"/>
    </row>
    <row r="13" spans="3:18">
      <c r="C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3:18">
      <c r="C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3:18">
      <c r="C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3:18">
      <c r="C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1:50">
      <c r="C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50">
      <c r="C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1:50">
      <c r="C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1:50">
      <c r="C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1:50">
      <c r="C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1:50" ht="15.6">
      <c r="A54" s="2"/>
      <c r="B54" s="2"/>
      <c r="C54" s="2"/>
      <c r="D54" s="2"/>
      <c r="E54" s="2"/>
      <c r="F54" s="2"/>
      <c r="G54"/>
      <c r="H54" s="2"/>
      <c r="I54"/>
      <c r="J54"/>
      <c r="K54"/>
      <c r="L54"/>
      <c r="M54"/>
      <c r="N54"/>
      <c r="O54" s="4"/>
      <c r="P54" s="2"/>
      <c r="Q54" s="2"/>
      <c r="R54" s="2"/>
      <c r="S54" s="2"/>
      <c r="T54" s="2"/>
      <c r="U54" s="2"/>
      <c r="V54" s="2"/>
      <c r="W54" s="2"/>
      <c r="X54" s="2"/>
      <c r="Z54" s="2"/>
      <c r="AG54" s="4"/>
      <c r="AH54" s="2"/>
      <c r="AI54" s="2"/>
      <c r="AJ54" s="2"/>
      <c r="AK54" s="2"/>
      <c r="AL54" s="2"/>
      <c r="AM54" s="2"/>
      <c r="AN54" s="2"/>
      <c r="AO54" s="2"/>
      <c r="AP54" s="2"/>
      <c r="AR54" s="2"/>
    </row>
    <row r="55" spans="1:50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s="2" customFormat="1" ht="15.6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38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38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</row>
    <row r="57" spans="1:50" s="3" customForma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31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31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</row>
    <row r="58" spans="1:50" s="2" customFormat="1" ht="15.6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4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4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s="3" customForma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4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</row>
    <row r="60" spans="1:50" s="3" customForma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4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</row>
    <row r="61" spans="1:50" s="3" customForma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4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</row>
    <row r="62" spans="1:50">
      <c r="C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50">
      <c r="C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50">
      <c r="C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1:18">
      <c r="C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>
      <c r="C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>
      <c r="C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>
      <c r="C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>
      <c r="C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>
      <c r="C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>
      <c r="C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>
      <c r="C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>
      <c r="C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>
      <c r="C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>
      <c r="C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>
      <c r="A252" s="62"/>
      <c r="B252" s="62"/>
      <c r="C252" s="63"/>
      <c r="D252" s="62"/>
      <c r="E252" s="63"/>
      <c r="F252" s="75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127"/>
    </row>
    <row r="253" spans="1:18">
      <c r="A253" s="62"/>
      <c r="B253" s="62"/>
      <c r="C253" s="63"/>
      <c r="D253" s="62"/>
      <c r="E253" s="63"/>
      <c r="F253" s="75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127"/>
    </row>
    <row r="254" spans="1:18">
      <c r="A254" s="62"/>
      <c r="B254" s="62"/>
      <c r="C254" s="63"/>
      <c r="D254" s="62"/>
      <c r="E254" s="63"/>
      <c r="F254" s="75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127"/>
    </row>
    <row r="255" spans="1:18">
      <c r="A255" s="62"/>
      <c r="B255" s="62"/>
      <c r="C255" s="63"/>
      <c r="D255" s="62"/>
      <c r="E255" s="63"/>
      <c r="F255" s="75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127"/>
    </row>
    <row r="256" spans="1:18">
      <c r="A256" s="62"/>
      <c r="B256" s="62"/>
      <c r="C256" s="63"/>
      <c r="D256" s="62"/>
      <c r="E256" s="63"/>
      <c r="F256" s="75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127"/>
    </row>
    <row r="257" spans="1:18">
      <c r="A257" s="62"/>
      <c r="B257" s="62"/>
      <c r="C257" s="63"/>
      <c r="D257" s="62"/>
      <c r="E257" s="63"/>
      <c r="F257" s="75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127"/>
    </row>
    <row r="258" spans="1:18">
      <c r="A258" s="62"/>
      <c r="B258" s="62"/>
      <c r="C258" s="63"/>
      <c r="D258" s="62"/>
      <c r="E258" s="63"/>
      <c r="F258" s="75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127"/>
    </row>
    <row r="259" spans="1:18">
      <c r="A259" s="62"/>
      <c r="B259" s="62"/>
      <c r="C259" s="63"/>
      <c r="D259" s="62"/>
      <c r="E259" s="63"/>
      <c r="F259" s="75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127"/>
    </row>
    <row r="260" spans="1:18">
      <c r="A260" s="62"/>
      <c r="B260" s="62"/>
      <c r="C260" s="63"/>
      <c r="D260" s="62"/>
      <c r="E260" s="63"/>
      <c r="F260" s="75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127"/>
    </row>
    <row r="261" spans="1:18">
      <c r="A261" s="62"/>
      <c r="B261" s="62"/>
      <c r="C261" s="63"/>
      <c r="D261" s="62"/>
      <c r="E261" s="63"/>
      <c r="F261" s="75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127"/>
    </row>
    <row r="262" spans="1:18">
      <c r="A262" s="62"/>
      <c r="B262" s="62"/>
      <c r="C262" s="63"/>
      <c r="D262" s="62"/>
      <c r="E262" s="63"/>
      <c r="F262" s="75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127"/>
    </row>
    <row r="263" spans="1:18">
      <c r="A263" s="62"/>
      <c r="B263" s="62"/>
      <c r="C263" s="63"/>
      <c r="D263" s="62"/>
      <c r="E263" s="63"/>
      <c r="F263" s="75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127"/>
    </row>
    <row r="264" spans="1:18">
      <c r="A264" s="62"/>
      <c r="B264" s="62"/>
      <c r="C264" s="63"/>
      <c r="D264" s="62"/>
      <c r="E264" s="63"/>
      <c r="F264" s="75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127"/>
    </row>
    <row r="265" spans="1:18">
      <c r="A265" s="62"/>
      <c r="B265" s="62"/>
      <c r="C265" s="63"/>
      <c r="D265" s="62"/>
      <c r="E265" s="63"/>
      <c r="F265" s="75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127"/>
    </row>
    <row r="266" spans="1:18">
      <c r="A266" s="62"/>
      <c r="B266" s="62"/>
      <c r="C266" s="63"/>
      <c r="D266" s="62"/>
      <c r="E266" s="63"/>
      <c r="F266" s="75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127"/>
    </row>
    <row r="267" spans="1:18">
      <c r="A267" s="62"/>
      <c r="B267" s="62"/>
      <c r="C267" s="63"/>
      <c r="D267" s="62"/>
      <c r="E267" s="63"/>
      <c r="F267" s="75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127"/>
    </row>
    <row r="268" spans="1:18">
      <c r="A268" s="62"/>
      <c r="B268" s="62"/>
      <c r="C268" s="63"/>
      <c r="D268" s="62"/>
      <c r="E268" s="63"/>
      <c r="F268" s="75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127"/>
    </row>
    <row r="269" spans="1:18">
      <c r="A269" s="62"/>
      <c r="B269" s="62"/>
      <c r="C269" s="63"/>
      <c r="D269" s="62"/>
      <c r="E269" s="63"/>
      <c r="F269" s="75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127"/>
    </row>
    <row r="270" spans="1:18">
      <c r="A270" s="62"/>
      <c r="B270" s="62"/>
      <c r="C270" s="63"/>
      <c r="D270" s="62"/>
      <c r="E270" s="63"/>
      <c r="F270" s="75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127"/>
    </row>
    <row r="271" spans="1:18">
      <c r="A271" s="62"/>
      <c r="B271" s="62"/>
      <c r="C271" s="63"/>
      <c r="D271" s="62"/>
      <c r="E271" s="63"/>
      <c r="F271" s="75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127"/>
    </row>
    <row r="272" spans="1:18">
      <c r="A272" s="62"/>
      <c r="B272" s="62"/>
      <c r="C272" s="63"/>
      <c r="D272" s="62"/>
      <c r="E272" s="63"/>
      <c r="F272" s="75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127"/>
    </row>
    <row r="273" spans="1:23">
      <c r="A273" s="62"/>
      <c r="B273" s="62"/>
      <c r="C273" s="63"/>
      <c r="D273" s="62"/>
      <c r="E273" s="63"/>
      <c r="F273" s="75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127"/>
    </row>
    <row r="274" spans="1:23">
      <c r="A274" s="62"/>
      <c r="B274" s="62"/>
      <c r="C274" s="63"/>
      <c r="D274" s="62"/>
      <c r="E274" s="63"/>
      <c r="F274" s="75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127"/>
    </row>
    <row r="275" spans="1:23">
      <c r="A275" s="62"/>
      <c r="B275" s="62"/>
      <c r="C275" s="63"/>
      <c r="D275" s="62"/>
      <c r="E275" s="63"/>
      <c r="F275" s="75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127"/>
    </row>
    <row r="276" spans="1:23">
      <c r="A276" s="62"/>
      <c r="B276" s="62"/>
      <c r="C276" s="63"/>
      <c r="D276" s="62"/>
      <c r="E276" s="63"/>
      <c r="F276" s="75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127"/>
    </row>
    <row r="277" spans="1:23">
      <c r="A277" s="62"/>
      <c r="B277" s="62"/>
      <c r="C277" s="63"/>
      <c r="D277" s="62"/>
      <c r="E277" s="63"/>
      <c r="F277" s="75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127"/>
    </row>
    <row r="278" spans="1:23">
      <c r="A278" s="62"/>
      <c r="B278" s="62"/>
      <c r="C278" s="63"/>
      <c r="D278" s="62"/>
      <c r="E278" s="63"/>
      <c r="F278" s="75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127"/>
    </row>
    <row r="279" spans="1:23">
      <c r="A279" s="62"/>
      <c r="B279" s="62"/>
      <c r="C279" s="63"/>
      <c r="D279" s="62"/>
      <c r="E279" s="63"/>
      <c r="F279" s="75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127"/>
    </row>
    <row r="280" spans="1:23">
      <c r="A280" s="21"/>
      <c r="B280" s="21"/>
      <c r="D280" s="21"/>
      <c r="F280" s="76"/>
    </row>
    <row r="281" spans="1:23">
      <c r="A281" s="21"/>
      <c r="B281" s="21"/>
      <c r="D281" s="21"/>
      <c r="F281" s="76"/>
    </row>
    <row r="282" spans="1:23">
      <c r="A282" s="21"/>
      <c r="B282" s="21"/>
      <c r="D282" s="21"/>
      <c r="F282" s="76"/>
    </row>
    <row r="283" spans="1:23">
      <c r="A283" s="21"/>
      <c r="B283" s="21"/>
      <c r="D283" s="21"/>
      <c r="F283" s="76"/>
      <c r="W283" s="3" t="s">
        <v>598</v>
      </c>
    </row>
    <row r="284" spans="1:23">
      <c r="A284" s="21"/>
      <c r="B284" s="21"/>
      <c r="D284" s="21"/>
      <c r="F284" s="76"/>
    </row>
    <row r="285" spans="1:23">
      <c r="A285" s="21"/>
      <c r="B285" s="21"/>
      <c r="D285" s="21"/>
      <c r="F285" s="76"/>
    </row>
    <row r="286" spans="1:23">
      <c r="A286" s="21"/>
      <c r="B286" s="21"/>
      <c r="D286" s="21"/>
      <c r="F286" s="76"/>
    </row>
    <row r="287" spans="1:23">
      <c r="A287" s="21"/>
      <c r="B287" s="21"/>
      <c r="D287" s="21"/>
      <c r="F287" s="76"/>
    </row>
    <row r="288" spans="1:23">
      <c r="A288" s="21"/>
      <c r="B288" s="21"/>
      <c r="D288" s="21"/>
      <c r="F288" s="76"/>
    </row>
    <row r="289" spans="1:23">
      <c r="A289" s="21"/>
      <c r="B289" s="21"/>
      <c r="D289" s="21"/>
      <c r="F289" s="76"/>
    </row>
    <row r="290" spans="1:23">
      <c r="A290" s="21"/>
      <c r="B290" s="21"/>
      <c r="D290" s="21"/>
      <c r="F290" s="76"/>
    </row>
    <row r="291" spans="1:23" ht="15.6">
      <c r="A291" s="21"/>
      <c r="B291" s="21"/>
      <c r="D291" s="21"/>
      <c r="F291" s="76"/>
      <c r="V291" s="5">
        <f>+Måned!N18</f>
        <v>60.508030487499802</v>
      </c>
      <c r="W291" s="3" t="s">
        <v>357</v>
      </c>
    </row>
    <row r="296" spans="1:23">
      <c r="A296" s="14"/>
    </row>
    <row r="297" spans="1:23">
      <c r="A297" s="14"/>
    </row>
    <row r="298" spans="1:23">
      <c r="A298" s="14"/>
    </row>
    <row r="299" spans="1:23">
      <c r="A299" s="14"/>
    </row>
    <row r="300" spans="1:23">
      <c r="A300" s="14"/>
    </row>
    <row r="301" spans="1:23">
      <c r="A301" s="14"/>
    </row>
    <row r="302" spans="1:23">
      <c r="A302" s="14"/>
    </row>
    <row r="303" spans="1:23">
      <c r="A30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BC994"/>
  <sheetViews>
    <sheetView defaultGridColor="0" colorId="22" zoomScale="91" zoomScaleNormal="91" workbookViewId="0">
      <pane xSplit="3" ySplit="9" topLeftCell="D41" activePane="bottomRight" state="frozen"/>
      <selection pane="topRight" activeCell="D1" sqref="D1"/>
      <selection pane="bottomLeft" activeCell="A10" sqref="A10"/>
      <selection pane="bottomRight" activeCell="A63" sqref="A63"/>
    </sheetView>
  </sheetViews>
  <sheetFormatPr baseColWidth="10" defaultColWidth="9.90625" defaultRowHeight="15.6"/>
  <cols>
    <col min="1" max="1" width="1.453125" customWidth="1"/>
    <col min="2" max="2" width="5.81640625" customWidth="1"/>
    <col min="3" max="3" width="4.54296875" customWidth="1"/>
    <col min="4" max="4" width="7" customWidth="1"/>
    <col min="5" max="5" width="4.54296875" customWidth="1"/>
    <col min="6" max="6" width="7.54296875" style="301" customWidth="1"/>
    <col min="7" max="7" width="7.90625" style="301" customWidth="1"/>
    <col min="8" max="8" width="6.453125" style="100" customWidth="1"/>
    <col min="9" max="9" width="5.36328125" style="100" customWidth="1"/>
    <col min="10" max="10" width="6.81640625" style="301" customWidth="1"/>
    <col min="11" max="11" width="7.08984375" customWidth="1"/>
    <col min="12" max="12" width="5.08984375" customWidth="1"/>
    <col min="13" max="13" width="6.54296875" customWidth="1"/>
    <col min="14" max="14" width="6.90625" style="100" customWidth="1"/>
    <col min="15" max="15" width="5.08984375" style="100" customWidth="1"/>
    <col min="16" max="16" width="6.36328125" customWidth="1"/>
    <col min="17" max="17" width="1.7265625" customWidth="1"/>
    <col min="18" max="18" width="4.54296875" style="100" customWidth="1"/>
    <col min="19" max="19" width="7.08984375" style="100" customWidth="1"/>
    <col min="20" max="20" width="2.08984375" style="100" customWidth="1"/>
    <col min="21" max="21" width="5.90625" style="10" customWidth="1"/>
    <col min="22" max="22" width="0.90625" style="100" customWidth="1"/>
    <col min="23" max="24" width="8.6328125" style="226" customWidth="1"/>
    <col min="25" max="25" width="6.453125" style="10" customWidth="1"/>
    <col min="26" max="26" width="8" style="301" customWidth="1"/>
    <col min="27" max="27" width="7.453125" customWidth="1"/>
    <col min="28" max="28" width="6.54296875" style="100" customWidth="1"/>
    <col min="29" max="29" width="2" customWidth="1"/>
    <col min="30" max="30" width="4.1796875" customWidth="1"/>
    <col min="31" max="31" width="5.1796875" customWidth="1"/>
    <col min="32" max="32" width="6.81640625" customWidth="1"/>
    <col min="33" max="33" width="4.90625" customWidth="1"/>
    <col min="34" max="34" width="8.453125" customWidth="1"/>
    <col min="35" max="35" width="5.90625" customWidth="1"/>
    <col min="36" max="36" width="7.90625" customWidth="1"/>
    <col min="37" max="37" width="6.1796875" customWidth="1"/>
    <col min="38" max="38" width="6.453125" customWidth="1"/>
    <col min="39" max="39" width="7.6328125" customWidth="1"/>
    <col min="40" max="40" width="7.90625" style="10" customWidth="1"/>
    <col min="41" max="41" width="6.453125" style="10" customWidth="1"/>
    <col min="42" max="42" width="7.90625" style="10" customWidth="1"/>
    <col min="43" max="43" width="7.90625" customWidth="1"/>
    <col min="44" max="44" width="6.6328125" customWidth="1"/>
    <col min="45" max="46" width="7.90625" customWidth="1"/>
    <col min="47" max="47" width="6" customWidth="1"/>
    <col min="48" max="48" width="7.08984375" customWidth="1"/>
    <col min="49" max="50" width="7.453125" customWidth="1"/>
    <col min="51" max="51" width="10.36328125" style="100" customWidth="1"/>
    <col min="52" max="53" width="7.90625" customWidth="1"/>
    <col min="54" max="54" width="10.1796875" style="50" customWidth="1"/>
    <col min="55" max="55" width="7.81640625" style="50" customWidth="1"/>
    <col min="56" max="59" width="17.08984375" customWidth="1"/>
  </cols>
  <sheetData>
    <row r="1" spans="1:55">
      <c r="A1" s="28"/>
      <c r="B1" s="28"/>
      <c r="C1" s="28"/>
      <c r="D1" s="28"/>
      <c r="E1" s="28"/>
      <c r="F1" s="295"/>
      <c r="G1" s="295"/>
      <c r="H1" s="106"/>
      <c r="I1" s="106"/>
      <c r="J1" s="295"/>
      <c r="K1" s="28"/>
      <c r="L1" s="28"/>
      <c r="M1" s="28"/>
      <c r="N1" s="106"/>
      <c r="O1" s="106"/>
      <c r="P1" s="28"/>
      <c r="Q1" s="28"/>
      <c r="R1" s="106"/>
      <c r="S1" s="106"/>
      <c r="T1" s="106"/>
      <c r="U1" s="73"/>
      <c r="V1" s="106"/>
      <c r="W1" s="220"/>
      <c r="X1" s="220"/>
      <c r="Y1" s="73"/>
      <c r="Z1" s="295"/>
      <c r="AA1" s="28"/>
      <c r="AB1" s="106"/>
      <c r="AC1" s="28"/>
      <c r="AD1" s="50"/>
      <c r="AE1" s="50"/>
      <c r="AF1" s="50"/>
      <c r="AG1" s="229"/>
      <c r="AH1" s="50"/>
      <c r="AI1" s="50"/>
      <c r="AJ1" s="3"/>
      <c r="AN1"/>
      <c r="AO1"/>
      <c r="AP1"/>
      <c r="AY1"/>
      <c r="BB1"/>
      <c r="BC1"/>
    </row>
    <row r="2" spans="1:55" s="165" customFormat="1" ht="31.8">
      <c r="A2" s="211"/>
      <c r="B2" s="211"/>
      <c r="C2" s="131" t="s">
        <v>371</v>
      </c>
      <c r="D2" s="211"/>
      <c r="E2" s="211"/>
      <c r="F2" s="359"/>
      <c r="G2" s="359"/>
      <c r="H2" s="212"/>
      <c r="I2" s="212"/>
      <c r="J2" s="359"/>
      <c r="K2" s="211"/>
      <c r="L2" s="211"/>
      <c r="M2" s="131"/>
      <c r="N2" s="212"/>
      <c r="O2" s="213" t="s">
        <v>429</v>
      </c>
      <c r="P2" s="131"/>
      <c r="Q2" s="131"/>
      <c r="R2" s="131"/>
      <c r="S2" s="131"/>
      <c r="T2" s="131"/>
      <c r="U2" s="268"/>
      <c r="V2" s="131"/>
      <c r="W2" s="221" t="str">
        <f>+År!B2</f>
        <v>GRIS</v>
      </c>
      <c r="X2" s="221"/>
      <c r="Y2" s="211"/>
      <c r="Z2" s="359"/>
      <c r="AA2" s="214"/>
      <c r="AB2" s="212"/>
      <c r="AC2" s="211"/>
      <c r="AD2" s="50"/>
      <c r="AE2" s="50"/>
      <c r="AF2" s="50"/>
      <c r="AG2" s="229"/>
      <c r="AH2" s="50"/>
      <c r="AI2" s="50"/>
      <c r="AJ2" s="3"/>
    </row>
    <row r="3" spans="1:55" ht="21.75" customHeight="1">
      <c r="A3" s="28"/>
      <c r="B3" s="28"/>
      <c r="C3" s="131"/>
      <c r="D3" s="28"/>
      <c r="E3" s="28"/>
      <c r="F3" s="295"/>
      <c r="G3" s="295"/>
      <c r="H3" s="106"/>
      <c r="I3" s="106"/>
      <c r="J3" s="295"/>
      <c r="K3" s="28"/>
      <c r="L3" s="28"/>
      <c r="M3" s="28"/>
      <c r="N3" s="106"/>
      <c r="O3" s="106"/>
      <c r="P3" s="28"/>
      <c r="Q3" s="28"/>
      <c r="R3" s="106"/>
      <c r="S3" s="106"/>
      <c r="T3" s="106"/>
      <c r="U3" s="73"/>
      <c r="V3" s="106"/>
      <c r="W3" s="220"/>
      <c r="X3" s="220"/>
      <c r="Y3" s="73"/>
      <c r="Z3" s="295"/>
      <c r="AA3" s="28"/>
      <c r="AB3" s="106"/>
      <c r="AC3" s="28"/>
      <c r="AD3" s="50"/>
      <c r="AE3" s="50"/>
      <c r="AF3" s="50"/>
      <c r="AG3" s="229"/>
      <c r="AH3" s="50"/>
      <c r="AI3" s="50"/>
      <c r="AJ3" s="3"/>
      <c r="AN3"/>
      <c r="AO3"/>
      <c r="AP3"/>
      <c r="AY3"/>
      <c r="BB3"/>
      <c r="BC3"/>
    </row>
    <row r="4" spans="1:55" s="191" customFormat="1" ht="19.8">
      <c r="A4" s="209"/>
      <c r="B4" s="209"/>
      <c r="C4" s="209"/>
      <c r="D4" s="134" t="s">
        <v>369</v>
      </c>
      <c r="E4" s="134"/>
      <c r="F4" s="328">
        <f>+År!O2</f>
        <v>52</v>
      </c>
      <c r="G4" s="361"/>
      <c r="H4" s="209"/>
      <c r="I4" s="209"/>
      <c r="J4" s="361"/>
      <c r="K4" s="209"/>
      <c r="L4" s="134" t="s">
        <v>370</v>
      </c>
      <c r="M4" s="210"/>
      <c r="N4" s="154"/>
      <c r="O4" s="394">
        <f>SUM(F10:F61)</f>
        <v>1479251</v>
      </c>
      <c r="P4" s="397"/>
      <c r="Q4" s="397"/>
      <c r="R4" s="396"/>
      <c r="S4" s="209"/>
      <c r="T4" s="209"/>
      <c r="U4" s="210"/>
      <c r="V4" s="209"/>
      <c r="W4" s="222"/>
      <c r="X4" s="222"/>
      <c r="Y4" s="209"/>
      <c r="Z4" s="361"/>
      <c r="AA4" s="209"/>
      <c r="AB4" s="209"/>
      <c r="AC4" s="209"/>
      <c r="AD4" s="50"/>
      <c r="AE4" s="50"/>
      <c r="AF4" s="50"/>
      <c r="AG4" s="229"/>
      <c r="AH4" s="50"/>
      <c r="AI4" s="50"/>
      <c r="AJ4" s="3"/>
    </row>
    <row r="5" spans="1:55" ht="16.5" customHeight="1">
      <c r="A5" s="28"/>
      <c r="B5" s="28"/>
      <c r="C5" s="28"/>
      <c r="D5" s="54"/>
      <c r="E5" s="55"/>
      <c r="F5" s="360"/>
      <c r="G5" s="360"/>
      <c r="H5" s="61"/>
      <c r="I5" s="28"/>
      <c r="J5" s="371"/>
      <c r="K5" s="54"/>
      <c r="L5" s="54"/>
      <c r="M5" s="54"/>
      <c r="N5" s="196"/>
      <c r="O5" s="196"/>
      <c r="P5" s="54"/>
      <c r="Q5" s="54"/>
      <c r="R5" s="196"/>
      <c r="S5" s="196"/>
      <c r="T5" s="196"/>
      <c r="U5" s="269"/>
      <c r="V5" s="196"/>
      <c r="W5" s="220"/>
      <c r="X5" s="220"/>
      <c r="Y5" s="73"/>
      <c r="Z5" s="295"/>
      <c r="AA5" s="28"/>
      <c r="AB5" s="196"/>
      <c r="AC5" s="28"/>
      <c r="AD5" s="50"/>
      <c r="AE5" s="50"/>
      <c r="AF5" s="50"/>
      <c r="AG5" s="229"/>
      <c r="AH5" s="50"/>
      <c r="AI5" s="50"/>
      <c r="AJ5" s="3"/>
      <c r="AN5"/>
      <c r="AO5"/>
      <c r="AP5"/>
      <c r="AY5"/>
      <c r="BB5"/>
      <c r="BC5"/>
    </row>
    <row r="6" spans="1:55">
      <c r="A6" s="28"/>
      <c r="B6" s="28"/>
      <c r="C6" s="28"/>
      <c r="D6" s="28"/>
      <c r="E6" s="28"/>
      <c r="F6" s="295"/>
      <c r="G6" s="295"/>
      <c r="H6" s="106"/>
      <c r="I6" s="106"/>
      <c r="J6" s="295"/>
      <c r="K6" s="28"/>
      <c r="L6" s="28"/>
      <c r="M6" s="28"/>
      <c r="N6" s="106"/>
      <c r="O6" s="106"/>
      <c r="P6" s="28"/>
      <c r="Q6" s="28"/>
      <c r="R6" s="197"/>
      <c r="S6" s="98" t="s">
        <v>472</v>
      </c>
      <c r="T6" s="98"/>
      <c r="U6" s="74"/>
      <c r="V6" s="98"/>
      <c r="W6" s="223" t="s">
        <v>455</v>
      </c>
      <c r="X6" s="223" t="s">
        <v>3</v>
      </c>
      <c r="Y6" s="74" t="s">
        <v>3</v>
      </c>
      <c r="Z6" s="295"/>
      <c r="AA6" s="28"/>
      <c r="AB6" s="106"/>
      <c r="AC6" s="28"/>
      <c r="AD6" s="50"/>
      <c r="AE6" s="50"/>
      <c r="AF6" s="50"/>
      <c r="AG6" s="229"/>
      <c r="AH6" s="50"/>
      <c r="AI6" s="50"/>
      <c r="AJ6" s="3"/>
      <c r="AN6"/>
      <c r="AO6"/>
      <c r="AP6"/>
      <c r="AY6"/>
      <c r="BB6"/>
      <c r="BC6"/>
    </row>
    <row r="7" spans="1:55">
      <c r="A7" s="28"/>
      <c r="B7" s="28"/>
      <c r="C7" s="28"/>
      <c r="D7" s="34" t="s">
        <v>3</v>
      </c>
      <c r="E7" s="74"/>
      <c r="F7" s="308"/>
      <c r="G7" s="308"/>
      <c r="H7" s="98"/>
      <c r="I7" s="98"/>
      <c r="J7" s="308" t="s">
        <v>3</v>
      </c>
      <c r="K7" s="34"/>
      <c r="L7" s="34"/>
      <c r="M7" s="34" t="s">
        <v>2</v>
      </c>
      <c r="N7" s="98" t="s">
        <v>14</v>
      </c>
      <c r="O7" s="98"/>
      <c r="P7" s="34" t="s">
        <v>388</v>
      </c>
      <c r="Q7" s="34"/>
      <c r="R7" s="198"/>
      <c r="S7" s="98" t="s">
        <v>473</v>
      </c>
      <c r="T7" s="98"/>
      <c r="U7" s="74"/>
      <c r="V7" s="98"/>
      <c r="W7" s="223" t="s">
        <v>456</v>
      </c>
      <c r="X7" s="223" t="s">
        <v>592</v>
      </c>
      <c r="Y7" s="74" t="s">
        <v>8</v>
      </c>
      <c r="Z7" s="308"/>
      <c r="AA7" s="34"/>
      <c r="AB7" s="98" t="s">
        <v>14</v>
      </c>
      <c r="AC7" s="28"/>
      <c r="AD7" s="50"/>
      <c r="AE7" s="50"/>
      <c r="AF7" s="50"/>
      <c r="AG7" s="229"/>
      <c r="AH7" s="50"/>
      <c r="AI7" s="50"/>
      <c r="AJ7" s="3"/>
      <c r="AN7"/>
      <c r="AO7"/>
      <c r="AP7"/>
      <c r="AY7"/>
      <c r="BB7"/>
      <c r="BC7"/>
    </row>
    <row r="8" spans="1:55">
      <c r="A8" s="28"/>
      <c r="B8" s="34"/>
      <c r="C8" s="34" t="s">
        <v>448</v>
      </c>
      <c r="D8" s="34" t="s">
        <v>431</v>
      </c>
      <c r="E8" s="111"/>
      <c r="F8" s="308" t="s">
        <v>3</v>
      </c>
      <c r="G8" s="330"/>
      <c r="H8" s="98" t="s">
        <v>3</v>
      </c>
      <c r="I8" s="98" t="s">
        <v>1</v>
      </c>
      <c r="J8" s="308" t="s">
        <v>394</v>
      </c>
      <c r="K8" s="34" t="s">
        <v>14</v>
      </c>
      <c r="L8" s="111"/>
      <c r="M8" s="34" t="s">
        <v>388</v>
      </c>
      <c r="N8" s="98" t="s">
        <v>612</v>
      </c>
      <c r="O8" s="114"/>
      <c r="P8" s="34" t="s">
        <v>392</v>
      </c>
      <c r="Q8" s="34"/>
      <c r="R8" s="197" t="s">
        <v>357</v>
      </c>
      <c r="S8" s="98" t="s">
        <v>470</v>
      </c>
      <c r="T8" s="98"/>
      <c r="U8" s="74" t="s">
        <v>357</v>
      </c>
      <c r="V8" s="98"/>
      <c r="W8" s="223" t="s">
        <v>516</v>
      </c>
      <c r="X8" s="223" t="s">
        <v>436</v>
      </c>
      <c r="Y8" s="74" t="s">
        <v>435</v>
      </c>
      <c r="Z8" s="308" t="s">
        <v>441</v>
      </c>
      <c r="AA8" s="34" t="s">
        <v>14</v>
      </c>
      <c r="AB8" s="98" t="s">
        <v>392</v>
      </c>
      <c r="AC8" s="28"/>
      <c r="AD8" s="50"/>
      <c r="AE8" s="50"/>
      <c r="AF8" s="50"/>
      <c r="AG8" s="229"/>
      <c r="AH8" s="50"/>
      <c r="AI8" s="50"/>
      <c r="AJ8" s="3"/>
      <c r="AN8"/>
      <c r="AO8"/>
      <c r="AP8"/>
      <c r="AY8"/>
      <c r="BB8"/>
      <c r="BC8"/>
    </row>
    <row r="9" spans="1:55">
      <c r="A9" s="28"/>
      <c r="B9" s="34" t="s">
        <v>58</v>
      </c>
      <c r="C9" s="34" t="s">
        <v>449</v>
      </c>
      <c r="D9" s="34" t="s">
        <v>432</v>
      </c>
      <c r="E9" s="111" t="s">
        <v>437</v>
      </c>
      <c r="F9" s="308" t="s">
        <v>8</v>
      </c>
      <c r="G9" s="330" t="s">
        <v>437</v>
      </c>
      <c r="H9" s="98" t="s">
        <v>357</v>
      </c>
      <c r="I9" s="98" t="s">
        <v>357</v>
      </c>
      <c r="J9" s="308" t="s">
        <v>386</v>
      </c>
      <c r="K9" s="34" t="s">
        <v>386</v>
      </c>
      <c r="L9" s="111" t="s">
        <v>437</v>
      </c>
      <c r="M9" s="34" t="s">
        <v>390</v>
      </c>
      <c r="N9" s="98" t="s">
        <v>389</v>
      </c>
      <c r="O9" s="114" t="s">
        <v>437</v>
      </c>
      <c r="P9" s="34" t="s">
        <v>389</v>
      </c>
      <c r="Q9" s="34"/>
      <c r="R9" s="197" t="s">
        <v>469</v>
      </c>
      <c r="S9" s="98" t="s">
        <v>471</v>
      </c>
      <c r="T9" s="98"/>
      <c r="U9" s="74" t="s">
        <v>416</v>
      </c>
      <c r="V9" s="98"/>
      <c r="W9" s="223" t="s">
        <v>386</v>
      </c>
      <c r="X9" s="223" t="s">
        <v>432</v>
      </c>
      <c r="Y9" s="74" t="s">
        <v>464</v>
      </c>
      <c r="Z9" s="308" t="s">
        <v>442</v>
      </c>
      <c r="AA9" s="34" t="s">
        <v>26</v>
      </c>
      <c r="AB9" s="98" t="s">
        <v>395</v>
      </c>
      <c r="AC9" s="28"/>
      <c r="AD9" s="50"/>
      <c r="AE9" s="50"/>
      <c r="AF9" s="50"/>
      <c r="AG9" s="229"/>
      <c r="AH9" s="50"/>
      <c r="AI9" s="50"/>
      <c r="AJ9" s="3"/>
      <c r="AN9"/>
      <c r="AO9"/>
      <c r="AP9"/>
      <c r="AY9"/>
      <c r="BB9"/>
      <c r="BC9"/>
    </row>
    <row r="10" spans="1:55">
      <c r="A10" s="28"/>
      <c r="B10" s="94">
        <f>+'Ark1'!C450</f>
        <v>2023</v>
      </c>
      <c r="C10" s="94">
        <f>+'Ark1'!E450</f>
        <v>1</v>
      </c>
      <c r="D10" s="94">
        <f>+IF(F10=0,"",'Ark1'!Q450)</f>
        <v>429</v>
      </c>
      <c r="E10" s="95">
        <f t="shared" ref="E10:E41" si="0">+IF(F10=0,"",D10-D64)</f>
        <v>-36</v>
      </c>
      <c r="F10" s="309">
        <f>+'Ark1'!R450</f>
        <v>33518</v>
      </c>
      <c r="G10" s="309">
        <f t="shared" ref="G10:G41" si="1">+IF(F10=0,"",F10-F64)</f>
        <v>2193</v>
      </c>
      <c r="H10" s="107">
        <f>+IF(F10=0,"",'Ark1'!AD450)</f>
        <v>2.2658764469315886</v>
      </c>
      <c r="I10" s="272">
        <f>+IF(F10=0,"",'Ark1'!AE450)</f>
        <v>2.3346933069399256</v>
      </c>
      <c r="J10" s="309">
        <f>+IF(F10=0,"",'Ark1'!S450)</f>
        <v>33466</v>
      </c>
      <c r="K10" s="5">
        <f>+IF(F10=0,"",'Ark1'!U450)</f>
        <v>60.542789697005873</v>
      </c>
      <c r="L10" s="96">
        <f t="shared" ref="L10:L28" si="2">+IF(F10=0,"",K10-K64)</f>
        <v>-6.3044355200268853E-2</v>
      </c>
      <c r="M10" s="96">
        <f>+IF(F10=0,"",'Ark1'!AB450)</f>
        <v>2.5647488311879241</v>
      </c>
      <c r="N10" s="50">
        <f>+IF(F10=0,"",'Ark1'!W450)</f>
        <v>86.343590509770891</v>
      </c>
      <c r="O10" s="107">
        <f t="shared" ref="O10:O41" si="3">+IF(F10=0,"",N10-N64)</f>
        <v>-0.51570148038882735</v>
      </c>
      <c r="P10" s="96">
        <f>+IF(F10=0,"",'Ark1'!AA450)</f>
        <v>9.7860370401721184</v>
      </c>
      <c r="Q10" s="34"/>
      <c r="R10" s="107">
        <f>+IF(F10=0,"",'Ark1'!X450)</f>
        <v>1.7841159973745453</v>
      </c>
      <c r="S10" s="107">
        <f>+IF(F10=0,"",'Ark1'!Y450)</f>
        <v>3.5682319947490906</v>
      </c>
      <c r="T10" s="98"/>
      <c r="U10" s="263">
        <f>+IF(H10=0,"",'Ark1'!Z450)</f>
        <v>59.078703979951079</v>
      </c>
      <c r="V10" s="34"/>
      <c r="W10" s="224">
        <f>+IF(F10=0,"",'Ark1'!AC450)</f>
        <v>-33.502599150870921</v>
      </c>
      <c r="X10" s="289">
        <f>+IF(F10=0,"",'Ark1'!AP450)</f>
        <v>228</v>
      </c>
      <c r="Y10" s="95">
        <f>+IF(F10=0,"",F10/D10)</f>
        <v>78.130536130536129</v>
      </c>
      <c r="Z10" s="309">
        <f>+IF(F10=0,"",(F10*N10)/1000)</f>
        <v>2894.0644667065008</v>
      </c>
      <c r="AA10" s="96">
        <f>+IF(F10=0,"",'Ark1'!T450)</f>
        <v>4.2507906199653931</v>
      </c>
      <c r="AB10" s="107">
        <f>+IF(F10=0,"",'Ark1'!V450)</f>
        <v>93.596641380308128</v>
      </c>
      <c r="AC10" s="28"/>
      <c r="AD10" s="50"/>
      <c r="AE10" s="50"/>
      <c r="AF10" s="50"/>
      <c r="AG10" s="229"/>
      <c r="AH10" s="50"/>
      <c r="AI10" s="50"/>
      <c r="AJ10" s="3"/>
      <c r="AM10" s="10">
        <f>+År!Z35</f>
        <v>28447.134615384617</v>
      </c>
      <c r="AN10"/>
      <c r="AO10" s="1">
        <f>+År!L35</f>
        <v>60.587031494476946</v>
      </c>
      <c r="AY10"/>
      <c r="BB10"/>
      <c r="BC10"/>
    </row>
    <row r="11" spans="1:55">
      <c r="A11" s="28"/>
      <c r="B11" s="94">
        <f>+'Ark1'!C451</f>
        <v>2023</v>
      </c>
      <c r="C11" s="94">
        <f>+'Ark1'!E451</f>
        <v>2</v>
      </c>
      <c r="D11" s="94">
        <f>+IF(F11=0,"",'Ark1'!Q451)</f>
        <v>419</v>
      </c>
      <c r="E11" s="95">
        <f t="shared" si="0"/>
        <v>-88</v>
      </c>
      <c r="F11" s="309">
        <f>+'Ark1'!R451</f>
        <v>28168</v>
      </c>
      <c r="G11" s="309">
        <f t="shared" si="1"/>
        <v>-5685</v>
      </c>
      <c r="H11" s="107">
        <f>+IF(F11=0,"",'Ark1'!AD451)</f>
        <v>1.9042069263431285</v>
      </c>
      <c r="I11" s="272">
        <f>+IF(F11=0,"",'Ark1'!AE451)</f>
        <v>1.9342867341079903</v>
      </c>
      <c r="J11" s="309">
        <f>+IF(F11=0,"",'Ark1'!S451)</f>
        <v>27893</v>
      </c>
      <c r="K11" s="5">
        <f>+IF(F11=0,"",'Ark1'!U451)</f>
        <v>60.678413938981102</v>
      </c>
      <c r="L11" s="96">
        <f t="shared" si="2"/>
        <v>2.4384238652096712E-2</v>
      </c>
      <c r="M11" s="96">
        <f>+IF(F11=0,"",'Ark1'!AB451)</f>
        <v>2.5460120497547343</v>
      </c>
      <c r="N11" s="50">
        <f>+IF(F11=0,"",'Ark1'!W451)</f>
        <v>85.828139676621177</v>
      </c>
      <c r="O11" s="107">
        <f t="shared" si="3"/>
        <v>-0.26430333846558085</v>
      </c>
      <c r="P11" s="96">
        <f>+IF(F11=0,"",'Ark1'!AA451)</f>
        <v>9.6921940907216939</v>
      </c>
      <c r="Q11" s="34"/>
      <c r="R11" s="294">
        <f>+IF(F11=0,"",'Ark1'!X451)</f>
        <v>3.3584209031525138</v>
      </c>
      <c r="S11" s="107">
        <f>+IF(F11=0,"",'Ark1'!Y451)</f>
        <v>6.7168418063050277</v>
      </c>
      <c r="T11" s="98"/>
      <c r="U11" s="263">
        <f>+IF(H11=0,"",'Ark1'!Z451)</f>
        <v>64.225362113036041</v>
      </c>
      <c r="V11" s="34"/>
      <c r="W11" s="224">
        <f>+IF(F11=0,"",'Ark1'!AC451)</f>
        <v>-33.313319690583029</v>
      </c>
      <c r="X11" s="289">
        <f>+IF(F11=0,"",'Ark1'!AP451)</f>
        <v>259</v>
      </c>
      <c r="Y11" s="95">
        <f t="shared" ref="Y11:Y61" si="4">+IF(F11=0,"",F11/D11)</f>
        <v>67.226730310262525</v>
      </c>
      <c r="Z11" s="309">
        <f t="shared" ref="Z11:Z61" si="5">+IF(F11=0,"",(F11*N11)/1000)</f>
        <v>2417.6070384110653</v>
      </c>
      <c r="AA11" s="96">
        <f>+IF(F11=0,"",'Ark1'!T451)</f>
        <v>3.9386537915364959</v>
      </c>
      <c r="AB11" s="107">
        <f>+IF(F11=0,"",'Ark1'!V451)</f>
        <v>93.212504261466961</v>
      </c>
      <c r="AC11" s="28"/>
      <c r="AD11" s="50"/>
      <c r="AE11" s="50"/>
      <c r="AF11" s="50"/>
      <c r="AG11" s="229"/>
      <c r="AH11" s="50"/>
      <c r="AI11" s="50"/>
      <c r="AJ11" s="3"/>
      <c r="AM11" s="10">
        <f>+AM10</f>
        <v>28447.134615384617</v>
      </c>
      <c r="AN11"/>
      <c r="AO11" s="1">
        <f>+AO10</f>
        <v>60.587031494476946</v>
      </c>
      <c r="AP11"/>
      <c r="AY11"/>
      <c r="BB11"/>
      <c r="BC11"/>
    </row>
    <row r="12" spans="1:55">
      <c r="A12" s="28"/>
      <c r="B12" s="94">
        <f>+'Ark1'!C452</f>
        <v>2023</v>
      </c>
      <c r="C12" s="94">
        <f>+'Ark1'!E452</f>
        <v>3</v>
      </c>
      <c r="D12" s="94">
        <f>+IF(F12=0,"",'Ark1'!Q452)</f>
        <v>458</v>
      </c>
      <c r="E12" s="95">
        <f t="shared" si="0"/>
        <v>-10</v>
      </c>
      <c r="F12" s="309">
        <f>+'Ark1'!R452</f>
        <v>30309</v>
      </c>
      <c r="G12" s="309">
        <f t="shared" si="1"/>
        <v>-784</v>
      </c>
      <c r="H12" s="107">
        <f>+IF(F12=0,"",'Ark1'!AD452)</f>
        <v>2.0489423363580612</v>
      </c>
      <c r="I12" s="272">
        <f>+IF(F12=0,"",'Ark1'!AE452)</f>
        <v>2.0747911632899303</v>
      </c>
      <c r="J12" s="309">
        <f>+IF(F12=0,"",'Ark1'!S452)</f>
        <v>30248</v>
      </c>
      <c r="K12" s="5">
        <f>+IF(F12=0,"",'Ark1'!U452)</f>
        <v>60.64933218725205</v>
      </c>
      <c r="L12" s="96">
        <f t="shared" si="2"/>
        <v>-0.14553878152914734</v>
      </c>
      <c r="M12" s="96">
        <f>+IF(F12=0,"",'Ark1'!AB452)</f>
        <v>2.4620732385629043</v>
      </c>
      <c r="N12" s="50">
        <f>+IF(F12=0,"",'Ark1'!W452)</f>
        <v>84.894938508331691</v>
      </c>
      <c r="O12" s="107">
        <f t="shared" si="3"/>
        <v>-0.20156266760835706</v>
      </c>
      <c r="P12" s="96">
        <f>+IF(F12=0,"",'Ark1'!AA452)</f>
        <v>9.8148124120252422</v>
      </c>
      <c r="Q12" s="34"/>
      <c r="R12" s="294">
        <f>+IF(F12=0,"",'Ark1'!X452)</f>
        <v>2.2633541192385098</v>
      </c>
      <c r="S12" s="107">
        <f>+IF(F12=0,"",'Ark1'!Y452)</f>
        <v>4.5267082384770196</v>
      </c>
      <c r="T12" s="98"/>
      <c r="U12" s="263">
        <f>+IF(H12=0,"",'Ark1'!Z452)</f>
        <v>60.500181464251547</v>
      </c>
      <c r="V12" s="34"/>
      <c r="W12" s="224">
        <f>+IF(F12=0,"",'Ark1'!AC452)</f>
        <v>-31.44667075723633</v>
      </c>
      <c r="X12" s="289">
        <f>+IF(F12=0,"",'Ark1'!AP452)</f>
        <v>247</v>
      </c>
      <c r="Y12" s="95">
        <f t="shared" si="4"/>
        <v>66.17685589519651</v>
      </c>
      <c r="Z12" s="309">
        <f t="shared" si="5"/>
        <v>2573.0806912490252</v>
      </c>
      <c r="AA12" s="96">
        <f>+IF(F12=0,"",'Ark1'!T452)</f>
        <v>4.0286713517437054</v>
      </c>
      <c r="AB12" s="107">
        <f>+IF(F12=0,"",'Ark1'!V452)</f>
        <v>92.045522274082884</v>
      </c>
      <c r="AC12" s="28"/>
      <c r="AD12" s="50"/>
      <c r="AE12" s="50"/>
      <c r="AF12" s="50"/>
      <c r="AG12" s="229"/>
      <c r="AH12" s="50"/>
      <c r="AI12" s="50"/>
      <c r="AJ12" s="3"/>
      <c r="AM12" s="10">
        <f t="shared" ref="AM12:AM61" si="6">+AM11</f>
        <v>28447.134615384617</v>
      </c>
      <c r="AN12"/>
      <c r="AO12" s="1">
        <f t="shared" ref="AO12:AO61" si="7">+AO11</f>
        <v>60.587031494476946</v>
      </c>
      <c r="AP12"/>
      <c r="AY12"/>
      <c r="BB12"/>
      <c r="BC12"/>
    </row>
    <row r="13" spans="1:55">
      <c r="A13" s="28"/>
      <c r="B13" s="94">
        <f>+'Ark1'!C453</f>
        <v>2023</v>
      </c>
      <c r="C13" s="94">
        <f>+'Ark1'!E453</f>
        <v>4</v>
      </c>
      <c r="D13" s="94">
        <f>+IF(F13=0,"",'Ark1'!Q453)</f>
        <v>445</v>
      </c>
      <c r="E13" s="95">
        <f t="shared" si="0"/>
        <v>-2</v>
      </c>
      <c r="F13" s="309">
        <f>+'Ark1'!R453</f>
        <v>27698</v>
      </c>
      <c r="G13" s="309">
        <f t="shared" si="1"/>
        <v>-962</v>
      </c>
      <c r="H13" s="107">
        <f>+IF(F13=0,"",'Ark1'!AD453)</f>
        <v>1.8724340899549841</v>
      </c>
      <c r="I13" s="272">
        <f>+IF(F13=0,"",'Ark1'!AE453)</f>
        <v>1.9089207987575028</v>
      </c>
      <c r="J13" s="309">
        <f>+IF(F13=0,"",'Ark1'!S453)</f>
        <v>27670</v>
      </c>
      <c r="K13" s="5">
        <f>+IF(F13=0,"",'Ark1'!U453)</f>
        <v>60.610155402963507</v>
      </c>
      <c r="L13" s="96">
        <f t="shared" si="2"/>
        <v>-8.6263811010269364E-2</v>
      </c>
      <c r="M13" s="96">
        <f>+IF(F13=0,"",'Ark1'!AB453)</f>
        <v>2.5896973207171832</v>
      </c>
      <c r="N13" s="50">
        <f>+IF(F13=0,"",'Ark1'!W453)</f>
        <v>85.385243946512944</v>
      </c>
      <c r="O13" s="107">
        <f t="shared" si="3"/>
        <v>0.63391119542136209</v>
      </c>
      <c r="P13" s="96">
        <f>+IF(F13=0,"",'Ark1'!AA453)</f>
        <v>9.3675319998380822</v>
      </c>
      <c r="Q13" s="34"/>
      <c r="R13" s="294">
        <f>+IF(F13=0,"",'Ark1'!X453)</f>
        <v>1.7835222759766038</v>
      </c>
      <c r="S13" s="107">
        <f>+IF(F13=0,"",'Ark1'!Y453)</f>
        <v>3.5670445519532077</v>
      </c>
      <c r="T13" s="98"/>
      <c r="U13" s="263">
        <f>+IF(H13=0,"",'Ark1'!Z453)</f>
        <v>60.784172142392976</v>
      </c>
      <c r="V13" s="34"/>
      <c r="W13" s="224">
        <f>+IF(F13=0,"",'Ark1'!AC453)</f>
        <v>-32.613519670920198</v>
      </c>
      <c r="X13" s="289">
        <f>+IF(F13=0,"",'Ark1'!AP453)</f>
        <v>248</v>
      </c>
      <c r="Y13" s="95">
        <f t="shared" si="4"/>
        <v>62.242696629213484</v>
      </c>
      <c r="Z13" s="309">
        <f t="shared" si="5"/>
        <v>2365.0004868305155</v>
      </c>
      <c r="AA13" s="96">
        <f>+IF(F13=0,"",'Ark1'!T453)</f>
        <v>4.1690735793198055</v>
      </c>
      <c r="AB13" s="107">
        <f>+IF(F13=0,"",'Ark1'!V453)</f>
        <v>92.540254453802177</v>
      </c>
      <c r="AC13" s="28"/>
      <c r="AD13" s="50"/>
      <c r="AE13" s="50"/>
      <c r="AF13" s="50"/>
      <c r="AG13" s="229"/>
      <c r="AH13" s="50"/>
      <c r="AI13" s="50"/>
      <c r="AJ13" s="3"/>
      <c r="AM13" s="10">
        <f t="shared" si="6"/>
        <v>28447.134615384617</v>
      </c>
      <c r="AN13"/>
      <c r="AO13" s="1">
        <f t="shared" si="7"/>
        <v>60.587031494476946</v>
      </c>
      <c r="AP13"/>
      <c r="AY13"/>
      <c r="BB13"/>
      <c r="BC13"/>
    </row>
    <row r="14" spans="1:55">
      <c r="A14" s="28"/>
      <c r="B14" s="94">
        <f>+'Ark1'!C454</f>
        <v>2023</v>
      </c>
      <c r="C14" s="94">
        <f>+'Ark1'!E454</f>
        <v>5</v>
      </c>
      <c r="D14" s="94">
        <f>+IF(F14=0,"",'Ark1'!Q454)</f>
        <v>429</v>
      </c>
      <c r="E14" s="95">
        <f t="shared" si="0"/>
        <v>-14</v>
      </c>
      <c r="F14" s="309">
        <f>+'Ark1'!R454</f>
        <v>26049</v>
      </c>
      <c r="G14" s="309">
        <f t="shared" si="1"/>
        <v>-2221</v>
      </c>
      <c r="H14" s="107">
        <f>+IF(F14=0,"",'Ark1'!AD454)</f>
        <v>1.7609587554782795</v>
      </c>
      <c r="I14" s="272">
        <f>+IF(F14=0,"",'Ark1'!AE454)</f>
        <v>1.7737230441880378</v>
      </c>
      <c r="J14" s="309">
        <f>+IF(F14=0,"",'Ark1'!S454)</f>
        <v>25967</v>
      </c>
      <c r="K14" s="5">
        <f>+IF(F14=0,"",'Ark1'!U454)</f>
        <v>60.558401047483351</v>
      </c>
      <c r="L14" s="96">
        <f t="shared" si="2"/>
        <v>-0.23134853633700203</v>
      </c>
      <c r="M14" s="96">
        <f>+IF(F14=0,"",'Ark1'!AB454)</f>
        <v>2.4669196977493906</v>
      </c>
      <c r="N14" s="50">
        <f>+IF(F14=0,"",'Ark1'!W454)</f>
        <v>84.541140678553504</v>
      </c>
      <c r="O14" s="107">
        <f t="shared" si="3"/>
        <v>-0.30406882805188218</v>
      </c>
      <c r="P14" s="96">
        <f>+IF(F14=0,"",'Ark1'!AA454)</f>
        <v>9.324396337496232</v>
      </c>
      <c r="Q14" s="34"/>
      <c r="R14" s="294">
        <f>+IF(F14=0,"",'Ark1'!X454)</f>
        <v>1.1094475795615957</v>
      </c>
      <c r="S14" s="107">
        <f>+IF(F14=0,"",'Ark1'!Y454)</f>
        <v>2.2188951591231914</v>
      </c>
      <c r="T14" s="98"/>
      <c r="U14" s="263">
        <f>+IF(H14=0,"",'Ark1'!Z454)</f>
        <v>62.344043917232895</v>
      </c>
      <c r="V14" s="34"/>
      <c r="W14" s="224">
        <f>+IF(F14=0,"",'Ark1'!AC454)</f>
        <v>-29.707031064431007</v>
      </c>
      <c r="X14" s="289">
        <f>+IF(F14=0,"",'Ark1'!AP454)</f>
        <v>229</v>
      </c>
      <c r="Y14" s="95">
        <f t="shared" si="4"/>
        <v>60.72027972027972</v>
      </c>
      <c r="Z14" s="309">
        <f t="shared" si="5"/>
        <v>2202.2121735356404</v>
      </c>
      <c r="AA14" s="96">
        <f>+IF(F14=0,"",'Ark1'!T454)</f>
        <v>4.2042688778839876</v>
      </c>
      <c r="AB14" s="107">
        <f>+IF(F14=0,"",'Ark1'!V454)</f>
        <v>91.695276540884223</v>
      </c>
      <c r="AC14" s="28"/>
      <c r="AD14" s="50"/>
      <c r="AE14" s="50"/>
      <c r="AF14" s="50"/>
      <c r="AG14" s="229"/>
      <c r="AH14" s="50"/>
      <c r="AI14" s="50"/>
      <c r="AJ14" s="3"/>
      <c r="AM14" s="10">
        <f t="shared" si="6"/>
        <v>28447.134615384617</v>
      </c>
      <c r="AN14"/>
      <c r="AO14" s="1">
        <f t="shared" si="7"/>
        <v>60.587031494476946</v>
      </c>
      <c r="AP14"/>
      <c r="AY14"/>
      <c r="BB14"/>
      <c r="BC14"/>
    </row>
    <row r="15" spans="1:55">
      <c r="A15" s="28"/>
      <c r="B15" s="94">
        <f>+'Ark1'!C455</f>
        <v>2023</v>
      </c>
      <c r="C15" s="94">
        <f>+'Ark1'!E455</f>
        <v>6</v>
      </c>
      <c r="D15" s="94">
        <f>+IF(F15=0,"",'Ark1'!Q455)</f>
        <v>423</v>
      </c>
      <c r="E15" s="95">
        <f t="shared" si="0"/>
        <v>-11</v>
      </c>
      <c r="F15" s="309">
        <f>+'Ark1'!R455</f>
        <v>25624</v>
      </c>
      <c r="G15" s="309">
        <f t="shared" si="1"/>
        <v>-974.97000000000116</v>
      </c>
      <c r="H15" s="107">
        <f>+IF(F15=0,"",'Ark1'!AD455)</f>
        <v>1.7322279991698499</v>
      </c>
      <c r="I15" s="272">
        <f>+IF(F15=0,"",'Ark1'!AE455)</f>
        <v>1.7499307137150752</v>
      </c>
      <c r="J15" s="309">
        <f>+IF(F15=0,"",'Ark1'!S455)</f>
        <v>25588</v>
      </c>
      <c r="K15" s="5">
        <f>+IF(F15=0,"",'Ark1'!U455)</f>
        <v>60.611927465999699</v>
      </c>
      <c r="L15" s="96">
        <f t="shared" si="2"/>
        <v>-0.21276337226515807</v>
      </c>
      <c r="M15" s="96">
        <f>+IF(F15=0,"",'Ark1'!AB455)</f>
        <v>2.5386987595925898</v>
      </c>
      <c r="N15" s="50">
        <f>+IF(F15=0,"",'Ark1'!W455)</f>
        <v>84.642519931217421</v>
      </c>
      <c r="O15" s="107">
        <f t="shared" si="3"/>
        <v>3.6471695540001292E-3</v>
      </c>
      <c r="P15" s="96">
        <f>+IF(F15=0,"",'Ark1'!AA455)</f>
        <v>9.449794644226273</v>
      </c>
      <c r="Q15" s="34"/>
      <c r="R15" s="294">
        <f>+IF(F15=0,"",'Ark1'!X455)</f>
        <v>3.0557290040586951</v>
      </c>
      <c r="S15" s="107">
        <f>+IF(F15=0,"",'Ark1'!Y455)</f>
        <v>6.1114580081173902</v>
      </c>
      <c r="T15" s="98"/>
      <c r="U15" s="263">
        <f>+IF(H15=0,"",'Ark1'!Z455)</f>
        <v>60.931158289103983</v>
      </c>
      <c r="V15" s="34"/>
      <c r="W15" s="224">
        <f>+IF(F15=0,"",'Ark1'!AC455)</f>
        <v>-30.039576469884775</v>
      </c>
      <c r="X15" s="289">
        <f>+IF(F15=0,"",'Ark1'!AP455)</f>
        <v>246</v>
      </c>
      <c r="Y15" s="95">
        <f t="shared" si="4"/>
        <v>60.576832151300238</v>
      </c>
      <c r="Z15" s="309">
        <f t="shared" si="5"/>
        <v>2168.8799307175154</v>
      </c>
      <c r="AA15" s="96">
        <f>+IF(F15=0,"",'Ark1'!T455)</f>
        <v>4.1625819544177318</v>
      </c>
      <c r="AB15" s="107">
        <f>+IF(F15=0,"",'Ark1'!V455)</f>
        <v>91.753527986014845</v>
      </c>
      <c r="AC15" s="28"/>
      <c r="AD15" s="50"/>
      <c r="AE15" s="50"/>
      <c r="AF15" s="50"/>
      <c r="AG15" s="229"/>
      <c r="AH15" s="50"/>
      <c r="AI15" s="50"/>
      <c r="AJ15" s="3"/>
      <c r="AM15" s="10">
        <f t="shared" si="6"/>
        <v>28447.134615384617</v>
      </c>
      <c r="AN15"/>
      <c r="AO15" s="1">
        <f t="shared" si="7"/>
        <v>60.587031494476946</v>
      </c>
      <c r="AP15"/>
      <c r="AY15"/>
      <c r="BB15"/>
      <c r="BC15"/>
    </row>
    <row r="16" spans="1:55">
      <c r="A16" s="28"/>
      <c r="B16" s="94">
        <f>+'Ark1'!C456</f>
        <v>2023</v>
      </c>
      <c r="C16" s="94">
        <f>+'Ark1'!E456</f>
        <v>7</v>
      </c>
      <c r="D16" s="94">
        <f>+IF(F16=0,"",'Ark1'!Q456)</f>
        <v>432</v>
      </c>
      <c r="E16" s="95">
        <f t="shared" si="0"/>
        <v>-3</v>
      </c>
      <c r="F16" s="309">
        <f>+'Ark1'!R456</f>
        <v>27261</v>
      </c>
      <c r="G16" s="309">
        <f t="shared" si="1"/>
        <v>-657</v>
      </c>
      <c r="H16" s="107">
        <f>+IF(F16=0,"",'Ark1'!AD456)</f>
        <v>1.8428921122919633</v>
      </c>
      <c r="I16" s="272">
        <f>+IF(F16=0,"",'Ark1'!AE456)</f>
        <v>1.8585835412328005</v>
      </c>
      <c r="J16" s="309">
        <f>+IF(F16=0,"",'Ark1'!S456)</f>
        <v>27213</v>
      </c>
      <c r="K16" s="5">
        <f>+IF(F16=0,"",'Ark1'!U456)</f>
        <v>60.717120493881602</v>
      </c>
      <c r="L16" s="96">
        <f t="shared" si="2"/>
        <v>2.544456231038339E-2</v>
      </c>
      <c r="M16" s="96">
        <f>+IF(F16=0,"",'Ark1'!AB456)</f>
        <v>2.4961690675981312</v>
      </c>
      <c r="N16" s="50">
        <f>+IF(F16=0,"",'Ark1'!W456)</f>
        <v>84.529779884613887</v>
      </c>
      <c r="O16" s="107">
        <f t="shared" si="3"/>
        <v>-0.35429643428959423</v>
      </c>
      <c r="P16" s="96">
        <f>+IF(F16=0,"",'Ark1'!AA456)</f>
        <v>9.0862330639934967</v>
      </c>
      <c r="Q16" s="34"/>
      <c r="R16" s="294">
        <f>+IF(F16=0,"",'Ark1'!X456)</f>
        <v>1.9698470342247163</v>
      </c>
      <c r="S16" s="107">
        <f>+IF(F16=0,"",'Ark1'!Y456)</f>
        <v>3.9396940684494326</v>
      </c>
      <c r="T16" s="98"/>
      <c r="U16" s="263">
        <f>+IF(H16=0,"",'Ark1'!Z456)</f>
        <v>58.684567697443242</v>
      </c>
      <c r="V16" s="34"/>
      <c r="W16" s="224">
        <f>+IF(F16=0,"",'Ark1'!AC456)</f>
        <v>-29.296786773617715</v>
      </c>
      <c r="X16" s="289">
        <f>+IF(F16=0,"",'Ark1'!AP456)</f>
        <v>226</v>
      </c>
      <c r="Y16" s="95">
        <f t="shared" si="4"/>
        <v>63.104166666666664</v>
      </c>
      <c r="Z16" s="309">
        <f t="shared" si="5"/>
        <v>2304.3663294344592</v>
      </c>
      <c r="AA16" s="96">
        <f>+IF(F16=0,"",'Ark1'!T456)</f>
        <v>3.857892226990939</v>
      </c>
      <c r="AB16" s="107">
        <f>+IF(F16=0,"",'Ark1'!V456)</f>
        <v>91.634590551429142</v>
      </c>
      <c r="AC16" s="28"/>
      <c r="AD16" s="50"/>
      <c r="AE16" s="50"/>
      <c r="AF16" s="50"/>
      <c r="AG16" s="229"/>
      <c r="AH16" s="50"/>
      <c r="AI16" s="50"/>
      <c r="AJ16" s="3"/>
      <c r="AM16" s="10">
        <f t="shared" si="6"/>
        <v>28447.134615384617</v>
      </c>
      <c r="AN16"/>
      <c r="AO16" s="1">
        <f t="shared" si="7"/>
        <v>60.587031494476946</v>
      </c>
      <c r="AP16"/>
      <c r="AY16"/>
      <c r="BB16"/>
      <c r="BC16"/>
    </row>
    <row r="17" spans="1:55">
      <c r="A17" s="28"/>
      <c r="B17" s="94">
        <f>+'Ark1'!C457</f>
        <v>2023</v>
      </c>
      <c r="C17" s="94">
        <f>+'Ark1'!E457</f>
        <v>8</v>
      </c>
      <c r="D17" s="94">
        <f>+IF(F17=0,"",'Ark1'!Q457)</f>
        <v>440</v>
      </c>
      <c r="E17" s="95">
        <f>+IF(F17=0,"",D17-D71)</f>
        <v>20</v>
      </c>
      <c r="F17" s="309">
        <f>+'Ark1'!R457</f>
        <v>28745</v>
      </c>
      <c r="G17" s="309">
        <f>+IF(F17=0,"",F17-F71)</f>
        <v>1512</v>
      </c>
      <c r="H17" s="107">
        <f>+IF(F17=0,"",'Ark1'!AD457)</f>
        <v>1.9432131531430437</v>
      </c>
      <c r="I17" s="272">
        <f>+IF(F17=0,"",'Ark1'!AE457)</f>
        <v>1.9596505687331436</v>
      </c>
      <c r="J17" s="309">
        <f>+IF(F17=0,"",'Ark1'!S457)</f>
        <v>28682</v>
      </c>
      <c r="K17" s="5">
        <f>+IF(F17=0,"",'Ark1'!U457)</f>
        <v>60.599609511191694</v>
      </c>
      <c r="L17" s="96">
        <f>+IF(F17=0,"",K17-K71)</f>
        <v>-0.23936107704359699</v>
      </c>
      <c r="M17" s="96">
        <f>+IF(F17=0,"",'Ark1'!AB457)</f>
        <v>2.5835857108664184</v>
      </c>
      <c r="N17" s="50">
        <f>+IF(F17=0,"",'Ark1'!W457)</f>
        <v>84.561617042046819</v>
      </c>
      <c r="O17" s="107">
        <f>+IF(F17=0,"",N17-N71)</f>
        <v>-1.2788498697182007</v>
      </c>
      <c r="P17" s="96">
        <f>+IF(F17=0,"",'Ark1'!AA457)</f>
        <v>9.4062179357763984</v>
      </c>
      <c r="Q17" s="34"/>
      <c r="R17" s="294">
        <f>+IF(F17=0,"",'Ark1'!X457)</f>
        <v>1.5515741868150981</v>
      </c>
      <c r="S17" s="107">
        <f>+IF(F17=0,"",'Ark1'!Y457)</f>
        <v>3.1031483736301961</v>
      </c>
      <c r="T17" s="98"/>
      <c r="U17" s="263">
        <f>+IF(H17=0,"",'Ark1'!Z457)</f>
        <v>58.803270133936323</v>
      </c>
      <c r="V17" s="34"/>
      <c r="W17" s="224">
        <f>+IF(F17=0,"",'Ark1'!AC457)</f>
        <v>-31.661949656483038</v>
      </c>
      <c r="X17" s="289">
        <f>+IF(F17=0,"",'Ark1'!AP457)</f>
        <v>240</v>
      </c>
      <c r="Y17" s="95">
        <f>+IF(F17=0,"",F17/D17)</f>
        <v>65.329545454545453</v>
      </c>
      <c r="Z17" s="309">
        <f>+IF(F17=0,"",(F17*N17)/1000)</f>
        <v>2430.723681873636</v>
      </c>
      <c r="AA17" s="96">
        <f>+IF(F17=0,"",'Ark1'!T457)</f>
        <v>4.182501304574707</v>
      </c>
      <c r="AB17" s="107">
        <f>+IF(F17=0,"",'Ark1'!V457)</f>
        <v>91.690123469194646</v>
      </c>
      <c r="AC17" s="28"/>
      <c r="AD17" s="50"/>
      <c r="AE17" s="50"/>
      <c r="AF17" s="50"/>
      <c r="AG17" s="229"/>
      <c r="AH17" s="50"/>
      <c r="AI17" s="50"/>
      <c r="AJ17" s="3"/>
      <c r="AM17" s="10">
        <f t="shared" si="6"/>
        <v>28447.134615384617</v>
      </c>
      <c r="AN17"/>
      <c r="AO17" s="1">
        <f t="shared" si="7"/>
        <v>60.587031494476946</v>
      </c>
      <c r="AP17"/>
      <c r="AY17"/>
      <c r="BB17"/>
      <c r="BC17"/>
    </row>
    <row r="18" spans="1:55">
      <c r="A18" s="28"/>
      <c r="B18" s="94">
        <f>+'Ark1'!C458</f>
        <v>2023</v>
      </c>
      <c r="C18" s="94">
        <f>+'Ark1'!E458</f>
        <v>9</v>
      </c>
      <c r="D18" s="94">
        <f>+IF(F18=0,"",'Ark1'!Q458)</f>
        <v>448</v>
      </c>
      <c r="E18" s="95">
        <f t="shared" si="0"/>
        <v>-10</v>
      </c>
      <c r="F18" s="309">
        <f>+'Ark1'!R458</f>
        <v>29270</v>
      </c>
      <c r="G18" s="309">
        <f t="shared" si="1"/>
        <v>-698</v>
      </c>
      <c r="H18" s="107">
        <f>+IF(F18=0,"",'Ark1'!AD458)</f>
        <v>1.9787040874063968</v>
      </c>
      <c r="I18" s="272">
        <f>+IF(F18=0,"",'Ark1'!AE458)</f>
        <v>1.9866012589649564</v>
      </c>
      <c r="J18" s="309">
        <f>+IF(F18=0,"",'Ark1'!S458)</f>
        <v>29206</v>
      </c>
      <c r="K18" s="5">
        <f>+IF(F18=0,"",'Ark1'!U458)</f>
        <v>60.798329110456748</v>
      </c>
      <c r="L18" s="96">
        <f t="shared" si="2"/>
        <v>8.762227072306672E-2</v>
      </c>
      <c r="M18" s="96">
        <f>+IF(F18=0,"",'Ark1'!AB458)</f>
        <v>2.5631526228908257</v>
      </c>
      <c r="N18" s="50">
        <f>+IF(F18=0,"",'Ark1'!W458)</f>
        <v>84.186547284804391</v>
      </c>
      <c r="O18" s="107">
        <f t="shared" si="3"/>
        <v>-0.79935627293322398</v>
      </c>
      <c r="P18" s="96">
        <f>+IF(F18=0,"",'Ark1'!AA458)</f>
        <v>9.4753294178182319</v>
      </c>
      <c r="Q18" s="34"/>
      <c r="R18" s="294">
        <f>+IF(F18=0,"",'Ark1'!X458)</f>
        <v>1.5271609156132564</v>
      </c>
      <c r="S18" s="107">
        <f>+IF(F18=0,"",'Ark1'!Y458)</f>
        <v>3.0543218312265128</v>
      </c>
      <c r="T18" s="98"/>
      <c r="U18" s="263">
        <f>+IF(H18=0,"",'Ark1'!Z458)</f>
        <v>59.545609839426021</v>
      </c>
      <c r="V18" s="34"/>
      <c r="W18" s="224">
        <f>+IF(F18=0,"",'Ark1'!AC458)</f>
        <v>-29.00915967099138</v>
      </c>
      <c r="X18" s="289">
        <f>+IF(F18=0,"",'Ark1'!AP458)</f>
        <v>237</v>
      </c>
      <c r="Y18" s="95">
        <f t="shared" si="4"/>
        <v>65.334821428571431</v>
      </c>
      <c r="Z18" s="309">
        <f t="shared" si="5"/>
        <v>2464.1402390262247</v>
      </c>
      <c r="AA18" s="96">
        <f>+IF(F18=0,"",'Ark1'!T458)</f>
        <v>3.780184489238128</v>
      </c>
      <c r="AB18" s="107">
        <f>+IF(F18=0,"",'Ark1'!V458)</f>
        <v>91.284616341689613</v>
      </c>
      <c r="AC18" s="28"/>
      <c r="AD18" s="50"/>
      <c r="AE18" s="50"/>
      <c r="AF18" s="50"/>
      <c r="AG18" s="229"/>
      <c r="AH18" s="50"/>
      <c r="AI18" s="50"/>
      <c r="AJ18" s="3"/>
      <c r="AM18" s="10">
        <f t="shared" si="6"/>
        <v>28447.134615384617</v>
      </c>
      <c r="AN18"/>
      <c r="AO18" s="1">
        <f t="shared" si="7"/>
        <v>60.587031494476946</v>
      </c>
      <c r="AP18"/>
      <c r="AY18"/>
      <c r="BB18"/>
      <c r="BC18"/>
    </row>
    <row r="19" spans="1:55">
      <c r="A19" s="28"/>
      <c r="B19" s="94">
        <f>+'Ark1'!C459</f>
        <v>2023</v>
      </c>
      <c r="C19" s="94">
        <f>+'Ark1'!E459</f>
        <v>10</v>
      </c>
      <c r="D19" s="94">
        <f>+IF(F19=0,"",'Ark1'!Q459)</f>
        <v>411</v>
      </c>
      <c r="E19" s="95">
        <f>+IF(F19=0,"",D19-D73)</f>
        <v>-58</v>
      </c>
      <c r="F19" s="309">
        <f>+'Ark1'!R459</f>
        <v>27672</v>
      </c>
      <c r="G19" s="309">
        <f>+IF(F19=0,"",F19-F73)</f>
        <v>-4518</v>
      </c>
      <c r="H19" s="107">
        <f>+IF(F19=0,"",'Ark1'!AD459)</f>
        <v>1.8706764436867036</v>
      </c>
      <c r="I19" s="272">
        <f>+IF(F19=0,"",'Ark1'!AE459)</f>
        <v>1.8793265880705765</v>
      </c>
      <c r="J19" s="309">
        <f>+IF(F19=0,"",'Ark1'!S459)</f>
        <v>27622</v>
      </c>
      <c r="K19" s="5">
        <f>+IF(F19=0,"",'Ark1'!U459)</f>
        <v>60.696944464557248</v>
      </c>
      <c r="L19" s="96">
        <f>+IF(F19=0,"",K19-K73)</f>
        <v>9.7479090940453261E-2</v>
      </c>
      <c r="M19" s="96">
        <f>+IF(F19=0,"",'Ark1'!AB459)</f>
        <v>2.6271869817354858</v>
      </c>
      <c r="N19" s="50">
        <f>+IF(F19=0,"",'Ark1'!W459)</f>
        <v>84.207584534066626</v>
      </c>
      <c r="O19" s="107">
        <f>+IF(F19=0,"",N19-N73)</f>
        <v>-0.81188674530662297</v>
      </c>
      <c r="P19" s="96">
        <f>+IF(F19=0,"",'Ark1'!AA459)</f>
        <v>9.5613904242707193</v>
      </c>
      <c r="Q19" s="34"/>
      <c r="R19" s="294">
        <f>+IF(F19=0,"",'Ark1'!X459)</f>
        <v>2.5657704538884074</v>
      </c>
      <c r="S19" s="107">
        <f>+IF(F19=0,"",'Ark1'!Y459)</f>
        <v>5.1315409077768148</v>
      </c>
      <c r="T19" s="98"/>
      <c r="U19" s="263">
        <f>+IF(H19=0,"",'Ark1'!Z459)</f>
        <v>63.482943047123442</v>
      </c>
      <c r="V19" s="34"/>
      <c r="W19" s="224">
        <f>+IF(F19=0,"",'Ark1'!AC459)</f>
        <v>-30.185422729186488</v>
      </c>
      <c r="X19" s="289">
        <f>+IF(F19=0,"",'Ark1'!AP459)</f>
        <v>229</v>
      </c>
      <c r="Y19" s="95">
        <f>+IF(F19=0,"",F19/D19)</f>
        <v>67.328467153284677</v>
      </c>
      <c r="Z19" s="309">
        <f>+IF(F19=0,"",(F19*N19)/1000)</f>
        <v>2330.1922792266914</v>
      </c>
      <c r="AA19" s="96">
        <f>+IF(F19=0,"",'Ark1'!T459)</f>
        <v>4.004300375831165</v>
      </c>
      <c r="AB19" s="107">
        <f>+IF(F19=0,"",'Ark1'!V459)</f>
        <v>91.29206993687248</v>
      </c>
      <c r="AC19" s="28"/>
      <c r="AD19" s="50"/>
      <c r="AE19" s="50"/>
      <c r="AF19" s="50"/>
      <c r="AG19" s="229"/>
      <c r="AH19" s="50"/>
      <c r="AI19" s="50"/>
      <c r="AJ19" s="3"/>
      <c r="AM19" s="10">
        <f t="shared" si="6"/>
        <v>28447.134615384617</v>
      </c>
      <c r="AN19"/>
      <c r="AO19" s="1">
        <f t="shared" si="7"/>
        <v>60.587031494476946</v>
      </c>
      <c r="AP19"/>
      <c r="AY19"/>
      <c r="BB19"/>
      <c r="BC19"/>
    </row>
    <row r="20" spans="1:55">
      <c r="A20" s="28"/>
      <c r="B20" s="94">
        <f>+'Ark1'!C460</f>
        <v>2023</v>
      </c>
      <c r="C20" s="94">
        <f>+'Ark1'!E460</f>
        <v>11</v>
      </c>
      <c r="D20" s="94">
        <f>+IF(F20=0,"",'Ark1'!Q460)</f>
        <v>448</v>
      </c>
      <c r="E20" s="95">
        <f t="shared" si="0"/>
        <v>11</v>
      </c>
      <c r="F20" s="309">
        <f>+'Ark1'!R460</f>
        <v>29064</v>
      </c>
      <c r="G20" s="309">
        <f t="shared" si="1"/>
        <v>100</v>
      </c>
      <c r="H20" s="107">
        <f>+IF(F20=0,"",'Ark1'!AD460)</f>
        <v>1.9647781208192527</v>
      </c>
      <c r="I20" s="272">
        <f>+IF(F20=0,"",'Ark1'!AE460)</f>
        <v>1.9933850666833663</v>
      </c>
      <c r="J20" s="309">
        <f>+IF(F20=0,"",'Ark1'!S460)</f>
        <v>29014</v>
      </c>
      <c r="K20" s="5">
        <f>+IF(F20=0,"",'Ark1'!U460)</f>
        <v>60.721065692424339</v>
      </c>
      <c r="L20" s="96">
        <f t="shared" si="2"/>
        <v>2.6547720844511957E-2</v>
      </c>
      <c r="M20" s="96">
        <f>+IF(F20=0,"",'Ark1'!AB460)</f>
        <v>2.5448725689883713</v>
      </c>
      <c r="N20" s="50">
        <f>+IF(F20=0,"",'Ark1'!W460)</f>
        <v>85.033032329220319</v>
      </c>
      <c r="O20" s="107">
        <f t="shared" si="3"/>
        <v>-2.9283078971076293E-2</v>
      </c>
      <c r="P20" s="96">
        <f>+IF(F20=0,"",'Ark1'!AA460)</f>
        <v>9.1697279451738876</v>
      </c>
      <c r="Q20" s="34"/>
      <c r="R20" s="294">
        <f>+IF(F20=0,"",'Ark1'!X460)</f>
        <v>1.9715111478117249</v>
      </c>
      <c r="S20" s="107">
        <f>+IF(F20=0,"",'Ark1'!Y460)</f>
        <v>3.9430222956234497</v>
      </c>
      <c r="T20" s="98"/>
      <c r="U20" s="263">
        <f>+IF(H20=0,"",'Ark1'!Z460)</f>
        <v>59.809386182218546</v>
      </c>
      <c r="V20" s="34"/>
      <c r="W20" s="224">
        <f>+IF(F20=0,"",'Ark1'!AC460)</f>
        <v>-32.442808872813657</v>
      </c>
      <c r="X20" s="289">
        <f>+IF(F20=0,"",'Ark1'!AP460)</f>
        <v>236</v>
      </c>
      <c r="Y20" s="95">
        <f t="shared" si="4"/>
        <v>64.875</v>
      </c>
      <c r="Z20" s="309">
        <f t="shared" si="5"/>
        <v>2471.4000516164592</v>
      </c>
      <c r="AA20" s="96">
        <f>+IF(F20=0,"",'Ark1'!T460)</f>
        <v>3.9527250206440954</v>
      </c>
      <c r="AB20" s="107">
        <f>+IF(F20=0,"",'Ark1'!V460)</f>
        <v>92.182583653528724</v>
      </c>
      <c r="AC20" s="28"/>
      <c r="AD20" s="50"/>
      <c r="AE20" s="50"/>
      <c r="AF20" s="50"/>
      <c r="AG20" s="229"/>
      <c r="AH20" s="50"/>
      <c r="AI20" s="50"/>
      <c r="AJ20" s="3"/>
      <c r="AM20" s="10">
        <f t="shared" si="6"/>
        <v>28447.134615384617</v>
      </c>
      <c r="AN20"/>
      <c r="AO20" s="1">
        <f t="shared" si="7"/>
        <v>60.587031494476946</v>
      </c>
      <c r="AP20"/>
      <c r="AY20"/>
      <c r="BB20"/>
      <c r="BC20"/>
    </row>
    <row r="21" spans="1:55">
      <c r="A21" s="28"/>
      <c r="B21" s="94">
        <f>+'Ark1'!C461</f>
        <v>2023</v>
      </c>
      <c r="C21" s="94">
        <f>+'Ark1'!E461</f>
        <v>12</v>
      </c>
      <c r="D21" s="94">
        <f>+IF(F21=0,"",'Ark1'!Q461)</f>
        <v>445</v>
      </c>
      <c r="E21" s="95">
        <f t="shared" si="0"/>
        <v>-13</v>
      </c>
      <c r="F21" s="309">
        <f>+'Ark1'!R461</f>
        <v>29473</v>
      </c>
      <c r="G21" s="309">
        <f t="shared" si="1"/>
        <v>-387</v>
      </c>
      <c r="H21" s="107">
        <f>+IF(F21=0,"",'Ark1'!AD461)</f>
        <v>1.9924272486548944</v>
      </c>
      <c r="I21" s="272">
        <f>+IF(F21=0,"",'Ark1'!AE461)</f>
        <v>2.0088241052139346</v>
      </c>
      <c r="J21" s="309">
        <f>+IF(F21=0,"",'Ark1'!S461)</f>
        <v>29434</v>
      </c>
      <c r="K21" s="5">
        <f>+IF(F21=0,"",'Ark1'!U461)</f>
        <v>60.625263300944511</v>
      </c>
      <c r="L21" s="96">
        <f t="shared" si="2"/>
        <v>-0.24844527278419548</v>
      </c>
      <c r="M21" s="96">
        <f>+IF(F21=0,"",'Ark1'!AB461)</f>
        <v>2.6063742237166694</v>
      </c>
      <c r="N21" s="50">
        <f>+IF(F21=0,"",'Ark1'!W461)</f>
        <v>84.468872732214649</v>
      </c>
      <c r="O21" s="107">
        <f t="shared" si="3"/>
        <v>-0.2948338289018011</v>
      </c>
      <c r="P21" s="96">
        <f>+IF(F21=0,"",'Ark1'!AA461)</f>
        <v>9.4215288708739298</v>
      </c>
      <c r="Q21" s="34"/>
      <c r="R21" s="294">
        <f>+IF(F21=0,"",'Ark1'!X461)</f>
        <v>2.4768432124317168</v>
      </c>
      <c r="S21" s="107">
        <f>+IF(F21=0,"",'Ark1'!Y461)</f>
        <v>4.9536864248634336</v>
      </c>
      <c r="T21" s="98"/>
      <c r="U21" s="263">
        <f>+IF(H21=0,"",'Ark1'!Z461)</f>
        <v>61.266243680656878</v>
      </c>
      <c r="V21" s="34"/>
      <c r="W21" s="224">
        <f>+IF(F21=0,"",'Ark1'!AC461)</f>
        <v>-31.919150462639561</v>
      </c>
      <c r="X21" s="289">
        <f>+IF(F21=0,"",'Ark1'!AP461)</f>
        <v>241</v>
      </c>
      <c r="Y21" s="95">
        <f t="shared" si="4"/>
        <v>66.231460674157304</v>
      </c>
      <c r="Z21" s="309">
        <f t="shared" si="5"/>
        <v>2489.5510860365625</v>
      </c>
      <c r="AA21" s="96">
        <f>+IF(F21=0,"",'Ark1'!T461)</f>
        <v>4.1330709462898252</v>
      </c>
      <c r="AB21" s="107">
        <f>+IF(F21=0,"",'Ark1'!V461)</f>
        <v>91.562594713065934</v>
      </c>
      <c r="AC21" s="28"/>
      <c r="AD21" s="50"/>
      <c r="AE21" s="50"/>
      <c r="AF21" s="50"/>
      <c r="AG21" s="229"/>
      <c r="AH21" s="50"/>
      <c r="AI21" s="50"/>
      <c r="AJ21" s="3"/>
      <c r="AM21" s="10">
        <f t="shared" si="6"/>
        <v>28447.134615384617</v>
      </c>
      <c r="AN21"/>
      <c r="AO21" s="1">
        <f t="shared" si="7"/>
        <v>60.587031494476946</v>
      </c>
      <c r="AP21"/>
      <c r="AY21"/>
      <c r="BB21"/>
      <c r="BC21"/>
    </row>
    <row r="22" spans="1:55">
      <c r="A22" s="28"/>
      <c r="B22" s="94">
        <f>+'Ark1'!C462</f>
        <v>2023</v>
      </c>
      <c r="C22" s="94">
        <f>+'Ark1'!E462</f>
        <v>13</v>
      </c>
      <c r="D22" s="94">
        <f>+IF(F22=0,"",'Ark1'!Q462)</f>
        <v>482</v>
      </c>
      <c r="E22" s="95">
        <f t="shared" si="0"/>
        <v>27</v>
      </c>
      <c r="F22" s="309">
        <f>+'Ark1'!R462</f>
        <v>30502</v>
      </c>
      <c r="G22" s="309">
        <f t="shared" si="1"/>
        <v>1381</v>
      </c>
      <c r="H22" s="107">
        <f>+IF(F22=0,"",'Ark1'!AD462)</f>
        <v>2.0619894798110661</v>
      </c>
      <c r="I22" s="272">
        <f>+IF(F22=0,"",'Ark1'!AE462)</f>
        <v>2.0591407594708073</v>
      </c>
      <c r="J22" s="309">
        <f>+IF(F22=0,"",'Ark1'!S462)</f>
        <v>30435</v>
      </c>
      <c r="K22" s="5">
        <f>+IF(F22=0,"",'Ark1'!U462)</f>
        <v>60.631871200920003</v>
      </c>
      <c r="L22" s="96">
        <f t="shared" si="2"/>
        <v>-0.2526158859812071</v>
      </c>
      <c r="M22" s="96">
        <f>+IF(F22=0,"",'Ark1'!AB462)</f>
        <v>2.5620057249128623</v>
      </c>
      <c r="N22" s="50">
        <f>+IF(F22=0,"",'Ark1'!W462)</f>
        <v>83.736885165105747</v>
      </c>
      <c r="O22" s="107">
        <f t="shared" si="3"/>
        <v>-1.0604410840774676</v>
      </c>
      <c r="P22" s="96">
        <f>+IF(F22=0,"",'Ark1'!AA462)</f>
        <v>9.7042186594374744</v>
      </c>
      <c r="Q22" s="34"/>
      <c r="R22" s="294">
        <f>+IF(F22=0,"",'Ark1'!X462)</f>
        <v>2.1178939085961574</v>
      </c>
      <c r="S22" s="107">
        <f>+IF(F22=0,"",'Ark1'!Y462)</f>
        <v>4.2357878171923149</v>
      </c>
      <c r="T22" s="98"/>
      <c r="U22" s="263">
        <f>+IF(H22=0,"",'Ark1'!Z462)</f>
        <v>61.464821978886611</v>
      </c>
      <c r="V22" s="34"/>
      <c r="W22" s="224">
        <f>+IF(F22=0,"",'Ark1'!AC462)</f>
        <v>-30.472144788315894</v>
      </c>
      <c r="X22" s="289">
        <f>+IF(F22=0,"",'Ark1'!AP462)</f>
        <v>279</v>
      </c>
      <c r="Y22" s="95">
        <f t="shared" si="4"/>
        <v>63.282157676348547</v>
      </c>
      <c r="Z22" s="309">
        <f t="shared" si="5"/>
        <v>2554.1424713060555</v>
      </c>
      <c r="AA22" s="96">
        <f>+IF(F22=0,"",'Ark1'!T462)</f>
        <v>4.1434987869647903</v>
      </c>
      <c r="AB22" s="107">
        <f>+IF(F22=0,"",'Ark1'!V462)</f>
        <v>90.798485164820505</v>
      </c>
      <c r="AC22" s="28"/>
      <c r="AD22" s="50"/>
      <c r="AE22" s="50"/>
      <c r="AF22" s="50"/>
      <c r="AG22" s="229"/>
      <c r="AH22" s="50"/>
      <c r="AI22" s="50"/>
      <c r="AJ22" s="3"/>
      <c r="AM22" s="10">
        <f t="shared" si="6"/>
        <v>28447.134615384617</v>
      </c>
      <c r="AN22"/>
      <c r="AO22" s="1">
        <f t="shared" si="7"/>
        <v>60.587031494476946</v>
      </c>
      <c r="AP22"/>
      <c r="AY22"/>
      <c r="BB22"/>
      <c r="BC22"/>
    </row>
    <row r="23" spans="1:55">
      <c r="A23" s="28"/>
      <c r="B23" s="94">
        <f>+'Ark1'!C463</f>
        <v>2023</v>
      </c>
      <c r="C23" s="94">
        <f>+'Ark1'!E463</f>
        <v>14</v>
      </c>
      <c r="D23" s="94">
        <f>+IF(F23=0,"",'Ark1'!Q463)</f>
        <v>175</v>
      </c>
      <c r="E23" s="95">
        <f t="shared" si="0"/>
        <v>-309</v>
      </c>
      <c r="F23" s="309">
        <f>+'Ark1'!R463</f>
        <v>10423</v>
      </c>
      <c r="G23" s="309">
        <f t="shared" si="1"/>
        <v>-20880</v>
      </c>
      <c r="H23" s="107">
        <f>+IF(F23=0,"",'Ark1'!AD463)</f>
        <v>0.70461334824177924</v>
      </c>
      <c r="I23" s="272">
        <f>+IF(F23=0,"",'Ark1'!AE463)</f>
        <v>0.7084099134713131</v>
      </c>
      <c r="J23" s="309">
        <f>+IF(F23=0,"",'Ark1'!S463)</f>
        <v>10407</v>
      </c>
      <c r="K23" s="5">
        <f>+IF(F23=0,"",'Ark1'!U463)</f>
        <v>60.651196310175855</v>
      </c>
      <c r="L23" s="96">
        <f t="shared" si="2"/>
        <v>-0.14193473137078172</v>
      </c>
      <c r="M23" s="96">
        <f>+IF(F23=0,"",'Ark1'!AB463)</f>
        <v>2.5162075305671752</v>
      </c>
      <c r="N23" s="50">
        <f>+IF(F23=0,"",'Ark1'!W463)</f>
        <v>84.248688382819594</v>
      </c>
      <c r="O23" s="107">
        <f t="shared" si="3"/>
        <v>0.10659120594228</v>
      </c>
      <c r="P23" s="96">
        <f>+IF(F23=0,"",'Ark1'!AA463)</f>
        <v>8.6763729985135747</v>
      </c>
      <c r="Q23" s="34"/>
      <c r="R23" s="294">
        <f>+IF(F23=0,"",'Ark1'!X463)</f>
        <v>0.14391250119927079</v>
      </c>
      <c r="S23" s="107">
        <f>+IF(F23=0,"",'Ark1'!Y463)</f>
        <v>0.28782500239854159</v>
      </c>
      <c r="T23" s="98"/>
      <c r="U23" s="263">
        <f>+IF(H23=0,"",'Ark1'!Z463)</f>
        <v>46.32063705267197</v>
      </c>
      <c r="V23" s="34"/>
      <c r="W23" s="224">
        <f>+IF(F23=0,"",'Ark1'!AC463)</f>
        <v>-29.490654985177716</v>
      </c>
      <c r="X23" s="289">
        <f>+IF(F23=0,"",'Ark1'!AP463)</f>
        <v>77</v>
      </c>
      <c r="Y23" s="95">
        <f t="shared" si="4"/>
        <v>59.56</v>
      </c>
      <c r="Z23" s="309">
        <f t="shared" si="5"/>
        <v>878.12407901412871</v>
      </c>
      <c r="AA23" s="96">
        <f>+IF(F23=0,"",'Ark1'!T463)</f>
        <v>4.0546867504557218</v>
      </c>
      <c r="AB23" s="107">
        <f>+IF(F23=0,"",'Ark1'!V463)</f>
        <v>91.330050061104629</v>
      </c>
      <c r="AC23" s="28"/>
      <c r="AD23" s="50"/>
      <c r="AE23" s="50"/>
      <c r="AF23" s="50"/>
      <c r="AG23" s="229"/>
      <c r="AH23" s="50"/>
      <c r="AI23" s="50"/>
      <c r="AJ23" s="3"/>
      <c r="AM23" s="10">
        <f t="shared" si="6"/>
        <v>28447.134615384617</v>
      </c>
      <c r="AN23"/>
      <c r="AO23" s="1">
        <f t="shared" si="7"/>
        <v>60.587031494476946</v>
      </c>
      <c r="AP23"/>
      <c r="AY23"/>
      <c r="BB23"/>
      <c r="BC23"/>
    </row>
    <row r="24" spans="1:55">
      <c r="A24" s="28"/>
      <c r="B24" s="94">
        <f>+'Ark1'!C464</f>
        <v>2023</v>
      </c>
      <c r="C24" s="94">
        <f>+'Ark1'!E464</f>
        <v>15</v>
      </c>
      <c r="D24" s="94">
        <f>+IF(F24=0,"",'Ark1'!Q464)</f>
        <v>442</v>
      </c>
      <c r="E24" s="95">
        <f t="shared" si="0"/>
        <v>254</v>
      </c>
      <c r="F24" s="309">
        <f>+'Ark1'!R464</f>
        <v>31076</v>
      </c>
      <c r="G24" s="309">
        <f t="shared" si="1"/>
        <v>19252</v>
      </c>
      <c r="H24" s="107">
        <f>+IF(F24=0,"",'Ark1'!AD464)</f>
        <v>2.100792901272333</v>
      </c>
      <c r="I24" s="272">
        <f>+IF(F24=0,"",'Ark1'!AE464)</f>
        <v>2.1503244398035664</v>
      </c>
      <c r="J24" s="309">
        <f>+IF(F24=0,"",'Ark1'!S464)</f>
        <v>30998</v>
      </c>
      <c r="K24" s="5">
        <f>+IF(F24=0,"",'Ark1'!U464)</f>
        <v>60.543164075101608</v>
      </c>
      <c r="L24" s="96">
        <f t="shared" si="2"/>
        <v>-0.35784277827008282</v>
      </c>
      <c r="M24" s="96">
        <f>+IF(F24=0,"",'Ark1'!AB464)</f>
        <v>2.6094701299752185</v>
      </c>
      <c r="N24" s="50">
        <f>+IF(F24=0,"",'Ark1'!W464)</f>
        <v>85.856739144461031</v>
      </c>
      <c r="O24" s="107">
        <f t="shared" si="3"/>
        <v>2.0707589430905387</v>
      </c>
      <c r="P24" s="96">
        <f>+IF(F24=0,"",'Ark1'!AA464)</f>
        <v>9.2421609717708968</v>
      </c>
      <c r="Q24" s="34"/>
      <c r="R24" s="294">
        <f>+IF(F24=0,"",'Ark1'!X464)</f>
        <v>1.1809756725447296</v>
      </c>
      <c r="S24" s="107">
        <f>+IF(F24=0,"",'Ark1'!Y464)</f>
        <v>2.3619513450894591</v>
      </c>
      <c r="T24" s="98"/>
      <c r="U24" s="263">
        <f>+IF(H24=0,"",'Ark1'!Z464)</f>
        <v>56.966791092804733</v>
      </c>
      <c r="V24" s="34"/>
      <c r="W24" s="224">
        <f>+IF(F24=0,"",'Ark1'!AC464)</f>
        <v>-30.936037279565152</v>
      </c>
      <c r="X24" s="289">
        <f>+IF(F24=0,"",'Ark1'!AP464)</f>
        <v>245</v>
      </c>
      <c r="Y24" s="95">
        <f t="shared" si="4"/>
        <v>70.307692307692307</v>
      </c>
      <c r="Z24" s="309">
        <f t="shared" si="5"/>
        <v>2668.0840256532711</v>
      </c>
      <c r="AA24" s="96">
        <f>+IF(F24=0,"",'Ark1'!T464)</f>
        <v>4.2944072596215728</v>
      </c>
      <c r="AB24" s="107">
        <f>+IF(F24=0,"",'Ark1'!V464)</f>
        <v>93.100564905560518</v>
      </c>
      <c r="AC24" s="28"/>
      <c r="AD24" s="50"/>
      <c r="AE24" s="50"/>
      <c r="AF24" s="50"/>
      <c r="AG24" s="229"/>
      <c r="AH24" s="50"/>
      <c r="AI24" s="50"/>
      <c r="AJ24" s="3"/>
      <c r="AM24" s="10">
        <f t="shared" si="6"/>
        <v>28447.134615384617</v>
      </c>
      <c r="AN24"/>
      <c r="AO24" s="1">
        <f t="shared" si="7"/>
        <v>60.587031494476946</v>
      </c>
      <c r="AP24"/>
      <c r="AY24"/>
      <c r="BB24"/>
      <c r="BC24"/>
    </row>
    <row r="25" spans="1:55">
      <c r="A25" s="28"/>
      <c r="B25" s="94">
        <f>+'Ark1'!C465</f>
        <v>2023</v>
      </c>
      <c r="C25" s="94">
        <f>+'Ark1'!E465</f>
        <v>16</v>
      </c>
      <c r="D25" s="94">
        <f>+IF(F25=0,"",'Ark1'!Q465)</f>
        <v>463</v>
      </c>
      <c r="E25" s="95">
        <f t="shared" si="0"/>
        <v>20</v>
      </c>
      <c r="F25" s="309">
        <f>+'Ark1'!R465</f>
        <v>32413</v>
      </c>
      <c r="G25" s="309">
        <f t="shared" si="1"/>
        <v>153</v>
      </c>
      <c r="H25" s="107">
        <f>+IF(F25=0,"",'Ark1'!AD465)</f>
        <v>2.1911764805296734</v>
      </c>
      <c r="I25" s="272">
        <f>+IF(F25=0,"",'Ark1'!AE465)</f>
        <v>2.2580481811389497</v>
      </c>
      <c r="J25" s="309">
        <f>+IF(F25=0,"",'Ark1'!S465)</f>
        <v>32338</v>
      </c>
      <c r="K25" s="5">
        <f>+IF(F25=0,"",'Ark1'!U465)</f>
        <v>60.475168532376784</v>
      </c>
      <c r="L25" s="96">
        <f t="shared" si="2"/>
        <v>-0.21996215705279809</v>
      </c>
      <c r="M25" s="96">
        <f>+IF(F25=0,"",'Ark1'!AB465)</f>
        <v>2.6180848431178281</v>
      </c>
      <c r="N25" s="50">
        <f>+IF(F25=0,"",'Ark1'!W465)</f>
        <v>86.421961778711903</v>
      </c>
      <c r="O25" s="107">
        <f t="shared" si="3"/>
        <v>-5.996943409861899E-2</v>
      </c>
      <c r="P25" s="96">
        <f>+IF(F25=0,"",'Ark1'!AA465)</f>
        <v>9.4377579955892479</v>
      </c>
      <c r="Q25" s="34"/>
      <c r="R25" s="294">
        <f>+IF(F25=0,"",'Ark1'!X465)</f>
        <v>1.7986610310677813</v>
      </c>
      <c r="S25" s="107">
        <f>+IF(F25=0,"",'Ark1'!Y465)</f>
        <v>3.5973220621355626</v>
      </c>
      <c r="T25" s="98"/>
      <c r="U25" s="263">
        <f>+IF(H25=0,"",'Ark1'!Z465)</f>
        <v>63.348039366920688</v>
      </c>
      <c r="V25" s="34"/>
      <c r="W25" s="224">
        <f>+IF(F25=0,"",'Ark1'!AC465)</f>
        <v>-31.226206378051906</v>
      </c>
      <c r="X25" s="289">
        <f>+IF(F25=0,"",'Ark1'!AP465)</f>
        <v>280</v>
      </c>
      <c r="Y25" s="95">
        <f t="shared" si="4"/>
        <v>70.006479481641463</v>
      </c>
      <c r="Z25" s="309">
        <f t="shared" si="5"/>
        <v>2801.1950471333889</v>
      </c>
      <c r="AA25" s="96">
        <f>+IF(F25=0,"",'Ark1'!T465)</f>
        <v>4.3870052139573632</v>
      </c>
      <c r="AB25" s="107">
        <f>+IF(F25=0,"",'Ark1'!V465)</f>
        <v>93.704262808590912</v>
      </c>
      <c r="AC25" s="28"/>
      <c r="AD25" s="50"/>
      <c r="AE25" s="50"/>
      <c r="AF25" s="50"/>
      <c r="AG25" s="229"/>
      <c r="AH25" s="50"/>
      <c r="AI25" s="50"/>
      <c r="AJ25" s="3"/>
      <c r="AM25" s="10">
        <f t="shared" si="6"/>
        <v>28447.134615384617</v>
      </c>
      <c r="AN25"/>
      <c r="AO25" s="1">
        <f t="shared" si="7"/>
        <v>60.587031494476946</v>
      </c>
      <c r="AP25"/>
      <c r="AY25"/>
      <c r="BB25"/>
      <c r="BC25"/>
    </row>
    <row r="26" spans="1:55">
      <c r="A26" s="28"/>
      <c r="B26" s="94">
        <f>+'Ark1'!C466</f>
        <v>2023</v>
      </c>
      <c r="C26" s="94">
        <f>+'Ark1'!E466</f>
        <v>17</v>
      </c>
      <c r="D26" s="94">
        <f>+IF(F26=0,"",'Ark1'!Q466)</f>
        <v>463</v>
      </c>
      <c r="E26" s="95">
        <f t="shared" si="0"/>
        <v>-34</v>
      </c>
      <c r="F26" s="309">
        <f>+'Ark1'!R466</f>
        <v>31454</v>
      </c>
      <c r="G26" s="309">
        <f t="shared" si="1"/>
        <v>-3409</v>
      </c>
      <c r="H26" s="107">
        <f>+IF(F26=0,"",'Ark1'!AD466)</f>
        <v>2.1263463739419475</v>
      </c>
      <c r="I26" s="272">
        <f>+IF(F26=0,"",'Ark1'!AE466)</f>
        <v>2.1602254007452113</v>
      </c>
      <c r="J26" s="309">
        <f>+IF(F26=0,"",'Ark1'!S466)</f>
        <v>31402</v>
      </c>
      <c r="K26" s="5">
        <f>+IF(F26=0,"",'Ark1'!U466)</f>
        <v>60.656295777339025</v>
      </c>
      <c r="L26" s="96">
        <f t="shared" si="2"/>
        <v>1.0601364830414184E-2</v>
      </c>
      <c r="M26" s="96">
        <f>+IF(F26=0,"",'Ark1'!AB466)</f>
        <v>2.623677300723791</v>
      </c>
      <c r="N26" s="50">
        <f>+IF(F26=0,"",'Ark1'!W466)</f>
        <v>85.142389019807709</v>
      </c>
      <c r="O26" s="107">
        <f t="shared" si="3"/>
        <v>-0.86276072726043651</v>
      </c>
      <c r="P26" s="96">
        <f>+IF(F26=0,"",'Ark1'!AA466)</f>
        <v>9.4307904822255715</v>
      </c>
      <c r="Q26" s="34"/>
      <c r="R26" s="294">
        <f>+IF(F26=0,"",'Ark1'!X466)</f>
        <v>2.5465759521841425</v>
      </c>
      <c r="S26" s="107">
        <f>+IF(F26=0,"",'Ark1'!Y466)</f>
        <v>5.0931519043682849</v>
      </c>
      <c r="T26" s="98"/>
      <c r="U26" s="263">
        <f>+IF(H26=0,"",'Ark1'!Z466)</f>
        <v>63.635785591657637</v>
      </c>
      <c r="V26" s="34"/>
      <c r="W26" s="224">
        <f>+IF(F26=0,"",'Ark1'!AC466)</f>
        <v>-30.492281779192712</v>
      </c>
      <c r="X26" s="289">
        <f>+IF(F26=0,"",'Ark1'!AP466)</f>
        <v>256</v>
      </c>
      <c r="Y26" s="95">
        <f t="shared" si="4"/>
        <v>67.93520518358531</v>
      </c>
      <c r="Z26" s="309">
        <f t="shared" si="5"/>
        <v>2678.0687042290315</v>
      </c>
      <c r="AA26" s="96">
        <f>+IF(F26=0,"",'Ark1'!T466)</f>
        <v>4.0519806701850332</v>
      </c>
      <c r="AB26" s="107">
        <f>+IF(F26=0,"",'Ark1'!V466)</f>
        <v>92.300536646952835</v>
      </c>
      <c r="AC26" s="28"/>
      <c r="AD26" s="50"/>
      <c r="AE26" s="50"/>
      <c r="AF26" s="50"/>
      <c r="AG26" s="229"/>
      <c r="AH26" s="50"/>
      <c r="AI26" s="50"/>
      <c r="AJ26" s="3"/>
      <c r="AM26" s="10">
        <f t="shared" si="6"/>
        <v>28447.134615384617</v>
      </c>
      <c r="AN26"/>
      <c r="AO26" s="1">
        <f t="shared" si="7"/>
        <v>60.587031494476946</v>
      </c>
      <c r="AP26"/>
      <c r="AY26"/>
      <c r="BB26"/>
      <c r="BC26"/>
    </row>
    <row r="27" spans="1:55">
      <c r="A27" s="28"/>
      <c r="B27" s="94">
        <f>+'Ark1'!C467</f>
        <v>2023</v>
      </c>
      <c r="C27" s="94">
        <f>+'Ark1'!E467</f>
        <v>18</v>
      </c>
      <c r="D27" s="94">
        <f>+IF(F27=0,"",'Ark1'!Q467)</f>
        <v>433</v>
      </c>
      <c r="E27" s="95">
        <f t="shared" si="0"/>
        <v>-24</v>
      </c>
      <c r="F27" s="309">
        <f>+'Ark1'!R467</f>
        <v>28510</v>
      </c>
      <c r="G27" s="309">
        <f t="shared" si="1"/>
        <v>-404</v>
      </c>
      <c r="H27" s="107">
        <f>+IF(F27=0,"",'Ark1'!AD467)</f>
        <v>1.9273267349489711</v>
      </c>
      <c r="I27" s="272">
        <f>+IF(F27=0,"",'Ark1'!AE467)</f>
        <v>1.9567154514407576</v>
      </c>
      <c r="J27" s="309">
        <f>+IF(F27=0,"",'Ark1'!S467)</f>
        <v>28467</v>
      </c>
      <c r="K27" s="5">
        <f>+IF(F27=0,"",'Ark1'!U467)</f>
        <v>60.662697158112898</v>
      </c>
      <c r="L27" s="96">
        <f t="shared" si="2"/>
        <v>-0.19898281411895624</v>
      </c>
      <c r="M27" s="96">
        <f>+IF(F27=0,"",'Ark1'!AB467)</f>
        <v>2.5812487934371759</v>
      </c>
      <c r="N27" s="50">
        <f>+IF(F27=0,"",'Ark1'!W467)</f>
        <v>85.072666596409746</v>
      </c>
      <c r="O27" s="107">
        <f t="shared" si="3"/>
        <v>0.92733615559085081</v>
      </c>
      <c r="P27" s="96">
        <f>+IF(F27=0,"",'Ark1'!AA467)</f>
        <v>9.058338462021533</v>
      </c>
      <c r="Q27" s="34"/>
      <c r="R27" s="294">
        <f>+IF(F27=0,"",'Ark1'!X467)</f>
        <v>2.4412486846720456</v>
      </c>
      <c r="S27" s="107">
        <f>+IF(F27=0,"",'Ark1'!Y467)</f>
        <v>4.8824973693440912</v>
      </c>
      <c r="T27" s="98"/>
      <c r="U27" s="263">
        <f>+IF(H27=0,"",'Ark1'!Z467)</f>
        <v>58.186601192564005</v>
      </c>
      <c r="V27" s="34"/>
      <c r="W27" s="224">
        <f>+IF(F27=0,"",'Ark1'!AC467)</f>
        <v>-30.064727011311007</v>
      </c>
      <c r="X27" s="289">
        <f>+IF(F27=0,"",'Ark1'!AP467)</f>
        <v>246</v>
      </c>
      <c r="Y27" s="95">
        <f t="shared" si="4"/>
        <v>65.842956120092381</v>
      </c>
      <c r="Z27" s="309">
        <f t="shared" si="5"/>
        <v>2425.4217246636417</v>
      </c>
      <c r="AA27" s="96">
        <f>+IF(F27=0,"",'Ark1'!T467)</f>
        <v>4.0946685373553127</v>
      </c>
      <c r="AB27" s="107">
        <f>+IF(F27=0,"",'Ark1'!V467)</f>
        <v>92.220522129727172</v>
      </c>
      <c r="AC27" s="28"/>
      <c r="AD27" s="50"/>
      <c r="AE27" s="50"/>
      <c r="AF27" s="50"/>
      <c r="AG27" s="229"/>
      <c r="AH27" s="50"/>
      <c r="AI27" s="50"/>
      <c r="AJ27" s="3"/>
      <c r="AM27" s="10">
        <f t="shared" si="6"/>
        <v>28447.134615384617</v>
      </c>
      <c r="AN27"/>
      <c r="AO27" s="1">
        <f t="shared" si="7"/>
        <v>60.587031494476946</v>
      </c>
      <c r="AP27"/>
      <c r="AY27"/>
      <c r="BB27"/>
      <c r="BC27"/>
    </row>
    <row r="28" spans="1:55">
      <c r="A28" s="28"/>
      <c r="B28" s="94">
        <f>+'Ark1'!C468</f>
        <v>2023</v>
      </c>
      <c r="C28" s="94">
        <f>+'Ark1'!E468</f>
        <v>19</v>
      </c>
      <c r="D28" s="94">
        <f>+IF(F28=0,"",'Ark1'!Q468)</f>
        <v>438</v>
      </c>
      <c r="E28" s="95">
        <f t="shared" si="0"/>
        <v>-2</v>
      </c>
      <c r="F28" s="309">
        <f>+'Ark1'!R468</f>
        <v>31841</v>
      </c>
      <c r="G28" s="309">
        <f t="shared" si="1"/>
        <v>2947</v>
      </c>
      <c r="H28" s="107">
        <f>+IF(F28=0,"",'Ark1'!AD468)</f>
        <v>2.1525082626275065</v>
      </c>
      <c r="I28" s="272">
        <f>+IF(F28=0,"",'Ark1'!AE468)</f>
        <v>2.1815606097388578</v>
      </c>
      <c r="J28" s="309">
        <f>+IF(F28=0,"",'Ark1'!S468)</f>
        <v>31775</v>
      </c>
      <c r="K28" s="5">
        <f>+IF(F28=0,"",'Ark1'!U468)</f>
        <v>60.54322580645163</v>
      </c>
      <c r="L28" s="96">
        <f t="shared" si="2"/>
        <v>-0.18037032271487874</v>
      </c>
      <c r="M28" s="96">
        <f>+IF(F28=0,"",'Ark1'!AB468)</f>
        <v>2.5890064703843838</v>
      </c>
      <c r="N28" s="50">
        <f>+IF(F28=0,"",'Ark1'!W468)</f>
        <v>84.97394807238409</v>
      </c>
      <c r="O28" s="107">
        <f t="shared" si="3"/>
        <v>6.3990041098563211E-2</v>
      </c>
      <c r="P28" s="96">
        <f>+IF(F28=0,"",'Ark1'!AA468)</f>
        <v>9.0508244000117273</v>
      </c>
      <c r="Q28" s="34"/>
      <c r="R28" s="294">
        <f>+IF(F28=0,"",'Ark1'!X468)</f>
        <v>1.1651644106654939</v>
      </c>
      <c r="S28" s="107">
        <f>+IF(F28=0,"",'Ark1'!Y468)</f>
        <v>2.3303288213309878</v>
      </c>
      <c r="T28" s="98"/>
      <c r="U28" s="263">
        <f>+IF(H28=0,"",'Ark1'!Z468)</f>
        <v>62.341006877924713</v>
      </c>
      <c r="V28" s="34"/>
      <c r="W28" s="224">
        <f>+IF(F28=0,"",'Ark1'!AC468)</f>
        <v>-32.021758040313905</v>
      </c>
      <c r="X28" s="289">
        <f>+IF(F28=0,"",'Ark1'!AP468)</f>
        <v>225</v>
      </c>
      <c r="Y28" s="95">
        <f t="shared" si="4"/>
        <v>72.696347031963469</v>
      </c>
      <c r="Z28" s="309">
        <f t="shared" si="5"/>
        <v>2705.6554805727819</v>
      </c>
      <c r="AA28" s="96">
        <f>+IF(F28=0,"",'Ark1'!T468)</f>
        <v>4.2925159385697693</v>
      </c>
      <c r="AB28" s="107">
        <f>+IF(F28=0,"",'Ark1'!V468)</f>
        <v>92.135633385131655</v>
      </c>
      <c r="AC28" s="28"/>
      <c r="AD28" s="50"/>
      <c r="AE28" s="50"/>
      <c r="AF28" s="50"/>
      <c r="AG28" s="229"/>
      <c r="AH28" s="50"/>
      <c r="AI28" s="50"/>
      <c r="AJ28" s="3"/>
      <c r="AM28" s="10">
        <f t="shared" si="6"/>
        <v>28447.134615384617</v>
      </c>
      <c r="AN28"/>
      <c r="AO28" s="1">
        <f t="shared" si="7"/>
        <v>60.587031494476946</v>
      </c>
      <c r="AP28"/>
      <c r="AY28"/>
      <c r="BB28"/>
      <c r="BC28"/>
    </row>
    <row r="29" spans="1:55">
      <c r="A29" s="28"/>
      <c r="B29" s="94">
        <f>+'Ark1'!C469</f>
        <v>2023</v>
      </c>
      <c r="C29" s="94">
        <f>+'Ark1'!E469</f>
        <v>20</v>
      </c>
      <c r="D29" s="94">
        <f>+IF(F29=0,"",'Ark1'!Q469)</f>
        <v>351</v>
      </c>
      <c r="E29" s="95">
        <f t="shared" si="0"/>
        <v>-68</v>
      </c>
      <c r="F29" s="309">
        <f>+'Ark1'!R469</f>
        <v>19928</v>
      </c>
      <c r="G29" s="309">
        <f t="shared" si="1"/>
        <v>-5348</v>
      </c>
      <c r="H29" s="107">
        <f>+IF(F29=0,"",'Ark1'!AD469)</f>
        <v>1.3471682628573516</v>
      </c>
      <c r="I29" s="272">
        <f>+IF(F29=0,"",'Ark1'!AE469)</f>
        <v>1.3476557880802904</v>
      </c>
      <c r="J29" s="309">
        <f>+IF(F29=0,"",'Ark1'!S469)</f>
        <v>19873</v>
      </c>
      <c r="K29" s="5">
        <f>+IF(F29=0,"",'Ark1'!U469)</f>
        <v>60.644089971317861</v>
      </c>
      <c r="L29" s="96">
        <f t="shared" ref="L29:L34" si="8">+IF(F29=0,"",K29-K83)</f>
        <v>3.9552645032827627E-3</v>
      </c>
      <c r="M29" s="96">
        <f>+IF(F29=0,"",'Ark1'!AB469)</f>
        <v>2.6037535308493758</v>
      </c>
      <c r="N29" s="50">
        <f>+IF(F29=0,"",'Ark1'!W469)</f>
        <v>83.930463442862177</v>
      </c>
      <c r="O29" s="107">
        <f t="shared" ref="O29:O34" si="9">+IF(F29=0,"",N29-N83)</f>
        <v>-1.6544216601490689</v>
      </c>
      <c r="P29" s="96">
        <f>+IF(F29=0,"",'Ark1'!AA469)</f>
        <v>9.5044482839720317</v>
      </c>
      <c r="Q29" s="34"/>
      <c r="R29" s="294">
        <f>+IF(F29=0,"",'Ark1'!X469)</f>
        <v>2.2932557205941393</v>
      </c>
      <c r="S29" s="107">
        <f>+IF(F29=0,"",'Ark1'!Y469)</f>
        <v>4.5865114411882786</v>
      </c>
      <c r="T29" s="98"/>
      <c r="U29" s="263">
        <f>+IF(H29=0,"",'Ark1'!Z469)</f>
        <v>57.778000802890389</v>
      </c>
      <c r="V29" s="34"/>
      <c r="W29" s="224">
        <f>+IF(F29=0,"",'Ark1'!AC469)</f>
        <v>-27.35894832772458</v>
      </c>
      <c r="X29" s="289">
        <f>+IF(F29=0,"",'Ark1'!AP469)</f>
        <v>211</v>
      </c>
      <c r="Y29" s="95">
        <f t="shared" si="4"/>
        <v>56.774928774928775</v>
      </c>
      <c r="Z29" s="309">
        <f t="shared" si="5"/>
        <v>1672.5662754893576</v>
      </c>
      <c r="AA29" s="96">
        <f>+IF(F29=0,"",'Ark1'!T469)</f>
        <v>4.1491368928141306</v>
      </c>
      <c r="AB29" s="107">
        <f>+IF(F29=0,"",'Ark1'!V469)</f>
        <v>91.017778712810752</v>
      </c>
      <c r="AC29" s="28"/>
      <c r="AD29" s="50"/>
      <c r="AE29" s="50"/>
      <c r="AF29" s="50"/>
      <c r="AG29" s="229"/>
      <c r="AH29" s="50"/>
      <c r="AI29" s="50"/>
      <c r="AJ29" s="3"/>
      <c r="AM29" s="10">
        <f t="shared" si="6"/>
        <v>28447.134615384617</v>
      </c>
      <c r="AN29"/>
      <c r="AO29" s="1">
        <f t="shared" si="7"/>
        <v>60.587031494476946</v>
      </c>
      <c r="AP29"/>
      <c r="AY29"/>
      <c r="BB29"/>
      <c r="BC29"/>
    </row>
    <row r="30" spans="1:55">
      <c r="A30" s="28"/>
      <c r="B30" s="94">
        <f>+'Ark1'!C470</f>
        <v>2023</v>
      </c>
      <c r="C30" s="94">
        <f>+'Ark1'!E470</f>
        <v>21</v>
      </c>
      <c r="D30" s="94">
        <f>+IF(F30=0,"",'Ark1'!Q470)</f>
        <v>428</v>
      </c>
      <c r="E30" s="95">
        <f t="shared" si="0"/>
        <v>22</v>
      </c>
      <c r="F30" s="309">
        <f>+'Ark1'!R470</f>
        <v>30018</v>
      </c>
      <c r="G30" s="309">
        <f t="shared" si="1"/>
        <v>6752</v>
      </c>
      <c r="H30" s="107">
        <f>+IF(F30=0,"",'Ark1'!AD470)</f>
        <v>2.0292702185092319</v>
      </c>
      <c r="I30" s="272">
        <f>+IF(F30=0,"",'Ark1'!AE470)</f>
        <v>2.0510755092920299</v>
      </c>
      <c r="J30" s="309">
        <f>+IF(F30=0,"",'Ark1'!S470)</f>
        <v>29966</v>
      </c>
      <c r="K30" s="5">
        <f>+IF(F30=0,"",'Ark1'!U470)</f>
        <v>60.605285990789554</v>
      </c>
      <c r="L30" s="96">
        <f t="shared" si="8"/>
        <v>-3.35023580556566E-2</v>
      </c>
      <c r="M30" s="96">
        <f>+IF(F30=0,"",'Ark1'!AB470)</f>
        <v>2.6364347738427858</v>
      </c>
      <c r="N30" s="50">
        <f>+IF(F30=0,"",'Ark1'!W470)</f>
        <v>84.714342921977504</v>
      </c>
      <c r="O30" s="107">
        <f t="shared" si="9"/>
        <v>-0.10423256923247948</v>
      </c>
      <c r="P30" s="96">
        <f>+IF(F30=0,"",'Ark1'!AA470)</f>
        <v>9.3886325481661448</v>
      </c>
      <c r="Q30" s="34"/>
      <c r="R30" s="294">
        <f>+IF(F30=0,"",'Ark1'!X470)</f>
        <v>2.1353854354054236</v>
      </c>
      <c r="S30" s="107">
        <f>+IF(F30=0,"",'Ark1'!Y470)</f>
        <v>4.2707708708108472</v>
      </c>
      <c r="T30" s="98"/>
      <c r="U30" s="263">
        <f>+IF(H30=0,"",'Ark1'!Z470)</f>
        <v>55.506695982410562</v>
      </c>
      <c r="V30" s="34"/>
      <c r="W30" s="224">
        <f>+IF(F30=0,"",'Ark1'!AC470)</f>
        <v>-31.746579337527155</v>
      </c>
      <c r="X30" s="289">
        <f>+IF(F30=0,"",'Ark1'!AP470)</f>
        <v>222</v>
      </c>
      <c r="Y30" s="95">
        <f t="shared" si="4"/>
        <v>70.135514018691595</v>
      </c>
      <c r="Z30" s="309">
        <f t="shared" si="5"/>
        <v>2542.9551458319206</v>
      </c>
      <c r="AA30" s="96">
        <f>+IF(F30=0,"",'Ark1'!T470)</f>
        <v>4.1853221400493048</v>
      </c>
      <c r="AB30" s="107">
        <f>+IF(F30=0,"",'Ark1'!V470)</f>
        <v>91.839769434611213</v>
      </c>
      <c r="AC30" s="28"/>
      <c r="AD30" s="50"/>
      <c r="AE30" s="50"/>
      <c r="AF30" s="50"/>
      <c r="AG30" s="229"/>
      <c r="AH30" s="50"/>
      <c r="AI30" s="50"/>
      <c r="AJ30" s="3"/>
      <c r="AM30" s="10">
        <f t="shared" si="6"/>
        <v>28447.134615384617</v>
      </c>
      <c r="AN30"/>
      <c r="AO30" s="1">
        <f t="shared" si="7"/>
        <v>60.587031494476946</v>
      </c>
      <c r="AP30"/>
      <c r="AY30"/>
      <c r="BB30"/>
      <c r="BC30"/>
    </row>
    <row r="31" spans="1:55">
      <c r="A31" s="28"/>
      <c r="B31" s="94">
        <f>+'Ark1'!C471</f>
        <v>2023</v>
      </c>
      <c r="C31" s="94">
        <f>+'Ark1'!E471</f>
        <v>22</v>
      </c>
      <c r="D31" s="94">
        <f>+IF(F31=0,"",'Ark1'!Q471)</f>
        <v>474</v>
      </c>
      <c r="E31" s="95">
        <f t="shared" si="0"/>
        <v>4</v>
      </c>
      <c r="F31" s="309">
        <f>+'Ark1'!R471</f>
        <v>27835</v>
      </c>
      <c r="G31" s="309">
        <f t="shared" si="1"/>
        <v>-2342</v>
      </c>
      <c r="H31" s="107">
        <f>+IF(F31=0,"",'Ark1'!AD471)</f>
        <v>1.8816955337532304</v>
      </c>
      <c r="I31" s="272">
        <f>+IF(F31=0,"",'Ark1'!AE471)</f>
        <v>1.9139043656524828</v>
      </c>
      <c r="J31" s="309">
        <f>+IF(F31=0,"",'Ark1'!S471)</f>
        <v>27770</v>
      </c>
      <c r="K31" s="5">
        <f>+IF(F31=0,"",'Ark1'!U471)</f>
        <v>60.445948865682382</v>
      </c>
      <c r="L31" s="96">
        <f t="shared" si="8"/>
        <v>-4.5783104034718747E-2</v>
      </c>
      <c r="M31" s="96">
        <f>+IF(F31=0,"",'Ark1'!AB471)</f>
        <v>2.6459239499085649</v>
      </c>
      <c r="N31" s="50">
        <f>+IF(F31=0,"",'Ark1'!W471)</f>
        <v>85.299881166726067</v>
      </c>
      <c r="O31" s="107">
        <f t="shared" si="9"/>
        <v>-0.28183287232312182</v>
      </c>
      <c r="P31" s="96">
        <f>+IF(F31=0,"",'Ark1'!AA471)</f>
        <v>9.6976390282761464</v>
      </c>
      <c r="Q31" s="34"/>
      <c r="R31" s="294">
        <f>+IF(F31=0,"",'Ark1'!X471)</f>
        <v>1.1280761631040055</v>
      </c>
      <c r="S31" s="107">
        <f>+IF(F31=0,"",'Ark1'!Y471)</f>
        <v>2.256152326208011</v>
      </c>
      <c r="T31" s="98"/>
      <c r="U31" s="263">
        <f>+IF(H31=0,"",'Ark1'!Z471)</f>
        <v>60.097000179629994</v>
      </c>
      <c r="V31" s="34"/>
      <c r="W31" s="224">
        <f>+IF(F31=0,"",'Ark1'!AC471)</f>
        <v>-34.325314420481305</v>
      </c>
      <c r="X31" s="289">
        <f>+IF(F31=0,"",'Ark1'!AP471)</f>
        <v>282</v>
      </c>
      <c r="Y31" s="95">
        <f t="shared" si="4"/>
        <v>58.723628691983123</v>
      </c>
      <c r="Z31" s="309">
        <f t="shared" si="5"/>
        <v>2374.3221922758203</v>
      </c>
      <c r="AA31" s="96">
        <f>+IF(F31=0,"",'Ark1'!T471)</f>
        <v>4.4615771510687976</v>
      </c>
      <c r="AB31" s="107">
        <f>+IF(F31=0,"",'Ark1'!V471)</f>
        <v>92.488495695370631</v>
      </c>
      <c r="AC31" s="28"/>
      <c r="AD31" s="50"/>
      <c r="AE31" s="50"/>
      <c r="AF31" s="50"/>
      <c r="AG31" s="229"/>
      <c r="AH31" s="50"/>
      <c r="AI31" s="50"/>
      <c r="AJ31" s="3"/>
      <c r="AM31" s="10">
        <f t="shared" si="6"/>
        <v>28447.134615384617</v>
      </c>
      <c r="AN31"/>
      <c r="AO31" s="1">
        <f t="shared" si="7"/>
        <v>60.587031494476946</v>
      </c>
      <c r="AP31"/>
      <c r="AY31"/>
      <c r="BB31"/>
      <c r="BC31"/>
    </row>
    <row r="32" spans="1:55">
      <c r="A32" s="28"/>
      <c r="B32" s="94">
        <f>+'Ark1'!C472</f>
        <v>2023</v>
      </c>
      <c r="C32" s="94">
        <f>+'Ark1'!E472</f>
        <v>23</v>
      </c>
      <c r="D32" s="94">
        <f>+IF(F32=0,"",'Ark1'!Q472)</f>
        <v>409</v>
      </c>
      <c r="E32" s="95">
        <f t="shared" si="0"/>
        <v>-35</v>
      </c>
      <c r="F32" s="309">
        <f>+'Ark1'!R472</f>
        <v>29811</v>
      </c>
      <c r="G32" s="309">
        <f t="shared" si="1"/>
        <v>3858</v>
      </c>
      <c r="H32" s="107">
        <f>+IF(F32=0,"",'Ark1'!AD472)</f>
        <v>2.015276650142539</v>
      </c>
      <c r="I32" s="272">
        <f>+IF(F32=0,"",'Ark1'!AE472)</f>
        <v>2.0208839654330566</v>
      </c>
      <c r="J32" s="309">
        <f>+IF(F32=0,"",'Ark1'!S472)</f>
        <v>29684</v>
      </c>
      <c r="K32" s="5">
        <f>+IF(F32=0,"",'Ark1'!U472)</f>
        <v>60.617234874006208</v>
      </c>
      <c r="L32" s="96">
        <f t="shared" si="8"/>
        <v>2.2760376324605147E-2</v>
      </c>
      <c r="M32" s="96">
        <f>+IF(F32=0,"",'Ark1'!AB472)</f>
        <v>2.5989708986039122</v>
      </c>
      <c r="N32" s="50">
        <f>+IF(F32=0,"",'Ark1'!W472)</f>
        <v>84.260305214931009</v>
      </c>
      <c r="O32" s="107">
        <f t="shared" si="9"/>
        <v>-1.4061244604937713</v>
      </c>
      <c r="P32" s="96">
        <f>+IF(F32=0,"",'Ark1'!AA472)</f>
        <v>9.7264290102795865</v>
      </c>
      <c r="Q32" s="34"/>
      <c r="R32" s="294">
        <f>+IF(F32=0,"",'Ark1'!X472)</f>
        <v>1.2411525946798161</v>
      </c>
      <c r="S32" s="107">
        <f>+IF(F32=0,"",'Ark1'!Y472)</f>
        <v>2.4823051893596322</v>
      </c>
      <c r="T32" s="98"/>
      <c r="U32" s="263">
        <f>+IF(H32=0,"",'Ark1'!Z472)</f>
        <v>59.451209285163202</v>
      </c>
      <c r="V32" s="34"/>
      <c r="W32" s="224">
        <f>+IF(F32=0,"",'Ark1'!AC472)</f>
        <v>-33.879693939485001</v>
      </c>
      <c r="X32" s="289">
        <f>+IF(F32=0,"",'Ark1'!AP472)</f>
        <v>231</v>
      </c>
      <c r="Y32" s="95">
        <f t="shared" si="4"/>
        <v>72.887530562347195</v>
      </c>
      <c r="Z32" s="309">
        <f t="shared" si="5"/>
        <v>2511.8839587623083</v>
      </c>
      <c r="AA32" s="96">
        <f>+IF(F32=0,"",'Ark1'!T472)</f>
        <v>4.0883231022105928</v>
      </c>
      <c r="AB32" s="107">
        <f>+IF(F32=0,"",'Ark1'!V472)</f>
        <v>91.434387319637025</v>
      </c>
      <c r="AC32" s="28"/>
      <c r="AD32" s="50"/>
      <c r="AE32" s="50"/>
      <c r="AF32" s="50"/>
      <c r="AG32" s="229"/>
      <c r="AH32" s="50"/>
      <c r="AI32" s="50"/>
      <c r="AJ32" s="3"/>
      <c r="AM32" s="10">
        <f t="shared" si="6"/>
        <v>28447.134615384617</v>
      </c>
      <c r="AN32"/>
      <c r="AO32" s="1">
        <f t="shared" si="7"/>
        <v>60.587031494476946</v>
      </c>
      <c r="AP32"/>
      <c r="AY32"/>
      <c r="BB32"/>
      <c r="BC32"/>
    </row>
    <row r="33" spans="1:55">
      <c r="A33" s="28"/>
      <c r="B33" s="94">
        <f>+'Ark1'!C473</f>
        <v>2023</v>
      </c>
      <c r="C33" s="94">
        <f>+'Ark1'!E473</f>
        <v>24</v>
      </c>
      <c r="D33" s="94">
        <f>+IF(F33=0,"",'Ark1'!Q473)</f>
        <v>439</v>
      </c>
      <c r="E33" s="95">
        <f t="shared" si="0"/>
        <v>20</v>
      </c>
      <c r="F33" s="309">
        <f>+'Ark1'!R473</f>
        <v>29111</v>
      </c>
      <c r="G33" s="309">
        <f t="shared" si="1"/>
        <v>954</v>
      </c>
      <c r="H33" s="107">
        <f>+IF(F33=0,"",'Ark1'!AD473)</f>
        <v>1.9679554044580672</v>
      </c>
      <c r="I33" s="272">
        <f>+IF(F33=0,"",'Ark1'!AE473)</f>
        <v>1.9747470274382504</v>
      </c>
      <c r="J33" s="309">
        <f>+IF(F33=0,"",'Ark1'!S473)</f>
        <v>29003</v>
      </c>
      <c r="K33" s="5">
        <f>+IF(F33=0,"",'Ark1'!U473)</f>
        <v>60.484777436816877</v>
      </c>
      <c r="L33" s="96">
        <f t="shared" si="8"/>
        <v>-0.21406838820449536</v>
      </c>
      <c r="M33" s="96">
        <f>+IF(F33=0,"",'Ark1'!AB473)</f>
        <v>2.702209335113559</v>
      </c>
      <c r="N33" s="50">
        <f>+IF(F33=0,"",'Ark1'!W473)</f>
        <v>84.269927248905418</v>
      </c>
      <c r="O33" s="107">
        <f t="shared" si="9"/>
        <v>-0.50462390526949719</v>
      </c>
      <c r="P33" s="96">
        <f>+IF(F33=0,"",'Ark1'!AA473)</f>
        <v>9.3385341940013689</v>
      </c>
      <c r="Q33" s="34"/>
      <c r="R33" s="294">
        <f>+IF(F33=0,"",'Ark1'!X473)</f>
        <v>1.7690907217203125</v>
      </c>
      <c r="S33" s="107">
        <f>+IF(F33=0,"",'Ark1'!Y473)</f>
        <v>3.5381814434406249</v>
      </c>
      <c r="T33" s="98"/>
      <c r="U33" s="263">
        <f>+IF(H33=0,"",'Ark1'!Z473)</f>
        <v>62.797567929648594</v>
      </c>
      <c r="V33" s="34"/>
      <c r="W33" s="224">
        <f>+IF(F33=0,"",'Ark1'!AC473)</f>
        <v>-34.537170388565542</v>
      </c>
      <c r="X33" s="289">
        <f>+IF(F33=0,"",'Ark1'!AP473)</f>
        <v>237</v>
      </c>
      <c r="Y33" s="95">
        <f t="shared" si="4"/>
        <v>66.312072892938502</v>
      </c>
      <c r="Z33" s="309">
        <f t="shared" si="5"/>
        <v>2453.1818521428859</v>
      </c>
      <c r="AA33" s="96">
        <f>+IF(F33=0,"",'Ark1'!T473)</f>
        <v>4.3447494074404851</v>
      </c>
      <c r="AB33" s="107">
        <f>+IF(F33=0,"",'Ark1'!V473)</f>
        <v>91.402742399457637</v>
      </c>
      <c r="AC33" s="28"/>
      <c r="AD33" s="50"/>
      <c r="AE33" s="50"/>
      <c r="AF33" s="50"/>
      <c r="AG33" s="229"/>
      <c r="AH33" s="50"/>
      <c r="AI33" s="50"/>
      <c r="AJ33" s="3"/>
      <c r="AM33" s="10">
        <f t="shared" si="6"/>
        <v>28447.134615384617</v>
      </c>
      <c r="AN33"/>
      <c r="AO33" s="1">
        <f t="shared" si="7"/>
        <v>60.587031494476946</v>
      </c>
      <c r="AP33"/>
      <c r="AY33"/>
      <c r="BB33"/>
      <c r="BC33"/>
    </row>
    <row r="34" spans="1:55">
      <c r="A34" s="28"/>
      <c r="B34" s="94">
        <f>+'Ark1'!C474</f>
        <v>2023</v>
      </c>
      <c r="C34" s="94">
        <f>+'Ark1'!E474</f>
        <v>25</v>
      </c>
      <c r="D34" s="94">
        <f>+IF(F34=0,"",'Ark1'!Q474)</f>
        <v>440</v>
      </c>
      <c r="E34" s="95">
        <f t="shared" si="0"/>
        <v>-20</v>
      </c>
      <c r="F34" s="309">
        <f>+'Ark1'!R474</f>
        <v>29176</v>
      </c>
      <c r="G34" s="309">
        <f t="shared" si="1"/>
        <v>-1367</v>
      </c>
      <c r="H34" s="107">
        <f>+IF(F34=0,"",'Ark1'!AD474)</f>
        <v>1.9723495201287673</v>
      </c>
      <c r="I34" s="272">
        <f>+IF(F34=0,"",'Ark1'!AE474)</f>
        <v>1.9848502235928964</v>
      </c>
      <c r="J34" s="309">
        <f>+IF(F34=0,"",'Ark1'!S474)</f>
        <v>29117</v>
      </c>
      <c r="K34" s="5">
        <f>+IF(F34=0,"",'Ark1'!U474)</f>
        <v>60.420269945392718</v>
      </c>
      <c r="L34" s="96">
        <f t="shared" si="8"/>
        <v>-0.16496050038765731</v>
      </c>
      <c r="M34" s="96">
        <f>+IF(F34=0,"",'Ark1'!AB474)</f>
        <v>2.6460703404610975</v>
      </c>
      <c r="N34" s="50">
        <f>+IF(F34=0,"",'Ark1'!W474)</f>
        <v>84.369443967441555</v>
      </c>
      <c r="O34" s="107">
        <f t="shared" si="9"/>
        <v>-0.57765698193588833</v>
      </c>
      <c r="P34" s="96">
        <f>+IF(F34=0,"",'Ark1'!AA474)</f>
        <v>9.2653612149113123</v>
      </c>
      <c r="Q34" s="34"/>
      <c r="R34" s="294">
        <f>+IF(F34=0,"",'Ark1'!X474)</f>
        <v>2.4369344666849462</v>
      </c>
      <c r="S34" s="107">
        <f>+IF(F34=0,"",'Ark1'!Y474)</f>
        <v>4.8738689333698924</v>
      </c>
      <c r="T34" s="98"/>
      <c r="U34" s="263">
        <f>+IF(H34=0,"",'Ark1'!Z474)</f>
        <v>59.36386070743076</v>
      </c>
      <c r="V34" s="34"/>
      <c r="W34" s="224">
        <f>+IF(F34=0,"",'Ark1'!AC474)</f>
        <v>-30.700983223829446</v>
      </c>
      <c r="X34" s="289">
        <f>+IF(F34=0,"",'Ark1'!AP474)</f>
        <v>241</v>
      </c>
      <c r="Y34" s="95">
        <f t="shared" si="4"/>
        <v>66.309090909090912</v>
      </c>
      <c r="Z34" s="309">
        <f t="shared" si="5"/>
        <v>2461.562897194075</v>
      </c>
      <c r="AA34" s="96">
        <f>+IF(F34=0,"",'Ark1'!T474)</f>
        <v>4.5318412393748284</v>
      </c>
      <c r="AB34" s="107">
        <f>+IF(F34=0,"",'Ark1'!V474)</f>
        <v>91.463651094803481</v>
      </c>
      <c r="AC34" s="28"/>
      <c r="AD34" s="50"/>
      <c r="AE34" s="50"/>
      <c r="AF34" s="50"/>
      <c r="AG34" s="229"/>
      <c r="AH34" s="50"/>
      <c r="AI34" s="50"/>
      <c r="AJ34" s="3"/>
      <c r="AM34" s="10">
        <f t="shared" si="6"/>
        <v>28447.134615384617</v>
      </c>
      <c r="AN34"/>
      <c r="AO34" s="1">
        <f t="shared" si="7"/>
        <v>60.587031494476946</v>
      </c>
      <c r="AP34"/>
      <c r="AY34"/>
      <c r="BB34"/>
      <c r="BC34"/>
    </row>
    <row r="35" spans="1:55">
      <c r="A35" s="28"/>
      <c r="B35" s="94">
        <f>+'Ark1'!C475</f>
        <v>2023</v>
      </c>
      <c r="C35" s="94">
        <f>+'Ark1'!E475</f>
        <v>26</v>
      </c>
      <c r="D35" s="94">
        <f>+IF(F35=0,"",'Ark1'!Q475)</f>
        <v>421</v>
      </c>
      <c r="E35" s="95">
        <f t="shared" si="0"/>
        <v>-10</v>
      </c>
      <c r="F35" s="309">
        <f>+'Ark1'!R475</f>
        <v>27809</v>
      </c>
      <c r="G35" s="309">
        <f t="shared" si="1"/>
        <v>2577</v>
      </c>
      <c r="H35" s="107">
        <f>+IF(F35=0,"",'Ark1'!AE475)</f>
        <v>1.880433023950288</v>
      </c>
      <c r="I35" s="272">
        <f>+IF(F35=0,"",'Ark1'!AE475)</f>
        <v>1.880433023950288</v>
      </c>
      <c r="J35" s="309">
        <f>+IF(F35=0,"",'Ark1'!S475)</f>
        <v>27758</v>
      </c>
      <c r="K35" s="5">
        <f>+IF(F35=0,"",'Ark1'!U475)</f>
        <v>60.589559766553791</v>
      </c>
      <c r="L35" s="96">
        <f t="shared" ref="L35:L50" si="10">+IF(F35=0,"",K35-K89)</f>
        <v>5.018749798006894E-2</v>
      </c>
      <c r="M35" s="96">
        <f>+IF(F35=0,"",'Ark1'!AB475)</f>
        <v>2.5796404390975036</v>
      </c>
      <c r="N35" s="50">
        <f>+IF(F35=0,"",'Ark1'!W475)</f>
        <v>83.844343972908604</v>
      </c>
      <c r="O35" s="107">
        <f t="shared" si="3"/>
        <v>-1.5620326659475126</v>
      </c>
      <c r="P35" s="96">
        <f>+IF(F35=0,"",'Ark1'!AA475)</f>
        <v>9.3706922605566412</v>
      </c>
      <c r="Q35" s="34"/>
      <c r="R35" s="294">
        <f>+IF(F35=0,"",'Ark1'!X475)</f>
        <v>2.0317163508216765</v>
      </c>
      <c r="S35" s="107">
        <f>+IF(F35=0,"",'Ark1'!Y475)</f>
        <v>4.0634327016433529</v>
      </c>
      <c r="T35" s="98"/>
      <c r="U35" s="263">
        <f>+IF(H35=0,"",'Ark1'!Z475)</f>
        <v>57.150562767449394</v>
      </c>
      <c r="V35" s="34"/>
      <c r="W35" s="224">
        <f>+IF(F35=0,"",'Ark1'!AC475)</f>
        <v>-31.304468009296301</v>
      </c>
      <c r="X35" s="289">
        <f>+IF(F35=0,"",'Ark1'!AP475)</f>
        <v>229</v>
      </c>
      <c r="Y35" s="95">
        <f t="shared" si="4"/>
        <v>66.054631828978629</v>
      </c>
      <c r="Z35" s="309">
        <f t="shared" si="5"/>
        <v>2331.6273615426157</v>
      </c>
      <c r="AA35" s="96">
        <f>+IF(F35=0,"",'Ark1'!T475)</f>
        <v>4.1786472005465845</v>
      </c>
      <c r="AB35" s="107">
        <f>+IF(F35=0,"",'Ark1'!V475)</f>
        <v>90.90428441388184</v>
      </c>
      <c r="AC35" s="28"/>
      <c r="AD35" s="50"/>
      <c r="AE35" s="50"/>
      <c r="AF35" s="50"/>
      <c r="AG35" s="229"/>
      <c r="AH35" s="50"/>
      <c r="AI35" s="50"/>
      <c r="AJ35" s="3"/>
      <c r="AM35" s="10">
        <f t="shared" si="6"/>
        <v>28447.134615384617</v>
      </c>
      <c r="AN35"/>
      <c r="AO35" s="1">
        <f t="shared" si="7"/>
        <v>60.587031494476946</v>
      </c>
      <c r="AP35"/>
      <c r="AY35"/>
      <c r="BB35"/>
      <c r="BC35"/>
    </row>
    <row r="36" spans="1:55">
      <c r="A36" s="28"/>
      <c r="B36" s="94">
        <f>+'Ark1'!C476</f>
        <v>2023</v>
      </c>
      <c r="C36" s="94">
        <f>+'Ark1'!E476</f>
        <v>27</v>
      </c>
      <c r="D36" s="94">
        <f>+IF(F36=0,"",'Ark1'!Q476)</f>
        <v>444</v>
      </c>
      <c r="E36" s="95">
        <f t="shared" si="0"/>
        <v>-2</v>
      </c>
      <c r="F36" s="309">
        <f>+'Ark1'!R476</f>
        <v>29661</v>
      </c>
      <c r="G36" s="309">
        <f t="shared" si="1"/>
        <v>-1523</v>
      </c>
      <c r="H36" s="107">
        <f>+IF(F36=0,"",'Ark1'!AE476)</f>
        <v>2.0137046557699003</v>
      </c>
      <c r="I36" s="272">
        <f>+IF(F36=0,"",'Ark1'!AE476)</f>
        <v>2.0137046557699003</v>
      </c>
      <c r="J36" s="309">
        <f>+IF(F36=0,"",'Ark1'!S476)</f>
        <v>29588</v>
      </c>
      <c r="K36" s="5">
        <f>+IF(F36=0,"",'Ark1'!U476)</f>
        <v>60.429566040286609</v>
      </c>
      <c r="L36" s="96">
        <f t="shared" si="10"/>
        <v>-0.19781161139950854</v>
      </c>
      <c r="M36" s="96">
        <f>+IF(F36=0,"",'Ark1'!AB476)</f>
        <v>2.652539879477799</v>
      </c>
      <c r="N36" s="50">
        <f>+IF(F36=0,"",'Ark1'!W476)</f>
        <v>84.233381776395618</v>
      </c>
      <c r="O36" s="107">
        <f>+IF(F36=0,"",N36-N90)</f>
        <v>-0.70748030368727655</v>
      </c>
      <c r="P36" s="96">
        <f>+IF(F36=0,"",'Ark1'!AA476)</f>
        <v>9.4362487040464895</v>
      </c>
      <c r="Q36" s="34"/>
      <c r="R36" s="294">
        <f>+IF(F36=0,"",'Ark1'!X476)</f>
        <v>1.4564579751188429</v>
      </c>
      <c r="S36" s="107">
        <f>+IF(F36=0,"",'Ark1'!Y476)</f>
        <v>2.9129159502376858</v>
      </c>
      <c r="T36" s="98"/>
      <c r="U36" s="263">
        <f>+IF(H36=0,"",'Ark1'!Z476)</f>
        <v>55.908431947675403</v>
      </c>
      <c r="V36" s="34"/>
      <c r="W36" s="224">
        <f>+IF(F36=0,"",'Ark1'!AC476)</f>
        <v>-32.855332236519772</v>
      </c>
      <c r="X36" s="289">
        <f>+IF(F36=0,"",'Ark1'!AP476)</f>
        <v>239</v>
      </c>
      <c r="Y36" s="95">
        <f t="shared" si="4"/>
        <v>66.804054054054049</v>
      </c>
      <c r="Z36" s="309">
        <f t="shared" si="5"/>
        <v>2498.4463368696706</v>
      </c>
      <c r="AA36" s="96">
        <f>+IF(F36=0,"",'Ark1'!T476)</f>
        <v>4.5123562927750243</v>
      </c>
      <c r="AB36" s="107">
        <f>+IF(F36=0,"",'Ark1'!V476)</f>
        <v>91.351351628452321</v>
      </c>
      <c r="AC36" s="28"/>
      <c r="AD36" s="50"/>
      <c r="AE36" s="50"/>
      <c r="AF36" s="50"/>
      <c r="AG36" s="229"/>
      <c r="AH36" s="50"/>
      <c r="AI36" s="50"/>
      <c r="AJ36" s="3"/>
      <c r="AM36" s="10">
        <f t="shared" si="6"/>
        <v>28447.134615384617</v>
      </c>
      <c r="AN36"/>
      <c r="AO36" s="1">
        <f t="shared" si="7"/>
        <v>60.587031494476946</v>
      </c>
      <c r="AP36"/>
      <c r="AY36"/>
      <c r="BB36"/>
      <c r="BC36"/>
    </row>
    <row r="37" spans="1:55">
      <c r="A37" s="28"/>
      <c r="B37" s="94">
        <f>+'Ark1'!C477</f>
        <v>2023</v>
      </c>
      <c r="C37" s="94">
        <f>+'Ark1'!E477</f>
        <v>28</v>
      </c>
      <c r="D37" s="94">
        <f>+IF(F37=0,"",'Ark1'!Q477)</f>
        <v>415</v>
      </c>
      <c r="E37" s="95">
        <f t="shared" si="0"/>
        <v>-6</v>
      </c>
      <c r="F37" s="309">
        <f>+'Ark1'!R477</f>
        <v>29725</v>
      </c>
      <c r="G37" s="309">
        <f t="shared" si="1"/>
        <v>743</v>
      </c>
      <c r="H37" s="107">
        <f>+IF(F37=0,"",'Ark1'!AE477)</f>
        <v>2.0023500736867521</v>
      </c>
      <c r="I37" s="272">
        <f>+IF(F37=0,"",'Ark1'!AE477)</f>
        <v>2.0023500736867521</v>
      </c>
      <c r="J37" s="309">
        <f>+IF(F37=0,"",'Ark1'!S477)</f>
        <v>29653</v>
      </c>
      <c r="K37" s="5">
        <f>+IF(F37=0,"",'Ark1'!U477)</f>
        <v>60.438539102283087</v>
      </c>
      <c r="L37" s="96">
        <f t="shared" si="10"/>
        <v>-7.199394970763251E-2</v>
      </c>
      <c r="M37" s="96">
        <f>+IF(F37=0,"",'Ark1'!AB477)</f>
        <v>2.578633764153786</v>
      </c>
      <c r="N37" s="50">
        <f>+IF(F37=0,"",'Ark1'!W477)</f>
        <v>83.574818736721284</v>
      </c>
      <c r="O37" s="107">
        <f t="shared" si="3"/>
        <v>-1.0233721380929239</v>
      </c>
      <c r="P37" s="96">
        <f>+IF(F37=0,"",'Ark1'!AA477)</f>
        <v>9.2964084118526369</v>
      </c>
      <c r="Q37" s="34"/>
      <c r="R37" s="294">
        <f>+IF(F37=0,"",'Ark1'!X477)</f>
        <v>1.7594617325483604</v>
      </c>
      <c r="S37" s="107">
        <f>+IF(F37=0,"",'Ark1'!Y477)</f>
        <v>3.5189234650967207</v>
      </c>
      <c r="T37" s="98"/>
      <c r="U37" s="263">
        <f>+IF(H37=0,"",'Ark1'!Z477)</f>
        <v>53.611438183347353</v>
      </c>
      <c r="V37" s="34"/>
      <c r="W37" s="224">
        <f>+IF(F37=0,"",'Ark1'!AC477)</f>
        <v>-31.364006148092798</v>
      </c>
      <c r="X37" s="289">
        <f>+IF(F37=0,"",'Ark1'!AP477)</f>
        <v>229</v>
      </c>
      <c r="Y37" s="95">
        <f t="shared" si="4"/>
        <v>71.626506024096386</v>
      </c>
      <c r="Z37" s="309">
        <f t="shared" si="5"/>
        <v>2484.2614869490399</v>
      </c>
      <c r="AA37" s="96">
        <f>+IF(F37=0,"",'Ark1'!T477)</f>
        <v>4.5003195962994109</v>
      </c>
      <c r="AB37" s="107">
        <f>+IF(F37=0,"",'Ark1'!V477)</f>
        <v>90.631986393429358</v>
      </c>
      <c r="AC37" s="28"/>
      <c r="AD37" s="50"/>
      <c r="AE37" s="50"/>
      <c r="AF37" s="50"/>
      <c r="AG37" s="229"/>
      <c r="AH37" s="50"/>
      <c r="AI37" s="50"/>
      <c r="AJ37" s="3"/>
      <c r="AM37" s="10">
        <f t="shared" si="6"/>
        <v>28447.134615384617</v>
      </c>
      <c r="AN37"/>
      <c r="AO37" s="1">
        <f t="shared" si="7"/>
        <v>60.587031494476946</v>
      </c>
      <c r="AP37"/>
      <c r="AY37"/>
      <c r="BB37"/>
      <c r="BC37"/>
    </row>
    <row r="38" spans="1:55">
      <c r="A38" s="28"/>
      <c r="B38" s="94">
        <f>+'Ark1'!C478</f>
        <v>2023</v>
      </c>
      <c r="C38" s="94">
        <f>+'Ark1'!E478</f>
        <v>29</v>
      </c>
      <c r="D38" s="94">
        <f>+IF(F38=0,"",'Ark1'!Q478)</f>
        <v>385</v>
      </c>
      <c r="E38" s="95">
        <f t="shared" si="0"/>
        <v>37</v>
      </c>
      <c r="F38" s="309">
        <f>+'Ark1'!R478</f>
        <v>25980</v>
      </c>
      <c r="G38" s="309">
        <f t="shared" si="1"/>
        <v>1176</v>
      </c>
      <c r="H38" s="107">
        <f>+IF(F38=0,"",'Ark1'!AE478)</f>
        <v>1.75022523540844</v>
      </c>
      <c r="I38" s="272">
        <f>+IF(F38=0,"",'Ark1'!AE478)</f>
        <v>1.75022523540844</v>
      </c>
      <c r="J38" s="309">
        <f>+IF(F38=0,"",'Ark1'!S478)</f>
        <v>25871</v>
      </c>
      <c r="K38" s="5">
        <f>+IF(F38=0,"",'Ark1'!U478)</f>
        <v>60.397472072977457</v>
      </c>
      <c r="L38" s="96">
        <f t="shared" si="10"/>
        <v>-0.21543636435846025</v>
      </c>
      <c r="M38" s="96">
        <f>+IF(F38=0,"",'Ark1'!AB478)</f>
        <v>2.6236776151853656</v>
      </c>
      <c r="N38" s="50">
        <f>+IF(F38=0,"",'Ark1'!W478)</f>
        <v>83.730714699857501</v>
      </c>
      <c r="O38" s="107">
        <f t="shared" si="3"/>
        <v>-0.94837977084006297</v>
      </c>
      <c r="P38" s="96">
        <f>+IF(F38=0,"",'Ark1'!AA478)</f>
        <v>9.0480427695297063</v>
      </c>
      <c r="Q38" s="34"/>
      <c r="R38" s="294">
        <f>+IF(F38=0,"",'Ark1'!X478)</f>
        <v>0.76982294072363355</v>
      </c>
      <c r="S38" s="107">
        <f>+IF(F38=0,"",'Ark1'!Y478)</f>
        <v>1.5396458814472671</v>
      </c>
      <c r="T38" s="98"/>
      <c r="U38" s="263">
        <f>+IF(H38=0,"",'Ark1'!Z478)</f>
        <v>56.281755196304843</v>
      </c>
      <c r="V38" s="34"/>
      <c r="W38" s="224">
        <f>+IF(F38=0,"",'Ark1'!AC478)</f>
        <v>-30.817736823757311</v>
      </c>
      <c r="X38" s="289">
        <f>+IF(F38=0,"",'Ark1'!AP478)</f>
        <v>215</v>
      </c>
      <c r="Y38" s="95">
        <f t="shared" si="4"/>
        <v>67.480519480519476</v>
      </c>
      <c r="Z38" s="309">
        <f t="shared" si="5"/>
        <v>2175.3239679022981</v>
      </c>
      <c r="AA38" s="96">
        <f>+IF(F38=0,"",'Ark1'!T478)</f>
        <v>4.5509622786759047</v>
      </c>
      <c r="AB38" s="107">
        <f>+IF(F38=0,"",'Ark1'!V478)</f>
        <v>90.858189517932246</v>
      </c>
      <c r="AC38" s="28"/>
      <c r="AD38" s="50"/>
      <c r="AE38" s="50"/>
      <c r="AF38" s="50"/>
      <c r="AG38" s="229"/>
      <c r="AH38" s="50"/>
      <c r="AI38" s="50"/>
      <c r="AJ38" s="3"/>
      <c r="AM38" s="10">
        <f t="shared" si="6"/>
        <v>28447.134615384617</v>
      </c>
      <c r="AN38"/>
      <c r="AO38" s="1">
        <f t="shared" si="7"/>
        <v>60.587031494476946</v>
      </c>
      <c r="AP38"/>
      <c r="AY38"/>
      <c r="BB38"/>
      <c r="BC38"/>
    </row>
    <row r="39" spans="1:55">
      <c r="A39" s="28"/>
      <c r="B39" s="94">
        <f>+'Ark1'!C479</f>
        <v>2023</v>
      </c>
      <c r="C39" s="94">
        <f>+'Ark1'!E479</f>
        <v>30</v>
      </c>
      <c r="D39" s="94">
        <f>+IF(F39=0,"",'Ark1'!Q479)</f>
        <v>413</v>
      </c>
      <c r="E39" s="95">
        <f t="shared" si="0"/>
        <v>-12</v>
      </c>
      <c r="F39" s="309">
        <f>+'Ark1'!R479</f>
        <v>29696</v>
      </c>
      <c r="G39" s="309">
        <f t="shared" si="1"/>
        <v>2156</v>
      </c>
      <c r="H39" s="107">
        <f>+IF(F39=0,"",'Ark1'!AE479)</f>
        <v>1.9967022735971327</v>
      </c>
      <c r="I39" s="272">
        <f>+IF(F39=0,"",'Ark1'!AE479)</f>
        <v>1.9967022735971327</v>
      </c>
      <c r="J39" s="309">
        <f>+IF(F39=0,"",'Ark1'!S479)</f>
        <v>29615</v>
      </c>
      <c r="K39" s="5">
        <f>+IF(F39=0,"",'Ark1'!U479)</f>
        <v>60.366570994428493</v>
      </c>
      <c r="L39" s="96">
        <f t="shared" si="10"/>
        <v>-0.13574559380248274</v>
      </c>
      <c r="M39" s="96">
        <f>+IF(F39=0,"",'Ark1'!AB479)</f>
        <v>2.5836830380309266</v>
      </c>
      <c r="N39" s="50">
        <f>+IF(F39=0,"",'Ark1'!W479)</f>
        <v>83.446023974337194</v>
      </c>
      <c r="O39" s="107">
        <f t="shared" si="3"/>
        <v>-1.1532099098698723</v>
      </c>
      <c r="P39" s="96">
        <f>+IF(F39=0,"",'Ark1'!AA479)</f>
        <v>9.2370145389773519</v>
      </c>
      <c r="Q39" s="34"/>
      <c r="R39" s="294">
        <f>+IF(F39=0,"",'Ark1'!X479)</f>
        <v>2.2427262931034488</v>
      </c>
      <c r="S39" s="107">
        <f>+IF(F39=0,"",'Ark1'!Y479)</f>
        <v>4.4854525862068977</v>
      </c>
      <c r="T39" s="98"/>
      <c r="U39" s="263">
        <f>+IF(H39=0,"",'Ark1'!Z479)</f>
        <v>64.008620689655146</v>
      </c>
      <c r="V39" s="34"/>
      <c r="W39" s="224">
        <f>+IF(F39=0,"",'Ark1'!AC479)</f>
        <v>-32.331391129303945</v>
      </c>
      <c r="X39" s="289">
        <f>+IF(F39=0,"",'Ark1'!AP479)</f>
        <v>222</v>
      </c>
      <c r="Y39" s="95">
        <f t="shared" si="4"/>
        <v>71.903147699757866</v>
      </c>
      <c r="Z39" s="309">
        <f t="shared" si="5"/>
        <v>2478.013127941917</v>
      </c>
      <c r="AA39" s="96">
        <f>+IF(F39=0,"",'Ark1'!T479)</f>
        <v>4.5468413254310338</v>
      </c>
      <c r="AB39" s="107">
        <f>+IF(F39=0,"",'Ark1'!V479)</f>
        <v>90.501025347136832</v>
      </c>
      <c r="AC39" s="28"/>
      <c r="AD39" s="50"/>
      <c r="AE39" s="50"/>
      <c r="AF39" s="50"/>
      <c r="AG39" s="229"/>
      <c r="AH39" s="50"/>
      <c r="AI39" s="50"/>
      <c r="AJ39" s="3"/>
      <c r="AM39" s="10">
        <f t="shared" si="6"/>
        <v>28447.134615384617</v>
      </c>
      <c r="AN39"/>
      <c r="AO39" s="1">
        <f t="shared" si="7"/>
        <v>60.587031494476946</v>
      </c>
      <c r="AP39"/>
      <c r="AY39"/>
      <c r="BB39"/>
      <c r="BC39"/>
    </row>
    <row r="40" spans="1:55">
      <c r="A40" s="28"/>
      <c r="B40" s="94">
        <f>+'Ark1'!C480</f>
        <v>2023</v>
      </c>
      <c r="C40" s="94">
        <f>+'Ark1'!E480</f>
        <v>31</v>
      </c>
      <c r="D40" s="94">
        <f>+IF(F40=0,"",'Ark1'!Q480)</f>
        <v>433</v>
      </c>
      <c r="E40" s="95">
        <f t="shared" si="0"/>
        <v>11</v>
      </c>
      <c r="F40" s="309">
        <f>+'Ark1'!R480</f>
        <v>29482</v>
      </c>
      <c r="G40" s="309">
        <f t="shared" si="1"/>
        <v>161</v>
      </c>
      <c r="H40" s="107">
        <f>+IF(F40=0,"",'Ark1'!AE480)</f>
        <v>1.9905880316838365</v>
      </c>
      <c r="I40" s="272">
        <f>+IF(F40=0,"",'Ark1'!AE480)</f>
        <v>1.9905880316838365</v>
      </c>
      <c r="J40" s="309">
        <f>+IF(F40=0,"",'Ark1'!S480)</f>
        <v>29435</v>
      </c>
      <c r="K40" s="5">
        <f>+IF(F40=0,"",'Ark1'!U480)</f>
        <v>60.295940207236271</v>
      </c>
      <c r="L40" s="96">
        <f t="shared" si="10"/>
        <v>-0.31516139191451487</v>
      </c>
      <c r="M40" s="96">
        <f>+IF(F40=0,"",'Ark1'!AB480)</f>
        <v>2.6149604529909904</v>
      </c>
      <c r="N40" s="50">
        <f>+IF(F40=0,"",'Ark1'!W480)</f>
        <v>83.699222014608623</v>
      </c>
      <c r="O40" s="107">
        <f t="shared" si="3"/>
        <v>-1.3777324078820783</v>
      </c>
      <c r="P40" s="96">
        <f>+IF(F40=0,"",'Ark1'!AA480)</f>
        <v>10.651190532752436</v>
      </c>
      <c r="Q40" s="34"/>
      <c r="R40" s="294">
        <f>+IF(F40=0,"",'Ark1'!X480)</f>
        <v>2.5812360084119121</v>
      </c>
      <c r="S40" s="107">
        <f>+IF(F40=0,"",'Ark1'!Y480)</f>
        <v>5.1624720168238243</v>
      </c>
      <c r="T40" s="98"/>
      <c r="U40" s="263">
        <f>+IF(H40=0,"",'Ark1'!Z480)</f>
        <v>61.179702869547505</v>
      </c>
      <c r="V40" s="34"/>
      <c r="W40" s="224">
        <f>+IF(F40=0,"",'Ark1'!AC480)</f>
        <v>-26.87555235675034</v>
      </c>
      <c r="X40" s="289">
        <f>+IF(F40=0,"",'Ark1'!AP480)</f>
        <v>237</v>
      </c>
      <c r="Y40" s="95">
        <f>+IF(F40=0,"",F40/D40)</f>
        <v>68.087759815242492</v>
      </c>
      <c r="Z40" s="309">
        <f>+IF(F40=0,"",(F40*N40)/1000)</f>
        <v>2467.6204634346914</v>
      </c>
      <c r="AA40" s="96">
        <f>+IF(F40=0,"",'Ark1'!T480)</f>
        <v>4.7753544535648871</v>
      </c>
      <c r="AB40" s="107">
        <f>+IF(F40=0,"",'Ark1'!V480)</f>
        <v>90.735239204364674</v>
      </c>
      <c r="AC40" s="28"/>
      <c r="AD40" s="50"/>
      <c r="AE40" s="50"/>
      <c r="AF40" s="50"/>
      <c r="AG40" s="229"/>
      <c r="AH40" s="50"/>
      <c r="AI40" s="50"/>
      <c r="AJ40" s="3"/>
      <c r="AM40" s="10">
        <f t="shared" si="6"/>
        <v>28447.134615384617</v>
      </c>
      <c r="AN40"/>
      <c r="AO40" s="1">
        <f t="shared" si="7"/>
        <v>60.587031494476946</v>
      </c>
      <c r="AP40"/>
      <c r="AY40"/>
      <c r="BB40"/>
      <c r="BC40"/>
    </row>
    <row r="41" spans="1:55">
      <c r="A41" s="28"/>
      <c r="B41" s="94">
        <f>+'Ark1'!C481</f>
        <v>2023</v>
      </c>
      <c r="C41" s="94">
        <f>+'Ark1'!E481</f>
        <v>32</v>
      </c>
      <c r="D41" s="94">
        <f>+IF(F41=0,"",'Ark1'!Q481)</f>
        <v>412</v>
      </c>
      <c r="E41" s="95">
        <f t="shared" si="0"/>
        <v>-25</v>
      </c>
      <c r="F41" s="309">
        <f>+'Ark1'!R481</f>
        <v>27015</v>
      </c>
      <c r="G41" s="309">
        <f t="shared" si="1"/>
        <v>-948</v>
      </c>
      <c r="H41" s="107">
        <f>+IF(F41=0,"",'Ark1'!AE481)</f>
        <v>1.8103966184899487</v>
      </c>
      <c r="I41" s="272">
        <f>+IF(F41=0,"",'Ark1'!AE481)</f>
        <v>1.8103966184899487</v>
      </c>
      <c r="J41" s="309">
        <f>+IF(F41=0,"",'Ark1'!S481)</f>
        <v>26935</v>
      </c>
      <c r="K41" s="5">
        <f>+IF(F41=0,"",'Ark1'!U481)</f>
        <v>60.514683497308354</v>
      </c>
      <c r="L41" s="96">
        <f t="shared" si="10"/>
        <v>-0.15156466425854376</v>
      </c>
      <c r="M41" s="96">
        <f>+IF(F41=0,"",'Ark1'!AB481)</f>
        <v>2.5684318418995056</v>
      </c>
      <c r="N41" s="50">
        <f>+IF(F41=0,"",'Ark1'!W481)</f>
        <v>83.188026731019136</v>
      </c>
      <c r="O41" s="107">
        <f t="shared" si="3"/>
        <v>-1.7150797725503679</v>
      </c>
      <c r="P41" s="96">
        <f>+IF(F41=0,"",'Ark1'!AA481)</f>
        <v>9.0219600671671394</v>
      </c>
      <c r="Q41" s="34"/>
      <c r="R41" s="294">
        <f>+IF(F41=0,"",'Ark1'!X481)</f>
        <v>1.7656857301499171</v>
      </c>
      <c r="S41" s="107">
        <f>+IF(F41=0,"",'Ark1'!Y481)</f>
        <v>3.5313714602998343</v>
      </c>
      <c r="T41" s="98"/>
      <c r="U41" s="263">
        <f>+IF(H41=0,"",'Ark1'!Z481)</f>
        <v>56.228021469553937</v>
      </c>
      <c r="V41" s="34"/>
      <c r="W41" s="224">
        <f>+IF(F41=0,"",'Ark1'!AC481)</f>
        <v>-30.959860806668264</v>
      </c>
      <c r="X41" s="289">
        <f>+IF(F41=0,"",'Ark1'!AP481)</f>
        <v>229</v>
      </c>
      <c r="Y41" s="95">
        <f t="shared" si="4"/>
        <v>65.570388349514559</v>
      </c>
      <c r="Z41" s="309">
        <f t="shared" si="5"/>
        <v>2247.3245421384818</v>
      </c>
      <c r="AA41" s="96">
        <f>+IF(F41=0,"",'Ark1'!T481)</f>
        <v>4.3090505274847324</v>
      </c>
      <c r="AB41" s="107">
        <f>+IF(F41=0,"",'Ark1'!V481)</f>
        <v>90.203799082136484</v>
      </c>
      <c r="AC41" s="28"/>
      <c r="AD41" s="50"/>
      <c r="AE41" s="50"/>
      <c r="AF41" s="50"/>
      <c r="AG41" s="229"/>
      <c r="AH41" s="50"/>
      <c r="AI41" s="50"/>
      <c r="AJ41" s="3"/>
      <c r="AM41" s="10">
        <f t="shared" si="6"/>
        <v>28447.134615384617</v>
      </c>
      <c r="AN41"/>
      <c r="AO41" s="1">
        <f t="shared" si="7"/>
        <v>60.587031494476946</v>
      </c>
      <c r="AP41"/>
      <c r="AY41"/>
      <c r="BB41"/>
      <c r="BC41"/>
    </row>
    <row r="42" spans="1:55">
      <c r="A42" s="28"/>
      <c r="B42" s="94">
        <f>+'Ark1'!C482</f>
        <v>2023</v>
      </c>
      <c r="C42" s="94">
        <f>+'Ark1'!E482</f>
        <v>33</v>
      </c>
      <c r="D42" s="94">
        <f>+IF(F42=0,"",'Ark1'!Q482)</f>
        <v>425</v>
      </c>
      <c r="E42" s="95">
        <f t="shared" ref="E42:E61" si="11">+IF(F42=0,"",D42-D96)</f>
        <v>0</v>
      </c>
      <c r="F42" s="309">
        <f>+'Ark1'!R482</f>
        <v>26570</v>
      </c>
      <c r="G42" s="309">
        <f t="shared" ref="G42:G61" si="12">+IF(F42=0,"",F42-F96)</f>
        <v>-1276.880000000001</v>
      </c>
      <c r="H42" s="107">
        <f>+IF(F42=0,"",'Ark1'!AE482)</f>
        <v>1.7978396135382544</v>
      </c>
      <c r="I42" s="272">
        <f>+IF(F42=0,"",'Ark1'!AE482)</f>
        <v>1.7978396135382544</v>
      </c>
      <c r="J42" s="309">
        <f>+IF(F42=0,"",'Ark1'!S482)</f>
        <v>26487</v>
      </c>
      <c r="K42" s="5">
        <f>+IF(F42=0,"",'Ark1'!U482)</f>
        <v>60.435647676218515</v>
      </c>
      <c r="L42" s="96">
        <f t="shared" si="10"/>
        <v>-0.16411975293148373</v>
      </c>
      <c r="M42" s="96">
        <f>+IF(F42=0,"",'Ark1'!AB482)</f>
        <v>2.5745065587401035</v>
      </c>
      <c r="N42" s="50">
        <f>+IF(F42=0,"",'Ark1'!W482)</f>
        <v>84.008309736851857</v>
      </c>
      <c r="O42" s="107">
        <f t="shared" ref="O42:O61" si="13">+IF(F42=0,"",N42-N96)</f>
        <v>-1.2458569777576542</v>
      </c>
      <c r="P42" s="96">
        <f>+IF(F42=0,"",'Ark1'!AA482)</f>
        <v>9.0312950591500325</v>
      </c>
      <c r="Q42" s="34"/>
      <c r="R42" s="294">
        <f>+IF(F42=0,"",'Ark1'!X482)</f>
        <v>1.81031238238615</v>
      </c>
      <c r="S42" s="107">
        <f>+IF(F42=0,"",'Ark1'!Y482)</f>
        <v>3.6206247647723</v>
      </c>
      <c r="T42" s="98"/>
      <c r="U42" s="263">
        <f>+IF(H42=0,"",'Ark1'!Z482)</f>
        <v>57.470831765148681</v>
      </c>
      <c r="V42" s="34"/>
      <c r="W42" s="224">
        <f>+IF(F42=0,"",'Ark1'!AC482)</f>
        <v>-28.61684362036581</v>
      </c>
      <c r="X42" s="289">
        <f>+IF(F42=0,"",'Ark1'!AP482)</f>
        <v>224</v>
      </c>
      <c r="Y42" s="95">
        <f t="shared" si="4"/>
        <v>62.517647058823528</v>
      </c>
      <c r="Z42" s="309">
        <f t="shared" si="5"/>
        <v>2232.100789708154</v>
      </c>
      <c r="AA42" s="96">
        <f>+IF(F42=0,"",'Ark1'!T482)</f>
        <v>4.4632668423033506</v>
      </c>
      <c r="AB42" s="107">
        <f>+IF(F42=0,"",'Ark1'!V482)</f>
        <v>91.129755961559141</v>
      </c>
      <c r="AC42" s="28"/>
      <c r="AD42" s="50"/>
      <c r="AE42" s="50"/>
      <c r="AF42" s="50"/>
      <c r="AG42" s="229"/>
      <c r="AH42" s="50"/>
      <c r="AI42" s="50"/>
      <c r="AJ42" s="3"/>
      <c r="AM42" s="10">
        <f t="shared" si="6"/>
        <v>28447.134615384617</v>
      </c>
      <c r="AN42"/>
      <c r="AO42" s="1">
        <f t="shared" si="7"/>
        <v>60.587031494476946</v>
      </c>
      <c r="AP42"/>
      <c r="AY42"/>
      <c r="BB42"/>
      <c r="BC42"/>
    </row>
    <row r="43" spans="1:55">
      <c r="A43" s="28"/>
      <c r="B43" s="94">
        <f>+'Ark1'!C483</f>
        <v>2023</v>
      </c>
      <c r="C43" s="94">
        <f>+'Ark1'!E483</f>
        <v>34</v>
      </c>
      <c r="D43" s="94">
        <f>+IF(F43=0,"",'Ark1'!Q483)</f>
        <v>444</v>
      </c>
      <c r="E43" s="95">
        <f t="shared" si="11"/>
        <v>-21</v>
      </c>
      <c r="F43" s="309">
        <f>+'Ark1'!R483</f>
        <v>27502</v>
      </c>
      <c r="G43" s="309">
        <f t="shared" si="12"/>
        <v>-2727</v>
      </c>
      <c r="H43" s="107">
        <f>+IF(F43=0,"",'Ark1'!AE483)</f>
        <v>1.8699620392660412</v>
      </c>
      <c r="I43" s="272">
        <f>+IF(F43=0,"",'Ark1'!AE483)</f>
        <v>1.8699620392660412</v>
      </c>
      <c r="J43" s="309">
        <f>+IF(F43=0,"",'Ark1'!S483)</f>
        <v>27466</v>
      </c>
      <c r="K43" s="5">
        <f>+IF(F43=0,"",'Ark1'!U483)</f>
        <v>60.322107332702259</v>
      </c>
      <c r="L43" s="96">
        <f t="shared" si="10"/>
        <v>-0.14159297919633929</v>
      </c>
      <c r="M43" s="96">
        <f>+IF(F43=0,"",'Ark1'!AB483)</f>
        <v>2.6271725945738047</v>
      </c>
      <c r="N43" s="50">
        <f>+IF(F43=0,"",'Ark1'!W483)</f>
        <v>84.263878977645462</v>
      </c>
      <c r="O43" s="107">
        <f t="shared" ref="O43:O50" si="14">+IF(F43=0,"",N43-N97)</f>
        <v>-1.434352490932838</v>
      </c>
      <c r="P43" s="96">
        <f>+IF(F43=0,"",'Ark1'!AA483)</f>
        <v>10.669323410500132</v>
      </c>
      <c r="Q43" s="34"/>
      <c r="R43" s="294">
        <f>+IF(F43=0,"",'Ark1'!X483)</f>
        <v>2.3343756817685994</v>
      </c>
      <c r="S43" s="107">
        <f>+IF(F43=0,"",'Ark1'!Y483)</f>
        <v>4.6687513635371989</v>
      </c>
      <c r="T43" s="98"/>
      <c r="U43" s="263">
        <f>+IF(H43=0,"",'Ark1'!Z483)</f>
        <v>60.839211693694999</v>
      </c>
      <c r="V43" s="34"/>
      <c r="W43" s="224">
        <f>+IF(F43=0,"",'Ark1'!AC483)</f>
        <v>-25.532109494362345</v>
      </c>
      <c r="X43" s="289">
        <f>+IF(F43=0,"",'Ark1'!AP483)</f>
        <v>243</v>
      </c>
      <c r="Y43" s="95">
        <f t="shared" si="4"/>
        <v>61.941441441441441</v>
      </c>
      <c r="Z43" s="309">
        <f t="shared" si="5"/>
        <v>2317.4251996432054</v>
      </c>
      <c r="AA43" s="96">
        <f>+IF(F43=0,"",'Ark1'!T483)</f>
        <v>4.6497345647589263</v>
      </c>
      <c r="AB43" s="107">
        <f>+IF(F43=0,"",'Ark1'!V483)</f>
        <v>91.335447217751778</v>
      </c>
      <c r="AC43" s="28"/>
      <c r="AD43" s="50"/>
      <c r="AE43" s="50"/>
      <c r="AF43" s="50"/>
      <c r="AG43" s="229"/>
      <c r="AH43" s="50"/>
      <c r="AI43" s="50"/>
      <c r="AJ43" s="3"/>
      <c r="AM43" s="10">
        <f t="shared" si="6"/>
        <v>28447.134615384617</v>
      </c>
      <c r="AN43"/>
      <c r="AO43" s="1">
        <f t="shared" si="7"/>
        <v>60.587031494476946</v>
      </c>
      <c r="AP43"/>
      <c r="AY43"/>
      <c r="BB43"/>
      <c r="BC43"/>
    </row>
    <row r="44" spans="1:55" s="3" customFormat="1">
      <c r="A44" s="28"/>
      <c r="B44" s="94">
        <f>+'Ark1'!C484</f>
        <v>2023</v>
      </c>
      <c r="C44" s="94">
        <f>+'Ark1'!E484</f>
        <v>35</v>
      </c>
      <c r="D44" s="94">
        <f>+IF(F44=0,"",'Ark1'!Q484)</f>
        <v>503</v>
      </c>
      <c r="E44" s="95">
        <f t="shared" si="11"/>
        <v>49</v>
      </c>
      <c r="F44" s="309">
        <f>+'Ark1'!R484</f>
        <v>30104</v>
      </c>
      <c r="G44" s="309">
        <f t="shared" si="12"/>
        <v>2582</v>
      </c>
      <c r="H44" s="107">
        <f>+IF(F44=0,"",'Ark1'!AE484)</f>
        <v>2.0141311030149112</v>
      </c>
      <c r="I44" s="272">
        <f>+IF(F44=0,"",'Ark1'!AE484)</f>
        <v>2.0141311030149112</v>
      </c>
      <c r="J44" s="309">
        <f>+IF(F44=0,"",'Ark1'!S484)</f>
        <v>30015</v>
      </c>
      <c r="K44" s="5">
        <f>+IF(F44=0,"",'Ark1'!U484)</f>
        <v>60.421489255372315</v>
      </c>
      <c r="L44" s="96">
        <f t="shared" si="10"/>
        <v>-0.10691362861283693</v>
      </c>
      <c r="M44" s="96">
        <f>+IF(F44=0,"",'Ark1'!AB484)</f>
        <v>2.5359828554535566</v>
      </c>
      <c r="N44" s="50">
        <f>+IF(F44=0,"",'Ark1'!W484)</f>
        <v>83.05264367816099</v>
      </c>
      <c r="O44" s="107">
        <f t="shared" si="14"/>
        <v>-2.2786177011998063</v>
      </c>
      <c r="P44" s="96">
        <f>+IF(F44=0,"",'Ark1'!AA484)</f>
        <v>9.5155556865648254</v>
      </c>
      <c r="Q44" s="34"/>
      <c r="R44" s="294">
        <f>+IF(F44=0,"",'Ark1'!X484)</f>
        <v>1.6177252192399676</v>
      </c>
      <c r="S44" s="107">
        <f>+IF(F44=0,"",'Ark1'!Y484)</f>
        <v>3.2354504384799352</v>
      </c>
      <c r="T44" s="98"/>
      <c r="U44" s="263">
        <f>+IF(H44=0,"",'Ark1'!Z484)</f>
        <v>55.251793781557261</v>
      </c>
      <c r="V44" s="34"/>
      <c r="W44" s="224">
        <f>+IF(F44=0,"",'Ark1'!AC484)</f>
        <v>-27.837048403671361</v>
      </c>
      <c r="X44" s="289">
        <f>+IF(F44=0,"",'Ark1'!AP484)</f>
        <v>256</v>
      </c>
      <c r="Y44" s="95">
        <f t="shared" si="4"/>
        <v>59.848906560636181</v>
      </c>
      <c r="Z44" s="309">
        <f t="shared" si="5"/>
        <v>2500.2167852873581</v>
      </c>
      <c r="AA44" s="96">
        <f>+IF(F44=0,"",'Ark1'!T484)</f>
        <v>4.4194127026308783</v>
      </c>
      <c r="AB44" s="107">
        <f>+IF(F44=0,"",'Ark1'!V484)</f>
        <v>90.06835693745785</v>
      </c>
      <c r="AC44" s="28"/>
      <c r="AD44" s="50"/>
      <c r="AE44" s="50"/>
      <c r="AF44" s="50"/>
      <c r="AG44" s="229"/>
      <c r="AH44" s="50"/>
      <c r="AI44" s="50"/>
      <c r="AM44" s="10">
        <f t="shared" si="6"/>
        <v>28447.134615384617</v>
      </c>
      <c r="AO44" s="1">
        <f t="shared" si="7"/>
        <v>60.587031494476946</v>
      </c>
    </row>
    <row r="45" spans="1:55" s="3" customFormat="1">
      <c r="A45" s="28"/>
      <c r="B45" s="94">
        <f>+'Ark1'!C485</f>
        <v>2023</v>
      </c>
      <c r="C45" s="94">
        <f>+'Ark1'!E485</f>
        <v>36</v>
      </c>
      <c r="D45" s="94">
        <f>+IF(F45=0,"",'Ark1'!Q485)</f>
        <v>440</v>
      </c>
      <c r="E45" s="95">
        <f t="shared" si="11"/>
        <v>26</v>
      </c>
      <c r="F45" s="309">
        <f>+'Ark1'!R485</f>
        <v>28334</v>
      </c>
      <c r="G45" s="309">
        <f t="shared" si="12"/>
        <v>3414</v>
      </c>
      <c r="H45" s="107">
        <f>+IF(F45=0,"",'Ark1'!AE485)</f>
        <v>1.9128300870299859</v>
      </c>
      <c r="I45" s="272">
        <f>+IF(F45=0,"",'Ark1'!AE485)</f>
        <v>1.9128300870299859</v>
      </c>
      <c r="J45" s="309">
        <f>+IF(F45=0,"",'Ark1'!S485)</f>
        <v>28261</v>
      </c>
      <c r="K45" s="5">
        <f>+IF(F45=0,"",'Ark1'!U485)</f>
        <v>60.426099571848141</v>
      </c>
      <c r="L45" s="96">
        <f t="shared" si="10"/>
        <v>-0.21425765721289736</v>
      </c>
      <c r="M45" s="96">
        <f>+IF(F45=0,"",'Ark1'!AB485)</f>
        <v>2.6080073445145224</v>
      </c>
      <c r="N45" s="50">
        <f>+IF(F45=0,"",'Ark1'!W485)</f>
        <v>83.77085382682813</v>
      </c>
      <c r="O45" s="107">
        <f t="shared" si="14"/>
        <v>-1.8891107720939289</v>
      </c>
      <c r="P45" s="96">
        <f>+IF(F45=0,"",'Ark1'!AA485)</f>
        <v>9.279641267740816</v>
      </c>
      <c r="Q45" s="34"/>
      <c r="R45" s="294">
        <f>+IF(F45=0,"",'Ark1'!X485)</f>
        <v>1.3305569280722811</v>
      </c>
      <c r="S45" s="107">
        <f>+IF(F45=0,"",'Ark1'!Y485)</f>
        <v>2.6611138561445622</v>
      </c>
      <c r="T45" s="98"/>
      <c r="U45" s="263">
        <f>+IF(H45=0,"",'Ark1'!Z485)</f>
        <v>55.996329498129448</v>
      </c>
      <c r="V45" s="34"/>
      <c r="W45" s="224">
        <f>+IF(F45=0,"",'Ark1'!AC485)</f>
        <v>-30.161914840373043</v>
      </c>
      <c r="X45" s="289">
        <f>+IF(F45=0,"",'Ark1'!AP485)</f>
        <v>231</v>
      </c>
      <c r="Y45" s="95">
        <f t="shared" ref="Y45:Y50" si="15">+IF(F45=0,"",F45/D45)</f>
        <v>64.395454545454541</v>
      </c>
      <c r="Z45" s="309">
        <f t="shared" ref="Z45:Z50" si="16">+IF(F45=0,"",(F45*N45)/1000)</f>
        <v>2373.5633723293481</v>
      </c>
      <c r="AA45" s="96">
        <f>+IF(F45=0,"",'Ark1'!T485)</f>
        <v>4.4226371144208372</v>
      </c>
      <c r="AB45" s="107">
        <f>+IF(F45=0,"",'Ark1'!V485)</f>
        <v>90.841292375132639</v>
      </c>
      <c r="AC45" s="28"/>
      <c r="AD45" s="50"/>
      <c r="AE45" s="50"/>
      <c r="AF45" s="50"/>
      <c r="AG45" s="229"/>
      <c r="AH45" s="50"/>
      <c r="AI45" s="50"/>
      <c r="AM45" s="10">
        <f t="shared" si="6"/>
        <v>28447.134615384617</v>
      </c>
      <c r="AO45" s="1">
        <f t="shared" si="7"/>
        <v>60.587031494476946</v>
      </c>
    </row>
    <row r="46" spans="1:55" s="3" customFormat="1">
      <c r="A46" s="28"/>
      <c r="B46" s="94">
        <f>+'Ark1'!C486</f>
        <v>2023</v>
      </c>
      <c r="C46" s="94">
        <f>+'Ark1'!E486</f>
        <v>37</v>
      </c>
      <c r="D46" s="94">
        <f>+IF(F46=0,"",'Ark1'!Q486)</f>
        <v>489</v>
      </c>
      <c r="E46" s="95">
        <f t="shared" si="11"/>
        <v>7</v>
      </c>
      <c r="F46" s="309">
        <f>+'Ark1'!R486</f>
        <v>29562</v>
      </c>
      <c r="G46" s="309">
        <f t="shared" si="12"/>
        <v>1239</v>
      </c>
      <c r="H46" s="107">
        <f>+IF(F46=0,"",'Ark1'!AE486)</f>
        <v>1.9831037936571776</v>
      </c>
      <c r="I46" s="272">
        <f>+IF(F46=0,"",'Ark1'!AE486)</f>
        <v>1.9831037936571776</v>
      </c>
      <c r="J46" s="309">
        <f>+IF(F46=0,"",'Ark1'!S486)</f>
        <v>29512</v>
      </c>
      <c r="K46" s="5">
        <f>+IF(F46=0,"",'Ark1'!U486)</f>
        <v>60.461710490647889</v>
      </c>
      <c r="L46" s="96">
        <f t="shared" si="10"/>
        <v>-0.26408398777129349</v>
      </c>
      <c r="M46" s="96">
        <f>+IF(F46=0,"",'Ark1'!AB486)</f>
        <v>2.6397041205555345</v>
      </c>
      <c r="N46" s="50">
        <f>+IF(F46=0,"",'Ark1'!W486)</f>
        <v>83.166969368392614</v>
      </c>
      <c r="O46" s="107">
        <f t="shared" si="14"/>
        <v>-2.3371594449267121</v>
      </c>
      <c r="P46" s="96">
        <f>+IF(F46=0,"",'Ark1'!AA486)</f>
        <v>9.8441029157956894</v>
      </c>
      <c r="Q46" s="34"/>
      <c r="R46" s="294">
        <f>+IF(F46=0,"",'Ark1'!X486)</f>
        <v>1.9619782152763676</v>
      </c>
      <c r="S46" s="107">
        <f>+IF(F46=0,"",'Ark1'!Y486)</f>
        <v>3.9239564305527352</v>
      </c>
      <c r="T46" s="98"/>
      <c r="U46" s="263">
        <f>+IF(H46=0,"",'Ark1'!Z486)</f>
        <v>57.448751775928521</v>
      </c>
      <c r="V46" s="34"/>
      <c r="W46" s="224">
        <f>+IF(F46=0,"",'Ark1'!AC486)</f>
        <v>-31.820160770647092</v>
      </c>
      <c r="X46" s="289">
        <f>+IF(F46=0,"",'Ark1'!AP486)</f>
        <v>252</v>
      </c>
      <c r="Y46" s="95">
        <f t="shared" si="15"/>
        <v>60.45398773006135</v>
      </c>
      <c r="Z46" s="309">
        <f t="shared" si="16"/>
        <v>2458.5819484684225</v>
      </c>
      <c r="AA46" s="96">
        <f>+IF(F46=0,"",'Ark1'!T486)</f>
        <v>4.3038021784723632</v>
      </c>
      <c r="AB46" s="107">
        <f>+IF(F46=0,"",'Ark1'!V486)</f>
        <v>90.160636127375113</v>
      </c>
      <c r="AC46" s="28"/>
      <c r="AD46" s="50"/>
      <c r="AE46" s="50"/>
      <c r="AF46" s="50"/>
      <c r="AG46" s="229"/>
      <c r="AH46" s="50"/>
      <c r="AI46" s="50"/>
      <c r="AM46" s="10">
        <f t="shared" si="6"/>
        <v>28447.134615384617</v>
      </c>
      <c r="AO46" s="1">
        <f t="shared" si="7"/>
        <v>60.587031494476946</v>
      </c>
    </row>
    <row r="47" spans="1:55" s="3" customFormat="1">
      <c r="A47" s="28"/>
      <c r="B47" s="94">
        <f>+'Ark1'!C487</f>
        <v>2023</v>
      </c>
      <c r="C47" s="94">
        <f>+'Ark1'!E487</f>
        <v>38</v>
      </c>
      <c r="D47" s="94">
        <f>+IF(F47=0,"",'Ark1'!Q487)</f>
        <v>460</v>
      </c>
      <c r="E47" s="95">
        <f t="shared" si="11"/>
        <v>-12</v>
      </c>
      <c r="F47" s="309">
        <f>+'Ark1'!R487</f>
        <v>29935</v>
      </c>
      <c r="G47" s="309">
        <f>+IF(F47=0,"",F47-F101)</f>
        <v>1279</v>
      </c>
      <c r="H47" s="107">
        <f>+IF(F47=0,"",'Ark1'!AE487)</f>
        <v>2.0124909213033497</v>
      </c>
      <c r="I47" s="272">
        <f>+IF(F47=0,"",'Ark1'!AE487)</f>
        <v>2.0124909213033497</v>
      </c>
      <c r="J47" s="309">
        <f>+IF(F47=0,"",'Ark1'!S487)</f>
        <v>29884</v>
      </c>
      <c r="K47" s="5">
        <f>+IF(F47=0,"",'Ark1'!U487)</f>
        <v>60.572881809664047</v>
      </c>
      <c r="L47" s="96">
        <f t="shared" si="10"/>
        <v>-7.1970488885135353E-2</v>
      </c>
      <c r="M47" s="96">
        <f>+IF(F47=0,"",'Ark1'!AB487)</f>
        <v>2.6024083513089873</v>
      </c>
      <c r="N47" s="50">
        <f>+IF(F47=0,"",'Ark1'!W487)</f>
        <v>83.348785303171937</v>
      </c>
      <c r="O47" s="107">
        <f t="shared" si="14"/>
        <v>-2.4622092781950755</v>
      </c>
      <c r="P47" s="96">
        <f>+IF(F47=0,"",'Ark1'!AA487)</f>
        <v>9.2783517069123906</v>
      </c>
      <c r="Q47" s="34"/>
      <c r="R47" s="294">
        <f>+IF(F47=0,"",'Ark1'!X487)</f>
        <v>1.743778186069818</v>
      </c>
      <c r="S47" s="107">
        <f>+IF(F47=0,"",'Ark1'!Y487)</f>
        <v>3.4875563721396361</v>
      </c>
      <c r="T47" s="98"/>
      <c r="U47" s="263">
        <f>+IF(H47=0,"",'Ark1'!Z487)</f>
        <v>55.476866544179053</v>
      </c>
      <c r="V47" s="34"/>
      <c r="W47" s="224">
        <f>+IF(F47=0,"",'Ark1'!AC487)</f>
        <v>-32.853158781246279</v>
      </c>
      <c r="X47" s="289">
        <f>+IF(F47=0,"",'Ark1'!AP487)</f>
        <v>239</v>
      </c>
      <c r="Y47" s="95">
        <f t="shared" si="15"/>
        <v>65.076086956521735</v>
      </c>
      <c r="Z47" s="309">
        <f t="shared" si="16"/>
        <v>2495.045888050452</v>
      </c>
      <c r="AA47" s="96">
        <f>+IF(F47=0,"",'Ark1'!T487)</f>
        <v>4.2533823283781524</v>
      </c>
      <c r="AB47" s="107">
        <f>+IF(F47=0,"",'Ark1'!V487)</f>
        <v>90.362126839887495</v>
      </c>
      <c r="AC47" s="28"/>
      <c r="AD47" s="50"/>
      <c r="AE47" s="50"/>
      <c r="AF47" s="50"/>
      <c r="AG47" s="229"/>
      <c r="AH47" s="50"/>
      <c r="AI47" s="50"/>
      <c r="AM47" s="10">
        <f t="shared" si="6"/>
        <v>28447.134615384617</v>
      </c>
      <c r="AO47" s="1">
        <f t="shared" si="7"/>
        <v>60.587031494476946</v>
      </c>
    </row>
    <row r="48" spans="1:55" s="3" customFormat="1">
      <c r="A48" s="28"/>
      <c r="B48" s="94">
        <f>+'Ark1'!C488</f>
        <v>2023</v>
      </c>
      <c r="C48" s="94">
        <f>+'Ark1'!E488</f>
        <v>39</v>
      </c>
      <c r="D48" s="94">
        <f>+IF(F48=0,"",'Ark1'!Q488)</f>
        <v>444</v>
      </c>
      <c r="E48" s="95">
        <f t="shared" si="11"/>
        <v>-14</v>
      </c>
      <c r="F48" s="309">
        <f>+'Ark1'!R488</f>
        <v>27400</v>
      </c>
      <c r="G48" s="309">
        <f>+IF(F48=0,"",F48-F102)</f>
        <v>732</v>
      </c>
      <c r="H48" s="107">
        <f>+IF(F48=0,"",'Ark1'!AE488)</f>
        <v>1.8300457530029699</v>
      </c>
      <c r="I48" s="272">
        <f>+IF(F48=0,"",'Ark1'!AE488)</f>
        <v>1.8300457530029699</v>
      </c>
      <c r="J48" s="309">
        <f>+IF(F48=0,"",'Ark1'!S488)</f>
        <v>27369</v>
      </c>
      <c r="K48" s="5">
        <f>+IF(F48=0,"",'Ark1'!U488)</f>
        <v>60.624027184040322</v>
      </c>
      <c r="L48" s="96">
        <f t="shared" si="10"/>
        <v>-0.13808172089350279</v>
      </c>
      <c r="M48" s="96">
        <f>+IF(F48=0,"",'Ark1'!AB488)</f>
        <v>2.6512849686954501</v>
      </c>
      <c r="N48" s="50">
        <f>+IF(F48=0,"",'Ark1'!W488)</f>
        <v>82.757448207826528</v>
      </c>
      <c r="O48" s="107">
        <f t="shared" si="14"/>
        <v>-3.108725829477919</v>
      </c>
      <c r="P48" s="96">
        <f>+IF(F48=0,"",'Ark1'!AA488)</f>
        <v>9.9003309635222525</v>
      </c>
      <c r="Q48" s="34"/>
      <c r="R48" s="294">
        <f>+IF(F48=0,"",'Ark1'!X488)</f>
        <v>1.8686131386861324</v>
      </c>
      <c r="S48" s="107">
        <f>+IF(F48=0,"",'Ark1'!Y488)</f>
        <v>3.7372262773722649</v>
      </c>
      <c r="T48" s="98"/>
      <c r="U48" s="263">
        <f>+IF(H48=0,"",'Ark1'!Z488)</f>
        <v>57.879562043795609</v>
      </c>
      <c r="V48" s="34"/>
      <c r="W48" s="224">
        <f>+IF(F48=0,"",'Ark1'!AC488)</f>
        <v>-31.070950915320353</v>
      </c>
      <c r="X48" s="289">
        <f>+IF(F48=0,"",'Ark1'!AP488)</f>
        <v>231</v>
      </c>
      <c r="Y48" s="95">
        <f t="shared" si="15"/>
        <v>61.711711711711715</v>
      </c>
      <c r="Z48" s="309">
        <f t="shared" si="16"/>
        <v>2267.554080894447</v>
      </c>
      <c r="AA48" s="96">
        <f>+IF(F48=0,"",'Ark1'!T488)</f>
        <v>4.0972627737226253</v>
      </c>
      <c r="AB48" s="107">
        <f>+IF(F48=0,"",'Ark1'!V488)</f>
        <v>89.700366014216897</v>
      </c>
      <c r="AC48" s="28"/>
      <c r="AD48" s="50"/>
      <c r="AE48" s="50"/>
      <c r="AF48" s="50"/>
      <c r="AG48" s="229"/>
      <c r="AH48" s="50"/>
      <c r="AI48" s="50"/>
      <c r="AM48" s="10">
        <f t="shared" si="6"/>
        <v>28447.134615384617</v>
      </c>
      <c r="AO48" s="1">
        <f t="shared" si="7"/>
        <v>60.587031494476946</v>
      </c>
    </row>
    <row r="49" spans="1:41" s="3" customFormat="1">
      <c r="A49" s="28"/>
      <c r="B49" s="94">
        <f>+'Ark1'!C489</f>
        <v>2023</v>
      </c>
      <c r="C49" s="94">
        <f>+'Ark1'!E489</f>
        <v>40</v>
      </c>
      <c r="D49" s="94">
        <f>+IF(F49=0,"",'Ark1'!Q489)</f>
        <v>468</v>
      </c>
      <c r="E49" s="95">
        <f t="shared" si="11"/>
        <v>-11</v>
      </c>
      <c r="F49" s="309">
        <f>+'Ark1'!R489</f>
        <v>27064</v>
      </c>
      <c r="G49" s="309">
        <f>+IF(F49=0,"",F49-F103)</f>
        <v>1539</v>
      </c>
      <c r="H49" s="107">
        <f>+IF(F49=0,"",'Ark1'!AE489)</f>
        <v>1.7993406625942778</v>
      </c>
      <c r="I49" s="272">
        <f>+IF(F49=0,"",'Ark1'!AE489)</f>
        <v>1.7993406625942778</v>
      </c>
      <c r="J49" s="309">
        <f>+IF(F49=0,"",'Ark1'!S489)</f>
        <v>26717</v>
      </c>
      <c r="K49" s="5">
        <f>+IF(F49=0,"",'Ark1'!U489)</f>
        <v>60.574577984055118</v>
      </c>
      <c r="L49" s="96">
        <f t="shared" si="10"/>
        <v>-1.8488640733870909E-2</v>
      </c>
      <c r="M49" s="96">
        <f>+IF(F49=0,"",'Ark1'!AB489)</f>
        <v>2.5683649682487544</v>
      </c>
      <c r="N49" s="50">
        <f>+IF(F49=0,"",'Ark1'!W489)</f>
        <v>83.354639368192451</v>
      </c>
      <c r="O49" s="107">
        <f t="shared" si="14"/>
        <v>-2.7829013644054044</v>
      </c>
      <c r="P49" s="96">
        <f>+IF(F49=0,"",'Ark1'!AA489)</f>
        <v>9.4118943664799755</v>
      </c>
      <c r="Q49" s="34"/>
      <c r="R49" s="294">
        <f>+IF(F49=0,"",'Ark1'!X489)</f>
        <v>2.8635826189772393</v>
      </c>
      <c r="S49" s="107">
        <f>+IF(F49=0,"",'Ark1'!Y489)</f>
        <v>5.7271652379544786</v>
      </c>
      <c r="T49" s="98"/>
      <c r="U49" s="263">
        <f>+IF(H49=0,"",'Ark1'!Z489)</f>
        <v>60.863139225539442</v>
      </c>
      <c r="V49" s="34"/>
      <c r="W49" s="224">
        <f>+IF(F49=0,"",'Ark1'!AC489)</f>
        <v>-31.213455079487993</v>
      </c>
      <c r="X49" s="289">
        <f>+IF(F49=0,"",'Ark1'!AP489)</f>
        <v>243</v>
      </c>
      <c r="Y49" s="95">
        <f t="shared" si="15"/>
        <v>57.82905982905983</v>
      </c>
      <c r="Z49" s="309">
        <f t="shared" si="16"/>
        <v>2255.9099598607609</v>
      </c>
      <c r="AA49" s="96">
        <f>+IF(F49=0,"",'Ark1'!T489)</f>
        <v>4.1626884422110555</v>
      </c>
      <c r="AB49" s="107">
        <f>+IF(F49=0,"",'Ark1'!V489)</f>
        <v>90.605528651884782</v>
      </c>
      <c r="AC49" s="28"/>
      <c r="AD49" s="50"/>
      <c r="AE49" s="50"/>
      <c r="AF49" s="50"/>
      <c r="AG49" s="229"/>
      <c r="AH49" s="50"/>
      <c r="AI49" s="50"/>
      <c r="AM49" s="10">
        <f t="shared" si="6"/>
        <v>28447.134615384617</v>
      </c>
      <c r="AO49" s="1">
        <f t="shared" si="7"/>
        <v>60.587031494476946</v>
      </c>
    </row>
    <row r="50" spans="1:41" s="2" customFormat="1">
      <c r="A50" s="28"/>
      <c r="B50" s="94">
        <f>+'Ark1'!C490</f>
        <v>2023</v>
      </c>
      <c r="C50" s="94">
        <f>+'Ark1'!E490</f>
        <v>41</v>
      </c>
      <c r="D50" s="94">
        <f>+IF(F50=0,"",'Ark1'!Q490)</f>
        <v>452</v>
      </c>
      <c r="E50" s="95">
        <f t="shared" si="11"/>
        <v>-39</v>
      </c>
      <c r="F50" s="309">
        <f>+'Ark1'!R490</f>
        <v>27884</v>
      </c>
      <c r="G50" s="309">
        <f>+IF(F50=0,"",F50-F104)</f>
        <v>-81</v>
      </c>
      <c r="H50" s="107">
        <f>+IF(F50=0,"",'Ark1'!AE490)</f>
        <v>1.886386641171848</v>
      </c>
      <c r="I50" s="272">
        <f>+IF(F50=0,"",'Ark1'!AE490)</f>
        <v>1.886386641171848</v>
      </c>
      <c r="J50" s="309">
        <f>+IF(F50=0,"",'Ark1'!S490)</f>
        <v>27825</v>
      </c>
      <c r="K50" s="5">
        <f>+IF(F50=0,"",'Ark1'!U490)</f>
        <v>60.418688230008982</v>
      </c>
      <c r="L50" s="96">
        <f t="shared" si="10"/>
        <v>-0.17825401640156002</v>
      </c>
      <c r="M50" s="96">
        <f>+IF(F50=0,"",'Ark1'!AB490)</f>
        <v>2.5547467025364043</v>
      </c>
      <c r="N50" s="50">
        <f>+IF(F50=0,"",'Ark1'!W490)</f>
        <v>83.907274034142219</v>
      </c>
      <c r="O50" s="107">
        <f t="shared" si="14"/>
        <v>-2.103836281300218</v>
      </c>
      <c r="P50" s="96">
        <f>+IF(F50=0,"",'Ark1'!AA490)</f>
        <v>9.1231274640560898</v>
      </c>
      <c r="Q50" s="34"/>
      <c r="R50" s="294">
        <f>+IF(F50=0,"",'Ark1'!X490)</f>
        <v>2.6717831014201696</v>
      </c>
      <c r="S50" s="107">
        <f>+IF(F50=0,"",'Ark1'!Y490)</f>
        <v>5.3435662028403392</v>
      </c>
      <c r="T50" s="98"/>
      <c r="U50" s="263">
        <f>+IF(H50=0,"",'Ark1'!Z490)</f>
        <v>57.025534356620255</v>
      </c>
      <c r="V50" s="34"/>
      <c r="W50" s="224">
        <f>+IF(F50=0,"",'Ark1'!AC490)</f>
        <v>-33.49168069155396</v>
      </c>
      <c r="X50" s="289">
        <f>+IF(F50=0,"",'Ark1'!AP490)</f>
        <v>232</v>
      </c>
      <c r="Y50" s="95">
        <f t="shared" si="15"/>
        <v>61.690265486725664</v>
      </c>
      <c r="Z50" s="309">
        <f t="shared" si="16"/>
        <v>2339.6704291680217</v>
      </c>
      <c r="AA50" s="96">
        <f>+IF(F50=0,"",'Ark1'!T490)</f>
        <v>4.4667909912494626</v>
      </c>
      <c r="AB50" s="107">
        <f>+IF(F50=0,"",'Ark1'!V490)</f>
        <v>90.970001917649569</v>
      </c>
      <c r="AC50" s="28"/>
      <c r="AD50" s="50"/>
      <c r="AE50" s="50"/>
      <c r="AF50" s="50"/>
      <c r="AG50" s="229"/>
      <c r="AH50" s="50"/>
      <c r="AI50" s="50"/>
      <c r="AJ50" s="3"/>
      <c r="AM50" s="10">
        <f t="shared" si="6"/>
        <v>28447.134615384617</v>
      </c>
      <c r="AO50" s="1">
        <f t="shared" si="7"/>
        <v>60.587031494476946</v>
      </c>
    </row>
    <row r="51" spans="1:41" s="3" customFormat="1">
      <c r="A51" s="28"/>
      <c r="B51" s="94">
        <f>+'Ark1'!C491</f>
        <v>2023</v>
      </c>
      <c r="C51" s="94">
        <f>+'Ark1'!E491</f>
        <v>42</v>
      </c>
      <c r="D51" s="94">
        <f>+IF(F51=0,"",'Ark1'!Q491)</f>
        <v>477</v>
      </c>
      <c r="E51" s="95">
        <f t="shared" si="11"/>
        <v>-6</v>
      </c>
      <c r="F51" s="309">
        <f>+'Ark1'!R491</f>
        <v>28766</v>
      </c>
      <c r="G51" s="309">
        <f t="shared" si="12"/>
        <v>1993</v>
      </c>
      <c r="H51" s="107">
        <f>+IF(F51=0,"",'Ark1'!AE491)</f>
        <v>1.9101713767147004</v>
      </c>
      <c r="I51" s="272">
        <f>+IF(F51=0,"",'Ark1'!AE491)</f>
        <v>1.9101713767147004</v>
      </c>
      <c r="J51" s="309">
        <f>+IF(F51=0,"",'Ark1'!S491)</f>
        <v>28277</v>
      </c>
      <c r="K51" s="5">
        <f>+IF(F51=0,"",'Ark1'!U491)</f>
        <v>60.511864766417922</v>
      </c>
      <c r="L51" s="96">
        <f t="shared" ref="L51:L58" si="17">+IF(F51=0,"",K51-K105)</f>
        <v>-2.4264024297167452E-2</v>
      </c>
      <c r="M51" s="96">
        <f>+IF(F51=0,"",'Ark1'!AB491)</f>
        <v>2.5770392480289122</v>
      </c>
      <c r="N51" s="50">
        <f>+IF(F51=0,"",'Ark1'!W491)</f>
        <v>83.60708349542017</v>
      </c>
      <c r="O51" s="107">
        <f t="shared" si="13"/>
        <v>-2.4822051605143116</v>
      </c>
      <c r="P51" s="96">
        <f>+IF(F51=0,"",'Ark1'!AA491)</f>
        <v>9.4687929426733994</v>
      </c>
      <c r="Q51" s="34"/>
      <c r="R51" s="294">
        <f>+IF(F51=0,"",'Ark1'!X491)</f>
        <v>0.96989501494820241</v>
      </c>
      <c r="S51" s="107">
        <f>+IF(F51=0,"",'Ark1'!Y491)</f>
        <v>1.9397900298964048</v>
      </c>
      <c r="T51" s="98"/>
      <c r="U51" s="263">
        <f>+IF(H51=0,"",'Ark1'!Z491)</f>
        <v>58.777723701592173</v>
      </c>
      <c r="V51" s="34"/>
      <c r="W51" s="224">
        <f>+IF(F51=0,"",'Ark1'!AC491)</f>
        <v>-32.33031609983265</v>
      </c>
      <c r="X51" s="289">
        <f>+IF(F51=0,"",'Ark1'!AP491)</f>
        <v>249</v>
      </c>
      <c r="Y51" s="95">
        <f t="shared" si="4"/>
        <v>60.306079664570234</v>
      </c>
      <c r="Z51" s="309">
        <f t="shared" si="5"/>
        <v>2405.0413638292566</v>
      </c>
      <c r="AA51" s="96">
        <f>+IF(F51=0,"",'Ark1'!T491)</f>
        <v>4.2493221163874031</v>
      </c>
      <c r="AB51" s="107">
        <f>+IF(F51=0,"",'Ark1'!V491)</f>
        <v>90.948874413013982</v>
      </c>
      <c r="AC51" s="28"/>
      <c r="AD51" s="50"/>
      <c r="AE51" s="50"/>
      <c r="AF51" s="50"/>
      <c r="AG51" s="229"/>
      <c r="AH51" s="50"/>
      <c r="AI51" s="50"/>
      <c r="AM51" s="10">
        <f t="shared" si="6"/>
        <v>28447.134615384617</v>
      </c>
      <c r="AO51" s="1">
        <f t="shared" si="7"/>
        <v>60.587031494476946</v>
      </c>
    </row>
    <row r="52" spans="1:41" s="3" customFormat="1">
      <c r="A52" s="28"/>
      <c r="B52" s="94">
        <f>+'Ark1'!C492</f>
        <v>2023</v>
      </c>
      <c r="C52" s="94">
        <f>+'Ark1'!E492</f>
        <v>43</v>
      </c>
      <c r="D52" s="94">
        <f>+IF(F52=0,"",'Ark1'!Q492)</f>
        <v>482</v>
      </c>
      <c r="E52" s="95">
        <f t="shared" si="11"/>
        <v>-9</v>
      </c>
      <c r="F52" s="309">
        <f>+'Ark1'!R492</f>
        <v>29133</v>
      </c>
      <c r="G52" s="309">
        <f t="shared" si="12"/>
        <v>-1534</v>
      </c>
      <c r="H52" s="107">
        <f>+IF(F52=0,"",'Ark1'!AE492)</f>
        <v>1.9701027034472975</v>
      </c>
      <c r="I52" s="272">
        <f>+IF(F52=0,"",'Ark1'!AE492)</f>
        <v>1.9701027034472975</v>
      </c>
      <c r="J52" s="309">
        <f>+IF(F52=0,"",'Ark1'!S492)</f>
        <v>29076</v>
      </c>
      <c r="K52" s="5">
        <f>+IF(F52=0,"",'Ark1'!U492)</f>
        <v>60.653838217086246</v>
      </c>
      <c r="L52" s="96">
        <f t="shared" si="17"/>
        <v>0.18875231990156749</v>
      </c>
      <c r="M52" s="96">
        <f>+IF(F52=0,"",'Ark1'!AB492)</f>
        <v>2.5113778895415555</v>
      </c>
      <c r="N52" s="50">
        <f>+IF(F52=0,"",'Ark1'!W492)</f>
        <v>83.860660682349689</v>
      </c>
      <c r="O52" s="107">
        <f t="shared" si="13"/>
        <v>-3.0414426555558975</v>
      </c>
      <c r="P52" s="96">
        <f>+IF(F52=0,"",'Ark1'!AA492)</f>
        <v>9.0041580644958614</v>
      </c>
      <c r="Q52" s="34"/>
      <c r="R52" s="294">
        <f>+IF(F52=0,"",'Ark1'!X492)</f>
        <v>2.1247382693165826</v>
      </c>
      <c r="S52" s="107">
        <f>+IF(F52=0,"",'Ark1'!Y492)</f>
        <v>4.2494765386331652</v>
      </c>
      <c r="T52" s="98"/>
      <c r="U52" s="263">
        <f>+IF(H52=0,"",'Ark1'!Z492)</f>
        <v>51.481138228126177</v>
      </c>
      <c r="V52" s="34"/>
      <c r="W52" s="224">
        <f>+IF(F52=0,"",'Ark1'!AC492)</f>
        <v>-29.659929835699955</v>
      </c>
      <c r="X52" s="289">
        <f>+IF(F52=0,"",'Ark1'!AP492)</f>
        <v>260</v>
      </c>
      <c r="Y52" s="95">
        <f t="shared" si="4"/>
        <v>60.441908713692946</v>
      </c>
      <c r="Z52" s="309">
        <f t="shared" si="5"/>
        <v>2443.1126276588934</v>
      </c>
      <c r="AA52" s="96">
        <f>+IF(F52=0,"",'Ark1'!T492)</f>
        <v>4.0716713005869636</v>
      </c>
      <c r="AB52" s="107">
        <f>+IF(F52=0,"",'Ark1'!V492)</f>
        <v>90.920908212749779</v>
      </c>
      <c r="AC52" s="28"/>
      <c r="AD52" s="50"/>
      <c r="AE52" s="50"/>
      <c r="AF52" s="50"/>
      <c r="AG52" s="229"/>
      <c r="AH52" s="50"/>
      <c r="AI52" s="50"/>
      <c r="AM52" s="10">
        <f t="shared" si="6"/>
        <v>28447.134615384617</v>
      </c>
      <c r="AO52" s="1">
        <f t="shared" si="7"/>
        <v>60.587031494476946</v>
      </c>
    </row>
    <row r="53" spans="1:41" s="3" customFormat="1">
      <c r="A53" s="28"/>
      <c r="B53" s="94">
        <f>+'Ark1'!C493</f>
        <v>2023</v>
      </c>
      <c r="C53" s="94">
        <f>+'Ark1'!E493</f>
        <v>44</v>
      </c>
      <c r="D53" s="94">
        <f>+IF(F53=0,"",'Ark1'!Q493)</f>
        <v>471</v>
      </c>
      <c r="E53" s="95">
        <f t="shared" si="11"/>
        <v>-36</v>
      </c>
      <c r="F53" s="309">
        <f>+'Ark1'!R493</f>
        <v>30078</v>
      </c>
      <c r="G53" s="309">
        <f t="shared" si="12"/>
        <v>243</v>
      </c>
      <c r="H53" s="107">
        <f>+IF(F53=0,"",'Ark1'!AE493)</f>
        <v>2.0074057116205064</v>
      </c>
      <c r="I53" s="272">
        <f>+IF(F53=0,"",'Ark1'!AE493)</f>
        <v>2.0074057116205064</v>
      </c>
      <c r="J53" s="309">
        <f>+IF(F53=0,"",'Ark1'!S493)</f>
        <v>29896</v>
      </c>
      <c r="K53" s="5">
        <f>+IF(F53=0,"",'Ark1'!U493)</f>
        <v>60.760469628043886</v>
      </c>
      <c r="L53" s="96">
        <f t="shared" si="17"/>
        <v>0.14944051225160848</v>
      </c>
      <c r="M53" s="96">
        <f>+IF(F53=0,"",'Ark1'!AB493)</f>
        <v>2.5077597195022903</v>
      </c>
      <c r="N53" s="50">
        <f>+IF(F53=0,"",'Ark1'!W493)</f>
        <v>83.104806663098429</v>
      </c>
      <c r="O53" s="107">
        <f t="shared" si="13"/>
        <v>-3.1110057614279611</v>
      </c>
      <c r="P53" s="96">
        <f>+IF(F53=0,"",'Ark1'!AA493)</f>
        <v>9.2416264728477824</v>
      </c>
      <c r="Q53" s="34"/>
      <c r="R53" s="294">
        <f>+IF(F53=0,"",'Ark1'!X493)</f>
        <v>1.5559545182525436</v>
      </c>
      <c r="S53" s="107">
        <f>+IF(F53=0,"",'Ark1'!Y493)</f>
        <v>3.1119090365050872</v>
      </c>
      <c r="T53" s="98"/>
      <c r="U53" s="263">
        <f>+IF(H53=0,"",'Ark1'!Z493)</f>
        <v>57.557018418777851</v>
      </c>
      <c r="V53" s="34"/>
      <c r="W53" s="224">
        <f>+IF(F53=0,"",'Ark1'!AC493)</f>
        <v>-32.210906711107974</v>
      </c>
      <c r="X53" s="289">
        <f>+IF(F53=0,"",'Ark1'!AP493)</f>
        <v>256</v>
      </c>
      <c r="Y53" s="95">
        <f t="shared" si="4"/>
        <v>63.859872611464965</v>
      </c>
      <c r="Z53" s="309">
        <f t="shared" si="5"/>
        <v>2499.6263748126748</v>
      </c>
      <c r="AA53" s="96">
        <f>+IF(F53=0,"",'Ark1'!T493)</f>
        <v>3.8061373761553288</v>
      </c>
      <c r="AB53" s="107">
        <f>+IF(F53=0,"",'Ark1'!V493)</f>
        <v>90.192425109102757</v>
      </c>
      <c r="AC53" s="28"/>
      <c r="AD53" s="50"/>
      <c r="AE53" s="50"/>
      <c r="AF53" s="50"/>
      <c r="AG53" s="229"/>
      <c r="AH53" s="50"/>
      <c r="AI53" s="50"/>
      <c r="AM53" s="10">
        <f t="shared" si="6"/>
        <v>28447.134615384617</v>
      </c>
      <c r="AO53" s="1">
        <f t="shared" si="7"/>
        <v>60.587031494476946</v>
      </c>
    </row>
    <row r="54" spans="1:41" s="3" customFormat="1">
      <c r="A54" s="28"/>
      <c r="B54" s="94">
        <f>+'Ark1'!C494</f>
        <v>2023</v>
      </c>
      <c r="C54" s="94">
        <f>+'Ark1'!E494</f>
        <v>45</v>
      </c>
      <c r="D54" s="94">
        <f>+IF(F54=0,"",'Ark1'!Q494)</f>
        <v>475</v>
      </c>
      <c r="E54" s="95">
        <f t="shared" si="11"/>
        <v>-33</v>
      </c>
      <c r="F54" s="318">
        <f>+'Ark1'!R494</f>
        <v>30273</v>
      </c>
      <c r="G54" s="309">
        <f t="shared" si="12"/>
        <v>-1412</v>
      </c>
      <c r="H54" s="107">
        <f>+IF(F54=0,"",'Ark1'!AE494)</f>
        <v>2.0517420856034003</v>
      </c>
      <c r="I54" s="272">
        <f>+IF(F54=0,"",'Ark1'!AE494)</f>
        <v>2.0517420856034003</v>
      </c>
      <c r="J54" s="309">
        <f>+IF(F54=0,"",'Ark1'!S494)</f>
        <v>30200</v>
      </c>
      <c r="K54" s="5">
        <f>+IF(F54=0,"",'Ark1'!U494)</f>
        <v>60.567880794701999</v>
      </c>
      <c r="L54" s="96">
        <f t="shared" si="17"/>
        <v>-0.13314359399485198</v>
      </c>
      <c r="M54" s="96">
        <f>+IF(F54=0,"",'Ark1'!AB494)</f>
        <v>2.4934672551846102</v>
      </c>
      <c r="N54" s="50">
        <f>+IF(F54=0,"",'Ark1'!W494)</f>
        <v>84.085264900662594</v>
      </c>
      <c r="O54" s="107">
        <f t="shared" si="13"/>
        <v>-1.4534493805207518</v>
      </c>
      <c r="P54" s="96">
        <f>+IF(F54=0,"",'Ark1'!AA494)</f>
        <v>8.9195828215955952</v>
      </c>
      <c r="Q54" s="34"/>
      <c r="R54" s="294">
        <f>+IF(F54=0,"",'Ark1'!X494)</f>
        <v>1.9720543058170648</v>
      </c>
      <c r="S54" s="107">
        <f>+IF(F54=0,"",'Ark1'!Y494)</f>
        <v>3.9441086116341295</v>
      </c>
      <c r="T54" s="98"/>
      <c r="U54" s="263">
        <f>+IF(H54=0,"",'Ark1'!Z494)</f>
        <v>56.11601096686816</v>
      </c>
      <c r="V54" s="34"/>
      <c r="W54" s="224">
        <f>+IF(F54=0,"",'Ark1'!AC494)</f>
        <v>-30.382787267427595</v>
      </c>
      <c r="X54" s="289">
        <f>+IF(F54=0,"",'Ark1'!AP494)</f>
        <v>256</v>
      </c>
      <c r="Y54" s="95">
        <f t="shared" si="4"/>
        <v>63.73263157894737</v>
      </c>
      <c r="Z54" s="309">
        <f t="shared" si="5"/>
        <v>2545.5132243377584</v>
      </c>
      <c r="AA54" s="96">
        <f>+IF(F54=0,"",'Ark1'!T494)</f>
        <v>4.2248207974102341</v>
      </c>
      <c r="AB54" s="107">
        <f>+IF(F54=0,"",'Ark1'!V494)</f>
        <v>91.163184404439377</v>
      </c>
      <c r="AC54" s="28"/>
      <c r="AD54" s="50"/>
      <c r="AE54" s="50"/>
      <c r="AF54" s="50"/>
      <c r="AG54" s="229"/>
      <c r="AH54" s="50"/>
      <c r="AI54" s="50"/>
      <c r="AM54" s="10">
        <f t="shared" si="6"/>
        <v>28447.134615384617</v>
      </c>
      <c r="AO54" s="1">
        <f t="shared" si="7"/>
        <v>60.587031494476946</v>
      </c>
    </row>
    <row r="55" spans="1:41" s="3" customFormat="1">
      <c r="A55" s="28"/>
      <c r="B55" s="94">
        <f>+'Ark1'!C495</f>
        <v>2023</v>
      </c>
      <c r="C55" s="94">
        <f>+'Ark1'!E495</f>
        <v>46</v>
      </c>
      <c r="D55" s="94">
        <f>+IF(F55=0,"",'Ark1'!Q495)</f>
        <v>470</v>
      </c>
      <c r="E55" s="95">
        <f t="shared" si="11"/>
        <v>-28</v>
      </c>
      <c r="F55" s="318">
        <f>+'Ark1'!R495</f>
        <v>31642</v>
      </c>
      <c r="G55" s="309">
        <f t="shared" si="12"/>
        <v>586</v>
      </c>
      <c r="H55" s="107">
        <f>+IF(F55=0,"",'Ark1'!AE495)</f>
        <v>2.1380520508172576</v>
      </c>
      <c r="I55" s="272">
        <f>+IF(F55=0,"",'Ark1'!AE495)</f>
        <v>2.1380520508172576</v>
      </c>
      <c r="J55" s="309">
        <f>+IF(F55=0,"",'Ark1'!S495)</f>
        <v>31574</v>
      </c>
      <c r="K55" s="5">
        <f>+IF(F55=0,"",'Ark1'!U495)</f>
        <v>60.726483815797799</v>
      </c>
      <c r="L55" s="96">
        <f t="shared" si="17"/>
        <v>0.16083247047007632</v>
      </c>
      <c r="M55" s="96">
        <f>+IF(F55=0,"",'Ark1'!AB495)</f>
        <v>2.5716557672991369</v>
      </c>
      <c r="N55" s="50">
        <f>+IF(F55=0,"",'Ark1'!W495)</f>
        <v>83.809402039653193</v>
      </c>
      <c r="O55" s="107">
        <f t="shared" si="13"/>
        <v>-1.8243393602625133</v>
      </c>
      <c r="P55" s="96">
        <f>+IF(F55=0,"",'Ark1'!AA495)</f>
        <v>9.6231014412649696</v>
      </c>
      <c r="Q55" s="34"/>
      <c r="R55" s="294">
        <f>+IF(F55=0,"",'Ark1'!X495)</f>
        <v>1.3810757853485875</v>
      </c>
      <c r="S55" s="107">
        <f>+IF(F55=0,"",'Ark1'!Y495)</f>
        <v>2.7621515706971751</v>
      </c>
      <c r="T55" s="98"/>
      <c r="U55" s="263">
        <f>+IF(H55=0,"",'Ark1'!Z495)</f>
        <v>60.435497124075603</v>
      </c>
      <c r="V55" s="34"/>
      <c r="W55" s="224">
        <f>+IF(F55=0,"",'Ark1'!AC495)</f>
        <v>-31.101116338086278</v>
      </c>
      <c r="X55" s="289">
        <f>+IF(F55=0,"",'Ark1'!AP495)</f>
        <v>259</v>
      </c>
      <c r="Y55" s="95">
        <f t="shared" si="4"/>
        <v>67.323404255319147</v>
      </c>
      <c r="Z55" s="309">
        <f t="shared" si="5"/>
        <v>2651.8970993387061</v>
      </c>
      <c r="AA55" s="96">
        <f>+IF(F55=0,"",'Ark1'!T495)</f>
        <v>3.9646672144617927</v>
      </c>
      <c r="AB55" s="107">
        <f>+IF(F55=0,"",'Ark1'!V495)</f>
        <v>90.878837251132637</v>
      </c>
      <c r="AC55" s="28"/>
      <c r="AD55" s="50"/>
      <c r="AE55" s="50"/>
      <c r="AF55" s="50"/>
      <c r="AG55" s="229"/>
      <c r="AH55" s="50"/>
      <c r="AI55" s="50"/>
      <c r="AM55" s="10">
        <f t="shared" si="6"/>
        <v>28447.134615384617</v>
      </c>
      <c r="AO55" s="1">
        <f t="shared" si="7"/>
        <v>60.587031494476946</v>
      </c>
    </row>
    <row r="56" spans="1:41" s="3" customFormat="1">
      <c r="A56" s="28"/>
      <c r="B56" s="94">
        <f>+'Ark1'!C496</f>
        <v>2023</v>
      </c>
      <c r="C56" s="94">
        <f>+'Ark1'!E496</f>
        <v>47</v>
      </c>
      <c r="D56" s="94">
        <f>+IF(F56=0,"",'Ark1'!Q496)</f>
        <v>447</v>
      </c>
      <c r="E56" s="95">
        <f t="shared" si="11"/>
        <v>-45</v>
      </c>
      <c r="F56" s="318">
        <f>+'Ark1'!R496</f>
        <v>32364</v>
      </c>
      <c r="G56" s="309">
        <f t="shared" si="12"/>
        <v>3551</v>
      </c>
      <c r="H56" s="107">
        <f>+IF(F56=0,"",'Ark1'!AE496)</f>
        <v>2.1699789473256494</v>
      </c>
      <c r="I56" s="272">
        <f>+IF(F56=0,"",'Ark1'!AE496)</f>
        <v>2.1699789473256494</v>
      </c>
      <c r="J56" s="309">
        <f>+IF(F56=0,"",'Ark1'!S496)</f>
        <v>32286</v>
      </c>
      <c r="K56" s="5">
        <f>+IF(F56=0,"",'Ark1'!U496)</f>
        <v>60.764727745772177</v>
      </c>
      <c r="L56" s="96">
        <f t="shared" si="17"/>
        <v>0.13849287725958703</v>
      </c>
      <c r="M56" s="96">
        <f>+IF(F56=0,"",'Ark1'!AB496)</f>
        <v>2.5024603637313096</v>
      </c>
      <c r="N56" s="50">
        <f>+IF(F56=0,"",'Ark1'!W496)</f>
        <v>83.18506318528199</v>
      </c>
      <c r="O56" s="107">
        <f t="shared" si="13"/>
        <v>-1.8559796698729514</v>
      </c>
      <c r="P56" s="96">
        <f>+IF(F56=0,"",'Ark1'!AA496)</f>
        <v>9.4679897219808229</v>
      </c>
      <c r="Q56" s="34"/>
      <c r="R56" s="294">
        <f>+IF(F56=0,"",'Ark1'!X496)</f>
        <v>2.3544679273266595</v>
      </c>
      <c r="S56" s="107">
        <f>+IF(F56=0,"",'Ark1'!Y496)</f>
        <v>4.7089358546533191</v>
      </c>
      <c r="T56" s="98"/>
      <c r="U56" s="263">
        <f>+IF(H56=0,"",'Ark1'!Z496)</f>
        <v>59.59090347299469</v>
      </c>
      <c r="V56" s="34"/>
      <c r="W56" s="224">
        <f>+IF(F56=0,"",'Ark1'!AC496)</f>
        <v>-31.91159384170253</v>
      </c>
      <c r="X56" s="289">
        <f>+IF(F56=0,"",'Ark1'!AP496)</f>
        <v>221</v>
      </c>
      <c r="Y56" s="95">
        <f t="shared" si="4"/>
        <v>72.402684563758385</v>
      </c>
      <c r="Z56" s="309">
        <f t="shared" si="5"/>
        <v>2692.2013849284663</v>
      </c>
      <c r="AA56" s="96">
        <f>+IF(F56=0,"",'Ark1'!T496)</f>
        <v>3.8087072055370159</v>
      </c>
      <c r="AB56" s="107">
        <f>+IF(F56=0,"",'Ark1'!V496)</f>
        <v>90.208363576643606</v>
      </c>
      <c r="AC56" s="28"/>
      <c r="AD56" s="50"/>
      <c r="AE56" s="50"/>
      <c r="AF56" s="50"/>
      <c r="AG56" s="229"/>
      <c r="AH56" s="50"/>
      <c r="AI56" s="50"/>
      <c r="AM56" s="10">
        <f t="shared" si="6"/>
        <v>28447.134615384617</v>
      </c>
      <c r="AO56" s="1">
        <f t="shared" si="7"/>
        <v>60.587031494476946</v>
      </c>
    </row>
    <row r="57" spans="1:41" s="3" customFormat="1">
      <c r="A57" s="28"/>
      <c r="B57" s="94">
        <f>+'Ark1'!C497</f>
        <v>2023</v>
      </c>
      <c r="C57" s="94">
        <f>+'Ark1'!E497</f>
        <v>48</v>
      </c>
      <c r="D57" s="94">
        <f>+IF(F57=0,"",'Ark1'!Q497)</f>
        <v>530</v>
      </c>
      <c r="E57" s="95">
        <f t="shared" si="11"/>
        <v>33</v>
      </c>
      <c r="F57" s="318">
        <f>+'Ark1'!R497</f>
        <v>34410</v>
      </c>
      <c r="G57" s="309">
        <f t="shared" si="12"/>
        <v>656</v>
      </c>
      <c r="H57" s="107">
        <f>+IF(F57=0,"",'Ark1'!AE497)</f>
        <v>2.2928725515575059</v>
      </c>
      <c r="I57" s="272">
        <f>+IF(F57=0,"",'Ark1'!AE497)</f>
        <v>2.2928725515575059</v>
      </c>
      <c r="J57" s="309">
        <f>+IF(F57=0,"",'Ark1'!S497)</f>
        <v>34236</v>
      </c>
      <c r="K57" s="5">
        <f>+IF(F57=0,"",'Ark1'!U497)</f>
        <v>60.666024068232254</v>
      </c>
      <c r="L57" s="96">
        <f t="shared" si="17"/>
        <v>8.3512777526308923E-2</v>
      </c>
      <c r="M57" s="96">
        <f>+IF(F57=0,"",'Ark1'!AB497)</f>
        <v>2.5385065752437543</v>
      </c>
      <c r="N57" s="50">
        <f>+IF(F57=0,"",'Ark1'!W497)</f>
        <v>82.889776843089123</v>
      </c>
      <c r="O57" s="107">
        <f t="shared" si="13"/>
        <v>-2.0485343049974176</v>
      </c>
      <c r="P57" s="96">
        <f>+IF(F57=0,"",'Ark1'!AA497)</f>
        <v>9.511940095390095</v>
      </c>
      <c r="Q57" s="34"/>
      <c r="R57" s="294">
        <f>+IF(F57=0,"",'Ark1'!X497)</f>
        <v>2.603894216797443</v>
      </c>
      <c r="S57" s="107">
        <f>+IF(F57=0,"",'Ark1'!Y497)</f>
        <v>5.2077884335948861</v>
      </c>
      <c r="T57" s="98"/>
      <c r="U57" s="263">
        <f>+IF(H57=0,"",'Ark1'!Z497)</f>
        <v>58.067422260970638</v>
      </c>
      <c r="V57" s="34"/>
      <c r="W57" s="224">
        <f>+IF(F57=0,"",'Ark1'!AC497)</f>
        <v>-33.048665007150404</v>
      </c>
      <c r="X57" s="289">
        <f>+IF(F57=0,"",'Ark1'!AP497)</f>
        <v>291</v>
      </c>
      <c r="Y57" s="95">
        <f t="shared" si="4"/>
        <v>64.924528301886795</v>
      </c>
      <c r="Z57" s="309">
        <f t="shared" si="5"/>
        <v>2852.237221170697</v>
      </c>
      <c r="AA57" s="96">
        <f>+IF(F57=0,"",'Ark1'!T497)</f>
        <v>3.9630630630630641</v>
      </c>
      <c r="AB57" s="107">
        <f>+IF(F57=0,"",'Ark1'!V497)</f>
        <v>89.922612869918055</v>
      </c>
      <c r="AC57" s="28"/>
      <c r="AD57" s="50"/>
      <c r="AE57" s="50"/>
      <c r="AF57" s="50"/>
      <c r="AG57" s="229"/>
      <c r="AH57" s="50"/>
      <c r="AI57" s="50"/>
      <c r="AM57" s="10">
        <f t="shared" si="6"/>
        <v>28447.134615384617</v>
      </c>
      <c r="AO57" s="1">
        <f t="shared" si="7"/>
        <v>60.587031494476946</v>
      </c>
    </row>
    <row r="58" spans="1:41" s="3" customFormat="1">
      <c r="A58" s="28"/>
      <c r="B58" s="94">
        <f>+'Ark1'!C498</f>
        <v>2023</v>
      </c>
      <c r="C58" s="94">
        <f>+'Ark1'!E498</f>
        <v>49</v>
      </c>
      <c r="D58" s="94">
        <f>+IF(F58=0,"",'Ark1'!Q498)</f>
        <v>499</v>
      </c>
      <c r="E58" s="95">
        <f t="shared" si="11"/>
        <v>-66</v>
      </c>
      <c r="F58" s="318">
        <f>+'Ark1'!R498</f>
        <v>34269</v>
      </c>
      <c r="G58" s="309">
        <f t="shared" si="12"/>
        <v>-3669</v>
      </c>
      <c r="H58" s="107">
        <f>+IF(F58=0,"",'Ark1'!AE498)</f>
        <v>2.2019395685555296</v>
      </c>
      <c r="I58" s="272">
        <f>+IF(F58=0,"",'Ark1'!AE498)</f>
        <v>2.2019395685555296</v>
      </c>
      <c r="J58" s="309">
        <f>+IF(F58=0,"",'Ark1'!S498)</f>
        <v>33874</v>
      </c>
      <c r="K58" s="5">
        <f>+IF(F58=0,"",'Ark1'!U498)</f>
        <v>60.858121272952722</v>
      </c>
      <c r="L58" s="96">
        <f t="shared" si="17"/>
        <v>9.1412338626113865E-2</v>
      </c>
      <c r="M58" s="96">
        <f>+IF(F58=0,"",'Ark1'!AB498)</f>
        <v>2.5237148275127059</v>
      </c>
      <c r="N58" s="50">
        <f>+IF(F58=0,"",'Ark1'!W498)</f>
        <v>80.453137509594569</v>
      </c>
      <c r="O58" s="107">
        <f t="shared" si="13"/>
        <v>-2.8242440088708349</v>
      </c>
      <c r="P58" s="96">
        <f>+IF(F58=0,"",'Ark1'!AA498)</f>
        <v>9.6611208829221376</v>
      </c>
      <c r="Q58" s="34"/>
      <c r="R58" s="294">
        <f>+IF(F58=0,"",'Ark1'!X498)</f>
        <v>1.6312118824593651</v>
      </c>
      <c r="S58" s="107">
        <f>+IF(F58=0,"",'Ark1'!Y498)</f>
        <v>3.2624237649187302</v>
      </c>
      <c r="T58" s="98"/>
      <c r="U58" s="263">
        <f>+IF(H58=0,"",'Ark1'!Z498)</f>
        <v>57.658525197700563</v>
      </c>
      <c r="V58" s="34"/>
      <c r="W58" s="224">
        <f>+IF(F58=0,"",'Ark1'!AC498)</f>
        <v>-34.639822415758154</v>
      </c>
      <c r="X58" s="289">
        <f>+IF(F58=0,"",'Ark1'!AP498)</f>
        <v>275</v>
      </c>
      <c r="Y58" s="95">
        <f t="shared" si="4"/>
        <v>68.675350701402806</v>
      </c>
      <c r="Z58" s="309">
        <f t="shared" si="5"/>
        <v>2757.0485693162964</v>
      </c>
      <c r="AA58" s="96">
        <f>+IF(F58=0,"",'Ark1'!T498)</f>
        <v>3.6335171729551488</v>
      </c>
      <c r="AB58" s="107">
        <f>+IF(F58=0,"",'Ark1'!V498)</f>
        <v>87.437175726935024</v>
      </c>
      <c r="AC58" s="28"/>
      <c r="AD58" s="50"/>
      <c r="AE58" s="50"/>
      <c r="AF58" s="50"/>
      <c r="AG58" s="229"/>
      <c r="AH58" s="50"/>
      <c r="AI58" s="50"/>
      <c r="AM58" s="10">
        <f t="shared" si="6"/>
        <v>28447.134615384617</v>
      </c>
      <c r="AO58" s="1">
        <f t="shared" si="7"/>
        <v>60.587031494476946</v>
      </c>
    </row>
    <row r="59" spans="1:41" s="3" customFormat="1">
      <c r="A59" s="28"/>
      <c r="B59" s="94">
        <f>+'Ark1'!C499</f>
        <v>2023</v>
      </c>
      <c r="C59" s="94">
        <f>+'Ark1'!E499</f>
        <v>50</v>
      </c>
      <c r="D59" s="94">
        <f>+IF(F59=0,"",'Ark1'!Q499)</f>
        <v>530</v>
      </c>
      <c r="E59" s="95">
        <f t="shared" si="11"/>
        <v>23</v>
      </c>
      <c r="F59" s="318">
        <f>+'Ark1'!R499</f>
        <v>37406</v>
      </c>
      <c r="G59" s="309">
        <f t="shared" si="12"/>
        <v>-292</v>
      </c>
      <c r="H59" s="107">
        <f>+IF(F59=0,"",'Ark1'!AE499)</f>
        <v>2.400775500924242</v>
      </c>
      <c r="I59" s="272">
        <f>+IF(F59=0,"",'Ark1'!AE499)</f>
        <v>2.400775500924242</v>
      </c>
      <c r="J59" s="309">
        <f>+IF(F59=0,"",'Ark1'!S499)</f>
        <v>37310</v>
      </c>
      <c r="K59" s="5">
        <f>+IF(F59=0,"",'Ark1'!U499)</f>
        <v>60.890324309836522</v>
      </c>
      <c r="L59" s="96">
        <f>+IF(F59=0,"",K59-K113)</f>
        <v>8.0254201487292676E-2</v>
      </c>
      <c r="M59" s="96">
        <f>+IF(F59=0,"",'Ark1'!AB499)</f>
        <v>2.412573198164258</v>
      </c>
      <c r="N59" s="50">
        <f>+IF(F59=0,"",'Ark1'!W499)</f>
        <v>79.639839185204949</v>
      </c>
      <c r="O59" s="107">
        <f t="shared" si="13"/>
        <v>-1.2498543563286404</v>
      </c>
      <c r="P59" s="96">
        <f>+IF(F59=0,"",'Ark1'!AA499)</f>
        <v>9.2960847233086703</v>
      </c>
      <c r="Q59" s="34"/>
      <c r="R59" s="294">
        <f>+IF(F59=0,"",'Ark1'!X499)</f>
        <v>1.7697695556862534</v>
      </c>
      <c r="S59" s="107">
        <f>+IF(F59=0,"",'Ark1'!Y499)</f>
        <v>3.5395391113725068</v>
      </c>
      <c r="T59" s="98"/>
      <c r="U59" s="263">
        <f>+IF(H59=0,"",'Ark1'!Z499)</f>
        <v>56.039138106186158</v>
      </c>
      <c r="V59" s="34"/>
      <c r="W59" s="224">
        <f>+IF(F59=0,"",'Ark1'!AC499)</f>
        <v>-30.225622492647577</v>
      </c>
      <c r="X59" s="289">
        <f>+IF(F59=0,"",'Ark1'!AP499)</f>
        <v>295</v>
      </c>
      <c r="Y59" s="95">
        <f t="shared" si="4"/>
        <v>70.577358490566041</v>
      </c>
      <c r="Z59" s="309">
        <f t="shared" si="5"/>
        <v>2979.007824561776</v>
      </c>
      <c r="AA59" s="96">
        <f>+IF(F59=0,"",'Ark1'!T499)</f>
        <v>3.5530663529914994</v>
      </c>
      <c r="AB59" s="107">
        <f>+IF(F59=0,"",'Ark1'!V499)</f>
        <v>86.373362123962778</v>
      </c>
      <c r="AC59" s="28"/>
      <c r="AD59" s="50"/>
      <c r="AE59" s="50"/>
      <c r="AF59" s="50"/>
      <c r="AG59" s="229"/>
      <c r="AH59" s="50"/>
      <c r="AI59" s="50"/>
      <c r="AM59" s="10">
        <f t="shared" si="6"/>
        <v>28447.134615384617</v>
      </c>
      <c r="AO59" s="1">
        <f t="shared" si="7"/>
        <v>60.587031494476946</v>
      </c>
    </row>
    <row r="60" spans="1:41" s="3" customFormat="1">
      <c r="A60" s="28"/>
      <c r="B60" s="94">
        <f>+'Ark1'!C500</f>
        <v>2023</v>
      </c>
      <c r="C60" s="94">
        <f>+'Ark1'!E500</f>
        <v>51</v>
      </c>
      <c r="D60" s="94">
        <f>+IF(F60=0,"",'Ark1'!Q500)</f>
        <v>364</v>
      </c>
      <c r="E60" s="95">
        <f t="shared" si="11"/>
        <v>87</v>
      </c>
      <c r="F60" s="318">
        <f>+'Ark1'!R500</f>
        <v>21675</v>
      </c>
      <c r="G60" s="309">
        <f t="shared" si="12"/>
        <v>8146</v>
      </c>
      <c r="H60" s="107">
        <f>+IF(F60=0,"",'Ark1'!AE500)</f>
        <v>1.3834398667929111</v>
      </c>
      <c r="I60" s="272">
        <f>+IF(F60=0,"",'Ark1'!AE500)</f>
        <v>1.3834398667929111</v>
      </c>
      <c r="J60" s="309">
        <f>+IF(F60=0,"",'Ark1'!S500)</f>
        <v>21567</v>
      </c>
      <c r="K60" s="5">
        <f>+IF(F60=0,"",'Ark1'!U500)</f>
        <v>60.904761904761877</v>
      </c>
      <c r="L60" s="96">
        <f>+IF(F60=0,"",K60-K114)</f>
        <v>0.10662801850594406</v>
      </c>
      <c r="M60" s="96">
        <f>+IF(F60=0,"",'Ark1'!AB500)</f>
        <v>2.4056584367147358</v>
      </c>
      <c r="N60" s="50">
        <f>+IF(F60=0,"",'Ark1'!W500)</f>
        <v>79.39161218528281</v>
      </c>
      <c r="O60" s="107">
        <f t="shared" si="13"/>
        <v>-1.342577684385418</v>
      </c>
      <c r="P60" s="96">
        <f>+IF(F60=0,"",'Ark1'!AA500)</f>
        <v>8.8349965390496088</v>
      </c>
      <c r="Q60" s="34"/>
      <c r="R60" s="294">
        <f>+IF(F60=0,"",'Ark1'!X500)</f>
        <v>1.8085351787773936</v>
      </c>
      <c r="S60" s="107">
        <f>+IF(F60=0,"",'Ark1'!Y500)</f>
        <v>3.6170703575547871</v>
      </c>
      <c r="T60" s="98"/>
      <c r="U60" s="263">
        <f>+IF(H60=0,"",'Ark1'!Z500)</f>
        <v>54.394463667820077</v>
      </c>
      <c r="V60" s="34"/>
      <c r="W60" s="224">
        <f>+IF(F60=0,"",'Ark1'!AC500)</f>
        <v>-29.825065471526298</v>
      </c>
      <c r="X60" s="289">
        <f>+IF(F60=0,"",'Ark1'!AP500)</f>
        <v>205</v>
      </c>
      <c r="Y60" s="95">
        <f t="shared" si="4"/>
        <v>59.546703296703299</v>
      </c>
      <c r="Z60" s="309">
        <f t="shared" si="5"/>
        <v>1720.813194116005</v>
      </c>
      <c r="AA60" s="96">
        <f>+IF(F60=0,"",'Ark1'!T500)</f>
        <v>3.51916955017301</v>
      </c>
      <c r="AB60" s="107">
        <f>+IF(F60=0,"",'Ark1'!V500)</f>
        <v>86.179338533384481</v>
      </c>
      <c r="AC60" s="28"/>
      <c r="AD60"/>
      <c r="AE60"/>
      <c r="AF60"/>
      <c r="AG60"/>
      <c r="AH60"/>
      <c r="AI60"/>
      <c r="AJ60"/>
      <c r="AM60" s="10">
        <f t="shared" si="6"/>
        <v>28447.134615384617</v>
      </c>
      <c r="AO60" s="1">
        <f t="shared" si="7"/>
        <v>60.587031494476946</v>
      </c>
    </row>
    <row r="61" spans="1:41" s="3" customFormat="1">
      <c r="A61" s="28"/>
      <c r="B61" s="94">
        <f>+'Ark1'!C501</f>
        <v>2023</v>
      </c>
      <c r="C61" s="94">
        <f>+'Ark1'!E501</f>
        <v>52</v>
      </c>
      <c r="D61" s="94">
        <f>+IF(F61=0,"",'Ark1'!Q501)</f>
        <v>162</v>
      </c>
      <c r="E61" s="95">
        <f t="shared" si="11"/>
        <v>-4</v>
      </c>
      <c r="F61" s="309">
        <f>+'Ark1'!R501</f>
        <v>10563</v>
      </c>
      <c r="G61" s="309">
        <f t="shared" si="12"/>
        <v>-113</v>
      </c>
      <c r="H61" s="107">
        <f>+IF(F61=0,"",'Ark1'!AE501)</f>
        <v>0.69273058428014866</v>
      </c>
      <c r="I61" s="272">
        <f>+IF(F61=0,"",'Ark1'!AE501)</f>
        <v>0.69273058428014866</v>
      </c>
      <c r="J61" s="309">
        <f>+IF(F61=0,"",'Ark1'!S501)</f>
        <v>10524</v>
      </c>
      <c r="K61" s="5">
        <f>+IF(F61=0,"",'Ark1'!U501)</f>
        <v>60.854237932345114</v>
      </c>
      <c r="L61" s="96">
        <f>+IF(F61=0,"",K61-K115)</f>
        <v>0.16931028716561514</v>
      </c>
      <c r="M61" s="96">
        <f>+IF(F61=0,"",'Ark1'!AB501)</f>
        <v>2.3495877548320889</v>
      </c>
      <c r="N61" s="50">
        <f>+IF(F61=0,"",'Ark1'!W501)</f>
        <v>81.468101482325892</v>
      </c>
      <c r="O61" s="107">
        <f t="shared" si="13"/>
        <v>-1.5518853622522215</v>
      </c>
      <c r="P61" s="96">
        <f>+IF(F61=0,"",'Ark1'!AA501)</f>
        <v>9.2446313103467972</v>
      </c>
      <c r="Q61" s="34"/>
      <c r="R61" s="294">
        <f>+IF(F61=0,"",'Ark1'!X501)</f>
        <v>1.7513963836031436</v>
      </c>
      <c r="S61" s="107">
        <f>+IF(F61=0,"",'Ark1'!Y501)</f>
        <v>3.5027927672062873</v>
      </c>
      <c r="T61" s="98"/>
      <c r="U61" s="263">
        <f>+IF(H61=0,"",'Ark1'!Z501)</f>
        <v>52.144277193978994</v>
      </c>
      <c r="V61" s="34"/>
      <c r="W61" s="224">
        <f>+IF(F61=0,"",'Ark1'!AC501)</f>
        <v>-29.880731971107423</v>
      </c>
      <c r="X61" s="289">
        <f>+IF(F61=0,"",'Ark1'!AP501)</f>
        <v>86</v>
      </c>
      <c r="Y61" s="95">
        <f t="shared" si="4"/>
        <v>65.203703703703709</v>
      </c>
      <c r="Z61" s="309">
        <f t="shared" si="5"/>
        <v>860.54755595780841</v>
      </c>
      <c r="AA61" s="96">
        <f>+IF(F61=0,"",'Ark1'!T501)</f>
        <v>3.6042790873804784</v>
      </c>
      <c r="AB61" s="107">
        <f>+IF(F61=0,"",'Ark1'!V501)</f>
        <v>88.388888133937684</v>
      </c>
      <c r="AC61" s="28"/>
      <c r="AM61" s="10">
        <f t="shared" si="6"/>
        <v>28447.134615384617</v>
      </c>
      <c r="AO61" s="1">
        <f t="shared" si="7"/>
        <v>60.587031494476946</v>
      </c>
    </row>
    <row r="62" spans="1:41" s="3" customFormat="1" ht="15">
      <c r="A62" s="28"/>
      <c r="B62" s="28"/>
      <c r="C62" s="28"/>
      <c r="D62" s="28"/>
      <c r="E62" s="28"/>
      <c r="F62" s="295"/>
      <c r="G62" s="295"/>
      <c r="H62" s="28"/>
      <c r="I62" s="28"/>
      <c r="J62" s="295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95"/>
      <c r="AA62" s="28"/>
      <c r="AB62" s="28"/>
      <c r="AC62" s="28"/>
      <c r="AD62"/>
      <c r="AE62"/>
      <c r="AF62"/>
      <c r="AG62"/>
      <c r="AH62"/>
      <c r="AI62"/>
      <c r="AJ62"/>
    </row>
    <row r="63" spans="1:41" s="3" customFormat="1">
      <c r="A63" s="28"/>
      <c r="B63" s="28"/>
      <c r="C63" s="28"/>
      <c r="D63" s="28"/>
      <c r="E63" s="28"/>
      <c r="F63" s="295"/>
      <c r="G63" s="295"/>
      <c r="H63" s="28"/>
      <c r="I63" s="28"/>
      <c r="J63" s="295"/>
      <c r="K63" s="28"/>
      <c r="L63" s="28"/>
      <c r="M63" s="28"/>
      <c r="N63" s="28"/>
      <c r="O63" s="28"/>
      <c r="P63" s="28"/>
      <c r="Q63" s="28"/>
      <c r="R63" s="28"/>
      <c r="S63" s="28"/>
      <c r="T63" s="98"/>
      <c r="U63" s="73"/>
      <c r="V63" s="34"/>
      <c r="W63" s="28"/>
      <c r="X63" s="28"/>
      <c r="Y63" s="28"/>
      <c r="Z63" s="295"/>
      <c r="AA63" s="28"/>
      <c r="AB63" s="28"/>
      <c r="AC63" s="28"/>
      <c r="AD63"/>
      <c r="AE63"/>
      <c r="AF63"/>
      <c r="AG63"/>
      <c r="AH63"/>
      <c r="AI63"/>
      <c r="AJ63"/>
    </row>
    <row r="64" spans="1:41" s="3" customFormat="1">
      <c r="A64" s="28"/>
      <c r="B64" s="2">
        <f>+'Ark1'!C502</f>
        <v>2022</v>
      </c>
      <c r="C64" s="2">
        <f>+'Ark1'!E502</f>
        <v>1</v>
      </c>
      <c r="D64" s="2">
        <f>+IF(F64=0,"",'Ark1'!Q502)</f>
        <v>465</v>
      </c>
      <c r="E64" s="18">
        <f t="shared" ref="E64:E95" si="18">+IF(F64=0,"",D64-D118)</f>
        <v>-14</v>
      </c>
      <c r="F64" s="318">
        <f>+'Ark1'!R502</f>
        <v>31325</v>
      </c>
      <c r="G64" s="318">
        <f t="shared" ref="G64:G95" si="19">+IF(F64=0,"",F64-F118)</f>
        <v>-2667</v>
      </c>
      <c r="H64" s="50">
        <f>+IF(F64=0,"",'Ark1'!AE502)</f>
        <v>2.1764932054514725</v>
      </c>
      <c r="I64" s="50">
        <f>+IF(F64=0,"",'Ark1'!AF502)</f>
        <v>465</v>
      </c>
      <c r="J64" s="318">
        <f>+IF(F64=0,"",'Ark1'!S502)</f>
        <v>31299</v>
      </c>
      <c r="K64" s="5">
        <f>+IF(F64=0,"",'Ark1'!U502)</f>
        <v>60.605834052206141</v>
      </c>
      <c r="L64" s="5">
        <f t="shared" ref="L64:L95" si="20">+IF(F64=0,"",K64-K118)</f>
        <v>-0.24861981841949898</v>
      </c>
      <c r="M64" s="5">
        <f>+IF(F64=0,"",'Ark1'!AC502)</f>
        <v>-33.24490154493396</v>
      </c>
      <c r="N64" s="50">
        <f>+IF(F64=0,"",'Ark1'!W502)</f>
        <v>86.859291990159718</v>
      </c>
      <c r="O64" s="50">
        <f t="shared" ref="O64:O95" si="21">+IF(F64=0,"",N64-N118)</f>
        <v>2.0411451184737359</v>
      </c>
      <c r="P64" s="5">
        <f>+IF(F64=0,"",'Ark1'!AB502)</f>
        <v>2.5220594523801538</v>
      </c>
      <c r="Q64" s="34"/>
      <c r="R64" s="50">
        <f>+IF(F64=0,"",'Ark1'!X502)</f>
        <v>3.1987230646448523</v>
      </c>
      <c r="S64" s="50">
        <f>+IF(F64=0,"",'Ark1'!Y502)</f>
        <v>6.3974461292897047</v>
      </c>
      <c r="T64" s="98"/>
      <c r="U64" s="18">
        <f>+IF(H64=0,"",'Ark1'!Z502)</f>
        <v>63.256185155626483</v>
      </c>
      <c r="V64" s="34"/>
      <c r="W64" s="228">
        <f>+IF(F64=0,"",'Ark1'!AD502)</f>
        <v>2.1286516271171796</v>
      </c>
      <c r="X64" s="228"/>
      <c r="Y64" s="18">
        <f>+IF(F64=0,"",F64/D64)</f>
        <v>67.365591397849457</v>
      </c>
      <c r="Z64" s="318">
        <f>+IF(F64=0,"",(F64*N64)/1000)</f>
        <v>2720.8673215917529</v>
      </c>
      <c r="AA64" s="5">
        <f>+IF(F64=0,"",'Ark1'!T502)</f>
        <v>16.029624900239423</v>
      </c>
      <c r="AB64" s="50">
        <f>+IF(F64=0,"",'Ark1'!V502)</f>
        <v>94.135518540514397</v>
      </c>
      <c r="AC64" s="28"/>
      <c r="AD64"/>
      <c r="AE64"/>
      <c r="AF64"/>
      <c r="AG64"/>
      <c r="AH64"/>
      <c r="AI64"/>
      <c r="AJ64"/>
    </row>
    <row r="65" spans="1:55" s="2" customFormat="1">
      <c r="A65" s="28"/>
      <c r="B65" s="2">
        <f>+'Ark1'!C503</f>
        <v>2022</v>
      </c>
      <c r="C65" s="2">
        <f>+'Ark1'!E503</f>
        <v>2</v>
      </c>
      <c r="D65" s="2">
        <f>+IF(F65=0,"",'Ark1'!Q503)</f>
        <v>507</v>
      </c>
      <c r="E65" s="18">
        <f t="shared" si="18"/>
        <v>23</v>
      </c>
      <c r="F65" s="318">
        <f>+'Ark1'!R503</f>
        <v>33853</v>
      </c>
      <c r="G65" s="318">
        <f t="shared" si="19"/>
        <v>5674</v>
      </c>
      <c r="H65" s="50">
        <f>+IF(F65=0,"",'Ark1'!AE503)</f>
        <v>2.3253164372331483</v>
      </c>
      <c r="I65" s="50">
        <f>+IF(F65=0,"",'Ark1'!AF503)</f>
        <v>633</v>
      </c>
      <c r="J65" s="318">
        <f>+IF(F65=0,"",'Ark1'!S503)</f>
        <v>33737</v>
      </c>
      <c r="K65" s="5">
        <f>+IF(F65=0,"",'Ark1'!U503)</f>
        <v>60.654029700329005</v>
      </c>
      <c r="L65" s="5">
        <f t="shared" si="20"/>
        <v>-0.17511191683154692</v>
      </c>
      <c r="M65" s="5">
        <f>+IF(F65=0,"",'Ark1'!AC503)</f>
        <v>-33.829428978544904</v>
      </c>
      <c r="N65" s="50">
        <f>+IF(F65=0,"",'Ark1'!W503)</f>
        <v>86.092443015086758</v>
      </c>
      <c r="O65" s="50">
        <f t="shared" si="21"/>
        <v>1.5558569811496312</v>
      </c>
      <c r="P65" s="5">
        <f>+IF(F65=0,"",'Ark1'!AB503)</f>
        <v>2.5133831819253944</v>
      </c>
      <c r="Q65" s="34"/>
      <c r="R65" s="50">
        <f>+IF(F65=0,"",'Ark1'!X503)</f>
        <v>1.6512569048533363</v>
      </c>
      <c r="S65" s="50">
        <f>+IF(F65=0,"",'Ark1'!Y503)</f>
        <v>3.3025138097066726</v>
      </c>
      <c r="T65" s="98"/>
      <c r="U65" s="18">
        <f>+IF(H65=0,"",'Ark1'!Z503)</f>
        <v>66.590848669246455</v>
      </c>
      <c r="V65" s="34"/>
      <c r="W65" s="228">
        <f>+IF(F65=0,"",'Ark1'!AD503)</f>
        <v>2.3004387400733561</v>
      </c>
      <c r="X65" s="228"/>
      <c r="Y65" s="18">
        <f t="shared" ref="Y65:Y115" si="22">+IF(F65=0,"",F65/D65)</f>
        <v>66.77120315581854</v>
      </c>
      <c r="Z65" s="318">
        <f t="shared" ref="Z65:Z115" si="23">+IF(F65=0,"",(F65*N65)/1000)</f>
        <v>2914.4874733897323</v>
      </c>
      <c r="AA65" s="5">
        <f>+IF(F65=0,"",'Ark1'!T503)</f>
        <v>16.013913094851269</v>
      </c>
      <c r="AB65" s="50">
        <f>+IF(F65=0,"",'Ark1'!V503)</f>
        <v>93.383456140290804</v>
      </c>
      <c r="AC65" s="28"/>
      <c r="AD65"/>
      <c r="AE65"/>
      <c r="AF65"/>
      <c r="AG65"/>
      <c r="AH65"/>
      <c r="AI65"/>
      <c r="AJ65"/>
    </row>
    <row r="66" spans="1:55" s="2" customFormat="1">
      <c r="A66" s="28"/>
      <c r="B66" s="2">
        <f>+'Ark1'!C504</f>
        <v>2022</v>
      </c>
      <c r="C66" s="2">
        <f>+'Ark1'!E504</f>
        <v>3</v>
      </c>
      <c r="D66" s="2">
        <f>+IF(F66=0,"",'Ark1'!Q504)</f>
        <v>468</v>
      </c>
      <c r="E66" s="18">
        <f t="shared" si="18"/>
        <v>2</v>
      </c>
      <c r="F66" s="318">
        <f>+'Ark1'!R504</f>
        <v>31093</v>
      </c>
      <c r="G66" s="318">
        <f t="shared" si="19"/>
        <v>-172</v>
      </c>
      <c r="H66" s="50">
        <f>+IF(F66=0,"",'Ark1'!AE504)</f>
        <v>2.1146085971653705</v>
      </c>
      <c r="I66" s="50">
        <f>+IF(F66=0,"",'Ark1'!AF504)</f>
        <v>545</v>
      </c>
      <c r="J66" s="318">
        <f>+IF(F66=0,"",'Ark1'!S504)</f>
        <v>31039</v>
      </c>
      <c r="K66" s="5">
        <f>+IF(F66=0,"",'Ark1'!U504)</f>
        <v>60.794870968781197</v>
      </c>
      <c r="L66" s="5">
        <f t="shared" si="20"/>
        <v>2.6095948765181731E-2</v>
      </c>
      <c r="M66" s="5">
        <f>+IF(F66=0,"",'Ark1'!AC504)</f>
        <v>-32.973714083400694</v>
      </c>
      <c r="N66" s="50">
        <f>+IF(F66=0,"",'Ark1'!W504)</f>
        <v>85.096501175940048</v>
      </c>
      <c r="O66" s="50">
        <f t="shared" si="21"/>
        <v>0.52437019115234307</v>
      </c>
      <c r="P66" s="5">
        <f>+IF(F66=0,"",'Ark1'!AB504)</f>
        <v>2.4863358885947631</v>
      </c>
      <c r="Q66" s="34"/>
      <c r="R66" s="50">
        <f>+IF(F66=0,"",'Ark1'!X504)</f>
        <v>1.4794326697327371</v>
      </c>
      <c r="S66" s="50">
        <f>+IF(F66=0,"",'Ark1'!Y504)</f>
        <v>2.9588653394654743</v>
      </c>
      <c r="T66" s="98"/>
      <c r="U66" s="18">
        <f>+IF(H66=0,"",'Ark1'!Z504)</f>
        <v>60.721062618595823</v>
      </c>
      <c r="V66" s="34"/>
      <c r="W66" s="228">
        <f>+IF(F66=0,"",'Ark1'!AD504)</f>
        <v>2.1128863540927214</v>
      </c>
      <c r="X66" s="228"/>
      <c r="Y66" s="18">
        <f t="shared" si="22"/>
        <v>66.438034188034194</v>
      </c>
      <c r="Z66" s="318">
        <f t="shared" si="23"/>
        <v>2645.905511063504</v>
      </c>
      <c r="AA66" s="5">
        <f>+IF(F66=0,"",'Ark1'!T504)</f>
        <v>16.112919306596339</v>
      </c>
      <c r="AB66" s="50">
        <f>+IF(F66=0,"",'Ark1'!V504)</f>
        <v>92.255278605390558</v>
      </c>
      <c r="AC66" s="28"/>
      <c r="AD66"/>
      <c r="AE66"/>
      <c r="AF66"/>
      <c r="AG66"/>
      <c r="AH66"/>
      <c r="AI66"/>
      <c r="AJ66"/>
    </row>
    <row r="67" spans="1:55" s="2" customFormat="1">
      <c r="A67" s="28"/>
      <c r="B67" s="2">
        <f>+'Ark1'!C505</f>
        <v>2022</v>
      </c>
      <c r="C67" s="2">
        <f>+'Ark1'!E505</f>
        <v>4</v>
      </c>
      <c r="D67" s="2">
        <f>+IF(F67=0,"",'Ark1'!Q505)</f>
        <v>447</v>
      </c>
      <c r="E67" s="18">
        <f t="shared" si="18"/>
        <v>-25</v>
      </c>
      <c r="F67" s="318">
        <f>+'Ark1'!R505</f>
        <v>28660</v>
      </c>
      <c r="G67" s="318">
        <f t="shared" si="19"/>
        <v>-1025</v>
      </c>
      <c r="H67" s="50">
        <f>+IF(F67=0,"",'Ark1'!AE505)</f>
        <v>1.942238686428662</v>
      </c>
      <c r="I67" s="50">
        <f>+IF(F67=0,"",'Ark1'!AF505)</f>
        <v>446</v>
      </c>
      <c r="J67" s="318">
        <f>+IF(F67=0,"",'Ark1'!S505)</f>
        <v>28625</v>
      </c>
      <c r="K67" s="5">
        <f>+IF(F67=0,"",'Ark1'!U505)</f>
        <v>60.696419213973776</v>
      </c>
      <c r="L67" s="5">
        <f t="shared" si="20"/>
        <v>-0.16273476462247061</v>
      </c>
      <c r="M67" s="5">
        <f>+IF(F67=0,"",'Ark1'!AC505)</f>
        <v>-34.586686733084008</v>
      </c>
      <c r="N67" s="50">
        <f>+IF(F67=0,"",'Ark1'!W505)</f>
        <v>84.751332751091581</v>
      </c>
      <c r="O67" s="50">
        <f t="shared" si="21"/>
        <v>0.40588999088797095</v>
      </c>
      <c r="P67" s="5">
        <f>+IF(F67=0,"",'Ark1'!AB505)</f>
        <v>2.4213308475233566</v>
      </c>
      <c r="Q67" s="34"/>
      <c r="R67" s="50">
        <f>+IF(F67=0,"",'Ark1'!X505)</f>
        <v>2.7843684577808783</v>
      </c>
      <c r="S67" s="50">
        <f>+IF(F67=0,"",'Ark1'!Y505)</f>
        <v>5.5687369155617565</v>
      </c>
      <c r="T67" s="98"/>
      <c r="U67" s="18">
        <f>+IF(H67=0,"",'Ark1'!Z505)</f>
        <v>63.911374738311245</v>
      </c>
      <c r="V67" s="34"/>
      <c r="W67" s="228">
        <f>+IF(F67=0,"",'Ark1'!AD505)</f>
        <v>1.9475548486250076</v>
      </c>
      <c r="X67" s="228"/>
      <c r="Y67" s="18">
        <f t="shared" si="22"/>
        <v>64.116331096196873</v>
      </c>
      <c r="Z67" s="318">
        <f t="shared" si="23"/>
        <v>2428.9731966462846</v>
      </c>
      <c r="AA67" s="5">
        <f>+IF(F67=0,"",'Ark1'!T505)</f>
        <v>16.082274947662246</v>
      </c>
      <c r="AB67" s="50">
        <f>+IF(F67=0,"",'Ark1'!V505)</f>
        <v>91.863002266200795</v>
      </c>
      <c r="AC67" s="28"/>
      <c r="AD67"/>
      <c r="AE67"/>
      <c r="AF67"/>
      <c r="AG67"/>
      <c r="AH67"/>
      <c r="AI67"/>
      <c r="AJ67"/>
    </row>
    <row r="68" spans="1:55" s="3" customFormat="1">
      <c r="A68" s="28"/>
      <c r="B68" s="2">
        <f>+'Ark1'!C506</f>
        <v>2022</v>
      </c>
      <c r="C68" s="2">
        <f>+'Ark1'!E506</f>
        <v>5</v>
      </c>
      <c r="D68" s="2">
        <f>+IF(F68=0,"",'Ark1'!Q506)</f>
        <v>443</v>
      </c>
      <c r="E68" s="18">
        <f t="shared" si="18"/>
        <v>-11</v>
      </c>
      <c r="F68" s="318">
        <f>+'Ark1'!R506</f>
        <v>28270</v>
      </c>
      <c r="G68" s="318">
        <f t="shared" si="19"/>
        <v>1058</v>
      </c>
      <c r="H68" s="50">
        <f>+IF(F68=0,"",'Ark1'!AE506)</f>
        <v>1.9177629459246344</v>
      </c>
      <c r="I68" s="50">
        <f>+IF(F68=0,"",'Ark1'!AF506)</f>
        <v>534</v>
      </c>
      <c r="J68" s="318">
        <f>+IF(F68=0,"",'Ark1'!S506)</f>
        <v>28233</v>
      </c>
      <c r="K68" s="5">
        <f>+IF(F68=0,"",'Ark1'!U506)</f>
        <v>60.789749583820353</v>
      </c>
      <c r="L68" s="5">
        <f t="shared" si="20"/>
        <v>-0.15694606194698935</v>
      </c>
      <c r="M68" s="5">
        <f>+IF(F68=0,"",'Ark1'!AC506)</f>
        <v>-34.030650017659099</v>
      </c>
      <c r="N68" s="50">
        <f>+IF(F68=0,"",'Ark1'!W506)</f>
        <v>84.845209506605386</v>
      </c>
      <c r="O68" s="50">
        <f t="shared" si="21"/>
        <v>0.23741498807606831</v>
      </c>
      <c r="P68" s="5">
        <f>+IF(F68=0,"",'Ark1'!AB506)</f>
        <v>2.4560598810975938</v>
      </c>
      <c r="Q68" s="34"/>
      <c r="R68" s="50">
        <f>+IF(F68=0,"",'Ark1'!X506)</f>
        <v>1.4821365405022997</v>
      </c>
      <c r="S68" s="50">
        <f>+IF(F68=0,"",'Ark1'!Y506)</f>
        <v>2.9642730810045994</v>
      </c>
      <c r="T68" s="98"/>
      <c r="U68" s="18">
        <f>+IF(H68=0,"",'Ark1'!Z506)</f>
        <v>68.040325433321513</v>
      </c>
      <c r="V68" s="34"/>
      <c r="W68" s="228">
        <f>+IF(F68=0,"",'Ark1'!AD506)</f>
        <v>1.9210528810407876</v>
      </c>
      <c r="X68" s="228"/>
      <c r="Y68" s="18">
        <f t="shared" si="22"/>
        <v>63.814898419864562</v>
      </c>
      <c r="Z68" s="318">
        <f t="shared" si="23"/>
        <v>2398.5740727517345</v>
      </c>
      <c r="AA68" s="5">
        <f>+IF(F68=0,"",'Ark1'!T506)</f>
        <v>16.108312698974181</v>
      </c>
      <c r="AB68" s="50">
        <f>+IF(F68=0,"",'Ark1'!V506)</f>
        <v>91.966659271925366</v>
      </c>
      <c r="AC68" s="28"/>
      <c r="AD68"/>
      <c r="AE68"/>
      <c r="AF68"/>
      <c r="AG68"/>
      <c r="AH68"/>
      <c r="AI68"/>
      <c r="AJ68"/>
    </row>
    <row r="69" spans="1:55">
      <c r="A69" s="28"/>
      <c r="B69" s="2">
        <f>+'Ark1'!C507</f>
        <v>2022</v>
      </c>
      <c r="C69" s="2">
        <f>+'Ark1'!E507</f>
        <v>6</v>
      </c>
      <c r="D69" s="2">
        <f>+IF(F69=0,"",'Ark1'!Q507)</f>
        <v>434</v>
      </c>
      <c r="E69" s="18">
        <f t="shared" si="18"/>
        <v>-4</v>
      </c>
      <c r="F69" s="318">
        <f>+'Ark1'!R507</f>
        <v>26598.97</v>
      </c>
      <c r="G69" s="318">
        <f t="shared" si="19"/>
        <v>239.97000000000116</v>
      </c>
      <c r="H69" s="50">
        <f>+IF(F69=0,"",'Ark1'!AE507)</f>
        <v>1.7962091721145388</v>
      </c>
      <c r="I69" s="50">
        <f>+IF(F69=0,"",'Ark1'!AF507)</f>
        <v>417.97000000000008</v>
      </c>
      <c r="J69" s="318">
        <f>+IF(F69=0,"",'Ark1'!S507)</f>
        <v>26507.97</v>
      </c>
      <c r="K69" s="5">
        <f>+IF(F69=0,"",'Ark1'!U507)</f>
        <v>60.824690838264857</v>
      </c>
      <c r="L69" s="5">
        <f t="shared" si="20"/>
        <v>5.2239842975410511E-2</v>
      </c>
      <c r="M69" s="5">
        <f>+IF(F69=0,"",'Ark1'!AC507)</f>
        <v>-34.871858513700595</v>
      </c>
      <c r="N69" s="50">
        <f>+IF(F69=0,"",'Ark1'!W507)</f>
        <v>84.638872761663421</v>
      </c>
      <c r="O69" s="50">
        <f t="shared" si="21"/>
        <v>-0.37581269647388638</v>
      </c>
      <c r="P69" s="5">
        <f>+IF(F69=0,"",'Ark1'!AB507)</f>
        <v>2.4094607766191518</v>
      </c>
      <c r="Q69" s="34"/>
      <c r="R69" s="50">
        <f>+IF(F69=0,"",'Ark1'!X507)</f>
        <v>2.7783030696301392</v>
      </c>
      <c r="S69" s="50">
        <f>+IF(F69=0,"",'Ark1'!Y507)</f>
        <v>5.5566061392602784</v>
      </c>
      <c r="T69" s="98"/>
      <c r="U69" s="18">
        <f>+IF(H69=0,"",'Ark1'!Z507)</f>
        <v>60.291808291824815</v>
      </c>
      <c r="V69" s="34"/>
      <c r="W69" s="228">
        <f>+IF(F69=0,"",'Ark1'!AD507)</f>
        <v>1.8075001043939685</v>
      </c>
      <c r="X69" s="228"/>
      <c r="Y69" s="18">
        <f t="shared" si="22"/>
        <v>61.287949308755763</v>
      </c>
      <c r="Z69" s="318">
        <f t="shared" si="23"/>
        <v>2251.3068374213026</v>
      </c>
      <c r="AA69" s="5">
        <f>+IF(F69=0,"",'Ark1'!T507)</f>
        <v>16.115454470605439</v>
      </c>
      <c r="AB69" s="50">
        <f>+IF(F69=0,"",'Ark1'!V507)</f>
        <v>91.807143980402174</v>
      </c>
      <c r="AC69" s="28"/>
      <c r="AN69"/>
      <c r="AO69"/>
      <c r="AP69"/>
      <c r="AY69"/>
      <c r="BB69"/>
      <c r="BC69"/>
    </row>
    <row r="70" spans="1:55">
      <c r="A70" s="28"/>
      <c r="B70" s="2">
        <f>+'Ark1'!C508</f>
        <v>2022</v>
      </c>
      <c r="C70" s="2">
        <f>+'Ark1'!E508</f>
        <v>7</v>
      </c>
      <c r="D70" s="2">
        <f>+IF(F70=0,"",'Ark1'!Q508)</f>
        <v>435</v>
      </c>
      <c r="E70" s="18">
        <f t="shared" si="18"/>
        <v>-33</v>
      </c>
      <c r="F70" s="318">
        <f>+'Ark1'!R508</f>
        <v>27918</v>
      </c>
      <c r="G70" s="318">
        <f t="shared" si="19"/>
        <v>360</v>
      </c>
      <c r="H70" s="50">
        <f>+IF(F70=0,"",'Ark1'!AE508)</f>
        <v>1.8948563632929136</v>
      </c>
      <c r="I70" s="50">
        <f>+IF(F70=0,"",'Ark1'!AF508)</f>
        <v>430</v>
      </c>
      <c r="J70" s="318">
        <f>+IF(F70=0,"",'Ark1'!S508)</f>
        <v>27883</v>
      </c>
      <c r="K70" s="5">
        <f>+IF(F70=0,"",'Ark1'!U508)</f>
        <v>60.691675931571218</v>
      </c>
      <c r="L70" s="5">
        <f t="shared" si="20"/>
        <v>-0.15613118167337348</v>
      </c>
      <c r="M70" s="5">
        <f>+IF(F70=0,"",'Ark1'!AC508)</f>
        <v>-34.129466946887028</v>
      </c>
      <c r="N70" s="50">
        <f>+IF(F70=0,"",'Ark1'!W508)</f>
        <v>84.884076318903482</v>
      </c>
      <c r="O70" s="50">
        <f t="shared" si="21"/>
        <v>0.76109682948610669</v>
      </c>
      <c r="P70" s="5">
        <f>+IF(F70=0,"",'Ark1'!AB508)</f>
        <v>2.4759818026135898</v>
      </c>
      <c r="Q70" s="34"/>
      <c r="R70" s="50">
        <f>+IF(F70=0,"",'Ark1'!X508)</f>
        <v>1.5258972705781222</v>
      </c>
      <c r="S70" s="50">
        <f>+IF(F70=0,"",'Ark1'!Y508)</f>
        <v>3.0517945411562444</v>
      </c>
      <c r="T70" s="98"/>
      <c r="U70" s="18">
        <f>+IF(H70=0,"",'Ark1'!Z508)</f>
        <v>61.50512214342001</v>
      </c>
      <c r="V70" s="34"/>
      <c r="W70" s="228">
        <f>+IF(F70=0,"",'Ark1'!AD508)</f>
        <v>1.8971331564519529</v>
      </c>
      <c r="X70" s="228"/>
      <c r="Y70" s="18">
        <f t="shared" si="22"/>
        <v>64.179310344827584</v>
      </c>
      <c r="Z70" s="318">
        <f t="shared" si="23"/>
        <v>2369.7936426711472</v>
      </c>
      <c r="AA70" s="5">
        <f>+IF(F70=0,"",'Ark1'!T508)</f>
        <v>16.075184468801488</v>
      </c>
      <c r="AB70" s="50">
        <f>+IF(F70=0,"",'Ark1'!V508)</f>
        <v>92.0049569457329</v>
      </c>
      <c r="AC70" s="28"/>
      <c r="AN70"/>
      <c r="AO70"/>
      <c r="AP70"/>
      <c r="AY70"/>
      <c r="BB70"/>
      <c r="BC70"/>
    </row>
    <row r="71" spans="1:55">
      <c r="A71" s="28"/>
      <c r="B71" s="2">
        <f>+'Ark1'!C509</f>
        <v>2022</v>
      </c>
      <c r="C71" s="2">
        <f>+'Ark1'!E509</f>
        <v>8</v>
      </c>
      <c r="D71" s="2">
        <f>+IF(F71=0,"",'Ark1'!Q509)</f>
        <v>420</v>
      </c>
      <c r="E71" s="18">
        <f t="shared" si="18"/>
        <v>-38</v>
      </c>
      <c r="F71" s="318">
        <f>+'Ark1'!R509</f>
        <v>27233</v>
      </c>
      <c r="G71" s="318">
        <f t="shared" si="19"/>
        <v>-124</v>
      </c>
      <c r="H71" s="50">
        <f>+IF(F71=0,"",'Ark1'!AE509)</f>
        <v>1.8692678817038515</v>
      </c>
      <c r="I71" s="50">
        <f>+IF(F71=0,"",'Ark1'!AF509)</f>
        <v>500</v>
      </c>
      <c r="J71" s="318">
        <f>+IF(F71=0,"",'Ark1'!S509)</f>
        <v>27200</v>
      </c>
      <c r="K71" s="5">
        <f>+IF(F71=0,"",'Ark1'!U509)</f>
        <v>60.838970588235291</v>
      </c>
      <c r="L71" s="5">
        <f t="shared" si="20"/>
        <v>0.14933561587780275</v>
      </c>
      <c r="M71" s="5">
        <f>+IF(F71=0,"",'Ark1'!AC509)</f>
        <v>-32.53218146571205</v>
      </c>
      <c r="N71" s="50">
        <f>+IF(F71=0,"",'Ark1'!W509)</f>
        <v>85.84046691176502</v>
      </c>
      <c r="O71" s="50">
        <f t="shared" si="21"/>
        <v>0.66823940105581414</v>
      </c>
      <c r="P71" s="5">
        <f>+IF(F71=0,"",'Ark1'!AB509)</f>
        <v>2.410628206936162</v>
      </c>
      <c r="Q71" s="34"/>
      <c r="R71" s="50">
        <f>+IF(F71=0,"",'Ark1'!X509)</f>
        <v>2.7870598171336249</v>
      </c>
      <c r="S71" s="50">
        <f>+IF(F71=0,"",'Ark1'!Y509)</f>
        <v>5.5741196342672499</v>
      </c>
      <c r="T71" s="98"/>
      <c r="U71" s="18">
        <f>+IF(H71=0,"",'Ark1'!Z509)</f>
        <v>62.203943744721485</v>
      </c>
      <c r="V71" s="34"/>
      <c r="W71" s="228">
        <f>+IF(F71=0,"",'Ark1'!AD509)</f>
        <v>1.8505848287719768</v>
      </c>
      <c r="X71" s="228"/>
      <c r="Y71" s="18">
        <f t="shared" si="22"/>
        <v>64.840476190476195</v>
      </c>
      <c r="Z71" s="318">
        <f t="shared" si="23"/>
        <v>2337.6934354080968</v>
      </c>
      <c r="AA71" s="5">
        <f>+IF(F71=0,"",'Ark1'!T509)</f>
        <v>16.159952998200708</v>
      </c>
      <c r="AB71" s="50">
        <f>+IF(F71=0,"",'Ark1'!V509)</f>
        <v>93.039879548785478</v>
      </c>
      <c r="AC71" s="28"/>
      <c r="AN71"/>
      <c r="AO71"/>
      <c r="AP71"/>
      <c r="AY71"/>
      <c r="BB71"/>
      <c r="BC71"/>
    </row>
    <row r="72" spans="1:55">
      <c r="A72" s="28"/>
      <c r="B72" s="2">
        <f>+'Ark1'!C510</f>
        <v>2022</v>
      </c>
      <c r="C72" s="2">
        <f>+'Ark1'!E510</f>
        <v>9</v>
      </c>
      <c r="D72" s="2">
        <f>+IF(F72=0,"",'Ark1'!Q510)</f>
        <v>458</v>
      </c>
      <c r="E72" s="18">
        <f t="shared" si="18"/>
        <v>-29</v>
      </c>
      <c r="F72" s="318">
        <f>+'Ark1'!R510</f>
        <v>29968</v>
      </c>
      <c r="G72" s="318">
        <f t="shared" si="19"/>
        <v>616</v>
      </c>
      <c r="H72" s="50">
        <f>+IF(F72=0,"",'Ark1'!AE510)</f>
        <v>2.0233416518267027</v>
      </c>
      <c r="I72" s="50">
        <f>+IF(F72=0,"",'Ark1'!AF510)</f>
        <v>521</v>
      </c>
      <c r="J72" s="318">
        <f>+IF(F72=0,"",'Ark1'!S510)</f>
        <v>29738</v>
      </c>
      <c r="K72" s="5">
        <f>+IF(F72=0,"",'Ark1'!U510)</f>
        <v>60.710706839733682</v>
      </c>
      <c r="L72" s="5">
        <f t="shared" si="20"/>
        <v>-0.16068226704982891</v>
      </c>
      <c r="M72" s="5">
        <f>+IF(F72=0,"",'Ark1'!AC510)</f>
        <v>-33.787371209876618</v>
      </c>
      <c r="N72" s="50">
        <f>+IF(F72=0,"",'Ark1'!W510)</f>
        <v>84.985903557737615</v>
      </c>
      <c r="O72" s="50">
        <f t="shared" si="21"/>
        <v>-0.3837035497961665</v>
      </c>
      <c r="P72" s="5">
        <f>+IF(F72=0,"",'Ark1'!AB510)</f>
        <v>2.529788970034494</v>
      </c>
      <c r="Q72" s="34"/>
      <c r="R72" s="50">
        <f>+IF(F72=0,"",'Ark1'!X510)</f>
        <v>1.7718900160170843</v>
      </c>
      <c r="S72" s="50">
        <f>+IF(F72=0,"",'Ark1'!Y510)</f>
        <v>3.5437800320341686</v>
      </c>
      <c r="T72" s="98"/>
      <c r="U72" s="18">
        <f>+IF(H72=0,"",'Ark1'!Z510)</f>
        <v>56.143219434062999</v>
      </c>
      <c r="V72" s="34"/>
      <c r="W72" s="228">
        <f>+IF(F72=0,"",'Ark1'!AD510)</f>
        <v>2.0364383706767013</v>
      </c>
      <c r="X72" s="228"/>
      <c r="Y72" s="18">
        <f t="shared" si="22"/>
        <v>65.432314410480345</v>
      </c>
      <c r="Z72" s="318">
        <f t="shared" si="23"/>
        <v>2546.8575578182808</v>
      </c>
      <c r="AA72" s="5">
        <f>+IF(F72=0,"",'Ark1'!T510)</f>
        <v>15.964361986118528</v>
      </c>
      <c r="AB72" s="50">
        <f>+IF(F72=0,"",'Ark1'!V510)</f>
        <v>92.35259511252022</v>
      </c>
      <c r="AC72" s="28"/>
      <c r="AN72"/>
      <c r="AO72"/>
      <c r="AP72"/>
      <c r="AY72"/>
      <c r="BB72"/>
      <c r="BC72"/>
    </row>
    <row r="73" spans="1:55">
      <c r="A73" s="28"/>
      <c r="B73" s="2">
        <f>+'Ark1'!C511</f>
        <v>2022</v>
      </c>
      <c r="C73" s="2">
        <f>+'Ark1'!E511</f>
        <v>10</v>
      </c>
      <c r="D73" s="2">
        <f>+IF(F73=0,"",'Ark1'!Q511)</f>
        <v>469</v>
      </c>
      <c r="E73" s="18">
        <f t="shared" si="18"/>
        <v>-32</v>
      </c>
      <c r="F73" s="318">
        <f>+'Ark1'!R511</f>
        <v>32190</v>
      </c>
      <c r="G73" s="318">
        <f t="shared" si="19"/>
        <v>1476</v>
      </c>
      <c r="H73" s="50">
        <f>+IF(F73=0,"",'Ark1'!AE511)</f>
        <v>2.1898129940446096</v>
      </c>
      <c r="I73" s="50">
        <f>+IF(F73=0,"",'Ark1'!AF511)</f>
        <v>525</v>
      </c>
      <c r="J73" s="318">
        <f>+IF(F73=0,"",'Ark1'!S511)</f>
        <v>32172</v>
      </c>
      <c r="K73" s="5">
        <f>+IF(F73=0,"",'Ark1'!U511)</f>
        <v>60.599465373616795</v>
      </c>
      <c r="L73" s="5">
        <f t="shared" si="20"/>
        <v>-0.20798358600750788</v>
      </c>
      <c r="M73" s="5">
        <f>+IF(F73=0,"",'Ark1'!AC511)</f>
        <v>-33.904670615917894</v>
      </c>
      <c r="N73" s="50">
        <f>+IF(F73=0,"",'Ark1'!W511)</f>
        <v>85.019471279373249</v>
      </c>
      <c r="O73" s="50">
        <f t="shared" si="21"/>
        <v>3.6107832761899772E-2</v>
      </c>
      <c r="P73" s="5">
        <f>+IF(F73=0,"",'Ark1'!AB511)</f>
        <v>2.5077692952865003</v>
      </c>
      <c r="Q73" s="34"/>
      <c r="R73" s="50">
        <f>+IF(F73=0,"",'Ark1'!X511)</f>
        <v>1.3668841255048156</v>
      </c>
      <c r="S73" s="50">
        <f>+IF(F73=0,"",'Ark1'!Y511)</f>
        <v>2.7337682510096313</v>
      </c>
      <c r="T73" s="98"/>
      <c r="U73" s="18">
        <f>+IF(H73=0,"",'Ark1'!Z511)</f>
        <v>60.500155327741517</v>
      </c>
      <c r="V73" s="34"/>
      <c r="W73" s="228">
        <f>+IF(F73=0,"",'Ark1'!AD511)</f>
        <v>2.1874316321437206</v>
      </c>
      <c r="X73" s="228"/>
      <c r="Y73" s="18">
        <f t="shared" si="22"/>
        <v>68.635394456289973</v>
      </c>
      <c r="Z73" s="318">
        <f t="shared" si="23"/>
        <v>2736.7767804830246</v>
      </c>
      <c r="AA73" s="5">
        <f>+IF(F73=0,"",'Ark1'!T511)</f>
        <v>16.037931034482764</v>
      </c>
      <c r="AB73" s="50">
        <f>+IF(F73=0,"",'Ark1'!V511)</f>
        <v>92.132733133082397</v>
      </c>
      <c r="AC73" s="28"/>
      <c r="AN73"/>
      <c r="AO73"/>
      <c r="AP73"/>
      <c r="AY73"/>
      <c r="BB73"/>
      <c r="BC73"/>
    </row>
    <row r="74" spans="1:55">
      <c r="A74" s="28"/>
      <c r="B74" s="2">
        <f>+'Ark1'!C512</f>
        <v>2022</v>
      </c>
      <c r="C74" s="2">
        <f>+'Ark1'!E512</f>
        <v>11</v>
      </c>
      <c r="D74" s="2">
        <f>+IF(F74=0,"",'Ark1'!Q512)</f>
        <v>437</v>
      </c>
      <c r="E74" s="18">
        <f t="shared" si="18"/>
        <v>-61</v>
      </c>
      <c r="F74" s="318">
        <f>+'Ark1'!R512</f>
        <v>28964</v>
      </c>
      <c r="G74" s="318">
        <f t="shared" si="19"/>
        <v>-5425</v>
      </c>
      <c r="H74" s="50">
        <f>+IF(F74=0,"",'Ark1'!AE512)</f>
        <v>1.95529015703155</v>
      </c>
      <c r="I74" s="50">
        <f>+IF(F74=0,"",'Ark1'!AF512)</f>
        <v>427</v>
      </c>
      <c r="J74" s="318">
        <f>+IF(F74=0,"",'Ark1'!S512)</f>
        <v>28712</v>
      </c>
      <c r="K74" s="5">
        <f>+IF(F74=0,"",'Ark1'!U512)</f>
        <v>60.694517971579828</v>
      </c>
      <c r="L74" s="5">
        <f t="shared" si="20"/>
        <v>-0.16389787000432676</v>
      </c>
      <c r="M74" s="5">
        <f>+IF(F74=0,"",'Ark1'!AC512)</f>
        <v>-36.002296155054857</v>
      </c>
      <c r="N74" s="50">
        <f>+IF(F74=0,"",'Ark1'!W512)</f>
        <v>85.062315408191395</v>
      </c>
      <c r="O74" s="50">
        <f t="shared" si="21"/>
        <v>0.46179007330469801</v>
      </c>
      <c r="P74" s="5">
        <f>+IF(F74=0,"",'Ark1'!AB512)</f>
        <v>2.5797911569025191</v>
      </c>
      <c r="Q74" s="34"/>
      <c r="R74" s="50">
        <f>+IF(F74=0,"",'Ark1'!X512)</f>
        <v>1.8954564286700728</v>
      </c>
      <c r="S74" s="50">
        <f>+IF(F74=0,"",'Ark1'!Y512)</f>
        <v>3.7909128573401456</v>
      </c>
      <c r="T74" s="98"/>
      <c r="U74" s="18">
        <f>+IF(H74=0,"",'Ark1'!Z512)</f>
        <v>60.298991851954149</v>
      </c>
      <c r="V74" s="34"/>
      <c r="W74" s="228">
        <f>+IF(F74=0,"",'Ark1'!AD512)</f>
        <v>1.9682127925880928</v>
      </c>
      <c r="X74" s="228"/>
      <c r="Y74" s="18">
        <f t="shared" si="22"/>
        <v>66.279176201372991</v>
      </c>
      <c r="Z74" s="318">
        <f t="shared" si="23"/>
        <v>2463.744903482856</v>
      </c>
      <c r="AA74" s="5">
        <f>+IF(F74=0,"",'Ark1'!T512)</f>
        <v>15.935954978594118</v>
      </c>
      <c r="AB74" s="50">
        <f>+IF(F74=0,"",'Ark1'!V512)</f>
        <v>92.446422000291022</v>
      </c>
      <c r="AC74" s="28"/>
      <c r="AN74"/>
      <c r="AO74"/>
      <c r="AP74"/>
      <c r="AY74"/>
      <c r="BB74"/>
      <c r="BC74"/>
    </row>
    <row r="75" spans="1:55">
      <c r="A75" s="28"/>
      <c r="B75" s="2">
        <f>+'Ark1'!C513</f>
        <v>2022</v>
      </c>
      <c r="C75" s="2">
        <f>+'Ark1'!E513</f>
        <v>12</v>
      </c>
      <c r="D75" s="2">
        <f>+IF(F75=0,"",'Ark1'!Q513)</f>
        <v>458</v>
      </c>
      <c r="E75" s="18">
        <f t="shared" si="18"/>
        <v>-97</v>
      </c>
      <c r="F75" s="318">
        <f>+'Ark1'!R513</f>
        <v>29860</v>
      </c>
      <c r="G75" s="318">
        <f t="shared" si="19"/>
        <v>-4973</v>
      </c>
      <c r="H75" s="50">
        <f>+IF(F75=0,"",'Ark1'!AE513)</f>
        <v>2.0230733098187255</v>
      </c>
      <c r="I75" s="50">
        <f>+IF(F75=0,"",'Ark1'!AF513)</f>
        <v>542</v>
      </c>
      <c r="J75" s="318">
        <f>+IF(F75=0,"",'Ark1'!S513)</f>
        <v>29812</v>
      </c>
      <c r="K75" s="5">
        <f>+IF(F75=0,"",'Ark1'!U513)</f>
        <v>60.873708573728706</v>
      </c>
      <c r="L75" s="5">
        <f t="shared" si="20"/>
        <v>0.18460951088731292</v>
      </c>
      <c r="M75" s="5">
        <f>+IF(F75=0,"",'Ark1'!AC513)</f>
        <v>-37.865304051076571</v>
      </c>
      <c r="N75" s="50">
        <f>+IF(F75=0,"",'Ark1'!W513)</f>
        <v>84.76370656111645</v>
      </c>
      <c r="O75" s="50">
        <f t="shared" si="21"/>
        <v>1.277661600500096</v>
      </c>
      <c r="P75" s="5">
        <f>+IF(F75=0,"",'Ark1'!AB513)</f>
        <v>2.4851194923089595</v>
      </c>
      <c r="Q75" s="34"/>
      <c r="R75" s="50">
        <f>+IF(F75=0,"",'Ark1'!X513)</f>
        <v>1.6778298727394503</v>
      </c>
      <c r="S75" s="50">
        <f>+IF(F75=0,"",'Ark1'!Y513)</f>
        <v>3.3556597454789006</v>
      </c>
      <c r="T75" s="98"/>
      <c r="U75" s="18">
        <f>+IF(H75=0,"",'Ark1'!Z513)</f>
        <v>63.858004018754194</v>
      </c>
      <c r="V75" s="34"/>
      <c r="W75" s="228">
        <f>+IF(F75=0,"",'Ark1'!AD513)</f>
        <v>2.0290993642687623</v>
      </c>
      <c r="X75" s="228"/>
      <c r="Y75" s="18">
        <f t="shared" si="22"/>
        <v>65.196506550218345</v>
      </c>
      <c r="Z75" s="318">
        <f t="shared" si="23"/>
        <v>2531.0442779149371</v>
      </c>
      <c r="AA75" s="5">
        <f>+IF(F75=0,"",'Ark1'!T513)</f>
        <v>16.138580040187541</v>
      </c>
      <c r="AB75" s="50">
        <f>+IF(F75=0,"",'Ark1'!V513)</f>
        <v>91.890001466757639</v>
      </c>
      <c r="AC75" s="28"/>
      <c r="AN75"/>
      <c r="AO75"/>
      <c r="AP75"/>
      <c r="AY75"/>
      <c r="BB75"/>
      <c r="BC75"/>
    </row>
    <row r="76" spans="1:55">
      <c r="A76" s="28"/>
      <c r="B76" s="2">
        <f>+'Ark1'!C514</f>
        <v>2022</v>
      </c>
      <c r="C76" s="2">
        <f>+'Ark1'!E514</f>
        <v>13</v>
      </c>
      <c r="D76" s="2">
        <f>+IF(F76=0,"",'Ark1'!Q514)</f>
        <v>455</v>
      </c>
      <c r="E76" s="18">
        <f t="shared" si="18"/>
        <v>198</v>
      </c>
      <c r="F76" s="318">
        <f>+'Ark1'!R514</f>
        <v>29121</v>
      </c>
      <c r="G76" s="318">
        <f t="shared" si="19"/>
        <v>15412</v>
      </c>
      <c r="H76" s="50">
        <f>+IF(F76=0,"",'Ark1'!AE514)</f>
        <v>1.9741138469208901</v>
      </c>
      <c r="I76" s="50">
        <f>+IF(F76=0,"",'Ark1'!AF514)</f>
        <v>519</v>
      </c>
      <c r="J76" s="318">
        <f>+IF(F76=0,"",'Ark1'!S514)</f>
        <v>29079</v>
      </c>
      <c r="K76" s="5">
        <f>+IF(F76=0,"",'Ark1'!U514)</f>
        <v>60.88448708690121</v>
      </c>
      <c r="L76" s="5">
        <f t="shared" si="20"/>
        <v>8.5392989881931669E-2</v>
      </c>
      <c r="M76" s="5">
        <f>+IF(F76=0,"",'Ark1'!AC514)</f>
        <v>-37.366645378022874</v>
      </c>
      <c r="N76" s="50">
        <f>+IF(F76=0,"",'Ark1'!W514)</f>
        <v>84.797326249183214</v>
      </c>
      <c r="O76" s="50">
        <f t="shared" si="21"/>
        <v>0.96722762264916184</v>
      </c>
      <c r="P76" s="5">
        <f>+IF(F76=0,"",'Ark1'!AB514)</f>
        <v>2.521935079136234</v>
      </c>
      <c r="Q76" s="34"/>
      <c r="R76" s="50">
        <f>+IF(F76=0,"",'Ark1'!X514)</f>
        <v>0.9615054428075962</v>
      </c>
      <c r="S76" s="50">
        <f>+IF(F76=0,"",'Ark1'!Y514)</f>
        <v>1.9230108856151924</v>
      </c>
      <c r="T76" s="98"/>
      <c r="U76" s="18"/>
      <c r="V76" s="34"/>
      <c r="W76" s="228">
        <f>+IF(F76=0,"",'Ark1'!AD514)</f>
        <v>1.978881533384818</v>
      </c>
      <c r="X76" s="228"/>
      <c r="Y76" s="18">
        <f t="shared" si="22"/>
        <v>64.002197802197799</v>
      </c>
      <c r="Z76" s="318">
        <f t="shared" si="23"/>
        <v>2469.3829377024645</v>
      </c>
      <c r="AA76" s="5">
        <f>+IF(F76=0,"",'Ark1'!T514)</f>
        <v>16.13186360358505</v>
      </c>
      <c r="AB76" s="50">
        <f>+IF(F76=0,"",'Ark1'!V514)</f>
        <v>91.921068533854751</v>
      </c>
      <c r="AC76" s="28"/>
      <c r="AN76"/>
      <c r="AO76"/>
      <c r="AP76"/>
      <c r="AY76"/>
      <c r="BB76"/>
      <c r="BC76"/>
    </row>
    <row r="77" spans="1:55">
      <c r="A77" s="28"/>
      <c r="B77" s="2">
        <f>+'Ark1'!C515</f>
        <v>2022</v>
      </c>
      <c r="C77" s="2">
        <f>+'Ark1'!E515</f>
        <v>14</v>
      </c>
      <c r="D77" s="2">
        <f>+IF(F77=0,"",'Ark1'!Q515)</f>
        <v>484</v>
      </c>
      <c r="E77" s="18">
        <f t="shared" si="18"/>
        <v>9</v>
      </c>
      <c r="F77" s="318">
        <f>+'Ark1'!R515</f>
        <v>31303</v>
      </c>
      <c r="G77" s="318">
        <f t="shared" si="19"/>
        <v>1975.119999999999</v>
      </c>
      <c r="H77" s="50">
        <f>+IF(F77=0,"",'Ark1'!AE515)</f>
        <v>2.1045668674324456</v>
      </c>
      <c r="I77" s="50">
        <f>+IF(F77=0,"",'Ark1'!AF515)</f>
        <v>562</v>
      </c>
      <c r="J77" s="318">
        <f>+IF(F77=0,"",'Ark1'!S515)</f>
        <v>31242</v>
      </c>
      <c r="K77" s="5">
        <f>+IF(F77=0,"",'Ark1'!U515)</f>
        <v>60.793131041546637</v>
      </c>
      <c r="L77" s="5">
        <f t="shared" si="20"/>
        <v>0.33978719024912607</v>
      </c>
      <c r="M77" s="5">
        <f>+IF(F77=0,"",'Ark1'!AC515)</f>
        <v>-34.969127128088161</v>
      </c>
      <c r="N77" s="50">
        <f>+IF(F77=0,"",'Ark1'!W515)</f>
        <v>84.142097176877314</v>
      </c>
      <c r="O77" s="50">
        <f t="shared" si="21"/>
        <v>-1.7777333098163837</v>
      </c>
      <c r="P77" s="5">
        <f>+IF(F77=0,"",'Ark1'!AB515)</f>
        <v>2.5430548114813822</v>
      </c>
      <c r="Q77" s="34"/>
      <c r="R77" s="50">
        <f>+IF(F77=0,"",'Ark1'!X515)</f>
        <v>3.2968086125930425</v>
      </c>
      <c r="S77" s="50">
        <f>+IF(F77=0,"",'Ark1'!Y515)</f>
        <v>6.593617225186085</v>
      </c>
      <c r="T77" s="98"/>
      <c r="U77" s="18"/>
      <c r="V77" s="34"/>
      <c r="W77" s="228">
        <f>+IF(F77=0,"",'Ark1'!AD515)</f>
        <v>2.1271566443303782</v>
      </c>
      <c r="X77" s="228"/>
      <c r="Y77" s="18">
        <f t="shared" si="22"/>
        <v>64.675619834710744</v>
      </c>
      <c r="Z77" s="318">
        <f t="shared" si="23"/>
        <v>2633.9000679277901</v>
      </c>
      <c r="AA77" s="5">
        <f>+IF(F77=0,"",'Ark1'!T515)</f>
        <v>16.089384404050723</v>
      </c>
      <c r="AB77" s="50">
        <f>+IF(F77=0,"",'Ark1'!V515)</f>
        <v>91.227029092362159</v>
      </c>
      <c r="AC77" s="28"/>
      <c r="AN77"/>
      <c r="AO77"/>
      <c r="AP77"/>
      <c r="AY77"/>
      <c r="BB77"/>
      <c r="BC77"/>
    </row>
    <row r="78" spans="1:55">
      <c r="A78" s="28"/>
      <c r="B78" s="2">
        <f>+'Ark1'!C516</f>
        <v>2022</v>
      </c>
      <c r="C78" s="2">
        <f>+'Ark1'!E516</f>
        <v>15</v>
      </c>
      <c r="D78" s="2">
        <f>+IF(F78=0,"",'Ark1'!Q516)</f>
        <v>188</v>
      </c>
      <c r="E78" s="18">
        <f t="shared" si="18"/>
        <v>-282</v>
      </c>
      <c r="F78" s="318">
        <f>+'Ark1'!R516</f>
        <v>11824</v>
      </c>
      <c r="G78" s="318">
        <f t="shared" si="19"/>
        <v>-17968</v>
      </c>
      <c r="H78" s="50">
        <f>+IF(F78=0,"",'Ark1'!AE516)</f>
        <v>0.79279820109922416</v>
      </c>
      <c r="I78" s="50">
        <f>+IF(F78=0,"",'Ark1'!AF516)</f>
        <v>193</v>
      </c>
      <c r="J78" s="318">
        <f>+IF(F78=0,"",'Ark1'!S516)</f>
        <v>11819</v>
      </c>
      <c r="K78" s="5">
        <f>+IF(F78=0,"",'Ark1'!U516)</f>
        <v>60.90100685337169</v>
      </c>
      <c r="L78" s="5">
        <f t="shared" si="20"/>
        <v>0.45140669209219908</v>
      </c>
      <c r="M78" s="5">
        <f>+IF(F78=0,"",'Ark1'!AC516)</f>
        <v>-26.591352693853874</v>
      </c>
      <c r="N78" s="50">
        <f>+IF(F78=0,"",'Ark1'!W516)</f>
        <v>83.785980201370492</v>
      </c>
      <c r="O78" s="50">
        <f t="shared" si="21"/>
        <v>-1.3401191871110285</v>
      </c>
      <c r="P78" s="5">
        <f>+IF(F78=0,"",'Ark1'!AB516)</f>
        <v>2.4629272204313768</v>
      </c>
      <c r="Q78" s="34"/>
      <c r="R78" s="50">
        <f>+IF(F78=0,"",'Ark1'!X516)</f>
        <v>2.976995940460081</v>
      </c>
      <c r="S78" s="50">
        <f>+IF(F78=0,"",'Ark1'!Y516)</f>
        <v>5.953991880920162</v>
      </c>
      <c r="T78" s="98"/>
      <c r="U78" s="18"/>
      <c r="V78" s="34"/>
      <c r="W78" s="228">
        <f>+IF(F78=0,"",'Ark1'!AD516)</f>
        <v>0.80348529414312975</v>
      </c>
      <c r="X78" s="228"/>
      <c r="Y78" s="18">
        <f t="shared" si="22"/>
        <v>62.893617021276597</v>
      </c>
      <c r="Z78" s="318">
        <f t="shared" si="23"/>
        <v>990.68542990100468</v>
      </c>
      <c r="AA78" s="5">
        <f>+IF(F78=0,"",'Ark1'!T516)</f>
        <v>16.191052097428965</v>
      </c>
      <c r="AB78" s="50">
        <f>+IF(F78=0,"",'Ark1'!V516)</f>
        <v>90.791366748198982</v>
      </c>
      <c r="AC78" s="28"/>
      <c r="AN78"/>
      <c r="AO78"/>
      <c r="AP78"/>
      <c r="AY78"/>
      <c r="BB78"/>
      <c r="BC78"/>
    </row>
    <row r="79" spans="1:55">
      <c r="A79" s="28"/>
      <c r="B79" s="2">
        <f>+'Ark1'!C517</f>
        <v>2022</v>
      </c>
      <c r="C79" s="2">
        <f>+'Ark1'!E517</f>
        <v>16</v>
      </c>
      <c r="D79" s="2">
        <f>+IF(F79=0,"",'Ark1'!Q517)</f>
        <v>443</v>
      </c>
      <c r="E79" s="18">
        <f t="shared" si="18"/>
        <v>-43</v>
      </c>
      <c r="F79" s="318">
        <f>+'Ark1'!R517</f>
        <v>32260</v>
      </c>
      <c r="G79" s="318">
        <f t="shared" si="19"/>
        <v>2668</v>
      </c>
      <c r="H79" s="50">
        <f>+IF(F79=0,"",'Ark1'!AE517)</f>
        <v>2.2224267235225277</v>
      </c>
      <c r="I79" s="50">
        <f>+IF(F79=0,"",'Ark1'!AF517)</f>
        <v>583</v>
      </c>
      <c r="J79" s="318">
        <f>+IF(F79=0,"",'Ark1'!S517)</f>
        <v>32099</v>
      </c>
      <c r="K79" s="5">
        <f>+IF(F79=0,"",'Ark1'!U517)</f>
        <v>60.695130689429583</v>
      </c>
      <c r="L79" s="5">
        <f t="shared" si="20"/>
        <v>8.6788913002685319E-2</v>
      </c>
      <c r="M79" s="5">
        <f>+IF(F79=0,"",'Ark1'!AC517)</f>
        <v>-35.997312675632301</v>
      </c>
      <c r="N79" s="50">
        <f>+IF(F79=0,"",'Ark1'!W517)</f>
        <v>86.481931212810522</v>
      </c>
      <c r="O79" s="50">
        <f t="shared" si="21"/>
        <v>1.8320507670153745</v>
      </c>
      <c r="P79" s="5">
        <f>+IF(F79=0,"",'Ark1'!AB517)</f>
        <v>2.5689322141419839</v>
      </c>
      <c r="Q79" s="34"/>
      <c r="R79" s="50">
        <f>+IF(F79=0,"",'Ark1'!X517)</f>
        <v>0.88034717916924987</v>
      </c>
      <c r="S79" s="50">
        <f>+IF(F79=0,"",'Ark1'!Y517)</f>
        <v>1.7606943583384997</v>
      </c>
      <c r="T79" s="98"/>
      <c r="U79" s="18"/>
      <c r="V79" s="34"/>
      <c r="W79" s="228">
        <f>+IF(F79=0,"",'Ark1'!AD517)</f>
        <v>2.1921883955562715</v>
      </c>
      <c r="X79" s="228"/>
      <c r="Y79" s="18">
        <f t="shared" si="22"/>
        <v>72.82167042889391</v>
      </c>
      <c r="Z79" s="318">
        <f t="shared" si="23"/>
        <v>2789.9071009252675</v>
      </c>
      <c r="AA79" s="5">
        <f>+IF(F79=0,"",'Ark1'!T517)</f>
        <v>15.983973961562304</v>
      </c>
      <c r="AB79" s="50">
        <f>+IF(F79=0,"",'Ark1'!V517)</f>
        <v>93.830524045378496</v>
      </c>
      <c r="AC79" s="28"/>
      <c r="AN79"/>
      <c r="AO79"/>
      <c r="AP79"/>
      <c r="AY79"/>
      <c r="BB79"/>
      <c r="BC79"/>
    </row>
    <row r="80" spans="1:55">
      <c r="A80" s="28"/>
      <c r="B80" s="2">
        <f>+'Ark1'!C518</f>
        <v>2022</v>
      </c>
      <c r="C80" s="2">
        <f>+'Ark1'!E518</f>
        <v>17</v>
      </c>
      <c r="D80" s="2">
        <f>+IF(F80=0,"",'Ark1'!Q518)</f>
        <v>497</v>
      </c>
      <c r="E80" s="18">
        <f t="shared" si="18"/>
        <v>34</v>
      </c>
      <c r="F80" s="318">
        <f>+'Ark1'!R518</f>
        <v>34863</v>
      </c>
      <c r="G80" s="318">
        <f t="shared" si="19"/>
        <v>5639</v>
      </c>
      <c r="H80" s="50">
        <f>+IF(F80=0,"",'Ark1'!AE518)</f>
        <v>2.3956006355269963</v>
      </c>
      <c r="I80" s="50">
        <f>+IF(F80=0,"",'Ark1'!AF518)</f>
        <v>620</v>
      </c>
      <c r="J80" s="318">
        <f>+IF(F80=0,"",'Ark1'!S518)</f>
        <v>34792</v>
      </c>
      <c r="K80" s="5">
        <f>+IF(F80=0,"",'Ark1'!U518)</f>
        <v>60.645694412508611</v>
      </c>
      <c r="L80" s="5">
        <f t="shared" si="20"/>
        <v>-0.20887598707978583</v>
      </c>
      <c r="M80" s="5">
        <f>+IF(F80=0,"",'Ark1'!AC518)</f>
        <v>-35.841270257011594</v>
      </c>
      <c r="N80" s="50">
        <f>+IF(F80=0,"",'Ark1'!W518)</f>
        <v>86.005149747068145</v>
      </c>
      <c r="O80" s="50">
        <f t="shared" si="21"/>
        <v>2.0805597968023903</v>
      </c>
      <c r="P80" s="5">
        <f>+IF(F80=0,"",'Ark1'!AB518)</f>
        <v>2.6199411447928127</v>
      </c>
      <c r="Q80" s="34"/>
      <c r="R80" s="50">
        <f>+IF(F80=0,"",'Ark1'!X518)</f>
        <v>1.6521813957490747</v>
      </c>
      <c r="S80" s="50">
        <f>+IF(F80=0,"",'Ark1'!Y518)</f>
        <v>3.3043627914981495</v>
      </c>
      <c r="T80" s="98"/>
      <c r="U80" s="18"/>
      <c r="V80" s="34"/>
      <c r="W80" s="228">
        <f>+IF(F80=0,"",'Ark1'!AD518)</f>
        <v>2.3690720407401842</v>
      </c>
      <c r="X80" s="228"/>
      <c r="Y80" s="18">
        <f t="shared" si="22"/>
        <v>70.146881287726359</v>
      </c>
      <c r="Z80" s="318">
        <f t="shared" si="23"/>
        <v>2998.3975356320366</v>
      </c>
      <c r="AA80" s="5">
        <f>+IF(F80=0,"",'Ark1'!T518)</f>
        <v>16.003327309755328</v>
      </c>
      <c r="AB80" s="50">
        <f>+IF(F80=0,"",'Ark1'!V518)</f>
        <v>93.249627191665525</v>
      </c>
      <c r="AC80" s="28"/>
      <c r="AN80"/>
      <c r="AO80"/>
      <c r="AP80"/>
      <c r="AY80"/>
      <c r="BB80"/>
      <c r="BC80"/>
    </row>
    <row r="81" spans="1:55">
      <c r="A81" s="28"/>
      <c r="B81" s="2">
        <f>+'Ark1'!C519</f>
        <v>2022</v>
      </c>
      <c r="C81" s="2">
        <f>+'Ark1'!E519</f>
        <v>18</v>
      </c>
      <c r="D81" s="2">
        <f>+IF(F81=0,"",'Ark1'!Q519)</f>
        <v>457</v>
      </c>
      <c r="E81" s="18">
        <f t="shared" si="18"/>
        <v>-38</v>
      </c>
      <c r="F81" s="318">
        <f>+'Ark1'!R519</f>
        <v>28914</v>
      </c>
      <c r="G81" s="318">
        <f t="shared" si="19"/>
        <v>-4584</v>
      </c>
      <c r="H81" s="50">
        <f>+IF(F81=0,"",'Ark1'!AE519)</f>
        <v>1.9408136909329179</v>
      </c>
      <c r="I81" s="50">
        <f>+IF(F81=0,"",'Ark1'!AF519)</f>
        <v>468</v>
      </c>
      <c r="J81" s="318">
        <f>+IF(F81=0,"",'Ark1'!S519)</f>
        <v>28810</v>
      </c>
      <c r="K81" s="5">
        <f>+IF(F81=0,"",'Ark1'!U519)</f>
        <v>60.861679972231855</v>
      </c>
      <c r="L81" s="5">
        <f t="shared" si="20"/>
        <v>4.4047338701126648E-2</v>
      </c>
      <c r="M81" s="5">
        <f>+IF(F81=0,"",'Ark1'!AC519)</f>
        <v>-36.728499471667639</v>
      </c>
      <c r="N81" s="50">
        <f>+IF(F81=0,"",'Ark1'!W519)</f>
        <v>84.145330440818896</v>
      </c>
      <c r="O81" s="50">
        <f t="shared" si="21"/>
        <v>0.23056370835888629</v>
      </c>
      <c r="P81" s="5">
        <f>+IF(F81=0,"",'Ark1'!AB519)</f>
        <v>2.5726635078835054</v>
      </c>
      <c r="Q81" s="34"/>
      <c r="R81" s="50">
        <f>+IF(F81=0,"",'Ark1'!X519)</f>
        <v>1.1067303036591267</v>
      </c>
      <c r="S81" s="50">
        <f>+IF(F81=0,"",'Ark1'!Y519)</f>
        <v>2.2134606073182534</v>
      </c>
      <c r="T81" s="98"/>
      <c r="U81" s="18"/>
      <c r="V81" s="34"/>
      <c r="W81" s="228">
        <f>+IF(F81=0,"",'Ark1'!AD519)</f>
        <v>1.9648151044362696</v>
      </c>
      <c r="X81" s="228"/>
      <c r="Y81" s="18">
        <f t="shared" si="22"/>
        <v>63.269146608315097</v>
      </c>
      <c r="Z81" s="318">
        <f t="shared" si="23"/>
        <v>2432.9780843658377</v>
      </c>
      <c r="AA81" s="5">
        <f>+IF(F81=0,"",'Ark1'!T519)</f>
        <v>16.068548108182885</v>
      </c>
      <c r="AB81" s="50">
        <f>+IF(F81=0,"",'Ark1'!V519)</f>
        <v>91.284102178015871</v>
      </c>
      <c r="AC81" s="28"/>
      <c r="AN81"/>
      <c r="AO81"/>
      <c r="AP81"/>
      <c r="AY81"/>
      <c r="BB81"/>
      <c r="BC81"/>
    </row>
    <row r="82" spans="1:55">
      <c r="A82" s="28"/>
      <c r="B82" s="2">
        <f>+'Ark1'!C520</f>
        <v>2022</v>
      </c>
      <c r="C82" s="2">
        <f>+'Ark1'!E520</f>
        <v>19</v>
      </c>
      <c r="D82" s="2">
        <f>+IF(F82=0,"",'Ark1'!Q520)</f>
        <v>440</v>
      </c>
      <c r="E82" s="18">
        <f t="shared" si="18"/>
        <v>20</v>
      </c>
      <c r="F82" s="318">
        <f>+'Ark1'!R520</f>
        <v>28894</v>
      </c>
      <c r="G82" s="318">
        <f t="shared" si="19"/>
        <v>2620</v>
      </c>
      <c r="H82" s="50">
        <f>+IF(F82=0,"",'Ark1'!AE520)</f>
        <v>1.9598773819176392</v>
      </c>
      <c r="I82" s="50">
        <f>+IF(F82=0,"",'Ark1'!AF520)</f>
        <v>457</v>
      </c>
      <c r="J82" s="318">
        <f>+IF(F82=0,"",'Ark1'!S520)</f>
        <v>28831</v>
      </c>
      <c r="K82" s="5">
        <f>+IF(F82=0,"",'Ark1'!U520)</f>
        <v>60.723596129166509</v>
      </c>
      <c r="L82" s="5">
        <f t="shared" si="20"/>
        <v>-7.2070804502480712E-2</v>
      </c>
      <c r="M82" s="5">
        <f>+IF(F82=0,"",'Ark1'!AC520)</f>
        <v>-33.350115460185343</v>
      </c>
      <c r="N82" s="50">
        <f>+IF(F82=0,"",'Ark1'!W520)</f>
        <v>84.909958031285527</v>
      </c>
      <c r="O82" s="50">
        <f t="shared" si="21"/>
        <v>0.25526794470042091</v>
      </c>
      <c r="P82" s="5">
        <f>+IF(F82=0,"",'Ark1'!AB520)</f>
        <v>2.5361890268063161</v>
      </c>
      <c r="Q82" s="34"/>
      <c r="R82" s="50">
        <f>+IF(F82=0,"",'Ark1'!X520)</f>
        <v>1.8896656745345055</v>
      </c>
      <c r="S82" s="50">
        <f>+IF(F82=0,"",'Ark1'!Y520)</f>
        <v>3.779331349069011</v>
      </c>
      <c r="T82" s="98"/>
      <c r="U82" s="18"/>
      <c r="V82" s="34"/>
      <c r="W82" s="228">
        <f>+IF(F82=0,"",'Ark1'!AD520)</f>
        <v>1.9634560291755403</v>
      </c>
      <c r="X82" s="228"/>
      <c r="Y82" s="18">
        <f t="shared" si="22"/>
        <v>65.668181818181822</v>
      </c>
      <c r="Z82" s="318">
        <f t="shared" si="23"/>
        <v>2453.3883273559641</v>
      </c>
      <c r="AA82" s="5">
        <f>+IF(F82=0,"",'Ark1'!T520)</f>
        <v>16.065653768948575</v>
      </c>
      <c r="AB82" s="50">
        <f>+IF(F82=0,"",'Ark1'!V520)</f>
        <v>92.069929844458812</v>
      </c>
      <c r="AC82" s="28"/>
      <c r="AN82"/>
      <c r="AO82"/>
      <c r="AP82"/>
      <c r="AY82"/>
      <c r="BB82"/>
      <c r="BC82"/>
    </row>
    <row r="83" spans="1:55">
      <c r="A83" s="28"/>
      <c r="B83" s="2">
        <f>+'Ark1'!C521</f>
        <v>2022</v>
      </c>
      <c r="C83" s="2">
        <f>+'Ark1'!E521</f>
        <v>20</v>
      </c>
      <c r="D83" s="2">
        <f>+IF(F83=0,"",'Ark1'!Q521)</f>
        <v>419</v>
      </c>
      <c r="E83" s="18">
        <f t="shared" si="18"/>
        <v>-12</v>
      </c>
      <c r="F83" s="318">
        <f>+'Ark1'!R521</f>
        <v>25276</v>
      </c>
      <c r="G83" s="318">
        <f t="shared" si="19"/>
        <v>-3850</v>
      </c>
      <c r="H83" s="50">
        <f>+IF(F83=0,"",'Ark1'!AE521)</f>
        <v>1.7294061185367893</v>
      </c>
      <c r="I83" s="50">
        <f>+IF(F83=0,"",'Ark1'!AF521)</f>
        <v>412</v>
      </c>
      <c r="J83" s="318">
        <f>+IF(F83=0,"",'Ark1'!S521)</f>
        <v>25240</v>
      </c>
      <c r="K83" s="5">
        <f>+IF(F83=0,"",'Ark1'!U521)</f>
        <v>60.640134706814578</v>
      </c>
      <c r="L83" s="5">
        <f t="shared" si="20"/>
        <v>-0.14098309198165992</v>
      </c>
      <c r="M83" s="5">
        <f>+IF(F83=0,"",'Ark1'!AC521)</f>
        <v>-33.597850984250137</v>
      </c>
      <c r="N83" s="50">
        <f>+IF(F83=0,"",'Ark1'!W521)</f>
        <v>85.584885103011246</v>
      </c>
      <c r="O83" s="50">
        <f t="shared" si="21"/>
        <v>0.31204726982156217</v>
      </c>
      <c r="P83" s="5">
        <f>+IF(F83=0,"",'Ark1'!AB521)</f>
        <v>2.5667965779977009</v>
      </c>
      <c r="Q83" s="34"/>
      <c r="R83" s="50">
        <f>+IF(F83=0,"",'Ark1'!X521)</f>
        <v>1.1908529830669412</v>
      </c>
      <c r="S83" s="50">
        <f>+IF(F83=0,"",'Ark1'!Y521)</f>
        <v>2.3817059661338824</v>
      </c>
      <c r="T83" s="98"/>
      <c r="U83" s="18"/>
      <c r="V83" s="34"/>
      <c r="W83" s="228">
        <f>+IF(F83=0,"",'Ark1'!AD521)</f>
        <v>1.7175993145096196</v>
      </c>
      <c r="X83" s="228"/>
      <c r="Y83" s="18">
        <f t="shared" si="22"/>
        <v>60.324582338902147</v>
      </c>
      <c r="Z83" s="318">
        <f t="shared" si="23"/>
        <v>2163.2435558637126</v>
      </c>
      <c r="AA83" s="5">
        <f>+IF(F83=0,"",'Ark1'!T521)</f>
        <v>16.035527773381862</v>
      </c>
      <c r="AB83" s="50">
        <f>+IF(F83=0,"",'Ark1'!V521)</f>
        <v>92.775139806288479</v>
      </c>
      <c r="AC83" s="28"/>
      <c r="AN83"/>
      <c r="AO83"/>
      <c r="AP83"/>
      <c r="AY83"/>
      <c r="BB83"/>
      <c r="BC83"/>
    </row>
    <row r="84" spans="1:55">
      <c r="A84" s="28"/>
      <c r="B84" s="2">
        <f>+'Ark1'!C522</f>
        <v>2022</v>
      </c>
      <c r="C84" s="2">
        <f>+'Ark1'!E522</f>
        <v>21</v>
      </c>
      <c r="D84" s="2">
        <f>+IF(F84=0,"",'Ark1'!Q522)</f>
        <v>406</v>
      </c>
      <c r="E84" s="18">
        <f t="shared" si="18"/>
        <v>-43</v>
      </c>
      <c r="F84" s="318">
        <f>+'Ark1'!R522</f>
        <v>23266</v>
      </c>
      <c r="G84" s="318">
        <f t="shared" si="19"/>
        <v>-3973</v>
      </c>
      <c r="H84" s="50">
        <f>+IF(F84=0,"",'Ark1'!AE522)</f>
        <v>1.5759384756716437</v>
      </c>
      <c r="I84" s="50">
        <f>+IF(F84=0,"",'Ark1'!AF522)</f>
        <v>313</v>
      </c>
      <c r="J84" s="318">
        <f>+IF(F84=0,"",'Ark1'!S522)</f>
        <v>23208</v>
      </c>
      <c r="K84" s="5">
        <f>+IF(F84=0,"",'Ark1'!U522)</f>
        <v>60.63878834884521</v>
      </c>
      <c r="L84" s="5">
        <f t="shared" si="20"/>
        <v>3.7387168904203349E-2</v>
      </c>
      <c r="M84" s="5">
        <f>+IF(F84=0,"",'Ark1'!AC522)</f>
        <v>-34.292600655528979</v>
      </c>
      <c r="N84" s="50">
        <f>+IF(F84=0,"",'Ark1'!W522)</f>
        <v>84.818575491209984</v>
      </c>
      <c r="O84" s="50">
        <f t="shared" si="21"/>
        <v>-0.38977037899660161</v>
      </c>
      <c r="P84" s="5">
        <f>+IF(F84=0,"",'Ark1'!AB522)</f>
        <v>2.4976459334559942</v>
      </c>
      <c r="Q84" s="34"/>
      <c r="R84" s="50">
        <f>+IF(F84=0,"",'Ark1'!X522)</f>
        <v>3.6405054586091281</v>
      </c>
      <c r="S84" s="50">
        <f>+IF(F84=0,"",'Ark1'!Y522)</f>
        <v>7.2810109172182562</v>
      </c>
      <c r="T84" s="98"/>
      <c r="U84" s="18"/>
      <c r="V84" s="34"/>
      <c r="W84" s="228">
        <f>+IF(F84=0,"",'Ark1'!AD522)</f>
        <v>1.5810122508063302</v>
      </c>
      <c r="X84" s="228"/>
      <c r="Y84" s="18">
        <f t="shared" si="22"/>
        <v>57.305418719211822</v>
      </c>
      <c r="Z84" s="318">
        <f t="shared" si="23"/>
        <v>1973.3889773784915</v>
      </c>
      <c r="AA84" s="5">
        <f>+IF(F84=0,"",'Ark1'!T522)</f>
        <v>16.01710650734978</v>
      </c>
      <c r="AB84" s="50">
        <f>+IF(F84=0,"",'Ark1'!V522)</f>
        <v>91.97714726830398</v>
      </c>
      <c r="AC84" s="28"/>
      <c r="AN84"/>
      <c r="AO84"/>
      <c r="AP84"/>
      <c r="AY84"/>
      <c r="BB84"/>
      <c r="BC84"/>
    </row>
    <row r="85" spans="1:55">
      <c r="A85" s="28"/>
      <c r="B85" s="2">
        <f>+'Ark1'!C523</f>
        <v>2022</v>
      </c>
      <c r="C85" s="2">
        <f>+'Ark1'!E523</f>
        <v>22</v>
      </c>
      <c r="D85" s="2">
        <f>+IF(F85=0,"",'Ark1'!Q523)</f>
        <v>470</v>
      </c>
      <c r="E85" s="18">
        <f t="shared" si="18"/>
        <v>2</v>
      </c>
      <c r="F85" s="318">
        <f>+'Ark1'!R523</f>
        <v>30177</v>
      </c>
      <c r="G85" s="318">
        <f t="shared" si="19"/>
        <v>1655.119999999999</v>
      </c>
      <c r="H85" s="50">
        <f>+IF(F85=0,"",'Ark1'!AE523)</f>
        <v>2.0634257096156503</v>
      </c>
      <c r="I85" s="50">
        <f>+IF(F85=0,"",'Ark1'!AF523)</f>
        <v>435</v>
      </c>
      <c r="J85" s="318">
        <f>+IF(F85=0,"",'Ark1'!S523)</f>
        <v>30116</v>
      </c>
      <c r="K85" s="5">
        <f>+IF(F85=0,"",'Ark1'!U523)</f>
        <v>60.491731969717101</v>
      </c>
      <c r="L85" s="5">
        <f t="shared" si="20"/>
        <v>-0.11148351774055953</v>
      </c>
      <c r="M85" s="5">
        <f>+IF(F85=0,"",'Ark1'!AC523)</f>
        <v>-34.745173643989006</v>
      </c>
      <c r="N85" s="50">
        <f>+IF(F85=0,"",'Ark1'!W523)</f>
        <v>85.581714039049189</v>
      </c>
      <c r="O85" s="50">
        <f t="shared" si="21"/>
        <v>0.97715653783953371</v>
      </c>
      <c r="P85" s="5">
        <f>+IF(F85=0,"",'Ark1'!AB523)</f>
        <v>2.537021284424791</v>
      </c>
      <c r="Q85" s="34"/>
      <c r="R85" s="50">
        <f>+IF(F85=0,"",'Ark1'!X523)</f>
        <v>2.6377704874573351</v>
      </c>
      <c r="S85" s="50">
        <f>+IF(F85=0,"",'Ark1'!Y523)</f>
        <v>5.2755409749146702</v>
      </c>
      <c r="T85" s="98"/>
      <c r="U85" s="18"/>
      <c r="V85" s="34"/>
      <c r="W85" s="228">
        <f>+IF(F85=0,"",'Ark1'!AD523)</f>
        <v>2.050640707151322</v>
      </c>
      <c r="X85" s="228"/>
      <c r="Y85" s="18">
        <f t="shared" si="22"/>
        <v>64.206382978723411</v>
      </c>
      <c r="Z85" s="318">
        <f t="shared" si="23"/>
        <v>2582.5993845563876</v>
      </c>
      <c r="AA85" s="5">
        <f>+IF(F85=0,"",'Ark1'!T523)</f>
        <v>15.95539649401862</v>
      </c>
      <c r="AB85" s="50">
        <f>+IF(F85=0,"",'Ark1'!V523)</f>
        <v>92.785516083926396</v>
      </c>
      <c r="AC85" s="28"/>
      <c r="AN85"/>
      <c r="AO85"/>
      <c r="AP85"/>
      <c r="AY85"/>
      <c r="BB85"/>
      <c r="BC85"/>
    </row>
    <row r="86" spans="1:55">
      <c r="A86" s="28"/>
      <c r="B86" s="2">
        <f>+'Ark1'!C524</f>
        <v>2022</v>
      </c>
      <c r="C86" s="2">
        <f>+'Ark1'!E524</f>
        <v>23</v>
      </c>
      <c r="D86" s="2">
        <f>+IF(F86=0,"",'Ark1'!Q524)</f>
        <v>444</v>
      </c>
      <c r="E86" s="18">
        <f t="shared" si="18"/>
        <v>-24</v>
      </c>
      <c r="F86" s="318">
        <f>+'Ark1'!R524</f>
        <v>25953</v>
      </c>
      <c r="G86" s="318">
        <f t="shared" si="19"/>
        <v>-3412</v>
      </c>
      <c r="H86" s="50">
        <f>+IF(F86=0,"",'Ark1'!AE524)</f>
        <v>1.7749474832401899</v>
      </c>
      <c r="I86" s="50">
        <f>+IF(F86=0,"",'Ark1'!AF524)</f>
        <v>385</v>
      </c>
      <c r="J86" s="318">
        <f>+IF(F86=0,"",'Ark1'!S524)</f>
        <v>25880</v>
      </c>
      <c r="K86" s="5">
        <f>+IF(F86=0,"",'Ark1'!U524)</f>
        <v>60.594474497681603</v>
      </c>
      <c r="L86" s="5">
        <f t="shared" si="20"/>
        <v>1.2744384432856748E-2</v>
      </c>
      <c r="M86" s="5">
        <f>+IF(F86=0,"",'Ark1'!AC524)</f>
        <v>-32.968575586799119</v>
      </c>
      <c r="N86" s="50">
        <f>+IF(F86=0,"",'Ark1'!W524)</f>
        <v>85.66642967542478</v>
      </c>
      <c r="O86" s="50">
        <f t="shared" si="21"/>
        <v>1.4484040239033504</v>
      </c>
      <c r="P86" s="5">
        <f>+IF(F86=0,"",'Ark1'!AB524)</f>
        <v>2.4989720440952921</v>
      </c>
      <c r="Q86" s="34"/>
      <c r="R86" s="50">
        <f>+IF(F86=0,"",'Ark1'!X524)</f>
        <v>0.94016106037837621</v>
      </c>
      <c r="S86" s="50">
        <f>+IF(F86=0,"",'Ark1'!Y524)</f>
        <v>1.8803221207567524</v>
      </c>
      <c r="T86" s="98"/>
      <c r="U86" s="18"/>
      <c r="V86" s="34"/>
      <c r="W86" s="228">
        <f>+IF(F86=0,"",'Ark1'!AD524)</f>
        <v>1.7636040120853049</v>
      </c>
      <c r="X86" s="228"/>
      <c r="Y86" s="18">
        <f t="shared" si="22"/>
        <v>58.452702702702702</v>
      </c>
      <c r="Z86" s="318">
        <f t="shared" si="23"/>
        <v>2223.3008493662992</v>
      </c>
      <c r="AA86" s="5">
        <f>+IF(F86=0,"",'Ark1'!T524)</f>
        <v>15.999344969753018</v>
      </c>
      <c r="AB86" s="50">
        <f>+IF(F86=0,"",'Ark1'!V524)</f>
        <v>92.901122105358112</v>
      </c>
      <c r="AC86" s="28"/>
      <c r="AN86"/>
      <c r="AO86"/>
      <c r="AP86"/>
      <c r="AY86"/>
      <c r="BB86"/>
      <c r="BC86"/>
    </row>
    <row r="87" spans="1:55">
      <c r="A87" s="28"/>
      <c r="B87" s="2">
        <f>+'Ark1'!C525</f>
        <v>2022</v>
      </c>
      <c r="C87" s="2">
        <f>+'Ark1'!E525</f>
        <v>24</v>
      </c>
      <c r="D87" s="2">
        <f>+IF(F87=0,"",'Ark1'!Q525)</f>
        <v>419</v>
      </c>
      <c r="E87" s="18">
        <f t="shared" si="18"/>
        <v>-56</v>
      </c>
      <c r="F87" s="318">
        <f>+'Ark1'!R525</f>
        <v>28157</v>
      </c>
      <c r="G87" s="318">
        <f t="shared" si="19"/>
        <v>-2211.880000000001</v>
      </c>
      <c r="H87" s="50">
        <f>+IF(F87=0,"",'Ark1'!AE525)</f>
        <v>1.9052388244495475</v>
      </c>
      <c r="I87" s="50">
        <f>+IF(F87=0,"",'Ark1'!AF525)</f>
        <v>449</v>
      </c>
      <c r="J87" s="318">
        <f>+IF(F87=0,"",'Ark1'!S525)</f>
        <v>28072</v>
      </c>
      <c r="K87" s="5">
        <f>+IF(F87=0,"",'Ark1'!U525)</f>
        <v>60.698845825021372</v>
      </c>
      <c r="L87" s="5">
        <f t="shared" si="20"/>
        <v>0.30512573769552631</v>
      </c>
      <c r="M87" s="5">
        <f>+IF(F87=0,"",'Ark1'!AC525)</f>
        <v>-31.511269498214649</v>
      </c>
      <c r="N87" s="50">
        <f>+IF(F87=0,"",'Ark1'!W525)</f>
        <v>84.774551154174915</v>
      </c>
      <c r="O87" s="50">
        <f t="shared" si="21"/>
        <v>0.69261220572872162</v>
      </c>
      <c r="P87" s="5">
        <f>+IF(F87=0,"",'Ark1'!AB525)</f>
        <v>2.495978830764086</v>
      </c>
      <c r="Q87" s="34"/>
      <c r="R87" s="50">
        <f>+IF(F87=0,"",'Ark1'!X525)</f>
        <v>1.6123876833469477</v>
      </c>
      <c r="S87" s="50">
        <f>+IF(F87=0,"",'Ark1'!Y525)</f>
        <v>3.2247753666938954</v>
      </c>
      <c r="T87" s="98"/>
      <c r="U87" s="18"/>
      <c r="V87" s="34"/>
      <c r="W87" s="228">
        <f>+IF(F87=0,"",'Ark1'!AD525)</f>
        <v>1.9133741058176672</v>
      </c>
      <c r="X87" s="228"/>
      <c r="Y87" s="18">
        <f t="shared" si="22"/>
        <v>67.200477326968979</v>
      </c>
      <c r="Z87" s="318">
        <f t="shared" si="23"/>
        <v>2386.9970368481031</v>
      </c>
      <c r="AA87" s="5">
        <f>+IF(F87=0,"",'Ark1'!T525)</f>
        <v>16.038462904428741</v>
      </c>
      <c r="AB87" s="50">
        <f>+IF(F87=0,"",'Ark1'!V525)</f>
        <v>91.949335048367615</v>
      </c>
      <c r="AC87" s="28"/>
      <c r="AN87"/>
      <c r="AO87"/>
      <c r="AP87"/>
      <c r="AY87"/>
      <c r="BB87"/>
      <c r="BC87"/>
    </row>
    <row r="88" spans="1:55">
      <c r="A88" s="28"/>
      <c r="B88" s="2">
        <f>+'Ark1'!C526</f>
        <v>2022</v>
      </c>
      <c r="C88" s="2">
        <f>+'Ark1'!E526</f>
        <v>25</v>
      </c>
      <c r="D88" s="2">
        <f>+IF(F88=0,"",'Ark1'!Q526)</f>
        <v>460</v>
      </c>
      <c r="E88" s="18">
        <f t="shared" si="18"/>
        <v>0</v>
      </c>
      <c r="F88" s="318">
        <f>+'Ark1'!R526</f>
        <v>30543</v>
      </c>
      <c r="G88" s="318">
        <f t="shared" si="19"/>
        <v>1347</v>
      </c>
      <c r="H88" s="50">
        <f>+IF(F88=0,"",'Ark1'!AE526)</f>
        <v>2.0702273685194847</v>
      </c>
      <c r="I88" s="50">
        <f>+IF(F88=0,"",'Ark1'!AF526)</f>
        <v>397</v>
      </c>
      <c r="J88" s="318">
        <f>+IF(F88=0,"",'Ark1'!S526)</f>
        <v>30441</v>
      </c>
      <c r="K88" s="5">
        <f>+IF(F88=0,"",'Ark1'!U526)</f>
        <v>60.585230445780375</v>
      </c>
      <c r="L88" s="5">
        <f t="shared" si="20"/>
        <v>-9.6364498753722216E-2</v>
      </c>
      <c r="M88" s="5">
        <f>+IF(F88=0,"",'Ark1'!AC526)</f>
        <v>-33.246218964022283</v>
      </c>
      <c r="N88" s="50">
        <f>+IF(F88=0,"",'Ark1'!W526)</f>
        <v>84.947100949377443</v>
      </c>
      <c r="O88" s="50">
        <f t="shared" si="21"/>
        <v>1.5330764963088228</v>
      </c>
      <c r="P88" s="5">
        <f>+IF(F88=0,"",'Ark1'!AB526)</f>
        <v>2.5445094653361409</v>
      </c>
      <c r="Q88" s="34"/>
      <c r="R88" s="50">
        <f>+IF(F88=0,"",'Ark1'!X526)</f>
        <v>1.3456438463805127</v>
      </c>
      <c r="S88" s="50">
        <f>+IF(F88=0,"",'Ark1'!Y526)</f>
        <v>2.6912876927610254</v>
      </c>
      <c r="T88" s="98"/>
      <c r="U88" s="18"/>
      <c r="V88" s="34"/>
      <c r="W88" s="228">
        <f>+IF(F88=0,"",'Ark1'!AD526)</f>
        <v>2.0755117844226656</v>
      </c>
      <c r="X88" s="228"/>
      <c r="Y88" s="18">
        <f t="shared" si="22"/>
        <v>66.397826086956528</v>
      </c>
      <c r="Z88" s="318">
        <f t="shared" si="23"/>
        <v>2594.5393042968353</v>
      </c>
      <c r="AA88" s="5">
        <f>+IF(F88=0,"",'Ark1'!T526)</f>
        <v>15.977998232000784</v>
      </c>
      <c r="AB88" s="50">
        <f>+IF(F88=0,"",'Ark1'!V526)</f>
        <v>92.14034017743424</v>
      </c>
      <c r="AC88" s="28"/>
      <c r="AN88"/>
      <c r="AO88"/>
      <c r="AP88"/>
      <c r="AY88"/>
      <c r="BB88"/>
      <c r="BC88"/>
    </row>
    <row r="89" spans="1:55">
      <c r="A89" s="28"/>
      <c r="B89" s="2">
        <f>+'Ark1'!C527</f>
        <v>2022</v>
      </c>
      <c r="C89" s="2">
        <f>+'Ark1'!E527</f>
        <v>26</v>
      </c>
      <c r="D89" s="2">
        <f>+IF(F89=0,"",'Ark1'!Q527)</f>
        <v>431</v>
      </c>
      <c r="E89" s="18">
        <f t="shared" si="18"/>
        <v>0</v>
      </c>
      <c r="F89" s="318">
        <f>+'Ark1'!R527</f>
        <v>25232</v>
      </c>
      <c r="G89" s="318">
        <f t="shared" si="19"/>
        <v>-1297</v>
      </c>
      <c r="H89" s="50">
        <f>+IF(F89=0,"",'Ark1'!AE527)</f>
        <v>1.7210127251014651</v>
      </c>
      <c r="I89" s="50">
        <f>+IF(F89=0,"",'Ark1'!AF527)</f>
        <v>333</v>
      </c>
      <c r="J89" s="318">
        <f>+IF(F89=0,"",'Ark1'!S527)</f>
        <v>25170</v>
      </c>
      <c r="K89" s="5">
        <f>+IF(F89=0,"",'Ark1'!U527)</f>
        <v>60.539372268573722</v>
      </c>
      <c r="L89" s="5">
        <f t="shared" si="20"/>
        <v>6.4277786336390363E-2</v>
      </c>
      <c r="M89" s="5">
        <f>+IF(F89=0,"",'Ark1'!AC527)</f>
        <v>-28.751582613661352</v>
      </c>
      <c r="N89" s="50">
        <f>+IF(F89=0,"",'Ark1'!W527)</f>
        <v>85.406376638856116</v>
      </c>
      <c r="O89" s="50">
        <f t="shared" si="21"/>
        <v>1.045969987306421</v>
      </c>
      <c r="P89" s="5">
        <f>+IF(F89=0,"",'Ark1'!AB527)</f>
        <v>2.4992766699461755</v>
      </c>
      <c r="Q89" s="34"/>
      <c r="R89" s="50">
        <f>+IF(F89=0,"",'Ark1'!X527)</f>
        <v>1.1414077362079902</v>
      </c>
      <c r="S89" s="50">
        <f>+IF(F89=0,"",'Ark1'!Y527)</f>
        <v>2.2828154724159804</v>
      </c>
      <c r="T89" s="98"/>
      <c r="U89" s="18"/>
      <c r="V89" s="34"/>
      <c r="W89" s="228">
        <f>+IF(F89=0,"",'Ark1'!AD527)</f>
        <v>1.7146093489360155</v>
      </c>
      <c r="X89" s="228"/>
      <c r="Y89" s="18">
        <f t="shared" si="22"/>
        <v>58.542923433874712</v>
      </c>
      <c r="Z89" s="318">
        <f t="shared" si="23"/>
        <v>2154.9736953516176</v>
      </c>
      <c r="AA89" s="5">
        <f>+IF(F89=0,"",'Ark1'!T527)</f>
        <v>15.990171211160428</v>
      </c>
      <c r="AB89" s="50">
        <f>+IF(F89=0,"",'Ark1'!V527)</f>
        <v>92.616371189453616</v>
      </c>
      <c r="AC89" s="28"/>
      <c r="AN89"/>
      <c r="AO89"/>
      <c r="AP89"/>
      <c r="AY89"/>
      <c r="BB89"/>
      <c r="BC89"/>
    </row>
    <row r="90" spans="1:55">
      <c r="A90" s="28"/>
      <c r="B90" s="2">
        <f>+'Ark1'!C528</f>
        <v>2022</v>
      </c>
      <c r="C90" s="2">
        <f>+'Ark1'!E528</f>
        <v>27</v>
      </c>
      <c r="D90" s="2">
        <f>+IF(F90=0,"",'Ark1'!Q528)</f>
        <v>446</v>
      </c>
      <c r="E90" s="18">
        <f t="shared" si="18"/>
        <v>-22</v>
      </c>
      <c r="F90" s="318">
        <f>+'Ark1'!R528</f>
        <v>31184</v>
      </c>
      <c r="G90" s="318">
        <f t="shared" si="19"/>
        <v>-1307</v>
      </c>
      <c r="H90" s="50">
        <f>+IF(F90=0,"",'Ark1'!AE528)</f>
        <v>2.1093129775590178</v>
      </c>
      <c r="I90" s="50">
        <f>+IF(F90=0,"",'Ark1'!AF528)</f>
        <v>414</v>
      </c>
      <c r="J90" s="318">
        <f>+IF(F90=0,"",'Ark1'!S528)</f>
        <v>31018</v>
      </c>
      <c r="K90" s="5">
        <f>+IF(F90=0,"",'Ark1'!U528)</f>
        <v>60.627377651686118</v>
      </c>
      <c r="L90" s="5">
        <f t="shared" si="20"/>
        <v>-0.10803522628448547</v>
      </c>
      <c r="M90" s="5">
        <f>+IF(F90=0,"",'Ark1'!AC528)</f>
        <v>-35.020321027507421</v>
      </c>
      <c r="N90" s="50">
        <f>+IF(F90=0,"",'Ark1'!W528)</f>
        <v>84.940862080082894</v>
      </c>
      <c r="O90" s="50">
        <f t="shared" si="21"/>
        <v>0.8321588158965767</v>
      </c>
      <c r="P90" s="5">
        <f>+IF(F90=0,"",'Ark1'!AB528)</f>
        <v>2.5305740927376705</v>
      </c>
      <c r="Q90" s="34"/>
      <c r="R90" s="50">
        <f>+IF(F90=0,"",'Ark1'!X528)</f>
        <v>2.7449974345818369</v>
      </c>
      <c r="S90" s="50">
        <f>+IF(F90=0,"",'Ark1'!Y528)</f>
        <v>5.4899948691636737</v>
      </c>
      <c r="T90" s="98"/>
      <c r="U90" s="18"/>
      <c r="V90" s="34"/>
      <c r="W90" s="228">
        <f>+IF(F90=0,"",'Ark1'!AD528)</f>
        <v>2.1190701465290394</v>
      </c>
      <c r="X90" s="228"/>
      <c r="Y90" s="18">
        <f t="shared" si="22"/>
        <v>69.919282511210767</v>
      </c>
      <c r="Z90" s="318">
        <f t="shared" si="23"/>
        <v>2648.7958431053048</v>
      </c>
      <c r="AA90" s="5">
        <f>+IF(F90=0,"",'Ark1'!T528)</f>
        <v>15.968541559774245</v>
      </c>
      <c r="AB90" s="50">
        <f>+IF(F90=0,"",'Ark1'!V528)</f>
        <v>92.193955531499554</v>
      </c>
      <c r="AC90" s="28"/>
      <c r="AN90"/>
      <c r="AO90"/>
      <c r="AP90"/>
      <c r="AY90"/>
      <c r="BB90"/>
      <c r="BC90"/>
    </row>
    <row r="91" spans="1:55">
      <c r="A91" s="28"/>
      <c r="B91" s="2">
        <f>+'Ark1'!C529</f>
        <v>2022</v>
      </c>
      <c r="C91" s="2">
        <f>+'Ark1'!E529</f>
        <v>28</v>
      </c>
      <c r="D91" s="2">
        <f>+IF(F91=0,"",'Ark1'!Q529)</f>
        <v>421</v>
      </c>
      <c r="E91" s="18">
        <f t="shared" si="18"/>
        <v>-24</v>
      </c>
      <c r="F91" s="318">
        <f>+'Ark1'!R529</f>
        <v>28982</v>
      </c>
      <c r="G91" s="318">
        <f t="shared" si="19"/>
        <v>3059</v>
      </c>
      <c r="H91" s="50">
        <f>+IF(F91=0,"",'Ark1'!AE529)</f>
        <v>1.9579640500814124</v>
      </c>
      <c r="I91" s="50">
        <f>+IF(F91=0,"",'Ark1'!AF529)</f>
        <v>390</v>
      </c>
      <c r="J91" s="318">
        <f>+IF(F91=0,"",'Ark1'!S529)</f>
        <v>28909</v>
      </c>
      <c r="K91" s="5">
        <f>+IF(F91=0,"",'Ark1'!U529)</f>
        <v>60.51053305199072</v>
      </c>
      <c r="L91" s="5">
        <f t="shared" si="20"/>
        <v>-0.1728519208985233</v>
      </c>
      <c r="M91" s="5">
        <f>+IF(F91=0,"",'Ark1'!AC529)</f>
        <v>-32.668366207030694</v>
      </c>
      <c r="N91" s="50">
        <f>+IF(F91=0,"",'Ark1'!W529)</f>
        <v>84.598190874814208</v>
      </c>
      <c r="O91" s="50">
        <f t="shared" si="21"/>
        <v>0.95073618852455866</v>
      </c>
      <c r="P91" s="5">
        <f>+IF(F91=0,"",'Ark1'!AB529)</f>
        <v>2.534647268067082</v>
      </c>
      <c r="Q91" s="34"/>
      <c r="R91" s="50">
        <f>+IF(F91=0,"",'Ark1'!X529)</f>
        <v>1.5664895452349734</v>
      </c>
      <c r="S91" s="50">
        <f>+IF(F91=0,"",'Ark1'!Y529)</f>
        <v>3.1329790904699468</v>
      </c>
      <c r="T91" s="98"/>
      <c r="U91" s="18"/>
      <c r="V91" s="34"/>
      <c r="W91" s="228">
        <f>+IF(F91=0,"",'Ark1'!AD529)</f>
        <v>1.9694359603227496</v>
      </c>
      <c r="X91" s="228"/>
      <c r="Y91" s="18">
        <f t="shared" si="22"/>
        <v>68.840855106888355</v>
      </c>
      <c r="Z91" s="318">
        <f t="shared" si="23"/>
        <v>2451.8247679338656</v>
      </c>
      <c r="AA91" s="5">
        <f>+IF(F91=0,"",'Ark1'!T529)</f>
        <v>15.971016492995652</v>
      </c>
      <c r="AB91" s="50">
        <f>+IF(F91=0,"",'Ark1'!V529)</f>
        <v>91.73639987427191</v>
      </c>
      <c r="AC91" s="28"/>
      <c r="AN91"/>
      <c r="AO91"/>
      <c r="AP91"/>
      <c r="AY91"/>
      <c r="BB91"/>
      <c r="BC91"/>
    </row>
    <row r="92" spans="1:55">
      <c r="A92" s="28"/>
      <c r="B92" s="2">
        <f>+'Ark1'!C530</f>
        <v>2022</v>
      </c>
      <c r="C92" s="2">
        <f>+'Ark1'!E530</f>
        <v>29</v>
      </c>
      <c r="D92" s="2">
        <f>+IF(F92=0,"",'Ark1'!Q530)</f>
        <v>348</v>
      </c>
      <c r="E92" s="18">
        <f t="shared" si="18"/>
        <v>-64</v>
      </c>
      <c r="F92" s="318">
        <f>+'Ark1'!R530</f>
        <v>24804</v>
      </c>
      <c r="G92" s="318">
        <f t="shared" si="19"/>
        <v>-2189</v>
      </c>
      <c r="H92" s="50">
        <f>+IF(F92=0,"",'Ark1'!AE530)</f>
        <v>1.6784943110154129</v>
      </c>
      <c r="I92" s="50">
        <f>+IF(F92=0,"",'Ark1'!AF530)</f>
        <v>311</v>
      </c>
      <c r="J92" s="318">
        <f>+IF(F92=0,"",'Ark1'!S530)</f>
        <v>24759</v>
      </c>
      <c r="K92" s="5">
        <f>+IF(F92=0,"",'Ark1'!U530)</f>
        <v>60.612908437335918</v>
      </c>
      <c r="L92" s="5">
        <f t="shared" si="20"/>
        <v>-0.15540147418167294</v>
      </c>
      <c r="M92" s="5">
        <f>+IF(F92=0,"",'Ark1'!AC530)</f>
        <v>-34.829806605745723</v>
      </c>
      <c r="N92" s="50">
        <f>+IF(F92=0,"",'Ark1'!W530)</f>
        <v>84.679094470697564</v>
      </c>
      <c r="O92" s="50">
        <f t="shared" si="21"/>
        <v>1.8966277445473452</v>
      </c>
      <c r="P92" s="5">
        <f>+IF(F92=0,"",'Ark1'!AB530)</f>
        <v>2.5049900879689879</v>
      </c>
      <c r="Q92" s="34"/>
      <c r="R92" s="50">
        <f>+IF(F92=0,"",'Ark1'!X530)</f>
        <v>1.9593613933236576</v>
      </c>
      <c r="S92" s="50">
        <f>+IF(F92=0,"",'Ark1'!Y530)</f>
        <v>3.9187227866473151</v>
      </c>
      <c r="T92" s="98"/>
      <c r="U92" s="18"/>
      <c r="V92" s="34"/>
      <c r="W92" s="228">
        <f>+IF(F92=0,"",'Ark1'!AD530)</f>
        <v>1.6855251383564089</v>
      </c>
      <c r="X92" s="228"/>
      <c r="Y92" s="18">
        <f t="shared" si="22"/>
        <v>71.275862068965523</v>
      </c>
      <c r="Z92" s="318">
        <f t="shared" si="23"/>
        <v>2100.3802592511825</v>
      </c>
      <c r="AA92" s="5">
        <f>+IF(F92=0,"",'Ark1'!T530)</f>
        <v>16.033260764392839</v>
      </c>
      <c r="AB92" s="50">
        <f>+IF(F92=0,"",'Ark1'!V530)</f>
        <v>91.803879977194427</v>
      </c>
      <c r="AC92" s="28"/>
      <c r="AN92"/>
      <c r="AO92"/>
      <c r="AP92"/>
      <c r="AY92"/>
      <c r="BB92"/>
      <c r="BC92"/>
    </row>
    <row r="93" spans="1:55">
      <c r="A93" s="28"/>
      <c r="B93" s="2">
        <f>+'Ark1'!C531</f>
        <v>2022</v>
      </c>
      <c r="C93" s="2">
        <f>+'Ark1'!E531</f>
        <v>30</v>
      </c>
      <c r="D93" s="2">
        <f>+IF(F93=0,"",'Ark1'!Q531)</f>
        <v>425</v>
      </c>
      <c r="E93" s="18">
        <f t="shared" si="18"/>
        <v>35</v>
      </c>
      <c r="F93" s="318">
        <f>+'Ark1'!R531</f>
        <v>27540</v>
      </c>
      <c r="G93" s="318">
        <f t="shared" si="19"/>
        <v>-255</v>
      </c>
      <c r="H93" s="50">
        <f>+IF(F93=0,"",'Ark1'!AE531)</f>
        <v>1.8565296022028124</v>
      </c>
      <c r="I93" s="50">
        <f>+IF(F93=0,"",'Ark1'!AF531)</f>
        <v>376</v>
      </c>
      <c r="J93" s="318">
        <f>+IF(F93=0,"",'Ark1'!S531)</f>
        <v>27411</v>
      </c>
      <c r="K93" s="5">
        <f>+IF(F93=0,"",'Ark1'!U531)</f>
        <v>60.502316588230975</v>
      </c>
      <c r="L93" s="5">
        <f t="shared" si="20"/>
        <v>-0.14264078787074652</v>
      </c>
      <c r="M93" s="5">
        <f>+IF(F93=0,"",'Ark1'!AC531)</f>
        <v>-35.413171631304692</v>
      </c>
      <c r="N93" s="50">
        <f>+IF(F93=0,"",'Ark1'!W531)</f>
        <v>84.599233884207067</v>
      </c>
      <c r="O93" s="50">
        <f t="shared" si="21"/>
        <v>1.6845315290560592</v>
      </c>
      <c r="P93" s="5">
        <f>+IF(F93=0,"",'Ark1'!AB531)</f>
        <v>2.5879347473400358</v>
      </c>
      <c r="Q93" s="34"/>
      <c r="R93" s="50">
        <f>+IF(F93=0,"",'Ark1'!X531)</f>
        <v>1.2563543936092956</v>
      </c>
      <c r="S93" s="50">
        <f>+IF(F93=0,"",'Ark1'!Y531)</f>
        <v>2.5127087872185911</v>
      </c>
      <c r="T93" s="98"/>
      <c r="U93" s="18"/>
      <c r="V93" s="34"/>
      <c r="W93" s="228">
        <f>+IF(F93=0,"",'Ark1'!AD531)</f>
        <v>1.87144663402417</v>
      </c>
      <c r="X93" s="228"/>
      <c r="Y93" s="18">
        <f t="shared" si="22"/>
        <v>64.8</v>
      </c>
      <c r="Z93" s="318">
        <f t="shared" si="23"/>
        <v>2329.8629011710627</v>
      </c>
      <c r="AA93" s="5">
        <f>+IF(F93=0,"",'Ark1'!T531)</f>
        <v>15.914052287581701</v>
      </c>
      <c r="AB93" s="50">
        <f>+IF(F93=0,"",'Ark1'!V531)</f>
        <v>91.811062873311755</v>
      </c>
      <c r="AC93" s="28"/>
      <c r="AN93"/>
      <c r="AO93"/>
      <c r="AP93"/>
      <c r="AY93"/>
      <c r="BB93"/>
      <c r="BC93"/>
    </row>
    <row r="94" spans="1:55">
      <c r="A94" s="28"/>
      <c r="B94" s="2">
        <f>+'Ark1'!C532</f>
        <v>2022</v>
      </c>
      <c r="C94" s="2">
        <f>+'Ark1'!E532</f>
        <v>31</v>
      </c>
      <c r="D94" s="2">
        <f>+IF(F94=0,"",'Ark1'!Q532)</f>
        <v>422</v>
      </c>
      <c r="E94" s="18">
        <f t="shared" si="18"/>
        <v>-8</v>
      </c>
      <c r="F94" s="318">
        <f>+'Ark1'!R532</f>
        <v>29321</v>
      </c>
      <c r="G94" s="318">
        <f t="shared" si="19"/>
        <v>1334</v>
      </c>
      <c r="H94" s="50">
        <f>+IF(F94=0,"",'Ark1'!AE532)</f>
        <v>1.9890695626549899</v>
      </c>
      <c r="I94" s="50">
        <f>+IF(F94=0,"",'Ark1'!AF532)</f>
        <v>348</v>
      </c>
      <c r="J94" s="318">
        <f>+IF(F94=0,"",'Ark1'!S532)</f>
        <v>29203</v>
      </c>
      <c r="K94" s="5">
        <f>+IF(F94=0,"",'Ark1'!U532)</f>
        <v>60.611101599150786</v>
      </c>
      <c r="L94" s="5">
        <f t="shared" si="20"/>
        <v>-9.0137567098032889E-2</v>
      </c>
      <c r="M94" s="5">
        <f>+IF(F94=0,"",'Ark1'!AC532)</f>
        <v>-35.993411966284697</v>
      </c>
      <c r="N94" s="50">
        <f>+IF(F94=0,"",'Ark1'!W532)</f>
        <v>85.076954422490701</v>
      </c>
      <c r="O94" s="50">
        <f t="shared" si="21"/>
        <v>1.3207804378190957</v>
      </c>
      <c r="P94" s="5">
        <f>+IF(F94=0,"",'Ark1'!AB532)</f>
        <v>2.5713546165334655</v>
      </c>
      <c r="Q94" s="34"/>
      <c r="R94" s="50">
        <f>+IF(F94=0,"",'Ark1'!X532)</f>
        <v>1.5790730193376763</v>
      </c>
      <c r="S94" s="50">
        <f>+IF(F94=0,"",'Ark1'!Y532)</f>
        <v>3.1581460386753526</v>
      </c>
      <c r="T94" s="98"/>
      <c r="U94" s="18"/>
      <c r="V94" s="34"/>
      <c r="W94" s="228">
        <f>+IF(F94=0,"",'Ark1'!AD532)</f>
        <v>1.9924722859921096</v>
      </c>
      <c r="X94" s="228"/>
      <c r="Y94" s="18">
        <f t="shared" si="22"/>
        <v>69.481042654028442</v>
      </c>
      <c r="Z94" s="318">
        <f t="shared" si="23"/>
        <v>2494.5413806218498</v>
      </c>
      <c r="AA94" s="5">
        <f>+IF(F94=0,"",'Ark1'!T532)</f>
        <v>15.974830326387236</v>
      </c>
      <c r="AB94" s="50">
        <f>+IF(F94=0,"",'Ark1'!V532)</f>
        <v>92.292904352536951</v>
      </c>
      <c r="AC94" s="28"/>
      <c r="AN94"/>
      <c r="AO94"/>
      <c r="AP94"/>
      <c r="AY94"/>
      <c r="BB94"/>
      <c r="BC94"/>
    </row>
    <row r="95" spans="1:55">
      <c r="A95" s="28"/>
      <c r="B95" s="2">
        <f>+'Ark1'!C533</f>
        <v>2022</v>
      </c>
      <c r="C95" s="2">
        <f>+'Ark1'!E533</f>
        <v>32</v>
      </c>
      <c r="D95" s="2">
        <f>+IF(F95=0,"",'Ark1'!Q533)</f>
        <v>437</v>
      </c>
      <c r="E95" s="18">
        <f t="shared" si="18"/>
        <v>-42</v>
      </c>
      <c r="F95" s="318">
        <f>+'Ark1'!R533</f>
        <v>27963</v>
      </c>
      <c r="G95" s="318">
        <f t="shared" si="19"/>
        <v>-2264</v>
      </c>
      <c r="H95" s="50">
        <f>+IF(F95=0,"",'Ark1'!AE533)</f>
        <v>1.8948733358168559</v>
      </c>
      <c r="I95" s="50">
        <f>+IF(F95=0,"",'Ark1'!AF533)</f>
        <v>331</v>
      </c>
      <c r="J95" s="318">
        <f>+IF(F95=0,"",'Ark1'!S533)</f>
        <v>27877</v>
      </c>
      <c r="K95" s="5">
        <f>+IF(F95=0,"",'Ark1'!U533)</f>
        <v>60.666248161566898</v>
      </c>
      <c r="L95" s="5">
        <f t="shared" si="20"/>
        <v>-7.0868148371722839E-2</v>
      </c>
      <c r="M95" s="5">
        <f>+IF(F95=0,"",'Ark1'!AC533)</f>
        <v>-31.861240333905645</v>
      </c>
      <c r="N95" s="50">
        <f>+IF(F95=0,"",'Ark1'!W533)</f>
        <v>84.903106503569504</v>
      </c>
      <c r="O95" s="50">
        <f t="shared" si="21"/>
        <v>1.584628653892949</v>
      </c>
      <c r="P95" s="5">
        <f>+IF(F95=0,"",'Ark1'!AB533)</f>
        <v>2.5586128521529483</v>
      </c>
      <c r="Q95" s="34"/>
      <c r="R95" s="50">
        <f>+IF(F95=0,"",'Ark1'!X533)</f>
        <v>2.8931087508493367</v>
      </c>
      <c r="S95" s="50">
        <f>+IF(F95=0,"",'Ark1'!Y533)</f>
        <v>5.7862175016986734</v>
      </c>
      <c r="T95" s="98"/>
      <c r="U95" s="18"/>
      <c r="V95" s="34"/>
      <c r="W95" s="228">
        <f>+IF(F95=0,"",'Ark1'!AD533)</f>
        <v>1.9001910757885936</v>
      </c>
      <c r="X95" s="228"/>
      <c r="Y95" s="18">
        <f t="shared" si="22"/>
        <v>63.988558352402748</v>
      </c>
      <c r="Z95" s="318">
        <f t="shared" si="23"/>
        <v>2374.1455671593144</v>
      </c>
      <c r="AA95" s="5">
        <f>+IF(F95=0,"",'Ark1'!T533)</f>
        <v>16.011872831956506</v>
      </c>
      <c r="AB95" s="50">
        <f>+IF(F95=0,"",'Ark1'!V533)</f>
        <v>92.082197018468605</v>
      </c>
      <c r="AC95" s="28"/>
      <c r="AN95"/>
      <c r="AO95"/>
      <c r="AP95"/>
      <c r="AY95"/>
      <c r="BB95"/>
      <c r="BC95"/>
    </row>
    <row r="96" spans="1:55">
      <c r="A96" s="28"/>
      <c r="B96" s="2">
        <f>+'Ark1'!C534</f>
        <v>2022</v>
      </c>
      <c r="C96" s="2">
        <f>+'Ark1'!E534</f>
        <v>33</v>
      </c>
      <c r="D96" s="2">
        <f>+IF(F96=0,"",'Ark1'!Q534)</f>
        <v>425</v>
      </c>
      <c r="E96" s="18">
        <f t="shared" ref="E96:E115" si="24">+IF(F96=0,"",D96-D150)</f>
        <v>-7</v>
      </c>
      <c r="F96" s="318">
        <f>+'Ark1'!R534</f>
        <v>27846.880000000001</v>
      </c>
      <c r="G96" s="318">
        <f t="shared" ref="G96:G115" si="25">+IF(F96=0,"",F96-F150)</f>
        <v>-761.0099999999984</v>
      </c>
      <c r="H96" s="50">
        <f>+IF(F96=0,"",'Ark1'!AE534)</f>
        <v>1.8981953871388548</v>
      </c>
      <c r="I96" s="50">
        <f>+IF(F96=0,"",'Ark1'!AF534)</f>
        <v>370.88</v>
      </c>
      <c r="J96" s="318">
        <f>+IF(F96=0,"",'Ark1'!S534)</f>
        <v>27810.880000000001</v>
      </c>
      <c r="K96" s="5">
        <f>+IF(F96=0,"",'Ark1'!U534)</f>
        <v>60.599767429149999</v>
      </c>
      <c r="L96" s="5">
        <f t="shared" ref="L96:L115" si="26">+IF(F96=0,"",K96-K150)</f>
        <v>-0.14146006663766997</v>
      </c>
      <c r="M96" s="5">
        <f>+IF(F96=0,"",'Ark1'!AC534)</f>
        <v>-35.026924405007499</v>
      </c>
      <c r="N96" s="50">
        <f>+IF(F96=0,"",'Ark1'!W534)</f>
        <v>85.254166714609511</v>
      </c>
      <c r="O96" s="50">
        <f t="shared" ref="O96:O115" si="27">+IF(F96=0,"",N96-N150)</f>
        <v>0.91871285252416612</v>
      </c>
      <c r="P96" s="5">
        <f>+IF(F96=0,"",'Ark1'!AB534)</f>
        <v>2.5996420253506538</v>
      </c>
      <c r="Q96" s="34"/>
      <c r="R96" s="50">
        <f>+IF(F96=0,"",'Ark1'!X534)</f>
        <v>2.6825267318995878</v>
      </c>
      <c r="S96" s="50">
        <f>+IF(F96=0,"",'Ark1'!Y534)</f>
        <v>5.3650534637991756</v>
      </c>
      <c r="T96" s="98"/>
      <c r="U96" s="18"/>
      <c r="V96" s="34"/>
      <c r="W96" s="228">
        <f>+IF(F96=0,"",'Ark1'!AD534)</f>
        <v>1.8923002848248001</v>
      </c>
      <c r="X96" s="228"/>
      <c r="Y96" s="18">
        <f t="shared" si="22"/>
        <v>65.522070588235295</v>
      </c>
      <c r="Z96" s="318">
        <f t="shared" si="23"/>
        <v>2374.0625500017254</v>
      </c>
      <c r="AA96" s="5">
        <f>+IF(F96=0,"",'Ark1'!T534)</f>
        <v>16.002336347914021</v>
      </c>
      <c r="AB96" s="50">
        <f>+IF(F96=0,"",'Ark1'!V534)</f>
        <v>92.416745086237682</v>
      </c>
      <c r="AC96" s="28"/>
      <c r="AN96"/>
      <c r="AO96"/>
      <c r="AP96"/>
      <c r="AY96"/>
      <c r="BB96"/>
      <c r="BC96"/>
    </row>
    <row r="97" spans="1:55">
      <c r="A97" s="28"/>
      <c r="B97" s="2">
        <f>+'Ark1'!C535</f>
        <v>2022</v>
      </c>
      <c r="C97" s="2">
        <f>+'Ark1'!E535</f>
        <v>34</v>
      </c>
      <c r="D97" s="2">
        <f>+IF(F97=0,"",'Ark1'!Q535)</f>
        <v>465</v>
      </c>
      <c r="E97" s="18">
        <f t="shared" si="24"/>
        <v>1</v>
      </c>
      <c r="F97" s="318">
        <f>+'Ark1'!R535</f>
        <v>30229</v>
      </c>
      <c r="G97" s="318">
        <f t="shared" si="25"/>
        <v>-273</v>
      </c>
      <c r="H97" s="50">
        <f>+IF(F97=0,"",'Ark1'!AE535)</f>
        <v>2.0677444163638006</v>
      </c>
      <c r="I97" s="50">
        <f>+IF(F97=0,"",'Ark1'!AF535)</f>
        <v>419</v>
      </c>
      <c r="J97" s="318">
        <f>+IF(F97=0,"",'Ark1'!S535)</f>
        <v>30138</v>
      </c>
      <c r="K97" s="5">
        <f>+IF(F97=0,"",'Ark1'!U535)</f>
        <v>60.463700311898599</v>
      </c>
      <c r="L97" s="5">
        <f t="shared" si="26"/>
        <v>-0.32588267804701587</v>
      </c>
      <c r="M97" s="5">
        <f>+IF(F97=0,"",'Ark1'!AC535)</f>
        <v>-31.699837444609997</v>
      </c>
      <c r="N97" s="50">
        <f>+IF(F97=0,"",'Ark1'!W535)</f>
        <v>85.6982314685783</v>
      </c>
      <c r="O97" s="50">
        <f t="shared" si="27"/>
        <v>1.889558318751142</v>
      </c>
      <c r="P97" s="5">
        <f>+IF(F97=0,"",'Ark1'!AB535)</f>
        <v>2.6313196801318282</v>
      </c>
      <c r="Q97" s="34"/>
      <c r="R97" s="50">
        <f>+IF(F97=0,"",'Ark1'!X535)</f>
        <v>2.1072480068808095</v>
      </c>
      <c r="S97" s="50">
        <f>+IF(F97=0,"",'Ark1'!Y535)</f>
        <v>4.214496013761619</v>
      </c>
      <c r="T97" s="98"/>
      <c r="U97" s="18"/>
      <c r="V97" s="34"/>
      <c r="W97" s="228">
        <f>+IF(F97=0,"",'Ark1'!AD535)</f>
        <v>2.0541743028292174</v>
      </c>
      <c r="X97" s="228"/>
      <c r="Y97" s="18">
        <f t="shared" si="22"/>
        <v>65.008602150537641</v>
      </c>
      <c r="Z97" s="318">
        <f t="shared" si="23"/>
        <v>2590.5718390636534</v>
      </c>
      <c r="AA97" s="5">
        <f>+IF(F97=0,"",'Ark1'!T535)</f>
        <v>15.91528002911112</v>
      </c>
      <c r="AB97" s="50">
        <f>+IF(F97=0,"",'Ark1'!V535)</f>
        <v>92.977007822521117</v>
      </c>
      <c r="AC97" s="28"/>
      <c r="AN97"/>
      <c r="AO97"/>
      <c r="AP97"/>
      <c r="AY97"/>
      <c r="BB97"/>
      <c r="BC97"/>
    </row>
    <row r="98" spans="1:55">
      <c r="A98" s="28"/>
      <c r="B98" s="2">
        <f>+'Ark1'!C536</f>
        <v>2022</v>
      </c>
      <c r="C98" s="2">
        <f>+'Ark1'!E536</f>
        <v>35</v>
      </c>
      <c r="D98" s="2">
        <f>+IF(F98=0,"",'Ark1'!Q536)</f>
        <v>454</v>
      </c>
      <c r="E98" s="18">
        <f t="shared" si="24"/>
        <v>-22</v>
      </c>
      <c r="F98" s="318">
        <f>+'Ark1'!R536</f>
        <v>27522</v>
      </c>
      <c r="G98" s="318">
        <f t="shared" si="25"/>
        <v>-171</v>
      </c>
      <c r="H98" s="50">
        <f>+IF(F98=0,"",'Ark1'!AE536)</f>
        <v>1.8760780268696515</v>
      </c>
      <c r="I98" s="50">
        <f>+IF(F98=0,"",'Ark1'!AF536)</f>
        <v>403</v>
      </c>
      <c r="J98" s="318">
        <f>+IF(F98=0,"",'Ark1'!S536)</f>
        <v>27462</v>
      </c>
      <c r="K98" s="5">
        <f>+IF(F98=0,"",'Ark1'!U536)</f>
        <v>60.528402883985152</v>
      </c>
      <c r="L98" s="5">
        <f t="shared" si="26"/>
        <v>-0.25909711601484986</v>
      </c>
      <c r="M98" s="5">
        <f>+IF(F98=0,"",'Ark1'!AC536)</f>
        <v>-32.225541420483225</v>
      </c>
      <c r="N98" s="50">
        <f>+IF(F98=0,"",'Ark1'!W536)</f>
        <v>85.331261379360797</v>
      </c>
      <c r="O98" s="50">
        <f t="shared" si="27"/>
        <v>0.90178038520889459</v>
      </c>
      <c r="P98" s="5">
        <f>+IF(F98=0,"",'Ark1'!AB536)</f>
        <v>2.6115304410024245</v>
      </c>
      <c r="Q98" s="34"/>
      <c r="R98" s="50">
        <f>+IF(F98=0,"",'Ark1'!X536)</f>
        <v>2.023835477072887</v>
      </c>
      <c r="S98" s="50">
        <f>+IF(F98=0,"",'Ark1'!Y536)</f>
        <v>4.047670954145774</v>
      </c>
      <c r="T98" s="98"/>
      <c r="U98" s="18"/>
      <c r="V98" s="34"/>
      <c r="W98" s="228">
        <f>+IF(F98=0,"",'Ark1'!AD536)</f>
        <v>1.8702234662895136</v>
      </c>
      <c r="X98" s="228"/>
      <c r="Y98" s="18">
        <f t="shared" si="22"/>
        <v>60.621145374449341</v>
      </c>
      <c r="Z98" s="318">
        <f t="shared" si="23"/>
        <v>2348.4869756827679</v>
      </c>
      <c r="AA98" s="5">
        <f>+IF(F98=0,"",'Ark1'!T536)</f>
        <v>15.972313058643996</v>
      </c>
      <c r="AB98" s="50">
        <f>+IF(F98=0,"",'Ark1'!V536)</f>
        <v>92.553255703359994</v>
      </c>
      <c r="AC98" s="28"/>
      <c r="AN98"/>
      <c r="AO98"/>
      <c r="AP98"/>
      <c r="AY98"/>
      <c r="BB98"/>
      <c r="BC98"/>
    </row>
    <row r="99" spans="1:55">
      <c r="A99" s="28"/>
      <c r="B99" s="2">
        <f>+'Ark1'!C537</f>
        <v>2022</v>
      </c>
      <c r="C99" s="2">
        <f>+'Ark1'!E537</f>
        <v>36</v>
      </c>
      <c r="D99" s="2">
        <f>+IF(F99=0,"",'Ark1'!Q537)</f>
        <v>414</v>
      </c>
      <c r="E99" s="18">
        <f t="shared" si="24"/>
        <v>-74</v>
      </c>
      <c r="F99" s="318">
        <f>+'Ark1'!R537</f>
        <v>24920</v>
      </c>
      <c r="G99" s="318">
        <f t="shared" si="25"/>
        <v>-2284</v>
      </c>
      <c r="H99" s="50">
        <f>+IF(F99=0,"",'Ark1'!AE537)</f>
        <v>1.704726227391218</v>
      </c>
      <c r="I99" s="50">
        <f>+IF(F99=0,"",'Ark1'!AF537)</f>
        <v>383</v>
      </c>
      <c r="J99" s="318">
        <f>+IF(F99=0,"",'Ark1'!S537)</f>
        <v>24858</v>
      </c>
      <c r="K99" s="5">
        <f>+IF(F99=0,"",'Ark1'!U537)</f>
        <v>60.640357229061038</v>
      </c>
      <c r="L99" s="5">
        <f t="shared" si="26"/>
        <v>-0.11082206002263462</v>
      </c>
      <c r="M99" s="5">
        <f>+IF(F99=0,"",'Ark1'!AC537)</f>
        <v>-30.316113513126648</v>
      </c>
      <c r="N99" s="50">
        <f>+IF(F99=0,"",'Ark1'!W537)</f>
        <v>85.659964598922059</v>
      </c>
      <c r="O99" s="50">
        <f t="shared" si="27"/>
        <v>1.4465623034868571</v>
      </c>
      <c r="P99" s="5">
        <f>+IF(F99=0,"",'Ark1'!AB537)</f>
        <v>2.6097657997374757</v>
      </c>
      <c r="Q99" s="34"/>
      <c r="R99" s="50">
        <f>+IF(F99=0,"",'Ark1'!X537)</f>
        <v>1.3884430176565001</v>
      </c>
      <c r="S99" s="50">
        <f>+IF(F99=0,"",'Ark1'!Y537)</f>
        <v>2.7768860353130003</v>
      </c>
      <c r="T99" s="98"/>
      <c r="U99" s="18"/>
      <c r="V99" s="34"/>
      <c r="W99" s="228">
        <f>+IF(F99=0,"",'Ark1'!AD537)</f>
        <v>1.69340777486864</v>
      </c>
      <c r="X99" s="228"/>
      <c r="Y99" s="18">
        <f t="shared" si="22"/>
        <v>60.193236714975846</v>
      </c>
      <c r="Z99" s="318">
        <f t="shared" si="23"/>
        <v>2134.6463178051376</v>
      </c>
      <c r="AA99" s="5">
        <f>+IF(F99=0,"",'Ark1'!T537)</f>
        <v>16.003892455858747</v>
      </c>
      <c r="AB99" s="50">
        <f>+IF(F99=0,"",'Ark1'!V537)</f>
        <v>92.886455304481828</v>
      </c>
      <c r="AC99" s="28"/>
      <c r="AN99"/>
      <c r="AO99"/>
      <c r="AP99"/>
      <c r="AY99"/>
      <c r="BB99"/>
      <c r="BC99"/>
    </row>
    <row r="100" spans="1:55">
      <c r="A100" s="28"/>
      <c r="B100" s="2">
        <f>+'Ark1'!C538</f>
        <v>2022</v>
      </c>
      <c r="C100" s="2">
        <f>+'Ark1'!E538</f>
        <v>37</v>
      </c>
      <c r="D100" s="2">
        <f>+IF(F100=0,"",'Ark1'!Q538)</f>
        <v>482</v>
      </c>
      <c r="E100" s="18">
        <f t="shared" si="24"/>
        <v>6</v>
      </c>
      <c r="F100" s="318">
        <f>+'Ark1'!R538</f>
        <v>28323</v>
      </c>
      <c r="G100" s="318">
        <f t="shared" si="25"/>
        <v>-62.900000000001455</v>
      </c>
      <c r="H100" s="50">
        <f>+IF(F100=0,"",'Ark1'!AE538)</f>
        <v>1.9364899644807636</v>
      </c>
      <c r="I100" s="50">
        <f>+IF(F100=0,"",'Ark1'!AF538)</f>
        <v>442</v>
      </c>
      <c r="J100" s="318">
        <f>+IF(F100=0,"",'Ark1'!S538)</f>
        <v>28289</v>
      </c>
      <c r="K100" s="5">
        <f>+IF(F100=0,"",'Ark1'!U538)</f>
        <v>60.725794478419182</v>
      </c>
      <c r="L100" s="5">
        <f t="shared" si="26"/>
        <v>6.6978801867271898E-2</v>
      </c>
      <c r="M100" s="5">
        <f>+IF(F100=0,"",'Ark1'!AC538)</f>
        <v>-33.297619019604511</v>
      </c>
      <c r="N100" s="50">
        <f>+IF(F100=0,"",'Ark1'!W538)</f>
        <v>85.504128813319326</v>
      </c>
      <c r="O100" s="50">
        <f t="shared" si="27"/>
        <v>0.89030287715102929</v>
      </c>
      <c r="P100" s="5">
        <f>+IF(F100=0,"",'Ark1'!AB538)</f>
        <v>2.5857145801560075</v>
      </c>
      <c r="Q100" s="34"/>
      <c r="R100" s="50">
        <f>+IF(F100=0,"",'Ark1'!X538)</f>
        <v>1.722981322600007</v>
      </c>
      <c r="S100" s="50">
        <f>+IF(F100=0,"",'Ark1'!Y538)</f>
        <v>3.4459626452000141</v>
      </c>
      <c r="T100" s="98"/>
      <c r="U100" s="18"/>
      <c r="V100" s="34"/>
      <c r="W100" s="228">
        <f>+IF(F100=0,"",'Ark1'!AD538)</f>
        <v>1.9246544304817204</v>
      </c>
      <c r="X100" s="228"/>
      <c r="Y100" s="18">
        <f t="shared" si="22"/>
        <v>58.761410788381745</v>
      </c>
      <c r="Z100" s="318">
        <f t="shared" si="23"/>
        <v>2421.7334403796435</v>
      </c>
      <c r="AA100" s="5">
        <f>+IF(F100=0,"",'Ark1'!T538)</f>
        <v>16.071743812449245</v>
      </c>
      <c r="AB100" s="50">
        <f>+IF(F100=0,"",'Ark1'!V538)</f>
        <v>92.678941739965765</v>
      </c>
      <c r="AC100" s="28"/>
      <c r="AN100"/>
      <c r="AO100"/>
      <c r="AP100"/>
      <c r="AY100"/>
      <c r="BB100"/>
      <c r="BC100"/>
    </row>
    <row r="101" spans="1:55">
      <c r="A101" s="28"/>
      <c r="B101" s="2">
        <f>+'Ark1'!C539</f>
        <v>2022</v>
      </c>
      <c r="C101" s="2">
        <f>+'Ark1'!E539</f>
        <v>38</v>
      </c>
      <c r="D101" s="2">
        <f>+IF(F101=0,"",'Ark1'!Q539)</f>
        <v>472</v>
      </c>
      <c r="E101" s="18">
        <f t="shared" si="24"/>
        <v>-36</v>
      </c>
      <c r="F101" s="318">
        <f>+'Ark1'!R539</f>
        <v>28656</v>
      </c>
      <c r="G101" s="318">
        <f t="shared" si="25"/>
        <v>11</v>
      </c>
      <c r="H101" s="50">
        <f>+IF(F101=0,"",'Ark1'!AE539)</f>
        <v>1.9651488717187648</v>
      </c>
      <c r="I101" s="50">
        <f>+IF(F101=0,"",'Ark1'!AF539)</f>
        <v>490</v>
      </c>
      <c r="J101" s="318">
        <f>+IF(F101=0,"",'Ark1'!S539)</f>
        <v>28605</v>
      </c>
      <c r="K101" s="5">
        <f>+IF(F101=0,"",'Ark1'!U539)</f>
        <v>60.644852298549182</v>
      </c>
      <c r="L101" s="5">
        <f t="shared" si="26"/>
        <v>-0.16388396325776711</v>
      </c>
      <c r="M101" s="5">
        <f>+IF(F101=0,"",'Ark1'!AC539)</f>
        <v>-31.310423150280844</v>
      </c>
      <c r="N101" s="50">
        <f>+IF(F101=0,"",'Ark1'!W539)</f>
        <v>85.810994581367012</v>
      </c>
      <c r="O101" s="50">
        <f t="shared" si="27"/>
        <v>1.6876896900433991</v>
      </c>
      <c r="P101" s="5">
        <f>+IF(F101=0,"",'Ark1'!AB539)</f>
        <v>2.600250445099586</v>
      </c>
      <c r="Q101" s="34"/>
      <c r="R101" s="50">
        <f>+IF(F101=0,"",'Ark1'!X539)</f>
        <v>2.3066722501395871</v>
      </c>
      <c r="S101" s="50">
        <f>+IF(F101=0,"",'Ark1'!Y539)</f>
        <v>4.6133445002791742</v>
      </c>
      <c r="T101" s="98"/>
      <c r="U101" s="18"/>
      <c r="V101" s="34"/>
      <c r="W101" s="228">
        <f>+IF(F101=0,"",'Ark1'!AD539)</f>
        <v>1.9472830335728619</v>
      </c>
      <c r="X101" s="228"/>
      <c r="Y101" s="18">
        <f t="shared" si="22"/>
        <v>60.711864406779661</v>
      </c>
      <c r="Z101" s="318">
        <f t="shared" si="23"/>
        <v>2458.999860723653</v>
      </c>
      <c r="AA101" s="5">
        <f>+IF(F101=0,"",'Ark1'!T539)</f>
        <v>16.03158151870463</v>
      </c>
      <c r="AB101" s="50">
        <f>+IF(F101=0,"",'Ark1'!V539)</f>
        <v>93.028626358611021</v>
      </c>
      <c r="AC101" s="28"/>
      <c r="AN101"/>
      <c r="AO101"/>
      <c r="AP101"/>
      <c r="AY101"/>
      <c r="BB101"/>
      <c r="BC101"/>
    </row>
    <row r="102" spans="1:55">
      <c r="A102" s="28"/>
      <c r="B102" s="2">
        <f>+'Ark1'!C540</f>
        <v>2022</v>
      </c>
      <c r="C102" s="2">
        <f>+'Ark1'!E540</f>
        <v>39</v>
      </c>
      <c r="D102" s="2">
        <f>+IF(F102=0,"",'Ark1'!Q540)</f>
        <v>458</v>
      </c>
      <c r="E102" s="18">
        <f t="shared" si="24"/>
        <v>-21</v>
      </c>
      <c r="F102" s="318">
        <f>+'Ark1'!R540</f>
        <v>26668</v>
      </c>
      <c r="G102" s="318">
        <f t="shared" si="25"/>
        <v>-2440</v>
      </c>
      <c r="H102" s="50">
        <f>+IF(F102=0,"",'Ark1'!AE540)</f>
        <v>1.8280315336467321</v>
      </c>
      <c r="I102" s="50">
        <f>+IF(F102=0,"",'Ark1'!AF540)</f>
        <v>449</v>
      </c>
      <c r="J102" s="318">
        <f>+IF(F102=0,"",'Ark1'!S540)</f>
        <v>26592</v>
      </c>
      <c r="K102" s="5">
        <f>+IF(F102=0,"",'Ark1'!U540)</f>
        <v>60.762108904933825</v>
      </c>
      <c r="L102" s="5">
        <f t="shared" si="26"/>
        <v>0.20118460764120272</v>
      </c>
      <c r="M102" s="5">
        <f>+IF(F102=0,"",'Ark1'!AC540)</f>
        <v>-31.749566500525447</v>
      </c>
      <c r="N102" s="50">
        <f>+IF(F102=0,"",'Ark1'!W540)</f>
        <v>85.866174037304447</v>
      </c>
      <c r="O102" s="50">
        <f t="shared" si="27"/>
        <v>0.17464618767489526</v>
      </c>
      <c r="P102" s="5">
        <f>+IF(F102=0,"",'Ark1'!AB540)</f>
        <v>2.5469796189751808</v>
      </c>
      <c r="Q102" s="34"/>
      <c r="R102" s="50">
        <f>+IF(F102=0,"",'Ark1'!X540)</f>
        <v>2.9211039448027609</v>
      </c>
      <c r="S102" s="50">
        <f>+IF(F102=0,"",'Ark1'!Y540)</f>
        <v>5.8422078896055218</v>
      </c>
      <c r="T102" s="98"/>
      <c r="U102" s="18"/>
      <c r="V102" s="34"/>
      <c r="W102" s="228">
        <f>+IF(F102=0,"",'Ark1'!AD540)</f>
        <v>1.8121909526563755</v>
      </c>
      <c r="X102" s="228"/>
      <c r="Y102" s="18">
        <f t="shared" si="22"/>
        <v>58.227074235807862</v>
      </c>
      <c r="Z102" s="318">
        <f t="shared" si="23"/>
        <v>2289.8791292268352</v>
      </c>
      <c r="AA102" s="5">
        <f>+IF(F102=0,"",'Ark1'!T540)</f>
        <v>16.062959352032401</v>
      </c>
      <c r="AB102" s="50">
        <f>+IF(F102=0,"",'Ark1'!V540)</f>
        <v>93.132258677492402</v>
      </c>
      <c r="AC102" s="28"/>
      <c r="AN102"/>
      <c r="AO102"/>
      <c r="AP102"/>
      <c r="AY102"/>
      <c r="BB102"/>
      <c r="BC102"/>
    </row>
    <row r="103" spans="1:55">
      <c r="A103" s="28"/>
      <c r="B103" s="2">
        <f>+'Ark1'!C541</f>
        <v>2022</v>
      </c>
      <c r="C103" s="2">
        <f>+'Ark1'!E541</f>
        <v>40</v>
      </c>
      <c r="D103" s="2">
        <f>+IF(F103=0,"",'Ark1'!Q541)</f>
        <v>479</v>
      </c>
      <c r="E103" s="18">
        <f t="shared" si="24"/>
        <v>-18</v>
      </c>
      <c r="F103" s="318">
        <f>+'Ark1'!R541</f>
        <v>25525</v>
      </c>
      <c r="G103" s="318">
        <f t="shared" si="25"/>
        <v>-3311</v>
      </c>
      <c r="H103" s="50">
        <f>+IF(F103=0,"",'Ark1'!AE541)</f>
        <v>1.7565035535736819</v>
      </c>
      <c r="I103" s="50">
        <f>+IF(F103=0,"",'Ark1'!AF541)</f>
        <v>437</v>
      </c>
      <c r="J103" s="318">
        <f>+IF(F103=0,"",'Ark1'!S541)</f>
        <v>25471</v>
      </c>
      <c r="K103" s="5">
        <f>+IF(F103=0,"",'Ark1'!U541)</f>
        <v>60.593066624788989</v>
      </c>
      <c r="L103" s="5">
        <f t="shared" si="26"/>
        <v>-0.10174720499826151</v>
      </c>
      <c r="M103" s="5">
        <f>+IF(F103=0,"",'Ark1'!AC541)</f>
        <v>-30.168215161076819</v>
      </c>
      <c r="N103" s="50">
        <f>+IF(F103=0,"",'Ark1'!W541)</f>
        <v>86.137540732597856</v>
      </c>
      <c r="O103" s="50">
        <f t="shared" si="27"/>
        <v>1.7490052482756653</v>
      </c>
      <c r="P103" s="5">
        <f>+IF(F103=0,"",'Ark1'!AB541)</f>
        <v>2.6030573041266796</v>
      </c>
      <c r="Q103" s="34"/>
      <c r="R103" s="50">
        <f>+IF(F103=0,"",'Ark1'!X541)</f>
        <v>2.1508325171400586</v>
      </c>
      <c r="S103" s="50">
        <f>+IF(F103=0,"",'Ark1'!Y541)</f>
        <v>4.3016650342801173</v>
      </c>
      <c r="T103" s="98"/>
      <c r="U103" s="18"/>
      <c r="V103" s="34"/>
      <c r="W103" s="228">
        <f>+IF(F103=0,"",'Ark1'!AD541)</f>
        <v>1.7345198015056995</v>
      </c>
      <c r="X103" s="228"/>
      <c r="Y103" s="18">
        <f t="shared" si="22"/>
        <v>53.28810020876827</v>
      </c>
      <c r="Z103" s="318">
        <f t="shared" si="23"/>
        <v>2198.6607271995604</v>
      </c>
      <c r="AA103" s="5">
        <f>+IF(F103=0,"",'Ark1'!T541)</f>
        <v>16.000117531831538</v>
      </c>
      <c r="AB103" s="50">
        <f>+IF(F103=0,"",'Ark1'!V541)</f>
        <v>93.390294989738393</v>
      </c>
      <c r="AC103" s="28"/>
      <c r="AN103"/>
      <c r="AO103"/>
      <c r="AP103"/>
      <c r="AY103"/>
      <c r="BB103"/>
      <c r="BC103"/>
    </row>
    <row r="104" spans="1:55">
      <c r="A104" s="28"/>
      <c r="B104" s="2">
        <f>+'Ark1'!C542</f>
        <v>2022</v>
      </c>
      <c r="C104" s="2">
        <f>+'Ark1'!E542</f>
        <v>41</v>
      </c>
      <c r="D104" s="2">
        <f>+IF(F104=0,"",'Ark1'!Q542)</f>
        <v>491</v>
      </c>
      <c r="E104" s="18">
        <f t="shared" si="24"/>
        <v>-29</v>
      </c>
      <c r="F104" s="318">
        <f>+'Ark1'!R542</f>
        <v>27965</v>
      </c>
      <c r="G104" s="318">
        <f t="shared" si="25"/>
        <v>-3665</v>
      </c>
      <c r="H104" s="50">
        <f>+IF(F104=0,"",'Ark1'!AE542)</f>
        <v>1.9231825450147204</v>
      </c>
      <c r="I104" s="50">
        <f>+IF(F104=0,"",'Ark1'!AF542)</f>
        <v>375</v>
      </c>
      <c r="J104" s="318">
        <f>+IF(F104=0,"",'Ark1'!S542)</f>
        <v>27929</v>
      </c>
      <c r="K104" s="5">
        <f>+IF(F104=0,"",'Ark1'!U542)</f>
        <v>60.596942246410542</v>
      </c>
      <c r="L104" s="5">
        <f t="shared" si="26"/>
        <v>-6.0547298640813096E-2</v>
      </c>
      <c r="M104" s="5">
        <f>+IF(F104=0,"",'Ark1'!AC542)</f>
        <v>-29.463180403664651</v>
      </c>
      <c r="N104" s="50">
        <f>+IF(F104=0,"",'Ark1'!W542)</f>
        <v>86.011110315442437</v>
      </c>
      <c r="O104" s="50">
        <f t="shared" si="27"/>
        <v>0.3557735393679593</v>
      </c>
      <c r="P104" s="5">
        <f>+IF(F104=0,"",'Ark1'!AB542)</f>
        <v>2.6229635259813842</v>
      </c>
      <c r="Q104" s="34"/>
      <c r="R104" s="50">
        <f>+IF(F104=0,"",'Ark1'!X542)</f>
        <v>1.8523153942428037</v>
      </c>
      <c r="S104" s="50">
        <f>+IF(F104=0,"",'Ark1'!Y542)</f>
        <v>3.7046307884856073</v>
      </c>
      <c r="T104" s="98"/>
      <c r="U104" s="18"/>
      <c r="V104" s="34"/>
      <c r="W104" s="228">
        <f>+IF(F104=0,"",'Ark1'!AD542)</f>
        <v>1.9003269833146672</v>
      </c>
      <c r="X104" s="228"/>
      <c r="Y104" s="18">
        <f t="shared" si="22"/>
        <v>56.955193482688394</v>
      </c>
      <c r="Z104" s="318">
        <f t="shared" si="23"/>
        <v>2405.3006999713475</v>
      </c>
      <c r="AA104" s="5">
        <f>+IF(F104=0,"",'Ark1'!T542)</f>
        <v>16.015090291435719</v>
      </c>
      <c r="AB104" s="50">
        <f>+IF(F104=0,"",'Ark1'!V542)</f>
        <v>93.230862021391374</v>
      </c>
      <c r="AC104" s="28"/>
      <c r="AN104"/>
      <c r="AO104"/>
      <c r="AP104"/>
      <c r="AY104"/>
      <c r="BB104"/>
      <c r="BC104"/>
    </row>
    <row r="105" spans="1:55">
      <c r="A105" s="28"/>
      <c r="B105" s="2">
        <f>+'Ark1'!C543</f>
        <v>2022</v>
      </c>
      <c r="C105" s="2">
        <f>+'Ark1'!E543</f>
        <v>42</v>
      </c>
      <c r="D105" s="2">
        <f>+IF(F105=0,"",'Ark1'!Q543)</f>
        <v>483</v>
      </c>
      <c r="E105" s="18">
        <f t="shared" si="24"/>
        <v>-31</v>
      </c>
      <c r="F105" s="318">
        <f>+'Ark1'!R543</f>
        <v>26773</v>
      </c>
      <c r="G105" s="318">
        <f t="shared" si="25"/>
        <v>-2927</v>
      </c>
      <c r="H105" s="50">
        <f>+IF(F105=0,"",'Ark1'!AE543)</f>
        <v>1.840914319778362</v>
      </c>
      <c r="I105" s="50">
        <f>+IF(F105=0,"",'Ark1'!AF543)</f>
        <v>394</v>
      </c>
      <c r="J105" s="318">
        <f>+IF(F105=0,"",'Ark1'!S543)</f>
        <v>26710</v>
      </c>
      <c r="K105" s="5">
        <f>+IF(F105=0,"",'Ark1'!U543)</f>
        <v>60.53612879071509</v>
      </c>
      <c r="L105" s="5">
        <f t="shared" si="26"/>
        <v>-0.13700695804435981</v>
      </c>
      <c r="M105" s="5">
        <f>+IF(F105=0,"",'Ark1'!AC543)</f>
        <v>-34.930154195944922</v>
      </c>
      <c r="N105" s="50">
        <f>+IF(F105=0,"",'Ark1'!W543)</f>
        <v>86.089288655934482</v>
      </c>
      <c r="O105" s="50">
        <f t="shared" si="27"/>
        <v>1.0034267158894892</v>
      </c>
      <c r="P105" s="5">
        <f>+IF(F105=0,"",'Ark1'!AB543)</f>
        <v>2.6416205879107575</v>
      </c>
      <c r="Q105" s="34"/>
      <c r="R105" s="50">
        <f>+IF(F105=0,"",'Ark1'!X543)</f>
        <v>1.3819893175960851</v>
      </c>
      <c r="S105" s="50">
        <f>+IF(F105=0,"",'Ark1'!Y543)</f>
        <v>2.7639786351921702</v>
      </c>
      <c r="T105" s="98"/>
      <c r="U105" s="18"/>
      <c r="V105" s="34"/>
      <c r="W105" s="228">
        <f>+IF(F105=0,"",'Ark1'!AD543)</f>
        <v>1.8193260977752037</v>
      </c>
      <c r="X105" s="228"/>
      <c r="Y105" s="18">
        <f t="shared" si="22"/>
        <v>55.430641821946168</v>
      </c>
      <c r="Z105" s="318">
        <f t="shared" si="23"/>
        <v>2304.868525185334</v>
      </c>
      <c r="AA105" s="5">
        <f>+IF(F105=0,"",'Ark1'!T543)</f>
        <v>15.954431703581962</v>
      </c>
      <c r="AB105" s="50">
        <f>+IF(F105=0,"",'Ark1'!V543)</f>
        <v>93.348354968679217</v>
      </c>
      <c r="AC105" s="28"/>
      <c r="AN105"/>
      <c r="AO105"/>
      <c r="AP105"/>
      <c r="AY105"/>
      <c r="BB105"/>
      <c r="BC105"/>
    </row>
    <row r="106" spans="1:55">
      <c r="A106" s="28"/>
      <c r="B106" s="2">
        <f>+'Ark1'!C544</f>
        <v>2022</v>
      </c>
      <c r="C106" s="2">
        <f>+'Ark1'!E544</f>
        <v>43</v>
      </c>
      <c r="D106" s="2">
        <f>+IF(F106=0,"",'Ark1'!Q544)</f>
        <v>491</v>
      </c>
      <c r="E106" s="18">
        <f t="shared" si="24"/>
        <v>-3</v>
      </c>
      <c r="F106" s="318">
        <f>+'Ark1'!R544</f>
        <v>30667</v>
      </c>
      <c r="G106" s="318">
        <f t="shared" si="25"/>
        <v>3267</v>
      </c>
      <c r="H106" s="50">
        <f>+IF(F106=0,"",'Ark1'!AE544)</f>
        <v>2.1301867321789656</v>
      </c>
      <c r="I106" s="50">
        <f>+IF(F106=0,"",'Ark1'!AF544)</f>
        <v>470</v>
      </c>
      <c r="J106" s="318">
        <f>+IF(F106=0,"",'Ark1'!S544)</f>
        <v>30618</v>
      </c>
      <c r="K106" s="5">
        <f>+IF(F106=0,"",'Ark1'!U544)</f>
        <v>60.465085897184679</v>
      </c>
      <c r="L106" s="5">
        <f t="shared" si="26"/>
        <v>-0.29607808524580292</v>
      </c>
      <c r="M106" s="5">
        <f>+IF(F106=0,"",'Ark1'!AC544)</f>
        <v>-31.313189536094871</v>
      </c>
      <c r="N106" s="50">
        <f>+IF(F106=0,"",'Ark1'!W544)</f>
        <v>86.902103337905586</v>
      </c>
      <c r="O106" s="50">
        <f t="shared" si="27"/>
        <v>1.1038650509358376</v>
      </c>
      <c r="P106" s="5">
        <f>+IF(F106=0,"",'Ark1'!AB544)</f>
        <v>2.6681554291711698</v>
      </c>
      <c r="Q106" s="34"/>
      <c r="R106" s="50">
        <f>+IF(F106=0,"",'Ark1'!X544)</f>
        <v>2.2825838849577722</v>
      </c>
      <c r="S106" s="50">
        <f>+IF(F106=0,"",'Ark1'!Y544)</f>
        <v>4.5651677699155444</v>
      </c>
      <c r="T106" s="98"/>
      <c r="U106" s="18"/>
      <c r="V106" s="34"/>
      <c r="W106" s="228">
        <f>+IF(F106=0,"",'Ark1'!AD544)</f>
        <v>2.0839380510391874</v>
      </c>
      <c r="X106" s="228"/>
      <c r="Y106" s="18">
        <f t="shared" si="22"/>
        <v>62.45824847250509</v>
      </c>
      <c r="Z106" s="318">
        <f t="shared" si="23"/>
        <v>2665.0268030635507</v>
      </c>
      <c r="AA106" s="5">
        <f>+IF(F106=0,"",'Ark1'!T544)</f>
        <v>15.930315974826362</v>
      </c>
      <c r="AB106" s="50">
        <f>+IF(F106=0,"",'Ark1'!V544)</f>
        <v>94.204041030679775</v>
      </c>
      <c r="AC106" s="28"/>
      <c r="AN106"/>
      <c r="AO106"/>
      <c r="AP106"/>
      <c r="AY106"/>
      <c r="BB106"/>
      <c r="BC106"/>
    </row>
    <row r="107" spans="1:55">
      <c r="A107" s="28"/>
      <c r="B107" s="2">
        <f>+'Ark1'!C545</f>
        <v>2022</v>
      </c>
      <c r="C107" s="2">
        <f>+'Ark1'!E545</f>
        <v>44</v>
      </c>
      <c r="D107" s="2">
        <f>+IF(F107=0,"",'Ark1'!Q545)</f>
        <v>507</v>
      </c>
      <c r="E107" s="18">
        <f t="shared" si="24"/>
        <v>-20</v>
      </c>
      <c r="F107" s="318">
        <f>+'Ark1'!R545</f>
        <v>29835</v>
      </c>
      <c r="G107" s="318">
        <f t="shared" si="25"/>
        <v>-474</v>
      </c>
      <c r="H107" s="50">
        <f>+IF(F107=0,"",'Ark1'!AE545)</f>
        <v>2.0577310275434435</v>
      </c>
      <c r="I107" s="50">
        <f>+IF(F107=0,"",'Ark1'!AF545)</f>
        <v>464</v>
      </c>
      <c r="J107" s="318">
        <f>+IF(F107=0,"",'Ark1'!S545)</f>
        <v>29812</v>
      </c>
      <c r="K107" s="5">
        <f>+IF(F107=0,"",'Ark1'!U545)</f>
        <v>60.611029115792277</v>
      </c>
      <c r="L107" s="5">
        <f t="shared" si="26"/>
        <v>-8.4913411780327408E-2</v>
      </c>
      <c r="M107" s="5">
        <f>+IF(F107=0,"",'Ark1'!AC545)</f>
        <v>-29.318026877557159</v>
      </c>
      <c r="N107" s="50">
        <f>+IF(F107=0,"",'Ark1'!W545)</f>
        <v>86.215812424526391</v>
      </c>
      <c r="O107" s="50">
        <f t="shared" si="27"/>
        <v>0.8901852532898431</v>
      </c>
      <c r="P107" s="5">
        <f>+IF(F107=0,"",'Ark1'!AB545)</f>
        <v>2.5811107075172579</v>
      </c>
      <c r="Q107" s="34"/>
      <c r="R107" s="50">
        <f>+IF(F107=0,"",'Ark1'!X545)</f>
        <v>2.188704541645718</v>
      </c>
      <c r="S107" s="50">
        <f>+IF(F107=0,"",'Ark1'!Y545)</f>
        <v>4.3774090832914361</v>
      </c>
      <c r="T107" s="98"/>
      <c r="U107" s="18"/>
      <c r="V107" s="34"/>
      <c r="W107" s="228">
        <f>+IF(F107=0,"",'Ark1'!AD545)</f>
        <v>2.0274005201928511</v>
      </c>
      <c r="X107" s="228"/>
      <c r="Y107" s="18">
        <f t="shared" si="22"/>
        <v>58.846153846153847</v>
      </c>
      <c r="Z107" s="318">
        <f t="shared" si="23"/>
        <v>2572.2487636857445</v>
      </c>
      <c r="AA107" s="5">
        <f>+IF(F107=0,"",'Ark1'!T545)</f>
        <v>16.029327970504436</v>
      </c>
      <c r="AB107" s="50">
        <f>+IF(F107=0,"",'Ark1'!V545)</f>
        <v>93.434598965361474</v>
      </c>
      <c r="AC107" s="28"/>
      <c r="AN107"/>
      <c r="AO107"/>
      <c r="AP107"/>
      <c r="AY107"/>
      <c r="BB107"/>
      <c r="BC107"/>
    </row>
    <row r="108" spans="1:55">
      <c r="A108" s="28"/>
      <c r="B108" s="2">
        <f>+'Ark1'!C546</f>
        <v>2022</v>
      </c>
      <c r="C108" s="2">
        <f>+'Ark1'!E546</f>
        <v>45</v>
      </c>
      <c r="D108" s="2">
        <f>+IF(F108=0,"",'Ark1'!Q546)</f>
        <v>508</v>
      </c>
      <c r="E108" s="18">
        <f t="shared" si="24"/>
        <v>-30</v>
      </c>
      <c r="F108" s="318">
        <f>+'Ark1'!R546</f>
        <v>31685</v>
      </c>
      <c r="G108" s="318">
        <f t="shared" si="25"/>
        <v>849</v>
      </c>
      <c r="H108" s="50">
        <f>+IF(F108=0,"",'Ark1'!AE546)</f>
        <v>2.1592902875201574</v>
      </c>
      <c r="I108" s="50">
        <f>+IF(F108=0,"",'Ark1'!AF546)</f>
        <v>533</v>
      </c>
      <c r="J108" s="318">
        <f>+IF(F108=0,"",'Ark1'!S546)</f>
        <v>31531</v>
      </c>
      <c r="K108" s="5">
        <f>+IF(F108=0,"",'Ark1'!U546)</f>
        <v>60.701024388696851</v>
      </c>
      <c r="L108" s="5">
        <f t="shared" si="26"/>
        <v>7.8769677845635044E-2</v>
      </c>
      <c r="M108" s="5">
        <f>+IF(F108=0,"",'Ark1'!AC546)</f>
        <v>-29.845626703297384</v>
      </c>
      <c r="N108" s="50">
        <f>+IF(F108=0,"",'Ark1'!W546)</f>
        <v>85.538714281183346</v>
      </c>
      <c r="O108" s="50">
        <f t="shared" si="27"/>
        <v>0.31577795889663207</v>
      </c>
      <c r="P108" s="5">
        <f>+IF(F108=0,"",'Ark1'!AB546)</f>
        <v>2.5750758683517843</v>
      </c>
      <c r="Q108" s="34"/>
      <c r="R108" s="50">
        <f>+IF(F108=0,"",'Ark1'!X546)</f>
        <v>0.96575666719267828</v>
      </c>
      <c r="S108" s="50">
        <f>+IF(F108=0,"",'Ark1'!Y546)</f>
        <v>1.9315133343853563</v>
      </c>
      <c r="T108" s="98"/>
      <c r="U108" s="18"/>
      <c r="V108" s="34"/>
      <c r="W108" s="228">
        <f>+IF(F108=0,"",'Ark1'!AD546)</f>
        <v>2.1531149818103064</v>
      </c>
      <c r="X108" s="228"/>
      <c r="Y108" s="18">
        <f t="shared" si="22"/>
        <v>62.372047244094489</v>
      </c>
      <c r="Z108" s="318">
        <f t="shared" si="23"/>
        <v>2710.2941619992944</v>
      </c>
      <c r="AA108" s="5">
        <f>+IF(F108=0,"",'Ark1'!T546)</f>
        <v>16.001988322550101</v>
      </c>
      <c r="AB108" s="50">
        <f>+IF(F108=0,"",'Ark1'!V546)</f>
        <v>92.810394544391187</v>
      </c>
      <c r="AC108" s="28"/>
      <c r="AN108"/>
      <c r="AO108"/>
      <c r="AP108"/>
      <c r="AY108"/>
      <c r="BB108"/>
      <c r="BC108"/>
    </row>
    <row r="109" spans="1:55">
      <c r="A109" s="28"/>
      <c r="B109" s="2">
        <f>+'Ark1'!C547</f>
        <v>2022</v>
      </c>
      <c r="C109" s="2">
        <f>+'Ark1'!E547</f>
        <v>46</v>
      </c>
      <c r="D109" s="2">
        <f>+IF(F109=0,"",'Ark1'!Q547)</f>
        <v>498</v>
      </c>
      <c r="E109" s="18">
        <f t="shared" si="24"/>
        <v>-31</v>
      </c>
      <c r="F109" s="318">
        <f>+'Ark1'!R547</f>
        <v>31056</v>
      </c>
      <c r="G109" s="318">
        <f t="shared" si="25"/>
        <v>-380</v>
      </c>
      <c r="H109" s="50">
        <f>+IF(F109=0,"",'Ark1'!AE547)</f>
        <v>2.1224741611184359</v>
      </c>
      <c r="I109" s="50">
        <f>+IF(F109=0,"",'Ark1'!AF547)</f>
        <v>352</v>
      </c>
      <c r="J109" s="318">
        <f>+IF(F109=0,"",'Ark1'!S547)</f>
        <v>30959</v>
      </c>
      <c r="K109" s="5">
        <f>+IF(F109=0,"",'Ark1'!U547)</f>
        <v>60.565651345327723</v>
      </c>
      <c r="L109" s="5">
        <f t="shared" si="26"/>
        <v>-8.6565974565360193E-2</v>
      </c>
      <c r="M109" s="5">
        <f>+IF(F109=0,"",'Ark1'!AC547)</f>
        <v>-30.654154050060928</v>
      </c>
      <c r="N109" s="50">
        <f>+IF(F109=0,"",'Ark1'!W547)</f>
        <v>85.633741399915706</v>
      </c>
      <c r="O109" s="50">
        <f t="shared" si="27"/>
        <v>1.4091151398920942</v>
      </c>
      <c r="P109" s="5">
        <f>+IF(F109=0,"",'Ark1'!AB547)</f>
        <v>2.5614721092134278</v>
      </c>
      <c r="Q109" s="34"/>
      <c r="R109" s="50">
        <f>+IF(F109=0,"",'Ark1'!X547)</f>
        <v>2.299072642967543</v>
      </c>
      <c r="S109" s="50">
        <f>+IF(F109=0,"",'Ark1'!Y547)</f>
        <v>4.598145285935086</v>
      </c>
      <c r="T109" s="98"/>
      <c r="U109" s="18"/>
      <c r="V109" s="34"/>
      <c r="W109" s="228">
        <f>+IF(F109=0,"",'Ark1'!AD547)</f>
        <v>2.1103720648603725</v>
      </c>
      <c r="X109" s="228"/>
      <c r="Y109" s="18">
        <f t="shared" si="22"/>
        <v>62.361445783132531</v>
      </c>
      <c r="Z109" s="318">
        <f t="shared" si="23"/>
        <v>2659.441472915782</v>
      </c>
      <c r="AA109" s="5">
        <f>+IF(F109=0,"",'Ark1'!T547)</f>
        <v>15.976365275631116</v>
      </c>
      <c r="AB109" s="50">
        <f>+IF(F109=0,"",'Ark1'!V547)</f>
        <v>92.873785435368788</v>
      </c>
      <c r="AC109" s="28"/>
      <c r="AN109"/>
      <c r="AO109"/>
      <c r="AP109"/>
      <c r="AY109"/>
      <c r="BB109"/>
      <c r="BC109"/>
    </row>
    <row r="110" spans="1:55">
      <c r="A110" s="28"/>
      <c r="B110" s="2">
        <f>+'Ark1'!C548</f>
        <v>2022</v>
      </c>
      <c r="C110" s="2">
        <f>+'Ark1'!E548</f>
        <v>47</v>
      </c>
      <c r="D110" s="2">
        <f>+IF(F110=0,"",'Ark1'!Q548)</f>
        <v>492</v>
      </c>
      <c r="E110" s="18">
        <f t="shared" si="24"/>
        <v>-46</v>
      </c>
      <c r="F110" s="318">
        <f>+'Ark1'!R548</f>
        <v>28813</v>
      </c>
      <c r="G110" s="318">
        <f t="shared" si="25"/>
        <v>-7044</v>
      </c>
      <c r="H110" s="50">
        <f>+IF(F110=0,"",'Ark1'!AE548)</f>
        <v>1.9572521647854593</v>
      </c>
      <c r="I110" s="50">
        <f>+IF(F110=0,"",'Ark1'!AF548)</f>
        <v>435</v>
      </c>
      <c r="J110" s="318">
        <f>+IF(F110=0,"",'Ark1'!S548)</f>
        <v>28748</v>
      </c>
      <c r="K110" s="5">
        <f>+IF(F110=0,"",'Ark1'!U548)</f>
        <v>60.62623486851259</v>
      </c>
      <c r="L110" s="5">
        <f t="shared" si="26"/>
        <v>6.5057573488061848E-2</v>
      </c>
      <c r="M110" s="5">
        <f>+IF(F110=0,"",'Ark1'!AC548)</f>
        <v>-29.532776400212757</v>
      </c>
      <c r="N110" s="50">
        <f>+IF(F110=0,"",'Ark1'!W548)</f>
        <v>85.041042855154942</v>
      </c>
      <c r="O110" s="50">
        <f t="shared" si="27"/>
        <v>-0.7810768365061449</v>
      </c>
      <c r="P110" s="5">
        <f>+IF(F110=0,"",'Ark1'!AB548)</f>
        <v>2.6004843609036752</v>
      </c>
      <c r="Q110" s="34"/>
      <c r="R110" s="50">
        <f>+IF(F110=0,"",'Ark1'!X548)</f>
        <v>1.5444417450456396</v>
      </c>
      <c r="S110" s="50">
        <f>+IF(F110=0,"",'Ark1'!Y548)</f>
        <v>3.0888834900912792</v>
      </c>
      <c r="T110" s="98"/>
      <c r="U110" s="18"/>
      <c r="V110" s="34"/>
      <c r="W110" s="228">
        <f>+IF(F110=0,"",'Ark1'!AD548)</f>
        <v>1.9579517743695876</v>
      </c>
      <c r="X110" s="228"/>
      <c r="Y110" s="18">
        <f t="shared" si="22"/>
        <v>58.5630081300813</v>
      </c>
      <c r="Z110" s="318">
        <f t="shared" si="23"/>
        <v>2450.2875677855791</v>
      </c>
      <c r="AA110" s="5">
        <f>+IF(F110=0,"",'Ark1'!T548)</f>
        <v>16.005587755527021</v>
      </c>
      <c r="AB110" s="50">
        <f>+IF(F110=0,"",'Ark1'!V548)</f>
        <v>92.218570275781744</v>
      </c>
      <c r="AC110" s="28"/>
      <c r="AN110"/>
      <c r="AO110"/>
      <c r="AP110"/>
      <c r="AY110"/>
      <c r="BB110"/>
      <c r="BC110"/>
    </row>
    <row r="111" spans="1:55">
      <c r="A111" s="28"/>
      <c r="B111" s="2">
        <f>+'Ark1'!C549</f>
        <v>2022</v>
      </c>
      <c r="C111" s="2">
        <f>+'Ark1'!E549</f>
        <v>48</v>
      </c>
      <c r="D111" s="2">
        <f>+IF(F111=0,"",'Ark1'!Q549)</f>
        <v>497</v>
      </c>
      <c r="E111" s="18">
        <f t="shared" si="24"/>
        <v>-56</v>
      </c>
      <c r="F111" s="318">
        <f>+'Ark1'!R549</f>
        <v>33754</v>
      </c>
      <c r="G111" s="318">
        <f t="shared" si="25"/>
        <v>-4572</v>
      </c>
      <c r="H111" s="50">
        <f>+IF(F111=0,"",'Ark1'!AE549)</f>
        <v>2.2886358108160794</v>
      </c>
      <c r="I111" s="50">
        <f>+IF(F111=0,"",'Ark1'!AF549)</f>
        <v>593</v>
      </c>
      <c r="J111" s="318">
        <f>+IF(F111=0,"",'Ark1'!S549)</f>
        <v>33656</v>
      </c>
      <c r="K111" s="5">
        <f>+IF(F111=0,"",'Ark1'!U549)</f>
        <v>60.582511290705945</v>
      </c>
      <c r="L111" s="5">
        <f t="shared" si="26"/>
        <v>-5.0336287080575914E-2</v>
      </c>
      <c r="M111" s="5">
        <f>+IF(F111=0,"",'Ark1'!AC549)</f>
        <v>-32.862082112874475</v>
      </c>
      <c r="N111" s="50">
        <f>+IF(F111=0,"",'Ark1'!W549)</f>
        <v>84.938311148086541</v>
      </c>
      <c r="O111" s="50">
        <f t="shared" si="27"/>
        <v>0.56323828475419191</v>
      </c>
      <c r="P111" s="5">
        <f>+IF(F111=0,"",'Ark1'!AB549)</f>
        <v>2.602115039433051</v>
      </c>
      <c r="Q111" s="34"/>
      <c r="R111" s="50">
        <f>+IF(F111=0,"",'Ark1'!X549)</f>
        <v>2.8500325887302242</v>
      </c>
      <c r="S111" s="50">
        <f>+IF(F111=0,"",'Ark1'!Y549)</f>
        <v>5.7000651774604485</v>
      </c>
      <c r="T111" s="98"/>
      <c r="U111" s="18"/>
      <c r="V111" s="34"/>
      <c r="W111" s="228">
        <f>+IF(F111=0,"",'Ark1'!AD549)</f>
        <v>2.2937113175327459</v>
      </c>
      <c r="X111" s="228"/>
      <c r="Y111" s="18">
        <f t="shared" si="22"/>
        <v>67.91549295774648</v>
      </c>
      <c r="Z111" s="318">
        <f t="shared" si="23"/>
        <v>2867.007754492513</v>
      </c>
      <c r="AA111" s="5">
        <f>+IF(F111=0,"",'Ark1'!T549)</f>
        <v>15.974847425490321</v>
      </c>
      <c r="AB111" s="50">
        <f>+IF(F111=0,"",'Ark1'!V549)</f>
        <v>92.126253617957417</v>
      </c>
      <c r="AC111" s="28"/>
      <c r="AN111"/>
      <c r="AO111"/>
      <c r="AP111"/>
      <c r="AY111"/>
      <c r="BB111"/>
      <c r="BC111"/>
    </row>
    <row r="112" spans="1:55">
      <c r="A112" s="28"/>
      <c r="B112" s="2">
        <f>+'Ark1'!C550</f>
        <v>2022</v>
      </c>
      <c r="C112" s="2">
        <f>+'Ark1'!E550</f>
        <v>49</v>
      </c>
      <c r="D112" s="2">
        <f>+IF(F112=0,"",'Ark1'!Q550)</f>
        <v>565</v>
      </c>
      <c r="E112" s="18">
        <f t="shared" si="24"/>
        <v>-19</v>
      </c>
      <c r="F112" s="318">
        <f>+'Ark1'!R550</f>
        <v>37938</v>
      </c>
      <c r="G112" s="318">
        <f t="shared" si="25"/>
        <v>-3717</v>
      </c>
      <c r="H112" s="50">
        <f>+IF(F112=0,"",'Ark1'!AE550)</f>
        <v>2.5237678733730502</v>
      </c>
      <c r="I112" s="50">
        <f>+IF(F112=0,"",'Ark1'!AF550)</f>
        <v>635</v>
      </c>
      <c r="J112" s="318">
        <f>+IF(F112=0,"",'Ark1'!S550)</f>
        <v>37854</v>
      </c>
      <c r="K112" s="5">
        <f>+IF(F112=0,"",'Ark1'!U550)</f>
        <v>60.766708934326608</v>
      </c>
      <c r="L112" s="5">
        <f t="shared" si="26"/>
        <v>-3.72626627368291E-2</v>
      </c>
      <c r="M112" s="5">
        <f>+IF(F112=0,"",'Ark1'!AC550)</f>
        <v>-30.572172354873</v>
      </c>
      <c r="N112" s="50">
        <f>+IF(F112=0,"",'Ark1'!W550)</f>
        <v>83.277381518465404</v>
      </c>
      <c r="O112" s="50">
        <f t="shared" si="27"/>
        <v>1.2736749352420702</v>
      </c>
      <c r="P112" s="5">
        <f>+IF(F112=0,"",'Ark1'!AB550)</f>
        <v>2.5102569039144367</v>
      </c>
      <c r="Q112" s="34"/>
      <c r="R112" s="50">
        <f>+IF(F112=0,"",'Ark1'!X550)</f>
        <v>2.0955242764510511</v>
      </c>
      <c r="S112" s="50">
        <f>+IF(F112=0,"",'Ark1'!Y550)</f>
        <v>4.1910485529021022</v>
      </c>
      <c r="T112" s="98"/>
      <c r="U112" s="18"/>
      <c r="V112" s="34"/>
      <c r="W112" s="228">
        <f>+IF(F112=0,"",'Ark1'!AD550)</f>
        <v>2.5780298620773046</v>
      </c>
      <c r="X112" s="228"/>
      <c r="Y112" s="18">
        <f t="shared" si="22"/>
        <v>67.146902654867262</v>
      </c>
      <c r="Z112" s="318">
        <f t="shared" si="23"/>
        <v>3159.3773000475408</v>
      </c>
      <c r="AA112" s="5">
        <f>+IF(F112=0,"",'Ark1'!T550)</f>
        <v>16.086746797406299</v>
      </c>
      <c r="AB112" s="50">
        <f>+IF(F112=0,"",'Ark1'!V550)</f>
        <v>90.299228586584235</v>
      </c>
      <c r="AC112" s="28"/>
      <c r="AN112"/>
      <c r="AO112"/>
      <c r="AP112"/>
      <c r="AY112"/>
      <c r="BB112"/>
      <c r="BC112"/>
    </row>
    <row r="113" spans="1:55">
      <c r="A113" s="28"/>
      <c r="B113" s="3">
        <f>+'Ark1'!C551</f>
        <v>2022</v>
      </c>
      <c r="C113" s="3">
        <f>+'Ark1'!E551</f>
        <v>50</v>
      </c>
      <c r="D113" s="3">
        <f>+IF(F113=0,"",'Ark1'!Q551)</f>
        <v>507</v>
      </c>
      <c r="E113" s="15">
        <f t="shared" si="24"/>
        <v>-57</v>
      </c>
      <c r="F113" s="310">
        <f>+'Ark1'!R551</f>
        <v>37698</v>
      </c>
      <c r="G113" s="310">
        <f t="shared" si="25"/>
        <v>-65</v>
      </c>
      <c r="H113" s="50">
        <f>+IF(F113=0,"",'Ark1'!AE551)</f>
        <v>2.4385852576251694</v>
      </c>
      <c r="I113" s="50">
        <f>+IF(F113=0,"",'Ark1'!AF551)</f>
        <v>647</v>
      </c>
      <c r="J113" s="310">
        <f>+IF(F113=0,"",'Ark1'!S551)</f>
        <v>37656</v>
      </c>
      <c r="K113" s="12">
        <f>+IF(F113=0,"",'Ark1'!U551)</f>
        <v>60.81007010834923</v>
      </c>
      <c r="L113" s="12">
        <f t="shared" si="26"/>
        <v>-4.6643211857251288E-2</v>
      </c>
      <c r="M113" s="12">
        <f>+IF(F113=0,"",'Ark1'!AC551)</f>
        <v>-31.900499907709303</v>
      </c>
      <c r="N113" s="51">
        <f>+IF(F113=0,"",'Ark1'!W551)</f>
        <v>80.889693541533589</v>
      </c>
      <c r="O113" s="51">
        <f t="shared" si="27"/>
        <v>0.60658034904773217</v>
      </c>
      <c r="P113" s="12">
        <f>+IF(F113=0,"",'Ark1'!AB551)</f>
        <v>2.4432567275601298</v>
      </c>
      <c r="Q113" s="34"/>
      <c r="R113" s="51">
        <f>+IF(F113=0,"",'Ark1'!X551)</f>
        <v>1.5624171043556692</v>
      </c>
      <c r="S113" s="51">
        <f>+IF(F113=0,"",'Ark1'!Y551)</f>
        <v>3.1248342087113383</v>
      </c>
      <c r="T113" s="98"/>
      <c r="U113" s="15"/>
      <c r="V113" s="34"/>
      <c r="W113" s="225">
        <f>+IF(F113=0,"",'Ark1'!AD551)</f>
        <v>2.5617209589485546</v>
      </c>
      <c r="X113" s="225"/>
      <c r="Y113" s="18">
        <f t="shared" si="22"/>
        <v>74.355029585798817</v>
      </c>
      <c r="Z113" s="318">
        <f t="shared" si="23"/>
        <v>3049.3796671287332</v>
      </c>
      <c r="AA113" s="12">
        <f>+IF(F113=0,"",'Ark1'!T551)</f>
        <v>16.142209135763171</v>
      </c>
      <c r="AB113" s="51">
        <f>+IF(F113=0,"",'Ark1'!V551)</f>
        <v>87.675866445424688</v>
      </c>
      <c r="AC113" s="28"/>
      <c r="AN113"/>
      <c r="AO113"/>
      <c r="AP113"/>
      <c r="AY113"/>
      <c r="BB113"/>
      <c r="BC113"/>
    </row>
    <row r="114" spans="1:55">
      <c r="A114" s="28"/>
      <c r="B114" s="3">
        <f>+'Ark1'!C552</f>
        <v>2022</v>
      </c>
      <c r="C114" s="3">
        <f>+'Ark1'!E552</f>
        <v>51</v>
      </c>
      <c r="D114" s="3">
        <f>+IF(F114=0,"",'Ark1'!Q552)</f>
        <v>277</v>
      </c>
      <c r="E114" s="15">
        <f t="shared" si="24"/>
        <v>41</v>
      </c>
      <c r="F114" s="310">
        <f>+'Ark1'!R552</f>
        <v>13529</v>
      </c>
      <c r="G114" s="310">
        <f t="shared" si="25"/>
        <v>2105</v>
      </c>
      <c r="H114" s="50">
        <f>+IF(F114=0,"",'Ark1'!AE552)</f>
        <v>0.87283165731276868</v>
      </c>
      <c r="I114" s="50">
        <f>+IF(F114=0,"",'Ark1'!AF552)</f>
        <v>212</v>
      </c>
      <c r="J114" s="310">
        <f>+IF(F114=0,"",'Ark1'!S552)</f>
        <v>13504</v>
      </c>
      <c r="K114" s="12">
        <f>+IF(F114=0,"",'Ark1'!U552)</f>
        <v>60.798133886255933</v>
      </c>
      <c r="L114" s="12">
        <f t="shared" si="26"/>
        <v>-1.1419245341549811E-2</v>
      </c>
      <c r="M114" s="12">
        <f>+IF(F114=0,"",'Ark1'!AC552)</f>
        <v>-31.771834363735501</v>
      </c>
      <c r="N114" s="51">
        <f>+IF(F114=0,"",'Ark1'!W552)</f>
        <v>80.734189869668228</v>
      </c>
      <c r="O114" s="51">
        <f t="shared" si="27"/>
        <v>0.10543107304607702</v>
      </c>
      <c r="P114" s="12">
        <f>+IF(F114=0,"",'Ark1'!AB552)</f>
        <v>2.4935300309500095</v>
      </c>
      <c r="Q114" s="34"/>
      <c r="R114" s="51">
        <f>+IF(F114=0,"",'Ark1'!X552)</f>
        <v>2.0400620888461818</v>
      </c>
      <c r="S114" s="51">
        <f>+IF(F114=0,"",'Ark1'!Y552)</f>
        <v>4.0801241776923636</v>
      </c>
      <c r="T114" s="98"/>
      <c r="U114" s="15"/>
      <c r="V114" s="34"/>
      <c r="W114" s="225">
        <f>+IF(F114=0,"",'Ark1'!AD552)</f>
        <v>0.91934646012029775</v>
      </c>
      <c r="X114" s="225"/>
      <c r="Y114" s="18">
        <f t="shared" si="22"/>
        <v>48.841155234657037</v>
      </c>
      <c r="Z114" s="318">
        <f t="shared" si="23"/>
        <v>1092.2528547467414</v>
      </c>
      <c r="AA114" s="12">
        <f>+IF(F114=0,"",'Ark1'!T552)</f>
        <v>16.116860078350211</v>
      </c>
      <c r="AB114" s="51">
        <f>+IF(F114=0,"",'Ark1'!V552)</f>
        <v>87.530679886830498</v>
      </c>
      <c r="AC114" s="28"/>
      <c r="AN114"/>
      <c r="AO114"/>
      <c r="AP114"/>
      <c r="AY114"/>
      <c r="BB114"/>
      <c r="BC114"/>
    </row>
    <row r="115" spans="1:55">
      <c r="A115" s="28"/>
      <c r="B115">
        <f>+'Ark1'!C553</f>
        <v>2022</v>
      </c>
      <c r="C115">
        <f>+'Ark1'!E553</f>
        <v>52</v>
      </c>
      <c r="D115">
        <f>+IF(F115=0,"",'Ark1'!Q553)</f>
        <v>166</v>
      </c>
      <c r="E115" s="10">
        <f t="shared" si="24"/>
        <v>94</v>
      </c>
      <c r="F115" s="301">
        <f>+'Ark1'!R553</f>
        <v>10676</v>
      </c>
      <c r="G115" s="301">
        <f t="shared" si="25"/>
        <v>6572</v>
      </c>
      <c r="H115" s="50">
        <f>+IF(F115=0,"",'Ark1'!AE553)</f>
        <v>0.7073208878958398</v>
      </c>
      <c r="I115" s="50">
        <f>+IF(F115=0,"",'Ark1'!AF553)</f>
        <v>192</v>
      </c>
      <c r="J115" s="301">
        <f>+IF(F115=0,"",'Ark1'!S553)</f>
        <v>10642</v>
      </c>
      <c r="K115" s="1">
        <f>+IF(F115=0,"",'Ark1'!U553)</f>
        <v>60.684927645179499</v>
      </c>
      <c r="L115" s="1">
        <f t="shared" si="26"/>
        <v>-0.18799918408880245</v>
      </c>
      <c r="M115" s="1">
        <f>+IF(F115=0,"",'Ark1'!AC553)</f>
        <v>-35.99133414821555</v>
      </c>
      <c r="N115" s="100">
        <f>+IF(F115=0,"",'Ark1'!W553)</f>
        <v>83.019986844578114</v>
      </c>
      <c r="O115" s="100">
        <f t="shared" si="27"/>
        <v>5.0804014787245109</v>
      </c>
      <c r="P115" s="1">
        <f>+IF(F115=0,"",'Ark1'!AB553)</f>
        <v>2.5068701391568031</v>
      </c>
      <c r="Q115" s="34"/>
      <c r="R115" s="100">
        <f>+IF(F115=0,"",'Ark1'!X553)</f>
        <v>3.6062195578868494</v>
      </c>
      <c r="S115" s="100">
        <f>+IF(F115=0,"",'Ark1'!Y553)</f>
        <v>7.2124391157736989</v>
      </c>
      <c r="T115" s="98"/>
      <c r="V115" s="34"/>
      <c r="W115" s="226">
        <f>+IF(F115=0,"",'Ark1'!AD553)</f>
        <v>0.72547437417727101</v>
      </c>
      <c r="Y115" s="18">
        <f t="shared" si="22"/>
        <v>64.313253012048193</v>
      </c>
      <c r="Z115" s="318">
        <f t="shared" si="23"/>
        <v>886.32137955271594</v>
      </c>
      <c r="AA115" s="1">
        <f>+IF(F115=0,"",'Ark1'!T553)</f>
        <v>16.031753465717497</v>
      </c>
      <c r="AB115" s="100">
        <f>+IF(F115=0,"",'Ark1'!V553)</f>
        <v>90.052304051711062</v>
      </c>
      <c r="AC115" s="28"/>
      <c r="AN115"/>
      <c r="AO115"/>
      <c r="AP115"/>
      <c r="AY115"/>
      <c r="BB115"/>
      <c r="BC115"/>
    </row>
    <row r="116" spans="1:55" ht="15">
      <c r="A116" s="28"/>
      <c r="B116" s="28"/>
      <c r="C116" s="28"/>
      <c r="D116" s="28"/>
      <c r="E116" s="28"/>
      <c r="F116" s="295"/>
      <c r="G116" s="295"/>
      <c r="H116" s="28"/>
      <c r="I116" s="28"/>
      <c r="J116" s="295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95"/>
      <c r="AA116" s="28"/>
      <c r="AB116" s="28"/>
      <c r="AC116" s="28"/>
      <c r="AN116"/>
      <c r="AO116"/>
      <c r="AP116"/>
      <c r="AY116"/>
      <c r="BB116"/>
      <c r="BC116"/>
    </row>
    <row r="117" spans="1:55" ht="15">
      <c r="A117" s="28"/>
      <c r="B117" s="28"/>
      <c r="C117" s="28"/>
      <c r="D117" s="28"/>
      <c r="E117" s="28"/>
      <c r="F117" s="295"/>
      <c r="G117" s="295"/>
      <c r="H117" s="28"/>
      <c r="I117" s="28"/>
      <c r="J117" s="295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95"/>
      <c r="AA117" s="28"/>
      <c r="AB117" s="28"/>
      <c r="AC117" s="28"/>
      <c r="AN117"/>
      <c r="AO117"/>
      <c r="AP117"/>
      <c r="AY117"/>
      <c r="BB117"/>
      <c r="BC117"/>
    </row>
    <row r="118" spans="1:55">
      <c r="A118" s="28"/>
      <c r="B118" s="94">
        <f>+'Ark1'!C554</f>
        <v>2021</v>
      </c>
      <c r="C118" s="94">
        <f>+'Ark1'!E554</f>
        <v>1</v>
      </c>
      <c r="D118" s="94">
        <f>+IF(F118=0,"",'Ark1'!Q554)</f>
        <v>479</v>
      </c>
      <c r="E118" s="95">
        <f>+IF(F118=0,"",D118-D170)</f>
        <v>261</v>
      </c>
      <c r="F118" s="309">
        <f>+'Ark1'!R554</f>
        <v>33992</v>
      </c>
      <c r="G118" s="309">
        <f>+IF(F118=0,"",F118-F170)</f>
        <v>20204</v>
      </c>
      <c r="H118" s="107">
        <f>+IF(F118=0,"",'Ark1'!AE554)</f>
        <v>2.2805613532312994</v>
      </c>
      <c r="I118" s="107">
        <f>+IF(F118=0,"",'Ark1'!AF554)</f>
        <v>584</v>
      </c>
      <c r="J118" s="309">
        <f>+IF(F118=0,"",'Ark1'!S554)</f>
        <v>33948</v>
      </c>
      <c r="K118" s="96">
        <f>+IF(F118=0,"",'Ark1'!U554)</f>
        <v>60.85445387062564</v>
      </c>
      <c r="L118" s="96">
        <f>+IF(F118=0,"",K118-K170)</f>
        <v>7.0873946053545467E-2</v>
      </c>
      <c r="M118" s="96">
        <f>+IF(F118=0,"",'Ark1'!AC554)</f>
        <v>-28.116361409117545</v>
      </c>
      <c r="N118" s="107">
        <f>+IF(F118=0,"",'Ark1'!W554)</f>
        <v>84.818146871685983</v>
      </c>
      <c r="O118" s="107">
        <f>+IF(F118=0,"",N118-N170)</f>
        <v>2.5316354124457519</v>
      </c>
      <c r="P118" s="96">
        <f>+IF(F118=0,"",'Ark1'!AB554)</f>
        <v>2.6730760757616321</v>
      </c>
      <c r="Q118" s="34"/>
      <c r="R118" s="107">
        <f>+IF(F118=0,"",'Ark1'!X554)</f>
        <v>2.7624146858084258</v>
      </c>
      <c r="S118" s="107">
        <f>+IF(F118=0,"",'Ark1'!Y554)</f>
        <v>5.5248293716168515</v>
      </c>
      <c r="T118" s="98"/>
      <c r="U118" s="95"/>
      <c r="V118" s="34"/>
      <c r="W118" s="224">
        <f>+IF(F118=0,"",'Ark1'!AD554)</f>
        <v>2.2608648700714702</v>
      </c>
      <c r="X118" s="224"/>
      <c r="Y118" s="95">
        <f>+IF(F118=0,"",F118/D118)</f>
        <v>70.964509394572019</v>
      </c>
      <c r="Z118" s="309">
        <f>+IF(F118=0,"",(F118*N118)/1000)</f>
        <v>2883.13844846235</v>
      </c>
      <c r="AA118" s="96">
        <f>+IF(F118=0,"",'Ark1'!T554)</f>
        <v>16.102229936455636</v>
      </c>
      <c r="AB118" s="107">
        <f>+IF(F118=0,"",'Ark1'!V554)</f>
        <v>91.938418084071813</v>
      </c>
      <c r="AC118" s="28"/>
      <c r="AN118"/>
      <c r="AO118"/>
      <c r="AP118"/>
      <c r="AY118"/>
      <c r="BB118"/>
      <c r="BC118"/>
    </row>
    <row r="119" spans="1:55">
      <c r="A119" s="28"/>
      <c r="B119" s="94">
        <f>+'Ark1'!C555</f>
        <v>2021</v>
      </c>
      <c r="C119" s="94">
        <f>+'Ark1'!E555</f>
        <v>2</v>
      </c>
      <c r="D119" s="94">
        <f>+IF(F119=0,"",'Ark1'!Q555)</f>
        <v>484</v>
      </c>
      <c r="E119" s="95">
        <f t="shared" ref="E119:E182" si="28">+IF(F119=0,"",D119-D171)</f>
        <v>-16</v>
      </c>
      <c r="F119" s="309">
        <f>+'Ark1'!R555</f>
        <v>28179</v>
      </c>
      <c r="G119" s="309">
        <f t="shared" ref="G119:G182" si="29">+IF(F119=0,"",F119-F171)</f>
        <v>-1400</v>
      </c>
      <c r="H119" s="107">
        <f>+IF(F119=0,"",'Ark1'!AE555)</f>
        <v>1.8821740764986024</v>
      </c>
      <c r="I119" s="107">
        <f>+IF(F119=0,"",'Ark1'!AF555)</f>
        <v>512</v>
      </c>
      <c r="J119" s="309">
        <f>+IF(F119=0,"",'Ark1'!S555)</f>
        <v>28111</v>
      </c>
      <c r="K119" s="96">
        <f>+IF(F119=0,"",'Ark1'!U555)</f>
        <v>60.829141617160552</v>
      </c>
      <c r="L119" s="96">
        <f t="shared" ref="L119:L169" si="30">+IF(F119=0,"",K119-K171)</f>
        <v>0.16393995381832838</v>
      </c>
      <c r="M119" s="96">
        <f>+IF(F119=0,"",'Ark1'!AC555)</f>
        <v>-25.177710059974689</v>
      </c>
      <c r="N119" s="107">
        <f>+IF(F119=0,"",'Ark1'!W555)</f>
        <v>84.536586033937127</v>
      </c>
      <c r="O119" s="107">
        <f t="shared" ref="O119:O169" si="31">+IF(F119=0,"",N119-N171)</f>
        <v>2.521641309639179</v>
      </c>
      <c r="P119" s="96">
        <f>+IF(F119=0,"",'Ark1'!AB555)</f>
        <v>2.6886399381976425</v>
      </c>
      <c r="Q119" s="34"/>
      <c r="R119" s="107">
        <f>+IF(F119=0,"",'Ark1'!X555)</f>
        <v>1.8559920508179857</v>
      </c>
      <c r="S119" s="107">
        <f>+IF(F119=0,"",'Ark1'!Y555)</f>
        <v>3.7119841016359714</v>
      </c>
      <c r="T119" s="98"/>
      <c r="U119" s="95"/>
      <c r="V119" s="34"/>
      <c r="W119" s="224">
        <f>+IF(F119=0,"",'Ark1'!AD555)</f>
        <v>1.8742325009927037</v>
      </c>
      <c r="X119" s="224"/>
      <c r="Y119" s="95">
        <f t="shared" ref="Y119:Y169" si="32">+IF(F119=0,"",F119/D119)</f>
        <v>58.221074380165291</v>
      </c>
      <c r="Z119" s="309">
        <f t="shared" ref="Z119:Z169" si="33">+IF(F119=0,"",(F119*N119)/1000)</f>
        <v>2382.1564578503144</v>
      </c>
      <c r="AA119" s="96">
        <f>+IF(F119=0,"",'Ark1'!T555)</f>
        <v>16.069910216828134</v>
      </c>
      <c r="AB119" s="107">
        <f>+IF(F119=0,"",'Ark1'!V555)</f>
        <v>91.667802531621248</v>
      </c>
      <c r="AC119" s="28"/>
      <c r="AN119"/>
      <c r="AO119"/>
      <c r="AP119"/>
      <c r="AY119"/>
      <c r="BB119"/>
      <c r="BC119"/>
    </row>
    <row r="120" spans="1:55">
      <c r="A120" s="28"/>
      <c r="B120" s="94">
        <f>+'Ark1'!C556</f>
        <v>2021</v>
      </c>
      <c r="C120" s="94">
        <f>+'Ark1'!E556</f>
        <v>3</v>
      </c>
      <c r="D120" s="94">
        <f>+IF(F120=0,"",'Ark1'!Q556)</f>
        <v>466</v>
      </c>
      <c r="E120" s="95">
        <f t="shared" si="28"/>
        <v>-85</v>
      </c>
      <c r="F120" s="309">
        <f>+'Ark1'!R556</f>
        <v>31265</v>
      </c>
      <c r="G120" s="309">
        <f t="shared" si="29"/>
        <v>-1912</v>
      </c>
      <c r="H120" s="107">
        <f>+IF(F120=0,"",'Ark1'!AE556)</f>
        <v>2.0915512372516809</v>
      </c>
      <c r="I120" s="107">
        <f>+IF(F120=0,"",'Ark1'!AF556)</f>
        <v>616</v>
      </c>
      <c r="J120" s="309">
        <f>+IF(F120=0,"",'Ark1'!S556)</f>
        <v>31225</v>
      </c>
      <c r="K120" s="96">
        <f>+IF(F120=0,"",'Ark1'!U556)</f>
        <v>60.768775020016015</v>
      </c>
      <c r="L120" s="96">
        <f t="shared" si="30"/>
        <v>-3.3346931938659452E-2</v>
      </c>
      <c r="M120" s="96">
        <f>+IF(F120=0,"",'Ark1'!AC556)</f>
        <v>-24.294511577267546</v>
      </c>
      <c r="N120" s="107">
        <f>+IF(F120=0,"",'Ark1'!W556)</f>
        <v>84.572130984787705</v>
      </c>
      <c r="O120" s="107">
        <f t="shared" si="31"/>
        <v>3.623725462889638</v>
      </c>
      <c r="P120" s="96">
        <f>+IF(F120=0,"",'Ark1'!AB556)</f>
        <v>2.6966073376617539</v>
      </c>
      <c r="Q120" s="34"/>
      <c r="R120" s="107">
        <f>+IF(F120=0,"",'Ark1'!X556)</f>
        <v>2.6803134495442182</v>
      </c>
      <c r="S120" s="107">
        <f>+IF(F120=0,"",'Ark1'!Y556)</f>
        <v>5.3606268990884365</v>
      </c>
      <c r="T120" s="98"/>
      <c r="U120" s="95"/>
      <c r="V120" s="34"/>
      <c r="W120" s="224">
        <f>+IF(F120=0,"",'Ark1'!AD556)</f>
        <v>2.0794875312657255</v>
      </c>
      <c r="X120" s="224"/>
      <c r="Y120" s="95">
        <f t="shared" si="32"/>
        <v>67.092274678111593</v>
      </c>
      <c r="Z120" s="309">
        <f t="shared" si="33"/>
        <v>2644.1476752393874</v>
      </c>
      <c r="AA120" s="96">
        <f>+IF(F120=0,"",'Ark1'!T556)</f>
        <v>16.056324964017275</v>
      </c>
      <c r="AB120" s="107">
        <f>+IF(F120=0,"",'Ark1'!V556)</f>
        <v>91.672015315393978</v>
      </c>
      <c r="AC120" s="28"/>
      <c r="AN120"/>
      <c r="AO120"/>
      <c r="AP120"/>
      <c r="AY120"/>
      <c r="BB120"/>
      <c r="BC120"/>
    </row>
    <row r="121" spans="1:55">
      <c r="A121" s="28"/>
      <c r="B121" s="94">
        <f>+'Ark1'!C557</f>
        <v>2021</v>
      </c>
      <c r="C121" s="94">
        <f>+'Ark1'!E557</f>
        <v>4</v>
      </c>
      <c r="D121" s="94">
        <f>+IF(F121=0,"",'Ark1'!Q557)</f>
        <v>472</v>
      </c>
      <c r="E121" s="95">
        <f t="shared" si="28"/>
        <v>-29</v>
      </c>
      <c r="F121" s="309">
        <f>+'Ark1'!R557</f>
        <v>29685</v>
      </c>
      <c r="G121" s="309">
        <f t="shared" si="29"/>
        <v>-2831</v>
      </c>
      <c r="H121" s="107">
        <f>+IF(F121=0,"",'Ark1'!AE557)</f>
        <v>1.9787919081968235</v>
      </c>
      <c r="I121" s="107">
        <f>+IF(F121=0,"",'Ark1'!AF557)</f>
        <v>543</v>
      </c>
      <c r="J121" s="309">
        <f>+IF(F121=0,"",'Ark1'!S557)</f>
        <v>29621</v>
      </c>
      <c r="K121" s="96">
        <f>+IF(F121=0,"",'Ark1'!U557)</f>
        <v>60.859153978596247</v>
      </c>
      <c r="L121" s="96">
        <f t="shared" si="30"/>
        <v>-8.8133510639835322E-2</v>
      </c>
      <c r="M121" s="96">
        <f>+IF(F121=0,"",'Ark1'!AC557)</f>
        <v>-26.267657413463567</v>
      </c>
      <c r="N121" s="107">
        <f>+IF(F121=0,"",'Ark1'!W557)</f>
        <v>84.345442760203611</v>
      </c>
      <c r="O121" s="107">
        <f t="shared" si="31"/>
        <v>3.48204873879871</v>
      </c>
      <c r="P121" s="96">
        <f>+IF(F121=0,"",'Ark1'!AB557)</f>
        <v>2.6165831194869704</v>
      </c>
      <c r="Q121" s="34"/>
      <c r="R121" s="107">
        <f>+IF(F121=0,"",'Ark1'!X557)</f>
        <v>1.3407444837459999</v>
      </c>
      <c r="S121" s="107">
        <f>+IF(F121=0,"",'Ark1'!Y557)</f>
        <v>2.6814889674919997</v>
      </c>
      <c r="T121" s="98"/>
      <c r="U121" s="95"/>
      <c r="V121" s="34"/>
      <c r="W121" s="224">
        <f>+IF(F121=0,"",'Ark1'!AD557)</f>
        <v>1.9743990841395511</v>
      </c>
      <c r="X121" s="224"/>
      <c r="Y121" s="95">
        <f t="shared" si="32"/>
        <v>62.891949152542374</v>
      </c>
      <c r="Z121" s="309">
        <f t="shared" si="33"/>
        <v>2503.7944683366441</v>
      </c>
      <c r="AA121" s="96">
        <f>+IF(F121=0,"",'Ark1'!T557)</f>
        <v>16.098871483914436</v>
      </c>
      <c r="AB121" s="107">
        <f>+IF(F121=0,"",'Ark1'!V557)</f>
        <v>91.439288464162473</v>
      </c>
      <c r="AC121" s="28"/>
      <c r="AN121"/>
      <c r="AO121"/>
      <c r="AP121"/>
      <c r="AY121"/>
      <c r="BB121"/>
      <c r="BC121"/>
    </row>
    <row r="122" spans="1:55">
      <c r="A122" s="28"/>
      <c r="B122" s="94">
        <f>+'Ark1'!C558</f>
        <v>2021</v>
      </c>
      <c r="C122" s="94">
        <f>+'Ark1'!E558</f>
        <v>5</v>
      </c>
      <c r="D122" s="94">
        <f>+IF(F122=0,"",'Ark1'!Q558)</f>
        <v>454</v>
      </c>
      <c r="E122" s="95">
        <f t="shared" si="28"/>
        <v>-63</v>
      </c>
      <c r="F122" s="309">
        <f>+'Ark1'!R558</f>
        <v>27212</v>
      </c>
      <c r="G122" s="309">
        <f t="shared" si="29"/>
        <v>-3338</v>
      </c>
      <c r="H122" s="107">
        <f>+IF(F122=0,"",'Ark1'!AE558)</f>
        <v>1.8190934345646967</v>
      </c>
      <c r="I122" s="107">
        <f>+IF(F122=0,"",'Ark1'!AF558)</f>
        <v>448</v>
      </c>
      <c r="J122" s="309">
        <f>+IF(F122=0,"",'Ark1'!S558)</f>
        <v>27146</v>
      </c>
      <c r="K122" s="96">
        <f>+IF(F122=0,"",'Ark1'!U558)</f>
        <v>60.946695645767342</v>
      </c>
      <c r="L122" s="96">
        <f t="shared" si="30"/>
        <v>-0.15625034441267616</v>
      </c>
      <c r="M122" s="96">
        <f>+IF(F122=0,"",'Ark1'!AC558)</f>
        <v>-31.158143550346679</v>
      </c>
      <c r="N122" s="107">
        <f>+IF(F122=0,"",'Ark1'!W558)</f>
        <v>84.607794518529317</v>
      </c>
      <c r="O122" s="107">
        <f t="shared" si="31"/>
        <v>4.2060036838324208</v>
      </c>
      <c r="P122" s="96">
        <f>+IF(F122=0,"",'Ark1'!AB558)</f>
        <v>2.655853418130933</v>
      </c>
      <c r="Q122" s="34"/>
      <c r="R122" s="107">
        <f>+IF(F122=0,"",'Ark1'!X558)</f>
        <v>1.8227252682640005</v>
      </c>
      <c r="S122" s="107">
        <f>+IF(F122=0,"",'Ark1'!Y558)</f>
        <v>3.645450536528001</v>
      </c>
      <c r="T122" s="98"/>
      <c r="U122" s="95"/>
      <c r="V122" s="34"/>
      <c r="W122" s="224">
        <f>+IF(F122=0,"",'Ark1'!AD558)</f>
        <v>1.8099157108844683</v>
      </c>
      <c r="X122" s="224"/>
      <c r="Y122" s="95">
        <f t="shared" si="32"/>
        <v>59.93832599118943</v>
      </c>
      <c r="Z122" s="309">
        <f t="shared" si="33"/>
        <v>2302.3473044382199</v>
      </c>
      <c r="AA122" s="96">
        <f>+IF(F122=0,"",'Ark1'!T558)</f>
        <v>16.123658679994119</v>
      </c>
      <c r="AB122" s="107">
        <f>+IF(F122=0,"",'Ark1'!V558)</f>
        <v>91.746992048693755</v>
      </c>
      <c r="AC122" s="28"/>
      <c r="AN122"/>
      <c r="AO122"/>
      <c r="AP122"/>
      <c r="AY122"/>
      <c r="BB122"/>
      <c r="BC122"/>
    </row>
    <row r="123" spans="1:55">
      <c r="A123" s="28"/>
      <c r="B123" s="94">
        <f>+'Ark1'!C559</f>
        <v>2021</v>
      </c>
      <c r="C123" s="94">
        <f>+'Ark1'!E559</f>
        <v>6</v>
      </c>
      <c r="D123" s="94">
        <f>+IF(F123=0,"",'Ark1'!Q559)</f>
        <v>438</v>
      </c>
      <c r="E123" s="95">
        <f t="shared" si="28"/>
        <v>-56</v>
      </c>
      <c r="F123" s="309">
        <f>+'Ark1'!R559</f>
        <v>26359</v>
      </c>
      <c r="G123" s="309">
        <f t="shared" si="29"/>
        <v>-2437</v>
      </c>
      <c r="H123" s="107">
        <f>+IF(F123=0,"",'Ark1'!AE559)</f>
        <v>1.7724933795703324</v>
      </c>
      <c r="I123" s="107">
        <f>+IF(F123=0,"",'Ark1'!AF559)</f>
        <v>498</v>
      </c>
      <c r="J123" s="309">
        <f>+IF(F123=0,"",'Ark1'!S559)</f>
        <v>26324</v>
      </c>
      <c r="K123" s="96">
        <f>+IF(F123=0,"",'Ark1'!U559)</f>
        <v>60.772450995289446</v>
      </c>
      <c r="L123" s="96">
        <f t="shared" si="30"/>
        <v>-0.13017436934455162</v>
      </c>
      <c r="M123" s="96">
        <f>+IF(F123=0,"",'Ark1'!AC559)</f>
        <v>-27.166632655399329</v>
      </c>
      <c r="N123" s="107">
        <f>+IF(F123=0,"",'Ark1'!W559)</f>
        <v>85.014685458137308</v>
      </c>
      <c r="O123" s="107">
        <f t="shared" si="31"/>
        <v>5.0431074611934577</v>
      </c>
      <c r="P123" s="96">
        <f>+IF(F123=0,"",'Ark1'!AB559)</f>
        <v>2.6924552937995649</v>
      </c>
      <c r="Q123" s="34"/>
      <c r="R123" s="107">
        <f>+IF(F123=0,"",'Ark1'!X559)</f>
        <v>0.69805379566751402</v>
      </c>
      <c r="S123" s="107">
        <f>+IF(F123=0,"",'Ark1'!Y559)</f>
        <v>1.396107591335028</v>
      </c>
      <c r="T123" s="98"/>
      <c r="U123" s="95"/>
      <c r="V123" s="34"/>
      <c r="W123" s="224">
        <f>+IF(F123=0,"",'Ark1'!AD559)</f>
        <v>1.7531812517714138</v>
      </c>
      <c r="X123" s="224"/>
      <c r="Y123" s="95">
        <f t="shared" si="32"/>
        <v>60.18036529680365</v>
      </c>
      <c r="Z123" s="309">
        <f t="shared" si="33"/>
        <v>2240.9020939910411</v>
      </c>
      <c r="AA123" s="96">
        <f>+IF(F123=0,"",'Ark1'!T559)</f>
        <v>16.067832618839866</v>
      </c>
      <c r="AB123" s="107">
        <f>+IF(F123=0,"",'Ark1'!V559)</f>
        <v>92.149710178831327</v>
      </c>
      <c r="AC123" s="28"/>
      <c r="AN123"/>
      <c r="AO123"/>
      <c r="AP123"/>
      <c r="AY123"/>
      <c r="BB123"/>
      <c r="BC123"/>
    </row>
    <row r="124" spans="1:55">
      <c r="A124" s="28"/>
      <c r="B124" s="94">
        <f>+'Ark1'!C560</f>
        <v>2021</v>
      </c>
      <c r="C124" s="94">
        <f>+'Ark1'!E560</f>
        <v>7</v>
      </c>
      <c r="D124" s="94">
        <f>+IF(F124=0,"",'Ark1'!Q560)</f>
        <v>468</v>
      </c>
      <c r="E124" s="95">
        <f t="shared" si="28"/>
        <v>-14</v>
      </c>
      <c r="F124" s="309">
        <f>+'Ark1'!R560</f>
        <v>27558</v>
      </c>
      <c r="G124" s="309">
        <f t="shared" si="29"/>
        <v>-727</v>
      </c>
      <c r="H124" s="107">
        <f>+IF(F124=0,"",'Ark1'!AE560)</f>
        <v>1.8321226387402076</v>
      </c>
      <c r="I124" s="107">
        <f>+IF(F124=0,"",'Ark1'!AF560)</f>
        <v>608</v>
      </c>
      <c r="J124" s="309">
        <f>+IF(F124=0,"",'Ark1'!S560)</f>
        <v>27498</v>
      </c>
      <c r="K124" s="96">
        <f>+IF(F124=0,"",'Ark1'!U560)</f>
        <v>60.847807113244592</v>
      </c>
      <c r="L124" s="96">
        <f t="shared" si="30"/>
        <v>-2.6967502276022515E-2</v>
      </c>
      <c r="M124" s="96">
        <f>+IF(F124=0,"",'Ark1'!AC560)</f>
        <v>-27.346487557172399</v>
      </c>
      <c r="N124" s="107">
        <f>+IF(F124=0,"",'Ark1'!W560)</f>
        <v>84.122979489417375</v>
      </c>
      <c r="O124" s="107">
        <f t="shared" si="31"/>
        <v>3.9249006490425558</v>
      </c>
      <c r="P124" s="96">
        <f>+IF(F124=0,"",'Ark1'!AB560)</f>
        <v>2.699526205246813</v>
      </c>
      <c r="Q124" s="34"/>
      <c r="R124" s="107">
        <f>+IF(F124=0,"",'Ark1'!X560)</f>
        <v>1.8070977574569995</v>
      </c>
      <c r="S124" s="107">
        <f>+IF(F124=0,"",'Ark1'!Y560)</f>
        <v>3.614195514913999</v>
      </c>
      <c r="T124" s="98"/>
      <c r="U124" s="95"/>
      <c r="V124" s="34"/>
      <c r="W124" s="224">
        <f>+IF(F124=0,"",'Ark1'!AD560)</f>
        <v>1.8329287505715937</v>
      </c>
      <c r="X124" s="224"/>
      <c r="Y124" s="95">
        <f t="shared" si="32"/>
        <v>58.884615384615387</v>
      </c>
      <c r="Z124" s="309">
        <f t="shared" si="33"/>
        <v>2318.2610687693641</v>
      </c>
      <c r="AA124" s="96">
        <f>+IF(F124=0,"",'Ark1'!T560)</f>
        <v>16.083278902677989</v>
      </c>
      <c r="AB124" s="107">
        <f>+IF(F124=0,"",'Ark1'!V560)</f>
        <v>91.213066850050382</v>
      </c>
      <c r="AC124" s="28"/>
      <c r="AN124"/>
      <c r="AO124"/>
      <c r="AP124"/>
      <c r="AY124"/>
      <c r="BB124"/>
      <c r="BC124"/>
    </row>
    <row r="125" spans="1:55">
      <c r="A125" s="28"/>
      <c r="B125" s="94">
        <f>+'Ark1'!C561</f>
        <v>2021</v>
      </c>
      <c r="C125" s="94">
        <f>+'Ark1'!E561</f>
        <v>8</v>
      </c>
      <c r="D125" s="94">
        <f>+IF(F125=0,"",'Ark1'!Q561)</f>
        <v>458</v>
      </c>
      <c r="E125" s="95">
        <f t="shared" si="28"/>
        <v>-47</v>
      </c>
      <c r="F125" s="309">
        <f>+'Ark1'!R561</f>
        <v>27357</v>
      </c>
      <c r="G125" s="309">
        <f t="shared" si="29"/>
        <v>-1545</v>
      </c>
      <c r="H125" s="107">
        <f>+IF(F125=0,"",'Ark1'!AE561)</f>
        <v>1.842494488786822</v>
      </c>
      <c r="I125" s="107">
        <f>+IF(F125=0,"",'Ark1'!AF561)</f>
        <v>436</v>
      </c>
      <c r="J125" s="309">
        <f>+IF(F125=0,"",'Ark1'!S561)</f>
        <v>27313</v>
      </c>
      <c r="K125" s="96">
        <f>+IF(F125=0,"",'Ark1'!U561)</f>
        <v>60.689634972357489</v>
      </c>
      <c r="L125" s="96">
        <f t="shared" si="30"/>
        <v>-4.7130649398773983E-2</v>
      </c>
      <c r="M125" s="96">
        <f>+IF(F125=0,"",'Ark1'!AC561)</f>
        <v>-23.179877757473381</v>
      </c>
      <c r="N125" s="107">
        <f>+IF(F125=0,"",'Ark1'!W561)</f>
        <v>85.172227510709206</v>
      </c>
      <c r="O125" s="107">
        <f t="shared" si="31"/>
        <v>5.3772337386523219</v>
      </c>
      <c r="P125" s="96">
        <f>+IF(F125=0,"",'Ark1'!AB561)</f>
        <v>2.6609232265426361</v>
      </c>
      <c r="Q125" s="34"/>
      <c r="R125" s="107">
        <f>+IF(F125=0,"",'Ark1'!X561)</f>
        <v>2.5075848960046794</v>
      </c>
      <c r="S125" s="107">
        <f>+IF(F125=0,"",'Ark1'!Y561)</f>
        <v>5.0151697920093588</v>
      </c>
      <c r="T125" s="98"/>
      <c r="U125" s="95"/>
      <c r="V125" s="34"/>
      <c r="W125" s="224">
        <f>+IF(F125=0,"",'Ark1'!AD561)</f>
        <v>1.8195599038169341</v>
      </c>
      <c r="X125" s="224"/>
      <c r="Y125" s="95">
        <f t="shared" si="32"/>
        <v>59.731441048034938</v>
      </c>
      <c r="Z125" s="309">
        <f t="shared" si="33"/>
        <v>2330.0566280104717</v>
      </c>
      <c r="AA125" s="96">
        <f>+IF(F125=0,"",'Ark1'!T561)</f>
        <v>16.02979127828344</v>
      </c>
      <c r="AB125" s="107">
        <f>+IF(F125=0,"",'Ark1'!V561)</f>
        <v>92.336802698019142</v>
      </c>
      <c r="AC125" s="28"/>
      <c r="AN125"/>
      <c r="AO125"/>
      <c r="AP125"/>
      <c r="AY125"/>
      <c r="BB125"/>
      <c r="BC125"/>
    </row>
    <row r="126" spans="1:55">
      <c r="A126" s="28"/>
      <c r="B126" s="94">
        <f>+'Ark1'!C562</f>
        <v>2021</v>
      </c>
      <c r="C126" s="94">
        <f>+'Ark1'!E562</f>
        <v>9</v>
      </c>
      <c r="D126" s="94">
        <f>+IF(F126=0,"",'Ark1'!Q562)</f>
        <v>487</v>
      </c>
      <c r="E126" s="95">
        <f t="shared" si="28"/>
        <v>28</v>
      </c>
      <c r="F126" s="309">
        <f>+'Ark1'!R562</f>
        <v>29352</v>
      </c>
      <c r="G126" s="309">
        <f t="shared" si="29"/>
        <v>3285</v>
      </c>
      <c r="H126" s="107">
        <f>+IF(F126=0,"",'Ark1'!AE562)</f>
        <v>1.9825349303372499</v>
      </c>
      <c r="I126" s="107">
        <f>+IF(F126=0,"",'Ark1'!AF562)</f>
        <v>546</v>
      </c>
      <c r="J126" s="309">
        <f>+IF(F126=0,"",'Ark1'!S562)</f>
        <v>29321</v>
      </c>
      <c r="K126" s="96">
        <f>+IF(F126=0,"",'Ark1'!U562)</f>
        <v>60.871389106783511</v>
      </c>
      <c r="L126" s="96">
        <f t="shared" si="30"/>
        <v>0.15611692356336704</v>
      </c>
      <c r="M126" s="96">
        <f>+IF(F126=0,"",'Ark1'!AC562)</f>
        <v>-26.472323664289995</v>
      </c>
      <c r="N126" s="107">
        <f>+IF(F126=0,"",'Ark1'!W562)</f>
        <v>85.369607107533781</v>
      </c>
      <c r="O126" s="107">
        <f t="shared" si="31"/>
        <v>5.5272673676329589</v>
      </c>
      <c r="P126" s="96">
        <f>+IF(F126=0,"",'Ark1'!AB562)</f>
        <v>2.6415134175985329</v>
      </c>
      <c r="Q126" s="34"/>
      <c r="R126" s="107">
        <f>+IF(F126=0,"",'Ark1'!X562)</f>
        <v>1.7136822022349412</v>
      </c>
      <c r="S126" s="107">
        <f>+IF(F126=0,"",'Ark1'!Y562)</f>
        <v>3.4273644044698823</v>
      </c>
      <c r="T126" s="98"/>
      <c r="U126" s="95"/>
      <c r="V126" s="34"/>
      <c r="W126" s="224">
        <f>+IF(F126=0,"",'Ark1'!AD562)</f>
        <v>1.9522506962325783</v>
      </c>
      <c r="X126" s="224"/>
      <c r="Y126" s="95">
        <f t="shared" si="32"/>
        <v>60.271047227926076</v>
      </c>
      <c r="Z126" s="309">
        <f t="shared" si="33"/>
        <v>2505.7687078203317</v>
      </c>
      <c r="AA126" s="96">
        <f>+IF(F126=0,"",'Ark1'!T562)</f>
        <v>16.112053693104389</v>
      </c>
      <c r="AB126" s="107">
        <f>+IF(F126=0,"",'Ark1'!V562)</f>
        <v>92.528118632170148</v>
      </c>
      <c r="AC126" s="28"/>
      <c r="AN126"/>
      <c r="AO126"/>
      <c r="AP126"/>
      <c r="AY126"/>
      <c r="BB126"/>
      <c r="BC126"/>
    </row>
    <row r="127" spans="1:55">
      <c r="A127" s="28"/>
      <c r="B127" s="94">
        <f>+'Ark1'!C563</f>
        <v>2021</v>
      </c>
      <c r="C127" s="94">
        <f>+'Ark1'!E563</f>
        <v>10</v>
      </c>
      <c r="D127" s="94">
        <f>+IF(F127=0,"",'Ark1'!Q563)</f>
        <v>501</v>
      </c>
      <c r="E127" s="95">
        <f t="shared" si="28"/>
        <v>1</v>
      </c>
      <c r="F127" s="309">
        <f>+'Ark1'!R563</f>
        <v>30714</v>
      </c>
      <c r="G127" s="309">
        <f t="shared" si="29"/>
        <v>2328</v>
      </c>
      <c r="H127" s="107">
        <f>+IF(F127=0,"",'Ark1'!AE563)</f>
        <v>2.0638264878979649</v>
      </c>
      <c r="I127" s="107">
        <f>+IF(F127=0,"",'Ark1'!AF563)</f>
        <v>478</v>
      </c>
      <c r="J127" s="309">
        <f>+IF(F127=0,"",'Ark1'!S563)</f>
        <v>30662</v>
      </c>
      <c r="K127" s="96">
        <f>+IF(F127=0,"",'Ark1'!U563)</f>
        <v>60.807448959624303</v>
      </c>
      <c r="L127" s="96">
        <f t="shared" si="30"/>
        <v>-4.2582746146166528E-2</v>
      </c>
      <c r="M127" s="96">
        <f>+IF(F127=0,"",'Ark1'!AC563)</f>
        <v>-25.559847903470441</v>
      </c>
      <c r="N127" s="107">
        <f>+IF(F127=0,"",'Ark1'!W563)</f>
        <v>84.983363446611349</v>
      </c>
      <c r="O127" s="107">
        <f t="shared" si="31"/>
        <v>4.3810996546010443</v>
      </c>
      <c r="P127" s="96">
        <f>+IF(F127=0,"",'Ark1'!AB563)</f>
        <v>2.6068902810629302</v>
      </c>
      <c r="Q127" s="34"/>
      <c r="R127" s="107">
        <f>+IF(F127=0,"",'Ark1'!X563)</f>
        <v>1.6116428990037119</v>
      </c>
      <c r="S127" s="107">
        <f>+IF(F127=0,"",'Ark1'!Y563)</f>
        <v>3.2232857980074239</v>
      </c>
      <c r="T127" s="98"/>
      <c r="U127" s="95"/>
      <c r="V127" s="34"/>
      <c r="W127" s="224">
        <f>+IF(F127=0,"",'Ark1'!AD563)</f>
        <v>2.0428395981223568</v>
      </c>
      <c r="X127" s="224"/>
      <c r="Y127" s="95">
        <f t="shared" si="32"/>
        <v>61.305389221556887</v>
      </c>
      <c r="Z127" s="309">
        <f t="shared" si="33"/>
        <v>2610.1790248992211</v>
      </c>
      <c r="AA127" s="96">
        <f>+IF(F127=0,"",'Ark1'!T563)</f>
        <v>16.089112456860061</v>
      </c>
      <c r="AB127" s="107">
        <f>+IF(F127=0,"",'Ark1'!V563)</f>
        <v>92.124127584632319</v>
      </c>
      <c r="AC127" s="28"/>
      <c r="AN127"/>
      <c r="AO127"/>
      <c r="AP127"/>
      <c r="AY127"/>
      <c r="BB127"/>
      <c r="BC127"/>
    </row>
    <row r="128" spans="1:55">
      <c r="A128" s="28"/>
      <c r="B128" s="94">
        <f>+'Ark1'!C564</f>
        <v>2021</v>
      </c>
      <c r="C128" s="94">
        <f>+'Ark1'!E564</f>
        <v>11</v>
      </c>
      <c r="D128" s="94">
        <f>+IF(F128=0,"",'Ark1'!Q564)</f>
        <v>498</v>
      </c>
      <c r="E128" s="95">
        <f t="shared" si="28"/>
        <v>0</v>
      </c>
      <c r="F128" s="309">
        <f>+'Ark1'!R564</f>
        <v>34389</v>
      </c>
      <c r="G128" s="309">
        <f t="shared" si="29"/>
        <v>3811</v>
      </c>
      <c r="H128" s="107">
        <f>+IF(F128=0,"",'Ark1'!AE564)</f>
        <v>2.3009762600641874</v>
      </c>
      <c r="I128" s="107">
        <f>+IF(F128=0,"",'Ark1'!AF564)</f>
        <v>615</v>
      </c>
      <c r="J128" s="309">
        <f>+IF(F128=0,"",'Ark1'!S564)</f>
        <v>34340</v>
      </c>
      <c r="K128" s="96">
        <f>+IF(F128=0,"",'Ark1'!U564)</f>
        <v>60.858415841584154</v>
      </c>
      <c r="L128" s="96">
        <f t="shared" si="30"/>
        <v>-0.27285500673816898</v>
      </c>
      <c r="M128" s="96">
        <f>+IF(F128=0,"",'Ark1'!AC564)</f>
        <v>-28.744534083680158</v>
      </c>
      <c r="N128" s="107">
        <f>+IF(F128=0,"",'Ark1'!W564)</f>
        <v>84.600525334886697</v>
      </c>
      <c r="O128" s="107">
        <f t="shared" si="31"/>
        <v>3.9191361007971892</v>
      </c>
      <c r="P128" s="96">
        <f>+IF(F128=0,"",'Ark1'!AB564)</f>
        <v>2.6799348138231882</v>
      </c>
      <c r="Q128" s="34"/>
      <c r="R128" s="107">
        <f>+IF(F128=0,"",'Ark1'!X564)</f>
        <v>1.6836779202652012</v>
      </c>
      <c r="S128" s="107">
        <f>+IF(F128=0,"",'Ark1'!Y564)</f>
        <v>3.3673558405304025</v>
      </c>
      <c r="T128" s="98"/>
      <c r="U128" s="95"/>
      <c r="V128" s="34"/>
      <c r="W128" s="224">
        <f>+IF(F128=0,"",'Ark1'!AD564)</f>
        <v>2.287270005203808</v>
      </c>
      <c r="X128" s="224"/>
      <c r="Y128" s="95">
        <f t="shared" si="32"/>
        <v>69.054216867469876</v>
      </c>
      <c r="Z128" s="309">
        <f t="shared" si="33"/>
        <v>2909.3274657414186</v>
      </c>
      <c r="AA128" s="96">
        <f>+IF(F128=0,"",'Ark1'!T564)</f>
        <v>16.101747651865423</v>
      </c>
      <c r="AB128" s="107">
        <f>+IF(F128=0,"",'Ark1'!V564)</f>
        <v>91.703826876856226</v>
      </c>
      <c r="AC128" s="28"/>
      <c r="AN128"/>
      <c r="AO128"/>
      <c r="AP128"/>
      <c r="AY128"/>
      <c r="BB128"/>
      <c r="BC128"/>
    </row>
    <row r="129" spans="1:55">
      <c r="A129" s="28"/>
      <c r="B129" s="94">
        <f>+'Ark1'!C565</f>
        <v>2021</v>
      </c>
      <c r="C129" s="94">
        <f>+'Ark1'!E565</f>
        <v>12</v>
      </c>
      <c r="D129" s="94">
        <f>+IF(F129=0,"",'Ark1'!Q565)</f>
        <v>555</v>
      </c>
      <c r="E129" s="95">
        <f t="shared" si="28"/>
        <v>44</v>
      </c>
      <c r="F129" s="309">
        <f>+'Ark1'!R565</f>
        <v>34833</v>
      </c>
      <c r="G129" s="309">
        <f t="shared" si="29"/>
        <v>2447</v>
      </c>
      <c r="H129" s="107">
        <f>+IF(F129=0,"",'Ark1'!AE565)</f>
        <v>2.3001553421866796</v>
      </c>
      <c r="I129" s="107">
        <f>+IF(F129=0,"",'Ark1'!AF565)</f>
        <v>603</v>
      </c>
      <c r="J129" s="309">
        <f>+IF(F129=0,"",'Ark1'!S565)</f>
        <v>34786</v>
      </c>
      <c r="K129" s="96">
        <f>+IF(F129=0,"",'Ark1'!U565)</f>
        <v>60.689099062841393</v>
      </c>
      <c r="L129" s="96">
        <f t="shared" si="30"/>
        <v>-0.35490143119926643</v>
      </c>
      <c r="M129" s="96">
        <f>+IF(F129=0,"",'Ark1'!AC565)</f>
        <v>-27.737811470095711</v>
      </c>
      <c r="N129" s="107">
        <f>+IF(F129=0,"",'Ark1'!W565)</f>
        <v>83.486044960616354</v>
      </c>
      <c r="O129" s="107">
        <f t="shared" si="31"/>
        <v>3.4030779378287406</v>
      </c>
      <c r="P129" s="96">
        <f>+IF(F129=0,"",'Ark1'!AB565)</f>
        <v>2.7043121834960706</v>
      </c>
      <c r="Q129" s="34"/>
      <c r="R129" s="107">
        <f>+IF(F129=0,"",'Ark1'!X565)</f>
        <v>1.4698705250767947</v>
      </c>
      <c r="S129" s="107">
        <f>+IF(F129=0,"",'Ark1'!Y565)</f>
        <v>2.9397410501535894</v>
      </c>
      <c r="T129" s="98"/>
      <c r="U129" s="95"/>
      <c r="V129" s="34"/>
      <c r="W129" s="224">
        <f>+IF(F129=0,"",'Ark1'!AD565)</f>
        <v>2.31680118907977</v>
      </c>
      <c r="X129" s="224"/>
      <c r="Y129" s="95">
        <f t="shared" si="32"/>
        <v>62.762162162162163</v>
      </c>
      <c r="Z129" s="309">
        <f t="shared" si="33"/>
        <v>2908.0694041131492</v>
      </c>
      <c r="AA129" s="96">
        <f>+IF(F129=0,"",'Ark1'!T565)</f>
        <v>16.033387879309849</v>
      </c>
      <c r="AB129" s="107">
        <f>+IF(F129=0,"",'Ark1'!V565)</f>
        <v>90.495991619148128</v>
      </c>
      <c r="AC129" s="28"/>
      <c r="AN129"/>
      <c r="AO129"/>
      <c r="AP129"/>
      <c r="AY129"/>
      <c r="BB129"/>
      <c r="BC129"/>
    </row>
    <row r="130" spans="1:55">
      <c r="A130" s="28"/>
      <c r="B130" s="94">
        <f>+'Ark1'!C566</f>
        <v>2021</v>
      </c>
      <c r="C130" s="94">
        <f>+'Ark1'!E566</f>
        <v>13</v>
      </c>
      <c r="D130" s="94">
        <f>+IF(F130=0,"",'Ark1'!Q566)</f>
        <v>257</v>
      </c>
      <c r="E130" s="95">
        <f t="shared" si="28"/>
        <v>-245</v>
      </c>
      <c r="F130" s="309">
        <f>+'Ark1'!R566</f>
        <v>13709</v>
      </c>
      <c r="G130" s="309">
        <f t="shared" si="29"/>
        <v>-17530</v>
      </c>
      <c r="H130" s="107">
        <f>+IF(F130=0,"",'Ark1'!AE566)</f>
        <v>0.90882185221396383</v>
      </c>
      <c r="I130" s="107">
        <f>+IF(F130=0,"",'Ark1'!AF566)</f>
        <v>269</v>
      </c>
      <c r="J130" s="309">
        <f>+IF(F130=0,"",'Ark1'!S566)</f>
        <v>13688</v>
      </c>
      <c r="K130" s="96">
        <f>+IF(F130=0,"",'Ark1'!U566)</f>
        <v>60.799094097019278</v>
      </c>
      <c r="L130" s="96">
        <f t="shared" si="30"/>
        <v>-0.32293285646832004</v>
      </c>
      <c r="M130" s="96">
        <f>+IF(F130=0,"",'Ark1'!AC566)</f>
        <v>-23.134045055905059</v>
      </c>
      <c r="N130" s="107">
        <f>+IF(F130=0,"",'Ark1'!W566)</f>
        <v>83.830098626534053</v>
      </c>
      <c r="O130" s="107">
        <f t="shared" si="31"/>
        <v>3.5730010881999448</v>
      </c>
      <c r="P130" s="96">
        <f>+IF(F130=0,"",'Ark1'!AB566)</f>
        <v>2.6554464828519939</v>
      </c>
      <c r="Q130" s="34"/>
      <c r="R130" s="107">
        <f>+IF(F130=0,"",'Ark1'!X566)</f>
        <v>1.2400612736158727</v>
      </c>
      <c r="S130" s="107">
        <f>+IF(F130=0,"",'Ark1'!Y566)</f>
        <v>2.4801225472317454</v>
      </c>
      <c r="T130" s="98"/>
      <c r="U130" s="95"/>
      <c r="V130" s="34"/>
      <c r="W130" s="224">
        <f>+IF(F130=0,"",'Ark1'!AD566)</f>
        <v>0.91180855800805438</v>
      </c>
      <c r="X130" s="224"/>
      <c r="Y130" s="95">
        <f t="shared" si="32"/>
        <v>53.342412451361866</v>
      </c>
      <c r="Z130" s="309">
        <f t="shared" si="33"/>
        <v>1149.2268220711553</v>
      </c>
      <c r="AA130" s="96">
        <f>+IF(F130=0,"",'Ark1'!T566)</f>
        <v>16.061200671091981</v>
      </c>
      <c r="AB130" s="107">
        <f>+IF(F130=0,"",'Ark1'!V566)</f>
        <v>90.880746308539216</v>
      </c>
      <c r="AC130" s="28"/>
      <c r="AN130"/>
      <c r="AO130"/>
      <c r="AP130"/>
      <c r="AY130"/>
      <c r="BB130"/>
      <c r="BC130"/>
    </row>
    <row r="131" spans="1:55">
      <c r="A131" s="28"/>
      <c r="B131" s="94">
        <f>+'Ark1'!C567</f>
        <v>2021</v>
      </c>
      <c r="C131" s="94">
        <f>+'Ark1'!E567</f>
        <v>14</v>
      </c>
      <c r="D131" s="94">
        <f>+IF(F131=0,"",'Ark1'!Q567)</f>
        <v>475</v>
      </c>
      <c r="E131" s="95">
        <f t="shared" si="28"/>
        <v>-94</v>
      </c>
      <c r="F131" s="309">
        <f>+'Ark1'!R567</f>
        <v>29327.88</v>
      </c>
      <c r="G131" s="309">
        <f t="shared" si="29"/>
        <v>-5305.119999999999</v>
      </c>
      <c r="H131" s="107">
        <f>+IF(F131=0,"",'Ark1'!AE567)</f>
        <v>1.9910173893535357</v>
      </c>
      <c r="I131" s="107">
        <f>+IF(F131=0,"",'Ark1'!AF567)</f>
        <v>683</v>
      </c>
      <c r="J131" s="309">
        <f>+IF(F131=0,"",'Ark1'!S567)</f>
        <v>29257.88</v>
      </c>
      <c r="K131" s="96">
        <f>+IF(F131=0,"",'Ark1'!U567)</f>
        <v>60.453343851297511</v>
      </c>
      <c r="L131" s="96">
        <f t="shared" si="30"/>
        <v>-0.59236399959615937</v>
      </c>
      <c r="M131" s="96">
        <f>+IF(F131=0,"",'Ark1'!AC567)</f>
        <v>-25.866767612717155</v>
      </c>
      <c r="N131" s="107">
        <f>+IF(F131=0,"",'Ark1'!W567)</f>
        <v>85.919830486693698</v>
      </c>
      <c r="O131" s="107">
        <f t="shared" si="31"/>
        <v>6.5694741791259474</v>
      </c>
      <c r="P131" s="96">
        <f>+IF(F131=0,"",'Ark1'!AB567)</f>
        <v>2.7459207707666473</v>
      </c>
      <c r="Q131" s="34"/>
      <c r="R131" s="107">
        <f>+IF(F131=0,"",'Ark1'!X567)</f>
        <v>2.0697029584136324</v>
      </c>
      <c r="S131" s="107">
        <f>+IF(F131=0,"",'Ark1'!Y567)</f>
        <v>4.1394059168272648</v>
      </c>
      <c r="T131" s="98"/>
      <c r="U131" s="95"/>
      <c r="V131" s="34"/>
      <c r="W131" s="224">
        <f>+IF(F131=0,"",'Ark1'!AD567)</f>
        <v>1.9506464346220191</v>
      </c>
      <c r="X131" s="224"/>
      <c r="Y131" s="95">
        <f t="shared" si="32"/>
        <v>61.742905263157894</v>
      </c>
      <c r="Z131" s="309">
        <f t="shared" si="33"/>
        <v>2519.8464781340945</v>
      </c>
      <c r="AA131" s="96">
        <f>+IF(F131=0,"",'Ark1'!T567)</f>
        <v>15.898249720061591</v>
      </c>
      <c r="AB131" s="107">
        <f>+IF(F131=0,"",'Ark1'!V567)</f>
        <v>93.168921486919828</v>
      </c>
      <c r="AC131" s="28"/>
      <c r="AN131"/>
      <c r="AO131"/>
      <c r="AP131"/>
      <c r="AY131"/>
      <c r="BB131"/>
      <c r="BC131"/>
    </row>
    <row r="132" spans="1:55">
      <c r="A132" s="28"/>
      <c r="B132" s="94">
        <f>+'Ark1'!C568</f>
        <v>2021</v>
      </c>
      <c r="C132" s="94">
        <f>+'Ark1'!E568</f>
        <v>15</v>
      </c>
      <c r="D132" s="94">
        <f>+IF(F132=0,"",'Ark1'!Q568)</f>
        <v>470</v>
      </c>
      <c r="E132" s="95">
        <f t="shared" si="28"/>
        <v>245</v>
      </c>
      <c r="F132" s="309">
        <f>+'Ark1'!R568</f>
        <v>29792</v>
      </c>
      <c r="G132" s="309">
        <f t="shared" si="29"/>
        <v>17637</v>
      </c>
      <c r="H132" s="107">
        <f>+IF(F132=0,"",'Ark1'!AE568)</f>
        <v>2.0066130548904479</v>
      </c>
      <c r="I132" s="107">
        <f>+IF(F132=0,"",'Ark1'!AF568)</f>
        <v>526</v>
      </c>
      <c r="J132" s="309">
        <f>+IF(F132=0,"",'Ark1'!S568)</f>
        <v>29762</v>
      </c>
      <c r="K132" s="96">
        <f>+IF(F132=0,"",'Ark1'!U568)</f>
        <v>60.449600161279491</v>
      </c>
      <c r="L132" s="96">
        <f t="shared" si="30"/>
        <v>-0.69157630930875058</v>
      </c>
      <c r="M132" s="96">
        <f>+IF(F132=0,"",'Ark1'!AC568)</f>
        <v>-27.049557372909476</v>
      </c>
      <c r="N132" s="107">
        <f>+IF(F132=0,"",'Ark1'!W568)</f>
        <v>85.126099388481521</v>
      </c>
      <c r="O132" s="107">
        <f t="shared" si="31"/>
        <v>5.282933613080246</v>
      </c>
      <c r="P132" s="96">
        <f>+IF(F132=0,"",'Ark1'!AB568)</f>
        <v>2.7744484165187457</v>
      </c>
      <c r="Q132" s="34"/>
      <c r="R132" s="107">
        <f>+IF(F132=0,"",'Ark1'!X568)</f>
        <v>1.8327067669172936</v>
      </c>
      <c r="S132" s="107">
        <f>+IF(F132=0,"",'Ark1'!Y568)</f>
        <v>3.6654135338345872</v>
      </c>
      <c r="T132" s="98"/>
      <c r="U132" s="95"/>
      <c r="V132" s="34"/>
      <c r="W132" s="224">
        <f>+IF(F132=0,"",'Ark1'!AD568)</f>
        <v>1.9815158334069565</v>
      </c>
      <c r="X132" s="224"/>
      <c r="Y132" s="95">
        <f t="shared" si="32"/>
        <v>63.387234042553189</v>
      </c>
      <c r="Z132" s="309">
        <f t="shared" si="33"/>
        <v>2536.0767529816412</v>
      </c>
      <c r="AA132" s="96">
        <f>+IF(F132=0,"",'Ark1'!T568)</f>
        <v>15.916991138560688</v>
      </c>
      <c r="AB132" s="107">
        <f>+IF(F132=0,"",'Ark1'!V568)</f>
        <v>92.262150802287493</v>
      </c>
      <c r="AC132" s="28"/>
      <c r="AN132"/>
      <c r="AO132"/>
      <c r="AP132"/>
      <c r="AY132"/>
      <c r="BB132"/>
      <c r="BC132"/>
    </row>
    <row r="133" spans="1:55">
      <c r="A133" s="28"/>
      <c r="B133" s="94">
        <f>+'Ark1'!C569</f>
        <v>2021</v>
      </c>
      <c r="C133" s="94">
        <f>+'Ark1'!E569</f>
        <v>16</v>
      </c>
      <c r="D133" s="94">
        <f>+IF(F133=0,"",'Ark1'!Q569)</f>
        <v>486</v>
      </c>
      <c r="E133" s="95">
        <f t="shared" si="28"/>
        <v>-12</v>
      </c>
      <c r="F133" s="309">
        <f>+'Ark1'!R569</f>
        <v>29592</v>
      </c>
      <c r="G133" s="309">
        <f t="shared" si="29"/>
        <v>88</v>
      </c>
      <c r="H133" s="107">
        <f>+IF(F133=0,"",'Ark1'!AE569)</f>
        <v>1.9851966960443497</v>
      </c>
      <c r="I133" s="107">
        <f>+IF(F133=0,"",'Ark1'!AF569)</f>
        <v>541</v>
      </c>
      <c r="J133" s="309">
        <f>+IF(F133=0,"",'Ark1'!S569)</f>
        <v>29610</v>
      </c>
      <c r="K133" s="96">
        <f>+IF(F133=0,"",'Ark1'!U569)</f>
        <v>60.608341776426897</v>
      </c>
      <c r="L133" s="96">
        <f t="shared" si="30"/>
        <v>-0.29479000231494723</v>
      </c>
      <c r="M133" s="96">
        <f>+IF(F133=0,"",'Ark1'!AC569)</f>
        <v>-26.676384983218515</v>
      </c>
      <c r="N133" s="107">
        <f>+IF(F133=0,"",'Ark1'!W569)</f>
        <v>84.649880445795148</v>
      </c>
      <c r="O133" s="107">
        <f t="shared" si="31"/>
        <v>2.651117566185448</v>
      </c>
      <c r="P133" s="96">
        <f>+IF(F133=0,"",'Ark1'!AB569)</f>
        <v>2.7160009663001676</v>
      </c>
      <c r="Q133" s="34"/>
      <c r="R133" s="107">
        <f>+IF(F133=0,"",'Ark1'!X569)</f>
        <v>2.0951608542849423</v>
      </c>
      <c r="S133" s="107">
        <f>+IF(F133=0,"",'Ark1'!Y569)</f>
        <v>4.1903217085698845</v>
      </c>
      <c r="T133" s="98"/>
      <c r="U133" s="95"/>
      <c r="V133" s="34"/>
      <c r="W133" s="224">
        <f>+IF(F133=0,"",'Ark1'!AD569)</f>
        <v>1.9682134983276935</v>
      </c>
      <c r="X133" s="224"/>
      <c r="Y133" s="95">
        <f t="shared" si="32"/>
        <v>60.888888888888886</v>
      </c>
      <c r="Z133" s="309">
        <f t="shared" si="33"/>
        <v>2504.9592621519701</v>
      </c>
      <c r="AA133" s="96">
        <f>+IF(F133=0,"",'Ark1'!T569)</f>
        <v>15.988476615301428</v>
      </c>
      <c r="AB133" s="107">
        <f>+IF(F133=0,"",'Ark1'!V569)</f>
        <v>91.573016934119678</v>
      </c>
      <c r="AC133" s="28"/>
      <c r="AN133"/>
      <c r="AO133"/>
      <c r="AP133"/>
      <c r="AY133"/>
      <c r="BB133"/>
      <c r="BC133"/>
    </row>
    <row r="134" spans="1:55">
      <c r="A134" s="28"/>
      <c r="B134" s="94">
        <f>+'Ark1'!C570</f>
        <v>2021</v>
      </c>
      <c r="C134" s="94">
        <f>+'Ark1'!E570</f>
        <v>17</v>
      </c>
      <c r="D134" s="94">
        <f>+IF(F134=0,"",'Ark1'!Q570)</f>
        <v>463</v>
      </c>
      <c r="E134" s="95">
        <f t="shared" si="28"/>
        <v>-18</v>
      </c>
      <c r="F134" s="309">
        <f>+'Ark1'!R570</f>
        <v>29224</v>
      </c>
      <c r="G134" s="309">
        <f t="shared" si="29"/>
        <v>200</v>
      </c>
      <c r="H134" s="107">
        <f>+IF(F134=0,"",'Ark1'!AE570)</f>
        <v>1.9379432760215345</v>
      </c>
      <c r="I134" s="107">
        <f>+IF(F134=0,"",'Ark1'!AF570)</f>
        <v>477</v>
      </c>
      <c r="J134" s="309">
        <f>+IF(F134=0,"",'Ark1'!S570)</f>
        <v>29155</v>
      </c>
      <c r="K134" s="96">
        <f>+IF(F134=0,"",'Ark1'!U570)</f>
        <v>60.854570399588397</v>
      </c>
      <c r="L134" s="96">
        <f t="shared" si="30"/>
        <v>9.6335835090044952E-2</v>
      </c>
      <c r="M134" s="96">
        <f>+IF(F134=0,"",'Ark1'!AC570)</f>
        <v>-29.168430020368287</v>
      </c>
      <c r="N134" s="107">
        <f>+IF(F134=0,"",'Ark1'!W570)</f>
        <v>83.924589950265755</v>
      </c>
      <c r="O134" s="107">
        <f t="shared" si="31"/>
        <v>2.6525795450837961</v>
      </c>
      <c r="P134" s="96">
        <f>+IF(F134=0,"",'Ark1'!AB570)</f>
        <v>2.6421862715195488</v>
      </c>
      <c r="Q134" s="34"/>
      <c r="R134" s="107">
        <f>+IF(F134=0,"",'Ark1'!X570)</f>
        <v>0.91705447577333732</v>
      </c>
      <c r="S134" s="107">
        <f>+IF(F134=0,"",'Ark1'!Y570)</f>
        <v>1.8341089515466744</v>
      </c>
      <c r="T134" s="98"/>
      <c r="U134" s="95"/>
      <c r="V134" s="34"/>
      <c r="W134" s="224">
        <f>+IF(F134=0,"",'Ark1'!AD570)</f>
        <v>1.9437372017818504</v>
      </c>
      <c r="X134" s="224"/>
      <c r="Y134" s="95">
        <f t="shared" si="32"/>
        <v>63.118790496760262</v>
      </c>
      <c r="Z134" s="309">
        <f t="shared" si="33"/>
        <v>2452.6122167065664</v>
      </c>
      <c r="AA134" s="96">
        <f>+IF(F134=0,"",'Ark1'!T570)</f>
        <v>16.101765672050373</v>
      </c>
      <c r="AB134" s="107">
        <f>+IF(F134=0,"",'Ark1'!V570)</f>
        <v>91.005279623070635</v>
      </c>
      <c r="AC134" s="28"/>
      <c r="AN134"/>
      <c r="AO134"/>
      <c r="AP134"/>
      <c r="AY134"/>
      <c r="BB134"/>
      <c r="BC134"/>
    </row>
    <row r="135" spans="1:55">
      <c r="A135" s="28"/>
      <c r="B135" s="94">
        <f>+'Ark1'!C571</f>
        <v>2021</v>
      </c>
      <c r="C135" s="94">
        <f>+'Ark1'!E571</f>
        <v>18</v>
      </c>
      <c r="D135" s="94">
        <f>+IF(F135=0,"",'Ark1'!Q571)</f>
        <v>495</v>
      </c>
      <c r="E135" s="95">
        <f t="shared" si="28"/>
        <v>13</v>
      </c>
      <c r="F135" s="309">
        <f>+'Ark1'!R571</f>
        <v>33498</v>
      </c>
      <c r="G135" s="309">
        <f t="shared" si="29"/>
        <v>6635</v>
      </c>
      <c r="H135" s="107">
        <f>+IF(F135=0,"",'Ark1'!AE571)</f>
        <v>2.2223756622451485</v>
      </c>
      <c r="I135" s="107">
        <f>+IF(F135=0,"",'Ark1'!AF571)</f>
        <v>604</v>
      </c>
      <c r="J135" s="309">
        <f>+IF(F135=0,"",'Ark1'!S571)</f>
        <v>33438</v>
      </c>
      <c r="K135" s="96">
        <f>+IF(F135=0,"",'Ark1'!U571)</f>
        <v>60.817632633530728</v>
      </c>
      <c r="L135" s="96">
        <f t="shared" si="30"/>
        <v>7.86235876311423E-2</v>
      </c>
      <c r="M135" s="96">
        <f>+IF(F135=0,"",'Ark1'!AC571)</f>
        <v>-27.809820777986939</v>
      </c>
      <c r="N135" s="107">
        <f>+IF(F135=0,"",'Ark1'!W571)</f>
        <v>83.914766732460009</v>
      </c>
      <c r="O135" s="107">
        <f t="shared" si="31"/>
        <v>2.7133000310491866</v>
      </c>
      <c r="P135" s="96">
        <f>+IF(F135=0,"",'Ark1'!AB571)</f>
        <v>2.6180023594006312</v>
      </c>
      <c r="Q135" s="34"/>
      <c r="R135" s="107">
        <f>+IF(F135=0,"",'Ark1'!X571)</f>
        <v>1.462773896949072</v>
      </c>
      <c r="S135" s="107">
        <f>+IF(F135=0,"",'Ark1'!Y571)</f>
        <v>2.925547793898144</v>
      </c>
      <c r="T135" s="98"/>
      <c r="U135" s="95"/>
      <c r="V135" s="34"/>
      <c r="W135" s="224">
        <f>+IF(F135=0,"",'Ark1'!AD571)</f>
        <v>2.2280081024256928</v>
      </c>
      <c r="X135" s="224"/>
      <c r="Y135" s="95">
        <f t="shared" si="32"/>
        <v>67.672727272727272</v>
      </c>
      <c r="Z135" s="309">
        <f t="shared" si="33"/>
        <v>2810.9768560039452</v>
      </c>
      <c r="AA135" s="96">
        <f>+IF(F135=0,"",'Ark1'!T571)</f>
        <v>16.096811749955226</v>
      </c>
      <c r="AB135" s="107">
        <f>+IF(F135=0,"",'Ark1'!V571)</f>
        <v>90.972378043884973</v>
      </c>
      <c r="AC135" s="28"/>
      <c r="AN135"/>
      <c r="AO135"/>
      <c r="AP135"/>
      <c r="AY135"/>
      <c r="BB135"/>
      <c r="BC135"/>
    </row>
    <row r="136" spans="1:55">
      <c r="A136" s="28"/>
      <c r="B136" s="94">
        <f>+'Ark1'!C572</f>
        <v>2021</v>
      </c>
      <c r="C136" s="94">
        <f>+'Ark1'!E572</f>
        <v>19</v>
      </c>
      <c r="D136" s="94">
        <f>+IF(F136=0,"",'Ark1'!Q572)</f>
        <v>420</v>
      </c>
      <c r="E136" s="95">
        <f t="shared" si="28"/>
        <v>-101</v>
      </c>
      <c r="F136" s="309">
        <f>+'Ark1'!R572</f>
        <v>26274</v>
      </c>
      <c r="G136" s="309">
        <f t="shared" si="29"/>
        <v>-5109</v>
      </c>
      <c r="H136" s="107">
        <f>+IF(F136=0,"",'Ark1'!AE572)</f>
        <v>1.7578135402441517</v>
      </c>
      <c r="I136" s="107">
        <f>+IF(F136=0,"",'Ark1'!AF572)</f>
        <v>467</v>
      </c>
      <c r="J136" s="309">
        <f>+IF(F136=0,"",'Ark1'!S572)</f>
        <v>26217</v>
      </c>
      <c r="K136" s="96">
        <f>+IF(F136=0,"",'Ark1'!U572)</f>
        <v>60.79566693366899</v>
      </c>
      <c r="L136" s="96">
        <f t="shared" si="30"/>
        <v>-7.1562508576477057E-3</v>
      </c>
      <c r="M136" s="96">
        <f>+IF(F136=0,"",'Ark1'!AC572)</f>
        <v>-26.764377468952059</v>
      </c>
      <c r="N136" s="107">
        <f>+IF(F136=0,"",'Ark1'!W572)</f>
        <v>84.654690086585106</v>
      </c>
      <c r="O136" s="107">
        <f t="shared" si="31"/>
        <v>2.0846260391712121</v>
      </c>
      <c r="P136" s="96">
        <f>+IF(F136=0,"",'Ark1'!AB572)</f>
        <v>2.6539517485105431</v>
      </c>
      <c r="Q136" s="34"/>
      <c r="R136" s="107">
        <f>+IF(F136=0,"",'Ark1'!X572)</f>
        <v>2.6718428865037676</v>
      </c>
      <c r="S136" s="107">
        <f>+IF(F136=0,"",'Ark1'!Y572)</f>
        <v>5.3436857730075351</v>
      </c>
      <c r="T136" s="98"/>
      <c r="U136" s="95"/>
      <c r="V136" s="34"/>
      <c r="W136" s="224">
        <f>+IF(F136=0,"",'Ark1'!AD572)</f>
        <v>1.7475277593627276</v>
      </c>
      <c r="X136" s="224"/>
      <c r="Y136" s="95">
        <f t="shared" si="32"/>
        <v>62.557142857142857</v>
      </c>
      <c r="Z136" s="309">
        <f t="shared" si="33"/>
        <v>2224.2173273349372</v>
      </c>
      <c r="AA136" s="96">
        <f>+IF(F136=0,"",'Ark1'!T572)</f>
        <v>16.060287736926245</v>
      </c>
      <c r="AB136" s="107">
        <f>+IF(F136=0,"",'Ark1'!V572)</f>
        <v>91.784473953139823</v>
      </c>
      <c r="AC136" s="28"/>
      <c r="AN136"/>
      <c r="AO136"/>
      <c r="AP136"/>
      <c r="AY136"/>
      <c r="BB136"/>
      <c r="BC136"/>
    </row>
    <row r="137" spans="1:55">
      <c r="A137" s="28"/>
      <c r="B137" s="94">
        <f>+'Ark1'!C573</f>
        <v>2021</v>
      </c>
      <c r="C137" s="94">
        <f>+'Ark1'!E573</f>
        <v>20</v>
      </c>
      <c r="D137" s="94">
        <f>+IF(F137=0,"",'Ark1'!Q573)</f>
        <v>431</v>
      </c>
      <c r="E137" s="95">
        <f t="shared" si="28"/>
        <v>-87</v>
      </c>
      <c r="F137" s="309">
        <f>+'Ark1'!R573</f>
        <v>29126</v>
      </c>
      <c r="G137" s="309">
        <f t="shared" si="29"/>
        <v>-2900</v>
      </c>
      <c r="H137" s="107">
        <f>+IF(F137=0,"",'Ark1'!AE573)</f>
        <v>1.9636732633638596</v>
      </c>
      <c r="I137" s="107">
        <f>+IF(F137=0,"",'Ark1'!AF573)</f>
        <v>519</v>
      </c>
      <c r="J137" s="309">
        <f>+IF(F137=0,"",'Ark1'!S573)</f>
        <v>29075</v>
      </c>
      <c r="K137" s="96">
        <f>+IF(F137=0,"",'Ark1'!U573)</f>
        <v>60.781117798796238</v>
      </c>
      <c r="L137" s="96">
        <f t="shared" si="30"/>
        <v>-8.1150358326084415E-2</v>
      </c>
      <c r="M137" s="96">
        <f>+IF(F137=0,"",'Ark1'!AC573)</f>
        <v>-27.911733575479044</v>
      </c>
      <c r="N137" s="107">
        <f>+IF(F137=0,"",'Ark1'!W573)</f>
        <v>85.272837833189683</v>
      </c>
      <c r="O137" s="107">
        <f t="shared" si="31"/>
        <v>3.8681603836176635</v>
      </c>
      <c r="P137" s="96">
        <f>+IF(F137=0,"",'Ark1'!AB573)</f>
        <v>2.6879882082686235</v>
      </c>
      <c r="Q137" s="34"/>
      <c r="R137" s="107">
        <f>+IF(F137=0,"",'Ark1'!X573)</f>
        <v>1.0540410629677952</v>
      </c>
      <c r="S137" s="107">
        <f>+IF(F137=0,"",'Ark1'!Y573)</f>
        <v>2.1080821259355904</v>
      </c>
      <c r="T137" s="98"/>
      <c r="U137" s="95"/>
      <c r="V137" s="34"/>
      <c r="W137" s="224">
        <f>+IF(F137=0,"",'Ark1'!AD573)</f>
        <v>1.9372190575930119</v>
      </c>
      <c r="X137" s="224"/>
      <c r="Y137" s="95">
        <f t="shared" si="32"/>
        <v>67.577726218097453</v>
      </c>
      <c r="Z137" s="309">
        <f t="shared" si="33"/>
        <v>2483.6566747294828</v>
      </c>
      <c r="AA137" s="96">
        <f>+IF(F137=0,"",'Ark1'!T573)</f>
        <v>16.054247064478471</v>
      </c>
      <c r="AB137" s="107">
        <f>+IF(F137=0,"",'Ark1'!V573)</f>
        <v>92.449650425869919</v>
      </c>
      <c r="AC137" s="28"/>
      <c r="AN137"/>
      <c r="AO137"/>
      <c r="AP137"/>
      <c r="AY137"/>
      <c r="BB137"/>
      <c r="BC137"/>
    </row>
    <row r="138" spans="1:55">
      <c r="A138" s="28"/>
      <c r="B138" s="94">
        <f>+'Ark1'!C574</f>
        <v>2021</v>
      </c>
      <c r="C138" s="94">
        <f>+'Ark1'!E574</f>
        <v>21</v>
      </c>
      <c r="D138" s="94">
        <f>+IF(F138=0,"",'Ark1'!Q574)</f>
        <v>449</v>
      </c>
      <c r="E138" s="95">
        <f t="shared" si="28"/>
        <v>-19</v>
      </c>
      <c r="F138" s="309">
        <f>+'Ark1'!R574</f>
        <v>27239</v>
      </c>
      <c r="G138" s="309">
        <f t="shared" si="29"/>
        <v>420</v>
      </c>
      <c r="H138" s="107">
        <f>+IF(F138=0,"",'Ark1'!AE574)</f>
        <v>1.8302508068999512</v>
      </c>
      <c r="I138" s="107">
        <f>+IF(F138=0,"",'Ark1'!AF574)</f>
        <v>476</v>
      </c>
      <c r="J138" s="309">
        <f>+IF(F138=0,"",'Ark1'!S574)</f>
        <v>27120</v>
      </c>
      <c r="K138" s="96">
        <f>+IF(F138=0,"",'Ark1'!U574)</f>
        <v>60.601401179941007</v>
      </c>
      <c r="L138" s="96">
        <f t="shared" si="30"/>
        <v>-0.2779753814520376</v>
      </c>
      <c r="M138" s="96">
        <f>+IF(F138=0,"",'Ark1'!AC574)</f>
        <v>-24.846268012909015</v>
      </c>
      <c r="N138" s="107">
        <f>+IF(F138=0,"",'Ark1'!W574)</f>
        <v>85.208345870206585</v>
      </c>
      <c r="O138" s="107">
        <f t="shared" si="31"/>
        <v>3.0119511500458316</v>
      </c>
      <c r="P138" s="96">
        <f>+IF(F138=0,"",'Ark1'!AB574)</f>
        <v>2.7789847334574551</v>
      </c>
      <c r="Q138" s="34"/>
      <c r="R138" s="107">
        <f>+IF(F138=0,"",'Ark1'!X574)</f>
        <v>1.7952200888432028</v>
      </c>
      <c r="S138" s="107">
        <f>+IF(F138=0,"",'Ark1'!Y574)</f>
        <v>3.5904401776864057</v>
      </c>
      <c r="T138" s="98"/>
      <c r="U138" s="95"/>
      <c r="V138" s="34"/>
      <c r="W138" s="224">
        <f>+IF(F138=0,"",'Ark1'!AD574)</f>
        <v>1.8117115261201688</v>
      </c>
      <c r="X138" s="224"/>
      <c r="Y138" s="95">
        <f t="shared" si="32"/>
        <v>60.665924276169264</v>
      </c>
      <c r="Z138" s="309">
        <f t="shared" si="33"/>
        <v>2320.990133158557</v>
      </c>
      <c r="AA138" s="96">
        <f>+IF(F138=0,"",'Ark1'!T574)</f>
        <v>15.925144094863985</v>
      </c>
      <c r="AB138" s="107">
        <f>+IF(F138=0,"",'Ark1'!V574)</f>
        <v>92.471816204693269</v>
      </c>
      <c r="AC138" s="28"/>
      <c r="AN138"/>
      <c r="AO138"/>
      <c r="AP138"/>
      <c r="AY138"/>
      <c r="BB138"/>
      <c r="BC138"/>
    </row>
    <row r="139" spans="1:55">
      <c r="A139" s="28"/>
      <c r="B139" s="94">
        <f>+'Ark1'!C575</f>
        <v>2021</v>
      </c>
      <c r="C139" s="94">
        <f>+'Ark1'!E575</f>
        <v>22</v>
      </c>
      <c r="D139" s="94">
        <f>+IF(F139=0,"",'Ark1'!Q575)</f>
        <v>468</v>
      </c>
      <c r="E139" s="95">
        <f t="shared" si="28"/>
        <v>-24</v>
      </c>
      <c r="F139" s="309">
        <f>+'Ark1'!R575</f>
        <v>28521.88</v>
      </c>
      <c r="G139" s="309">
        <f t="shared" si="29"/>
        <v>-2278.119999999999</v>
      </c>
      <c r="H139" s="107">
        <f>+IF(F139=0,"",'Ark1'!AE575)</f>
        <v>1.9053902800497635</v>
      </c>
      <c r="I139" s="107">
        <f>+IF(F139=0,"",'Ark1'!AF575)</f>
        <v>421</v>
      </c>
      <c r="J139" s="309">
        <f>+IF(F139=0,"",'Ark1'!S575)</f>
        <v>28434.880000000001</v>
      </c>
      <c r="K139" s="96">
        <f>+IF(F139=0,"",'Ark1'!U575)</f>
        <v>60.603215487457661</v>
      </c>
      <c r="L139" s="96">
        <f t="shared" si="30"/>
        <v>-0.22827801903584088</v>
      </c>
      <c r="M139" s="96">
        <f>+IF(F139=0,"",'Ark1'!AC575)</f>
        <v>-25.01271049599961</v>
      </c>
      <c r="N139" s="107">
        <f>+IF(F139=0,"",'Ark1'!W575)</f>
        <v>84.604557501209655</v>
      </c>
      <c r="O139" s="107">
        <f t="shared" si="31"/>
        <v>2.8226889947161453</v>
      </c>
      <c r="P139" s="96">
        <f>+IF(F139=0,"",'Ark1'!AB575)</f>
        <v>2.7145106628826174</v>
      </c>
      <c r="Q139" s="34"/>
      <c r="R139" s="107">
        <f>+IF(F139=0,"",'Ark1'!X575)</f>
        <v>2.0580691034391845</v>
      </c>
      <c r="S139" s="107">
        <f>+IF(F139=0,"",'Ark1'!Y575)</f>
        <v>4.116138206878369</v>
      </c>
      <c r="T139" s="98"/>
      <c r="U139" s="95"/>
      <c r="V139" s="34"/>
      <c r="W139" s="224">
        <f>+IF(F139=0,"",'Ark1'!AD575)</f>
        <v>1.8970380242525904</v>
      </c>
      <c r="X139" s="224"/>
      <c r="Y139" s="95">
        <f t="shared" si="32"/>
        <v>60.944188034188038</v>
      </c>
      <c r="Z139" s="309">
        <f t="shared" si="33"/>
        <v>2413.0810365026014</v>
      </c>
      <c r="AA139" s="96">
        <f>+IF(F139=0,"",'Ark1'!T575)</f>
        <v>15.965438463383204</v>
      </c>
      <c r="AB139" s="107">
        <f>+IF(F139=0,"",'Ark1'!V575)</f>
        <v>91.751759107886983</v>
      </c>
      <c r="AC139" s="28"/>
      <c r="AN139"/>
      <c r="AO139"/>
      <c r="AP139"/>
      <c r="AY139"/>
      <c r="BB139"/>
      <c r="BC139"/>
    </row>
    <row r="140" spans="1:55">
      <c r="A140" s="28"/>
      <c r="B140" s="94">
        <f>+'Ark1'!C576</f>
        <v>2021</v>
      </c>
      <c r="C140" s="94">
        <f>+'Ark1'!E576</f>
        <v>23</v>
      </c>
      <c r="D140" s="94">
        <f>+IF(F140=0,"",'Ark1'!Q576)</f>
        <v>468</v>
      </c>
      <c r="E140" s="95">
        <f t="shared" si="28"/>
        <v>9</v>
      </c>
      <c r="F140" s="309">
        <f>+'Ark1'!R576</f>
        <v>29365</v>
      </c>
      <c r="G140" s="309">
        <f t="shared" si="29"/>
        <v>5352</v>
      </c>
      <c r="H140" s="107">
        <f>+IF(F140=0,"",'Ark1'!AE576)</f>
        <v>1.9554582869672319</v>
      </c>
      <c r="I140" s="107">
        <f>+IF(F140=0,"",'Ark1'!AF576)</f>
        <v>480</v>
      </c>
      <c r="J140" s="309">
        <f>+IF(F140=0,"",'Ark1'!S576)</f>
        <v>29316</v>
      </c>
      <c r="K140" s="96">
        <f>+IF(F140=0,"",'Ark1'!U576)</f>
        <v>60.581730113248746</v>
      </c>
      <c r="L140" s="96">
        <f t="shared" si="30"/>
        <v>-7.3373372363207068E-2</v>
      </c>
      <c r="M140" s="96">
        <f>+IF(F140=0,"",'Ark1'!AC576)</f>
        <v>-27.299893001260699</v>
      </c>
      <c r="N140" s="107">
        <f>+IF(F140=0,"",'Ark1'!W576)</f>
        <v>84.21802565152143</v>
      </c>
      <c r="O140" s="107">
        <f t="shared" si="31"/>
        <v>2.5587148615325077</v>
      </c>
      <c r="P140" s="96">
        <f>+IF(F140=0,"",'Ark1'!AB576)</f>
        <v>2.7623448382880516</v>
      </c>
      <c r="Q140" s="34"/>
      <c r="R140" s="107">
        <f>+IF(F140=0,"",'Ark1'!X576)</f>
        <v>2.5710880299676484</v>
      </c>
      <c r="S140" s="107">
        <f>+IF(F140=0,"",'Ark1'!Y576)</f>
        <v>5.1421760599352968</v>
      </c>
      <c r="T140" s="98"/>
      <c r="U140" s="95"/>
      <c r="V140" s="34"/>
      <c r="W140" s="224">
        <f>+IF(F140=0,"",'Ark1'!AD576)</f>
        <v>1.9531153480127303</v>
      </c>
      <c r="X140" s="224"/>
      <c r="Y140" s="95">
        <f t="shared" si="32"/>
        <v>62.745726495726494</v>
      </c>
      <c r="Z140" s="309">
        <f t="shared" si="33"/>
        <v>2473.0623232569264</v>
      </c>
      <c r="AA140" s="96">
        <f>+IF(F140=0,"",'Ark1'!T576)</f>
        <v>15.95828367103695</v>
      </c>
      <c r="AB140" s="107">
        <f>+IF(F140=0,"",'Ark1'!V576)</f>
        <v>91.300960564651845</v>
      </c>
      <c r="AC140" s="28"/>
      <c r="AN140"/>
      <c r="AO140"/>
      <c r="AP140"/>
      <c r="AY140"/>
      <c r="BB140"/>
      <c r="BC140"/>
    </row>
    <row r="141" spans="1:55">
      <c r="A141" s="28"/>
      <c r="B141" s="94">
        <f>+'Ark1'!C577</f>
        <v>2021</v>
      </c>
      <c r="C141" s="94">
        <f>+'Ark1'!E577</f>
        <v>24</v>
      </c>
      <c r="D141" s="94">
        <f>+IF(F141=0,"",'Ark1'!Q577)</f>
        <v>475</v>
      </c>
      <c r="E141" s="95">
        <f t="shared" si="28"/>
        <v>10</v>
      </c>
      <c r="F141" s="309">
        <f>+'Ark1'!R577</f>
        <v>30368.880000000001</v>
      </c>
      <c r="G141" s="309">
        <f t="shared" si="29"/>
        <v>2325.880000000001</v>
      </c>
      <c r="H141" s="107">
        <f>+IF(F141=0,"",'Ark1'!AE577)</f>
        <v>2.0181529356088226</v>
      </c>
      <c r="I141" s="107">
        <f>+IF(F141=0,"",'Ark1'!AF577)</f>
        <v>500.88</v>
      </c>
      <c r="J141" s="309">
        <f>+IF(F141=0,"",'Ark1'!S577)</f>
        <v>30304.880000000001</v>
      </c>
      <c r="K141" s="96">
        <f>+IF(F141=0,"",'Ark1'!U577)</f>
        <v>60.393720087325846</v>
      </c>
      <c r="L141" s="96">
        <f t="shared" si="30"/>
        <v>-0.29112104949975048</v>
      </c>
      <c r="M141" s="96">
        <f>+IF(F141=0,"",'Ark1'!AC577)</f>
        <v>-27.406762180546639</v>
      </c>
      <c r="N141" s="107">
        <f>+IF(F141=0,"",'Ark1'!W577)</f>
        <v>84.081938948446194</v>
      </c>
      <c r="O141" s="107">
        <f t="shared" si="31"/>
        <v>2.2923394048888781</v>
      </c>
      <c r="P141" s="96">
        <f>+IF(F141=0,"",'Ark1'!AB577)</f>
        <v>2.7200337830871195</v>
      </c>
      <c r="Q141" s="34"/>
      <c r="R141" s="107">
        <f>+IF(F141=0,"",'Ark1'!X577)</f>
        <v>1.6925220818153321</v>
      </c>
      <c r="S141" s="107">
        <f>+IF(F141=0,"",'Ark1'!Y577)</f>
        <v>3.3850441636306643</v>
      </c>
      <c r="T141" s="98"/>
      <c r="U141" s="95"/>
      <c r="V141" s="34"/>
      <c r="W141" s="224">
        <f>+IF(F141=0,"",'Ark1'!AD577)</f>
        <v>2.0198850887095814</v>
      </c>
      <c r="X141" s="224"/>
      <c r="Y141" s="95">
        <f t="shared" si="32"/>
        <v>63.934484210526321</v>
      </c>
      <c r="Z141" s="309">
        <f t="shared" si="33"/>
        <v>2553.4743140926889</v>
      </c>
      <c r="AA141" s="96">
        <f>+IF(F141=0,"",'Ark1'!T577)</f>
        <v>15.891463893301299</v>
      </c>
      <c r="AB141" s="107">
        <f>+IF(F141=0,"",'Ark1'!V577)</f>
        <v>91.171944322806553</v>
      </c>
      <c r="AC141" s="28"/>
      <c r="AN141"/>
      <c r="AO141"/>
      <c r="AP141"/>
      <c r="AY141"/>
      <c r="BB141"/>
      <c r="BC141"/>
    </row>
    <row r="142" spans="1:55">
      <c r="A142" s="28"/>
      <c r="B142" s="94">
        <f>+'Ark1'!C578</f>
        <v>2021</v>
      </c>
      <c r="C142" s="94">
        <f>+'Ark1'!E578</f>
        <v>25</v>
      </c>
      <c r="D142" s="94">
        <f>+IF(F142=0,"",'Ark1'!Q578)</f>
        <v>460</v>
      </c>
      <c r="E142" s="95">
        <f t="shared" si="28"/>
        <v>-79</v>
      </c>
      <c r="F142" s="309">
        <f>+'Ark1'!R578</f>
        <v>29196</v>
      </c>
      <c r="G142" s="309">
        <f t="shared" si="29"/>
        <v>-1545</v>
      </c>
      <c r="H142" s="107">
        <f>+IF(F142=0,"",'Ark1'!AE578)</f>
        <v>1.9236430541879153</v>
      </c>
      <c r="I142" s="107">
        <f>+IF(F142=0,"",'Ark1'!AF578)</f>
        <v>491</v>
      </c>
      <c r="J142" s="309">
        <f>+IF(F142=0,"",'Ark1'!S578)</f>
        <v>29117</v>
      </c>
      <c r="K142" s="96">
        <f>+IF(F142=0,"",'Ark1'!U578)</f>
        <v>60.681594944534098</v>
      </c>
      <c r="L142" s="96">
        <f t="shared" si="30"/>
        <v>2.9338999704719981E-2</v>
      </c>
      <c r="M142" s="96">
        <f>+IF(F142=0,"",'Ark1'!AC578)</f>
        <v>-28.733826601427445</v>
      </c>
      <c r="N142" s="107">
        <f>+IF(F142=0,"",'Ark1'!W578)</f>
        <v>83.41402445306862</v>
      </c>
      <c r="O142" s="107">
        <f t="shared" si="31"/>
        <v>1.3746617127544312</v>
      </c>
      <c r="P142" s="96">
        <f>+IF(F142=0,"",'Ark1'!AB578)</f>
        <v>2.7545655758864127</v>
      </c>
      <c r="Q142" s="34"/>
      <c r="R142" s="107">
        <f>+IF(F142=0,"",'Ark1'!X578)</f>
        <v>1.5515824085491161</v>
      </c>
      <c r="S142" s="107">
        <f>+IF(F142=0,"",'Ark1'!Y578)</f>
        <v>3.1031648170982322</v>
      </c>
      <c r="T142" s="98"/>
      <c r="U142" s="95"/>
      <c r="V142" s="34"/>
      <c r="W142" s="224">
        <f>+IF(F142=0,"",'Ark1'!AD578)</f>
        <v>1.9418748748707535</v>
      </c>
      <c r="X142" s="224"/>
      <c r="Y142" s="95">
        <f t="shared" si="32"/>
        <v>63.469565217391306</v>
      </c>
      <c r="Z142" s="309">
        <f t="shared" si="33"/>
        <v>2435.3558579317914</v>
      </c>
      <c r="AA142" s="96">
        <f>+IF(F142=0,"",'Ark1'!T578)</f>
        <v>15.982394848609403</v>
      </c>
      <c r="AB142" s="107">
        <f>+IF(F142=0,"",'Ark1'!V578)</f>
        <v>90.45961057252029</v>
      </c>
      <c r="AC142" s="28"/>
      <c r="AN142"/>
      <c r="AO142"/>
      <c r="AP142"/>
      <c r="AY142"/>
      <c r="BB142"/>
      <c r="BC142"/>
    </row>
    <row r="143" spans="1:55">
      <c r="A143" s="28"/>
      <c r="B143" s="94">
        <f>+'Ark1'!C579</f>
        <v>2021</v>
      </c>
      <c r="C143" s="94">
        <f>+'Ark1'!E579</f>
        <v>26</v>
      </c>
      <c r="D143" s="94">
        <f>+IF(F143=0,"",'Ark1'!Q579)</f>
        <v>431</v>
      </c>
      <c r="E143" s="95">
        <f t="shared" si="28"/>
        <v>-45</v>
      </c>
      <c r="F143" s="309">
        <f>+'Ark1'!R579</f>
        <v>26529</v>
      </c>
      <c r="G143" s="309">
        <f t="shared" si="29"/>
        <v>-1852</v>
      </c>
      <c r="H143" s="107">
        <f>+IF(F143=0,"",'Ark1'!AE579)</f>
        <v>1.7679390626538805</v>
      </c>
      <c r="I143" s="107">
        <f>+IF(F143=0,"",'Ark1'!AF579)</f>
        <v>377</v>
      </c>
      <c r="J143" s="309">
        <f>+IF(F143=0,"",'Ark1'!S579)</f>
        <v>26460</v>
      </c>
      <c r="K143" s="96">
        <f>+IF(F143=0,"",'Ark1'!U579)</f>
        <v>60.475094482237331</v>
      </c>
      <c r="L143" s="96">
        <f t="shared" si="30"/>
        <v>-3.4330837518844248E-2</v>
      </c>
      <c r="M143" s="96">
        <f>+IF(F143=0,"",'Ark1'!AC579)</f>
        <v>-25.051679035015962</v>
      </c>
      <c r="N143" s="107">
        <f>+IF(F143=0,"",'Ark1'!W579)</f>
        <v>84.360406651549695</v>
      </c>
      <c r="O143" s="107">
        <f t="shared" si="31"/>
        <v>3.1698739007659213</v>
      </c>
      <c r="P143" s="96">
        <f>+IF(F143=0,"",'Ark1'!AB579)</f>
        <v>2.8487746982382576</v>
      </c>
      <c r="Q143" s="34"/>
      <c r="R143" s="107">
        <f>+IF(F143=0,"",'Ark1'!X579)</f>
        <v>1.3155414829054999</v>
      </c>
      <c r="S143" s="107">
        <f>+IF(F143=0,"",'Ark1'!Y579)</f>
        <v>2.6310829658109998</v>
      </c>
      <c r="T143" s="98"/>
      <c r="U143" s="95"/>
      <c r="V143" s="34"/>
      <c r="W143" s="224">
        <f>+IF(F143=0,"",'Ark1'!AD579)</f>
        <v>1.7644882365887868</v>
      </c>
      <c r="X143" s="224"/>
      <c r="Y143" s="95">
        <f t="shared" si="32"/>
        <v>61.552204176334108</v>
      </c>
      <c r="Z143" s="309">
        <f t="shared" si="33"/>
        <v>2237.9972280589618</v>
      </c>
      <c r="AA143" s="96">
        <f>+IF(F143=0,"",'Ark1'!T579)</f>
        <v>15.880018093407216</v>
      </c>
      <c r="AB143" s="107">
        <f>+IF(F143=0,"",'Ark1'!V579)</f>
        <v>91.484865235368218</v>
      </c>
      <c r="AC143" s="28"/>
      <c r="AN143"/>
      <c r="AO143"/>
      <c r="AP143"/>
      <c r="AY143"/>
      <c r="BB143"/>
      <c r="BC143"/>
    </row>
    <row r="144" spans="1:55">
      <c r="A144" s="28"/>
      <c r="B144" s="94">
        <f>+'Ark1'!C580</f>
        <v>2021</v>
      </c>
      <c r="C144" s="94">
        <f>+'Ark1'!E580</f>
        <v>27</v>
      </c>
      <c r="D144" s="94">
        <f>+IF(F144=0,"",'Ark1'!Q580)</f>
        <v>468</v>
      </c>
      <c r="E144" s="95">
        <f t="shared" si="28"/>
        <v>-37</v>
      </c>
      <c r="F144" s="309">
        <f>+'Ark1'!R580</f>
        <v>32491</v>
      </c>
      <c r="G144" s="309">
        <f t="shared" si="29"/>
        <v>-361.88999999999942</v>
      </c>
      <c r="H144" s="107">
        <f>+IF(F144=0,"",'Ark1'!AE580)</f>
        <v>2.1612287251298494</v>
      </c>
      <c r="I144" s="107">
        <f>+IF(F144=0,"",'Ark1'!AF580)</f>
        <v>142</v>
      </c>
      <c r="J144" s="309">
        <f>+IF(F144=0,"",'Ark1'!S580)</f>
        <v>32443</v>
      </c>
      <c r="K144" s="96">
        <f>+IF(F144=0,"",'Ark1'!U580)</f>
        <v>60.735412877970603</v>
      </c>
      <c r="L144" s="96">
        <f t="shared" si="30"/>
        <v>0.26350097006844209</v>
      </c>
      <c r="M144" s="96">
        <f>+IF(F144=0,"",'Ark1'!AC580)</f>
        <v>-31.869365510605505</v>
      </c>
      <c r="N144" s="107">
        <f>+IF(F144=0,"",'Ark1'!W580)</f>
        <v>84.108703264186317</v>
      </c>
      <c r="O144" s="107">
        <f t="shared" si="31"/>
        <v>2.6342250675956365</v>
      </c>
      <c r="P144" s="96">
        <f>+IF(F144=0,"",'Ark1'!AB580)</f>
        <v>2.5101144478556656</v>
      </c>
      <c r="Q144" s="34"/>
      <c r="R144" s="107">
        <f>+IF(F144=0,"",'Ark1'!X580)</f>
        <v>1.5019543873688099</v>
      </c>
      <c r="S144" s="107">
        <f>+IF(F144=0,"",'Ark1'!Y580)</f>
        <v>3.0039087747376199</v>
      </c>
      <c r="T144" s="98"/>
      <c r="U144" s="95"/>
      <c r="V144" s="34"/>
      <c r="W144" s="224">
        <f>+IF(F144=0,"",'Ark1'!AD580)</f>
        <v>2.1610308453016049</v>
      </c>
      <c r="X144" s="224"/>
      <c r="Y144" s="95">
        <f t="shared" si="32"/>
        <v>69.425213675213669</v>
      </c>
      <c r="Z144" s="309">
        <f t="shared" si="33"/>
        <v>2732.7758777566773</v>
      </c>
      <c r="AA144" s="96">
        <f>+IF(F144=0,"",'Ark1'!T580)</f>
        <v>16.078390939029269</v>
      </c>
      <c r="AB144" s="107">
        <f>+IF(F144=0,"",'Ark1'!V580)</f>
        <v>91.176819523358233</v>
      </c>
      <c r="AC144" s="28"/>
      <c r="AN144"/>
      <c r="AO144"/>
      <c r="AP144"/>
      <c r="AY144"/>
      <c r="BB144"/>
      <c r="BC144"/>
    </row>
    <row r="145" spans="1:55">
      <c r="A145" s="28"/>
      <c r="B145" s="94">
        <f>+'Ark1'!C581</f>
        <v>2021</v>
      </c>
      <c r="C145" s="94">
        <f>+'Ark1'!E581</f>
        <v>28</v>
      </c>
      <c r="D145" s="94">
        <f>+IF(F145=0,"",'Ark1'!Q581)</f>
        <v>445</v>
      </c>
      <c r="E145" s="95">
        <f t="shared" si="28"/>
        <v>-13</v>
      </c>
      <c r="F145" s="309">
        <f>+'Ark1'!R581</f>
        <v>25923</v>
      </c>
      <c r="G145" s="309">
        <f t="shared" si="29"/>
        <v>-2166.880000000001</v>
      </c>
      <c r="H145" s="107">
        <f>+IF(F145=0,"",'Ark1'!AE581)</f>
        <v>1.7105971949027963</v>
      </c>
      <c r="I145" s="107">
        <f>+IF(F145=0,"",'Ark1'!AF581)</f>
        <v>339</v>
      </c>
      <c r="J145" s="309">
        <f>+IF(F145=0,"",'Ark1'!S581)</f>
        <v>25820</v>
      </c>
      <c r="K145" s="96">
        <f>+IF(F145=0,"",'Ark1'!U581)</f>
        <v>60.683384972889243</v>
      </c>
      <c r="L145" s="96">
        <f t="shared" si="30"/>
        <v>-1.2377344358135645E-2</v>
      </c>
      <c r="M145" s="96">
        <f>+IF(F145=0,"",'Ark1'!AC581)</f>
        <v>-31.907222790961971</v>
      </c>
      <c r="N145" s="107">
        <f>+IF(F145=0,"",'Ark1'!W581)</f>
        <v>83.647454686289649</v>
      </c>
      <c r="O145" s="107">
        <f t="shared" si="31"/>
        <v>2.8716400512683009</v>
      </c>
      <c r="P145" s="96">
        <f>+IF(F145=0,"",'Ark1'!AB581)</f>
        <v>2.5134238527802233</v>
      </c>
      <c r="Q145" s="34"/>
      <c r="R145" s="107">
        <f>+IF(F145=0,"",'Ark1'!X581)</f>
        <v>1.3038614357906111</v>
      </c>
      <c r="S145" s="107">
        <f>+IF(F145=0,"",'Ark1'!Y581)</f>
        <v>2.6077228715812222</v>
      </c>
      <c r="T145" s="98"/>
      <c r="U145" s="95"/>
      <c r="V145" s="34"/>
      <c r="W145" s="224">
        <f>+IF(F145=0,"",'Ark1'!AD581)</f>
        <v>1.7241821612986212</v>
      </c>
      <c r="X145" s="224"/>
      <c r="Y145" s="95">
        <f t="shared" si="32"/>
        <v>58.253932584269663</v>
      </c>
      <c r="Z145" s="309">
        <f t="shared" si="33"/>
        <v>2168.3929678326863</v>
      </c>
      <c r="AA145" s="96">
        <f>+IF(F145=0,"",'Ark1'!T581)</f>
        <v>16.015546040195971</v>
      </c>
      <c r="AB145" s="107">
        <f>+IF(F145=0,"",'Ark1'!V581)</f>
        <v>90.755530621613104</v>
      </c>
      <c r="AC145" s="28"/>
      <c r="AN145"/>
      <c r="AO145"/>
      <c r="AP145"/>
      <c r="AY145"/>
      <c r="BB145"/>
      <c r="BC145"/>
    </row>
    <row r="146" spans="1:55">
      <c r="A146" s="28"/>
      <c r="B146" s="94">
        <f>+'Ark1'!C582</f>
        <v>2021</v>
      </c>
      <c r="C146" s="94">
        <f>+'Ark1'!E582</f>
        <v>29</v>
      </c>
      <c r="D146" s="94">
        <f>+IF(F146=0,"",'Ark1'!Q582)</f>
        <v>412</v>
      </c>
      <c r="E146" s="95">
        <f t="shared" si="28"/>
        <v>-16</v>
      </c>
      <c r="F146" s="309">
        <f>+'Ark1'!R582</f>
        <v>26993</v>
      </c>
      <c r="G146" s="309">
        <f t="shared" si="29"/>
        <v>766</v>
      </c>
      <c r="H146" s="107">
        <f>+IF(F146=0,"",'Ark1'!AE582)</f>
        <v>1.7635880189055029</v>
      </c>
      <c r="I146" s="107">
        <f>+IF(F146=0,"",'Ark1'!AF582)</f>
        <v>344</v>
      </c>
      <c r="J146" s="309">
        <f>+IF(F146=0,"",'Ark1'!S582)</f>
        <v>26898</v>
      </c>
      <c r="K146" s="96">
        <f>+IF(F146=0,"",'Ark1'!U582)</f>
        <v>60.768309911517591</v>
      </c>
      <c r="L146" s="96">
        <f t="shared" si="30"/>
        <v>0.24716757728189265</v>
      </c>
      <c r="M146" s="96">
        <f>+IF(F146=0,"",'Ark1'!AC582)</f>
        <v>-35.701993224189387</v>
      </c>
      <c r="N146" s="107">
        <f>+IF(F146=0,"",'Ark1'!W582)</f>
        <v>82.782466726150219</v>
      </c>
      <c r="O146" s="107">
        <f t="shared" si="31"/>
        <v>1.3095887759461391</v>
      </c>
      <c r="P146" s="96">
        <f>+IF(F146=0,"",'Ark1'!AB582)</f>
        <v>2.5019295651823086</v>
      </c>
      <c r="Q146" s="34"/>
      <c r="R146" s="107">
        <f>+IF(F146=0,"",'Ark1'!X582)</f>
        <v>2.1116585781498904</v>
      </c>
      <c r="S146" s="107">
        <f>+IF(F146=0,"",'Ark1'!Y582)</f>
        <v>4.2233171562997809</v>
      </c>
      <c r="T146" s="98"/>
      <c r="U146" s="95"/>
      <c r="V146" s="34"/>
      <c r="W146" s="224">
        <f>+IF(F146=0,"",'Ark1'!AD582)</f>
        <v>1.7953496539726761</v>
      </c>
      <c r="X146" s="224"/>
      <c r="Y146" s="95">
        <f t="shared" si="32"/>
        <v>65.516990291262132</v>
      </c>
      <c r="Z146" s="309">
        <f t="shared" si="33"/>
        <v>2234.5471243389729</v>
      </c>
      <c r="AA146" s="96">
        <f>+IF(F146=0,"",'Ark1'!T582)</f>
        <v>16.060682399140525</v>
      </c>
      <c r="AB146" s="107">
        <f>+IF(F146=0,"",'Ark1'!V582)</f>
        <v>89.817257152274905</v>
      </c>
      <c r="AC146" s="28"/>
      <c r="AN146"/>
      <c r="AO146"/>
      <c r="AP146"/>
      <c r="AY146"/>
      <c r="BB146"/>
      <c r="BC146"/>
    </row>
    <row r="147" spans="1:55">
      <c r="A147" s="28"/>
      <c r="B147" s="94">
        <f>+'Ark1'!C583</f>
        <v>2021</v>
      </c>
      <c r="C147" s="94">
        <f>+'Ark1'!E583</f>
        <v>30</v>
      </c>
      <c r="D147" s="94">
        <f>+IF(F147=0,"",'Ark1'!Q583)</f>
        <v>390</v>
      </c>
      <c r="E147" s="95">
        <f t="shared" si="28"/>
        <v>-44</v>
      </c>
      <c r="F147" s="309">
        <f>+'Ark1'!R583</f>
        <v>27795</v>
      </c>
      <c r="G147" s="309">
        <f t="shared" si="29"/>
        <v>1999</v>
      </c>
      <c r="H147" s="107">
        <f>+IF(F147=0,"",'Ark1'!AE583)</f>
        <v>1.8180221655642623</v>
      </c>
      <c r="I147" s="107">
        <f>+IF(F147=0,"",'Ark1'!AF583)</f>
        <v>412</v>
      </c>
      <c r="J147" s="309">
        <f>+IF(F147=0,"",'Ark1'!S583)</f>
        <v>27684</v>
      </c>
      <c r="K147" s="96">
        <f>+IF(F147=0,"",'Ark1'!U583)</f>
        <v>60.644957376101722</v>
      </c>
      <c r="L147" s="96">
        <f t="shared" si="30"/>
        <v>0.19135991913163508</v>
      </c>
      <c r="M147" s="96">
        <f>+IF(F147=0,"",'Ark1'!AC583)</f>
        <v>-34.303154456159689</v>
      </c>
      <c r="N147" s="107">
        <f>+IF(F147=0,"",'Ark1'!W583)</f>
        <v>82.914702355151007</v>
      </c>
      <c r="O147" s="107">
        <f t="shared" si="31"/>
        <v>1.3312774055466292</v>
      </c>
      <c r="P147" s="96">
        <f>+IF(F147=0,"",'Ark1'!AB583)</f>
        <v>2.4985712291284368</v>
      </c>
      <c r="Q147" s="34"/>
      <c r="R147" s="107">
        <f>+IF(F147=0,"",'Ark1'!X583)</f>
        <v>2.2558014031300591</v>
      </c>
      <c r="S147" s="107">
        <f>+IF(F147=0,"",'Ark1'!Y583)</f>
        <v>4.5116028062601181</v>
      </c>
      <c r="T147" s="98"/>
      <c r="U147" s="95"/>
      <c r="V147" s="34"/>
      <c r="W147" s="224">
        <f>+IF(F147=0,"",'Ark1'!AD583)</f>
        <v>1.8486920176405188</v>
      </c>
      <c r="X147" s="224"/>
      <c r="Y147" s="95">
        <f t="shared" si="32"/>
        <v>71.269230769230774</v>
      </c>
      <c r="Z147" s="309">
        <f t="shared" si="33"/>
        <v>2304.6141519614221</v>
      </c>
      <c r="AA147" s="96">
        <f>+IF(F147=0,"",'Ark1'!T583)</f>
        <v>16.003381903219999</v>
      </c>
      <c r="AB147" s="107">
        <f>+IF(F147=0,"",'Ark1'!V583)</f>
        <v>89.965317451259622</v>
      </c>
      <c r="AC147" s="28"/>
      <c r="AN147"/>
      <c r="AO147"/>
      <c r="AP147"/>
      <c r="AY147"/>
      <c r="BB147"/>
      <c r="BC147"/>
    </row>
    <row r="148" spans="1:55">
      <c r="A148" s="28"/>
      <c r="B148" s="94">
        <f>+'Ark1'!C584</f>
        <v>2021</v>
      </c>
      <c r="C148" s="94">
        <f>+'Ark1'!E584</f>
        <v>31</v>
      </c>
      <c r="D148" s="94">
        <f>+IF(F148=0,"",'Ark1'!Q584)</f>
        <v>430</v>
      </c>
      <c r="E148" s="95">
        <f t="shared" si="28"/>
        <v>-4</v>
      </c>
      <c r="F148" s="309">
        <f>+'Ark1'!R584</f>
        <v>27987</v>
      </c>
      <c r="G148" s="309">
        <f t="shared" si="29"/>
        <v>2423</v>
      </c>
      <c r="H148" s="107">
        <f>+IF(F148=0,"",'Ark1'!AE584)</f>
        <v>1.8522608200238997</v>
      </c>
      <c r="I148" s="107">
        <f>+IF(F148=0,"",'Ark1'!AF584)</f>
        <v>362</v>
      </c>
      <c r="J148" s="309">
        <f>+IF(F148=0,"",'Ark1'!S584)</f>
        <v>27922</v>
      </c>
      <c r="K148" s="96">
        <f>+IF(F148=0,"",'Ark1'!U584)</f>
        <v>60.701239166248818</v>
      </c>
      <c r="L148" s="96">
        <f t="shared" si="30"/>
        <v>0.12867618705936223</v>
      </c>
      <c r="M148" s="96">
        <f>+IF(F148=0,"",'Ark1'!AC584)</f>
        <v>-35.158476813442633</v>
      </c>
      <c r="N148" s="107">
        <f>+IF(F148=0,"",'Ark1'!W584)</f>
        <v>83.756173984671605</v>
      </c>
      <c r="O148" s="107">
        <f t="shared" si="31"/>
        <v>1.767946790179252</v>
      </c>
      <c r="P148" s="96">
        <f>+IF(F148=0,"",'Ark1'!AB584)</f>
        <v>2.493798174708914</v>
      </c>
      <c r="Q148" s="34"/>
      <c r="R148" s="107">
        <f>+IF(F148=0,"",'Ark1'!X584)</f>
        <v>1.1826919641262017</v>
      </c>
      <c r="S148" s="107">
        <f>+IF(F148=0,"",'Ark1'!Y584)</f>
        <v>2.3653839282524034</v>
      </c>
      <c r="T148" s="98"/>
      <c r="U148" s="95"/>
      <c r="V148" s="34"/>
      <c r="W148" s="224">
        <f>+IF(F148=0,"",'Ark1'!AD584)</f>
        <v>1.8614622593166112</v>
      </c>
      <c r="X148" s="224"/>
      <c r="Y148" s="95">
        <f t="shared" si="32"/>
        <v>65.086046511627913</v>
      </c>
      <c r="Z148" s="309">
        <f t="shared" si="33"/>
        <v>2344.0840413090041</v>
      </c>
      <c r="AA148" s="96">
        <f>+IF(F148=0,"",'Ark1'!T584)</f>
        <v>16.061921606460139</v>
      </c>
      <c r="AB148" s="107">
        <f>+IF(F148=0,"",'Ark1'!V584)</f>
        <v>90.821027668547899</v>
      </c>
      <c r="AC148" s="28"/>
      <c r="AN148"/>
      <c r="AO148"/>
      <c r="AP148"/>
      <c r="AY148"/>
      <c r="BB148"/>
      <c r="BC148"/>
    </row>
    <row r="149" spans="1:55">
      <c r="A149" s="28"/>
      <c r="B149" s="94">
        <f>+'Ark1'!C585</f>
        <v>2021</v>
      </c>
      <c r="C149" s="94">
        <f>+'Ark1'!E585</f>
        <v>32</v>
      </c>
      <c r="D149" s="94">
        <f>+IF(F149=0,"",'Ark1'!Q585)</f>
        <v>479</v>
      </c>
      <c r="E149" s="95">
        <f t="shared" si="28"/>
        <v>-9</v>
      </c>
      <c r="F149" s="309">
        <f>+'Ark1'!R585</f>
        <v>30227</v>
      </c>
      <c r="G149" s="309">
        <f t="shared" si="29"/>
        <v>1950</v>
      </c>
      <c r="H149" s="107">
        <f>+IF(F149=0,"",'Ark1'!AE585)</f>
        <v>1.9886177442580628</v>
      </c>
      <c r="I149" s="107">
        <f>+IF(F149=0,"",'Ark1'!AF585)</f>
        <v>346</v>
      </c>
      <c r="J149" s="309">
        <f>+IF(F149=0,"",'Ark1'!S585)</f>
        <v>30135</v>
      </c>
      <c r="K149" s="96">
        <f>+IF(F149=0,"",'Ark1'!U585)</f>
        <v>60.737116309938621</v>
      </c>
      <c r="L149" s="96">
        <f t="shared" si="30"/>
        <v>0.15996880489917942</v>
      </c>
      <c r="M149" s="96">
        <f>+IF(F149=0,"",'Ark1'!AC585)</f>
        <v>-33.446684041472395</v>
      </c>
      <c r="N149" s="107">
        <f>+IF(F149=0,"",'Ark1'!W585)</f>
        <v>83.318477849676555</v>
      </c>
      <c r="O149" s="107">
        <f t="shared" si="31"/>
        <v>1.9556808768715257</v>
      </c>
      <c r="P149" s="96">
        <f>+IF(F149=0,"",'Ark1'!AB585)</f>
        <v>2.4276724127303755</v>
      </c>
      <c r="Q149" s="34"/>
      <c r="R149" s="107">
        <f>+IF(F149=0,"",'Ark1'!X585)</f>
        <v>1.4192609256624875</v>
      </c>
      <c r="S149" s="107">
        <f>+IF(F149=0,"",'Ark1'!Y585)</f>
        <v>2.838521851324975</v>
      </c>
      <c r="T149" s="98"/>
      <c r="U149" s="95"/>
      <c r="V149" s="34"/>
      <c r="W149" s="224">
        <f>+IF(F149=0,"",'Ark1'!AD585)</f>
        <v>2.0104484122043522</v>
      </c>
      <c r="X149" s="224"/>
      <c r="Y149" s="95">
        <f t="shared" si="32"/>
        <v>63.104384133611688</v>
      </c>
      <c r="Z149" s="309">
        <f t="shared" si="33"/>
        <v>2518.4676299621733</v>
      </c>
      <c r="AA149" s="96">
        <f>+IF(F149=0,"",'Ark1'!T585)</f>
        <v>16.075892414066896</v>
      </c>
      <c r="AB149" s="107">
        <f>+IF(F149=0,"",'Ark1'!V585)</f>
        <v>90.381120278357471</v>
      </c>
      <c r="AC149" s="28"/>
      <c r="AN149"/>
      <c r="AO149"/>
      <c r="AP149"/>
      <c r="AY149"/>
      <c r="BB149"/>
      <c r="BC149"/>
    </row>
    <row r="150" spans="1:55">
      <c r="A150" s="28"/>
      <c r="B150" s="94">
        <f>+'Ark1'!C586</f>
        <v>2021</v>
      </c>
      <c r="C150" s="94">
        <f>+'Ark1'!E586</f>
        <v>33</v>
      </c>
      <c r="D150" s="94">
        <f>+IF(F150=0,"",'Ark1'!Q586)</f>
        <v>432</v>
      </c>
      <c r="E150" s="95">
        <f t="shared" si="28"/>
        <v>-36</v>
      </c>
      <c r="F150" s="309">
        <f>+'Ark1'!R586</f>
        <v>28607.89</v>
      </c>
      <c r="G150" s="309">
        <f t="shared" si="29"/>
        <v>-1078.1100000000006</v>
      </c>
      <c r="H150" s="107">
        <f>+IF(F150=0,"",'Ark1'!AE586)</f>
        <v>1.9024698311186976</v>
      </c>
      <c r="I150" s="107">
        <f>+IF(F150=0,"",'Ark1'!AF586)</f>
        <v>383.89</v>
      </c>
      <c r="J150" s="309">
        <f>+IF(F150=0,"",'Ark1'!S586)</f>
        <v>28481.89</v>
      </c>
      <c r="K150" s="96">
        <f>+IF(F150=0,"",'Ark1'!U586)</f>
        <v>60.741227495787669</v>
      </c>
      <c r="L150" s="96">
        <f t="shared" si="30"/>
        <v>-1.2292682073947958E-2</v>
      </c>
      <c r="M150" s="96">
        <f>+IF(F150=0,"",'Ark1'!AC586)</f>
        <v>-30.872085668898279</v>
      </c>
      <c r="N150" s="107">
        <f>+IF(F150=0,"",'Ark1'!W586)</f>
        <v>84.335453862085345</v>
      </c>
      <c r="O150" s="107">
        <f t="shared" si="31"/>
        <v>2.4466577965995384</v>
      </c>
      <c r="P150" s="96">
        <f>+IF(F150=0,"",'Ark1'!AB586)</f>
        <v>2.4303543903143185</v>
      </c>
      <c r="Q150" s="34"/>
      <c r="R150" s="107">
        <f>+IF(F150=0,"",'Ark1'!X586)</f>
        <v>2.5097971224022477</v>
      </c>
      <c r="S150" s="107">
        <f>+IF(F150=0,"",'Ark1'!Y586)</f>
        <v>5.0195942448044955</v>
      </c>
      <c r="T150" s="98"/>
      <c r="U150" s="95"/>
      <c r="V150" s="34"/>
      <c r="W150" s="224">
        <f>+IF(F150=0,"",'Ark1'!AD586)</f>
        <v>1.9027586934534275</v>
      </c>
      <c r="X150" s="224"/>
      <c r="Y150" s="95">
        <f t="shared" si="32"/>
        <v>66.221967592592591</v>
      </c>
      <c r="Z150" s="309">
        <f t="shared" si="33"/>
        <v>2412.6593871866125</v>
      </c>
      <c r="AA150" s="96">
        <f>+IF(F150=0,"",'Ark1'!T586)</f>
        <v>16.049073524821299</v>
      </c>
      <c r="AB150" s="107">
        <f>+IF(F150=0,"",'Ark1'!V586)</f>
        <v>91.507354124539717</v>
      </c>
      <c r="AC150" s="28"/>
      <c r="AN150"/>
      <c r="AO150"/>
      <c r="AP150"/>
      <c r="AY150"/>
      <c r="BB150"/>
      <c r="BC150"/>
    </row>
    <row r="151" spans="1:55">
      <c r="A151" s="28"/>
      <c r="B151" s="94">
        <f>+'Ark1'!C587</f>
        <v>2021</v>
      </c>
      <c r="C151" s="94">
        <f>+'Ark1'!E587</f>
        <v>34</v>
      </c>
      <c r="D151" s="94">
        <f>+IF(F151=0,"",'Ark1'!Q587)</f>
        <v>464</v>
      </c>
      <c r="E151" s="95">
        <f t="shared" si="28"/>
        <v>-22</v>
      </c>
      <c r="F151" s="309">
        <f>+'Ark1'!R587</f>
        <v>30502</v>
      </c>
      <c r="G151" s="309">
        <f t="shared" si="29"/>
        <v>2793</v>
      </c>
      <c r="H151" s="107">
        <f>+IF(F151=0,"",'Ark1'!AE587)</f>
        <v>2.0135932725249006</v>
      </c>
      <c r="I151" s="107">
        <f>+IF(F151=0,"",'Ark1'!AF587)</f>
        <v>391</v>
      </c>
      <c r="J151" s="309">
        <f>+IF(F151=0,"",'Ark1'!S587)</f>
        <v>30335</v>
      </c>
      <c r="K151" s="96">
        <f>+IF(F151=0,"",'Ark1'!U587)</f>
        <v>60.789582989945615</v>
      </c>
      <c r="L151" s="96">
        <f t="shared" si="30"/>
        <v>6.5558304825252378E-2</v>
      </c>
      <c r="M151" s="96">
        <f>+IF(F151=0,"",'Ark1'!AC587)</f>
        <v>-34.709306681547353</v>
      </c>
      <c r="N151" s="107">
        <f>+IF(F151=0,"",'Ark1'!W587)</f>
        <v>83.808673149827158</v>
      </c>
      <c r="O151" s="107">
        <f t="shared" si="31"/>
        <v>1.6467910898465163</v>
      </c>
      <c r="P151" s="96">
        <f>+IF(F151=0,"",'Ark1'!AB587)</f>
        <v>2.4785475379013997</v>
      </c>
      <c r="Q151" s="34"/>
      <c r="R151" s="107">
        <f>+IF(F151=0,"",'Ark1'!X587)</f>
        <v>1.2195921578912856</v>
      </c>
      <c r="S151" s="107">
        <f>+IF(F151=0,"",'Ark1'!Y587)</f>
        <v>2.4391843157825712</v>
      </c>
      <c r="T151" s="98"/>
      <c r="U151" s="95"/>
      <c r="V151" s="34"/>
      <c r="W151" s="224">
        <f>+IF(F151=0,"",'Ark1'!AD587)</f>
        <v>2.0287391229383389</v>
      </c>
      <c r="X151" s="224"/>
      <c r="Y151" s="95">
        <f t="shared" si="32"/>
        <v>65.737068965517238</v>
      </c>
      <c r="Z151" s="309">
        <f t="shared" si="33"/>
        <v>2556.3321484160278</v>
      </c>
      <c r="AA151" s="96">
        <f>+IF(F151=0,"",'Ark1'!T587)</f>
        <v>16.048226345813386</v>
      </c>
      <c r="AB151" s="107">
        <f>+IF(F151=0,"",'Ark1'!V587)</f>
        <v>90.951010216183391</v>
      </c>
      <c r="AC151" s="28"/>
      <c r="AN151"/>
      <c r="AO151"/>
      <c r="AP151"/>
      <c r="AY151"/>
      <c r="BB151"/>
      <c r="BC151"/>
    </row>
    <row r="152" spans="1:55">
      <c r="A152" s="28"/>
      <c r="B152" s="94">
        <f>+'Ark1'!C588</f>
        <v>2021</v>
      </c>
      <c r="C152" s="94">
        <f>+'Ark1'!E588</f>
        <v>35</v>
      </c>
      <c r="D152" s="94">
        <f>+IF(F152=0,"",'Ark1'!Q588)</f>
        <v>476</v>
      </c>
      <c r="E152" s="95">
        <f t="shared" si="28"/>
        <v>-42</v>
      </c>
      <c r="F152" s="309">
        <f>+'Ark1'!R588</f>
        <v>27693</v>
      </c>
      <c r="G152" s="309">
        <f t="shared" si="29"/>
        <v>-2877</v>
      </c>
      <c r="H152" s="107">
        <f>+IF(F152=0,"",'Ark1'!AE588)</f>
        <v>1.8295698714877775</v>
      </c>
      <c r="I152" s="107">
        <f>+IF(F152=0,"",'Ark1'!AF588)</f>
        <v>370</v>
      </c>
      <c r="J152" s="309">
        <f>+IF(F152=0,"",'Ark1'!S588)</f>
        <v>27360</v>
      </c>
      <c r="K152" s="96">
        <f>+IF(F152=0,"",'Ark1'!U588)</f>
        <v>60.787500000000001</v>
      </c>
      <c r="L152" s="96">
        <f t="shared" si="30"/>
        <v>-2.0612528622820037E-2</v>
      </c>
      <c r="M152" s="96">
        <f>+IF(F152=0,"",'Ark1'!AC588)</f>
        <v>-34.692563407553195</v>
      </c>
      <c r="N152" s="107">
        <f>+IF(F152=0,"",'Ark1'!W588)</f>
        <v>84.429480994151902</v>
      </c>
      <c r="O152" s="107">
        <f t="shared" si="31"/>
        <v>2.3452922470142283</v>
      </c>
      <c r="P152" s="96">
        <f>+IF(F152=0,"",'Ark1'!AB588)</f>
        <v>2.5025464005373244</v>
      </c>
      <c r="Q152" s="34"/>
      <c r="R152" s="107">
        <f>+IF(F152=0,"",'Ark1'!X588)</f>
        <v>1.169970750731232</v>
      </c>
      <c r="S152" s="107">
        <f>+IF(F152=0,"",'Ark1'!Y588)</f>
        <v>2.339941501462464</v>
      </c>
      <c r="T152" s="98"/>
      <c r="U152" s="95"/>
      <c r="V152" s="34"/>
      <c r="W152" s="224">
        <f>+IF(F152=0,"",'Ark1'!AD588)</f>
        <v>1.8419078267500952</v>
      </c>
      <c r="X152" s="224"/>
      <c r="Y152" s="95">
        <f t="shared" si="32"/>
        <v>58.178571428571431</v>
      </c>
      <c r="Z152" s="309">
        <f t="shared" si="33"/>
        <v>2338.1056171710488</v>
      </c>
      <c r="AA152" s="96">
        <f>+IF(F152=0,"",'Ark1'!T588)</f>
        <v>15.927418481204629</v>
      </c>
      <c r="AB152" s="107">
        <f>+IF(F152=0,"",'Ark1'!V588)</f>
        <v>91.818273111453422</v>
      </c>
      <c r="AC152" s="28"/>
      <c r="AN152"/>
      <c r="AO152"/>
      <c r="AP152"/>
      <c r="AY152"/>
      <c r="BB152"/>
      <c r="BC152"/>
    </row>
    <row r="153" spans="1:55">
      <c r="A153" s="28"/>
      <c r="B153" s="94">
        <f>+'Ark1'!C589</f>
        <v>2021</v>
      </c>
      <c r="C153" s="94">
        <f>+'Ark1'!E589</f>
        <v>36</v>
      </c>
      <c r="D153" s="94">
        <f>+IF(F153=0,"",'Ark1'!Q589)</f>
        <v>488</v>
      </c>
      <c r="E153" s="95">
        <f t="shared" si="28"/>
        <v>-16</v>
      </c>
      <c r="F153" s="309">
        <f>+'Ark1'!R589</f>
        <v>27204</v>
      </c>
      <c r="G153" s="309">
        <f t="shared" si="29"/>
        <v>-515</v>
      </c>
      <c r="H153" s="107">
        <f>+IF(F153=0,"",'Ark1'!AE589)</f>
        <v>1.7957399810337984</v>
      </c>
      <c r="I153" s="107">
        <f>+IF(F153=0,"",'Ark1'!AF589)</f>
        <v>420</v>
      </c>
      <c r="J153" s="309">
        <f>+IF(F153=0,"",'Ark1'!S589)</f>
        <v>26923</v>
      </c>
      <c r="K153" s="96">
        <f>+IF(F153=0,"",'Ark1'!U589)</f>
        <v>60.751179289083673</v>
      </c>
      <c r="L153" s="96">
        <f t="shared" si="30"/>
        <v>-1.1205774338804986E-3</v>
      </c>
      <c r="M153" s="96">
        <f>+IF(F153=0,"",'Ark1'!AC589)</f>
        <v>-34.110721182153704</v>
      </c>
      <c r="N153" s="107">
        <f>+IF(F153=0,"",'Ark1'!W589)</f>
        <v>84.213402295435202</v>
      </c>
      <c r="O153" s="107">
        <f t="shared" si="31"/>
        <v>2.6120054196458398</v>
      </c>
      <c r="P153" s="96">
        <f>+IF(F153=0,"",'Ark1'!AB589)</f>
        <v>2.5027871404793403</v>
      </c>
      <c r="Q153" s="34"/>
      <c r="R153" s="107">
        <f>+IF(F153=0,"",'Ark1'!X589)</f>
        <v>2.1945302161446842</v>
      </c>
      <c r="S153" s="107">
        <f>+IF(F153=0,"",'Ark1'!Y589)</f>
        <v>4.3890604322893685</v>
      </c>
      <c r="T153" s="98"/>
      <c r="U153" s="95"/>
      <c r="V153" s="34"/>
      <c r="W153" s="224">
        <f>+IF(F153=0,"",'Ark1'!AD589)</f>
        <v>1.8093836174812985</v>
      </c>
      <c r="X153" s="224"/>
      <c r="Y153" s="95">
        <f t="shared" si="32"/>
        <v>55.745901639344261</v>
      </c>
      <c r="Z153" s="309">
        <f t="shared" si="33"/>
        <v>2290.9413960450192</v>
      </c>
      <c r="AA153" s="96">
        <f>+IF(F153=0,"",'Ark1'!T589)</f>
        <v>15.947581238053221</v>
      </c>
      <c r="AB153" s="107">
        <f>+IF(F153=0,"",'Ark1'!V589)</f>
        <v>91.527604766999119</v>
      </c>
      <c r="AC153" s="28"/>
      <c r="AN153"/>
      <c r="AO153"/>
      <c r="AP153"/>
      <c r="AY153"/>
      <c r="BB153"/>
      <c r="BC153"/>
    </row>
    <row r="154" spans="1:55">
      <c r="A154" s="28"/>
      <c r="B154" s="94">
        <f>+'Ark1'!C590</f>
        <v>2021</v>
      </c>
      <c r="C154" s="94">
        <f>+'Ark1'!E590</f>
        <v>37</v>
      </c>
      <c r="D154" s="94">
        <f>+IF(F154=0,"",'Ark1'!Q590)</f>
        <v>476</v>
      </c>
      <c r="E154" s="95">
        <f t="shared" si="28"/>
        <v>-4</v>
      </c>
      <c r="F154" s="309">
        <f>+'Ark1'!R590</f>
        <v>28385.9</v>
      </c>
      <c r="G154" s="309">
        <f t="shared" si="29"/>
        <v>2012.9000000000015</v>
      </c>
      <c r="H154" s="107">
        <f>+IF(F154=0,"",'Ark1'!AE590)</f>
        <v>1.8975584060548705</v>
      </c>
      <c r="I154" s="107">
        <f>+IF(F154=0,"",'Ark1'!AF590)</f>
        <v>434.9</v>
      </c>
      <c r="J154" s="309">
        <f>+IF(F154=0,"",'Ark1'!S590)</f>
        <v>28314.9</v>
      </c>
      <c r="K154" s="96">
        <f>+IF(F154=0,"",'Ark1'!U590)</f>
        <v>60.65881567655191</v>
      </c>
      <c r="L154" s="96">
        <f t="shared" si="30"/>
        <v>-2.1463396742731788E-2</v>
      </c>
      <c r="M154" s="96">
        <f>+IF(F154=0,"",'Ark1'!AC590)</f>
        <v>-36.451013110806201</v>
      </c>
      <c r="N154" s="107">
        <f>+IF(F154=0,"",'Ark1'!W590)</f>
        <v>84.613825936168297</v>
      </c>
      <c r="O154" s="107">
        <f t="shared" si="31"/>
        <v>2.3328711718258148</v>
      </c>
      <c r="P154" s="96">
        <f>+IF(F154=0,"",'Ark1'!AB590)</f>
        <v>2.5500395927517472</v>
      </c>
      <c r="Q154" s="34"/>
      <c r="R154" s="107">
        <f>+IF(F154=0,"",'Ark1'!X590)</f>
        <v>1.465516330290743</v>
      </c>
      <c r="S154" s="107">
        <f>+IF(F154=0,"",'Ark1'!Y590)</f>
        <v>2.931032660581486</v>
      </c>
      <c r="T154" s="98"/>
      <c r="U154" s="95"/>
      <c r="V154" s="34"/>
      <c r="W154" s="224">
        <f>+IF(F154=0,"",'Ark1'!AD590)</f>
        <v>1.8879937666322004</v>
      </c>
      <c r="X154" s="224"/>
      <c r="Y154" s="95">
        <f t="shared" si="32"/>
        <v>59.634243697478993</v>
      </c>
      <c r="Z154" s="309">
        <f t="shared" si="33"/>
        <v>2401.8396016414799</v>
      </c>
      <c r="AA154" s="96">
        <f>+IF(F154=0,"",'Ark1'!T590)</f>
        <v>16.031466326591723</v>
      </c>
      <c r="AB154" s="107">
        <f>+IF(F154=0,"",'Ark1'!V590)</f>
        <v>91.767452490385921</v>
      </c>
      <c r="AC154" s="28"/>
      <c r="AN154"/>
      <c r="AO154"/>
      <c r="AP154"/>
      <c r="AY154"/>
      <c r="BB154"/>
      <c r="BC154"/>
    </row>
    <row r="155" spans="1:55">
      <c r="A155" s="28"/>
      <c r="B155" s="94">
        <f>+'Ark1'!C591</f>
        <v>2021</v>
      </c>
      <c r="C155" s="94">
        <f>+'Ark1'!E591</f>
        <v>38</v>
      </c>
      <c r="D155" s="94">
        <f>+IF(F155=0,"",'Ark1'!Q591)</f>
        <v>508</v>
      </c>
      <c r="E155" s="95">
        <f t="shared" si="28"/>
        <v>-1</v>
      </c>
      <c r="F155" s="309">
        <f>+'Ark1'!R591</f>
        <v>28645</v>
      </c>
      <c r="G155" s="309">
        <f t="shared" si="29"/>
        <v>1588</v>
      </c>
      <c r="H155" s="107">
        <f>+IF(F155=0,"",'Ark1'!AE591)</f>
        <v>1.8974915433202055</v>
      </c>
      <c r="I155" s="107">
        <f>+IF(F155=0,"",'Ark1'!AF591)</f>
        <v>394</v>
      </c>
      <c r="J155" s="309">
        <f>+IF(F155=0,"",'Ark1'!S591)</f>
        <v>28479</v>
      </c>
      <c r="K155" s="96">
        <f>+IF(F155=0,"",'Ark1'!U591)</f>
        <v>60.808736261806949</v>
      </c>
      <c r="L155" s="96">
        <f t="shared" si="30"/>
        <v>1.2158666360306825E-2</v>
      </c>
      <c r="M155" s="96">
        <f>+IF(F155=0,"",'Ark1'!AC591)</f>
        <v>-35.891085468209283</v>
      </c>
      <c r="N155" s="107">
        <f>+IF(F155=0,"",'Ark1'!W591)</f>
        <v>84.123304891323613</v>
      </c>
      <c r="O155" s="107">
        <f t="shared" si="31"/>
        <v>2.1383568187359714</v>
      </c>
      <c r="P155" s="96">
        <f>+IF(F155=0,"",'Ark1'!AB591)</f>
        <v>2.5028175871979639</v>
      </c>
      <c r="Q155" s="34"/>
      <c r="R155" s="107">
        <f>+IF(F155=0,"",'Ark1'!X591)</f>
        <v>1.5185896316983769</v>
      </c>
      <c r="S155" s="107">
        <f>+IF(F155=0,"",'Ark1'!Y591)</f>
        <v>3.0371792633967538</v>
      </c>
      <c r="T155" s="98"/>
      <c r="U155" s="95"/>
      <c r="V155" s="34"/>
      <c r="W155" s="224">
        <f>+IF(F155=0,"",'Ark1'!AD591)</f>
        <v>1.9052269417273848</v>
      </c>
      <c r="X155" s="224"/>
      <c r="Y155" s="95">
        <f t="shared" si="32"/>
        <v>56.387795275590548</v>
      </c>
      <c r="Z155" s="309">
        <f t="shared" si="33"/>
        <v>2409.7120686119652</v>
      </c>
      <c r="AA155" s="96">
        <f>+IF(F155=0,"",'Ark1'!T591)</f>
        <v>16.043602722988304</v>
      </c>
      <c r="AB155" s="107">
        <f>+IF(F155=0,"",'Ark1'!V591)</f>
        <v>91.335084219552002</v>
      </c>
      <c r="AC155" s="28"/>
      <c r="AN155"/>
      <c r="AO155"/>
      <c r="AP155"/>
      <c r="AY155"/>
      <c r="BB155"/>
      <c r="BC155"/>
    </row>
    <row r="156" spans="1:55">
      <c r="A156" s="28"/>
      <c r="B156" s="94">
        <f>+'Ark1'!C592</f>
        <v>2021</v>
      </c>
      <c r="C156" s="94">
        <f>+'Ark1'!E592</f>
        <v>39</v>
      </c>
      <c r="D156" s="94">
        <f>+IF(F156=0,"",'Ark1'!Q592)</f>
        <v>479</v>
      </c>
      <c r="E156" s="95">
        <f t="shared" si="28"/>
        <v>-37</v>
      </c>
      <c r="F156" s="309">
        <f>+'Ark1'!R592</f>
        <v>29108</v>
      </c>
      <c r="G156" s="309">
        <f t="shared" si="29"/>
        <v>1288</v>
      </c>
      <c r="H156" s="107">
        <f>+IF(F156=0,"",'Ark1'!AE592)</f>
        <v>1.9678853225981696</v>
      </c>
      <c r="I156" s="107">
        <f>+IF(F156=0,"",'Ark1'!AF592)</f>
        <v>365</v>
      </c>
      <c r="J156" s="309">
        <f>+IF(F156=0,"",'Ark1'!S592)</f>
        <v>28995</v>
      </c>
      <c r="K156" s="96">
        <f>+IF(F156=0,"",'Ark1'!U592)</f>
        <v>60.560924297292622</v>
      </c>
      <c r="L156" s="96">
        <f t="shared" si="30"/>
        <v>-0.12308001615093644</v>
      </c>
      <c r="M156" s="96">
        <f>+IF(F156=0,"",'Ark1'!AC592)</f>
        <v>-36.821969574037936</v>
      </c>
      <c r="N156" s="107">
        <f>+IF(F156=0,"",'Ark1'!W592)</f>
        <v>85.691527849629551</v>
      </c>
      <c r="O156" s="107">
        <f t="shared" si="31"/>
        <v>3.3854994527924305</v>
      </c>
      <c r="P156" s="96">
        <f>+IF(F156=0,"",'Ark1'!AB592)</f>
        <v>2.5661191150450593</v>
      </c>
      <c r="Q156" s="34"/>
      <c r="R156" s="107">
        <f>+IF(F156=0,"",'Ark1'!X592)</f>
        <v>1.3604507351930739</v>
      </c>
      <c r="S156" s="107">
        <f>+IF(F156=0,"",'Ark1'!Y592)</f>
        <v>2.7209014703861478</v>
      </c>
      <c r="T156" s="98"/>
      <c r="U156" s="95"/>
      <c r="V156" s="34"/>
      <c r="W156" s="224">
        <f>+IF(F156=0,"",'Ark1'!AD592)</f>
        <v>1.9360218474358784</v>
      </c>
      <c r="X156" s="224"/>
      <c r="Y156" s="95">
        <f t="shared" si="32"/>
        <v>60.768267223382047</v>
      </c>
      <c r="Z156" s="309">
        <f t="shared" si="33"/>
        <v>2494.308992647017</v>
      </c>
      <c r="AA156" s="96">
        <f>+IF(F156=0,"",'Ark1'!T592)</f>
        <v>15.960766799505295</v>
      </c>
      <c r="AB156" s="107">
        <f>+IF(F156=0,"",'Ark1'!V592)</f>
        <v>92.949118324095622</v>
      </c>
      <c r="AC156" s="28"/>
      <c r="AN156"/>
      <c r="AO156"/>
      <c r="AP156"/>
      <c r="AY156"/>
      <c r="BB156"/>
      <c r="BC156"/>
    </row>
    <row r="157" spans="1:55">
      <c r="A157" s="28"/>
      <c r="B157" s="94">
        <f>+'Ark1'!C593</f>
        <v>2021</v>
      </c>
      <c r="C157" s="94">
        <f>+'Ark1'!E593</f>
        <v>40</v>
      </c>
      <c r="D157" s="94">
        <f>+IF(F157=0,"",'Ark1'!Q593)</f>
        <v>497</v>
      </c>
      <c r="E157" s="95">
        <f t="shared" si="28"/>
        <v>-45</v>
      </c>
      <c r="F157" s="309">
        <f>+'Ark1'!R593</f>
        <v>28836</v>
      </c>
      <c r="G157" s="309">
        <f t="shared" si="29"/>
        <v>-893</v>
      </c>
      <c r="H157" s="107">
        <f>+IF(F157=0,"",'Ark1'!AE593)</f>
        <v>1.909957372326436</v>
      </c>
      <c r="I157" s="107">
        <f>+IF(F157=0,"",'Ark1'!AF593)</f>
        <v>430</v>
      </c>
      <c r="J157" s="309">
        <f>+IF(F157=0,"",'Ark1'!S593)</f>
        <v>28576</v>
      </c>
      <c r="K157" s="96">
        <f>+IF(F157=0,"",'Ark1'!U593)</f>
        <v>60.69481382978725</v>
      </c>
      <c r="L157" s="96">
        <f t="shared" si="30"/>
        <v>-3.6189567568861492E-2</v>
      </c>
      <c r="M157" s="96">
        <f>+IF(F157=0,"",'Ark1'!AC593)</f>
        <v>-36.770902703583566</v>
      </c>
      <c r="N157" s="107">
        <f>+IF(F157=0,"",'Ark1'!W593)</f>
        <v>84.38853548432219</v>
      </c>
      <c r="O157" s="107">
        <f t="shared" si="31"/>
        <v>2.5374133476879308</v>
      </c>
      <c r="P157" s="96">
        <f>+IF(F157=0,"",'Ark1'!AB593)</f>
        <v>2.4546522052102056</v>
      </c>
      <c r="Q157" s="34"/>
      <c r="R157" s="107">
        <f>+IF(F157=0,"",'Ark1'!X593)</f>
        <v>1.4738521292828404</v>
      </c>
      <c r="S157" s="107">
        <f>+IF(F157=0,"",'Ark1'!Y593)</f>
        <v>2.9477042585656807</v>
      </c>
      <c r="T157" s="98"/>
      <c r="U157" s="95"/>
      <c r="V157" s="34"/>
      <c r="W157" s="224">
        <f>+IF(F157=0,"",'Ark1'!AD593)</f>
        <v>1.9179306717280813</v>
      </c>
      <c r="X157" s="224"/>
      <c r="Y157" s="95">
        <f t="shared" si="32"/>
        <v>58.020120724346079</v>
      </c>
      <c r="Z157" s="309">
        <f t="shared" si="33"/>
        <v>2433.4278092259146</v>
      </c>
      <c r="AA157" s="96">
        <f>+IF(F157=0,"",'Ark1'!T593)</f>
        <v>15.964280760160907</v>
      </c>
      <c r="AB157" s="107">
        <f>+IF(F157=0,"",'Ark1'!V593)</f>
        <v>91.682699132168779</v>
      </c>
      <c r="AC157" s="28"/>
      <c r="AN157"/>
      <c r="AO157"/>
      <c r="AP157"/>
      <c r="AY157"/>
      <c r="BB157"/>
      <c r="BC157"/>
    </row>
    <row r="158" spans="1:55">
      <c r="A158" s="28"/>
      <c r="B158" s="94">
        <f>+'Ark1'!C594</f>
        <v>2021</v>
      </c>
      <c r="C158" s="94">
        <f>+'Ark1'!E594</f>
        <v>41</v>
      </c>
      <c r="D158" s="94">
        <f>+IF(F158=0,"",'Ark1'!Q594)</f>
        <v>520</v>
      </c>
      <c r="E158" s="95">
        <f t="shared" si="28"/>
        <v>81</v>
      </c>
      <c r="F158" s="309">
        <f>+'Ark1'!R594</f>
        <v>31630</v>
      </c>
      <c r="G158" s="309">
        <f t="shared" si="29"/>
        <v>7114</v>
      </c>
      <c r="H158" s="107">
        <f>+IF(F158=0,"",'Ark1'!AE594)</f>
        <v>2.1413381228822632</v>
      </c>
      <c r="I158" s="107">
        <f>+IF(F158=0,"",'Ark1'!AF594)</f>
        <v>467</v>
      </c>
      <c r="J158" s="309">
        <f>+IF(F158=0,"",'Ark1'!S594)</f>
        <v>31564</v>
      </c>
      <c r="K158" s="96">
        <f>+IF(F158=0,"",'Ark1'!U594)</f>
        <v>60.657489545051355</v>
      </c>
      <c r="L158" s="96">
        <f t="shared" si="30"/>
        <v>9.145103958555012E-2</v>
      </c>
      <c r="M158" s="96">
        <f>+IF(F158=0,"",'Ark1'!AC594)</f>
        <v>-36.184010609828178</v>
      </c>
      <c r="N158" s="107">
        <f>+IF(F158=0,"",'Ark1'!W594)</f>
        <v>85.655336776074478</v>
      </c>
      <c r="O158" s="107">
        <f t="shared" si="31"/>
        <v>2.3406520803654871</v>
      </c>
      <c r="P158" s="96">
        <f>+IF(F158=0,"",'Ark1'!AB594)</f>
        <v>2.5565838301300654</v>
      </c>
      <c r="Q158" s="34"/>
      <c r="R158" s="107">
        <f>+IF(F158=0,"",'Ark1'!X594)</f>
        <v>2.1719886184002535</v>
      </c>
      <c r="S158" s="107">
        <f>+IF(F158=0,"",'Ark1'!Y594)</f>
        <v>4.343977236800507</v>
      </c>
      <c r="T158" s="98"/>
      <c r="U158" s="95"/>
      <c r="V158" s="34"/>
      <c r="W158" s="224">
        <f>+IF(F158=0,"",'Ark1'!AD594)</f>
        <v>2.1037642927853795</v>
      </c>
      <c r="X158" s="224"/>
      <c r="Y158" s="95">
        <f t="shared" si="32"/>
        <v>60.82692307692308</v>
      </c>
      <c r="Z158" s="309">
        <f t="shared" si="33"/>
        <v>2709.2783022272361</v>
      </c>
      <c r="AA158" s="96">
        <f>+IF(F158=0,"",'Ark1'!T594)</f>
        <v>16.026841606070182</v>
      </c>
      <c r="AB158" s="107">
        <f>+IF(F158=0,"",'Ark1'!V594)</f>
        <v>92.878340149981838</v>
      </c>
      <c r="AC158" s="28"/>
      <c r="AN158"/>
      <c r="AO158"/>
      <c r="AP158"/>
      <c r="AY158"/>
      <c r="BB158"/>
      <c r="BC158"/>
    </row>
    <row r="159" spans="1:55">
      <c r="A159" s="28"/>
      <c r="B159" s="94">
        <f>+'Ark1'!C595</f>
        <v>2021</v>
      </c>
      <c r="C159" s="94">
        <f>+'Ark1'!E595</f>
        <v>42</v>
      </c>
      <c r="D159" s="94">
        <f>+IF(F159=0,"",'Ark1'!Q595)</f>
        <v>514</v>
      </c>
      <c r="E159" s="95">
        <f t="shared" si="28"/>
        <v>-42</v>
      </c>
      <c r="F159" s="309">
        <f>+'Ark1'!R595</f>
        <v>29700</v>
      </c>
      <c r="G159" s="309">
        <f t="shared" si="29"/>
        <v>-2523.91</v>
      </c>
      <c r="H159" s="107">
        <f>+IF(F159=0,"",'Ark1'!AE595)</f>
        <v>1.9827519292953419</v>
      </c>
      <c r="I159" s="107">
        <f>+IF(F159=0,"",'Ark1'!AF595)</f>
        <v>594</v>
      </c>
      <c r="J159" s="309">
        <f>+IF(F159=0,"",'Ark1'!S595)</f>
        <v>29422</v>
      </c>
      <c r="K159" s="96">
        <f>+IF(F159=0,"",'Ark1'!U595)</f>
        <v>60.673135748759449</v>
      </c>
      <c r="L159" s="96">
        <f t="shared" si="30"/>
        <v>3.11956490012264E-2</v>
      </c>
      <c r="M159" s="96">
        <f>+IF(F159=0,"",'Ark1'!AC595)</f>
        <v>-36.658274297046525</v>
      </c>
      <c r="N159" s="107">
        <f>+IF(F159=0,"",'Ark1'!W595)</f>
        <v>85.085861940044992</v>
      </c>
      <c r="O159" s="107">
        <f t="shared" si="31"/>
        <v>1.2624581383340825</v>
      </c>
      <c r="P159" s="96">
        <f>+IF(F159=0,"",'Ark1'!AB595)</f>
        <v>2.5756948340026682</v>
      </c>
      <c r="Q159" s="34"/>
      <c r="R159" s="107">
        <f>+IF(F159=0,"",'Ark1'!X595)</f>
        <v>2.3670033670033672</v>
      </c>
      <c r="S159" s="107">
        <f>+IF(F159=0,"",'Ark1'!Y595)</f>
        <v>4.7340067340067344</v>
      </c>
      <c r="T159" s="98"/>
      <c r="U159" s="95"/>
      <c r="V159" s="34"/>
      <c r="W159" s="224">
        <f>+IF(F159=0,"",'Ark1'!AD595)</f>
        <v>1.9753967592704953</v>
      </c>
      <c r="X159" s="224"/>
      <c r="Y159" s="95">
        <f t="shared" si="32"/>
        <v>57.782101167315176</v>
      </c>
      <c r="Z159" s="309">
        <f t="shared" si="33"/>
        <v>2527.0500996193364</v>
      </c>
      <c r="AA159" s="96">
        <f>+IF(F159=0,"",'Ark1'!T595)</f>
        <v>15.914915824915823</v>
      </c>
      <c r="AB159" s="107">
        <f>+IF(F159=0,"",'Ark1'!V595)</f>
        <v>92.545247168395292</v>
      </c>
      <c r="AC159" s="28"/>
      <c r="AN159"/>
      <c r="AO159"/>
      <c r="AP159"/>
      <c r="AY159"/>
      <c r="BB159"/>
      <c r="BC159"/>
    </row>
    <row r="160" spans="1:55">
      <c r="A160" s="28"/>
      <c r="B160" s="94">
        <f>+'Ark1'!C596</f>
        <v>2021</v>
      </c>
      <c r="C160" s="94">
        <f>+'Ark1'!E596</f>
        <v>43</v>
      </c>
      <c r="D160" s="94">
        <f>+IF(F160=0,"",'Ark1'!Q596)</f>
        <v>494</v>
      </c>
      <c r="E160" s="95">
        <f t="shared" si="28"/>
        <v>-33</v>
      </c>
      <c r="F160" s="309">
        <f>+'Ark1'!R596</f>
        <v>27400</v>
      </c>
      <c r="G160" s="309">
        <f t="shared" si="29"/>
        <v>-3576</v>
      </c>
      <c r="H160" s="107">
        <f>+IF(F160=0,"",'Ark1'!AE596)</f>
        <v>1.8565123933760912</v>
      </c>
      <c r="I160" s="107">
        <f>+IF(F160=0,"",'Ark1'!AF596)</f>
        <v>493</v>
      </c>
      <c r="J160" s="309">
        <f>+IF(F160=0,"",'Ark1'!S596)</f>
        <v>27320</v>
      </c>
      <c r="K160" s="96">
        <f>+IF(F160=0,"",'Ark1'!U596)</f>
        <v>60.761163982430482</v>
      </c>
      <c r="L160" s="96">
        <f t="shared" si="30"/>
        <v>5.771615185197021E-2</v>
      </c>
      <c r="M160" s="96">
        <f>+IF(F160=0,"",'Ark1'!AC596)</f>
        <v>-37.216878055719448</v>
      </c>
      <c r="N160" s="107">
        <f>+IF(F160=0,"",'Ark1'!W596)</f>
        <v>85.798238286969749</v>
      </c>
      <c r="O160" s="107">
        <f t="shared" si="31"/>
        <v>2.2329997151714878</v>
      </c>
      <c r="P160" s="96">
        <f>+IF(F160=0,"",'Ark1'!AB596)</f>
        <v>2.4929225954316596</v>
      </c>
      <c r="Q160" s="34"/>
      <c r="R160" s="107">
        <f>+IF(F160=0,"",'Ark1'!X596)</f>
        <v>0.95620437956204385</v>
      </c>
      <c r="S160" s="107">
        <f>+IF(F160=0,"",'Ark1'!Y596)</f>
        <v>1.9124087591240877</v>
      </c>
      <c r="T160" s="98"/>
      <c r="U160" s="95"/>
      <c r="V160" s="34"/>
      <c r="W160" s="224">
        <f>+IF(F160=0,"",'Ark1'!AD596)</f>
        <v>1.8224199058589756</v>
      </c>
      <c r="X160" s="224"/>
      <c r="Y160" s="95">
        <f t="shared" si="32"/>
        <v>55.465587044534416</v>
      </c>
      <c r="Z160" s="309">
        <f t="shared" si="33"/>
        <v>2350.8717290629711</v>
      </c>
      <c r="AA160" s="96">
        <f>+IF(F160=0,"",'Ark1'!T596)</f>
        <v>16.074781021897813</v>
      </c>
      <c r="AB160" s="107">
        <f>+IF(F160=0,"",'Ark1'!V596)</f>
        <v>93.036372815108621</v>
      </c>
      <c r="AC160" s="28"/>
      <c r="AN160"/>
      <c r="AO160"/>
      <c r="AP160"/>
      <c r="AY160"/>
      <c r="BB160"/>
      <c r="BC160"/>
    </row>
    <row r="161" spans="1:55">
      <c r="A161" s="28"/>
      <c r="B161" s="94">
        <f>+'Ark1'!C597</f>
        <v>2021</v>
      </c>
      <c r="C161" s="94">
        <f>+'Ark1'!E597</f>
        <v>44</v>
      </c>
      <c r="D161" s="94">
        <f>+IF(F161=0,"",'Ark1'!Q597)</f>
        <v>527</v>
      </c>
      <c r="E161" s="95">
        <f t="shared" si="28"/>
        <v>8</v>
      </c>
      <c r="F161" s="309">
        <f>+'Ark1'!R597</f>
        <v>30309</v>
      </c>
      <c r="G161" s="309">
        <f t="shared" si="29"/>
        <v>1976.3199999999997</v>
      </c>
      <c r="H161" s="107">
        <f>+IF(F161=0,"",'Ark1'!AE597)</f>
        <v>2.0036798305991663</v>
      </c>
      <c r="I161" s="107">
        <f>+IF(F161=0,"",'Ark1'!AF597)</f>
        <v>470</v>
      </c>
      <c r="J161" s="309">
        <f>+IF(F161=0,"",'Ark1'!S597)</f>
        <v>29649</v>
      </c>
      <c r="K161" s="96">
        <f>+IF(F161=0,"",'Ark1'!U597)</f>
        <v>60.695942527572605</v>
      </c>
      <c r="L161" s="96">
        <f t="shared" si="30"/>
        <v>-5.9217944362963237E-2</v>
      </c>
      <c r="M161" s="96">
        <f>+IF(F161=0,"",'Ark1'!AC597)</f>
        <v>-35.839383047527306</v>
      </c>
      <c r="N161" s="107">
        <f>+IF(F161=0,"",'Ark1'!W597)</f>
        <v>85.325627171236547</v>
      </c>
      <c r="O161" s="107">
        <f t="shared" si="31"/>
        <v>1.5108930903096507</v>
      </c>
      <c r="P161" s="96">
        <f>+IF(F161=0,"",'Ark1'!AB597)</f>
        <v>2.5389934958843678</v>
      </c>
      <c r="Q161" s="34"/>
      <c r="R161" s="107">
        <f>+IF(F161=0,"",'Ark1'!X597)</f>
        <v>2.3854300702761559</v>
      </c>
      <c r="S161" s="107">
        <f>+IF(F161=0,"",'Ark1'!Y597)</f>
        <v>4.7708601405523119</v>
      </c>
      <c r="T161" s="98"/>
      <c r="U161" s="95"/>
      <c r="V161" s="34"/>
      <c r="W161" s="224">
        <f>+IF(F161=0,"",'Ark1'!AD597)</f>
        <v>2.0159023695868497</v>
      </c>
      <c r="X161" s="224"/>
      <c r="Y161" s="95">
        <f t="shared" si="32"/>
        <v>57.512333965844405</v>
      </c>
      <c r="Z161" s="309">
        <f t="shared" si="33"/>
        <v>2586.1344339330085</v>
      </c>
      <c r="AA161" s="96">
        <f>+IF(F161=0,"",'Ark1'!T597)</f>
        <v>15.729519284700917</v>
      </c>
      <c r="AB161" s="107">
        <f>+IF(F161=0,"",'Ark1'!V597)</f>
        <v>93.051972067410816</v>
      </c>
      <c r="AC161" s="28"/>
      <c r="AN161"/>
      <c r="AO161"/>
      <c r="AP161"/>
      <c r="AY161"/>
      <c r="BB161"/>
      <c r="BC161"/>
    </row>
    <row r="162" spans="1:55">
      <c r="A162" s="28"/>
      <c r="B162" s="94">
        <f>+'Ark1'!C598</f>
        <v>2021</v>
      </c>
      <c r="C162" s="94">
        <f>+'Ark1'!E598</f>
        <v>45</v>
      </c>
      <c r="D162" s="94">
        <f>+IF(F162=0,"",'Ark1'!Q598)</f>
        <v>538</v>
      </c>
      <c r="E162" s="95">
        <f t="shared" si="28"/>
        <v>4</v>
      </c>
      <c r="F162" s="309">
        <f>+'Ark1'!R598</f>
        <v>30836</v>
      </c>
      <c r="G162" s="309">
        <f t="shared" si="29"/>
        <v>-872</v>
      </c>
      <c r="H162" s="107">
        <f>+IF(F162=0,"",'Ark1'!AE598)</f>
        <v>2.0776093749646471</v>
      </c>
      <c r="I162" s="107">
        <f>+IF(F162=0,"",'Ark1'!AF598)</f>
        <v>465</v>
      </c>
      <c r="J162" s="309">
        <f>+IF(F162=0,"",'Ark1'!S598)</f>
        <v>30780</v>
      </c>
      <c r="K162" s="96">
        <f>+IF(F162=0,"",'Ark1'!U598)</f>
        <v>60.622254710851216</v>
      </c>
      <c r="L162" s="96">
        <f t="shared" si="30"/>
        <v>-0.23787522481170953</v>
      </c>
      <c r="M162" s="96">
        <f>+IF(F162=0,"",'Ark1'!AC598)</f>
        <v>-35.666932686484991</v>
      </c>
      <c r="N162" s="107">
        <f>+IF(F162=0,"",'Ark1'!W598)</f>
        <v>85.222936322286714</v>
      </c>
      <c r="O162" s="107">
        <f t="shared" si="31"/>
        <v>1.8927105117655714</v>
      </c>
      <c r="P162" s="96">
        <f>+IF(F162=0,"",'Ark1'!AB598)</f>
        <v>2.5405416806831687</v>
      </c>
      <c r="Q162" s="34"/>
      <c r="R162" s="107">
        <f>+IF(F162=0,"",'Ark1'!X598)</f>
        <v>1.8128161888701513</v>
      </c>
      <c r="S162" s="107">
        <f>+IF(F162=0,"",'Ark1'!Y598)</f>
        <v>3.6256323777403026</v>
      </c>
      <c r="T162" s="98"/>
      <c r="U162" s="95"/>
      <c r="V162" s="34"/>
      <c r="W162" s="224">
        <f>+IF(F162=0,"",'Ark1'!AD598)</f>
        <v>2.0509540225207066</v>
      </c>
      <c r="X162" s="224"/>
      <c r="Y162" s="95">
        <f t="shared" si="32"/>
        <v>57.315985130111521</v>
      </c>
      <c r="Z162" s="309">
        <f t="shared" si="33"/>
        <v>2627.9344644340331</v>
      </c>
      <c r="AA162" s="96">
        <f>+IF(F162=0,"",'Ark1'!T598)</f>
        <v>16.026203139187963</v>
      </c>
      <c r="AB162" s="107">
        <f>+IF(F162=0,"",'Ark1'!V598)</f>
        <v>92.393682281624393</v>
      </c>
      <c r="AC162" s="28"/>
      <c r="AN162"/>
      <c r="AO162"/>
      <c r="AP162"/>
      <c r="AY162"/>
      <c r="BB162"/>
      <c r="BC162"/>
    </row>
    <row r="163" spans="1:55">
      <c r="A163" s="28"/>
      <c r="B163" s="94">
        <f>+'Ark1'!C599</f>
        <v>2021</v>
      </c>
      <c r="C163" s="94">
        <f>+'Ark1'!E599</f>
        <v>46</v>
      </c>
      <c r="D163" s="94">
        <f>+IF(F163=0,"",'Ark1'!Q599)</f>
        <v>529</v>
      </c>
      <c r="E163" s="95">
        <f t="shared" si="28"/>
        <v>-5</v>
      </c>
      <c r="F163" s="309">
        <f>+'Ark1'!R599</f>
        <v>31436</v>
      </c>
      <c r="G163" s="309">
        <f t="shared" si="29"/>
        <v>-768</v>
      </c>
      <c r="H163" s="107">
        <f>+IF(F163=0,"",'Ark1'!AE599)</f>
        <v>2.0713499157499462</v>
      </c>
      <c r="I163" s="107">
        <f>+IF(F163=0,"",'Ark1'!AF599)</f>
        <v>493</v>
      </c>
      <c r="J163" s="309">
        <f>+IF(F163=0,"",'Ark1'!S599)</f>
        <v>31051</v>
      </c>
      <c r="K163" s="96">
        <f>+IF(F163=0,"",'Ark1'!U599)</f>
        <v>60.652217319893083</v>
      </c>
      <c r="L163" s="96">
        <f t="shared" si="30"/>
        <v>-0.26471846448152547</v>
      </c>
      <c r="M163" s="96">
        <f>+IF(F163=0,"",'Ark1'!AC599)</f>
        <v>-39.586783624680173</v>
      </c>
      <c r="N163" s="107">
        <f>+IF(F163=0,"",'Ark1'!W599)</f>
        <v>84.224626260023612</v>
      </c>
      <c r="O163" s="107">
        <f t="shared" si="31"/>
        <v>1.7783739311199298</v>
      </c>
      <c r="P163" s="96">
        <f>+IF(F163=0,"",'Ark1'!AB599)</f>
        <v>2.5800837470672526</v>
      </c>
      <c r="Q163" s="34"/>
      <c r="R163" s="107">
        <f>+IF(F163=0,"",'Ark1'!X599)</f>
        <v>1.8291131187173943</v>
      </c>
      <c r="S163" s="107">
        <f>+IF(F163=0,"",'Ark1'!Y599)</f>
        <v>3.6582262374347887</v>
      </c>
      <c r="T163" s="98"/>
      <c r="U163" s="95"/>
      <c r="V163" s="34"/>
      <c r="W163" s="224">
        <f>+IF(F163=0,"",'Ark1'!AD599)</f>
        <v>2.0908610277584958</v>
      </c>
      <c r="X163" s="224"/>
      <c r="Y163" s="95">
        <f t="shared" si="32"/>
        <v>59.42533081285444</v>
      </c>
      <c r="Z163" s="309">
        <f t="shared" si="33"/>
        <v>2647.6853511101021</v>
      </c>
      <c r="AA163" s="96">
        <f>+IF(F163=0,"",'Ark1'!T599)</f>
        <v>15.867413156890189</v>
      </c>
      <c r="AB163" s="107">
        <f>+IF(F163=0,"",'Ark1'!V599)</f>
        <v>91.597239825592823</v>
      </c>
      <c r="AC163" s="28"/>
      <c r="AN163"/>
      <c r="AO163"/>
      <c r="AP163"/>
      <c r="AY163"/>
      <c r="BB163"/>
      <c r="BC163"/>
    </row>
    <row r="164" spans="1:55">
      <c r="A164" s="28"/>
      <c r="B164" s="94">
        <f>+'Ark1'!C600</f>
        <v>2021</v>
      </c>
      <c r="C164" s="94">
        <f>+'Ark1'!E600</f>
        <v>47</v>
      </c>
      <c r="D164" s="94">
        <f>+IF(F164=0,"",'Ark1'!Q600)</f>
        <v>538</v>
      </c>
      <c r="E164" s="95">
        <f t="shared" si="28"/>
        <v>-1</v>
      </c>
      <c r="F164" s="309">
        <f>+'Ark1'!R600</f>
        <v>35857</v>
      </c>
      <c r="G164" s="309">
        <f t="shared" si="29"/>
        <v>4736</v>
      </c>
      <c r="H164" s="107">
        <f>+IF(F164=0,"",'Ark1'!AE600)</f>
        <v>2.424945631104312</v>
      </c>
      <c r="I164" s="107">
        <f>+IF(F164=0,"",'Ark1'!AF600)</f>
        <v>565</v>
      </c>
      <c r="J164" s="309">
        <f>+IF(F164=0,"",'Ark1'!S600)</f>
        <v>35675</v>
      </c>
      <c r="K164" s="96">
        <f>+IF(F164=0,"",'Ark1'!U600)</f>
        <v>60.561177295024528</v>
      </c>
      <c r="L164" s="96">
        <f t="shared" si="30"/>
        <v>-0.13549054983906927</v>
      </c>
      <c r="M164" s="96">
        <f>+IF(F164=0,"",'Ark1'!AC600)</f>
        <v>-36.408830228044096</v>
      </c>
      <c r="N164" s="107">
        <f>+IF(F164=0,"",'Ark1'!W600)</f>
        <v>85.822119691661086</v>
      </c>
      <c r="O164" s="107">
        <f t="shared" si="31"/>
        <v>1.9793652814554434</v>
      </c>
      <c r="P164" s="96">
        <f>+IF(F164=0,"",'Ark1'!AB600)</f>
        <v>2.5385450730087875</v>
      </c>
      <c r="Q164" s="34"/>
      <c r="R164" s="107">
        <f>+IF(F164=0,"",'Ark1'!X600)</f>
        <v>2.0414423961848454</v>
      </c>
      <c r="S164" s="107">
        <f>+IF(F164=0,"",'Ark1'!Y600)</f>
        <v>4.0828847923696907</v>
      </c>
      <c r="T164" s="98"/>
      <c r="U164" s="95"/>
      <c r="V164" s="34"/>
      <c r="W164" s="224">
        <f>+IF(F164=0,"",'Ark1'!AD600)</f>
        <v>2.3849091446855946</v>
      </c>
      <c r="X164" s="224"/>
      <c r="Y164" s="95">
        <f t="shared" si="32"/>
        <v>66.64869888475836</v>
      </c>
      <c r="Z164" s="309">
        <f t="shared" si="33"/>
        <v>3077.3237457838914</v>
      </c>
      <c r="AA164" s="96">
        <f>+IF(F164=0,"",'Ark1'!T600)</f>
        <v>15.955573528181382</v>
      </c>
      <c r="AB164" s="107">
        <f>+IF(F164=0,"",'Ark1'!V600)</f>
        <v>93.134934451731738</v>
      </c>
      <c r="AC164" s="28"/>
      <c r="AN164"/>
      <c r="AO164"/>
      <c r="AP164"/>
      <c r="AY164"/>
      <c r="BB164"/>
      <c r="BC164"/>
    </row>
    <row r="165" spans="1:55">
      <c r="A165" s="28"/>
      <c r="B165" s="94">
        <f>+'Ark1'!C601</f>
        <v>2021</v>
      </c>
      <c r="C165" s="94">
        <f>+'Ark1'!E601</f>
        <v>48</v>
      </c>
      <c r="D165" s="94">
        <f>+IF(F165=0,"",'Ark1'!Q601)</f>
        <v>553</v>
      </c>
      <c r="E165" s="95">
        <f t="shared" si="28"/>
        <v>0</v>
      </c>
      <c r="F165" s="309">
        <f>+'Ark1'!R601</f>
        <v>38326</v>
      </c>
      <c r="G165" s="309">
        <f t="shared" si="29"/>
        <v>5838</v>
      </c>
      <c r="H165" s="107">
        <f>+IF(F165=0,"",'Ark1'!AE601)</f>
        <v>2.5451120554067157</v>
      </c>
      <c r="I165" s="107">
        <f>+IF(F165=0,"",'Ark1'!AF601)</f>
        <v>632</v>
      </c>
      <c r="J165" s="309">
        <f>+IF(F165=0,"",'Ark1'!S601)</f>
        <v>38085</v>
      </c>
      <c r="K165" s="96">
        <f>+IF(F165=0,"",'Ark1'!U601)</f>
        <v>60.632847577786521</v>
      </c>
      <c r="L165" s="96">
        <f t="shared" si="30"/>
        <v>-2.6688250827135107E-2</v>
      </c>
      <c r="M165" s="96">
        <f>+IF(F165=0,"",'Ark1'!AC601)</f>
        <v>-33.297812929347209</v>
      </c>
      <c r="N165" s="107">
        <f>+IF(F165=0,"",'Ark1'!W601)</f>
        <v>84.375072863332349</v>
      </c>
      <c r="O165" s="107">
        <f t="shared" si="31"/>
        <v>0.93615295444324431</v>
      </c>
      <c r="P165" s="96">
        <f>+IF(F165=0,"",'Ark1'!AB601)</f>
        <v>2.4730507973546527</v>
      </c>
      <c r="Q165" s="34"/>
      <c r="R165" s="107">
        <f>+IF(F165=0,"",'Ark1'!X601)</f>
        <v>1.5081145958357252</v>
      </c>
      <c r="S165" s="107">
        <f>+IF(F165=0,"",'Ark1'!Y601)</f>
        <v>3.0162291916714503</v>
      </c>
      <c r="T165" s="98"/>
      <c r="U165" s="95"/>
      <c r="V165" s="34"/>
      <c r="W165" s="224">
        <f>+IF(F165=0,"",'Ark1'!AD601)</f>
        <v>2.5491264712390911</v>
      </c>
      <c r="X165" s="224"/>
      <c r="Y165" s="95">
        <f t="shared" si="32"/>
        <v>69.305605786618443</v>
      </c>
      <c r="Z165" s="309">
        <f t="shared" si="33"/>
        <v>3233.7590425600756</v>
      </c>
      <c r="AA165" s="96">
        <f>+IF(F165=0,"",'Ark1'!T601)</f>
        <v>15.977743568334812</v>
      </c>
      <c r="AB165" s="107">
        <f>+IF(F165=0,"",'Ark1'!V601)</f>
        <v>91.580893283270598</v>
      </c>
      <c r="AC165" s="28"/>
      <c r="AN165"/>
      <c r="AO165"/>
      <c r="AP165"/>
      <c r="AY165"/>
      <c r="BB165"/>
      <c r="BC165"/>
    </row>
    <row r="166" spans="1:55">
      <c r="A166" s="28"/>
      <c r="B166" s="94">
        <f>+'Ark1'!C602</f>
        <v>2021</v>
      </c>
      <c r="C166" s="94">
        <f>+'Ark1'!E602</f>
        <v>49</v>
      </c>
      <c r="D166" s="94">
        <f>+IF(F166=0,"",'Ark1'!Q602)</f>
        <v>584</v>
      </c>
      <c r="E166" s="95">
        <f t="shared" si="28"/>
        <v>-25</v>
      </c>
      <c r="F166" s="309">
        <f>+'Ark1'!R602</f>
        <v>41655</v>
      </c>
      <c r="G166" s="309">
        <f t="shared" si="29"/>
        <v>3377</v>
      </c>
      <c r="H166" s="107">
        <f>+IF(F166=0,"",'Ark1'!AE602)</f>
        <v>2.6983049718744501</v>
      </c>
      <c r="I166" s="107">
        <f>+IF(F166=0,"",'Ark1'!AF602)</f>
        <v>740</v>
      </c>
      <c r="J166" s="309">
        <f>+IF(F166=0,"",'Ark1'!S602)</f>
        <v>41545</v>
      </c>
      <c r="K166" s="96">
        <f>+IF(F166=0,"",'Ark1'!U602)</f>
        <v>60.803971597063438</v>
      </c>
      <c r="L166" s="96">
        <f t="shared" si="30"/>
        <v>0.14009156153390023</v>
      </c>
      <c r="M166" s="96">
        <f>+IF(F166=0,"",'Ark1'!AC602)</f>
        <v>-33.162974104117303</v>
      </c>
      <c r="N166" s="107">
        <f>+IF(F166=0,"",'Ark1'!W602)</f>
        <v>82.003706583223334</v>
      </c>
      <c r="O166" s="107">
        <f t="shared" si="31"/>
        <v>-0.36103608880760873</v>
      </c>
      <c r="P166" s="96">
        <f>+IF(F166=0,"",'Ark1'!AB602)</f>
        <v>2.4416825281135033</v>
      </c>
      <c r="Q166" s="34"/>
      <c r="R166" s="107">
        <f>+IF(F166=0,"",'Ark1'!X602)</f>
        <v>1.3083663425759211</v>
      </c>
      <c r="S166" s="107">
        <f>+IF(F166=0,"",'Ark1'!Y602)</f>
        <v>2.6167326851518422</v>
      </c>
      <c r="T166" s="98"/>
      <c r="U166" s="95"/>
      <c r="V166" s="34"/>
      <c r="W166" s="224">
        <f>+IF(F166=0,"",'Ark1'!AD602)</f>
        <v>2.7705438386334178</v>
      </c>
      <c r="X166" s="224"/>
      <c r="Y166" s="95">
        <f t="shared" si="32"/>
        <v>71.327054794520549</v>
      </c>
      <c r="Z166" s="309">
        <f t="shared" si="33"/>
        <v>3415.8643977241677</v>
      </c>
      <c r="AA166" s="96">
        <f>+IF(F166=0,"",'Ark1'!T602)</f>
        <v>16.109806745888854</v>
      </c>
      <c r="AB166" s="107">
        <f>+IF(F166=0,"",'Ark1'!V602)</f>
        <v>88.921092624047745</v>
      </c>
      <c r="AC166" s="28"/>
      <c r="AN166"/>
      <c r="AO166"/>
      <c r="AP166"/>
      <c r="AY166"/>
      <c r="BB166"/>
      <c r="BC166"/>
    </row>
    <row r="167" spans="1:55">
      <c r="A167" s="28"/>
      <c r="B167" s="94">
        <f>+'Ark1'!C603</f>
        <v>2021</v>
      </c>
      <c r="C167" s="94">
        <f>+'Ark1'!E603</f>
        <v>50</v>
      </c>
      <c r="D167" s="94">
        <f>+IF(F167=0,"",'Ark1'!Q603)</f>
        <v>564</v>
      </c>
      <c r="E167" s="95">
        <f t="shared" si="28"/>
        <v>-52</v>
      </c>
      <c r="F167" s="309">
        <f>+'Ark1'!R603</f>
        <v>37763</v>
      </c>
      <c r="G167" s="309">
        <f t="shared" si="29"/>
        <v>-2983</v>
      </c>
      <c r="H167" s="107">
        <f>+IF(F167=0,"",'Ark1'!AE603)</f>
        <v>2.3896972321316561</v>
      </c>
      <c r="I167" s="107">
        <f>+IF(F167=0,"",'Ark1'!AF603)</f>
        <v>644</v>
      </c>
      <c r="J167" s="309">
        <f>+IF(F167=0,"",'Ark1'!S603)</f>
        <v>37582</v>
      </c>
      <c r="K167" s="96">
        <f>+IF(F167=0,"",'Ark1'!U603)</f>
        <v>60.856713320206481</v>
      </c>
      <c r="L167" s="96">
        <f t="shared" si="30"/>
        <v>3.8718915847802293E-2</v>
      </c>
      <c r="M167" s="96">
        <f>+IF(F167=0,"",'Ark1'!AC603)</f>
        <v>-35.293411105992568</v>
      </c>
      <c r="N167" s="107">
        <f>+IF(F167=0,"",'Ark1'!W603)</f>
        <v>80.283113192485857</v>
      </c>
      <c r="O167" s="107">
        <f t="shared" si="31"/>
        <v>-0.7171648716188912</v>
      </c>
      <c r="P167" s="96">
        <f>+IF(F167=0,"",'Ark1'!AB603)</f>
        <v>2.4194621433706529</v>
      </c>
      <c r="Q167" s="34"/>
      <c r="R167" s="107">
        <f>+IF(F167=0,"",'Ark1'!X603)</f>
        <v>1.3796573365463551</v>
      </c>
      <c r="S167" s="107">
        <f>+IF(F167=0,"",'Ark1'!Y603)</f>
        <v>2.7593146730927103</v>
      </c>
      <c r="T167" s="98"/>
      <c r="U167" s="95"/>
      <c r="V167" s="34"/>
      <c r="W167" s="224">
        <f>+IF(F167=0,"",'Ark1'!AD603)</f>
        <v>2.511680397990967</v>
      </c>
      <c r="X167" s="224"/>
      <c r="Y167" s="95">
        <f t="shared" si="32"/>
        <v>66.955673758865245</v>
      </c>
      <c r="Z167" s="309">
        <f t="shared" si="33"/>
        <v>3031.7312034878432</v>
      </c>
      <c r="AA167" s="96">
        <f>+IF(F167=0,"",'Ark1'!T603)</f>
        <v>16.103593464502296</v>
      </c>
      <c r="AB167" s="107">
        <f>+IF(F167=0,"",'Ark1'!V603)</f>
        <v>87.106764245325465</v>
      </c>
      <c r="AC167" s="28"/>
      <c r="AN167"/>
      <c r="AO167"/>
      <c r="AP167"/>
      <c r="AY167"/>
      <c r="BB167"/>
      <c r="BC167"/>
    </row>
    <row r="168" spans="1:55">
      <c r="A168" s="28"/>
      <c r="B168" s="94">
        <f>+'Ark1'!C604</f>
        <v>2021</v>
      </c>
      <c r="C168" s="94">
        <f>+'Ark1'!E604</f>
        <v>51</v>
      </c>
      <c r="D168" s="94">
        <f>+IF(F168=0,"",'Ark1'!Q604)</f>
        <v>236</v>
      </c>
      <c r="E168" s="95">
        <f t="shared" si="28"/>
        <v>-345</v>
      </c>
      <c r="F168" s="309">
        <f>+'Ark1'!R604</f>
        <v>11424</v>
      </c>
      <c r="G168" s="309">
        <f t="shared" si="29"/>
        <v>-27846</v>
      </c>
      <c r="H168" s="107">
        <f>+IF(F168=0,"",'Ark1'!AE604)</f>
        <v>0.72596022485259359</v>
      </c>
      <c r="I168" s="107">
        <f>+IF(F168=0,"",'Ark1'!AF604)</f>
        <v>157</v>
      </c>
      <c r="J168" s="309">
        <f>+IF(F168=0,"",'Ark1'!S604)</f>
        <v>11368</v>
      </c>
      <c r="K168" s="96">
        <f>+IF(F168=0,"",'Ark1'!U604)</f>
        <v>60.809553131597482</v>
      </c>
      <c r="L168" s="96">
        <f t="shared" si="30"/>
        <v>-8.3316743625324818E-2</v>
      </c>
      <c r="M168" s="96">
        <f>+IF(F168=0,"",'Ark1'!AC604)</f>
        <v>-32.879215014445556</v>
      </c>
      <c r="N168" s="107">
        <f>+IF(F168=0,"",'Ark1'!W604)</f>
        <v>80.628758796622151</v>
      </c>
      <c r="O168" s="107">
        <f t="shared" si="31"/>
        <v>1.9715968409305731</v>
      </c>
      <c r="P168" s="96">
        <f>+IF(F168=0,"",'Ark1'!AB604)</f>
        <v>2.3836522926179358</v>
      </c>
      <c r="Q168" s="34"/>
      <c r="R168" s="107">
        <f>+IF(F168=0,"",'Ark1'!X604)</f>
        <v>3.2475490196078423</v>
      </c>
      <c r="S168" s="107">
        <f>+IF(F168=0,"",'Ark1'!Y604)</f>
        <v>6.4950980392156845</v>
      </c>
      <c r="T168" s="98"/>
      <c r="U168" s="95"/>
      <c r="V168" s="34"/>
      <c r="W168" s="224">
        <f>+IF(F168=0,"",'Ark1'!AD604)</f>
        <v>0.75982937972747933</v>
      </c>
      <c r="X168" s="224"/>
      <c r="Y168" s="95">
        <f t="shared" si="32"/>
        <v>48.406779661016948</v>
      </c>
      <c r="Z168" s="309">
        <f t="shared" si="33"/>
        <v>921.10294049261154</v>
      </c>
      <c r="AA168" s="96">
        <f>+IF(F168=0,"",'Ark1'!T604)</f>
        <v>16.107843137254903</v>
      </c>
      <c r="AB168" s="107">
        <f>+IF(F168=0,"",'Ark1'!V604)</f>
        <v>87.512079868372567</v>
      </c>
      <c r="AC168" s="28"/>
      <c r="AN168"/>
      <c r="AO168"/>
      <c r="AP168"/>
      <c r="AY168"/>
      <c r="BB168"/>
      <c r="BC168"/>
    </row>
    <row r="169" spans="1:55">
      <c r="A169" s="28"/>
      <c r="B169" s="94">
        <f>+'Ark1'!C605</f>
        <v>2021</v>
      </c>
      <c r="C169" s="94">
        <f>+'Ark1'!E605</f>
        <v>52</v>
      </c>
      <c r="D169" s="94">
        <f>+IF(F169=0,"",'Ark1'!Q605)</f>
        <v>72</v>
      </c>
      <c r="E169" s="95">
        <f t="shared" si="28"/>
        <v>-215</v>
      </c>
      <c r="F169" s="309">
        <f>+'Ark1'!R605</f>
        <v>4104</v>
      </c>
      <c r="G169" s="309">
        <f t="shared" si="29"/>
        <v>-11529</v>
      </c>
      <c r="H169" s="107">
        <f>+IF(F169=0,"",'Ark1'!AE605)</f>
        <v>0.25309335044247561</v>
      </c>
      <c r="I169" s="107">
        <f>+IF(F169=0,"",'Ark1'!AF605)</f>
        <v>52</v>
      </c>
      <c r="J169" s="309">
        <f>+IF(F169=0,"",'Ark1'!S605)</f>
        <v>4100</v>
      </c>
      <c r="K169" s="96">
        <f>+IF(F169=0,"",'Ark1'!U605)</f>
        <v>60.872926829268302</v>
      </c>
      <c r="L169" s="96">
        <f t="shared" si="30"/>
        <v>-3.2721478797952841E-2</v>
      </c>
      <c r="M169" s="96">
        <f>+IF(F169=0,"",'Ark1'!AC605)</f>
        <v>-32.840345988419941</v>
      </c>
      <c r="N169" s="107">
        <f>+IF(F169=0,"",'Ark1'!W605)</f>
        <v>77.939585365853603</v>
      </c>
      <c r="O169" s="107">
        <f t="shared" si="31"/>
        <v>-1.5236961540083911</v>
      </c>
      <c r="P169" s="96">
        <f>+IF(F169=0,"",'Ark1'!AB605)</f>
        <v>2.2886141763749941</v>
      </c>
      <c r="Q169" s="34"/>
      <c r="R169" s="107">
        <f>+IF(F169=0,"",'Ark1'!X605)</f>
        <v>1.5107212475633525</v>
      </c>
      <c r="S169" s="107">
        <f>+IF(F169=0,"",'Ark1'!Y605)</f>
        <v>3.0214424951267049</v>
      </c>
      <c r="T169" s="98"/>
      <c r="U169" s="95"/>
      <c r="V169" s="34"/>
      <c r="W169" s="224">
        <f>+IF(F169=0,"",'Ark1'!AD605)</f>
        <v>0.27296391582646851</v>
      </c>
      <c r="X169" s="224"/>
      <c r="Y169" s="95">
        <f t="shared" si="32"/>
        <v>57</v>
      </c>
      <c r="Z169" s="309">
        <f t="shared" si="33"/>
        <v>319.86405834146319</v>
      </c>
      <c r="AA169" s="96">
        <f>+IF(F169=0,"",'Ark1'!T605)</f>
        <v>16.324805068226123</v>
      </c>
      <c r="AB169" s="107">
        <f>+IF(F169=0,"",'Ark1'!V605)</f>
        <v>84.476468567502323</v>
      </c>
      <c r="AC169" s="28"/>
      <c r="AN169"/>
      <c r="AO169"/>
      <c r="AP169"/>
      <c r="AY169"/>
      <c r="BB169"/>
      <c r="BC169"/>
    </row>
    <row r="170" spans="1:55">
      <c r="A170" s="28"/>
      <c r="B170" s="2">
        <f>+'Ark1'!C606</f>
        <v>2020</v>
      </c>
      <c r="C170" s="2">
        <f>+'Ark1'!E606</f>
        <v>1</v>
      </c>
      <c r="D170" s="2">
        <f>+IF(F170=0,"",'Ark1'!Q606)</f>
        <v>218</v>
      </c>
      <c r="E170" s="18">
        <f>+IF(F170=0,"",D170-D222)</f>
        <v>-184</v>
      </c>
      <c r="F170" s="318">
        <f>+'Ark1'!R606</f>
        <v>13788</v>
      </c>
      <c r="G170" s="318">
        <f>+IF(F170=0,"",F170-F222)</f>
        <v>-9994</v>
      </c>
      <c r="H170" s="50">
        <f>+IF(F170=0,"",'Ark1'!AE606)</f>
        <v>0.92159434387103556</v>
      </c>
      <c r="I170" s="50">
        <f>+IF(F170=0,"",'Ark1'!AF606)</f>
        <v>260</v>
      </c>
      <c r="J170" s="318">
        <f>+IF(F170=0,"",'Ark1'!S606)</f>
        <v>13788</v>
      </c>
      <c r="K170" s="5">
        <f>+IF(F170=0,"",'Ark1'!U606)</f>
        <v>60.783579924572095</v>
      </c>
      <c r="L170" s="5">
        <f>+IF(F170=0,"",K170-K222)</f>
        <v>0.49384209051169137</v>
      </c>
      <c r="M170" s="5">
        <f>+IF(F170=0,"",'Ark1'!AC606)</f>
        <v>-6.8351194011685719</v>
      </c>
      <c r="N170" s="50">
        <f>+IF(F170=0,"",'Ark1'!W606)</f>
        <v>82.286511459240231</v>
      </c>
      <c r="O170" s="50">
        <f>+IF(F170=0,"",N170-N222)</f>
        <v>0.63933006073901311</v>
      </c>
      <c r="P170" s="5">
        <f>+IF(F170=0,"",'Ark1'!AB606)</f>
        <v>3.4859347132421878</v>
      </c>
      <c r="Q170" s="34"/>
      <c r="R170" s="50">
        <f>+IF(F170=0,"",'Ark1'!X606)</f>
        <v>0.70351029881055982</v>
      </c>
      <c r="S170" s="50">
        <f>+IF(F170=0,"",'Ark1'!Y606)</f>
        <v>1.4070205976211196</v>
      </c>
      <c r="T170" s="98"/>
      <c r="U170" s="18"/>
      <c r="V170" s="34"/>
      <c r="W170" s="228">
        <f>+IF(F170=0,"",'Ark1'!AD606)</f>
        <v>0.91335431319054561</v>
      </c>
      <c r="X170" s="228"/>
      <c r="Y170" s="18">
        <f>+IF(F170=0,"",F170/D170)</f>
        <v>63.247706422018346</v>
      </c>
      <c r="Z170" s="318">
        <f>+IF(F170=0,"",(F170*N170)/1000)</f>
        <v>1134.5664200000044</v>
      </c>
      <c r="AA170" s="5">
        <f>+IF(F170=0,"",'Ark1'!T606)</f>
        <v>16.092616768204238</v>
      </c>
      <c r="AB170" s="50">
        <f>+IF(F170=0,"",'Ark1'!V606)</f>
        <v>89.151150010010625</v>
      </c>
      <c r="AC170" s="28"/>
      <c r="AN170"/>
      <c r="AO170"/>
      <c r="AP170"/>
      <c r="AY170"/>
      <c r="BB170"/>
      <c r="BC170"/>
    </row>
    <row r="171" spans="1:55">
      <c r="A171" s="28"/>
      <c r="B171" s="2">
        <f>+'Ark1'!C607</f>
        <v>2020</v>
      </c>
      <c r="C171" s="2">
        <f>+'Ark1'!E607</f>
        <v>2</v>
      </c>
      <c r="D171" s="2">
        <f>+IF(F171=0,"",'Ark1'!Q607)</f>
        <v>500</v>
      </c>
      <c r="E171" s="18">
        <f t="shared" si="28"/>
        <v>19</v>
      </c>
      <c r="F171" s="318">
        <f>+'Ark1'!R607</f>
        <v>29579</v>
      </c>
      <c r="G171" s="318">
        <f t="shared" si="29"/>
        <v>-351</v>
      </c>
      <c r="H171" s="50">
        <f>+IF(F171=0,"",'Ark1'!AE607)</f>
        <v>1.9705450093995736</v>
      </c>
      <c r="I171" s="50">
        <f>+IF(F171=0,"",'Ark1'!AF607)</f>
        <v>617</v>
      </c>
      <c r="J171" s="318">
        <f>+IF(F171=0,"",'Ark1'!S607)</f>
        <v>29579</v>
      </c>
      <c r="K171" s="5">
        <f>+IF(F171=0,"",'Ark1'!U607)</f>
        <v>60.665201663342224</v>
      </c>
      <c r="L171" s="5">
        <f t="shared" ref="L171:L221" si="34">+IF(F171=0,"",K171-K223)</f>
        <v>0.44689729048038629</v>
      </c>
      <c r="M171" s="5">
        <f>+IF(F171=0,"",'Ark1'!AC607)</f>
        <v>-3.3857872544120204</v>
      </c>
      <c r="N171" s="50">
        <f>+IF(F171=0,"",'Ark1'!W607)</f>
        <v>82.014944724297948</v>
      </c>
      <c r="O171" s="50">
        <f t="shared" ref="O171:O221" si="35">+IF(F171=0,"",N171-N223)</f>
        <v>1.2438577751401567</v>
      </c>
      <c r="P171" s="5">
        <f>+IF(F171=0,"",'Ark1'!AB607)</f>
        <v>3.9490804267979134</v>
      </c>
      <c r="Q171" s="34"/>
      <c r="R171" s="50">
        <f>+IF(F171=0,"",'Ark1'!X607)</f>
        <v>1.3185029919875588</v>
      </c>
      <c r="S171" s="50">
        <f>+IF(F171=0,"",'Ark1'!Y607)</f>
        <v>2.6370059839751177</v>
      </c>
      <c r="T171" s="98"/>
      <c r="U171" s="18"/>
      <c r="V171" s="34"/>
      <c r="W171" s="228">
        <f>+IF(F171=0,"",'Ark1'!AD607)</f>
        <v>1.959392749482386</v>
      </c>
      <c r="X171" s="228"/>
      <c r="Y171" s="18">
        <f t="shared" ref="Y171:Y221" si="36">+IF(F171=0,"",F171/D171)</f>
        <v>59.158000000000001</v>
      </c>
      <c r="Z171" s="318">
        <f t="shared" ref="Z171:Z221" si="37">+IF(F171=0,"",(F171*N171)/1000)</f>
        <v>2425.9200500000093</v>
      </c>
      <c r="AA171" s="5">
        <f>+IF(F171=0,"",'Ark1'!T607)</f>
        <v>16.039149396531322</v>
      </c>
      <c r="AB171" s="50">
        <f>+IF(F171=0,"",'Ark1'!V607)</f>
        <v>88.856928195337787</v>
      </c>
      <c r="AC171" s="28"/>
      <c r="AN171"/>
      <c r="AO171"/>
      <c r="AP171"/>
      <c r="AY171"/>
      <c r="BB171"/>
      <c r="BC171"/>
    </row>
    <row r="172" spans="1:55">
      <c r="A172" s="28"/>
      <c r="B172" s="2">
        <f>+'Ark1'!C608</f>
        <v>2020</v>
      </c>
      <c r="C172" s="2">
        <f>+'Ark1'!E608</f>
        <v>3</v>
      </c>
      <c r="D172" s="2">
        <f>+IF(F172=0,"",'Ark1'!Q608)</f>
        <v>551</v>
      </c>
      <c r="E172" s="18">
        <f t="shared" si="28"/>
        <v>0</v>
      </c>
      <c r="F172" s="318">
        <f>+'Ark1'!R608</f>
        <v>33177</v>
      </c>
      <c r="G172" s="318">
        <f t="shared" si="29"/>
        <v>2610</v>
      </c>
      <c r="H172" s="50">
        <f>+IF(F172=0,"",'Ark1'!AE608)</f>
        <v>2.1815003480864874</v>
      </c>
      <c r="I172" s="50">
        <f>+IF(F172=0,"",'Ark1'!AF608)</f>
        <v>588</v>
      </c>
      <c r="J172" s="318">
        <f>+IF(F172=0,"",'Ark1'!S608)</f>
        <v>33177</v>
      </c>
      <c r="K172" s="5">
        <f>+IF(F172=0,"",'Ark1'!U608)</f>
        <v>60.802121951954675</v>
      </c>
      <c r="L172" s="5">
        <f t="shared" si="34"/>
        <v>0.5280786572693259</v>
      </c>
      <c r="M172" s="5">
        <f>+IF(F172=0,"",'Ark1'!AC608)</f>
        <v>0.15584009959634151</v>
      </c>
      <c r="N172" s="50">
        <f>+IF(F172=0,"",'Ark1'!W608)</f>
        <v>80.948405521898067</v>
      </c>
      <c r="O172" s="50">
        <f t="shared" si="35"/>
        <v>1.1287265459583296</v>
      </c>
      <c r="P172" s="5">
        <f>+IF(F172=0,"",'Ark1'!AB608)</f>
        <v>4.4090030930181348</v>
      </c>
      <c r="Q172" s="34"/>
      <c r="R172" s="50">
        <f>+IF(F172=0,"",'Ark1'!X608)</f>
        <v>2.0044006389968958</v>
      </c>
      <c r="S172" s="50">
        <f>+IF(F172=0,"",'Ark1'!Y608)</f>
        <v>4.0088012779937916</v>
      </c>
      <c r="T172" s="98"/>
      <c r="U172" s="18"/>
      <c r="V172" s="34"/>
      <c r="W172" s="228">
        <f>+IF(F172=0,"",'Ark1'!AD608)</f>
        <v>2.1977339751031857</v>
      </c>
      <c r="X172" s="228"/>
      <c r="Y172" s="18">
        <f t="shared" si="36"/>
        <v>60.212341197822141</v>
      </c>
      <c r="Z172" s="318">
        <f t="shared" si="37"/>
        <v>2685.6252500000123</v>
      </c>
      <c r="AA172" s="5">
        <f>+IF(F172=0,"",'Ark1'!T608)</f>
        <v>16.073755915242483</v>
      </c>
      <c r="AB172" s="50">
        <f>+IF(F172=0,"",'Ark1'!V608)</f>
        <v>87.701414433258435</v>
      </c>
      <c r="AC172" s="28"/>
      <c r="AN172"/>
      <c r="AO172"/>
      <c r="AP172"/>
      <c r="AY172"/>
      <c r="BB172"/>
      <c r="BC172"/>
    </row>
    <row r="173" spans="1:55">
      <c r="A173" s="28"/>
      <c r="B173" s="2">
        <f>+'Ark1'!C609</f>
        <v>2020</v>
      </c>
      <c r="C173" s="2">
        <f>+'Ark1'!E609</f>
        <v>4</v>
      </c>
      <c r="D173" s="2">
        <f>+IF(F173=0,"",'Ark1'!Q609)</f>
        <v>501</v>
      </c>
      <c r="E173" s="18">
        <f t="shared" si="28"/>
        <v>-22</v>
      </c>
      <c r="F173" s="318">
        <f>+'Ark1'!R609</f>
        <v>32516</v>
      </c>
      <c r="G173" s="318">
        <f t="shared" si="29"/>
        <v>2030</v>
      </c>
      <c r="H173" s="50">
        <f>+IF(F173=0,"",'Ark1'!AE609)</f>
        <v>2.1357920015171943</v>
      </c>
      <c r="I173" s="50">
        <f>+IF(F173=0,"",'Ark1'!AF609)</f>
        <v>619</v>
      </c>
      <c r="J173" s="318">
        <f>+IF(F173=0,"",'Ark1'!S609)</f>
        <v>32516</v>
      </c>
      <c r="K173" s="5">
        <f>+IF(F173=0,"",'Ark1'!U609)</f>
        <v>60.947287489236082</v>
      </c>
      <c r="L173" s="5">
        <f t="shared" si="34"/>
        <v>0.49626036786123251</v>
      </c>
      <c r="M173" s="5">
        <f>+IF(F173=0,"",'Ark1'!AC609)</f>
        <v>-6.4096379737298124</v>
      </c>
      <c r="N173" s="50">
        <f>+IF(F173=0,"",'Ark1'!W609)</f>
        <v>80.863394021404901</v>
      </c>
      <c r="O173" s="50">
        <f t="shared" si="35"/>
        <v>1.037797216893523</v>
      </c>
      <c r="P173" s="5">
        <f>+IF(F173=0,"",'Ark1'!AB609)</f>
        <v>3.4095776739961057</v>
      </c>
      <c r="Q173" s="34"/>
      <c r="R173" s="50">
        <f>+IF(F173=0,"",'Ark1'!X609)</f>
        <v>1.3470291548775983</v>
      </c>
      <c r="S173" s="50">
        <f>+IF(F173=0,"",'Ark1'!Y609)</f>
        <v>2.6940583097551967</v>
      </c>
      <c r="T173" s="98"/>
      <c r="U173" s="18"/>
      <c r="V173" s="34"/>
      <c r="W173" s="228">
        <f>+IF(F173=0,"",'Ark1'!AD609)</f>
        <v>2.1539475520527835</v>
      </c>
      <c r="X173" s="228"/>
      <c r="Y173" s="18">
        <f t="shared" si="36"/>
        <v>64.902195608782435</v>
      </c>
      <c r="Z173" s="318">
        <f t="shared" si="37"/>
        <v>2629.3541200000018</v>
      </c>
      <c r="AA173" s="5">
        <f>+IF(F173=0,"",'Ark1'!T609)</f>
        <v>16.055142083897159</v>
      </c>
      <c r="AB173" s="50">
        <f>+IF(F173=0,"",'Ark1'!V609)</f>
        <v>87.609310965768813</v>
      </c>
      <c r="AC173" s="28"/>
      <c r="AN173"/>
      <c r="AO173"/>
      <c r="AP173"/>
      <c r="AY173"/>
      <c r="BB173"/>
      <c r="BC173"/>
    </row>
    <row r="174" spans="1:55">
      <c r="A174" s="28"/>
      <c r="B174" s="2">
        <f>+'Ark1'!C610</f>
        <v>2020</v>
      </c>
      <c r="C174" s="2">
        <f>+'Ark1'!E610</f>
        <v>5</v>
      </c>
      <c r="D174" s="2">
        <f>+IF(F174=0,"",'Ark1'!Q610)</f>
        <v>517</v>
      </c>
      <c r="E174" s="18">
        <f t="shared" si="28"/>
        <v>1</v>
      </c>
      <c r="F174" s="318">
        <f>+'Ark1'!R610</f>
        <v>30550</v>
      </c>
      <c r="G174" s="318">
        <f t="shared" si="29"/>
        <v>-1086</v>
      </c>
      <c r="H174" s="50">
        <f>+IF(F174=0,"",'Ark1'!AE610)</f>
        <v>1.9952017262501496</v>
      </c>
      <c r="I174" s="50">
        <f>+IF(F174=0,"",'Ark1'!AF610)</f>
        <v>550</v>
      </c>
      <c r="J174" s="318">
        <f>+IF(F174=0,"",'Ark1'!S610)</f>
        <v>30550</v>
      </c>
      <c r="K174" s="5">
        <f>+IF(F174=0,"",'Ark1'!U610)</f>
        <v>61.102945990180018</v>
      </c>
      <c r="L174" s="5">
        <f t="shared" si="34"/>
        <v>0.65566277171552656</v>
      </c>
      <c r="M174" s="5">
        <f>+IF(F174=0,"",'Ark1'!AC610)</f>
        <v>-6.7186126680402003</v>
      </c>
      <c r="N174" s="50">
        <f>+IF(F174=0,"",'Ark1'!W610)</f>
        <v>80.401790834696897</v>
      </c>
      <c r="O174" s="50">
        <f t="shared" si="35"/>
        <v>0.24707373259690257</v>
      </c>
      <c r="P174" s="5">
        <f>+IF(F174=0,"",'Ark1'!AB610)</f>
        <v>3.5033826761402249</v>
      </c>
      <c r="Q174" s="34"/>
      <c r="R174" s="50">
        <f>+IF(F174=0,"",'Ark1'!X610)</f>
        <v>1.3551554828150576</v>
      </c>
      <c r="S174" s="50">
        <f>+IF(F174=0,"",'Ark1'!Y610)</f>
        <v>2.7103109656301152</v>
      </c>
      <c r="T174" s="98"/>
      <c r="U174" s="18"/>
      <c r="V174" s="34"/>
      <c r="W174" s="228">
        <f>+IF(F174=0,"",'Ark1'!AD610)</f>
        <v>2.0237144087591505</v>
      </c>
      <c r="X174" s="228"/>
      <c r="Y174" s="18">
        <f t="shared" si="36"/>
        <v>59.090909090909093</v>
      </c>
      <c r="Z174" s="318">
        <f t="shared" si="37"/>
        <v>2456.2747099999901</v>
      </c>
      <c r="AA174" s="5">
        <f>+IF(F174=0,"",'Ark1'!T610)</f>
        <v>16.167921440261861</v>
      </c>
      <c r="AB174" s="50">
        <f>+IF(F174=0,"",'Ark1'!V610)</f>
        <v>87.109199170852193</v>
      </c>
      <c r="AC174" s="28"/>
      <c r="AN174"/>
      <c r="AO174"/>
      <c r="AP174"/>
      <c r="AY174"/>
      <c r="BB174"/>
      <c r="BC174"/>
    </row>
    <row r="175" spans="1:55">
      <c r="A175" s="28"/>
      <c r="B175" s="2">
        <f>+'Ark1'!C611</f>
        <v>2020</v>
      </c>
      <c r="C175" s="2">
        <f>+'Ark1'!E611</f>
        <v>6</v>
      </c>
      <c r="D175" s="2">
        <f>+IF(F175=0,"",'Ark1'!Q611)</f>
        <v>494</v>
      </c>
      <c r="E175" s="18">
        <f t="shared" si="28"/>
        <v>-14</v>
      </c>
      <c r="F175" s="318">
        <f>+'Ark1'!R611</f>
        <v>28796</v>
      </c>
      <c r="G175" s="318">
        <f t="shared" si="29"/>
        <v>-797</v>
      </c>
      <c r="H175" s="50">
        <f>+IF(F175=0,"",'Ark1'!AE611)</f>
        <v>1.870586112018032</v>
      </c>
      <c r="I175" s="50">
        <f>+IF(F175=0,"",'Ark1'!AF611)</f>
        <v>502</v>
      </c>
      <c r="J175" s="318">
        <f>+IF(F175=0,"",'Ark1'!S611)</f>
        <v>28796</v>
      </c>
      <c r="K175" s="5">
        <f>+IF(F175=0,"",'Ark1'!U611)</f>
        <v>60.902625364633998</v>
      </c>
      <c r="L175" s="5">
        <f t="shared" si="34"/>
        <v>0.25256540232459912</v>
      </c>
      <c r="M175" s="5">
        <f>+IF(F175=0,"",'Ark1'!AC611)</f>
        <v>0.60478377143709294</v>
      </c>
      <c r="N175" s="50">
        <f>+IF(F175=0,"",'Ark1'!W611)</f>
        <v>79.97157799694385</v>
      </c>
      <c r="O175" s="50">
        <f t="shared" si="35"/>
        <v>0.18303251124935116</v>
      </c>
      <c r="P175" s="5">
        <f>+IF(F175=0,"",'Ark1'!AB611)</f>
        <v>4.3016024818361345</v>
      </c>
      <c r="Q175" s="34"/>
      <c r="R175" s="50">
        <f>+IF(F175=0,"",'Ark1'!X611)</f>
        <v>0.72232254479788849</v>
      </c>
      <c r="S175" s="50">
        <f>+IF(F175=0,"",'Ark1'!Y611)</f>
        <v>1.444645089595777</v>
      </c>
      <c r="T175" s="98"/>
      <c r="U175" s="18"/>
      <c r="V175" s="34"/>
      <c r="W175" s="228">
        <f>+IF(F175=0,"",'Ark1'!AD611)</f>
        <v>1.9075247173364485</v>
      </c>
      <c r="X175" s="228"/>
      <c r="Y175" s="18">
        <f t="shared" si="36"/>
        <v>58.291497975708502</v>
      </c>
      <c r="Z175" s="318">
        <f t="shared" si="37"/>
        <v>2302.8615599999948</v>
      </c>
      <c r="AA175" s="5">
        <f>+IF(F175=0,"",'Ark1'!T611)</f>
        <v>16.039519377691349</v>
      </c>
      <c r="AB175" s="50">
        <f>+IF(F175=0,"",'Ark1'!V611)</f>
        <v>86.643096421390524</v>
      </c>
      <c r="AC175" s="28"/>
      <c r="AN175"/>
      <c r="AO175"/>
      <c r="AP175"/>
      <c r="AY175"/>
      <c r="BB175"/>
      <c r="BC175"/>
    </row>
    <row r="176" spans="1:55">
      <c r="A176" s="28"/>
      <c r="B176" s="2">
        <f>+'Ark1'!C612</f>
        <v>2020</v>
      </c>
      <c r="C176" s="2">
        <f>+'Ark1'!E612</f>
        <v>7</v>
      </c>
      <c r="D176" s="2">
        <f>+IF(F176=0,"",'Ark1'!Q612)</f>
        <v>482</v>
      </c>
      <c r="E176" s="18">
        <f t="shared" si="28"/>
        <v>-44</v>
      </c>
      <c r="F176" s="318">
        <f>+'Ark1'!R612</f>
        <v>28285</v>
      </c>
      <c r="G176" s="318">
        <f t="shared" si="29"/>
        <v>-195</v>
      </c>
      <c r="H176" s="50">
        <f>+IF(F176=0,"",'Ark1'!AE612)</f>
        <v>1.8425955715118096</v>
      </c>
      <c r="I176" s="50">
        <f>+IF(F176=0,"",'Ark1'!AF612)</f>
        <v>517</v>
      </c>
      <c r="J176" s="318">
        <f>+IF(F176=0,"",'Ark1'!S612)</f>
        <v>28285</v>
      </c>
      <c r="K176" s="5">
        <f>+IF(F176=0,"",'Ark1'!U612)</f>
        <v>60.874774615520614</v>
      </c>
      <c r="L176" s="5">
        <f t="shared" si="34"/>
        <v>0.27705598434189938</v>
      </c>
      <c r="M176" s="5">
        <f>+IF(F176=0,"",'Ark1'!AC612)</f>
        <v>-3.7208469688659305</v>
      </c>
      <c r="N176" s="50">
        <f>+IF(F176=0,"",'Ark1'!W612)</f>
        <v>80.198078840374819</v>
      </c>
      <c r="O176" s="50">
        <f t="shared" si="35"/>
        <v>0.3670956790489015</v>
      </c>
      <c r="P176" s="5">
        <f>+IF(F176=0,"",'Ark1'!AB612)</f>
        <v>3.6449962878470998</v>
      </c>
      <c r="Q176" s="34"/>
      <c r="R176" s="50">
        <f>+IF(F176=0,"",'Ark1'!X612)</f>
        <v>0.91567968888103202</v>
      </c>
      <c r="S176" s="50">
        <f>+IF(F176=0,"",'Ark1'!Y612)</f>
        <v>1.831359377762064</v>
      </c>
      <c r="T176" s="98"/>
      <c r="U176" s="18"/>
      <c r="V176" s="34"/>
      <c r="W176" s="228">
        <f>+IF(F176=0,"",'Ark1'!AD612)</f>
        <v>1.8736746989117037</v>
      </c>
      <c r="X176" s="228"/>
      <c r="Y176" s="18">
        <f t="shared" si="36"/>
        <v>58.682572614107883</v>
      </c>
      <c r="Z176" s="318">
        <f t="shared" si="37"/>
        <v>2268.4026600000016</v>
      </c>
      <c r="AA176" s="5">
        <f>+IF(F176=0,"",'Ark1'!T612)</f>
        <v>16.117412055859997</v>
      </c>
      <c r="AB176" s="50">
        <f>+IF(F176=0,"",'Ark1'!V612)</f>
        <v>86.888492784803617</v>
      </c>
      <c r="AC176" s="28"/>
      <c r="AN176"/>
      <c r="AO176"/>
      <c r="AP176"/>
      <c r="AY176"/>
      <c r="BB176"/>
      <c r="BC176"/>
    </row>
    <row r="177" spans="1:55">
      <c r="A177" s="28"/>
      <c r="B177" s="2">
        <f>+'Ark1'!C613</f>
        <v>2020</v>
      </c>
      <c r="C177" s="2">
        <f>+'Ark1'!E613</f>
        <v>8</v>
      </c>
      <c r="D177" s="2">
        <f>+IF(F177=0,"",'Ark1'!Q613)</f>
        <v>505</v>
      </c>
      <c r="E177" s="18">
        <f t="shared" si="28"/>
        <v>-19</v>
      </c>
      <c r="F177" s="318">
        <f>+'Ark1'!R613</f>
        <v>28902</v>
      </c>
      <c r="G177" s="318">
        <f t="shared" si="29"/>
        <v>76</v>
      </c>
      <c r="H177" s="50">
        <f>+IF(F177=0,"",'Ark1'!AE613)</f>
        <v>1.8733262427191424</v>
      </c>
      <c r="I177" s="50">
        <f>+IF(F177=0,"",'Ark1'!AF613)</f>
        <v>571</v>
      </c>
      <c r="J177" s="318">
        <f>+IF(F177=0,"",'Ark1'!S613)</f>
        <v>28902</v>
      </c>
      <c r="K177" s="5">
        <f>+IF(F177=0,"",'Ark1'!U613)</f>
        <v>60.736765621756263</v>
      </c>
      <c r="L177" s="5">
        <f t="shared" si="34"/>
        <v>0.26355543562267769</v>
      </c>
      <c r="M177" s="5">
        <f>+IF(F177=0,"",'Ark1'!AC613)</f>
        <v>11.999326404245984</v>
      </c>
      <c r="N177" s="50">
        <f>+IF(F177=0,"",'Ark1'!W613)</f>
        <v>79.794993772056884</v>
      </c>
      <c r="O177" s="50">
        <f t="shared" si="35"/>
        <v>-1.7618808736386882E-2</v>
      </c>
      <c r="P177" s="5">
        <f>+IF(F177=0,"",'Ark1'!AB613)</f>
        <v>4.6932228992753364</v>
      </c>
      <c r="Q177" s="34"/>
      <c r="R177" s="50">
        <f>+IF(F177=0,"",'Ark1'!X613)</f>
        <v>1.5050861532073905</v>
      </c>
      <c r="S177" s="50">
        <f>+IF(F177=0,"",'Ark1'!Y613)</f>
        <v>3.010172306414781</v>
      </c>
      <c r="T177" s="98"/>
      <c r="U177" s="18"/>
      <c r="V177" s="34"/>
      <c r="W177" s="228">
        <f>+IF(F177=0,"",'Ark1'!AD613)</f>
        <v>1.9145464432719137</v>
      </c>
      <c r="X177" s="228"/>
      <c r="Y177" s="18">
        <f t="shared" si="36"/>
        <v>57.231683168316835</v>
      </c>
      <c r="Z177" s="318">
        <f t="shared" si="37"/>
        <v>2306.2349099999878</v>
      </c>
      <c r="AA177" s="5">
        <f>+IF(F177=0,"",'Ark1'!T613)</f>
        <v>15.97380804096602</v>
      </c>
      <c r="AB177" s="50">
        <f>+IF(F177=0,"",'Ark1'!V613)</f>
        <v>86.451780901470116</v>
      </c>
      <c r="AC177" s="28"/>
      <c r="AN177"/>
      <c r="AO177"/>
      <c r="AP177"/>
      <c r="AY177"/>
      <c r="BB177"/>
      <c r="BC177"/>
    </row>
    <row r="178" spans="1:55">
      <c r="A178" s="28"/>
      <c r="B178" s="2">
        <f>+'Ark1'!C614</f>
        <v>2020</v>
      </c>
      <c r="C178" s="2">
        <f>+'Ark1'!E614</f>
        <v>9</v>
      </c>
      <c r="D178" s="2">
        <f>+IF(F178=0,"",'Ark1'!Q614)</f>
        <v>459</v>
      </c>
      <c r="E178" s="18">
        <f t="shared" si="28"/>
        <v>-65</v>
      </c>
      <c r="F178" s="318">
        <f>+'Ark1'!R614</f>
        <v>26067</v>
      </c>
      <c r="G178" s="318">
        <f t="shared" si="29"/>
        <v>-2481</v>
      </c>
      <c r="H178" s="50">
        <f>+IF(F178=0,"",'Ark1'!AE614)</f>
        <v>1.6905739877371435</v>
      </c>
      <c r="I178" s="50">
        <f>+IF(F178=0,"",'Ark1'!AF614)</f>
        <v>530</v>
      </c>
      <c r="J178" s="318">
        <f>+IF(F178=0,"",'Ark1'!S614)</f>
        <v>26067</v>
      </c>
      <c r="K178" s="5">
        <f>+IF(F178=0,"",'Ark1'!U614)</f>
        <v>60.715272183220144</v>
      </c>
      <c r="L178" s="5">
        <f t="shared" si="34"/>
        <v>8.690465422815663E-2</v>
      </c>
      <c r="M178" s="5">
        <f>+IF(F178=0,"",'Ark1'!AC614)</f>
        <v>0</v>
      </c>
      <c r="N178" s="50">
        <f>+IF(F178=0,"",'Ark1'!W614)</f>
        <v>79.842339739900822</v>
      </c>
      <c r="O178" s="50">
        <f t="shared" si="35"/>
        <v>0.13695169351336745</v>
      </c>
      <c r="P178" s="5">
        <f>+IF(F178=0,"",'Ark1'!AB614)</f>
        <v>3.7935701747567943</v>
      </c>
      <c r="Q178" s="34"/>
      <c r="R178" s="50">
        <f>+IF(F178=0,"",'Ark1'!X614)</f>
        <v>1.3196762189741824</v>
      </c>
      <c r="S178" s="50">
        <f>+IF(F178=0,"",'Ark1'!Y614)</f>
        <v>2.6393524379483648</v>
      </c>
      <c r="T178" s="98"/>
      <c r="U178" s="18"/>
      <c r="V178" s="34"/>
      <c r="W178" s="228">
        <f>+IF(F178=0,"",'Ark1'!AD614)</f>
        <v>1.7267483958469638</v>
      </c>
      <c r="X178" s="228"/>
      <c r="Y178" s="18">
        <f t="shared" si="36"/>
        <v>56.790849673202615</v>
      </c>
      <c r="Z178" s="318">
        <f t="shared" si="37"/>
        <v>2081.2502699999945</v>
      </c>
      <c r="AA178" s="5">
        <f>+IF(F178=0,"",'Ark1'!T614)</f>
        <v>16.010933364023483</v>
      </c>
      <c r="AB178" s="50">
        <f>+IF(F178=0,"",'Ark1'!V614)</f>
        <v>86.503076641279009</v>
      </c>
      <c r="AC178" s="28"/>
      <c r="AN178"/>
      <c r="AO178"/>
      <c r="AP178"/>
      <c r="AY178"/>
      <c r="BB178"/>
      <c r="BC178"/>
    </row>
    <row r="179" spans="1:55">
      <c r="A179" s="28"/>
      <c r="B179" s="2">
        <f>+'Ark1'!C615</f>
        <v>2020</v>
      </c>
      <c r="C179" s="2">
        <f>+'Ark1'!E615</f>
        <v>10</v>
      </c>
      <c r="D179" s="2">
        <f>+IF(F179=0,"",'Ark1'!Q615)</f>
        <v>500</v>
      </c>
      <c r="E179" s="18">
        <f t="shared" si="28"/>
        <v>-48</v>
      </c>
      <c r="F179" s="318">
        <f>+'Ark1'!R615</f>
        <v>28386</v>
      </c>
      <c r="G179" s="318">
        <f t="shared" si="29"/>
        <v>-1894</v>
      </c>
      <c r="H179" s="50">
        <f>+IF(F179=0,"",'Ark1'!AE615)</f>
        <v>1.8584946410536871</v>
      </c>
      <c r="I179" s="50">
        <f>+IF(F179=0,"",'Ark1'!AF615)</f>
        <v>499</v>
      </c>
      <c r="J179" s="318">
        <f>+IF(F179=0,"",'Ark1'!S615)</f>
        <v>28386</v>
      </c>
      <c r="K179" s="5">
        <f>+IF(F179=0,"",'Ark1'!U615)</f>
        <v>60.850031705770469</v>
      </c>
      <c r="L179" s="5">
        <f t="shared" si="34"/>
        <v>0.26025754628551567</v>
      </c>
      <c r="M179" s="5">
        <f>+IF(F179=0,"",'Ark1'!AC615)</f>
        <v>-2.788203421499329</v>
      </c>
      <c r="N179" s="50">
        <f>+IF(F179=0,"",'Ark1'!W615)</f>
        <v>80.602263792010305</v>
      </c>
      <c r="O179" s="50">
        <f t="shared" si="35"/>
        <v>0.72909214640576181</v>
      </c>
      <c r="P179" s="5">
        <f>+IF(F179=0,"",'Ark1'!AB615)</f>
        <v>3.7373266200077975</v>
      </c>
      <c r="Q179" s="34"/>
      <c r="R179" s="50">
        <f>+IF(F179=0,"",'Ark1'!X615)</f>
        <v>2.2546325653491168</v>
      </c>
      <c r="S179" s="50">
        <f>+IF(F179=0,"",'Ark1'!Y615)</f>
        <v>4.5092651306982336</v>
      </c>
      <c r="T179" s="98"/>
      <c r="U179" s="18"/>
      <c r="V179" s="34"/>
      <c r="W179" s="228">
        <f>+IF(F179=0,"",'Ark1'!AD615)</f>
        <v>1.8803652113596472</v>
      </c>
      <c r="X179" s="228"/>
      <c r="Y179" s="18">
        <f t="shared" si="36"/>
        <v>56.771999999999998</v>
      </c>
      <c r="Z179" s="318">
        <f t="shared" si="37"/>
        <v>2287.9758600000046</v>
      </c>
      <c r="AA179" s="5">
        <f>+IF(F179=0,"",'Ark1'!T615)</f>
        <v>16.084689635735931</v>
      </c>
      <c r="AB179" s="50">
        <f>+IF(F179=0,"",'Ark1'!V615)</f>
        <v>87.326396307703021</v>
      </c>
      <c r="AC179" s="28"/>
      <c r="AN179"/>
      <c r="AO179"/>
      <c r="AP179"/>
      <c r="AY179"/>
      <c r="BB179"/>
      <c r="BC179"/>
    </row>
    <row r="180" spans="1:55">
      <c r="A180" s="28"/>
      <c r="B180" s="2">
        <f>+'Ark1'!C616</f>
        <v>2020</v>
      </c>
      <c r="C180" s="2">
        <f>+'Ark1'!E616</f>
        <v>11</v>
      </c>
      <c r="D180" s="2">
        <f>+IF(F180=0,"",'Ark1'!Q616)</f>
        <v>498</v>
      </c>
      <c r="E180" s="18">
        <f t="shared" si="28"/>
        <v>-23</v>
      </c>
      <c r="F180" s="318">
        <f>+'Ark1'!R616</f>
        <v>30578</v>
      </c>
      <c r="G180" s="318">
        <f t="shared" si="29"/>
        <v>269</v>
      </c>
      <c r="H180" s="50">
        <f>+IF(F180=0,"",'Ark1'!AE616)</f>
        <v>2.0039750913257923</v>
      </c>
      <c r="I180" s="50">
        <f>+IF(F180=0,"",'Ark1'!AF616)</f>
        <v>654</v>
      </c>
      <c r="J180" s="318">
        <f>+IF(F180=0,"",'Ark1'!S616)</f>
        <v>30578</v>
      </c>
      <c r="K180" s="5">
        <f>+IF(F180=0,"",'Ark1'!U616)</f>
        <v>61.131270848322323</v>
      </c>
      <c r="L180" s="5">
        <f t="shared" si="34"/>
        <v>0.46141025012556014</v>
      </c>
      <c r="M180" s="5">
        <f>+IF(F180=0,"",'Ark1'!AC616)</f>
        <v>-8.5251863057254997</v>
      </c>
      <c r="N180" s="50">
        <f>+IF(F180=0,"",'Ark1'!W616)</f>
        <v>80.681389234089508</v>
      </c>
      <c r="O180" s="50">
        <f t="shared" si="35"/>
        <v>0.70052288016199782</v>
      </c>
      <c r="P180" s="5">
        <f>+IF(F180=0,"",'Ark1'!AB616)</f>
        <v>3.5672761019927499</v>
      </c>
      <c r="Q180" s="34"/>
      <c r="R180" s="50">
        <f>+IF(F180=0,"",'Ark1'!X616)</f>
        <v>2.1714958466871606</v>
      </c>
      <c r="S180" s="50">
        <f>+IF(F180=0,"",'Ark1'!Y616)</f>
        <v>4.3429916933743211</v>
      </c>
      <c r="T180" s="98"/>
      <c r="U180" s="18"/>
      <c r="V180" s="34"/>
      <c r="W180" s="228">
        <f>+IF(F180=0,"",'Ark1'!AD616)</f>
        <v>2.0255692042892726</v>
      </c>
      <c r="X180" s="228"/>
      <c r="Y180" s="18">
        <f t="shared" si="36"/>
        <v>61.401606425702809</v>
      </c>
      <c r="Z180" s="318">
        <f t="shared" si="37"/>
        <v>2467.075519999989</v>
      </c>
      <c r="AA180" s="5">
        <f>+IF(F180=0,"",'Ark1'!T616)</f>
        <v>16.221335600758717</v>
      </c>
      <c r="AB180" s="50">
        <f>+IF(F180=0,"",'Ark1'!V616)</f>
        <v>87.412122680486618</v>
      </c>
      <c r="AC180" s="28"/>
      <c r="AN180"/>
      <c r="AO180"/>
      <c r="AP180"/>
      <c r="AY180"/>
      <c r="BB180"/>
      <c r="BC180"/>
    </row>
    <row r="181" spans="1:55">
      <c r="A181" s="28"/>
      <c r="B181" s="2">
        <f>+'Ark1'!C617</f>
        <v>2020</v>
      </c>
      <c r="C181" s="2">
        <f>+'Ark1'!E617</f>
        <v>12</v>
      </c>
      <c r="D181" s="2">
        <f>+IF(F181=0,"",'Ark1'!Q617)</f>
        <v>511</v>
      </c>
      <c r="E181" s="18">
        <f t="shared" si="28"/>
        <v>0</v>
      </c>
      <c r="F181" s="318">
        <f>+'Ark1'!R617</f>
        <v>32386</v>
      </c>
      <c r="G181" s="318">
        <f t="shared" si="29"/>
        <v>2722</v>
      </c>
      <c r="H181" s="50">
        <f>+IF(F181=0,"",'Ark1'!AE617)</f>
        <v>2.1067225398780374</v>
      </c>
      <c r="I181" s="50">
        <f>+IF(F181=0,"",'Ark1'!AF617)</f>
        <v>608</v>
      </c>
      <c r="J181" s="318">
        <f>+IF(F181=0,"",'Ark1'!S617)</f>
        <v>32386</v>
      </c>
      <c r="K181" s="5">
        <f>+IF(F181=0,"",'Ark1'!U617)</f>
        <v>61.04400049404066</v>
      </c>
      <c r="L181" s="5">
        <f t="shared" si="34"/>
        <v>0.38049175824276915</v>
      </c>
      <c r="M181" s="5">
        <f>+IF(F181=0,"",'Ark1'!AC617)</f>
        <v>-0.81019680245293924</v>
      </c>
      <c r="N181" s="50">
        <f>+IF(F181=0,"",'Ark1'!W617)</f>
        <v>80.082967022787614</v>
      </c>
      <c r="O181" s="50">
        <f t="shared" si="35"/>
        <v>-7.2341390352519852E-2</v>
      </c>
      <c r="P181" s="5">
        <f>+IF(F181=0,"",'Ark1'!AB617)</f>
        <v>3.8898575507126152</v>
      </c>
      <c r="Q181" s="34"/>
      <c r="R181" s="50">
        <f>+IF(F181=0,"",'Ark1'!X617)</f>
        <v>1.3555239918483295</v>
      </c>
      <c r="S181" s="50">
        <f>+IF(F181=0,"",'Ark1'!Y617)</f>
        <v>2.711047983696659</v>
      </c>
      <c r="T181" s="98"/>
      <c r="U181" s="18"/>
      <c r="V181" s="34"/>
      <c r="W181" s="228">
        <f>+IF(F181=0,"",'Ark1'!AD617)</f>
        <v>2.1453360013772125</v>
      </c>
      <c r="X181" s="228"/>
      <c r="Y181" s="18">
        <f t="shared" si="36"/>
        <v>63.37769080234834</v>
      </c>
      <c r="Z181" s="318">
        <f t="shared" si="37"/>
        <v>2593.5669699999999</v>
      </c>
      <c r="AA181" s="5">
        <f>+IF(F181=0,"",'Ark1'!T617)</f>
        <v>16.089174334589021</v>
      </c>
      <c r="AB181" s="50">
        <f>+IF(F181=0,"",'Ark1'!V617)</f>
        <v>86.763777922846387</v>
      </c>
      <c r="AC181" s="28"/>
      <c r="AN181"/>
      <c r="AO181"/>
      <c r="AP181"/>
      <c r="AY181"/>
      <c r="BB181"/>
      <c r="BC181"/>
    </row>
    <row r="182" spans="1:55">
      <c r="A182" s="28"/>
      <c r="B182" s="2">
        <f>+'Ark1'!C618</f>
        <v>2020</v>
      </c>
      <c r="C182" s="2">
        <f>+'Ark1'!E618</f>
        <v>13</v>
      </c>
      <c r="D182" s="2">
        <f>+IF(F182=0,"",'Ark1'!Q618)</f>
        <v>502</v>
      </c>
      <c r="E182" s="18">
        <f t="shared" si="28"/>
        <v>-15</v>
      </c>
      <c r="F182" s="318">
        <f>+'Ark1'!R618</f>
        <v>31239</v>
      </c>
      <c r="G182" s="318">
        <f t="shared" si="29"/>
        <v>-543</v>
      </c>
      <c r="H182" s="50">
        <f>+IF(F182=0,"",'Ark1'!AE618)</f>
        <v>2.0365282924378842</v>
      </c>
      <c r="I182" s="50">
        <f>+IF(F182=0,"",'Ark1'!AF618)</f>
        <v>567</v>
      </c>
      <c r="J182" s="318">
        <f>+IF(F182=0,"",'Ark1'!S618)</f>
        <v>31239</v>
      </c>
      <c r="K182" s="5">
        <f>+IF(F182=0,"",'Ark1'!U618)</f>
        <v>61.122026953487598</v>
      </c>
      <c r="L182" s="5">
        <f t="shared" si="34"/>
        <v>0.5690363973490804</v>
      </c>
      <c r="M182" s="5">
        <f>+IF(F182=0,"",'Ark1'!AC618)</f>
        <v>-16.997207790410243</v>
      </c>
      <c r="N182" s="50">
        <f>+IF(F182=0,"",'Ark1'!W618)</f>
        <v>80.257097538334108</v>
      </c>
      <c r="O182" s="50">
        <f t="shared" si="35"/>
        <v>0.45252316792463887</v>
      </c>
      <c r="P182" s="5">
        <f>+IF(F182=0,"",'Ark1'!AB618)</f>
        <v>3.0276785481400563</v>
      </c>
      <c r="Q182" s="34"/>
      <c r="R182" s="50">
        <f>+IF(F182=0,"",'Ark1'!X618)</f>
        <v>1.0787797304651239</v>
      </c>
      <c r="S182" s="50">
        <f>+IF(F182=0,"",'Ark1'!Y618)</f>
        <v>2.1575594609302478</v>
      </c>
      <c r="T182" s="98"/>
      <c r="U182" s="18"/>
      <c r="V182" s="34"/>
      <c r="W182" s="228">
        <f>+IF(F182=0,"",'Ark1'!AD618)</f>
        <v>2.0693556273396752</v>
      </c>
      <c r="X182" s="228"/>
      <c r="Y182" s="18">
        <f t="shared" si="36"/>
        <v>62.229083665338642</v>
      </c>
      <c r="Z182" s="318">
        <f t="shared" si="37"/>
        <v>2507.1514700000193</v>
      </c>
      <c r="AA182" s="5">
        <f>+IF(F182=0,"",'Ark1'!T618)</f>
        <v>16.216588239060144</v>
      </c>
      <c r="AB182" s="50">
        <f>+IF(F182=0,"",'Ark1'!V618)</f>
        <v>86.952435036113826</v>
      </c>
      <c r="AC182" s="28"/>
      <c r="AN182"/>
      <c r="AO182"/>
      <c r="AP182"/>
      <c r="AY182"/>
      <c r="BB182"/>
      <c r="BC182"/>
    </row>
    <row r="183" spans="1:55">
      <c r="A183" s="28"/>
      <c r="B183" s="2">
        <f>+'Ark1'!C619</f>
        <v>2020</v>
      </c>
      <c r="C183" s="2">
        <f>+'Ark1'!E619</f>
        <v>14</v>
      </c>
      <c r="D183" s="2">
        <f>+IF(F183=0,"",'Ark1'!Q619)</f>
        <v>569</v>
      </c>
      <c r="E183" s="18">
        <f t="shared" ref="E183:E221" si="38">+IF(F183=0,"",D183-D235)</f>
        <v>4</v>
      </c>
      <c r="F183" s="318">
        <f>+'Ark1'!R619</f>
        <v>34633</v>
      </c>
      <c r="G183" s="318">
        <f t="shared" ref="G183:G221" si="39">+IF(F183=0,"",F183-F235)</f>
        <v>2773</v>
      </c>
      <c r="H183" s="50">
        <f>+IF(F183=0,"",'Ark1'!AE619)</f>
        <v>2.2322810332996634</v>
      </c>
      <c r="I183" s="50">
        <f>+IF(F183=0,"",'Ark1'!AF619)</f>
        <v>483</v>
      </c>
      <c r="J183" s="318">
        <f>+IF(F183=0,"",'Ark1'!S619)</f>
        <v>34633</v>
      </c>
      <c r="K183" s="5">
        <f>+IF(F183=0,"",'Ark1'!U619)</f>
        <v>61.04570785089367</v>
      </c>
      <c r="L183" s="5">
        <f t="shared" si="34"/>
        <v>0.49424915369464628</v>
      </c>
      <c r="M183" s="5">
        <f>+IF(F183=0,"",'Ark1'!AC619)</f>
        <v>5.392377395734484</v>
      </c>
      <c r="N183" s="50">
        <f>+IF(F183=0,"",'Ark1'!W619)</f>
        <v>79.35035630756775</v>
      </c>
      <c r="O183" s="50">
        <f t="shared" si="35"/>
        <v>-0.15141612273137639</v>
      </c>
      <c r="P183" s="5">
        <f>+IF(F183=0,"",'Ark1'!AB619)</f>
        <v>4.2675061465142772</v>
      </c>
      <c r="Q183" s="34"/>
      <c r="R183" s="50">
        <f>+IF(F183=0,"",'Ark1'!X619)</f>
        <v>0.67854358559755135</v>
      </c>
      <c r="S183" s="50">
        <f>+IF(F183=0,"",'Ark1'!Y619)</f>
        <v>1.3570871711951027</v>
      </c>
      <c r="T183" s="98"/>
      <c r="U183" s="18"/>
      <c r="V183" s="34"/>
      <c r="W183" s="228">
        <f>+IF(F183=0,"",'Ark1'!AD619)</f>
        <v>2.2941833426695797</v>
      </c>
      <c r="X183" s="228"/>
      <c r="Y183" s="18">
        <f t="shared" si="36"/>
        <v>60.866432337434098</v>
      </c>
      <c r="Z183" s="318">
        <f t="shared" si="37"/>
        <v>2748.1408899999942</v>
      </c>
      <c r="AA183" s="5">
        <f>+IF(F183=0,"",'Ark1'!T619)</f>
        <v>16.197153004360004</v>
      </c>
      <c r="AB183" s="50">
        <f>+IF(F183=0,"",'Ark1'!V619)</f>
        <v>85.970050170712483</v>
      </c>
      <c r="AC183" s="28"/>
      <c r="AN183"/>
      <c r="AO183"/>
      <c r="AP183"/>
      <c r="AY183"/>
      <c r="BB183"/>
      <c r="BC183"/>
    </row>
    <row r="184" spans="1:55">
      <c r="A184" s="28"/>
      <c r="B184" s="2">
        <f>+'Ark1'!C620</f>
        <v>2020</v>
      </c>
      <c r="C184" s="2">
        <f>+'Ark1'!E620</f>
        <v>15</v>
      </c>
      <c r="D184" s="2">
        <f>+IF(F184=0,"",'Ark1'!Q620)</f>
        <v>225</v>
      </c>
      <c r="E184" s="18">
        <f t="shared" si="38"/>
        <v>-346</v>
      </c>
      <c r="F184" s="318">
        <f>+'Ark1'!R620</f>
        <v>12155</v>
      </c>
      <c r="G184" s="318">
        <f t="shared" si="39"/>
        <v>-23089</v>
      </c>
      <c r="H184" s="50">
        <f>+IF(F184=0,"",'Ark1'!AE620)</f>
        <v>0.78832007583177599</v>
      </c>
      <c r="I184" s="50">
        <f>+IF(F184=0,"",'Ark1'!AF620)</f>
        <v>177</v>
      </c>
      <c r="J184" s="318">
        <f>+IF(F184=0,"",'Ark1'!S620)</f>
        <v>12155</v>
      </c>
      <c r="K184" s="5">
        <f>+IF(F184=0,"",'Ark1'!U620)</f>
        <v>61.141176470588242</v>
      </c>
      <c r="L184" s="5">
        <f t="shared" si="34"/>
        <v>0.67870752465188389</v>
      </c>
      <c r="M184" s="5">
        <f>+IF(F184=0,"",'Ark1'!AC620)</f>
        <v>-3.3209395688069261</v>
      </c>
      <c r="N184" s="50">
        <f>+IF(F184=0,"",'Ark1'!W620)</f>
        <v>79.843165775401275</v>
      </c>
      <c r="O184" s="50">
        <f t="shared" si="35"/>
        <v>1.2333526912894683</v>
      </c>
      <c r="P184" s="5">
        <f>+IF(F184=0,"",'Ark1'!AB620)</f>
        <v>3.9426341109913694</v>
      </c>
      <c r="Q184" s="34"/>
      <c r="R184" s="50">
        <f>+IF(F184=0,"",'Ark1'!X620)</f>
        <v>2.1966269025092555</v>
      </c>
      <c r="S184" s="50">
        <f>+IF(F184=0,"",'Ark1'!Y620)</f>
        <v>4.393253805018511</v>
      </c>
      <c r="T184" s="98"/>
      <c r="U184" s="18"/>
      <c r="V184" s="34"/>
      <c r="W184" s="228">
        <f>+IF(F184=0,"",'Ark1'!AD620)</f>
        <v>0.80517998816587488</v>
      </c>
      <c r="X184" s="228"/>
      <c r="Y184" s="18">
        <f t="shared" si="36"/>
        <v>54.022222222222226</v>
      </c>
      <c r="Z184" s="318">
        <f t="shared" si="37"/>
        <v>970.49368000000254</v>
      </c>
      <c r="AA184" s="5">
        <f>+IF(F184=0,"",'Ark1'!T620)</f>
        <v>16.22706705059646</v>
      </c>
      <c r="AB184" s="50">
        <f>+IF(F184=0,"",'Ark1'!V620)</f>
        <v>86.5039715876499</v>
      </c>
      <c r="AC184" s="28"/>
      <c r="AN184"/>
      <c r="AO184"/>
      <c r="AP184"/>
      <c r="AY184"/>
      <c r="BB184"/>
      <c r="BC184"/>
    </row>
    <row r="185" spans="1:55">
      <c r="A185" s="28"/>
      <c r="B185" s="2">
        <f>+'Ark1'!C621</f>
        <v>2020</v>
      </c>
      <c r="C185" s="2">
        <f>+'Ark1'!E621</f>
        <v>16</v>
      </c>
      <c r="D185" s="2">
        <f>+IF(F185=0,"",'Ark1'!Q621)</f>
        <v>498</v>
      </c>
      <c r="E185" s="18">
        <f t="shared" si="38"/>
        <v>274</v>
      </c>
      <c r="F185" s="318">
        <f>+'Ark1'!R621</f>
        <v>29504</v>
      </c>
      <c r="G185" s="318">
        <f t="shared" si="39"/>
        <v>17615</v>
      </c>
      <c r="H185" s="50">
        <f>+IF(F185=0,"",'Ark1'!AE621)</f>
        <v>1.9651607197886845</v>
      </c>
      <c r="I185" s="50">
        <f>+IF(F185=0,"",'Ark1'!AF621)</f>
        <v>559</v>
      </c>
      <c r="J185" s="318">
        <f>+IF(F185=0,"",'Ark1'!S621)</f>
        <v>29504</v>
      </c>
      <c r="K185" s="5">
        <f>+IF(F185=0,"",'Ark1'!U621)</f>
        <v>60.903131778741844</v>
      </c>
      <c r="L185" s="5">
        <f t="shared" si="34"/>
        <v>0.52531384723264551</v>
      </c>
      <c r="M185" s="5">
        <f>+IF(F185=0,"",'Ark1'!AC621)</f>
        <v>-11.925119529074893</v>
      </c>
      <c r="N185" s="50">
        <f>+IF(F185=0,"",'Ark1'!W621)</f>
        <v>81.9987628796097</v>
      </c>
      <c r="O185" s="50">
        <f t="shared" si="35"/>
        <v>2.4828964194477834</v>
      </c>
      <c r="P185" s="5">
        <f>+IF(F185=0,"",'Ark1'!AB621)</f>
        <v>3.2413803527346805</v>
      </c>
      <c r="Q185" s="34"/>
      <c r="R185" s="50">
        <f>+IF(F185=0,"",'Ark1'!X621)</f>
        <v>1.5591106290672452</v>
      </c>
      <c r="S185" s="50">
        <f>+IF(F185=0,"",'Ark1'!Y621)</f>
        <v>3.1182212581344904</v>
      </c>
      <c r="T185" s="98"/>
      <c r="U185" s="18"/>
      <c r="V185" s="34"/>
      <c r="W185" s="228">
        <f>+IF(F185=0,"",'Ark1'!AD621)</f>
        <v>1.9544245471695567</v>
      </c>
      <c r="X185" s="228"/>
      <c r="Y185" s="18">
        <f t="shared" si="36"/>
        <v>59.244979919678713</v>
      </c>
      <c r="Z185" s="318">
        <f t="shared" si="37"/>
        <v>2419.2915000000048</v>
      </c>
      <c r="AA185" s="5">
        <f>+IF(F185=0,"",'Ark1'!T621)</f>
        <v>16.160046095444677</v>
      </c>
      <c r="AB185" s="50">
        <f>+IF(F185=0,"",'Ark1'!V621)</f>
        <v>88.839396402610191</v>
      </c>
      <c r="AC185" s="28"/>
      <c r="AN185"/>
      <c r="AO185"/>
      <c r="AP185"/>
      <c r="AY185"/>
      <c r="BB185"/>
      <c r="BC185"/>
    </row>
    <row r="186" spans="1:55">
      <c r="A186" s="28"/>
      <c r="B186" s="2">
        <f>+'Ark1'!C622</f>
        <v>2020</v>
      </c>
      <c r="C186" s="2">
        <f>+'Ark1'!E622</f>
        <v>17</v>
      </c>
      <c r="D186" s="2">
        <f>+IF(F186=0,"",'Ark1'!Q622)</f>
        <v>481</v>
      </c>
      <c r="E186" s="18">
        <f t="shared" si="38"/>
        <v>-60</v>
      </c>
      <c r="F186" s="318">
        <f>+'Ark1'!R622</f>
        <v>29024</v>
      </c>
      <c r="G186" s="318">
        <f t="shared" si="39"/>
        <v>-5522</v>
      </c>
      <c r="H186" s="50">
        <f>+IF(F186=0,"",'Ark1'!AE622)</f>
        <v>1.9160557597248169</v>
      </c>
      <c r="I186" s="50">
        <f>+IF(F186=0,"",'Ark1'!AF622)</f>
        <v>554</v>
      </c>
      <c r="J186" s="318">
        <f>+IF(F186=0,"",'Ark1'!S622)</f>
        <v>29024</v>
      </c>
      <c r="K186" s="5">
        <f>+IF(F186=0,"",'Ark1'!U622)</f>
        <v>60.758234564498352</v>
      </c>
      <c r="L186" s="5">
        <f t="shared" si="34"/>
        <v>0.42099422563331501</v>
      </c>
      <c r="M186" s="5">
        <f>+IF(F186=0,"",'Ark1'!AC622)</f>
        <v>-3.1436892279743192</v>
      </c>
      <c r="N186" s="50">
        <f>+IF(F186=0,"",'Ark1'!W622)</f>
        <v>81.272010405181959</v>
      </c>
      <c r="O186" s="50">
        <f t="shared" si="35"/>
        <v>0.32957974485975683</v>
      </c>
      <c r="P186" s="5">
        <f>+IF(F186=0,"",'Ark1'!AB622)</f>
        <v>3.983784541832101</v>
      </c>
      <c r="Q186" s="34"/>
      <c r="R186" s="50">
        <f>+IF(F186=0,"",'Ark1'!X622)</f>
        <v>1.1404355016538039</v>
      </c>
      <c r="S186" s="50">
        <f>+IF(F186=0,"",'Ark1'!Y622)</f>
        <v>2.2808710033076078</v>
      </c>
      <c r="T186" s="98"/>
      <c r="U186" s="18"/>
      <c r="V186" s="34"/>
      <c r="W186" s="228">
        <f>+IF(F186=0,"",'Ark1'!AD622)</f>
        <v>1.9226280523674495</v>
      </c>
      <c r="X186" s="228"/>
      <c r="Y186" s="18">
        <f t="shared" si="36"/>
        <v>60.340956340956339</v>
      </c>
      <c r="Z186" s="318">
        <f t="shared" si="37"/>
        <v>2358.8388300000011</v>
      </c>
      <c r="AA186" s="5">
        <f>+IF(F186=0,"",'Ark1'!T622)</f>
        <v>16.092199558985659</v>
      </c>
      <c r="AB186" s="50">
        <f>+IF(F186=0,"",'Ark1'!V622)</f>
        <v>88.052015606914054</v>
      </c>
      <c r="AC186" s="28"/>
      <c r="AN186"/>
      <c r="AO186"/>
      <c r="AP186"/>
      <c r="AY186"/>
      <c r="BB186"/>
      <c r="BC186"/>
    </row>
    <row r="187" spans="1:55">
      <c r="A187" s="28"/>
      <c r="B187" s="2">
        <f>+'Ark1'!C623</f>
        <v>2020</v>
      </c>
      <c r="C187" s="2">
        <f>+'Ark1'!E623</f>
        <v>18</v>
      </c>
      <c r="D187" s="2">
        <f>+IF(F187=0,"",'Ark1'!Q623)</f>
        <v>482</v>
      </c>
      <c r="E187" s="18">
        <f t="shared" si="38"/>
        <v>-5</v>
      </c>
      <c r="F187" s="318">
        <f>+'Ark1'!R623</f>
        <v>26863</v>
      </c>
      <c r="G187" s="318">
        <f t="shared" si="39"/>
        <v>-1294</v>
      </c>
      <c r="H187" s="50">
        <f>+IF(F187=0,"",'Ark1'!AE623)</f>
        <v>1.7718553367735321</v>
      </c>
      <c r="I187" s="50">
        <f>+IF(F187=0,"",'Ark1'!AF623)</f>
        <v>511</v>
      </c>
      <c r="J187" s="318">
        <f>+IF(F187=0,"",'Ark1'!S623)</f>
        <v>26863</v>
      </c>
      <c r="K187" s="5">
        <f>+IF(F187=0,"",'Ark1'!U623)</f>
        <v>60.739009045899586</v>
      </c>
      <c r="L187" s="5">
        <f t="shared" si="34"/>
        <v>0.43450879548819188</v>
      </c>
      <c r="M187" s="5">
        <f>+IF(F187=0,"",'Ark1'!AC623)</f>
        <v>2.0505386508441426</v>
      </c>
      <c r="N187" s="50">
        <f>+IF(F187=0,"",'Ark1'!W623)</f>
        <v>81.201466701410823</v>
      </c>
      <c r="O187" s="50">
        <f t="shared" si="35"/>
        <v>0.65126279499324369</v>
      </c>
      <c r="P187" s="5">
        <f>+IF(F187=0,"",'Ark1'!AB623)</f>
        <v>4.1002912708012307</v>
      </c>
      <c r="Q187" s="34"/>
      <c r="R187" s="50">
        <f>+IF(F187=0,"",'Ark1'!X623)</f>
        <v>1.8538510218516175</v>
      </c>
      <c r="S187" s="50">
        <f>+IF(F187=0,"",'Ark1'!Y623)</f>
        <v>3.7077020437032351</v>
      </c>
      <c r="T187" s="98"/>
      <c r="U187" s="18"/>
      <c r="V187" s="34"/>
      <c r="W187" s="228">
        <f>+IF(F187=0,"",'Ark1'!AD623)</f>
        <v>1.7794775830604601</v>
      </c>
      <c r="X187" s="228"/>
      <c r="Y187" s="18">
        <f t="shared" si="36"/>
        <v>55.732365145228215</v>
      </c>
      <c r="Z187" s="318">
        <f t="shared" si="37"/>
        <v>2181.3149999999991</v>
      </c>
      <c r="AA187" s="5">
        <f>+IF(F187=0,"",'Ark1'!T623)</f>
        <v>16.052972490042063</v>
      </c>
      <c r="AB187" s="50">
        <f>+IF(F187=0,"",'Ark1'!V623)</f>
        <v>87.975586892102356</v>
      </c>
      <c r="AC187" s="28"/>
      <c r="AN187"/>
      <c r="AO187"/>
      <c r="AP187"/>
      <c r="AY187"/>
      <c r="BB187"/>
      <c r="BC187"/>
    </row>
    <row r="188" spans="1:55">
      <c r="A188" s="28"/>
      <c r="B188" s="2">
        <f>+'Ark1'!C624</f>
        <v>2020</v>
      </c>
      <c r="C188" s="2">
        <f>+'Ark1'!E624</f>
        <v>19</v>
      </c>
      <c r="D188" s="2">
        <f>+IF(F188=0,"",'Ark1'!Q624)</f>
        <v>521</v>
      </c>
      <c r="E188" s="18">
        <f t="shared" si="38"/>
        <v>-1</v>
      </c>
      <c r="F188" s="318">
        <f>+'Ark1'!R624</f>
        <v>31383</v>
      </c>
      <c r="G188" s="318">
        <f t="shared" si="39"/>
        <v>-1036</v>
      </c>
      <c r="H188" s="50">
        <f>+IF(F188=0,"",'Ark1'!AE624)</f>
        <v>2.1048781188198857</v>
      </c>
      <c r="I188" s="50">
        <f>+IF(F188=0,"",'Ark1'!AF624)</f>
        <v>606</v>
      </c>
      <c r="J188" s="318">
        <f>+IF(F188=0,"",'Ark1'!S624)</f>
        <v>31383</v>
      </c>
      <c r="K188" s="5">
        <f>+IF(F188=0,"",'Ark1'!U624)</f>
        <v>60.802823184526638</v>
      </c>
      <c r="L188" s="5">
        <f t="shared" si="34"/>
        <v>0.38513046921228522</v>
      </c>
      <c r="M188" s="5">
        <f>+IF(F188=0,"",'Ark1'!AC624)</f>
        <v>-13.102330837121702</v>
      </c>
      <c r="N188" s="50">
        <f>+IF(F188=0,"",'Ark1'!W624)</f>
        <v>82.570064047413894</v>
      </c>
      <c r="O188" s="50">
        <f t="shared" si="35"/>
        <v>2.6134978555868429</v>
      </c>
      <c r="P188" s="5">
        <f>+IF(F188=0,"",'Ark1'!AB624)</f>
        <v>3.31792572275792</v>
      </c>
      <c r="Q188" s="34"/>
      <c r="R188" s="50">
        <f>+IF(F188=0,"",'Ark1'!X624)</f>
        <v>1.1120670426664119</v>
      </c>
      <c r="S188" s="50">
        <f>+IF(F188=0,"",'Ark1'!Y624)</f>
        <v>2.2241340853328238</v>
      </c>
      <c r="T188" s="98"/>
      <c r="U188" s="18"/>
      <c r="V188" s="34"/>
      <c r="W188" s="228">
        <f>+IF(F188=0,"",'Ark1'!AD624)</f>
        <v>2.0788945757803075</v>
      </c>
      <c r="X188" s="228"/>
      <c r="Y188" s="18">
        <f t="shared" si="36"/>
        <v>60.236084452975049</v>
      </c>
      <c r="Z188" s="318">
        <f t="shared" si="37"/>
        <v>2591.2963199999899</v>
      </c>
      <c r="AA188" s="5">
        <f>+IF(F188=0,"",'Ark1'!T624)</f>
        <v>16.085077908421756</v>
      </c>
      <c r="AB188" s="50">
        <f>+IF(F188=0,"",'Ark1'!V624)</f>
        <v>89.458357581163611</v>
      </c>
      <c r="AC188" s="28"/>
      <c r="AN188"/>
      <c r="AO188"/>
      <c r="AP188"/>
      <c r="AY188"/>
      <c r="BB188"/>
      <c r="BC188"/>
    </row>
    <row r="189" spans="1:55">
      <c r="A189" s="28"/>
      <c r="B189" s="2">
        <f>+'Ark1'!C625</f>
        <v>2020</v>
      </c>
      <c r="C189" s="2">
        <f>+'Ark1'!E625</f>
        <v>20</v>
      </c>
      <c r="D189" s="2">
        <f>+IF(F189=0,"",'Ark1'!Q625)</f>
        <v>518</v>
      </c>
      <c r="E189" s="18">
        <f t="shared" si="38"/>
        <v>14</v>
      </c>
      <c r="F189" s="318">
        <f>+'Ark1'!R625</f>
        <v>32026</v>
      </c>
      <c r="G189" s="318">
        <f t="shared" si="39"/>
        <v>3942</v>
      </c>
      <c r="H189" s="50">
        <f>+IF(F189=0,"",'Ark1'!AE625)</f>
        <v>2.1176877983197677</v>
      </c>
      <c r="I189" s="50">
        <f>+IF(F189=0,"",'Ark1'!AF625)</f>
        <v>595</v>
      </c>
      <c r="J189" s="318">
        <f>+IF(F189=0,"",'Ark1'!S625)</f>
        <v>32026</v>
      </c>
      <c r="K189" s="5">
        <f>+IF(F189=0,"",'Ark1'!U625)</f>
        <v>60.862268157122323</v>
      </c>
      <c r="L189" s="5">
        <f t="shared" si="34"/>
        <v>0.48080047760392119</v>
      </c>
      <c r="M189" s="5">
        <f>+IF(F189=0,"",'Ark1'!AC625)</f>
        <v>-9.3566199548855646</v>
      </c>
      <c r="N189" s="50">
        <f>+IF(F189=0,"",'Ark1'!W625)</f>
        <v>81.40467744957202</v>
      </c>
      <c r="O189" s="50">
        <f t="shared" si="35"/>
        <v>1.4892230995649527</v>
      </c>
      <c r="P189" s="5">
        <f>+IF(F189=0,"",'Ark1'!AB625)</f>
        <v>3.5001381209468647</v>
      </c>
      <c r="Q189" s="34"/>
      <c r="R189" s="50">
        <f>+IF(F189=0,"",'Ark1'!X625)</f>
        <v>1.1209642165740337</v>
      </c>
      <c r="S189" s="50">
        <f>+IF(F189=0,"",'Ark1'!Y625)</f>
        <v>2.2419284331480673</v>
      </c>
      <c r="T189" s="98"/>
      <c r="U189" s="18"/>
      <c r="V189" s="34"/>
      <c r="W189" s="228">
        <f>+IF(F189=0,"",'Ark1'!AD625)</f>
        <v>2.1214886302756311</v>
      </c>
      <c r="X189" s="228"/>
      <c r="Y189" s="18">
        <f t="shared" si="36"/>
        <v>61.826254826254825</v>
      </c>
      <c r="Z189" s="318">
        <f t="shared" si="37"/>
        <v>2607.0661999999938</v>
      </c>
      <c r="AA189" s="5">
        <f>+IF(F189=0,"",'Ark1'!T625)</f>
        <v>16.104508836570282</v>
      </c>
      <c r="AB189" s="50">
        <f>+IF(F189=0,"",'Ark1'!V625)</f>
        <v>88.195750216220304</v>
      </c>
      <c r="AC189" s="28"/>
      <c r="AN189"/>
      <c r="AO189"/>
      <c r="AP189"/>
      <c r="AY189"/>
      <c r="BB189"/>
      <c r="BC189"/>
    </row>
    <row r="190" spans="1:55">
      <c r="A190" s="28"/>
      <c r="B190" s="2">
        <f>+'Ark1'!C626</f>
        <v>2020</v>
      </c>
      <c r="C190" s="2">
        <f>+'Ark1'!E626</f>
        <v>21</v>
      </c>
      <c r="D190" s="2">
        <f>+IF(F190=0,"",'Ark1'!Q626)</f>
        <v>468</v>
      </c>
      <c r="E190" s="18">
        <f t="shared" si="38"/>
        <v>-60</v>
      </c>
      <c r="F190" s="318">
        <f>+'Ark1'!R626</f>
        <v>26819</v>
      </c>
      <c r="G190" s="318">
        <f t="shared" si="39"/>
        <v>-5404</v>
      </c>
      <c r="H190" s="50">
        <f>+IF(F190=0,"",'Ark1'!AE626)</f>
        <v>1.7906273947921627</v>
      </c>
      <c r="I190" s="50">
        <f>+IF(F190=0,"",'Ark1'!AF626)</f>
        <v>482</v>
      </c>
      <c r="J190" s="318">
        <f>+IF(F190=0,"",'Ark1'!S626)</f>
        <v>26819</v>
      </c>
      <c r="K190" s="5">
        <f>+IF(F190=0,"",'Ark1'!U626)</f>
        <v>60.879376561393045</v>
      </c>
      <c r="L190" s="5">
        <f t="shared" si="34"/>
        <v>0.34521468280198775</v>
      </c>
      <c r="M190" s="5">
        <f>+IF(F190=0,"",'Ark1'!AC626)</f>
        <v>-14.040641891698252</v>
      </c>
      <c r="N190" s="50">
        <f>+IF(F190=0,"",'Ark1'!W626)</f>
        <v>82.196394720160754</v>
      </c>
      <c r="O190" s="50">
        <f t="shared" si="35"/>
        <v>2.9719162040480711</v>
      </c>
      <c r="P190" s="5">
        <f>+IF(F190=0,"",'Ark1'!AB626)</f>
        <v>3.3393789394526761</v>
      </c>
      <c r="Q190" s="34"/>
      <c r="R190" s="50">
        <f>+IF(F190=0,"",'Ark1'!X626)</f>
        <v>0.72336776166150862</v>
      </c>
      <c r="S190" s="50">
        <f>+IF(F190=0,"",'Ark1'!Y626)</f>
        <v>1.4467355233230172</v>
      </c>
      <c r="T190" s="98"/>
      <c r="U190" s="18"/>
      <c r="V190" s="34"/>
      <c r="W190" s="228">
        <f>+IF(F190=0,"",'Ark1'!AD626)</f>
        <v>1.7765629043702662</v>
      </c>
      <c r="X190" s="228"/>
      <c r="Y190" s="18">
        <f t="shared" si="36"/>
        <v>57.305555555555557</v>
      </c>
      <c r="Z190" s="318">
        <f t="shared" si="37"/>
        <v>2204.4251099999915</v>
      </c>
      <c r="AA190" s="5">
        <f>+IF(F190=0,"",'Ark1'!T626)</f>
        <v>16.090793840187931</v>
      </c>
      <c r="AB190" s="50">
        <f>+IF(F190=0,"",'Ark1'!V626)</f>
        <v>89.05351540645789</v>
      </c>
      <c r="AC190" s="28"/>
      <c r="AN190"/>
      <c r="AO190"/>
      <c r="AP190"/>
      <c r="AY190"/>
      <c r="BB190"/>
      <c r="BC190"/>
    </row>
    <row r="191" spans="1:55">
      <c r="A191" s="28"/>
      <c r="B191" s="2">
        <f>+'Ark1'!C627</f>
        <v>2020</v>
      </c>
      <c r="C191" s="2">
        <f>+'Ark1'!E627</f>
        <v>22</v>
      </c>
      <c r="D191" s="2">
        <f>+IF(F191=0,"",'Ark1'!Q627)</f>
        <v>492</v>
      </c>
      <c r="E191" s="18">
        <f t="shared" si="38"/>
        <v>9</v>
      </c>
      <c r="F191" s="318">
        <f>+'Ark1'!R627</f>
        <v>30800</v>
      </c>
      <c r="G191" s="318">
        <f t="shared" si="39"/>
        <v>2742</v>
      </c>
      <c r="H191" s="50">
        <f>+IF(F191=0,"",'Ark1'!AE627)</f>
        <v>2.0460564921012727</v>
      </c>
      <c r="I191" s="50">
        <f>+IF(F191=0,"",'Ark1'!AF627)</f>
        <v>611</v>
      </c>
      <c r="J191" s="318">
        <f>+IF(F191=0,"",'Ark1'!S627)</f>
        <v>30800</v>
      </c>
      <c r="K191" s="5">
        <f>+IF(F191=0,"",'Ark1'!U627)</f>
        <v>60.831493506493501</v>
      </c>
      <c r="L191" s="5">
        <f t="shared" si="34"/>
        <v>0.30886858691381036</v>
      </c>
      <c r="M191" s="5">
        <f>+IF(F191=0,"",'Ark1'!AC627)</f>
        <v>-0.74905858836263184</v>
      </c>
      <c r="N191" s="50">
        <f>+IF(F191=0,"",'Ark1'!W627)</f>
        <v>81.78186850649351</v>
      </c>
      <c r="O191" s="50">
        <f t="shared" si="35"/>
        <v>2.5341774635311225</v>
      </c>
      <c r="P191" s="5">
        <f>+IF(F191=0,"",'Ark1'!AB627)</f>
        <v>3.7352021942293745</v>
      </c>
      <c r="Q191" s="34"/>
      <c r="R191" s="50">
        <f>+IF(F191=0,"",'Ark1'!X627)</f>
        <v>1.714285714285714</v>
      </c>
      <c r="S191" s="50">
        <f>+IF(F191=0,"",'Ark1'!Y627)</f>
        <v>3.4285714285714279</v>
      </c>
      <c r="T191" s="98"/>
      <c r="U191" s="18"/>
      <c r="V191" s="34"/>
      <c r="W191" s="228">
        <f>+IF(F191=0,"",'Ark1'!AD627)</f>
        <v>2.0402750831352474</v>
      </c>
      <c r="X191" s="228"/>
      <c r="Y191" s="18">
        <f t="shared" si="36"/>
        <v>62.601626016260163</v>
      </c>
      <c r="Z191" s="318">
        <f t="shared" si="37"/>
        <v>2518.8815500000001</v>
      </c>
      <c r="AA191" s="5">
        <f>+IF(F191=0,"",'Ark1'!T627)</f>
        <v>16.101623376623376</v>
      </c>
      <c r="AB191" s="50">
        <f>+IF(F191=0,"",'Ark1'!V627)</f>
        <v>88.604407916027398</v>
      </c>
      <c r="AC191" s="28"/>
      <c r="AN191"/>
      <c r="AO191"/>
      <c r="AP191"/>
      <c r="AY191"/>
      <c r="BB191"/>
      <c r="BC191"/>
    </row>
    <row r="192" spans="1:55">
      <c r="A192" s="28"/>
      <c r="B192" s="2">
        <f>+'Ark1'!C628</f>
        <v>2020</v>
      </c>
      <c r="C192" s="2">
        <f>+'Ark1'!E628</f>
        <v>23</v>
      </c>
      <c r="D192" s="2">
        <f>+IF(F192=0,"",'Ark1'!Q628)</f>
        <v>459</v>
      </c>
      <c r="E192" s="18">
        <f t="shared" si="38"/>
        <v>-80</v>
      </c>
      <c r="F192" s="318">
        <f>+'Ark1'!R628</f>
        <v>24013</v>
      </c>
      <c r="G192" s="318">
        <f t="shared" si="39"/>
        <v>-6063</v>
      </c>
      <c r="H192" s="50">
        <f>+IF(F192=0,"",'Ark1'!AE628)</f>
        <v>1.5928027841943213</v>
      </c>
      <c r="I192" s="50">
        <f>+IF(F192=0,"",'Ark1'!AF628)</f>
        <v>513</v>
      </c>
      <c r="J192" s="318">
        <f>+IF(F192=0,"",'Ark1'!S628)</f>
        <v>24013</v>
      </c>
      <c r="K192" s="5">
        <f>+IF(F192=0,"",'Ark1'!U628)</f>
        <v>60.655103485611953</v>
      </c>
      <c r="L192" s="5">
        <f t="shared" si="34"/>
        <v>9.4606099903394636E-2</v>
      </c>
      <c r="M192" s="5">
        <f>+IF(F192=0,"",'Ark1'!AC628)</f>
        <v>7.6917935360859984</v>
      </c>
      <c r="N192" s="50">
        <f>+IF(F192=0,"",'Ark1'!W628)</f>
        <v>81.659310789988922</v>
      </c>
      <c r="O192" s="50">
        <f t="shared" si="35"/>
        <v>2.7135871675191936</v>
      </c>
      <c r="P192" s="5">
        <f>+IF(F192=0,"",'Ark1'!AB628)</f>
        <v>4.3180974278691853</v>
      </c>
      <c r="Q192" s="34"/>
      <c r="R192" s="50">
        <f>+IF(F192=0,"",'Ark1'!X628)</f>
        <v>1.5200099945862655</v>
      </c>
      <c r="S192" s="50">
        <f>+IF(F192=0,"",'Ark1'!Y628)</f>
        <v>3.040019989172531</v>
      </c>
      <c r="T192" s="98"/>
      <c r="U192" s="18"/>
      <c r="V192" s="34"/>
      <c r="W192" s="228">
        <f>+IF(F192=0,"",'Ark1'!AD628)</f>
        <v>1.5906858951729443</v>
      </c>
      <c r="X192" s="228"/>
      <c r="Y192" s="18">
        <f t="shared" si="36"/>
        <v>52.315904139433549</v>
      </c>
      <c r="Z192" s="318">
        <f t="shared" si="37"/>
        <v>1960.885030000004</v>
      </c>
      <c r="AA192" s="5">
        <f>+IF(F192=0,"",'Ark1'!T628)</f>
        <v>15.990588431266396</v>
      </c>
      <c r="AB192" s="50">
        <f>+IF(F192=0,"",'Ark1'!V628)</f>
        <v>88.47162599132001</v>
      </c>
      <c r="AC192" s="28"/>
      <c r="AN192"/>
      <c r="AO192"/>
      <c r="AP192"/>
      <c r="AY192"/>
      <c r="BB192"/>
      <c r="BC192"/>
    </row>
    <row r="193" spans="1:55">
      <c r="A193" s="28"/>
      <c r="B193" s="2">
        <f>+'Ark1'!C629</f>
        <v>2020</v>
      </c>
      <c r="C193" s="2">
        <f>+'Ark1'!E629</f>
        <v>24</v>
      </c>
      <c r="D193" s="2">
        <f>+IF(F193=0,"",'Ark1'!Q629)</f>
        <v>465</v>
      </c>
      <c r="E193" s="18">
        <f t="shared" si="38"/>
        <v>-28</v>
      </c>
      <c r="F193" s="318">
        <f>+'Ark1'!R629</f>
        <v>28043</v>
      </c>
      <c r="G193" s="318">
        <f t="shared" si="39"/>
        <v>2289</v>
      </c>
      <c r="H193" s="50">
        <f>+IF(F193=0,"",'Ark1'!AE629)</f>
        <v>1.86308396906458</v>
      </c>
      <c r="I193" s="50">
        <f>+IF(F193=0,"",'Ark1'!AF629)</f>
        <v>598</v>
      </c>
      <c r="J193" s="318">
        <f>+IF(F193=0,"",'Ark1'!S629)</f>
        <v>28043</v>
      </c>
      <c r="K193" s="5">
        <f>+IF(F193=0,"",'Ark1'!U629)</f>
        <v>60.684841136825597</v>
      </c>
      <c r="L193" s="5">
        <f t="shared" si="34"/>
        <v>0.40752195443563011</v>
      </c>
      <c r="M193" s="5">
        <f>+IF(F193=0,"",'Ark1'!AC629)</f>
        <v>-10.324107306546139</v>
      </c>
      <c r="N193" s="50">
        <f>+IF(F193=0,"",'Ark1'!W629)</f>
        <v>81.789599543557316</v>
      </c>
      <c r="O193" s="50">
        <f t="shared" si="35"/>
        <v>1.8249926253180746</v>
      </c>
      <c r="P193" s="5">
        <f>+IF(F193=0,"",'Ark1'!AB629)</f>
        <v>3.4131034638126247</v>
      </c>
      <c r="Q193" s="34"/>
      <c r="R193" s="50">
        <f>+IF(F193=0,"",'Ark1'!X629)</f>
        <v>2.1467032771101522</v>
      </c>
      <c r="S193" s="50">
        <f>+IF(F193=0,"",'Ark1'!Y629)</f>
        <v>4.2934065542203044</v>
      </c>
      <c r="T193" s="98"/>
      <c r="U193" s="18"/>
      <c r="V193" s="34"/>
      <c r="W193" s="228">
        <f>+IF(F193=0,"",'Ark1'!AD629)</f>
        <v>1.8576439661156421</v>
      </c>
      <c r="X193" s="228"/>
      <c r="Y193" s="18">
        <f t="shared" si="36"/>
        <v>60.307526881720428</v>
      </c>
      <c r="Z193" s="318">
        <f t="shared" si="37"/>
        <v>2293.6257399999777</v>
      </c>
      <c r="AA193" s="5">
        <f>+IF(F193=0,"",'Ark1'!T629)</f>
        <v>16.044717041685981</v>
      </c>
      <c r="AB193" s="50">
        <f>+IF(F193=0,"",'Ark1'!V629)</f>
        <v>88.612783904179778</v>
      </c>
      <c r="AC193" s="28"/>
      <c r="AN193"/>
      <c r="AO193"/>
      <c r="AP193"/>
      <c r="AY193"/>
      <c r="BB193"/>
      <c r="BC193"/>
    </row>
    <row r="194" spans="1:55">
      <c r="A194" s="28"/>
      <c r="B194" s="2">
        <f>+'Ark1'!C630</f>
        <v>2020</v>
      </c>
      <c r="C194" s="2">
        <f>+'Ark1'!E630</f>
        <v>25</v>
      </c>
      <c r="D194" s="2">
        <f>+IF(F194=0,"",'Ark1'!Q630)</f>
        <v>539</v>
      </c>
      <c r="E194" s="18">
        <f t="shared" si="38"/>
        <v>26</v>
      </c>
      <c r="F194" s="318">
        <f>+'Ark1'!R630</f>
        <v>30741</v>
      </c>
      <c r="G194" s="318">
        <f t="shared" si="39"/>
        <v>-208</v>
      </c>
      <c r="H194" s="50">
        <f>+IF(F194=0,"",'Ark1'!AE630)</f>
        <v>2.0485668672274215</v>
      </c>
      <c r="I194" s="50">
        <f>+IF(F194=0,"",'Ark1'!AF630)</f>
        <v>519</v>
      </c>
      <c r="J194" s="318">
        <f>+IF(F194=0,"",'Ark1'!S630)</f>
        <v>30741</v>
      </c>
      <c r="K194" s="5">
        <f>+IF(F194=0,"",'Ark1'!U630)</f>
        <v>60.652255944829378</v>
      </c>
      <c r="L194" s="5">
        <f t="shared" si="34"/>
        <v>0.28886787784840351</v>
      </c>
      <c r="M194" s="5">
        <f>+IF(F194=0,"",'Ark1'!AC630)</f>
        <v>-8.4543156563179682</v>
      </c>
      <c r="N194" s="50">
        <f>+IF(F194=0,"",'Ark1'!W630)</f>
        <v>82.039362740314189</v>
      </c>
      <c r="O194" s="50">
        <f t="shared" si="35"/>
        <v>3.1375246652043387</v>
      </c>
      <c r="P194" s="5">
        <f>+IF(F194=0,"",'Ark1'!AB630)</f>
        <v>3.5624456531425026</v>
      </c>
      <c r="Q194" s="34"/>
      <c r="R194" s="50">
        <f>+IF(F194=0,"",'Ark1'!X630)</f>
        <v>1.470349045249016</v>
      </c>
      <c r="S194" s="50">
        <f>+IF(F194=0,"",'Ark1'!Y630)</f>
        <v>2.940698090498032</v>
      </c>
      <c r="T194" s="98"/>
      <c r="U194" s="18"/>
      <c r="V194" s="34"/>
      <c r="W194" s="228">
        <f>+IF(F194=0,"",'Ark1'!AD630)</f>
        <v>2.0363667639824889</v>
      </c>
      <c r="X194" s="228"/>
      <c r="Y194" s="18">
        <f t="shared" si="36"/>
        <v>57.03339517625232</v>
      </c>
      <c r="Z194" s="318">
        <f t="shared" si="37"/>
        <v>2521.9720499999985</v>
      </c>
      <c r="AA194" s="5">
        <f>+IF(F194=0,"",'Ark1'!T630)</f>
        <v>16.016069743990112</v>
      </c>
      <c r="AB194" s="50">
        <f>+IF(F194=0,"",'Ark1'!V630)</f>
        <v>88.883383250611345</v>
      </c>
      <c r="AC194" s="28"/>
      <c r="AN194"/>
      <c r="AO194"/>
      <c r="AP194"/>
      <c r="AY194"/>
      <c r="BB194"/>
      <c r="BC194"/>
    </row>
    <row r="195" spans="1:55">
      <c r="A195" s="28"/>
      <c r="B195" s="2">
        <f>+'Ark1'!C631</f>
        <v>2020</v>
      </c>
      <c r="C195" s="2">
        <f>+'Ark1'!E631</f>
        <v>26</v>
      </c>
      <c r="D195" s="2">
        <f>+IF(F195=0,"",'Ark1'!Q631)</f>
        <v>476</v>
      </c>
      <c r="E195" s="18">
        <f t="shared" si="38"/>
        <v>-78</v>
      </c>
      <c r="F195" s="318">
        <f>+'Ark1'!R631</f>
        <v>28381</v>
      </c>
      <c r="G195" s="318">
        <f t="shared" si="39"/>
        <v>-1674</v>
      </c>
      <c r="H195" s="50">
        <f>+IF(F195=0,"",'Ark1'!AE631)</f>
        <v>1.8717289601926752</v>
      </c>
      <c r="I195" s="50">
        <f>+IF(F195=0,"",'Ark1'!AF631)</f>
        <v>420</v>
      </c>
      <c r="J195" s="318">
        <f>+IF(F195=0,"",'Ark1'!S631)</f>
        <v>28381</v>
      </c>
      <c r="K195" s="5">
        <f>+IF(F195=0,"",'Ark1'!U631)</f>
        <v>60.509425319756176</v>
      </c>
      <c r="L195" s="5">
        <f t="shared" si="34"/>
        <v>0.23913335627668886</v>
      </c>
      <c r="M195" s="5">
        <f>+IF(F195=0,"",'Ark1'!AC631)</f>
        <v>21.786442683367845</v>
      </c>
      <c r="N195" s="50">
        <f>+IF(F195=0,"",'Ark1'!W631)</f>
        <v>81.190532750783774</v>
      </c>
      <c r="O195" s="50">
        <f t="shared" si="35"/>
        <v>2.1993057015214674</v>
      </c>
      <c r="P195" s="5">
        <f>+IF(F195=0,"",'Ark1'!AB631)</f>
        <v>5.2407751869006791</v>
      </c>
      <c r="Q195" s="34"/>
      <c r="R195" s="50">
        <f>+IF(F195=0,"",'Ark1'!X631)</f>
        <v>1.2402663753919878</v>
      </c>
      <c r="S195" s="50">
        <f>+IF(F195=0,"",'Ark1'!Y631)</f>
        <v>2.4805327507839756</v>
      </c>
      <c r="T195" s="98"/>
      <c r="U195" s="18"/>
      <c r="V195" s="34"/>
      <c r="W195" s="228">
        <f>+IF(F195=0,"",'Ark1'!AD631)</f>
        <v>1.8800339978721257</v>
      </c>
      <c r="X195" s="228"/>
      <c r="Y195" s="18">
        <f t="shared" si="36"/>
        <v>59.62394957983193</v>
      </c>
      <c r="Z195" s="318">
        <f t="shared" si="37"/>
        <v>2304.268509999994</v>
      </c>
      <c r="AA195" s="5">
        <f>+IF(F195=0,"",'Ark1'!T631)</f>
        <v>15.940911172967828</v>
      </c>
      <c r="AB195" s="50">
        <f>+IF(F195=0,"",'Ark1'!V631)</f>
        <v>87.963740791748251</v>
      </c>
      <c r="AC195" s="28"/>
      <c r="AN195"/>
      <c r="AO195"/>
      <c r="AP195"/>
      <c r="AY195"/>
      <c r="BB195"/>
      <c r="BC195"/>
    </row>
    <row r="196" spans="1:55">
      <c r="A196" s="28"/>
      <c r="B196" s="2">
        <f>+'Ark1'!C632</f>
        <v>2020</v>
      </c>
      <c r="C196" s="2">
        <f>+'Ark1'!E632</f>
        <v>27</v>
      </c>
      <c r="D196" s="2">
        <f>+IF(F196=0,"",'Ark1'!Q632)</f>
        <v>505</v>
      </c>
      <c r="E196" s="18">
        <f t="shared" si="38"/>
        <v>-11</v>
      </c>
      <c r="F196" s="318">
        <f>+'Ark1'!R632</f>
        <v>32852.89</v>
      </c>
      <c r="G196" s="318">
        <f t="shared" si="39"/>
        <v>-206.11000000000058</v>
      </c>
      <c r="H196" s="50">
        <f>+IF(F196=0,"",'Ark1'!AE632)</f>
        <v>2.1742277901275813</v>
      </c>
      <c r="I196" s="50">
        <f>+IF(F196=0,"",'Ark1'!AF632)</f>
        <v>550</v>
      </c>
      <c r="J196" s="318">
        <f>+IF(F196=0,"",'Ark1'!S632)</f>
        <v>32852.89</v>
      </c>
      <c r="K196" s="5">
        <f>+IF(F196=0,"",'Ark1'!U632)</f>
        <v>60.471911907902161</v>
      </c>
      <c r="L196" s="5">
        <f t="shared" si="34"/>
        <v>-0.70293798999793466</v>
      </c>
      <c r="M196" s="5">
        <f>+IF(F196=0,"",'Ark1'!AC632)</f>
        <v>-4.9851765279304967</v>
      </c>
      <c r="N196" s="50">
        <f>+IF(F196=0,"",'Ark1'!W632)</f>
        <v>81.474478196590681</v>
      </c>
      <c r="O196" s="50">
        <f t="shared" si="35"/>
        <v>1.9687538968132401</v>
      </c>
      <c r="P196" s="5">
        <f>+IF(F196=0,"",'Ark1'!AB632)</f>
        <v>3.7094099680283272</v>
      </c>
      <c r="Q196" s="34"/>
      <c r="R196" s="50">
        <f>+IF(F196=0,"",'Ark1'!X632)</f>
        <v>1.1810224305989516</v>
      </c>
      <c r="S196" s="50">
        <f>+IF(F196=0,"",'Ark1'!Y632)</f>
        <v>2.3620448611979032</v>
      </c>
      <c r="T196" s="98"/>
      <c r="U196" s="18"/>
      <c r="V196" s="34"/>
      <c r="W196" s="228">
        <f>+IF(F196=0,"",'Ark1'!AD632)</f>
        <v>2.1762640544150389</v>
      </c>
      <c r="X196" s="228"/>
      <c r="Y196" s="18">
        <f t="shared" si="36"/>
        <v>65.055227722772273</v>
      </c>
      <c r="Z196" s="318">
        <f t="shared" si="37"/>
        <v>2676.6720699999919</v>
      </c>
      <c r="AA196" s="5">
        <f>+IF(F196=0,"",'Ark1'!T632)</f>
        <v>15.836997293084412</v>
      </c>
      <c r="AB196" s="50">
        <f>+IF(F196=0,"",'Ark1'!V632)</f>
        <v>88.271373994139935</v>
      </c>
      <c r="AC196" s="28"/>
      <c r="AN196"/>
      <c r="AO196"/>
      <c r="AP196"/>
      <c r="AY196"/>
      <c r="BB196"/>
      <c r="BC196"/>
    </row>
    <row r="197" spans="1:55">
      <c r="A197" s="28"/>
      <c r="B197" s="2">
        <f>+'Ark1'!C633</f>
        <v>2020</v>
      </c>
      <c r="C197" s="2">
        <f>+'Ark1'!E633</f>
        <v>28</v>
      </c>
      <c r="D197" s="2">
        <f>+IF(F197=0,"",'Ark1'!Q633)</f>
        <v>458</v>
      </c>
      <c r="E197" s="18">
        <f t="shared" si="38"/>
        <v>-54</v>
      </c>
      <c r="F197" s="318">
        <f>+'Ark1'!R633</f>
        <v>28089.88</v>
      </c>
      <c r="G197" s="318">
        <f t="shared" si="39"/>
        <v>-2857.119999999999</v>
      </c>
      <c r="H197" s="50">
        <f>+IF(F197=0,"",'Ark1'!AE633)</f>
        <v>1.8430669258163497</v>
      </c>
      <c r="I197" s="50">
        <f>+IF(F197=0,"",'Ark1'!AF633)</f>
        <v>527.88</v>
      </c>
      <c r="J197" s="318">
        <f>+IF(F197=0,"",'Ark1'!S633)</f>
        <v>28089.88</v>
      </c>
      <c r="K197" s="5">
        <f>+IF(F197=0,"",'Ark1'!U633)</f>
        <v>60.695762317247379</v>
      </c>
      <c r="L197" s="5">
        <f t="shared" si="34"/>
        <v>-0.51855366436870298</v>
      </c>
      <c r="M197" s="5">
        <f>+IF(F197=0,"",'Ark1'!AC633)</f>
        <v>-10.732550657879788</v>
      </c>
      <c r="N197" s="50">
        <f>+IF(F197=0,"",'Ark1'!W633)</f>
        <v>80.775814635021348</v>
      </c>
      <c r="O197" s="50">
        <f t="shared" si="35"/>
        <v>1.6807042989606913</v>
      </c>
      <c r="P197" s="5">
        <f>+IF(F197=0,"",'Ark1'!AB633)</f>
        <v>3.530548576069489</v>
      </c>
      <c r="Q197" s="34"/>
      <c r="R197" s="50">
        <f>+IF(F197=0,"",'Ark1'!X633)</f>
        <v>1.0003602720979941</v>
      </c>
      <c r="S197" s="50">
        <f>+IF(F197=0,"",'Ark1'!Y633)</f>
        <v>2.0007205441959881</v>
      </c>
      <c r="T197" s="98"/>
      <c r="U197" s="18"/>
      <c r="V197" s="34"/>
      <c r="W197" s="228">
        <f>+IF(F197=0,"",'Ark1'!AD633)</f>
        <v>1.8607494237746476</v>
      </c>
      <c r="X197" s="228"/>
      <c r="Y197" s="18">
        <f t="shared" si="36"/>
        <v>61.33161572052402</v>
      </c>
      <c r="Z197" s="318">
        <f t="shared" si="37"/>
        <v>2268.9829399999935</v>
      </c>
      <c r="AA197" s="5">
        <f>+IF(F197=0,"",'Ark1'!T633)</f>
        <v>16.028689335803499</v>
      </c>
      <c r="AB197" s="50">
        <f>+IF(F197=0,"",'Ark1'!V633)</f>
        <v>87.51442539005555</v>
      </c>
      <c r="AC197" s="28"/>
      <c r="AN197"/>
      <c r="AO197"/>
      <c r="AP197"/>
      <c r="AY197"/>
      <c r="BB197"/>
      <c r="BC197"/>
    </row>
    <row r="198" spans="1:55">
      <c r="A198" s="28"/>
      <c r="B198" s="2">
        <f>+'Ark1'!C634</f>
        <v>2020</v>
      </c>
      <c r="C198" s="2">
        <f>+'Ark1'!E634</f>
        <v>29</v>
      </c>
      <c r="D198" s="2">
        <f>+IF(F198=0,"",'Ark1'!Q634)</f>
        <v>428</v>
      </c>
      <c r="E198" s="18">
        <f t="shared" si="38"/>
        <v>-38</v>
      </c>
      <c r="F198" s="318">
        <f>+'Ark1'!R634</f>
        <v>26227</v>
      </c>
      <c r="G198" s="318">
        <f t="shared" si="39"/>
        <v>75</v>
      </c>
      <c r="H198" s="50">
        <f>+IF(F198=0,"",'Ark1'!AE634)</f>
        <v>1.7356875528863964</v>
      </c>
      <c r="I198" s="50">
        <f>+IF(F198=0,"",'Ark1'!AF634)</f>
        <v>477</v>
      </c>
      <c r="J198" s="318">
        <f>+IF(F198=0,"",'Ark1'!S634)</f>
        <v>26227</v>
      </c>
      <c r="K198" s="5">
        <f>+IF(F198=0,"",'Ark1'!U634)</f>
        <v>60.521142334235698</v>
      </c>
      <c r="L198" s="5">
        <f t="shared" si="34"/>
        <v>-0.52620885050711053</v>
      </c>
      <c r="M198" s="5">
        <f>+IF(F198=0,"",'Ark1'!AC634)</f>
        <v>12.905247103837478</v>
      </c>
      <c r="N198" s="50">
        <f>+IF(F198=0,"",'Ark1'!W634)</f>
        <v>81.472877950204079</v>
      </c>
      <c r="O198" s="50">
        <f t="shared" si="35"/>
        <v>1.1790077903120704</v>
      </c>
      <c r="P198" s="5">
        <f>+IF(F198=0,"",'Ark1'!AB634)</f>
        <v>4.7238574537917444</v>
      </c>
      <c r="Q198" s="34"/>
      <c r="R198" s="50">
        <f>+IF(F198=0,"",'Ark1'!X634)</f>
        <v>1.1019178708964044</v>
      </c>
      <c r="S198" s="50">
        <f>+IF(F198=0,"",'Ark1'!Y634)</f>
        <v>2.2038357417928087</v>
      </c>
      <c r="T198" s="98"/>
      <c r="U198" s="18"/>
      <c r="V198" s="34"/>
      <c r="W198" s="228">
        <f>+IF(F198=0,"",'Ark1'!AD634)</f>
        <v>1.7373472274476662</v>
      </c>
      <c r="X198" s="228"/>
      <c r="Y198" s="18">
        <f t="shared" si="36"/>
        <v>61.278037383177569</v>
      </c>
      <c r="Z198" s="318">
        <f t="shared" si="37"/>
        <v>2136.7891700000023</v>
      </c>
      <c r="AA198" s="5">
        <f>+IF(F198=0,"",'Ark1'!T634)</f>
        <v>15.979143630609681</v>
      </c>
      <c r="AB198" s="50">
        <f>+IF(F198=0,"",'Ark1'!V634)</f>
        <v>88.269640249407828</v>
      </c>
      <c r="AC198" s="28"/>
      <c r="AN198"/>
      <c r="AO198"/>
      <c r="AP198"/>
      <c r="AY198"/>
      <c r="BB198"/>
      <c r="BC198"/>
    </row>
    <row r="199" spans="1:55">
      <c r="A199" s="28"/>
      <c r="B199" s="2">
        <f>+'Ark1'!C635</f>
        <v>2020</v>
      </c>
      <c r="C199" s="2">
        <f>+'Ark1'!E635</f>
        <v>30</v>
      </c>
      <c r="D199" s="2">
        <f>+IF(F199=0,"",'Ark1'!Q635)</f>
        <v>434</v>
      </c>
      <c r="E199" s="18">
        <f t="shared" si="38"/>
        <v>-52</v>
      </c>
      <c r="F199" s="318">
        <f>+'Ark1'!R635</f>
        <v>25796</v>
      </c>
      <c r="G199" s="318">
        <f t="shared" si="39"/>
        <v>-3572</v>
      </c>
      <c r="H199" s="50">
        <f>+IF(F199=0,"",'Ark1'!AE635)</f>
        <v>1.7094806012127124</v>
      </c>
      <c r="I199" s="50">
        <f>+IF(F199=0,"",'Ark1'!AF635)</f>
        <v>391</v>
      </c>
      <c r="J199" s="318">
        <f>+IF(F199=0,"",'Ark1'!S635)</f>
        <v>25796</v>
      </c>
      <c r="K199" s="5">
        <f>+IF(F199=0,"",'Ark1'!U635)</f>
        <v>60.453597456970087</v>
      </c>
      <c r="L199" s="5">
        <f t="shared" si="34"/>
        <v>-0.60878679435031557</v>
      </c>
      <c r="M199" s="5">
        <f>+IF(F199=0,"",'Ark1'!AC635)</f>
        <v>22.836242372446623</v>
      </c>
      <c r="N199" s="50">
        <f>+IF(F199=0,"",'Ark1'!W635)</f>
        <v>81.583424949604378</v>
      </c>
      <c r="O199" s="50">
        <f t="shared" si="35"/>
        <v>2.3738334138339354</v>
      </c>
      <c r="P199" s="5">
        <f>+IF(F199=0,"",'Ark1'!AB635)</f>
        <v>5.5273094396504812</v>
      </c>
      <c r="Q199" s="34"/>
      <c r="R199" s="50">
        <f>+IF(F199=0,"",'Ark1'!X635)</f>
        <v>2.0003101256008682</v>
      </c>
      <c r="S199" s="50">
        <f>+IF(F199=0,"",'Ark1'!Y635)</f>
        <v>4.0006202512017364</v>
      </c>
      <c r="T199" s="98"/>
      <c r="U199" s="18"/>
      <c r="V199" s="34"/>
      <c r="W199" s="228">
        <f>+IF(F199=0,"",'Ark1'!AD635)</f>
        <v>1.7087966248232751</v>
      </c>
      <c r="X199" s="228"/>
      <c r="Y199" s="18">
        <f t="shared" si="36"/>
        <v>59.437788018433181</v>
      </c>
      <c r="Z199" s="318">
        <f t="shared" si="37"/>
        <v>2104.5260299999945</v>
      </c>
      <c r="AA199" s="5">
        <f>+IF(F199=0,"",'Ark1'!T635)</f>
        <v>15.969336331214141</v>
      </c>
      <c r="AB199" s="50">
        <f>+IF(F199=0,"",'Ark1'!V635)</f>
        <v>88.389409479527743</v>
      </c>
      <c r="AC199" s="28"/>
      <c r="AN199"/>
      <c r="AO199"/>
      <c r="AP199"/>
      <c r="AY199"/>
      <c r="BB199"/>
      <c r="BC199"/>
    </row>
    <row r="200" spans="1:55">
      <c r="A200" s="28"/>
      <c r="B200" s="2">
        <f>+'Ark1'!C636</f>
        <v>2020</v>
      </c>
      <c r="C200" s="2">
        <f>+'Ark1'!E636</f>
        <v>31</v>
      </c>
      <c r="D200" s="2">
        <f>+IF(F200=0,"",'Ark1'!Q636)</f>
        <v>434</v>
      </c>
      <c r="E200" s="18">
        <f t="shared" si="38"/>
        <v>-63</v>
      </c>
      <c r="F200" s="318">
        <f>+'Ark1'!R636</f>
        <v>25564</v>
      </c>
      <c r="G200" s="318">
        <f t="shared" si="39"/>
        <v>-4274</v>
      </c>
      <c r="H200" s="50">
        <f>+IF(F200=0,"",'Ark1'!AE636)</f>
        <v>1.7025119931869972</v>
      </c>
      <c r="I200" s="50">
        <f>+IF(F200=0,"",'Ark1'!AF636)</f>
        <v>444</v>
      </c>
      <c r="J200" s="318">
        <f>+IF(F200=0,"",'Ark1'!S636)</f>
        <v>25564</v>
      </c>
      <c r="K200" s="5">
        <f>+IF(F200=0,"",'Ark1'!U636)</f>
        <v>60.572562979189456</v>
      </c>
      <c r="L200" s="5">
        <f t="shared" si="34"/>
        <v>-0.44221400412685341</v>
      </c>
      <c r="M200" s="5">
        <f>+IF(F200=0,"",'Ark1'!AC636)</f>
        <v>-0.44053919492282784</v>
      </c>
      <c r="N200" s="50">
        <f>+IF(F200=0,"",'Ark1'!W636)</f>
        <v>81.988227194492353</v>
      </c>
      <c r="O200" s="50">
        <f t="shared" si="35"/>
        <v>2.8630950868995626</v>
      </c>
      <c r="P200" s="5">
        <f>+IF(F200=0,"",'Ark1'!AB636)</f>
        <v>4.0397822009763606</v>
      </c>
      <c r="Q200" s="34"/>
      <c r="R200" s="50">
        <f>+IF(F200=0,"",'Ark1'!X636)</f>
        <v>2.382256297918949</v>
      </c>
      <c r="S200" s="50">
        <f>+IF(F200=0,"",'Ark1'!Y636)</f>
        <v>4.764512595837898</v>
      </c>
      <c r="T200" s="98"/>
      <c r="U200" s="18"/>
      <c r="V200" s="34"/>
      <c r="W200" s="228">
        <f>+IF(F200=0,"",'Ark1'!AD636)</f>
        <v>1.6934283190022561</v>
      </c>
      <c r="X200" s="228"/>
      <c r="Y200" s="18">
        <f t="shared" si="36"/>
        <v>58.903225806451616</v>
      </c>
      <c r="Z200" s="318">
        <f t="shared" si="37"/>
        <v>2095.9470400000027</v>
      </c>
      <c r="AA200" s="5">
        <f>+IF(F200=0,"",'Ark1'!T636)</f>
        <v>15.9881473947739</v>
      </c>
      <c r="AB200" s="50">
        <f>+IF(F200=0,"",'Ark1'!V636)</f>
        <v>88.827981792515132</v>
      </c>
      <c r="AC200" s="28"/>
      <c r="AN200"/>
      <c r="AO200"/>
      <c r="AP200"/>
      <c r="AY200"/>
      <c r="BB200"/>
      <c r="BC200"/>
    </row>
    <row r="201" spans="1:55">
      <c r="A201" s="28"/>
      <c r="B201" s="2">
        <f>+'Ark1'!C637</f>
        <v>2020</v>
      </c>
      <c r="C201" s="2">
        <f>+'Ark1'!E637</f>
        <v>32</v>
      </c>
      <c r="D201" s="2">
        <f>+IF(F201=0,"",'Ark1'!Q637)</f>
        <v>488</v>
      </c>
      <c r="E201" s="18">
        <f t="shared" si="38"/>
        <v>2</v>
      </c>
      <c r="F201" s="318">
        <f>+'Ark1'!R637</f>
        <v>28277</v>
      </c>
      <c r="G201" s="318">
        <f t="shared" si="39"/>
        <v>-1424</v>
      </c>
      <c r="H201" s="50">
        <f>+IF(F201=0,"",'Ark1'!AE637)</f>
        <v>1.8688268999392652</v>
      </c>
      <c r="I201" s="50">
        <f>+IF(F201=0,"",'Ark1'!AF637)</f>
        <v>532</v>
      </c>
      <c r="J201" s="318">
        <f>+IF(F201=0,"",'Ark1'!S637)</f>
        <v>28277</v>
      </c>
      <c r="K201" s="5">
        <f>+IF(F201=0,"",'Ark1'!U637)</f>
        <v>60.577147505039441</v>
      </c>
      <c r="L201" s="5">
        <f t="shared" si="34"/>
        <v>-0.46790676487657379</v>
      </c>
      <c r="M201" s="5">
        <f>+IF(F201=0,"",'Ark1'!AC637)</f>
        <v>5.092889297549999E-2</v>
      </c>
      <c r="N201" s="50">
        <f>+IF(F201=0,"",'Ark1'!W637)</f>
        <v>81.362796972805029</v>
      </c>
      <c r="O201" s="50">
        <f t="shared" si="35"/>
        <v>2.3317631138384911</v>
      </c>
      <c r="P201" s="5">
        <f>+IF(F201=0,"",'Ark1'!AB637)</f>
        <v>4.1487399837665722</v>
      </c>
      <c r="Q201" s="34"/>
      <c r="R201" s="50">
        <f>+IF(F201=0,"",'Ark1'!X637)</f>
        <v>1.4145772182339003</v>
      </c>
      <c r="S201" s="50">
        <f>+IF(F201=0,"",'Ark1'!Y637)</f>
        <v>2.8291544364678005</v>
      </c>
      <c r="T201" s="98"/>
      <c r="U201" s="18"/>
      <c r="V201" s="34"/>
      <c r="W201" s="228">
        <f>+IF(F201=0,"",'Ark1'!AD637)</f>
        <v>1.8731447573316695</v>
      </c>
      <c r="X201" s="228"/>
      <c r="Y201" s="18">
        <f t="shared" si="36"/>
        <v>57.944672131147541</v>
      </c>
      <c r="Z201" s="318">
        <f t="shared" si="37"/>
        <v>2300.6958100000079</v>
      </c>
      <c r="AA201" s="5">
        <f>+IF(F201=0,"",'Ark1'!T637)</f>
        <v>15.918060614633804</v>
      </c>
      <c r="AB201" s="50">
        <f>+IF(F201=0,"",'Ark1'!V637)</f>
        <v>88.150375918530884</v>
      </c>
      <c r="AC201" s="28"/>
      <c r="AN201"/>
      <c r="AO201"/>
      <c r="AP201"/>
      <c r="AY201"/>
      <c r="BB201"/>
      <c r="BC201"/>
    </row>
    <row r="202" spans="1:55">
      <c r="A202" s="28"/>
      <c r="B202" s="2">
        <f>+'Ark1'!C638</f>
        <v>2020</v>
      </c>
      <c r="C202" s="2">
        <f>+'Ark1'!E638</f>
        <v>33</v>
      </c>
      <c r="D202" s="2">
        <f>+IF(F202=0,"",'Ark1'!Q638)</f>
        <v>468</v>
      </c>
      <c r="E202" s="18">
        <f t="shared" si="38"/>
        <v>-55</v>
      </c>
      <c r="F202" s="318">
        <f>+'Ark1'!R638</f>
        <v>29686</v>
      </c>
      <c r="G202" s="318">
        <f t="shared" si="39"/>
        <v>-694</v>
      </c>
      <c r="H202" s="50">
        <f>+IF(F202=0,"",'Ark1'!AE638)</f>
        <v>1.9746314257289344</v>
      </c>
      <c r="I202" s="50">
        <f>+IF(F202=0,"",'Ark1'!AF638)</f>
        <v>434</v>
      </c>
      <c r="J202" s="318">
        <f>+IF(F202=0,"",'Ark1'!S638)</f>
        <v>29686</v>
      </c>
      <c r="K202" s="5">
        <f>+IF(F202=0,"",'Ark1'!U638)</f>
        <v>60.753520177861617</v>
      </c>
      <c r="L202" s="5">
        <f t="shared" si="34"/>
        <v>-0.45459609117644817</v>
      </c>
      <c r="M202" s="5">
        <f>+IF(F202=0,"",'Ark1'!AC638)</f>
        <v>-7.7814548575267555</v>
      </c>
      <c r="N202" s="50">
        <f>+IF(F202=0,"",'Ark1'!W638)</f>
        <v>81.888796065485806</v>
      </c>
      <c r="O202" s="50">
        <f t="shared" si="35"/>
        <v>3.0486009564832841</v>
      </c>
      <c r="P202" s="5">
        <f>+IF(F202=0,"",'Ark1'!AB638)</f>
        <v>3.6209038641689184</v>
      </c>
      <c r="Q202" s="34"/>
      <c r="R202" s="50">
        <f>+IF(F202=0,"",'Ark1'!X638)</f>
        <v>1.1655325742774367</v>
      </c>
      <c r="S202" s="50">
        <f>+IF(F202=0,"",'Ark1'!Y638)</f>
        <v>2.3310651485548735</v>
      </c>
      <c r="T202" s="98"/>
      <c r="U202" s="18"/>
      <c r="V202" s="34"/>
      <c r="W202" s="228">
        <f>+IF(F202=0,"",'Ark1'!AD638)</f>
        <v>1.9664807181153563</v>
      </c>
      <c r="X202" s="228"/>
      <c r="Y202" s="18">
        <f t="shared" si="36"/>
        <v>63.431623931623932</v>
      </c>
      <c r="Z202" s="318">
        <f t="shared" si="37"/>
        <v>2430.9508000000114</v>
      </c>
      <c r="AA202" s="5">
        <f>+IF(F202=0,"",'Ark1'!T638)</f>
        <v>16.007815131711915</v>
      </c>
      <c r="AB202" s="50">
        <f>+IF(F202=0,"",'Ark1'!V638)</f>
        <v>88.720255758922249</v>
      </c>
      <c r="AC202" s="28"/>
      <c r="AN202"/>
      <c r="AO202"/>
      <c r="AP202"/>
      <c r="AY202"/>
      <c r="BB202"/>
      <c r="BC202"/>
    </row>
    <row r="203" spans="1:55">
      <c r="A203" s="28"/>
      <c r="B203" s="2">
        <f>+'Ark1'!C639</f>
        <v>2020</v>
      </c>
      <c r="C203" s="2">
        <f>+'Ark1'!E639</f>
        <v>34</v>
      </c>
      <c r="D203" s="2">
        <f>+IF(F203=0,"",'Ark1'!Q639)</f>
        <v>486</v>
      </c>
      <c r="E203" s="18">
        <f t="shared" si="38"/>
        <v>-50</v>
      </c>
      <c r="F203" s="318">
        <f>+'Ark1'!R639</f>
        <v>27709</v>
      </c>
      <c r="G203" s="318">
        <f t="shared" si="39"/>
        <v>-2320</v>
      </c>
      <c r="H203" s="50">
        <f>+IF(F203=0,"",'Ark1'!AE639)</f>
        <v>1.8492733318049088</v>
      </c>
      <c r="I203" s="50">
        <f>+IF(F203=0,"",'Ark1'!AF639)</f>
        <v>441</v>
      </c>
      <c r="J203" s="318">
        <f>+IF(F203=0,"",'Ark1'!S639)</f>
        <v>27709</v>
      </c>
      <c r="K203" s="5">
        <f>+IF(F203=0,"",'Ark1'!U639)</f>
        <v>60.724024685120362</v>
      </c>
      <c r="L203" s="5">
        <f t="shared" si="34"/>
        <v>-0.46595016819058799</v>
      </c>
      <c r="M203" s="5">
        <f>+IF(F203=0,"",'Ark1'!AC639)</f>
        <v>1.5255687086618901</v>
      </c>
      <c r="N203" s="50">
        <f>+IF(F203=0,"",'Ark1'!W639)</f>
        <v>82.161882059980641</v>
      </c>
      <c r="O203" s="50">
        <f t="shared" si="35"/>
        <v>2.6089740968626529</v>
      </c>
      <c r="P203" s="5">
        <f>+IF(F203=0,"",'Ark1'!AB639)</f>
        <v>4.2351852031321604</v>
      </c>
      <c r="Q203" s="34"/>
      <c r="R203" s="50">
        <f>+IF(F203=0,"",'Ark1'!X639)</f>
        <v>1.328088346746545</v>
      </c>
      <c r="S203" s="50">
        <f>+IF(F203=0,"",'Ark1'!Y639)</f>
        <v>2.6561766934930899</v>
      </c>
      <c r="T203" s="98"/>
      <c r="U203" s="18"/>
      <c r="V203" s="34"/>
      <c r="W203" s="228">
        <f>+IF(F203=0,"",'Ark1'!AD639)</f>
        <v>1.8355189051491745</v>
      </c>
      <c r="X203" s="228"/>
      <c r="Y203" s="18">
        <f t="shared" si="36"/>
        <v>57.014403292181072</v>
      </c>
      <c r="Z203" s="318">
        <f t="shared" si="37"/>
        <v>2276.6235900000038</v>
      </c>
      <c r="AA203" s="5">
        <f>+IF(F203=0,"",'Ark1'!T639)</f>
        <v>16.064491681403162</v>
      </c>
      <c r="AB203" s="50">
        <f>+IF(F203=0,"",'Ark1'!V639)</f>
        <v>89.016123575276566</v>
      </c>
      <c r="AC203" s="28"/>
      <c r="AN203"/>
      <c r="AO203"/>
      <c r="AP203"/>
      <c r="AY203"/>
      <c r="BB203"/>
      <c r="BC203"/>
    </row>
    <row r="204" spans="1:55">
      <c r="A204" s="28"/>
      <c r="B204" s="2">
        <f>+'Ark1'!C640</f>
        <v>2020</v>
      </c>
      <c r="C204" s="2">
        <f>+'Ark1'!E640</f>
        <v>35</v>
      </c>
      <c r="D204" s="2">
        <f>+IF(F204=0,"",'Ark1'!Q640)</f>
        <v>518</v>
      </c>
      <c r="E204" s="18">
        <f t="shared" si="38"/>
        <v>-22</v>
      </c>
      <c r="F204" s="318">
        <f>+'Ark1'!R640</f>
        <v>30570</v>
      </c>
      <c r="G204" s="318">
        <f t="shared" si="39"/>
        <v>-341</v>
      </c>
      <c r="H204" s="50">
        <f>+IF(F204=0,"",'Ark1'!AE640)</f>
        <v>2.0382846046495673</v>
      </c>
      <c r="I204" s="50">
        <f>+IF(F204=0,"",'Ark1'!AF640)</f>
        <v>590</v>
      </c>
      <c r="J204" s="318">
        <f>+IF(F204=0,"",'Ark1'!S640)</f>
        <v>30570</v>
      </c>
      <c r="K204" s="5">
        <f>+IF(F204=0,"",'Ark1'!U640)</f>
        <v>60.808112528622821</v>
      </c>
      <c r="L204" s="5">
        <f t="shared" si="34"/>
        <v>-0.47275497567898839</v>
      </c>
      <c r="M204" s="5">
        <f>+IF(F204=0,"",'Ark1'!AC640)</f>
        <v>-20.237461233939328</v>
      </c>
      <c r="N204" s="50">
        <f>+IF(F204=0,"",'Ark1'!W640)</f>
        <v>82.084188747137674</v>
      </c>
      <c r="O204" s="50">
        <f t="shared" si="35"/>
        <v>2.9817631765393031</v>
      </c>
      <c r="P204" s="5">
        <f>+IF(F204=0,"",'Ark1'!AB640)</f>
        <v>3.0204644291524594</v>
      </c>
      <c r="Q204" s="34"/>
      <c r="R204" s="50">
        <f>+IF(F204=0,"",'Ark1'!X640)</f>
        <v>0.70984625449787364</v>
      </c>
      <c r="S204" s="50">
        <f>+IF(F204=0,"",'Ark1'!Y640)</f>
        <v>1.4196925089957473</v>
      </c>
      <c r="T204" s="98"/>
      <c r="U204" s="18"/>
      <c r="V204" s="34"/>
      <c r="W204" s="228">
        <f>+IF(F204=0,"",'Ark1'!AD640)</f>
        <v>2.0250392627092375</v>
      </c>
      <c r="X204" s="228"/>
      <c r="Y204" s="18">
        <f t="shared" si="36"/>
        <v>59.015444015444018</v>
      </c>
      <c r="Z204" s="318">
        <f t="shared" si="37"/>
        <v>2509.3136499999987</v>
      </c>
      <c r="AA204" s="5">
        <f>+IF(F204=0,"",'Ark1'!T640)</f>
        <v>16.078966306836772</v>
      </c>
      <c r="AB204" s="50">
        <f>+IF(F204=0,"",'Ark1'!V640)</f>
        <v>88.931948805132947</v>
      </c>
      <c r="AC204" s="28"/>
      <c r="AN204"/>
      <c r="AO204"/>
      <c r="AP204"/>
      <c r="AY204"/>
      <c r="BB204"/>
      <c r="BC204"/>
    </row>
    <row r="205" spans="1:55">
      <c r="A205" s="28"/>
      <c r="B205" s="2">
        <f>+'Ark1'!C641</f>
        <v>2020</v>
      </c>
      <c r="C205" s="2">
        <f>+'Ark1'!E641</f>
        <v>36</v>
      </c>
      <c r="D205" s="2">
        <f>+IF(F205=0,"",'Ark1'!Q641)</f>
        <v>504</v>
      </c>
      <c r="E205" s="18">
        <f t="shared" si="38"/>
        <v>-33</v>
      </c>
      <c r="F205" s="318">
        <f>+'Ark1'!R641</f>
        <v>27719</v>
      </c>
      <c r="G205" s="318">
        <f t="shared" si="39"/>
        <v>-986</v>
      </c>
      <c r="H205" s="50">
        <f>+IF(F205=0,"",'Ark1'!AE641)</f>
        <v>1.8373209488628357</v>
      </c>
      <c r="I205" s="50">
        <f>+IF(F205=0,"",'Ark1'!AF641)</f>
        <v>519</v>
      </c>
      <c r="J205" s="318">
        <f>+IF(F205=0,"",'Ark1'!S641)</f>
        <v>27719</v>
      </c>
      <c r="K205" s="5">
        <f>+IF(F205=0,"",'Ark1'!U641)</f>
        <v>60.752299866517554</v>
      </c>
      <c r="L205" s="5">
        <f t="shared" si="34"/>
        <v>-0.43193455650565227</v>
      </c>
      <c r="M205" s="5">
        <f>+IF(F205=0,"",'Ark1'!AC641)</f>
        <v>-18.110651902366648</v>
      </c>
      <c r="N205" s="50">
        <f>+IF(F205=0,"",'Ark1'!W641)</f>
        <v>81.601396875789362</v>
      </c>
      <c r="O205" s="50">
        <f t="shared" si="35"/>
        <v>1.9701590998742518</v>
      </c>
      <c r="P205" s="5">
        <f>+IF(F205=0,"",'Ark1'!AB641)</f>
        <v>3.1922043902502475</v>
      </c>
      <c r="Q205" s="34"/>
      <c r="R205" s="50">
        <f>+IF(F205=0,"",'Ark1'!X641)</f>
        <v>1.4466611349615781</v>
      </c>
      <c r="S205" s="50">
        <f>+IF(F205=0,"",'Ark1'!Y641)</f>
        <v>2.8933222699231562</v>
      </c>
      <c r="T205" s="98"/>
      <c r="U205" s="18"/>
      <c r="V205" s="34"/>
      <c r="W205" s="228">
        <f>+IF(F205=0,"",'Ark1'!AD641)</f>
        <v>1.8361813321242184</v>
      </c>
      <c r="X205" s="228"/>
      <c r="Y205" s="18">
        <f t="shared" si="36"/>
        <v>54.998015873015873</v>
      </c>
      <c r="Z205" s="318">
        <f t="shared" si="37"/>
        <v>2261.9091200000053</v>
      </c>
      <c r="AA205" s="5">
        <f>+IF(F205=0,"",'Ark1'!T641)</f>
        <v>16.02027490169198</v>
      </c>
      <c r="AB205" s="50">
        <f>+IF(F205=0,"",'Ark1'!V641)</f>
        <v>88.408880688828617</v>
      </c>
      <c r="AC205" s="28"/>
      <c r="AN205"/>
      <c r="AO205"/>
      <c r="AP205"/>
      <c r="AY205"/>
      <c r="BB205"/>
      <c r="BC205"/>
    </row>
    <row r="206" spans="1:55">
      <c r="A206" s="28"/>
      <c r="B206" s="2">
        <f>+'Ark1'!C642</f>
        <v>2020</v>
      </c>
      <c r="C206" s="2">
        <f>+'Ark1'!E642</f>
        <v>37</v>
      </c>
      <c r="D206" s="2">
        <f>+IF(F206=0,"",'Ark1'!Q642)</f>
        <v>480</v>
      </c>
      <c r="E206" s="18">
        <f t="shared" si="38"/>
        <v>-31</v>
      </c>
      <c r="F206" s="318">
        <f>+'Ark1'!R642</f>
        <v>26373</v>
      </c>
      <c r="G206" s="318">
        <f t="shared" si="39"/>
        <v>-1258</v>
      </c>
      <c r="H206" s="50">
        <f>+IF(F206=0,"",'Ark1'!AE642)</f>
        <v>1.7626607436670996</v>
      </c>
      <c r="I206" s="50">
        <f>+IF(F206=0,"",'Ark1'!AF642)</f>
        <v>518</v>
      </c>
      <c r="J206" s="318">
        <f>+IF(F206=0,"",'Ark1'!S642)</f>
        <v>26373</v>
      </c>
      <c r="K206" s="5">
        <f>+IF(F206=0,"",'Ark1'!U642)</f>
        <v>60.680279073294642</v>
      </c>
      <c r="L206" s="5">
        <f t="shared" si="34"/>
        <v>-0.67157076150911621</v>
      </c>
      <c r="M206" s="5">
        <f>+IF(F206=0,"",'Ark1'!AC642)</f>
        <v>-7.8718572417261186</v>
      </c>
      <c r="N206" s="50">
        <f>+IF(F206=0,"",'Ark1'!W642)</f>
        <v>82.280954764342482</v>
      </c>
      <c r="O206" s="50">
        <f t="shared" si="35"/>
        <v>3.0220069373084755</v>
      </c>
      <c r="P206" s="5">
        <f>+IF(F206=0,"",'Ark1'!AB642)</f>
        <v>3.6152507571199961</v>
      </c>
      <c r="Q206" s="34"/>
      <c r="R206" s="50">
        <f>+IF(F206=0,"",'Ark1'!X642)</f>
        <v>1.7745421453759525</v>
      </c>
      <c r="S206" s="50">
        <f>+IF(F206=0,"",'Ark1'!Y642)</f>
        <v>3.5490842907519049</v>
      </c>
      <c r="T206" s="98"/>
      <c r="U206" s="18"/>
      <c r="V206" s="34"/>
      <c r="W206" s="228">
        <f>+IF(F206=0,"",'Ark1'!AD642)</f>
        <v>1.7470186612833083</v>
      </c>
      <c r="X206" s="228"/>
      <c r="Y206" s="18">
        <f t="shared" si="36"/>
        <v>54.943750000000001</v>
      </c>
      <c r="Z206" s="318">
        <f t="shared" si="37"/>
        <v>2169.9956200000042</v>
      </c>
      <c r="AA206" s="5">
        <f>+IF(F206=0,"",'Ark1'!T642)</f>
        <v>16.035718348310777</v>
      </c>
      <c r="AB206" s="50">
        <f>+IF(F206=0,"",'Ark1'!V642)</f>
        <v>89.145129755516379</v>
      </c>
      <c r="AC206" s="28"/>
      <c r="AN206"/>
      <c r="AO206"/>
      <c r="AP206"/>
      <c r="AY206"/>
      <c r="BB206"/>
      <c r="BC206"/>
    </row>
    <row r="207" spans="1:55">
      <c r="A207" s="28"/>
      <c r="B207" s="2">
        <f>+'Ark1'!C643</f>
        <v>2020</v>
      </c>
      <c r="C207" s="2">
        <f>+'Ark1'!E643</f>
        <v>38</v>
      </c>
      <c r="D207" s="2">
        <f>+IF(F207=0,"",'Ark1'!Q643)</f>
        <v>509</v>
      </c>
      <c r="E207" s="18">
        <f t="shared" si="38"/>
        <v>-34</v>
      </c>
      <c r="F207" s="318">
        <f>+'Ark1'!R643</f>
        <v>27057</v>
      </c>
      <c r="G207" s="318">
        <f t="shared" si="39"/>
        <v>-1212</v>
      </c>
      <c r="H207" s="50">
        <f>+IF(F207=0,"",'Ark1'!AE643)</f>
        <v>1.8018707805412033</v>
      </c>
      <c r="I207" s="50">
        <f>+IF(F207=0,"",'Ark1'!AF643)</f>
        <v>507</v>
      </c>
      <c r="J207" s="318">
        <f>+IF(F207=0,"",'Ark1'!S643)</f>
        <v>27057</v>
      </c>
      <c r="K207" s="5">
        <f>+IF(F207=0,"",'Ark1'!U643)</f>
        <v>60.796577595446642</v>
      </c>
      <c r="L207" s="5">
        <f t="shared" si="34"/>
        <v>-0.42733320951022336</v>
      </c>
      <c r="M207" s="5">
        <f>+IF(F207=0,"",'Ark1'!AC643)</f>
        <v>-12.148224343669028</v>
      </c>
      <c r="N207" s="50">
        <f>+IF(F207=0,"",'Ark1'!W643)</f>
        <v>81.984948072587642</v>
      </c>
      <c r="O207" s="50">
        <f t="shared" si="35"/>
        <v>2.880284506916567</v>
      </c>
      <c r="P207" s="5">
        <f>+IF(F207=0,"",'Ark1'!AB643)</f>
        <v>3.5252737872904807</v>
      </c>
      <c r="Q207" s="34"/>
      <c r="R207" s="50">
        <f>+IF(F207=0,"",'Ark1'!X643)</f>
        <v>1.3600916583508884</v>
      </c>
      <c r="S207" s="50">
        <f>+IF(F207=0,"",'Ark1'!Y643)</f>
        <v>2.7201833167017768</v>
      </c>
      <c r="T207" s="98"/>
      <c r="U207" s="18"/>
      <c r="V207" s="34"/>
      <c r="W207" s="228">
        <f>+IF(F207=0,"",'Ark1'!AD643)</f>
        <v>1.7923286663763125</v>
      </c>
      <c r="X207" s="228"/>
      <c r="Y207" s="18">
        <f t="shared" si="36"/>
        <v>53.157170923379176</v>
      </c>
      <c r="Z207" s="318">
        <f t="shared" si="37"/>
        <v>2218.2667400000041</v>
      </c>
      <c r="AA207" s="5">
        <f>+IF(F207=0,"",'Ark1'!T643)</f>
        <v>16.069445984403298</v>
      </c>
      <c r="AB207" s="50">
        <f>+IF(F207=0,"",'Ark1'!V643)</f>
        <v>88.824429114395855</v>
      </c>
      <c r="AC207" s="28"/>
      <c r="AN207"/>
      <c r="AO207"/>
      <c r="AP207"/>
      <c r="AY207"/>
      <c r="BB207"/>
      <c r="BC207"/>
    </row>
    <row r="208" spans="1:55">
      <c r="A208" s="28"/>
      <c r="B208" s="2">
        <f>+'Ark1'!C644</f>
        <v>2020</v>
      </c>
      <c r="C208" s="2">
        <f>+'Ark1'!E644</f>
        <v>39</v>
      </c>
      <c r="D208" s="2">
        <f>+IF(F208=0,"",'Ark1'!Q644)</f>
        <v>516</v>
      </c>
      <c r="E208" s="18">
        <f t="shared" si="38"/>
        <v>-60</v>
      </c>
      <c r="F208" s="318">
        <f>+'Ark1'!R644</f>
        <v>27820</v>
      </c>
      <c r="G208" s="318">
        <f t="shared" si="39"/>
        <v>-1294</v>
      </c>
      <c r="H208" s="50">
        <f>+IF(F208=0,"",'Ark1'!AE644)</f>
        <v>1.8599387667349796</v>
      </c>
      <c r="I208" s="50">
        <f>+IF(F208=0,"",'Ark1'!AF644)</f>
        <v>540</v>
      </c>
      <c r="J208" s="318">
        <f>+IF(F208=0,"",'Ark1'!S644)</f>
        <v>27820</v>
      </c>
      <c r="K208" s="5">
        <f>+IF(F208=0,"",'Ark1'!U644)</f>
        <v>60.684004313443559</v>
      </c>
      <c r="L208" s="5">
        <f t="shared" si="34"/>
        <v>-0.41571196916664377</v>
      </c>
      <c r="M208" s="5">
        <f>+IF(F208=0,"",'Ark1'!AC644)</f>
        <v>-6.9552252544253799</v>
      </c>
      <c r="N208" s="50">
        <f>+IF(F208=0,"",'Ark1'!W644)</f>
        <v>82.306028396837121</v>
      </c>
      <c r="O208" s="50">
        <f t="shared" si="35"/>
        <v>2.3999921363705425</v>
      </c>
      <c r="P208" s="5">
        <f>+IF(F208=0,"",'Ark1'!AB644)</f>
        <v>3.5378566923405561</v>
      </c>
      <c r="Q208" s="34"/>
      <c r="R208" s="50">
        <f>+IF(F208=0,"",'Ark1'!X644)</f>
        <v>0.90941768511861953</v>
      </c>
      <c r="S208" s="50">
        <f>+IF(F208=0,"",'Ark1'!Y644)</f>
        <v>1.8188353702372393</v>
      </c>
      <c r="T208" s="98"/>
      <c r="U208" s="18"/>
      <c r="V208" s="34"/>
      <c r="W208" s="228">
        <f>+IF(F208=0,"",'Ark1'!AD644)</f>
        <v>1.8428718445721624</v>
      </c>
      <c r="X208" s="228"/>
      <c r="Y208" s="18">
        <f t="shared" si="36"/>
        <v>53.914728682170541</v>
      </c>
      <c r="Z208" s="318">
        <f t="shared" si="37"/>
        <v>2289.7537100000086</v>
      </c>
      <c r="AA208" s="5">
        <f>+IF(F208=0,"",'Ark1'!T644)</f>
        <v>15.955391804457221</v>
      </c>
      <c r="AB208" s="50">
        <f>+IF(F208=0,"",'Ark1'!V644)</f>
        <v>89.172295121166812</v>
      </c>
      <c r="AC208" s="28"/>
      <c r="AN208"/>
      <c r="AO208"/>
      <c r="AP208"/>
      <c r="AY208"/>
      <c r="BB208"/>
      <c r="BC208"/>
    </row>
    <row r="209" spans="1:55">
      <c r="A209" s="28"/>
      <c r="B209" s="2">
        <f>+'Ark1'!C645</f>
        <v>2020</v>
      </c>
      <c r="C209" s="2">
        <f>+'Ark1'!E645</f>
        <v>40</v>
      </c>
      <c r="D209" s="2">
        <f>+IF(F209=0,"",'Ark1'!Q645)</f>
        <v>542</v>
      </c>
      <c r="E209" s="18">
        <f t="shared" si="38"/>
        <v>-3</v>
      </c>
      <c r="F209" s="318">
        <f>+'Ark1'!R645</f>
        <v>29729</v>
      </c>
      <c r="G209" s="318">
        <f t="shared" si="39"/>
        <v>-1015</v>
      </c>
      <c r="H209" s="50">
        <f>+IF(F209=0,"",'Ark1'!AE645)</f>
        <v>1.9765818990687285</v>
      </c>
      <c r="I209" s="50">
        <f>+IF(F209=0,"",'Ark1'!AF645)</f>
        <v>553</v>
      </c>
      <c r="J209" s="318">
        <f>+IF(F209=0,"",'Ark1'!S645)</f>
        <v>29729</v>
      </c>
      <c r="K209" s="5">
        <f>+IF(F209=0,"",'Ark1'!U645)</f>
        <v>60.731003397356112</v>
      </c>
      <c r="L209" s="5">
        <f t="shared" si="34"/>
        <v>-0.43470241717197666</v>
      </c>
      <c r="M209" s="5">
        <f>+IF(F209=0,"",'Ark1'!AC645)</f>
        <v>-7.4113017309415508</v>
      </c>
      <c r="N209" s="50">
        <f>+IF(F209=0,"",'Ark1'!W645)</f>
        <v>81.85112213663426</v>
      </c>
      <c r="O209" s="50">
        <f t="shared" si="35"/>
        <v>1.8596373730037641</v>
      </c>
      <c r="P209" s="5">
        <f>+IF(F209=0,"",'Ark1'!AB645)</f>
        <v>3.596269918513824</v>
      </c>
      <c r="Q209" s="34"/>
      <c r="R209" s="50">
        <f>+IF(F209=0,"",'Ark1'!X645)</f>
        <v>1.0158431161492143</v>
      </c>
      <c r="S209" s="50">
        <f>+IF(F209=0,"",'Ark1'!Y645)</f>
        <v>2.0316862322984286</v>
      </c>
      <c r="T209" s="98"/>
      <c r="U209" s="18"/>
      <c r="V209" s="34"/>
      <c r="W209" s="228">
        <f>+IF(F209=0,"",'Ark1'!AD645)</f>
        <v>1.9693291541080449</v>
      </c>
      <c r="X209" s="228"/>
      <c r="Y209" s="18">
        <f t="shared" si="36"/>
        <v>54.850553505535053</v>
      </c>
      <c r="Z209" s="318">
        <f t="shared" si="37"/>
        <v>2433.3520099999996</v>
      </c>
      <c r="AA209" s="5">
        <f>+IF(F209=0,"",'Ark1'!T645)</f>
        <v>15.91022234182112</v>
      </c>
      <c r="AB209" s="50">
        <f>+IF(F209=0,"",'Ark1'!V645)</f>
        <v>88.679438934597769</v>
      </c>
      <c r="AC209" s="28"/>
      <c r="AN209"/>
      <c r="AO209"/>
      <c r="AP209"/>
      <c r="AY209"/>
      <c r="BB209"/>
      <c r="BC209"/>
    </row>
    <row r="210" spans="1:55">
      <c r="A210" s="28"/>
      <c r="B210" s="2">
        <f>+'Ark1'!C646</f>
        <v>2020</v>
      </c>
      <c r="C210" s="2">
        <f>+'Ark1'!E646</f>
        <v>41</v>
      </c>
      <c r="D210" s="2">
        <f>+IF(F210=0,"",'Ark1'!Q646)</f>
        <v>439</v>
      </c>
      <c r="E210" s="18">
        <f t="shared" si="38"/>
        <v>-106</v>
      </c>
      <c r="F210" s="318">
        <f>+'Ark1'!R646</f>
        <v>24516</v>
      </c>
      <c r="G210" s="318">
        <f t="shared" si="39"/>
        <v>-5557</v>
      </c>
      <c r="H210" s="50">
        <f>+IF(F210=0,"",'Ark1'!AE646)</f>
        <v>1.6591323942149172</v>
      </c>
      <c r="I210" s="50">
        <f>+IF(F210=0,"",'Ark1'!AF646)</f>
        <v>448</v>
      </c>
      <c r="J210" s="318">
        <f>+IF(F210=0,"",'Ark1'!S646)</f>
        <v>24516</v>
      </c>
      <c r="K210" s="5">
        <f>+IF(F210=0,"",'Ark1'!U646)</f>
        <v>60.566038505465805</v>
      </c>
      <c r="L210" s="5">
        <f t="shared" si="34"/>
        <v>-0.54612229855428751</v>
      </c>
      <c r="M210" s="5">
        <f>+IF(F210=0,"",'Ark1'!AC646)</f>
        <v>4.2100508729852999</v>
      </c>
      <c r="N210" s="50">
        <f>+IF(F210=0,"",'Ark1'!W646)</f>
        <v>83.314684695708991</v>
      </c>
      <c r="O210" s="50">
        <f t="shared" si="35"/>
        <v>3.329872300399245</v>
      </c>
      <c r="P210" s="5">
        <f>+IF(F210=0,"",'Ark1'!AB646)</f>
        <v>4.0606938981807259</v>
      </c>
      <c r="Q210" s="34"/>
      <c r="R210" s="50">
        <f>+IF(F210=0,"",'Ark1'!X646)</f>
        <v>1.5500081579376737</v>
      </c>
      <c r="S210" s="50">
        <f>+IF(F210=0,"",'Ark1'!Y646)</f>
        <v>3.1000163158753473</v>
      </c>
      <c r="T210" s="98"/>
      <c r="U210" s="18"/>
      <c r="V210" s="34"/>
      <c r="W210" s="228">
        <f>+IF(F210=0,"",'Ark1'!AD646)</f>
        <v>1.6240059720176538</v>
      </c>
      <c r="X210" s="228"/>
      <c r="Y210" s="18">
        <f t="shared" si="36"/>
        <v>55.845102505694761</v>
      </c>
      <c r="Z210" s="318">
        <f t="shared" si="37"/>
        <v>2042.5428100000017</v>
      </c>
      <c r="AA210" s="5">
        <f>+IF(F210=0,"",'Ark1'!T646)</f>
        <v>15.855155816609564</v>
      </c>
      <c r="AB210" s="50">
        <f>+IF(F210=0,"",'Ark1'!V646)</f>
        <v>90.265097178449039</v>
      </c>
      <c r="AC210" s="28"/>
      <c r="AN210"/>
      <c r="AO210"/>
      <c r="AP210"/>
      <c r="AY210"/>
      <c r="BB210"/>
      <c r="BC210"/>
    </row>
    <row r="211" spans="1:55">
      <c r="A211" s="28"/>
      <c r="B211" s="2">
        <f>+'Ark1'!C647</f>
        <v>2020</v>
      </c>
      <c r="C211" s="2">
        <f>+'Ark1'!E647</f>
        <v>42</v>
      </c>
      <c r="D211" s="2">
        <f>+IF(F211=0,"",'Ark1'!Q647)</f>
        <v>556</v>
      </c>
      <c r="E211" s="18">
        <f t="shared" si="38"/>
        <v>-27</v>
      </c>
      <c r="F211" s="318">
        <f>+'Ark1'!R647</f>
        <v>32223.91</v>
      </c>
      <c r="G211" s="318">
        <f t="shared" si="39"/>
        <v>85.909999999999854</v>
      </c>
      <c r="H211" s="50">
        <f>+IF(F211=0,"",'Ark1'!AE647)</f>
        <v>2.1940847720852212</v>
      </c>
      <c r="I211" s="50">
        <f>+IF(F211=0,"",'Ark1'!AF647)</f>
        <v>548.91</v>
      </c>
      <c r="J211" s="318">
        <f>+IF(F211=0,"",'Ark1'!S647)</f>
        <v>32223.91</v>
      </c>
      <c r="K211" s="5">
        <f>+IF(F211=0,"",'Ark1'!U647)</f>
        <v>60.641940099758223</v>
      </c>
      <c r="L211" s="5">
        <f t="shared" si="34"/>
        <v>-0.49748192347354347</v>
      </c>
      <c r="M211" s="5">
        <f>+IF(F211=0,"",'Ark1'!AC647)</f>
        <v>-8.6574556753525158</v>
      </c>
      <c r="N211" s="50">
        <f>+IF(F211=0,"",'Ark1'!W647)</f>
        <v>83.82340380171091</v>
      </c>
      <c r="O211" s="50">
        <f t="shared" si="35"/>
        <v>2.7653030471474267</v>
      </c>
      <c r="P211" s="5">
        <f>+IF(F211=0,"",'Ark1'!AB647)</f>
        <v>3.5104985638274138</v>
      </c>
      <c r="Q211" s="34"/>
      <c r="R211" s="50">
        <f>+IF(F211=0,"",'Ark1'!X647)</f>
        <v>1.0799434333077518</v>
      </c>
      <c r="S211" s="50">
        <f>+IF(F211=0,"",'Ark1'!Y647)</f>
        <v>2.1598868666155036</v>
      </c>
      <c r="T211" s="98"/>
      <c r="U211" s="18"/>
      <c r="V211" s="34"/>
      <c r="W211" s="228">
        <f>+IF(F211=0,"",'Ark1'!AD647)</f>
        <v>2.1345987225387253</v>
      </c>
      <c r="X211" s="228"/>
      <c r="Y211" s="18">
        <f t="shared" si="36"/>
        <v>57.956672661870506</v>
      </c>
      <c r="Z211" s="318">
        <f t="shared" si="37"/>
        <v>2701.1178199999899</v>
      </c>
      <c r="AA211" s="5">
        <f>+IF(F211=0,"",'Ark1'!T647)</f>
        <v>15.838812546335935</v>
      </c>
      <c r="AB211" s="50">
        <f>+IF(F211=0,"",'Ark1'!V647)</f>
        <v>90.816255473143386</v>
      </c>
      <c r="AC211" s="28"/>
      <c r="AN211"/>
      <c r="AO211"/>
      <c r="AP211"/>
      <c r="AY211"/>
      <c r="BB211"/>
      <c r="BC211"/>
    </row>
    <row r="212" spans="1:55">
      <c r="A212" s="28"/>
      <c r="B212" s="2">
        <f>+'Ark1'!C648</f>
        <v>2020</v>
      </c>
      <c r="C212" s="2">
        <f>+'Ark1'!E648</f>
        <v>43</v>
      </c>
      <c r="D212" s="2">
        <f>+IF(F212=0,"",'Ark1'!Q648)</f>
        <v>527</v>
      </c>
      <c r="E212" s="18">
        <f t="shared" si="38"/>
        <v>-42</v>
      </c>
      <c r="F212" s="318">
        <f>+'Ark1'!R648</f>
        <v>30976</v>
      </c>
      <c r="G212" s="318">
        <f t="shared" si="39"/>
        <v>-1082</v>
      </c>
      <c r="H212" s="50">
        <f>+IF(F212=0,"",'Ark1'!AE648)</f>
        <v>2.1026203732902622</v>
      </c>
      <c r="I212" s="50">
        <f>+IF(F212=0,"",'Ark1'!AF648)</f>
        <v>557</v>
      </c>
      <c r="J212" s="318">
        <f>+IF(F212=0,"",'Ark1'!S648)</f>
        <v>30976</v>
      </c>
      <c r="K212" s="5">
        <f>+IF(F212=0,"",'Ark1'!U648)</f>
        <v>60.703447830578511</v>
      </c>
      <c r="L212" s="5">
        <f t="shared" si="34"/>
        <v>-0.49348912925881905</v>
      </c>
      <c r="M212" s="5">
        <f>+IF(F212=0,"",'Ark1'!AC648)</f>
        <v>-14.639633358677056</v>
      </c>
      <c r="N212" s="50">
        <f>+IF(F212=0,"",'Ark1'!W648)</f>
        <v>83.565238571798261</v>
      </c>
      <c r="O212" s="50">
        <f t="shared" si="35"/>
        <v>3.4569038615794199</v>
      </c>
      <c r="P212" s="5">
        <f>+IF(F212=0,"",'Ark1'!AB648)</f>
        <v>3.096720554894953</v>
      </c>
      <c r="Q212" s="34"/>
      <c r="R212" s="50">
        <f>+IF(F212=0,"",'Ark1'!X648)</f>
        <v>0.95235020661157044</v>
      </c>
      <c r="S212" s="50">
        <f>+IF(F212=0,"",'Ark1'!Y648)</f>
        <v>1.9047004132231409</v>
      </c>
      <c r="T212" s="98"/>
      <c r="U212" s="18"/>
      <c r="V212" s="34"/>
      <c r="W212" s="228">
        <f>+IF(F212=0,"",'Ark1'!AD648)</f>
        <v>2.0519337978960213</v>
      </c>
      <c r="X212" s="228"/>
      <c r="Y212" s="18">
        <f t="shared" si="36"/>
        <v>58.777988614800762</v>
      </c>
      <c r="Z212" s="318">
        <f t="shared" si="37"/>
        <v>2588.5168300000228</v>
      </c>
      <c r="AA212" s="5">
        <f>+IF(F212=0,"",'Ark1'!T648)</f>
        <v>15.877162964876028</v>
      </c>
      <c r="AB212" s="50">
        <f>+IF(F212=0,"",'Ark1'!V648)</f>
        <v>90.536553165544404</v>
      </c>
      <c r="AC212" s="28"/>
      <c r="AN212"/>
      <c r="AO212"/>
      <c r="AP212"/>
      <c r="AY212"/>
      <c r="BB212"/>
      <c r="BC212"/>
    </row>
    <row r="213" spans="1:55">
      <c r="A213" s="28"/>
      <c r="B213" s="2">
        <f>+'Ark1'!C649</f>
        <v>2020</v>
      </c>
      <c r="C213" s="2">
        <f>+'Ark1'!E649</f>
        <v>44</v>
      </c>
      <c r="D213" s="2">
        <f>+IF(F213=0,"",'Ark1'!Q649)</f>
        <v>519</v>
      </c>
      <c r="E213" s="18">
        <f t="shared" si="38"/>
        <v>-23</v>
      </c>
      <c r="F213" s="318">
        <f>+'Ark1'!R649</f>
        <v>28332.68</v>
      </c>
      <c r="G213" s="318">
        <f t="shared" si="39"/>
        <v>-2707.3199999999997</v>
      </c>
      <c r="H213" s="50">
        <f>+IF(F213=0,"",'Ark1'!AE649)</f>
        <v>1.9289363763092304</v>
      </c>
      <c r="I213" s="50">
        <f>+IF(F213=0,"",'Ark1'!AF649)</f>
        <v>526</v>
      </c>
      <c r="J213" s="318">
        <f>+IF(F213=0,"",'Ark1'!S649)</f>
        <v>28332.68</v>
      </c>
      <c r="K213" s="5">
        <f>+IF(F213=0,"",'Ark1'!U649)</f>
        <v>60.755160471935568</v>
      </c>
      <c r="L213" s="5">
        <f t="shared" si="34"/>
        <v>-0.2197223468780507</v>
      </c>
      <c r="M213" s="5">
        <f>+IF(F213=0,"",'Ark1'!AC649)</f>
        <v>-10.041304823339733</v>
      </c>
      <c r="N213" s="50">
        <f>+IF(F213=0,"",'Ark1'!W649)</f>
        <v>83.814734080926897</v>
      </c>
      <c r="O213" s="50">
        <f t="shared" si="35"/>
        <v>2.9118564342486764</v>
      </c>
      <c r="P213" s="5">
        <f>+IF(F213=0,"",'Ark1'!AB649)</f>
        <v>3.325452130039487</v>
      </c>
      <c r="Q213" s="34"/>
      <c r="R213" s="50">
        <f>+IF(F213=0,"",'Ark1'!X649)</f>
        <v>1.422385739718234</v>
      </c>
      <c r="S213" s="50">
        <f>+IF(F213=0,"",'Ark1'!Y649)</f>
        <v>2.844771479436468</v>
      </c>
      <c r="T213" s="98"/>
      <c r="U213" s="18"/>
      <c r="V213" s="34"/>
      <c r="W213" s="228">
        <f>+IF(F213=0,"",'Ark1'!AD649)</f>
        <v>1.8768331507287144</v>
      </c>
      <c r="X213" s="228"/>
      <c r="Y213" s="18">
        <f t="shared" si="36"/>
        <v>54.590905587668594</v>
      </c>
      <c r="Z213" s="318">
        <f t="shared" si="37"/>
        <v>2374.6960399999957</v>
      </c>
      <c r="AA213" s="5">
        <f>+IF(F213=0,"",'Ark1'!T649)</f>
        <v>15.9028570541156</v>
      </c>
      <c r="AB213" s="50">
        <f>+IF(F213=0,"",'Ark1'!V649)</f>
        <v>90.806862492878409</v>
      </c>
      <c r="AC213" s="28"/>
      <c r="AN213"/>
      <c r="AO213"/>
      <c r="AP213"/>
      <c r="AY213"/>
      <c r="BB213"/>
      <c r="BC213"/>
    </row>
    <row r="214" spans="1:55">
      <c r="A214" s="28"/>
      <c r="B214" s="2">
        <f>+'Ark1'!C650</f>
        <v>2020</v>
      </c>
      <c r="C214" s="2">
        <f>+'Ark1'!E650</f>
        <v>45</v>
      </c>
      <c r="D214" s="2">
        <f>+IF(F214=0,"",'Ark1'!Q650)</f>
        <v>534</v>
      </c>
      <c r="E214" s="18">
        <f t="shared" si="38"/>
        <v>-14</v>
      </c>
      <c r="F214" s="318">
        <f>+'Ark1'!R650</f>
        <v>31708</v>
      </c>
      <c r="G214" s="318">
        <f t="shared" si="39"/>
        <v>1572</v>
      </c>
      <c r="H214" s="50">
        <f>+IF(F214=0,"",'Ark1'!AE650)</f>
        <v>2.146254819404239</v>
      </c>
      <c r="I214" s="50">
        <f>+IF(F214=0,"",'Ark1'!AF650)</f>
        <v>558</v>
      </c>
      <c r="J214" s="318">
        <f>+IF(F214=0,"",'Ark1'!S650)</f>
        <v>31708</v>
      </c>
      <c r="K214" s="5">
        <f>+IF(F214=0,"",'Ark1'!U650)</f>
        <v>60.860129935662926</v>
      </c>
      <c r="L214" s="5">
        <f t="shared" si="34"/>
        <v>-0.19800998752958776</v>
      </c>
      <c r="M214" s="5">
        <f>+IF(F214=0,"",'Ark1'!AC650)</f>
        <v>-12.716222502652036</v>
      </c>
      <c r="N214" s="50">
        <f>+IF(F214=0,"",'Ark1'!W650)</f>
        <v>83.330225810521142</v>
      </c>
      <c r="O214" s="50">
        <f t="shared" si="35"/>
        <v>2.3718614759078491</v>
      </c>
      <c r="P214" s="5">
        <f>+IF(F214=0,"",'Ark1'!AB650)</f>
        <v>3.0847265546172853</v>
      </c>
      <c r="Q214" s="34"/>
      <c r="R214" s="50">
        <f>+IF(F214=0,"",'Ark1'!X650)</f>
        <v>1.516967326857575</v>
      </c>
      <c r="S214" s="50">
        <f>+IF(F214=0,"",'Ark1'!Y650)</f>
        <v>3.0339346537151499</v>
      </c>
      <c r="T214" s="98"/>
      <c r="U214" s="18"/>
      <c r="V214" s="34"/>
      <c r="W214" s="228">
        <f>+IF(F214=0,"",'Ark1'!AD650)</f>
        <v>2.1004234524692351</v>
      </c>
      <c r="X214" s="228"/>
      <c r="Y214" s="18">
        <f t="shared" si="36"/>
        <v>59.378277153558052</v>
      </c>
      <c r="Z214" s="318">
        <f t="shared" si="37"/>
        <v>2642.2348000000043</v>
      </c>
      <c r="AA214" s="5">
        <f>+IF(F214=0,"",'Ark1'!T650)</f>
        <v>15.94635423237038</v>
      </c>
      <c r="AB214" s="50">
        <f>+IF(F214=0,"",'Ark1'!V650)</f>
        <v>90.281934789296642</v>
      </c>
      <c r="AC214" s="28"/>
      <c r="AN214"/>
      <c r="AO214"/>
      <c r="AP214"/>
      <c r="AY214"/>
      <c r="BB214"/>
      <c r="BC214"/>
    </row>
    <row r="215" spans="1:55">
      <c r="A215" s="28"/>
      <c r="B215" s="2">
        <f>+'Ark1'!C651</f>
        <v>2020</v>
      </c>
      <c r="C215" s="2">
        <f>+'Ark1'!E651</f>
        <v>46</v>
      </c>
      <c r="D215" s="2">
        <f>+IF(F215=0,"",'Ark1'!Q651)</f>
        <v>534</v>
      </c>
      <c r="E215" s="18">
        <f t="shared" si="38"/>
        <v>-7</v>
      </c>
      <c r="F215" s="318">
        <f>+'Ark1'!R651</f>
        <v>32204</v>
      </c>
      <c r="G215" s="318">
        <f t="shared" si="39"/>
        <v>570</v>
      </c>
      <c r="H215" s="50">
        <f>+IF(F215=0,"",'Ark1'!AE651)</f>
        <v>2.1567043401416957</v>
      </c>
      <c r="I215" s="50">
        <f>+IF(F215=0,"",'Ark1'!AF651)</f>
        <v>588</v>
      </c>
      <c r="J215" s="318">
        <f>+IF(F215=0,"",'Ark1'!S651)</f>
        <v>32204</v>
      </c>
      <c r="K215" s="5">
        <f>+IF(F215=0,"",'Ark1'!U651)</f>
        <v>60.916935784374608</v>
      </c>
      <c r="L215" s="5">
        <f t="shared" si="34"/>
        <v>-0.1446026771638742</v>
      </c>
      <c r="M215" s="5">
        <f>+IF(F215=0,"",'Ark1'!AC651)</f>
        <v>-17.380849220066668</v>
      </c>
      <c r="N215" s="50">
        <f>+IF(F215=0,"",'Ark1'!W651)</f>
        <v>82.446252328903682</v>
      </c>
      <c r="O215" s="50">
        <f t="shared" si="35"/>
        <v>1.4927590040469454</v>
      </c>
      <c r="P215" s="5">
        <f>+IF(F215=0,"",'Ark1'!AB651)</f>
        <v>3.2781500338592808</v>
      </c>
      <c r="Q215" s="34"/>
      <c r="R215" s="50">
        <f>+IF(F215=0,"",'Ark1'!X651)</f>
        <v>1.6116010433486523</v>
      </c>
      <c r="S215" s="50">
        <f>+IF(F215=0,"",'Ark1'!Y651)</f>
        <v>3.2232020866973046</v>
      </c>
      <c r="T215" s="98"/>
      <c r="U215" s="18"/>
      <c r="V215" s="34"/>
      <c r="W215" s="228">
        <f>+IF(F215=0,"",'Ark1'!AD651)</f>
        <v>2.1332798304314129</v>
      </c>
      <c r="X215" s="228"/>
      <c r="Y215" s="18">
        <f t="shared" si="36"/>
        <v>60.307116104868911</v>
      </c>
      <c r="Z215" s="318">
        <f t="shared" si="37"/>
        <v>2655.0991100000142</v>
      </c>
      <c r="AA215" s="5">
        <f>+IF(F215=0,"",'Ark1'!T651)</f>
        <v>15.972984722394729</v>
      </c>
      <c r="AB215" s="50">
        <f>+IF(F215=0,"",'Ark1'!V651)</f>
        <v>89.324217041065253</v>
      </c>
      <c r="AC215" s="28"/>
      <c r="AN215"/>
      <c r="AO215"/>
      <c r="AP215"/>
      <c r="AY215"/>
      <c r="BB215"/>
      <c r="BC215"/>
    </row>
    <row r="216" spans="1:55">
      <c r="A216" s="28"/>
      <c r="B216" s="2">
        <f>+'Ark1'!C652</f>
        <v>2020</v>
      </c>
      <c r="C216" s="2">
        <f>+'Ark1'!E652</f>
        <v>47</v>
      </c>
      <c r="D216" s="2">
        <f>+IF(F216=0,"",'Ark1'!Q652)</f>
        <v>539</v>
      </c>
      <c r="E216" s="18">
        <f t="shared" si="38"/>
        <v>-29</v>
      </c>
      <c r="F216" s="318">
        <f>+'Ark1'!R652</f>
        <v>31121</v>
      </c>
      <c r="G216" s="318">
        <f t="shared" si="39"/>
        <v>-3106</v>
      </c>
      <c r="H216" s="50">
        <f>+IF(F216=0,"",'Ark1'!AE652)</f>
        <v>2.1194782103689822</v>
      </c>
      <c r="I216" s="50">
        <f>+IF(F216=0,"",'Ark1'!AF652)</f>
        <v>591</v>
      </c>
      <c r="J216" s="318">
        <f>+IF(F216=0,"",'Ark1'!S652)</f>
        <v>31121</v>
      </c>
      <c r="K216" s="5">
        <f>+IF(F216=0,"",'Ark1'!U652)</f>
        <v>60.696667844863597</v>
      </c>
      <c r="L216" s="5">
        <f t="shared" si="34"/>
        <v>-0.22436037430630762</v>
      </c>
      <c r="M216" s="5">
        <f>+IF(F216=0,"",'Ark1'!AC652)</f>
        <v>-7.7852870488153405</v>
      </c>
      <c r="N216" s="50">
        <f>+IF(F216=0,"",'Ark1'!W652)</f>
        <v>83.842754410205643</v>
      </c>
      <c r="O216" s="50">
        <f t="shared" si="35"/>
        <v>3.2438724040417668</v>
      </c>
      <c r="P216" s="5">
        <f>+IF(F216=0,"",'Ark1'!AB652)</f>
        <v>3.529312110325924</v>
      </c>
      <c r="Q216" s="34"/>
      <c r="R216" s="50">
        <f>+IF(F216=0,"",'Ark1'!X652)</f>
        <v>1.6002056489187364</v>
      </c>
      <c r="S216" s="50">
        <f>+IF(F216=0,"",'Ark1'!Y652)</f>
        <v>3.2004112978374728</v>
      </c>
      <c r="T216" s="98"/>
      <c r="U216" s="18"/>
      <c r="V216" s="34"/>
      <c r="W216" s="228">
        <f>+IF(F216=0,"",'Ark1'!AD652)</f>
        <v>2.0615389890341578</v>
      </c>
      <c r="X216" s="228"/>
      <c r="Y216" s="18">
        <f t="shared" si="36"/>
        <v>57.738404452690169</v>
      </c>
      <c r="Z216" s="318">
        <f t="shared" si="37"/>
        <v>2609.2703600000095</v>
      </c>
      <c r="AA216" s="5">
        <f>+IF(F216=0,"",'Ark1'!T652)</f>
        <v>16.04823109797243</v>
      </c>
      <c r="AB216" s="50">
        <f>+IF(F216=0,"",'Ark1'!V652)</f>
        <v>90.837220379420614</v>
      </c>
      <c r="AC216" s="28"/>
      <c r="AN216"/>
      <c r="AO216"/>
      <c r="AP216"/>
      <c r="AY216"/>
      <c r="BB216"/>
      <c r="BC216"/>
    </row>
    <row r="217" spans="1:55">
      <c r="A217" s="28"/>
      <c r="B217" s="2">
        <f>+'Ark1'!C653</f>
        <v>2020</v>
      </c>
      <c r="C217" s="2">
        <f>+'Ark1'!E653</f>
        <v>48</v>
      </c>
      <c r="D217" s="2">
        <f>+IF(F217=0,"",'Ark1'!Q653)</f>
        <v>553</v>
      </c>
      <c r="E217" s="18">
        <f t="shared" si="38"/>
        <v>-90</v>
      </c>
      <c r="F217" s="318">
        <f>+'Ark1'!R653</f>
        <v>32488</v>
      </c>
      <c r="G217" s="318">
        <f t="shared" si="39"/>
        <v>-4951</v>
      </c>
      <c r="H217" s="50">
        <f>+IF(F217=0,"",'Ark1'!AE653)</f>
        <v>2.2019199448713627</v>
      </c>
      <c r="I217" s="50">
        <f>+IF(F217=0,"",'Ark1'!AF653)</f>
        <v>657</v>
      </c>
      <c r="J217" s="318">
        <f>+IF(F217=0,"",'Ark1'!S653)</f>
        <v>32488</v>
      </c>
      <c r="K217" s="5">
        <f>+IF(F217=0,"",'Ark1'!U653)</f>
        <v>60.659535828613656</v>
      </c>
      <c r="L217" s="5">
        <f t="shared" si="34"/>
        <v>-0.38461333555265753</v>
      </c>
      <c r="M217" s="5">
        <f>+IF(F217=0,"",'Ark1'!AC653)</f>
        <v>-5.3396046234055472</v>
      </c>
      <c r="N217" s="50">
        <f>+IF(F217=0,"",'Ark1'!W653)</f>
        <v>83.438919908889105</v>
      </c>
      <c r="O217" s="50">
        <f t="shared" si="35"/>
        <v>2.842250920462206</v>
      </c>
      <c r="P217" s="5">
        <f>+IF(F217=0,"",'Ark1'!AB653)</f>
        <v>3.5808335696033118</v>
      </c>
      <c r="Q217" s="34"/>
      <c r="R217" s="50">
        <f>+IF(F217=0,"",'Ark1'!X653)</f>
        <v>1.6067471066239845</v>
      </c>
      <c r="S217" s="50">
        <f>+IF(F217=0,"",'Ark1'!Y653)</f>
        <v>3.2134942132479689</v>
      </c>
      <c r="T217" s="98"/>
      <c r="U217" s="18"/>
      <c r="V217" s="34"/>
      <c r="W217" s="228">
        <f>+IF(F217=0,"",'Ark1'!AD653)</f>
        <v>2.1520927565226597</v>
      </c>
      <c r="X217" s="228"/>
      <c r="Y217" s="18">
        <f t="shared" si="36"/>
        <v>58.748643761301992</v>
      </c>
      <c r="Z217" s="318">
        <f t="shared" si="37"/>
        <v>2710.763629999989</v>
      </c>
      <c r="AA217" s="5">
        <f>+IF(F217=0,"",'Ark1'!T653)</f>
        <v>15.985348436345731</v>
      </c>
      <c r="AB217" s="50">
        <f>+IF(F217=0,"",'Ark1'!V653)</f>
        <v>90.399696542675557</v>
      </c>
      <c r="AC217" s="28"/>
      <c r="AN217"/>
      <c r="AO217"/>
      <c r="AP217"/>
      <c r="AY217"/>
      <c r="BB217"/>
      <c r="BC217"/>
    </row>
    <row r="218" spans="1:55">
      <c r="A218" s="28"/>
      <c r="B218" s="2">
        <f>+'Ark1'!C654</f>
        <v>2020</v>
      </c>
      <c r="C218" s="2">
        <f>+'Ark1'!E654</f>
        <v>49</v>
      </c>
      <c r="D218" s="2">
        <f>+IF(F218=0,"",'Ark1'!Q654)</f>
        <v>609</v>
      </c>
      <c r="E218" s="18">
        <f t="shared" si="38"/>
        <v>-34</v>
      </c>
      <c r="F218" s="318">
        <f>+'Ark1'!R654</f>
        <v>38278</v>
      </c>
      <c r="G218" s="318">
        <f t="shared" si="39"/>
        <v>-4262</v>
      </c>
      <c r="H218" s="50">
        <f>+IF(F218=0,"",'Ark1'!AE654)</f>
        <v>2.5609462248920591</v>
      </c>
      <c r="I218" s="50">
        <f>+IF(F218=0,"",'Ark1'!AF654)</f>
        <v>703</v>
      </c>
      <c r="J218" s="318">
        <f>+IF(F218=0,"",'Ark1'!S654)</f>
        <v>38278</v>
      </c>
      <c r="K218" s="5">
        <f>+IF(F218=0,"",'Ark1'!U654)</f>
        <v>60.663880035529537</v>
      </c>
      <c r="L218" s="5">
        <f t="shared" si="34"/>
        <v>-0.61798456356276432</v>
      </c>
      <c r="M218" s="5">
        <f>+IF(F218=0,"",'Ark1'!AC654)</f>
        <v>-8.5226816469825799</v>
      </c>
      <c r="N218" s="50">
        <f>+IF(F218=0,"",'Ark1'!W654)</f>
        <v>82.364742672030943</v>
      </c>
      <c r="O218" s="50">
        <f t="shared" si="35"/>
        <v>3.5285728062972623</v>
      </c>
      <c r="P218" s="5">
        <f>+IF(F218=0,"",'Ark1'!AB654)</f>
        <v>3.3003327186108473</v>
      </c>
      <c r="Q218" s="34"/>
      <c r="R218" s="50">
        <f>+IF(F218=0,"",'Ark1'!X654)</f>
        <v>1.0110246094362298</v>
      </c>
      <c r="S218" s="50">
        <f>+IF(F218=0,"",'Ark1'!Y654)</f>
        <v>2.0220492188724597</v>
      </c>
      <c r="T218" s="98"/>
      <c r="U218" s="18"/>
      <c r="V218" s="34"/>
      <c r="W218" s="228">
        <f>+IF(F218=0,"",'Ark1'!AD654)</f>
        <v>2.5356379750730849</v>
      </c>
      <c r="X218" s="228"/>
      <c r="Y218" s="18">
        <f t="shared" si="36"/>
        <v>62.853858784893269</v>
      </c>
      <c r="Z218" s="318">
        <f t="shared" si="37"/>
        <v>3152.7576200000008</v>
      </c>
      <c r="AA218" s="5">
        <f>+IF(F218=0,"",'Ark1'!T654)</f>
        <v>15.899785777731331</v>
      </c>
      <c r="AB218" s="50">
        <f>+IF(F218=0,"",'Ark1'!V654)</f>
        <v>89.235907553661562</v>
      </c>
      <c r="AC218" s="28"/>
      <c r="AN218"/>
      <c r="AO218"/>
      <c r="AP218"/>
      <c r="AY218"/>
      <c r="BB218"/>
      <c r="BC218"/>
    </row>
    <row r="219" spans="1:55">
      <c r="A219" s="28"/>
      <c r="B219" s="3">
        <f>+'Ark1'!C655</f>
        <v>2020</v>
      </c>
      <c r="C219" s="3">
        <f>+'Ark1'!E655</f>
        <v>50</v>
      </c>
      <c r="D219" s="3">
        <f>+IF(F219=0,"",'Ark1'!Q655)</f>
        <v>616</v>
      </c>
      <c r="E219" s="15">
        <f t="shared" si="38"/>
        <v>16</v>
      </c>
      <c r="F219" s="310">
        <f>+'Ark1'!R655</f>
        <v>40746</v>
      </c>
      <c r="G219" s="310">
        <f t="shared" si="39"/>
        <v>2440</v>
      </c>
      <c r="H219" s="50">
        <f>+IF(F219=0,"",'Ark1'!AE655)</f>
        <v>2.6809046363533522</v>
      </c>
      <c r="I219" s="50">
        <f>+IF(F219=0,"",'Ark1'!AF655)</f>
        <v>820</v>
      </c>
      <c r="J219" s="310">
        <f>+IF(F219=0,"",'Ark1'!S655)</f>
        <v>40746</v>
      </c>
      <c r="K219" s="12">
        <f>+IF(F219=0,"",'Ark1'!U655)</f>
        <v>60.817994404358679</v>
      </c>
      <c r="L219" s="12">
        <f t="shared" si="34"/>
        <v>-0.60516222025115951</v>
      </c>
      <c r="M219" s="12">
        <f>+IF(F219=0,"",'Ark1'!AC655)</f>
        <v>-14.167681053697253</v>
      </c>
      <c r="N219" s="51">
        <f>+IF(F219=0,"",'Ark1'!W655)</f>
        <v>81.000278064104748</v>
      </c>
      <c r="O219" s="51">
        <f t="shared" si="35"/>
        <v>4.2094717267230095</v>
      </c>
      <c r="P219" s="12">
        <f>+IF(F219=0,"",'Ark1'!AB655)</f>
        <v>3.3093214804608801</v>
      </c>
      <c r="Q219" s="34"/>
      <c r="R219" s="51">
        <f>+IF(F219=0,"",'Ark1'!X655)</f>
        <v>1.7670446178766015</v>
      </c>
      <c r="S219" s="51">
        <f>+IF(F219=0,"",'Ark1'!Y655)</f>
        <v>3.534089235753203</v>
      </c>
      <c r="T219" s="98"/>
      <c r="U219" s="15"/>
      <c r="V219" s="34"/>
      <c r="W219" s="225">
        <f>+IF(F219=0,"",'Ark1'!AD655)</f>
        <v>2.6991249525139223</v>
      </c>
      <c r="X219" s="225"/>
      <c r="Y219" s="18">
        <f t="shared" si="36"/>
        <v>66.146103896103895</v>
      </c>
      <c r="Z219" s="318">
        <f t="shared" si="37"/>
        <v>3300.437330000012</v>
      </c>
      <c r="AA219" s="12">
        <f>+IF(F219=0,"",'Ark1'!T655)</f>
        <v>16.063589063957195</v>
      </c>
      <c r="AB219" s="51">
        <f>+IF(F219=0,"",'Ark1'!V655)</f>
        <v>87.757614370644234</v>
      </c>
      <c r="AC219" s="28"/>
      <c r="AN219"/>
      <c r="AO219"/>
      <c r="AP219"/>
      <c r="AY219"/>
      <c r="BB219"/>
      <c r="BC219"/>
    </row>
    <row r="220" spans="1:55">
      <c r="A220" s="28"/>
      <c r="B220" s="3">
        <f>+'Ark1'!C656</f>
        <v>2020</v>
      </c>
      <c r="C220" s="3">
        <f>+'Ark1'!E656</f>
        <v>51</v>
      </c>
      <c r="D220" s="3">
        <f>+IF(F220=0,"",'Ark1'!Q656)</f>
        <v>581</v>
      </c>
      <c r="E220" s="15">
        <f t="shared" si="38"/>
        <v>59</v>
      </c>
      <c r="F220" s="310">
        <f>+'Ark1'!R656</f>
        <v>39270</v>
      </c>
      <c r="G220" s="310">
        <f t="shared" si="39"/>
        <v>9341</v>
      </c>
      <c r="H220" s="50">
        <f>+IF(F220=0,"",'Ark1'!AE656)</f>
        <v>2.5090484572699645</v>
      </c>
      <c r="I220" s="50">
        <f>+IF(F220=0,"",'Ark1'!AF656)</f>
        <v>793</v>
      </c>
      <c r="J220" s="310">
        <f>+IF(F220=0,"",'Ark1'!S656)</f>
        <v>39270</v>
      </c>
      <c r="K220" s="12">
        <f>+IF(F220=0,"",'Ark1'!U656)</f>
        <v>60.892869875222807</v>
      </c>
      <c r="L220" s="12">
        <f t="shared" si="34"/>
        <v>-0.60337578961438965</v>
      </c>
      <c r="M220" s="12">
        <f>+IF(F220=0,"",'Ark1'!AC656)</f>
        <v>-10.266747151616077</v>
      </c>
      <c r="N220" s="51">
        <f>+IF(F220=0,"",'Ark1'!W656)</f>
        <v>78.657161955691578</v>
      </c>
      <c r="O220" s="51">
        <f t="shared" si="35"/>
        <v>3.2529995259798312</v>
      </c>
      <c r="P220" s="12">
        <f>+IF(F220=0,"",'Ark1'!AB656)</f>
        <v>3.5323897038318601</v>
      </c>
      <c r="Q220" s="34"/>
      <c r="R220" s="51">
        <f>+IF(F220=0,"",'Ark1'!X656)</f>
        <v>1.5889992360580598</v>
      </c>
      <c r="S220" s="51">
        <f>+IF(F220=0,"",'Ark1'!Y656)</f>
        <v>3.1779984721161196</v>
      </c>
      <c r="T220" s="98"/>
      <c r="U220" s="15"/>
      <c r="V220" s="34"/>
      <c r="W220" s="225">
        <f>+IF(F220=0,"",'Ark1'!AD656)</f>
        <v>2.6013507309974409</v>
      </c>
      <c r="X220" s="225"/>
      <c r="Y220" s="18">
        <f t="shared" si="36"/>
        <v>67.590361445783131</v>
      </c>
      <c r="Z220" s="318">
        <f t="shared" si="37"/>
        <v>3088.8667500000083</v>
      </c>
      <c r="AA220" s="12">
        <f>+IF(F220=0,"",'Ark1'!T656)</f>
        <v>16.117647058823529</v>
      </c>
      <c r="AB220" s="51">
        <f>+IF(F220=0,"",'Ark1'!V656)</f>
        <v>85.219027037585505</v>
      </c>
      <c r="AC220" s="28"/>
      <c r="AN220"/>
      <c r="AO220"/>
      <c r="AP220"/>
      <c r="AY220"/>
      <c r="BB220"/>
      <c r="BC220"/>
    </row>
    <row r="221" spans="1:55">
      <c r="A221" s="28"/>
      <c r="B221">
        <f>+'Ark1'!C657</f>
        <v>2020</v>
      </c>
      <c r="C221">
        <f>+'Ark1'!E657</f>
        <v>52</v>
      </c>
      <c r="D221">
        <f>+IF(F221=0,"",'Ark1'!Q657)</f>
        <v>287</v>
      </c>
      <c r="E221" s="10">
        <f t="shared" si="38"/>
        <v>58</v>
      </c>
      <c r="F221" s="301">
        <f>+'Ark1'!R657</f>
        <v>15633</v>
      </c>
      <c r="G221" s="301">
        <f t="shared" si="39"/>
        <v>3224</v>
      </c>
      <c r="H221" s="50">
        <f>+IF(F221=0,"",'Ark1'!AE657)</f>
        <v>1.0090639686345853</v>
      </c>
      <c r="I221" s="50">
        <f>+IF(F221=0,"",'Ark1'!AF657)</f>
        <v>344</v>
      </c>
      <c r="J221" s="301">
        <f>+IF(F221=0,"",'Ark1'!S657)</f>
        <v>15633</v>
      </c>
      <c r="K221" s="1">
        <f>+IF(F221=0,"",'Ark1'!U657)</f>
        <v>60.905648308066255</v>
      </c>
      <c r="L221" s="1">
        <f t="shared" si="34"/>
        <v>-0.24590918350931901</v>
      </c>
      <c r="M221" s="1">
        <f>+IF(F221=0,"",'Ark1'!AC657)</f>
        <v>1.8875202876124877</v>
      </c>
      <c r="N221" s="100">
        <f>+IF(F221=0,"",'Ark1'!W657)</f>
        <v>79.463281519861994</v>
      </c>
      <c r="O221" s="100">
        <f t="shared" si="35"/>
        <v>1.4785342526636072</v>
      </c>
      <c r="P221" s="1">
        <f>+IF(F221=0,"",'Ark1'!AB657)</f>
        <v>3.8789150103698966</v>
      </c>
      <c r="Q221" s="34"/>
      <c r="R221" s="100">
        <f>+IF(F221=0,"",'Ark1'!X657)</f>
        <v>1.1066334036973069</v>
      </c>
      <c r="S221" s="100">
        <f>+IF(F221=0,"",'Ark1'!Y657)</f>
        <v>2.2132668073946138</v>
      </c>
      <c r="T221" s="98"/>
      <c r="V221" s="34"/>
      <c r="W221" s="226">
        <f>+IF(F221=0,"",'Ark1'!AD657)</f>
        <v>1.0355720900861471</v>
      </c>
      <c r="Y221" s="18">
        <f t="shared" si="36"/>
        <v>54.470383275261327</v>
      </c>
      <c r="Z221" s="318">
        <f t="shared" si="37"/>
        <v>1242.2494800000024</v>
      </c>
      <c r="AA221" s="1">
        <f>+IF(F221=0,"",'Ark1'!T657)</f>
        <v>16.037164971534573</v>
      </c>
      <c r="AB221" s="100">
        <f>+IF(F221=0,"",'Ark1'!V657)</f>
        <v>86.092396012851211</v>
      </c>
      <c r="AC221" s="28"/>
      <c r="AN221"/>
      <c r="AO221"/>
      <c r="AP221"/>
      <c r="AY221"/>
      <c r="BB221"/>
      <c r="BC221"/>
    </row>
    <row r="222" spans="1:55">
      <c r="A222" s="28"/>
      <c r="B222" s="94">
        <f>+'Ark1'!C658</f>
        <v>2019</v>
      </c>
      <c r="C222" s="94">
        <f>+'Ark1'!E658</f>
        <v>1</v>
      </c>
      <c r="D222" s="94">
        <f>+IF(F222=0,"",'Ark1'!Q658)</f>
        <v>402</v>
      </c>
      <c r="E222" s="95" t="e">
        <f>+IF(F222=0,"",D222-#REF!)</f>
        <v>#REF!</v>
      </c>
      <c r="F222" s="309">
        <f>+'Ark1'!R658</f>
        <v>23782</v>
      </c>
      <c r="G222" s="309" t="e">
        <f>+IF(F222=0,"",F222-#REF!)</f>
        <v>#REF!</v>
      </c>
      <c r="H222" s="107">
        <f>+IF(F222=0,"",'Ark1'!AE658)</f>
        <v>1.5707049940025082</v>
      </c>
      <c r="I222" s="107">
        <f>+IF(F222=0,"",'Ark1'!AF658)</f>
        <v>426</v>
      </c>
      <c r="J222" s="309">
        <f>+IF(F222=0,"",'Ark1'!S658)</f>
        <v>23611</v>
      </c>
      <c r="K222" s="96">
        <f>+IF(F222=0,"",'Ark1'!U658)</f>
        <v>60.289737834060404</v>
      </c>
      <c r="L222" s="96" t="e">
        <f>+IF(F222=0,"",K222-#REF!)</f>
        <v>#REF!</v>
      </c>
      <c r="M222" s="96">
        <f>+IF(F222=0,"",'Ark1'!AC658)</f>
        <v>-21.10180598573541</v>
      </c>
      <c r="N222" s="107">
        <f>+IF(F222=0,"",'Ark1'!W658)</f>
        <v>81.647181398501218</v>
      </c>
      <c r="O222" s="107" t="e">
        <f>+IF(F222=0,"",N222-#REF!)</f>
        <v>#REF!</v>
      </c>
      <c r="P222" s="96">
        <f>+IF(F222=0,"",'Ark1'!AB658)</f>
        <v>2.5787409433101089</v>
      </c>
      <c r="Q222" s="34"/>
      <c r="R222" s="107">
        <f>+IF(F222=0,"",'Ark1'!X658)</f>
        <v>1.7366075182911449</v>
      </c>
      <c r="S222" s="107">
        <f>+IF(F222=0,"",'Ark1'!Y658)</f>
        <v>3.4732150365822898</v>
      </c>
      <c r="T222" s="98"/>
      <c r="U222" s="95"/>
      <c r="V222" s="34"/>
      <c r="W222" s="224">
        <f>+IF(F222=0,"",'Ark1'!AD658)</f>
        <v>1.5245125880303141</v>
      </c>
      <c r="X222" s="224"/>
      <c r="Y222" s="95">
        <f>+IF(F222=0,"",F222/D222)</f>
        <v>59.159203980099505</v>
      </c>
      <c r="Z222" s="309">
        <f>+IF(F222=0,"",(F222*N222)/1000)</f>
        <v>1941.733268019156</v>
      </c>
      <c r="AA222" s="96">
        <f>+IF(F222=0,"",'Ark1'!T658)</f>
        <v>15.673955092086459</v>
      </c>
      <c r="AB222" s="107">
        <f>+IF(F222=0,"",'Ark1'!V658)</f>
        <v>88.677922629392015</v>
      </c>
      <c r="AC222" s="28"/>
      <c r="AN222"/>
      <c r="AO222"/>
      <c r="AP222"/>
      <c r="AY222"/>
      <c r="BB222"/>
      <c r="BC222"/>
    </row>
    <row r="223" spans="1:55">
      <c r="A223" s="28"/>
      <c r="B223" s="94">
        <f>+'Ark1'!C659</f>
        <v>2019</v>
      </c>
      <c r="C223" s="94">
        <f>+'Ark1'!E659</f>
        <v>2</v>
      </c>
      <c r="D223" s="94">
        <f>+IF(F223=0,"",'Ark1'!Q659)</f>
        <v>481</v>
      </c>
      <c r="E223" s="95" t="e">
        <f>+IF(F223=0,"",D223-#REF!)</f>
        <v>#REF!</v>
      </c>
      <c r="F223" s="309">
        <f>+'Ark1'!R659</f>
        <v>29930</v>
      </c>
      <c r="G223" s="309" t="e">
        <f>+IF(F223=0,"",F223-#REF!)</f>
        <v>#REF!</v>
      </c>
      <c r="H223" s="107">
        <f>+IF(F223=0,"",'Ark1'!AE659)</f>
        <v>1.9429224230102295</v>
      </c>
      <c r="I223" s="107">
        <f>+IF(F223=0,"",'Ark1'!AF659)</f>
        <v>516</v>
      </c>
      <c r="J223" s="309">
        <f>+IF(F223=0,"",'Ark1'!S659)</f>
        <v>29523</v>
      </c>
      <c r="K223" s="96">
        <f>+IF(F223=0,"",'Ark1'!U659)</f>
        <v>60.218304372861837</v>
      </c>
      <c r="L223" s="96" t="e">
        <f>+IF(F223=0,"",K223-#REF!)</f>
        <v>#REF!</v>
      </c>
      <c r="M223" s="96">
        <f>+IF(F223=0,"",'Ark1'!AC659)</f>
        <v>-20.673484123488048</v>
      </c>
      <c r="N223" s="107">
        <f>+IF(F223=0,"",'Ark1'!W659)</f>
        <v>80.771086949157791</v>
      </c>
      <c r="O223" s="107" t="e">
        <f>+IF(F223=0,"",N223-#REF!)</f>
        <v>#REF!</v>
      </c>
      <c r="P223" s="96">
        <f>+IF(F223=0,"",'Ark1'!AB659)</f>
        <v>2.6480357297803105</v>
      </c>
      <c r="Q223" s="34"/>
      <c r="R223" s="107">
        <f>+IF(F223=0,"",'Ark1'!X659)</f>
        <v>1.2328767123287676</v>
      </c>
      <c r="S223" s="107">
        <f>+IF(F223=0,"",'Ark1'!Y659)</f>
        <v>2.4657534246575352</v>
      </c>
      <c r="T223" s="98"/>
      <c r="U223" s="95"/>
      <c r="V223" s="34"/>
      <c r="W223" s="224">
        <f>+IF(F223=0,"",'Ark1'!AD659)</f>
        <v>1.9186217206184204</v>
      </c>
      <c r="X223" s="224"/>
      <c r="Y223" s="95">
        <f t="shared" ref="Y223:Y273" si="40">+IF(F223=0,"",F223/D223)</f>
        <v>62.224532224532226</v>
      </c>
      <c r="Z223" s="309">
        <f t="shared" ref="Z223:Z273" si="41">+IF(F223=0,"",(F223*N223)/1000)</f>
        <v>2417.4786323882927</v>
      </c>
      <c r="AA223" s="96">
        <f>+IF(F223=0,"",'Ark1'!T659)</f>
        <v>15.531172736384896</v>
      </c>
      <c r="AB223" s="107">
        <f>+IF(F223=0,"",'Ark1'!V659)</f>
        <v>87.873273895676817</v>
      </c>
      <c r="AC223" s="28"/>
      <c r="AN223"/>
      <c r="AO223"/>
      <c r="AP223"/>
      <c r="AY223"/>
      <c r="BB223"/>
      <c r="BC223"/>
    </row>
    <row r="224" spans="1:55">
      <c r="A224" s="28"/>
      <c r="B224" s="94">
        <f>+'Ark1'!C660</f>
        <v>2019</v>
      </c>
      <c r="C224" s="94">
        <f>+'Ark1'!E660</f>
        <v>3</v>
      </c>
      <c r="D224" s="94">
        <f>+IF(F224=0,"",'Ark1'!Q660)</f>
        <v>551</v>
      </c>
      <c r="E224" s="95" t="e">
        <f>+IF(F224=0,"",D224-#REF!)</f>
        <v>#REF!</v>
      </c>
      <c r="F224" s="309">
        <f>+'Ark1'!R660</f>
        <v>30567</v>
      </c>
      <c r="G224" s="309" t="e">
        <f>+IF(F224=0,"",F224-#REF!)</f>
        <v>#REF!</v>
      </c>
      <c r="H224" s="107">
        <f>+IF(F224=0,"",'Ark1'!AE660)</f>
        <v>1.9407828660876465</v>
      </c>
      <c r="I224" s="107">
        <f>+IF(F224=0,"",'Ark1'!AF660)</f>
        <v>562</v>
      </c>
      <c r="J224" s="309">
        <f>+IF(F224=0,"",'Ark1'!S660)</f>
        <v>29842</v>
      </c>
      <c r="K224" s="96">
        <f>+IF(F224=0,"",'Ark1'!U660)</f>
        <v>60.274043294685349</v>
      </c>
      <c r="L224" s="96" t="e">
        <f>+IF(F224=0,"",K224-#REF!)</f>
        <v>#REF!</v>
      </c>
      <c r="M224" s="96">
        <f>+IF(F224=0,"",'Ark1'!AC660)</f>
        <v>-23.440805936676632</v>
      </c>
      <c r="N224" s="107">
        <f>+IF(F224=0,"",'Ark1'!W660)</f>
        <v>79.819678975939738</v>
      </c>
      <c r="O224" s="107" t="e">
        <f>+IF(F224=0,"",N224-#REF!)</f>
        <v>#REF!</v>
      </c>
      <c r="P224" s="96">
        <f>+IF(F224=0,"",'Ark1'!AB660)</f>
        <v>2.6543049108729879</v>
      </c>
      <c r="Q224" s="34"/>
      <c r="R224" s="107">
        <f>+IF(F224=0,"",'Ark1'!X660)</f>
        <v>0.60522786011057683</v>
      </c>
      <c r="S224" s="107">
        <f>+IF(F224=0,"",'Ark1'!Y660)</f>
        <v>1.2104557202211537</v>
      </c>
      <c r="T224" s="98"/>
      <c r="U224" s="95"/>
      <c r="V224" s="34"/>
      <c r="W224" s="224">
        <f>+IF(F224=0,"",'Ark1'!AD660)</f>
        <v>1.9594557345186523</v>
      </c>
      <c r="X224" s="224"/>
      <c r="Y224" s="95">
        <f t="shared" si="40"/>
        <v>55.475499092558984</v>
      </c>
      <c r="Z224" s="309">
        <f t="shared" si="41"/>
        <v>2439.84812725755</v>
      </c>
      <c r="AA224" s="96">
        <f>+IF(F224=0,"",'Ark1'!T660)</f>
        <v>15.388032845879547</v>
      </c>
      <c r="AB224" s="107">
        <f>+IF(F224=0,"",'Ark1'!V660)</f>
        <v>87.170817224960871</v>
      </c>
      <c r="AC224" s="28"/>
      <c r="AN224"/>
      <c r="AO224"/>
      <c r="AP224"/>
      <c r="AY224"/>
      <c r="BB224"/>
      <c r="BC224"/>
    </row>
    <row r="225" spans="1:55">
      <c r="A225" s="28"/>
      <c r="B225" s="94">
        <f>+'Ark1'!C661</f>
        <v>2019</v>
      </c>
      <c r="C225" s="94">
        <f>+'Ark1'!E661</f>
        <v>4</v>
      </c>
      <c r="D225" s="94">
        <f>+IF(F225=0,"",'Ark1'!Q661)</f>
        <v>523</v>
      </c>
      <c r="E225" s="95" t="e">
        <f>+IF(F225=0,"",D225-#REF!)</f>
        <v>#REF!</v>
      </c>
      <c r="F225" s="309">
        <f>+'Ark1'!R661</f>
        <v>30486</v>
      </c>
      <c r="G225" s="309" t="e">
        <f>+IF(F225=0,"",F225-#REF!)</f>
        <v>#REF!</v>
      </c>
      <c r="H225" s="107">
        <f>+IF(F225=0,"",'Ark1'!AE661)</f>
        <v>1.9376747505170535</v>
      </c>
      <c r="I225" s="107">
        <f>+IF(F225=0,"",'Ark1'!AF661)</f>
        <v>535</v>
      </c>
      <c r="J225" s="309">
        <f>+IF(F225=0,"",'Ark1'!S661)</f>
        <v>29792</v>
      </c>
      <c r="K225" s="96">
        <f>+IF(F225=0,"",'Ark1'!U661)</f>
        <v>60.45102712137485</v>
      </c>
      <c r="L225" s="96" t="e">
        <f>+IF(F225=0,"",K225-#REF!)</f>
        <v>#REF!</v>
      </c>
      <c r="M225" s="96">
        <f>+IF(F225=0,"",'Ark1'!AC661)</f>
        <v>-23.563992735495159</v>
      </c>
      <c r="N225" s="107">
        <f>+IF(F225=0,"",'Ark1'!W661)</f>
        <v>79.825596804511378</v>
      </c>
      <c r="O225" s="107" t="e">
        <f>+IF(F225=0,"",N225-#REF!)</f>
        <v>#REF!</v>
      </c>
      <c r="P225" s="96">
        <f>+IF(F225=0,"",'Ark1'!AB661)</f>
        <v>2.6740095775949082</v>
      </c>
      <c r="Q225" s="34"/>
      <c r="R225" s="107">
        <f>+IF(F225=0,"",'Ark1'!X661)</f>
        <v>1.2792757331234004</v>
      </c>
      <c r="S225" s="107">
        <f>+IF(F225=0,"",'Ark1'!Y661)</f>
        <v>2.5585514662468007</v>
      </c>
      <c r="T225" s="98"/>
      <c r="U225" s="95"/>
      <c r="V225" s="34"/>
      <c r="W225" s="224">
        <f>+IF(F225=0,"",'Ark1'!AD661)</f>
        <v>1.9542633402864409</v>
      </c>
      <c r="X225" s="224"/>
      <c r="Y225" s="95">
        <f t="shared" si="40"/>
        <v>58.290630975143401</v>
      </c>
      <c r="Z225" s="309">
        <f t="shared" si="41"/>
        <v>2433.5631441823339</v>
      </c>
      <c r="AA225" s="96">
        <f>+IF(F225=0,"",'Ark1'!T661)</f>
        <v>15.475824968838156</v>
      </c>
      <c r="AB225" s="107">
        <f>+IF(F225=0,"",'Ark1'!V661)</f>
        <v>87.079718042202899</v>
      </c>
      <c r="AC225" s="28"/>
      <c r="AN225"/>
      <c r="AO225"/>
      <c r="AP225"/>
      <c r="AY225"/>
      <c r="BB225"/>
      <c r="BC225"/>
    </row>
    <row r="226" spans="1:55">
      <c r="A226" s="28"/>
      <c r="B226" s="94">
        <f>+'Ark1'!C662</f>
        <v>2019</v>
      </c>
      <c r="C226" s="94">
        <f>+'Ark1'!E662</f>
        <v>5</v>
      </c>
      <c r="D226" s="94">
        <f>+IF(F226=0,"",'Ark1'!Q662)</f>
        <v>516</v>
      </c>
      <c r="E226" s="95" t="e">
        <f>+IF(F226=0,"",D226-#REF!)</f>
        <v>#REF!</v>
      </c>
      <c r="F226" s="309">
        <f>+'Ark1'!R662</f>
        <v>31636</v>
      </c>
      <c r="G226" s="309" t="e">
        <f>+IF(F226=0,"",F226-#REF!)</f>
        <v>#REF!</v>
      </c>
      <c r="H226" s="107">
        <f>+IF(F226=0,"",'Ark1'!AE662)</f>
        <v>2.0372912608608313</v>
      </c>
      <c r="I226" s="107">
        <f>+IF(F226=0,"",'Ark1'!AF662)</f>
        <v>528</v>
      </c>
      <c r="J226" s="309">
        <f>+IF(F226=0,"",'Ark1'!S662)</f>
        <v>31195</v>
      </c>
      <c r="K226" s="96">
        <f>+IF(F226=0,"",'Ark1'!U662)</f>
        <v>60.447283218464491</v>
      </c>
      <c r="L226" s="96" t="e">
        <f>+IF(F226=0,"",K226-#REF!)</f>
        <v>#REF!</v>
      </c>
      <c r="M226" s="96">
        <f>+IF(F226=0,"",'Ark1'!AC662)</f>
        <v>-21.144768091252345</v>
      </c>
      <c r="N226" s="107">
        <f>+IF(F226=0,"",'Ark1'!W662)</f>
        <v>80.154717102099994</v>
      </c>
      <c r="O226" s="107" t="e">
        <f>+IF(F226=0,"",N226-#REF!)</f>
        <v>#REF!</v>
      </c>
      <c r="P226" s="96">
        <f>+IF(F226=0,"",'Ark1'!AB662)</f>
        <v>2.6494384678023919</v>
      </c>
      <c r="Q226" s="34"/>
      <c r="R226" s="107">
        <f>+IF(F226=0,"",'Ark1'!X662)</f>
        <v>1.2548994816032368</v>
      </c>
      <c r="S226" s="107">
        <f>+IF(F226=0,"",'Ark1'!Y662)</f>
        <v>2.5097989632064737</v>
      </c>
      <c r="T226" s="98"/>
      <c r="U226" s="95"/>
      <c r="V226" s="34"/>
      <c r="W226" s="224">
        <f>+IF(F226=0,"",'Ark1'!AD662)</f>
        <v>2.0279825176573456</v>
      </c>
      <c r="X226" s="224"/>
      <c r="Y226" s="95">
        <f t="shared" si="40"/>
        <v>61.310077519379846</v>
      </c>
      <c r="Z226" s="309">
        <f t="shared" si="41"/>
        <v>2535.7746302420351</v>
      </c>
      <c r="AA226" s="96">
        <f>+IF(F226=0,"",'Ark1'!T662)</f>
        <v>15.630958401820704</v>
      </c>
      <c r="AB226" s="107">
        <f>+IF(F226=0,"",'Ark1'!V662)</f>
        <v>87.211923320905029</v>
      </c>
      <c r="AC226" s="28"/>
      <c r="AN226"/>
      <c r="AO226"/>
      <c r="AP226"/>
      <c r="AY226"/>
      <c r="BB226"/>
      <c r="BC226"/>
    </row>
    <row r="227" spans="1:55">
      <c r="A227" s="28"/>
      <c r="B227" s="94">
        <f>+'Ark1'!C663</f>
        <v>2019</v>
      </c>
      <c r="C227" s="94">
        <f>+'Ark1'!E663</f>
        <v>6</v>
      </c>
      <c r="D227" s="94">
        <f>+IF(F227=0,"",'Ark1'!Q663)</f>
        <v>508</v>
      </c>
      <c r="E227" s="95" t="e">
        <f>+IF(F227=0,"",D227-#REF!)</f>
        <v>#REF!</v>
      </c>
      <c r="F227" s="309">
        <f>+'Ark1'!R663</f>
        <v>29593</v>
      </c>
      <c r="G227" s="309" t="e">
        <f>+IF(F227=0,"",F227-#REF!)</f>
        <v>#REF!</v>
      </c>
      <c r="H227" s="107">
        <f>+IF(F227=0,"",'Ark1'!AE663)</f>
        <v>1.8973143541836264</v>
      </c>
      <c r="I227" s="107">
        <f>+IF(F227=0,"",'Ark1'!AF663)</f>
        <v>519</v>
      </c>
      <c r="J227" s="309">
        <f>+IF(F227=0,"",'Ark1'!S663)</f>
        <v>29185</v>
      </c>
      <c r="K227" s="96">
        <f>+IF(F227=0,"",'Ark1'!U663)</f>
        <v>60.650059962309399</v>
      </c>
      <c r="L227" s="96" t="e">
        <f>+IF(F227=0,"",K227-#REF!)</f>
        <v>#REF!</v>
      </c>
      <c r="M227" s="96">
        <f>+IF(F227=0,"",'Ark1'!AC663)</f>
        <v>-23.19669507603119</v>
      </c>
      <c r="N227" s="107">
        <f>+IF(F227=0,"",'Ark1'!W663)</f>
        <v>79.788545485694499</v>
      </c>
      <c r="O227" s="107" t="e">
        <f>+IF(F227=0,"",N227-#REF!)</f>
        <v>#REF!</v>
      </c>
      <c r="P227" s="96">
        <f>+IF(F227=0,"",'Ark1'!AB663)</f>
        <v>2.6557823970186378</v>
      </c>
      <c r="Q227" s="34"/>
      <c r="R227" s="107">
        <f>+IF(F227=0,"",'Ark1'!X663)</f>
        <v>2.1288818301625381</v>
      </c>
      <c r="S227" s="107">
        <f>+IF(F227=0,"",'Ark1'!Y663)</f>
        <v>4.2577636603250761</v>
      </c>
      <c r="T227" s="98"/>
      <c r="U227" s="95"/>
      <c r="V227" s="34"/>
      <c r="W227" s="224">
        <f>+IF(F227=0,"",'Ark1'!AD663)</f>
        <v>1.8970187964671203</v>
      </c>
      <c r="X227" s="224"/>
      <c r="Y227" s="95">
        <f t="shared" si="40"/>
        <v>58.253937007874015</v>
      </c>
      <c r="Z227" s="309">
        <f t="shared" si="41"/>
        <v>2361.1824265581572</v>
      </c>
      <c r="AA227" s="96">
        <f>+IF(F227=0,"",'Ark1'!T663)</f>
        <v>15.730375426621151</v>
      </c>
      <c r="AB227" s="107">
        <f>+IF(F227=0,"",'Ark1'!V663)</f>
        <v>86.881371517410699</v>
      </c>
      <c r="AC227" s="28"/>
      <c r="AN227"/>
      <c r="AO227"/>
      <c r="AP227"/>
      <c r="AY227"/>
      <c r="BB227"/>
      <c r="BC227"/>
    </row>
    <row r="228" spans="1:55">
      <c r="A228" s="28"/>
      <c r="B228" s="94">
        <f>+'Ark1'!C664</f>
        <v>2019</v>
      </c>
      <c r="C228" s="94">
        <f>+'Ark1'!E664</f>
        <v>7</v>
      </c>
      <c r="D228" s="94">
        <f>+IF(F228=0,"",'Ark1'!Q664)</f>
        <v>526</v>
      </c>
      <c r="E228" s="95" t="e">
        <f>+IF(F228=0,"",D228-#REF!)</f>
        <v>#REF!</v>
      </c>
      <c r="F228" s="309">
        <f>+'Ark1'!R664</f>
        <v>28480</v>
      </c>
      <c r="G228" s="309" t="e">
        <f>+IF(F228=0,"",F228-#REF!)</f>
        <v>#REF!</v>
      </c>
      <c r="H228" s="107">
        <f>+IF(F228=0,"",'Ark1'!AE664)</f>
        <v>1.7962036396123573</v>
      </c>
      <c r="I228" s="107">
        <f>+IF(F228=0,"",'Ark1'!AF664)</f>
        <v>605</v>
      </c>
      <c r="J228" s="309">
        <f>+IF(F228=0,"",'Ark1'!S664)</f>
        <v>27615</v>
      </c>
      <c r="K228" s="96">
        <f>+IF(F228=0,"",'Ark1'!U664)</f>
        <v>60.597718631178715</v>
      </c>
      <c r="L228" s="96" t="e">
        <f>+IF(F228=0,"",K228-#REF!)</f>
        <v>#REF!</v>
      </c>
      <c r="M228" s="96">
        <f>+IF(F228=0,"",'Ark1'!AC664)</f>
        <v>-22.166482056882813</v>
      </c>
      <c r="N228" s="107">
        <f>+IF(F228=0,"",'Ark1'!W664)</f>
        <v>79.830983161325918</v>
      </c>
      <c r="O228" s="107" t="e">
        <f>+IF(F228=0,"",N228-#REF!)</f>
        <v>#REF!</v>
      </c>
      <c r="P228" s="96">
        <f>+IF(F228=0,"",'Ark1'!AB664)</f>
        <v>2.6671875483069929</v>
      </c>
      <c r="Q228" s="34"/>
      <c r="R228" s="107">
        <f>+IF(F228=0,"",'Ark1'!X664)</f>
        <v>1.113061797752809</v>
      </c>
      <c r="S228" s="107">
        <f>+IF(F228=0,"",'Ark1'!Y664)</f>
        <v>2.226123595505618</v>
      </c>
      <c r="T228" s="98"/>
      <c r="U228" s="95"/>
      <c r="V228" s="34"/>
      <c r="W228" s="224">
        <f>+IF(F228=0,"",'Ark1'!AD664)</f>
        <v>1.8256714534985841</v>
      </c>
      <c r="X228" s="224"/>
      <c r="Y228" s="95">
        <f t="shared" si="40"/>
        <v>54.144486692015207</v>
      </c>
      <c r="Z228" s="309">
        <f t="shared" si="41"/>
        <v>2273.5864004345622</v>
      </c>
      <c r="AA228" s="96">
        <f>+IF(F228=0,"",'Ark1'!T664)</f>
        <v>15.43188202247191</v>
      </c>
      <c r="AB228" s="107">
        <f>+IF(F228=0,"",'Ark1'!V664)</f>
        <v>87.405140602804735</v>
      </c>
      <c r="AC228" s="28"/>
      <c r="AN228"/>
      <c r="AO228"/>
      <c r="AP228"/>
      <c r="AY228"/>
      <c r="BB228"/>
      <c r="BC228"/>
    </row>
    <row r="229" spans="1:55">
      <c r="A229" s="28"/>
      <c r="B229" s="94">
        <f>+'Ark1'!C665</f>
        <v>2019</v>
      </c>
      <c r="C229" s="94">
        <f>+'Ark1'!E665</f>
        <v>8</v>
      </c>
      <c r="D229" s="94">
        <f>+IF(F229=0,"",'Ark1'!Q665)</f>
        <v>524</v>
      </c>
      <c r="E229" s="95" t="e">
        <f>+IF(F229=0,"",D229-#REF!)</f>
        <v>#REF!</v>
      </c>
      <c r="F229" s="309">
        <f>+'Ark1'!R665</f>
        <v>28826</v>
      </c>
      <c r="G229" s="309" t="e">
        <f>+IF(F229=0,"",F229-#REF!)</f>
        <v>#REF!</v>
      </c>
      <c r="H229" s="107">
        <f>+IF(F229=0,"",'Ark1'!AE665)</f>
        <v>1.8411809076706696</v>
      </c>
      <c r="I229" s="107">
        <f>+IF(F229=0,"",'Ark1'!AF665)</f>
        <v>503</v>
      </c>
      <c r="J229" s="309">
        <f>+IF(F229=0,"",'Ark1'!S665)</f>
        <v>28313</v>
      </c>
      <c r="K229" s="96">
        <f>+IF(F229=0,"",'Ark1'!U665)</f>
        <v>60.473210186133585</v>
      </c>
      <c r="L229" s="96" t="e">
        <f>+IF(F229=0,"",K229-#REF!)</f>
        <v>#REF!</v>
      </c>
      <c r="M229" s="96">
        <f>+IF(F229=0,"",'Ark1'!AC665)</f>
        <v>-24.536060540527966</v>
      </c>
      <c r="N229" s="107">
        <f>+IF(F229=0,"",'Ark1'!W665)</f>
        <v>79.812612580793271</v>
      </c>
      <c r="O229" s="107" t="e">
        <f>+IF(F229=0,"",N229-#REF!)</f>
        <v>#REF!</v>
      </c>
      <c r="P229" s="96">
        <f>+IF(F229=0,"",'Ark1'!AB665)</f>
        <v>2.6380971813245941</v>
      </c>
      <c r="Q229" s="34"/>
      <c r="R229" s="107">
        <f>+IF(F229=0,"",'Ark1'!X665)</f>
        <v>1.4049816138208564</v>
      </c>
      <c r="S229" s="107">
        <f>+IF(F229=0,"",'Ark1'!Y665)</f>
        <v>2.8099632276417128</v>
      </c>
      <c r="T229" s="98"/>
      <c r="U229" s="95"/>
      <c r="V229" s="34"/>
      <c r="W229" s="224">
        <f>+IF(F229=0,"",'Ark1'!AD665)</f>
        <v>1.8478513103423524</v>
      </c>
      <c r="X229" s="224"/>
      <c r="Y229" s="95">
        <f t="shared" si="40"/>
        <v>55.011450381679388</v>
      </c>
      <c r="Z229" s="309">
        <f t="shared" si="41"/>
        <v>2300.6783702539465</v>
      </c>
      <c r="AA229" s="96">
        <f>+IF(F229=0,"",'Ark1'!T665)</f>
        <v>15.577950461389028</v>
      </c>
      <c r="AB229" s="107">
        <f>+IF(F229=0,"",'Ark1'!V665)</f>
        <v>87.012282869955783</v>
      </c>
      <c r="AC229" s="28"/>
      <c r="AN229"/>
      <c r="AO229"/>
      <c r="AP229"/>
      <c r="AY229"/>
      <c r="BB229"/>
      <c r="BC229"/>
    </row>
    <row r="230" spans="1:55">
      <c r="A230" s="28"/>
      <c r="B230" s="94">
        <f>+'Ark1'!C666</f>
        <v>2019</v>
      </c>
      <c r="C230" s="94">
        <f>+'Ark1'!E666</f>
        <v>9</v>
      </c>
      <c r="D230" s="94">
        <f>+IF(F230=0,"",'Ark1'!Q666)</f>
        <v>524</v>
      </c>
      <c r="E230" s="95" t="e">
        <f>+IF(F230=0,"",D230-#REF!)</f>
        <v>#REF!</v>
      </c>
      <c r="F230" s="309">
        <f>+'Ark1'!R666</f>
        <v>28548</v>
      </c>
      <c r="G230" s="309" t="e">
        <f>+IF(F230=0,"",F230-#REF!)</f>
        <v>#REF!</v>
      </c>
      <c r="H230" s="107">
        <f>+IF(F230=0,"",'Ark1'!AE666)</f>
        <v>1.8200040247354152</v>
      </c>
      <c r="I230" s="107">
        <f>+IF(F230=0,"",'Ark1'!AF666)</f>
        <v>537</v>
      </c>
      <c r="J230" s="309">
        <f>+IF(F230=0,"",'Ark1'!S666)</f>
        <v>28025</v>
      </c>
      <c r="K230" s="96">
        <f>+IF(F230=0,"",'Ark1'!U666)</f>
        <v>60.628367528991987</v>
      </c>
      <c r="L230" s="96" t="e">
        <f>+IF(F230=0,"",K230-#REF!)</f>
        <v>#REF!</v>
      </c>
      <c r="M230" s="96">
        <f>+IF(F230=0,"",'Ark1'!AC666)</f>
        <v>-25.241907538731581</v>
      </c>
      <c r="N230" s="107">
        <f>+IF(F230=0,"",'Ark1'!W666)</f>
        <v>79.705388046387455</v>
      </c>
      <c r="O230" s="107" t="e">
        <f>+IF(F230=0,"",N230-#REF!)</f>
        <v>#REF!</v>
      </c>
      <c r="P230" s="96">
        <f>+IF(F230=0,"",'Ark1'!AB666)</f>
        <v>2.6756272514571968</v>
      </c>
      <c r="Q230" s="34"/>
      <c r="R230" s="107">
        <f>+IF(F230=0,"",'Ark1'!X666)</f>
        <v>1.254028303208631</v>
      </c>
      <c r="S230" s="107">
        <f>+IF(F230=0,"",'Ark1'!Y666)</f>
        <v>2.508056606417262</v>
      </c>
      <c r="T230" s="98"/>
      <c r="U230" s="95"/>
      <c r="V230" s="34"/>
      <c r="W230" s="224">
        <f>+IF(F230=0,"",'Ark1'!AD666)</f>
        <v>1.8300305005083419</v>
      </c>
      <c r="X230" s="224"/>
      <c r="Y230" s="95">
        <f t="shared" si="40"/>
        <v>54.480916030534353</v>
      </c>
      <c r="Z230" s="309">
        <f t="shared" si="41"/>
        <v>2275.4294179482695</v>
      </c>
      <c r="AA230" s="96">
        <f>+IF(F230=0,"",'Ark1'!T666)</f>
        <v>15.638013170800058</v>
      </c>
      <c r="AB230" s="107">
        <f>+IF(F230=0,"",'Ark1'!V666)</f>
        <v>86.859217750749892</v>
      </c>
      <c r="AC230" s="28"/>
      <c r="AN230"/>
      <c r="AO230"/>
      <c r="AP230"/>
      <c r="AY230"/>
      <c r="BB230"/>
      <c r="BC230"/>
    </row>
    <row r="231" spans="1:55">
      <c r="A231" s="28"/>
      <c r="B231" s="94">
        <f>+'Ark1'!C667</f>
        <v>2019</v>
      </c>
      <c r="C231" s="94">
        <f>+'Ark1'!E667</f>
        <v>10</v>
      </c>
      <c r="D231" s="94">
        <f>+IF(F231=0,"",'Ark1'!Q667)</f>
        <v>548</v>
      </c>
      <c r="E231" s="95" t="e">
        <f>+IF(F231=0,"",D231-#REF!)</f>
        <v>#REF!</v>
      </c>
      <c r="F231" s="309">
        <f>+'Ark1'!R667</f>
        <v>30280</v>
      </c>
      <c r="G231" s="309" t="e">
        <f>+IF(F231=0,"",F231-#REF!)</f>
        <v>#REF!</v>
      </c>
      <c r="H231" s="107">
        <f>+IF(F231=0,"",'Ark1'!AE667)</f>
        <v>1.9105202684853111</v>
      </c>
      <c r="I231" s="107">
        <f>+IF(F231=0,"",'Ark1'!AF667)</f>
        <v>775</v>
      </c>
      <c r="J231" s="309">
        <f>+IF(F231=0,"",'Ark1'!S667)</f>
        <v>29357</v>
      </c>
      <c r="K231" s="96">
        <f>+IF(F231=0,"",'Ark1'!U667)</f>
        <v>60.589774159484953</v>
      </c>
      <c r="L231" s="96" t="e">
        <f>+IF(F231=0,"",K231-#REF!)</f>
        <v>#REF!</v>
      </c>
      <c r="M231" s="96">
        <f>+IF(F231=0,"",'Ark1'!AC667)</f>
        <v>-22.168030972197496</v>
      </c>
      <c r="N231" s="107">
        <f>+IF(F231=0,"",'Ark1'!W667)</f>
        <v>79.873171645604543</v>
      </c>
      <c r="O231" s="107" t="e">
        <f>+IF(F231=0,"",N231-#REF!)</f>
        <v>#REF!</v>
      </c>
      <c r="P231" s="96">
        <f>+IF(F231=0,"",'Ark1'!AB667)</f>
        <v>2.6721522275286715</v>
      </c>
      <c r="Q231" s="34"/>
      <c r="R231" s="107">
        <f>+IF(F231=0,"",'Ark1'!X667)</f>
        <v>0.77608982826948447</v>
      </c>
      <c r="S231" s="107">
        <f>+IF(F231=0,"",'Ark1'!Y667)</f>
        <v>1.5521796565389689</v>
      </c>
      <c r="T231" s="98"/>
      <c r="U231" s="95"/>
      <c r="V231" s="34"/>
      <c r="W231" s="224">
        <f>+IF(F231=0,"",'Ark1'!AD667)</f>
        <v>1.9410579919921751</v>
      </c>
      <c r="X231" s="224"/>
      <c r="Y231" s="95">
        <f t="shared" si="40"/>
        <v>55.255474452554743</v>
      </c>
      <c r="Z231" s="309">
        <f t="shared" si="41"/>
        <v>2418.5596374289053</v>
      </c>
      <c r="AA231" s="96">
        <f>+IF(F231=0,"",'Ark1'!T667)</f>
        <v>15.416644649933948</v>
      </c>
      <c r="AB231" s="107">
        <f>+IF(F231=0,"",'Ark1'!V667)</f>
        <v>87.397536162496735</v>
      </c>
      <c r="AC231" s="28"/>
      <c r="AN231"/>
      <c r="AO231"/>
      <c r="AP231"/>
      <c r="AY231"/>
      <c r="BB231"/>
      <c r="BC231"/>
    </row>
    <row r="232" spans="1:55">
      <c r="A232" s="28"/>
      <c r="B232" s="94">
        <f>+'Ark1'!C668</f>
        <v>2019</v>
      </c>
      <c r="C232" s="94">
        <f>+'Ark1'!E668</f>
        <v>11</v>
      </c>
      <c r="D232" s="94">
        <f>+IF(F232=0,"",'Ark1'!Q668)</f>
        <v>521</v>
      </c>
      <c r="E232" s="95" t="e">
        <f>+IF(F232=0,"",D232-#REF!)</f>
        <v>#REF!</v>
      </c>
      <c r="F232" s="309">
        <f>+'Ark1'!R668</f>
        <v>30309</v>
      </c>
      <c r="G232" s="309" t="e">
        <f>+IF(F232=0,"",F232-#REF!)</f>
        <v>#REF!</v>
      </c>
      <c r="H232" s="107">
        <f>+IF(F232=0,"",'Ark1'!AE668)</f>
        <v>1.9587128931334996</v>
      </c>
      <c r="I232" s="107">
        <f>+IF(F232=0,"",'Ark1'!AF668)</f>
        <v>670</v>
      </c>
      <c r="J232" s="309">
        <f>+IF(F232=0,"",'Ark1'!S668)</f>
        <v>30057</v>
      </c>
      <c r="K232" s="96">
        <f>+IF(F232=0,"",'Ark1'!U668)</f>
        <v>60.669860598196763</v>
      </c>
      <c r="L232" s="96" t="e">
        <f>+IF(F232=0,"",K232-#REF!)</f>
        <v>#REF!</v>
      </c>
      <c r="M232" s="96">
        <f>+IF(F232=0,"",'Ark1'!AC668)</f>
        <v>-23.15302994292859</v>
      </c>
      <c r="N232" s="107">
        <f>+IF(F232=0,"",'Ark1'!W668)</f>
        <v>79.98086635392751</v>
      </c>
      <c r="O232" s="107" t="e">
        <f>+IF(F232=0,"",N232-#REF!)</f>
        <v>#REF!</v>
      </c>
      <c r="P232" s="96">
        <f>+IF(F232=0,"",'Ark1'!AB668)</f>
        <v>2.6811147511580167</v>
      </c>
      <c r="Q232" s="34"/>
      <c r="R232" s="107">
        <f>+IF(F232=0,"",'Ark1'!X668)</f>
        <v>0.93701540796463123</v>
      </c>
      <c r="S232" s="107">
        <f>+IF(F232=0,"",'Ark1'!Y668)</f>
        <v>1.8740308159292625</v>
      </c>
      <c r="T232" s="98"/>
      <c r="U232" s="95"/>
      <c r="V232" s="34"/>
      <c r="W232" s="224">
        <f>+IF(F232=0,"",'Ark1'!AD668)</f>
        <v>1.9429169973345704</v>
      </c>
      <c r="X232" s="224"/>
      <c r="Y232" s="95">
        <f t="shared" si="40"/>
        <v>58.174664107485604</v>
      </c>
      <c r="Z232" s="309">
        <f t="shared" si="41"/>
        <v>2424.1400783211889</v>
      </c>
      <c r="AA232" s="96">
        <f>+IF(F232=0,"",'Ark1'!T668)</f>
        <v>15.813817677917452</v>
      </c>
      <c r="AB232" s="107">
        <f>+IF(F232=0,"",'Ark1'!V668)</f>
        <v>86.894802367375107</v>
      </c>
      <c r="AC232" s="28"/>
      <c r="AN232"/>
      <c r="AO232"/>
      <c r="AP232"/>
      <c r="AY232"/>
      <c r="BB232"/>
      <c r="BC232"/>
    </row>
    <row r="233" spans="1:55">
      <c r="A233" s="28"/>
      <c r="B233" s="94">
        <f>+'Ark1'!C669</f>
        <v>2019</v>
      </c>
      <c r="C233" s="94">
        <f>+'Ark1'!E669</f>
        <v>12</v>
      </c>
      <c r="D233" s="94">
        <f>+IF(F233=0,"",'Ark1'!Q669)</f>
        <v>511</v>
      </c>
      <c r="E233" s="95" t="e">
        <f>+IF(F233=0,"",D233-#REF!)</f>
        <v>#REF!</v>
      </c>
      <c r="F233" s="309">
        <f>+'Ark1'!R669</f>
        <v>29664</v>
      </c>
      <c r="G233" s="309" t="e">
        <f>+IF(F233=0,"",F233-#REF!)</f>
        <v>#REF!</v>
      </c>
      <c r="H233" s="107">
        <f>+IF(F233=0,"",'Ark1'!AE669)</f>
        <v>1.9026396586804497</v>
      </c>
      <c r="I233" s="107">
        <f>+IF(F233=0,"",'Ark1'!AF669)</f>
        <v>549</v>
      </c>
      <c r="J233" s="309">
        <f>+IF(F233=0,"",'Ark1'!S669)</f>
        <v>29133</v>
      </c>
      <c r="K233" s="96">
        <f>+IF(F233=0,"",'Ark1'!U669)</f>
        <v>60.66350873579789</v>
      </c>
      <c r="L233" s="96" t="e">
        <f>+IF(F233=0,"",K233-#REF!)</f>
        <v>#REF!</v>
      </c>
      <c r="M233" s="96">
        <f>+IF(F233=0,"",'Ark1'!AC669)</f>
        <v>-23.453605276567192</v>
      </c>
      <c r="N233" s="107">
        <f>+IF(F233=0,"",'Ark1'!W669)</f>
        <v>80.155308413140133</v>
      </c>
      <c r="O233" s="107" t="e">
        <f>+IF(F233=0,"",N233-#REF!)</f>
        <v>#REF!</v>
      </c>
      <c r="P233" s="96">
        <f>+IF(F233=0,"",'Ark1'!AB669)</f>
        <v>2.6422420223189351</v>
      </c>
      <c r="Q233" s="34"/>
      <c r="R233" s="107">
        <f>+IF(F233=0,"",'Ark1'!X669)</f>
        <v>1.1697680690399139</v>
      </c>
      <c r="S233" s="107">
        <f>+IF(F233=0,"",'Ark1'!Y669)</f>
        <v>2.3395361380798279</v>
      </c>
      <c r="T233" s="98"/>
      <c r="U233" s="95"/>
      <c r="V233" s="34"/>
      <c r="W233" s="224">
        <f>+IF(F233=0,"",'Ark1'!AD669)</f>
        <v>1.9015701543743675</v>
      </c>
      <c r="X233" s="224"/>
      <c r="Y233" s="95">
        <f t="shared" si="40"/>
        <v>58.050880626223091</v>
      </c>
      <c r="Z233" s="309">
        <f t="shared" si="41"/>
        <v>2377.727068767389</v>
      </c>
      <c r="AA233" s="96">
        <f>+IF(F233=0,"",'Ark1'!T669)</f>
        <v>15.664947411003237</v>
      </c>
      <c r="AB233" s="107">
        <f>+IF(F233=0,"",'Ark1'!V669)</f>
        <v>87.38470657174615</v>
      </c>
      <c r="AC233" s="28"/>
      <c r="AN233"/>
      <c r="AO233"/>
      <c r="AP233"/>
      <c r="AY233"/>
      <c r="BB233"/>
      <c r="BC233"/>
    </row>
    <row r="234" spans="1:55">
      <c r="A234" s="28"/>
      <c r="B234" s="94">
        <f>+'Ark1'!C670</f>
        <v>2019</v>
      </c>
      <c r="C234" s="94">
        <f>+'Ark1'!E670</f>
        <v>13</v>
      </c>
      <c r="D234" s="94">
        <f>+IF(F234=0,"",'Ark1'!Q670)</f>
        <v>517</v>
      </c>
      <c r="E234" s="95" t="e">
        <f>+IF(F234=0,"",D234-#REF!)</f>
        <v>#REF!</v>
      </c>
      <c r="F234" s="309">
        <f>+'Ark1'!R670</f>
        <v>31782</v>
      </c>
      <c r="G234" s="309" t="e">
        <f>+IF(F234=0,"",F234-#REF!)</f>
        <v>#REF!</v>
      </c>
      <c r="H234" s="107">
        <f>+IF(F234=0,"",'Ark1'!AE670)</f>
        <v>1.982940629074144</v>
      </c>
      <c r="I234" s="107">
        <f>+IF(F234=0,"",'Ark1'!AF670)</f>
        <v>637</v>
      </c>
      <c r="J234" s="309">
        <f>+IF(F234=0,"",'Ark1'!S670)</f>
        <v>30496</v>
      </c>
      <c r="K234" s="96">
        <f>+IF(F234=0,"",'Ark1'!U670)</f>
        <v>60.552990556138518</v>
      </c>
      <c r="L234" s="96" t="e">
        <f>+IF(F234=0,"",K234-#REF!)</f>
        <v>#REF!</v>
      </c>
      <c r="M234" s="96">
        <f>+IF(F234=0,"",'Ark1'!AC670)</f>
        <v>-23.274362784898848</v>
      </c>
      <c r="N234" s="107">
        <f>+IF(F234=0,"",'Ark1'!W670)</f>
        <v>79.804574370409469</v>
      </c>
      <c r="O234" s="107" t="e">
        <f>+IF(F234=0,"",N234-#REF!)</f>
        <v>#REF!</v>
      </c>
      <c r="P234" s="96">
        <f>+IF(F234=0,"",'Ark1'!AB670)</f>
        <v>2.6432240236414226</v>
      </c>
      <c r="Q234" s="34"/>
      <c r="R234" s="107">
        <f>+IF(F234=0,"",'Ark1'!X670)</f>
        <v>1.3057705619533071</v>
      </c>
      <c r="S234" s="107">
        <f>+IF(F234=0,"",'Ark1'!Y670)</f>
        <v>2.6115411239066142</v>
      </c>
      <c r="T234" s="98"/>
      <c r="U234" s="95"/>
      <c r="V234" s="34"/>
      <c r="W234" s="224">
        <f>+IF(F234=0,"",'Ark1'!AD670)</f>
        <v>2.0373416480018256</v>
      </c>
      <c r="X234" s="224"/>
      <c r="Y234" s="95">
        <f t="shared" si="40"/>
        <v>61.473887814313343</v>
      </c>
      <c r="Z234" s="309">
        <f t="shared" si="41"/>
        <v>2536.3489826403538</v>
      </c>
      <c r="AA234" s="96">
        <f>+IF(F234=0,"",'Ark1'!T670)</f>
        <v>15.24907180164873</v>
      </c>
      <c r="AB234" s="107">
        <f>+IF(F234=0,"",'Ark1'!V670)</f>
        <v>87.658811655954977</v>
      </c>
      <c r="AC234" s="28"/>
      <c r="AN234"/>
      <c r="AO234"/>
      <c r="AP234"/>
      <c r="AY234"/>
      <c r="BB234"/>
      <c r="BC234"/>
    </row>
    <row r="235" spans="1:55">
      <c r="A235" s="28"/>
      <c r="B235" s="94">
        <f>+'Ark1'!C671</f>
        <v>2019</v>
      </c>
      <c r="C235" s="94">
        <f>+'Ark1'!E671</f>
        <v>14</v>
      </c>
      <c r="D235" s="94">
        <f>+IF(F235=0,"",'Ark1'!Q671)</f>
        <v>565</v>
      </c>
      <c r="E235" s="95" t="e">
        <f>+IF(F235=0,"",D235-#REF!)</f>
        <v>#REF!</v>
      </c>
      <c r="F235" s="309">
        <f>+'Ark1'!R671</f>
        <v>31860</v>
      </c>
      <c r="G235" s="309" t="e">
        <f>+IF(F235=0,"",F235-#REF!)</f>
        <v>#REF!</v>
      </c>
      <c r="H235" s="107">
        <f>+IF(F235=0,"",'Ark1'!AE671)</f>
        <v>2.0027523522480095</v>
      </c>
      <c r="I235" s="107">
        <f>+IF(F235=0,"",'Ark1'!AF671)</f>
        <v>650</v>
      </c>
      <c r="J235" s="309">
        <f>+IF(F235=0,"",'Ark1'!S671)</f>
        <v>30918</v>
      </c>
      <c r="K235" s="96">
        <f>+IF(F235=0,"",'Ark1'!U671)</f>
        <v>60.551458697199024</v>
      </c>
      <c r="L235" s="96" t="e">
        <f>+IF(F235=0,"",K235-#REF!)</f>
        <v>#REF!</v>
      </c>
      <c r="M235" s="96">
        <f>+IF(F235=0,"",'Ark1'!AC671)</f>
        <v>-25.184199495649015</v>
      </c>
      <c r="N235" s="107">
        <f>+IF(F235=0,"",'Ark1'!W671)</f>
        <v>79.501772430299127</v>
      </c>
      <c r="O235" s="107" t="e">
        <f>+IF(F235=0,"",N235-#REF!)</f>
        <v>#REF!</v>
      </c>
      <c r="P235" s="96">
        <f>+IF(F235=0,"",'Ark1'!AB671)</f>
        <v>2.7160010658431166</v>
      </c>
      <c r="Q235" s="34"/>
      <c r="R235" s="107">
        <f>+IF(F235=0,"",'Ark1'!X671)</f>
        <v>0.82862523540489652</v>
      </c>
      <c r="S235" s="107">
        <f>+IF(F235=0,"",'Ark1'!Y671)</f>
        <v>1.657250470809793</v>
      </c>
      <c r="T235" s="98"/>
      <c r="U235" s="95"/>
      <c r="V235" s="34"/>
      <c r="W235" s="224">
        <f>+IF(F235=0,"",'Ark1'!AD671)</f>
        <v>2.0423417313365477</v>
      </c>
      <c r="X235" s="224"/>
      <c r="Y235" s="95">
        <f t="shared" si="40"/>
        <v>56.389380530973455</v>
      </c>
      <c r="Z235" s="309">
        <f t="shared" si="41"/>
        <v>2532.9264696293303</v>
      </c>
      <c r="AA235" s="96">
        <f>+IF(F235=0,"",'Ark1'!T671)</f>
        <v>15.411487758945388</v>
      </c>
      <c r="AB235" s="107">
        <f>+IF(F235=0,"",'Ark1'!V671)</f>
        <v>86.970175258959983</v>
      </c>
      <c r="AC235" s="28"/>
      <c r="AN235"/>
      <c r="AO235"/>
      <c r="AP235"/>
      <c r="AY235"/>
      <c r="BB235"/>
      <c r="BC235"/>
    </row>
    <row r="236" spans="1:55">
      <c r="A236" s="28"/>
      <c r="B236" s="94">
        <f>+'Ark1'!C672</f>
        <v>2019</v>
      </c>
      <c r="C236" s="94">
        <f>+'Ark1'!E672</f>
        <v>15</v>
      </c>
      <c r="D236" s="94">
        <f>+IF(F236=0,"",'Ark1'!Q672)</f>
        <v>571</v>
      </c>
      <c r="E236" s="95" t="e">
        <f>+IF(F236=0,"",D236-#REF!)</f>
        <v>#REF!</v>
      </c>
      <c r="F236" s="309">
        <f>+'Ark1'!R672</f>
        <v>35244</v>
      </c>
      <c r="G236" s="309" t="e">
        <f>+IF(F236=0,"",F236-#REF!)</f>
        <v>#REF!</v>
      </c>
      <c r="H236" s="107">
        <f>+IF(F236=0,"",'Ark1'!AE672)</f>
        <v>2.1656420254006701</v>
      </c>
      <c r="I236" s="107">
        <f>+IF(F236=0,"",'Ark1'!AF672)</f>
        <v>650</v>
      </c>
      <c r="J236" s="309">
        <f>+IF(F236=0,"",'Ark1'!S672)</f>
        <v>33812</v>
      </c>
      <c r="K236" s="96">
        <f>+IF(F236=0,"",'Ark1'!U672)</f>
        <v>60.462468945936358</v>
      </c>
      <c r="L236" s="96" t="e">
        <f>+IF(F236=0,"",K236-#REF!)</f>
        <v>#REF!</v>
      </c>
      <c r="M236" s="96">
        <f>+IF(F236=0,"",'Ark1'!AC672)</f>
        <v>-25.694620707283608</v>
      </c>
      <c r="N236" s="107">
        <f>+IF(F236=0,"",'Ark1'!W672)</f>
        <v>78.609813084111806</v>
      </c>
      <c r="O236" s="107" t="e">
        <f>+IF(F236=0,"",N236-#REF!)</f>
        <v>#REF!</v>
      </c>
      <c r="P236" s="96">
        <f>+IF(F236=0,"",'Ark1'!AB672)</f>
        <v>2.7143763601206485</v>
      </c>
      <c r="Q236" s="34"/>
      <c r="R236" s="107">
        <f>+IF(F236=0,"",'Ark1'!X672)</f>
        <v>1.0668482578594938</v>
      </c>
      <c r="S236" s="107">
        <f>+IF(F236=0,"",'Ark1'!Y672)</f>
        <v>2.1336965157189876</v>
      </c>
      <c r="T236" s="98"/>
      <c r="U236" s="95"/>
      <c r="V236" s="34"/>
      <c r="W236" s="224">
        <f>+IF(F236=0,"",'Ark1'!AD672)</f>
        <v>2.2592684237044978</v>
      </c>
      <c r="X236" s="224"/>
      <c r="Y236" s="95">
        <f t="shared" si="40"/>
        <v>61.723292469352018</v>
      </c>
      <c r="Z236" s="309">
        <f t="shared" si="41"/>
        <v>2770.5242523364363</v>
      </c>
      <c r="AA236" s="96">
        <f>+IF(F236=0,"",'Ark1'!T672)</f>
        <v>15.202105322891844</v>
      </c>
      <c r="AB236" s="107">
        <f>+IF(F236=0,"",'Ark1'!V672)</f>
        <v>86.311119773999508</v>
      </c>
      <c r="AC236" s="28"/>
      <c r="AN236"/>
      <c r="AO236"/>
      <c r="AP236"/>
      <c r="AY236"/>
      <c r="BB236"/>
      <c r="BC236"/>
    </row>
    <row r="237" spans="1:55">
      <c r="A237" s="28"/>
      <c r="B237" s="94">
        <f>+'Ark1'!C673</f>
        <v>2019</v>
      </c>
      <c r="C237" s="94">
        <f>+'Ark1'!E673</f>
        <v>16</v>
      </c>
      <c r="D237" s="94">
        <f>+IF(F237=0,"",'Ark1'!Q673)</f>
        <v>224</v>
      </c>
      <c r="E237" s="95" t="e">
        <f>+IF(F237=0,"",D237-#REF!)</f>
        <v>#REF!</v>
      </c>
      <c r="F237" s="309">
        <f>+'Ark1'!R673</f>
        <v>11889</v>
      </c>
      <c r="G237" s="309" t="e">
        <f>+IF(F237=0,"",F237-#REF!)</f>
        <v>#REF!</v>
      </c>
      <c r="H237" s="107">
        <f>+IF(F237=0,"",'Ark1'!AE673)</f>
        <v>0.75296313448362417</v>
      </c>
      <c r="I237" s="107">
        <f>+IF(F237=0,"",'Ark1'!AF673)</f>
        <v>332</v>
      </c>
      <c r="J237" s="309">
        <f>+IF(F237=0,"",'Ark1'!S673)</f>
        <v>11622</v>
      </c>
      <c r="K237" s="96">
        <f>+IF(F237=0,"",'Ark1'!U673)</f>
        <v>60.377817931509199</v>
      </c>
      <c r="L237" s="96" t="e">
        <f>+IF(F237=0,"",K237-#REF!)</f>
        <v>#REF!</v>
      </c>
      <c r="M237" s="96">
        <f>+IF(F237=0,"",'Ark1'!AC673)</f>
        <v>-24.008577817996738</v>
      </c>
      <c r="N237" s="107">
        <f>+IF(F237=0,"",'Ark1'!W673)</f>
        <v>79.515866460161917</v>
      </c>
      <c r="O237" s="107" t="e">
        <f>+IF(F237=0,"",N237-#REF!)</f>
        <v>#REF!</v>
      </c>
      <c r="P237" s="96">
        <f>+IF(F237=0,"",'Ark1'!AB673)</f>
        <v>2.615824943719486</v>
      </c>
      <c r="Q237" s="34"/>
      <c r="R237" s="107">
        <f>+IF(F237=0,"",'Ark1'!X673)</f>
        <v>1.1102699974766594</v>
      </c>
      <c r="S237" s="107">
        <f>+IF(F237=0,"",'Ark1'!Y673)</f>
        <v>2.2205399949533189</v>
      </c>
      <c r="T237" s="98"/>
      <c r="U237" s="95"/>
      <c r="V237" s="34"/>
      <c r="W237" s="224">
        <f>+IF(F237=0,"",'Ark1'!AD673)</f>
        <v>0.76212808675016386</v>
      </c>
      <c r="X237" s="224"/>
      <c r="Y237" s="95">
        <f t="shared" si="40"/>
        <v>53.075892857142854</v>
      </c>
      <c r="Z237" s="309">
        <f t="shared" si="41"/>
        <v>945.36413634486507</v>
      </c>
      <c r="AA237" s="96">
        <f>+IF(F237=0,"",'Ark1'!T673)</f>
        <v>15.453192026242746</v>
      </c>
      <c r="AB237" s="107">
        <f>+IF(F237=0,"",'Ark1'!V673)</f>
        <v>86.680191283650998</v>
      </c>
      <c r="AC237" s="28"/>
      <c r="AN237"/>
      <c r="AO237"/>
      <c r="AP237"/>
      <c r="AY237"/>
      <c r="BB237"/>
      <c r="BC237"/>
    </row>
    <row r="238" spans="1:55">
      <c r="A238" s="28"/>
      <c r="B238" s="94">
        <f>+'Ark1'!C674</f>
        <v>2019</v>
      </c>
      <c r="C238" s="94">
        <f>+'Ark1'!E674</f>
        <v>17</v>
      </c>
      <c r="D238" s="94">
        <f>+IF(F238=0,"",'Ark1'!Q674)</f>
        <v>541</v>
      </c>
      <c r="E238" s="95" t="e">
        <f>+IF(F238=0,"",D238-#REF!)</f>
        <v>#REF!</v>
      </c>
      <c r="F238" s="309">
        <f>+'Ark1'!R674</f>
        <v>34546</v>
      </c>
      <c r="G238" s="309" t="e">
        <f>+IF(F238=0,"",F238-#REF!)</f>
        <v>#REF!</v>
      </c>
      <c r="H238" s="107">
        <f>+IF(F238=0,"",'Ark1'!AE674)</f>
        <v>2.2731671576009873</v>
      </c>
      <c r="I238" s="107">
        <f>+IF(F238=0,"",'Ark1'!AF674)</f>
        <v>676</v>
      </c>
      <c r="J238" s="309">
        <f>+IF(F238=0,"",'Ark1'!S674)</f>
        <v>34468</v>
      </c>
      <c r="K238" s="96">
        <f>+IF(F238=0,"",'Ark1'!U674)</f>
        <v>60.337240338865037</v>
      </c>
      <c r="L238" s="96" t="e">
        <f>+IF(F238=0,"",K238-#REF!)</f>
        <v>#REF!</v>
      </c>
      <c r="M238" s="96">
        <f>+IF(F238=0,"",'Ark1'!AC674)</f>
        <v>-24.896552263580375</v>
      </c>
      <c r="N238" s="107">
        <f>+IF(F238=0,"",'Ark1'!W674)</f>
        <v>80.942430660322202</v>
      </c>
      <c r="O238" s="107" t="e">
        <f>+IF(F238=0,"",N238-#REF!)</f>
        <v>#REF!</v>
      </c>
      <c r="P238" s="96">
        <f>+IF(F238=0,"",'Ark1'!AB674)</f>
        <v>2.6181045327612305</v>
      </c>
      <c r="Q238" s="34"/>
      <c r="R238" s="107">
        <f>+IF(F238=0,"",'Ark1'!X674)</f>
        <v>1.8554970184681296</v>
      </c>
      <c r="S238" s="107">
        <f>+IF(F238=0,"",'Ark1'!Y674)</f>
        <v>3.7109940369362593</v>
      </c>
      <c r="T238" s="98"/>
      <c r="U238" s="95"/>
      <c r="V238" s="34"/>
      <c r="W238" s="224">
        <f>+IF(F238=0,"",'Ark1'!AD674)</f>
        <v>2.2145240882219834</v>
      </c>
      <c r="X238" s="224"/>
      <c r="Y238" s="95">
        <f t="shared" si="40"/>
        <v>63.855822550831796</v>
      </c>
      <c r="Z238" s="309">
        <f t="shared" si="41"/>
        <v>2796.2372095914907</v>
      </c>
      <c r="AA238" s="96">
        <f>+IF(F238=0,"",'Ark1'!T674)</f>
        <v>15.763214265037915</v>
      </c>
      <c r="AB238" s="107">
        <f>+IF(F238=0,"",'Ark1'!V674)</f>
        <v>87.770775751176288</v>
      </c>
      <c r="AC238" s="28"/>
      <c r="AN238"/>
      <c r="AO238"/>
      <c r="AP238"/>
      <c r="AY238"/>
      <c r="BB238"/>
      <c r="BC238"/>
    </row>
    <row r="239" spans="1:55">
      <c r="A239" s="28"/>
      <c r="B239" s="94">
        <f>+'Ark1'!C675</f>
        <v>2019</v>
      </c>
      <c r="C239" s="94">
        <f>+'Ark1'!E675</f>
        <v>18</v>
      </c>
      <c r="D239" s="94">
        <f>+IF(F239=0,"",'Ark1'!Q675)</f>
        <v>487</v>
      </c>
      <c r="E239" s="95" t="e">
        <f>+IF(F239=0,"",D239-#REF!)</f>
        <v>#REF!</v>
      </c>
      <c r="F239" s="309">
        <f>+'Ark1'!R675</f>
        <v>28157</v>
      </c>
      <c r="G239" s="309" t="e">
        <f>+IF(F239=0,"",F239-#REF!)</f>
        <v>#REF!</v>
      </c>
      <c r="H239" s="107">
        <f>+IF(F239=0,"",'Ark1'!AE675)</f>
        <v>1.8346349034695904</v>
      </c>
      <c r="I239" s="107">
        <f>+IF(F239=0,"",'Ark1'!AF675)</f>
        <v>465</v>
      </c>
      <c r="J239" s="309">
        <f>+IF(F239=0,"",'Ark1'!S675)</f>
        <v>27954</v>
      </c>
      <c r="K239" s="96">
        <f>+IF(F239=0,"",'Ark1'!U675)</f>
        <v>60.304500250411394</v>
      </c>
      <c r="L239" s="96" t="e">
        <f>+IF(F239=0,"",K239-#REF!)</f>
        <v>#REF!</v>
      </c>
      <c r="M239" s="96">
        <f>+IF(F239=0,"",'Ark1'!AC675)</f>
        <v>-23.632106098710278</v>
      </c>
      <c r="N239" s="107">
        <f>+IF(F239=0,"",'Ark1'!W675)</f>
        <v>80.550203906417579</v>
      </c>
      <c r="O239" s="107" t="e">
        <f>+IF(F239=0,"",N239-#REF!)</f>
        <v>#REF!</v>
      </c>
      <c r="P239" s="96">
        <f>+IF(F239=0,"",'Ark1'!AB675)</f>
        <v>2.6370436492953497</v>
      </c>
      <c r="Q239" s="34"/>
      <c r="R239" s="107">
        <f>+IF(F239=0,"",'Ark1'!X675)</f>
        <v>1.6265937422310619</v>
      </c>
      <c r="S239" s="107">
        <f>+IF(F239=0,"",'Ark1'!Y675)</f>
        <v>3.2531874844621238</v>
      </c>
      <c r="T239" s="98"/>
      <c r="U239" s="95"/>
      <c r="V239" s="34"/>
      <c r="W239" s="224">
        <f>+IF(F239=0,"",'Ark1'!AD675)</f>
        <v>1.804965980202234</v>
      </c>
      <c r="X239" s="224"/>
      <c r="Y239" s="95">
        <f t="shared" si="40"/>
        <v>57.817248459958932</v>
      </c>
      <c r="Z239" s="309">
        <f t="shared" si="41"/>
        <v>2268.052091393</v>
      </c>
      <c r="AA239" s="96">
        <f>+IF(F239=0,"",'Ark1'!T675)</f>
        <v>15.663138828710444</v>
      </c>
      <c r="AB239" s="107">
        <f>+IF(F239=0,"",'Ark1'!V675)</f>
        <v>87.513564111787375</v>
      </c>
      <c r="AC239" s="28"/>
      <c r="AN239"/>
      <c r="AO239"/>
      <c r="AP239"/>
      <c r="AY239"/>
      <c r="BB239"/>
      <c r="BC239"/>
    </row>
    <row r="240" spans="1:55">
      <c r="A240" s="28"/>
      <c r="B240" s="94">
        <f>+'Ark1'!C676</f>
        <v>2019</v>
      </c>
      <c r="C240" s="94">
        <f>+'Ark1'!E676</f>
        <v>19</v>
      </c>
      <c r="D240" s="94">
        <f>+IF(F240=0,"",'Ark1'!Q676)</f>
        <v>522</v>
      </c>
      <c r="E240" s="95" t="e">
        <f>+IF(F240=0,"",D240-#REF!)</f>
        <v>#REF!</v>
      </c>
      <c r="F240" s="309">
        <f>+'Ark1'!R676</f>
        <v>32419</v>
      </c>
      <c r="G240" s="309" t="e">
        <f>+IF(F240=0,"",F240-#REF!)</f>
        <v>#REF!</v>
      </c>
      <c r="H240" s="107">
        <f>+IF(F240=0,"",'Ark1'!AE676)</f>
        <v>2.0899749392868405</v>
      </c>
      <c r="I240" s="107">
        <f>+IF(F240=0,"",'Ark1'!AF676)</f>
        <v>665</v>
      </c>
      <c r="J240" s="309">
        <f>+IF(F240=0,"",'Ark1'!S676)</f>
        <v>32081</v>
      </c>
      <c r="K240" s="96">
        <f>+IF(F240=0,"",'Ark1'!U676)</f>
        <v>60.417692715314352</v>
      </c>
      <c r="L240" s="96" t="e">
        <f>+IF(F240=0,"",K240-#REF!)</f>
        <v>#REF!</v>
      </c>
      <c r="M240" s="96">
        <f>+IF(F240=0,"",'Ark1'!AC676)</f>
        <v>-27.874956628633203</v>
      </c>
      <c r="N240" s="107">
        <f>+IF(F240=0,"",'Ark1'!W676)</f>
        <v>79.956566191827051</v>
      </c>
      <c r="O240" s="107" t="e">
        <f>+IF(F240=0,"",N240-#REF!)</f>
        <v>#REF!</v>
      </c>
      <c r="P240" s="96">
        <f>+IF(F240=0,"",'Ark1'!AB676)</f>
        <v>2.6675394824670327</v>
      </c>
      <c r="Q240" s="34"/>
      <c r="R240" s="107">
        <f>+IF(F240=0,"",'Ark1'!X676)</f>
        <v>1.0919522502236343</v>
      </c>
      <c r="S240" s="107">
        <f>+IF(F240=0,"",'Ark1'!Y676)</f>
        <v>2.1839045004472686</v>
      </c>
      <c r="T240" s="98"/>
      <c r="U240" s="95"/>
      <c r="V240" s="34"/>
      <c r="W240" s="224">
        <f>+IF(F240=0,"",'Ark1'!AD676)</f>
        <v>2.0781756619020575</v>
      </c>
      <c r="X240" s="224"/>
      <c r="Y240" s="95">
        <f t="shared" si="40"/>
        <v>62.105363984674327</v>
      </c>
      <c r="Z240" s="309">
        <f t="shared" si="41"/>
        <v>2592.1119193728414</v>
      </c>
      <c r="AA240" s="96">
        <f>+IF(F240=0,"",'Ark1'!T676)</f>
        <v>15.656127579505849</v>
      </c>
      <c r="AB240" s="107">
        <f>+IF(F240=0,"",'Ark1'!V676)</f>
        <v>86.971835207353053</v>
      </c>
      <c r="AC240" s="28"/>
      <c r="AN240"/>
      <c r="AO240"/>
      <c r="AP240"/>
      <c r="AY240"/>
      <c r="BB240"/>
      <c r="BC240"/>
    </row>
    <row r="241" spans="1:55">
      <c r="A241" s="28"/>
      <c r="B241" s="94">
        <f>+'Ark1'!C677</f>
        <v>2019</v>
      </c>
      <c r="C241" s="94">
        <f>+'Ark1'!E677</f>
        <v>20</v>
      </c>
      <c r="D241" s="94">
        <f>+IF(F241=0,"",'Ark1'!Q677)</f>
        <v>504</v>
      </c>
      <c r="E241" s="95" t="e">
        <f>+IF(F241=0,"",D241-#REF!)</f>
        <v>#REF!</v>
      </c>
      <c r="F241" s="309">
        <f>+'Ark1'!R677</f>
        <v>28084</v>
      </c>
      <c r="G241" s="309" t="e">
        <f>+IF(F241=0,"",F241-#REF!)</f>
        <v>#REF!</v>
      </c>
      <c r="H241" s="107">
        <f>+IF(F241=0,"",'Ark1'!AE677)</f>
        <v>1.817182450128628</v>
      </c>
      <c r="I241" s="107">
        <f>+IF(F241=0,"",'Ark1'!AF677)</f>
        <v>617</v>
      </c>
      <c r="J241" s="309">
        <f>+IF(F241=0,"",'Ark1'!S677)</f>
        <v>27908</v>
      </c>
      <c r="K241" s="96">
        <f>+IF(F241=0,"",'Ark1'!U677)</f>
        <v>60.381467679518401</v>
      </c>
      <c r="L241" s="96" t="e">
        <f>+IF(F241=0,"",K241-#REF!)</f>
        <v>#REF!</v>
      </c>
      <c r="M241" s="96">
        <f>+IF(F241=0,"",'Ark1'!AC677)</f>
        <v>-22.418791717727625</v>
      </c>
      <c r="N241" s="107">
        <f>+IF(F241=0,"",'Ark1'!W677)</f>
        <v>79.915454350007067</v>
      </c>
      <c r="O241" s="107" t="e">
        <f>+IF(F241=0,"",N241-#REF!)</f>
        <v>#REF!</v>
      </c>
      <c r="P241" s="96">
        <f>+IF(F241=0,"",'Ark1'!AB677)</f>
        <v>2.6639914018875563</v>
      </c>
      <c r="Q241" s="34"/>
      <c r="R241" s="107">
        <f>+IF(F241=0,"",'Ark1'!X677)</f>
        <v>1.6593077909129756</v>
      </c>
      <c r="S241" s="107">
        <f>+IF(F241=0,"",'Ark1'!Y677)</f>
        <v>3.3186155818259513</v>
      </c>
      <c r="T241" s="98"/>
      <c r="U241" s="95"/>
      <c r="V241" s="34"/>
      <c r="W241" s="224">
        <f>+IF(F241=0,"",'Ark1'!AD677)</f>
        <v>1.8002864150299931</v>
      </c>
      <c r="X241" s="224"/>
      <c r="Y241" s="95">
        <f t="shared" si="40"/>
        <v>55.722222222222221</v>
      </c>
      <c r="Z241" s="309">
        <f t="shared" si="41"/>
        <v>2244.3456199655984</v>
      </c>
      <c r="AA241" s="96">
        <f>+IF(F241=0,"",'Ark1'!T677)</f>
        <v>15.727175616009115</v>
      </c>
      <c r="AB241" s="107">
        <f>+IF(F241=0,"",'Ark1'!V677)</f>
        <v>86.790850171534871</v>
      </c>
      <c r="AC241" s="28"/>
      <c r="AN241"/>
      <c r="AO241"/>
      <c r="AP241"/>
      <c r="AY241"/>
      <c r="BB241"/>
      <c r="BC241"/>
    </row>
    <row r="242" spans="1:55">
      <c r="A242" s="28"/>
      <c r="B242" s="94">
        <f>+'Ark1'!C678</f>
        <v>2019</v>
      </c>
      <c r="C242" s="94">
        <f>+'Ark1'!E678</f>
        <v>21</v>
      </c>
      <c r="D242" s="94">
        <f>+IF(F242=0,"",'Ark1'!Q678)</f>
        <v>528</v>
      </c>
      <c r="E242" s="95" t="e">
        <f>+IF(F242=0,"",D242-#REF!)</f>
        <v>#REF!</v>
      </c>
      <c r="F242" s="309">
        <f>+'Ark1'!R678</f>
        <v>32223</v>
      </c>
      <c r="G242" s="309" t="e">
        <f>+IF(F242=0,"",F242-#REF!)</f>
        <v>#REF!</v>
      </c>
      <c r="H242" s="107">
        <f>+IF(F242=0,"",'Ark1'!AE678)</f>
        <v>2.0671596202046554</v>
      </c>
      <c r="I242" s="107">
        <f>+IF(F242=0,"",'Ark1'!AF678)</f>
        <v>666</v>
      </c>
      <c r="J242" s="309">
        <f>+IF(F242=0,"",'Ark1'!S678)</f>
        <v>32024</v>
      </c>
      <c r="K242" s="96">
        <f>+IF(F242=0,"",'Ark1'!U678)</f>
        <v>60.534161878591057</v>
      </c>
      <c r="L242" s="96" t="e">
        <f>+IF(F242=0,"",K242-#REF!)</f>
        <v>#REF!</v>
      </c>
      <c r="M242" s="96">
        <f>+IF(F242=0,"",'Ark1'!AC678)</f>
        <v>-26.325315790279511</v>
      </c>
      <c r="N242" s="107">
        <f>+IF(F242=0,"",'Ark1'!W678)</f>
        <v>79.224478516112683</v>
      </c>
      <c r="O242" s="107" t="e">
        <f>+IF(F242=0,"",N242-#REF!)</f>
        <v>#REF!</v>
      </c>
      <c r="P242" s="96">
        <f>+IF(F242=0,"",'Ark1'!AB678)</f>
        <v>2.6839321846493513</v>
      </c>
      <c r="Q242" s="34"/>
      <c r="R242" s="107">
        <f>+IF(F242=0,"",'Ark1'!X678)</f>
        <v>0.80377370201408949</v>
      </c>
      <c r="S242" s="107">
        <f>+IF(F242=0,"",'Ark1'!Y678)</f>
        <v>1.6075474040281788</v>
      </c>
      <c r="T242" s="98"/>
      <c r="U242" s="95"/>
      <c r="V242" s="34"/>
      <c r="W242" s="224">
        <f>+IF(F242=0,"",'Ark1'!AD678)</f>
        <v>2.0656113499327553</v>
      </c>
      <c r="X242" s="224"/>
      <c r="Y242" s="95">
        <f t="shared" si="40"/>
        <v>61.028409090909093</v>
      </c>
      <c r="Z242" s="309">
        <f t="shared" si="41"/>
        <v>2552.8503712246993</v>
      </c>
      <c r="AA242" s="96">
        <f>+IF(F242=0,"",'Ark1'!T678)</f>
        <v>15.783663842596901</v>
      </c>
      <c r="AB242" s="107">
        <f>+IF(F242=0,"",'Ark1'!V678)</f>
        <v>86.049851831061218</v>
      </c>
      <c r="AC242" s="28"/>
      <c r="AN242"/>
      <c r="AO242"/>
      <c r="AP242"/>
      <c r="AY242"/>
      <c r="BB242"/>
      <c r="BC242"/>
    </row>
    <row r="243" spans="1:55">
      <c r="A243" s="28"/>
      <c r="B243" s="94">
        <f>+'Ark1'!C679</f>
        <v>2019</v>
      </c>
      <c r="C243" s="94">
        <f>+'Ark1'!E679</f>
        <v>22</v>
      </c>
      <c r="D243" s="94">
        <f>+IF(F243=0,"",'Ark1'!Q679)</f>
        <v>483</v>
      </c>
      <c r="E243" s="95" t="e">
        <f>+IF(F243=0,"",D243-#REF!)</f>
        <v>#REF!</v>
      </c>
      <c r="F243" s="309">
        <f>+'Ark1'!R679</f>
        <v>28058</v>
      </c>
      <c r="G243" s="309" t="e">
        <f>+IF(F243=0,"",F243-#REF!)</f>
        <v>#REF!</v>
      </c>
      <c r="H243" s="107">
        <f>+IF(F243=0,"",'Ark1'!AE679)</f>
        <v>1.8065181528724099</v>
      </c>
      <c r="I243" s="107">
        <f>+IF(F243=0,"",'Ark1'!AF679)</f>
        <v>607</v>
      </c>
      <c r="J243" s="309">
        <f>+IF(F243=0,"",'Ark1'!S679)</f>
        <v>27978</v>
      </c>
      <c r="K243" s="96">
        <f>+IF(F243=0,"",'Ark1'!U679)</f>
        <v>60.522624919579691</v>
      </c>
      <c r="L243" s="96" t="e">
        <f>+IF(F243=0,"",K243-#REF!)</f>
        <v>#REF!</v>
      </c>
      <c r="M243" s="96">
        <f>+IF(F243=0,"",'Ark1'!AC679)</f>
        <v>-22.962028321955444</v>
      </c>
      <c r="N243" s="107">
        <f>+IF(F243=0,"",'Ark1'!W679)</f>
        <v>79.247691042962387</v>
      </c>
      <c r="O243" s="107" t="e">
        <f>+IF(F243=0,"",N243-#REF!)</f>
        <v>#REF!</v>
      </c>
      <c r="P243" s="96">
        <f>+IF(F243=0,"",'Ark1'!AB679)</f>
        <v>2.6761094681017279</v>
      </c>
      <c r="Q243" s="34"/>
      <c r="R243" s="107">
        <f>+IF(F243=0,"",'Ark1'!X679)</f>
        <v>1.8996364673176989</v>
      </c>
      <c r="S243" s="107">
        <f>+IF(F243=0,"",'Ark1'!Y679)</f>
        <v>3.7992729346353977</v>
      </c>
      <c r="T243" s="98"/>
      <c r="U243" s="95"/>
      <c r="V243" s="34"/>
      <c r="W243" s="224">
        <f>+IF(F243=0,"",'Ark1'!AD679)</f>
        <v>1.7986197205850869</v>
      </c>
      <c r="X243" s="224"/>
      <c r="Y243" s="95">
        <f t="shared" si="40"/>
        <v>58.091097308488614</v>
      </c>
      <c r="Z243" s="309">
        <f t="shared" si="41"/>
        <v>2223.5317152834386</v>
      </c>
      <c r="AA243" s="96">
        <f>+IF(F243=0,"",'Ark1'!T679)</f>
        <v>15.831848314206288</v>
      </c>
      <c r="AB243" s="107">
        <f>+IF(F243=0,"",'Ark1'!V679)</f>
        <v>85.957191097446497</v>
      </c>
      <c r="AC243" s="28"/>
      <c r="AN243"/>
      <c r="AO243"/>
      <c r="AP243"/>
      <c r="AY243"/>
      <c r="BB243"/>
      <c r="BC243"/>
    </row>
    <row r="244" spans="1:55">
      <c r="A244" s="28"/>
      <c r="B244" s="94">
        <f>+'Ark1'!C680</f>
        <v>2019</v>
      </c>
      <c r="C244" s="94">
        <f>+'Ark1'!E680</f>
        <v>23</v>
      </c>
      <c r="D244" s="94">
        <f>+IF(F244=0,"",'Ark1'!Q680)</f>
        <v>539</v>
      </c>
      <c r="E244" s="95" t="e">
        <f>+IF(F244=0,"",D244-#REF!)</f>
        <v>#REF!</v>
      </c>
      <c r="F244" s="309">
        <f>+'Ark1'!R680</f>
        <v>30076</v>
      </c>
      <c r="G244" s="309" t="e">
        <f>+IF(F244=0,"",F244-#REF!)</f>
        <v>#REF!</v>
      </c>
      <c r="H244" s="107">
        <f>+IF(F244=0,"",'Ark1'!AE680)</f>
        <v>1.9191470597053075</v>
      </c>
      <c r="I244" s="107">
        <f>+IF(F244=0,"",'Ark1'!AF680)</f>
        <v>639</v>
      </c>
      <c r="J244" s="309">
        <f>+IF(F244=0,"",'Ark1'!S680)</f>
        <v>29836</v>
      </c>
      <c r="K244" s="96">
        <f>+IF(F244=0,"",'Ark1'!U680)</f>
        <v>60.560497385708558</v>
      </c>
      <c r="L244" s="96" t="e">
        <f>+IF(F244=0,"",K244-#REF!)</f>
        <v>#REF!</v>
      </c>
      <c r="M244" s="96">
        <f>+IF(F244=0,"",'Ark1'!AC680)</f>
        <v>-28.978831780479528</v>
      </c>
      <c r="N244" s="107">
        <f>+IF(F244=0,"",'Ark1'!W680)</f>
        <v>78.945723622469728</v>
      </c>
      <c r="O244" s="107" t="e">
        <f>+IF(F244=0,"",N244-#REF!)</f>
        <v>#REF!</v>
      </c>
      <c r="P244" s="96">
        <f>+IF(F244=0,"",'Ark1'!AB680)</f>
        <v>2.7083374807680514</v>
      </c>
      <c r="Q244" s="34"/>
      <c r="R244" s="107">
        <f>+IF(F244=0,"",'Ark1'!X680)</f>
        <v>0.87112647958505118</v>
      </c>
      <c r="S244" s="107">
        <f>+IF(F244=0,"",'Ark1'!Y680)</f>
        <v>1.7422529591701024</v>
      </c>
      <c r="T244" s="98"/>
      <c r="U244" s="95"/>
      <c r="V244" s="34"/>
      <c r="W244" s="224">
        <f>+IF(F244=0,"",'Ark1'!AD680)</f>
        <v>1.9279808509629004</v>
      </c>
      <c r="X244" s="224"/>
      <c r="Y244" s="95">
        <f t="shared" si="40"/>
        <v>55.799628942486088</v>
      </c>
      <c r="Z244" s="309">
        <f t="shared" si="41"/>
        <v>2374.3715836693996</v>
      </c>
      <c r="AA244" s="96">
        <f>+IF(F244=0,"",'Ark1'!T680)</f>
        <v>15.831360553265061</v>
      </c>
      <c r="AB244" s="107">
        <f>+IF(F244=0,"",'Ark1'!V680)</f>
        <v>86.047213027460145</v>
      </c>
      <c r="AC244" s="28"/>
      <c r="AN244"/>
      <c r="AO244"/>
      <c r="AP244"/>
      <c r="AY244"/>
      <c r="BB244"/>
      <c r="BC244"/>
    </row>
    <row r="245" spans="1:55">
      <c r="A245" s="28"/>
      <c r="B245" s="94">
        <f>+'Ark1'!C681</f>
        <v>2019</v>
      </c>
      <c r="C245" s="94">
        <f>+'Ark1'!E681</f>
        <v>24</v>
      </c>
      <c r="D245" s="94">
        <f>+IF(F245=0,"",'Ark1'!Q681)</f>
        <v>493</v>
      </c>
      <c r="E245" s="95" t="e">
        <f>+IF(F245=0,"",D245-#REF!)</f>
        <v>#REF!</v>
      </c>
      <c r="F245" s="309">
        <f>+'Ark1'!R681</f>
        <v>25754</v>
      </c>
      <c r="G245" s="309" t="e">
        <f>+IF(F245=0,"",F245-#REF!)</f>
        <v>#REF!</v>
      </c>
      <c r="H245" s="107">
        <f>+IF(F245=0,"",'Ark1'!AE681)</f>
        <v>1.65750161534556</v>
      </c>
      <c r="I245" s="107">
        <f>+IF(F245=0,"",'Ark1'!AF681)</f>
        <v>494</v>
      </c>
      <c r="J245" s="309">
        <f>+IF(F245=0,"",'Ark1'!S681)</f>
        <v>25440</v>
      </c>
      <c r="K245" s="96">
        <f>+IF(F245=0,"",'Ark1'!U681)</f>
        <v>60.277319182389967</v>
      </c>
      <c r="L245" s="96" t="e">
        <f>+IF(F245=0,"",K245-#REF!)</f>
        <v>#REF!</v>
      </c>
      <c r="M245" s="96">
        <f>+IF(F245=0,"",'Ark1'!AC681)</f>
        <v>-23.033691068592486</v>
      </c>
      <c r="N245" s="107">
        <f>+IF(F245=0,"",'Ark1'!W681)</f>
        <v>79.964606918239241</v>
      </c>
      <c r="O245" s="107" t="e">
        <f>+IF(F245=0,"",N245-#REF!)</f>
        <v>#REF!</v>
      </c>
      <c r="P245" s="96">
        <f>+IF(F245=0,"",'Ark1'!AB681)</f>
        <v>2.6473592007404121</v>
      </c>
      <c r="Q245" s="34"/>
      <c r="R245" s="107">
        <f>+IF(F245=0,"",'Ark1'!X681)</f>
        <v>1.098858429758484</v>
      </c>
      <c r="S245" s="107">
        <f>+IF(F245=0,"",'Ark1'!Y681)</f>
        <v>2.197716859516968</v>
      </c>
      <c r="T245" s="98"/>
      <c r="U245" s="95"/>
      <c r="V245" s="34"/>
      <c r="W245" s="224">
        <f>+IF(F245=0,"",'Ark1'!AD681)</f>
        <v>1.6509249513132909</v>
      </c>
      <c r="X245" s="224"/>
      <c r="Y245" s="95">
        <f t="shared" si="40"/>
        <v>52.239350912778903</v>
      </c>
      <c r="Z245" s="309">
        <f t="shared" si="41"/>
        <v>2059.4084865723335</v>
      </c>
      <c r="AA245" s="96">
        <f>+IF(F245=0,"",'Ark1'!T681)</f>
        <v>15.593849499106932</v>
      </c>
      <c r="AB245" s="107">
        <f>+IF(F245=0,"",'Ark1'!V681)</f>
        <v>87.099114948518746</v>
      </c>
      <c r="AC245" s="28"/>
      <c r="AN245"/>
      <c r="AO245"/>
      <c r="AP245"/>
      <c r="AY245"/>
      <c r="BB245"/>
      <c r="BC245"/>
    </row>
    <row r="246" spans="1:55">
      <c r="A246" s="28"/>
      <c r="B246" s="94">
        <f>+'Ark1'!C682</f>
        <v>2019</v>
      </c>
      <c r="C246" s="94">
        <f>+'Ark1'!E682</f>
        <v>25</v>
      </c>
      <c r="D246" s="94">
        <f>+IF(F246=0,"",'Ark1'!Q682)</f>
        <v>513</v>
      </c>
      <c r="E246" s="95" t="e">
        <f>+IF(F246=0,"",D246-#REF!)</f>
        <v>#REF!</v>
      </c>
      <c r="F246" s="309">
        <f>+'Ark1'!R682</f>
        <v>30949</v>
      </c>
      <c r="G246" s="309" t="e">
        <f>+IF(F246=0,"",F246-#REF!)</f>
        <v>#REF!</v>
      </c>
      <c r="H246" s="107">
        <f>+IF(F246=0,"",'Ark1'!AE682)</f>
        <v>1.977160377244618</v>
      </c>
      <c r="I246" s="107">
        <f>+IF(F246=0,"",'Ark1'!AF682)</f>
        <v>532</v>
      </c>
      <c r="J246" s="309">
        <f>+IF(F246=0,"",'Ark1'!S682)</f>
        <v>30755</v>
      </c>
      <c r="K246" s="96">
        <f>+IF(F246=0,"",'Ark1'!U682)</f>
        <v>60.363388066980974</v>
      </c>
      <c r="L246" s="96" t="e">
        <f>+IF(F246=0,"",K246-#REF!)</f>
        <v>#REF!</v>
      </c>
      <c r="M246" s="96">
        <f>+IF(F246=0,"",'Ark1'!AC682)</f>
        <v>-26.881702247874316</v>
      </c>
      <c r="N246" s="107">
        <f>+IF(F246=0,"",'Ark1'!W682)</f>
        <v>78.90183807510985</v>
      </c>
      <c r="O246" s="107" t="e">
        <f>+IF(F246=0,"",N246-#REF!)</f>
        <v>#REF!</v>
      </c>
      <c r="P246" s="96">
        <f>+IF(F246=0,"",'Ark1'!AB682)</f>
        <v>2.662631053717373</v>
      </c>
      <c r="Q246" s="34"/>
      <c r="R246" s="107">
        <f>+IF(F246=0,"",'Ark1'!X682)</f>
        <v>0.60421984555236052</v>
      </c>
      <c r="S246" s="107">
        <f>+IF(F246=0,"",'Ark1'!Y682)</f>
        <v>1.208439691104721</v>
      </c>
      <c r="T246" s="98"/>
      <c r="U246" s="95"/>
      <c r="V246" s="34"/>
      <c r="W246" s="224">
        <f>+IF(F246=0,"",'Ark1'!AD682)</f>
        <v>1.9839433221322924</v>
      </c>
      <c r="X246" s="224"/>
      <c r="Y246" s="95">
        <f t="shared" si="40"/>
        <v>60.329434697855753</v>
      </c>
      <c r="Z246" s="309">
        <f t="shared" si="41"/>
        <v>2441.9329865865748</v>
      </c>
      <c r="AA246" s="96">
        <f>+IF(F246=0,"",'Ark1'!T682)</f>
        <v>15.711073055672236</v>
      </c>
      <c r="AB246" s="107">
        <f>+IF(F246=0,"",'Ark1'!V682)</f>
        <v>85.674806640324121</v>
      </c>
      <c r="AC246" s="28"/>
      <c r="AN246"/>
      <c r="AO246"/>
      <c r="AP246"/>
      <c r="AY246"/>
      <c r="BB246"/>
      <c r="BC246"/>
    </row>
    <row r="247" spans="1:55">
      <c r="A247" s="28"/>
      <c r="B247" s="94">
        <f>+'Ark1'!C683</f>
        <v>2019</v>
      </c>
      <c r="C247" s="94">
        <f>+'Ark1'!E683</f>
        <v>26</v>
      </c>
      <c r="D247" s="94">
        <f>+IF(F247=0,"",'Ark1'!Q683)</f>
        <v>554</v>
      </c>
      <c r="E247" s="95" t="e">
        <f>+IF(F247=0,"",D247-#REF!)</f>
        <v>#REF!</v>
      </c>
      <c r="F247" s="309">
        <f>+'Ark1'!R683</f>
        <v>30055</v>
      </c>
      <c r="G247" s="309" t="e">
        <f>+IF(F247=0,"",F247-#REF!)</f>
        <v>#REF!</v>
      </c>
      <c r="H247" s="107">
        <f>+IF(F247=0,"",'Ark1'!AE683)</f>
        <v>1.9244366525027077</v>
      </c>
      <c r="I247" s="107">
        <f>+IF(F247=0,"",'Ark1'!AF683)</f>
        <v>494</v>
      </c>
      <c r="J247" s="309">
        <f>+IF(F247=0,"",'Ark1'!S683)</f>
        <v>29901</v>
      </c>
      <c r="K247" s="96">
        <f>+IF(F247=0,"",'Ark1'!U683)</f>
        <v>60.270291963479487</v>
      </c>
      <c r="L247" s="96" t="e">
        <f>+IF(F247=0,"",K247-#REF!)</f>
        <v>#REF!</v>
      </c>
      <c r="M247" s="96">
        <f>+IF(F247=0,"",'Ark1'!AC683)</f>
        <v>-23.499552150646391</v>
      </c>
      <c r="N247" s="107">
        <f>+IF(F247=0,"",'Ark1'!W683)</f>
        <v>78.991227049262307</v>
      </c>
      <c r="O247" s="107" t="e">
        <f>+IF(F247=0,"",N247-#REF!)</f>
        <v>#REF!</v>
      </c>
      <c r="P247" s="96">
        <f>+IF(F247=0,"",'Ark1'!AB683)</f>
        <v>2.6114532958647918</v>
      </c>
      <c r="Q247" s="34"/>
      <c r="R247" s="107">
        <f>+IF(F247=0,"",'Ark1'!X683)</f>
        <v>1.4939277990351023</v>
      </c>
      <c r="S247" s="107">
        <f>+IF(F247=0,"",'Ark1'!Y683)</f>
        <v>2.9878555980702046</v>
      </c>
      <c r="T247" s="98"/>
      <c r="U247" s="95"/>
      <c r="V247" s="34"/>
      <c r="W247" s="224">
        <f>+IF(F247=0,"",'Ark1'!AD683)</f>
        <v>1.9266346746804752</v>
      </c>
      <c r="X247" s="224"/>
      <c r="Y247" s="95">
        <f t="shared" si="40"/>
        <v>54.250902527075809</v>
      </c>
      <c r="Z247" s="309">
        <f t="shared" si="41"/>
        <v>2374.0813289655789</v>
      </c>
      <c r="AA247" s="96">
        <f>+IF(F247=0,"",'Ark1'!T683)</f>
        <v>15.692497088670764</v>
      </c>
      <c r="AB247" s="107">
        <f>+IF(F247=0,"",'Ark1'!V683)</f>
        <v>85.747105208835436</v>
      </c>
      <c r="AC247" s="28"/>
      <c r="AN247"/>
      <c r="AO247"/>
      <c r="AP247"/>
      <c r="AY247"/>
      <c r="BB247"/>
      <c r="BC247"/>
    </row>
    <row r="248" spans="1:55">
      <c r="A248" s="28"/>
      <c r="B248" s="94">
        <f>+'Ark1'!C684</f>
        <v>2019</v>
      </c>
      <c r="C248" s="94">
        <f>+'Ark1'!E684</f>
        <v>27</v>
      </c>
      <c r="D248" s="94">
        <f>+IF(F248=0,"",'Ark1'!Q684)</f>
        <v>516</v>
      </c>
      <c r="E248" s="95" t="e">
        <f>+IF(F248=0,"",D248-#REF!)</f>
        <v>#REF!</v>
      </c>
      <c r="F248" s="309">
        <f>+'Ark1'!R684</f>
        <v>33059</v>
      </c>
      <c r="G248" s="309" t="e">
        <f>+IF(F248=0,"",F248-#REF!)</f>
        <v>#REF!</v>
      </c>
      <c r="H248" s="107">
        <f>+IF(F248=0,"",'Ark1'!AE684)</f>
        <v>2.1254794570529723</v>
      </c>
      <c r="I248" s="107">
        <f>+IF(F248=0,"",'Ark1'!AF684)</f>
        <v>520</v>
      </c>
      <c r="J248" s="309">
        <f>+IF(F248=0,"",'Ark1'!S684)</f>
        <v>32811</v>
      </c>
      <c r="K248" s="96">
        <f>+IF(F248=0,"",'Ark1'!U684)</f>
        <v>61.174849897900096</v>
      </c>
      <c r="L248" s="96" t="e">
        <f>+IF(F248=0,"",K248-#REF!)</f>
        <v>#REF!</v>
      </c>
      <c r="M248" s="96">
        <f>+IF(F248=0,"",'Ark1'!AC684)</f>
        <v>-28.345327712091073</v>
      </c>
      <c r="N248" s="107">
        <f>+IF(F248=0,"",'Ark1'!W684)</f>
        <v>79.505724299777441</v>
      </c>
      <c r="O248" s="107" t="e">
        <f>+IF(F248=0,"",N248-#REF!)</f>
        <v>#REF!</v>
      </c>
      <c r="P248" s="96">
        <f>+IF(F248=0,"",'Ark1'!AB684)</f>
        <v>2.6779076006360225</v>
      </c>
      <c r="Q248" s="34"/>
      <c r="R248" s="107">
        <f>+IF(F248=0,"",'Ark1'!X684)</f>
        <v>1.7181402946247613</v>
      </c>
      <c r="S248" s="107">
        <f>+IF(F248=0,"",'Ark1'!Y684)</f>
        <v>3.4362805892495225</v>
      </c>
      <c r="T248" s="98"/>
      <c r="U248" s="95"/>
      <c r="V248" s="34"/>
      <c r="W248" s="224">
        <f>+IF(F248=0,"",'Ark1'!AD684)</f>
        <v>2.1192019866997778</v>
      </c>
      <c r="X248" s="224"/>
      <c r="Y248" s="95">
        <f t="shared" si="40"/>
        <v>64.06782945736434</v>
      </c>
      <c r="Z248" s="309">
        <f t="shared" si="41"/>
        <v>2628.3797396263426</v>
      </c>
      <c r="AA248" s="96">
        <f>+IF(F248=0,"",'Ark1'!T684)</f>
        <v>16.113100819746514</v>
      </c>
      <c r="AB248" s="107">
        <f>+IF(F248=0,"",'Ark1'!V684)</f>
        <v>86.403950555254497</v>
      </c>
      <c r="AC248" s="28"/>
      <c r="AN248"/>
      <c r="AO248"/>
      <c r="AP248"/>
      <c r="AY248"/>
      <c r="BB248"/>
      <c r="BC248"/>
    </row>
    <row r="249" spans="1:55">
      <c r="A249" s="28"/>
      <c r="B249" s="94">
        <f>+'Ark1'!C685</f>
        <v>2019</v>
      </c>
      <c r="C249" s="94">
        <f>+'Ark1'!E685</f>
        <v>28</v>
      </c>
      <c r="D249" s="94">
        <f>+IF(F249=0,"",'Ark1'!Q685)</f>
        <v>512</v>
      </c>
      <c r="E249" s="95" t="e">
        <f>+IF(F249=0,"",D249-#REF!)</f>
        <v>#REF!</v>
      </c>
      <c r="F249" s="309">
        <f>+'Ark1'!R685</f>
        <v>30947</v>
      </c>
      <c r="G249" s="309" t="e">
        <f>+IF(F249=0,"",F249-#REF!)</f>
        <v>#REF!</v>
      </c>
      <c r="H249" s="107">
        <f>+IF(F249=0,"",'Ark1'!AE685)</f>
        <v>1.9771056730808596</v>
      </c>
      <c r="I249" s="107">
        <f>+IF(F249=0,"",'Ark1'!AF685)</f>
        <v>534</v>
      </c>
      <c r="J249" s="309">
        <f>+IF(F249=0,"",'Ark1'!S685)</f>
        <v>30679</v>
      </c>
      <c r="K249" s="96">
        <f>+IF(F249=0,"",'Ark1'!U685)</f>
        <v>61.214315981616082</v>
      </c>
      <c r="L249" s="96" t="e">
        <f>+IF(F249=0,"",K249-#REF!)</f>
        <v>#REF!</v>
      </c>
      <c r="M249" s="96">
        <f>+IF(F249=0,"",'Ark1'!AC685)</f>
        <v>-28.756059426653561</v>
      </c>
      <c r="N249" s="107">
        <f>+IF(F249=0,"",'Ark1'!W685)</f>
        <v>79.095110336060657</v>
      </c>
      <c r="O249" s="107" t="e">
        <f>+IF(F249=0,"",N249-#REF!)</f>
        <v>#REF!</v>
      </c>
      <c r="P249" s="96">
        <f>+IF(F249=0,"",'Ark1'!AB685)</f>
        <v>2.6885671121421959</v>
      </c>
      <c r="Q249" s="34"/>
      <c r="R249" s="107">
        <f>+IF(F249=0,"",'Ark1'!X685)</f>
        <v>1.0728018870972953</v>
      </c>
      <c r="S249" s="107">
        <f>+IF(F249=0,"",'Ark1'!Y685)</f>
        <v>2.1456037741945906</v>
      </c>
      <c r="T249" s="98"/>
      <c r="U249" s="95"/>
      <c r="V249" s="34"/>
      <c r="W249" s="224">
        <f>+IF(F249=0,"",'Ark1'!AD685)</f>
        <v>1.9838151148672989</v>
      </c>
      <c r="X249" s="224"/>
      <c r="Y249" s="95">
        <f t="shared" si="40"/>
        <v>60.443359375</v>
      </c>
      <c r="Z249" s="309">
        <f t="shared" si="41"/>
        <v>2447.7563795700694</v>
      </c>
      <c r="AA249" s="96">
        <f>+IF(F249=0,"",'Ark1'!T685)</f>
        <v>16.109929880117623</v>
      </c>
      <c r="AB249" s="107">
        <f>+IF(F249=0,"",'Ark1'!V685)</f>
        <v>85.96547262170165</v>
      </c>
      <c r="AC249" s="28"/>
      <c r="AN249"/>
      <c r="AO249"/>
      <c r="AP249"/>
      <c r="AY249"/>
      <c r="BB249"/>
      <c r="BC249"/>
    </row>
    <row r="250" spans="1:55">
      <c r="A250" s="28"/>
      <c r="B250" s="94">
        <f>+'Ark1'!C686</f>
        <v>2019</v>
      </c>
      <c r="C250" s="94">
        <f>+'Ark1'!E686</f>
        <v>29</v>
      </c>
      <c r="D250" s="94">
        <f>+IF(F250=0,"",'Ark1'!Q686)</f>
        <v>466</v>
      </c>
      <c r="E250" s="95" t="e">
        <f>+IF(F250=0,"",D250-#REF!)</f>
        <v>#REF!</v>
      </c>
      <c r="F250" s="309">
        <f>+'Ark1'!R686</f>
        <v>26152</v>
      </c>
      <c r="G250" s="309" t="e">
        <f>+IF(F250=0,"",F250-#REF!)</f>
        <v>#REF!</v>
      </c>
      <c r="H250" s="107">
        <f>+IF(F250=0,"",'Ark1'!AE686)</f>
        <v>1.6980187096946753</v>
      </c>
      <c r="I250" s="107">
        <f>+IF(F250=0,"",'Ark1'!AF686)</f>
        <v>494</v>
      </c>
      <c r="J250" s="309">
        <f>+IF(F250=0,"",'Ark1'!S686)</f>
        <v>25955</v>
      </c>
      <c r="K250" s="96">
        <f>+IF(F250=0,"",'Ark1'!U686)</f>
        <v>61.047351184742809</v>
      </c>
      <c r="L250" s="96" t="e">
        <f>+IF(F250=0,"",K250-#REF!)</f>
        <v>#REF!</v>
      </c>
      <c r="M250" s="96">
        <f>+IF(F250=0,"",'Ark1'!AC686)</f>
        <v>-30.154612165310379</v>
      </c>
      <c r="N250" s="107">
        <f>+IF(F250=0,"",'Ark1'!W686)</f>
        <v>80.293870159892009</v>
      </c>
      <c r="O250" s="107" t="e">
        <f>+IF(F250=0,"",N250-#REF!)</f>
        <v>#REF!</v>
      </c>
      <c r="P250" s="96">
        <f>+IF(F250=0,"",'Ark1'!AB686)</f>
        <v>2.7276618026102071</v>
      </c>
      <c r="Q250" s="34"/>
      <c r="R250" s="107">
        <f>+IF(F250=0,"",'Ark1'!X686)</f>
        <v>0.98654022636892014</v>
      </c>
      <c r="S250" s="107">
        <f>+IF(F250=0,"",'Ark1'!Y686)</f>
        <v>1.9730804527378405</v>
      </c>
      <c r="T250" s="98"/>
      <c r="U250" s="95"/>
      <c r="V250" s="34"/>
      <c r="W250" s="224">
        <f>+IF(F250=0,"",'Ark1'!AD686)</f>
        <v>1.6764381970468729</v>
      </c>
      <c r="X250" s="224"/>
      <c r="Y250" s="95">
        <f t="shared" si="40"/>
        <v>56.12017167381974</v>
      </c>
      <c r="Z250" s="309">
        <f t="shared" si="41"/>
        <v>2099.8452924214962</v>
      </c>
      <c r="AA250" s="96">
        <f>+IF(F250=0,"",'Ark1'!T686)</f>
        <v>16.051047721015603</v>
      </c>
      <c r="AB250" s="107">
        <f>+IF(F250=0,"",'Ark1'!V686)</f>
        <v>87.240287746960064</v>
      </c>
      <c r="AC250" s="28"/>
      <c r="AN250"/>
      <c r="AO250"/>
      <c r="AP250"/>
      <c r="AY250"/>
      <c r="BB250"/>
      <c r="BC250"/>
    </row>
    <row r="251" spans="1:55">
      <c r="A251" s="28"/>
      <c r="B251" s="94">
        <f>+'Ark1'!C687</f>
        <v>2019</v>
      </c>
      <c r="C251" s="94">
        <f>+'Ark1'!E687</f>
        <v>30</v>
      </c>
      <c r="D251" s="94">
        <f>+IF(F251=0,"",'Ark1'!Q687)</f>
        <v>486</v>
      </c>
      <c r="E251" s="95" t="e">
        <f>+IF(F251=0,"",D251-#REF!)</f>
        <v>#REF!</v>
      </c>
      <c r="F251" s="309">
        <f>+'Ark1'!R687</f>
        <v>29368</v>
      </c>
      <c r="G251" s="309" t="e">
        <f>+IF(F251=0,"",F251-#REF!)</f>
        <v>#REF!</v>
      </c>
      <c r="H251" s="107">
        <f>+IF(F251=0,"",'Ark1'!AE687)</f>
        <v>1.8818047134336624</v>
      </c>
      <c r="I251" s="107">
        <f>+IF(F251=0,"",'Ark1'!AF687)</f>
        <v>567</v>
      </c>
      <c r="J251" s="309">
        <f>+IF(F251=0,"",'Ark1'!S687)</f>
        <v>29158</v>
      </c>
      <c r="K251" s="96">
        <f>+IF(F251=0,"",'Ark1'!U687)</f>
        <v>61.062384251320402</v>
      </c>
      <c r="L251" s="96" t="e">
        <f>+IF(F251=0,"",K251-#REF!)</f>
        <v>#REF!</v>
      </c>
      <c r="M251" s="96">
        <f>+IF(F251=0,"",'Ark1'!AC687)</f>
        <v>-29.601678079217077</v>
      </c>
      <c r="N251" s="107">
        <f>+IF(F251=0,"",'Ark1'!W687)</f>
        <v>79.209591535770443</v>
      </c>
      <c r="O251" s="107" t="e">
        <f>+IF(F251=0,"",N251-#REF!)</f>
        <v>#REF!</v>
      </c>
      <c r="P251" s="96">
        <f>+IF(F251=0,"",'Ark1'!AB687)</f>
        <v>2.732196722707581</v>
      </c>
      <c r="Q251" s="34"/>
      <c r="R251" s="107">
        <f>+IF(F251=0,"",'Ark1'!X687)</f>
        <v>1.167937891582675</v>
      </c>
      <c r="S251" s="107">
        <f>+IF(F251=0,"",'Ark1'!Y687)</f>
        <v>2.3358757831653501</v>
      </c>
      <c r="T251" s="98"/>
      <c r="U251" s="95"/>
      <c r="V251" s="34"/>
      <c r="W251" s="224">
        <f>+IF(F251=0,"",'Ark1'!AD687)</f>
        <v>1.8825954791554216</v>
      </c>
      <c r="X251" s="224"/>
      <c r="Y251" s="95">
        <f t="shared" si="40"/>
        <v>60.427983539094647</v>
      </c>
      <c r="Z251" s="309">
        <f t="shared" si="41"/>
        <v>2326.2272842225066</v>
      </c>
      <c r="AA251" s="96">
        <f>+IF(F251=0,"",'Ark1'!T687)</f>
        <v>16.061223099972757</v>
      </c>
      <c r="AB251" s="107">
        <f>+IF(F251=0,"",'Ark1'!V687)</f>
        <v>86.044936776259874</v>
      </c>
      <c r="AC251" s="28"/>
      <c r="AN251"/>
      <c r="AO251"/>
      <c r="AP251"/>
      <c r="AY251"/>
      <c r="BB251"/>
      <c r="BC251"/>
    </row>
    <row r="252" spans="1:55">
      <c r="A252" s="28"/>
      <c r="B252" s="94">
        <f>+'Ark1'!C688</f>
        <v>2019</v>
      </c>
      <c r="C252" s="94">
        <f>+'Ark1'!E688</f>
        <v>31</v>
      </c>
      <c r="D252" s="94">
        <f>+IF(F252=0,"",'Ark1'!Q688)</f>
        <v>497</v>
      </c>
      <c r="E252" s="95" t="e">
        <f>+IF(F252=0,"",D252-#REF!)</f>
        <v>#REF!</v>
      </c>
      <c r="F252" s="309">
        <f>+'Ark1'!R688</f>
        <v>29838</v>
      </c>
      <c r="G252" s="309" t="e">
        <f>+IF(F252=0,"",F252-#REF!)</f>
        <v>#REF!</v>
      </c>
      <c r="H252" s="107">
        <f>+IF(F252=0,"",'Ark1'!AE688)</f>
        <v>1.8934656954584379</v>
      </c>
      <c r="I252" s="107">
        <f>+IF(F252=0,"",'Ark1'!AF688)</f>
        <v>477</v>
      </c>
      <c r="J252" s="309">
        <f>+IF(F252=0,"",'Ark1'!S688)</f>
        <v>29370</v>
      </c>
      <c r="K252" s="96">
        <f>+IF(F252=0,"",'Ark1'!U688)</f>
        <v>61.01477698331631</v>
      </c>
      <c r="L252" s="96" t="e">
        <f>+IF(F252=0,"",K252-#REF!)</f>
        <v>#REF!</v>
      </c>
      <c r="M252" s="96">
        <f>+IF(F252=0,"",'Ark1'!AC688)</f>
        <v>-30.460778614643726</v>
      </c>
      <c r="N252" s="107">
        <f>+IF(F252=0,"",'Ark1'!W688)</f>
        <v>79.12513210759279</v>
      </c>
      <c r="O252" s="107" t="e">
        <f>+IF(F252=0,"",N252-#REF!)</f>
        <v>#REF!</v>
      </c>
      <c r="P252" s="96">
        <f>+IF(F252=0,"",'Ark1'!AB688)</f>
        <v>2.757807419552341</v>
      </c>
      <c r="Q252" s="34"/>
      <c r="R252" s="107">
        <f>+IF(F252=0,"",'Ark1'!X688)</f>
        <v>1.1897580266773911</v>
      </c>
      <c r="S252" s="107">
        <f>+IF(F252=0,"",'Ark1'!Y688)</f>
        <v>2.3795160533547821</v>
      </c>
      <c r="T252" s="98"/>
      <c r="U252" s="95"/>
      <c r="V252" s="34"/>
      <c r="W252" s="224">
        <f>+IF(F252=0,"",'Ark1'!AD688)</f>
        <v>1.9127241864287481</v>
      </c>
      <c r="X252" s="224"/>
      <c r="Y252" s="95">
        <f t="shared" si="40"/>
        <v>60.036217303822937</v>
      </c>
      <c r="Z252" s="309">
        <f t="shared" si="41"/>
        <v>2360.9356918263538</v>
      </c>
      <c r="AA252" s="96">
        <f>+IF(F252=0,"",'Ark1'!T688)</f>
        <v>15.914069307594348</v>
      </c>
      <c r="AB252" s="107">
        <f>+IF(F252=0,"",'Ark1'!V688)</f>
        <v>86.280897769740818</v>
      </c>
      <c r="AC252" s="28"/>
      <c r="AN252"/>
      <c r="AO252"/>
      <c r="AP252"/>
      <c r="AY252"/>
      <c r="BB252"/>
      <c r="BC252"/>
    </row>
    <row r="253" spans="1:55">
      <c r="A253" s="28"/>
      <c r="B253" s="94">
        <f>+'Ark1'!C689</f>
        <v>2019</v>
      </c>
      <c r="C253" s="94">
        <f>+'Ark1'!E689</f>
        <v>32</v>
      </c>
      <c r="D253" s="94">
        <f>+IF(F253=0,"",'Ark1'!Q689)</f>
        <v>486</v>
      </c>
      <c r="E253" s="95" t="e">
        <f>+IF(F253=0,"",D253-#REF!)</f>
        <v>#REF!</v>
      </c>
      <c r="F253" s="309">
        <f>+'Ark1'!R689</f>
        <v>29701</v>
      </c>
      <c r="G253" s="309" t="e">
        <f>+IF(F253=0,"",F253-#REF!)</f>
        <v>#REF!</v>
      </c>
      <c r="H253" s="107">
        <f>+IF(F253=0,"",'Ark1'!AE689)</f>
        <v>1.8865776476477971</v>
      </c>
      <c r="I253" s="107">
        <f>+IF(F253=0,"",'Ark1'!AF689)</f>
        <v>481</v>
      </c>
      <c r="J253" s="309">
        <f>+IF(F253=0,"",'Ark1'!S689)</f>
        <v>29298</v>
      </c>
      <c r="K253" s="96">
        <f>+IF(F253=0,"",'Ark1'!U689)</f>
        <v>61.045054269916015</v>
      </c>
      <c r="L253" s="96" t="e">
        <f>+IF(F253=0,"",K253-#REF!)</f>
        <v>#REF!</v>
      </c>
      <c r="M253" s="96">
        <f>+IF(F253=0,"",'Ark1'!AC689)</f>
        <v>-30.503754390600651</v>
      </c>
      <c r="N253" s="107">
        <f>+IF(F253=0,"",'Ark1'!W689)</f>
        <v>79.031033858966538</v>
      </c>
      <c r="O253" s="107" t="e">
        <f>+IF(F253=0,"",N253-#REF!)</f>
        <v>#REF!</v>
      </c>
      <c r="P253" s="96">
        <f>+IF(F253=0,"",'Ark1'!AB689)</f>
        <v>2.7209924406791504</v>
      </c>
      <c r="Q253" s="34"/>
      <c r="R253" s="107">
        <f>+IF(F253=0,"",'Ark1'!X689)</f>
        <v>1.9830982121814087</v>
      </c>
      <c r="S253" s="107">
        <f>+IF(F253=0,"",'Ark1'!Y689)</f>
        <v>3.9661964243628174</v>
      </c>
      <c r="T253" s="98"/>
      <c r="U253" s="95"/>
      <c r="V253" s="34"/>
      <c r="W253" s="224">
        <f>+IF(F253=0,"",'Ark1'!AD689)</f>
        <v>1.9039419887767359</v>
      </c>
      <c r="X253" s="224"/>
      <c r="Y253" s="95">
        <f t="shared" si="40"/>
        <v>61.113168724279838</v>
      </c>
      <c r="Z253" s="309">
        <f t="shared" si="41"/>
        <v>2347.3007366451652</v>
      </c>
      <c r="AA253" s="96">
        <f>+IF(F253=0,"",'Ark1'!T689)</f>
        <v>15.961381771657525</v>
      </c>
      <c r="AB253" s="107">
        <f>+IF(F253=0,"",'Ark1'!V689)</f>
        <v>86.011890590854151</v>
      </c>
      <c r="AC253" s="28"/>
      <c r="AN253"/>
      <c r="AO253"/>
      <c r="AP253"/>
      <c r="AY253"/>
      <c r="BB253"/>
      <c r="BC253"/>
    </row>
    <row r="254" spans="1:55">
      <c r="A254" s="28"/>
      <c r="B254" s="94">
        <f>+'Ark1'!C690</f>
        <v>2019</v>
      </c>
      <c r="C254" s="94">
        <f>+'Ark1'!E690</f>
        <v>33</v>
      </c>
      <c r="D254" s="94">
        <f>+IF(F254=0,"",'Ark1'!Q690)</f>
        <v>523</v>
      </c>
      <c r="E254" s="95" t="e">
        <f>+IF(F254=0,"",D254-#REF!)</f>
        <v>#REF!</v>
      </c>
      <c r="F254" s="309">
        <f>+'Ark1'!R690</f>
        <v>30380</v>
      </c>
      <c r="G254" s="309" t="e">
        <f>+IF(F254=0,"",F254-#REF!)</f>
        <v>#REF!</v>
      </c>
      <c r="H254" s="107">
        <f>+IF(F254=0,"",'Ark1'!AE690)</f>
        <v>1.9359170961210903</v>
      </c>
      <c r="I254" s="107">
        <f>+IF(F254=0,"",'Ark1'!AF690)</f>
        <v>541</v>
      </c>
      <c r="J254" s="309">
        <f>+IF(F254=0,"",'Ark1'!S690)</f>
        <v>30137</v>
      </c>
      <c r="K254" s="96">
        <f>+IF(F254=0,"",'Ark1'!U690)</f>
        <v>61.208116269038065</v>
      </c>
      <c r="L254" s="96" t="e">
        <f>+IF(F254=0,"",K254-#REF!)</f>
        <v>#REF!</v>
      </c>
      <c r="M254" s="96">
        <f>+IF(F254=0,"",'Ark1'!AC690)</f>
        <v>-28.676367021939569</v>
      </c>
      <c r="N254" s="107">
        <f>+IF(F254=0,"",'Ark1'!W690)</f>
        <v>78.840195109002522</v>
      </c>
      <c r="O254" s="107" t="e">
        <f>+IF(F254=0,"",N254-#REF!)</f>
        <v>#REF!</v>
      </c>
      <c r="P254" s="96">
        <f>+IF(F254=0,"",'Ark1'!AB690)</f>
        <v>2.7130565919814722</v>
      </c>
      <c r="Q254" s="34"/>
      <c r="R254" s="107">
        <f>+IF(F254=0,"",'Ark1'!X690)</f>
        <v>1.5503620803159974</v>
      </c>
      <c r="S254" s="107">
        <f>+IF(F254=0,"",'Ark1'!Y690)</f>
        <v>3.1007241606319949</v>
      </c>
      <c r="T254" s="98"/>
      <c r="U254" s="95"/>
      <c r="V254" s="34"/>
      <c r="W254" s="224">
        <f>+IF(F254=0,"",'Ark1'!AD690)</f>
        <v>1.9474683552418179</v>
      </c>
      <c r="X254" s="224"/>
      <c r="Y254" s="95">
        <f t="shared" si="40"/>
        <v>58.087954110898664</v>
      </c>
      <c r="Z254" s="309">
        <f t="shared" si="41"/>
        <v>2395.165127411497</v>
      </c>
      <c r="AA254" s="96">
        <f>+IF(F254=0,"",'Ark1'!T690)</f>
        <v>16.094766293614221</v>
      </c>
      <c r="AB254" s="107">
        <f>+IF(F254=0,"",'Ark1'!V690)</f>
        <v>85.663045224567981</v>
      </c>
      <c r="AC254" s="28"/>
      <c r="AN254"/>
      <c r="AO254"/>
      <c r="AP254"/>
      <c r="AY254"/>
      <c r="BB254"/>
      <c r="BC254"/>
    </row>
    <row r="255" spans="1:55">
      <c r="A255" s="28"/>
      <c r="B255" s="94">
        <f>+'Ark1'!C691</f>
        <v>2019</v>
      </c>
      <c r="C255" s="94">
        <f>+'Ark1'!E691</f>
        <v>34</v>
      </c>
      <c r="D255" s="94">
        <f>+IF(F255=0,"",'Ark1'!Q691)</f>
        <v>536</v>
      </c>
      <c r="E255" s="95" t="e">
        <f>+IF(F255=0,"",D255-#REF!)</f>
        <v>#REF!</v>
      </c>
      <c r="F255" s="309">
        <f>+'Ark1'!R691</f>
        <v>30029</v>
      </c>
      <c r="G255" s="309" t="e">
        <f>+IF(F255=0,"",F255-#REF!)</f>
        <v>#REF!</v>
      </c>
      <c r="H255" s="107">
        <f>+IF(F255=0,"",'Ark1'!AE691)</f>
        <v>1.9331945332804608</v>
      </c>
      <c r="I255" s="107">
        <f>+IF(F255=0,"",'Ark1'!AF691)</f>
        <v>463</v>
      </c>
      <c r="J255" s="309">
        <f>+IF(F255=0,"",'Ark1'!S691)</f>
        <v>29825</v>
      </c>
      <c r="K255" s="96">
        <f>+IF(F255=0,"",'Ark1'!U691)</f>
        <v>61.18997485331095</v>
      </c>
      <c r="L255" s="96" t="e">
        <f>+IF(F255=0,"",K255-#REF!)</f>
        <v>#REF!</v>
      </c>
      <c r="M255" s="96">
        <f>+IF(F255=0,"",'Ark1'!AC691)</f>
        <v>-31.901654571749607</v>
      </c>
      <c r="N255" s="107">
        <f>+IF(F255=0,"",'Ark1'!W691)</f>
        <v>79.552907963117988</v>
      </c>
      <c r="O255" s="107" t="e">
        <f>+IF(F255=0,"",N255-#REF!)</f>
        <v>#REF!</v>
      </c>
      <c r="P255" s="96">
        <f>+IF(F255=0,"",'Ark1'!AB691)</f>
        <v>2.7173627721089511</v>
      </c>
      <c r="Q255" s="34"/>
      <c r="R255" s="107">
        <f>+IF(F255=0,"",'Ark1'!X691)</f>
        <v>1.3287155749442203</v>
      </c>
      <c r="S255" s="107">
        <f>+IF(F255=0,"",'Ark1'!Y691)</f>
        <v>2.6574311498884406</v>
      </c>
      <c r="T255" s="98"/>
      <c r="U255" s="95"/>
      <c r="V255" s="34"/>
      <c r="W255" s="224">
        <f>+IF(F255=0,"",'Ark1'!AD691)</f>
        <v>1.9249679802355677</v>
      </c>
      <c r="X255" s="224"/>
      <c r="Y255" s="95">
        <f t="shared" si="40"/>
        <v>56.024253731343286</v>
      </c>
      <c r="Z255" s="309">
        <f t="shared" si="41"/>
        <v>2388.89427322447</v>
      </c>
      <c r="AA255" s="96">
        <f>+IF(F255=0,"",'Ark1'!T691)</f>
        <v>16.133937194045753</v>
      </c>
      <c r="AB255" s="107">
        <f>+IF(F255=0,"",'Ark1'!V691)</f>
        <v>86.424978499534745</v>
      </c>
      <c r="AC255" s="28"/>
      <c r="AN255"/>
      <c r="AO255"/>
      <c r="AP255"/>
      <c r="AY255"/>
      <c r="BB255"/>
      <c r="BC255"/>
    </row>
    <row r="256" spans="1:55">
      <c r="A256" s="28"/>
      <c r="B256" s="94">
        <f>+'Ark1'!C692</f>
        <v>2019</v>
      </c>
      <c r="C256" s="94">
        <f>+'Ark1'!E692</f>
        <v>35</v>
      </c>
      <c r="D256" s="94">
        <f>+IF(F256=0,"",'Ark1'!Q692)</f>
        <v>540</v>
      </c>
      <c r="E256" s="95" t="e">
        <f>+IF(F256=0,"",D256-#REF!)</f>
        <v>#REF!</v>
      </c>
      <c r="F256" s="309">
        <f>+'Ark1'!R692</f>
        <v>30911</v>
      </c>
      <c r="G256" s="309" t="e">
        <f>+IF(F256=0,"",F256-#REF!)</f>
        <v>#REF!</v>
      </c>
      <c r="H256" s="107">
        <f>+IF(F256=0,"",'Ark1'!AE692)</f>
        <v>1.9851515360655465</v>
      </c>
      <c r="I256" s="107">
        <f>+IF(F256=0,"",'Ark1'!AF692)</f>
        <v>471</v>
      </c>
      <c r="J256" s="309">
        <f>+IF(F256=0,"",'Ark1'!S692)</f>
        <v>30801</v>
      </c>
      <c r="K256" s="96">
        <f>+IF(F256=0,"",'Ark1'!U692)</f>
        <v>61.28086750430181</v>
      </c>
      <c r="L256" s="96" t="e">
        <f>+IF(F256=0,"",K256-#REF!)</f>
        <v>#REF!</v>
      </c>
      <c r="M256" s="96">
        <f>+IF(F256=0,"",'Ark1'!AC692)</f>
        <v>-32.184863887993053</v>
      </c>
      <c r="N256" s="107">
        <f>+IF(F256=0,"",'Ark1'!W692)</f>
        <v>79.102425570598371</v>
      </c>
      <c r="O256" s="107" t="e">
        <f>+IF(F256=0,"",N256-#REF!)</f>
        <v>#REF!</v>
      </c>
      <c r="P256" s="96">
        <f>+IF(F256=0,"",'Ark1'!AB692)</f>
        <v>2.7381131404716079</v>
      </c>
      <c r="Q256" s="34"/>
      <c r="R256" s="107">
        <f>+IF(F256=0,"",'Ark1'!X692)</f>
        <v>0.72466112387176085</v>
      </c>
      <c r="S256" s="107">
        <f>+IF(F256=0,"",'Ark1'!Y692)</f>
        <v>1.4493222477435217</v>
      </c>
      <c r="T256" s="98"/>
      <c r="U256" s="95"/>
      <c r="V256" s="34"/>
      <c r="W256" s="224">
        <f>+IF(F256=0,"",'Ark1'!AD692)</f>
        <v>1.9815073840974271</v>
      </c>
      <c r="X256" s="224"/>
      <c r="Y256" s="95">
        <f t="shared" si="40"/>
        <v>57.242592592592594</v>
      </c>
      <c r="Z256" s="309">
        <f t="shared" si="41"/>
        <v>2445.1350768127659</v>
      </c>
      <c r="AA256" s="96">
        <f>+IF(F256=0,"",'Ark1'!T692)</f>
        <v>16.188703050693924</v>
      </c>
      <c r="AB256" s="107">
        <f>+IF(F256=0,"",'Ark1'!V692)</f>
        <v>85.829508145515305</v>
      </c>
      <c r="AC256" s="28"/>
      <c r="AN256"/>
      <c r="AO256"/>
      <c r="AP256"/>
      <c r="AY256"/>
      <c r="BB256"/>
      <c r="BC256"/>
    </row>
    <row r="257" spans="1:55">
      <c r="A257" s="28"/>
      <c r="B257" s="94">
        <f>+'Ark1'!C693</f>
        <v>2019</v>
      </c>
      <c r="C257" s="94">
        <f>+'Ark1'!E693</f>
        <v>36</v>
      </c>
      <c r="D257" s="94">
        <f>+IF(F257=0,"",'Ark1'!Q693)</f>
        <v>537</v>
      </c>
      <c r="E257" s="95" t="e">
        <f>+IF(F257=0,"",D257-#REF!)</f>
        <v>#REF!</v>
      </c>
      <c r="F257" s="309">
        <f>+'Ark1'!R693</f>
        <v>28705</v>
      </c>
      <c r="G257" s="309" t="e">
        <f>+IF(F257=0,"",F257-#REF!)</f>
        <v>#REF!</v>
      </c>
      <c r="H257" s="107">
        <f>+IF(F257=0,"",'Ark1'!AE693)</f>
        <v>1.8576940854682624</v>
      </c>
      <c r="I257" s="107">
        <f>+IF(F257=0,"",'Ark1'!AF693)</f>
        <v>428</v>
      </c>
      <c r="J257" s="309">
        <f>+IF(F257=0,"",'Ark1'!S693)</f>
        <v>28632</v>
      </c>
      <c r="K257" s="96">
        <f>+IF(F257=0,"",'Ark1'!U693)</f>
        <v>61.184234423023206</v>
      </c>
      <c r="L257" s="96" t="e">
        <f>+IF(F257=0,"",K257-#REF!)</f>
        <v>#REF!</v>
      </c>
      <c r="M257" s="96">
        <f>+IF(F257=0,"",'Ark1'!AC693)</f>
        <v>-30.12503897105346</v>
      </c>
      <c r="N257" s="107">
        <f>+IF(F257=0,"",'Ark1'!W693)</f>
        <v>79.63123777591511</v>
      </c>
      <c r="O257" s="107" t="e">
        <f>+IF(F257=0,"",N257-#REF!)</f>
        <v>#REF!</v>
      </c>
      <c r="P257" s="96">
        <f>+IF(F257=0,"",'Ark1'!AB693)</f>
        <v>2.6814766915052273</v>
      </c>
      <c r="Q257" s="34"/>
      <c r="R257" s="107">
        <f>+IF(F257=0,"",'Ark1'!X693)</f>
        <v>1.7732102421180975</v>
      </c>
      <c r="S257" s="107">
        <f>+IF(F257=0,"",'Ark1'!Y693)</f>
        <v>3.546420484236195</v>
      </c>
      <c r="T257" s="98"/>
      <c r="U257" s="95"/>
      <c r="V257" s="34"/>
      <c r="W257" s="224">
        <f>+IF(F257=0,"",'Ark1'!AD693)</f>
        <v>1.8400947708102828</v>
      </c>
      <c r="X257" s="224"/>
      <c r="Y257" s="95">
        <f t="shared" si="40"/>
        <v>53.45437616387337</v>
      </c>
      <c r="Z257" s="309">
        <f t="shared" si="41"/>
        <v>2285.8146803576433</v>
      </c>
      <c r="AA257" s="96">
        <f>+IF(F257=0,"",'Ark1'!T693)</f>
        <v>16.195401497996865</v>
      </c>
      <c r="AB257" s="107">
        <f>+IF(F257=0,"",'Ark1'!V693)</f>
        <v>86.364738768977205</v>
      </c>
      <c r="AC257" s="28"/>
      <c r="AN257"/>
      <c r="AO257"/>
      <c r="AP257"/>
      <c r="AY257"/>
      <c r="BB257"/>
      <c r="BC257"/>
    </row>
    <row r="258" spans="1:55">
      <c r="A258" s="28"/>
      <c r="B258" s="94">
        <f>+'Ark1'!C694</f>
        <v>2019</v>
      </c>
      <c r="C258" s="94">
        <f>+'Ark1'!E694</f>
        <v>37</v>
      </c>
      <c r="D258" s="94">
        <f>+IF(F258=0,"",'Ark1'!Q694)</f>
        <v>511</v>
      </c>
      <c r="E258" s="95" t="e">
        <f>+IF(F258=0,"",D258-#REF!)</f>
        <v>#REF!</v>
      </c>
      <c r="F258" s="309">
        <f>+'Ark1'!R694</f>
        <v>27631</v>
      </c>
      <c r="G258" s="309" t="e">
        <f>+IF(F258=0,"",F258-#REF!)</f>
        <v>#REF!</v>
      </c>
      <c r="H258" s="107">
        <f>+IF(F258=0,"",'Ark1'!AE694)</f>
        <v>1.7786831523471327</v>
      </c>
      <c r="I258" s="107">
        <f>+IF(F258=0,"",'Ark1'!AF694)</f>
        <v>478</v>
      </c>
      <c r="J258" s="309">
        <f>+IF(F258=0,"",'Ark1'!S694)</f>
        <v>27543</v>
      </c>
      <c r="K258" s="96">
        <f>+IF(F258=0,"",'Ark1'!U694)</f>
        <v>61.351849834803758</v>
      </c>
      <c r="L258" s="96" t="e">
        <f>+IF(F258=0,"",K258-#REF!)</f>
        <v>#REF!</v>
      </c>
      <c r="M258" s="96">
        <f>+IF(F258=0,"",'Ark1'!AC694)</f>
        <v>-32.624975352726395</v>
      </c>
      <c r="N258" s="107">
        <f>+IF(F258=0,"",'Ark1'!W694)</f>
        <v>79.258947827034007</v>
      </c>
      <c r="O258" s="107" t="e">
        <f>+IF(F258=0,"",N258-#REF!)</f>
        <v>#REF!</v>
      </c>
      <c r="P258" s="96">
        <f>+IF(F258=0,"",'Ark1'!AB694)</f>
        <v>2.6662574336373122</v>
      </c>
      <c r="Q258" s="34"/>
      <c r="R258" s="107">
        <f>+IF(F258=0,"",'Ark1'!X694)</f>
        <v>1.501936231044841</v>
      </c>
      <c r="S258" s="107">
        <f>+IF(F258=0,"",'Ark1'!Y694)</f>
        <v>3.0038724620896819</v>
      </c>
      <c r="T258" s="98"/>
      <c r="U258" s="95"/>
      <c r="V258" s="34"/>
      <c r="W258" s="224">
        <f>+IF(F258=0,"",'Ark1'!AD694)</f>
        <v>1.7712474695091078</v>
      </c>
      <c r="X258" s="224"/>
      <c r="Y258" s="95">
        <f t="shared" si="40"/>
        <v>54.072407045009783</v>
      </c>
      <c r="Z258" s="309">
        <f t="shared" si="41"/>
        <v>2190.003987408777</v>
      </c>
      <c r="AA258" s="96">
        <f>+IF(F258=0,"",'Ark1'!T694)</f>
        <v>16.245014657449961</v>
      </c>
      <c r="AB258" s="107">
        <f>+IF(F258=0,"",'Ark1'!V694)</f>
        <v>85.978953661306321</v>
      </c>
      <c r="AC258" s="28"/>
      <c r="AN258"/>
      <c r="AO258"/>
      <c r="AP258"/>
      <c r="AY258"/>
      <c r="BB258"/>
      <c r="BC258"/>
    </row>
    <row r="259" spans="1:55">
      <c r="A259" s="28"/>
      <c r="B259" s="94">
        <f>+'Ark1'!C695</f>
        <v>2019</v>
      </c>
      <c r="C259" s="94">
        <f>+'Ark1'!E695</f>
        <v>38</v>
      </c>
      <c r="D259" s="94">
        <f>+IF(F259=0,"",'Ark1'!Q695)</f>
        <v>543</v>
      </c>
      <c r="E259" s="95" t="e">
        <f>+IF(F259=0,"",D259-#REF!)</f>
        <v>#REF!</v>
      </c>
      <c r="F259" s="309">
        <f>+'Ark1'!R695</f>
        <v>28269</v>
      </c>
      <c r="G259" s="309" t="e">
        <f>+IF(F259=0,"",F259-#REF!)</f>
        <v>#REF!</v>
      </c>
      <c r="H259" s="107">
        <f>+IF(F259=0,"",'Ark1'!AE695)</f>
        <v>1.8151814705693397</v>
      </c>
      <c r="I259" s="107">
        <f>+IF(F259=0,"",'Ark1'!AF695)</f>
        <v>494</v>
      </c>
      <c r="J259" s="309">
        <f>+IF(F259=0,"",'Ark1'!S695)</f>
        <v>28163</v>
      </c>
      <c r="K259" s="96">
        <f>+IF(F259=0,"",'Ark1'!U695)</f>
        <v>61.223910804956866</v>
      </c>
      <c r="L259" s="96" t="e">
        <f>+IF(F259=0,"",K259-#REF!)</f>
        <v>#REF!</v>
      </c>
      <c r="M259" s="96">
        <f>+IF(F259=0,"",'Ark1'!AC695)</f>
        <v>-33.925137265744262</v>
      </c>
      <c r="N259" s="107">
        <f>+IF(F259=0,"",'Ark1'!W695)</f>
        <v>79.104663565671075</v>
      </c>
      <c r="O259" s="107" t="e">
        <f>+IF(F259=0,"",N259-#REF!)</f>
        <v>#REF!</v>
      </c>
      <c r="P259" s="96">
        <f>+IF(F259=0,"",'Ark1'!AB695)</f>
        <v>2.7443732706744477</v>
      </c>
      <c r="Q259" s="34"/>
      <c r="R259" s="107">
        <f>+IF(F259=0,"",'Ark1'!X695)</f>
        <v>1.5883122855424667</v>
      </c>
      <c r="S259" s="107">
        <f>+IF(F259=0,"",'Ark1'!Y695)</f>
        <v>3.1766245710849335</v>
      </c>
      <c r="T259" s="98"/>
      <c r="U259" s="95"/>
      <c r="V259" s="34"/>
      <c r="W259" s="224">
        <f>+IF(F259=0,"",'Ark1'!AD695)</f>
        <v>1.8121455870418348</v>
      </c>
      <c r="X259" s="224"/>
      <c r="Y259" s="95">
        <f t="shared" si="40"/>
        <v>52.060773480662981</v>
      </c>
      <c r="Z259" s="309">
        <f t="shared" si="41"/>
        <v>2236.2097343379555</v>
      </c>
      <c r="AA259" s="96">
        <f>+IF(F259=0,"",'Ark1'!T695)</f>
        <v>16.174502104779091</v>
      </c>
      <c r="AB259" s="107">
        <f>+IF(F259=0,"",'Ark1'!V695)</f>
        <v>85.837297032146438</v>
      </c>
      <c r="AC259" s="28"/>
      <c r="AN259"/>
      <c r="AO259"/>
      <c r="AP259"/>
      <c r="AY259"/>
      <c r="BB259"/>
      <c r="BC259"/>
    </row>
    <row r="260" spans="1:55">
      <c r="A260" s="28"/>
      <c r="B260" s="94">
        <f>+'Ark1'!C696</f>
        <v>2019</v>
      </c>
      <c r="C260" s="94">
        <f>+'Ark1'!E696</f>
        <v>39</v>
      </c>
      <c r="D260" s="94">
        <f>+IF(F260=0,"",'Ark1'!Q696)</f>
        <v>576</v>
      </c>
      <c r="E260" s="95" t="e">
        <f>+IF(F260=0,"",D260-#REF!)</f>
        <v>#REF!</v>
      </c>
      <c r="F260" s="309">
        <f>+'Ark1'!R696</f>
        <v>29114</v>
      </c>
      <c r="G260" s="309" t="e">
        <f>+IF(F260=0,"",F260-#REF!)</f>
        <v>#REF!</v>
      </c>
      <c r="H260" s="107">
        <f>+IF(F260=0,"",'Ark1'!AE696)</f>
        <v>1.881683303433048</v>
      </c>
      <c r="I260" s="107">
        <f>+IF(F260=0,"",'Ark1'!AF696)</f>
        <v>509</v>
      </c>
      <c r="J260" s="309">
        <f>+IF(F260=0,"",'Ark1'!S696)</f>
        <v>28902</v>
      </c>
      <c r="K260" s="96">
        <f>+IF(F260=0,"",'Ark1'!U696)</f>
        <v>61.099716282610203</v>
      </c>
      <c r="L260" s="96" t="e">
        <f>+IF(F260=0,"",K260-#REF!)</f>
        <v>#REF!</v>
      </c>
      <c r="M260" s="96">
        <f>+IF(F260=0,"",'Ark1'!AC696)</f>
        <v>-32.737180220490117</v>
      </c>
      <c r="N260" s="107">
        <f>+IF(F260=0,"",'Ark1'!W696)</f>
        <v>79.906036260466578</v>
      </c>
      <c r="O260" s="107" t="e">
        <f>+IF(F260=0,"",N260-#REF!)</f>
        <v>#REF!</v>
      </c>
      <c r="P260" s="96">
        <f>+IF(F260=0,"",'Ark1'!AB696)</f>
        <v>2.7736852368049201</v>
      </c>
      <c r="Q260" s="34"/>
      <c r="R260" s="107">
        <f>+IF(F260=0,"",'Ark1'!X696)</f>
        <v>1.4666483478738748</v>
      </c>
      <c r="S260" s="107">
        <f>+IF(F260=0,"",'Ark1'!Y696)</f>
        <v>2.9332966957477495</v>
      </c>
      <c r="T260" s="98"/>
      <c r="U260" s="95"/>
      <c r="V260" s="34"/>
      <c r="W260" s="224">
        <f>+IF(F260=0,"",'Ark1'!AD696)</f>
        <v>1.8663131565013256</v>
      </c>
      <c r="X260" s="224"/>
      <c r="Y260" s="95">
        <f t="shared" si="40"/>
        <v>50.545138888888886</v>
      </c>
      <c r="Z260" s="309">
        <f t="shared" si="41"/>
        <v>2326.3843396872239</v>
      </c>
      <c r="AA260" s="96">
        <f>+IF(F260=0,"",'Ark1'!T696)</f>
        <v>16.064642440063199</v>
      </c>
      <c r="AB260" s="107">
        <f>+IF(F260=0,"",'Ark1'!V696)</f>
        <v>86.815761680690642</v>
      </c>
      <c r="AC260" s="28"/>
      <c r="AN260"/>
      <c r="AO260"/>
      <c r="AP260"/>
      <c r="AY260"/>
      <c r="BB260"/>
      <c r="BC260"/>
    </row>
    <row r="261" spans="1:55">
      <c r="A261" s="28"/>
      <c r="B261" s="94">
        <f>+'Ark1'!C697</f>
        <v>2019</v>
      </c>
      <c r="C261" s="94">
        <f>+'Ark1'!E697</f>
        <v>40</v>
      </c>
      <c r="D261" s="94">
        <f>+IF(F261=0,"",'Ark1'!Q697)</f>
        <v>545</v>
      </c>
      <c r="E261" s="95" t="e">
        <f>+IF(F261=0,"",D261-#REF!)</f>
        <v>#REF!</v>
      </c>
      <c r="F261" s="309">
        <f>+'Ark1'!R697</f>
        <v>30744</v>
      </c>
      <c r="G261" s="309" t="e">
        <f>+IF(F261=0,"",F261-#REF!)</f>
        <v>#REF!</v>
      </c>
      <c r="H261" s="107">
        <f>+IF(F261=0,"",'Ark1'!AE697)</f>
        <v>1.9783951644524811</v>
      </c>
      <c r="I261" s="107">
        <f>+IF(F261=0,"",'Ark1'!AF697)</f>
        <v>608</v>
      </c>
      <c r="J261" s="309">
        <f>+IF(F261=0,"",'Ark1'!S697)</f>
        <v>30355</v>
      </c>
      <c r="K261" s="96">
        <f>+IF(F261=0,"",'Ark1'!U697)</f>
        <v>61.165705814528089</v>
      </c>
      <c r="L261" s="96" t="e">
        <f>+IF(F261=0,"",K261-#REF!)</f>
        <v>#REF!</v>
      </c>
      <c r="M261" s="96">
        <f>+IF(F261=0,"",'Ark1'!AC697)</f>
        <v>-31.124190369561077</v>
      </c>
      <c r="N261" s="107">
        <f>+IF(F261=0,"",'Ark1'!W697)</f>
        <v>79.991484763630496</v>
      </c>
      <c r="O261" s="107" t="e">
        <f>+IF(F261=0,"",N261-#REF!)</f>
        <v>#REF!</v>
      </c>
      <c r="P261" s="96">
        <f>+IF(F261=0,"",'Ark1'!AB697)</f>
        <v>2.7241031416418284</v>
      </c>
      <c r="Q261" s="34"/>
      <c r="R261" s="107">
        <f>+IF(F261=0,"",'Ark1'!X697)</f>
        <v>1.5287535779339061</v>
      </c>
      <c r="S261" s="107">
        <f>+IF(F261=0,"",'Ark1'!Y697)</f>
        <v>3.0575071558678122</v>
      </c>
      <c r="T261" s="98"/>
      <c r="U261" s="95"/>
      <c r="V261" s="34"/>
      <c r="W261" s="224">
        <f>+IF(F261=0,"",'Ark1'!AD697)</f>
        <v>1.9708020774705219</v>
      </c>
      <c r="X261" s="224"/>
      <c r="Y261" s="95">
        <f t="shared" si="40"/>
        <v>56.411009174311928</v>
      </c>
      <c r="Z261" s="309">
        <f t="shared" si="41"/>
        <v>2459.2582075730556</v>
      </c>
      <c r="AA261" s="96">
        <f>+IF(F261=0,"",'Ark1'!T697)</f>
        <v>16.014084048920111</v>
      </c>
      <c r="AB261" s="107">
        <f>+IF(F261=0,"",'Ark1'!V697)</f>
        <v>87.095124450948489</v>
      </c>
      <c r="AC261" s="28"/>
      <c r="AN261"/>
      <c r="AO261"/>
      <c r="AP261"/>
      <c r="AY261"/>
      <c r="BB261"/>
      <c r="BC261"/>
    </row>
    <row r="262" spans="1:55">
      <c r="A262" s="28"/>
      <c r="B262" s="94">
        <f>+'Ark1'!C698</f>
        <v>2019</v>
      </c>
      <c r="C262" s="94">
        <f>+'Ark1'!E698</f>
        <v>41</v>
      </c>
      <c r="D262" s="94">
        <f>+IF(F262=0,"",'Ark1'!Q698)</f>
        <v>545</v>
      </c>
      <c r="E262" s="95" t="e">
        <f>+IF(F262=0,"",D262-#REF!)</f>
        <v>#REF!</v>
      </c>
      <c r="F262" s="309">
        <f>+'Ark1'!R698</f>
        <v>30073</v>
      </c>
      <c r="G262" s="309" t="e">
        <f>+IF(F262=0,"",F262-#REF!)</f>
        <v>#REF!</v>
      </c>
      <c r="H262" s="107">
        <f>+IF(F262=0,"",'Ark1'!AE698)</f>
        <v>1.9453193763041901</v>
      </c>
      <c r="I262" s="107">
        <f>+IF(F262=0,"",'Ark1'!AF698)</f>
        <v>575</v>
      </c>
      <c r="J262" s="309">
        <f>+IF(F262=0,"",'Ark1'!S698)</f>
        <v>29850</v>
      </c>
      <c r="K262" s="96">
        <f>+IF(F262=0,"",'Ark1'!U698)</f>
        <v>61.112160804020093</v>
      </c>
      <c r="L262" s="96" t="e">
        <f>+IF(F262=0,"",K262-#REF!)</f>
        <v>#REF!</v>
      </c>
      <c r="M262" s="96">
        <f>+IF(F262=0,"",'Ark1'!AC698)</f>
        <v>-30.331532573522207</v>
      </c>
      <c r="N262" s="107">
        <f>+IF(F262=0,"",'Ark1'!W698)</f>
        <v>79.984812395309746</v>
      </c>
      <c r="O262" s="107" t="e">
        <f>+IF(F262=0,"",N262-#REF!)</f>
        <v>#REF!</v>
      </c>
      <c r="P262" s="96">
        <f>+IF(F262=0,"",'Ark1'!AB698)</f>
        <v>2.7351455709111967</v>
      </c>
      <c r="Q262" s="34"/>
      <c r="R262" s="107">
        <f>+IF(F262=0,"",'Ark1'!X698)</f>
        <v>1.0574269278089978</v>
      </c>
      <c r="S262" s="107">
        <f>+IF(F262=0,"",'Ark1'!Y698)</f>
        <v>2.1148538556179957</v>
      </c>
      <c r="T262" s="98"/>
      <c r="U262" s="95"/>
      <c r="V262" s="34"/>
      <c r="W262" s="224">
        <f>+IF(F262=0,"",'Ark1'!AD698)</f>
        <v>1.9277885400654111</v>
      </c>
      <c r="X262" s="224"/>
      <c r="Y262" s="95">
        <f t="shared" si="40"/>
        <v>55.179816513761466</v>
      </c>
      <c r="Z262" s="309">
        <f t="shared" si="41"/>
        <v>2405.3832631641499</v>
      </c>
      <c r="AA262" s="96">
        <f>+IF(F262=0,"",'Ark1'!T698)</f>
        <v>16.08476041632029</v>
      </c>
      <c r="AB262" s="107">
        <f>+IF(F262=0,"",'Ark1'!V698)</f>
        <v>86.886235075702942</v>
      </c>
      <c r="AC262" s="28"/>
      <c r="AN262"/>
      <c r="AO262"/>
      <c r="AP262"/>
      <c r="AY262"/>
      <c r="BB262"/>
      <c r="BC262"/>
    </row>
    <row r="263" spans="1:55">
      <c r="A263" s="28"/>
      <c r="B263" s="94">
        <f>+'Ark1'!C699</f>
        <v>2019</v>
      </c>
      <c r="C263" s="94">
        <f>+'Ark1'!E699</f>
        <v>42</v>
      </c>
      <c r="D263" s="94">
        <f>+IF(F263=0,"",'Ark1'!Q699)</f>
        <v>583</v>
      </c>
      <c r="E263" s="95" t="e">
        <f>+IF(F263=0,"",D263-#REF!)</f>
        <v>#REF!</v>
      </c>
      <c r="F263" s="309">
        <f>+'Ark1'!R699</f>
        <v>32138</v>
      </c>
      <c r="G263" s="309" t="e">
        <f>+IF(F263=0,"",F263-#REF!)</f>
        <v>#REF!</v>
      </c>
      <c r="H263" s="107">
        <f>+IF(F263=0,"",'Ark1'!AE699)</f>
        <v>2.1093895235941775</v>
      </c>
      <c r="I263" s="107">
        <f>+IF(F263=0,"",'Ark1'!AF699)</f>
        <v>560</v>
      </c>
      <c r="J263" s="309">
        <f>+IF(F263=0,"",'Ark1'!S699)</f>
        <v>31939</v>
      </c>
      <c r="K263" s="96">
        <f>+IF(F263=0,"",'Ark1'!U699)</f>
        <v>61.139422023231766</v>
      </c>
      <c r="L263" s="96" t="e">
        <f>+IF(F263=0,"",K263-#REF!)</f>
        <v>#REF!</v>
      </c>
      <c r="M263" s="96">
        <f>+IF(F263=0,"",'Ark1'!AC699)</f>
        <v>-31.570464071083158</v>
      </c>
      <c r="N263" s="107">
        <f>+IF(F263=0,"",'Ark1'!W699)</f>
        <v>81.058100754563483</v>
      </c>
      <c r="O263" s="107" t="e">
        <f>+IF(F263=0,"",N263-#REF!)</f>
        <v>#REF!</v>
      </c>
      <c r="P263" s="96">
        <f>+IF(F263=0,"",'Ark1'!AB699)</f>
        <v>2.6487149648426529</v>
      </c>
      <c r="Q263" s="34"/>
      <c r="R263" s="107">
        <f>+IF(F263=0,"",'Ark1'!X699)</f>
        <v>1.207293546580372</v>
      </c>
      <c r="S263" s="107">
        <f>+IF(F263=0,"",'Ark1'!Y699)</f>
        <v>2.414587093160744</v>
      </c>
      <c r="T263" s="98"/>
      <c r="U263" s="95"/>
      <c r="V263" s="34"/>
      <c r="W263" s="224">
        <f>+IF(F263=0,"",'Ark1'!AD699)</f>
        <v>2.0601625411705582</v>
      </c>
      <c r="X263" s="224"/>
      <c r="Y263" s="95">
        <f t="shared" si="40"/>
        <v>55.125214408233276</v>
      </c>
      <c r="Z263" s="309">
        <f t="shared" si="41"/>
        <v>2605.0452420501611</v>
      </c>
      <c r="AA263" s="96">
        <f>+IF(F263=0,"",'Ark1'!T699)</f>
        <v>16.138714294604515</v>
      </c>
      <c r="AB263" s="107">
        <f>+IF(F263=0,"",'Ark1'!V699)</f>
        <v>87.991412191244009</v>
      </c>
      <c r="AC263" s="28"/>
      <c r="AN263"/>
      <c r="AO263"/>
      <c r="AP263"/>
      <c r="AY263"/>
      <c r="BB263"/>
      <c r="BC263"/>
    </row>
    <row r="264" spans="1:55">
      <c r="A264" s="28"/>
      <c r="B264" s="94">
        <f>+'Ark1'!C700</f>
        <v>2019</v>
      </c>
      <c r="C264" s="94">
        <f>+'Ark1'!E700</f>
        <v>43</v>
      </c>
      <c r="D264" s="94">
        <f>+IF(F264=0,"",'Ark1'!Q700)</f>
        <v>569</v>
      </c>
      <c r="E264" s="95" t="e">
        <f>+IF(F264=0,"",D264-#REF!)</f>
        <v>#REF!</v>
      </c>
      <c r="F264" s="309">
        <f>+'Ark1'!R700</f>
        <v>32058</v>
      </c>
      <c r="G264" s="309" t="e">
        <f>+IF(F264=0,"",F264-#REF!)</f>
        <v>#REF!</v>
      </c>
      <c r="H264" s="107">
        <f>+IF(F264=0,"",'Ark1'!AE700)</f>
        <v>2.0541922809132798</v>
      </c>
      <c r="I264" s="107">
        <f>+IF(F264=0,"",'Ark1'!AF700)</f>
        <v>605</v>
      </c>
      <c r="J264" s="309">
        <f>+IF(F264=0,"",'Ark1'!S700)</f>
        <v>31472</v>
      </c>
      <c r="K264" s="96">
        <f>+IF(F264=0,"",'Ark1'!U700)</f>
        <v>61.196936959837331</v>
      </c>
      <c r="L264" s="96" t="e">
        <f>+IF(F264=0,"",K264-#REF!)</f>
        <v>#REF!</v>
      </c>
      <c r="M264" s="96">
        <f>+IF(F264=0,"",'Ark1'!AC700)</f>
        <v>-31.515973657088768</v>
      </c>
      <c r="N264" s="107">
        <f>+IF(F264=0,"",'Ark1'!W700)</f>
        <v>80.108334710218841</v>
      </c>
      <c r="O264" s="107" t="e">
        <f>+IF(F264=0,"",N264-#REF!)</f>
        <v>#REF!</v>
      </c>
      <c r="P264" s="96">
        <f>+IF(F264=0,"",'Ark1'!AB700)</f>
        <v>2.7038131902481162</v>
      </c>
      <c r="Q264" s="34"/>
      <c r="R264" s="107">
        <f>+IF(F264=0,"",'Ark1'!X700)</f>
        <v>0.93268450932684555</v>
      </c>
      <c r="S264" s="107">
        <f>+IF(F264=0,"",'Ark1'!Y700)</f>
        <v>1.8653690186536911</v>
      </c>
      <c r="T264" s="98"/>
      <c r="U264" s="95"/>
      <c r="V264" s="34"/>
      <c r="W264" s="224">
        <f>+IF(F264=0,"",'Ark1'!AD700)</f>
        <v>2.0550342505708432</v>
      </c>
      <c r="X264" s="224"/>
      <c r="Y264" s="95">
        <f t="shared" si="40"/>
        <v>56.340949033391915</v>
      </c>
      <c r="Z264" s="309">
        <f t="shared" si="41"/>
        <v>2568.1129941401955</v>
      </c>
      <c r="AA264" s="96">
        <f>+IF(F264=0,"",'Ark1'!T700)</f>
        <v>15.93929752323913</v>
      </c>
      <c r="AB264" s="107">
        <f>+IF(F264=0,"",'Ark1'!V700)</f>
        <v>87.367014157211813</v>
      </c>
      <c r="AC264" s="28"/>
      <c r="AN264"/>
      <c r="AO264"/>
      <c r="AP264"/>
      <c r="AY264"/>
      <c r="BB264"/>
      <c r="BC264"/>
    </row>
    <row r="265" spans="1:55">
      <c r="A265" s="28"/>
      <c r="B265" s="94">
        <f>+'Ark1'!C701</f>
        <v>2019</v>
      </c>
      <c r="C265" s="94">
        <f>+'Ark1'!E701</f>
        <v>44</v>
      </c>
      <c r="D265" s="94">
        <f>+IF(F265=0,"",'Ark1'!Q701)</f>
        <v>542</v>
      </c>
      <c r="E265" s="95" t="e">
        <f>+IF(F265=0,"",D265-#REF!)</f>
        <v>#REF!</v>
      </c>
      <c r="F265" s="309">
        <f>+'Ark1'!R701</f>
        <v>31040</v>
      </c>
      <c r="G265" s="309" t="e">
        <f>+IF(F265=0,"",F265-#REF!)</f>
        <v>#REF!</v>
      </c>
      <c r="H265" s="107">
        <f>+IF(F265=0,"",'Ark1'!AE701)</f>
        <v>2.0391686060768071</v>
      </c>
      <c r="I265" s="107">
        <f>+IF(F265=0,"",'Ark1'!AF701)</f>
        <v>616</v>
      </c>
      <c r="J265" s="309">
        <f>+IF(F265=0,"",'Ark1'!S701)</f>
        <v>30935</v>
      </c>
      <c r="K265" s="96">
        <f>+IF(F265=0,"",'Ark1'!U701)</f>
        <v>60.974882818813619</v>
      </c>
      <c r="L265" s="96" t="e">
        <f>+IF(F265=0,"",K265-#REF!)</f>
        <v>#REF!</v>
      </c>
      <c r="M265" s="96">
        <f>+IF(F265=0,"",'Ark1'!AC701)</f>
        <v>-31.431798632988404</v>
      </c>
      <c r="N265" s="107">
        <f>+IF(F265=0,"",'Ark1'!W701)</f>
        <v>80.90287764667822</v>
      </c>
      <c r="O265" s="107" t="e">
        <f>+IF(F265=0,"",N265-#REF!)</f>
        <v>#REF!</v>
      </c>
      <c r="P265" s="96">
        <f>+IF(F265=0,"",'Ark1'!AB701)</f>
        <v>2.708387703980808</v>
      </c>
      <c r="Q265" s="34"/>
      <c r="R265" s="107">
        <f>+IF(F265=0,"",'Ark1'!X701)</f>
        <v>0.81507731958762875</v>
      </c>
      <c r="S265" s="107">
        <f>+IF(F265=0,"",'Ark1'!Y701)</f>
        <v>1.6301546391752575</v>
      </c>
      <c r="T265" s="98"/>
      <c r="U265" s="95"/>
      <c r="V265" s="34"/>
      <c r="W265" s="224">
        <f>+IF(F265=0,"",'Ark1'!AD701)</f>
        <v>1.9897767526894683</v>
      </c>
      <c r="X265" s="224"/>
      <c r="Y265" s="95">
        <f t="shared" si="40"/>
        <v>57.269372693726936</v>
      </c>
      <c r="Z265" s="309">
        <f t="shared" si="41"/>
        <v>2511.2253221528922</v>
      </c>
      <c r="AA265" s="96">
        <f>+IF(F265=0,"",'Ark1'!T701)</f>
        <v>16.098453608247425</v>
      </c>
      <c r="AB265" s="107">
        <f>+IF(F265=0,"",'Ark1'!V701)</f>
        <v>87.773002526353267</v>
      </c>
      <c r="AC265" s="28"/>
      <c r="AN265"/>
      <c r="AO265"/>
      <c r="AP265"/>
      <c r="AY265"/>
      <c r="BB265"/>
      <c r="BC265"/>
    </row>
    <row r="266" spans="1:55">
      <c r="A266" s="28"/>
      <c r="B266" s="94">
        <f>+'Ark1'!C702</f>
        <v>2019</v>
      </c>
      <c r="C266" s="94">
        <f>+'Ark1'!E702</f>
        <v>45</v>
      </c>
      <c r="D266" s="94">
        <f>+IF(F266=0,"",'Ark1'!Q702)</f>
        <v>548</v>
      </c>
      <c r="E266" s="95" t="e">
        <f>+IF(F266=0,"",D266-#REF!)</f>
        <v>#REF!</v>
      </c>
      <c r="F266" s="309">
        <f>+'Ark1'!R702</f>
        <v>30136</v>
      </c>
      <c r="G266" s="309" t="e">
        <f>+IF(F266=0,"",F266-#REF!)</f>
        <v>#REF!</v>
      </c>
      <c r="H266" s="107">
        <f>+IF(F266=0,"",'Ark1'!AE702)</f>
        <v>1.9752637299487972</v>
      </c>
      <c r="I266" s="107">
        <f>+IF(F266=0,"",'Ark1'!AF702)</f>
        <v>601</v>
      </c>
      <c r="J266" s="309">
        <f>+IF(F266=0,"",'Ark1'!S702)</f>
        <v>29945</v>
      </c>
      <c r="K266" s="96">
        <f>+IF(F266=0,"",'Ark1'!U702)</f>
        <v>61.058139923192513</v>
      </c>
      <c r="L266" s="96" t="e">
        <f>+IF(F266=0,"",K266-#REF!)</f>
        <v>#REF!</v>
      </c>
      <c r="M266" s="96">
        <f>+IF(F266=0,"",'Ark1'!AC702)</f>
        <v>-30.072271924200074</v>
      </c>
      <c r="N266" s="107">
        <f>+IF(F266=0,"",'Ark1'!W702)</f>
        <v>80.958364334613293</v>
      </c>
      <c r="O266" s="107" t="e">
        <f>+IF(F266=0,"",N266-#REF!)</f>
        <v>#REF!</v>
      </c>
      <c r="P266" s="96">
        <f>+IF(F266=0,"",'Ark1'!AB702)</f>
        <v>2.6890114132933736</v>
      </c>
      <c r="Q266" s="34"/>
      <c r="R266" s="107">
        <f>+IF(F266=0,"",'Ark1'!X702)</f>
        <v>0.99548712503318237</v>
      </c>
      <c r="S266" s="107">
        <f>+IF(F266=0,"",'Ark1'!Y702)</f>
        <v>1.9909742500663647</v>
      </c>
      <c r="T266" s="98"/>
      <c r="U266" s="95"/>
      <c r="V266" s="34"/>
      <c r="W266" s="224">
        <f>+IF(F266=0,"",'Ark1'!AD702)</f>
        <v>1.9318270689126875</v>
      </c>
      <c r="X266" s="224"/>
      <c r="Y266" s="95">
        <f t="shared" si="40"/>
        <v>54.992700729927009</v>
      </c>
      <c r="Z266" s="309">
        <f t="shared" si="41"/>
        <v>2439.7612675879063</v>
      </c>
      <c r="AA266" s="96">
        <f>+IF(F266=0,"",'Ark1'!T702)</f>
        <v>16.084218210777813</v>
      </c>
      <c r="AB266" s="107">
        <f>+IF(F266=0,"",'Ark1'!V702)</f>
        <v>87.90610232157249</v>
      </c>
      <c r="AC266" s="28"/>
      <c r="AN266"/>
      <c r="AO266"/>
      <c r="AP266"/>
      <c r="AY266"/>
      <c r="BB266"/>
      <c r="BC266"/>
    </row>
    <row r="267" spans="1:55">
      <c r="A267" s="28"/>
      <c r="B267" s="94">
        <f>+'Ark1'!C703</f>
        <v>2019</v>
      </c>
      <c r="C267" s="94">
        <f>+'Ark1'!E703</f>
        <v>46</v>
      </c>
      <c r="D267" s="94">
        <f>+IF(F267=0,"",'Ark1'!Q703)</f>
        <v>541</v>
      </c>
      <c r="E267" s="95" t="e">
        <f>+IF(F267=0,"",D267-#REF!)</f>
        <v>#REF!</v>
      </c>
      <c r="F267" s="309">
        <f>+'Ark1'!R703</f>
        <v>31634</v>
      </c>
      <c r="G267" s="309" t="e">
        <f>+IF(F267=0,"",F267-#REF!)</f>
        <v>#REF!</v>
      </c>
      <c r="H267" s="107">
        <f>+IF(F267=0,"",'Ark1'!AE703)</f>
        <v>2.0750729025887038</v>
      </c>
      <c r="I267" s="107">
        <f>+IF(F267=0,"",'Ark1'!AF703)</f>
        <v>599</v>
      </c>
      <c r="J267" s="309">
        <f>+IF(F267=0,"",'Ark1'!S703)</f>
        <v>31460</v>
      </c>
      <c r="K267" s="96">
        <f>+IF(F267=0,"",'Ark1'!U703)</f>
        <v>61.061538461538483</v>
      </c>
      <c r="L267" s="96" t="e">
        <f>+IF(F267=0,"",K267-#REF!)</f>
        <v>#REF!</v>
      </c>
      <c r="M267" s="96">
        <f>+IF(F267=0,"",'Ark1'!AC703)</f>
        <v>-32.008942473577243</v>
      </c>
      <c r="N267" s="107">
        <f>+IF(F267=0,"",'Ark1'!W703)</f>
        <v>80.953493324856737</v>
      </c>
      <c r="O267" s="107" t="e">
        <f>+IF(F267=0,"",N267-#REF!)</f>
        <v>#REF!</v>
      </c>
      <c r="P267" s="96">
        <f>+IF(F267=0,"",'Ark1'!AB703)</f>
        <v>2.724875762161262</v>
      </c>
      <c r="Q267" s="34"/>
      <c r="R267" s="107">
        <f>+IF(F267=0,"",'Ark1'!X703)</f>
        <v>1.5647720806726939</v>
      </c>
      <c r="S267" s="107">
        <f>+IF(F267=0,"",'Ark1'!Y703)</f>
        <v>3.1295441613453878</v>
      </c>
      <c r="T267" s="98"/>
      <c r="U267" s="95"/>
      <c r="V267" s="34"/>
      <c r="W267" s="224">
        <f>+IF(F267=0,"",'Ark1'!AD703)</f>
        <v>2.0278543103923528</v>
      </c>
      <c r="X267" s="224"/>
      <c r="Y267" s="95">
        <f t="shared" si="40"/>
        <v>58.473197781885396</v>
      </c>
      <c r="Z267" s="309">
        <f t="shared" si="41"/>
        <v>2560.8828078385181</v>
      </c>
      <c r="AA267" s="96">
        <f>+IF(F267=0,"",'Ark1'!T703)</f>
        <v>16.093190870582283</v>
      </c>
      <c r="AB267" s="107">
        <f>+IF(F267=0,"",'Ark1'!V703)</f>
        <v>87.892598143508295</v>
      </c>
      <c r="AC267" s="28"/>
      <c r="AN267"/>
      <c r="AO267"/>
      <c r="AP267"/>
      <c r="AY267"/>
      <c r="BB267"/>
      <c r="BC267"/>
    </row>
    <row r="268" spans="1:55">
      <c r="A268" s="28"/>
      <c r="B268" s="94">
        <f>+'Ark1'!C704</f>
        <v>2019</v>
      </c>
      <c r="C268" s="94">
        <f>+'Ark1'!E704</f>
        <v>47</v>
      </c>
      <c r="D268" s="94">
        <f>+IF(F268=0,"",'Ark1'!Q704)</f>
        <v>568</v>
      </c>
      <c r="E268" s="95" t="e">
        <f>+IF(F268=0,"",D268-#REF!)</f>
        <v>#REF!</v>
      </c>
      <c r="F268" s="309">
        <f>+'Ark1'!R704</f>
        <v>34227</v>
      </c>
      <c r="G268" s="309" t="e">
        <f>+IF(F268=0,"",F268-#REF!)</f>
        <v>#REF!</v>
      </c>
      <c r="H268" s="107">
        <f>+IF(F268=0,"",'Ark1'!AE704)</f>
        <v>2.1944996858023327</v>
      </c>
      <c r="I268" s="107">
        <f>+IF(F268=0,"",'Ark1'!AF704)</f>
        <v>686</v>
      </c>
      <c r="J268" s="309">
        <f>+IF(F268=0,"",'Ark1'!S704)</f>
        <v>33417</v>
      </c>
      <c r="K268" s="96">
        <f>+IF(F268=0,"",'Ark1'!U704)</f>
        <v>60.921028219169905</v>
      </c>
      <c r="L268" s="96" t="e">
        <f>+IF(F268=0,"",K268-#REF!)</f>
        <v>#REF!</v>
      </c>
      <c r="M268" s="96">
        <f>+IF(F268=0,"",'Ark1'!AC704)</f>
        <v>-31.51692811265292</v>
      </c>
      <c r="N268" s="107">
        <f>+IF(F268=0,"",'Ark1'!W704)</f>
        <v>80.598882006163876</v>
      </c>
      <c r="O268" s="107" t="e">
        <f>+IF(F268=0,"",N268-#REF!)</f>
        <v>#REF!</v>
      </c>
      <c r="P268" s="96">
        <f>+IF(F268=0,"",'Ark1'!AB704)</f>
        <v>2.68721654521589</v>
      </c>
      <c r="Q268" s="34"/>
      <c r="R268" s="107">
        <f>+IF(F268=0,"",'Ark1'!X704)</f>
        <v>1.6945686154205748</v>
      </c>
      <c r="S268" s="107">
        <f>+IF(F268=0,"",'Ark1'!Y704)</f>
        <v>3.3891372308411496</v>
      </c>
      <c r="T268" s="98"/>
      <c r="U268" s="95"/>
      <c r="V268" s="34"/>
      <c r="W268" s="224">
        <f>+IF(F268=0,"",'Ark1'!AD704)</f>
        <v>2.1940750294556182</v>
      </c>
      <c r="X268" s="224"/>
      <c r="Y268" s="95">
        <f t="shared" si="40"/>
        <v>60.258802816901408</v>
      </c>
      <c r="Z268" s="309">
        <f t="shared" si="41"/>
        <v>2758.6579344249708</v>
      </c>
      <c r="AA268" s="96">
        <f>+IF(F268=0,"",'Ark1'!T704)</f>
        <v>15.760452274520116</v>
      </c>
      <c r="AB268" s="107">
        <f>+IF(F268=0,"",'Ark1'!V704)</f>
        <v>88.045240790145129</v>
      </c>
      <c r="AC268" s="28"/>
      <c r="AN268"/>
      <c r="AO268"/>
      <c r="AP268"/>
      <c r="AY268"/>
      <c r="BB268"/>
      <c r="BC268"/>
    </row>
    <row r="269" spans="1:55">
      <c r="A269" s="28"/>
      <c r="B269" s="94">
        <f>+'Ark1'!C705</f>
        <v>2019</v>
      </c>
      <c r="C269" s="94">
        <f>+'Ark1'!E705</f>
        <v>48</v>
      </c>
      <c r="D269" s="94">
        <f>+IF(F269=0,"",'Ark1'!Q705)</f>
        <v>643</v>
      </c>
      <c r="E269" s="95" t="e">
        <f>+IF(F269=0,"",D269-#REF!)</f>
        <v>#REF!</v>
      </c>
      <c r="F269" s="309">
        <f>+'Ark1'!R705</f>
        <v>37439</v>
      </c>
      <c r="G269" s="309" t="e">
        <f>+IF(F269=0,"",F269-#REF!)</f>
        <v>#REF!</v>
      </c>
      <c r="H269" s="107">
        <f>+IF(F269=0,"",'Ark1'!AE705)</f>
        <v>2.4512683688465682</v>
      </c>
      <c r="I269" s="107">
        <f>+IF(F269=0,"",'Ark1'!AF705)</f>
        <v>791</v>
      </c>
      <c r="J269" s="309">
        <f>+IF(F269=0,"",'Ark1'!S705)</f>
        <v>37328</v>
      </c>
      <c r="K269" s="96">
        <f>+IF(F269=0,"",'Ark1'!U705)</f>
        <v>61.044149164166313</v>
      </c>
      <c r="L269" s="96" t="e">
        <f>+IF(F269=0,"",K269-#REF!)</f>
        <v>#REF!</v>
      </c>
      <c r="M269" s="96">
        <f>+IF(F269=0,"",'Ark1'!AC705)</f>
        <v>-29.20692674704754</v>
      </c>
      <c r="N269" s="107">
        <f>+IF(F269=0,"",'Ark1'!W705)</f>
        <v>80.596668988426899</v>
      </c>
      <c r="O269" s="107" t="e">
        <f>+IF(F269=0,"",N269-#REF!)</f>
        <v>#REF!</v>
      </c>
      <c r="P269" s="96">
        <f>+IF(F269=0,"",'Ark1'!AB705)</f>
        <v>2.6802129832722734</v>
      </c>
      <c r="Q269" s="34"/>
      <c r="R269" s="107">
        <f>+IF(F269=0,"",'Ark1'!X705)</f>
        <v>1.1725740537941716</v>
      </c>
      <c r="S269" s="107">
        <f>+IF(F269=0,"",'Ark1'!Y705)</f>
        <v>2.3451481075883431</v>
      </c>
      <c r="T269" s="98"/>
      <c r="U269" s="95"/>
      <c r="V269" s="34"/>
      <c r="W269" s="224">
        <f>+IF(F269=0,"",'Ark1'!AD705)</f>
        <v>2.3999758970341816</v>
      </c>
      <c r="X269" s="224"/>
      <c r="Y269" s="95">
        <f t="shared" si="40"/>
        <v>58.225505443234837</v>
      </c>
      <c r="Z269" s="309">
        <f t="shared" si="41"/>
        <v>3017.4586902577148</v>
      </c>
      <c r="AA269" s="96">
        <f>+IF(F269=0,"",'Ark1'!T705)</f>
        <v>16.151820294345473</v>
      </c>
      <c r="AB269" s="107">
        <f>+IF(F269=0,"",'Ark1'!V705)</f>
        <v>87.422591286450015</v>
      </c>
      <c r="AC269" s="28"/>
      <c r="AN269"/>
      <c r="AO269"/>
      <c r="AP269"/>
      <c r="AY269"/>
      <c r="BB269"/>
      <c r="BC269"/>
    </row>
    <row r="270" spans="1:55">
      <c r="A270" s="28"/>
      <c r="B270" s="94">
        <f>+'Ark1'!C706</f>
        <v>2019</v>
      </c>
      <c r="C270" s="94">
        <f>+'Ark1'!E706</f>
        <v>49</v>
      </c>
      <c r="D270" s="94">
        <f>+IF(F270=0,"",'Ark1'!Q706)</f>
        <v>643</v>
      </c>
      <c r="E270" s="95" t="e">
        <f>+IF(F270=0,"",D270-#REF!)</f>
        <v>#REF!</v>
      </c>
      <c r="F270" s="309">
        <f>+'Ark1'!R706</f>
        <v>42540</v>
      </c>
      <c r="G270" s="309" t="e">
        <f>+IF(F270=0,"",F270-#REF!)</f>
        <v>#REF!</v>
      </c>
      <c r="H270" s="107">
        <f>+IF(F270=0,"",'Ark1'!AE706)</f>
        <v>2.7173526071529781</v>
      </c>
      <c r="I270" s="107">
        <f>+IF(F270=0,"",'Ark1'!AF706)</f>
        <v>824</v>
      </c>
      <c r="J270" s="309">
        <f>+IF(F270=0,"",'Ark1'!S706)</f>
        <v>42304</v>
      </c>
      <c r="K270" s="96">
        <f>+IF(F270=0,"",'Ark1'!U706)</f>
        <v>61.281864599092302</v>
      </c>
      <c r="L270" s="96" t="e">
        <f>+IF(F270=0,"",K270-#REF!)</f>
        <v>#REF!</v>
      </c>
      <c r="M270" s="96">
        <f>+IF(F270=0,"",'Ark1'!AC706)</f>
        <v>-30.81396669898718</v>
      </c>
      <c r="N270" s="107">
        <f>+IF(F270=0,"",'Ark1'!W706)</f>
        <v>78.83616986573368</v>
      </c>
      <c r="O270" s="107" t="e">
        <f>+IF(F270=0,"",N270-#REF!)</f>
        <v>#REF!</v>
      </c>
      <c r="P270" s="96">
        <f>+IF(F270=0,"",'Ark1'!AB706)</f>
        <v>2.6539629694267419</v>
      </c>
      <c r="Q270" s="34"/>
      <c r="R270" s="107">
        <f>+IF(F270=0,"",'Ark1'!X706)</f>
        <v>1.4598025387870237</v>
      </c>
      <c r="S270" s="107">
        <f>+IF(F270=0,"",'Ark1'!Y706)</f>
        <v>2.9196050775740474</v>
      </c>
      <c r="T270" s="98"/>
      <c r="U270" s="95"/>
      <c r="V270" s="34"/>
      <c r="W270" s="224">
        <f>+IF(F270=0,"",'Ark1'!AD706)</f>
        <v>2.7269685263985162</v>
      </c>
      <c r="X270" s="224"/>
      <c r="Y270" s="95">
        <f t="shared" si="40"/>
        <v>66.158631415241061</v>
      </c>
      <c r="Z270" s="309">
        <f t="shared" si="41"/>
        <v>3353.6906660883105</v>
      </c>
      <c r="AA270" s="96">
        <f>+IF(F270=0,"",'Ark1'!T706)</f>
        <v>16.189539257169724</v>
      </c>
      <c r="AB270" s="107">
        <f>+IF(F270=0,"",'Ark1'!V706)</f>
        <v>85.590016153010069</v>
      </c>
      <c r="AC270" s="28"/>
      <c r="AN270"/>
      <c r="AO270"/>
      <c r="AP270"/>
      <c r="AY270"/>
      <c r="BB270"/>
      <c r="BC270"/>
    </row>
    <row r="271" spans="1:55">
      <c r="A271" s="28"/>
      <c r="B271" s="94">
        <f>+'Ark1'!C707</f>
        <v>2019</v>
      </c>
      <c r="C271" s="94">
        <f>+'Ark1'!E707</f>
        <v>50</v>
      </c>
      <c r="D271" s="94">
        <f>+IF(F271=0,"",'Ark1'!Q707)</f>
        <v>600</v>
      </c>
      <c r="E271" s="95" t="e">
        <f>+IF(F271=0,"",D271-#REF!)</f>
        <v>#REF!</v>
      </c>
      <c r="F271" s="309">
        <f>+'Ark1'!R707</f>
        <v>38306</v>
      </c>
      <c r="G271" s="309" t="e">
        <f>+IF(F271=0,"",F271-#REF!)</f>
        <v>#REF!</v>
      </c>
      <c r="H271" s="107">
        <f>+IF(F271=0,"",'Ark1'!AE707)</f>
        <v>2.3852579038714432</v>
      </c>
      <c r="I271" s="107">
        <f>+IF(F271=0,"",'Ark1'!AF707)</f>
        <v>736</v>
      </c>
      <c r="J271" s="309">
        <f>+IF(F271=0,"",'Ark1'!S707)</f>
        <v>38123</v>
      </c>
      <c r="K271" s="96">
        <f>+IF(F271=0,"",'Ark1'!U707)</f>
        <v>61.423156624609838</v>
      </c>
      <c r="L271" s="96" t="e">
        <f>+IF(F271=0,"",K271-#REF!)</f>
        <v>#REF!</v>
      </c>
      <c r="M271" s="96">
        <f>+IF(F271=0,"",'Ark1'!AC707)</f>
        <v>-33.434663029986133</v>
      </c>
      <c r="N271" s="107">
        <f>+IF(F271=0,"",'Ark1'!W707)</f>
        <v>76.790806337381738</v>
      </c>
      <c r="O271" s="107" t="e">
        <f>+IF(F271=0,"",N271-#REF!)</f>
        <v>#REF!</v>
      </c>
      <c r="P271" s="96">
        <f>+IF(F271=0,"",'Ark1'!AB707)</f>
        <v>2.7016848927874912</v>
      </c>
      <c r="Q271" s="34"/>
      <c r="R271" s="107">
        <f>+IF(F271=0,"",'Ark1'!X707)</f>
        <v>1.2452357333054878</v>
      </c>
      <c r="S271" s="107">
        <f>+IF(F271=0,"",'Ark1'!Y707)</f>
        <v>2.4904714666109755</v>
      </c>
      <c r="T271" s="98"/>
      <c r="U271" s="95"/>
      <c r="V271" s="34"/>
      <c r="W271" s="224">
        <f>+IF(F271=0,"",'Ark1'!AD707)</f>
        <v>2.4555537464085941</v>
      </c>
      <c r="X271" s="224"/>
      <c r="Y271" s="95">
        <f t="shared" si="40"/>
        <v>63.843333333333334</v>
      </c>
      <c r="Z271" s="309">
        <f t="shared" si="41"/>
        <v>2941.5486275597445</v>
      </c>
      <c r="AA271" s="96">
        <f>+IF(F271=0,"",'Ark1'!T707)</f>
        <v>16.234506343653731</v>
      </c>
      <c r="AB271" s="107">
        <f>+IF(F271=0,"",'Ark1'!V707)</f>
        <v>83.371361768539927</v>
      </c>
      <c r="AC271" s="28"/>
      <c r="AN271"/>
      <c r="AO271"/>
      <c r="AP271"/>
      <c r="AY271"/>
      <c r="BB271"/>
      <c r="BC271"/>
    </row>
    <row r="272" spans="1:55">
      <c r="A272" s="28"/>
      <c r="B272" s="94">
        <f>+'Ark1'!C708</f>
        <v>2019</v>
      </c>
      <c r="C272" s="94">
        <f>+'Ark1'!E708</f>
        <v>51</v>
      </c>
      <c r="D272" s="94">
        <f>+IF(F272=0,"",'Ark1'!Q708)</f>
        <v>522</v>
      </c>
      <c r="E272" s="95" t="e">
        <f>+IF(F272=0,"",D272-#REF!)</f>
        <v>#REF!</v>
      </c>
      <c r="F272" s="309">
        <f>+'Ark1'!R708</f>
        <v>29929</v>
      </c>
      <c r="G272" s="309" t="e">
        <f>+IF(F272=0,"",F272-#REF!)</f>
        <v>#REF!</v>
      </c>
      <c r="H272" s="107">
        <f>+IF(F272=0,"",'Ark1'!AE708)</f>
        <v>1.8246358068892288</v>
      </c>
      <c r="I272" s="107">
        <f>+IF(F272=0,"",'Ark1'!AF708)</f>
        <v>564</v>
      </c>
      <c r="J272" s="309">
        <f>+IF(F272=0,"",'Ark1'!S708)</f>
        <v>29699</v>
      </c>
      <c r="K272" s="96">
        <f>+IF(F272=0,"",'Ark1'!U708)</f>
        <v>61.496245664837197</v>
      </c>
      <c r="L272" s="96" t="e">
        <f>+IF(F272=0,"",K272-#REF!)</f>
        <v>#REF!</v>
      </c>
      <c r="M272" s="96">
        <f>+IF(F272=0,"",'Ark1'!AC708)</f>
        <v>-32.404103559724341</v>
      </c>
      <c r="N272" s="107">
        <f>+IF(F272=0,"",'Ark1'!W708)</f>
        <v>75.404162429711747</v>
      </c>
      <c r="O272" s="107" t="e">
        <f>+IF(F272=0,"",N272-#REF!)</f>
        <v>#REF!</v>
      </c>
      <c r="P272" s="96">
        <f>+IF(F272=0,"",'Ark1'!AB708)</f>
        <v>2.675222941145162</v>
      </c>
      <c r="Q272" s="34"/>
      <c r="R272" s="107">
        <f>+IF(F272=0,"",'Ark1'!X708)</f>
        <v>1.5570182765879248</v>
      </c>
      <c r="S272" s="107">
        <f>+IF(F272=0,"",'Ark1'!Y708)</f>
        <v>3.1140365531758496</v>
      </c>
      <c r="T272" s="98"/>
      <c r="U272" s="95"/>
      <c r="V272" s="34"/>
      <c r="W272" s="224">
        <f>+IF(F272=0,"",'Ark1'!AD708)</f>
        <v>1.9185576169859244</v>
      </c>
      <c r="X272" s="224"/>
      <c r="Y272" s="95">
        <f t="shared" si="40"/>
        <v>57.335249042145591</v>
      </c>
      <c r="Z272" s="309">
        <f t="shared" si="41"/>
        <v>2256.771177358843</v>
      </c>
      <c r="AA272" s="96">
        <f>+IF(F272=0,"",'Ark1'!T708)</f>
        <v>16.216211701025756</v>
      </c>
      <c r="AB272" s="107">
        <f>+IF(F272=0,"",'Ark1'!V708)</f>
        <v>81.919158773853894</v>
      </c>
      <c r="AC272" s="28"/>
      <c r="AN272"/>
      <c r="AO272"/>
      <c r="AP272"/>
      <c r="AY272"/>
      <c r="BB272"/>
      <c r="BC272"/>
    </row>
    <row r="273" spans="1:55">
      <c r="A273" s="28"/>
      <c r="B273" s="94">
        <f>+'Ark1'!C709</f>
        <v>2019</v>
      </c>
      <c r="C273" s="94">
        <f>+'Ark1'!E709</f>
        <v>52</v>
      </c>
      <c r="D273" s="94">
        <f>+IF(F273=0,"",'Ark1'!Q709)</f>
        <v>229</v>
      </c>
      <c r="E273" s="95" t="e">
        <f>+IF(F273=0,"",D273-#REF!)</f>
        <v>#REF!</v>
      </c>
      <c r="F273" s="309">
        <f>+'Ark1'!R709</f>
        <v>12409</v>
      </c>
      <c r="G273" s="309" t="e">
        <f>+IF(F273=0,"",F273-#REF!)</f>
        <v>#REF!</v>
      </c>
      <c r="H273" s="107">
        <f>+IF(F273=0,"",'Ark1'!AE709)</f>
        <v>0.77309385935835595</v>
      </c>
      <c r="I273" s="107">
        <f>+IF(F273=0,"",'Ark1'!AF709)</f>
        <v>273</v>
      </c>
      <c r="J273" s="309">
        <f>+IF(F273=0,"",'Ark1'!S709)</f>
        <v>12167</v>
      </c>
      <c r="K273" s="96">
        <f>+IF(F273=0,"",'Ark1'!U709)</f>
        <v>61.151557491575574</v>
      </c>
      <c r="L273" s="96" t="e">
        <f>+IF(F273=0,"",K273-#REF!)</f>
        <v>#REF!</v>
      </c>
      <c r="M273" s="96">
        <f>+IF(F273=0,"",'Ark1'!AC709)</f>
        <v>-30.914537943924312</v>
      </c>
      <c r="N273" s="107">
        <f>+IF(F273=0,"",'Ark1'!W709)</f>
        <v>77.984747267198387</v>
      </c>
      <c r="O273" s="107" t="e">
        <f>+IF(F273=0,"",N273-#REF!)</f>
        <v>#REF!</v>
      </c>
      <c r="P273" s="96">
        <f>+IF(F273=0,"",'Ark1'!AB709)</f>
        <v>2.803274629213738</v>
      </c>
      <c r="Q273" s="34"/>
      <c r="R273" s="107">
        <f>+IF(F273=0,"",'Ark1'!X709)</f>
        <v>2.304778789588203</v>
      </c>
      <c r="S273" s="107">
        <f>+IF(F273=0,"",'Ark1'!Y709)</f>
        <v>4.6095575791764061</v>
      </c>
      <c r="T273" s="98"/>
      <c r="U273" s="95"/>
      <c r="V273" s="34"/>
      <c r="W273" s="224">
        <f>+IF(F273=0,"",'Ark1'!AD709)</f>
        <v>0.795461975648312</v>
      </c>
      <c r="X273" s="224"/>
      <c r="Y273" s="95">
        <f t="shared" si="40"/>
        <v>54.187772925764193</v>
      </c>
      <c r="Z273" s="309">
        <f t="shared" si="41"/>
        <v>967.71272883866482</v>
      </c>
      <c r="AA273" s="96">
        <f>+IF(F273=0,"",'Ark1'!T709)</f>
        <v>15.884196953823835</v>
      </c>
      <c r="AB273" s="107">
        <f>+IF(F273=0,"",'Ark1'!V709)</f>
        <v>84.990163525105942</v>
      </c>
      <c r="AC273" s="28"/>
      <c r="AN273"/>
      <c r="AO273"/>
      <c r="AP273"/>
      <c r="AY273"/>
      <c r="BB273"/>
      <c r="BC273"/>
    </row>
    <row r="274" spans="1:55">
      <c r="A274" s="34"/>
      <c r="B274" s="34"/>
      <c r="C274" s="34"/>
      <c r="D274" s="34"/>
      <c r="E274" s="34"/>
      <c r="F274" s="308"/>
      <c r="G274" s="308"/>
      <c r="H274" s="34"/>
      <c r="I274" s="34"/>
      <c r="J274" s="308"/>
      <c r="K274" s="34"/>
      <c r="L274" s="34"/>
      <c r="M274" s="34"/>
      <c r="N274" s="98"/>
      <c r="O274" s="98"/>
      <c r="P274" s="34"/>
      <c r="Q274" s="34"/>
      <c r="R274" s="34"/>
      <c r="S274" s="34"/>
      <c r="T274" s="98"/>
      <c r="U274" s="74"/>
      <c r="V274" s="34"/>
      <c r="W274" s="34"/>
      <c r="X274" s="34"/>
      <c r="Y274" s="34"/>
      <c r="Z274" s="308"/>
      <c r="AA274" s="34"/>
      <c r="AB274" s="34"/>
      <c r="AC274" s="34"/>
      <c r="AQ274" s="1"/>
      <c r="AR274" s="1"/>
      <c r="AS274" s="1"/>
      <c r="AT274" s="1"/>
      <c r="AU274" s="1"/>
      <c r="AV274" s="1"/>
      <c r="AW274" s="1"/>
      <c r="AX274" s="1"/>
      <c r="AZ274" s="1"/>
      <c r="BA274" s="1"/>
    </row>
    <row r="275" spans="1:55">
      <c r="A275" s="34"/>
      <c r="B275" s="34"/>
      <c r="C275" s="34"/>
      <c r="D275" s="34"/>
      <c r="E275" s="34"/>
      <c r="F275" s="308"/>
      <c r="G275" s="308"/>
      <c r="H275" s="34"/>
      <c r="I275" s="34"/>
      <c r="J275" s="308"/>
      <c r="K275" s="34"/>
      <c r="L275" s="34"/>
      <c r="M275" s="34"/>
      <c r="N275" s="98"/>
      <c r="O275" s="98"/>
      <c r="P275" s="34"/>
      <c r="Q275" s="34"/>
      <c r="R275" s="34"/>
      <c r="S275" s="34"/>
      <c r="T275" s="98"/>
      <c r="U275" s="74"/>
      <c r="V275" s="34"/>
      <c r="W275" s="34"/>
      <c r="X275" s="34"/>
      <c r="Y275" s="34"/>
      <c r="Z275" s="308"/>
      <c r="AA275" s="34"/>
      <c r="AB275" s="34"/>
      <c r="AC275" s="34"/>
      <c r="AQ275" s="1"/>
      <c r="AR275" s="1"/>
      <c r="AS275" s="1"/>
      <c r="AT275" s="1"/>
      <c r="AU275" s="1"/>
      <c r="AV275" s="1"/>
      <c r="AW275" s="1"/>
      <c r="AX275" s="1"/>
      <c r="AZ275" s="1"/>
      <c r="BA275" s="1"/>
    </row>
    <row r="276" spans="1:55">
      <c r="AQ276" s="1"/>
      <c r="AR276" s="1"/>
      <c r="AS276" s="1"/>
      <c r="AT276" s="1"/>
      <c r="AU276" s="1"/>
      <c r="AV276" s="1"/>
      <c r="AW276" s="1"/>
      <c r="AX276" s="1"/>
      <c r="AZ276" s="1"/>
      <c r="BA276" s="1"/>
    </row>
    <row r="277" spans="1:55">
      <c r="AQ277" s="1"/>
      <c r="AR277" s="1"/>
      <c r="AS277" s="1"/>
      <c r="AT277" s="1"/>
      <c r="AU277" s="1"/>
      <c r="AV277" s="1"/>
      <c r="AW277" s="1"/>
      <c r="AX277" s="1"/>
      <c r="AZ277" s="1"/>
      <c r="BA277" s="1"/>
    </row>
    <row r="278" spans="1:55">
      <c r="AQ278" s="1"/>
      <c r="AR278" s="1"/>
      <c r="AS278" s="1"/>
      <c r="AT278" s="1"/>
      <c r="AU278" s="1"/>
      <c r="AV278" s="1"/>
      <c r="AW278" s="1"/>
      <c r="AX278" s="1"/>
      <c r="AZ278" s="1"/>
      <c r="BA278" s="1"/>
    </row>
    <row r="279" spans="1:55">
      <c r="AQ279" s="1"/>
      <c r="AR279" s="1"/>
      <c r="AS279" s="1"/>
      <c r="AT279" s="1"/>
      <c r="AU279" s="1"/>
      <c r="AV279" s="1"/>
      <c r="AW279" s="1"/>
      <c r="AX279" s="1"/>
      <c r="AZ279" s="1"/>
      <c r="BA279" s="1"/>
    </row>
    <row r="280" spans="1:55">
      <c r="AQ280" s="1"/>
      <c r="AR280" s="1"/>
      <c r="AS280" s="1"/>
      <c r="AT280" s="1"/>
      <c r="AU280" s="1"/>
      <c r="AV280" s="1"/>
      <c r="AW280" s="1"/>
      <c r="AX280" s="1"/>
      <c r="AZ280" s="1"/>
      <c r="BA280" s="1"/>
    </row>
    <row r="281" spans="1:55">
      <c r="AQ281" s="1"/>
      <c r="AR281" s="1"/>
      <c r="AS281" s="1"/>
      <c r="AT281" s="1"/>
      <c r="AU281" s="1"/>
      <c r="AV281" s="1"/>
      <c r="AW281" s="1"/>
      <c r="AX281" s="1"/>
      <c r="AZ281" s="1"/>
      <c r="BA281" s="1"/>
    </row>
    <row r="282" spans="1:55">
      <c r="AQ282" s="1"/>
      <c r="AR282" s="1"/>
      <c r="AS282" s="1"/>
      <c r="AT282" s="1"/>
      <c r="AU282" s="1"/>
      <c r="AV282" s="1"/>
      <c r="AW282" s="1"/>
      <c r="AX282" s="1"/>
      <c r="AZ282" s="1"/>
      <c r="BA282" s="1"/>
    </row>
    <row r="283" spans="1:55">
      <c r="AQ283" s="1"/>
      <c r="AR283" s="1"/>
      <c r="AS283" s="1"/>
      <c r="AT283" s="1"/>
      <c r="AU283" s="1"/>
      <c r="AV283" s="1"/>
      <c r="AW283" s="1"/>
      <c r="AX283" s="1"/>
      <c r="AZ283" s="1"/>
      <c r="BA283" s="1"/>
    </row>
    <row r="284" spans="1:55">
      <c r="AQ284" s="1"/>
      <c r="AR284" s="1"/>
      <c r="AS284" s="1"/>
      <c r="AT284" s="1"/>
      <c r="AU284" s="1"/>
      <c r="AV284" s="1"/>
      <c r="AW284" s="1"/>
      <c r="AX284" s="1"/>
      <c r="AZ284" s="1"/>
      <c r="BA284" s="1"/>
    </row>
    <row r="285" spans="1:55">
      <c r="AQ285" s="1"/>
      <c r="AR285" s="1"/>
      <c r="AS285" s="1"/>
      <c r="AT285" s="1"/>
      <c r="AU285" s="1"/>
      <c r="AV285" s="1"/>
      <c r="AW285" s="1"/>
      <c r="AX285" s="1"/>
      <c r="AZ285" s="1"/>
      <c r="BA285" s="1"/>
    </row>
    <row r="286" spans="1:55">
      <c r="AQ286" s="1"/>
      <c r="AR286" s="1"/>
      <c r="AS286" s="1"/>
      <c r="AT286" s="1"/>
      <c r="AU286" s="1"/>
      <c r="AV286" s="1"/>
      <c r="AW286" s="1"/>
      <c r="AX286" s="1"/>
      <c r="AZ286" s="1"/>
      <c r="BA286" s="1"/>
    </row>
    <row r="287" spans="1:55">
      <c r="AQ287" s="1"/>
      <c r="AR287" s="1"/>
      <c r="AS287" s="1"/>
      <c r="AT287" s="1"/>
      <c r="AU287" s="1"/>
      <c r="AV287" s="1"/>
      <c r="AW287" s="1"/>
      <c r="AX287" s="1"/>
      <c r="AZ287" s="1"/>
      <c r="BA287" s="1"/>
    </row>
    <row r="288" spans="1:55">
      <c r="AQ288" s="1"/>
      <c r="AR288" s="1"/>
      <c r="AS288" s="1"/>
      <c r="AT288" s="1"/>
      <c r="AU288" s="1"/>
      <c r="AV288" s="1"/>
      <c r="AW288" s="1"/>
      <c r="AX288" s="1"/>
      <c r="AZ288" s="1"/>
      <c r="BA288" s="1"/>
    </row>
    <row r="289" spans="43:53">
      <c r="AQ289" s="1"/>
      <c r="AR289" s="1"/>
      <c r="AS289" s="1"/>
      <c r="AT289" s="1"/>
      <c r="AU289" s="1"/>
      <c r="AV289" s="1"/>
      <c r="AW289" s="1"/>
      <c r="AX289" s="1"/>
      <c r="AZ289" s="1"/>
      <c r="BA289" s="1"/>
    </row>
    <row r="290" spans="43:53">
      <c r="AQ290" s="1"/>
      <c r="AR290" s="1"/>
      <c r="AS290" s="1"/>
      <c r="AT290" s="1"/>
      <c r="AU290" s="1"/>
      <c r="AV290" s="1"/>
      <c r="AW290" s="1"/>
      <c r="AX290" s="1"/>
      <c r="AZ290" s="1"/>
      <c r="BA290" s="1"/>
    </row>
    <row r="291" spans="43:53">
      <c r="AQ291" s="1"/>
      <c r="AR291" s="1"/>
      <c r="AS291" s="1"/>
      <c r="AT291" s="1"/>
      <c r="AU291" s="1"/>
      <c r="AV291" s="1"/>
      <c r="AW291" s="1"/>
      <c r="AX291" s="1"/>
      <c r="AZ291" s="1"/>
      <c r="BA291" s="1"/>
    </row>
    <row r="292" spans="43:53">
      <c r="AQ292" s="1"/>
      <c r="AR292" s="1"/>
      <c r="AS292" s="1"/>
      <c r="AT292" s="1"/>
      <c r="AU292" s="1"/>
      <c r="AV292" s="1"/>
      <c r="AW292" s="1"/>
      <c r="AX292" s="1"/>
      <c r="AZ292" s="1"/>
      <c r="BA292" s="1"/>
    </row>
    <row r="293" spans="43:53">
      <c r="AQ293" s="1"/>
      <c r="AR293" s="1"/>
      <c r="AS293" s="1"/>
      <c r="AT293" s="1"/>
      <c r="AU293" s="1"/>
      <c r="AV293" s="1"/>
      <c r="AW293" s="1"/>
      <c r="AX293" s="1"/>
      <c r="AZ293" s="1"/>
      <c r="BA293" s="1"/>
    </row>
    <row r="294" spans="43:53">
      <c r="AQ294" s="1"/>
      <c r="AR294" s="1"/>
      <c r="AS294" s="1"/>
      <c r="AT294" s="1"/>
      <c r="AU294" s="1"/>
      <c r="AV294" s="1"/>
      <c r="AW294" s="1"/>
      <c r="AX294" s="1"/>
      <c r="AZ294" s="1"/>
      <c r="BA294" s="1"/>
    </row>
    <row r="295" spans="43:53">
      <c r="AQ295" s="1"/>
      <c r="AR295" s="1"/>
      <c r="AS295" s="1"/>
      <c r="AT295" s="1"/>
      <c r="AU295" s="1"/>
      <c r="AV295" s="1"/>
      <c r="AW295" s="1"/>
      <c r="AX295" s="1"/>
      <c r="AZ295" s="1"/>
      <c r="BA295" s="1"/>
    </row>
    <row r="296" spans="43:53">
      <c r="AQ296" s="1"/>
      <c r="AR296" s="1"/>
      <c r="AS296" s="1"/>
      <c r="AT296" s="1"/>
      <c r="AU296" s="1"/>
      <c r="AV296" s="1"/>
      <c r="AW296" s="1"/>
      <c r="AX296" s="1"/>
      <c r="AZ296" s="1"/>
      <c r="BA296" s="1"/>
    </row>
    <row r="297" spans="43:53">
      <c r="AQ297" s="1"/>
      <c r="AR297" s="1"/>
      <c r="AS297" s="1"/>
      <c r="AT297" s="1"/>
      <c r="AU297" s="1"/>
      <c r="AV297" s="1"/>
      <c r="AW297" s="1"/>
      <c r="AX297" s="1"/>
      <c r="AZ297" s="1"/>
      <c r="BA297" s="1"/>
    </row>
    <row r="298" spans="43:53">
      <c r="AQ298" s="1"/>
      <c r="AR298" s="1"/>
      <c r="AS298" s="1"/>
      <c r="AT298" s="1"/>
      <c r="AU298" s="1"/>
      <c r="AV298" s="1"/>
      <c r="AW298" s="1"/>
      <c r="AX298" s="1"/>
      <c r="AZ298" s="1"/>
      <c r="BA298" s="1"/>
    </row>
    <row r="299" spans="43:53">
      <c r="AQ299" s="1"/>
      <c r="AR299" s="1"/>
      <c r="AS299" s="1"/>
      <c r="AT299" s="1"/>
      <c r="AU299" s="1"/>
      <c r="AV299" s="1"/>
      <c r="AW299" s="1"/>
      <c r="AX299" s="1"/>
      <c r="AZ299" s="1"/>
      <c r="BA299" s="1"/>
    </row>
    <row r="300" spans="43:53">
      <c r="AQ300" s="1"/>
      <c r="AR300" s="1"/>
      <c r="AS300" s="1"/>
      <c r="AT300" s="1"/>
      <c r="AU300" s="1"/>
      <c r="AV300" s="1"/>
      <c r="AW300" s="1"/>
      <c r="AX300" s="1"/>
      <c r="AZ300" s="1"/>
      <c r="BA300" s="1"/>
    </row>
    <row r="301" spans="43:53">
      <c r="AQ301" s="1"/>
      <c r="AR301" s="1"/>
      <c r="AS301" s="1"/>
      <c r="AT301" s="1"/>
      <c r="AU301" s="1"/>
      <c r="AV301" s="1"/>
      <c r="AW301" s="1"/>
      <c r="AX301" s="1"/>
      <c r="AZ301" s="1"/>
      <c r="BA301" s="1"/>
    </row>
    <row r="302" spans="43:53">
      <c r="AQ302" s="1"/>
      <c r="AR302" s="1"/>
      <c r="AS302" s="1"/>
      <c r="AT302" s="1"/>
      <c r="AU302" s="1"/>
      <c r="AV302" s="1"/>
      <c r="AW302" s="1"/>
      <c r="AX302" s="1"/>
      <c r="AZ302" s="1"/>
      <c r="BA302" s="1"/>
    </row>
    <row r="303" spans="43:53">
      <c r="AQ303" s="1"/>
      <c r="AR303" s="1"/>
      <c r="AS303" s="1"/>
      <c r="AT303" s="1"/>
      <c r="AU303" s="1"/>
      <c r="AV303" s="1"/>
      <c r="AW303" s="1"/>
      <c r="AX303" s="1"/>
      <c r="AZ303" s="1"/>
      <c r="BA303" s="1"/>
    </row>
    <row r="304" spans="43:53">
      <c r="AQ304" s="1"/>
      <c r="AR304" s="1"/>
      <c r="AS304" s="1"/>
      <c r="AT304" s="1"/>
      <c r="AU304" s="1"/>
      <c r="AV304" s="1"/>
      <c r="AW304" s="1"/>
      <c r="AX304" s="1"/>
      <c r="AZ304" s="1"/>
      <c r="BA304" s="1"/>
    </row>
    <row r="305" spans="43:53">
      <c r="AQ305" s="1"/>
      <c r="AR305" s="1"/>
      <c r="AS305" s="1"/>
      <c r="AT305" s="1"/>
      <c r="AU305" s="1"/>
      <c r="AV305" s="1"/>
      <c r="AW305" s="1"/>
      <c r="AX305" s="1"/>
      <c r="AZ305" s="1"/>
      <c r="BA305" s="1"/>
    </row>
    <row r="306" spans="43:53">
      <c r="AQ306" s="1"/>
      <c r="AR306" s="1"/>
      <c r="AS306" s="1"/>
      <c r="AT306" s="1"/>
      <c r="AU306" s="1"/>
      <c r="AV306" s="1"/>
      <c r="AW306" s="1"/>
      <c r="AX306" s="1"/>
      <c r="AZ306" s="1"/>
      <c r="BA306" s="1"/>
    </row>
    <row r="307" spans="43:53">
      <c r="AQ307" s="1"/>
      <c r="AR307" s="1"/>
      <c r="AS307" s="1"/>
      <c r="AT307" s="1"/>
      <c r="AU307" s="1"/>
      <c r="AV307" s="1"/>
      <c r="AW307" s="1"/>
      <c r="AX307" s="1"/>
      <c r="AZ307" s="1"/>
      <c r="BA307" s="1"/>
    </row>
    <row r="308" spans="43:53">
      <c r="AQ308" s="1"/>
      <c r="AR308" s="1"/>
      <c r="AS308" s="1"/>
      <c r="AT308" s="1"/>
      <c r="AU308" s="1"/>
      <c r="AV308" s="1"/>
      <c r="AW308" s="1"/>
      <c r="AX308" s="1"/>
      <c r="AZ308" s="1"/>
      <c r="BA308" s="1"/>
    </row>
    <row r="309" spans="43:53">
      <c r="AQ309" s="1"/>
      <c r="AR309" s="1"/>
      <c r="AS309" s="1"/>
      <c r="AT309" s="1"/>
      <c r="AU309" s="1"/>
      <c r="AV309" s="1"/>
      <c r="AW309" s="1"/>
      <c r="AX309" s="1"/>
      <c r="AZ309" s="1"/>
      <c r="BA309" s="1"/>
    </row>
    <row r="310" spans="43:53">
      <c r="AQ310" s="1"/>
      <c r="AR310" s="1"/>
      <c r="AS310" s="1"/>
      <c r="AT310" s="1"/>
      <c r="AU310" s="1"/>
      <c r="AV310" s="1"/>
      <c r="AW310" s="1"/>
      <c r="AX310" s="1"/>
      <c r="AZ310" s="1"/>
      <c r="BA310" s="1"/>
    </row>
    <row r="311" spans="43:53">
      <c r="AQ311" s="1"/>
      <c r="AR311" s="1"/>
      <c r="AS311" s="1"/>
      <c r="AT311" s="1"/>
      <c r="AU311" s="1"/>
      <c r="AV311" s="1"/>
      <c r="AW311" s="1"/>
      <c r="AX311" s="1"/>
      <c r="AZ311" s="1"/>
      <c r="BA311" s="1"/>
    </row>
    <row r="312" spans="43:53">
      <c r="AQ312" s="1"/>
      <c r="AR312" s="1"/>
      <c r="AS312" s="1"/>
      <c r="AT312" s="1"/>
      <c r="AU312" s="1"/>
      <c r="AV312" s="1"/>
      <c r="AW312" s="1"/>
      <c r="AX312" s="1"/>
      <c r="AZ312" s="1"/>
      <c r="BA312" s="1"/>
    </row>
    <row r="313" spans="43:53">
      <c r="AQ313" s="1"/>
      <c r="AR313" s="1"/>
      <c r="AS313" s="1"/>
      <c r="AT313" s="1"/>
      <c r="AU313" s="1"/>
      <c r="AV313" s="1"/>
      <c r="AW313" s="1"/>
      <c r="AX313" s="1"/>
      <c r="AZ313" s="1"/>
      <c r="BA313" s="1"/>
    </row>
    <row r="314" spans="43:53">
      <c r="AQ314" s="1"/>
      <c r="AR314" s="1"/>
      <c r="AS314" s="1"/>
      <c r="AT314" s="1"/>
      <c r="AU314" s="1"/>
      <c r="AV314" s="1"/>
      <c r="AW314" s="1"/>
      <c r="AX314" s="1"/>
      <c r="AZ314" s="1"/>
      <c r="BA314" s="1"/>
    </row>
    <row r="315" spans="43:53">
      <c r="AQ315" s="1"/>
      <c r="AR315" s="1"/>
      <c r="AS315" s="1"/>
      <c r="AT315" s="1"/>
      <c r="AU315" s="1"/>
      <c r="AV315" s="1"/>
      <c r="AW315" s="1"/>
      <c r="AX315" s="1"/>
      <c r="AZ315" s="1"/>
      <c r="BA315" s="1"/>
    </row>
    <row r="316" spans="43:53">
      <c r="AQ316" s="1"/>
      <c r="AR316" s="1"/>
      <c r="AS316" s="1"/>
      <c r="AT316" s="1"/>
      <c r="AU316" s="1"/>
      <c r="AV316" s="1"/>
      <c r="AW316" s="1"/>
      <c r="AX316" s="1"/>
      <c r="AZ316" s="1"/>
      <c r="BA316" s="1"/>
    </row>
    <row r="317" spans="43:53">
      <c r="AQ317" s="1"/>
      <c r="AR317" s="1"/>
      <c r="AS317" s="1"/>
      <c r="AT317" s="1"/>
      <c r="AU317" s="1"/>
      <c r="AV317" s="1"/>
      <c r="AW317" s="1"/>
      <c r="AX317" s="1"/>
      <c r="AZ317" s="1"/>
      <c r="BA317" s="1"/>
    </row>
    <row r="318" spans="43:53">
      <c r="AQ318" s="1"/>
      <c r="AR318" s="1"/>
      <c r="AS318" s="1"/>
      <c r="AT318" s="1"/>
      <c r="AU318" s="1"/>
      <c r="AV318" s="1"/>
      <c r="AW318" s="1"/>
      <c r="AX318" s="1"/>
      <c r="AZ318" s="1"/>
      <c r="BA318" s="1"/>
    </row>
    <row r="319" spans="43:53">
      <c r="AQ319" s="1"/>
      <c r="AR319" s="1"/>
      <c r="AS319" s="1"/>
      <c r="AT319" s="1"/>
      <c r="AU319" s="1"/>
      <c r="AV319" s="1"/>
      <c r="AW319" s="1"/>
      <c r="AX319" s="1"/>
      <c r="AZ319" s="1"/>
      <c r="BA319" s="1"/>
    </row>
    <row r="320" spans="43:53">
      <c r="AQ320" s="1"/>
      <c r="AR320" s="1"/>
      <c r="AS320" s="1"/>
      <c r="AT320" s="1"/>
      <c r="AU320" s="1"/>
      <c r="AV320" s="1"/>
      <c r="AW320" s="1"/>
      <c r="AX320" s="1"/>
      <c r="AZ320" s="1"/>
      <c r="BA320" s="1"/>
    </row>
    <row r="321" spans="43:53">
      <c r="AQ321" s="1"/>
      <c r="AR321" s="1"/>
      <c r="AS321" s="1"/>
      <c r="AT321" s="1"/>
      <c r="AU321" s="1"/>
      <c r="AV321" s="1"/>
      <c r="AW321" s="1"/>
      <c r="AX321" s="1"/>
      <c r="AZ321" s="1"/>
      <c r="BA321" s="1"/>
    </row>
    <row r="322" spans="43:53">
      <c r="AQ322" s="1"/>
      <c r="AR322" s="1"/>
      <c r="AS322" s="1"/>
      <c r="AT322" s="1"/>
      <c r="AU322" s="1"/>
      <c r="AV322" s="1"/>
      <c r="AW322" s="1"/>
      <c r="AX322" s="1"/>
      <c r="AZ322" s="1"/>
      <c r="BA322" s="1"/>
    </row>
    <row r="323" spans="43:53">
      <c r="AQ323" s="1"/>
      <c r="AR323" s="1"/>
      <c r="AS323" s="1"/>
      <c r="AT323" s="1"/>
      <c r="AU323" s="1"/>
      <c r="AV323" s="1"/>
      <c r="AW323" s="1"/>
      <c r="AX323" s="1"/>
      <c r="AZ323" s="1"/>
      <c r="BA323" s="1"/>
    </row>
    <row r="324" spans="43:53">
      <c r="AQ324" s="1"/>
      <c r="AR324" s="1"/>
      <c r="AS324" s="1"/>
      <c r="AT324" s="1"/>
      <c r="AU324" s="1"/>
      <c r="AV324" s="1"/>
      <c r="AW324" s="1"/>
      <c r="AX324" s="1"/>
      <c r="AZ324" s="1"/>
      <c r="BA324" s="1"/>
    </row>
    <row r="325" spans="43:53">
      <c r="AQ325" s="1"/>
      <c r="AR325" s="1"/>
      <c r="AS325" s="1"/>
      <c r="AT325" s="1"/>
      <c r="AU325" s="1"/>
      <c r="AV325" s="1"/>
      <c r="AW325" s="1"/>
      <c r="AX325" s="1"/>
      <c r="AZ325" s="1"/>
      <c r="BA325" s="1"/>
    </row>
    <row r="326" spans="43:53">
      <c r="AQ326" s="1"/>
      <c r="AR326" s="1"/>
      <c r="AS326" s="1"/>
      <c r="AT326" s="1"/>
      <c r="AU326" s="1"/>
      <c r="AV326" s="1"/>
      <c r="AW326" s="1"/>
      <c r="AX326" s="1"/>
      <c r="AZ326" s="1"/>
      <c r="BA326" s="1"/>
    </row>
    <row r="327" spans="43:53">
      <c r="AQ327" s="1"/>
      <c r="AR327" s="1"/>
      <c r="AS327" s="1"/>
      <c r="AT327" s="1"/>
      <c r="AU327" s="1"/>
      <c r="AV327" s="1"/>
      <c r="AW327" s="1"/>
      <c r="AX327" s="1"/>
      <c r="AZ327" s="1"/>
      <c r="BA327" s="1"/>
    </row>
    <row r="328" spans="43:53">
      <c r="AQ328" s="1"/>
      <c r="AR328" s="1"/>
      <c r="AS328" s="1"/>
      <c r="AT328" s="1"/>
      <c r="AU328" s="1"/>
      <c r="AV328" s="1"/>
      <c r="AW328" s="1"/>
      <c r="AX328" s="1"/>
      <c r="AZ328" s="1"/>
      <c r="BA328" s="1"/>
    </row>
    <row r="329" spans="43:53">
      <c r="AQ329" s="1"/>
      <c r="AR329" s="1"/>
      <c r="AS329" s="1"/>
      <c r="AT329" s="1"/>
      <c r="AU329" s="1"/>
      <c r="AV329" s="1"/>
      <c r="AW329" s="1"/>
      <c r="AX329" s="1"/>
      <c r="AZ329" s="1"/>
      <c r="BA329" s="1"/>
    </row>
    <row r="330" spans="43:53">
      <c r="AQ330" s="1"/>
      <c r="AR330" s="1"/>
      <c r="AS330" s="1"/>
      <c r="AT330" s="1"/>
      <c r="AU330" s="1"/>
      <c r="AV330" s="1"/>
      <c r="AW330" s="1"/>
      <c r="AX330" s="1"/>
      <c r="AZ330" s="1"/>
      <c r="BA330" s="1"/>
    </row>
    <row r="331" spans="43:53">
      <c r="AQ331" s="1"/>
      <c r="AR331" s="1"/>
      <c r="AS331" s="1"/>
      <c r="AT331" s="1"/>
      <c r="AU331" s="1"/>
      <c r="AV331" s="1"/>
      <c r="AW331" s="1"/>
      <c r="AX331" s="1"/>
      <c r="AZ331" s="1"/>
      <c r="BA331" s="1"/>
    </row>
    <row r="332" spans="43:53">
      <c r="AQ332" s="1"/>
      <c r="AR332" s="1"/>
      <c r="AS332" s="1"/>
      <c r="AT332" s="1"/>
      <c r="AU332" s="1"/>
      <c r="AV332" s="1"/>
      <c r="AW332" s="1"/>
      <c r="AX332" s="1"/>
      <c r="AZ332" s="1"/>
      <c r="BA332" s="1"/>
    </row>
    <row r="333" spans="43:53">
      <c r="AQ333" s="1"/>
      <c r="AR333" s="1"/>
      <c r="AS333" s="1"/>
      <c r="AT333" s="1"/>
      <c r="AU333" s="1"/>
      <c r="AV333" s="1"/>
      <c r="AW333" s="1"/>
      <c r="AX333" s="1"/>
      <c r="AZ333" s="1"/>
      <c r="BA333" s="1"/>
    </row>
    <row r="334" spans="43:53">
      <c r="AQ334" s="1"/>
      <c r="AR334" s="1"/>
      <c r="AS334" s="1"/>
      <c r="AT334" s="1"/>
      <c r="AU334" s="1"/>
      <c r="AV334" s="1"/>
      <c r="AW334" s="1"/>
      <c r="AX334" s="1"/>
      <c r="AZ334" s="1"/>
      <c r="BA334" s="1"/>
    </row>
    <row r="335" spans="43:53">
      <c r="AQ335" s="1"/>
      <c r="AR335" s="1"/>
      <c r="AS335" s="1"/>
      <c r="AT335" s="1"/>
      <c r="AU335" s="1"/>
      <c r="AV335" s="1"/>
      <c r="AW335" s="1"/>
      <c r="AX335" s="1"/>
      <c r="AZ335" s="1"/>
      <c r="BA335" s="1"/>
    </row>
    <row r="336" spans="43:53">
      <c r="AQ336" s="1"/>
      <c r="AR336" s="1"/>
      <c r="AS336" s="1"/>
      <c r="AT336" s="1"/>
      <c r="AU336" s="1"/>
      <c r="AV336" s="1"/>
      <c r="AW336" s="1"/>
      <c r="AX336" s="1"/>
      <c r="AZ336" s="1"/>
      <c r="BA336" s="1"/>
    </row>
    <row r="337" spans="43:53">
      <c r="AQ337" s="1"/>
      <c r="AR337" s="1"/>
      <c r="AS337" s="1"/>
      <c r="AT337" s="1"/>
      <c r="AU337" s="1"/>
      <c r="AV337" s="1"/>
      <c r="AW337" s="1"/>
      <c r="AX337" s="1"/>
      <c r="AZ337" s="1"/>
      <c r="BA337" s="1"/>
    </row>
    <row r="338" spans="43:53">
      <c r="AQ338" s="1"/>
      <c r="AR338" s="1"/>
      <c r="AS338" s="1"/>
      <c r="AT338" s="1"/>
      <c r="AU338" s="1"/>
      <c r="AV338" s="1"/>
      <c r="AW338" s="1"/>
      <c r="AX338" s="1"/>
      <c r="AZ338" s="1"/>
      <c r="BA338" s="1"/>
    </row>
    <row r="339" spans="43:53">
      <c r="AQ339" s="1"/>
      <c r="AR339" s="1"/>
      <c r="AS339" s="1"/>
      <c r="AT339" s="1"/>
      <c r="AU339" s="1"/>
      <c r="AV339" s="1"/>
      <c r="AW339" s="1"/>
      <c r="AX339" s="1"/>
      <c r="AZ339" s="1"/>
      <c r="BA339" s="1"/>
    </row>
    <row r="340" spans="43:53">
      <c r="AQ340" s="1"/>
      <c r="AR340" s="1"/>
      <c r="AS340" s="1"/>
      <c r="AT340" s="1"/>
      <c r="AU340" s="1"/>
      <c r="AV340" s="1"/>
      <c r="AW340" s="1"/>
      <c r="AX340" s="1"/>
      <c r="AZ340" s="1"/>
      <c r="BA340" s="1"/>
    </row>
    <row r="341" spans="43:53">
      <c r="AQ341" s="1"/>
      <c r="AR341" s="1"/>
      <c r="AS341" s="1"/>
      <c r="AT341" s="1"/>
      <c r="AU341" s="1"/>
      <c r="AV341" s="1"/>
      <c r="AW341" s="1"/>
      <c r="AX341" s="1"/>
      <c r="AZ341" s="1"/>
      <c r="BA341" s="1"/>
    </row>
    <row r="342" spans="43:53">
      <c r="AQ342" s="1"/>
      <c r="AR342" s="1"/>
      <c r="AS342" s="1"/>
      <c r="AT342" s="1"/>
      <c r="AU342" s="1"/>
      <c r="AV342" s="1"/>
      <c r="AW342" s="1"/>
      <c r="AX342" s="1"/>
      <c r="AZ342" s="1"/>
      <c r="BA342" s="1"/>
    </row>
    <row r="343" spans="43:53">
      <c r="AQ343" s="1"/>
      <c r="AR343" s="1"/>
      <c r="AS343" s="1"/>
      <c r="AT343" s="1"/>
      <c r="AU343" s="1"/>
      <c r="AV343" s="1"/>
      <c r="AW343" s="1"/>
      <c r="AX343" s="1"/>
      <c r="AZ343" s="1"/>
      <c r="BA343" s="1"/>
    </row>
    <row r="344" spans="43:53">
      <c r="AQ344" s="1"/>
      <c r="AR344" s="1"/>
      <c r="AS344" s="1"/>
      <c r="AT344" s="1"/>
      <c r="AU344" s="1"/>
      <c r="AV344" s="1"/>
      <c r="AW344" s="1"/>
      <c r="AX344" s="1"/>
      <c r="AZ344" s="1"/>
      <c r="BA344" s="1"/>
    </row>
    <row r="345" spans="43:53">
      <c r="AQ345" s="1"/>
      <c r="AR345" s="1"/>
      <c r="AS345" s="1"/>
      <c r="AT345" s="1"/>
      <c r="AU345" s="1"/>
      <c r="AV345" s="1"/>
      <c r="AW345" s="1"/>
      <c r="AX345" s="1"/>
      <c r="AZ345" s="1"/>
      <c r="BA345" s="1"/>
    </row>
    <row r="346" spans="43:53">
      <c r="AQ346" s="1"/>
      <c r="AR346" s="1"/>
      <c r="AS346" s="1"/>
      <c r="AT346" s="1"/>
      <c r="AU346" s="1"/>
      <c r="AV346" s="1"/>
      <c r="AW346" s="1"/>
      <c r="AX346" s="1"/>
      <c r="AZ346" s="1"/>
      <c r="BA346" s="1"/>
    </row>
    <row r="347" spans="43:53">
      <c r="AQ347" s="1"/>
      <c r="AR347" s="1"/>
      <c r="AS347" s="1"/>
      <c r="AT347" s="1"/>
      <c r="AU347" s="1"/>
      <c r="AV347" s="1"/>
      <c r="AW347" s="1"/>
      <c r="AX347" s="1"/>
      <c r="AZ347" s="1"/>
      <c r="BA347" s="1"/>
    </row>
    <row r="348" spans="43:53">
      <c r="AQ348" s="1"/>
      <c r="AR348" s="1"/>
      <c r="AS348" s="1"/>
      <c r="AT348" s="1"/>
      <c r="AU348" s="1"/>
      <c r="AV348" s="1"/>
      <c r="AW348" s="1"/>
      <c r="AX348" s="1"/>
      <c r="AZ348" s="1"/>
      <c r="BA348" s="1"/>
    </row>
    <row r="349" spans="43:53">
      <c r="AQ349" s="1"/>
      <c r="AR349" s="1"/>
      <c r="AS349" s="1"/>
      <c r="AT349" s="1"/>
      <c r="AU349" s="1"/>
      <c r="AV349" s="1"/>
      <c r="AW349" s="1"/>
      <c r="AX349" s="1"/>
      <c r="AZ349" s="1"/>
      <c r="BA349" s="1"/>
    </row>
    <row r="350" spans="43:53">
      <c r="AQ350" s="1"/>
      <c r="AR350" s="1"/>
      <c r="AS350" s="1"/>
      <c r="AT350" s="1"/>
      <c r="AU350" s="1"/>
      <c r="AV350" s="1"/>
      <c r="AW350" s="1"/>
      <c r="AX350" s="1"/>
      <c r="AZ350" s="1"/>
      <c r="BA350" s="1"/>
    </row>
    <row r="351" spans="43:53">
      <c r="AQ351" s="1"/>
      <c r="AR351" s="1"/>
      <c r="AS351" s="1"/>
      <c r="AT351" s="1"/>
      <c r="AU351" s="1"/>
      <c r="AV351" s="1"/>
      <c r="AW351" s="1"/>
      <c r="AX351" s="1"/>
      <c r="AZ351" s="1"/>
      <c r="BA351" s="1"/>
    </row>
    <row r="352" spans="43:53">
      <c r="AQ352" s="1"/>
      <c r="AR352" s="1"/>
      <c r="AS352" s="1"/>
      <c r="AT352" s="1"/>
      <c r="AU352" s="1"/>
      <c r="AV352" s="1"/>
      <c r="AW352" s="1"/>
      <c r="AX352" s="1"/>
      <c r="AZ352" s="1"/>
      <c r="BA352" s="1"/>
    </row>
    <row r="353" spans="43:53">
      <c r="AQ353" s="1"/>
      <c r="AR353" s="1"/>
      <c r="AS353" s="1"/>
      <c r="AT353" s="1"/>
      <c r="AU353" s="1"/>
      <c r="AV353" s="1"/>
      <c r="AW353" s="1"/>
      <c r="AX353" s="1"/>
      <c r="AZ353" s="1"/>
      <c r="BA353" s="1"/>
    </row>
    <row r="354" spans="43:53">
      <c r="AQ354" s="1"/>
      <c r="AR354" s="1"/>
      <c r="AS354" s="1"/>
      <c r="AT354" s="1"/>
      <c r="AU354" s="1"/>
      <c r="AV354" s="1"/>
      <c r="AW354" s="1"/>
      <c r="AX354" s="1"/>
      <c r="AZ354" s="1"/>
      <c r="BA354" s="1"/>
    </row>
    <row r="355" spans="43:53">
      <c r="AQ355" s="1"/>
      <c r="AR355" s="1"/>
      <c r="AS355" s="1"/>
      <c r="AT355" s="1"/>
      <c r="AU355" s="1"/>
      <c r="AV355" s="1"/>
      <c r="AW355" s="1"/>
      <c r="AX355" s="1"/>
      <c r="AZ355" s="1"/>
      <c r="BA355" s="1"/>
    </row>
    <row r="356" spans="43:53">
      <c r="AQ356" s="1"/>
      <c r="AR356" s="1"/>
      <c r="AS356" s="1"/>
      <c r="AT356" s="1"/>
      <c r="AU356" s="1"/>
      <c r="AV356" s="1"/>
      <c r="AW356" s="1"/>
      <c r="AX356" s="1"/>
      <c r="AZ356" s="1"/>
      <c r="BA356" s="1"/>
    </row>
    <row r="357" spans="43:53">
      <c r="AQ357" s="1"/>
      <c r="AR357" s="1"/>
      <c r="AS357" s="1"/>
      <c r="AT357" s="1"/>
      <c r="AU357" s="1"/>
      <c r="AV357" s="1"/>
      <c r="AW357" s="1"/>
      <c r="AX357" s="1"/>
      <c r="AZ357" s="1"/>
      <c r="BA357" s="1"/>
    </row>
    <row r="358" spans="43:53">
      <c r="AQ358" s="1"/>
      <c r="AR358" s="1"/>
      <c r="AS358" s="1"/>
      <c r="AT358" s="1"/>
      <c r="AU358" s="1"/>
      <c r="AV358" s="1"/>
      <c r="AW358" s="1"/>
      <c r="AX358" s="1"/>
      <c r="AZ358" s="1"/>
      <c r="BA358" s="1"/>
    </row>
    <row r="359" spans="43:53">
      <c r="AQ359" s="1"/>
      <c r="AR359" s="1"/>
      <c r="AS359" s="1"/>
      <c r="AT359" s="1"/>
      <c r="AU359" s="1"/>
      <c r="AV359" s="1"/>
      <c r="AW359" s="1"/>
      <c r="AX359" s="1"/>
      <c r="AZ359" s="1"/>
      <c r="BA359" s="1"/>
    </row>
    <row r="360" spans="43:53">
      <c r="AQ360" s="1"/>
      <c r="AR360" s="1"/>
      <c r="AS360" s="1"/>
      <c r="AT360" s="1"/>
      <c r="AU360" s="1"/>
      <c r="AV360" s="1"/>
      <c r="AW360" s="1"/>
      <c r="AX360" s="1"/>
      <c r="AZ360" s="1"/>
      <c r="BA360" s="1"/>
    </row>
    <row r="361" spans="43:53">
      <c r="AQ361" s="1"/>
      <c r="AR361" s="1"/>
      <c r="AS361" s="1"/>
      <c r="AT361" s="1"/>
      <c r="AU361" s="1"/>
      <c r="AV361" s="1"/>
      <c r="AW361" s="1"/>
      <c r="AX361" s="1"/>
      <c r="AZ361" s="1"/>
      <c r="BA361" s="1"/>
    </row>
    <row r="362" spans="43:53">
      <c r="AQ362" s="1"/>
      <c r="AR362" s="1"/>
      <c r="AS362" s="1"/>
      <c r="AT362" s="1"/>
      <c r="AU362" s="1"/>
      <c r="AV362" s="1"/>
      <c r="AW362" s="1"/>
      <c r="AX362" s="1"/>
      <c r="AZ362" s="1"/>
      <c r="BA362" s="1"/>
    </row>
    <row r="363" spans="43:53">
      <c r="AQ363" s="1"/>
      <c r="AR363" s="1"/>
      <c r="AS363" s="1"/>
      <c r="AT363" s="1"/>
      <c r="AU363" s="1"/>
      <c r="AV363" s="1"/>
      <c r="AW363" s="1"/>
      <c r="AX363" s="1"/>
      <c r="AZ363" s="1"/>
      <c r="BA363" s="1"/>
    </row>
    <row r="364" spans="43:53">
      <c r="AQ364" s="1"/>
      <c r="AR364" s="1"/>
      <c r="AS364" s="1"/>
      <c r="AT364" s="1"/>
      <c r="AU364" s="1"/>
      <c r="AV364" s="1"/>
      <c r="AW364" s="1"/>
      <c r="AX364" s="1"/>
      <c r="AZ364" s="1"/>
      <c r="BA364" s="1"/>
    </row>
    <row r="365" spans="43:53">
      <c r="AQ365" s="1"/>
      <c r="AR365" s="1"/>
      <c r="AS365" s="1"/>
      <c r="AT365" s="1"/>
      <c r="AU365" s="1"/>
      <c r="AV365" s="1"/>
      <c r="AW365" s="1"/>
      <c r="AX365" s="1"/>
      <c r="AZ365" s="1"/>
      <c r="BA365" s="1"/>
    </row>
    <row r="366" spans="43:53">
      <c r="AQ366" s="1"/>
      <c r="AR366" s="1"/>
      <c r="AS366" s="1"/>
      <c r="AT366" s="1"/>
      <c r="AU366" s="1"/>
      <c r="AV366" s="1"/>
      <c r="AW366" s="1"/>
      <c r="AX366" s="1"/>
      <c r="AZ366" s="1"/>
      <c r="BA366" s="1"/>
    </row>
    <row r="367" spans="43:53">
      <c r="AQ367" s="1"/>
      <c r="AR367" s="1"/>
      <c r="AS367" s="1"/>
      <c r="AT367" s="1"/>
      <c r="AU367" s="1"/>
      <c r="AV367" s="1"/>
      <c r="AW367" s="1"/>
      <c r="AX367" s="1"/>
      <c r="AZ367" s="1"/>
      <c r="BA367" s="1"/>
    </row>
    <row r="368" spans="43:53">
      <c r="AQ368" s="1"/>
      <c r="AR368" s="1"/>
      <c r="AS368" s="1"/>
      <c r="AT368" s="1"/>
      <c r="AU368" s="1"/>
      <c r="AV368" s="1"/>
      <c r="AW368" s="1"/>
      <c r="AX368" s="1"/>
      <c r="AZ368" s="1"/>
      <c r="BA368" s="1"/>
    </row>
    <row r="369" spans="43:53">
      <c r="AQ369" s="1"/>
      <c r="AR369" s="1"/>
      <c r="AS369" s="1"/>
      <c r="AT369" s="1"/>
      <c r="AU369" s="1"/>
      <c r="AV369" s="1"/>
      <c r="AW369" s="1"/>
      <c r="AX369" s="1"/>
      <c r="AZ369" s="1"/>
      <c r="BA369" s="1"/>
    </row>
    <row r="370" spans="43:53">
      <c r="AQ370" s="1"/>
      <c r="AR370" s="1"/>
      <c r="AS370" s="1"/>
      <c r="AT370" s="1"/>
      <c r="AU370" s="1"/>
      <c r="AV370" s="1"/>
      <c r="AW370" s="1"/>
      <c r="AX370" s="1"/>
      <c r="AZ370" s="1"/>
      <c r="BA370" s="1"/>
    </row>
    <row r="371" spans="43:53">
      <c r="AQ371" s="1"/>
      <c r="AR371" s="1"/>
      <c r="AS371" s="1"/>
      <c r="AT371" s="1"/>
      <c r="AU371" s="1"/>
      <c r="AV371" s="1"/>
      <c r="AW371" s="1"/>
      <c r="AX371" s="1"/>
      <c r="AZ371" s="1"/>
      <c r="BA371" s="1"/>
    </row>
    <row r="372" spans="43:53">
      <c r="AQ372" s="1"/>
      <c r="AR372" s="1"/>
      <c r="AS372" s="1"/>
      <c r="AT372" s="1"/>
      <c r="AU372" s="1"/>
      <c r="AV372" s="1"/>
      <c r="AW372" s="1"/>
      <c r="AX372" s="1"/>
      <c r="AZ372" s="1"/>
      <c r="BA372" s="1"/>
    </row>
    <row r="373" spans="43:53">
      <c r="AQ373" s="1"/>
      <c r="AR373" s="1"/>
      <c r="AS373" s="1"/>
      <c r="AT373" s="1"/>
      <c r="AU373" s="1"/>
      <c r="AV373" s="1"/>
      <c r="AW373" s="1"/>
      <c r="AX373" s="1"/>
      <c r="AZ373" s="1"/>
      <c r="BA373" s="1"/>
    </row>
    <row r="374" spans="43:53">
      <c r="AQ374" s="1"/>
      <c r="AR374" s="1"/>
      <c r="AS374" s="1"/>
      <c r="AT374" s="1"/>
      <c r="AU374" s="1"/>
      <c r="AV374" s="1"/>
      <c r="AW374" s="1"/>
      <c r="AX374" s="1"/>
      <c r="AZ374" s="1"/>
      <c r="BA374" s="1"/>
    </row>
    <row r="375" spans="43:53">
      <c r="AQ375" s="1"/>
      <c r="AR375" s="1"/>
      <c r="AS375" s="1"/>
      <c r="AT375" s="1"/>
      <c r="AU375" s="1"/>
      <c r="AV375" s="1"/>
      <c r="AW375" s="1"/>
      <c r="AX375" s="1"/>
      <c r="AZ375" s="1"/>
      <c r="BA375" s="1"/>
    </row>
    <row r="376" spans="43:53">
      <c r="AQ376" s="1"/>
      <c r="AR376" s="1"/>
      <c r="AS376" s="1"/>
      <c r="AT376" s="1"/>
      <c r="AU376" s="1"/>
      <c r="AV376" s="1"/>
      <c r="AW376" s="1"/>
      <c r="AX376" s="1"/>
      <c r="AZ376" s="1"/>
      <c r="BA376" s="1"/>
    </row>
    <row r="377" spans="43:53">
      <c r="AQ377" s="1"/>
      <c r="AR377" s="1"/>
      <c r="AS377" s="1"/>
      <c r="AT377" s="1"/>
      <c r="AU377" s="1"/>
      <c r="AV377" s="1"/>
      <c r="AW377" s="1"/>
      <c r="AX377" s="1"/>
      <c r="AZ377" s="1"/>
      <c r="BA377" s="1"/>
    </row>
    <row r="378" spans="43:53">
      <c r="AQ378" s="1"/>
      <c r="AR378" s="1"/>
      <c r="AS378" s="1"/>
      <c r="AT378" s="1"/>
      <c r="AU378" s="1"/>
      <c r="AV378" s="1"/>
      <c r="AW378" s="1"/>
      <c r="AX378" s="1"/>
      <c r="AZ378" s="1"/>
      <c r="BA378" s="1"/>
    </row>
    <row r="379" spans="43:53">
      <c r="AQ379" s="1"/>
      <c r="AR379" s="1"/>
      <c r="AS379" s="1"/>
      <c r="AT379" s="1"/>
      <c r="AU379" s="1"/>
      <c r="AV379" s="1"/>
      <c r="AW379" s="1"/>
      <c r="AX379" s="1"/>
      <c r="AZ379" s="1"/>
      <c r="BA379" s="1"/>
    </row>
    <row r="380" spans="43:53">
      <c r="AQ380" s="1"/>
      <c r="AR380" s="1"/>
      <c r="AS380" s="1"/>
      <c r="AT380" s="1"/>
      <c r="AU380" s="1"/>
      <c r="AV380" s="1"/>
      <c r="AW380" s="1"/>
      <c r="AX380" s="1"/>
      <c r="AZ380" s="1"/>
      <c r="BA380" s="1"/>
    </row>
    <row r="381" spans="43:53">
      <c r="AQ381" s="1"/>
      <c r="AR381" s="1"/>
      <c r="AS381" s="1"/>
      <c r="AT381" s="1"/>
      <c r="AU381" s="1"/>
      <c r="AV381" s="1"/>
      <c r="AW381" s="1"/>
      <c r="AX381" s="1"/>
      <c r="AZ381" s="1"/>
      <c r="BA381" s="1"/>
    </row>
    <row r="382" spans="43:53">
      <c r="AQ382" s="1"/>
      <c r="AR382" s="1"/>
      <c r="AS382" s="1"/>
      <c r="AT382" s="1"/>
      <c r="AU382" s="1"/>
      <c r="AV382" s="1"/>
      <c r="AW382" s="1"/>
      <c r="AX382" s="1"/>
      <c r="AZ382" s="1"/>
      <c r="BA382" s="1"/>
    </row>
    <row r="383" spans="43:53">
      <c r="AQ383" s="1"/>
      <c r="AR383" s="1"/>
      <c r="AS383" s="1"/>
      <c r="AT383" s="1"/>
      <c r="AU383" s="1"/>
      <c r="AV383" s="1"/>
      <c r="AW383" s="1"/>
      <c r="AX383" s="1"/>
      <c r="AZ383" s="1"/>
      <c r="BA383" s="1"/>
    </row>
    <row r="384" spans="43:53">
      <c r="AQ384" s="1"/>
      <c r="AR384" s="1"/>
      <c r="AS384" s="1"/>
      <c r="AT384" s="1"/>
      <c r="AU384" s="1"/>
      <c r="AV384" s="1"/>
      <c r="AW384" s="1"/>
      <c r="AX384" s="1"/>
      <c r="AZ384" s="1"/>
      <c r="BA384" s="1"/>
    </row>
    <row r="385" spans="43:53">
      <c r="AQ385" s="1"/>
      <c r="AR385" s="1"/>
      <c r="AS385" s="1"/>
      <c r="AT385" s="1"/>
      <c r="AU385" s="1"/>
      <c r="AV385" s="1"/>
      <c r="AW385" s="1"/>
      <c r="AX385" s="1"/>
      <c r="AZ385" s="1"/>
      <c r="BA385" s="1"/>
    </row>
    <row r="386" spans="43:53">
      <c r="AQ386" s="1"/>
      <c r="AR386" s="1"/>
      <c r="AS386" s="1"/>
      <c r="AT386" s="1"/>
      <c r="AU386" s="1"/>
      <c r="AV386" s="1"/>
      <c r="AW386" s="1"/>
      <c r="AX386" s="1"/>
      <c r="AZ386" s="1"/>
      <c r="BA386" s="1"/>
    </row>
    <row r="387" spans="43:53">
      <c r="AQ387" s="1"/>
      <c r="AR387" s="1"/>
      <c r="AS387" s="1"/>
      <c r="AT387" s="1"/>
      <c r="AU387" s="1"/>
      <c r="AV387" s="1"/>
      <c r="AW387" s="1"/>
      <c r="AX387" s="1"/>
      <c r="AZ387" s="1"/>
      <c r="BA387" s="1"/>
    </row>
    <row r="388" spans="43:53">
      <c r="AQ388" s="1"/>
      <c r="AR388" s="1"/>
      <c r="AS388" s="1"/>
      <c r="AT388" s="1"/>
      <c r="AU388" s="1"/>
      <c r="AV388" s="1"/>
      <c r="AW388" s="1"/>
      <c r="AX388" s="1"/>
      <c r="AZ388" s="1"/>
      <c r="BA388" s="1"/>
    </row>
    <row r="389" spans="43:53">
      <c r="AQ389" s="1"/>
      <c r="AR389" s="1"/>
      <c r="AS389" s="1"/>
      <c r="AT389" s="1"/>
      <c r="AU389" s="1"/>
      <c r="AV389" s="1"/>
      <c r="AW389" s="1"/>
      <c r="AX389" s="1"/>
      <c r="AZ389" s="1"/>
      <c r="BA389" s="1"/>
    </row>
    <row r="390" spans="43:53">
      <c r="AQ390" s="1"/>
      <c r="AR390" s="1"/>
      <c r="AS390" s="1"/>
      <c r="AT390" s="1"/>
      <c r="AU390" s="1"/>
      <c r="AV390" s="1"/>
      <c r="AW390" s="1"/>
      <c r="AX390" s="1"/>
      <c r="AZ390" s="1"/>
      <c r="BA390" s="1"/>
    </row>
    <row r="391" spans="43:53">
      <c r="AQ391" s="1"/>
      <c r="AR391" s="1"/>
      <c r="AS391" s="1"/>
      <c r="AT391" s="1"/>
      <c r="AU391" s="1"/>
      <c r="AV391" s="1"/>
      <c r="AW391" s="1"/>
      <c r="AX391" s="1"/>
      <c r="AZ391" s="1"/>
      <c r="BA391" s="1"/>
    </row>
    <row r="392" spans="43:53">
      <c r="AQ392" s="1"/>
      <c r="AR392" s="1"/>
      <c r="AS392" s="1"/>
      <c r="AT392" s="1"/>
      <c r="AU392" s="1"/>
      <c r="AV392" s="1"/>
      <c r="AW392" s="1"/>
      <c r="AX392" s="1"/>
      <c r="AZ392" s="1"/>
      <c r="BA392" s="1"/>
    </row>
    <row r="393" spans="43:53">
      <c r="AQ393" s="1"/>
      <c r="AR393" s="1"/>
      <c r="AS393" s="1"/>
      <c r="AT393" s="1"/>
      <c r="AU393" s="1"/>
      <c r="AV393" s="1"/>
      <c r="AW393" s="1"/>
      <c r="AX393" s="1"/>
      <c r="AZ393" s="1"/>
      <c r="BA393" s="1"/>
    </row>
    <row r="394" spans="43:53">
      <c r="AQ394" s="1"/>
      <c r="AR394" s="1"/>
      <c r="AS394" s="1"/>
      <c r="AT394" s="1"/>
      <c r="AU394" s="1"/>
      <c r="AV394" s="1"/>
      <c r="AW394" s="1"/>
      <c r="AX394" s="1"/>
      <c r="AZ394" s="1"/>
      <c r="BA394" s="1"/>
    </row>
    <row r="395" spans="43:53">
      <c r="AQ395" s="1"/>
      <c r="AR395" s="1"/>
      <c r="AS395" s="1"/>
      <c r="AT395" s="1"/>
      <c r="AU395" s="1"/>
      <c r="AV395" s="1"/>
      <c r="AW395" s="1"/>
      <c r="AX395" s="1"/>
      <c r="AZ395" s="1"/>
      <c r="BA395" s="1"/>
    </row>
    <row r="396" spans="43:53">
      <c r="AQ396" s="1"/>
      <c r="AR396" s="1"/>
      <c r="AS396" s="1"/>
      <c r="AT396" s="1"/>
      <c r="AU396" s="1"/>
      <c r="AV396" s="1"/>
      <c r="AW396" s="1"/>
      <c r="AX396" s="1"/>
      <c r="AZ396" s="1"/>
      <c r="BA396" s="1"/>
    </row>
    <row r="397" spans="43:53">
      <c r="AQ397" s="1"/>
      <c r="AR397" s="1"/>
      <c r="AS397" s="1"/>
      <c r="AT397" s="1"/>
      <c r="AU397" s="1"/>
      <c r="AV397" s="1"/>
      <c r="AW397" s="1"/>
      <c r="AX397" s="1"/>
      <c r="AZ397" s="1"/>
      <c r="BA397" s="1"/>
    </row>
    <row r="398" spans="43:53">
      <c r="AQ398" s="1"/>
      <c r="AR398" s="1"/>
      <c r="AS398" s="1"/>
      <c r="AT398" s="1"/>
      <c r="AU398" s="1"/>
      <c r="AV398" s="1"/>
      <c r="AW398" s="1"/>
      <c r="AX398" s="1"/>
      <c r="AZ398" s="1"/>
      <c r="BA398" s="1"/>
    </row>
    <row r="399" spans="43:53">
      <c r="AQ399" s="1"/>
      <c r="AR399" s="1"/>
      <c r="AS399" s="1"/>
      <c r="AT399" s="1"/>
      <c r="AU399" s="1"/>
      <c r="AV399" s="1"/>
      <c r="AW399" s="1"/>
      <c r="AX399" s="1"/>
      <c r="AZ399" s="1"/>
      <c r="BA399" s="1"/>
    </row>
    <row r="400" spans="43:53">
      <c r="AQ400" s="1"/>
      <c r="AR400" s="1"/>
      <c r="AS400" s="1"/>
      <c r="AT400" s="1"/>
      <c r="AU400" s="1"/>
      <c r="AV400" s="1"/>
      <c r="AW400" s="1"/>
      <c r="AX400" s="1"/>
      <c r="AZ400" s="1"/>
      <c r="BA400" s="1"/>
    </row>
    <row r="401" spans="43:53">
      <c r="AQ401" s="1"/>
      <c r="AR401" s="1"/>
      <c r="AS401" s="1"/>
      <c r="AT401" s="1"/>
      <c r="AU401" s="1"/>
      <c r="AV401" s="1"/>
      <c r="AW401" s="1"/>
      <c r="AX401" s="1"/>
      <c r="AZ401" s="1"/>
      <c r="BA401" s="1"/>
    </row>
    <row r="402" spans="43:53">
      <c r="AQ402" s="1"/>
      <c r="AR402" s="1"/>
      <c r="AS402" s="1"/>
      <c r="AT402" s="1"/>
      <c r="AU402" s="1"/>
      <c r="AV402" s="1"/>
      <c r="AW402" s="1"/>
      <c r="AX402" s="1"/>
      <c r="AZ402" s="1"/>
      <c r="BA402" s="1"/>
    </row>
    <row r="403" spans="43:53">
      <c r="AQ403" s="1"/>
      <c r="AR403" s="1"/>
      <c r="AS403" s="1"/>
      <c r="AT403" s="1"/>
      <c r="AU403" s="1"/>
      <c r="AV403" s="1"/>
      <c r="AW403" s="1"/>
      <c r="AX403" s="1"/>
      <c r="AZ403" s="1"/>
      <c r="BA403" s="1"/>
    </row>
    <row r="404" spans="43:53">
      <c r="AQ404" s="1"/>
      <c r="AR404" s="1"/>
      <c r="AS404" s="1"/>
      <c r="AT404" s="1"/>
      <c r="AU404" s="1"/>
      <c r="AV404" s="1"/>
      <c r="AW404" s="1"/>
      <c r="AX404" s="1"/>
      <c r="AZ404" s="1"/>
      <c r="BA404" s="1"/>
    </row>
    <row r="405" spans="43:53">
      <c r="AQ405" s="1"/>
      <c r="AR405" s="1"/>
      <c r="AS405" s="1"/>
      <c r="AT405" s="1"/>
      <c r="AU405" s="1"/>
      <c r="AV405" s="1"/>
      <c r="AW405" s="1"/>
      <c r="AX405" s="1"/>
      <c r="AZ405" s="1"/>
      <c r="BA405" s="1"/>
    </row>
    <row r="406" spans="43:53">
      <c r="AQ406" s="1"/>
      <c r="AR406" s="1"/>
      <c r="AS406" s="1"/>
      <c r="AT406" s="1"/>
      <c r="AU406" s="1"/>
      <c r="AV406" s="1"/>
      <c r="AW406" s="1"/>
      <c r="AX406" s="1"/>
      <c r="AZ406" s="1"/>
      <c r="BA406" s="1"/>
    </row>
    <row r="407" spans="43:53">
      <c r="AQ407" s="1"/>
      <c r="AR407" s="1"/>
      <c r="AS407" s="1"/>
      <c r="AT407" s="1"/>
      <c r="AU407" s="1"/>
      <c r="AV407" s="1"/>
      <c r="AW407" s="1"/>
      <c r="AX407" s="1"/>
      <c r="AZ407" s="1"/>
      <c r="BA407" s="1"/>
    </row>
    <row r="408" spans="43:53">
      <c r="AQ408" s="1"/>
      <c r="AR408" s="1"/>
      <c r="AS408" s="1"/>
      <c r="AT408" s="1"/>
      <c r="AU408" s="1"/>
      <c r="AV408" s="1"/>
      <c r="AW408" s="1"/>
      <c r="AX408" s="1"/>
      <c r="AZ408" s="1"/>
      <c r="BA408" s="1"/>
    </row>
    <row r="409" spans="43:53">
      <c r="AQ409" s="1"/>
      <c r="AR409" s="1"/>
      <c r="AS409" s="1"/>
      <c r="AT409" s="1"/>
      <c r="AU409" s="1"/>
      <c r="AV409" s="1"/>
      <c r="AW409" s="1"/>
      <c r="AX409" s="1"/>
      <c r="AZ409" s="1"/>
      <c r="BA409" s="1"/>
    </row>
    <row r="410" spans="43:53">
      <c r="AQ410" s="1"/>
      <c r="AR410" s="1"/>
      <c r="AS410" s="1"/>
      <c r="AT410" s="1"/>
      <c r="AU410" s="1"/>
      <c r="AV410" s="1"/>
      <c r="AW410" s="1"/>
      <c r="AX410" s="1"/>
      <c r="AZ410" s="1"/>
      <c r="BA410" s="1"/>
    </row>
    <row r="411" spans="43:53">
      <c r="AQ411" s="1"/>
      <c r="AR411" s="1"/>
      <c r="AS411" s="1"/>
      <c r="AT411" s="1"/>
      <c r="AU411" s="1"/>
      <c r="AV411" s="1"/>
      <c r="AW411" s="1"/>
      <c r="AX411" s="1"/>
      <c r="AZ411" s="1"/>
      <c r="BA411" s="1"/>
    </row>
    <row r="412" spans="43:53">
      <c r="AQ412" s="1"/>
      <c r="AR412" s="1"/>
      <c r="AS412" s="1"/>
      <c r="AT412" s="1"/>
      <c r="AU412" s="1"/>
      <c r="AV412" s="1"/>
      <c r="AW412" s="1"/>
      <c r="AX412" s="1"/>
      <c r="AZ412" s="1"/>
      <c r="BA412" s="1"/>
    </row>
    <row r="413" spans="43:53">
      <c r="AQ413" s="1"/>
      <c r="AR413" s="1"/>
      <c r="AS413" s="1"/>
      <c r="AT413" s="1"/>
      <c r="AU413" s="1"/>
      <c r="AV413" s="1"/>
      <c r="AW413" s="1"/>
      <c r="AX413" s="1"/>
      <c r="AZ413" s="1"/>
      <c r="BA413" s="1"/>
    </row>
    <row r="414" spans="43:53">
      <c r="AQ414" s="1"/>
      <c r="AR414" s="1"/>
      <c r="AS414" s="1"/>
      <c r="AT414" s="1"/>
      <c r="AU414" s="1"/>
      <c r="AV414" s="1"/>
      <c r="AW414" s="1"/>
      <c r="AX414" s="1"/>
      <c r="AZ414" s="1"/>
      <c r="BA414" s="1"/>
    </row>
    <row r="415" spans="43:53">
      <c r="AQ415" s="1"/>
      <c r="AR415" s="1"/>
      <c r="AS415" s="1"/>
      <c r="AT415" s="1"/>
      <c r="AU415" s="1"/>
      <c r="AV415" s="1"/>
      <c r="AW415" s="1"/>
      <c r="AX415" s="1"/>
      <c r="AZ415" s="1"/>
      <c r="BA415" s="1"/>
    </row>
    <row r="416" spans="43:53">
      <c r="AQ416" s="1"/>
      <c r="AR416" s="1"/>
      <c r="AS416" s="1"/>
      <c r="AT416" s="1"/>
      <c r="AU416" s="1"/>
      <c r="AV416" s="1"/>
      <c r="AW416" s="1"/>
      <c r="AX416" s="1"/>
      <c r="AZ416" s="1"/>
      <c r="BA416" s="1"/>
    </row>
    <row r="417" spans="43:53">
      <c r="AQ417" s="1"/>
      <c r="AR417" s="1"/>
      <c r="AS417" s="1"/>
      <c r="AT417" s="1"/>
      <c r="AU417" s="1"/>
      <c r="AV417" s="1"/>
      <c r="AW417" s="1"/>
      <c r="AX417" s="1"/>
      <c r="AZ417" s="1"/>
      <c r="BA417" s="1"/>
    </row>
    <row r="418" spans="43:53">
      <c r="AQ418" s="1"/>
      <c r="AR418" s="1"/>
      <c r="AS418" s="1"/>
      <c r="AT418" s="1"/>
      <c r="AU418" s="1"/>
      <c r="AV418" s="1"/>
      <c r="AW418" s="1"/>
      <c r="AX418" s="1"/>
      <c r="AZ418" s="1"/>
      <c r="BA418" s="1"/>
    </row>
    <row r="419" spans="43:53">
      <c r="AQ419" s="1"/>
      <c r="AR419" s="1"/>
      <c r="AS419" s="1"/>
      <c r="AT419" s="1"/>
      <c r="AU419" s="1"/>
      <c r="AV419" s="1"/>
      <c r="AW419" s="1"/>
      <c r="AX419" s="1"/>
      <c r="AZ419" s="1"/>
      <c r="BA419" s="1"/>
    </row>
    <row r="420" spans="43:53">
      <c r="AQ420" s="1"/>
      <c r="AR420" s="1"/>
      <c r="AS420" s="1"/>
      <c r="AT420" s="1"/>
      <c r="AU420" s="1"/>
      <c r="AV420" s="1"/>
      <c r="AW420" s="1"/>
      <c r="AX420" s="1"/>
      <c r="AZ420" s="1"/>
      <c r="BA420" s="1"/>
    </row>
    <row r="421" spans="43:53">
      <c r="AQ421" s="1"/>
      <c r="AR421" s="1"/>
      <c r="AS421" s="1"/>
      <c r="AT421" s="1"/>
      <c r="AU421" s="1"/>
      <c r="AV421" s="1"/>
      <c r="AW421" s="1"/>
      <c r="AX421" s="1"/>
      <c r="AZ421" s="1"/>
      <c r="BA421" s="1"/>
    </row>
    <row r="422" spans="43:53">
      <c r="AQ422" s="1"/>
      <c r="AR422" s="1"/>
      <c r="AS422" s="1"/>
      <c r="AT422" s="1"/>
      <c r="AU422" s="1"/>
      <c r="AV422" s="1"/>
      <c r="AW422" s="1"/>
      <c r="AX422" s="1"/>
      <c r="AZ422" s="1"/>
      <c r="BA422" s="1"/>
    </row>
    <row r="423" spans="43:53">
      <c r="AQ423" s="1"/>
      <c r="AR423" s="1"/>
      <c r="AS423" s="1"/>
      <c r="AT423" s="1"/>
      <c r="AU423" s="1"/>
      <c r="AV423" s="1"/>
      <c r="AW423" s="1"/>
      <c r="AX423" s="1"/>
      <c r="AZ423" s="1"/>
      <c r="BA423" s="1"/>
    </row>
    <row r="424" spans="43:53">
      <c r="AQ424" s="1"/>
      <c r="AR424" s="1"/>
      <c r="AS424" s="1"/>
      <c r="AT424" s="1"/>
      <c r="AU424" s="1"/>
      <c r="AV424" s="1"/>
      <c r="AW424" s="1"/>
      <c r="AX424" s="1"/>
      <c r="AZ424" s="1"/>
      <c r="BA424" s="1"/>
    </row>
    <row r="425" spans="43:53">
      <c r="AQ425" s="1"/>
      <c r="AR425" s="1"/>
      <c r="AS425" s="1"/>
      <c r="AT425" s="1"/>
      <c r="AU425" s="1"/>
      <c r="AV425" s="1"/>
      <c r="AW425" s="1"/>
      <c r="AX425" s="1"/>
      <c r="AZ425" s="1"/>
      <c r="BA425" s="1"/>
    </row>
    <row r="426" spans="43:53">
      <c r="AQ426" s="1"/>
      <c r="AR426" s="1"/>
      <c r="AS426" s="1"/>
      <c r="AT426" s="1"/>
      <c r="AU426" s="1"/>
      <c r="AV426" s="1"/>
      <c r="AW426" s="1"/>
      <c r="AX426" s="1"/>
      <c r="AZ426" s="1"/>
      <c r="BA426" s="1"/>
    </row>
    <row r="427" spans="43:53">
      <c r="AQ427" s="1"/>
      <c r="AR427" s="1"/>
      <c r="AS427" s="1"/>
      <c r="AT427" s="1"/>
      <c r="AU427" s="1"/>
      <c r="AV427" s="1"/>
      <c r="AW427" s="1"/>
      <c r="AX427" s="1"/>
      <c r="AZ427" s="1"/>
      <c r="BA427" s="1"/>
    </row>
    <row r="428" spans="43:53">
      <c r="AQ428" s="1"/>
      <c r="AR428" s="1"/>
      <c r="AS428" s="1"/>
      <c r="AT428" s="1"/>
      <c r="AU428" s="1"/>
      <c r="AV428" s="1"/>
      <c r="AW428" s="1"/>
      <c r="AX428" s="1"/>
      <c r="AZ428" s="1"/>
      <c r="BA428" s="1"/>
    </row>
    <row r="429" spans="43:53">
      <c r="AQ429" s="1"/>
      <c r="AR429" s="1"/>
      <c r="AS429" s="1"/>
      <c r="AT429" s="1"/>
      <c r="AU429" s="1"/>
      <c r="AV429" s="1"/>
      <c r="AW429" s="1"/>
      <c r="AX429" s="1"/>
      <c r="AZ429" s="1"/>
      <c r="BA429" s="1"/>
    </row>
    <row r="430" spans="43:53">
      <c r="AQ430" s="1"/>
      <c r="AR430" s="1"/>
      <c r="AS430" s="1"/>
      <c r="AT430" s="1"/>
      <c r="AU430" s="1"/>
      <c r="AV430" s="1"/>
      <c r="AW430" s="1"/>
      <c r="AX430" s="1"/>
      <c r="AZ430" s="1"/>
      <c r="BA430" s="1"/>
    </row>
    <row r="431" spans="43:53">
      <c r="AQ431" s="1"/>
      <c r="AR431" s="1"/>
      <c r="AS431" s="1"/>
      <c r="AT431" s="1"/>
      <c r="AU431" s="1"/>
      <c r="AV431" s="1"/>
      <c r="AW431" s="1"/>
      <c r="AX431" s="1"/>
      <c r="AZ431" s="1"/>
      <c r="BA431" s="1"/>
    </row>
    <row r="432" spans="43:53">
      <c r="AQ432" s="1"/>
      <c r="AR432" s="1"/>
      <c r="AS432" s="1"/>
      <c r="AT432" s="1"/>
      <c r="AU432" s="1"/>
      <c r="AV432" s="1"/>
      <c r="AW432" s="1"/>
      <c r="AX432" s="1"/>
      <c r="AZ432" s="1"/>
      <c r="BA432" s="1"/>
    </row>
    <row r="433" spans="43:53">
      <c r="AQ433" s="1"/>
      <c r="AR433" s="1"/>
      <c r="AS433" s="1"/>
      <c r="AT433" s="1"/>
      <c r="AU433" s="1"/>
      <c r="AV433" s="1"/>
      <c r="AW433" s="1"/>
      <c r="AX433" s="1"/>
      <c r="AZ433" s="1"/>
      <c r="BA433" s="1"/>
    </row>
    <row r="434" spans="43:53">
      <c r="AQ434" s="1"/>
      <c r="AR434" s="1"/>
      <c r="AS434" s="1"/>
      <c r="AT434" s="1"/>
      <c r="AU434" s="1"/>
      <c r="AV434" s="1"/>
      <c r="AW434" s="1"/>
      <c r="AX434" s="1"/>
      <c r="AZ434" s="1"/>
      <c r="BA434" s="1"/>
    </row>
    <row r="435" spans="43:53">
      <c r="AQ435" s="1"/>
      <c r="AR435" s="1"/>
      <c r="AS435" s="1"/>
      <c r="AT435" s="1"/>
      <c r="AU435" s="1"/>
      <c r="AV435" s="1"/>
      <c r="AW435" s="1"/>
      <c r="AX435" s="1"/>
      <c r="AZ435" s="1"/>
      <c r="BA435" s="1"/>
    </row>
    <row r="436" spans="43:53">
      <c r="AQ436" s="1"/>
      <c r="AR436" s="1"/>
      <c r="AS436" s="1"/>
      <c r="AT436" s="1"/>
      <c r="AU436" s="1"/>
      <c r="AV436" s="1"/>
      <c r="AW436" s="1"/>
      <c r="AX436" s="1"/>
      <c r="AZ436" s="1"/>
      <c r="BA436" s="1"/>
    </row>
    <row r="437" spans="43:53">
      <c r="AQ437" s="1"/>
      <c r="AR437" s="1"/>
      <c r="AS437" s="1"/>
      <c r="AT437" s="1"/>
      <c r="AU437" s="1"/>
      <c r="AV437" s="1"/>
      <c r="AW437" s="1"/>
      <c r="AX437" s="1"/>
      <c r="AZ437" s="1"/>
      <c r="BA437" s="1"/>
    </row>
    <row r="438" spans="43:53">
      <c r="AQ438" s="1"/>
      <c r="AR438" s="1"/>
      <c r="AS438" s="1"/>
      <c r="AT438" s="1"/>
      <c r="AU438" s="1"/>
      <c r="AV438" s="1"/>
      <c r="AW438" s="1"/>
      <c r="AX438" s="1"/>
      <c r="AZ438" s="1"/>
      <c r="BA438" s="1"/>
    </row>
    <row r="439" spans="43:53">
      <c r="AQ439" s="1"/>
      <c r="AR439" s="1"/>
      <c r="AS439" s="1"/>
      <c r="AT439" s="1"/>
      <c r="AU439" s="1"/>
      <c r="AV439" s="1"/>
      <c r="AW439" s="1"/>
      <c r="AX439" s="1"/>
      <c r="AZ439" s="1"/>
      <c r="BA439" s="1"/>
    </row>
    <row r="440" spans="43:53">
      <c r="AQ440" s="1"/>
      <c r="AR440" s="1"/>
      <c r="AS440" s="1"/>
      <c r="AT440" s="1"/>
      <c r="AU440" s="1"/>
      <c r="AV440" s="1"/>
      <c r="AW440" s="1"/>
      <c r="AX440" s="1"/>
      <c r="AZ440" s="1"/>
      <c r="BA440" s="1"/>
    </row>
    <row r="441" spans="43:53">
      <c r="AQ441" s="1"/>
      <c r="AR441" s="1"/>
      <c r="AS441" s="1"/>
      <c r="AT441" s="1"/>
      <c r="AU441" s="1"/>
      <c r="AV441" s="1"/>
      <c r="AW441" s="1"/>
      <c r="AX441" s="1"/>
      <c r="AZ441" s="1"/>
      <c r="BA441" s="1"/>
    </row>
    <row r="442" spans="43:53">
      <c r="AQ442" s="1"/>
      <c r="AR442" s="1"/>
      <c r="AS442" s="1"/>
      <c r="AT442" s="1"/>
      <c r="AU442" s="1"/>
      <c r="AV442" s="1"/>
      <c r="AW442" s="1"/>
      <c r="AX442" s="1"/>
      <c r="AZ442" s="1"/>
      <c r="BA442" s="1"/>
    </row>
    <row r="443" spans="43:53">
      <c r="AQ443" s="1"/>
      <c r="AR443" s="1"/>
      <c r="AS443" s="1"/>
      <c r="AT443" s="1"/>
      <c r="AU443" s="1"/>
      <c r="AV443" s="1"/>
      <c r="AW443" s="1"/>
      <c r="AX443" s="1"/>
      <c r="AZ443" s="1"/>
      <c r="BA443" s="1"/>
    </row>
    <row r="444" spans="43:53">
      <c r="AQ444" s="1"/>
      <c r="AR444" s="1"/>
      <c r="AS444" s="1"/>
      <c r="AT444" s="1"/>
      <c r="AU444" s="1"/>
      <c r="AV444" s="1"/>
      <c r="AW444" s="1"/>
      <c r="AX444" s="1"/>
      <c r="AZ444" s="1"/>
      <c r="BA444" s="1"/>
    </row>
    <row r="445" spans="43:53">
      <c r="AQ445" s="1"/>
      <c r="AR445" s="1"/>
      <c r="AS445" s="1"/>
      <c r="AT445" s="1"/>
      <c r="AU445" s="1"/>
      <c r="AV445" s="1"/>
      <c r="AW445" s="1"/>
      <c r="AX445" s="1"/>
      <c r="AZ445" s="1"/>
      <c r="BA445" s="1"/>
    </row>
    <row r="446" spans="43:53">
      <c r="AQ446" s="1"/>
      <c r="AR446" s="1"/>
      <c r="AS446" s="1"/>
      <c r="AT446" s="1"/>
      <c r="AU446" s="1"/>
      <c r="AV446" s="1"/>
      <c r="AW446" s="1"/>
      <c r="AX446" s="1"/>
      <c r="AZ446" s="1"/>
      <c r="BA446" s="1"/>
    </row>
    <row r="447" spans="43:53">
      <c r="AQ447" s="1"/>
      <c r="AR447" s="1"/>
      <c r="AS447" s="1"/>
      <c r="AT447" s="1"/>
      <c r="AU447" s="1"/>
      <c r="AV447" s="1"/>
      <c r="AW447" s="1"/>
      <c r="AX447" s="1"/>
      <c r="AZ447" s="1"/>
      <c r="BA447" s="1"/>
    </row>
    <row r="448" spans="43:53">
      <c r="AQ448" s="1"/>
      <c r="AR448" s="1"/>
      <c r="AS448" s="1"/>
      <c r="AT448" s="1"/>
      <c r="AU448" s="1"/>
      <c r="AV448" s="1"/>
      <c r="AW448" s="1"/>
      <c r="AX448" s="1"/>
      <c r="AZ448" s="1"/>
      <c r="BA448" s="1"/>
    </row>
    <row r="449" spans="43:53">
      <c r="AQ449" s="1"/>
      <c r="AR449" s="1"/>
      <c r="AS449" s="1"/>
      <c r="AT449" s="1"/>
      <c r="AU449" s="1"/>
      <c r="AV449" s="1"/>
      <c r="AW449" s="1"/>
      <c r="AX449" s="1"/>
      <c r="AZ449" s="1"/>
      <c r="BA449" s="1"/>
    </row>
    <row r="450" spans="43:53">
      <c r="AQ450" s="1"/>
      <c r="AR450" s="1"/>
      <c r="AS450" s="1"/>
      <c r="AT450" s="1"/>
      <c r="AU450" s="1"/>
      <c r="AV450" s="1"/>
      <c r="AW450" s="1"/>
      <c r="AX450" s="1"/>
      <c r="AZ450" s="1"/>
      <c r="BA450" s="1"/>
    </row>
    <row r="451" spans="43:53">
      <c r="AQ451" s="1"/>
      <c r="AR451" s="1"/>
      <c r="AS451" s="1"/>
      <c r="AT451" s="1"/>
      <c r="AU451" s="1"/>
      <c r="AV451" s="1"/>
      <c r="AW451" s="1"/>
      <c r="AX451" s="1"/>
      <c r="AZ451" s="1"/>
      <c r="BA451" s="1"/>
    </row>
    <row r="452" spans="43:53">
      <c r="AQ452" s="1"/>
      <c r="AR452" s="1"/>
      <c r="AS452" s="1"/>
      <c r="AT452" s="1"/>
      <c r="AU452" s="1"/>
      <c r="AV452" s="1"/>
      <c r="AW452" s="1"/>
      <c r="AX452" s="1"/>
      <c r="AZ452" s="1"/>
      <c r="BA452" s="1"/>
    </row>
    <row r="453" spans="43:53">
      <c r="AQ453" s="1"/>
      <c r="AR453" s="1"/>
      <c r="AS453" s="1"/>
      <c r="AT453" s="1"/>
      <c r="AU453" s="1"/>
      <c r="AV453" s="1"/>
      <c r="AW453" s="1"/>
      <c r="AX453" s="1"/>
      <c r="AZ453" s="1"/>
      <c r="BA453" s="1"/>
    </row>
    <row r="454" spans="43:53">
      <c r="AQ454" s="1"/>
      <c r="AR454" s="1"/>
      <c r="AS454" s="1"/>
      <c r="AT454" s="1"/>
      <c r="AU454" s="1"/>
      <c r="AV454" s="1"/>
      <c r="AW454" s="1"/>
      <c r="AX454" s="1"/>
      <c r="AZ454" s="1"/>
      <c r="BA454" s="1"/>
    </row>
    <row r="455" spans="43:53">
      <c r="AQ455" s="1"/>
      <c r="AR455" s="1"/>
      <c r="AS455" s="1"/>
      <c r="AT455" s="1"/>
      <c r="AU455" s="1"/>
      <c r="AV455" s="1"/>
      <c r="AW455" s="1"/>
      <c r="AX455" s="1"/>
      <c r="AZ455" s="1"/>
      <c r="BA455" s="1"/>
    </row>
    <row r="456" spans="43:53">
      <c r="AQ456" s="1"/>
      <c r="AR456" s="1"/>
      <c r="AS456" s="1"/>
      <c r="AT456" s="1"/>
      <c r="AU456" s="1"/>
      <c r="AV456" s="1"/>
      <c r="AW456" s="1"/>
      <c r="AX456" s="1"/>
      <c r="AZ456" s="1"/>
      <c r="BA456" s="1"/>
    </row>
    <row r="457" spans="43:53">
      <c r="AQ457" s="1"/>
      <c r="AR457" s="1"/>
      <c r="AS457" s="1"/>
      <c r="AT457" s="1"/>
      <c r="AU457" s="1"/>
      <c r="AV457" s="1"/>
      <c r="AW457" s="1"/>
      <c r="AX457" s="1"/>
      <c r="AZ457" s="1"/>
      <c r="BA457" s="1"/>
    </row>
    <row r="458" spans="43:53">
      <c r="AQ458" s="1"/>
      <c r="AR458" s="1"/>
      <c r="AS458" s="1"/>
      <c r="AT458" s="1"/>
      <c r="AU458" s="1"/>
      <c r="AV458" s="1"/>
      <c r="AW458" s="1"/>
      <c r="AX458" s="1"/>
      <c r="AZ458" s="1"/>
      <c r="BA458" s="1"/>
    </row>
    <row r="459" spans="43:53">
      <c r="AQ459" s="1"/>
      <c r="AR459" s="1"/>
      <c r="AS459" s="1"/>
      <c r="AT459" s="1"/>
      <c r="AU459" s="1"/>
      <c r="AV459" s="1"/>
      <c r="AW459" s="1"/>
      <c r="AX459" s="1"/>
      <c r="AZ459" s="1"/>
      <c r="BA459" s="1"/>
    </row>
    <row r="460" spans="43:53">
      <c r="AQ460" s="1"/>
      <c r="AR460" s="1"/>
      <c r="AS460" s="1"/>
      <c r="AT460" s="1"/>
      <c r="AU460" s="1"/>
      <c r="AV460" s="1"/>
      <c r="AW460" s="1"/>
      <c r="AX460" s="1"/>
      <c r="AZ460" s="1"/>
      <c r="BA460" s="1"/>
    </row>
    <row r="461" spans="43:53">
      <c r="AQ461" s="1"/>
      <c r="AR461" s="1"/>
      <c r="AS461" s="1"/>
      <c r="AT461" s="1"/>
      <c r="AU461" s="1"/>
      <c r="AV461" s="1"/>
      <c r="AW461" s="1"/>
      <c r="AX461" s="1"/>
      <c r="AZ461" s="1"/>
      <c r="BA461" s="1"/>
    </row>
    <row r="462" spans="43:53">
      <c r="AQ462" s="1"/>
      <c r="AR462" s="1"/>
      <c r="AS462" s="1"/>
      <c r="AT462" s="1"/>
      <c r="AU462" s="1"/>
      <c r="AV462" s="1"/>
      <c r="AW462" s="1"/>
      <c r="AX462" s="1"/>
      <c r="AZ462" s="1"/>
      <c r="BA462" s="1"/>
    </row>
    <row r="463" spans="43:53">
      <c r="AQ463" s="1"/>
      <c r="AR463" s="1"/>
      <c r="AS463" s="1"/>
      <c r="AT463" s="1"/>
      <c r="AU463" s="1"/>
      <c r="AV463" s="1"/>
      <c r="AW463" s="1"/>
      <c r="AX463" s="1"/>
      <c r="AZ463" s="1"/>
      <c r="BA463" s="1"/>
    </row>
    <row r="464" spans="43:53">
      <c r="AQ464" s="1"/>
      <c r="AR464" s="1"/>
      <c r="AS464" s="1"/>
      <c r="AT464" s="1"/>
      <c r="AU464" s="1"/>
      <c r="AV464" s="1"/>
      <c r="AW464" s="1"/>
      <c r="AX464" s="1"/>
      <c r="AZ464" s="1"/>
      <c r="BA464" s="1"/>
    </row>
    <row r="465" spans="43:53">
      <c r="AQ465" s="1"/>
      <c r="AR465" s="1"/>
      <c r="AS465" s="1"/>
      <c r="AT465" s="1"/>
      <c r="AU465" s="1"/>
      <c r="AV465" s="1"/>
      <c r="AW465" s="1"/>
      <c r="AX465" s="1"/>
      <c r="AZ465" s="1"/>
      <c r="BA465" s="1"/>
    </row>
    <row r="466" spans="43:53">
      <c r="AQ466" s="1"/>
      <c r="AR466" s="1"/>
      <c r="AS466" s="1"/>
      <c r="AT466" s="1"/>
      <c r="AU466" s="1"/>
      <c r="AV466" s="1"/>
      <c r="AW466" s="1"/>
      <c r="AX466" s="1"/>
      <c r="AZ466" s="1"/>
      <c r="BA466" s="1"/>
    </row>
    <row r="467" spans="43:53">
      <c r="AQ467" s="1"/>
      <c r="AR467" s="1"/>
      <c r="AS467" s="1"/>
      <c r="AT467" s="1"/>
      <c r="AU467" s="1"/>
      <c r="AV467" s="1"/>
      <c r="AW467" s="1"/>
      <c r="AX467" s="1"/>
      <c r="AZ467" s="1"/>
      <c r="BA467" s="1"/>
    </row>
    <row r="468" spans="43:53">
      <c r="AQ468" s="1"/>
      <c r="AR468" s="1"/>
      <c r="AS468" s="1"/>
      <c r="AT468" s="1"/>
      <c r="AU468" s="1"/>
      <c r="AV468" s="1"/>
      <c r="AW468" s="1"/>
      <c r="AX468" s="1"/>
      <c r="AZ468" s="1"/>
      <c r="BA468" s="1"/>
    </row>
    <row r="469" spans="43:53">
      <c r="AQ469" s="1"/>
      <c r="AR469" s="1"/>
      <c r="AS469" s="1"/>
      <c r="AT469" s="1"/>
      <c r="AU469" s="1"/>
      <c r="AV469" s="1"/>
      <c r="AW469" s="1"/>
      <c r="AX469" s="1"/>
      <c r="AZ469" s="1"/>
      <c r="BA469" s="1"/>
    </row>
    <row r="470" spans="43:53">
      <c r="AQ470" s="1"/>
      <c r="AR470" s="1"/>
      <c r="AS470" s="1"/>
      <c r="AT470" s="1"/>
      <c r="AU470" s="1"/>
      <c r="AV470" s="1"/>
      <c r="AW470" s="1"/>
      <c r="AX470" s="1"/>
      <c r="AZ470" s="1"/>
      <c r="BA470" s="1"/>
    </row>
    <row r="471" spans="43:53">
      <c r="AQ471" s="1"/>
      <c r="AR471" s="1"/>
      <c r="AS471" s="1"/>
      <c r="AT471" s="1"/>
      <c r="AU471" s="1"/>
      <c r="AV471" s="1"/>
      <c r="AW471" s="1"/>
      <c r="AX471" s="1"/>
      <c r="AZ471" s="1"/>
      <c r="BA471" s="1"/>
    </row>
    <row r="472" spans="43:53">
      <c r="AQ472" s="1"/>
      <c r="AR472" s="1"/>
      <c r="AS472" s="1"/>
      <c r="AT472" s="1"/>
      <c r="AU472" s="1"/>
      <c r="AV472" s="1"/>
      <c r="AW472" s="1"/>
      <c r="AX472" s="1"/>
      <c r="AZ472" s="1"/>
      <c r="BA472" s="1"/>
    </row>
    <row r="473" spans="43:53">
      <c r="AQ473" s="1"/>
      <c r="AR473" s="1"/>
      <c r="AS473" s="1"/>
      <c r="AT473" s="1"/>
      <c r="AU473" s="1"/>
      <c r="AV473" s="1"/>
      <c r="AW473" s="1"/>
      <c r="AX473" s="1"/>
      <c r="AZ473" s="1"/>
      <c r="BA473" s="1"/>
    </row>
    <row r="474" spans="43:53">
      <c r="AQ474" s="1"/>
      <c r="AR474" s="1"/>
      <c r="AS474" s="1"/>
      <c r="AT474" s="1"/>
      <c r="AU474" s="1"/>
      <c r="AV474" s="1"/>
      <c r="AW474" s="1"/>
      <c r="AX474" s="1"/>
      <c r="AZ474" s="1"/>
      <c r="BA474" s="1"/>
    </row>
    <row r="475" spans="43:53">
      <c r="AQ475" s="1"/>
      <c r="AR475" s="1"/>
      <c r="AS475" s="1"/>
      <c r="AT475" s="1"/>
      <c r="AU475" s="1"/>
      <c r="AV475" s="1"/>
      <c r="AW475" s="1"/>
      <c r="AX475" s="1"/>
      <c r="AZ475" s="1"/>
      <c r="BA475" s="1"/>
    </row>
    <row r="476" spans="43:53">
      <c r="AQ476" s="1"/>
      <c r="AR476" s="1"/>
      <c r="AS476" s="1"/>
      <c r="AT476" s="1"/>
      <c r="AU476" s="1"/>
      <c r="AV476" s="1"/>
      <c r="AW476" s="1"/>
      <c r="AX476" s="1"/>
      <c r="AZ476" s="1"/>
      <c r="BA476" s="1"/>
    </row>
    <row r="477" spans="43:53">
      <c r="AQ477" s="1"/>
      <c r="AR477" s="1"/>
      <c r="AS477" s="1"/>
      <c r="AT477" s="1"/>
      <c r="AU477" s="1"/>
      <c r="AV477" s="1"/>
      <c r="AW477" s="1"/>
      <c r="AX477" s="1"/>
      <c r="AZ477" s="1"/>
      <c r="BA477" s="1"/>
    </row>
    <row r="478" spans="43:53">
      <c r="AQ478" s="1"/>
      <c r="AR478" s="1"/>
      <c r="AS478" s="1"/>
      <c r="AT478" s="1"/>
      <c r="AU478" s="1"/>
      <c r="AV478" s="1"/>
      <c r="AW478" s="1"/>
      <c r="AX478" s="1"/>
      <c r="AZ478" s="1"/>
      <c r="BA478" s="1"/>
    </row>
    <row r="479" spans="43:53">
      <c r="AQ479" s="1"/>
      <c r="AR479" s="1"/>
      <c r="AS479" s="1"/>
      <c r="AT479" s="1"/>
      <c r="AU479" s="1"/>
      <c r="AV479" s="1"/>
      <c r="AW479" s="1"/>
      <c r="AX479" s="1"/>
      <c r="AZ479" s="1"/>
      <c r="BA479" s="1"/>
    </row>
    <row r="480" spans="43:53">
      <c r="AQ480" s="1"/>
      <c r="AR480" s="1"/>
      <c r="AS480" s="1"/>
      <c r="AT480" s="1"/>
      <c r="AU480" s="1"/>
      <c r="AV480" s="1"/>
      <c r="AW480" s="1"/>
      <c r="AX480" s="1"/>
      <c r="AZ480" s="1"/>
      <c r="BA480" s="1"/>
    </row>
    <row r="481" spans="43:53">
      <c r="AQ481" s="1"/>
      <c r="AR481" s="1"/>
      <c r="AS481" s="1"/>
      <c r="AT481" s="1"/>
      <c r="AU481" s="1"/>
      <c r="AV481" s="1"/>
      <c r="AW481" s="1"/>
      <c r="AX481" s="1"/>
      <c r="AZ481" s="1"/>
      <c r="BA481" s="1"/>
    </row>
    <row r="482" spans="43:53">
      <c r="AQ482" s="1"/>
      <c r="AR482" s="1"/>
      <c r="AS482" s="1"/>
      <c r="AT482" s="1"/>
      <c r="AU482" s="1"/>
      <c r="AV482" s="1"/>
      <c r="AW482" s="1"/>
      <c r="AX482" s="1"/>
      <c r="AZ482" s="1"/>
      <c r="BA482" s="1"/>
    </row>
    <row r="483" spans="43:53">
      <c r="AQ483" s="1"/>
      <c r="AR483" s="1"/>
      <c r="AS483" s="1"/>
      <c r="AT483" s="1"/>
      <c r="AU483" s="1"/>
      <c r="AV483" s="1"/>
      <c r="AW483" s="1"/>
      <c r="AX483" s="1"/>
      <c r="AZ483" s="1"/>
      <c r="BA483" s="1"/>
    </row>
    <row r="484" spans="43:53">
      <c r="AQ484" s="1"/>
      <c r="AR484" s="1"/>
      <c r="AS484" s="1"/>
      <c r="AT484" s="1"/>
      <c r="AU484" s="1"/>
      <c r="AV484" s="1"/>
      <c r="AW484" s="1"/>
      <c r="AX484" s="1"/>
      <c r="AZ484" s="1"/>
      <c r="BA484" s="1"/>
    </row>
    <row r="485" spans="43:53">
      <c r="AQ485" s="1"/>
      <c r="AR485" s="1"/>
      <c r="AS485" s="1"/>
      <c r="AT485" s="1"/>
      <c r="AU485" s="1"/>
      <c r="AV485" s="1"/>
      <c r="AW485" s="1"/>
      <c r="AX485" s="1"/>
      <c r="AZ485" s="1"/>
      <c r="BA485" s="1"/>
    </row>
    <row r="486" spans="43:53">
      <c r="AQ486" s="1"/>
      <c r="AR486" s="1"/>
      <c r="AS486" s="1"/>
      <c r="AT486" s="1"/>
      <c r="AU486" s="1"/>
      <c r="AV486" s="1"/>
      <c r="AW486" s="1"/>
      <c r="AX486" s="1"/>
      <c r="AZ486" s="1"/>
      <c r="BA486" s="1"/>
    </row>
    <row r="487" spans="43:53">
      <c r="AQ487" s="1"/>
      <c r="AR487" s="1"/>
      <c r="AS487" s="1"/>
      <c r="AT487" s="1"/>
      <c r="AU487" s="1"/>
      <c r="AV487" s="1"/>
      <c r="AW487" s="1"/>
      <c r="AX487" s="1"/>
      <c r="AZ487" s="1"/>
      <c r="BA487" s="1"/>
    </row>
    <row r="488" spans="43:53">
      <c r="AQ488" s="1"/>
      <c r="AR488" s="1"/>
      <c r="AS488" s="1"/>
      <c r="AT488" s="1"/>
      <c r="AU488" s="1"/>
      <c r="AV488" s="1"/>
      <c r="AW488" s="1"/>
      <c r="AX488" s="1"/>
      <c r="AZ488" s="1"/>
      <c r="BA488" s="1"/>
    </row>
    <row r="489" spans="43:53">
      <c r="AQ489" s="1"/>
      <c r="AR489" s="1"/>
      <c r="AS489" s="1"/>
      <c r="AT489" s="1"/>
      <c r="AU489" s="1"/>
      <c r="AV489" s="1"/>
      <c r="AW489" s="1"/>
      <c r="AX489" s="1"/>
      <c r="AZ489" s="1"/>
      <c r="BA489" s="1"/>
    </row>
    <row r="490" spans="43:53">
      <c r="AQ490" s="1"/>
      <c r="AR490" s="1"/>
      <c r="AS490" s="1"/>
      <c r="AT490" s="1"/>
      <c r="AU490" s="1"/>
      <c r="AV490" s="1"/>
      <c r="AW490" s="1"/>
      <c r="AX490" s="1"/>
      <c r="AZ490" s="1"/>
      <c r="BA490" s="1"/>
    </row>
    <row r="491" spans="43:53">
      <c r="AQ491" s="1"/>
      <c r="AR491" s="1"/>
      <c r="AS491" s="1"/>
      <c r="AT491" s="1"/>
      <c r="AU491" s="1"/>
      <c r="AV491" s="1"/>
      <c r="AW491" s="1"/>
      <c r="AX491" s="1"/>
      <c r="AZ491" s="1"/>
      <c r="BA491" s="1"/>
    </row>
    <row r="492" spans="43:53">
      <c r="AQ492" s="1"/>
      <c r="AR492" s="1"/>
      <c r="AS492" s="1"/>
      <c r="AT492" s="1"/>
      <c r="AU492" s="1"/>
      <c r="AV492" s="1"/>
      <c r="AW492" s="1"/>
      <c r="AX492" s="1"/>
      <c r="AZ492" s="1"/>
      <c r="BA492" s="1"/>
    </row>
    <row r="493" spans="43:53">
      <c r="AQ493" s="1"/>
      <c r="AR493" s="1"/>
      <c r="AS493" s="1"/>
      <c r="AT493" s="1"/>
      <c r="AU493" s="1"/>
      <c r="AV493" s="1"/>
      <c r="AW493" s="1"/>
      <c r="AX493" s="1"/>
      <c r="AZ493" s="1"/>
      <c r="BA493" s="1"/>
    </row>
    <row r="494" spans="43:53">
      <c r="AQ494" s="1"/>
      <c r="AR494" s="1"/>
      <c r="AS494" s="1"/>
      <c r="AT494" s="1"/>
      <c r="AU494" s="1"/>
      <c r="AV494" s="1"/>
      <c r="AW494" s="1"/>
      <c r="AX494" s="1"/>
      <c r="AZ494" s="1"/>
      <c r="BA494" s="1"/>
    </row>
    <row r="495" spans="43:53">
      <c r="AQ495" s="1"/>
      <c r="AR495" s="1"/>
      <c r="AS495" s="1"/>
      <c r="AT495" s="1"/>
      <c r="AU495" s="1"/>
      <c r="AV495" s="1"/>
      <c r="AW495" s="1"/>
      <c r="AX495" s="1"/>
      <c r="AZ495" s="1"/>
      <c r="BA495" s="1"/>
    </row>
    <row r="496" spans="43:53">
      <c r="AQ496" s="1"/>
      <c r="AR496" s="1"/>
      <c r="AS496" s="1"/>
      <c r="AT496" s="1"/>
      <c r="AU496" s="1"/>
      <c r="AV496" s="1"/>
      <c r="AW496" s="1"/>
      <c r="AX496" s="1"/>
      <c r="AZ496" s="1"/>
      <c r="BA496" s="1"/>
    </row>
    <row r="497" spans="43:53">
      <c r="AQ497" s="1"/>
      <c r="AR497" s="1"/>
      <c r="AS497" s="1"/>
      <c r="AT497" s="1"/>
      <c r="AU497" s="1"/>
      <c r="AV497" s="1"/>
      <c r="AW497" s="1"/>
      <c r="AX497" s="1"/>
      <c r="AZ497" s="1"/>
      <c r="BA497" s="1"/>
    </row>
    <row r="498" spans="43:53">
      <c r="AQ498" s="1"/>
      <c r="AR498" s="1"/>
      <c r="AS498" s="1"/>
      <c r="AT498" s="1"/>
      <c r="AU498" s="1"/>
      <c r="AV498" s="1"/>
      <c r="AW498" s="1"/>
      <c r="AX498" s="1"/>
      <c r="AZ498" s="1"/>
      <c r="BA498" s="1"/>
    </row>
    <row r="499" spans="43:53">
      <c r="AQ499" s="1"/>
      <c r="AR499" s="1"/>
      <c r="AS499" s="1"/>
      <c r="AT499" s="1"/>
      <c r="AU499" s="1"/>
      <c r="AV499" s="1"/>
      <c r="AW499" s="1"/>
      <c r="AX499" s="1"/>
      <c r="AZ499" s="1"/>
      <c r="BA499" s="1"/>
    </row>
    <row r="500" spans="43:53">
      <c r="AQ500" s="1"/>
      <c r="AR500" s="1"/>
      <c r="AS500" s="1"/>
      <c r="AT500" s="1"/>
      <c r="AU500" s="1"/>
      <c r="AV500" s="1"/>
      <c r="AW500" s="1"/>
      <c r="AX500" s="1"/>
      <c r="AZ500" s="1"/>
      <c r="BA500" s="1"/>
    </row>
    <row r="501" spans="43:53">
      <c r="AQ501" s="1"/>
      <c r="AR501" s="1"/>
      <c r="AS501" s="1"/>
      <c r="AT501" s="1"/>
      <c r="AU501" s="1"/>
      <c r="AV501" s="1"/>
      <c r="AW501" s="1"/>
      <c r="AX501" s="1"/>
      <c r="AZ501" s="1"/>
      <c r="BA501" s="1"/>
    </row>
    <row r="502" spans="43:53">
      <c r="AQ502" s="1"/>
      <c r="AR502" s="1"/>
      <c r="AS502" s="1"/>
      <c r="AT502" s="1"/>
      <c r="AU502" s="1"/>
      <c r="AV502" s="1"/>
      <c r="AW502" s="1"/>
      <c r="AX502" s="1"/>
      <c r="AZ502" s="1"/>
      <c r="BA502" s="1"/>
    </row>
    <row r="503" spans="43:53">
      <c r="AQ503" s="1"/>
      <c r="AR503" s="1"/>
      <c r="AS503" s="1"/>
      <c r="AT503" s="1"/>
      <c r="AU503" s="1"/>
      <c r="AV503" s="1"/>
      <c r="AW503" s="1"/>
      <c r="AX503" s="1"/>
      <c r="AZ503" s="1"/>
      <c r="BA503" s="1"/>
    </row>
    <row r="504" spans="43:53">
      <c r="AQ504" s="1"/>
      <c r="AR504" s="1"/>
      <c r="AS504" s="1"/>
      <c r="AT504" s="1"/>
      <c r="AU504" s="1"/>
      <c r="AV504" s="1"/>
      <c r="AW504" s="1"/>
      <c r="AX504" s="1"/>
      <c r="AZ504" s="1"/>
      <c r="BA504" s="1"/>
    </row>
    <row r="505" spans="43:53">
      <c r="AQ505" s="1"/>
      <c r="AR505" s="1"/>
      <c r="AS505" s="1"/>
      <c r="AT505" s="1"/>
      <c r="AU505" s="1"/>
      <c r="AV505" s="1"/>
      <c r="AW505" s="1"/>
      <c r="AX505" s="1"/>
      <c r="AZ505" s="1"/>
      <c r="BA505" s="1"/>
    </row>
    <row r="506" spans="43:53">
      <c r="AQ506" s="1"/>
      <c r="AR506" s="1"/>
      <c r="AS506" s="1"/>
      <c r="AT506" s="1"/>
      <c r="AU506" s="1"/>
      <c r="AV506" s="1"/>
      <c r="AW506" s="1"/>
      <c r="AX506" s="1"/>
      <c r="AZ506" s="1"/>
      <c r="BA506" s="1"/>
    </row>
    <row r="507" spans="43:53">
      <c r="AQ507" s="1"/>
      <c r="AR507" s="1"/>
      <c r="AS507" s="1"/>
      <c r="AT507" s="1"/>
      <c r="AU507" s="1"/>
      <c r="AV507" s="1"/>
      <c r="AW507" s="1"/>
      <c r="AX507" s="1"/>
      <c r="AZ507" s="1"/>
      <c r="BA507" s="1"/>
    </row>
    <row r="508" spans="43:53">
      <c r="AQ508" s="1"/>
      <c r="AR508" s="1"/>
      <c r="AS508" s="1"/>
      <c r="AT508" s="1"/>
      <c r="AU508" s="1"/>
      <c r="AV508" s="1"/>
      <c r="AW508" s="1"/>
      <c r="AX508" s="1"/>
      <c r="AZ508" s="1"/>
      <c r="BA508" s="1"/>
    </row>
    <row r="509" spans="43:53">
      <c r="AQ509" s="1"/>
      <c r="AR509" s="1"/>
      <c r="AS509" s="1"/>
      <c r="AT509" s="1"/>
      <c r="AU509" s="1"/>
      <c r="AV509" s="1"/>
      <c r="AW509" s="1"/>
      <c r="AX509" s="1"/>
      <c r="AZ509" s="1"/>
      <c r="BA509" s="1"/>
    </row>
    <row r="510" spans="43:53">
      <c r="AQ510" s="1"/>
      <c r="AR510" s="1"/>
      <c r="AS510" s="1"/>
      <c r="AT510" s="1"/>
      <c r="AU510" s="1"/>
      <c r="AV510" s="1"/>
      <c r="AW510" s="1"/>
      <c r="AX510" s="1"/>
      <c r="AZ510" s="1"/>
      <c r="BA510" s="1"/>
    </row>
    <row r="511" spans="43:53">
      <c r="AQ511" s="1"/>
      <c r="AR511" s="1"/>
      <c r="AS511" s="1"/>
      <c r="AT511" s="1"/>
      <c r="AU511" s="1"/>
      <c r="AV511" s="1"/>
      <c r="AW511" s="1"/>
      <c r="AX511" s="1"/>
      <c r="AZ511" s="1"/>
      <c r="BA511" s="1"/>
    </row>
    <row r="512" spans="43:53">
      <c r="AQ512" s="1"/>
      <c r="AR512" s="1"/>
      <c r="AS512" s="1"/>
      <c r="AT512" s="1"/>
      <c r="AU512" s="1"/>
      <c r="AV512" s="1"/>
      <c r="AW512" s="1"/>
      <c r="AX512" s="1"/>
      <c r="AZ512" s="1"/>
      <c r="BA512" s="1"/>
    </row>
    <row r="513" spans="43:53">
      <c r="AQ513" s="1"/>
      <c r="AR513" s="1"/>
      <c r="AS513" s="1"/>
      <c r="AT513" s="1"/>
      <c r="AU513" s="1"/>
      <c r="AV513" s="1"/>
      <c r="AW513" s="1"/>
      <c r="AX513" s="1"/>
      <c r="AZ513" s="1"/>
      <c r="BA513" s="1"/>
    </row>
    <row r="514" spans="43:53">
      <c r="AQ514" s="1"/>
      <c r="AR514" s="1"/>
      <c r="AS514" s="1"/>
      <c r="AT514" s="1"/>
      <c r="AU514" s="1"/>
      <c r="AV514" s="1"/>
      <c r="AW514" s="1"/>
      <c r="AX514" s="1"/>
      <c r="AZ514" s="1"/>
      <c r="BA514" s="1"/>
    </row>
    <row r="515" spans="43:53">
      <c r="AQ515" s="1"/>
      <c r="AR515" s="1"/>
      <c r="AS515" s="1"/>
      <c r="AT515" s="1"/>
      <c r="AU515" s="1"/>
      <c r="AV515" s="1"/>
      <c r="AW515" s="1"/>
      <c r="AX515" s="1"/>
      <c r="AZ515" s="1"/>
      <c r="BA515" s="1"/>
    </row>
    <row r="516" spans="43:53">
      <c r="AQ516" s="1"/>
      <c r="AR516" s="1"/>
      <c r="AS516" s="1"/>
      <c r="AT516" s="1"/>
      <c r="AU516" s="1"/>
      <c r="AV516" s="1"/>
      <c r="AW516" s="1"/>
      <c r="AX516" s="1"/>
      <c r="AZ516" s="1"/>
      <c r="BA516" s="1"/>
    </row>
    <row r="517" spans="43:53">
      <c r="AQ517" s="1"/>
      <c r="AR517" s="1"/>
      <c r="AS517" s="1"/>
      <c r="AT517" s="1"/>
      <c r="AU517" s="1"/>
      <c r="AV517" s="1"/>
      <c r="AW517" s="1"/>
      <c r="AX517" s="1"/>
      <c r="AZ517" s="1"/>
      <c r="BA517" s="1"/>
    </row>
    <row r="518" spans="43:53">
      <c r="AQ518" s="1"/>
      <c r="AR518" s="1"/>
      <c r="AS518" s="1"/>
      <c r="AT518" s="1"/>
      <c r="AU518" s="1"/>
      <c r="AV518" s="1"/>
      <c r="AW518" s="1"/>
      <c r="AX518" s="1"/>
      <c r="AZ518" s="1"/>
      <c r="BA518" s="1"/>
    </row>
    <row r="519" spans="43:53">
      <c r="AQ519" s="1"/>
      <c r="AR519" s="1"/>
      <c r="AS519" s="1"/>
      <c r="AT519" s="1"/>
      <c r="AU519" s="1"/>
      <c r="AV519" s="1"/>
      <c r="AW519" s="1"/>
      <c r="AX519" s="1"/>
      <c r="AZ519" s="1"/>
      <c r="BA519" s="1"/>
    </row>
    <row r="520" spans="43:53">
      <c r="AQ520" s="1"/>
      <c r="AR520" s="1"/>
      <c r="AS520" s="1"/>
      <c r="AT520" s="1"/>
      <c r="AU520" s="1"/>
      <c r="AV520" s="1"/>
      <c r="AW520" s="1"/>
      <c r="AX520" s="1"/>
      <c r="AZ520" s="1"/>
      <c r="BA520" s="1"/>
    </row>
    <row r="521" spans="43:53">
      <c r="AQ521" s="1"/>
      <c r="AR521" s="1"/>
      <c r="AS521" s="1"/>
      <c r="AT521" s="1"/>
      <c r="AU521" s="1"/>
      <c r="AV521" s="1"/>
      <c r="AW521" s="1"/>
      <c r="AX521" s="1"/>
      <c r="AZ521" s="1"/>
      <c r="BA521" s="1"/>
    </row>
    <row r="522" spans="43:53">
      <c r="AQ522" s="1"/>
      <c r="AR522" s="1"/>
      <c r="AS522" s="1"/>
      <c r="AT522" s="1"/>
      <c r="AU522" s="1"/>
      <c r="AV522" s="1"/>
      <c r="AW522" s="1"/>
      <c r="AX522" s="1"/>
      <c r="AZ522" s="1"/>
      <c r="BA522" s="1"/>
    </row>
    <row r="523" spans="43:53">
      <c r="AQ523" s="1"/>
      <c r="AR523" s="1"/>
      <c r="AS523" s="1"/>
      <c r="AT523" s="1"/>
      <c r="AU523" s="1"/>
      <c r="AV523" s="1"/>
      <c r="AW523" s="1"/>
      <c r="AX523" s="1"/>
      <c r="AZ523" s="1"/>
      <c r="BA523" s="1"/>
    </row>
    <row r="524" spans="43:53">
      <c r="AQ524" s="1"/>
      <c r="AR524" s="1"/>
      <c r="AS524" s="1"/>
      <c r="AT524" s="1"/>
      <c r="AU524" s="1"/>
      <c r="AV524" s="1"/>
      <c r="AW524" s="1"/>
      <c r="AX524" s="1"/>
      <c r="AZ524" s="1"/>
      <c r="BA524" s="1"/>
    </row>
    <row r="525" spans="43:53">
      <c r="AQ525" s="1"/>
      <c r="AR525" s="1"/>
      <c r="AS525" s="1"/>
      <c r="AT525" s="1"/>
      <c r="AU525" s="1"/>
      <c r="AV525" s="1"/>
      <c r="AW525" s="1"/>
      <c r="AX525" s="1"/>
      <c r="AZ525" s="1"/>
      <c r="BA525" s="1"/>
    </row>
    <row r="526" spans="43:53">
      <c r="AQ526" s="1"/>
      <c r="AR526" s="1"/>
      <c r="AS526" s="1"/>
      <c r="AT526" s="1"/>
      <c r="AU526" s="1"/>
      <c r="AV526" s="1"/>
      <c r="AW526" s="1"/>
      <c r="AX526" s="1"/>
      <c r="AZ526" s="1"/>
      <c r="BA526" s="1"/>
    </row>
    <row r="527" spans="43:53">
      <c r="AQ527" s="1"/>
      <c r="AR527" s="1"/>
      <c r="AS527" s="1"/>
      <c r="AT527" s="1"/>
      <c r="AU527" s="1"/>
      <c r="AV527" s="1"/>
      <c r="AW527" s="1"/>
      <c r="AX527" s="1"/>
      <c r="AZ527" s="1"/>
      <c r="BA527" s="1"/>
    </row>
    <row r="528" spans="43:53">
      <c r="AQ528" s="1"/>
      <c r="AR528" s="1"/>
      <c r="AS528" s="1"/>
      <c r="AT528" s="1"/>
      <c r="AU528" s="1"/>
      <c r="AV528" s="1"/>
      <c r="AW528" s="1"/>
      <c r="AX528" s="1"/>
      <c r="AZ528" s="1"/>
      <c r="BA528" s="1"/>
    </row>
    <row r="529" spans="43:53">
      <c r="AQ529" s="1"/>
      <c r="AR529" s="1"/>
      <c r="AS529" s="1"/>
      <c r="AT529" s="1"/>
      <c r="AU529" s="1"/>
      <c r="AV529" s="1"/>
      <c r="AW529" s="1"/>
      <c r="AX529" s="1"/>
      <c r="AZ529" s="1"/>
      <c r="BA529" s="1"/>
    </row>
    <row r="530" spans="43:53">
      <c r="AQ530" s="1"/>
      <c r="AR530" s="1"/>
      <c r="AS530" s="1"/>
      <c r="AT530" s="1"/>
      <c r="AU530" s="1"/>
      <c r="AV530" s="1"/>
      <c r="AW530" s="1"/>
      <c r="AX530" s="1"/>
      <c r="AZ530" s="1"/>
      <c r="BA530" s="1"/>
    </row>
    <row r="531" spans="43:53">
      <c r="AQ531" s="1"/>
      <c r="AR531" s="1"/>
      <c r="AS531" s="1"/>
      <c r="AT531" s="1"/>
      <c r="AU531" s="1"/>
      <c r="AV531" s="1"/>
      <c r="AW531" s="1"/>
      <c r="AX531" s="1"/>
      <c r="AZ531" s="1"/>
      <c r="BA531" s="1"/>
    </row>
    <row r="532" spans="43:53">
      <c r="AQ532" s="1"/>
      <c r="AR532" s="1"/>
      <c r="AS532" s="1"/>
      <c r="AT532" s="1"/>
      <c r="AU532" s="1"/>
      <c r="AV532" s="1"/>
      <c r="AW532" s="1"/>
      <c r="AX532" s="1"/>
      <c r="AZ532" s="1"/>
      <c r="BA532" s="1"/>
    </row>
    <row r="533" spans="43:53">
      <c r="AQ533" s="1"/>
      <c r="AR533" s="1"/>
      <c r="AS533" s="1"/>
      <c r="AT533" s="1"/>
      <c r="AU533" s="1"/>
      <c r="AV533" s="1"/>
      <c r="AW533" s="1"/>
      <c r="AX533" s="1"/>
      <c r="AZ533" s="1"/>
      <c r="BA533" s="1"/>
    </row>
    <row r="534" spans="43:53">
      <c r="AQ534" s="1"/>
      <c r="AR534" s="1"/>
      <c r="AS534" s="1"/>
      <c r="AT534" s="1"/>
      <c r="AU534" s="1"/>
      <c r="AV534" s="1"/>
      <c r="AW534" s="1"/>
      <c r="AX534" s="1"/>
      <c r="AZ534" s="1"/>
      <c r="BA534" s="1"/>
    </row>
    <row r="535" spans="43:53">
      <c r="AQ535" s="1"/>
      <c r="AR535" s="1"/>
      <c r="AS535" s="1"/>
      <c r="AT535" s="1"/>
      <c r="AU535" s="1"/>
      <c r="AV535" s="1"/>
      <c r="AW535" s="1"/>
      <c r="AX535" s="1"/>
      <c r="AZ535" s="1"/>
      <c r="BA535" s="1"/>
    </row>
    <row r="536" spans="43:53">
      <c r="AQ536" s="1"/>
      <c r="AR536" s="1"/>
      <c r="AS536" s="1"/>
      <c r="AT536" s="1"/>
      <c r="AU536" s="1"/>
      <c r="AV536" s="1"/>
      <c r="AW536" s="1"/>
      <c r="AX536" s="1"/>
      <c r="AZ536" s="1"/>
      <c r="BA536" s="1"/>
    </row>
    <row r="537" spans="43:53">
      <c r="AQ537" s="1"/>
      <c r="AR537" s="1"/>
      <c r="AS537" s="1"/>
      <c r="AT537" s="1"/>
      <c r="AU537" s="1"/>
      <c r="AV537" s="1"/>
      <c r="AW537" s="1"/>
      <c r="AX537" s="1"/>
      <c r="AZ537" s="1"/>
      <c r="BA537" s="1"/>
    </row>
    <row r="538" spans="43:53">
      <c r="AQ538" s="1"/>
      <c r="AR538" s="1"/>
      <c r="AS538" s="1"/>
      <c r="AT538" s="1"/>
      <c r="AU538" s="1"/>
      <c r="AV538" s="1"/>
      <c r="AW538" s="1"/>
      <c r="AX538" s="1"/>
      <c r="AZ538" s="1"/>
      <c r="BA538" s="1"/>
    </row>
    <row r="539" spans="43:53">
      <c r="AQ539" s="1"/>
      <c r="AR539" s="1"/>
      <c r="AS539" s="1"/>
      <c r="AT539" s="1"/>
      <c r="AU539" s="1"/>
      <c r="AV539" s="1"/>
      <c r="AW539" s="1"/>
      <c r="AX539" s="1"/>
      <c r="AZ539" s="1"/>
      <c r="BA539" s="1"/>
    </row>
    <row r="540" spans="43:53">
      <c r="AQ540" s="1"/>
      <c r="AR540" s="1"/>
      <c r="AS540" s="1"/>
      <c r="AT540" s="1"/>
      <c r="AU540" s="1"/>
      <c r="AV540" s="1"/>
      <c r="AW540" s="1"/>
      <c r="AX540" s="1"/>
      <c r="AZ540" s="1"/>
      <c r="BA540" s="1"/>
    </row>
    <row r="541" spans="43:53">
      <c r="AQ541" s="1"/>
      <c r="AR541" s="1"/>
      <c r="AS541" s="1"/>
      <c r="AT541" s="1"/>
      <c r="AU541" s="1"/>
      <c r="AV541" s="1"/>
      <c r="AW541" s="1"/>
      <c r="AX541" s="1"/>
      <c r="AZ541" s="1"/>
      <c r="BA541" s="1"/>
    </row>
    <row r="542" spans="43:53">
      <c r="AQ542" s="1"/>
      <c r="AR542" s="1"/>
      <c r="AS542" s="1"/>
      <c r="AT542" s="1"/>
      <c r="AU542" s="1"/>
      <c r="AV542" s="1"/>
      <c r="AW542" s="1"/>
      <c r="AX542" s="1"/>
      <c r="AZ542" s="1"/>
      <c r="BA542" s="1"/>
    </row>
    <row r="543" spans="43:53">
      <c r="AQ543" s="1"/>
      <c r="AR543" s="1"/>
      <c r="AS543" s="1"/>
      <c r="AT543" s="1"/>
      <c r="AU543" s="1"/>
      <c r="AV543" s="1"/>
      <c r="AW543" s="1"/>
      <c r="AX543" s="1"/>
      <c r="AZ543" s="1"/>
      <c r="BA543" s="1"/>
    </row>
    <row r="544" spans="43:53">
      <c r="AQ544" s="1"/>
      <c r="AR544" s="1"/>
      <c r="AS544" s="1"/>
      <c r="AT544" s="1"/>
      <c r="AU544" s="1"/>
      <c r="AV544" s="1"/>
      <c r="AW544" s="1"/>
      <c r="AX544" s="1"/>
      <c r="AZ544" s="1"/>
      <c r="BA544" s="1"/>
    </row>
    <row r="545" spans="43:53">
      <c r="AQ545" s="1"/>
      <c r="AR545" s="1"/>
      <c r="AS545" s="1"/>
      <c r="AT545" s="1"/>
      <c r="AU545" s="1"/>
      <c r="AV545" s="1"/>
      <c r="AW545" s="1"/>
      <c r="AX545" s="1"/>
      <c r="AZ545" s="1"/>
      <c r="BA545" s="1"/>
    </row>
    <row r="546" spans="43:53">
      <c r="AQ546" s="1"/>
      <c r="AR546" s="1"/>
      <c r="AS546" s="1"/>
      <c r="AT546" s="1"/>
      <c r="AU546" s="1"/>
      <c r="AV546" s="1"/>
      <c r="AW546" s="1"/>
      <c r="AX546" s="1"/>
      <c r="AZ546" s="1"/>
      <c r="BA546" s="1"/>
    </row>
    <row r="547" spans="43:53">
      <c r="AQ547" s="1"/>
      <c r="AR547" s="1"/>
      <c r="AS547" s="1"/>
      <c r="AT547" s="1"/>
      <c r="AU547" s="1"/>
      <c r="AV547" s="1"/>
      <c r="AW547" s="1"/>
      <c r="AX547" s="1"/>
      <c r="AZ547" s="1"/>
      <c r="BA547" s="1"/>
    </row>
    <row r="548" spans="43:53">
      <c r="AQ548" s="1"/>
      <c r="AR548" s="1"/>
      <c r="AS548" s="1"/>
      <c r="AT548" s="1"/>
      <c r="AU548" s="1"/>
      <c r="AV548" s="1"/>
      <c r="AW548" s="1"/>
      <c r="AX548" s="1"/>
      <c r="AZ548" s="1"/>
      <c r="BA548" s="1"/>
    </row>
    <row r="549" spans="43:53">
      <c r="AQ549" s="1"/>
      <c r="AR549" s="1"/>
      <c r="AS549" s="1"/>
      <c r="AT549" s="1"/>
      <c r="AU549" s="1"/>
      <c r="AV549" s="1"/>
      <c r="AW549" s="1"/>
      <c r="AX549" s="1"/>
      <c r="AZ549" s="1"/>
      <c r="BA549" s="1"/>
    </row>
    <row r="550" spans="43:53">
      <c r="AQ550" s="1"/>
      <c r="AR550" s="1"/>
      <c r="AS550" s="1"/>
      <c r="AT550" s="1"/>
      <c r="AU550" s="1"/>
      <c r="AV550" s="1"/>
      <c r="AW550" s="1"/>
      <c r="AX550" s="1"/>
      <c r="AZ550" s="1"/>
      <c r="BA550" s="1"/>
    </row>
    <row r="551" spans="43:53">
      <c r="AQ551" s="1"/>
      <c r="AR551" s="1"/>
      <c r="AS551" s="1"/>
      <c r="AT551" s="1"/>
      <c r="AU551" s="1"/>
      <c r="AV551" s="1"/>
      <c r="AW551" s="1"/>
      <c r="AX551" s="1"/>
      <c r="AZ551" s="1"/>
      <c r="BA551" s="1"/>
    </row>
    <row r="552" spans="43:53">
      <c r="AQ552" s="1"/>
      <c r="AR552" s="1"/>
      <c r="AS552" s="1"/>
      <c r="AT552" s="1"/>
      <c r="AU552" s="1"/>
      <c r="AV552" s="1"/>
      <c r="AW552" s="1"/>
      <c r="AX552" s="1"/>
      <c r="AZ552" s="1"/>
      <c r="BA552" s="1"/>
    </row>
    <row r="553" spans="43:53">
      <c r="AQ553" s="1"/>
      <c r="AR553" s="1"/>
      <c r="AS553" s="1"/>
      <c r="AT553" s="1"/>
      <c r="AU553" s="1"/>
      <c r="AV553" s="1"/>
      <c r="AW553" s="1"/>
      <c r="AX553" s="1"/>
      <c r="AZ553" s="1"/>
      <c r="BA553" s="1"/>
    </row>
    <row r="554" spans="43:53">
      <c r="AQ554" s="1"/>
      <c r="AR554" s="1"/>
      <c r="AS554" s="1"/>
      <c r="AT554" s="1"/>
      <c r="AU554" s="1"/>
      <c r="AV554" s="1"/>
      <c r="AW554" s="1"/>
      <c r="AX554" s="1"/>
      <c r="AZ554" s="1"/>
      <c r="BA554" s="1"/>
    </row>
    <row r="555" spans="43:53">
      <c r="AQ555" s="1"/>
      <c r="AR555" s="1"/>
      <c r="AS555" s="1"/>
      <c r="AT555" s="1"/>
      <c r="AU555" s="1"/>
      <c r="AV555" s="1"/>
      <c r="AW555" s="1"/>
      <c r="AX555" s="1"/>
      <c r="AZ555" s="1"/>
      <c r="BA555" s="1"/>
    </row>
    <row r="556" spans="43:53">
      <c r="AQ556" s="1"/>
      <c r="AR556" s="1"/>
      <c r="AS556" s="1"/>
      <c r="AT556" s="1"/>
      <c r="AU556" s="1"/>
      <c r="AV556" s="1"/>
      <c r="AW556" s="1"/>
      <c r="AX556" s="1"/>
      <c r="AZ556" s="1"/>
      <c r="BA556" s="1"/>
    </row>
    <row r="557" spans="43:53">
      <c r="AQ557" s="1"/>
      <c r="AR557" s="1"/>
      <c r="AS557" s="1"/>
      <c r="AT557" s="1"/>
      <c r="AU557" s="1"/>
      <c r="AV557" s="1"/>
      <c r="AW557" s="1"/>
      <c r="AX557" s="1"/>
      <c r="AZ557" s="1"/>
      <c r="BA557" s="1"/>
    </row>
    <row r="558" spans="43:53">
      <c r="AQ558" s="1"/>
      <c r="AR558" s="1"/>
      <c r="AS558" s="1"/>
      <c r="AT558" s="1"/>
      <c r="AU558" s="1"/>
      <c r="AV558" s="1"/>
      <c r="AW558" s="1"/>
      <c r="AX558" s="1"/>
      <c r="AZ558" s="1"/>
      <c r="BA558" s="1"/>
    </row>
    <row r="559" spans="43:53">
      <c r="AQ559" s="1"/>
      <c r="AR559" s="1"/>
      <c r="AS559" s="1"/>
      <c r="AT559" s="1"/>
      <c r="AU559" s="1"/>
      <c r="AV559" s="1"/>
      <c r="AW559" s="1"/>
      <c r="AX559" s="1"/>
      <c r="AZ559" s="1"/>
      <c r="BA559" s="1"/>
    </row>
    <row r="560" spans="43:53">
      <c r="AQ560" s="1"/>
      <c r="AR560" s="1"/>
      <c r="AS560" s="1"/>
      <c r="AT560" s="1"/>
      <c r="AU560" s="1"/>
      <c r="AV560" s="1"/>
      <c r="AW560" s="1"/>
      <c r="AX560" s="1"/>
      <c r="AZ560" s="1"/>
      <c r="BA560" s="1"/>
    </row>
    <row r="561" spans="43:53">
      <c r="AQ561" s="1"/>
      <c r="AR561" s="1"/>
      <c r="AS561" s="1"/>
      <c r="AT561" s="1"/>
      <c r="AU561" s="1"/>
      <c r="AV561" s="1"/>
      <c r="AW561" s="1"/>
      <c r="AX561" s="1"/>
      <c r="AZ561" s="1"/>
      <c r="BA561" s="1"/>
    </row>
    <row r="562" spans="43:53">
      <c r="AQ562" s="1"/>
      <c r="AR562" s="1"/>
      <c r="AS562" s="1"/>
      <c r="AT562" s="1"/>
      <c r="AU562" s="1"/>
      <c r="AV562" s="1"/>
      <c r="AW562" s="1"/>
      <c r="AX562" s="1"/>
      <c r="AZ562" s="1"/>
      <c r="BA562" s="1"/>
    </row>
    <row r="563" spans="43:53">
      <c r="AQ563" s="1"/>
      <c r="AR563" s="1"/>
      <c r="AS563" s="1"/>
      <c r="AT563" s="1"/>
      <c r="AU563" s="1"/>
      <c r="AV563" s="1"/>
      <c r="AW563" s="1"/>
      <c r="AX563" s="1"/>
      <c r="AZ563" s="1"/>
      <c r="BA563" s="1"/>
    </row>
    <row r="564" spans="43:53">
      <c r="AQ564" s="1"/>
      <c r="AR564" s="1"/>
      <c r="AS564" s="1"/>
      <c r="AT564" s="1"/>
      <c r="AU564" s="1"/>
      <c r="AV564" s="1"/>
      <c r="AW564" s="1"/>
      <c r="AX564" s="1"/>
      <c r="AZ564" s="1"/>
      <c r="BA564" s="1"/>
    </row>
    <row r="565" spans="43:53">
      <c r="AQ565" s="1"/>
      <c r="AR565" s="1"/>
      <c r="AS565" s="1"/>
      <c r="AT565" s="1"/>
      <c r="AU565" s="1"/>
      <c r="AV565" s="1"/>
      <c r="AW565" s="1"/>
      <c r="AX565" s="1"/>
      <c r="AZ565" s="1"/>
      <c r="BA565" s="1"/>
    </row>
    <row r="566" spans="43:53">
      <c r="AQ566" s="1"/>
      <c r="AR566" s="1"/>
      <c r="AS566" s="1"/>
      <c r="AT566" s="1"/>
      <c r="AU566" s="1"/>
      <c r="AV566" s="1"/>
      <c r="AW566" s="1"/>
      <c r="AX566" s="1"/>
      <c r="AZ566" s="1"/>
      <c r="BA566" s="1"/>
    </row>
    <row r="567" spans="43:53">
      <c r="AQ567" s="1"/>
      <c r="AR567" s="1"/>
      <c r="AS567" s="1"/>
      <c r="AT567" s="1"/>
      <c r="AU567" s="1"/>
      <c r="AV567" s="1"/>
      <c r="AW567" s="1"/>
      <c r="AX567" s="1"/>
      <c r="AZ567" s="1"/>
      <c r="BA567" s="1"/>
    </row>
    <row r="568" spans="43:53">
      <c r="AQ568" s="1"/>
      <c r="AR568" s="1"/>
      <c r="AS568" s="1"/>
      <c r="AT568" s="1"/>
      <c r="AU568" s="1"/>
      <c r="AV568" s="1"/>
      <c r="AW568" s="1"/>
      <c r="AX568" s="1"/>
      <c r="AZ568" s="1"/>
      <c r="BA568" s="1"/>
    </row>
    <row r="569" spans="43:53">
      <c r="AQ569" s="1"/>
      <c r="AR569" s="1"/>
      <c r="AS569" s="1"/>
      <c r="AT569" s="1"/>
      <c r="AU569" s="1"/>
      <c r="AV569" s="1"/>
      <c r="AW569" s="1"/>
      <c r="AX569" s="1"/>
      <c r="AZ569" s="1"/>
      <c r="BA569" s="1"/>
    </row>
    <row r="570" spans="43:53">
      <c r="AQ570" s="1"/>
      <c r="AR570" s="1"/>
      <c r="AS570" s="1"/>
      <c r="AT570" s="1"/>
      <c r="AU570" s="1"/>
      <c r="AV570" s="1"/>
      <c r="AW570" s="1"/>
      <c r="AX570" s="1"/>
      <c r="AZ570" s="1"/>
      <c r="BA570" s="1"/>
    </row>
    <row r="571" spans="43:53">
      <c r="AQ571" s="1"/>
      <c r="AR571" s="1"/>
      <c r="AS571" s="1"/>
      <c r="AT571" s="1"/>
      <c r="AU571" s="1"/>
      <c r="AV571" s="1"/>
      <c r="AW571" s="1"/>
      <c r="AX571" s="1"/>
      <c r="AZ571" s="1"/>
      <c r="BA571" s="1"/>
    </row>
    <row r="572" spans="43:53">
      <c r="AQ572" s="1"/>
      <c r="AR572" s="1"/>
      <c r="AS572" s="1"/>
      <c r="AT572" s="1"/>
      <c r="AU572" s="1"/>
      <c r="AV572" s="1"/>
      <c r="AW572" s="1"/>
      <c r="AX572" s="1"/>
      <c r="AZ572" s="1"/>
      <c r="BA572" s="1"/>
    </row>
    <row r="573" spans="43:53">
      <c r="AQ573" s="1"/>
      <c r="AR573" s="1"/>
      <c r="AS573" s="1"/>
      <c r="AT573" s="1"/>
      <c r="AU573" s="1"/>
      <c r="AV573" s="1"/>
      <c r="AW573" s="1"/>
      <c r="AX573" s="1"/>
      <c r="AZ573" s="1"/>
      <c r="BA573" s="1"/>
    </row>
    <row r="574" spans="43:53">
      <c r="AQ574" s="1"/>
      <c r="AR574" s="1"/>
      <c r="AS574" s="1"/>
      <c r="AT574" s="1"/>
      <c r="AU574" s="1"/>
      <c r="AV574" s="1"/>
      <c r="AW574" s="1"/>
      <c r="AX574" s="1"/>
      <c r="AZ574" s="1"/>
      <c r="BA574" s="1"/>
    </row>
    <row r="575" spans="43:53">
      <c r="AQ575" s="1"/>
      <c r="AR575" s="1"/>
      <c r="AS575" s="1"/>
      <c r="AT575" s="1"/>
      <c r="AU575" s="1"/>
      <c r="AV575" s="1"/>
      <c r="AW575" s="1"/>
      <c r="AX575" s="1"/>
      <c r="AZ575" s="1"/>
      <c r="BA575" s="1"/>
    </row>
    <row r="576" spans="43:53">
      <c r="AQ576" s="1"/>
      <c r="AR576" s="1"/>
      <c r="AS576" s="1"/>
      <c r="AT576" s="1"/>
      <c r="AU576" s="1"/>
      <c r="AV576" s="1"/>
      <c r="AW576" s="1"/>
      <c r="AX576" s="1"/>
      <c r="AZ576" s="1"/>
      <c r="BA576" s="1"/>
    </row>
    <row r="577" spans="43:53">
      <c r="AQ577" s="1"/>
      <c r="AR577" s="1"/>
      <c r="AS577" s="1"/>
      <c r="AT577" s="1"/>
      <c r="AU577" s="1"/>
      <c r="AV577" s="1"/>
      <c r="AW577" s="1"/>
      <c r="AX577" s="1"/>
      <c r="AZ577" s="1"/>
      <c r="BA577" s="1"/>
    </row>
    <row r="578" spans="43:53">
      <c r="AQ578" s="1"/>
      <c r="AR578" s="1"/>
      <c r="AS578" s="1"/>
      <c r="AT578" s="1"/>
      <c r="AU578" s="1"/>
      <c r="AV578" s="1"/>
      <c r="AW578" s="1"/>
      <c r="AX578" s="1"/>
      <c r="AZ578" s="1"/>
      <c r="BA578" s="1"/>
    </row>
    <row r="579" spans="43:53">
      <c r="AQ579" s="1"/>
      <c r="AR579" s="1"/>
      <c r="AS579" s="1"/>
      <c r="AT579" s="1"/>
      <c r="AU579" s="1"/>
      <c r="AV579" s="1"/>
      <c r="AW579" s="1"/>
      <c r="AX579" s="1"/>
      <c r="AZ579" s="1"/>
      <c r="BA579" s="1"/>
    </row>
    <row r="580" spans="43:53">
      <c r="AQ580" s="1"/>
      <c r="AR580" s="1"/>
      <c r="AS580" s="1"/>
      <c r="AT580" s="1"/>
      <c r="AU580" s="1"/>
      <c r="AV580" s="1"/>
      <c r="AW580" s="1"/>
      <c r="AX580" s="1"/>
      <c r="AZ580" s="1"/>
      <c r="BA580" s="1"/>
    </row>
    <row r="581" spans="43:53">
      <c r="AQ581" s="1"/>
      <c r="AR581" s="1"/>
      <c r="AS581" s="1"/>
      <c r="AT581" s="1"/>
      <c r="AU581" s="1"/>
      <c r="AV581" s="1"/>
      <c r="AW581" s="1"/>
      <c r="AX581" s="1"/>
      <c r="AZ581" s="1"/>
      <c r="BA581" s="1"/>
    </row>
    <row r="582" spans="43:53">
      <c r="AQ582" s="1"/>
      <c r="AR582" s="1"/>
      <c r="AS582" s="1"/>
      <c r="AT582" s="1"/>
      <c r="AU582" s="1"/>
      <c r="AV582" s="1"/>
      <c r="AW582" s="1"/>
      <c r="AX582" s="1"/>
      <c r="AZ582" s="1"/>
      <c r="BA582" s="1"/>
    </row>
    <row r="583" spans="43:53">
      <c r="AQ583" s="1"/>
      <c r="AR583" s="1"/>
      <c r="AS583" s="1"/>
      <c r="AT583" s="1"/>
      <c r="AU583" s="1"/>
      <c r="AV583" s="1"/>
      <c r="AW583" s="1"/>
      <c r="AX583" s="1"/>
      <c r="AZ583" s="1"/>
      <c r="BA583" s="1"/>
    </row>
    <row r="584" spans="43:53">
      <c r="AQ584" s="1"/>
      <c r="AR584" s="1"/>
      <c r="AS584" s="1"/>
      <c r="AT584" s="1"/>
      <c r="AU584" s="1"/>
      <c r="AV584" s="1"/>
      <c r="AW584" s="1"/>
      <c r="AX584" s="1"/>
      <c r="AZ584" s="1"/>
      <c r="BA584" s="1"/>
    </row>
    <row r="585" spans="43:53">
      <c r="AQ585" s="1"/>
      <c r="AR585" s="1"/>
      <c r="AS585" s="1"/>
      <c r="AT585" s="1"/>
      <c r="AU585" s="1"/>
      <c r="AV585" s="1"/>
      <c r="AW585" s="1"/>
      <c r="AX585" s="1"/>
      <c r="AZ585" s="1"/>
      <c r="BA585" s="1"/>
    </row>
    <row r="586" spans="43:53">
      <c r="AQ586" s="1"/>
      <c r="AR586" s="1"/>
      <c r="AS586" s="1"/>
      <c r="AT586" s="1"/>
      <c r="AU586" s="1"/>
      <c r="AV586" s="1"/>
      <c r="AW586" s="1"/>
      <c r="AX586" s="1"/>
      <c r="AZ586" s="1"/>
      <c r="BA586" s="1"/>
    </row>
    <row r="587" spans="43:53">
      <c r="AQ587" s="1"/>
      <c r="AR587" s="1"/>
      <c r="AS587" s="1"/>
      <c r="AT587" s="1"/>
      <c r="AU587" s="1"/>
      <c r="AV587" s="1"/>
      <c r="AW587" s="1"/>
      <c r="AX587" s="1"/>
      <c r="AZ587" s="1"/>
      <c r="BA587" s="1"/>
    </row>
    <row r="588" spans="43:53">
      <c r="AQ588" s="1"/>
      <c r="AR588" s="1"/>
      <c r="AS588" s="1"/>
      <c r="AT588" s="1"/>
      <c r="AU588" s="1"/>
      <c r="AV588" s="1"/>
      <c r="AW588" s="1"/>
      <c r="AX588" s="1"/>
      <c r="AZ588" s="1"/>
      <c r="BA588" s="1"/>
    </row>
    <row r="589" spans="43:53">
      <c r="AQ589" s="1"/>
      <c r="AR589" s="1"/>
      <c r="AS589" s="1"/>
      <c r="AT589" s="1"/>
      <c r="AU589" s="1"/>
      <c r="AV589" s="1"/>
      <c r="AW589" s="1"/>
      <c r="AX589" s="1"/>
      <c r="AZ589" s="1"/>
      <c r="BA589" s="1"/>
    </row>
    <row r="590" spans="43:53">
      <c r="AQ590" s="1"/>
      <c r="AR590" s="1"/>
      <c r="AS590" s="1"/>
      <c r="AT590" s="1"/>
      <c r="AU590" s="1"/>
      <c r="AV590" s="1"/>
      <c r="AW590" s="1"/>
      <c r="AX590" s="1"/>
      <c r="AZ590" s="1"/>
      <c r="BA590" s="1"/>
    </row>
    <row r="591" spans="43:53">
      <c r="AQ591" s="1"/>
      <c r="AR591" s="1"/>
      <c r="AS591" s="1"/>
      <c r="AT591" s="1"/>
      <c r="AU591" s="1"/>
      <c r="AV591" s="1"/>
      <c r="AW591" s="1"/>
      <c r="AX591" s="1"/>
      <c r="AZ591" s="1"/>
      <c r="BA591" s="1"/>
    </row>
    <row r="592" spans="43:53">
      <c r="AQ592" s="1"/>
      <c r="AR592" s="1"/>
      <c r="AS592" s="1"/>
      <c r="AT592" s="1"/>
      <c r="AU592" s="1"/>
      <c r="AV592" s="1"/>
      <c r="AW592" s="1"/>
      <c r="AX592" s="1"/>
      <c r="AZ592" s="1"/>
      <c r="BA592" s="1"/>
    </row>
    <row r="593" spans="43:53">
      <c r="AQ593" s="1"/>
      <c r="AR593" s="1"/>
      <c r="AS593" s="1"/>
      <c r="AT593" s="1"/>
      <c r="AU593" s="1"/>
      <c r="AV593" s="1"/>
      <c r="AW593" s="1"/>
      <c r="AX593" s="1"/>
      <c r="AZ593" s="1"/>
      <c r="BA593" s="1"/>
    </row>
    <row r="594" spans="43:53">
      <c r="AQ594" s="1"/>
      <c r="AR594" s="1"/>
      <c r="AS594" s="1"/>
      <c r="AT594" s="1"/>
      <c r="AU594" s="1"/>
      <c r="AV594" s="1"/>
      <c r="AW594" s="1"/>
      <c r="AX594" s="1"/>
      <c r="AZ594" s="1"/>
      <c r="BA594" s="1"/>
    </row>
    <row r="595" spans="43:53">
      <c r="AQ595" s="1"/>
      <c r="AR595" s="1"/>
      <c r="AS595" s="1"/>
      <c r="AT595" s="1"/>
      <c r="AU595" s="1"/>
      <c r="AV595" s="1"/>
      <c r="AW595" s="1"/>
      <c r="AX595" s="1"/>
      <c r="AZ595" s="1"/>
      <c r="BA595" s="1"/>
    </row>
    <row r="596" spans="43:53">
      <c r="AQ596" s="1"/>
      <c r="AR596" s="1"/>
      <c r="AS596" s="1"/>
      <c r="AT596" s="1"/>
      <c r="AU596" s="1"/>
      <c r="AV596" s="1"/>
      <c r="AW596" s="1"/>
      <c r="AX596" s="1"/>
      <c r="AZ596" s="1"/>
      <c r="BA596" s="1"/>
    </row>
    <row r="597" spans="43:53">
      <c r="AQ597" s="1"/>
      <c r="AR597" s="1"/>
      <c r="AS597" s="1"/>
      <c r="AT597" s="1"/>
      <c r="AU597" s="1"/>
      <c r="AV597" s="1"/>
      <c r="AW597" s="1"/>
      <c r="AX597" s="1"/>
      <c r="AZ597" s="1"/>
      <c r="BA597" s="1"/>
    </row>
    <row r="598" spans="43:53">
      <c r="AQ598" s="1"/>
      <c r="AR598" s="1"/>
      <c r="AS598" s="1"/>
      <c r="AT598" s="1"/>
      <c r="AU598" s="1"/>
      <c r="AV598" s="1"/>
      <c r="AW598" s="1"/>
      <c r="AX598" s="1"/>
      <c r="AZ598" s="1"/>
      <c r="BA598" s="1"/>
    </row>
    <row r="599" spans="43:53">
      <c r="AQ599" s="1"/>
      <c r="AR599" s="1"/>
      <c r="AS599" s="1"/>
      <c r="AT599" s="1"/>
      <c r="AU599" s="1"/>
      <c r="AV599" s="1"/>
      <c r="AW599" s="1"/>
      <c r="AX599" s="1"/>
      <c r="AZ599" s="1"/>
      <c r="BA599" s="1"/>
    </row>
    <row r="600" spans="43:53">
      <c r="AQ600" s="1"/>
      <c r="AR600" s="1"/>
      <c r="AS600" s="1"/>
      <c r="AT600" s="1"/>
      <c r="AU600" s="1"/>
      <c r="AV600" s="1"/>
      <c r="AW600" s="1"/>
      <c r="AX600" s="1"/>
      <c r="AZ600" s="1"/>
      <c r="BA600" s="1"/>
    </row>
    <row r="601" spans="43:53">
      <c r="AQ601" s="1"/>
      <c r="AR601" s="1"/>
      <c r="AS601" s="1"/>
      <c r="AT601" s="1"/>
      <c r="AU601" s="1"/>
      <c r="AV601" s="1"/>
      <c r="AW601" s="1"/>
      <c r="AX601" s="1"/>
      <c r="AZ601" s="1"/>
      <c r="BA601" s="1"/>
    </row>
    <row r="602" spans="43:53">
      <c r="AQ602" s="1"/>
      <c r="AR602" s="1"/>
      <c r="AS602" s="1"/>
      <c r="AT602" s="1"/>
      <c r="AU602" s="1"/>
      <c r="AV602" s="1"/>
      <c r="AW602" s="1"/>
      <c r="AX602" s="1"/>
      <c r="AZ602" s="1"/>
      <c r="BA602" s="1"/>
    </row>
    <row r="603" spans="43:53">
      <c r="AQ603" s="1"/>
      <c r="AR603" s="1"/>
      <c r="AS603" s="1"/>
      <c r="AT603" s="1"/>
      <c r="AU603" s="1"/>
      <c r="AV603" s="1"/>
      <c r="AW603" s="1"/>
      <c r="AX603" s="1"/>
      <c r="AZ603" s="1"/>
      <c r="BA603" s="1"/>
    </row>
    <row r="604" spans="43:53">
      <c r="AQ604" s="1"/>
      <c r="AR604" s="1"/>
      <c r="AS604" s="1"/>
      <c r="AT604" s="1"/>
      <c r="AU604" s="1"/>
      <c r="AV604" s="1"/>
      <c r="AW604" s="1"/>
      <c r="AX604" s="1"/>
      <c r="AZ604" s="1"/>
      <c r="BA604" s="1"/>
    </row>
    <row r="605" spans="43:53">
      <c r="AQ605" s="1"/>
      <c r="AR605" s="1"/>
      <c r="AS605" s="1"/>
      <c r="AT605" s="1"/>
      <c r="AU605" s="1"/>
      <c r="AV605" s="1"/>
      <c r="AW605" s="1"/>
      <c r="AX605" s="1"/>
      <c r="AZ605" s="1"/>
      <c r="BA605" s="1"/>
    </row>
    <row r="606" spans="43:53">
      <c r="AQ606" s="1"/>
      <c r="AR606" s="1"/>
      <c r="AS606" s="1"/>
      <c r="AT606" s="1"/>
      <c r="AU606" s="1"/>
      <c r="AV606" s="1"/>
      <c r="AW606" s="1"/>
      <c r="AX606" s="1"/>
      <c r="AZ606" s="1"/>
      <c r="BA606" s="1"/>
    </row>
    <row r="607" spans="43:53">
      <c r="AQ607" s="1"/>
      <c r="AR607" s="1"/>
      <c r="AS607" s="1"/>
      <c r="AT607" s="1"/>
      <c r="AU607" s="1"/>
      <c r="AV607" s="1"/>
      <c r="AW607" s="1"/>
      <c r="AX607" s="1"/>
      <c r="AZ607" s="1"/>
      <c r="BA607" s="1"/>
    </row>
    <row r="608" spans="43:53">
      <c r="AQ608" s="1"/>
      <c r="AR608" s="1"/>
      <c r="AS608" s="1"/>
      <c r="AT608" s="1"/>
      <c r="AU608" s="1"/>
      <c r="AV608" s="1"/>
      <c r="AW608" s="1"/>
      <c r="AX608" s="1"/>
      <c r="AZ608" s="1"/>
      <c r="BA608" s="1"/>
    </row>
    <row r="609" spans="43:53">
      <c r="AQ609" s="1"/>
      <c r="AR609" s="1"/>
      <c r="AS609" s="1"/>
      <c r="AT609" s="1"/>
      <c r="AU609" s="1"/>
      <c r="AV609" s="1"/>
      <c r="AW609" s="1"/>
      <c r="AX609" s="1"/>
      <c r="AZ609" s="1"/>
      <c r="BA609" s="1"/>
    </row>
    <row r="610" spans="43:53">
      <c r="AQ610" s="1"/>
      <c r="AR610" s="1"/>
      <c r="AS610" s="1"/>
      <c r="AT610" s="1"/>
      <c r="AU610" s="1"/>
      <c r="AV610" s="1"/>
      <c r="AW610" s="1"/>
      <c r="AX610" s="1"/>
      <c r="AZ610" s="1"/>
      <c r="BA610" s="1"/>
    </row>
    <row r="611" spans="43:53">
      <c r="AQ611" s="1"/>
      <c r="AR611" s="1"/>
      <c r="AS611" s="1"/>
      <c r="AT611" s="1"/>
      <c r="AU611" s="1"/>
      <c r="AV611" s="1"/>
      <c r="AW611" s="1"/>
      <c r="AX611" s="1"/>
      <c r="AZ611" s="1"/>
      <c r="BA611" s="1"/>
    </row>
    <row r="612" spans="43:53">
      <c r="AQ612" s="1"/>
      <c r="AR612" s="1"/>
      <c r="AS612" s="1"/>
      <c r="AT612" s="1"/>
      <c r="AU612" s="1"/>
      <c r="AV612" s="1"/>
      <c r="AW612" s="1"/>
      <c r="AX612" s="1"/>
      <c r="AZ612" s="1"/>
      <c r="BA612" s="1"/>
    </row>
    <row r="613" spans="43:53">
      <c r="AQ613" s="1"/>
      <c r="AR613" s="1"/>
      <c r="AS613" s="1"/>
      <c r="AT613" s="1"/>
      <c r="AU613" s="1"/>
      <c r="AV613" s="1"/>
      <c r="AW613" s="1"/>
      <c r="AX613" s="1"/>
      <c r="AZ613" s="1"/>
      <c r="BA613" s="1"/>
    </row>
    <row r="614" spans="43:53">
      <c r="AQ614" s="1"/>
      <c r="AR614" s="1"/>
      <c r="AS614" s="1"/>
      <c r="AT614" s="1"/>
      <c r="AU614" s="1"/>
      <c r="AV614" s="1"/>
      <c r="AW614" s="1"/>
      <c r="AX614" s="1"/>
      <c r="AZ614" s="1"/>
      <c r="BA614" s="1"/>
    </row>
    <row r="615" spans="43:53">
      <c r="AQ615" s="1"/>
      <c r="AR615" s="1"/>
      <c r="AS615" s="1"/>
      <c r="AT615" s="1"/>
      <c r="AU615" s="1"/>
      <c r="AV615" s="1"/>
      <c r="AW615" s="1"/>
      <c r="AX615" s="1"/>
      <c r="AZ615" s="1"/>
      <c r="BA615" s="1"/>
    </row>
    <row r="616" spans="43:53">
      <c r="AQ616" s="1"/>
      <c r="AR616" s="1"/>
      <c r="AS616" s="1"/>
      <c r="AT616" s="1"/>
      <c r="AU616" s="1"/>
      <c r="AV616" s="1"/>
      <c r="AW616" s="1"/>
      <c r="AX616" s="1"/>
      <c r="AZ616" s="1"/>
      <c r="BA616" s="1"/>
    </row>
    <row r="617" spans="43:53">
      <c r="AQ617" s="1"/>
      <c r="AR617" s="1"/>
      <c r="AS617" s="1"/>
      <c r="AT617" s="1"/>
      <c r="AU617" s="1"/>
      <c r="AV617" s="1"/>
      <c r="AW617" s="1"/>
      <c r="AX617" s="1"/>
      <c r="AZ617" s="1"/>
      <c r="BA617" s="1"/>
    </row>
    <row r="618" spans="43:53">
      <c r="AQ618" s="1"/>
      <c r="AR618" s="1"/>
      <c r="AS618" s="1"/>
      <c r="AT618" s="1"/>
      <c r="AU618" s="1"/>
      <c r="AV618" s="1"/>
      <c r="AW618" s="1"/>
      <c r="AX618" s="1"/>
      <c r="AZ618" s="1"/>
      <c r="BA618" s="1"/>
    </row>
    <row r="619" spans="43:53">
      <c r="AQ619" s="1"/>
      <c r="AR619" s="1"/>
      <c r="AS619" s="1"/>
      <c r="AT619" s="1"/>
      <c r="AU619" s="1"/>
      <c r="AV619" s="1"/>
      <c r="AW619" s="1"/>
      <c r="AX619" s="1"/>
      <c r="AZ619" s="1"/>
      <c r="BA619" s="1"/>
    </row>
    <row r="620" spans="43:53">
      <c r="AQ620" s="1"/>
      <c r="AR620" s="1"/>
      <c r="AS620" s="1"/>
      <c r="AT620" s="1"/>
      <c r="AU620" s="1"/>
      <c r="AV620" s="1"/>
      <c r="AW620" s="1"/>
      <c r="AX620" s="1"/>
      <c r="AZ620" s="1"/>
      <c r="BA620" s="1"/>
    </row>
    <row r="621" spans="43:53">
      <c r="AQ621" s="1"/>
      <c r="AR621" s="1"/>
      <c r="AS621" s="1"/>
      <c r="AT621" s="1"/>
      <c r="AU621" s="1"/>
      <c r="AV621" s="1"/>
      <c r="AW621" s="1"/>
      <c r="AX621" s="1"/>
      <c r="AZ621" s="1"/>
      <c r="BA621" s="1"/>
    </row>
    <row r="622" spans="43:53">
      <c r="AQ622" s="1"/>
      <c r="AR622" s="1"/>
      <c r="AS622" s="1"/>
      <c r="AT622" s="1"/>
      <c r="AU622" s="1"/>
      <c r="AV622" s="1"/>
      <c r="AW622" s="1"/>
      <c r="AX622" s="1"/>
      <c r="AZ622" s="1"/>
      <c r="BA622" s="1"/>
    </row>
    <row r="623" spans="43:53">
      <c r="AQ623" s="1"/>
      <c r="AR623" s="1"/>
      <c r="AS623" s="1"/>
      <c r="AT623" s="1"/>
      <c r="AU623" s="1"/>
      <c r="AV623" s="1"/>
      <c r="AW623" s="1"/>
      <c r="AX623" s="1"/>
      <c r="AZ623" s="1"/>
      <c r="BA623" s="1"/>
    </row>
    <row r="624" spans="43:53">
      <c r="AQ624" s="1"/>
      <c r="AR624" s="1"/>
      <c r="AS624" s="1"/>
      <c r="AT624" s="1"/>
      <c r="AU624" s="1"/>
      <c r="AV624" s="1"/>
      <c r="AW624" s="1"/>
      <c r="AX624" s="1"/>
      <c r="AZ624" s="1"/>
      <c r="BA624" s="1"/>
    </row>
    <row r="625" spans="43:53">
      <c r="AQ625" s="1"/>
      <c r="AR625" s="1"/>
      <c r="AS625" s="1"/>
      <c r="AT625" s="1"/>
      <c r="AU625" s="1"/>
      <c r="AV625" s="1"/>
      <c r="AW625" s="1"/>
      <c r="AX625" s="1"/>
      <c r="AZ625" s="1"/>
      <c r="BA625" s="1"/>
    </row>
    <row r="626" spans="43:53">
      <c r="AQ626" s="1"/>
      <c r="AR626" s="1"/>
      <c r="AS626" s="1"/>
      <c r="AT626" s="1"/>
      <c r="AU626" s="1"/>
      <c r="AV626" s="1"/>
      <c r="AW626" s="1"/>
      <c r="AX626" s="1"/>
      <c r="AZ626" s="1"/>
      <c r="BA626" s="1"/>
    </row>
    <row r="627" spans="43:53">
      <c r="AQ627" s="1"/>
      <c r="AR627" s="1"/>
      <c r="AS627" s="1"/>
      <c r="AT627" s="1"/>
      <c r="AU627" s="1"/>
      <c r="AV627" s="1"/>
      <c r="AW627" s="1"/>
      <c r="AX627" s="1"/>
      <c r="AZ627" s="1"/>
      <c r="BA627" s="1"/>
    </row>
    <row r="628" spans="43:53">
      <c r="AQ628" s="1"/>
      <c r="AR628" s="1"/>
      <c r="AS628" s="1"/>
      <c r="AT628" s="1"/>
      <c r="AU628" s="1"/>
      <c r="AV628" s="1"/>
      <c r="AW628" s="1"/>
      <c r="AX628" s="1"/>
      <c r="AZ628" s="1"/>
      <c r="BA628" s="1"/>
    </row>
    <row r="629" spans="43:53">
      <c r="AQ629" s="1"/>
      <c r="AR629" s="1"/>
      <c r="AS629" s="1"/>
      <c r="AT629" s="1"/>
      <c r="AU629" s="1"/>
      <c r="AV629" s="1"/>
      <c r="AW629" s="1"/>
      <c r="AX629" s="1"/>
      <c r="AZ629" s="1"/>
      <c r="BA629" s="1"/>
    </row>
    <row r="630" spans="43:53">
      <c r="AQ630" s="1"/>
      <c r="AR630" s="1"/>
      <c r="AS630" s="1"/>
      <c r="AT630" s="1"/>
      <c r="AU630" s="1"/>
      <c r="AV630" s="1"/>
      <c r="AW630" s="1"/>
      <c r="AX630" s="1"/>
      <c r="AZ630" s="1"/>
      <c r="BA630" s="1"/>
    </row>
    <row r="631" spans="43:53">
      <c r="AQ631" s="1"/>
      <c r="AR631" s="1"/>
      <c r="AS631" s="1"/>
      <c r="AT631" s="1"/>
      <c r="AU631" s="1"/>
      <c r="AV631" s="1"/>
      <c r="AW631" s="1"/>
      <c r="AX631" s="1"/>
      <c r="AZ631" s="1"/>
      <c r="BA631" s="1"/>
    </row>
    <row r="632" spans="43:53">
      <c r="AQ632" s="1"/>
      <c r="AR632" s="1"/>
      <c r="AS632" s="1"/>
      <c r="AT632" s="1"/>
      <c r="AU632" s="1"/>
      <c r="AV632" s="1"/>
      <c r="AW632" s="1"/>
      <c r="AX632" s="1"/>
      <c r="AZ632" s="1"/>
      <c r="BA632" s="1"/>
    </row>
    <row r="633" spans="43:53">
      <c r="AQ633" s="1"/>
      <c r="AR633" s="1"/>
      <c r="AS633" s="1"/>
      <c r="AT633" s="1"/>
      <c r="AU633" s="1"/>
      <c r="AV633" s="1"/>
      <c r="AW633" s="1"/>
      <c r="AX633" s="1"/>
      <c r="AZ633" s="1"/>
      <c r="BA633" s="1"/>
    </row>
    <row r="634" spans="43:53">
      <c r="AQ634" s="1"/>
      <c r="AR634" s="1"/>
      <c r="AS634" s="1"/>
      <c r="AT634" s="1"/>
      <c r="AU634" s="1"/>
      <c r="AV634" s="1"/>
      <c r="AW634" s="1"/>
      <c r="AX634" s="1"/>
      <c r="AZ634" s="1"/>
      <c r="BA634" s="1"/>
    </row>
    <row r="635" spans="43:53">
      <c r="AQ635" s="1"/>
      <c r="AR635" s="1"/>
      <c r="AS635" s="1"/>
      <c r="AT635" s="1"/>
      <c r="AU635" s="1"/>
      <c r="AV635" s="1"/>
      <c r="AW635" s="1"/>
      <c r="AX635" s="1"/>
      <c r="AZ635" s="1"/>
      <c r="BA635" s="1"/>
    </row>
    <row r="636" spans="43:53">
      <c r="AQ636" s="1"/>
      <c r="AR636" s="1"/>
      <c r="AS636" s="1"/>
      <c r="AT636" s="1"/>
      <c r="AU636" s="1"/>
      <c r="AV636" s="1"/>
      <c r="AW636" s="1"/>
      <c r="AX636" s="1"/>
      <c r="AZ636" s="1"/>
      <c r="BA636" s="1"/>
    </row>
    <row r="637" spans="43:53">
      <c r="AQ637" s="1"/>
      <c r="AR637" s="1"/>
      <c r="AS637" s="1"/>
      <c r="AT637" s="1"/>
      <c r="AU637" s="1"/>
      <c r="AV637" s="1"/>
      <c r="AW637" s="1"/>
      <c r="AX637" s="1"/>
      <c r="AZ637" s="1"/>
      <c r="BA637" s="1"/>
    </row>
    <row r="638" spans="43:53">
      <c r="AQ638" s="1"/>
      <c r="AR638" s="1"/>
      <c r="AS638" s="1"/>
      <c r="AT638" s="1"/>
      <c r="AU638" s="1"/>
      <c r="AV638" s="1"/>
      <c r="AW638" s="1"/>
      <c r="AX638" s="1"/>
      <c r="AZ638" s="1"/>
      <c r="BA638" s="1"/>
    </row>
    <row r="639" spans="43:53">
      <c r="AQ639" s="1"/>
      <c r="AR639" s="1"/>
      <c r="AS639" s="1"/>
      <c r="AT639" s="1"/>
      <c r="AU639" s="1"/>
      <c r="AV639" s="1"/>
      <c r="AW639" s="1"/>
      <c r="AX639" s="1"/>
      <c r="AZ639" s="1"/>
      <c r="BA639" s="1"/>
    </row>
    <row r="640" spans="43:53">
      <c r="AQ640" s="1"/>
      <c r="AR640" s="1"/>
      <c r="AS640" s="1"/>
      <c r="AT640" s="1"/>
      <c r="AU640" s="1"/>
      <c r="AV640" s="1"/>
      <c r="AW640" s="1"/>
      <c r="AX640" s="1"/>
      <c r="AZ640" s="1"/>
      <c r="BA640" s="1"/>
    </row>
    <row r="641" spans="43:53">
      <c r="AQ641" s="1"/>
      <c r="AR641" s="1"/>
      <c r="AS641" s="1"/>
      <c r="AT641" s="1"/>
      <c r="AU641" s="1"/>
      <c r="AV641" s="1"/>
      <c r="AW641" s="1"/>
      <c r="AX641" s="1"/>
      <c r="AZ641" s="1"/>
      <c r="BA641" s="1"/>
    </row>
    <row r="642" spans="43:53">
      <c r="AQ642" s="1"/>
      <c r="AR642" s="1"/>
      <c r="AS642" s="1"/>
      <c r="AT642" s="1"/>
      <c r="AU642" s="1"/>
      <c r="AV642" s="1"/>
      <c r="AW642" s="1"/>
      <c r="AX642" s="1"/>
      <c r="AZ642" s="1"/>
      <c r="BA642" s="1"/>
    </row>
    <row r="643" spans="43:53">
      <c r="AQ643" s="1"/>
      <c r="AR643" s="1"/>
      <c r="AS643" s="1"/>
      <c r="AT643" s="1"/>
      <c r="AU643" s="1"/>
      <c r="AV643" s="1"/>
      <c r="AW643" s="1"/>
      <c r="AX643" s="1"/>
      <c r="AZ643" s="1"/>
      <c r="BA643" s="1"/>
    </row>
    <row r="644" spans="43:53">
      <c r="AQ644" s="1"/>
      <c r="AR644" s="1"/>
      <c r="AS644" s="1"/>
      <c r="AT644" s="1"/>
      <c r="AU644" s="1"/>
      <c r="AV644" s="1"/>
      <c r="AW644" s="1"/>
      <c r="AX644" s="1"/>
      <c r="AZ644" s="1"/>
      <c r="BA644" s="1"/>
    </row>
    <row r="645" spans="43:53">
      <c r="AQ645" s="1"/>
      <c r="AR645" s="1"/>
      <c r="AS645" s="1"/>
      <c r="AT645" s="1"/>
      <c r="AU645" s="1"/>
      <c r="AV645" s="1"/>
      <c r="AW645" s="1"/>
      <c r="AX645" s="1"/>
      <c r="AZ645" s="1"/>
      <c r="BA645" s="1"/>
    </row>
    <row r="646" spans="43:53">
      <c r="AQ646" s="1"/>
      <c r="AR646" s="1"/>
      <c r="AS646" s="1"/>
      <c r="AT646" s="1"/>
      <c r="AU646" s="1"/>
      <c r="AV646" s="1"/>
      <c r="AW646" s="1"/>
      <c r="AX646" s="1"/>
      <c r="AZ646" s="1"/>
      <c r="BA646" s="1"/>
    </row>
    <row r="647" spans="43:53">
      <c r="AQ647" s="1"/>
      <c r="AR647" s="1"/>
      <c r="AS647" s="1"/>
      <c r="AT647" s="1"/>
      <c r="AU647" s="1"/>
      <c r="AV647" s="1"/>
      <c r="AW647" s="1"/>
      <c r="AX647" s="1"/>
      <c r="AZ647" s="1"/>
      <c r="BA647" s="1"/>
    </row>
    <row r="648" spans="43:53">
      <c r="AQ648" s="1"/>
      <c r="AR648" s="1"/>
      <c r="AS648" s="1"/>
      <c r="AT648" s="1"/>
      <c r="AU648" s="1"/>
      <c r="AV648" s="1"/>
      <c r="AW648" s="1"/>
      <c r="AX648" s="1"/>
      <c r="AZ648" s="1"/>
      <c r="BA648" s="1"/>
    </row>
    <row r="649" spans="43:53">
      <c r="AQ649" s="1"/>
      <c r="AR649" s="1"/>
      <c r="AS649" s="1"/>
      <c r="AT649" s="1"/>
      <c r="AU649" s="1"/>
      <c r="AV649" s="1"/>
      <c r="AW649" s="1"/>
      <c r="AX649" s="1"/>
      <c r="AZ649" s="1"/>
      <c r="BA649" s="1"/>
    </row>
    <row r="650" spans="43:53">
      <c r="AQ650" s="1"/>
      <c r="AR650" s="1"/>
      <c r="AS650" s="1"/>
      <c r="AT650" s="1"/>
      <c r="AU650" s="1"/>
      <c r="AV650" s="1"/>
      <c r="AW650" s="1"/>
      <c r="AX650" s="1"/>
      <c r="AZ650" s="1"/>
      <c r="BA650" s="1"/>
    </row>
    <row r="651" spans="43:53">
      <c r="AQ651" s="1"/>
      <c r="AR651" s="1"/>
      <c r="AS651" s="1"/>
      <c r="AT651" s="1"/>
      <c r="AU651" s="1"/>
      <c r="AV651" s="1"/>
      <c r="AW651" s="1"/>
      <c r="AX651" s="1"/>
      <c r="AZ651" s="1"/>
      <c r="BA651" s="1"/>
    </row>
    <row r="652" spans="43:53">
      <c r="AQ652" s="1"/>
      <c r="AR652" s="1"/>
      <c r="AS652" s="1"/>
      <c r="AT652" s="1"/>
      <c r="AU652" s="1"/>
      <c r="AV652" s="1"/>
      <c r="AW652" s="1"/>
      <c r="AX652" s="1"/>
      <c r="AZ652" s="1"/>
      <c r="BA652" s="1"/>
    </row>
    <row r="653" spans="43:53">
      <c r="AQ653" s="1"/>
      <c r="AR653" s="1"/>
      <c r="AS653" s="1"/>
      <c r="AT653" s="1"/>
      <c r="AU653" s="1"/>
      <c r="AV653" s="1"/>
      <c r="AW653" s="1"/>
      <c r="AX653" s="1"/>
      <c r="AZ653" s="1"/>
      <c r="BA653" s="1"/>
    </row>
    <row r="654" spans="43:53">
      <c r="AQ654" s="1"/>
      <c r="AR654" s="1"/>
      <c r="AS654" s="1"/>
      <c r="AT654" s="1"/>
      <c r="AU654" s="1"/>
      <c r="AV654" s="1"/>
      <c r="AW654" s="1"/>
      <c r="AX654" s="1"/>
      <c r="AZ654" s="1"/>
      <c r="BA654" s="1"/>
    </row>
    <row r="655" spans="43:53">
      <c r="AQ655" s="1"/>
      <c r="AR655" s="1"/>
      <c r="AS655" s="1"/>
      <c r="AT655" s="1"/>
      <c r="AU655" s="1"/>
      <c r="AV655" s="1"/>
      <c r="AW655" s="1"/>
      <c r="AX655" s="1"/>
      <c r="AZ655" s="1"/>
      <c r="BA655" s="1"/>
    </row>
    <row r="656" spans="43:53">
      <c r="AQ656" s="1"/>
      <c r="AR656" s="1"/>
      <c r="AS656" s="1"/>
      <c r="AT656" s="1"/>
      <c r="AU656" s="1"/>
      <c r="AV656" s="1"/>
      <c r="AW656" s="1"/>
      <c r="AX656" s="1"/>
      <c r="AZ656" s="1"/>
      <c r="BA656" s="1"/>
    </row>
    <row r="657" spans="43:53">
      <c r="AQ657" s="1"/>
      <c r="AR657" s="1"/>
      <c r="AS657" s="1"/>
      <c r="AT657" s="1"/>
      <c r="AU657" s="1"/>
      <c r="AV657" s="1"/>
      <c r="AW657" s="1"/>
      <c r="AX657" s="1"/>
      <c r="AZ657" s="1"/>
      <c r="BA657" s="1"/>
    </row>
    <row r="658" spans="43:53">
      <c r="AQ658" s="1"/>
      <c r="AR658" s="1"/>
      <c r="AS658" s="1"/>
      <c r="AT658" s="1"/>
      <c r="AU658" s="1"/>
      <c r="AV658" s="1"/>
      <c r="AW658" s="1"/>
      <c r="AX658" s="1"/>
      <c r="AZ658" s="1"/>
      <c r="BA658" s="1"/>
    </row>
    <row r="659" spans="43:53">
      <c r="AQ659" s="1"/>
      <c r="AR659" s="1"/>
      <c r="AS659" s="1"/>
      <c r="AT659" s="1"/>
      <c r="AU659" s="1"/>
      <c r="AV659" s="1"/>
      <c r="AW659" s="1"/>
      <c r="AX659" s="1"/>
      <c r="AZ659" s="1"/>
      <c r="BA659" s="1"/>
    </row>
    <row r="660" spans="43:53">
      <c r="AQ660" s="1"/>
      <c r="AR660" s="1"/>
      <c r="AS660" s="1"/>
      <c r="AT660" s="1"/>
      <c r="AU660" s="1"/>
      <c r="AV660" s="1"/>
      <c r="AW660" s="1"/>
      <c r="AX660" s="1"/>
      <c r="AZ660" s="1"/>
      <c r="BA660" s="1"/>
    </row>
    <row r="661" spans="43:53">
      <c r="AQ661" s="1"/>
      <c r="AR661" s="1"/>
      <c r="AS661" s="1"/>
      <c r="AT661" s="1"/>
      <c r="AU661" s="1"/>
      <c r="AV661" s="1"/>
      <c r="AW661" s="1"/>
      <c r="AX661" s="1"/>
      <c r="AZ661" s="1"/>
      <c r="BA661" s="1"/>
    </row>
    <row r="662" spans="43:53">
      <c r="AQ662" s="1"/>
      <c r="AR662" s="1"/>
      <c r="AS662" s="1"/>
      <c r="AT662" s="1"/>
      <c r="AU662" s="1"/>
      <c r="AV662" s="1"/>
      <c r="AW662" s="1"/>
      <c r="AX662" s="1"/>
      <c r="AZ662" s="1"/>
      <c r="BA662" s="1"/>
    </row>
    <row r="663" spans="43:53">
      <c r="AQ663" s="1"/>
      <c r="AR663" s="1"/>
      <c r="AS663" s="1"/>
      <c r="AT663" s="1"/>
      <c r="AU663" s="1"/>
      <c r="AV663" s="1"/>
      <c r="AW663" s="1"/>
      <c r="AX663" s="1"/>
      <c r="AZ663" s="1"/>
      <c r="BA663" s="1"/>
    </row>
    <row r="664" spans="43:53">
      <c r="AQ664" s="1"/>
      <c r="AR664" s="1"/>
      <c r="AS664" s="1"/>
      <c r="AT664" s="1"/>
      <c r="AU664" s="1"/>
      <c r="AV664" s="1"/>
      <c r="AW664" s="1"/>
      <c r="AX664" s="1"/>
      <c r="AZ664" s="1"/>
      <c r="BA664" s="1"/>
    </row>
    <row r="665" spans="43:53">
      <c r="AQ665" s="1"/>
      <c r="AR665" s="1"/>
      <c r="AS665" s="1"/>
      <c r="AT665" s="1"/>
      <c r="AU665" s="1"/>
      <c r="AV665" s="1"/>
      <c r="AW665" s="1"/>
      <c r="AX665" s="1"/>
      <c r="AZ665" s="1"/>
      <c r="BA665" s="1"/>
    </row>
    <row r="666" spans="43:53">
      <c r="AQ666" s="1"/>
      <c r="AR666" s="1"/>
      <c r="AS666" s="1"/>
      <c r="AT666" s="1"/>
      <c r="AU666" s="1"/>
      <c r="AV666" s="1"/>
      <c r="AW666" s="1"/>
      <c r="AX666" s="1"/>
      <c r="AZ666" s="1"/>
      <c r="BA666" s="1"/>
    </row>
    <row r="667" spans="43:53">
      <c r="AQ667" s="1"/>
      <c r="AR667" s="1"/>
      <c r="AS667" s="1"/>
      <c r="AT667" s="1"/>
      <c r="AU667" s="1"/>
      <c r="AV667" s="1"/>
      <c r="AW667" s="1"/>
      <c r="AX667" s="1"/>
      <c r="AZ667" s="1"/>
      <c r="BA667" s="1"/>
    </row>
    <row r="668" spans="43:53">
      <c r="AQ668" s="1"/>
      <c r="AR668" s="1"/>
      <c r="AS668" s="1"/>
      <c r="AT668" s="1"/>
      <c r="AU668" s="1"/>
      <c r="AV668" s="1"/>
      <c r="AW668" s="1"/>
      <c r="AX668" s="1"/>
      <c r="AZ668" s="1"/>
      <c r="BA668" s="1"/>
    </row>
    <row r="669" spans="43:53">
      <c r="AQ669" s="1"/>
      <c r="AR669" s="1"/>
      <c r="AS669" s="1"/>
      <c r="AT669" s="1"/>
      <c r="AU669" s="1"/>
      <c r="AV669" s="1"/>
      <c r="AW669" s="1"/>
      <c r="AX669" s="1"/>
      <c r="AZ669" s="1"/>
      <c r="BA669" s="1"/>
    </row>
    <row r="670" spans="43:53">
      <c r="AQ670" s="1"/>
      <c r="AR670" s="1"/>
      <c r="AS670" s="1"/>
      <c r="AT670" s="1"/>
      <c r="AU670" s="1"/>
      <c r="AV670" s="1"/>
      <c r="AW670" s="1"/>
      <c r="AX670" s="1"/>
      <c r="AZ670" s="1"/>
      <c r="BA670" s="1"/>
    </row>
    <row r="671" spans="43:53">
      <c r="AQ671" s="1"/>
      <c r="AR671" s="1"/>
      <c r="AS671" s="1"/>
      <c r="AT671" s="1"/>
      <c r="AU671" s="1"/>
      <c r="AV671" s="1"/>
      <c r="AW671" s="1"/>
      <c r="AX671" s="1"/>
      <c r="AZ671" s="1"/>
      <c r="BA671" s="1"/>
    </row>
    <row r="672" spans="43:53">
      <c r="AQ672" s="1"/>
      <c r="AR672" s="1"/>
      <c r="AS672" s="1"/>
      <c r="AT672" s="1"/>
      <c r="AU672" s="1"/>
      <c r="AV672" s="1"/>
      <c r="AW672" s="1"/>
      <c r="AX672" s="1"/>
      <c r="AZ672" s="1"/>
      <c r="BA672" s="1"/>
    </row>
    <row r="673" spans="43:53">
      <c r="AQ673" s="1"/>
      <c r="AR673" s="1"/>
      <c r="AS673" s="1"/>
      <c r="AT673" s="1"/>
      <c r="AU673" s="1"/>
      <c r="AV673" s="1"/>
      <c r="AW673" s="1"/>
      <c r="AX673" s="1"/>
      <c r="AZ673" s="1"/>
      <c r="BA673" s="1"/>
    </row>
    <row r="674" spans="43:53">
      <c r="AQ674" s="1"/>
      <c r="AR674" s="1"/>
      <c r="AS674" s="1"/>
      <c r="AT674" s="1"/>
      <c r="AU674" s="1"/>
      <c r="AV674" s="1"/>
      <c r="AW674" s="1"/>
      <c r="AX674" s="1"/>
      <c r="AZ674" s="1"/>
      <c r="BA674" s="1"/>
    </row>
    <row r="675" spans="43:53">
      <c r="AQ675" s="1"/>
      <c r="AR675" s="1"/>
      <c r="AS675" s="1"/>
      <c r="AT675" s="1"/>
      <c r="AU675" s="1"/>
      <c r="AV675" s="1"/>
      <c r="AW675" s="1"/>
      <c r="AX675" s="1"/>
      <c r="AZ675" s="1"/>
      <c r="BA675" s="1"/>
    </row>
    <row r="676" spans="43:53">
      <c r="AQ676" s="1"/>
      <c r="AR676" s="1"/>
      <c r="AS676" s="1"/>
      <c r="AT676" s="1"/>
      <c r="AU676" s="1"/>
      <c r="AV676" s="1"/>
      <c r="AW676" s="1"/>
      <c r="AX676" s="1"/>
      <c r="AZ676" s="1"/>
      <c r="BA676" s="1"/>
    </row>
    <row r="677" spans="43:53">
      <c r="AQ677" s="1"/>
      <c r="AR677" s="1"/>
      <c r="AS677" s="1"/>
      <c r="AT677" s="1"/>
      <c r="AU677" s="1"/>
      <c r="AV677" s="1"/>
      <c r="AW677" s="1"/>
      <c r="AX677" s="1"/>
      <c r="AZ677" s="1"/>
      <c r="BA677" s="1"/>
    </row>
    <row r="678" spans="43:53">
      <c r="AQ678" s="1"/>
      <c r="AR678" s="1"/>
      <c r="AS678" s="1"/>
      <c r="AT678" s="1"/>
      <c r="AU678" s="1"/>
      <c r="AV678" s="1"/>
      <c r="AW678" s="1"/>
      <c r="AX678" s="1"/>
      <c r="AZ678" s="1"/>
      <c r="BA678" s="1"/>
    </row>
    <row r="679" spans="43:53">
      <c r="AQ679" s="1"/>
      <c r="AR679" s="1"/>
      <c r="AS679" s="1"/>
      <c r="AT679" s="1"/>
      <c r="AU679" s="1"/>
      <c r="AV679" s="1"/>
      <c r="AW679" s="1"/>
      <c r="AX679" s="1"/>
      <c r="AZ679" s="1"/>
      <c r="BA679" s="1"/>
    </row>
    <row r="680" spans="43:53">
      <c r="AQ680" s="1"/>
      <c r="AR680" s="1"/>
      <c r="AS680" s="1"/>
      <c r="AT680" s="1"/>
      <c r="AU680" s="1"/>
      <c r="AV680" s="1"/>
      <c r="AW680" s="1"/>
      <c r="AX680" s="1"/>
      <c r="AZ680" s="1"/>
      <c r="BA680" s="1"/>
    </row>
    <row r="681" spans="43:53">
      <c r="AQ681" s="1"/>
      <c r="AR681" s="1"/>
      <c r="AS681" s="1"/>
      <c r="AT681" s="1"/>
      <c r="AU681" s="1"/>
      <c r="AV681" s="1"/>
      <c r="AW681" s="1"/>
      <c r="AX681" s="1"/>
      <c r="AZ681" s="1"/>
      <c r="BA681" s="1"/>
    </row>
    <row r="682" spans="43:53">
      <c r="AQ682" s="1"/>
      <c r="AR682" s="1"/>
      <c r="AS682" s="1"/>
      <c r="AT682" s="1"/>
      <c r="AU682" s="1"/>
      <c r="AV682" s="1"/>
      <c r="AW682" s="1"/>
      <c r="AX682" s="1"/>
      <c r="AZ682" s="1"/>
      <c r="BA682" s="1"/>
    </row>
    <row r="683" spans="43:53">
      <c r="AQ683" s="1"/>
      <c r="AR683" s="1"/>
      <c r="AS683" s="1"/>
      <c r="AT683" s="1"/>
      <c r="AU683" s="1"/>
      <c r="AV683" s="1"/>
      <c r="AW683" s="1"/>
      <c r="AX683" s="1"/>
      <c r="AZ683" s="1"/>
      <c r="BA683" s="1"/>
    </row>
    <row r="684" spans="43:53">
      <c r="AQ684" s="1"/>
      <c r="AR684" s="1"/>
      <c r="AS684" s="1"/>
      <c r="AT684" s="1"/>
      <c r="AU684" s="1"/>
      <c r="AV684" s="1"/>
      <c r="AW684" s="1"/>
      <c r="AX684" s="1"/>
      <c r="AZ684" s="1"/>
      <c r="BA684" s="1"/>
    </row>
    <row r="685" spans="43:53">
      <c r="AQ685" s="1"/>
      <c r="AR685" s="1"/>
      <c r="AS685" s="1"/>
      <c r="AT685" s="1"/>
      <c r="AU685" s="1"/>
      <c r="AV685" s="1"/>
      <c r="AW685" s="1"/>
      <c r="AX685" s="1"/>
      <c r="AZ685" s="1"/>
      <c r="BA685" s="1"/>
    </row>
    <row r="686" spans="43:53">
      <c r="AQ686" s="1"/>
      <c r="AR686" s="1"/>
      <c r="AS686" s="1"/>
      <c r="AT686" s="1"/>
      <c r="AU686" s="1"/>
      <c r="AV686" s="1"/>
      <c r="AW686" s="1"/>
      <c r="AX686" s="1"/>
      <c r="AZ686" s="1"/>
      <c r="BA686" s="1"/>
    </row>
    <row r="687" spans="43:53">
      <c r="AQ687" s="1"/>
      <c r="AR687" s="1"/>
      <c r="AS687" s="1"/>
      <c r="AT687" s="1"/>
      <c r="AU687" s="1"/>
      <c r="AV687" s="1"/>
      <c r="AW687" s="1"/>
      <c r="AX687" s="1"/>
      <c r="AZ687" s="1"/>
      <c r="BA687" s="1"/>
    </row>
    <row r="688" spans="43:53">
      <c r="AQ688" s="1"/>
      <c r="AR688" s="1"/>
      <c r="AS688" s="1"/>
      <c r="AT688" s="1"/>
      <c r="AU688" s="1"/>
      <c r="AV688" s="1"/>
      <c r="AW688" s="1"/>
      <c r="AX688" s="1"/>
      <c r="AZ688" s="1"/>
      <c r="BA688" s="1"/>
    </row>
    <row r="689" spans="43:53">
      <c r="AQ689" s="1"/>
      <c r="AR689" s="1"/>
      <c r="AS689" s="1"/>
      <c r="AT689" s="1"/>
      <c r="AU689" s="1"/>
      <c r="AV689" s="1"/>
      <c r="AW689" s="1"/>
      <c r="AX689" s="1"/>
      <c r="AZ689" s="1"/>
      <c r="BA689" s="1"/>
    </row>
    <row r="690" spans="43:53">
      <c r="AQ690" s="1"/>
      <c r="AR690" s="1"/>
      <c r="AS690" s="1"/>
      <c r="AT690" s="1"/>
      <c r="AU690" s="1"/>
      <c r="AV690" s="1"/>
      <c r="AW690" s="1"/>
      <c r="AX690" s="1"/>
      <c r="AZ690" s="1"/>
      <c r="BA690" s="1"/>
    </row>
    <row r="691" spans="43:53">
      <c r="AQ691" s="1"/>
      <c r="AR691" s="1"/>
      <c r="AS691" s="1"/>
      <c r="AT691" s="1"/>
      <c r="AU691" s="1"/>
      <c r="AV691" s="1"/>
      <c r="AW691" s="1"/>
      <c r="AX691" s="1"/>
      <c r="AZ691" s="1"/>
      <c r="BA691" s="1"/>
    </row>
    <row r="692" spans="43:53">
      <c r="AQ692" s="1"/>
      <c r="AR692" s="1"/>
      <c r="AS692" s="1"/>
      <c r="AT692" s="1"/>
      <c r="AU692" s="1"/>
      <c r="AV692" s="1"/>
      <c r="AW692" s="1"/>
      <c r="AX692" s="1"/>
      <c r="AZ692" s="1"/>
      <c r="BA692" s="1"/>
    </row>
    <row r="693" spans="43:53">
      <c r="AQ693" s="1"/>
      <c r="AR693" s="1"/>
      <c r="AS693" s="1"/>
      <c r="AT693" s="1"/>
      <c r="AU693" s="1"/>
      <c r="AV693" s="1"/>
      <c r="AW693" s="1"/>
      <c r="AX693" s="1"/>
      <c r="AZ693" s="1"/>
      <c r="BA693" s="1"/>
    </row>
    <row r="694" spans="43:53">
      <c r="AQ694" s="1"/>
      <c r="AR694" s="1"/>
      <c r="AS694" s="1"/>
      <c r="AT694" s="1"/>
      <c r="AU694" s="1"/>
      <c r="AV694" s="1"/>
      <c r="AW694" s="1"/>
      <c r="AX694" s="1"/>
      <c r="AZ694" s="1"/>
      <c r="BA694" s="1"/>
    </row>
    <row r="695" spans="43:53">
      <c r="AQ695" s="1"/>
      <c r="AR695" s="1"/>
      <c r="AS695" s="1"/>
      <c r="AT695" s="1"/>
      <c r="AU695" s="1"/>
      <c r="AV695" s="1"/>
      <c r="AW695" s="1"/>
      <c r="AX695" s="1"/>
      <c r="AZ695" s="1"/>
      <c r="BA695" s="1"/>
    </row>
    <row r="696" spans="43:53">
      <c r="AQ696" s="1"/>
      <c r="AR696" s="1"/>
      <c r="AS696" s="1"/>
      <c r="AT696" s="1"/>
      <c r="AU696" s="1"/>
      <c r="AV696" s="1"/>
      <c r="AW696" s="1"/>
      <c r="AX696" s="1"/>
      <c r="AZ696" s="1"/>
      <c r="BA696" s="1"/>
    </row>
    <row r="697" spans="43:53">
      <c r="AQ697" s="1"/>
      <c r="AR697" s="1"/>
      <c r="AS697" s="1"/>
      <c r="AT697" s="1"/>
      <c r="AU697" s="1"/>
      <c r="AV697" s="1"/>
      <c r="AW697" s="1"/>
      <c r="AX697" s="1"/>
      <c r="AZ697" s="1"/>
      <c r="BA697" s="1"/>
    </row>
    <row r="698" spans="43:53">
      <c r="AQ698" s="1"/>
      <c r="AR698" s="1"/>
      <c r="AS698" s="1"/>
      <c r="AT698" s="1"/>
      <c r="AU698" s="1"/>
      <c r="AV698" s="1"/>
      <c r="AW698" s="1"/>
      <c r="AX698" s="1"/>
      <c r="AZ698" s="1"/>
      <c r="BA698" s="1"/>
    </row>
    <row r="699" spans="43:53">
      <c r="AQ699" s="1"/>
      <c r="AR699" s="1"/>
      <c r="AS699" s="1"/>
      <c r="AT699" s="1"/>
      <c r="AU699" s="1"/>
      <c r="AV699" s="1"/>
      <c r="AW699" s="1"/>
      <c r="AX699" s="1"/>
      <c r="AZ699" s="1"/>
      <c r="BA699" s="1"/>
    </row>
    <row r="700" spans="43:53">
      <c r="AQ700" s="1"/>
      <c r="AR700" s="1"/>
      <c r="AS700" s="1"/>
      <c r="AT700" s="1"/>
      <c r="AU700" s="1"/>
      <c r="AV700" s="1"/>
      <c r="AW700" s="1"/>
      <c r="AX700" s="1"/>
      <c r="AZ700" s="1"/>
      <c r="BA700" s="1"/>
    </row>
    <row r="701" spans="43:53">
      <c r="AQ701" s="1"/>
      <c r="AR701" s="1"/>
      <c r="AS701" s="1"/>
      <c r="AT701" s="1"/>
      <c r="AU701" s="1"/>
      <c r="AV701" s="1"/>
      <c r="AW701" s="1"/>
      <c r="AX701" s="1"/>
      <c r="AZ701" s="1"/>
      <c r="BA701" s="1"/>
    </row>
    <row r="702" spans="43:53">
      <c r="AQ702" s="1"/>
      <c r="AR702" s="1"/>
      <c r="AS702" s="1"/>
      <c r="AT702" s="1"/>
      <c r="AU702" s="1"/>
      <c r="AV702" s="1"/>
      <c r="AW702" s="1"/>
      <c r="AX702" s="1"/>
      <c r="AZ702" s="1"/>
      <c r="BA702" s="1"/>
    </row>
    <row r="703" spans="43:53">
      <c r="AQ703" s="1"/>
      <c r="AR703" s="1"/>
      <c r="AS703" s="1"/>
      <c r="AT703" s="1"/>
      <c r="AU703" s="1"/>
      <c r="AV703" s="1"/>
      <c r="AW703" s="1"/>
      <c r="AX703" s="1"/>
      <c r="AZ703" s="1"/>
      <c r="BA703" s="1"/>
    </row>
    <row r="704" spans="43:53">
      <c r="AQ704" s="1"/>
      <c r="AR704" s="1"/>
      <c r="AS704" s="1"/>
      <c r="AT704" s="1"/>
      <c r="AU704" s="1"/>
      <c r="AV704" s="1"/>
      <c r="AW704" s="1"/>
      <c r="AX704" s="1"/>
      <c r="AZ704" s="1"/>
      <c r="BA704" s="1"/>
    </row>
    <row r="705" spans="43:53">
      <c r="AQ705" s="1"/>
      <c r="AR705" s="1"/>
      <c r="AS705" s="1"/>
      <c r="AT705" s="1"/>
      <c r="AU705" s="1"/>
      <c r="AV705" s="1"/>
      <c r="AW705" s="1"/>
      <c r="AX705" s="1"/>
      <c r="AZ705" s="1"/>
      <c r="BA705" s="1"/>
    </row>
    <row r="706" spans="43:53">
      <c r="AQ706" s="1"/>
      <c r="AR706" s="1"/>
      <c r="AS706" s="1"/>
      <c r="AT706" s="1"/>
      <c r="AU706" s="1"/>
      <c r="AV706" s="1"/>
      <c r="AW706" s="1"/>
      <c r="AX706" s="1"/>
      <c r="AZ706" s="1"/>
      <c r="BA706" s="1"/>
    </row>
    <row r="707" spans="43:53">
      <c r="AQ707" s="1"/>
      <c r="AR707" s="1"/>
      <c r="AS707" s="1"/>
      <c r="AT707" s="1"/>
      <c r="AU707" s="1"/>
      <c r="AV707" s="1"/>
      <c r="AW707" s="1"/>
      <c r="AX707" s="1"/>
      <c r="AZ707" s="1"/>
      <c r="BA707" s="1"/>
    </row>
    <row r="708" spans="43:53">
      <c r="AQ708" s="1"/>
      <c r="AR708" s="1"/>
      <c r="AS708" s="1"/>
      <c r="AT708" s="1"/>
      <c r="AU708" s="1"/>
      <c r="AV708" s="1"/>
      <c r="AW708" s="1"/>
      <c r="AX708" s="1"/>
      <c r="AZ708" s="1"/>
      <c r="BA708" s="1"/>
    </row>
    <row r="709" spans="43:53">
      <c r="AQ709" s="1"/>
      <c r="AR709" s="1"/>
      <c r="AS709" s="1"/>
      <c r="AT709" s="1"/>
      <c r="AU709" s="1"/>
      <c r="AV709" s="1"/>
      <c r="AW709" s="1"/>
      <c r="AX709" s="1"/>
      <c r="AZ709" s="1"/>
      <c r="BA709" s="1"/>
    </row>
    <row r="710" spans="43:53">
      <c r="AQ710" s="1"/>
      <c r="AR710" s="1"/>
      <c r="AS710" s="1"/>
      <c r="AT710" s="1"/>
      <c r="AU710" s="1"/>
      <c r="AV710" s="1"/>
      <c r="AW710" s="1"/>
      <c r="AX710" s="1"/>
      <c r="AZ710" s="1"/>
      <c r="BA710" s="1"/>
    </row>
    <row r="711" spans="43:53">
      <c r="AQ711" s="1"/>
      <c r="AR711" s="1"/>
      <c r="AS711" s="1"/>
      <c r="AT711" s="1"/>
      <c r="AU711" s="1"/>
      <c r="AV711" s="1"/>
      <c r="AW711" s="1"/>
      <c r="AX711" s="1"/>
      <c r="AZ711" s="1"/>
      <c r="BA711" s="1"/>
    </row>
    <row r="712" spans="43:53">
      <c r="AQ712" s="1"/>
      <c r="AR712" s="1"/>
      <c r="AS712" s="1"/>
      <c r="AT712" s="1"/>
      <c r="AU712" s="1"/>
      <c r="AV712" s="1"/>
      <c r="AW712" s="1"/>
      <c r="AX712" s="1"/>
      <c r="AZ712" s="1"/>
      <c r="BA712" s="1"/>
    </row>
    <row r="713" spans="43:53">
      <c r="AQ713" s="1"/>
      <c r="AR713" s="1"/>
      <c r="AS713" s="1"/>
      <c r="AT713" s="1"/>
      <c r="AU713" s="1"/>
      <c r="AV713" s="1"/>
      <c r="AW713" s="1"/>
      <c r="AX713" s="1"/>
      <c r="AZ713" s="1"/>
      <c r="BA713" s="1"/>
    </row>
    <row r="714" spans="43:53">
      <c r="AQ714" s="1"/>
      <c r="AR714" s="1"/>
      <c r="AS714" s="1"/>
      <c r="AT714" s="1"/>
      <c r="AU714" s="1"/>
      <c r="AV714" s="1"/>
      <c r="AW714" s="1"/>
      <c r="AX714" s="1"/>
      <c r="AZ714" s="1"/>
      <c r="BA714" s="1"/>
    </row>
    <row r="715" spans="43:53">
      <c r="AQ715" s="1"/>
      <c r="AR715" s="1"/>
      <c r="AS715" s="1"/>
      <c r="AT715" s="1"/>
      <c r="AU715" s="1"/>
      <c r="AV715" s="1"/>
      <c r="AW715" s="1"/>
      <c r="AX715" s="1"/>
      <c r="AZ715" s="1"/>
      <c r="BA715" s="1"/>
    </row>
    <row r="716" spans="43:53">
      <c r="AQ716" s="1"/>
      <c r="AR716" s="1"/>
      <c r="AS716" s="1"/>
      <c r="AT716" s="1"/>
      <c r="AU716" s="1"/>
      <c r="AV716" s="1"/>
      <c r="AW716" s="1"/>
      <c r="AX716" s="1"/>
      <c r="AZ716" s="1"/>
      <c r="BA716" s="1"/>
    </row>
    <row r="717" spans="43:53">
      <c r="AQ717" s="1"/>
      <c r="AR717" s="1"/>
      <c r="AS717" s="1"/>
      <c r="AT717" s="1"/>
      <c r="AU717" s="1"/>
      <c r="AV717" s="1"/>
      <c r="AW717" s="1"/>
      <c r="AX717" s="1"/>
      <c r="AZ717" s="1"/>
      <c r="BA717" s="1"/>
    </row>
    <row r="718" spans="43:53">
      <c r="AQ718" s="1"/>
      <c r="AR718" s="1"/>
      <c r="AS718" s="1"/>
      <c r="AT718" s="1"/>
      <c r="AU718" s="1"/>
      <c r="AV718" s="1"/>
      <c r="AW718" s="1"/>
      <c r="AX718" s="1"/>
      <c r="AZ718" s="1"/>
      <c r="BA718" s="1"/>
    </row>
    <row r="719" spans="43:53">
      <c r="AQ719" s="1"/>
      <c r="AR719" s="1"/>
      <c r="AS719" s="1"/>
      <c r="AT719" s="1"/>
      <c r="AU719" s="1"/>
      <c r="AV719" s="1"/>
      <c r="AW719" s="1"/>
      <c r="AX719" s="1"/>
      <c r="AZ719" s="1"/>
      <c r="BA719" s="1"/>
    </row>
    <row r="720" spans="43:53">
      <c r="AQ720" s="1"/>
      <c r="AR720" s="1"/>
      <c r="AS720" s="1"/>
      <c r="AT720" s="1"/>
      <c r="AU720" s="1"/>
      <c r="AV720" s="1"/>
      <c r="AW720" s="1"/>
      <c r="AX720" s="1"/>
      <c r="AZ720" s="1"/>
      <c r="BA720" s="1"/>
    </row>
    <row r="721" spans="43:53">
      <c r="AQ721" s="1"/>
      <c r="AR721" s="1"/>
      <c r="AS721" s="1"/>
      <c r="AT721" s="1"/>
      <c r="AU721" s="1"/>
      <c r="AV721" s="1"/>
      <c r="AW721" s="1"/>
      <c r="AX721" s="1"/>
      <c r="AZ721" s="1"/>
      <c r="BA721" s="1"/>
    </row>
    <row r="722" spans="43:53">
      <c r="AQ722" s="1"/>
      <c r="AR722" s="1"/>
      <c r="AS722" s="1"/>
      <c r="AT722" s="1"/>
      <c r="AU722" s="1"/>
      <c r="AV722" s="1"/>
      <c r="AW722" s="1"/>
      <c r="AX722" s="1"/>
      <c r="AZ722" s="1"/>
      <c r="BA722" s="1"/>
    </row>
    <row r="723" spans="43:53">
      <c r="AQ723" s="1"/>
      <c r="AR723" s="1"/>
      <c r="AS723" s="1"/>
      <c r="AT723" s="1"/>
      <c r="AU723" s="1"/>
      <c r="AV723" s="1"/>
      <c r="AW723" s="1"/>
      <c r="AX723" s="1"/>
      <c r="AZ723" s="1"/>
      <c r="BA723" s="1"/>
    </row>
    <row r="724" spans="43:53">
      <c r="AQ724" s="1"/>
      <c r="AR724" s="1"/>
      <c r="AS724" s="1"/>
      <c r="AT724" s="1"/>
      <c r="AU724" s="1"/>
      <c r="AV724" s="1"/>
      <c r="AW724" s="1"/>
      <c r="AX724" s="1"/>
      <c r="AZ724" s="1"/>
      <c r="BA724" s="1"/>
    </row>
    <row r="725" spans="43:53">
      <c r="AQ725" s="1"/>
      <c r="AR725" s="1"/>
      <c r="AS725" s="1"/>
      <c r="AT725" s="1"/>
      <c r="AU725" s="1"/>
      <c r="AV725" s="1"/>
      <c r="AW725" s="1"/>
      <c r="AX725" s="1"/>
      <c r="AZ725" s="1"/>
      <c r="BA725" s="1"/>
    </row>
    <row r="726" spans="43:53">
      <c r="AQ726" s="1"/>
      <c r="AR726" s="1"/>
      <c r="AS726" s="1"/>
      <c r="AT726" s="1"/>
      <c r="AU726" s="1"/>
      <c r="AV726" s="1"/>
      <c r="AW726" s="1"/>
      <c r="AX726" s="1"/>
      <c r="AZ726" s="1"/>
      <c r="BA726" s="1"/>
    </row>
    <row r="727" spans="43:53">
      <c r="AQ727" s="1"/>
      <c r="AR727" s="1"/>
      <c r="AS727" s="1"/>
      <c r="AT727" s="1"/>
      <c r="AU727" s="1"/>
      <c r="AV727" s="1"/>
      <c r="AW727" s="1"/>
      <c r="AX727" s="1"/>
      <c r="AZ727" s="1"/>
      <c r="BA727" s="1"/>
    </row>
    <row r="728" spans="43:53">
      <c r="AQ728" s="1"/>
      <c r="AR728" s="1"/>
      <c r="AS728" s="1"/>
      <c r="AT728" s="1"/>
      <c r="AU728" s="1"/>
      <c r="AV728" s="1"/>
      <c r="AW728" s="1"/>
      <c r="AX728" s="1"/>
      <c r="AZ728" s="1"/>
      <c r="BA728" s="1"/>
    </row>
    <row r="729" spans="43:53">
      <c r="AQ729" s="1"/>
      <c r="AR729" s="1"/>
      <c r="AS729" s="1"/>
      <c r="AT729" s="1"/>
      <c r="AU729" s="1"/>
      <c r="AV729" s="1"/>
      <c r="AW729" s="1"/>
      <c r="AX729" s="1"/>
      <c r="AZ729" s="1"/>
      <c r="BA729" s="1"/>
    </row>
    <row r="730" spans="43:53">
      <c r="AQ730" s="1"/>
      <c r="AR730" s="1"/>
      <c r="AS730" s="1"/>
      <c r="AT730" s="1"/>
      <c r="AU730" s="1"/>
      <c r="AV730" s="1"/>
      <c r="AW730" s="1"/>
      <c r="AX730" s="1"/>
      <c r="AZ730" s="1"/>
      <c r="BA730" s="1"/>
    </row>
    <row r="731" spans="43:53">
      <c r="AQ731" s="1"/>
      <c r="AR731" s="1"/>
      <c r="AS731" s="1"/>
      <c r="AT731" s="1"/>
      <c r="AU731" s="1"/>
      <c r="AV731" s="1"/>
      <c r="AW731" s="1"/>
      <c r="AX731" s="1"/>
      <c r="AZ731" s="1"/>
      <c r="BA731" s="1"/>
    </row>
    <row r="732" spans="43:53">
      <c r="AQ732" s="1"/>
      <c r="AR732" s="1"/>
      <c r="AS732" s="1"/>
      <c r="AT732" s="1"/>
      <c r="AU732" s="1"/>
      <c r="AV732" s="1"/>
      <c r="AW732" s="1"/>
      <c r="AX732" s="1"/>
      <c r="AZ732" s="1"/>
      <c r="BA732" s="1"/>
    </row>
    <row r="733" spans="43:53">
      <c r="AQ733" s="1"/>
      <c r="AR733" s="1"/>
      <c r="AS733" s="1"/>
      <c r="AT733" s="1"/>
      <c r="AU733" s="1"/>
      <c r="AV733" s="1"/>
      <c r="AW733" s="1"/>
      <c r="AX733" s="1"/>
      <c r="AZ733" s="1"/>
      <c r="BA733" s="1"/>
    </row>
    <row r="734" spans="43:53">
      <c r="AQ734" s="1"/>
      <c r="AR734" s="1"/>
      <c r="AS734" s="1"/>
      <c r="AT734" s="1"/>
      <c r="AU734" s="1"/>
      <c r="AV734" s="1"/>
      <c r="AW734" s="1"/>
      <c r="AX734" s="1"/>
      <c r="AZ734" s="1"/>
      <c r="BA734" s="1"/>
    </row>
    <row r="735" spans="43:53">
      <c r="AQ735" s="1"/>
      <c r="AR735" s="1"/>
      <c r="AS735" s="1"/>
      <c r="AT735" s="1"/>
      <c r="AU735" s="1"/>
      <c r="AV735" s="1"/>
      <c r="AW735" s="1"/>
      <c r="AX735" s="1"/>
      <c r="AZ735" s="1"/>
      <c r="BA735" s="1"/>
    </row>
    <row r="736" spans="43:53">
      <c r="AQ736" s="1"/>
      <c r="AR736" s="1"/>
      <c r="AS736" s="1"/>
      <c r="AT736" s="1"/>
      <c r="AU736" s="1"/>
      <c r="AV736" s="1"/>
      <c r="AW736" s="1"/>
      <c r="AX736" s="1"/>
      <c r="AZ736" s="1"/>
      <c r="BA736" s="1"/>
    </row>
    <row r="737" spans="43:53">
      <c r="AQ737" s="1"/>
      <c r="AR737" s="1"/>
      <c r="AS737" s="1"/>
      <c r="AT737" s="1"/>
      <c r="AU737" s="1"/>
      <c r="AV737" s="1"/>
      <c r="AW737" s="1"/>
      <c r="AX737" s="1"/>
      <c r="AZ737" s="1"/>
      <c r="BA737" s="1"/>
    </row>
    <row r="738" spans="43:53">
      <c r="AQ738" s="1"/>
      <c r="AR738" s="1"/>
      <c r="AS738" s="1"/>
      <c r="AT738" s="1"/>
      <c r="AU738" s="1"/>
      <c r="AV738" s="1"/>
      <c r="AW738" s="1"/>
      <c r="AX738" s="1"/>
      <c r="AZ738" s="1"/>
      <c r="BA738" s="1"/>
    </row>
    <row r="739" spans="43:53">
      <c r="AQ739" s="1"/>
      <c r="AR739" s="1"/>
      <c r="AS739" s="1"/>
      <c r="AT739" s="1"/>
      <c r="AU739" s="1"/>
      <c r="AV739" s="1"/>
      <c r="AW739" s="1"/>
      <c r="AX739" s="1"/>
      <c r="AZ739" s="1"/>
      <c r="BA739" s="1"/>
    </row>
    <row r="740" spans="43:53">
      <c r="AQ740" s="1"/>
      <c r="AR740" s="1"/>
      <c r="AS740" s="1"/>
      <c r="AT740" s="1"/>
      <c r="AU740" s="1"/>
      <c r="AV740" s="1"/>
      <c r="AW740" s="1"/>
      <c r="AX740" s="1"/>
      <c r="AZ740" s="1"/>
      <c r="BA740" s="1"/>
    </row>
    <row r="741" spans="43:53">
      <c r="AQ741" s="1"/>
      <c r="AR741" s="1"/>
      <c r="AS741" s="1"/>
      <c r="AT741" s="1"/>
      <c r="AU741" s="1"/>
      <c r="AV741" s="1"/>
      <c r="AW741" s="1"/>
      <c r="AX741" s="1"/>
      <c r="AZ741" s="1"/>
      <c r="BA741" s="1"/>
    </row>
    <row r="742" spans="43:53">
      <c r="AQ742" s="1"/>
      <c r="AR742" s="1"/>
      <c r="AS742" s="1"/>
      <c r="AT742" s="1"/>
      <c r="AU742" s="1"/>
      <c r="AV742" s="1"/>
      <c r="AW742" s="1"/>
      <c r="AX742" s="1"/>
      <c r="AZ742" s="1"/>
      <c r="BA742" s="1"/>
    </row>
    <row r="743" spans="43:53">
      <c r="AQ743" s="1"/>
      <c r="AR743" s="1"/>
      <c r="AS743" s="1"/>
      <c r="AT743" s="1"/>
      <c r="AU743" s="1"/>
      <c r="AV743" s="1"/>
      <c r="AW743" s="1"/>
      <c r="AX743" s="1"/>
      <c r="AZ743" s="1"/>
      <c r="BA743" s="1"/>
    </row>
    <row r="744" spans="43:53">
      <c r="AQ744" s="1"/>
      <c r="AR744" s="1"/>
      <c r="AS744" s="1"/>
      <c r="AT744" s="1"/>
      <c r="AU744" s="1"/>
      <c r="AV744" s="1"/>
      <c r="AW744" s="1"/>
      <c r="AX744" s="1"/>
      <c r="AZ744" s="1"/>
      <c r="BA744" s="1"/>
    </row>
    <row r="745" spans="43:53">
      <c r="AQ745" s="1"/>
      <c r="AR745" s="1"/>
      <c r="AS745" s="1"/>
      <c r="AT745" s="1"/>
      <c r="AU745" s="1"/>
      <c r="AV745" s="1"/>
      <c r="AW745" s="1"/>
      <c r="AX745" s="1"/>
      <c r="AZ745" s="1"/>
      <c r="BA745" s="1"/>
    </row>
    <row r="746" spans="43:53">
      <c r="AQ746" s="1"/>
      <c r="AR746" s="1"/>
      <c r="AS746" s="1"/>
      <c r="AT746" s="1"/>
      <c r="AU746" s="1"/>
      <c r="AV746" s="1"/>
      <c r="AW746" s="1"/>
      <c r="AX746" s="1"/>
      <c r="AZ746" s="1"/>
      <c r="BA746" s="1"/>
    </row>
    <row r="747" spans="43:53">
      <c r="AQ747" s="1"/>
      <c r="AR747" s="1"/>
      <c r="AS747" s="1"/>
      <c r="AT747" s="1"/>
      <c r="AU747" s="1"/>
      <c r="AV747" s="1"/>
      <c r="AW747" s="1"/>
      <c r="AX747" s="1"/>
      <c r="AZ747" s="1"/>
      <c r="BA747" s="1"/>
    </row>
    <row r="748" spans="43:53">
      <c r="AQ748" s="1"/>
      <c r="AR748" s="1"/>
      <c r="AS748" s="1"/>
      <c r="AT748" s="1"/>
      <c r="AU748" s="1"/>
      <c r="AV748" s="1"/>
      <c r="AW748" s="1"/>
      <c r="AX748" s="1"/>
      <c r="AZ748" s="1"/>
      <c r="BA748" s="1"/>
    </row>
    <row r="749" spans="43:53">
      <c r="AQ749" s="1"/>
      <c r="AR749" s="1"/>
      <c r="AS749" s="1"/>
      <c r="AT749" s="1"/>
      <c r="AU749" s="1"/>
      <c r="AV749" s="1"/>
      <c r="AW749" s="1"/>
      <c r="AX749" s="1"/>
      <c r="AZ749" s="1"/>
      <c r="BA749" s="1"/>
    </row>
    <row r="750" spans="43:53">
      <c r="AQ750" s="1"/>
      <c r="AR750" s="1"/>
      <c r="AS750" s="1"/>
      <c r="AT750" s="1"/>
      <c r="AU750" s="1"/>
      <c r="AV750" s="1"/>
      <c r="AW750" s="1"/>
      <c r="AX750" s="1"/>
      <c r="AZ750" s="1"/>
      <c r="BA750" s="1"/>
    </row>
    <row r="751" spans="43:53">
      <c r="AQ751" s="1"/>
      <c r="AR751" s="1"/>
      <c r="AS751" s="1"/>
      <c r="AT751" s="1"/>
      <c r="AU751" s="1"/>
      <c r="AV751" s="1"/>
      <c r="AW751" s="1"/>
      <c r="AX751" s="1"/>
      <c r="AZ751" s="1"/>
      <c r="BA751" s="1"/>
    </row>
    <row r="752" spans="43:53">
      <c r="AQ752" s="1"/>
      <c r="AR752" s="1"/>
      <c r="AS752" s="1"/>
      <c r="AT752" s="1"/>
      <c r="AU752" s="1"/>
      <c r="AV752" s="1"/>
      <c r="AW752" s="1"/>
      <c r="AX752" s="1"/>
      <c r="AZ752" s="1"/>
      <c r="BA752" s="1"/>
    </row>
    <row r="753" spans="43:53">
      <c r="AQ753" s="1"/>
      <c r="AR753" s="1"/>
      <c r="AS753" s="1"/>
      <c r="AT753" s="1"/>
      <c r="AU753" s="1"/>
      <c r="AV753" s="1"/>
      <c r="AW753" s="1"/>
      <c r="AX753" s="1"/>
      <c r="AZ753" s="1"/>
      <c r="BA753" s="1"/>
    </row>
    <row r="754" spans="43:53">
      <c r="AQ754" s="1"/>
      <c r="AR754" s="1"/>
      <c r="AS754" s="1"/>
      <c r="AT754" s="1"/>
      <c r="AU754" s="1"/>
      <c r="AV754" s="1"/>
      <c r="AW754" s="1"/>
      <c r="AX754" s="1"/>
      <c r="AZ754" s="1"/>
      <c r="BA754" s="1"/>
    </row>
    <row r="755" spans="43:53">
      <c r="AQ755" s="1"/>
      <c r="AR755" s="1"/>
      <c r="AS755" s="1"/>
      <c r="AT755" s="1"/>
      <c r="AU755" s="1"/>
      <c r="AV755" s="1"/>
      <c r="AW755" s="1"/>
      <c r="AX755" s="1"/>
      <c r="AZ755" s="1"/>
      <c r="BA755" s="1"/>
    </row>
    <row r="756" spans="43:53">
      <c r="AQ756" s="1"/>
      <c r="AR756" s="1"/>
      <c r="AS756" s="1"/>
      <c r="AT756" s="1"/>
      <c r="AU756" s="1"/>
      <c r="AV756" s="1"/>
      <c r="AW756" s="1"/>
      <c r="AX756" s="1"/>
      <c r="AZ756" s="1"/>
      <c r="BA756" s="1"/>
    </row>
    <row r="757" spans="43:53">
      <c r="AQ757" s="1"/>
      <c r="AR757" s="1"/>
      <c r="AS757" s="1"/>
      <c r="AT757" s="1"/>
      <c r="AU757" s="1"/>
      <c r="AV757" s="1"/>
      <c r="AW757" s="1"/>
      <c r="AX757" s="1"/>
      <c r="AZ757" s="1"/>
      <c r="BA757" s="1"/>
    </row>
    <row r="758" spans="43:53">
      <c r="AQ758" s="1"/>
      <c r="AR758" s="1"/>
      <c r="AS758" s="1"/>
      <c r="AT758" s="1"/>
      <c r="AU758" s="1"/>
      <c r="AV758" s="1"/>
      <c r="AW758" s="1"/>
      <c r="AX758" s="1"/>
      <c r="AZ758" s="1"/>
      <c r="BA758" s="1"/>
    </row>
    <row r="759" spans="43:53">
      <c r="AQ759" s="1"/>
      <c r="AR759" s="1"/>
      <c r="AS759" s="1"/>
      <c r="AT759" s="1"/>
      <c r="AU759" s="1"/>
      <c r="AV759" s="1"/>
      <c r="AW759" s="1"/>
      <c r="AX759" s="1"/>
      <c r="AZ759" s="1"/>
      <c r="BA759" s="1"/>
    </row>
    <row r="760" spans="43:53">
      <c r="AQ760" s="1"/>
      <c r="AR760" s="1"/>
      <c r="AS760" s="1"/>
      <c r="AT760" s="1"/>
      <c r="AU760" s="1"/>
      <c r="AV760" s="1"/>
      <c r="AW760" s="1"/>
      <c r="AX760" s="1"/>
      <c r="AZ760" s="1"/>
      <c r="BA760" s="1"/>
    </row>
    <row r="761" spans="43:53">
      <c r="AQ761" s="1"/>
      <c r="AR761" s="1"/>
      <c r="AS761" s="1"/>
      <c r="AT761" s="1"/>
      <c r="AU761" s="1"/>
      <c r="AV761" s="1"/>
      <c r="AW761" s="1"/>
      <c r="AX761" s="1"/>
      <c r="AZ761" s="1"/>
      <c r="BA761" s="1"/>
    </row>
    <row r="762" spans="43:53">
      <c r="AQ762" s="1"/>
      <c r="AR762" s="1"/>
      <c r="AS762" s="1"/>
      <c r="AT762" s="1"/>
      <c r="AU762" s="1"/>
      <c r="AV762" s="1"/>
      <c r="AW762" s="1"/>
      <c r="AX762" s="1"/>
      <c r="AZ762" s="1"/>
      <c r="BA762" s="1"/>
    </row>
    <row r="763" spans="43:53">
      <c r="AQ763" s="1"/>
      <c r="AR763" s="1"/>
      <c r="AS763" s="1"/>
      <c r="AT763" s="1"/>
      <c r="AU763" s="1"/>
      <c r="AV763" s="1"/>
      <c r="AW763" s="1"/>
      <c r="AX763" s="1"/>
      <c r="AZ763" s="1"/>
      <c r="BA763" s="1"/>
    </row>
    <row r="764" spans="43:53">
      <c r="AQ764" s="1"/>
      <c r="AR764" s="1"/>
      <c r="AS764" s="1"/>
      <c r="AT764" s="1"/>
      <c r="AU764" s="1"/>
      <c r="AV764" s="1"/>
      <c r="AW764" s="1"/>
      <c r="AX764" s="1"/>
      <c r="AZ764" s="1"/>
      <c r="BA764" s="1"/>
    </row>
    <row r="765" spans="43:53">
      <c r="AQ765" s="1"/>
      <c r="AR765" s="1"/>
      <c r="AS765" s="1"/>
      <c r="AT765" s="1"/>
      <c r="AU765" s="1"/>
      <c r="AV765" s="1"/>
      <c r="AW765" s="1"/>
      <c r="AX765" s="1"/>
      <c r="AZ765" s="1"/>
      <c r="BA765" s="1"/>
    </row>
    <row r="766" spans="43:53">
      <c r="AQ766" s="1"/>
      <c r="AR766" s="1"/>
      <c r="AS766" s="1"/>
      <c r="AT766" s="1"/>
      <c r="AU766" s="1"/>
      <c r="AV766" s="1"/>
      <c r="AW766" s="1"/>
      <c r="AX766" s="1"/>
      <c r="AZ766" s="1"/>
      <c r="BA766" s="1"/>
    </row>
    <row r="767" spans="43:53">
      <c r="AQ767" s="1"/>
      <c r="AR767" s="1"/>
      <c r="AS767" s="1"/>
      <c r="AT767" s="1"/>
      <c r="AU767" s="1"/>
      <c r="AV767" s="1"/>
      <c r="AW767" s="1"/>
      <c r="AX767" s="1"/>
      <c r="AZ767" s="1"/>
      <c r="BA767" s="1"/>
    </row>
    <row r="768" spans="43:53">
      <c r="AQ768" s="1"/>
      <c r="AR768" s="1"/>
      <c r="AS768" s="1"/>
      <c r="AT768" s="1"/>
      <c r="AU768" s="1"/>
      <c r="AV768" s="1"/>
      <c r="AW768" s="1"/>
      <c r="AX768" s="1"/>
      <c r="AZ768" s="1"/>
      <c r="BA768" s="1"/>
    </row>
    <row r="769" spans="43:53">
      <c r="AQ769" s="1"/>
      <c r="AR769" s="1"/>
      <c r="AS769" s="1"/>
      <c r="AT769" s="1"/>
      <c r="AU769" s="1"/>
      <c r="AV769" s="1"/>
      <c r="AW769" s="1"/>
      <c r="AX769" s="1"/>
      <c r="AZ769" s="1"/>
      <c r="BA769" s="1"/>
    </row>
    <row r="770" spans="43:53">
      <c r="AQ770" s="1"/>
      <c r="AR770" s="1"/>
      <c r="AS770" s="1"/>
      <c r="AT770" s="1"/>
      <c r="AU770" s="1"/>
      <c r="AV770" s="1"/>
      <c r="AW770" s="1"/>
      <c r="AX770" s="1"/>
      <c r="AZ770" s="1"/>
      <c r="BA770" s="1"/>
    </row>
    <row r="771" spans="43:53">
      <c r="AQ771" s="1"/>
      <c r="AR771" s="1"/>
      <c r="AS771" s="1"/>
      <c r="AT771" s="1"/>
      <c r="AU771" s="1"/>
      <c r="AV771" s="1"/>
      <c r="AW771" s="1"/>
      <c r="AX771" s="1"/>
      <c r="AZ771" s="1"/>
      <c r="BA771" s="1"/>
    </row>
    <row r="772" spans="43:53">
      <c r="AQ772" s="1"/>
      <c r="AR772" s="1"/>
      <c r="AS772" s="1"/>
      <c r="AT772" s="1"/>
      <c r="AU772" s="1"/>
      <c r="AV772" s="1"/>
      <c r="AW772" s="1"/>
      <c r="AX772" s="1"/>
      <c r="AZ772" s="1"/>
      <c r="BA772" s="1"/>
    </row>
    <row r="773" spans="43:53">
      <c r="AQ773" s="1"/>
      <c r="AR773" s="1"/>
      <c r="AS773" s="1"/>
      <c r="AT773" s="1"/>
      <c r="AU773" s="1"/>
      <c r="AV773" s="1"/>
      <c r="AW773" s="1"/>
      <c r="AX773" s="1"/>
      <c r="AZ773" s="1"/>
      <c r="BA773" s="1"/>
    </row>
    <row r="774" spans="43:53">
      <c r="AQ774" s="1"/>
      <c r="AR774" s="1"/>
      <c r="AS774" s="1"/>
      <c r="AT774" s="1"/>
      <c r="AU774" s="1"/>
      <c r="AV774" s="1"/>
      <c r="AW774" s="1"/>
      <c r="AX774" s="1"/>
      <c r="AZ774" s="1"/>
      <c r="BA774" s="1"/>
    </row>
    <row r="775" spans="43:53">
      <c r="AQ775" s="1"/>
      <c r="AR775" s="1"/>
      <c r="AS775" s="1"/>
      <c r="AT775" s="1"/>
      <c r="AU775" s="1"/>
      <c r="AV775" s="1"/>
      <c r="AW775" s="1"/>
      <c r="AX775" s="1"/>
      <c r="AZ775" s="1"/>
      <c r="BA775" s="1"/>
    </row>
    <row r="776" spans="43:53">
      <c r="AQ776" s="1"/>
      <c r="AR776" s="1"/>
      <c r="AS776" s="1"/>
      <c r="AT776" s="1"/>
      <c r="AU776" s="1"/>
      <c r="AV776" s="1"/>
      <c r="AW776" s="1"/>
      <c r="AX776" s="1"/>
      <c r="AZ776" s="1"/>
      <c r="BA776" s="1"/>
    </row>
    <row r="777" spans="43:53">
      <c r="AQ777" s="1"/>
      <c r="AR777" s="1"/>
      <c r="AS777" s="1"/>
      <c r="AT777" s="1"/>
      <c r="AU777" s="1"/>
      <c r="AV777" s="1"/>
      <c r="AW777" s="1"/>
      <c r="AX777" s="1"/>
      <c r="AZ777" s="1"/>
      <c r="BA777" s="1"/>
    </row>
    <row r="778" spans="43:53">
      <c r="AQ778" s="1"/>
      <c r="AR778" s="1"/>
      <c r="AS778" s="1"/>
      <c r="AT778" s="1"/>
      <c r="AU778" s="1"/>
      <c r="AV778" s="1"/>
      <c r="AW778" s="1"/>
      <c r="AX778" s="1"/>
      <c r="AZ778" s="1"/>
      <c r="BA778" s="1"/>
    </row>
    <row r="779" spans="43:53">
      <c r="AQ779" s="1"/>
      <c r="AR779" s="1"/>
      <c r="AS779" s="1"/>
      <c r="AT779" s="1"/>
      <c r="AU779" s="1"/>
      <c r="AV779" s="1"/>
      <c r="AW779" s="1"/>
      <c r="AX779" s="1"/>
      <c r="AZ779" s="1"/>
      <c r="BA779" s="1"/>
    </row>
    <row r="780" spans="43:53">
      <c r="AQ780" s="1"/>
      <c r="AR780" s="1"/>
      <c r="AS780" s="1"/>
      <c r="AT780" s="1"/>
      <c r="AU780" s="1"/>
      <c r="AV780" s="1"/>
      <c r="AW780" s="1"/>
      <c r="AX780" s="1"/>
      <c r="AZ780" s="1"/>
      <c r="BA780" s="1"/>
    </row>
    <row r="781" spans="43:53">
      <c r="AQ781" s="1"/>
      <c r="AR781" s="1"/>
      <c r="AS781" s="1"/>
      <c r="AT781" s="1"/>
      <c r="AU781" s="1"/>
      <c r="AV781" s="1"/>
      <c r="AW781" s="1"/>
      <c r="AX781" s="1"/>
      <c r="AZ781" s="1"/>
      <c r="BA781" s="1"/>
    </row>
    <row r="782" spans="43:53">
      <c r="AQ782" s="1"/>
      <c r="AR782" s="1"/>
      <c r="AS782" s="1"/>
      <c r="AT782" s="1"/>
      <c r="AU782" s="1"/>
      <c r="AV782" s="1"/>
      <c r="AW782" s="1"/>
      <c r="AX782" s="1"/>
      <c r="AZ782" s="1"/>
      <c r="BA782" s="1"/>
    </row>
    <row r="783" spans="43:53">
      <c r="AQ783" s="1"/>
      <c r="AR783" s="1"/>
      <c r="AS783" s="1"/>
      <c r="AT783" s="1"/>
      <c r="AU783" s="1"/>
      <c r="AV783" s="1"/>
      <c r="AW783" s="1"/>
      <c r="AX783" s="1"/>
      <c r="AZ783" s="1"/>
      <c r="BA783" s="1"/>
    </row>
    <row r="784" spans="43:53">
      <c r="AQ784" s="1"/>
      <c r="AR784" s="1"/>
      <c r="AS784" s="1"/>
      <c r="AT784" s="1"/>
      <c r="AU784" s="1"/>
      <c r="AV784" s="1"/>
      <c r="AW784" s="1"/>
      <c r="AX784" s="1"/>
      <c r="AZ784" s="1"/>
      <c r="BA784" s="1"/>
    </row>
    <row r="785" spans="43:53">
      <c r="AQ785" s="1"/>
      <c r="AR785" s="1"/>
      <c r="AS785" s="1"/>
      <c r="AT785" s="1"/>
      <c r="AU785" s="1"/>
      <c r="AV785" s="1"/>
      <c r="AW785" s="1"/>
      <c r="AX785" s="1"/>
      <c r="AZ785" s="1"/>
      <c r="BA785" s="1"/>
    </row>
    <row r="786" spans="43:53">
      <c r="AQ786" s="1"/>
      <c r="AR786" s="1"/>
      <c r="AS786" s="1"/>
      <c r="AT786" s="1"/>
      <c r="AU786" s="1"/>
      <c r="AV786" s="1"/>
      <c r="AW786" s="1"/>
      <c r="AX786" s="1"/>
      <c r="AZ786" s="1"/>
      <c r="BA786" s="1"/>
    </row>
    <row r="787" spans="43:53">
      <c r="AQ787" s="1"/>
      <c r="AR787" s="1"/>
      <c r="AS787" s="1"/>
      <c r="AT787" s="1"/>
      <c r="AU787" s="1"/>
      <c r="AV787" s="1"/>
      <c r="AW787" s="1"/>
      <c r="AX787" s="1"/>
      <c r="AZ787" s="1"/>
      <c r="BA787" s="1"/>
    </row>
    <row r="788" spans="43:53">
      <c r="AQ788" s="1"/>
      <c r="AR788" s="1"/>
      <c r="AS788" s="1"/>
      <c r="AT788" s="1"/>
      <c r="AU788" s="1"/>
      <c r="AV788" s="1"/>
      <c r="AW788" s="1"/>
      <c r="AX788" s="1"/>
      <c r="AZ788" s="1"/>
      <c r="BA788" s="1"/>
    </row>
    <row r="789" spans="43:53">
      <c r="AQ789" s="1"/>
      <c r="AR789" s="1"/>
      <c r="AS789" s="1"/>
      <c r="AT789" s="1"/>
      <c r="AU789" s="1"/>
      <c r="AV789" s="1"/>
      <c r="AW789" s="1"/>
      <c r="AX789" s="1"/>
      <c r="AZ789" s="1"/>
      <c r="BA789" s="1"/>
    </row>
    <row r="790" spans="43:53">
      <c r="AQ790" s="1"/>
      <c r="AR790" s="1"/>
      <c r="AS790" s="1"/>
      <c r="AT790" s="1"/>
      <c r="AU790" s="1"/>
      <c r="AV790" s="1"/>
      <c r="AW790" s="1"/>
      <c r="AX790" s="1"/>
      <c r="AZ790" s="1"/>
      <c r="BA790" s="1"/>
    </row>
    <row r="791" spans="43:53">
      <c r="AQ791" s="1"/>
      <c r="AR791" s="1"/>
      <c r="AS791" s="1"/>
      <c r="AT791" s="1"/>
      <c r="AU791" s="1"/>
      <c r="AV791" s="1"/>
      <c r="AW791" s="1"/>
      <c r="AX791" s="1"/>
      <c r="AZ791" s="1"/>
      <c r="BA791" s="1"/>
    </row>
    <row r="792" spans="43:53">
      <c r="AQ792" s="1"/>
      <c r="AR792" s="1"/>
      <c r="AS792" s="1"/>
      <c r="AT792" s="1"/>
      <c r="AU792" s="1"/>
      <c r="AV792" s="1"/>
      <c r="AW792" s="1"/>
      <c r="AX792" s="1"/>
      <c r="AZ792" s="1"/>
      <c r="BA792" s="1"/>
    </row>
    <row r="793" spans="43:53">
      <c r="AQ793" s="1"/>
      <c r="AR793" s="1"/>
      <c r="AS793" s="1"/>
      <c r="AT793" s="1"/>
      <c r="AU793" s="1"/>
      <c r="AV793" s="1"/>
      <c r="AW793" s="1"/>
      <c r="AX793" s="1"/>
      <c r="AZ793" s="1"/>
      <c r="BA793" s="1"/>
    </row>
    <row r="794" spans="43:53">
      <c r="AQ794" s="1"/>
      <c r="AR794" s="1"/>
      <c r="AS794" s="1"/>
      <c r="AT794" s="1"/>
      <c r="AU794" s="1"/>
      <c r="AV794" s="1"/>
      <c r="AW794" s="1"/>
      <c r="AX794" s="1"/>
      <c r="AZ794" s="1"/>
      <c r="BA794" s="1"/>
    </row>
    <row r="795" spans="43:53">
      <c r="AQ795" s="1"/>
      <c r="AR795" s="1"/>
      <c r="AS795" s="1"/>
      <c r="AT795" s="1"/>
      <c r="AU795" s="1"/>
      <c r="AV795" s="1"/>
      <c r="AW795" s="1"/>
      <c r="AX795" s="1"/>
      <c r="AZ795" s="1"/>
      <c r="BA795" s="1"/>
    </row>
    <row r="796" spans="43:53">
      <c r="AQ796" s="1"/>
      <c r="AR796" s="1"/>
      <c r="AS796" s="1"/>
      <c r="AT796" s="1"/>
      <c r="AU796" s="1"/>
      <c r="AV796" s="1"/>
      <c r="AW796" s="1"/>
      <c r="AX796" s="1"/>
      <c r="AZ796" s="1"/>
      <c r="BA796" s="1"/>
    </row>
    <row r="797" spans="43:53">
      <c r="AQ797" s="1"/>
      <c r="AR797" s="1"/>
      <c r="AS797" s="1"/>
      <c r="AT797" s="1"/>
      <c r="AU797" s="1"/>
      <c r="AV797" s="1"/>
      <c r="AW797" s="1"/>
      <c r="AX797" s="1"/>
      <c r="AZ797" s="1"/>
      <c r="BA797" s="1"/>
    </row>
    <row r="798" spans="43:53">
      <c r="AQ798" s="1"/>
      <c r="AR798" s="1"/>
      <c r="AS798" s="1"/>
      <c r="AT798" s="1"/>
      <c r="AU798" s="1"/>
      <c r="AV798" s="1"/>
      <c r="AW798" s="1"/>
      <c r="AX798" s="1"/>
      <c r="AZ798" s="1"/>
      <c r="BA798" s="1"/>
    </row>
    <row r="799" spans="43:53">
      <c r="AQ799" s="1"/>
      <c r="AR799" s="1"/>
      <c r="AS799" s="1"/>
      <c r="AT799" s="1"/>
      <c r="AU799" s="1"/>
      <c r="AV799" s="1"/>
      <c r="AW799" s="1"/>
      <c r="AX799" s="1"/>
      <c r="AZ799" s="1"/>
      <c r="BA799" s="1"/>
    </row>
    <row r="800" spans="43:53">
      <c r="AQ800" s="1"/>
      <c r="AR800" s="1"/>
      <c r="AS800" s="1"/>
      <c r="AT800" s="1"/>
      <c r="AU800" s="1"/>
      <c r="AV800" s="1"/>
      <c r="AW800" s="1"/>
      <c r="AX800" s="1"/>
      <c r="AZ800" s="1"/>
      <c r="BA800" s="1"/>
    </row>
    <row r="801" spans="43:53">
      <c r="AQ801" s="1"/>
      <c r="AR801" s="1"/>
      <c r="AS801" s="1"/>
      <c r="AT801" s="1"/>
      <c r="AU801" s="1"/>
      <c r="AV801" s="1"/>
      <c r="AW801" s="1"/>
      <c r="AX801" s="1"/>
      <c r="AZ801" s="1"/>
      <c r="BA801" s="1"/>
    </row>
    <row r="802" spans="43:53">
      <c r="AQ802" s="1"/>
      <c r="AR802" s="1"/>
      <c r="AS802" s="1"/>
      <c r="AT802" s="1"/>
      <c r="AU802" s="1"/>
      <c r="AV802" s="1"/>
      <c r="AW802" s="1"/>
      <c r="AX802" s="1"/>
      <c r="AZ802" s="1"/>
      <c r="BA802" s="1"/>
    </row>
    <row r="803" spans="43:53">
      <c r="AQ803" s="1"/>
      <c r="AR803" s="1"/>
      <c r="AS803" s="1"/>
      <c r="AT803" s="1"/>
      <c r="AU803" s="1"/>
      <c r="AV803" s="1"/>
      <c r="AW803" s="1"/>
      <c r="AX803" s="1"/>
      <c r="AZ803" s="1"/>
      <c r="BA803" s="1"/>
    </row>
    <row r="804" spans="43:53">
      <c r="AQ804" s="1"/>
      <c r="AR804" s="1"/>
      <c r="AS804" s="1"/>
      <c r="AT804" s="1"/>
      <c r="AU804" s="1"/>
      <c r="AV804" s="1"/>
      <c r="AW804" s="1"/>
      <c r="AX804" s="1"/>
      <c r="AZ804" s="1"/>
      <c r="BA804" s="1"/>
    </row>
    <row r="805" spans="43:53">
      <c r="AQ805" s="1"/>
      <c r="AR805" s="1"/>
      <c r="AS805" s="1"/>
      <c r="AT805" s="1"/>
      <c r="AU805" s="1"/>
      <c r="AV805" s="1"/>
      <c r="AW805" s="1"/>
      <c r="AX805" s="1"/>
      <c r="AZ805" s="1"/>
      <c r="BA805" s="1"/>
    </row>
    <row r="806" spans="43:53">
      <c r="AQ806" s="1"/>
      <c r="AR806" s="1"/>
      <c r="AS806" s="1"/>
      <c r="AT806" s="1"/>
      <c r="AU806" s="1"/>
      <c r="AV806" s="1"/>
      <c r="AW806" s="1"/>
      <c r="AX806" s="1"/>
      <c r="AZ806" s="1"/>
      <c r="BA806" s="1"/>
    </row>
    <row r="807" spans="43:53">
      <c r="AQ807" s="1"/>
      <c r="AR807" s="1"/>
      <c r="AS807" s="1"/>
      <c r="AT807" s="1"/>
      <c r="AU807" s="1"/>
      <c r="AV807" s="1"/>
      <c r="AW807" s="1"/>
      <c r="AX807" s="1"/>
      <c r="AZ807" s="1"/>
      <c r="BA807" s="1"/>
    </row>
    <row r="808" spans="43:53">
      <c r="AQ808" s="1"/>
      <c r="AR808" s="1"/>
      <c r="AS808" s="1"/>
      <c r="AT808" s="1"/>
      <c r="AU808" s="1"/>
      <c r="AV808" s="1"/>
      <c r="AW808" s="1"/>
      <c r="AX808" s="1"/>
      <c r="AZ808" s="1"/>
      <c r="BA808" s="1"/>
    </row>
    <row r="809" spans="43:53">
      <c r="AQ809" s="1"/>
      <c r="AR809" s="1"/>
      <c r="AS809" s="1"/>
      <c r="AT809" s="1"/>
      <c r="AU809" s="1"/>
      <c r="AV809" s="1"/>
      <c r="AW809" s="1"/>
      <c r="AX809" s="1"/>
      <c r="AZ809" s="1"/>
      <c r="BA809" s="1"/>
    </row>
    <row r="810" spans="43:53">
      <c r="AQ810" s="1"/>
      <c r="AR810" s="1"/>
      <c r="AS810" s="1"/>
      <c r="AT810" s="1"/>
      <c r="AU810" s="1"/>
      <c r="AV810" s="1"/>
      <c r="AW810" s="1"/>
      <c r="AX810" s="1"/>
      <c r="AZ810" s="1"/>
      <c r="BA810" s="1"/>
    </row>
    <row r="811" spans="43:53">
      <c r="AQ811" s="1"/>
      <c r="AR811" s="1"/>
      <c r="AS811" s="1"/>
      <c r="AT811" s="1"/>
      <c r="AU811" s="1"/>
      <c r="AV811" s="1"/>
      <c r="AW811" s="1"/>
      <c r="AX811" s="1"/>
      <c r="AZ811" s="1"/>
      <c r="BA811" s="1"/>
    </row>
    <row r="812" spans="43:53">
      <c r="AQ812" s="1"/>
      <c r="AR812" s="1"/>
      <c r="AS812" s="1"/>
      <c r="AT812" s="1"/>
      <c r="AU812" s="1"/>
      <c r="AV812" s="1"/>
      <c r="AW812" s="1"/>
      <c r="AX812" s="1"/>
      <c r="AZ812" s="1"/>
      <c r="BA812" s="1"/>
    </row>
    <row r="813" spans="43:53">
      <c r="AQ813" s="1"/>
      <c r="AR813" s="1"/>
      <c r="AS813" s="1"/>
      <c r="AT813" s="1"/>
      <c r="AU813" s="1"/>
      <c r="AV813" s="1"/>
      <c r="AW813" s="1"/>
      <c r="AX813" s="1"/>
      <c r="AZ813" s="1"/>
      <c r="BA813" s="1"/>
    </row>
    <row r="814" spans="43:53">
      <c r="AQ814" s="1"/>
      <c r="AR814" s="1"/>
      <c r="AS814" s="1"/>
      <c r="AT814" s="1"/>
      <c r="AU814" s="1"/>
      <c r="AV814" s="1"/>
      <c r="AW814" s="1"/>
      <c r="AX814" s="1"/>
      <c r="AZ814" s="1"/>
      <c r="BA814" s="1"/>
    </row>
    <row r="815" spans="43:53">
      <c r="AQ815" s="1"/>
      <c r="AR815" s="1"/>
      <c r="AS815" s="1"/>
      <c r="AT815" s="1"/>
      <c r="AU815" s="1"/>
      <c r="AV815" s="1"/>
      <c r="AW815" s="1"/>
      <c r="AX815" s="1"/>
      <c r="AZ815" s="1"/>
      <c r="BA815" s="1"/>
    </row>
    <row r="816" spans="43:53">
      <c r="AQ816" s="1"/>
      <c r="AR816" s="1"/>
      <c r="AS816" s="1"/>
      <c r="AT816" s="1"/>
      <c r="AU816" s="1"/>
      <c r="AV816" s="1"/>
      <c r="AW816" s="1"/>
      <c r="AX816" s="1"/>
      <c r="AZ816" s="1"/>
      <c r="BA816" s="1"/>
    </row>
    <row r="817" spans="43:53">
      <c r="AQ817" s="1"/>
      <c r="AR817" s="1"/>
      <c r="AS817" s="1"/>
      <c r="AT817" s="1"/>
      <c r="AU817" s="1"/>
      <c r="AV817" s="1"/>
      <c r="AW817" s="1"/>
      <c r="AX817" s="1"/>
      <c r="AZ817" s="1"/>
      <c r="BA817" s="1"/>
    </row>
    <row r="818" spans="43:53">
      <c r="AQ818" s="1"/>
      <c r="AR818" s="1"/>
      <c r="AS818" s="1"/>
      <c r="AT818" s="1"/>
      <c r="AU818" s="1"/>
      <c r="AV818" s="1"/>
      <c r="AW818" s="1"/>
      <c r="AX818" s="1"/>
      <c r="AZ818" s="1"/>
      <c r="BA818" s="1"/>
    </row>
    <row r="819" spans="43:53">
      <c r="AQ819" s="1"/>
      <c r="AR819" s="1"/>
      <c r="AS819" s="1"/>
      <c r="AT819" s="1"/>
      <c r="AU819" s="1"/>
      <c r="AV819" s="1"/>
      <c r="AW819" s="1"/>
      <c r="AX819" s="1"/>
      <c r="AZ819" s="1"/>
      <c r="BA819" s="1"/>
    </row>
    <row r="820" spans="43:53">
      <c r="AQ820" s="1"/>
      <c r="AR820" s="1"/>
      <c r="AS820" s="1"/>
      <c r="AT820" s="1"/>
      <c r="AU820" s="1"/>
      <c r="AV820" s="1"/>
      <c r="AW820" s="1"/>
      <c r="AX820" s="1"/>
      <c r="AZ820" s="1"/>
      <c r="BA820" s="1"/>
    </row>
    <row r="821" spans="43:53">
      <c r="AQ821" s="1"/>
      <c r="AR821" s="1"/>
      <c r="AS821" s="1"/>
      <c r="AT821" s="1"/>
      <c r="AU821" s="1"/>
      <c r="AV821" s="1"/>
      <c r="AW821" s="1"/>
      <c r="AX821" s="1"/>
      <c r="AZ821" s="1"/>
      <c r="BA821" s="1"/>
    </row>
    <row r="822" spans="43:53">
      <c r="AQ822" s="1"/>
      <c r="AR822" s="1"/>
      <c r="AS822" s="1"/>
      <c r="AT822" s="1"/>
      <c r="AU822" s="1"/>
      <c r="AV822" s="1"/>
      <c r="AW822" s="1"/>
      <c r="AX822" s="1"/>
      <c r="AZ822" s="1"/>
      <c r="BA822" s="1"/>
    </row>
    <row r="823" spans="43:53">
      <c r="AQ823" s="1"/>
      <c r="AR823" s="1"/>
      <c r="AS823" s="1"/>
      <c r="AT823" s="1"/>
      <c r="AU823" s="1"/>
      <c r="AV823" s="1"/>
      <c r="AW823" s="1"/>
      <c r="AX823" s="1"/>
      <c r="AZ823" s="1"/>
      <c r="BA823" s="1"/>
    </row>
    <row r="824" spans="43:53">
      <c r="AQ824" s="1"/>
      <c r="AR824" s="1"/>
      <c r="AS824" s="1"/>
      <c r="AT824" s="1"/>
      <c r="AU824" s="1"/>
      <c r="AV824" s="1"/>
      <c r="AW824" s="1"/>
      <c r="AX824" s="1"/>
      <c r="AZ824" s="1"/>
      <c r="BA824" s="1"/>
    </row>
    <row r="825" spans="43:53">
      <c r="AQ825" s="1"/>
      <c r="AR825" s="1"/>
      <c r="AS825" s="1"/>
      <c r="AT825" s="1"/>
      <c r="AU825" s="1"/>
      <c r="AV825" s="1"/>
      <c r="AW825" s="1"/>
      <c r="AX825" s="1"/>
      <c r="AZ825" s="1"/>
      <c r="BA825" s="1"/>
    </row>
    <row r="826" spans="43:53">
      <c r="AQ826" s="1"/>
      <c r="AR826" s="1"/>
      <c r="AS826" s="1"/>
      <c r="AT826" s="1"/>
      <c r="AU826" s="1"/>
      <c r="AV826" s="1"/>
      <c r="AW826" s="1"/>
      <c r="AX826" s="1"/>
      <c r="AZ826" s="1"/>
      <c r="BA826" s="1"/>
    </row>
    <row r="827" spans="43:53">
      <c r="AQ827" s="1"/>
      <c r="AR827" s="1"/>
      <c r="AS827" s="1"/>
      <c r="AT827" s="1"/>
      <c r="AU827" s="1"/>
      <c r="AV827" s="1"/>
      <c r="AW827" s="1"/>
      <c r="AX827" s="1"/>
      <c r="AZ827" s="1"/>
      <c r="BA827" s="1"/>
    </row>
    <row r="828" spans="43:53">
      <c r="AQ828" s="1"/>
      <c r="AR828" s="1"/>
      <c r="AS828" s="1"/>
      <c r="AT828" s="1"/>
      <c r="AU828" s="1"/>
      <c r="AV828" s="1"/>
      <c r="AW828" s="1"/>
      <c r="AX828" s="1"/>
      <c r="AZ828" s="1"/>
      <c r="BA828" s="1"/>
    </row>
    <row r="829" spans="43:53">
      <c r="AQ829" s="1"/>
      <c r="AR829" s="1"/>
      <c r="AS829" s="1"/>
      <c r="AT829" s="1"/>
      <c r="AU829" s="1"/>
      <c r="AV829" s="1"/>
      <c r="AW829" s="1"/>
      <c r="AX829" s="1"/>
      <c r="AZ829" s="1"/>
      <c r="BA829" s="1"/>
    </row>
    <row r="830" spans="43:53">
      <c r="AQ830" s="1"/>
      <c r="AR830" s="1"/>
      <c r="AS830" s="1"/>
      <c r="AT830" s="1"/>
      <c r="AU830" s="1"/>
      <c r="AV830" s="1"/>
      <c r="AW830" s="1"/>
      <c r="AX830" s="1"/>
      <c r="AZ830" s="1"/>
      <c r="BA830" s="1"/>
    </row>
    <row r="831" spans="43:53">
      <c r="AQ831" s="1"/>
      <c r="AR831" s="1"/>
      <c r="AS831" s="1"/>
      <c r="AT831" s="1"/>
      <c r="AU831" s="1"/>
      <c r="AV831" s="1"/>
      <c r="AW831" s="1"/>
      <c r="AX831" s="1"/>
      <c r="AZ831" s="1"/>
      <c r="BA831" s="1"/>
    </row>
    <row r="832" spans="43:53">
      <c r="AQ832" s="1"/>
      <c r="AR832" s="1"/>
      <c r="AS832" s="1"/>
      <c r="AT832" s="1"/>
      <c r="AU832" s="1"/>
      <c r="AV832" s="1"/>
      <c r="AW832" s="1"/>
      <c r="AX832" s="1"/>
      <c r="AZ832" s="1"/>
      <c r="BA832" s="1"/>
    </row>
    <row r="833" spans="43:53">
      <c r="AQ833" s="1"/>
      <c r="AR833" s="1"/>
      <c r="AS833" s="1"/>
      <c r="AT833" s="1"/>
      <c r="AU833" s="1"/>
      <c r="AV833" s="1"/>
      <c r="AW833" s="1"/>
      <c r="AX833" s="1"/>
      <c r="AZ833" s="1"/>
      <c r="BA833" s="1"/>
    </row>
    <row r="834" spans="43:53">
      <c r="AQ834" s="1"/>
      <c r="AR834" s="1"/>
      <c r="AS834" s="1"/>
      <c r="AT834" s="1"/>
      <c r="AU834" s="1"/>
      <c r="AV834" s="1"/>
      <c r="AW834" s="1"/>
      <c r="AX834" s="1"/>
      <c r="AZ834" s="1"/>
      <c r="BA834" s="1"/>
    </row>
    <row r="835" spans="43:53">
      <c r="AQ835" s="1"/>
      <c r="AR835" s="1"/>
      <c r="AS835" s="1"/>
      <c r="AT835" s="1"/>
      <c r="AU835" s="1"/>
      <c r="AV835" s="1"/>
      <c r="AW835" s="1"/>
      <c r="AX835" s="1"/>
      <c r="AZ835" s="1"/>
      <c r="BA835" s="1"/>
    </row>
    <row r="836" spans="43:53">
      <c r="AQ836" s="1"/>
      <c r="AR836" s="1"/>
      <c r="AS836" s="1"/>
      <c r="AT836" s="1"/>
      <c r="AU836" s="1"/>
      <c r="AV836" s="1"/>
      <c r="AW836" s="1"/>
      <c r="AX836" s="1"/>
      <c r="AZ836" s="1"/>
      <c r="BA836" s="1"/>
    </row>
    <row r="837" spans="43:53">
      <c r="AQ837" s="1"/>
      <c r="AR837" s="1"/>
      <c r="AS837" s="1"/>
      <c r="AT837" s="1"/>
      <c r="AU837" s="1"/>
      <c r="AV837" s="1"/>
      <c r="AW837" s="1"/>
      <c r="AX837" s="1"/>
      <c r="AZ837" s="1"/>
      <c r="BA837" s="1"/>
    </row>
    <row r="838" spans="43:53">
      <c r="AQ838" s="1"/>
      <c r="AR838" s="1"/>
      <c r="AS838" s="1"/>
      <c r="AT838" s="1"/>
      <c r="AU838" s="1"/>
      <c r="AV838" s="1"/>
      <c r="AW838" s="1"/>
      <c r="AX838" s="1"/>
      <c r="AZ838" s="1"/>
      <c r="BA838" s="1"/>
    </row>
    <row r="839" spans="43:53">
      <c r="AQ839" s="1"/>
      <c r="AR839" s="1"/>
      <c r="AS839" s="1"/>
      <c r="AT839" s="1"/>
      <c r="AU839" s="1"/>
      <c r="AV839" s="1"/>
      <c r="AW839" s="1"/>
      <c r="AX839" s="1"/>
      <c r="AZ839" s="1"/>
      <c r="BA839" s="1"/>
    </row>
    <row r="840" spans="43:53">
      <c r="AQ840" s="1"/>
      <c r="AR840" s="1"/>
      <c r="AS840" s="1"/>
      <c r="AT840" s="1"/>
      <c r="AU840" s="1"/>
      <c r="AV840" s="1"/>
      <c r="AW840" s="1"/>
      <c r="AX840" s="1"/>
      <c r="AZ840" s="1"/>
      <c r="BA840" s="1"/>
    </row>
    <row r="841" spans="43:53">
      <c r="AQ841" s="1"/>
      <c r="AR841" s="1"/>
      <c r="AS841" s="1"/>
      <c r="AT841" s="1"/>
      <c r="AU841" s="1"/>
      <c r="AV841" s="1"/>
      <c r="AW841" s="1"/>
      <c r="AX841" s="1"/>
      <c r="AZ841" s="1"/>
      <c r="BA841" s="1"/>
    </row>
    <row r="842" spans="43:53">
      <c r="AQ842" s="1"/>
      <c r="AR842" s="1"/>
      <c r="AS842" s="1"/>
      <c r="AT842" s="1"/>
      <c r="AU842" s="1"/>
      <c r="AV842" s="1"/>
      <c r="AW842" s="1"/>
      <c r="AX842" s="1"/>
      <c r="AZ842" s="1"/>
      <c r="BA842" s="1"/>
    </row>
    <row r="843" spans="43:53">
      <c r="AQ843" s="1"/>
      <c r="AR843" s="1"/>
      <c r="AS843" s="1"/>
      <c r="AT843" s="1"/>
      <c r="AU843" s="1"/>
      <c r="AV843" s="1"/>
      <c r="AW843" s="1"/>
      <c r="AX843" s="1"/>
      <c r="AZ843" s="1"/>
      <c r="BA843" s="1"/>
    </row>
    <row r="844" spans="43:53">
      <c r="AQ844" s="1"/>
      <c r="AR844" s="1"/>
      <c r="AS844" s="1"/>
      <c r="AT844" s="1"/>
      <c r="AU844" s="1"/>
      <c r="AV844" s="1"/>
      <c r="AW844" s="1"/>
      <c r="AX844" s="1"/>
      <c r="AZ844" s="1"/>
      <c r="BA844" s="1"/>
    </row>
    <row r="845" spans="43:53">
      <c r="AQ845" s="1"/>
      <c r="AR845" s="1"/>
      <c r="AS845" s="1"/>
      <c r="AT845" s="1"/>
      <c r="AU845" s="1"/>
      <c r="AV845" s="1"/>
      <c r="AW845" s="1"/>
      <c r="AX845" s="1"/>
      <c r="AZ845" s="1"/>
      <c r="BA845" s="1"/>
    </row>
    <row r="846" spans="43:53">
      <c r="AQ846" s="1"/>
      <c r="AR846" s="1"/>
      <c r="AS846" s="1"/>
      <c r="AT846" s="1"/>
      <c r="AU846" s="1"/>
      <c r="AV846" s="1"/>
      <c r="AW846" s="1"/>
      <c r="AX846" s="1"/>
      <c r="AZ846" s="1"/>
      <c r="BA846" s="1"/>
    </row>
    <row r="847" spans="43:53">
      <c r="AQ847" s="1"/>
      <c r="AR847" s="1"/>
      <c r="AS847" s="1"/>
      <c r="AT847" s="1"/>
      <c r="AU847" s="1"/>
      <c r="AV847" s="1"/>
      <c r="AW847" s="1"/>
      <c r="AX847" s="1"/>
      <c r="AZ847" s="1"/>
      <c r="BA847" s="1"/>
    </row>
    <row r="848" spans="43:53">
      <c r="AQ848" s="1"/>
      <c r="AR848" s="1"/>
      <c r="AS848" s="1"/>
      <c r="AT848" s="1"/>
      <c r="AU848" s="1"/>
      <c r="AV848" s="1"/>
      <c r="AW848" s="1"/>
      <c r="AX848" s="1"/>
      <c r="AZ848" s="1"/>
      <c r="BA848" s="1"/>
    </row>
    <row r="849" spans="43:53">
      <c r="AQ849" s="1"/>
      <c r="AR849" s="1"/>
      <c r="AS849" s="1"/>
      <c r="AT849" s="1"/>
      <c r="AU849" s="1"/>
      <c r="AV849" s="1"/>
      <c r="AW849" s="1"/>
      <c r="AX849" s="1"/>
      <c r="AZ849" s="1"/>
      <c r="BA849" s="1"/>
    </row>
    <row r="850" spans="43:53">
      <c r="AQ850" s="1"/>
      <c r="AR850" s="1"/>
      <c r="AS850" s="1"/>
      <c r="AT850" s="1"/>
      <c r="AU850" s="1"/>
      <c r="AV850" s="1"/>
      <c r="AW850" s="1"/>
      <c r="AX850" s="1"/>
      <c r="AZ850" s="1"/>
      <c r="BA850" s="1"/>
    </row>
    <row r="851" spans="43:53">
      <c r="AQ851" s="1"/>
      <c r="AR851" s="1"/>
      <c r="AS851" s="1"/>
      <c r="AT851" s="1"/>
      <c r="AU851" s="1"/>
      <c r="AV851" s="1"/>
      <c r="AW851" s="1"/>
      <c r="AX851" s="1"/>
      <c r="AZ851" s="1"/>
      <c r="BA851" s="1"/>
    </row>
    <row r="852" spans="43:53">
      <c r="AQ852" s="1"/>
      <c r="AR852" s="1"/>
      <c r="AS852" s="1"/>
      <c r="AT852" s="1"/>
      <c r="AU852" s="1"/>
      <c r="AV852" s="1"/>
      <c r="AW852" s="1"/>
      <c r="AX852" s="1"/>
      <c r="AZ852" s="1"/>
      <c r="BA852" s="1"/>
    </row>
    <row r="853" spans="43:53">
      <c r="AQ853" s="1"/>
      <c r="AR853" s="1"/>
      <c r="AS853" s="1"/>
      <c r="AT853" s="1"/>
      <c r="AU853" s="1"/>
      <c r="AV853" s="1"/>
      <c r="AW853" s="1"/>
      <c r="AX853" s="1"/>
      <c r="AZ853" s="1"/>
      <c r="BA853" s="1"/>
    </row>
    <row r="854" spans="43:53">
      <c r="AQ854" s="1"/>
      <c r="AR854" s="1"/>
      <c r="AS854" s="1"/>
      <c r="AT854" s="1"/>
      <c r="AU854" s="1"/>
      <c r="AV854" s="1"/>
      <c r="AW854" s="1"/>
      <c r="AX854" s="1"/>
      <c r="AZ854" s="1"/>
      <c r="BA854" s="1"/>
    </row>
    <row r="855" spans="43:53">
      <c r="AQ855" s="1"/>
      <c r="AR855" s="1"/>
      <c r="AS855" s="1"/>
      <c r="AT855" s="1"/>
      <c r="AU855" s="1"/>
      <c r="AV855" s="1"/>
      <c r="AW855" s="1"/>
      <c r="AX855" s="1"/>
      <c r="AZ855" s="1"/>
      <c r="BA855" s="1"/>
    </row>
    <row r="856" spans="43:53">
      <c r="AQ856" s="1"/>
      <c r="AR856" s="1"/>
      <c r="AS856" s="1"/>
      <c r="AT856" s="1"/>
      <c r="AU856" s="1"/>
      <c r="AV856" s="1"/>
      <c r="AW856" s="1"/>
      <c r="AX856" s="1"/>
      <c r="AZ856" s="1"/>
      <c r="BA856" s="1"/>
    </row>
    <row r="857" spans="43:53">
      <c r="AQ857" s="1"/>
      <c r="AR857" s="1"/>
      <c r="AS857" s="1"/>
      <c r="AT857" s="1"/>
      <c r="AU857" s="1"/>
      <c r="AV857" s="1"/>
      <c r="AW857" s="1"/>
      <c r="AX857" s="1"/>
      <c r="AZ857" s="1"/>
      <c r="BA857" s="1"/>
    </row>
    <row r="858" spans="43:53">
      <c r="AQ858" s="1"/>
      <c r="AR858" s="1"/>
      <c r="AS858" s="1"/>
      <c r="AT858" s="1"/>
      <c r="AU858" s="1"/>
      <c r="AV858" s="1"/>
      <c r="AW858" s="1"/>
      <c r="AX858" s="1"/>
      <c r="AZ858" s="1"/>
      <c r="BA858" s="1"/>
    </row>
    <row r="859" spans="43:53">
      <c r="AQ859" s="1"/>
      <c r="AR859" s="1"/>
      <c r="AS859" s="1"/>
      <c r="AT859" s="1"/>
      <c r="AU859" s="1"/>
      <c r="AV859" s="1"/>
      <c r="AW859" s="1"/>
      <c r="AX859" s="1"/>
      <c r="AZ859" s="1"/>
      <c r="BA859" s="1"/>
    </row>
    <row r="860" spans="43:53">
      <c r="AQ860" s="1"/>
      <c r="AR860" s="1"/>
      <c r="AS860" s="1"/>
      <c r="AT860" s="1"/>
      <c r="AU860" s="1"/>
      <c r="AV860" s="1"/>
      <c r="AW860" s="1"/>
      <c r="AX860" s="1"/>
      <c r="AZ860" s="1"/>
      <c r="BA860" s="1"/>
    </row>
    <row r="861" spans="43:53">
      <c r="AQ861" s="1"/>
      <c r="AR861" s="1"/>
      <c r="AS861" s="1"/>
      <c r="AT861" s="1"/>
      <c r="AU861" s="1"/>
      <c r="AV861" s="1"/>
      <c r="AW861" s="1"/>
      <c r="AX861" s="1"/>
      <c r="AZ861" s="1"/>
      <c r="BA861" s="1"/>
    </row>
    <row r="862" spans="43:53">
      <c r="AQ862" s="1"/>
      <c r="AR862" s="1"/>
      <c r="AS862" s="1"/>
      <c r="AT862" s="1"/>
      <c r="AU862" s="1"/>
      <c r="AV862" s="1"/>
      <c r="AW862" s="1"/>
      <c r="AX862" s="1"/>
      <c r="AZ862" s="1"/>
      <c r="BA862" s="1"/>
    </row>
    <row r="863" spans="43:53">
      <c r="AQ863" s="1"/>
      <c r="AR863" s="1"/>
      <c r="AS863" s="1"/>
      <c r="AT863" s="1"/>
      <c r="AU863" s="1"/>
      <c r="AV863" s="1"/>
      <c r="AW863" s="1"/>
      <c r="AX863" s="1"/>
      <c r="AZ863" s="1"/>
      <c r="BA863" s="1"/>
    </row>
    <row r="864" spans="43:53">
      <c r="AQ864" s="1"/>
      <c r="AR864" s="1"/>
      <c r="AS864" s="1"/>
      <c r="AT864" s="1"/>
      <c r="AU864" s="1"/>
      <c r="AV864" s="1"/>
      <c r="AW864" s="1"/>
      <c r="AX864" s="1"/>
      <c r="AZ864" s="1"/>
      <c r="BA864" s="1"/>
    </row>
    <row r="865" spans="43:53">
      <c r="AQ865" s="1"/>
      <c r="AR865" s="1"/>
      <c r="AS865" s="1"/>
      <c r="AT865" s="1"/>
      <c r="AU865" s="1"/>
      <c r="AV865" s="1"/>
      <c r="AW865" s="1"/>
      <c r="AX865" s="1"/>
      <c r="AZ865" s="1"/>
      <c r="BA865" s="1"/>
    </row>
    <row r="866" spans="43:53">
      <c r="AQ866" s="1"/>
      <c r="AR866" s="1"/>
      <c r="AS866" s="1"/>
      <c r="AT866" s="1"/>
      <c r="AU866" s="1"/>
      <c r="AV866" s="1"/>
      <c r="AW866" s="1"/>
      <c r="AX866" s="1"/>
      <c r="AZ866" s="1"/>
      <c r="BA866" s="1"/>
    </row>
    <row r="867" spans="43:53">
      <c r="AQ867" s="1"/>
      <c r="AR867" s="1"/>
      <c r="AS867" s="1"/>
      <c r="AT867" s="1"/>
      <c r="AU867" s="1"/>
      <c r="AV867" s="1"/>
      <c r="AW867" s="1"/>
      <c r="AX867" s="1"/>
      <c r="AZ867" s="1"/>
      <c r="BA867" s="1"/>
    </row>
    <row r="868" spans="43:53">
      <c r="AQ868" s="1"/>
      <c r="AR868" s="1"/>
      <c r="AS868" s="1"/>
      <c r="AT868" s="1"/>
      <c r="AU868" s="1"/>
      <c r="AV868" s="1"/>
      <c r="AW868" s="1"/>
      <c r="AX868" s="1"/>
      <c r="AZ868" s="1"/>
      <c r="BA868" s="1"/>
    </row>
    <row r="869" spans="43:53">
      <c r="AQ869" s="1"/>
      <c r="AR869" s="1"/>
      <c r="AS869" s="1"/>
      <c r="AT869" s="1"/>
      <c r="AU869" s="1"/>
      <c r="AV869" s="1"/>
      <c r="AW869" s="1"/>
      <c r="AX869" s="1"/>
      <c r="AZ869" s="1"/>
      <c r="BA869" s="1"/>
    </row>
    <row r="870" spans="43:53">
      <c r="AQ870" s="1"/>
      <c r="AR870" s="1"/>
      <c r="AS870" s="1"/>
      <c r="AT870" s="1"/>
      <c r="AU870" s="1"/>
      <c r="AV870" s="1"/>
      <c r="AW870" s="1"/>
      <c r="AX870" s="1"/>
      <c r="AZ870" s="1"/>
      <c r="BA870" s="1"/>
    </row>
    <row r="871" spans="43:53">
      <c r="AQ871" s="1"/>
      <c r="AR871" s="1"/>
      <c r="AS871" s="1"/>
      <c r="AT871" s="1"/>
      <c r="AU871" s="1"/>
      <c r="AV871" s="1"/>
      <c r="AW871" s="1"/>
      <c r="AX871" s="1"/>
      <c r="AZ871" s="1"/>
      <c r="BA871" s="1"/>
    </row>
    <row r="872" spans="43:53">
      <c r="AQ872" s="1"/>
      <c r="AR872" s="1"/>
      <c r="AS872" s="1"/>
      <c r="AT872" s="1"/>
      <c r="AU872" s="1"/>
      <c r="AV872" s="1"/>
      <c r="AW872" s="1"/>
      <c r="AX872" s="1"/>
      <c r="AZ872" s="1"/>
      <c r="BA872" s="1"/>
    </row>
    <row r="873" spans="43:53">
      <c r="AQ873" s="1"/>
      <c r="AR873" s="1"/>
      <c r="AS873" s="1"/>
      <c r="AT873" s="1"/>
      <c r="AU873" s="1"/>
      <c r="AV873" s="1"/>
      <c r="AW873" s="1"/>
      <c r="AX873" s="1"/>
      <c r="AZ873" s="1"/>
      <c r="BA873" s="1"/>
    </row>
    <row r="874" spans="43:53">
      <c r="AQ874" s="1"/>
      <c r="AR874" s="1"/>
      <c r="AS874" s="1"/>
      <c r="AT874" s="1"/>
      <c r="AU874" s="1"/>
      <c r="AV874" s="1"/>
      <c r="AW874" s="1"/>
      <c r="AX874" s="1"/>
      <c r="AZ874" s="1"/>
      <c r="BA874" s="1"/>
    </row>
    <row r="875" spans="43:53">
      <c r="AQ875" s="1"/>
      <c r="AR875" s="1"/>
      <c r="AS875" s="1"/>
      <c r="AT875" s="1"/>
      <c r="AU875" s="1"/>
      <c r="AV875" s="1"/>
      <c r="AW875" s="1"/>
      <c r="AX875" s="1"/>
      <c r="AZ875" s="1"/>
      <c r="BA875" s="1"/>
    </row>
    <row r="876" spans="43:53">
      <c r="AQ876" s="1"/>
      <c r="AR876" s="1"/>
      <c r="AS876" s="1"/>
      <c r="AT876" s="1"/>
      <c r="AU876" s="1"/>
      <c r="AV876" s="1"/>
      <c r="AW876" s="1"/>
      <c r="AX876" s="1"/>
      <c r="AZ876" s="1"/>
      <c r="BA876" s="1"/>
    </row>
    <row r="877" spans="43:53">
      <c r="AQ877" s="1"/>
      <c r="AR877" s="1"/>
      <c r="AS877" s="1"/>
      <c r="AT877" s="1"/>
      <c r="AU877" s="1"/>
      <c r="AV877" s="1"/>
      <c r="AW877" s="1"/>
      <c r="AX877" s="1"/>
      <c r="AZ877" s="1"/>
      <c r="BA877" s="1"/>
    </row>
    <row r="878" spans="43:53">
      <c r="AQ878" s="1"/>
      <c r="AR878" s="1"/>
      <c r="AS878" s="1"/>
      <c r="AT878" s="1"/>
      <c r="AU878" s="1"/>
      <c r="AV878" s="1"/>
      <c r="AW878" s="1"/>
      <c r="AX878" s="1"/>
      <c r="AZ878" s="1"/>
      <c r="BA878" s="1"/>
    </row>
    <row r="879" spans="43:53">
      <c r="AQ879" s="1"/>
      <c r="AR879" s="1"/>
      <c r="AS879" s="1"/>
      <c r="AT879" s="1"/>
      <c r="AU879" s="1"/>
      <c r="AV879" s="1"/>
      <c r="AW879" s="1"/>
      <c r="AX879" s="1"/>
      <c r="AZ879" s="1"/>
      <c r="BA879" s="1"/>
    </row>
    <row r="880" spans="43:53">
      <c r="AQ880" s="1"/>
      <c r="AR880" s="1"/>
      <c r="AS880" s="1"/>
      <c r="AT880" s="1"/>
      <c r="AU880" s="1"/>
      <c r="AV880" s="1"/>
      <c r="AW880" s="1"/>
      <c r="AX880" s="1"/>
      <c r="AZ880" s="1"/>
      <c r="BA880" s="1"/>
    </row>
    <row r="881" spans="43:53">
      <c r="AQ881" s="1"/>
      <c r="AR881" s="1"/>
      <c r="AS881" s="1"/>
      <c r="AT881" s="1"/>
      <c r="AU881" s="1"/>
      <c r="AV881" s="1"/>
      <c r="AW881" s="1"/>
      <c r="AX881" s="1"/>
      <c r="AZ881" s="1"/>
      <c r="BA881" s="1"/>
    </row>
    <row r="882" spans="43:53">
      <c r="AQ882" s="1"/>
      <c r="AR882" s="1"/>
      <c r="AS882" s="1"/>
      <c r="AT882" s="1"/>
      <c r="AU882" s="1"/>
      <c r="AV882" s="1"/>
      <c r="AW882" s="1"/>
      <c r="AX882" s="1"/>
      <c r="AZ882" s="1"/>
      <c r="BA882" s="1"/>
    </row>
    <row r="883" spans="43:53">
      <c r="AQ883" s="1"/>
      <c r="AR883" s="1"/>
      <c r="AS883" s="1"/>
      <c r="AT883" s="1"/>
      <c r="AU883" s="1"/>
      <c r="AV883" s="1"/>
      <c r="AW883" s="1"/>
      <c r="AX883" s="1"/>
      <c r="AZ883" s="1"/>
      <c r="BA883" s="1"/>
    </row>
    <row r="884" spans="43:53">
      <c r="AQ884" s="1"/>
      <c r="AR884" s="1"/>
      <c r="AS884" s="1"/>
      <c r="AT884" s="1"/>
      <c r="AU884" s="1"/>
      <c r="AV884" s="1"/>
      <c r="AW884" s="1"/>
      <c r="AX884" s="1"/>
      <c r="AZ884" s="1"/>
      <c r="BA884" s="1"/>
    </row>
    <row r="885" spans="43:53">
      <c r="AQ885" s="1"/>
      <c r="AR885" s="1"/>
      <c r="AS885" s="1"/>
      <c r="AT885" s="1"/>
      <c r="AU885" s="1"/>
      <c r="AV885" s="1"/>
      <c r="AW885" s="1"/>
      <c r="AX885" s="1"/>
      <c r="AZ885" s="1"/>
      <c r="BA885" s="1"/>
    </row>
    <row r="886" spans="43:53">
      <c r="AQ886" s="1"/>
      <c r="AR886" s="1"/>
      <c r="AS886" s="1"/>
      <c r="AT886" s="1"/>
      <c r="AU886" s="1"/>
      <c r="AV886" s="1"/>
      <c r="AW886" s="1"/>
      <c r="AX886" s="1"/>
      <c r="AZ886" s="1"/>
      <c r="BA886" s="1"/>
    </row>
    <row r="887" spans="43:53">
      <c r="AQ887" s="1"/>
      <c r="AR887" s="1"/>
      <c r="AS887" s="1"/>
      <c r="AT887" s="1"/>
      <c r="AU887" s="1"/>
      <c r="AV887" s="1"/>
      <c r="AW887" s="1"/>
      <c r="AX887" s="1"/>
      <c r="AZ887" s="1"/>
      <c r="BA887" s="1"/>
    </row>
    <row r="888" spans="43:53">
      <c r="AQ888" s="1"/>
      <c r="AR888" s="1"/>
      <c r="AS888" s="1"/>
      <c r="AT888" s="1"/>
      <c r="AU888" s="1"/>
      <c r="AV888" s="1"/>
      <c r="AW888" s="1"/>
      <c r="AX888" s="1"/>
      <c r="AZ888" s="1"/>
      <c r="BA888" s="1"/>
    </row>
    <row r="889" spans="43:53">
      <c r="AQ889" s="1"/>
      <c r="AR889" s="1"/>
      <c r="AS889" s="1"/>
      <c r="AT889" s="1"/>
      <c r="AU889" s="1"/>
      <c r="AV889" s="1"/>
      <c r="AW889" s="1"/>
      <c r="AX889" s="1"/>
      <c r="AZ889" s="1"/>
      <c r="BA889" s="1"/>
    </row>
    <row r="890" spans="43:53">
      <c r="AQ890" s="1"/>
      <c r="AR890" s="1"/>
      <c r="AS890" s="1"/>
      <c r="AT890" s="1"/>
      <c r="AU890" s="1"/>
      <c r="AV890" s="1"/>
      <c r="AW890" s="1"/>
      <c r="AX890" s="1"/>
      <c r="AZ890" s="1"/>
      <c r="BA890" s="1"/>
    </row>
    <row r="891" spans="43:53">
      <c r="AQ891" s="1"/>
      <c r="AR891" s="1"/>
      <c r="AS891" s="1"/>
      <c r="AT891" s="1"/>
      <c r="AU891" s="1"/>
      <c r="AV891" s="1"/>
      <c r="AW891" s="1"/>
      <c r="AX891" s="1"/>
      <c r="AZ891" s="1"/>
      <c r="BA891" s="1"/>
    </row>
    <row r="892" spans="43:53">
      <c r="AQ892" s="1"/>
      <c r="AR892" s="1"/>
      <c r="AS892" s="1"/>
      <c r="AT892" s="1"/>
      <c r="AU892" s="1"/>
      <c r="AV892" s="1"/>
      <c r="AW892" s="1"/>
      <c r="AX892" s="1"/>
      <c r="AZ892" s="1"/>
      <c r="BA892" s="1"/>
    </row>
    <row r="893" spans="43:53">
      <c r="AQ893" s="1"/>
      <c r="AR893" s="1"/>
      <c r="AS893" s="1"/>
      <c r="AT893" s="1"/>
      <c r="AU893" s="1"/>
      <c r="AV893" s="1"/>
      <c r="AW893" s="1"/>
      <c r="AX893" s="1"/>
      <c r="AZ893" s="1"/>
      <c r="BA893" s="1"/>
    </row>
    <row r="894" spans="43:53">
      <c r="AQ894" s="1"/>
      <c r="AR894" s="1"/>
      <c r="AS894" s="1"/>
      <c r="AT894" s="1"/>
      <c r="AU894" s="1"/>
      <c r="AV894" s="1"/>
      <c r="AW894" s="1"/>
      <c r="AX894" s="1"/>
      <c r="AZ894" s="1"/>
      <c r="BA894" s="1"/>
    </row>
    <row r="895" spans="43:53">
      <c r="AQ895" s="1"/>
      <c r="AR895" s="1"/>
      <c r="AS895" s="1"/>
      <c r="AT895" s="1"/>
      <c r="AU895" s="1"/>
      <c r="AV895" s="1"/>
      <c r="AW895" s="1"/>
      <c r="AX895" s="1"/>
      <c r="AZ895" s="1"/>
      <c r="BA895" s="1"/>
    </row>
    <row r="896" spans="43:53">
      <c r="AQ896" s="1"/>
      <c r="AR896" s="1"/>
      <c r="AS896" s="1"/>
      <c r="AT896" s="1"/>
      <c r="AU896" s="1"/>
      <c r="AV896" s="1"/>
      <c r="AW896" s="1"/>
      <c r="AX896" s="1"/>
      <c r="AZ896" s="1"/>
      <c r="BA896" s="1"/>
    </row>
    <row r="897" spans="43:53">
      <c r="AQ897" s="1"/>
      <c r="AR897" s="1"/>
      <c r="AS897" s="1"/>
      <c r="AT897" s="1"/>
      <c r="AU897" s="1"/>
      <c r="AV897" s="1"/>
      <c r="AW897" s="1"/>
      <c r="AX897" s="1"/>
      <c r="AZ897" s="1"/>
      <c r="BA897" s="1"/>
    </row>
    <row r="898" spans="43:53">
      <c r="AQ898" s="1"/>
      <c r="AR898" s="1"/>
      <c r="AS898" s="1"/>
      <c r="AT898" s="1"/>
      <c r="AU898" s="1"/>
      <c r="AV898" s="1"/>
      <c r="AW898" s="1"/>
      <c r="AX898" s="1"/>
      <c r="AZ898" s="1"/>
      <c r="BA898" s="1"/>
    </row>
    <row r="899" spans="43:53">
      <c r="AQ899" s="1"/>
      <c r="AR899" s="1"/>
      <c r="AS899" s="1"/>
      <c r="AT899" s="1"/>
      <c r="AU899" s="1"/>
      <c r="AV899" s="1"/>
      <c r="AW899" s="1"/>
      <c r="AX899" s="1"/>
      <c r="AZ899" s="1"/>
      <c r="BA899" s="1"/>
    </row>
    <row r="900" spans="43:53">
      <c r="AQ900" s="1"/>
      <c r="AR900" s="1"/>
      <c r="AS900" s="1"/>
      <c r="AT900" s="1"/>
      <c r="AU900" s="1"/>
      <c r="AV900" s="1"/>
      <c r="AW900" s="1"/>
      <c r="AX900" s="1"/>
      <c r="AZ900" s="1"/>
      <c r="BA900" s="1"/>
    </row>
    <row r="901" spans="43:53">
      <c r="AQ901" s="1"/>
      <c r="AR901" s="1"/>
      <c r="AS901" s="1"/>
      <c r="AT901" s="1"/>
      <c r="AU901" s="1"/>
      <c r="AV901" s="1"/>
      <c r="AW901" s="1"/>
      <c r="AX901" s="1"/>
      <c r="AZ901" s="1"/>
      <c r="BA901" s="1"/>
    </row>
    <row r="902" spans="43:53">
      <c r="AQ902" s="1"/>
      <c r="AR902" s="1"/>
      <c r="AS902" s="1"/>
      <c r="AT902" s="1"/>
      <c r="AU902" s="1"/>
      <c r="AV902" s="1"/>
      <c r="AW902" s="1"/>
      <c r="AX902" s="1"/>
      <c r="AZ902" s="1"/>
      <c r="BA902" s="1"/>
    </row>
    <row r="903" spans="43:53">
      <c r="AQ903" s="1"/>
      <c r="AR903" s="1"/>
      <c r="AS903" s="1"/>
      <c r="AT903" s="1"/>
      <c r="AU903" s="1"/>
      <c r="AV903" s="1"/>
      <c r="AW903" s="1"/>
      <c r="AX903" s="1"/>
      <c r="AZ903" s="1"/>
      <c r="BA903" s="1"/>
    </row>
    <row r="904" spans="43:53">
      <c r="AQ904" s="1"/>
      <c r="AR904" s="1"/>
      <c r="AS904" s="1"/>
      <c r="AT904" s="1"/>
      <c r="AU904" s="1"/>
      <c r="AV904" s="1"/>
      <c r="AW904" s="1"/>
      <c r="AX904" s="1"/>
      <c r="AZ904" s="1"/>
      <c r="BA904" s="1"/>
    </row>
    <row r="905" spans="43:53">
      <c r="AQ905" s="1"/>
      <c r="AR905" s="1"/>
      <c r="AS905" s="1"/>
      <c r="AT905" s="1"/>
      <c r="AU905" s="1"/>
      <c r="AV905" s="1"/>
      <c r="AW905" s="1"/>
      <c r="AX905" s="1"/>
      <c r="AZ905" s="1"/>
      <c r="BA905" s="1"/>
    </row>
    <row r="906" spans="43:53">
      <c r="AQ906" s="1"/>
      <c r="AR906" s="1"/>
      <c r="AS906" s="1"/>
      <c r="AT906" s="1"/>
      <c r="AU906" s="1"/>
      <c r="AV906" s="1"/>
      <c r="AW906" s="1"/>
      <c r="AX906" s="1"/>
      <c r="AZ906" s="1"/>
      <c r="BA906" s="1"/>
    </row>
    <row r="907" spans="43:53">
      <c r="AQ907" s="1"/>
      <c r="AR907" s="1"/>
      <c r="AS907" s="1"/>
      <c r="AT907" s="1"/>
      <c r="AU907" s="1"/>
      <c r="AV907" s="1"/>
      <c r="AW907" s="1"/>
      <c r="AX907" s="1"/>
      <c r="AZ907" s="1"/>
      <c r="BA907" s="1"/>
    </row>
    <row r="908" spans="43:53">
      <c r="AQ908" s="1"/>
      <c r="AR908" s="1"/>
      <c r="AS908" s="1"/>
      <c r="AT908" s="1"/>
      <c r="AU908" s="1"/>
      <c r="AV908" s="1"/>
      <c r="AW908" s="1"/>
      <c r="AX908" s="1"/>
      <c r="AZ908" s="1"/>
      <c r="BA908" s="1"/>
    </row>
    <row r="909" spans="43:53">
      <c r="AQ909" s="1"/>
      <c r="AR909" s="1"/>
      <c r="AS909" s="1"/>
      <c r="AT909" s="1"/>
      <c r="AU909" s="1"/>
      <c r="AV909" s="1"/>
      <c r="AW909" s="1"/>
      <c r="AX909" s="1"/>
      <c r="AZ909" s="1"/>
      <c r="BA909" s="1"/>
    </row>
    <row r="910" spans="43:53">
      <c r="AQ910" s="1"/>
      <c r="AR910" s="1"/>
      <c r="AS910" s="1"/>
      <c r="AT910" s="1"/>
      <c r="AU910" s="1"/>
      <c r="AV910" s="1"/>
      <c r="AW910" s="1"/>
      <c r="AX910" s="1"/>
      <c r="AZ910" s="1"/>
      <c r="BA910" s="1"/>
    </row>
    <row r="911" spans="43:53">
      <c r="AQ911" s="1"/>
      <c r="AR911" s="1"/>
      <c r="AS911" s="1"/>
      <c r="AT911" s="1"/>
      <c r="AU911" s="1"/>
      <c r="AV911" s="1"/>
      <c r="AW911" s="1"/>
      <c r="AX911" s="1"/>
      <c r="AZ911" s="1"/>
      <c r="BA911" s="1"/>
    </row>
    <row r="912" spans="43:53">
      <c r="AQ912" s="1"/>
      <c r="AR912" s="1"/>
      <c r="AS912" s="1"/>
      <c r="AT912" s="1"/>
      <c r="AU912" s="1"/>
      <c r="AV912" s="1"/>
      <c r="AW912" s="1"/>
      <c r="AX912" s="1"/>
      <c r="AZ912" s="1"/>
      <c r="BA912" s="1"/>
    </row>
    <row r="913" spans="43:53">
      <c r="AQ913" s="1"/>
      <c r="AR913" s="1"/>
      <c r="AS913" s="1"/>
      <c r="AT913" s="1"/>
      <c r="AU913" s="1"/>
      <c r="AV913" s="1"/>
      <c r="AW913" s="1"/>
      <c r="AX913" s="1"/>
      <c r="AZ913" s="1"/>
      <c r="BA913" s="1"/>
    </row>
    <row r="914" spans="43:53">
      <c r="AQ914" s="1"/>
      <c r="AR914" s="1"/>
      <c r="AS914" s="1"/>
      <c r="AT914" s="1"/>
      <c r="AU914" s="1"/>
      <c r="AV914" s="1"/>
      <c r="AW914" s="1"/>
      <c r="AX914" s="1"/>
      <c r="AZ914" s="1"/>
      <c r="BA914" s="1"/>
    </row>
    <row r="915" spans="43:53">
      <c r="AQ915" s="1"/>
      <c r="AR915" s="1"/>
      <c r="AS915" s="1"/>
      <c r="AT915" s="1"/>
      <c r="AU915" s="1"/>
      <c r="AV915" s="1"/>
      <c r="AW915" s="1"/>
      <c r="AX915" s="1"/>
      <c r="AZ915" s="1"/>
      <c r="BA915" s="1"/>
    </row>
    <row r="916" spans="43:53">
      <c r="AQ916" s="1"/>
      <c r="AR916" s="1"/>
      <c r="AS916" s="1"/>
      <c r="AT916" s="1"/>
      <c r="AU916" s="1"/>
      <c r="AV916" s="1"/>
      <c r="AW916" s="1"/>
      <c r="AX916" s="1"/>
      <c r="AZ916" s="1"/>
      <c r="BA916" s="1"/>
    </row>
    <row r="917" spans="43:53">
      <c r="AQ917" s="1"/>
      <c r="AR917" s="1"/>
      <c r="AS917" s="1"/>
      <c r="AT917" s="1"/>
      <c r="AU917" s="1"/>
      <c r="AV917" s="1"/>
      <c r="AW917" s="1"/>
      <c r="AX917" s="1"/>
      <c r="AZ917" s="1"/>
      <c r="BA917" s="1"/>
    </row>
    <row r="918" spans="43:53">
      <c r="AQ918" s="1"/>
      <c r="AR918" s="1"/>
      <c r="AS918" s="1"/>
      <c r="AT918" s="1"/>
      <c r="AU918" s="1"/>
      <c r="AV918" s="1"/>
      <c r="AW918" s="1"/>
      <c r="AX918" s="1"/>
      <c r="AZ918" s="1"/>
      <c r="BA918" s="1"/>
    </row>
    <row r="919" spans="43:53">
      <c r="AQ919" s="1"/>
      <c r="AR919" s="1"/>
      <c r="AS919" s="1"/>
      <c r="AT919" s="1"/>
      <c r="AU919" s="1"/>
      <c r="AV919" s="1"/>
      <c r="AW919" s="1"/>
      <c r="AX919" s="1"/>
      <c r="AZ919" s="1"/>
      <c r="BA919" s="1"/>
    </row>
    <row r="920" spans="43:53">
      <c r="AQ920" s="1"/>
      <c r="AR920" s="1"/>
      <c r="AS920" s="1"/>
      <c r="AT920" s="1"/>
      <c r="AU920" s="1"/>
      <c r="AV920" s="1"/>
      <c r="AW920" s="1"/>
      <c r="AX920" s="1"/>
      <c r="AZ920" s="1"/>
      <c r="BA920" s="1"/>
    </row>
    <row r="921" spans="43:53">
      <c r="AQ921" s="1"/>
      <c r="AR921" s="1"/>
      <c r="AS921" s="1"/>
      <c r="AT921" s="1"/>
      <c r="AU921" s="1"/>
      <c r="AV921" s="1"/>
      <c r="AW921" s="1"/>
      <c r="AX921" s="1"/>
      <c r="AZ921" s="1"/>
      <c r="BA921" s="1"/>
    </row>
    <row r="922" spans="43:53">
      <c r="AQ922" s="1"/>
      <c r="AR922" s="1"/>
      <c r="AS922" s="1"/>
      <c r="AT922" s="1"/>
      <c r="AU922" s="1"/>
      <c r="AV922" s="1"/>
      <c r="AW922" s="1"/>
      <c r="AX922" s="1"/>
      <c r="AZ922" s="1"/>
      <c r="BA922" s="1"/>
    </row>
    <row r="923" spans="43:53">
      <c r="AQ923" s="1"/>
      <c r="AR923" s="1"/>
      <c r="AS923" s="1"/>
      <c r="AT923" s="1"/>
      <c r="AU923" s="1"/>
      <c r="AV923" s="1"/>
      <c r="AW923" s="1"/>
      <c r="AX923" s="1"/>
      <c r="AZ923" s="1"/>
      <c r="BA923" s="1"/>
    </row>
    <row r="924" spans="43:53">
      <c r="AQ924" s="1"/>
      <c r="AR924" s="1"/>
      <c r="AS924" s="1"/>
      <c r="AT924" s="1"/>
      <c r="AU924" s="1"/>
      <c r="AV924" s="1"/>
      <c r="AW924" s="1"/>
      <c r="AX924" s="1"/>
      <c r="AZ924" s="1"/>
      <c r="BA924" s="1"/>
    </row>
    <row r="925" spans="43:53">
      <c r="AQ925" s="1"/>
      <c r="AR925" s="1"/>
      <c r="AS925" s="1"/>
      <c r="AT925" s="1"/>
      <c r="AU925" s="1"/>
      <c r="AV925" s="1"/>
      <c r="AW925" s="1"/>
      <c r="AX925" s="1"/>
      <c r="AZ925" s="1"/>
      <c r="BA925" s="1"/>
    </row>
    <row r="926" spans="43:53">
      <c r="AQ926" s="1"/>
      <c r="AR926" s="1"/>
      <c r="AS926" s="1"/>
      <c r="AT926" s="1"/>
      <c r="AU926" s="1"/>
      <c r="AV926" s="1"/>
      <c r="AW926" s="1"/>
      <c r="AX926" s="1"/>
      <c r="AZ926" s="1"/>
      <c r="BA926" s="1"/>
    </row>
    <row r="927" spans="43:53">
      <c r="AQ927" s="1"/>
      <c r="AR927" s="1"/>
      <c r="AS927" s="1"/>
      <c r="AT927" s="1"/>
      <c r="AU927" s="1"/>
      <c r="AV927" s="1"/>
      <c r="AW927" s="1"/>
      <c r="AX927" s="1"/>
      <c r="AZ927" s="1"/>
      <c r="BA927" s="1"/>
    </row>
    <row r="928" spans="43:53">
      <c r="AQ928" s="1"/>
      <c r="AR928" s="1"/>
      <c r="AS928" s="1"/>
      <c r="AT928" s="1"/>
      <c r="AU928" s="1"/>
      <c r="AV928" s="1"/>
      <c r="AW928" s="1"/>
      <c r="AX928" s="1"/>
      <c r="AZ928" s="1"/>
      <c r="BA928" s="1"/>
    </row>
    <row r="929" spans="43:53">
      <c r="AQ929" s="1"/>
      <c r="AR929" s="1"/>
      <c r="AS929" s="1"/>
      <c r="AT929" s="1"/>
      <c r="AU929" s="1"/>
      <c r="AV929" s="1"/>
      <c r="AW929" s="1"/>
      <c r="AX929" s="1"/>
      <c r="AZ929" s="1"/>
      <c r="BA929" s="1"/>
    </row>
    <row r="930" spans="43:53">
      <c r="AQ930" s="1"/>
      <c r="AR930" s="1"/>
      <c r="AS930" s="1"/>
      <c r="AT930" s="1"/>
      <c r="AU930" s="1"/>
      <c r="AV930" s="1"/>
      <c r="AW930" s="1"/>
      <c r="AX930" s="1"/>
      <c r="AZ930" s="1"/>
      <c r="BA930" s="1"/>
    </row>
    <row r="931" spans="43:53">
      <c r="AQ931" s="1"/>
      <c r="AR931" s="1"/>
      <c r="AS931" s="1"/>
      <c r="AT931" s="1"/>
      <c r="AU931" s="1"/>
      <c r="AV931" s="1"/>
      <c r="AW931" s="1"/>
      <c r="AX931" s="1"/>
      <c r="AZ931" s="1"/>
      <c r="BA931" s="1"/>
    </row>
    <row r="932" spans="43:53">
      <c r="AQ932" s="1"/>
      <c r="AR932" s="1"/>
      <c r="AS932" s="1"/>
      <c r="AT932" s="1"/>
      <c r="AU932" s="1"/>
      <c r="AV932" s="1"/>
      <c r="AW932" s="1"/>
      <c r="AX932" s="1"/>
      <c r="AZ932" s="1"/>
      <c r="BA932" s="1"/>
    </row>
    <row r="933" spans="43:53">
      <c r="AQ933" s="1"/>
      <c r="AR933" s="1"/>
      <c r="AS933" s="1"/>
      <c r="AT933" s="1"/>
      <c r="AU933" s="1"/>
      <c r="AV933" s="1"/>
      <c r="AW933" s="1"/>
      <c r="AX933" s="1"/>
      <c r="AZ933" s="1"/>
      <c r="BA933" s="1"/>
    </row>
    <row r="934" spans="43:53">
      <c r="AQ934" s="1"/>
      <c r="AR934" s="1"/>
      <c r="AS934" s="1"/>
      <c r="AT934" s="1"/>
      <c r="AU934" s="1"/>
      <c r="AV934" s="1"/>
      <c r="AW934" s="1"/>
      <c r="AX934" s="1"/>
      <c r="AZ934" s="1"/>
      <c r="BA934" s="1"/>
    </row>
    <row r="935" spans="43:53">
      <c r="AQ935" s="1"/>
      <c r="AR935" s="1"/>
      <c r="AS935" s="1"/>
      <c r="AT935" s="1"/>
      <c r="AU935" s="1"/>
      <c r="AV935" s="1"/>
      <c r="AW935" s="1"/>
      <c r="AX935" s="1"/>
      <c r="AZ935" s="1"/>
      <c r="BA935" s="1"/>
    </row>
    <row r="936" spans="43:53">
      <c r="AQ936" s="1"/>
      <c r="AR936" s="1"/>
      <c r="AS936" s="1"/>
      <c r="AT936" s="1"/>
      <c r="AU936" s="1"/>
      <c r="AV936" s="1"/>
      <c r="AW936" s="1"/>
      <c r="AX936" s="1"/>
      <c r="AZ936" s="1"/>
      <c r="BA936" s="1"/>
    </row>
    <row r="937" spans="43:53">
      <c r="AQ937" s="1"/>
      <c r="AR937" s="1"/>
      <c r="AS937" s="1"/>
      <c r="AT937" s="1"/>
      <c r="AU937" s="1"/>
      <c r="AV937" s="1"/>
      <c r="AW937" s="1"/>
      <c r="AX937" s="1"/>
      <c r="AZ937" s="1"/>
      <c r="BA937" s="1"/>
    </row>
    <row r="938" spans="43:53">
      <c r="AQ938" s="1"/>
      <c r="AR938" s="1"/>
      <c r="AS938" s="1"/>
      <c r="AT938" s="1"/>
      <c r="AU938" s="1"/>
      <c r="AV938" s="1"/>
      <c r="AW938" s="1"/>
      <c r="AX938" s="1"/>
      <c r="AZ938" s="1"/>
      <c r="BA938" s="1"/>
    </row>
    <row r="939" spans="43:53">
      <c r="AQ939" s="1"/>
      <c r="AR939" s="1"/>
      <c r="AS939" s="1"/>
      <c r="AT939" s="1"/>
      <c r="AU939" s="1"/>
      <c r="AV939" s="1"/>
      <c r="AW939" s="1"/>
      <c r="AX939" s="1"/>
      <c r="AZ939" s="1"/>
      <c r="BA939" s="1"/>
    </row>
    <row r="940" spans="43:53">
      <c r="AQ940" s="1"/>
      <c r="AR940" s="1"/>
      <c r="AS940" s="1"/>
      <c r="AT940" s="1"/>
      <c r="AU940" s="1"/>
      <c r="AV940" s="1"/>
      <c r="AW940" s="1"/>
      <c r="AX940" s="1"/>
      <c r="AZ940" s="1"/>
      <c r="BA940" s="1"/>
    </row>
    <row r="941" spans="43:53">
      <c r="AQ941" s="1"/>
      <c r="AR941" s="1"/>
      <c r="AS941" s="1"/>
      <c r="AT941" s="1"/>
      <c r="AU941" s="1"/>
      <c r="AV941" s="1"/>
      <c r="AW941" s="1"/>
      <c r="AX941" s="1"/>
      <c r="AZ941" s="1"/>
      <c r="BA941" s="1"/>
    </row>
    <row r="942" spans="43:53">
      <c r="AQ942" s="1"/>
      <c r="AR942" s="1"/>
      <c r="AS942" s="1"/>
      <c r="AT942" s="1"/>
      <c r="AU942" s="1"/>
      <c r="AV942" s="1"/>
      <c r="AW942" s="1"/>
      <c r="AX942" s="1"/>
      <c r="AZ942" s="1"/>
      <c r="BA942" s="1"/>
    </row>
    <row r="943" spans="43:53">
      <c r="AQ943" s="1"/>
      <c r="AR943" s="1"/>
      <c r="AS943" s="1"/>
      <c r="AT943" s="1"/>
      <c r="AU943" s="1"/>
      <c r="AV943" s="1"/>
      <c r="AW943" s="1"/>
      <c r="AX943" s="1"/>
      <c r="AZ943" s="1"/>
      <c r="BA943" s="1"/>
    </row>
    <row r="944" spans="43:53">
      <c r="AQ944" s="1"/>
      <c r="AR944" s="1"/>
      <c r="AS944" s="1"/>
      <c r="AT944" s="1"/>
      <c r="AU944" s="1"/>
      <c r="AV944" s="1"/>
      <c r="AW944" s="1"/>
      <c r="AX944" s="1"/>
      <c r="AZ944" s="1"/>
      <c r="BA944" s="1"/>
    </row>
    <row r="945" spans="43:53">
      <c r="AQ945" s="1"/>
      <c r="AR945" s="1"/>
      <c r="AS945" s="1"/>
      <c r="AT945" s="1"/>
      <c r="AU945" s="1"/>
      <c r="AV945" s="1"/>
      <c r="AW945" s="1"/>
      <c r="AX945" s="1"/>
      <c r="AZ945" s="1"/>
      <c r="BA945" s="1"/>
    </row>
    <row r="946" spans="43:53">
      <c r="AQ946" s="1"/>
      <c r="AR946" s="1"/>
      <c r="AS946" s="1"/>
      <c r="AT946" s="1"/>
      <c r="AU946" s="1"/>
      <c r="AV946" s="1"/>
      <c r="AW946" s="1"/>
      <c r="AX946" s="1"/>
      <c r="AZ946" s="1"/>
      <c r="BA946" s="1"/>
    </row>
    <row r="947" spans="43:53">
      <c r="AQ947" s="1"/>
      <c r="AR947" s="1"/>
      <c r="AS947" s="1"/>
      <c r="AT947" s="1"/>
      <c r="AU947" s="1"/>
      <c r="AV947" s="1"/>
      <c r="AW947" s="1"/>
      <c r="AX947" s="1"/>
      <c r="AZ947" s="1"/>
      <c r="BA947" s="1"/>
    </row>
    <row r="948" spans="43:53">
      <c r="AQ948" s="1"/>
      <c r="AR948" s="1"/>
      <c r="AS948" s="1"/>
      <c r="AT948" s="1"/>
      <c r="AU948" s="1"/>
      <c r="AV948" s="1"/>
      <c r="AW948" s="1"/>
      <c r="AX948" s="1"/>
      <c r="AZ948" s="1"/>
      <c r="BA948" s="1"/>
    </row>
    <row r="949" spans="43:53">
      <c r="AQ949" s="1"/>
      <c r="AR949" s="1"/>
      <c r="AS949" s="1"/>
      <c r="AT949" s="1"/>
      <c r="AU949" s="1"/>
      <c r="AV949" s="1"/>
      <c r="AW949" s="1"/>
      <c r="AX949" s="1"/>
      <c r="AZ949" s="1"/>
      <c r="BA949" s="1"/>
    </row>
    <row r="950" spans="43:53">
      <c r="AQ950" s="1"/>
      <c r="AR950" s="1"/>
      <c r="AS950" s="1"/>
      <c r="AT950" s="1"/>
      <c r="AU950" s="1"/>
      <c r="AV950" s="1"/>
      <c r="AW950" s="1"/>
      <c r="AX950" s="1"/>
      <c r="AZ950" s="1"/>
      <c r="BA950" s="1"/>
    </row>
    <row r="951" spans="43:53">
      <c r="AQ951" s="1"/>
      <c r="AR951" s="1"/>
      <c r="AS951" s="1"/>
      <c r="AT951" s="1"/>
      <c r="AU951" s="1"/>
      <c r="AV951" s="1"/>
      <c r="AW951" s="1"/>
      <c r="AX951" s="1"/>
      <c r="AZ951" s="1"/>
      <c r="BA951" s="1"/>
    </row>
    <row r="952" spans="43:53">
      <c r="AQ952" s="1"/>
      <c r="AR952" s="1"/>
      <c r="AS952" s="1"/>
      <c r="AT952" s="1"/>
      <c r="AU952" s="1"/>
      <c r="AV952" s="1"/>
      <c r="AW952" s="1"/>
      <c r="AX952" s="1"/>
      <c r="AZ952" s="1"/>
      <c r="BA952" s="1"/>
    </row>
    <row r="953" spans="43:53">
      <c r="AQ953" s="1"/>
      <c r="AR953" s="1"/>
      <c r="AS953" s="1"/>
      <c r="AT953" s="1"/>
      <c r="AU953" s="1"/>
      <c r="AV953" s="1"/>
      <c r="AW953" s="1"/>
      <c r="AX953" s="1"/>
      <c r="AZ953" s="1"/>
      <c r="BA953" s="1"/>
    </row>
    <row r="954" spans="43:53">
      <c r="AQ954" s="1"/>
      <c r="AR954" s="1"/>
      <c r="AS954" s="1"/>
      <c r="AT954" s="1"/>
      <c r="AU954" s="1"/>
      <c r="AV954" s="1"/>
      <c r="AW954" s="1"/>
      <c r="AX954" s="1"/>
      <c r="AZ954" s="1"/>
      <c r="BA954" s="1"/>
    </row>
    <row r="955" spans="43:53">
      <c r="AQ955" s="1"/>
      <c r="AR955" s="1"/>
      <c r="AS955" s="1"/>
      <c r="AT955" s="1"/>
      <c r="AU955" s="1"/>
      <c r="AV955" s="1"/>
      <c r="AW955" s="1"/>
      <c r="AX955" s="1"/>
      <c r="AZ955" s="1"/>
      <c r="BA955" s="1"/>
    </row>
    <row r="956" spans="43:53">
      <c r="AQ956" s="1"/>
      <c r="AR956" s="1"/>
      <c r="AS956" s="1"/>
      <c r="AT956" s="1"/>
      <c r="AU956" s="1"/>
      <c r="AV956" s="1"/>
      <c r="AW956" s="1"/>
      <c r="AX956" s="1"/>
      <c r="AZ956" s="1"/>
      <c r="BA956" s="1"/>
    </row>
    <row r="957" spans="43:53">
      <c r="AQ957" s="1"/>
      <c r="AR957" s="1"/>
      <c r="AS957" s="1"/>
      <c r="AT957" s="1"/>
      <c r="AU957" s="1"/>
      <c r="AV957" s="1"/>
      <c r="AW957" s="1"/>
      <c r="AX957" s="1"/>
      <c r="AZ957" s="1"/>
      <c r="BA957" s="1"/>
    </row>
    <row r="958" spans="43:53">
      <c r="AQ958" s="1"/>
      <c r="AR958" s="1"/>
      <c r="AS958" s="1"/>
      <c r="AT958" s="1"/>
      <c r="AU958" s="1"/>
      <c r="AV958" s="1"/>
      <c r="AW958" s="1"/>
      <c r="AX958" s="1"/>
      <c r="AZ958" s="1"/>
      <c r="BA958" s="1"/>
    </row>
    <row r="959" spans="43:53">
      <c r="AQ959" s="1"/>
      <c r="AR959" s="1"/>
      <c r="AS959" s="1"/>
      <c r="AT959" s="1"/>
      <c r="AU959" s="1"/>
      <c r="AV959" s="1"/>
      <c r="AW959" s="1"/>
      <c r="AX959" s="1"/>
      <c r="AZ959" s="1"/>
      <c r="BA959" s="1"/>
    </row>
    <row r="960" spans="43:53">
      <c r="AQ960" s="1"/>
      <c r="AR960" s="1"/>
      <c r="AS960" s="1"/>
      <c r="AT960" s="1"/>
      <c r="AU960" s="1"/>
      <c r="AV960" s="1"/>
      <c r="AW960" s="1"/>
      <c r="AX960" s="1"/>
      <c r="AZ960" s="1"/>
      <c r="BA960" s="1"/>
    </row>
    <row r="961" spans="43:53">
      <c r="AQ961" s="1"/>
      <c r="AR961" s="1"/>
      <c r="AS961" s="1"/>
      <c r="AT961" s="1"/>
      <c r="AU961" s="1"/>
      <c r="AV961" s="1"/>
      <c r="AW961" s="1"/>
      <c r="AX961" s="1"/>
      <c r="AZ961" s="1"/>
      <c r="BA961" s="1"/>
    </row>
    <row r="962" spans="43:53">
      <c r="AQ962" s="1"/>
      <c r="AR962" s="1"/>
      <c r="AS962" s="1"/>
      <c r="AT962" s="1"/>
      <c r="AU962" s="1"/>
      <c r="AV962" s="1"/>
      <c r="AW962" s="1"/>
      <c r="AX962" s="1"/>
      <c r="AZ962" s="1"/>
      <c r="BA962" s="1"/>
    </row>
    <row r="963" spans="43:53">
      <c r="AQ963" s="1"/>
      <c r="AR963" s="1"/>
      <c r="AS963" s="1"/>
      <c r="AT963" s="1"/>
      <c r="AU963" s="1"/>
      <c r="AV963" s="1"/>
      <c r="AW963" s="1"/>
      <c r="AX963" s="1"/>
      <c r="AZ963" s="1"/>
      <c r="BA963" s="1"/>
    </row>
    <row r="964" spans="43:53">
      <c r="AQ964" s="1"/>
      <c r="AR964" s="1"/>
      <c r="AS964" s="1"/>
      <c r="AT964" s="1"/>
      <c r="AU964" s="1"/>
      <c r="AV964" s="1"/>
      <c r="AW964" s="1"/>
      <c r="AX964" s="1"/>
      <c r="AZ964" s="1"/>
      <c r="BA964" s="1"/>
    </row>
    <row r="965" spans="43:53">
      <c r="AQ965" s="1"/>
      <c r="AR965" s="1"/>
      <c r="AS965" s="1"/>
      <c r="AT965" s="1"/>
      <c r="AU965" s="1"/>
      <c r="AV965" s="1"/>
      <c r="AW965" s="1"/>
      <c r="AX965" s="1"/>
      <c r="AZ965" s="1"/>
      <c r="BA965" s="1"/>
    </row>
    <row r="966" spans="43:53">
      <c r="AQ966" s="1"/>
      <c r="AR966" s="1"/>
      <c r="AS966" s="1"/>
      <c r="AT966" s="1"/>
      <c r="AU966" s="1"/>
      <c r="AV966" s="1"/>
      <c r="AW966" s="1"/>
      <c r="AX966" s="1"/>
      <c r="AZ966" s="1"/>
      <c r="BA966" s="1"/>
    </row>
    <row r="967" spans="43:53">
      <c r="AQ967" s="1"/>
      <c r="AR967" s="1"/>
      <c r="AS967" s="1"/>
      <c r="AT967" s="1"/>
      <c r="AU967" s="1"/>
      <c r="AV967" s="1"/>
      <c r="AW967" s="1"/>
      <c r="AX967" s="1"/>
      <c r="AZ967" s="1"/>
      <c r="BA967" s="1"/>
    </row>
    <row r="968" spans="43:53">
      <c r="AQ968" s="1"/>
      <c r="AR968" s="1"/>
      <c r="AS968" s="1"/>
      <c r="AT968" s="1"/>
      <c r="AU968" s="1"/>
      <c r="AV968" s="1"/>
      <c r="AW968" s="1"/>
      <c r="AX968" s="1"/>
      <c r="AZ968" s="1"/>
      <c r="BA968" s="1"/>
    </row>
    <row r="969" spans="43:53">
      <c r="AQ969" s="1"/>
      <c r="AR969" s="1"/>
      <c r="AS969" s="1"/>
      <c r="AT969" s="1"/>
      <c r="AU969" s="1"/>
      <c r="AV969" s="1"/>
      <c r="AW969" s="1"/>
      <c r="AX969" s="1"/>
      <c r="AZ969" s="1"/>
      <c r="BA969" s="1"/>
    </row>
    <row r="970" spans="43:53">
      <c r="AQ970" s="1"/>
      <c r="AR970" s="1"/>
      <c r="AS970" s="1"/>
      <c r="AT970" s="1"/>
      <c r="AU970" s="1"/>
      <c r="AV970" s="1"/>
      <c r="AW970" s="1"/>
      <c r="AX970" s="1"/>
      <c r="AZ970" s="1"/>
      <c r="BA970" s="1"/>
    </row>
    <row r="971" spans="43:53">
      <c r="AQ971" s="1"/>
      <c r="AR971" s="1"/>
      <c r="AS971" s="1"/>
      <c r="AT971" s="1"/>
      <c r="AU971" s="1"/>
      <c r="AV971" s="1"/>
      <c r="AW971" s="1"/>
      <c r="AX971" s="1"/>
      <c r="AZ971" s="1"/>
      <c r="BA971" s="1"/>
    </row>
    <row r="972" spans="43:53">
      <c r="AQ972" s="1"/>
      <c r="AR972" s="1"/>
      <c r="AS972" s="1"/>
      <c r="AT972" s="1"/>
      <c r="AU972" s="1"/>
      <c r="AV972" s="1"/>
      <c r="AW972" s="1"/>
      <c r="AX972" s="1"/>
      <c r="AZ972" s="1"/>
      <c r="BA972" s="1"/>
    </row>
    <row r="973" spans="43:53">
      <c r="AQ973" s="1"/>
      <c r="AR973" s="1"/>
      <c r="AS973" s="1"/>
      <c r="AT973" s="1"/>
      <c r="AU973" s="1"/>
      <c r="AV973" s="1"/>
      <c r="AW973" s="1"/>
      <c r="AX973" s="1"/>
      <c r="AZ973" s="1"/>
      <c r="BA973" s="1"/>
    </row>
    <row r="974" spans="43:53">
      <c r="AQ974" s="1"/>
      <c r="AR974" s="1"/>
      <c r="AS974" s="1"/>
      <c r="AT974" s="1"/>
      <c r="AU974" s="1"/>
      <c r="AV974" s="1"/>
      <c r="AW974" s="1"/>
      <c r="AX974" s="1"/>
      <c r="AZ974" s="1"/>
      <c r="BA974" s="1"/>
    </row>
    <row r="975" spans="43:53">
      <c r="AQ975" s="1"/>
      <c r="AR975" s="1"/>
      <c r="AS975" s="1"/>
      <c r="AT975" s="1"/>
      <c r="AU975" s="1"/>
      <c r="AV975" s="1"/>
      <c r="AW975" s="1"/>
      <c r="AX975" s="1"/>
      <c r="AZ975" s="1"/>
      <c r="BA975" s="1"/>
    </row>
    <row r="976" spans="43:53">
      <c r="AQ976" s="1"/>
      <c r="AR976" s="1"/>
      <c r="AS976" s="1"/>
      <c r="AT976" s="1"/>
      <c r="AU976" s="1"/>
      <c r="AV976" s="1"/>
      <c r="AW976" s="1"/>
      <c r="AX976" s="1"/>
      <c r="AZ976" s="1"/>
      <c r="BA976" s="1"/>
    </row>
    <row r="977" spans="43:53">
      <c r="AQ977" s="1"/>
      <c r="AR977" s="1"/>
      <c r="AS977" s="1"/>
      <c r="AT977" s="1"/>
      <c r="AU977" s="1"/>
      <c r="AV977" s="1"/>
      <c r="AW977" s="1"/>
      <c r="AX977" s="1"/>
      <c r="AZ977" s="1"/>
      <c r="BA977" s="1"/>
    </row>
    <row r="978" spans="43:53">
      <c r="AQ978" s="1"/>
      <c r="AR978" s="1"/>
      <c r="AS978" s="1"/>
      <c r="AT978" s="1"/>
      <c r="AU978" s="1"/>
      <c r="AV978" s="1"/>
      <c r="AW978" s="1"/>
      <c r="AX978" s="1"/>
      <c r="AZ978" s="1"/>
      <c r="BA978" s="1"/>
    </row>
    <row r="979" spans="43:53">
      <c r="AQ979" s="1"/>
      <c r="AR979" s="1"/>
      <c r="AS979" s="1"/>
      <c r="AT979" s="1"/>
      <c r="AU979" s="1"/>
      <c r="AV979" s="1"/>
      <c r="AW979" s="1"/>
      <c r="AX979" s="1"/>
      <c r="AZ979" s="1"/>
      <c r="BA979" s="1"/>
    </row>
    <row r="980" spans="43:53">
      <c r="AQ980" s="1"/>
      <c r="AR980" s="1"/>
      <c r="AS980" s="1"/>
      <c r="AT980" s="1"/>
      <c r="AU980" s="1"/>
      <c r="AV980" s="1"/>
      <c r="AW980" s="1"/>
      <c r="AX980" s="1"/>
      <c r="AZ980" s="1"/>
      <c r="BA980" s="1"/>
    </row>
    <row r="981" spans="43:53">
      <c r="AQ981" s="1"/>
      <c r="AR981" s="1"/>
      <c r="AS981" s="1"/>
      <c r="AT981" s="1"/>
      <c r="AU981" s="1"/>
      <c r="AV981" s="1"/>
      <c r="AW981" s="1"/>
      <c r="AX981" s="1"/>
      <c r="AZ981" s="1"/>
      <c r="BA981" s="1"/>
    </row>
    <row r="982" spans="43:53">
      <c r="AQ982" s="1"/>
      <c r="AR982" s="1"/>
      <c r="AS982" s="1"/>
      <c r="AT982" s="1"/>
      <c r="AU982" s="1"/>
      <c r="AV982" s="1"/>
      <c r="AW982" s="1"/>
      <c r="AX982" s="1"/>
      <c r="AZ982" s="1"/>
      <c r="BA982" s="1"/>
    </row>
    <row r="983" spans="43:53">
      <c r="AQ983" s="1"/>
      <c r="AR983" s="1"/>
      <c r="AS983" s="1"/>
      <c r="AT983" s="1"/>
      <c r="AU983" s="1"/>
      <c r="AV983" s="1"/>
      <c r="AW983" s="1"/>
      <c r="AX983" s="1"/>
      <c r="AZ983" s="1"/>
      <c r="BA983" s="1"/>
    </row>
    <row r="984" spans="43:53">
      <c r="AQ984" s="1"/>
      <c r="AR984" s="1"/>
      <c r="AS984" s="1"/>
      <c r="AT984" s="1"/>
      <c r="AU984" s="1"/>
      <c r="AV984" s="1"/>
      <c r="AW984" s="1"/>
      <c r="AX984" s="1"/>
      <c r="AZ984" s="1"/>
      <c r="BA984" s="1"/>
    </row>
    <row r="985" spans="43:53">
      <c r="AQ985" s="1"/>
      <c r="AR985" s="1"/>
      <c r="AS985" s="1"/>
      <c r="AT985" s="1"/>
      <c r="AU985" s="1"/>
      <c r="AV985" s="1"/>
      <c r="AW985" s="1"/>
      <c r="AX985" s="1"/>
      <c r="AZ985" s="1"/>
      <c r="BA985" s="1"/>
    </row>
    <row r="986" spans="43:53">
      <c r="AQ986" s="1"/>
      <c r="AR986" s="1"/>
      <c r="AS986" s="1"/>
      <c r="AT986" s="1"/>
      <c r="AU986" s="1"/>
      <c r="AV986" s="1"/>
      <c r="AW986" s="1"/>
      <c r="AX986" s="1"/>
      <c r="AZ986" s="1"/>
      <c r="BA986" s="1"/>
    </row>
    <row r="987" spans="43:53">
      <c r="AQ987" s="1"/>
      <c r="AR987" s="1"/>
      <c r="AS987" s="1"/>
      <c r="AT987" s="1"/>
      <c r="AU987" s="1"/>
      <c r="AV987" s="1"/>
      <c r="AW987" s="1"/>
      <c r="AX987" s="1"/>
      <c r="AZ987" s="1"/>
      <c r="BA987" s="1"/>
    </row>
    <row r="988" spans="43:53">
      <c r="AQ988" s="1"/>
      <c r="AR988" s="1"/>
      <c r="AS988" s="1"/>
      <c r="AT988" s="1"/>
      <c r="AU988" s="1"/>
      <c r="AV988" s="1"/>
      <c r="AW988" s="1"/>
      <c r="AX988" s="1"/>
      <c r="AZ988" s="1"/>
      <c r="BA988" s="1"/>
    </row>
    <row r="989" spans="43:53">
      <c r="AQ989" s="1"/>
      <c r="AR989" s="1"/>
      <c r="AS989" s="1"/>
      <c r="AT989" s="1"/>
      <c r="AU989" s="1"/>
      <c r="AV989" s="1"/>
      <c r="AW989" s="1"/>
      <c r="AX989" s="1"/>
      <c r="AZ989" s="1"/>
      <c r="BA989" s="1"/>
    </row>
    <row r="990" spans="43:53">
      <c r="AQ990" s="1"/>
      <c r="AR990" s="1"/>
      <c r="AS990" s="1"/>
      <c r="AT990" s="1"/>
      <c r="AU990" s="1"/>
      <c r="AV990" s="1"/>
      <c r="AW990" s="1"/>
      <c r="AX990" s="1"/>
      <c r="AZ990" s="1"/>
      <c r="BA990" s="1"/>
    </row>
    <row r="991" spans="43:53">
      <c r="AQ991" s="1"/>
      <c r="AR991" s="1"/>
      <c r="AS991" s="1"/>
      <c r="AT991" s="1"/>
      <c r="AU991" s="1"/>
      <c r="AV991" s="1"/>
      <c r="AW991" s="1"/>
      <c r="AX991" s="1"/>
      <c r="AZ991" s="1"/>
      <c r="BA991" s="1"/>
    </row>
    <row r="992" spans="43:53">
      <c r="AQ992" s="1"/>
      <c r="AR992" s="1"/>
      <c r="AS992" s="1"/>
      <c r="AT992" s="1"/>
      <c r="AU992" s="1"/>
      <c r="AV992" s="1"/>
      <c r="AW992" s="1"/>
      <c r="AX992" s="1"/>
      <c r="AZ992" s="1"/>
      <c r="BA992" s="1"/>
    </row>
    <row r="993" spans="43:53">
      <c r="AQ993" s="1"/>
      <c r="AR993" s="1"/>
      <c r="AS993" s="1"/>
      <c r="AT993" s="1"/>
      <c r="AU993" s="1"/>
      <c r="AV993" s="1"/>
      <c r="AW993" s="1"/>
      <c r="AX993" s="1"/>
      <c r="AZ993" s="1"/>
      <c r="BA993" s="1"/>
    </row>
    <row r="994" spans="43:53">
      <c r="AQ994" s="1"/>
      <c r="AR994" s="1"/>
      <c r="AS994" s="1"/>
      <c r="AT994" s="1"/>
      <c r="AU994" s="1"/>
      <c r="AV994" s="1"/>
      <c r="AW994" s="1"/>
      <c r="AX994" s="1"/>
      <c r="AZ994" s="1"/>
      <c r="BA994" s="1"/>
    </row>
  </sheetData>
  <mergeCells count="1">
    <mergeCell ref="O4:R4"/>
  </mergeCells>
  <phoneticPr fontId="11" type="noConversion"/>
  <conditionalFormatting sqref="G64:G78 G10:G61">
    <cfRule type="cellIs" dxfId="364" priority="125" operator="lessThan">
      <formula>0</formula>
    </cfRule>
    <cfRule type="cellIs" dxfId="363" priority="126" operator="greaterThan">
      <formula>0</formula>
    </cfRule>
  </conditionalFormatting>
  <conditionalFormatting sqref="L64:L78 L10:L61">
    <cfRule type="cellIs" dxfId="362" priority="123" operator="lessThan">
      <formula>0</formula>
    </cfRule>
    <cfRule type="cellIs" dxfId="361" priority="124" operator="greaterThan">
      <formula>0</formula>
    </cfRule>
  </conditionalFormatting>
  <conditionalFormatting sqref="O64:O78 O10:O61">
    <cfRule type="cellIs" dxfId="360" priority="121" operator="lessThan">
      <formula>0</formula>
    </cfRule>
    <cfRule type="cellIs" dxfId="359" priority="122" operator="greaterThan">
      <formula>0</formula>
    </cfRule>
  </conditionalFormatting>
  <conditionalFormatting sqref="E64:E78 E10:E61">
    <cfRule type="cellIs" dxfId="358" priority="119" operator="lessThan">
      <formula>0</formula>
    </cfRule>
    <cfRule type="cellIs" dxfId="357" priority="120" operator="greaterThan">
      <formula>0</formula>
    </cfRule>
  </conditionalFormatting>
  <conditionalFormatting sqref="G118:G184">
    <cfRule type="cellIs" dxfId="356" priority="99" operator="lessThan">
      <formula>0</formula>
    </cfRule>
    <cfRule type="cellIs" dxfId="355" priority="100" operator="greaterThan">
      <formula>0</formula>
    </cfRule>
  </conditionalFormatting>
  <conditionalFormatting sqref="L118:L184">
    <cfRule type="cellIs" dxfId="354" priority="97" operator="lessThan">
      <formula>0</formula>
    </cfRule>
    <cfRule type="cellIs" dxfId="353" priority="98" operator="greaterThan">
      <formula>0</formula>
    </cfRule>
  </conditionalFormatting>
  <conditionalFormatting sqref="O118:O184">
    <cfRule type="cellIs" dxfId="352" priority="95" operator="lessThan">
      <formula>0</formula>
    </cfRule>
    <cfRule type="cellIs" dxfId="351" priority="96" operator="greaterThan">
      <formula>0</formula>
    </cfRule>
  </conditionalFormatting>
  <conditionalFormatting sqref="E118:E184">
    <cfRule type="cellIs" dxfId="350" priority="93" operator="lessThan">
      <formula>0</formula>
    </cfRule>
    <cfRule type="cellIs" dxfId="349" priority="94" operator="greaterThan">
      <formula>0</formula>
    </cfRule>
  </conditionalFormatting>
  <conditionalFormatting sqref="G222:G273">
    <cfRule type="cellIs" dxfId="348" priority="89" operator="lessThan">
      <formula>0</formula>
    </cfRule>
    <cfRule type="cellIs" dxfId="347" priority="90" operator="greaterThan">
      <formula>0</formula>
    </cfRule>
  </conditionalFormatting>
  <conditionalFormatting sqref="L222:L273">
    <cfRule type="cellIs" dxfId="346" priority="87" operator="lessThan">
      <formula>0</formula>
    </cfRule>
    <cfRule type="cellIs" dxfId="345" priority="88" operator="greaterThan">
      <formula>0</formula>
    </cfRule>
  </conditionalFormatting>
  <conditionalFormatting sqref="O222:O273">
    <cfRule type="cellIs" dxfId="344" priority="85" operator="lessThan">
      <formula>0</formula>
    </cfRule>
    <cfRule type="cellIs" dxfId="343" priority="86" operator="greaterThan">
      <formula>0</formula>
    </cfRule>
  </conditionalFormatting>
  <conditionalFormatting sqref="E222:E273">
    <cfRule type="cellIs" dxfId="342" priority="83" operator="lessThan">
      <formula>0</formula>
    </cfRule>
    <cfRule type="cellIs" dxfId="341" priority="84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D1:W1877"/>
  <sheetViews>
    <sheetView defaultGridColor="0" topLeftCell="A258" colorId="22" zoomScale="86" zoomScaleNormal="86" workbookViewId="0">
      <selection activeCell="O294" sqref="O294"/>
    </sheetView>
  </sheetViews>
  <sheetFormatPr baseColWidth="10" defaultColWidth="9.90625" defaultRowHeight="15.6"/>
  <cols>
    <col min="1" max="1" width="6.1796875" customWidth="1"/>
    <col min="2" max="2" width="6.453125" customWidth="1"/>
    <col min="3" max="3" width="7.6328125" customWidth="1"/>
    <col min="4" max="4" width="7.90625" style="10" customWidth="1"/>
    <col min="5" max="5" width="6.453125" style="10" customWidth="1"/>
    <col min="6" max="6" width="7.90625" style="10" customWidth="1"/>
    <col min="7" max="7" width="7.90625" customWidth="1"/>
    <col min="8" max="8" width="6.6328125" customWidth="1"/>
    <col min="9" max="10" width="7.90625" customWidth="1"/>
    <col min="11" max="11" width="6" customWidth="1"/>
    <col min="12" max="12" width="7.08984375" customWidth="1"/>
    <col min="13" max="14" width="7.453125" customWidth="1"/>
    <col min="15" max="15" width="10.36328125" style="100" customWidth="1"/>
    <col min="16" max="17" width="7.90625" customWidth="1"/>
    <col min="18" max="18" width="10.1796875" style="50" customWidth="1"/>
    <col min="19" max="19" width="7.81640625" style="50" customWidth="1"/>
    <col min="20" max="20" width="17.08984375" customWidth="1"/>
    <col min="21" max="21" width="20.7265625" customWidth="1"/>
    <col min="22" max="22" width="8.54296875" customWidth="1"/>
    <col min="23" max="23" width="11.36328125" customWidth="1"/>
  </cols>
  <sheetData>
    <row r="1" spans="4:23" ht="15">
      <c r="D1"/>
      <c r="E1"/>
      <c r="F1"/>
      <c r="O1"/>
      <c r="R1"/>
      <c r="S1"/>
    </row>
    <row r="2" spans="4:23" s="165" customFormat="1" ht="24" customHeight="1"/>
    <row r="3" spans="4:23" ht="21" customHeight="1">
      <c r="D3" s="254" t="s">
        <v>524</v>
      </c>
      <c r="E3"/>
      <c r="F3"/>
      <c r="O3"/>
      <c r="R3"/>
      <c r="S3"/>
    </row>
    <row r="4" spans="4:23" s="191" customFormat="1" ht="19.8"/>
    <row r="5" spans="4:23" ht="16.5" customHeight="1">
      <c r="D5"/>
      <c r="E5"/>
      <c r="F5"/>
      <c r="O5"/>
      <c r="R5"/>
      <c r="S5"/>
    </row>
    <row r="6" spans="4:23" ht="15">
      <c r="D6"/>
      <c r="E6"/>
      <c r="F6"/>
      <c r="O6"/>
      <c r="R6"/>
      <c r="S6"/>
    </row>
    <row r="7" spans="4:23" ht="15">
      <c r="D7"/>
      <c r="E7"/>
      <c r="F7"/>
      <c r="O7"/>
      <c r="R7"/>
      <c r="S7"/>
    </row>
    <row r="8" spans="4:23" ht="15">
      <c r="D8"/>
      <c r="E8"/>
      <c r="F8"/>
      <c r="O8"/>
      <c r="R8"/>
      <c r="S8"/>
    </row>
    <row r="9" spans="4:23" ht="15">
      <c r="D9"/>
      <c r="E9"/>
      <c r="F9"/>
      <c r="O9"/>
      <c r="R9"/>
      <c r="S9"/>
    </row>
    <row r="10" spans="4:23" ht="15">
      <c r="D10"/>
      <c r="E10"/>
      <c r="F10"/>
      <c r="O10"/>
      <c r="R10"/>
      <c r="S10"/>
    </row>
    <row r="11" spans="4:23" ht="15">
      <c r="D11"/>
      <c r="E11"/>
      <c r="F11"/>
      <c r="O11"/>
      <c r="R11"/>
      <c r="S11"/>
    </row>
    <row r="12" spans="4:23" ht="15">
      <c r="D12"/>
      <c r="E12"/>
      <c r="F12"/>
      <c r="O12"/>
      <c r="R12"/>
      <c r="S12"/>
    </row>
    <row r="13" spans="4:23">
      <c r="D13"/>
      <c r="E13"/>
      <c r="F13"/>
      <c r="O13"/>
      <c r="R13"/>
      <c r="S13"/>
      <c r="V13" s="318">
        <f>+Uke!AM29</f>
        <v>28447.134615384617</v>
      </c>
      <c r="W13" s="2" t="s">
        <v>8</v>
      </c>
    </row>
    <row r="14" spans="4:23" ht="15">
      <c r="D14"/>
      <c r="E14"/>
      <c r="F14"/>
      <c r="O14"/>
      <c r="R14"/>
      <c r="S14"/>
    </row>
    <row r="15" spans="4:23" ht="15">
      <c r="D15"/>
      <c r="E15"/>
      <c r="F15"/>
      <c r="O15"/>
      <c r="R15"/>
      <c r="S15"/>
    </row>
    <row r="16" spans="4:23" ht="15">
      <c r="D16"/>
      <c r="E16"/>
      <c r="F16"/>
      <c r="O16"/>
      <c r="R16"/>
      <c r="S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s="3" customFormat="1" ht="15"/>
    <row r="45" s="3" customFormat="1" ht="15"/>
    <row r="46" s="3" customFormat="1" ht="15"/>
    <row r="47" s="3" customFormat="1" ht="15"/>
    <row r="48" s="3" customFormat="1" ht="15"/>
    <row r="49" s="3" customFormat="1" ht="15"/>
    <row r="50" s="2" customFormat="1"/>
    <row r="51" s="3" customFormat="1" ht="15"/>
    <row r="52" s="3" customFormat="1" ht="15"/>
    <row r="53" s="3" customFormat="1" ht="15"/>
    <row r="54" s="3" customFormat="1" ht="15"/>
    <row r="55" s="3" customFormat="1" ht="15"/>
    <row r="56" s="3" customFormat="1" ht="15"/>
    <row r="57" s="3" customFormat="1" ht="15"/>
    <row r="58" s="3" customFormat="1" ht="15"/>
    <row r="59" s="3" customFormat="1" ht="15"/>
    <row r="60" s="3" customFormat="1" ht="15"/>
    <row r="61" s="3" customFormat="1" ht="15"/>
    <row r="62" s="3" customFormat="1" ht="15"/>
    <row r="63" s="2" customFormat="1"/>
    <row r="64" s="2" customFormat="1"/>
    <row r="65" s="2" customFormat="1"/>
    <row r="66" s="3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spans="4:23" ht="15">
      <c r="D129"/>
      <c r="E129"/>
      <c r="F129"/>
      <c r="O129"/>
      <c r="R129"/>
      <c r="S129"/>
    </row>
    <row r="130" spans="4:23" ht="15">
      <c r="D130"/>
      <c r="E130"/>
      <c r="F130"/>
      <c r="O130"/>
      <c r="R130"/>
      <c r="S130"/>
    </row>
    <row r="131" spans="4:23">
      <c r="D131"/>
      <c r="E131"/>
      <c r="F131"/>
      <c r="O131"/>
      <c r="R131"/>
      <c r="S131"/>
      <c r="V131" s="5">
        <f>+År!L35</f>
        <v>60.587031494476946</v>
      </c>
      <c r="W131" s="3" t="s">
        <v>357</v>
      </c>
    </row>
    <row r="132" spans="4:23" ht="15">
      <c r="D132"/>
      <c r="E132"/>
      <c r="F132"/>
      <c r="O132"/>
      <c r="R132"/>
      <c r="S132"/>
    </row>
    <row r="133" spans="4:23" ht="15">
      <c r="D133"/>
      <c r="E133"/>
      <c r="F133"/>
      <c r="O133"/>
      <c r="R133"/>
      <c r="S133"/>
    </row>
    <row r="134" spans="4:23" ht="15">
      <c r="D134"/>
      <c r="E134"/>
      <c r="F134"/>
      <c r="O134"/>
      <c r="R134"/>
      <c r="S134"/>
    </row>
    <row r="135" spans="4:23" ht="15">
      <c r="D135"/>
      <c r="E135"/>
      <c r="F135"/>
      <c r="O135"/>
      <c r="R135"/>
      <c r="S135"/>
    </row>
    <row r="136" spans="4:23" ht="15">
      <c r="D136"/>
      <c r="E136"/>
      <c r="F136"/>
      <c r="O136"/>
      <c r="R136"/>
      <c r="S136"/>
    </row>
    <row r="137" spans="4:23" ht="15">
      <c r="D137"/>
      <c r="E137"/>
      <c r="F137"/>
      <c r="O137"/>
      <c r="R137"/>
      <c r="S137"/>
    </row>
    <row r="138" spans="4:23" ht="15">
      <c r="D138"/>
      <c r="E138"/>
      <c r="F138"/>
      <c r="O138"/>
      <c r="R138"/>
      <c r="S138"/>
    </row>
    <row r="139" spans="4:23" ht="15">
      <c r="D139"/>
      <c r="E139"/>
      <c r="F139"/>
      <c r="O139"/>
      <c r="R139"/>
      <c r="S139"/>
    </row>
    <row r="140" spans="4:23" ht="15">
      <c r="D140"/>
      <c r="E140"/>
      <c r="F140"/>
      <c r="O140"/>
      <c r="R140"/>
      <c r="S140"/>
    </row>
    <row r="141" spans="4:23" ht="15">
      <c r="D141"/>
      <c r="E141"/>
      <c r="F141"/>
      <c r="O141"/>
      <c r="R141"/>
      <c r="S141"/>
    </row>
    <row r="142" spans="4:23" ht="15">
      <c r="D142"/>
      <c r="E142"/>
      <c r="F142"/>
      <c r="O142"/>
      <c r="R142"/>
      <c r="S142"/>
    </row>
    <row r="143" spans="4:23" ht="15">
      <c r="D143"/>
      <c r="E143"/>
      <c r="F143"/>
      <c r="O143"/>
      <c r="R143"/>
      <c r="S143"/>
    </row>
    <row r="144" spans="4:23" ht="15">
      <c r="D144"/>
      <c r="E144"/>
      <c r="F144"/>
      <c r="O144"/>
      <c r="R144"/>
      <c r="S144"/>
    </row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spans="4:23" ht="15">
      <c r="D161"/>
      <c r="E161"/>
      <c r="F161"/>
      <c r="O161"/>
      <c r="R161"/>
      <c r="S161"/>
    </row>
    <row r="162" spans="4:23" ht="15">
      <c r="D162"/>
      <c r="E162"/>
      <c r="F162"/>
      <c r="O162"/>
      <c r="R162"/>
      <c r="S162"/>
    </row>
    <row r="163" spans="4:23" ht="15">
      <c r="D163"/>
      <c r="E163"/>
      <c r="F163"/>
      <c r="O163"/>
      <c r="R163"/>
      <c r="S163"/>
    </row>
    <row r="164" spans="4:23" ht="15">
      <c r="D164"/>
      <c r="E164"/>
      <c r="F164"/>
      <c r="O164"/>
      <c r="R164"/>
      <c r="S164"/>
    </row>
    <row r="165" spans="4:23" ht="15">
      <c r="D165"/>
      <c r="E165"/>
      <c r="F165"/>
      <c r="O165"/>
      <c r="R165"/>
      <c r="S165"/>
    </row>
    <row r="166" spans="4:23" ht="15">
      <c r="D166"/>
      <c r="E166"/>
      <c r="F166"/>
      <c r="O166"/>
      <c r="R166"/>
      <c r="S166"/>
    </row>
    <row r="167" spans="4:23" ht="15">
      <c r="D167"/>
      <c r="E167"/>
      <c r="F167"/>
      <c r="O167"/>
      <c r="R167"/>
      <c r="S167"/>
    </row>
    <row r="168" spans="4:23" ht="15">
      <c r="D168"/>
      <c r="E168"/>
      <c r="F168"/>
      <c r="O168"/>
      <c r="R168"/>
      <c r="S168"/>
    </row>
    <row r="169" spans="4:23" ht="15">
      <c r="D169"/>
      <c r="E169"/>
      <c r="F169"/>
      <c r="O169"/>
      <c r="R169"/>
      <c r="S169"/>
    </row>
    <row r="170" spans="4:23">
      <c r="D170"/>
      <c r="E170"/>
      <c r="F170"/>
      <c r="O170"/>
      <c r="R170"/>
      <c r="S170"/>
      <c r="V170" s="5">
        <f>+År!L35</f>
        <v>60.587031494476946</v>
      </c>
      <c r="W170" s="2" t="s">
        <v>357</v>
      </c>
    </row>
    <row r="171" spans="4:23" ht="15">
      <c r="D171"/>
      <c r="E171"/>
      <c r="F171"/>
      <c r="O171"/>
      <c r="R171"/>
      <c r="S171"/>
    </row>
    <row r="172" spans="4:23" ht="15">
      <c r="D172"/>
      <c r="E172"/>
      <c r="F172"/>
      <c r="O172"/>
      <c r="R172"/>
      <c r="S172"/>
    </row>
    <row r="173" spans="4:23" ht="15">
      <c r="D173"/>
      <c r="E173"/>
      <c r="F173"/>
      <c r="O173"/>
      <c r="R173"/>
      <c r="S173"/>
    </row>
    <row r="174" spans="4:23" ht="15">
      <c r="D174"/>
      <c r="E174"/>
      <c r="F174"/>
      <c r="O174"/>
      <c r="R174"/>
      <c r="S174"/>
    </row>
    <row r="175" spans="4:23" ht="15">
      <c r="D175"/>
      <c r="E175"/>
      <c r="F175"/>
      <c r="O175"/>
      <c r="R175"/>
      <c r="S175"/>
    </row>
    <row r="176" spans="4:23" ht="15">
      <c r="D176"/>
      <c r="E176"/>
      <c r="F176"/>
      <c r="O176"/>
      <c r="R176"/>
      <c r="S176"/>
    </row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spans="4:22" ht="15">
      <c r="D241"/>
      <c r="E241"/>
      <c r="F241"/>
      <c r="O241"/>
      <c r="R241"/>
      <c r="S241"/>
    </row>
    <row r="242" spans="4:22" ht="15">
      <c r="D242"/>
      <c r="E242"/>
      <c r="F242"/>
      <c r="O242"/>
      <c r="R242"/>
      <c r="S242"/>
    </row>
    <row r="243" spans="4:22" ht="15">
      <c r="D243"/>
      <c r="E243"/>
      <c r="F243"/>
      <c r="O243"/>
      <c r="R243"/>
      <c r="S243"/>
    </row>
    <row r="244" spans="4:22" ht="15">
      <c r="D244"/>
      <c r="E244"/>
      <c r="F244"/>
      <c r="O244"/>
      <c r="R244"/>
      <c r="S244"/>
    </row>
    <row r="245" spans="4:22" ht="15">
      <c r="D245"/>
      <c r="E245"/>
      <c r="F245"/>
      <c r="O245"/>
      <c r="R245"/>
      <c r="S245"/>
    </row>
    <row r="246" spans="4:22" ht="15">
      <c r="D246"/>
      <c r="E246"/>
      <c r="F246"/>
      <c r="O246"/>
      <c r="R246"/>
      <c r="S246"/>
    </row>
    <row r="247" spans="4:22" ht="15">
      <c r="D247"/>
      <c r="E247"/>
      <c r="F247"/>
      <c r="O247"/>
      <c r="R247"/>
      <c r="S247"/>
    </row>
    <row r="248" spans="4:22">
      <c r="D248"/>
      <c r="E248"/>
      <c r="F248"/>
      <c r="O248"/>
      <c r="R248"/>
      <c r="S248"/>
      <c r="V248" s="2"/>
    </row>
    <row r="249" spans="4:22" ht="15">
      <c r="D249"/>
      <c r="E249"/>
      <c r="F249"/>
      <c r="O249"/>
      <c r="R249"/>
      <c r="S249"/>
    </row>
    <row r="250" spans="4:22" ht="15">
      <c r="D250"/>
      <c r="E250"/>
      <c r="F250"/>
      <c r="O250"/>
      <c r="R250"/>
      <c r="S250"/>
    </row>
    <row r="251" spans="4:22" ht="15">
      <c r="D251"/>
      <c r="E251"/>
      <c r="F251"/>
      <c r="O251"/>
      <c r="R251"/>
      <c r="S251"/>
    </row>
    <row r="252" spans="4:22" ht="15">
      <c r="D252"/>
      <c r="E252"/>
      <c r="F252"/>
      <c r="O252"/>
      <c r="R252"/>
      <c r="S252"/>
    </row>
    <row r="253" spans="4:22" ht="15">
      <c r="D253"/>
      <c r="E253"/>
      <c r="F253"/>
      <c r="O253"/>
      <c r="R253"/>
      <c r="S253"/>
    </row>
    <row r="254" spans="4:22" ht="15">
      <c r="D254"/>
      <c r="E254"/>
      <c r="F254"/>
      <c r="O254"/>
      <c r="R254"/>
      <c r="S254"/>
    </row>
    <row r="255" spans="4:22" ht="15">
      <c r="D255"/>
      <c r="E255"/>
      <c r="F255"/>
      <c r="O255"/>
      <c r="R255"/>
      <c r="S255"/>
    </row>
    <row r="256" spans="4:22" ht="15">
      <c r="D256"/>
      <c r="E256"/>
      <c r="F256"/>
      <c r="O256"/>
      <c r="R256"/>
      <c r="S256"/>
    </row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spans="22:23" customFormat="1" ht="15"/>
    <row r="274" spans="22:23" customFormat="1" ht="15"/>
    <row r="275" spans="22:23" customFormat="1" ht="15"/>
    <row r="276" spans="22:23" customFormat="1" ht="15"/>
    <row r="277" spans="22:23" customFormat="1" ht="15"/>
    <row r="278" spans="22:23" customFormat="1" ht="15"/>
    <row r="279" spans="22:23" customFormat="1" ht="15"/>
    <row r="280" spans="22:23" customFormat="1" ht="15">
      <c r="V280" s="3"/>
      <c r="W280" s="3" t="s">
        <v>598</v>
      </c>
    </row>
    <row r="281" spans="22:23" customFormat="1" ht="15"/>
    <row r="282" spans="22:23" customFormat="1" ht="15"/>
    <row r="283" spans="22:23" customFormat="1" ht="15"/>
    <row r="284" spans="22:23" customFormat="1" ht="15"/>
    <row r="285" spans="22:23" customFormat="1" ht="15"/>
    <row r="286" spans="22:23" customFormat="1" ht="15"/>
    <row r="287" spans="22:23" customFormat="1" ht="15"/>
    <row r="288" spans="22:23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s="17" customFormat="1" ht="15"/>
    <row r="367" customFormat="1" ht="15"/>
    <row r="368" customFormat="1" ht="15"/>
    <row r="369" customFormat="1" ht="15"/>
    <row r="370" customFormat="1" ht="15"/>
    <row r="371" customFormat="1" ht="15"/>
    <row r="372" customFormat="1" ht="15"/>
    <row r="373" customFormat="1" ht="15"/>
    <row r="374" customFormat="1" ht="15"/>
    <row r="375" customFormat="1" ht="15"/>
    <row r="376" customFormat="1" ht="15"/>
    <row r="377" customFormat="1" ht="15"/>
    <row r="378" customFormat="1" ht="15"/>
    <row r="379" customFormat="1" ht="15"/>
    <row r="380" customFormat="1" ht="15"/>
    <row r="381" customFormat="1" ht="15"/>
    <row r="382" customFormat="1" ht="15"/>
    <row r="383" customFormat="1" ht="15"/>
    <row r="384" customFormat="1" ht="15"/>
    <row r="385" customFormat="1" ht="15"/>
    <row r="386" customFormat="1" ht="15"/>
    <row r="387" customFormat="1" ht="15"/>
    <row r="388" customFormat="1" ht="15"/>
    <row r="389" customFormat="1" ht="15"/>
    <row r="390" customFormat="1" ht="15"/>
    <row r="391" customFormat="1" ht="15"/>
    <row r="392" customFormat="1" ht="15"/>
    <row r="393" customFormat="1" ht="15"/>
    <row r="394" customFormat="1" ht="15"/>
    <row r="395" customFormat="1" ht="15"/>
    <row r="396" customFormat="1" ht="15"/>
    <row r="397" customFormat="1" ht="15"/>
    <row r="398" customFormat="1" ht="15"/>
    <row r="399" customFormat="1" ht="15"/>
    <row r="400" customFormat="1" ht="15"/>
    <row r="401" customFormat="1" ht="15"/>
    <row r="402" customFormat="1" ht="15"/>
    <row r="403" customFormat="1" ht="15"/>
    <row r="404" customFormat="1" ht="15"/>
    <row r="405" customFormat="1" ht="15"/>
    <row r="406" customFormat="1" ht="15"/>
    <row r="407" customFormat="1" ht="15"/>
    <row r="408" customFormat="1" ht="15"/>
    <row r="409" customFormat="1" ht="15"/>
    <row r="410" customFormat="1" ht="15"/>
    <row r="411" customFormat="1" ht="15"/>
    <row r="412" customFormat="1" ht="15"/>
    <row r="413" customFormat="1" ht="15"/>
    <row r="414" customFormat="1" ht="15"/>
    <row r="415" customFormat="1" ht="15"/>
    <row r="416" customFormat="1" ht="15"/>
    <row r="417" customFormat="1" ht="15"/>
    <row r="418" customFormat="1" ht="15"/>
    <row r="419" customFormat="1" ht="15"/>
    <row r="420" customFormat="1" ht="15"/>
    <row r="421" customFormat="1" ht="15"/>
    <row r="422" customFormat="1" ht="15"/>
    <row r="423" customFormat="1" ht="15"/>
    <row r="424" customFormat="1" ht="15"/>
    <row r="425" customFormat="1" ht="15"/>
    <row r="426" customFormat="1" ht="15"/>
    <row r="427" customFormat="1" ht="15"/>
    <row r="428" customFormat="1" ht="15"/>
    <row r="429" customFormat="1" ht="15"/>
    <row r="430" customFormat="1" ht="15"/>
    <row r="431" customFormat="1" ht="15"/>
    <row r="432" customFormat="1" ht="15"/>
    <row r="433" customFormat="1" ht="15"/>
    <row r="434" customFormat="1" ht="15"/>
    <row r="435" customFormat="1" ht="15"/>
    <row r="436" customFormat="1" ht="15"/>
    <row r="437" customFormat="1" ht="15"/>
    <row r="438" customFormat="1" ht="15"/>
    <row r="439" customFormat="1" ht="15"/>
    <row r="440" customFormat="1" ht="15"/>
    <row r="441" customFormat="1" ht="15"/>
    <row r="442" customFormat="1" ht="15"/>
    <row r="443" customFormat="1" ht="15"/>
    <row r="444" customFormat="1" ht="15"/>
    <row r="445" customFormat="1" ht="15"/>
    <row r="446" customFormat="1" ht="15"/>
    <row r="447" customFormat="1" ht="15"/>
    <row r="448" customFormat="1" ht="15"/>
    <row r="449" customFormat="1" ht="15"/>
    <row r="450" customFormat="1" ht="15"/>
    <row r="451" customFormat="1" ht="15"/>
    <row r="452" customFormat="1" ht="15"/>
    <row r="453" customFormat="1" ht="15"/>
    <row r="454" customFormat="1" ht="15"/>
    <row r="455" customFormat="1" ht="15"/>
    <row r="456" customFormat="1" ht="15"/>
    <row r="457" customFormat="1" ht="15"/>
    <row r="458" customFormat="1" ht="15"/>
    <row r="459" customFormat="1" ht="15"/>
    <row r="460" customFormat="1" ht="15"/>
    <row r="461" customFormat="1" ht="15"/>
    <row r="462" customFormat="1" ht="15"/>
    <row r="463" customFormat="1" ht="15"/>
    <row r="464" customFormat="1" ht="15"/>
    <row r="465" customFormat="1" ht="15"/>
    <row r="466" customFormat="1" ht="15"/>
    <row r="467" customFormat="1" ht="15"/>
    <row r="468" customFormat="1" ht="15"/>
    <row r="469" customFormat="1" ht="15"/>
    <row r="470" customFormat="1" ht="15"/>
    <row r="471" customFormat="1" ht="15"/>
    <row r="472" customFormat="1" ht="15"/>
    <row r="473" customFormat="1" ht="15"/>
    <row r="474" customFormat="1" ht="15"/>
    <row r="475" customFormat="1" ht="15"/>
    <row r="476" customFormat="1" ht="15"/>
    <row r="477" customFormat="1" ht="15"/>
    <row r="478" customFormat="1" ht="15"/>
    <row r="479" customFormat="1" ht="15"/>
    <row r="480" customFormat="1" ht="15"/>
    <row r="481" customFormat="1" ht="15"/>
    <row r="482" customFormat="1" ht="15"/>
    <row r="483" customFormat="1" ht="15"/>
    <row r="484" customFormat="1" ht="15"/>
    <row r="485" customFormat="1" ht="15"/>
    <row r="486" customFormat="1" ht="15"/>
    <row r="487" customFormat="1" ht="15"/>
    <row r="488" customFormat="1" ht="15"/>
    <row r="489" customFormat="1" ht="15"/>
    <row r="490" customFormat="1" ht="15"/>
    <row r="491" customFormat="1" ht="15"/>
    <row r="492" customFormat="1" ht="15"/>
    <row r="493" customFormat="1" ht="15"/>
    <row r="494" customFormat="1" ht="15"/>
    <row r="495" customFormat="1" ht="15"/>
    <row r="496" customFormat="1" ht="15"/>
    <row r="497" customFormat="1" ht="15"/>
    <row r="498" customFormat="1" ht="15"/>
    <row r="499" customFormat="1" ht="15"/>
    <row r="500" customFormat="1" ht="15"/>
    <row r="501" customFormat="1" ht="15"/>
    <row r="502" customFormat="1" ht="15"/>
    <row r="503" customFormat="1" ht="15"/>
    <row r="504" customFormat="1" ht="15"/>
    <row r="505" customFormat="1" ht="15"/>
    <row r="506" customFormat="1" ht="15"/>
    <row r="507" customFormat="1" ht="15"/>
    <row r="508" customFormat="1" ht="15"/>
    <row r="509" customFormat="1" ht="15"/>
    <row r="510" customFormat="1" ht="15"/>
    <row r="511" customFormat="1" ht="15"/>
    <row r="512" customFormat="1" ht="15"/>
    <row r="513" customFormat="1" ht="15"/>
    <row r="514" customFormat="1" ht="15"/>
    <row r="515" customFormat="1" ht="15"/>
    <row r="516" customFormat="1" ht="15"/>
    <row r="517" customFormat="1" ht="15"/>
    <row r="518" customFormat="1" ht="15"/>
    <row r="519" customFormat="1" ht="15"/>
    <row r="520" customFormat="1" ht="15"/>
    <row r="521" customFormat="1" ht="15"/>
    <row r="522" customFormat="1" ht="15"/>
    <row r="523" customFormat="1" ht="15"/>
    <row r="524" customFormat="1" ht="15"/>
    <row r="525" customFormat="1" ht="15"/>
    <row r="526" customFormat="1" ht="15"/>
    <row r="527" customFormat="1" ht="15"/>
    <row r="528" customFormat="1" ht="15"/>
    <row r="529" customFormat="1" ht="15"/>
    <row r="530" customFormat="1" ht="15"/>
    <row r="531" customFormat="1" ht="15"/>
    <row r="532" customFormat="1" ht="15"/>
    <row r="533" customFormat="1" ht="15"/>
    <row r="534" customFormat="1" ht="15"/>
    <row r="535" customFormat="1" ht="15"/>
    <row r="536" customFormat="1" ht="15"/>
    <row r="537" customFormat="1" ht="15"/>
    <row r="538" customFormat="1" ht="15"/>
    <row r="539" customFormat="1" ht="15"/>
    <row r="540" customFormat="1" ht="15"/>
    <row r="541" customFormat="1" ht="15"/>
    <row r="542" customFormat="1" ht="15"/>
    <row r="543" customFormat="1" ht="15"/>
    <row r="544" customFormat="1" ht="15"/>
    <row r="545" customFormat="1" ht="15"/>
    <row r="546" customFormat="1" ht="15"/>
    <row r="547" customFormat="1" ht="15"/>
    <row r="548" customFormat="1" ht="15"/>
    <row r="549" customFormat="1" ht="15"/>
    <row r="550" customFormat="1" ht="15"/>
    <row r="551" customFormat="1" ht="15"/>
    <row r="552" customFormat="1" ht="15"/>
    <row r="553" customFormat="1" ht="15"/>
    <row r="554" customFormat="1" ht="15"/>
    <row r="555" customFormat="1" ht="15"/>
    <row r="556" customFormat="1" ht="15"/>
    <row r="557" customFormat="1" ht="15"/>
    <row r="558" customFormat="1" ht="15"/>
    <row r="559" customFormat="1" ht="15"/>
    <row r="560" customFormat="1" ht="15"/>
    <row r="561" customFormat="1" ht="15"/>
    <row r="562" customFormat="1" ht="15"/>
    <row r="563" customFormat="1" ht="15"/>
    <row r="564" customFormat="1" ht="15"/>
    <row r="565" customFormat="1" ht="15"/>
    <row r="566" customFormat="1" ht="15"/>
    <row r="567" customFormat="1" ht="15"/>
    <row r="568" customFormat="1" ht="15"/>
    <row r="569" customFormat="1" ht="15"/>
    <row r="570" customFormat="1" ht="15"/>
    <row r="571" customFormat="1" ht="15"/>
    <row r="572" customFormat="1" ht="15"/>
    <row r="573" customFormat="1" ht="15"/>
    <row r="574" customFormat="1" ht="15"/>
    <row r="575" customFormat="1" ht="15"/>
    <row r="576" customFormat="1" ht="15"/>
    <row r="577" customFormat="1" ht="15"/>
    <row r="578" customFormat="1" ht="15"/>
    <row r="579" customFormat="1" ht="15"/>
    <row r="580" customFormat="1" ht="15"/>
    <row r="581" customFormat="1" ht="15"/>
    <row r="582" customFormat="1" ht="15"/>
    <row r="583" customFormat="1" ht="15"/>
    <row r="584" customFormat="1" ht="15"/>
    <row r="585" customFormat="1" ht="15"/>
    <row r="586" customFormat="1" ht="15"/>
    <row r="587" customFormat="1" ht="15"/>
    <row r="588" customFormat="1" ht="15"/>
    <row r="589" customFormat="1" ht="15"/>
    <row r="590" customFormat="1" ht="15"/>
    <row r="591" customFormat="1" ht="15"/>
    <row r="592" customFormat="1" ht="15"/>
    <row r="593" customFormat="1" ht="15"/>
    <row r="594" customFormat="1" ht="15"/>
    <row r="595" customFormat="1" ht="15"/>
    <row r="596" customFormat="1" ht="15"/>
    <row r="597" customFormat="1" ht="15"/>
    <row r="598" customFormat="1" ht="15"/>
    <row r="599" customFormat="1" ht="15"/>
    <row r="600" customFormat="1" ht="15"/>
    <row r="601" customFormat="1" ht="15"/>
    <row r="602" customFormat="1" ht="15"/>
    <row r="603" customFormat="1" ht="15"/>
    <row r="604" customFormat="1" ht="15"/>
    <row r="605" customFormat="1" ht="15"/>
    <row r="606" customFormat="1" ht="15"/>
    <row r="607" customFormat="1" ht="15"/>
    <row r="608" customFormat="1" ht="15"/>
    <row r="609" customFormat="1" ht="15"/>
    <row r="610" customFormat="1" ht="15"/>
    <row r="611" customFormat="1" ht="15"/>
    <row r="612" customFormat="1" ht="15"/>
    <row r="613" customFormat="1" ht="15"/>
    <row r="614" customFormat="1" ht="15"/>
    <row r="615" customFormat="1" ht="15"/>
    <row r="616" customFormat="1" ht="15"/>
    <row r="617" customFormat="1" ht="15"/>
    <row r="618" customFormat="1" ht="15"/>
    <row r="619" customFormat="1" ht="15"/>
    <row r="620" customFormat="1" ht="15"/>
    <row r="621" customFormat="1" ht="15"/>
    <row r="622" customFormat="1" ht="15"/>
    <row r="623" customFormat="1" ht="15"/>
    <row r="624" customFormat="1" ht="15"/>
    <row r="625" customFormat="1" ht="15"/>
    <row r="626" customFormat="1" ht="15"/>
    <row r="627" customFormat="1" ht="15"/>
    <row r="628" customFormat="1" ht="15"/>
    <row r="629" customFormat="1" ht="15"/>
    <row r="630" customFormat="1" ht="15"/>
    <row r="631" s="2" customFormat="1"/>
    <row r="632" s="2" customFormat="1"/>
    <row r="633" s="2" customFormat="1"/>
    <row r="634" s="2" customFormat="1"/>
    <row r="635" customFormat="1" ht="15"/>
    <row r="636" customFormat="1" ht="15"/>
    <row r="637" customFormat="1" ht="15"/>
    <row r="638" customFormat="1" ht="15"/>
    <row r="639" customFormat="1" ht="15"/>
    <row r="640" customFormat="1" ht="15"/>
    <row r="641" customFormat="1" ht="15"/>
    <row r="642" customFormat="1" ht="15"/>
    <row r="643" customFormat="1" ht="15"/>
    <row r="644" customFormat="1" ht="15"/>
    <row r="645" customFormat="1" ht="15"/>
    <row r="646" customFormat="1" ht="15"/>
    <row r="647" customFormat="1" ht="15"/>
    <row r="648" customFormat="1" ht="15"/>
    <row r="649" customFormat="1" ht="15"/>
    <row r="650" customFormat="1" ht="15"/>
    <row r="651" customFormat="1" ht="15"/>
    <row r="652" customFormat="1" ht="15"/>
    <row r="653" customFormat="1" ht="15"/>
    <row r="654" customFormat="1" ht="15"/>
    <row r="655" customFormat="1" ht="15"/>
    <row r="656" customFormat="1" ht="15"/>
    <row r="657" customFormat="1" ht="15"/>
    <row r="658" customFormat="1" ht="15"/>
    <row r="659" customFormat="1" ht="15"/>
    <row r="660" customFormat="1" ht="15"/>
    <row r="661" customFormat="1" ht="15"/>
    <row r="662" customFormat="1" ht="15"/>
    <row r="663" customFormat="1" ht="15"/>
    <row r="664" customFormat="1" ht="15"/>
    <row r="665" customFormat="1" ht="15"/>
    <row r="666" customFormat="1" ht="15"/>
    <row r="667" customFormat="1" ht="15"/>
    <row r="668" customFormat="1" ht="15"/>
    <row r="669" customFormat="1" ht="15"/>
    <row r="670" customFormat="1" ht="15"/>
    <row r="671" customFormat="1" ht="15"/>
    <row r="672" customFormat="1" ht="15"/>
    <row r="673" customFormat="1" ht="15"/>
    <row r="674" customFormat="1" ht="15"/>
    <row r="675" customFormat="1" ht="15"/>
    <row r="676" customFormat="1" ht="15"/>
    <row r="677" customFormat="1" ht="15"/>
    <row r="678" customFormat="1" ht="15"/>
    <row r="679" customFormat="1" ht="15"/>
    <row r="680" customFormat="1" ht="15"/>
    <row r="681" customFormat="1" ht="15"/>
    <row r="682" customFormat="1" ht="15"/>
    <row r="683" customFormat="1" ht="15"/>
    <row r="684" customFormat="1" ht="15"/>
    <row r="685" customFormat="1" ht="15"/>
    <row r="686" customFormat="1" ht="15"/>
    <row r="687" customFormat="1" ht="15"/>
    <row r="688" customFormat="1" ht="15"/>
    <row r="689" customFormat="1" ht="15"/>
    <row r="690" customFormat="1" ht="15"/>
    <row r="691" customFormat="1" ht="15"/>
    <row r="692" customFormat="1" ht="15"/>
    <row r="693" customFormat="1" ht="15"/>
    <row r="694" customFormat="1" ht="15"/>
    <row r="695" customFormat="1" ht="15"/>
    <row r="696" customFormat="1" ht="15"/>
    <row r="697" customFormat="1" ht="15"/>
    <row r="698" customFormat="1" ht="15"/>
    <row r="699" customFormat="1" ht="15"/>
    <row r="700" customFormat="1" ht="15"/>
    <row r="701" customFormat="1" ht="15"/>
    <row r="702" customFormat="1" ht="15"/>
    <row r="703" customFormat="1" ht="15"/>
    <row r="704" customFormat="1" ht="15"/>
    <row r="705" customFormat="1" ht="15"/>
    <row r="706" customFormat="1" ht="15"/>
    <row r="707" customFormat="1" ht="15"/>
    <row r="708" customFormat="1" ht="15"/>
    <row r="709" customFormat="1" ht="15"/>
    <row r="710" customFormat="1" ht="15"/>
    <row r="711" customFormat="1" ht="15"/>
    <row r="712" customFormat="1" ht="15"/>
    <row r="713" customFormat="1" ht="15"/>
    <row r="714" customFormat="1" ht="15"/>
    <row r="715" customFormat="1" ht="15"/>
    <row r="716" customFormat="1" ht="15"/>
    <row r="717" customFormat="1" ht="15"/>
    <row r="718" customFormat="1" ht="15"/>
    <row r="719" customFormat="1" ht="15"/>
    <row r="720" customFormat="1" ht="15"/>
    <row r="721" customFormat="1" ht="15"/>
    <row r="722" customFormat="1" ht="15"/>
    <row r="723" customFormat="1" ht="15"/>
    <row r="724" customFormat="1" ht="15"/>
    <row r="725" customFormat="1" ht="15"/>
    <row r="726" customFormat="1" ht="15"/>
    <row r="727" customFormat="1" ht="15"/>
    <row r="728" customFormat="1" ht="15"/>
    <row r="729" customFormat="1" ht="15"/>
    <row r="730" customFormat="1" ht="15"/>
    <row r="731" customFormat="1" ht="15"/>
    <row r="732" customFormat="1" ht="15"/>
    <row r="733" customFormat="1" ht="15"/>
    <row r="734" customFormat="1" ht="15"/>
    <row r="735" customFormat="1" ht="15"/>
    <row r="736" customFormat="1" ht="15"/>
    <row r="737" customFormat="1" ht="15"/>
    <row r="738" customFormat="1" ht="15"/>
    <row r="739" customFormat="1" ht="15"/>
    <row r="740" customFormat="1" ht="15"/>
    <row r="741" customFormat="1" ht="15"/>
    <row r="742" customFormat="1" ht="15"/>
    <row r="743" customFormat="1" ht="15"/>
    <row r="744" customFormat="1" ht="15"/>
    <row r="745" customFormat="1" ht="15"/>
    <row r="746" customFormat="1" ht="15"/>
    <row r="747" customFormat="1" ht="15"/>
    <row r="748" customFormat="1" ht="15"/>
    <row r="749" customFormat="1" ht="15"/>
    <row r="750" customFormat="1" ht="15"/>
    <row r="751" customFormat="1" ht="15"/>
    <row r="752" customFormat="1" ht="15"/>
    <row r="753" customFormat="1" ht="15"/>
    <row r="754" customFormat="1" ht="15"/>
    <row r="755" customFormat="1" ht="15"/>
    <row r="756" customFormat="1" ht="15"/>
    <row r="757" customFormat="1" ht="15"/>
    <row r="758" customFormat="1" ht="15"/>
    <row r="759" customFormat="1" ht="15"/>
    <row r="760" customFormat="1" ht="15"/>
    <row r="761" customFormat="1" ht="15"/>
    <row r="762" customFormat="1" ht="15"/>
    <row r="763" customFormat="1" ht="15"/>
    <row r="764" customFormat="1" ht="15"/>
    <row r="765" customFormat="1" ht="15"/>
    <row r="766" customFormat="1" ht="15"/>
    <row r="767" customFormat="1" ht="15"/>
    <row r="768" customFormat="1" ht="15"/>
    <row r="769" customFormat="1" ht="15"/>
    <row r="770" customFormat="1" ht="15"/>
    <row r="771" customFormat="1" ht="15"/>
    <row r="772" customFormat="1" ht="15"/>
    <row r="773" customFormat="1" ht="15"/>
    <row r="774" customFormat="1" ht="15"/>
    <row r="775" customFormat="1" ht="15"/>
    <row r="776" customFormat="1" ht="15"/>
    <row r="777" customFormat="1" ht="15"/>
    <row r="778" customFormat="1" ht="15"/>
    <row r="779" customFormat="1" ht="15"/>
    <row r="780" customFormat="1" ht="15"/>
    <row r="781" customFormat="1" ht="15"/>
    <row r="782" customFormat="1" ht="15"/>
    <row r="783" customFormat="1" ht="15"/>
    <row r="784" customFormat="1" ht="15"/>
    <row r="785" customFormat="1" ht="15"/>
    <row r="786" customFormat="1" ht="15"/>
    <row r="787" customFormat="1" ht="15"/>
    <row r="788" customFormat="1" ht="15"/>
    <row r="789" customFormat="1" ht="15"/>
    <row r="790" customFormat="1" ht="15"/>
    <row r="791" customFormat="1" ht="15"/>
    <row r="792" customFormat="1" ht="15"/>
    <row r="793" customFormat="1" ht="15"/>
    <row r="794" customFormat="1" ht="15"/>
    <row r="795" customFormat="1" ht="15"/>
    <row r="796" customFormat="1" ht="15"/>
    <row r="797" customFormat="1" ht="15"/>
    <row r="798" customFormat="1" ht="15"/>
    <row r="799" customFormat="1" ht="15"/>
    <row r="800" customFormat="1" ht="15"/>
    <row r="801" customFormat="1" ht="15"/>
    <row r="802" customFormat="1" ht="15"/>
    <row r="803" customFormat="1" ht="15"/>
    <row r="804" customFormat="1" ht="15"/>
    <row r="805" customFormat="1" ht="15"/>
    <row r="806" customFormat="1" ht="15"/>
    <row r="807" customFormat="1" ht="15"/>
    <row r="808" customFormat="1" ht="15"/>
    <row r="809" customFormat="1" ht="15"/>
    <row r="810" customFormat="1" ht="15"/>
    <row r="811" customFormat="1" ht="15"/>
    <row r="812" customFormat="1" ht="15"/>
    <row r="813" customFormat="1" ht="15"/>
    <row r="814" customFormat="1" ht="15"/>
    <row r="815" customFormat="1" ht="15"/>
    <row r="816" customFormat="1" ht="15"/>
    <row r="817" customFormat="1" ht="15"/>
    <row r="818" customFormat="1" ht="15"/>
    <row r="819" customFormat="1" ht="15"/>
    <row r="820" customFormat="1" ht="15"/>
    <row r="821" customFormat="1" ht="15"/>
    <row r="822" customFormat="1" ht="15"/>
    <row r="823" customFormat="1" ht="15"/>
    <row r="824" customFormat="1" ht="15"/>
    <row r="825" customFormat="1" ht="15"/>
    <row r="826" customFormat="1" ht="15"/>
    <row r="827" customFormat="1" ht="15"/>
    <row r="828" customFormat="1" ht="15"/>
    <row r="829" customFormat="1" ht="15"/>
    <row r="830" customFormat="1" ht="15"/>
    <row r="831" customFormat="1" ht="15"/>
    <row r="832" customFormat="1" ht="15"/>
    <row r="833" customFormat="1" ht="15"/>
    <row r="834" customFormat="1" ht="15"/>
    <row r="835" customFormat="1" ht="15"/>
    <row r="836" customFormat="1" ht="15"/>
    <row r="837" customFormat="1" ht="15"/>
    <row r="838" customFormat="1" ht="15"/>
    <row r="839" customFormat="1" ht="15"/>
    <row r="840" customFormat="1" ht="15"/>
    <row r="841" customFormat="1" ht="15"/>
    <row r="842" customFormat="1" ht="15"/>
    <row r="843" customFormat="1" ht="15"/>
    <row r="844" customFormat="1" ht="15"/>
    <row r="845" customFormat="1" ht="15"/>
    <row r="846" customFormat="1" ht="15"/>
    <row r="847" customFormat="1" ht="15"/>
    <row r="848" customFormat="1" ht="15"/>
    <row r="849" customFormat="1" ht="15"/>
    <row r="850" customFormat="1" ht="15"/>
    <row r="851" customFormat="1" ht="15"/>
    <row r="852" customFormat="1" ht="15"/>
    <row r="853" customFormat="1" ht="15"/>
    <row r="854" customFormat="1" ht="15"/>
    <row r="855" customFormat="1" ht="15"/>
    <row r="856" customFormat="1" ht="15"/>
    <row r="857" customFormat="1" ht="15"/>
    <row r="858" customFormat="1" ht="15"/>
    <row r="859" customFormat="1" ht="15"/>
    <row r="860" customFormat="1" ht="15"/>
    <row r="861" customFormat="1" ht="15"/>
    <row r="862" customFormat="1" ht="15"/>
    <row r="863" customFormat="1" ht="15"/>
    <row r="864" customFormat="1" ht="15"/>
    <row r="865" customFormat="1" ht="15"/>
    <row r="866" customFormat="1" ht="15"/>
    <row r="867" customFormat="1" ht="15"/>
    <row r="868" customFormat="1" ht="15"/>
    <row r="869" customFormat="1" ht="15"/>
    <row r="870" customFormat="1" ht="15"/>
    <row r="871" customFormat="1" ht="15"/>
    <row r="872" customFormat="1" ht="15"/>
    <row r="873" customFormat="1" ht="15"/>
    <row r="874" customFormat="1" ht="15"/>
    <row r="875" customFormat="1" ht="15"/>
    <row r="876" customFormat="1" ht="15"/>
    <row r="877" customFormat="1" ht="15"/>
    <row r="878" customFormat="1" ht="15"/>
    <row r="879" customFormat="1" ht="15"/>
    <row r="880" customFormat="1" ht="15"/>
    <row r="881" customFormat="1" ht="15"/>
    <row r="882" customFormat="1" ht="15"/>
    <row r="883" customFormat="1" ht="15"/>
    <row r="884" customFormat="1" ht="15"/>
    <row r="885" customFormat="1" ht="15"/>
    <row r="886" customFormat="1" ht="15"/>
    <row r="887" customFormat="1" ht="15"/>
    <row r="888" customFormat="1" ht="15"/>
    <row r="889" customFormat="1" ht="15"/>
    <row r="890" customFormat="1" ht="15"/>
    <row r="891" customFormat="1" ht="15"/>
    <row r="892" customFormat="1" ht="15"/>
    <row r="893" customFormat="1" ht="15"/>
    <row r="894" customFormat="1" ht="15"/>
    <row r="895" customFormat="1" ht="15"/>
    <row r="896" customFormat="1" ht="15"/>
    <row r="897" customFormat="1" ht="15"/>
    <row r="898" customFormat="1" ht="15"/>
    <row r="899" customFormat="1" ht="15"/>
    <row r="900" customFormat="1" ht="15"/>
    <row r="901" customFormat="1" ht="15"/>
    <row r="902" customFormat="1" ht="15"/>
    <row r="903" customFormat="1" ht="15"/>
    <row r="904" customFormat="1" ht="15"/>
    <row r="905" customFormat="1" ht="15"/>
    <row r="906" customFormat="1" ht="15"/>
    <row r="907" customFormat="1" ht="15"/>
    <row r="908" customFormat="1" ht="15"/>
    <row r="909" customFormat="1" ht="15"/>
    <row r="910" customFormat="1" ht="15"/>
    <row r="911" customFormat="1" ht="15"/>
    <row r="912" customFormat="1" ht="15"/>
    <row r="913" customFormat="1" ht="15"/>
    <row r="914" customFormat="1" ht="15"/>
    <row r="915" customFormat="1" ht="15"/>
    <row r="916" customFormat="1" ht="15"/>
    <row r="917" customFormat="1" ht="15"/>
    <row r="918" customFormat="1" ht="15"/>
    <row r="919" customFormat="1" ht="15"/>
    <row r="920" customFormat="1" ht="15"/>
    <row r="921" customFormat="1" ht="15"/>
    <row r="922" customFormat="1" ht="15"/>
    <row r="923" customFormat="1" ht="15"/>
    <row r="924" customFormat="1" ht="15"/>
    <row r="925" customFormat="1" ht="15"/>
    <row r="926" customFormat="1" ht="15"/>
    <row r="927" customFormat="1" ht="15"/>
    <row r="928" customFormat="1" ht="15"/>
    <row r="929" customFormat="1" ht="15"/>
    <row r="930" customFormat="1" ht="15"/>
    <row r="931" customFormat="1" ht="15"/>
    <row r="932" customFormat="1" ht="15"/>
    <row r="933" customFormat="1" ht="15"/>
    <row r="934" customFormat="1" ht="15"/>
    <row r="935" customFormat="1" ht="15"/>
    <row r="936" customFormat="1" ht="15"/>
    <row r="937" customFormat="1" ht="15"/>
    <row r="938" customFormat="1" ht="15"/>
    <row r="939" customFormat="1" ht="15"/>
    <row r="940" customFormat="1" ht="15"/>
    <row r="941" customFormat="1" ht="15"/>
    <row r="942" customFormat="1" ht="15"/>
    <row r="943" customFormat="1" ht="15"/>
    <row r="944" customFormat="1" ht="15"/>
    <row r="945" customFormat="1" ht="15"/>
    <row r="946" customFormat="1" ht="15"/>
    <row r="947" customFormat="1" ht="15"/>
    <row r="948" customFormat="1" ht="15"/>
    <row r="949" customFormat="1" ht="15"/>
    <row r="950" customFormat="1" ht="15"/>
    <row r="951" customFormat="1" ht="15"/>
    <row r="952" customFormat="1" ht="15"/>
    <row r="953" customFormat="1" ht="15"/>
    <row r="954" customFormat="1" ht="15"/>
    <row r="955" customFormat="1" ht="15"/>
    <row r="956" customFormat="1" ht="15"/>
    <row r="957" customFormat="1" ht="15"/>
    <row r="958" customFormat="1" ht="15"/>
    <row r="959" customFormat="1" ht="15"/>
    <row r="960" customFormat="1" ht="15"/>
    <row r="961" customFormat="1" ht="15"/>
    <row r="962" customFormat="1" ht="15"/>
    <row r="963" customFormat="1" ht="15"/>
    <row r="964" customFormat="1" ht="15"/>
    <row r="965" customFormat="1" ht="15"/>
    <row r="966" customFormat="1" ht="15"/>
    <row r="967" customFormat="1" ht="15"/>
    <row r="968" customFormat="1" ht="15"/>
    <row r="969" customFormat="1" ht="15"/>
    <row r="970" customFormat="1" ht="15"/>
    <row r="971" customFormat="1" ht="15"/>
    <row r="972" customFormat="1" ht="15"/>
    <row r="973" customFormat="1" ht="15"/>
    <row r="974" customFormat="1" ht="15"/>
    <row r="975" customFormat="1" ht="15"/>
    <row r="976" customFormat="1" ht="15"/>
    <row r="977" customFormat="1" ht="15"/>
    <row r="978" customFormat="1" ht="15"/>
    <row r="979" customFormat="1" ht="15"/>
    <row r="980" customFormat="1" ht="15"/>
    <row r="981" customFormat="1" ht="15"/>
    <row r="982" customFormat="1" ht="15"/>
    <row r="983" customFormat="1" ht="15"/>
    <row r="984" customFormat="1" ht="15"/>
    <row r="985" customFormat="1" ht="15"/>
    <row r="986" customFormat="1" ht="15"/>
    <row r="987" customFormat="1" ht="15"/>
    <row r="988" customFormat="1" ht="15"/>
    <row r="989" customFormat="1" ht="15"/>
    <row r="990" customFormat="1" ht="15"/>
    <row r="991" customFormat="1" ht="15"/>
    <row r="992" customFormat="1" ht="15"/>
    <row r="993" customFormat="1" ht="15"/>
    <row r="994" customFormat="1" ht="15"/>
    <row r="995" customFormat="1" ht="15"/>
    <row r="996" customFormat="1" ht="15"/>
    <row r="997" customFormat="1" ht="15"/>
    <row r="998" customFormat="1" ht="15"/>
    <row r="999" customFormat="1" ht="15"/>
    <row r="1000" customFormat="1" ht="15"/>
    <row r="1001" customFormat="1" ht="15"/>
    <row r="1002" customFormat="1" ht="15"/>
    <row r="1003" customFormat="1" ht="15"/>
    <row r="1004" customFormat="1" ht="15"/>
    <row r="1005" customFormat="1" ht="15"/>
    <row r="1006" customFormat="1" ht="15"/>
    <row r="1007" customFormat="1" ht="15"/>
    <row r="1008" customFormat="1" ht="15"/>
    <row r="1009" customFormat="1" ht="15"/>
    <row r="1010" customFormat="1" ht="15"/>
    <row r="1011" customFormat="1" ht="15"/>
    <row r="1012" customFormat="1" ht="15"/>
    <row r="1013" customFormat="1" ht="15"/>
    <row r="1014" customFormat="1" ht="15"/>
    <row r="1015" customFormat="1" ht="15"/>
    <row r="1016" customFormat="1" ht="15"/>
    <row r="1017" customFormat="1" ht="15"/>
    <row r="1018" customFormat="1" ht="15"/>
    <row r="1019" customFormat="1" ht="15"/>
    <row r="1020" customFormat="1" ht="15"/>
    <row r="1021" customFormat="1" ht="15"/>
    <row r="1022" customFormat="1" ht="15"/>
    <row r="1023" customFormat="1" ht="15"/>
    <row r="1024" customFormat="1" ht="15"/>
    <row r="1025" customFormat="1" ht="15"/>
    <row r="1026" customFormat="1" ht="15"/>
    <row r="1027" customFormat="1" ht="15"/>
    <row r="1028" customFormat="1" ht="15"/>
    <row r="1029" customFormat="1" ht="15"/>
    <row r="1030" customFormat="1" ht="15"/>
    <row r="1031" customFormat="1" ht="15"/>
    <row r="1032" customFormat="1" ht="15"/>
    <row r="1033" customFormat="1" ht="15"/>
    <row r="1034" customFormat="1" ht="15"/>
    <row r="1035" customFormat="1" ht="15"/>
    <row r="1036" customFormat="1" ht="15"/>
    <row r="1037" customFormat="1" ht="15"/>
    <row r="1038" customFormat="1" ht="15"/>
    <row r="1039" customFormat="1" ht="15"/>
    <row r="1040" customFormat="1" ht="15"/>
    <row r="1041" spans="4:19" ht="15">
      <c r="D1041"/>
      <c r="E1041"/>
      <c r="F1041"/>
      <c r="O1041"/>
      <c r="R1041"/>
      <c r="S1041"/>
    </row>
    <row r="1042" spans="4:19" ht="15">
      <c r="D1042"/>
      <c r="E1042"/>
      <c r="F1042"/>
      <c r="O1042"/>
      <c r="R1042"/>
      <c r="S1042"/>
    </row>
    <row r="1043" spans="4:19" ht="15">
      <c r="D1043"/>
      <c r="E1043"/>
      <c r="F1043"/>
      <c r="O1043"/>
      <c r="R1043"/>
      <c r="S1043"/>
    </row>
    <row r="1044" spans="4:19" ht="15">
      <c r="D1044"/>
      <c r="E1044"/>
      <c r="F1044"/>
      <c r="O1044"/>
      <c r="R1044"/>
      <c r="S1044"/>
    </row>
    <row r="1045" spans="4:19" ht="15">
      <c r="D1045"/>
      <c r="E1045"/>
      <c r="F1045"/>
      <c r="O1045"/>
      <c r="R1045"/>
      <c r="S1045"/>
    </row>
    <row r="1046" spans="4:19" ht="15">
      <c r="D1046"/>
      <c r="E1046"/>
      <c r="F1046"/>
      <c r="O1046"/>
      <c r="R1046"/>
      <c r="S1046"/>
    </row>
    <row r="1047" spans="4:19" ht="15">
      <c r="D1047"/>
      <c r="E1047"/>
      <c r="F1047"/>
      <c r="O1047"/>
      <c r="R1047"/>
      <c r="S1047"/>
    </row>
    <row r="1048" spans="4:19" ht="15">
      <c r="D1048"/>
      <c r="E1048"/>
      <c r="F1048"/>
      <c r="O1048"/>
      <c r="R1048"/>
      <c r="S1048"/>
    </row>
    <row r="1049" spans="4:19" ht="15">
      <c r="D1049"/>
      <c r="E1049"/>
      <c r="F1049"/>
      <c r="O1049"/>
      <c r="R1049"/>
      <c r="S1049"/>
    </row>
    <row r="1050" spans="4:19" ht="15">
      <c r="D1050"/>
      <c r="E1050"/>
      <c r="F1050"/>
      <c r="O1050"/>
      <c r="R1050"/>
      <c r="S1050"/>
    </row>
    <row r="1051" spans="4:19" ht="15">
      <c r="D1051"/>
      <c r="E1051"/>
      <c r="F1051"/>
      <c r="O1051"/>
      <c r="R1051"/>
      <c r="S1051"/>
    </row>
    <row r="1052" spans="4:19" ht="15">
      <c r="D1052"/>
      <c r="E1052"/>
      <c r="F1052"/>
      <c r="O1052"/>
      <c r="R1052"/>
      <c r="S1052"/>
    </row>
    <row r="1053" spans="4:19" ht="15">
      <c r="D1053"/>
      <c r="E1053"/>
      <c r="F1053"/>
      <c r="O1053"/>
      <c r="R1053"/>
      <c r="S1053"/>
    </row>
    <row r="1054" spans="4:19">
      <c r="G1054" s="1"/>
      <c r="H1054" s="1"/>
      <c r="I1054" s="1"/>
      <c r="J1054" s="1"/>
      <c r="K1054" s="1"/>
      <c r="L1054" s="1"/>
      <c r="M1054" s="1"/>
      <c r="N1054" s="1"/>
      <c r="P1054" s="1"/>
      <c r="Q1054" s="1"/>
    </row>
    <row r="1055" spans="4:19">
      <c r="G1055" s="1"/>
      <c r="H1055" s="1"/>
      <c r="I1055" s="1"/>
      <c r="J1055" s="1"/>
      <c r="K1055" s="1"/>
      <c r="L1055" s="1"/>
      <c r="M1055" s="1"/>
      <c r="N1055" s="1"/>
      <c r="P1055" s="1"/>
      <c r="Q1055" s="1"/>
    </row>
    <row r="1056" spans="4:19">
      <c r="G1056" s="1"/>
      <c r="H1056" s="1"/>
      <c r="I1056" s="1"/>
      <c r="J1056" s="1"/>
      <c r="K1056" s="1"/>
      <c r="L1056" s="1"/>
      <c r="M1056" s="1"/>
      <c r="N1056" s="1"/>
      <c r="P1056" s="1"/>
      <c r="Q1056" s="1"/>
    </row>
    <row r="1057" spans="7:17">
      <c r="G1057" s="1"/>
      <c r="H1057" s="1"/>
      <c r="I1057" s="1"/>
      <c r="J1057" s="1"/>
      <c r="K1057" s="1"/>
      <c r="L1057" s="1"/>
      <c r="M1057" s="1"/>
      <c r="N1057" s="1"/>
      <c r="P1057" s="1"/>
      <c r="Q1057" s="1"/>
    </row>
    <row r="1058" spans="7:17">
      <c r="G1058" s="1"/>
      <c r="H1058" s="1"/>
      <c r="I1058" s="1"/>
      <c r="J1058" s="1"/>
      <c r="K1058" s="1"/>
      <c r="L1058" s="1"/>
      <c r="M1058" s="1"/>
      <c r="N1058" s="1"/>
      <c r="P1058" s="1"/>
      <c r="Q1058" s="1"/>
    </row>
    <row r="1059" spans="7:17">
      <c r="G1059" s="1"/>
      <c r="H1059" s="1"/>
      <c r="I1059" s="1"/>
      <c r="J1059" s="1"/>
      <c r="K1059" s="1"/>
      <c r="L1059" s="1"/>
      <c r="M1059" s="1"/>
      <c r="N1059" s="1"/>
      <c r="P1059" s="1"/>
      <c r="Q1059" s="1"/>
    </row>
    <row r="1060" spans="7:17">
      <c r="G1060" s="1"/>
      <c r="H1060" s="1"/>
      <c r="I1060" s="1"/>
      <c r="J1060" s="1"/>
      <c r="K1060" s="1"/>
      <c r="L1060" s="1"/>
      <c r="M1060" s="1"/>
      <c r="N1060" s="1"/>
      <c r="P1060" s="1"/>
      <c r="Q1060" s="1"/>
    </row>
    <row r="1061" spans="7:17">
      <c r="G1061" s="1"/>
      <c r="H1061" s="1"/>
      <c r="I1061" s="1"/>
      <c r="J1061" s="1"/>
      <c r="K1061" s="1"/>
      <c r="L1061" s="1"/>
      <c r="M1061" s="1"/>
      <c r="N1061" s="1"/>
      <c r="P1061" s="1"/>
      <c r="Q1061" s="1"/>
    </row>
    <row r="1062" spans="7:17">
      <c r="G1062" s="1"/>
      <c r="H1062" s="1"/>
      <c r="I1062" s="1"/>
      <c r="J1062" s="1"/>
      <c r="K1062" s="1"/>
      <c r="L1062" s="1"/>
      <c r="M1062" s="1"/>
      <c r="N1062" s="1"/>
      <c r="P1062" s="1"/>
      <c r="Q1062" s="1"/>
    </row>
    <row r="1063" spans="7:17">
      <c r="G1063" s="1"/>
      <c r="H1063" s="1"/>
      <c r="I1063" s="1"/>
      <c r="J1063" s="1"/>
      <c r="K1063" s="1"/>
      <c r="L1063" s="1"/>
      <c r="M1063" s="1"/>
      <c r="N1063" s="1"/>
      <c r="P1063" s="1"/>
      <c r="Q1063" s="1"/>
    </row>
    <row r="1064" spans="7:17">
      <c r="G1064" s="1"/>
      <c r="H1064" s="1"/>
      <c r="I1064" s="1"/>
      <c r="J1064" s="1"/>
      <c r="K1064" s="1"/>
      <c r="L1064" s="1"/>
      <c r="M1064" s="1"/>
      <c r="N1064" s="1"/>
      <c r="P1064" s="1"/>
      <c r="Q1064" s="1"/>
    </row>
    <row r="1065" spans="7:17">
      <c r="G1065" s="1"/>
      <c r="H1065" s="1"/>
      <c r="I1065" s="1"/>
      <c r="J1065" s="1"/>
      <c r="K1065" s="1"/>
      <c r="L1065" s="1"/>
      <c r="M1065" s="1"/>
      <c r="N1065" s="1"/>
      <c r="P1065" s="1"/>
      <c r="Q1065" s="1"/>
    </row>
    <row r="1066" spans="7:17">
      <c r="G1066" s="1"/>
      <c r="H1066" s="1"/>
      <c r="I1066" s="1"/>
      <c r="J1066" s="1"/>
      <c r="K1066" s="1"/>
      <c r="L1066" s="1"/>
      <c r="M1066" s="1"/>
      <c r="N1066" s="1"/>
      <c r="P1066" s="1"/>
      <c r="Q1066" s="1"/>
    </row>
    <row r="1067" spans="7:17">
      <c r="G1067" s="1"/>
      <c r="H1067" s="1"/>
      <c r="I1067" s="1"/>
      <c r="J1067" s="1"/>
      <c r="K1067" s="1"/>
      <c r="L1067" s="1"/>
      <c r="M1067" s="1"/>
      <c r="N1067" s="1"/>
      <c r="P1067" s="1"/>
      <c r="Q1067" s="1"/>
    </row>
    <row r="1068" spans="7:17">
      <c r="G1068" s="1"/>
      <c r="H1068" s="1"/>
      <c r="I1068" s="1"/>
      <c r="J1068" s="1"/>
      <c r="K1068" s="1"/>
      <c r="L1068" s="1"/>
      <c r="M1068" s="1"/>
      <c r="N1068" s="1"/>
      <c r="P1068" s="1"/>
      <c r="Q1068" s="1"/>
    </row>
    <row r="1069" spans="7:17">
      <c r="G1069" s="1"/>
      <c r="H1069" s="1"/>
      <c r="I1069" s="1"/>
      <c r="J1069" s="1"/>
      <c r="K1069" s="1"/>
      <c r="L1069" s="1"/>
      <c r="M1069" s="1"/>
      <c r="N1069" s="1"/>
      <c r="P1069" s="1"/>
      <c r="Q1069" s="1"/>
    </row>
    <row r="1070" spans="7:17">
      <c r="G1070" s="1"/>
      <c r="H1070" s="1"/>
      <c r="I1070" s="1"/>
      <c r="J1070" s="1"/>
      <c r="K1070" s="1"/>
      <c r="L1070" s="1"/>
      <c r="M1070" s="1"/>
      <c r="N1070" s="1"/>
      <c r="P1070" s="1"/>
      <c r="Q1070" s="1"/>
    </row>
    <row r="1071" spans="7:17">
      <c r="G1071" s="1"/>
      <c r="H1071" s="1"/>
      <c r="I1071" s="1"/>
      <c r="J1071" s="1"/>
      <c r="K1071" s="1"/>
      <c r="L1071" s="1"/>
      <c r="M1071" s="1"/>
      <c r="N1071" s="1"/>
      <c r="P1071" s="1"/>
      <c r="Q1071" s="1"/>
    </row>
    <row r="1072" spans="7:17">
      <c r="G1072" s="1"/>
      <c r="H1072" s="1"/>
      <c r="I1072" s="1"/>
      <c r="J1072" s="1"/>
      <c r="K1072" s="1"/>
      <c r="L1072" s="1"/>
      <c r="M1072" s="1"/>
      <c r="N1072" s="1"/>
      <c r="P1072" s="1"/>
      <c r="Q1072" s="1"/>
    </row>
    <row r="1073" spans="7:17">
      <c r="G1073" s="1"/>
      <c r="H1073" s="1"/>
      <c r="I1073" s="1"/>
      <c r="J1073" s="1"/>
      <c r="K1073" s="1"/>
      <c r="L1073" s="1"/>
      <c r="M1073" s="1"/>
      <c r="N1073" s="1"/>
      <c r="P1073" s="1"/>
      <c r="Q1073" s="1"/>
    </row>
    <row r="1074" spans="7:17">
      <c r="G1074" s="1"/>
      <c r="H1074" s="1"/>
      <c r="I1074" s="1"/>
      <c r="J1074" s="1"/>
      <c r="K1074" s="1"/>
      <c r="L1074" s="1"/>
      <c r="M1074" s="1"/>
      <c r="N1074" s="1"/>
      <c r="P1074" s="1"/>
      <c r="Q1074" s="1"/>
    </row>
    <row r="1075" spans="7:17">
      <c r="G1075" s="1"/>
      <c r="H1075" s="1"/>
      <c r="I1075" s="1"/>
      <c r="J1075" s="1"/>
      <c r="K1075" s="1"/>
      <c r="L1075" s="1"/>
      <c r="M1075" s="1"/>
      <c r="N1075" s="1"/>
      <c r="P1075" s="1"/>
      <c r="Q1075" s="1"/>
    </row>
    <row r="1076" spans="7:17">
      <c r="G1076" s="1"/>
      <c r="H1076" s="1"/>
      <c r="I1076" s="1"/>
      <c r="J1076" s="1"/>
      <c r="K1076" s="1"/>
      <c r="L1076" s="1"/>
      <c r="M1076" s="1"/>
      <c r="N1076" s="1"/>
      <c r="P1076" s="1"/>
      <c r="Q1076" s="1"/>
    </row>
    <row r="1077" spans="7:17">
      <c r="G1077" s="1"/>
      <c r="H1077" s="1"/>
      <c r="I1077" s="1"/>
      <c r="J1077" s="1"/>
      <c r="K1077" s="1"/>
      <c r="L1077" s="1"/>
      <c r="M1077" s="1"/>
      <c r="N1077" s="1"/>
      <c r="P1077" s="1"/>
      <c r="Q1077" s="1"/>
    </row>
    <row r="1078" spans="7:17">
      <c r="G1078" s="1"/>
      <c r="H1078" s="1"/>
      <c r="I1078" s="1"/>
      <c r="J1078" s="1"/>
      <c r="K1078" s="1"/>
      <c r="L1078" s="1"/>
      <c r="M1078" s="1"/>
      <c r="N1078" s="1"/>
      <c r="P1078" s="1"/>
      <c r="Q1078" s="1"/>
    </row>
    <row r="1079" spans="7:17">
      <c r="G1079" s="1"/>
      <c r="H1079" s="1"/>
      <c r="I1079" s="1"/>
      <c r="J1079" s="1"/>
      <c r="K1079" s="1"/>
      <c r="L1079" s="1"/>
      <c r="M1079" s="1"/>
      <c r="N1079" s="1"/>
      <c r="P1079" s="1"/>
      <c r="Q1079" s="1"/>
    </row>
    <row r="1080" spans="7:17">
      <c r="G1080" s="1"/>
      <c r="H1080" s="1"/>
      <c r="I1080" s="1"/>
      <c r="J1080" s="1"/>
      <c r="K1080" s="1"/>
      <c r="L1080" s="1"/>
      <c r="M1080" s="1"/>
      <c r="N1080" s="1"/>
      <c r="P1080" s="1"/>
      <c r="Q1080" s="1"/>
    </row>
    <row r="1081" spans="7:17">
      <c r="G1081" s="1"/>
      <c r="H1081" s="1"/>
      <c r="I1081" s="1"/>
      <c r="J1081" s="1"/>
      <c r="K1081" s="1"/>
      <c r="L1081" s="1"/>
      <c r="M1081" s="1"/>
      <c r="N1081" s="1"/>
      <c r="P1081" s="1"/>
      <c r="Q1081" s="1"/>
    </row>
    <row r="1082" spans="7:17">
      <c r="G1082" s="1"/>
      <c r="H1082" s="1"/>
      <c r="I1082" s="1"/>
      <c r="J1082" s="1"/>
      <c r="K1082" s="1"/>
      <c r="L1082" s="1"/>
      <c r="M1082" s="1"/>
      <c r="N1082" s="1"/>
      <c r="P1082" s="1"/>
      <c r="Q1082" s="1"/>
    </row>
    <row r="1083" spans="7:17">
      <c r="G1083" s="1"/>
      <c r="H1083" s="1"/>
      <c r="I1083" s="1"/>
      <c r="J1083" s="1"/>
      <c r="K1083" s="1"/>
      <c r="L1083" s="1"/>
      <c r="M1083" s="1"/>
      <c r="N1083" s="1"/>
      <c r="P1083" s="1"/>
      <c r="Q1083" s="1"/>
    </row>
    <row r="1084" spans="7:17">
      <c r="G1084" s="1"/>
      <c r="H1084" s="1"/>
      <c r="I1084" s="1"/>
      <c r="J1084" s="1"/>
      <c r="K1084" s="1"/>
      <c r="L1084" s="1"/>
      <c r="M1084" s="1"/>
      <c r="N1084" s="1"/>
      <c r="P1084" s="1"/>
      <c r="Q1084" s="1"/>
    </row>
    <row r="1085" spans="7:17">
      <c r="G1085" s="1"/>
      <c r="H1085" s="1"/>
      <c r="I1085" s="1"/>
      <c r="J1085" s="1"/>
      <c r="K1085" s="1"/>
      <c r="L1085" s="1"/>
      <c r="M1085" s="1"/>
      <c r="N1085" s="1"/>
      <c r="P1085" s="1"/>
      <c r="Q1085" s="1"/>
    </row>
    <row r="1086" spans="7:17">
      <c r="G1086" s="1"/>
      <c r="H1086" s="1"/>
      <c r="I1086" s="1"/>
      <c r="J1086" s="1"/>
      <c r="K1086" s="1"/>
      <c r="L1086" s="1"/>
      <c r="M1086" s="1"/>
      <c r="N1086" s="1"/>
      <c r="P1086" s="1"/>
      <c r="Q1086" s="1"/>
    </row>
    <row r="1087" spans="7:17">
      <c r="G1087" s="1"/>
      <c r="H1087" s="1"/>
      <c r="I1087" s="1"/>
      <c r="J1087" s="1"/>
      <c r="K1087" s="1"/>
      <c r="L1087" s="1"/>
      <c r="M1087" s="1"/>
      <c r="N1087" s="1"/>
      <c r="P1087" s="1"/>
      <c r="Q1087" s="1"/>
    </row>
    <row r="1088" spans="7:17">
      <c r="G1088" s="1"/>
      <c r="H1088" s="1"/>
      <c r="I1088" s="1"/>
      <c r="J1088" s="1"/>
      <c r="K1088" s="1"/>
      <c r="L1088" s="1"/>
      <c r="M1088" s="1"/>
      <c r="N1088" s="1"/>
      <c r="P1088" s="1"/>
      <c r="Q1088" s="1"/>
    </row>
    <row r="1089" spans="7:17">
      <c r="G1089" s="1"/>
      <c r="H1089" s="1"/>
      <c r="I1089" s="1"/>
      <c r="J1089" s="1"/>
      <c r="K1089" s="1"/>
      <c r="L1089" s="1"/>
      <c r="M1089" s="1"/>
      <c r="N1089" s="1"/>
      <c r="P1089" s="1"/>
      <c r="Q1089" s="1"/>
    </row>
    <row r="1090" spans="7:17">
      <c r="G1090" s="1"/>
      <c r="H1090" s="1"/>
      <c r="I1090" s="1"/>
      <c r="J1090" s="1"/>
      <c r="K1090" s="1"/>
      <c r="L1090" s="1"/>
      <c r="M1090" s="1"/>
      <c r="N1090" s="1"/>
      <c r="P1090" s="1"/>
      <c r="Q1090" s="1"/>
    </row>
    <row r="1091" spans="7:17">
      <c r="G1091" s="1"/>
      <c r="H1091" s="1"/>
      <c r="I1091" s="1"/>
      <c r="J1091" s="1"/>
      <c r="K1091" s="1"/>
      <c r="L1091" s="1"/>
      <c r="M1091" s="1"/>
      <c r="N1091" s="1"/>
      <c r="P1091" s="1"/>
      <c r="Q1091" s="1"/>
    </row>
    <row r="1092" spans="7:17">
      <c r="G1092" s="1"/>
      <c r="H1092" s="1"/>
      <c r="I1092" s="1"/>
      <c r="J1092" s="1"/>
      <c r="K1092" s="1"/>
      <c r="L1092" s="1"/>
      <c r="M1092" s="1"/>
      <c r="N1092" s="1"/>
      <c r="P1092" s="1"/>
      <c r="Q1092" s="1"/>
    </row>
    <row r="1093" spans="7:17">
      <c r="G1093" s="1"/>
      <c r="H1093" s="1"/>
      <c r="I1093" s="1"/>
      <c r="J1093" s="1"/>
      <c r="K1093" s="1"/>
      <c r="L1093" s="1"/>
      <c r="M1093" s="1"/>
      <c r="N1093" s="1"/>
      <c r="P1093" s="1"/>
      <c r="Q1093" s="1"/>
    </row>
    <row r="1094" spans="7:17">
      <c r="G1094" s="1"/>
      <c r="H1094" s="1"/>
      <c r="I1094" s="1"/>
      <c r="J1094" s="1"/>
      <c r="K1094" s="1"/>
      <c r="L1094" s="1"/>
      <c r="M1094" s="1"/>
      <c r="N1094" s="1"/>
      <c r="P1094" s="1"/>
      <c r="Q1094" s="1"/>
    </row>
    <row r="1095" spans="7:17">
      <c r="G1095" s="1"/>
      <c r="H1095" s="1"/>
      <c r="I1095" s="1"/>
      <c r="J1095" s="1"/>
      <c r="K1095" s="1"/>
      <c r="L1095" s="1"/>
      <c r="M1095" s="1"/>
      <c r="N1095" s="1"/>
      <c r="P1095" s="1"/>
      <c r="Q1095" s="1"/>
    </row>
    <row r="1096" spans="7:17">
      <c r="G1096" s="1"/>
      <c r="H1096" s="1"/>
      <c r="I1096" s="1"/>
      <c r="J1096" s="1"/>
      <c r="K1096" s="1"/>
      <c r="L1096" s="1"/>
      <c r="M1096" s="1"/>
      <c r="N1096" s="1"/>
      <c r="P1096" s="1"/>
      <c r="Q1096" s="1"/>
    </row>
    <row r="1097" spans="7:17">
      <c r="G1097" s="1"/>
      <c r="H1097" s="1"/>
      <c r="I1097" s="1"/>
      <c r="J1097" s="1"/>
      <c r="K1097" s="1"/>
      <c r="L1097" s="1"/>
      <c r="M1097" s="1"/>
      <c r="N1097" s="1"/>
      <c r="P1097" s="1"/>
      <c r="Q1097" s="1"/>
    </row>
    <row r="1098" spans="7:17">
      <c r="G1098" s="1"/>
      <c r="H1098" s="1"/>
      <c r="I1098" s="1"/>
      <c r="J1098" s="1"/>
      <c r="K1098" s="1"/>
      <c r="L1098" s="1"/>
      <c r="M1098" s="1"/>
      <c r="N1098" s="1"/>
      <c r="P1098" s="1"/>
      <c r="Q1098" s="1"/>
    </row>
    <row r="1099" spans="7:17">
      <c r="G1099" s="1"/>
      <c r="H1099" s="1"/>
      <c r="I1099" s="1"/>
      <c r="J1099" s="1"/>
      <c r="K1099" s="1"/>
      <c r="L1099" s="1"/>
      <c r="M1099" s="1"/>
      <c r="N1099" s="1"/>
      <c r="P1099" s="1"/>
      <c r="Q1099" s="1"/>
    </row>
    <row r="1100" spans="7:17">
      <c r="G1100" s="1"/>
      <c r="H1100" s="1"/>
      <c r="I1100" s="1"/>
      <c r="J1100" s="1"/>
      <c r="K1100" s="1"/>
      <c r="L1100" s="1"/>
      <c r="M1100" s="1"/>
      <c r="N1100" s="1"/>
      <c r="P1100" s="1"/>
      <c r="Q1100" s="1"/>
    </row>
    <row r="1101" spans="7:17">
      <c r="G1101" s="1"/>
      <c r="H1101" s="1"/>
      <c r="I1101" s="1"/>
      <c r="J1101" s="1"/>
      <c r="K1101" s="1"/>
      <c r="L1101" s="1"/>
      <c r="M1101" s="1"/>
      <c r="N1101" s="1"/>
      <c r="P1101" s="1"/>
      <c r="Q1101" s="1"/>
    </row>
    <row r="1102" spans="7:17">
      <c r="G1102" s="1"/>
      <c r="H1102" s="1"/>
      <c r="I1102" s="1"/>
      <c r="J1102" s="1"/>
      <c r="K1102" s="1"/>
      <c r="L1102" s="1"/>
      <c r="M1102" s="1"/>
      <c r="N1102" s="1"/>
      <c r="P1102" s="1"/>
      <c r="Q1102" s="1"/>
    </row>
    <row r="1103" spans="7:17">
      <c r="G1103" s="1"/>
      <c r="H1103" s="1"/>
      <c r="I1103" s="1"/>
      <c r="J1103" s="1"/>
      <c r="K1103" s="1"/>
      <c r="L1103" s="1"/>
      <c r="M1103" s="1"/>
      <c r="N1103" s="1"/>
      <c r="P1103" s="1"/>
      <c r="Q1103" s="1"/>
    </row>
    <row r="1104" spans="7:17">
      <c r="G1104" s="1"/>
      <c r="H1104" s="1"/>
      <c r="I1104" s="1"/>
      <c r="J1104" s="1"/>
      <c r="K1104" s="1"/>
      <c r="L1104" s="1"/>
      <c r="M1104" s="1"/>
      <c r="N1104" s="1"/>
      <c r="P1104" s="1"/>
      <c r="Q1104" s="1"/>
    </row>
    <row r="1105" spans="7:17">
      <c r="G1105" s="1"/>
      <c r="H1105" s="1"/>
      <c r="I1105" s="1"/>
      <c r="J1105" s="1"/>
      <c r="K1105" s="1"/>
      <c r="L1105" s="1"/>
      <c r="M1105" s="1"/>
      <c r="N1105" s="1"/>
      <c r="P1105" s="1"/>
      <c r="Q1105" s="1"/>
    </row>
    <row r="1106" spans="7:17">
      <c r="G1106" s="1"/>
      <c r="H1106" s="1"/>
      <c r="I1106" s="1"/>
      <c r="J1106" s="1"/>
      <c r="K1106" s="1"/>
      <c r="L1106" s="1"/>
      <c r="M1106" s="1"/>
      <c r="N1106" s="1"/>
      <c r="P1106" s="1"/>
      <c r="Q1106" s="1"/>
    </row>
    <row r="1107" spans="7:17">
      <c r="G1107" s="1"/>
      <c r="H1107" s="1"/>
      <c r="I1107" s="1"/>
      <c r="J1107" s="1"/>
      <c r="K1107" s="1"/>
      <c r="L1107" s="1"/>
      <c r="M1107" s="1"/>
      <c r="N1107" s="1"/>
      <c r="P1107" s="1"/>
      <c r="Q1107" s="1"/>
    </row>
    <row r="1108" spans="7:17">
      <c r="G1108" s="1"/>
      <c r="H1108" s="1"/>
      <c r="I1108" s="1"/>
      <c r="J1108" s="1"/>
      <c r="K1108" s="1"/>
      <c r="L1108" s="1"/>
      <c r="M1108" s="1"/>
      <c r="N1108" s="1"/>
      <c r="P1108" s="1"/>
      <c r="Q1108" s="1"/>
    </row>
    <row r="1109" spans="7:17">
      <c r="G1109" s="1"/>
      <c r="H1109" s="1"/>
      <c r="I1109" s="1"/>
      <c r="J1109" s="1"/>
      <c r="K1109" s="1"/>
      <c r="L1109" s="1"/>
      <c r="M1109" s="1"/>
      <c r="N1109" s="1"/>
      <c r="P1109" s="1"/>
      <c r="Q1109" s="1"/>
    </row>
    <row r="1110" spans="7:17">
      <c r="G1110" s="1"/>
      <c r="H1110" s="1"/>
      <c r="I1110" s="1"/>
      <c r="J1110" s="1"/>
      <c r="K1110" s="1"/>
      <c r="L1110" s="1"/>
      <c r="M1110" s="1"/>
      <c r="N1110" s="1"/>
      <c r="P1110" s="1"/>
      <c r="Q1110" s="1"/>
    </row>
    <row r="1111" spans="7:17">
      <c r="G1111" s="1"/>
      <c r="H1111" s="1"/>
      <c r="I1111" s="1"/>
      <c r="J1111" s="1"/>
      <c r="K1111" s="1"/>
      <c r="L1111" s="1"/>
      <c r="M1111" s="1"/>
      <c r="N1111" s="1"/>
      <c r="P1111" s="1"/>
      <c r="Q1111" s="1"/>
    </row>
    <row r="1112" spans="7:17">
      <c r="G1112" s="1"/>
      <c r="H1112" s="1"/>
      <c r="I1112" s="1"/>
      <c r="J1112" s="1"/>
      <c r="K1112" s="1"/>
      <c r="L1112" s="1"/>
      <c r="M1112" s="1"/>
      <c r="N1112" s="1"/>
      <c r="P1112" s="1"/>
      <c r="Q1112" s="1"/>
    </row>
    <row r="1113" spans="7:17">
      <c r="G1113" s="1"/>
      <c r="H1113" s="1"/>
      <c r="I1113" s="1"/>
      <c r="J1113" s="1"/>
      <c r="K1113" s="1"/>
      <c r="L1113" s="1"/>
      <c r="M1113" s="1"/>
      <c r="N1113" s="1"/>
      <c r="P1113" s="1"/>
      <c r="Q1113" s="1"/>
    </row>
    <row r="1114" spans="7:17">
      <c r="G1114" s="1"/>
      <c r="H1114" s="1"/>
      <c r="I1114" s="1"/>
      <c r="J1114" s="1"/>
      <c r="K1114" s="1"/>
      <c r="L1114" s="1"/>
      <c r="M1114" s="1"/>
      <c r="N1114" s="1"/>
      <c r="P1114" s="1"/>
      <c r="Q1114" s="1"/>
    </row>
    <row r="1115" spans="7:17">
      <c r="G1115" s="1"/>
      <c r="H1115" s="1"/>
      <c r="I1115" s="1"/>
      <c r="J1115" s="1"/>
      <c r="K1115" s="1"/>
      <c r="L1115" s="1"/>
      <c r="M1115" s="1"/>
      <c r="N1115" s="1"/>
      <c r="P1115" s="1"/>
      <c r="Q1115" s="1"/>
    </row>
    <row r="1116" spans="7:17">
      <c r="G1116" s="1"/>
      <c r="H1116" s="1"/>
      <c r="I1116" s="1"/>
      <c r="J1116" s="1"/>
      <c r="K1116" s="1"/>
      <c r="L1116" s="1"/>
      <c r="M1116" s="1"/>
      <c r="N1116" s="1"/>
      <c r="P1116" s="1"/>
      <c r="Q1116" s="1"/>
    </row>
    <row r="1117" spans="7:17">
      <c r="G1117" s="1"/>
      <c r="H1117" s="1"/>
      <c r="I1117" s="1"/>
      <c r="J1117" s="1"/>
      <c r="K1117" s="1"/>
      <c r="L1117" s="1"/>
      <c r="M1117" s="1"/>
      <c r="N1117" s="1"/>
      <c r="P1117" s="1"/>
      <c r="Q1117" s="1"/>
    </row>
    <row r="1118" spans="7:17">
      <c r="G1118" s="1"/>
      <c r="H1118" s="1"/>
      <c r="I1118" s="1"/>
      <c r="J1118" s="1"/>
      <c r="K1118" s="1"/>
      <c r="L1118" s="1"/>
      <c r="M1118" s="1"/>
      <c r="N1118" s="1"/>
      <c r="P1118" s="1"/>
      <c r="Q1118" s="1"/>
    </row>
    <row r="1119" spans="7:17">
      <c r="G1119" s="1"/>
      <c r="H1119" s="1"/>
      <c r="I1119" s="1"/>
      <c r="J1119" s="1"/>
      <c r="K1119" s="1"/>
      <c r="L1119" s="1"/>
      <c r="M1119" s="1"/>
      <c r="N1119" s="1"/>
      <c r="P1119" s="1"/>
      <c r="Q1119" s="1"/>
    </row>
    <row r="1120" spans="7:17">
      <c r="G1120" s="1"/>
      <c r="H1120" s="1"/>
      <c r="I1120" s="1"/>
      <c r="J1120" s="1"/>
      <c r="K1120" s="1"/>
      <c r="L1120" s="1"/>
      <c r="M1120" s="1"/>
      <c r="N1120" s="1"/>
      <c r="P1120" s="1"/>
      <c r="Q1120" s="1"/>
    </row>
    <row r="1121" spans="7:17">
      <c r="G1121" s="1"/>
      <c r="H1121" s="1"/>
      <c r="I1121" s="1"/>
      <c r="J1121" s="1"/>
      <c r="K1121" s="1"/>
      <c r="L1121" s="1"/>
      <c r="M1121" s="1"/>
      <c r="N1121" s="1"/>
      <c r="P1121" s="1"/>
      <c r="Q1121" s="1"/>
    </row>
    <row r="1122" spans="7:17">
      <c r="G1122" s="1"/>
      <c r="H1122" s="1"/>
      <c r="I1122" s="1"/>
      <c r="J1122" s="1"/>
      <c r="K1122" s="1"/>
      <c r="L1122" s="1"/>
      <c r="M1122" s="1"/>
      <c r="N1122" s="1"/>
      <c r="P1122" s="1"/>
      <c r="Q1122" s="1"/>
    </row>
    <row r="1123" spans="7:17">
      <c r="G1123" s="1"/>
      <c r="H1123" s="1"/>
      <c r="I1123" s="1"/>
      <c r="J1123" s="1"/>
      <c r="K1123" s="1"/>
      <c r="L1123" s="1"/>
      <c r="M1123" s="1"/>
      <c r="N1123" s="1"/>
      <c r="P1123" s="1"/>
      <c r="Q1123" s="1"/>
    </row>
    <row r="1124" spans="7:17">
      <c r="G1124" s="1"/>
      <c r="H1124" s="1"/>
      <c r="I1124" s="1"/>
      <c r="J1124" s="1"/>
      <c r="K1124" s="1"/>
      <c r="L1124" s="1"/>
      <c r="M1124" s="1"/>
      <c r="N1124" s="1"/>
      <c r="P1124" s="1"/>
      <c r="Q1124" s="1"/>
    </row>
    <row r="1125" spans="7:17">
      <c r="G1125" s="1"/>
      <c r="H1125" s="1"/>
      <c r="I1125" s="1"/>
      <c r="J1125" s="1"/>
      <c r="K1125" s="1"/>
      <c r="L1125" s="1"/>
      <c r="M1125" s="1"/>
      <c r="N1125" s="1"/>
      <c r="P1125" s="1"/>
      <c r="Q1125" s="1"/>
    </row>
    <row r="1126" spans="7:17">
      <c r="G1126" s="1"/>
      <c r="H1126" s="1"/>
      <c r="I1126" s="1"/>
      <c r="J1126" s="1"/>
      <c r="K1126" s="1"/>
      <c r="L1126" s="1"/>
      <c r="M1126" s="1"/>
      <c r="N1126" s="1"/>
      <c r="P1126" s="1"/>
      <c r="Q1126" s="1"/>
    </row>
    <row r="1127" spans="7:17">
      <c r="G1127" s="1"/>
      <c r="H1127" s="1"/>
      <c r="I1127" s="1"/>
      <c r="J1127" s="1"/>
      <c r="K1127" s="1"/>
      <c r="L1127" s="1"/>
      <c r="M1127" s="1"/>
      <c r="N1127" s="1"/>
      <c r="P1127" s="1"/>
      <c r="Q1127" s="1"/>
    </row>
    <row r="1128" spans="7:17">
      <c r="G1128" s="1"/>
      <c r="H1128" s="1"/>
      <c r="I1128" s="1"/>
      <c r="J1128" s="1"/>
      <c r="K1128" s="1"/>
      <c r="L1128" s="1"/>
      <c r="M1128" s="1"/>
      <c r="N1128" s="1"/>
      <c r="P1128" s="1"/>
      <c r="Q1128" s="1"/>
    </row>
    <row r="1129" spans="7:17">
      <c r="G1129" s="1"/>
      <c r="H1129" s="1"/>
      <c r="I1129" s="1"/>
      <c r="J1129" s="1"/>
      <c r="K1129" s="1"/>
      <c r="L1129" s="1"/>
      <c r="M1129" s="1"/>
      <c r="N1129" s="1"/>
      <c r="P1129" s="1"/>
      <c r="Q1129" s="1"/>
    </row>
    <row r="1130" spans="7:17">
      <c r="G1130" s="1"/>
      <c r="H1130" s="1"/>
      <c r="I1130" s="1"/>
      <c r="J1130" s="1"/>
      <c r="K1130" s="1"/>
      <c r="L1130" s="1"/>
      <c r="M1130" s="1"/>
      <c r="N1130" s="1"/>
      <c r="P1130" s="1"/>
      <c r="Q1130" s="1"/>
    </row>
    <row r="1131" spans="7:17">
      <c r="G1131" s="1"/>
      <c r="H1131" s="1"/>
      <c r="I1131" s="1"/>
      <c r="J1131" s="1"/>
      <c r="K1131" s="1"/>
      <c r="L1131" s="1"/>
      <c r="M1131" s="1"/>
      <c r="N1131" s="1"/>
      <c r="P1131" s="1"/>
      <c r="Q1131" s="1"/>
    </row>
    <row r="1132" spans="7:17">
      <c r="G1132" s="1"/>
      <c r="H1132" s="1"/>
      <c r="I1132" s="1"/>
      <c r="J1132" s="1"/>
      <c r="K1132" s="1"/>
      <c r="L1132" s="1"/>
      <c r="M1132" s="1"/>
      <c r="N1132" s="1"/>
      <c r="P1132" s="1"/>
      <c r="Q1132" s="1"/>
    </row>
    <row r="1133" spans="7:17">
      <c r="G1133" s="1"/>
      <c r="H1133" s="1"/>
      <c r="I1133" s="1"/>
      <c r="J1133" s="1"/>
      <c r="K1133" s="1"/>
      <c r="L1133" s="1"/>
      <c r="M1133" s="1"/>
      <c r="N1133" s="1"/>
      <c r="P1133" s="1"/>
      <c r="Q1133" s="1"/>
    </row>
    <row r="1134" spans="7:17">
      <c r="G1134" s="1"/>
      <c r="H1134" s="1"/>
      <c r="I1134" s="1"/>
      <c r="J1134" s="1"/>
      <c r="K1134" s="1"/>
      <c r="L1134" s="1"/>
      <c r="M1134" s="1"/>
      <c r="N1134" s="1"/>
      <c r="P1134" s="1"/>
      <c r="Q1134" s="1"/>
    </row>
    <row r="1135" spans="7:17">
      <c r="G1135" s="1"/>
      <c r="H1135" s="1"/>
      <c r="I1135" s="1"/>
      <c r="J1135" s="1"/>
      <c r="K1135" s="1"/>
      <c r="L1135" s="1"/>
      <c r="M1135" s="1"/>
      <c r="N1135" s="1"/>
      <c r="P1135" s="1"/>
      <c r="Q1135" s="1"/>
    </row>
    <row r="1136" spans="7:17">
      <c r="G1136" s="1"/>
      <c r="H1136" s="1"/>
      <c r="I1136" s="1"/>
      <c r="J1136" s="1"/>
      <c r="K1136" s="1"/>
      <c r="L1136" s="1"/>
      <c r="M1136" s="1"/>
      <c r="N1136" s="1"/>
      <c r="P1136" s="1"/>
      <c r="Q1136" s="1"/>
    </row>
    <row r="1137" spans="7:17">
      <c r="G1137" s="1"/>
      <c r="H1137" s="1"/>
      <c r="I1137" s="1"/>
      <c r="J1137" s="1"/>
      <c r="K1137" s="1"/>
      <c r="L1137" s="1"/>
      <c r="M1137" s="1"/>
      <c r="N1137" s="1"/>
      <c r="P1137" s="1"/>
      <c r="Q1137" s="1"/>
    </row>
    <row r="1138" spans="7:17">
      <c r="G1138" s="1"/>
      <c r="H1138" s="1"/>
      <c r="I1138" s="1"/>
      <c r="J1138" s="1"/>
      <c r="K1138" s="1"/>
      <c r="L1138" s="1"/>
      <c r="M1138" s="1"/>
      <c r="N1138" s="1"/>
      <c r="P1138" s="1"/>
      <c r="Q1138" s="1"/>
    </row>
    <row r="1139" spans="7:17">
      <c r="G1139" s="1"/>
      <c r="H1139" s="1"/>
      <c r="I1139" s="1"/>
      <c r="J1139" s="1"/>
      <c r="K1139" s="1"/>
      <c r="L1139" s="1"/>
      <c r="M1139" s="1"/>
      <c r="N1139" s="1"/>
      <c r="P1139" s="1"/>
      <c r="Q1139" s="1"/>
    </row>
    <row r="1140" spans="7:17">
      <c r="G1140" s="1"/>
      <c r="H1140" s="1"/>
      <c r="I1140" s="1"/>
      <c r="J1140" s="1"/>
      <c r="K1140" s="1"/>
      <c r="L1140" s="1"/>
      <c r="M1140" s="1"/>
      <c r="N1140" s="1"/>
      <c r="P1140" s="1"/>
      <c r="Q1140" s="1"/>
    </row>
    <row r="1141" spans="7:17">
      <c r="G1141" s="1"/>
      <c r="H1141" s="1"/>
      <c r="I1141" s="1"/>
      <c r="J1141" s="1"/>
      <c r="K1141" s="1"/>
      <c r="L1141" s="1"/>
      <c r="M1141" s="1"/>
      <c r="N1141" s="1"/>
      <c r="P1141" s="1"/>
      <c r="Q1141" s="1"/>
    </row>
    <row r="1142" spans="7:17">
      <c r="G1142" s="1"/>
      <c r="H1142" s="1"/>
      <c r="I1142" s="1"/>
      <c r="J1142" s="1"/>
      <c r="K1142" s="1"/>
      <c r="L1142" s="1"/>
      <c r="M1142" s="1"/>
      <c r="N1142" s="1"/>
      <c r="P1142" s="1"/>
      <c r="Q1142" s="1"/>
    </row>
    <row r="1143" spans="7:17">
      <c r="G1143" s="1"/>
      <c r="H1143" s="1"/>
      <c r="I1143" s="1"/>
      <c r="J1143" s="1"/>
      <c r="K1143" s="1"/>
      <c r="L1143" s="1"/>
      <c r="M1143" s="1"/>
      <c r="N1143" s="1"/>
      <c r="P1143" s="1"/>
      <c r="Q1143" s="1"/>
    </row>
    <row r="1144" spans="7:17">
      <c r="G1144" s="1"/>
      <c r="H1144" s="1"/>
      <c r="I1144" s="1"/>
      <c r="J1144" s="1"/>
      <c r="K1144" s="1"/>
      <c r="L1144" s="1"/>
      <c r="M1144" s="1"/>
      <c r="N1144" s="1"/>
      <c r="P1144" s="1"/>
      <c r="Q1144" s="1"/>
    </row>
    <row r="1145" spans="7:17">
      <c r="G1145" s="1"/>
      <c r="H1145" s="1"/>
      <c r="I1145" s="1"/>
      <c r="J1145" s="1"/>
      <c r="K1145" s="1"/>
      <c r="L1145" s="1"/>
      <c r="M1145" s="1"/>
      <c r="N1145" s="1"/>
      <c r="P1145" s="1"/>
      <c r="Q1145" s="1"/>
    </row>
    <row r="1146" spans="7:17">
      <c r="G1146" s="1"/>
      <c r="H1146" s="1"/>
      <c r="I1146" s="1"/>
      <c r="J1146" s="1"/>
      <c r="K1146" s="1"/>
      <c r="L1146" s="1"/>
      <c r="M1146" s="1"/>
      <c r="N1146" s="1"/>
      <c r="P1146" s="1"/>
      <c r="Q1146" s="1"/>
    </row>
    <row r="1147" spans="7:17">
      <c r="G1147" s="1"/>
      <c r="H1147" s="1"/>
      <c r="I1147" s="1"/>
      <c r="J1147" s="1"/>
      <c r="K1147" s="1"/>
      <c r="L1147" s="1"/>
      <c r="M1147" s="1"/>
      <c r="N1147" s="1"/>
      <c r="P1147" s="1"/>
      <c r="Q1147" s="1"/>
    </row>
    <row r="1148" spans="7:17">
      <c r="G1148" s="1"/>
      <c r="H1148" s="1"/>
      <c r="I1148" s="1"/>
      <c r="J1148" s="1"/>
      <c r="K1148" s="1"/>
      <c r="L1148" s="1"/>
      <c r="M1148" s="1"/>
      <c r="N1148" s="1"/>
      <c r="P1148" s="1"/>
      <c r="Q1148" s="1"/>
    </row>
    <row r="1149" spans="7:17">
      <c r="G1149" s="1"/>
      <c r="H1149" s="1"/>
      <c r="I1149" s="1"/>
      <c r="J1149" s="1"/>
      <c r="K1149" s="1"/>
      <c r="L1149" s="1"/>
      <c r="M1149" s="1"/>
      <c r="N1149" s="1"/>
      <c r="P1149" s="1"/>
      <c r="Q1149" s="1"/>
    </row>
    <row r="1150" spans="7:17">
      <c r="G1150" s="1"/>
      <c r="H1150" s="1"/>
      <c r="I1150" s="1"/>
      <c r="J1150" s="1"/>
      <c r="K1150" s="1"/>
      <c r="L1150" s="1"/>
      <c r="M1150" s="1"/>
      <c r="N1150" s="1"/>
      <c r="P1150" s="1"/>
      <c r="Q1150" s="1"/>
    </row>
    <row r="1151" spans="7:17">
      <c r="G1151" s="1"/>
      <c r="H1151" s="1"/>
      <c r="I1151" s="1"/>
      <c r="J1151" s="1"/>
      <c r="K1151" s="1"/>
      <c r="L1151" s="1"/>
      <c r="M1151" s="1"/>
      <c r="N1151" s="1"/>
      <c r="P1151" s="1"/>
      <c r="Q1151" s="1"/>
    </row>
    <row r="1152" spans="7:17">
      <c r="G1152" s="1"/>
      <c r="H1152" s="1"/>
      <c r="I1152" s="1"/>
      <c r="J1152" s="1"/>
      <c r="K1152" s="1"/>
      <c r="L1152" s="1"/>
      <c r="M1152" s="1"/>
      <c r="N1152" s="1"/>
      <c r="P1152" s="1"/>
      <c r="Q1152" s="1"/>
    </row>
    <row r="1153" spans="7:17">
      <c r="G1153" s="1"/>
      <c r="H1153" s="1"/>
      <c r="I1153" s="1"/>
      <c r="J1153" s="1"/>
      <c r="K1153" s="1"/>
      <c r="L1153" s="1"/>
      <c r="M1153" s="1"/>
      <c r="N1153" s="1"/>
      <c r="P1153" s="1"/>
      <c r="Q1153" s="1"/>
    </row>
    <row r="1154" spans="7:17" ht="18" customHeight="1">
      <c r="G1154" s="1"/>
      <c r="H1154" s="1"/>
      <c r="I1154" s="1"/>
      <c r="J1154" s="1"/>
      <c r="K1154" s="1"/>
      <c r="L1154" s="1"/>
      <c r="M1154" s="1"/>
      <c r="N1154" s="1"/>
      <c r="P1154" s="1"/>
      <c r="Q1154" s="1"/>
    </row>
    <row r="1155" spans="7:17" ht="18" customHeight="1">
      <c r="G1155" s="1"/>
      <c r="H1155" s="1"/>
      <c r="I1155" s="1"/>
      <c r="J1155" s="1"/>
      <c r="K1155" s="1"/>
      <c r="L1155" s="1"/>
      <c r="M1155" s="1"/>
      <c r="N1155" s="1"/>
      <c r="P1155" s="1"/>
      <c r="Q1155" s="1"/>
    </row>
    <row r="1156" spans="7:17" ht="18" customHeight="1">
      <c r="G1156" s="1"/>
      <c r="H1156" s="1"/>
      <c r="I1156" s="1"/>
      <c r="J1156" s="1"/>
      <c r="K1156" s="1"/>
      <c r="L1156" s="1"/>
      <c r="M1156" s="1"/>
      <c r="N1156" s="1"/>
      <c r="P1156" s="1"/>
      <c r="Q1156" s="1"/>
    </row>
    <row r="1157" spans="7:17">
      <c r="G1157" s="1"/>
      <c r="H1157" s="1"/>
      <c r="I1157" s="1"/>
      <c r="J1157" s="1"/>
      <c r="K1157" s="1"/>
      <c r="L1157" s="1"/>
      <c r="M1157" s="1"/>
      <c r="N1157" s="1"/>
      <c r="P1157" s="1"/>
      <c r="Q1157" s="1"/>
    </row>
    <row r="1158" spans="7:17">
      <c r="G1158" s="1"/>
      <c r="H1158" s="1"/>
      <c r="I1158" s="1"/>
      <c r="J1158" s="1"/>
      <c r="K1158" s="1"/>
      <c r="L1158" s="1"/>
      <c r="M1158" s="1"/>
      <c r="N1158" s="1"/>
      <c r="P1158" s="1"/>
      <c r="Q1158" s="1"/>
    </row>
    <row r="1159" spans="7:17">
      <c r="G1159" s="1"/>
      <c r="H1159" s="1"/>
      <c r="I1159" s="1"/>
      <c r="J1159" s="1"/>
      <c r="K1159" s="1"/>
      <c r="L1159" s="1"/>
      <c r="M1159" s="1"/>
      <c r="N1159" s="1"/>
      <c r="P1159" s="1"/>
      <c r="Q1159" s="1"/>
    </row>
    <row r="1160" spans="7:17">
      <c r="G1160" s="1"/>
      <c r="H1160" s="1"/>
      <c r="I1160" s="1"/>
      <c r="J1160" s="1"/>
      <c r="K1160" s="1"/>
      <c r="L1160" s="1"/>
      <c r="M1160" s="1"/>
      <c r="N1160" s="1"/>
      <c r="P1160" s="1"/>
      <c r="Q1160" s="1"/>
    </row>
    <row r="1161" spans="7:17">
      <c r="G1161" s="1"/>
      <c r="H1161" s="1"/>
      <c r="I1161" s="1"/>
      <c r="J1161" s="1"/>
      <c r="K1161" s="1"/>
      <c r="L1161" s="1"/>
      <c r="M1161" s="1"/>
      <c r="N1161" s="1"/>
      <c r="P1161" s="1"/>
      <c r="Q1161" s="1"/>
    </row>
    <row r="1162" spans="7:17">
      <c r="G1162" s="1"/>
      <c r="H1162" s="1"/>
      <c r="I1162" s="1"/>
      <c r="J1162" s="1"/>
      <c r="K1162" s="1"/>
      <c r="L1162" s="1"/>
      <c r="M1162" s="1"/>
      <c r="N1162" s="1"/>
      <c r="P1162" s="1"/>
      <c r="Q1162" s="1"/>
    </row>
    <row r="1163" spans="7:17">
      <c r="G1163" s="1"/>
      <c r="H1163" s="1"/>
      <c r="I1163" s="1"/>
      <c r="J1163" s="1"/>
      <c r="K1163" s="1"/>
      <c r="L1163" s="1"/>
      <c r="M1163" s="1"/>
      <c r="N1163" s="1"/>
      <c r="P1163" s="1"/>
      <c r="Q1163" s="1"/>
    </row>
    <row r="1164" spans="7:17">
      <c r="G1164" s="1"/>
      <c r="H1164" s="1"/>
      <c r="I1164" s="1"/>
      <c r="J1164" s="1"/>
      <c r="K1164" s="1"/>
      <c r="L1164" s="1"/>
      <c r="M1164" s="1"/>
      <c r="N1164" s="1"/>
      <c r="P1164" s="1"/>
      <c r="Q1164" s="1"/>
    </row>
    <row r="1165" spans="7:17">
      <c r="G1165" s="1"/>
      <c r="H1165" s="1"/>
      <c r="I1165" s="1"/>
      <c r="J1165" s="1"/>
      <c r="K1165" s="1"/>
      <c r="L1165" s="1"/>
      <c r="M1165" s="1"/>
      <c r="N1165" s="1"/>
      <c r="P1165" s="1"/>
      <c r="Q1165" s="1"/>
    </row>
    <row r="1166" spans="7:17">
      <c r="G1166" s="1"/>
      <c r="H1166" s="1"/>
      <c r="I1166" s="1"/>
      <c r="J1166" s="1"/>
      <c r="K1166" s="1"/>
      <c r="L1166" s="1"/>
      <c r="M1166" s="1"/>
      <c r="N1166" s="1"/>
      <c r="P1166" s="1"/>
      <c r="Q1166" s="1"/>
    </row>
    <row r="1167" spans="7:17">
      <c r="G1167" s="1"/>
      <c r="H1167" s="1"/>
      <c r="I1167" s="1"/>
      <c r="J1167" s="1"/>
      <c r="K1167" s="1"/>
      <c r="L1167" s="1"/>
      <c r="M1167" s="1"/>
      <c r="N1167" s="1"/>
      <c r="P1167" s="1"/>
      <c r="Q1167" s="1"/>
    </row>
    <row r="1168" spans="7:17">
      <c r="G1168" s="1"/>
      <c r="H1168" s="1"/>
      <c r="I1168" s="1"/>
      <c r="J1168" s="1"/>
      <c r="K1168" s="1"/>
      <c r="L1168" s="1"/>
      <c r="M1168" s="1"/>
      <c r="N1168" s="1"/>
      <c r="P1168" s="1"/>
      <c r="Q1168" s="1"/>
    </row>
    <row r="1169" spans="7:17">
      <c r="G1169" s="1"/>
      <c r="H1169" s="1"/>
      <c r="I1169" s="1"/>
      <c r="J1169" s="1"/>
      <c r="K1169" s="1"/>
      <c r="L1169" s="1"/>
      <c r="M1169" s="1"/>
      <c r="N1169" s="1"/>
      <c r="P1169" s="1"/>
      <c r="Q1169" s="1"/>
    </row>
    <row r="1170" spans="7:17">
      <c r="G1170" s="1"/>
      <c r="H1170" s="1"/>
      <c r="I1170" s="1"/>
      <c r="J1170" s="1"/>
      <c r="K1170" s="1"/>
      <c r="L1170" s="1"/>
      <c r="M1170" s="1"/>
      <c r="N1170" s="1"/>
      <c r="P1170" s="1"/>
      <c r="Q1170" s="1"/>
    </row>
    <row r="1171" spans="7:17">
      <c r="G1171" s="1"/>
      <c r="H1171" s="1"/>
      <c r="I1171" s="1"/>
      <c r="J1171" s="1"/>
      <c r="K1171" s="1"/>
      <c r="L1171" s="1"/>
      <c r="M1171" s="1"/>
      <c r="N1171" s="1"/>
      <c r="P1171" s="1"/>
      <c r="Q1171" s="1"/>
    </row>
    <row r="1172" spans="7:17">
      <c r="G1172" s="1"/>
      <c r="H1172" s="1"/>
      <c r="I1172" s="1"/>
      <c r="J1172" s="1"/>
      <c r="K1172" s="1"/>
      <c r="L1172" s="1"/>
      <c r="M1172" s="1"/>
      <c r="N1172" s="1"/>
      <c r="P1172" s="1"/>
      <c r="Q1172" s="1"/>
    </row>
    <row r="1173" spans="7:17">
      <c r="G1173" s="1"/>
      <c r="H1173" s="1"/>
      <c r="I1173" s="1"/>
      <c r="J1173" s="1"/>
      <c r="K1173" s="1"/>
      <c r="L1173" s="1"/>
      <c r="M1173" s="1"/>
      <c r="N1173" s="1"/>
      <c r="P1173" s="1"/>
      <c r="Q1173" s="1"/>
    </row>
    <row r="1174" spans="7:17">
      <c r="G1174" s="1"/>
      <c r="H1174" s="1"/>
      <c r="I1174" s="1"/>
      <c r="J1174" s="1"/>
      <c r="K1174" s="1"/>
      <c r="L1174" s="1"/>
      <c r="M1174" s="1"/>
      <c r="N1174" s="1"/>
      <c r="P1174" s="1"/>
      <c r="Q1174" s="1"/>
    </row>
    <row r="1175" spans="7:17">
      <c r="G1175" s="1"/>
      <c r="H1175" s="1"/>
      <c r="I1175" s="1"/>
      <c r="J1175" s="1"/>
      <c r="K1175" s="1"/>
      <c r="L1175" s="1"/>
      <c r="M1175" s="1"/>
      <c r="N1175" s="1"/>
      <c r="P1175" s="1"/>
      <c r="Q1175" s="1"/>
    </row>
    <row r="1176" spans="7:17">
      <c r="G1176" s="1"/>
      <c r="H1176" s="1"/>
      <c r="I1176" s="1"/>
      <c r="J1176" s="1"/>
      <c r="K1176" s="1"/>
      <c r="L1176" s="1"/>
      <c r="M1176" s="1"/>
      <c r="N1176" s="1"/>
      <c r="P1176" s="1"/>
      <c r="Q1176" s="1"/>
    </row>
    <row r="1177" spans="7:17">
      <c r="G1177" s="1"/>
      <c r="H1177" s="1"/>
      <c r="I1177" s="1"/>
      <c r="J1177" s="1"/>
      <c r="K1177" s="1"/>
      <c r="L1177" s="1"/>
      <c r="M1177" s="1"/>
      <c r="N1177" s="1"/>
      <c r="P1177" s="1"/>
      <c r="Q1177" s="1"/>
    </row>
    <row r="1178" spans="7:17">
      <c r="G1178" s="1"/>
      <c r="H1178" s="1"/>
      <c r="I1178" s="1"/>
      <c r="J1178" s="1"/>
      <c r="K1178" s="1"/>
      <c r="L1178" s="1"/>
      <c r="M1178" s="1"/>
      <c r="N1178" s="1"/>
      <c r="P1178" s="1"/>
      <c r="Q1178" s="1"/>
    </row>
    <row r="1179" spans="7:17">
      <c r="G1179" s="1"/>
      <c r="H1179" s="1"/>
      <c r="I1179" s="1"/>
      <c r="J1179" s="1"/>
      <c r="K1179" s="1"/>
      <c r="L1179" s="1"/>
      <c r="M1179" s="1"/>
      <c r="N1179" s="1"/>
      <c r="P1179" s="1"/>
      <c r="Q1179" s="1"/>
    </row>
    <row r="1180" spans="7:17">
      <c r="G1180" s="1"/>
      <c r="H1180" s="1"/>
      <c r="I1180" s="1"/>
      <c r="J1180" s="1"/>
      <c r="K1180" s="1"/>
      <c r="L1180" s="1"/>
      <c r="M1180" s="1"/>
      <c r="N1180" s="1"/>
      <c r="P1180" s="1"/>
      <c r="Q1180" s="1"/>
    </row>
    <row r="1181" spans="7:17">
      <c r="G1181" s="1"/>
      <c r="H1181" s="1"/>
      <c r="I1181" s="1"/>
      <c r="J1181" s="1"/>
      <c r="K1181" s="1"/>
      <c r="L1181" s="1"/>
      <c r="M1181" s="1"/>
      <c r="N1181" s="1"/>
      <c r="P1181" s="1"/>
      <c r="Q1181" s="1"/>
    </row>
    <row r="1182" spans="7:17">
      <c r="G1182" s="1"/>
      <c r="H1182" s="1"/>
      <c r="I1182" s="1"/>
      <c r="J1182" s="1"/>
      <c r="K1182" s="1"/>
      <c r="L1182" s="1"/>
      <c r="M1182" s="1"/>
      <c r="N1182" s="1"/>
      <c r="P1182" s="1"/>
      <c r="Q1182" s="1"/>
    </row>
    <row r="1183" spans="7:17">
      <c r="G1183" s="1"/>
      <c r="H1183" s="1"/>
      <c r="I1183" s="1"/>
      <c r="J1183" s="1"/>
      <c r="K1183" s="1"/>
      <c r="L1183" s="1"/>
      <c r="M1183" s="1"/>
      <c r="N1183" s="1"/>
      <c r="P1183" s="1"/>
      <c r="Q1183" s="1"/>
    </row>
    <row r="1184" spans="7:17">
      <c r="G1184" s="1"/>
      <c r="H1184" s="1"/>
      <c r="I1184" s="1"/>
      <c r="J1184" s="1"/>
      <c r="K1184" s="1"/>
      <c r="L1184" s="1"/>
      <c r="M1184" s="1"/>
      <c r="N1184" s="1"/>
      <c r="P1184" s="1"/>
      <c r="Q1184" s="1"/>
    </row>
    <row r="1185" spans="7:17">
      <c r="G1185" s="1"/>
      <c r="H1185" s="1"/>
      <c r="I1185" s="1"/>
      <c r="J1185" s="1"/>
      <c r="K1185" s="1"/>
      <c r="L1185" s="1"/>
      <c r="M1185" s="1"/>
      <c r="N1185" s="1"/>
      <c r="P1185" s="1"/>
      <c r="Q1185" s="1"/>
    </row>
    <row r="1186" spans="7:17">
      <c r="G1186" s="1"/>
      <c r="H1186" s="1"/>
      <c r="I1186" s="1"/>
      <c r="J1186" s="1"/>
      <c r="K1186" s="1"/>
      <c r="L1186" s="1"/>
      <c r="M1186" s="1"/>
      <c r="N1186" s="1"/>
      <c r="P1186" s="1"/>
      <c r="Q1186" s="1"/>
    </row>
    <row r="1187" spans="7:17">
      <c r="G1187" s="1"/>
      <c r="H1187" s="1"/>
      <c r="I1187" s="1"/>
      <c r="J1187" s="1"/>
      <c r="K1187" s="1"/>
      <c r="L1187" s="1"/>
      <c r="M1187" s="1"/>
      <c r="N1187" s="1"/>
      <c r="P1187" s="1"/>
      <c r="Q1187" s="1"/>
    </row>
    <row r="1188" spans="7:17">
      <c r="G1188" s="1"/>
      <c r="H1188" s="1"/>
      <c r="I1188" s="1"/>
      <c r="J1188" s="1"/>
      <c r="K1188" s="1"/>
      <c r="L1188" s="1"/>
      <c r="M1188" s="1"/>
      <c r="N1188" s="1"/>
      <c r="P1188" s="1"/>
      <c r="Q1188" s="1"/>
    </row>
    <row r="1189" spans="7:17">
      <c r="G1189" s="1"/>
      <c r="H1189" s="1"/>
      <c r="I1189" s="1"/>
      <c r="J1189" s="1"/>
      <c r="K1189" s="1"/>
      <c r="L1189" s="1"/>
      <c r="M1189" s="1"/>
      <c r="N1189" s="1"/>
      <c r="P1189" s="1"/>
      <c r="Q1189" s="1"/>
    </row>
    <row r="1190" spans="7:17">
      <c r="G1190" s="1"/>
      <c r="H1190" s="1"/>
      <c r="I1190" s="1"/>
      <c r="J1190" s="1"/>
      <c r="K1190" s="1"/>
      <c r="L1190" s="1"/>
      <c r="M1190" s="1"/>
      <c r="N1190" s="1"/>
      <c r="P1190" s="1"/>
      <c r="Q1190" s="1"/>
    </row>
    <row r="1191" spans="7:17">
      <c r="G1191" s="1"/>
      <c r="H1191" s="1"/>
      <c r="I1191" s="1"/>
      <c r="J1191" s="1"/>
      <c r="K1191" s="1"/>
      <c r="L1191" s="1"/>
      <c r="M1191" s="1"/>
      <c r="N1191" s="1"/>
      <c r="P1191" s="1"/>
      <c r="Q1191" s="1"/>
    </row>
    <row r="1192" spans="7:17">
      <c r="G1192" s="1"/>
      <c r="H1192" s="1"/>
      <c r="I1192" s="1"/>
      <c r="J1192" s="1"/>
      <c r="K1192" s="1"/>
      <c r="L1192" s="1"/>
      <c r="M1192" s="1"/>
      <c r="N1192" s="1"/>
      <c r="P1192" s="1"/>
      <c r="Q1192" s="1"/>
    </row>
    <row r="1193" spans="7:17">
      <c r="G1193" s="1"/>
      <c r="H1193" s="1"/>
      <c r="I1193" s="1"/>
      <c r="J1193" s="1"/>
      <c r="K1193" s="1"/>
      <c r="L1193" s="1"/>
      <c r="M1193" s="1"/>
      <c r="N1193" s="1"/>
      <c r="P1193" s="1"/>
      <c r="Q1193" s="1"/>
    </row>
    <row r="1194" spans="7:17">
      <c r="G1194" s="1"/>
      <c r="H1194" s="1"/>
      <c r="I1194" s="1"/>
      <c r="J1194" s="1"/>
      <c r="K1194" s="1"/>
      <c r="L1194" s="1"/>
      <c r="M1194" s="1"/>
      <c r="N1194" s="1"/>
      <c r="P1194" s="1"/>
      <c r="Q1194" s="1"/>
    </row>
    <row r="1195" spans="7:17">
      <c r="G1195" s="1"/>
      <c r="H1195" s="1"/>
      <c r="I1195" s="1"/>
      <c r="J1195" s="1"/>
      <c r="K1195" s="1"/>
      <c r="L1195" s="1"/>
      <c r="M1195" s="1"/>
      <c r="N1195" s="1"/>
      <c r="P1195" s="1"/>
      <c r="Q1195" s="1"/>
    </row>
    <row r="1196" spans="7:17">
      <c r="G1196" s="1"/>
      <c r="H1196" s="1"/>
      <c r="I1196" s="1"/>
      <c r="J1196" s="1"/>
      <c r="K1196" s="1"/>
      <c r="L1196" s="1"/>
      <c r="M1196" s="1"/>
      <c r="N1196" s="1"/>
      <c r="P1196" s="1"/>
      <c r="Q1196" s="1"/>
    </row>
    <row r="1197" spans="7:17">
      <c r="G1197" s="1"/>
      <c r="H1197" s="1"/>
      <c r="I1197" s="1"/>
      <c r="J1197" s="1"/>
      <c r="K1197" s="1"/>
      <c r="L1197" s="1"/>
      <c r="M1197" s="1"/>
      <c r="N1197" s="1"/>
      <c r="P1197" s="1"/>
      <c r="Q1197" s="1"/>
    </row>
    <row r="1198" spans="7:17">
      <c r="G1198" s="1"/>
      <c r="H1198" s="1"/>
      <c r="I1198" s="1"/>
      <c r="J1198" s="1"/>
      <c r="K1198" s="1"/>
      <c r="L1198" s="1"/>
      <c r="M1198" s="1"/>
      <c r="N1198" s="1"/>
      <c r="P1198" s="1"/>
      <c r="Q1198" s="1"/>
    </row>
    <row r="1199" spans="7:17">
      <c r="G1199" s="1"/>
      <c r="H1199" s="1"/>
      <c r="I1199" s="1"/>
      <c r="J1199" s="1"/>
      <c r="K1199" s="1"/>
      <c r="L1199" s="1"/>
      <c r="M1199" s="1"/>
      <c r="N1199" s="1"/>
      <c r="P1199" s="1"/>
      <c r="Q1199" s="1"/>
    </row>
    <row r="1200" spans="7:17">
      <c r="G1200" s="1"/>
      <c r="H1200" s="1"/>
      <c r="I1200" s="1"/>
      <c r="J1200" s="1"/>
      <c r="K1200" s="1"/>
      <c r="L1200" s="1"/>
      <c r="M1200" s="1"/>
      <c r="N1200" s="1"/>
      <c r="P1200" s="1"/>
      <c r="Q1200" s="1"/>
    </row>
    <row r="1201" spans="7:17">
      <c r="G1201" s="1"/>
      <c r="H1201" s="1"/>
      <c r="I1201" s="1"/>
      <c r="J1201" s="1"/>
      <c r="K1201" s="1"/>
      <c r="L1201" s="1"/>
      <c r="M1201" s="1"/>
      <c r="N1201" s="1"/>
      <c r="P1201" s="1"/>
      <c r="Q1201" s="1"/>
    </row>
    <row r="1202" spans="7:17">
      <c r="G1202" s="1"/>
      <c r="H1202" s="1"/>
      <c r="I1202" s="1"/>
      <c r="J1202" s="1"/>
      <c r="K1202" s="1"/>
      <c r="L1202" s="1"/>
      <c r="M1202" s="1"/>
      <c r="N1202" s="1"/>
      <c r="P1202" s="1"/>
      <c r="Q1202" s="1"/>
    </row>
    <row r="1203" spans="7:17">
      <c r="G1203" s="1"/>
      <c r="H1203" s="1"/>
      <c r="I1203" s="1"/>
      <c r="J1203" s="1"/>
      <c r="K1203" s="1"/>
      <c r="L1203" s="1"/>
      <c r="M1203" s="1"/>
      <c r="N1203" s="1"/>
      <c r="P1203" s="1"/>
      <c r="Q1203" s="1"/>
    </row>
    <row r="1204" spans="7:17">
      <c r="G1204" s="1"/>
      <c r="H1204" s="1"/>
      <c r="I1204" s="1"/>
      <c r="J1204" s="1"/>
      <c r="K1204" s="1"/>
      <c r="L1204" s="1"/>
      <c r="M1204" s="1"/>
      <c r="N1204" s="1"/>
      <c r="P1204" s="1"/>
      <c r="Q1204" s="1"/>
    </row>
    <row r="1205" spans="7:17">
      <c r="G1205" s="1"/>
      <c r="H1205" s="1"/>
      <c r="I1205" s="1"/>
      <c r="J1205" s="1"/>
      <c r="K1205" s="1"/>
      <c r="L1205" s="1"/>
      <c r="M1205" s="1"/>
      <c r="N1205" s="1"/>
      <c r="P1205" s="1"/>
      <c r="Q1205" s="1"/>
    </row>
    <row r="1206" spans="7:17">
      <c r="G1206" s="1"/>
      <c r="H1206" s="1"/>
      <c r="I1206" s="1"/>
      <c r="J1206" s="1"/>
      <c r="K1206" s="1"/>
      <c r="L1206" s="1"/>
      <c r="M1206" s="1"/>
      <c r="N1206" s="1"/>
      <c r="P1206" s="1"/>
      <c r="Q1206" s="1"/>
    </row>
    <row r="1207" spans="7:17">
      <c r="G1207" s="1"/>
      <c r="H1207" s="1"/>
      <c r="I1207" s="1"/>
      <c r="J1207" s="1"/>
      <c r="K1207" s="1"/>
      <c r="L1207" s="1"/>
      <c r="M1207" s="1"/>
      <c r="N1207" s="1"/>
      <c r="P1207" s="1"/>
      <c r="Q1207" s="1"/>
    </row>
    <row r="1208" spans="7:17">
      <c r="G1208" s="1"/>
      <c r="H1208" s="1"/>
      <c r="I1208" s="1"/>
      <c r="J1208" s="1"/>
      <c r="K1208" s="1"/>
      <c r="L1208" s="1"/>
      <c r="M1208" s="1"/>
      <c r="N1208" s="1"/>
      <c r="P1208" s="1"/>
      <c r="Q1208" s="1"/>
    </row>
    <row r="1209" spans="7:17">
      <c r="G1209" s="1"/>
      <c r="H1209" s="1"/>
      <c r="I1209" s="1"/>
      <c r="J1209" s="1"/>
      <c r="K1209" s="1"/>
      <c r="L1209" s="1"/>
      <c r="M1209" s="1"/>
      <c r="N1209" s="1"/>
      <c r="P1209" s="1"/>
      <c r="Q1209" s="1"/>
    </row>
    <row r="1210" spans="7:17">
      <c r="G1210" s="1"/>
      <c r="H1210" s="1"/>
      <c r="I1210" s="1"/>
      <c r="J1210" s="1"/>
      <c r="K1210" s="1"/>
      <c r="L1210" s="1"/>
      <c r="M1210" s="1"/>
      <c r="N1210" s="1"/>
      <c r="P1210" s="1"/>
      <c r="Q1210" s="1"/>
    </row>
    <row r="1211" spans="7:17">
      <c r="G1211" s="1"/>
      <c r="H1211" s="1"/>
      <c r="I1211" s="1"/>
      <c r="J1211" s="1"/>
      <c r="K1211" s="1"/>
      <c r="L1211" s="1"/>
      <c r="M1211" s="1"/>
      <c r="N1211" s="1"/>
      <c r="P1211" s="1"/>
      <c r="Q1211" s="1"/>
    </row>
    <row r="1212" spans="7:17">
      <c r="G1212" s="1"/>
      <c r="H1212" s="1"/>
      <c r="I1212" s="1"/>
      <c r="J1212" s="1"/>
      <c r="K1212" s="1"/>
      <c r="L1212" s="1"/>
      <c r="M1212" s="1"/>
      <c r="N1212" s="1"/>
      <c r="P1212" s="1"/>
      <c r="Q1212" s="1"/>
    </row>
    <row r="1213" spans="7:17">
      <c r="G1213" s="1"/>
      <c r="H1213" s="1"/>
      <c r="I1213" s="1"/>
      <c r="J1213" s="1"/>
      <c r="K1213" s="1"/>
      <c r="L1213" s="1"/>
      <c r="M1213" s="1"/>
      <c r="N1213" s="1"/>
      <c r="P1213" s="1"/>
      <c r="Q1213" s="1"/>
    </row>
    <row r="1214" spans="7:17">
      <c r="G1214" s="1"/>
      <c r="H1214" s="1"/>
      <c r="I1214" s="1"/>
      <c r="J1214" s="1"/>
      <c r="K1214" s="1"/>
      <c r="L1214" s="1"/>
      <c r="M1214" s="1"/>
      <c r="N1214" s="1"/>
      <c r="P1214" s="1"/>
      <c r="Q1214" s="1"/>
    </row>
    <row r="1215" spans="7:17">
      <c r="G1215" s="1"/>
      <c r="H1215" s="1"/>
      <c r="I1215" s="1"/>
      <c r="J1215" s="1"/>
      <c r="K1215" s="1"/>
      <c r="L1215" s="1"/>
      <c r="M1215" s="1"/>
      <c r="N1215" s="1"/>
      <c r="P1215" s="1"/>
      <c r="Q1215" s="1"/>
    </row>
    <row r="1216" spans="7:17">
      <c r="G1216" s="1"/>
      <c r="H1216" s="1"/>
      <c r="I1216" s="1"/>
      <c r="J1216" s="1"/>
      <c r="K1216" s="1"/>
      <c r="L1216" s="1"/>
      <c r="M1216" s="1"/>
      <c r="N1216" s="1"/>
      <c r="P1216" s="1"/>
      <c r="Q1216" s="1"/>
    </row>
    <row r="1217" spans="7:17">
      <c r="G1217" s="1"/>
      <c r="H1217" s="1"/>
      <c r="I1217" s="1"/>
      <c r="J1217" s="1"/>
      <c r="K1217" s="1"/>
      <c r="L1217" s="1"/>
      <c r="M1217" s="1"/>
      <c r="N1217" s="1"/>
      <c r="P1217" s="1"/>
      <c r="Q1217" s="1"/>
    </row>
    <row r="1218" spans="7:17">
      <c r="G1218" s="1"/>
      <c r="H1218" s="1"/>
      <c r="I1218" s="1"/>
      <c r="J1218" s="1"/>
      <c r="K1218" s="1"/>
      <c r="L1218" s="1"/>
      <c r="M1218" s="1"/>
      <c r="N1218" s="1"/>
      <c r="P1218" s="1"/>
      <c r="Q1218" s="1"/>
    </row>
    <row r="1219" spans="7:17">
      <c r="G1219" s="1"/>
      <c r="H1219" s="1"/>
      <c r="I1219" s="1"/>
      <c r="J1219" s="1"/>
      <c r="K1219" s="1"/>
      <c r="L1219" s="1"/>
      <c r="M1219" s="1"/>
      <c r="N1219" s="1"/>
      <c r="P1219" s="1"/>
      <c r="Q1219" s="1"/>
    </row>
    <row r="1220" spans="7:17">
      <c r="G1220" s="1"/>
      <c r="H1220" s="1"/>
      <c r="I1220" s="1"/>
      <c r="J1220" s="1"/>
      <c r="K1220" s="1"/>
      <c r="L1220" s="1"/>
      <c r="M1220" s="1"/>
      <c r="N1220" s="1"/>
      <c r="P1220" s="1"/>
      <c r="Q1220" s="1"/>
    </row>
    <row r="1221" spans="7:17">
      <c r="G1221" s="1"/>
      <c r="H1221" s="1"/>
      <c r="I1221" s="1"/>
      <c r="J1221" s="1"/>
      <c r="K1221" s="1"/>
      <c r="L1221" s="1"/>
      <c r="M1221" s="1"/>
      <c r="N1221" s="1"/>
      <c r="P1221" s="1"/>
      <c r="Q1221" s="1"/>
    </row>
    <row r="1222" spans="7:17">
      <c r="G1222" s="1"/>
      <c r="H1222" s="1"/>
      <c r="I1222" s="1"/>
      <c r="J1222" s="1"/>
      <c r="K1222" s="1"/>
      <c r="L1222" s="1"/>
      <c r="M1222" s="1"/>
      <c r="N1222" s="1"/>
      <c r="P1222" s="1"/>
      <c r="Q1222" s="1"/>
    </row>
    <row r="1223" spans="7:17">
      <c r="G1223" s="1"/>
      <c r="H1223" s="1"/>
      <c r="I1223" s="1"/>
      <c r="J1223" s="1"/>
      <c r="K1223" s="1"/>
      <c r="L1223" s="1"/>
      <c r="M1223" s="1"/>
      <c r="N1223" s="1"/>
      <c r="P1223" s="1"/>
      <c r="Q1223" s="1"/>
    </row>
    <row r="1224" spans="7:17">
      <c r="G1224" s="1"/>
      <c r="H1224" s="1"/>
      <c r="I1224" s="1"/>
      <c r="J1224" s="1"/>
      <c r="K1224" s="1"/>
      <c r="L1224" s="1"/>
      <c r="M1224" s="1"/>
      <c r="N1224" s="1"/>
      <c r="P1224" s="1"/>
      <c r="Q1224" s="1"/>
    </row>
    <row r="1225" spans="7:17">
      <c r="G1225" s="1"/>
      <c r="H1225" s="1"/>
      <c r="I1225" s="1"/>
      <c r="J1225" s="1"/>
      <c r="K1225" s="1"/>
      <c r="L1225" s="1"/>
      <c r="M1225" s="1"/>
      <c r="N1225" s="1"/>
      <c r="P1225" s="1"/>
      <c r="Q1225" s="1"/>
    </row>
    <row r="1226" spans="7:17">
      <c r="G1226" s="1"/>
      <c r="H1226" s="1"/>
      <c r="I1226" s="1"/>
      <c r="J1226" s="1"/>
      <c r="K1226" s="1"/>
      <c r="L1226" s="1"/>
      <c r="M1226" s="1"/>
      <c r="N1226" s="1"/>
      <c r="P1226" s="1"/>
      <c r="Q1226" s="1"/>
    </row>
    <row r="1227" spans="7:17">
      <c r="G1227" s="1"/>
      <c r="H1227" s="1"/>
      <c r="I1227" s="1"/>
      <c r="J1227" s="1"/>
      <c r="K1227" s="1"/>
      <c r="L1227" s="1"/>
      <c r="M1227" s="1"/>
      <c r="N1227" s="1"/>
      <c r="P1227" s="1"/>
      <c r="Q1227" s="1"/>
    </row>
    <row r="1228" spans="7:17">
      <c r="G1228" s="1"/>
      <c r="H1228" s="1"/>
      <c r="I1228" s="1"/>
      <c r="J1228" s="1"/>
      <c r="K1228" s="1"/>
      <c r="L1228" s="1"/>
      <c r="M1228" s="1"/>
      <c r="N1228" s="1"/>
      <c r="P1228" s="1"/>
      <c r="Q1228" s="1"/>
    </row>
    <row r="1229" spans="7:17">
      <c r="G1229" s="1"/>
      <c r="H1229" s="1"/>
      <c r="I1229" s="1"/>
      <c r="J1229" s="1"/>
      <c r="K1229" s="1"/>
      <c r="L1229" s="1"/>
      <c r="M1229" s="1"/>
      <c r="N1229" s="1"/>
      <c r="P1229" s="1"/>
      <c r="Q1229" s="1"/>
    </row>
    <row r="1230" spans="7:17">
      <c r="G1230" s="1"/>
      <c r="H1230" s="1"/>
      <c r="I1230" s="1"/>
      <c r="J1230" s="1"/>
      <c r="K1230" s="1"/>
      <c r="L1230" s="1"/>
      <c r="M1230" s="1"/>
      <c r="N1230" s="1"/>
      <c r="P1230" s="1"/>
      <c r="Q1230" s="1"/>
    </row>
    <row r="1231" spans="7:17">
      <c r="G1231" s="1"/>
      <c r="H1231" s="1"/>
      <c r="I1231" s="1"/>
      <c r="J1231" s="1"/>
      <c r="K1231" s="1"/>
      <c r="L1231" s="1"/>
      <c r="M1231" s="1"/>
      <c r="N1231" s="1"/>
      <c r="P1231" s="1"/>
      <c r="Q1231" s="1"/>
    </row>
    <row r="1232" spans="7:17">
      <c r="G1232" s="1"/>
      <c r="H1232" s="1"/>
      <c r="I1232" s="1"/>
      <c r="J1232" s="1"/>
      <c r="K1232" s="1"/>
      <c r="L1232" s="1"/>
      <c r="M1232" s="1"/>
      <c r="N1232" s="1"/>
      <c r="P1232" s="1"/>
      <c r="Q1232" s="1"/>
    </row>
    <row r="1233" spans="7:17">
      <c r="G1233" s="1"/>
      <c r="H1233" s="1"/>
      <c r="I1233" s="1"/>
      <c r="J1233" s="1"/>
      <c r="K1233" s="1"/>
      <c r="L1233" s="1"/>
      <c r="M1233" s="1"/>
      <c r="N1233" s="1"/>
      <c r="P1233" s="1"/>
      <c r="Q1233" s="1"/>
    </row>
    <row r="1234" spans="7:17">
      <c r="G1234" s="1"/>
      <c r="H1234" s="1"/>
      <c r="I1234" s="1"/>
      <c r="J1234" s="1"/>
      <c r="K1234" s="1"/>
      <c r="L1234" s="1"/>
      <c r="M1234" s="1"/>
      <c r="N1234" s="1"/>
      <c r="P1234" s="1"/>
      <c r="Q1234" s="1"/>
    </row>
    <row r="1235" spans="7:17">
      <c r="G1235" s="1"/>
      <c r="H1235" s="1"/>
      <c r="I1235" s="1"/>
      <c r="J1235" s="1"/>
      <c r="K1235" s="1"/>
      <c r="L1235" s="1"/>
      <c r="M1235" s="1"/>
      <c r="N1235" s="1"/>
      <c r="P1235" s="1"/>
      <c r="Q1235" s="1"/>
    </row>
    <row r="1236" spans="7:17">
      <c r="G1236" s="1"/>
      <c r="H1236" s="1"/>
      <c r="I1236" s="1"/>
      <c r="J1236" s="1"/>
      <c r="K1236" s="1"/>
      <c r="L1236" s="1"/>
      <c r="M1236" s="1"/>
      <c r="N1236" s="1"/>
      <c r="P1236" s="1"/>
      <c r="Q1236" s="1"/>
    </row>
    <row r="1237" spans="7:17">
      <c r="G1237" s="1"/>
      <c r="H1237" s="1"/>
      <c r="I1237" s="1"/>
      <c r="J1237" s="1"/>
      <c r="K1237" s="1"/>
      <c r="L1237" s="1"/>
      <c r="M1237" s="1"/>
      <c r="N1237" s="1"/>
      <c r="P1237" s="1"/>
      <c r="Q1237" s="1"/>
    </row>
    <row r="1238" spans="7:17">
      <c r="G1238" s="1"/>
      <c r="H1238" s="1"/>
      <c r="I1238" s="1"/>
      <c r="J1238" s="1"/>
      <c r="K1238" s="1"/>
      <c r="L1238" s="1"/>
      <c r="M1238" s="1"/>
      <c r="N1238" s="1"/>
      <c r="P1238" s="1"/>
      <c r="Q1238" s="1"/>
    </row>
    <row r="1239" spans="7:17">
      <c r="G1239" s="1"/>
      <c r="H1239" s="1"/>
      <c r="I1239" s="1"/>
      <c r="J1239" s="1"/>
      <c r="K1239" s="1"/>
      <c r="L1239" s="1"/>
      <c r="M1239" s="1"/>
      <c r="N1239" s="1"/>
      <c r="P1239" s="1"/>
      <c r="Q1239" s="1"/>
    </row>
    <row r="1240" spans="7:17">
      <c r="G1240" s="1"/>
      <c r="H1240" s="1"/>
      <c r="I1240" s="1"/>
      <c r="J1240" s="1"/>
      <c r="K1240" s="1"/>
      <c r="L1240" s="1"/>
      <c r="M1240" s="1"/>
      <c r="N1240" s="1"/>
      <c r="P1240" s="1"/>
      <c r="Q1240" s="1"/>
    </row>
    <row r="1241" spans="7:17">
      <c r="G1241" s="1"/>
      <c r="H1241" s="1"/>
      <c r="I1241" s="1"/>
      <c r="J1241" s="1"/>
      <c r="K1241" s="1"/>
      <c r="L1241" s="1"/>
      <c r="M1241" s="1"/>
      <c r="N1241" s="1"/>
      <c r="P1241" s="1"/>
      <c r="Q1241" s="1"/>
    </row>
    <row r="1242" spans="7:17">
      <c r="G1242" s="1"/>
      <c r="H1242" s="1"/>
      <c r="I1242" s="1"/>
      <c r="J1242" s="1"/>
      <c r="K1242" s="1"/>
      <c r="L1242" s="1"/>
      <c r="M1242" s="1"/>
      <c r="N1242" s="1"/>
      <c r="P1242" s="1"/>
      <c r="Q1242" s="1"/>
    </row>
    <row r="1243" spans="7:17">
      <c r="G1243" s="1"/>
      <c r="H1243" s="1"/>
      <c r="I1243" s="1"/>
      <c r="J1243" s="1"/>
      <c r="K1243" s="1"/>
      <c r="L1243" s="1"/>
      <c r="M1243" s="1"/>
      <c r="N1243" s="1"/>
      <c r="P1243" s="1"/>
      <c r="Q1243" s="1"/>
    </row>
    <row r="1244" spans="7:17">
      <c r="G1244" s="1"/>
      <c r="H1244" s="1"/>
      <c r="I1244" s="1"/>
      <c r="J1244" s="1"/>
      <c r="K1244" s="1"/>
      <c r="L1244" s="1"/>
      <c r="M1244" s="1"/>
      <c r="N1244" s="1"/>
      <c r="P1244" s="1"/>
      <c r="Q1244" s="1"/>
    </row>
    <row r="1245" spans="7:17">
      <c r="G1245" s="1"/>
      <c r="H1245" s="1"/>
      <c r="I1245" s="1"/>
      <c r="J1245" s="1"/>
      <c r="K1245" s="1"/>
      <c r="L1245" s="1"/>
      <c r="M1245" s="1"/>
      <c r="N1245" s="1"/>
      <c r="P1245" s="1"/>
      <c r="Q1245" s="1"/>
    </row>
    <row r="1246" spans="7:17">
      <c r="G1246" s="1"/>
      <c r="H1246" s="1"/>
      <c r="I1246" s="1"/>
      <c r="J1246" s="1"/>
      <c r="K1246" s="1"/>
      <c r="L1246" s="1"/>
      <c r="M1246" s="1"/>
      <c r="N1246" s="1"/>
      <c r="P1246" s="1"/>
      <c r="Q1246" s="1"/>
    </row>
    <row r="1247" spans="7:17">
      <c r="G1247" s="1"/>
      <c r="H1247" s="1"/>
      <c r="I1247" s="1"/>
      <c r="J1247" s="1"/>
      <c r="K1247" s="1"/>
      <c r="L1247" s="1"/>
      <c r="M1247" s="1"/>
      <c r="N1247" s="1"/>
      <c r="P1247" s="1"/>
      <c r="Q1247" s="1"/>
    </row>
    <row r="1248" spans="7:17">
      <c r="G1248" s="1"/>
      <c r="H1248" s="1"/>
      <c r="I1248" s="1"/>
      <c r="J1248" s="1"/>
      <c r="K1248" s="1"/>
      <c r="L1248" s="1"/>
      <c r="M1248" s="1"/>
      <c r="N1248" s="1"/>
      <c r="P1248" s="1"/>
      <c r="Q1248" s="1"/>
    </row>
    <row r="1249" spans="7:17">
      <c r="G1249" s="1"/>
      <c r="H1249" s="1"/>
      <c r="I1249" s="1"/>
      <c r="J1249" s="1"/>
      <c r="K1249" s="1"/>
      <c r="L1249" s="1"/>
      <c r="M1249" s="1"/>
      <c r="N1249" s="1"/>
      <c r="P1249" s="1"/>
      <c r="Q1249" s="1"/>
    </row>
    <row r="1250" spans="7:17">
      <c r="G1250" s="1"/>
      <c r="H1250" s="1"/>
      <c r="I1250" s="1"/>
      <c r="J1250" s="1"/>
      <c r="K1250" s="1"/>
      <c r="L1250" s="1"/>
      <c r="M1250" s="1"/>
      <c r="N1250" s="1"/>
      <c r="P1250" s="1"/>
      <c r="Q1250" s="1"/>
    </row>
    <row r="1251" spans="7:17">
      <c r="G1251" s="1"/>
      <c r="H1251" s="1"/>
      <c r="I1251" s="1"/>
      <c r="J1251" s="1"/>
      <c r="K1251" s="1"/>
      <c r="L1251" s="1"/>
      <c r="M1251" s="1"/>
      <c r="N1251" s="1"/>
      <c r="P1251" s="1"/>
      <c r="Q1251" s="1"/>
    </row>
    <row r="1252" spans="7:17">
      <c r="G1252" s="1"/>
      <c r="H1252" s="1"/>
      <c r="I1252" s="1"/>
      <c r="J1252" s="1"/>
      <c r="K1252" s="1"/>
      <c r="L1252" s="1"/>
      <c r="M1252" s="1"/>
      <c r="N1252" s="1"/>
      <c r="P1252" s="1"/>
      <c r="Q1252" s="1"/>
    </row>
    <row r="1253" spans="7:17">
      <c r="G1253" s="1"/>
      <c r="H1253" s="1"/>
      <c r="I1253" s="1"/>
      <c r="J1253" s="1"/>
      <c r="K1253" s="1"/>
      <c r="L1253" s="1"/>
      <c r="M1253" s="1"/>
      <c r="N1253" s="1"/>
      <c r="P1253" s="1"/>
      <c r="Q1253" s="1"/>
    </row>
    <row r="1254" spans="7:17">
      <c r="G1254" s="1"/>
      <c r="H1254" s="1"/>
      <c r="I1254" s="1"/>
      <c r="J1254" s="1"/>
      <c r="K1254" s="1"/>
      <c r="L1254" s="1"/>
      <c r="M1254" s="1"/>
      <c r="N1254" s="1"/>
      <c r="P1254" s="1"/>
      <c r="Q1254" s="1"/>
    </row>
    <row r="1255" spans="7:17">
      <c r="G1255" s="1"/>
      <c r="H1255" s="1"/>
      <c r="I1255" s="1"/>
      <c r="J1255" s="1"/>
      <c r="K1255" s="1"/>
      <c r="L1255" s="1"/>
      <c r="M1255" s="1"/>
      <c r="N1255" s="1"/>
      <c r="P1255" s="1"/>
      <c r="Q1255" s="1"/>
    </row>
    <row r="1256" spans="7:17">
      <c r="G1256" s="1"/>
      <c r="H1256" s="1"/>
      <c r="I1256" s="1"/>
      <c r="J1256" s="1"/>
      <c r="K1256" s="1"/>
      <c r="L1256" s="1"/>
      <c r="M1256" s="1"/>
      <c r="N1256" s="1"/>
      <c r="P1256" s="1"/>
      <c r="Q1256" s="1"/>
    </row>
    <row r="1257" spans="7:17">
      <c r="G1257" s="1"/>
      <c r="H1257" s="1"/>
      <c r="I1257" s="1"/>
      <c r="J1257" s="1"/>
      <c r="K1257" s="1"/>
      <c r="L1257" s="1"/>
      <c r="M1257" s="1"/>
      <c r="N1257" s="1"/>
      <c r="P1257" s="1"/>
      <c r="Q1257" s="1"/>
    </row>
    <row r="1258" spans="7:17">
      <c r="G1258" s="1"/>
      <c r="H1258" s="1"/>
      <c r="I1258" s="1"/>
      <c r="J1258" s="1"/>
      <c r="K1258" s="1"/>
      <c r="L1258" s="1"/>
      <c r="M1258" s="1"/>
      <c r="N1258" s="1"/>
      <c r="P1258" s="1"/>
      <c r="Q1258" s="1"/>
    </row>
    <row r="1259" spans="7:17">
      <c r="G1259" s="1"/>
      <c r="H1259" s="1"/>
      <c r="I1259" s="1"/>
      <c r="J1259" s="1"/>
      <c r="K1259" s="1"/>
      <c r="L1259" s="1"/>
      <c r="M1259" s="1"/>
      <c r="N1259" s="1"/>
      <c r="P1259" s="1"/>
      <c r="Q1259" s="1"/>
    </row>
    <row r="1260" spans="7:17">
      <c r="G1260" s="1"/>
      <c r="H1260" s="1"/>
      <c r="I1260" s="1"/>
      <c r="J1260" s="1"/>
      <c r="K1260" s="1"/>
      <c r="L1260" s="1"/>
      <c r="M1260" s="1"/>
      <c r="N1260" s="1"/>
      <c r="P1260" s="1"/>
      <c r="Q1260" s="1"/>
    </row>
    <row r="1261" spans="7:17">
      <c r="G1261" s="1"/>
      <c r="H1261" s="1"/>
      <c r="I1261" s="1"/>
      <c r="J1261" s="1"/>
      <c r="K1261" s="1"/>
      <c r="L1261" s="1"/>
      <c r="M1261" s="1"/>
      <c r="N1261" s="1"/>
      <c r="P1261" s="1"/>
      <c r="Q1261" s="1"/>
    </row>
    <row r="1262" spans="7:17">
      <c r="G1262" s="1"/>
      <c r="H1262" s="1"/>
      <c r="I1262" s="1"/>
      <c r="J1262" s="1"/>
      <c r="K1262" s="1"/>
      <c r="L1262" s="1"/>
      <c r="M1262" s="1"/>
      <c r="N1262" s="1"/>
      <c r="P1262" s="1"/>
      <c r="Q1262" s="1"/>
    </row>
    <row r="1263" spans="7:17">
      <c r="G1263" s="1"/>
      <c r="H1263" s="1"/>
      <c r="I1263" s="1"/>
      <c r="J1263" s="1"/>
      <c r="K1263" s="1"/>
      <c r="L1263" s="1"/>
      <c r="M1263" s="1"/>
      <c r="N1263" s="1"/>
      <c r="P1263" s="1"/>
      <c r="Q1263" s="1"/>
    </row>
    <row r="1264" spans="7:17">
      <c r="G1264" s="1"/>
      <c r="H1264" s="1"/>
      <c r="I1264" s="1"/>
      <c r="J1264" s="1"/>
      <c r="K1264" s="1"/>
      <c r="L1264" s="1"/>
      <c r="M1264" s="1"/>
      <c r="N1264" s="1"/>
      <c r="P1264" s="1"/>
      <c r="Q1264" s="1"/>
    </row>
    <row r="1265" spans="7:17">
      <c r="G1265" s="1"/>
      <c r="H1265" s="1"/>
      <c r="I1265" s="1"/>
      <c r="J1265" s="1"/>
      <c r="K1265" s="1"/>
      <c r="L1265" s="1"/>
      <c r="M1265" s="1"/>
      <c r="N1265" s="1"/>
      <c r="P1265" s="1"/>
      <c r="Q1265" s="1"/>
    </row>
    <row r="1266" spans="7:17">
      <c r="G1266" s="1"/>
      <c r="H1266" s="1"/>
      <c r="I1266" s="1"/>
      <c r="J1266" s="1"/>
      <c r="K1266" s="1"/>
      <c r="L1266" s="1"/>
      <c r="M1266" s="1"/>
      <c r="N1266" s="1"/>
      <c r="P1266" s="1"/>
      <c r="Q1266" s="1"/>
    </row>
    <row r="1267" spans="7:17">
      <c r="G1267" s="1"/>
      <c r="H1267" s="1"/>
      <c r="I1267" s="1"/>
      <c r="J1267" s="1"/>
      <c r="K1267" s="1"/>
      <c r="L1267" s="1"/>
      <c r="M1267" s="1"/>
      <c r="N1267" s="1"/>
      <c r="P1267" s="1"/>
      <c r="Q1267" s="1"/>
    </row>
    <row r="1268" spans="7:17">
      <c r="G1268" s="1"/>
      <c r="H1268" s="1"/>
      <c r="I1268" s="1"/>
      <c r="J1268" s="1"/>
      <c r="K1268" s="1"/>
      <c r="L1268" s="1"/>
      <c r="M1268" s="1"/>
      <c r="N1268" s="1"/>
      <c r="P1268" s="1"/>
      <c r="Q1268" s="1"/>
    </row>
    <row r="1269" spans="7:17">
      <c r="G1269" s="1"/>
      <c r="H1269" s="1"/>
      <c r="I1269" s="1"/>
      <c r="J1269" s="1"/>
      <c r="K1269" s="1"/>
      <c r="L1269" s="1"/>
      <c r="M1269" s="1"/>
      <c r="N1269" s="1"/>
      <c r="P1269" s="1"/>
      <c r="Q1269" s="1"/>
    </row>
    <row r="1270" spans="7:17">
      <c r="G1270" s="1"/>
      <c r="H1270" s="1"/>
      <c r="I1270" s="1"/>
      <c r="J1270" s="1"/>
      <c r="K1270" s="1"/>
      <c r="L1270" s="1"/>
      <c r="M1270" s="1"/>
      <c r="N1270" s="1"/>
      <c r="P1270" s="1"/>
      <c r="Q1270" s="1"/>
    </row>
    <row r="1271" spans="7:17">
      <c r="G1271" s="1"/>
      <c r="H1271" s="1"/>
      <c r="I1271" s="1"/>
      <c r="J1271" s="1"/>
      <c r="K1271" s="1"/>
      <c r="L1271" s="1"/>
      <c r="M1271" s="1"/>
      <c r="N1271" s="1"/>
      <c r="P1271" s="1"/>
      <c r="Q1271" s="1"/>
    </row>
    <row r="1272" spans="7:17">
      <c r="G1272" s="1"/>
      <c r="H1272" s="1"/>
      <c r="I1272" s="1"/>
      <c r="J1272" s="1"/>
      <c r="K1272" s="1"/>
      <c r="L1272" s="1"/>
      <c r="M1272" s="1"/>
      <c r="N1272" s="1"/>
      <c r="P1272" s="1"/>
      <c r="Q1272" s="1"/>
    </row>
    <row r="1273" spans="7:17">
      <c r="G1273" s="1"/>
      <c r="H1273" s="1"/>
      <c r="I1273" s="1"/>
      <c r="J1273" s="1"/>
      <c r="K1273" s="1"/>
      <c r="L1273" s="1"/>
      <c r="M1273" s="1"/>
      <c r="N1273" s="1"/>
      <c r="P1273" s="1"/>
      <c r="Q1273" s="1"/>
    </row>
    <row r="1274" spans="7:17">
      <c r="G1274" s="1"/>
      <c r="H1274" s="1"/>
      <c r="I1274" s="1"/>
      <c r="J1274" s="1"/>
      <c r="K1274" s="1"/>
      <c r="L1274" s="1"/>
      <c r="M1274" s="1"/>
      <c r="N1274" s="1"/>
      <c r="P1274" s="1"/>
      <c r="Q1274" s="1"/>
    </row>
    <row r="1275" spans="7:17">
      <c r="G1275" s="1"/>
      <c r="H1275" s="1"/>
      <c r="I1275" s="1"/>
      <c r="J1275" s="1"/>
      <c r="K1275" s="1"/>
      <c r="L1275" s="1"/>
      <c r="M1275" s="1"/>
      <c r="N1275" s="1"/>
      <c r="P1275" s="1"/>
      <c r="Q1275" s="1"/>
    </row>
    <row r="1276" spans="7:17">
      <c r="G1276" s="1"/>
      <c r="H1276" s="1"/>
      <c r="I1276" s="1"/>
      <c r="J1276" s="1"/>
      <c r="K1276" s="1"/>
      <c r="L1276" s="1"/>
      <c r="M1276" s="1"/>
      <c r="N1276" s="1"/>
      <c r="P1276" s="1"/>
      <c r="Q1276" s="1"/>
    </row>
    <row r="1277" spans="7:17">
      <c r="G1277" s="1"/>
      <c r="H1277" s="1"/>
      <c r="I1277" s="1"/>
      <c r="J1277" s="1"/>
      <c r="K1277" s="1"/>
      <c r="L1277" s="1"/>
      <c r="M1277" s="1"/>
      <c r="N1277" s="1"/>
      <c r="P1277" s="1"/>
      <c r="Q1277" s="1"/>
    </row>
    <row r="1278" spans="7:17">
      <c r="G1278" s="1"/>
      <c r="H1278" s="1"/>
      <c r="I1278" s="1"/>
      <c r="J1278" s="1"/>
      <c r="K1278" s="1"/>
      <c r="L1278" s="1"/>
      <c r="M1278" s="1"/>
      <c r="N1278" s="1"/>
      <c r="P1278" s="1"/>
      <c r="Q1278" s="1"/>
    </row>
    <row r="1279" spans="7:17">
      <c r="G1279" s="1"/>
      <c r="H1279" s="1"/>
      <c r="I1279" s="1"/>
      <c r="J1279" s="1"/>
      <c r="K1279" s="1"/>
      <c r="L1279" s="1"/>
      <c r="M1279" s="1"/>
      <c r="N1279" s="1"/>
      <c r="P1279" s="1"/>
      <c r="Q1279" s="1"/>
    </row>
    <row r="1280" spans="7:17">
      <c r="G1280" s="1"/>
      <c r="H1280" s="1"/>
      <c r="I1280" s="1"/>
      <c r="J1280" s="1"/>
      <c r="K1280" s="1"/>
      <c r="L1280" s="1"/>
      <c r="M1280" s="1"/>
      <c r="N1280" s="1"/>
      <c r="P1280" s="1"/>
      <c r="Q1280" s="1"/>
    </row>
    <row r="1281" spans="7:17">
      <c r="G1281" s="1"/>
      <c r="H1281" s="1"/>
      <c r="I1281" s="1"/>
      <c r="J1281" s="1"/>
      <c r="K1281" s="1"/>
      <c r="L1281" s="1"/>
      <c r="M1281" s="1"/>
      <c r="N1281" s="1"/>
      <c r="P1281" s="1"/>
      <c r="Q1281" s="1"/>
    </row>
    <row r="1282" spans="7:17">
      <c r="G1282" s="1"/>
      <c r="H1282" s="1"/>
      <c r="I1282" s="1"/>
      <c r="J1282" s="1"/>
      <c r="K1282" s="1"/>
      <c r="L1282" s="1"/>
      <c r="M1282" s="1"/>
      <c r="N1282" s="1"/>
      <c r="P1282" s="1"/>
      <c r="Q1282" s="1"/>
    </row>
    <row r="1283" spans="7:17">
      <c r="G1283" s="1"/>
      <c r="H1283" s="1"/>
      <c r="I1283" s="1"/>
      <c r="J1283" s="1"/>
      <c r="K1283" s="1"/>
      <c r="L1283" s="1"/>
      <c r="M1283" s="1"/>
      <c r="N1283" s="1"/>
      <c r="P1283" s="1"/>
      <c r="Q1283" s="1"/>
    </row>
    <row r="1284" spans="7:17">
      <c r="G1284" s="1"/>
      <c r="H1284" s="1"/>
      <c r="I1284" s="1"/>
      <c r="J1284" s="1"/>
      <c r="K1284" s="1"/>
      <c r="L1284" s="1"/>
      <c r="M1284" s="1"/>
      <c r="N1284" s="1"/>
      <c r="P1284" s="1"/>
      <c r="Q1284" s="1"/>
    </row>
    <row r="1285" spans="7:17">
      <c r="G1285" s="1"/>
      <c r="H1285" s="1"/>
      <c r="I1285" s="1"/>
      <c r="J1285" s="1"/>
      <c r="K1285" s="1"/>
      <c r="L1285" s="1"/>
      <c r="M1285" s="1"/>
      <c r="N1285" s="1"/>
      <c r="P1285" s="1"/>
      <c r="Q1285" s="1"/>
    </row>
    <row r="1286" spans="7:17">
      <c r="G1286" s="1"/>
      <c r="H1286" s="1"/>
      <c r="I1286" s="1"/>
      <c r="J1286" s="1"/>
      <c r="K1286" s="1"/>
      <c r="L1286" s="1"/>
      <c r="M1286" s="1"/>
      <c r="N1286" s="1"/>
      <c r="P1286" s="1"/>
      <c r="Q1286" s="1"/>
    </row>
    <row r="1287" spans="7:17">
      <c r="G1287" s="1"/>
      <c r="H1287" s="1"/>
      <c r="I1287" s="1"/>
      <c r="J1287" s="1"/>
      <c r="K1287" s="1"/>
      <c r="L1287" s="1"/>
      <c r="M1287" s="1"/>
      <c r="N1287" s="1"/>
      <c r="P1287" s="1"/>
      <c r="Q1287" s="1"/>
    </row>
    <row r="1288" spans="7:17">
      <c r="G1288" s="1"/>
      <c r="H1288" s="1"/>
      <c r="I1288" s="1"/>
      <c r="J1288" s="1"/>
      <c r="K1288" s="1"/>
      <c r="L1288" s="1"/>
      <c r="M1288" s="1"/>
      <c r="N1288" s="1"/>
      <c r="P1288" s="1"/>
      <c r="Q1288" s="1"/>
    </row>
    <row r="1289" spans="7:17">
      <c r="G1289" s="1"/>
      <c r="H1289" s="1"/>
      <c r="I1289" s="1"/>
      <c r="J1289" s="1"/>
      <c r="K1289" s="1"/>
      <c r="L1289" s="1"/>
      <c r="M1289" s="1"/>
      <c r="N1289" s="1"/>
      <c r="P1289" s="1"/>
      <c r="Q1289" s="1"/>
    </row>
    <row r="1290" spans="7:17">
      <c r="G1290" s="1"/>
      <c r="H1290" s="1"/>
      <c r="I1290" s="1"/>
      <c r="J1290" s="1"/>
      <c r="K1290" s="1"/>
      <c r="L1290" s="1"/>
      <c r="M1290" s="1"/>
      <c r="N1290" s="1"/>
      <c r="P1290" s="1"/>
      <c r="Q1290" s="1"/>
    </row>
    <row r="1291" spans="7:17">
      <c r="G1291" s="1"/>
      <c r="H1291" s="1"/>
      <c r="I1291" s="1"/>
      <c r="J1291" s="1"/>
      <c r="K1291" s="1"/>
      <c r="L1291" s="1"/>
      <c r="M1291" s="1"/>
      <c r="N1291" s="1"/>
      <c r="P1291" s="1"/>
      <c r="Q1291" s="1"/>
    </row>
    <row r="1292" spans="7:17">
      <c r="G1292" s="1"/>
      <c r="H1292" s="1"/>
      <c r="I1292" s="1"/>
      <c r="J1292" s="1"/>
      <c r="K1292" s="1"/>
      <c r="L1292" s="1"/>
      <c r="M1292" s="1"/>
      <c r="N1292" s="1"/>
      <c r="P1292" s="1"/>
      <c r="Q1292" s="1"/>
    </row>
    <row r="1293" spans="7:17">
      <c r="G1293" s="1"/>
      <c r="H1293" s="1"/>
      <c r="I1293" s="1"/>
      <c r="J1293" s="1"/>
      <c r="K1293" s="1"/>
      <c r="L1293" s="1"/>
      <c r="M1293" s="1"/>
      <c r="N1293" s="1"/>
      <c r="P1293" s="1"/>
      <c r="Q1293" s="1"/>
    </row>
    <row r="1294" spans="7:17">
      <c r="G1294" s="1"/>
      <c r="H1294" s="1"/>
      <c r="I1294" s="1"/>
      <c r="J1294" s="1"/>
      <c r="K1294" s="1"/>
      <c r="L1294" s="1"/>
      <c r="M1294" s="1"/>
      <c r="N1294" s="1"/>
      <c r="P1294" s="1"/>
      <c r="Q1294" s="1"/>
    </row>
    <row r="1295" spans="7:17">
      <c r="G1295" s="1"/>
      <c r="H1295" s="1"/>
      <c r="I1295" s="1"/>
      <c r="J1295" s="1"/>
      <c r="K1295" s="1"/>
      <c r="L1295" s="1"/>
      <c r="M1295" s="1"/>
      <c r="N1295" s="1"/>
      <c r="P1295" s="1"/>
      <c r="Q1295" s="1"/>
    </row>
    <row r="1296" spans="7:17">
      <c r="G1296" s="1"/>
      <c r="H1296" s="1"/>
      <c r="I1296" s="1"/>
      <c r="J1296" s="1"/>
      <c r="K1296" s="1"/>
      <c r="L1296" s="1"/>
      <c r="M1296" s="1"/>
      <c r="N1296" s="1"/>
      <c r="P1296" s="1"/>
      <c r="Q1296" s="1"/>
    </row>
    <row r="1297" spans="7:17">
      <c r="G1297" s="1"/>
      <c r="H1297" s="1"/>
      <c r="I1297" s="1"/>
      <c r="J1297" s="1"/>
      <c r="K1297" s="1"/>
      <c r="L1297" s="1"/>
      <c r="M1297" s="1"/>
      <c r="N1297" s="1"/>
      <c r="P1297" s="1"/>
      <c r="Q1297" s="1"/>
    </row>
    <row r="1298" spans="7:17">
      <c r="G1298" s="1"/>
      <c r="H1298" s="1"/>
      <c r="I1298" s="1"/>
      <c r="J1298" s="1"/>
      <c r="K1298" s="1"/>
      <c r="L1298" s="1"/>
      <c r="M1298" s="1"/>
      <c r="N1298" s="1"/>
      <c r="P1298" s="1"/>
      <c r="Q1298" s="1"/>
    </row>
    <row r="1299" spans="7:17">
      <c r="G1299" s="1"/>
      <c r="H1299" s="1"/>
      <c r="I1299" s="1"/>
      <c r="J1299" s="1"/>
      <c r="K1299" s="1"/>
      <c r="L1299" s="1"/>
      <c r="M1299" s="1"/>
      <c r="N1299" s="1"/>
      <c r="P1299" s="1"/>
      <c r="Q1299" s="1"/>
    </row>
    <row r="1300" spans="7:17">
      <c r="G1300" s="1"/>
      <c r="H1300" s="1"/>
      <c r="I1300" s="1"/>
      <c r="J1300" s="1"/>
      <c r="K1300" s="1"/>
      <c r="L1300" s="1"/>
      <c r="M1300" s="1"/>
      <c r="N1300" s="1"/>
      <c r="P1300" s="1"/>
      <c r="Q1300" s="1"/>
    </row>
    <row r="1301" spans="7:17">
      <c r="G1301" s="1"/>
      <c r="H1301" s="1"/>
      <c r="I1301" s="1"/>
      <c r="J1301" s="1"/>
      <c r="K1301" s="1"/>
      <c r="L1301" s="1"/>
      <c r="M1301" s="1"/>
      <c r="N1301" s="1"/>
      <c r="P1301" s="1"/>
      <c r="Q1301" s="1"/>
    </row>
    <row r="1302" spans="7:17">
      <c r="G1302" s="1"/>
      <c r="H1302" s="1"/>
      <c r="I1302" s="1"/>
      <c r="J1302" s="1"/>
      <c r="K1302" s="1"/>
      <c r="L1302" s="1"/>
      <c r="M1302" s="1"/>
      <c r="N1302" s="1"/>
      <c r="P1302" s="1"/>
      <c r="Q1302" s="1"/>
    </row>
    <row r="1303" spans="7:17">
      <c r="G1303" s="1"/>
      <c r="H1303" s="1"/>
      <c r="I1303" s="1"/>
      <c r="J1303" s="1"/>
      <c r="K1303" s="1"/>
      <c r="L1303" s="1"/>
      <c r="M1303" s="1"/>
      <c r="N1303" s="1"/>
      <c r="P1303" s="1"/>
      <c r="Q1303" s="1"/>
    </row>
    <row r="1304" spans="7:17">
      <c r="G1304" s="1"/>
      <c r="H1304" s="1"/>
      <c r="I1304" s="1"/>
      <c r="J1304" s="1"/>
      <c r="K1304" s="1"/>
      <c r="L1304" s="1"/>
      <c r="M1304" s="1"/>
      <c r="N1304" s="1"/>
      <c r="P1304" s="1"/>
      <c r="Q1304" s="1"/>
    </row>
    <row r="1305" spans="7:17">
      <c r="G1305" s="1"/>
      <c r="H1305" s="1"/>
      <c r="I1305" s="1"/>
      <c r="J1305" s="1"/>
      <c r="K1305" s="1"/>
      <c r="L1305" s="1"/>
      <c r="M1305" s="1"/>
      <c r="N1305" s="1"/>
      <c r="P1305" s="1"/>
      <c r="Q1305" s="1"/>
    </row>
    <row r="1306" spans="7:17">
      <c r="G1306" s="1"/>
      <c r="H1306" s="1"/>
      <c r="I1306" s="1"/>
      <c r="J1306" s="1"/>
      <c r="K1306" s="1"/>
      <c r="L1306" s="1"/>
      <c r="M1306" s="1"/>
      <c r="N1306" s="1"/>
      <c r="P1306" s="1"/>
      <c r="Q1306" s="1"/>
    </row>
    <row r="1307" spans="7:17">
      <c r="G1307" s="1"/>
      <c r="H1307" s="1"/>
      <c r="I1307" s="1"/>
      <c r="J1307" s="1"/>
      <c r="K1307" s="1"/>
      <c r="L1307" s="1"/>
      <c r="M1307" s="1"/>
      <c r="N1307" s="1"/>
      <c r="P1307" s="1"/>
      <c r="Q1307" s="1"/>
    </row>
    <row r="1308" spans="7:17">
      <c r="G1308" s="1"/>
      <c r="H1308" s="1"/>
      <c r="I1308" s="1"/>
      <c r="J1308" s="1"/>
      <c r="K1308" s="1"/>
      <c r="L1308" s="1"/>
      <c r="M1308" s="1"/>
      <c r="N1308" s="1"/>
      <c r="P1308" s="1"/>
      <c r="Q1308" s="1"/>
    </row>
    <row r="1309" spans="7:17">
      <c r="G1309" s="1"/>
      <c r="H1309" s="1"/>
      <c r="I1309" s="1"/>
      <c r="J1309" s="1"/>
      <c r="K1309" s="1"/>
      <c r="L1309" s="1"/>
      <c r="M1309" s="1"/>
      <c r="N1309" s="1"/>
      <c r="P1309" s="1"/>
      <c r="Q1309" s="1"/>
    </row>
    <row r="1310" spans="7:17">
      <c r="G1310" s="1"/>
      <c r="H1310" s="1"/>
      <c r="I1310" s="1"/>
      <c r="J1310" s="1"/>
      <c r="K1310" s="1"/>
      <c r="L1310" s="1"/>
      <c r="M1310" s="1"/>
      <c r="N1310" s="1"/>
      <c r="P1310" s="1"/>
      <c r="Q1310" s="1"/>
    </row>
    <row r="1311" spans="7:17">
      <c r="G1311" s="1"/>
      <c r="H1311" s="1"/>
      <c r="I1311" s="1"/>
      <c r="J1311" s="1"/>
      <c r="K1311" s="1"/>
      <c r="L1311" s="1"/>
      <c r="M1311" s="1"/>
      <c r="N1311" s="1"/>
      <c r="P1311" s="1"/>
      <c r="Q1311" s="1"/>
    </row>
    <row r="1312" spans="7:17">
      <c r="G1312" s="1"/>
      <c r="H1312" s="1"/>
      <c r="I1312" s="1"/>
      <c r="J1312" s="1"/>
      <c r="K1312" s="1"/>
      <c r="L1312" s="1"/>
      <c r="M1312" s="1"/>
      <c r="N1312" s="1"/>
      <c r="P1312" s="1"/>
      <c r="Q1312" s="1"/>
    </row>
    <row r="1313" spans="7:17">
      <c r="G1313" s="1"/>
      <c r="H1313" s="1"/>
      <c r="I1313" s="1"/>
      <c r="J1313" s="1"/>
      <c r="K1313" s="1"/>
      <c r="L1313" s="1"/>
      <c r="M1313" s="1"/>
      <c r="N1313" s="1"/>
      <c r="P1313" s="1"/>
      <c r="Q1313" s="1"/>
    </row>
    <row r="1314" spans="7:17">
      <c r="G1314" s="1"/>
      <c r="H1314" s="1"/>
      <c r="I1314" s="1"/>
      <c r="J1314" s="1"/>
      <c r="K1314" s="1"/>
      <c r="L1314" s="1"/>
      <c r="M1314" s="1"/>
      <c r="N1314" s="1"/>
      <c r="P1314" s="1"/>
      <c r="Q1314" s="1"/>
    </row>
    <row r="1315" spans="7:17">
      <c r="G1315" s="1"/>
      <c r="H1315" s="1"/>
      <c r="I1315" s="1"/>
      <c r="J1315" s="1"/>
      <c r="K1315" s="1"/>
      <c r="L1315" s="1"/>
      <c r="M1315" s="1"/>
      <c r="N1315" s="1"/>
      <c r="P1315" s="1"/>
      <c r="Q1315" s="1"/>
    </row>
    <row r="1316" spans="7:17">
      <c r="G1316" s="1"/>
      <c r="H1316" s="1"/>
      <c r="I1316" s="1"/>
      <c r="J1316" s="1"/>
      <c r="K1316" s="1"/>
      <c r="L1316" s="1"/>
      <c r="M1316" s="1"/>
      <c r="N1316" s="1"/>
      <c r="P1316" s="1"/>
      <c r="Q1316" s="1"/>
    </row>
    <row r="1317" spans="7:17">
      <c r="G1317" s="1"/>
      <c r="H1317" s="1"/>
      <c r="I1317" s="1"/>
      <c r="J1317" s="1"/>
      <c r="K1317" s="1"/>
      <c r="L1317" s="1"/>
      <c r="M1317" s="1"/>
      <c r="N1317" s="1"/>
      <c r="P1317" s="1"/>
      <c r="Q1317" s="1"/>
    </row>
    <row r="1318" spans="7:17">
      <c r="G1318" s="1"/>
      <c r="H1318" s="1"/>
      <c r="I1318" s="1"/>
      <c r="J1318" s="1"/>
      <c r="K1318" s="1"/>
      <c r="L1318" s="1"/>
      <c r="M1318" s="1"/>
      <c r="N1318" s="1"/>
      <c r="P1318" s="1"/>
      <c r="Q1318" s="1"/>
    </row>
    <row r="1319" spans="7:17">
      <c r="G1319" s="1"/>
      <c r="H1319" s="1"/>
      <c r="I1319" s="1"/>
      <c r="J1319" s="1"/>
      <c r="K1319" s="1"/>
      <c r="L1319" s="1"/>
      <c r="M1319" s="1"/>
      <c r="N1319" s="1"/>
      <c r="P1319" s="1"/>
      <c r="Q1319" s="1"/>
    </row>
    <row r="1320" spans="7:17">
      <c r="G1320" s="1"/>
      <c r="H1320" s="1"/>
      <c r="I1320" s="1"/>
      <c r="J1320" s="1"/>
      <c r="K1320" s="1"/>
      <c r="L1320" s="1"/>
      <c r="M1320" s="1"/>
      <c r="N1320" s="1"/>
      <c r="P1320" s="1"/>
      <c r="Q1320" s="1"/>
    </row>
    <row r="1321" spans="7:17">
      <c r="G1321" s="1"/>
      <c r="H1321" s="1"/>
      <c r="I1321" s="1"/>
      <c r="J1321" s="1"/>
      <c r="K1321" s="1"/>
      <c r="L1321" s="1"/>
      <c r="M1321" s="1"/>
      <c r="N1321" s="1"/>
      <c r="P1321" s="1"/>
      <c r="Q1321" s="1"/>
    </row>
    <row r="1322" spans="7:17">
      <c r="G1322" s="1"/>
      <c r="H1322" s="1"/>
      <c r="I1322" s="1"/>
      <c r="J1322" s="1"/>
      <c r="K1322" s="1"/>
      <c r="L1322" s="1"/>
      <c r="M1322" s="1"/>
      <c r="N1322" s="1"/>
      <c r="P1322" s="1"/>
      <c r="Q1322" s="1"/>
    </row>
    <row r="1323" spans="7:17">
      <c r="G1323" s="1"/>
      <c r="H1323" s="1"/>
      <c r="I1323" s="1"/>
      <c r="J1323" s="1"/>
      <c r="K1323" s="1"/>
      <c r="L1323" s="1"/>
      <c r="M1323" s="1"/>
      <c r="N1323" s="1"/>
      <c r="P1323" s="1"/>
      <c r="Q1323" s="1"/>
    </row>
    <row r="1324" spans="7:17">
      <c r="G1324" s="1"/>
      <c r="H1324" s="1"/>
      <c r="I1324" s="1"/>
      <c r="J1324" s="1"/>
      <c r="K1324" s="1"/>
      <c r="L1324" s="1"/>
      <c r="M1324" s="1"/>
      <c r="N1324" s="1"/>
      <c r="P1324" s="1"/>
      <c r="Q1324" s="1"/>
    </row>
    <row r="1325" spans="7:17">
      <c r="G1325" s="1"/>
      <c r="H1325" s="1"/>
      <c r="I1325" s="1"/>
      <c r="J1325" s="1"/>
      <c r="K1325" s="1"/>
      <c r="L1325" s="1"/>
      <c r="M1325" s="1"/>
      <c r="N1325" s="1"/>
      <c r="P1325" s="1"/>
      <c r="Q1325" s="1"/>
    </row>
    <row r="1326" spans="7:17">
      <c r="G1326" s="1"/>
      <c r="H1326" s="1"/>
      <c r="I1326" s="1"/>
      <c r="J1326" s="1"/>
      <c r="K1326" s="1"/>
      <c r="L1326" s="1"/>
      <c r="M1326" s="1"/>
      <c r="N1326" s="1"/>
      <c r="P1326" s="1"/>
      <c r="Q1326" s="1"/>
    </row>
    <row r="1327" spans="7:17">
      <c r="G1327" s="1"/>
      <c r="H1327" s="1"/>
      <c r="I1327" s="1"/>
      <c r="J1327" s="1"/>
      <c r="K1327" s="1"/>
      <c r="L1327" s="1"/>
      <c r="M1327" s="1"/>
      <c r="N1327" s="1"/>
      <c r="P1327" s="1"/>
      <c r="Q1327" s="1"/>
    </row>
    <row r="1328" spans="7:17">
      <c r="G1328" s="1"/>
      <c r="H1328" s="1"/>
      <c r="I1328" s="1"/>
      <c r="J1328" s="1"/>
      <c r="K1328" s="1"/>
      <c r="L1328" s="1"/>
      <c r="M1328" s="1"/>
      <c r="N1328" s="1"/>
      <c r="P1328" s="1"/>
      <c r="Q1328" s="1"/>
    </row>
    <row r="1329" spans="7:17">
      <c r="G1329" s="1"/>
      <c r="H1329" s="1"/>
      <c r="I1329" s="1"/>
      <c r="J1329" s="1"/>
      <c r="K1329" s="1"/>
      <c r="L1329" s="1"/>
      <c r="M1329" s="1"/>
      <c r="N1329" s="1"/>
      <c r="P1329" s="1"/>
      <c r="Q1329" s="1"/>
    </row>
    <row r="1330" spans="7:17">
      <c r="G1330" s="1"/>
      <c r="H1330" s="1"/>
      <c r="I1330" s="1"/>
      <c r="J1330" s="1"/>
      <c r="K1330" s="1"/>
      <c r="L1330" s="1"/>
      <c r="M1330" s="1"/>
      <c r="N1330" s="1"/>
      <c r="P1330" s="1"/>
      <c r="Q1330" s="1"/>
    </row>
    <row r="1331" spans="7:17">
      <c r="G1331" s="1"/>
      <c r="H1331" s="1"/>
      <c r="I1331" s="1"/>
      <c r="J1331" s="1"/>
      <c r="K1331" s="1"/>
      <c r="L1331" s="1"/>
      <c r="M1331" s="1"/>
      <c r="N1331" s="1"/>
      <c r="P1331" s="1"/>
      <c r="Q1331" s="1"/>
    </row>
    <row r="1332" spans="7:17">
      <c r="G1332" s="1"/>
      <c r="H1332" s="1"/>
      <c r="I1332" s="1"/>
      <c r="J1332" s="1"/>
      <c r="K1332" s="1"/>
      <c r="L1332" s="1"/>
      <c r="M1332" s="1"/>
      <c r="N1332" s="1"/>
      <c r="P1332" s="1"/>
      <c r="Q1332" s="1"/>
    </row>
    <row r="1333" spans="7:17">
      <c r="G1333" s="1"/>
      <c r="H1333" s="1"/>
      <c r="I1333" s="1"/>
      <c r="J1333" s="1"/>
      <c r="K1333" s="1"/>
      <c r="L1333" s="1"/>
      <c r="M1333" s="1"/>
      <c r="N1333" s="1"/>
      <c r="P1333" s="1"/>
      <c r="Q1333" s="1"/>
    </row>
    <row r="1334" spans="7:17">
      <c r="G1334" s="1"/>
      <c r="H1334" s="1"/>
      <c r="I1334" s="1"/>
      <c r="J1334" s="1"/>
      <c r="K1334" s="1"/>
      <c r="L1334" s="1"/>
      <c r="M1334" s="1"/>
      <c r="N1334" s="1"/>
      <c r="P1334" s="1"/>
      <c r="Q1334" s="1"/>
    </row>
    <row r="1335" spans="7:17">
      <c r="G1335" s="1"/>
      <c r="H1335" s="1"/>
      <c r="I1335" s="1"/>
      <c r="J1335" s="1"/>
      <c r="K1335" s="1"/>
      <c r="L1335" s="1"/>
      <c r="M1335" s="1"/>
      <c r="N1335" s="1"/>
      <c r="P1335" s="1"/>
      <c r="Q1335" s="1"/>
    </row>
    <row r="1336" spans="7:17">
      <c r="G1336" s="1"/>
      <c r="H1336" s="1"/>
      <c r="I1336" s="1"/>
      <c r="J1336" s="1"/>
      <c r="K1336" s="1"/>
      <c r="L1336" s="1"/>
      <c r="M1336" s="1"/>
      <c r="N1336" s="1"/>
      <c r="P1336" s="1"/>
      <c r="Q1336" s="1"/>
    </row>
    <row r="1337" spans="7:17">
      <c r="G1337" s="1"/>
      <c r="H1337" s="1"/>
      <c r="I1337" s="1"/>
      <c r="J1337" s="1"/>
      <c r="K1337" s="1"/>
      <c r="L1337" s="1"/>
      <c r="M1337" s="1"/>
      <c r="N1337" s="1"/>
      <c r="P1337" s="1"/>
      <c r="Q1337" s="1"/>
    </row>
    <row r="1338" spans="7:17">
      <c r="G1338" s="1"/>
      <c r="H1338" s="1"/>
      <c r="I1338" s="1"/>
      <c r="J1338" s="1"/>
      <c r="K1338" s="1"/>
      <c r="L1338" s="1"/>
      <c r="M1338" s="1"/>
      <c r="N1338" s="1"/>
      <c r="P1338" s="1"/>
      <c r="Q1338" s="1"/>
    </row>
    <row r="1339" spans="7:17">
      <c r="G1339" s="1"/>
      <c r="H1339" s="1"/>
      <c r="I1339" s="1"/>
      <c r="J1339" s="1"/>
      <c r="K1339" s="1"/>
      <c r="L1339" s="1"/>
      <c r="M1339" s="1"/>
      <c r="N1339" s="1"/>
      <c r="P1339" s="1"/>
      <c r="Q1339" s="1"/>
    </row>
    <row r="1340" spans="7:17">
      <c r="G1340" s="1"/>
      <c r="H1340" s="1"/>
      <c r="I1340" s="1"/>
      <c r="J1340" s="1"/>
      <c r="K1340" s="1"/>
      <c r="L1340" s="1"/>
      <c r="M1340" s="1"/>
      <c r="N1340" s="1"/>
      <c r="P1340" s="1"/>
      <c r="Q1340" s="1"/>
    </row>
    <row r="1341" spans="7:17">
      <c r="G1341" s="1"/>
      <c r="H1341" s="1"/>
      <c r="I1341" s="1"/>
      <c r="J1341" s="1"/>
      <c r="K1341" s="1"/>
      <c r="L1341" s="1"/>
      <c r="M1341" s="1"/>
      <c r="N1341" s="1"/>
      <c r="P1341" s="1"/>
      <c r="Q1341" s="1"/>
    </row>
    <row r="1342" spans="7:17">
      <c r="G1342" s="1"/>
      <c r="H1342" s="1"/>
      <c r="I1342" s="1"/>
      <c r="J1342" s="1"/>
      <c r="K1342" s="1"/>
      <c r="L1342" s="1"/>
      <c r="M1342" s="1"/>
      <c r="N1342" s="1"/>
      <c r="P1342" s="1"/>
      <c r="Q1342" s="1"/>
    </row>
    <row r="1343" spans="7:17">
      <c r="G1343" s="1"/>
      <c r="H1343" s="1"/>
      <c r="I1343" s="1"/>
      <c r="J1343" s="1"/>
      <c r="K1343" s="1"/>
      <c r="L1343" s="1"/>
      <c r="M1343" s="1"/>
      <c r="N1343" s="1"/>
      <c r="P1343" s="1"/>
      <c r="Q1343" s="1"/>
    </row>
    <row r="1344" spans="7:17">
      <c r="G1344" s="1"/>
      <c r="H1344" s="1"/>
      <c r="I1344" s="1"/>
      <c r="J1344" s="1"/>
      <c r="K1344" s="1"/>
      <c r="L1344" s="1"/>
      <c r="M1344" s="1"/>
      <c r="N1344" s="1"/>
      <c r="P1344" s="1"/>
      <c r="Q1344" s="1"/>
    </row>
    <row r="1345" spans="7:17">
      <c r="G1345" s="1"/>
      <c r="H1345" s="1"/>
      <c r="I1345" s="1"/>
      <c r="J1345" s="1"/>
      <c r="K1345" s="1"/>
      <c r="L1345" s="1"/>
      <c r="M1345" s="1"/>
      <c r="N1345" s="1"/>
      <c r="P1345" s="1"/>
      <c r="Q1345" s="1"/>
    </row>
    <row r="1346" spans="7:17">
      <c r="G1346" s="1"/>
      <c r="H1346" s="1"/>
      <c r="I1346" s="1"/>
      <c r="J1346" s="1"/>
      <c r="K1346" s="1"/>
      <c r="L1346" s="1"/>
      <c r="M1346" s="1"/>
      <c r="N1346" s="1"/>
      <c r="P1346" s="1"/>
      <c r="Q1346" s="1"/>
    </row>
    <row r="1347" spans="7:17">
      <c r="G1347" s="1"/>
      <c r="H1347" s="1"/>
      <c r="I1347" s="1"/>
      <c r="J1347" s="1"/>
      <c r="K1347" s="1"/>
      <c r="L1347" s="1"/>
      <c r="M1347" s="1"/>
      <c r="N1347" s="1"/>
      <c r="P1347" s="1"/>
      <c r="Q1347" s="1"/>
    </row>
    <row r="1348" spans="7:17">
      <c r="G1348" s="1"/>
      <c r="H1348" s="1"/>
      <c r="I1348" s="1"/>
      <c r="J1348" s="1"/>
      <c r="K1348" s="1"/>
      <c r="L1348" s="1"/>
      <c r="M1348" s="1"/>
      <c r="N1348" s="1"/>
      <c r="P1348" s="1"/>
      <c r="Q1348" s="1"/>
    </row>
    <row r="1349" spans="7:17">
      <c r="G1349" s="1"/>
      <c r="H1349" s="1"/>
      <c r="I1349" s="1"/>
      <c r="J1349" s="1"/>
      <c r="K1349" s="1"/>
      <c r="L1349" s="1"/>
      <c r="M1349" s="1"/>
      <c r="N1349" s="1"/>
      <c r="P1349" s="1"/>
      <c r="Q1349" s="1"/>
    </row>
    <row r="1350" spans="7:17">
      <c r="G1350" s="1"/>
      <c r="H1350" s="1"/>
      <c r="I1350" s="1"/>
      <c r="J1350" s="1"/>
      <c r="K1350" s="1"/>
      <c r="L1350" s="1"/>
      <c r="M1350" s="1"/>
      <c r="N1350" s="1"/>
      <c r="P1350" s="1"/>
      <c r="Q1350" s="1"/>
    </row>
    <row r="1351" spans="7:17">
      <c r="G1351" s="1"/>
      <c r="H1351" s="1"/>
      <c r="I1351" s="1"/>
      <c r="J1351" s="1"/>
      <c r="K1351" s="1"/>
      <c r="L1351" s="1"/>
      <c r="M1351" s="1"/>
      <c r="N1351" s="1"/>
      <c r="P1351" s="1"/>
      <c r="Q1351" s="1"/>
    </row>
    <row r="1352" spans="7:17">
      <c r="G1352" s="1"/>
      <c r="H1352" s="1"/>
      <c r="I1352" s="1"/>
      <c r="J1352" s="1"/>
      <c r="K1352" s="1"/>
      <c r="L1352" s="1"/>
      <c r="M1352" s="1"/>
      <c r="N1352" s="1"/>
      <c r="P1352" s="1"/>
      <c r="Q1352" s="1"/>
    </row>
    <row r="1353" spans="7:17">
      <c r="G1353" s="1"/>
      <c r="H1353" s="1"/>
      <c r="I1353" s="1"/>
      <c r="J1353" s="1"/>
      <c r="K1353" s="1"/>
      <c r="L1353" s="1"/>
      <c r="M1353" s="1"/>
      <c r="N1353" s="1"/>
      <c r="P1353" s="1"/>
      <c r="Q1353" s="1"/>
    </row>
    <row r="1354" spans="7:17">
      <c r="G1354" s="1"/>
      <c r="H1354" s="1"/>
      <c r="I1354" s="1"/>
      <c r="J1354" s="1"/>
      <c r="K1354" s="1"/>
      <c r="L1354" s="1"/>
      <c r="M1354" s="1"/>
      <c r="N1354" s="1"/>
      <c r="P1354" s="1"/>
      <c r="Q1354" s="1"/>
    </row>
    <row r="1355" spans="7:17">
      <c r="G1355" s="1"/>
      <c r="H1355" s="1"/>
      <c r="I1355" s="1"/>
      <c r="J1355" s="1"/>
      <c r="K1355" s="1"/>
      <c r="L1355" s="1"/>
      <c r="M1355" s="1"/>
      <c r="N1355" s="1"/>
      <c r="P1355" s="1"/>
      <c r="Q1355" s="1"/>
    </row>
    <row r="1356" spans="7:17">
      <c r="G1356" s="1"/>
      <c r="H1356" s="1"/>
      <c r="I1356" s="1"/>
      <c r="J1356" s="1"/>
      <c r="K1356" s="1"/>
      <c r="L1356" s="1"/>
      <c r="M1356" s="1"/>
      <c r="N1356" s="1"/>
      <c r="P1356" s="1"/>
      <c r="Q1356" s="1"/>
    </row>
    <row r="1357" spans="7:17">
      <c r="G1357" s="1"/>
      <c r="H1357" s="1"/>
      <c r="I1357" s="1"/>
      <c r="J1357" s="1"/>
      <c r="K1357" s="1"/>
      <c r="L1357" s="1"/>
      <c r="M1357" s="1"/>
      <c r="N1357" s="1"/>
      <c r="P1357" s="1"/>
      <c r="Q1357" s="1"/>
    </row>
    <row r="1358" spans="7:17">
      <c r="G1358" s="1"/>
      <c r="H1358" s="1"/>
      <c r="I1358" s="1"/>
      <c r="J1358" s="1"/>
      <c r="K1358" s="1"/>
      <c r="L1358" s="1"/>
      <c r="M1358" s="1"/>
      <c r="N1358" s="1"/>
      <c r="P1358" s="1"/>
      <c r="Q1358" s="1"/>
    </row>
    <row r="1359" spans="7:17">
      <c r="G1359" s="1"/>
      <c r="H1359" s="1"/>
      <c r="I1359" s="1"/>
      <c r="J1359" s="1"/>
      <c r="K1359" s="1"/>
      <c r="L1359" s="1"/>
      <c r="M1359" s="1"/>
      <c r="N1359" s="1"/>
      <c r="P1359" s="1"/>
      <c r="Q1359" s="1"/>
    </row>
    <row r="1360" spans="7:17">
      <c r="G1360" s="1"/>
      <c r="H1360" s="1"/>
      <c r="I1360" s="1"/>
      <c r="J1360" s="1"/>
      <c r="K1360" s="1"/>
      <c r="L1360" s="1"/>
      <c r="M1360" s="1"/>
      <c r="N1360" s="1"/>
      <c r="P1360" s="1"/>
      <c r="Q1360" s="1"/>
    </row>
    <row r="1361" spans="7:17">
      <c r="G1361" s="1"/>
      <c r="H1361" s="1"/>
      <c r="I1361" s="1"/>
      <c r="J1361" s="1"/>
      <c r="K1361" s="1"/>
      <c r="L1361" s="1"/>
      <c r="M1361" s="1"/>
      <c r="N1361" s="1"/>
      <c r="P1361" s="1"/>
      <c r="Q1361" s="1"/>
    </row>
    <row r="1362" spans="7:17">
      <c r="G1362" s="1"/>
      <c r="H1362" s="1"/>
      <c r="I1362" s="1"/>
      <c r="J1362" s="1"/>
      <c r="K1362" s="1"/>
      <c r="L1362" s="1"/>
      <c r="M1362" s="1"/>
      <c r="N1362" s="1"/>
      <c r="P1362" s="1"/>
      <c r="Q1362" s="1"/>
    </row>
    <row r="1363" spans="7:17">
      <c r="G1363" s="1"/>
      <c r="H1363" s="1"/>
      <c r="I1363" s="1"/>
      <c r="J1363" s="1"/>
      <c r="K1363" s="1"/>
      <c r="L1363" s="1"/>
      <c r="M1363" s="1"/>
      <c r="N1363" s="1"/>
      <c r="P1363" s="1"/>
      <c r="Q1363" s="1"/>
    </row>
    <row r="1364" spans="7:17">
      <c r="G1364" s="1"/>
      <c r="H1364" s="1"/>
      <c r="I1364" s="1"/>
      <c r="J1364" s="1"/>
      <c r="K1364" s="1"/>
      <c r="L1364" s="1"/>
      <c r="M1364" s="1"/>
      <c r="N1364" s="1"/>
      <c r="P1364" s="1"/>
      <c r="Q1364" s="1"/>
    </row>
    <row r="1365" spans="7:17">
      <c r="G1365" s="1"/>
      <c r="H1365" s="1"/>
      <c r="I1365" s="1"/>
      <c r="J1365" s="1"/>
      <c r="K1365" s="1"/>
      <c r="L1365" s="1"/>
      <c r="M1365" s="1"/>
      <c r="N1365" s="1"/>
      <c r="P1365" s="1"/>
      <c r="Q1365" s="1"/>
    </row>
    <row r="1366" spans="7:17">
      <c r="G1366" s="1"/>
      <c r="H1366" s="1"/>
      <c r="I1366" s="1"/>
      <c r="J1366" s="1"/>
      <c r="K1366" s="1"/>
      <c r="L1366" s="1"/>
      <c r="M1366" s="1"/>
      <c r="N1366" s="1"/>
      <c r="P1366" s="1"/>
      <c r="Q1366" s="1"/>
    </row>
    <row r="1367" spans="7:17">
      <c r="G1367" s="1"/>
      <c r="H1367" s="1"/>
      <c r="I1367" s="1"/>
      <c r="J1367" s="1"/>
      <c r="K1367" s="1"/>
      <c r="L1367" s="1"/>
      <c r="M1367" s="1"/>
      <c r="N1367" s="1"/>
      <c r="P1367" s="1"/>
      <c r="Q1367" s="1"/>
    </row>
    <row r="1368" spans="7:17">
      <c r="G1368" s="1"/>
      <c r="H1368" s="1"/>
      <c r="I1368" s="1"/>
      <c r="J1368" s="1"/>
      <c r="K1368" s="1"/>
      <c r="L1368" s="1"/>
      <c r="M1368" s="1"/>
      <c r="N1368" s="1"/>
      <c r="P1368" s="1"/>
      <c r="Q1368" s="1"/>
    </row>
    <row r="1369" spans="7:17">
      <c r="G1369" s="1"/>
      <c r="H1369" s="1"/>
      <c r="I1369" s="1"/>
      <c r="J1369" s="1"/>
      <c r="K1369" s="1"/>
      <c r="L1369" s="1"/>
      <c r="M1369" s="1"/>
      <c r="N1369" s="1"/>
      <c r="P1369" s="1"/>
      <c r="Q1369" s="1"/>
    </row>
    <row r="1370" spans="7:17">
      <c r="G1370" s="1"/>
      <c r="H1370" s="1"/>
      <c r="I1370" s="1"/>
      <c r="J1370" s="1"/>
      <c r="K1370" s="1"/>
      <c r="L1370" s="1"/>
      <c r="M1370" s="1"/>
      <c r="N1370" s="1"/>
      <c r="P1370" s="1"/>
      <c r="Q1370" s="1"/>
    </row>
    <row r="1371" spans="7:17">
      <c r="G1371" s="1"/>
      <c r="H1371" s="1"/>
      <c r="I1371" s="1"/>
      <c r="J1371" s="1"/>
      <c r="K1371" s="1"/>
      <c r="L1371" s="1"/>
      <c r="M1371" s="1"/>
      <c r="N1371" s="1"/>
      <c r="P1371" s="1"/>
      <c r="Q1371" s="1"/>
    </row>
    <row r="1372" spans="7:17">
      <c r="G1372" s="1"/>
      <c r="H1372" s="1"/>
      <c r="I1372" s="1"/>
      <c r="J1372" s="1"/>
      <c r="K1372" s="1"/>
      <c r="L1372" s="1"/>
      <c r="M1372" s="1"/>
      <c r="N1372" s="1"/>
      <c r="P1372" s="1"/>
      <c r="Q1372" s="1"/>
    </row>
    <row r="1373" spans="7:17">
      <c r="G1373" s="1"/>
      <c r="H1373" s="1"/>
      <c r="I1373" s="1"/>
      <c r="J1373" s="1"/>
      <c r="K1373" s="1"/>
      <c r="L1373" s="1"/>
      <c r="M1373" s="1"/>
      <c r="N1373" s="1"/>
      <c r="P1373" s="1"/>
      <c r="Q1373" s="1"/>
    </row>
    <row r="1374" spans="7:17">
      <c r="G1374" s="1"/>
      <c r="H1374" s="1"/>
      <c r="I1374" s="1"/>
      <c r="J1374" s="1"/>
      <c r="K1374" s="1"/>
      <c r="L1374" s="1"/>
      <c r="M1374" s="1"/>
      <c r="N1374" s="1"/>
      <c r="P1374" s="1"/>
      <c r="Q1374" s="1"/>
    </row>
    <row r="1375" spans="7:17">
      <c r="G1375" s="1"/>
      <c r="H1375" s="1"/>
      <c r="I1375" s="1"/>
      <c r="J1375" s="1"/>
      <c r="K1375" s="1"/>
      <c r="L1375" s="1"/>
      <c r="M1375" s="1"/>
      <c r="N1375" s="1"/>
      <c r="P1375" s="1"/>
      <c r="Q1375" s="1"/>
    </row>
    <row r="1376" spans="7:17">
      <c r="G1376" s="1"/>
      <c r="H1376" s="1"/>
      <c r="I1376" s="1"/>
      <c r="J1376" s="1"/>
      <c r="K1376" s="1"/>
      <c r="L1376" s="1"/>
      <c r="M1376" s="1"/>
      <c r="N1376" s="1"/>
      <c r="P1376" s="1"/>
      <c r="Q1376" s="1"/>
    </row>
    <row r="1377" spans="7:17">
      <c r="G1377" s="1"/>
      <c r="H1377" s="1"/>
      <c r="I1377" s="1"/>
      <c r="J1377" s="1"/>
      <c r="K1377" s="1"/>
      <c r="L1377" s="1"/>
      <c r="M1377" s="1"/>
      <c r="N1377" s="1"/>
      <c r="P1377" s="1"/>
      <c r="Q1377" s="1"/>
    </row>
    <row r="1378" spans="7:17">
      <c r="G1378" s="1"/>
      <c r="H1378" s="1"/>
      <c r="I1378" s="1"/>
      <c r="J1378" s="1"/>
      <c r="K1378" s="1"/>
      <c r="L1378" s="1"/>
      <c r="M1378" s="1"/>
      <c r="N1378" s="1"/>
      <c r="P1378" s="1"/>
      <c r="Q1378" s="1"/>
    </row>
    <row r="1379" spans="7:17">
      <c r="G1379" s="1"/>
      <c r="H1379" s="1"/>
      <c r="I1379" s="1"/>
      <c r="J1379" s="1"/>
      <c r="K1379" s="1"/>
      <c r="L1379" s="1"/>
      <c r="M1379" s="1"/>
      <c r="N1379" s="1"/>
      <c r="P1379" s="1"/>
      <c r="Q1379" s="1"/>
    </row>
    <row r="1380" spans="7:17">
      <c r="G1380" s="1"/>
      <c r="H1380" s="1"/>
      <c r="I1380" s="1"/>
      <c r="J1380" s="1"/>
      <c r="K1380" s="1"/>
      <c r="L1380" s="1"/>
      <c r="M1380" s="1"/>
      <c r="N1380" s="1"/>
      <c r="P1380" s="1"/>
      <c r="Q1380" s="1"/>
    </row>
    <row r="1381" spans="7:17">
      <c r="G1381" s="1"/>
      <c r="H1381" s="1"/>
      <c r="I1381" s="1"/>
      <c r="J1381" s="1"/>
      <c r="K1381" s="1"/>
      <c r="L1381" s="1"/>
      <c r="M1381" s="1"/>
      <c r="N1381" s="1"/>
      <c r="P1381" s="1"/>
      <c r="Q1381" s="1"/>
    </row>
    <row r="1382" spans="7:17">
      <c r="G1382" s="1"/>
      <c r="H1382" s="1"/>
      <c r="I1382" s="1"/>
      <c r="J1382" s="1"/>
      <c r="K1382" s="1"/>
      <c r="L1382" s="1"/>
      <c r="M1382" s="1"/>
      <c r="N1382" s="1"/>
      <c r="P1382" s="1"/>
      <c r="Q1382" s="1"/>
    </row>
    <row r="1383" spans="7:17">
      <c r="G1383" s="1"/>
      <c r="H1383" s="1"/>
      <c r="I1383" s="1"/>
      <c r="J1383" s="1"/>
      <c r="K1383" s="1"/>
      <c r="L1383" s="1"/>
      <c r="M1383" s="1"/>
      <c r="N1383" s="1"/>
      <c r="P1383" s="1"/>
      <c r="Q1383" s="1"/>
    </row>
    <row r="1384" spans="7:17">
      <c r="G1384" s="1"/>
      <c r="H1384" s="1"/>
      <c r="I1384" s="1"/>
      <c r="J1384" s="1"/>
      <c r="K1384" s="1"/>
      <c r="L1384" s="1"/>
      <c r="M1384" s="1"/>
      <c r="N1384" s="1"/>
      <c r="P1384" s="1"/>
      <c r="Q1384" s="1"/>
    </row>
    <row r="1385" spans="7:17">
      <c r="G1385" s="1"/>
      <c r="H1385" s="1"/>
      <c r="I1385" s="1"/>
      <c r="J1385" s="1"/>
      <c r="K1385" s="1"/>
      <c r="L1385" s="1"/>
      <c r="M1385" s="1"/>
      <c r="N1385" s="1"/>
      <c r="P1385" s="1"/>
      <c r="Q1385" s="1"/>
    </row>
    <row r="1386" spans="7:17">
      <c r="G1386" s="1"/>
      <c r="H1386" s="1"/>
      <c r="I1386" s="1"/>
      <c r="J1386" s="1"/>
      <c r="K1386" s="1"/>
      <c r="L1386" s="1"/>
      <c r="M1386" s="1"/>
      <c r="N1386" s="1"/>
      <c r="P1386" s="1"/>
      <c r="Q1386" s="1"/>
    </row>
    <row r="1387" spans="7:17">
      <c r="G1387" s="1"/>
      <c r="H1387" s="1"/>
      <c r="I1387" s="1"/>
      <c r="J1387" s="1"/>
      <c r="K1387" s="1"/>
      <c r="L1387" s="1"/>
      <c r="M1387" s="1"/>
      <c r="N1387" s="1"/>
      <c r="P1387" s="1"/>
      <c r="Q1387" s="1"/>
    </row>
    <row r="1388" spans="7:17">
      <c r="G1388" s="1"/>
      <c r="H1388" s="1"/>
      <c r="I1388" s="1"/>
      <c r="J1388" s="1"/>
      <c r="K1388" s="1"/>
      <c r="L1388" s="1"/>
      <c r="M1388" s="1"/>
      <c r="N1388" s="1"/>
      <c r="P1388" s="1"/>
      <c r="Q1388" s="1"/>
    </row>
    <row r="1389" spans="7:17">
      <c r="G1389" s="1"/>
      <c r="H1389" s="1"/>
      <c r="I1389" s="1"/>
      <c r="J1389" s="1"/>
      <c r="K1389" s="1"/>
      <c r="L1389" s="1"/>
      <c r="M1389" s="1"/>
      <c r="N1389" s="1"/>
      <c r="P1389" s="1"/>
      <c r="Q1389" s="1"/>
    </row>
    <row r="1390" spans="7:17">
      <c r="G1390" s="1"/>
      <c r="H1390" s="1"/>
      <c r="I1390" s="1"/>
      <c r="J1390" s="1"/>
      <c r="K1390" s="1"/>
      <c r="L1390" s="1"/>
      <c r="M1390" s="1"/>
      <c r="N1390" s="1"/>
      <c r="P1390" s="1"/>
      <c r="Q1390" s="1"/>
    </row>
    <row r="1391" spans="7:17">
      <c r="G1391" s="1"/>
      <c r="H1391" s="1"/>
      <c r="I1391" s="1"/>
      <c r="J1391" s="1"/>
      <c r="K1391" s="1"/>
      <c r="L1391" s="1"/>
      <c r="M1391" s="1"/>
      <c r="N1391" s="1"/>
      <c r="P1391" s="1"/>
      <c r="Q1391" s="1"/>
    </row>
    <row r="1392" spans="7:17">
      <c r="G1392" s="1"/>
      <c r="H1392" s="1"/>
      <c r="I1392" s="1"/>
      <c r="J1392" s="1"/>
      <c r="K1392" s="1"/>
      <c r="L1392" s="1"/>
      <c r="M1392" s="1"/>
      <c r="N1392" s="1"/>
      <c r="P1392" s="1"/>
      <c r="Q1392" s="1"/>
    </row>
    <row r="1393" spans="7:17">
      <c r="G1393" s="1"/>
      <c r="H1393" s="1"/>
      <c r="I1393" s="1"/>
      <c r="J1393" s="1"/>
      <c r="K1393" s="1"/>
      <c r="L1393" s="1"/>
      <c r="M1393" s="1"/>
      <c r="N1393" s="1"/>
      <c r="P1393" s="1"/>
      <c r="Q1393" s="1"/>
    </row>
    <row r="1394" spans="7:17">
      <c r="G1394" s="1"/>
      <c r="H1394" s="1"/>
      <c r="I1394" s="1"/>
      <c r="J1394" s="1"/>
      <c r="K1394" s="1"/>
      <c r="L1394" s="1"/>
      <c r="M1394" s="1"/>
      <c r="N1394" s="1"/>
      <c r="P1394" s="1"/>
      <c r="Q1394" s="1"/>
    </row>
    <row r="1395" spans="7:17">
      <c r="G1395" s="1"/>
      <c r="H1395" s="1"/>
      <c r="I1395" s="1"/>
      <c r="J1395" s="1"/>
      <c r="K1395" s="1"/>
      <c r="L1395" s="1"/>
      <c r="M1395" s="1"/>
      <c r="N1395" s="1"/>
      <c r="P1395" s="1"/>
      <c r="Q1395" s="1"/>
    </row>
    <row r="1396" spans="7:17">
      <c r="G1396" s="1"/>
      <c r="H1396" s="1"/>
      <c r="I1396" s="1"/>
      <c r="J1396" s="1"/>
      <c r="K1396" s="1"/>
      <c r="L1396" s="1"/>
      <c r="M1396" s="1"/>
      <c r="N1396" s="1"/>
      <c r="P1396" s="1"/>
      <c r="Q1396" s="1"/>
    </row>
    <row r="1397" spans="7:17">
      <c r="G1397" s="1"/>
      <c r="H1397" s="1"/>
      <c r="I1397" s="1"/>
      <c r="J1397" s="1"/>
      <c r="K1397" s="1"/>
      <c r="L1397" s="1"/>
      <c r="M1397" s="1"/>
      <c r="N1397" s="1"/>
      <c r="P1397" s="1"/>
      <c r="Q1397" s="1"/>
    </row>
    <row r="1398" spans="7:17">
      <c r="G1398" s="1"/>
      <c r="H1398" s="1"/>
      <c r="I1398" s="1"/>
      <c r="J1398" s="1"/>
      <c r="K1398" s="1"/>
      <c r="L1398" s="1"/>
      <c r="M1398" s="1"/>
      <c r="N1398" s="1"/>
      <c r="P1398" s="1"/>
      <c r="Q1398" s="1"/>
    </row>
    <row r="1399" spans="7:17">
      <c r="G1399" s="1"/>
      <c r="H1399" s="1"/>
      <c r="I1399" s="1"/>
      <c r="J1399" s="1"/>
      <c r="K1399" s="1"/>
      <c r="L1399" s="1"/>
      <c r="M1399" s="1"/>
      <c r="N1399" s="1"/>
      <c r="P1399" s="1"/>
      <c r="Q1399" s="1"/>
    </row>
    <row r="1400" spans="7:17">
      <c r="G1400" s="1"/>
      <c r="H1400" s="1"/>
      <c r="I1400" s="1"/>
      <c r="J1400" s="1"/>
      <c r="K1400" s="1"/>
      <c r="L1400" s="1"/>
      <c r="M1400" s="1"/>
      <c r="N1400" s="1"/>
      <c r="P1400" s="1"/>
      <c r="Q1400" s="1"/>
    </row>
    <row r="1401" spans="7:17">
      <c r="G1401" s="1"/>
      <c r="H1401" s="1"/>
      <c r="I1401" s="1"/>
      <c r="J1401" s="1"/>
      <c r="K1401" s="1"/>
      <c r="L1401" s="1"/>
      <c r="M1401" s="1"/>
      <c r="N1401" s="1"/>
      <c r="P1401" s="1"/>
      <c r="Q1401" s="1"/>
    </row>
    <row r="1402" spans="7:17">
      <c r="G1402" s="1"/>
      <c r="H1402" s="1"/>
      <c r="I1402" s="1"/>
      <c r="J1402" s="1"/>
      <c r="K1402" s="1"/>
      <c r="L1402" s="1"/>
      <c r="M1402" s="1"/>
      <c r="N1402" s="1"/>
      <c r="P1402" s="1"/>
      <c r="Q1402" s="1"/>
    </row>
    <row r="1403" spans="7:17">
      <c r="G1403" s="1"/>
      <c r="H1403" s="1"/>
      <c r="I1403" s="1"/>
      <c r="J1403" s="1"/>
      <c r="K1403" s="1"/>
      <c r="L1403" s="1"/>
      <c r="M1403" s="1"/>
      <c r="N1403" s="1"/>
      <c r="P1403" s="1"/>
      <c r="Q1403" s="1"/>
    </row>
    <row r="1404" spans="7:17">
      <c r="G1404" s="1"/>
      <c r="H1404" s="1"/>
      <c r="I1404" s="1"/>
      <c r="J1404" s="1"/>
      <c r="K1404" s="1"/>
      <c r="L1404" s="1"/>
      <c r="M1404" s="1"/>
      <c r="N1404" s="1"/>
      <c r="P1404" s="1"/>
      <c r="Q1404" s="1"/>
    </row>
    <row r="1405" spans="7:17">
      <c r="G1405" s="1"/>
      <c r="H1405" s="1"/>
      <c r="I1405" s="1"/>
      <c r="J1405" s="1"/>
      <c r="K1405" s="1"/>
      <c r="L1405" s="1"/>
      <c r="M1405" s="1"/>
      <c r="N1405" s="1"/>
      <c r="P1405" s="1"/>
      <c r="Q1405" s="1"/>
    </row>
    <row r="1406" spans="7:17">
      <c r="G1406" s="1"/>
      <c r="H1406" s="1"/>
      <c r="I1406" s="1"/>
      <c r="J1406" s="1"/>
      <c r="K1406" s="1"/>
      <c r="L1406" s="1"/>
      <c r="M1406" s="1"/>
      <c r="N1406" s="1"/>
      <c r="P1406" s="1"/>
      <c r="Q1406" s="1"/>
    </row>
    <row r="1407" spans="7:17">
      <c r="G1407" s="1"/>
      <c r="H1407" s="1"/>
      <c r="I1407" s="1"/>
      <c r="J1407" s="1"/>
      <c r="K1407" s="1"/>
      <c r="L1407" s="1"/>
      <c r="M1407" s="1"/>
      <c r="N1407" s="1"/>
      <c r="P1407" s="1"/>
      <c r="Q1407" s="1"/>
    </row>
    <row r="1408" spans="7:17">
      <c r="G1408" s="1"/>
      <c r="H1408" s="1"/>
      <c r="I1408" s="1"/>
      <c r="J1408" s="1"/>
      <c r="K1408" s="1"/>
      <c r="L1408" s="1"/>
      <c r="M1408" s="1"/>
      <c r="N1408" s="1"/>
      <c r="P1408" s="1"/>
      <c r="Q1408" s="1"/>
    </row>
    <row r="1409" spans="7:17">
      <c r="G1409" s="1"/>
      <c r="H1409" s="1"/>
      <c r="I1409" s="1"/>
      <c r="J1409" s="1"/>
      <c r="K1409" s="1"/>
      <c r="L1409" s="1"/>
      <c r="M1409" s="1"/>
      <c r="N1409" s="1"/>
      <c r="P1409" s="1"/>
      <c r="Q1409" s="1"/>
    </row>
    <row r="1410" spans="7:17">
      <c r="G1410" s="1"/>
      <c r="H1410" s="1"/>
      <c r="I1410" s="1"/>
      <c r="J1410" s="1"/>
      <c r="K1410" s="1"/>
      <c r="L1410" s="1"/>
      <c r="M1410" s="1"/>
      <c r="N1410" s="1"/>
      <c r="P1410" s="1"/>
      <c r="Q1410" s="1"/>
    </row>
    <row r="1411" spans="7:17">
      <c r="G1411" s="1"/>
      <c r="H1411" s="1"/>
      <c r="I1411" s="1"/>
      <c r="J1411" s="1"/>
      <c r="K1411" s="1"/>
      <c r="L1411" s="1"/>
      <c r="M1411" s="1"/>
      <c r="N1411" s="1"/>
      <c r="P1411" s="1"/>
      <c r="Q1411" s="1"/>
    </row>
    <row r="1412" spans="7:17">
      <c r="G1412" s="1"/>
      <c r="H1412" s="1"/>
      <c r="I1412" s="1"/>
      <c r="J1412" s="1"/>
      <c r="K1412" s="1"/>
      <c r="L1412" s="1"/>
      <c r="M1412" s="1"/>
      <c r="N1412" s="1"/>
      <c r="P1412" s="1"/>
      <c r="Q1412" s="1"/>
    </row>
    <row r="1413" spans="7:17">
      <c r="G1413" s="1"/>
      <c r="H1413" s="1"/>
      <c r="I1413" s="1"/>
      <c r="J1413" s="1"/>
      <c r="K1413" s="1"/>
      <c r="L1413" s="1"/>
      <c r="M1413" s="1"/>
      <c r="N1413" s="1"/>
      <c r="P1413" s="1"/>
      <c r="Q1413" s="1"/>
    </row>
    <row r="1414" spans="7:17">
      <c r="G1414" s="1"/>
      <c r="H1414" s="1"/>
      <c r="I1414" s="1"/>
      <c r="J1414" s="1"/>
      <c r="K1414" s="1"/>
      <c r="L1414" s="1"/>
      <c r="M1414" s="1"/>
      <c r="N1414" s="1"/>
      <c r="P1414" s="1"/>
      <c r="Q1414" s="1"/>
    </row>
    <row r="1415" spans="7:17">
      <c r="G1415" s="1"/>
      <c r="H1415" s="1"/>
      <c r="I1415" s="1"/>
      <c r="J1415" s="1"/>
      <c r="K1415" s="1"/>
      <c r="L1415" s="1"/>
      <c r="M1415" s="1"/>
      <c r="N1415" s="1"/>
      <c r="P1415" s="1"/>
      <c r="Q1415" s="1"/>
    </row>
    <row r="1416" spans="7:17">
      <c r="G1416" s="1"/>
      <c r="H1416" s="1"/>
      <c r="I1416" s="1"/>
      <c r="J1416" s="1"/>
      <c r="K1416" s="1"/>
      <c r="L1416" s="1"/>
      <c r="M1416" s="1"/>
      <c r="N1416" s="1"/>
      <c r="P1416" s="1"/>
      <c r="Q1416" s="1"/>
    </row>
    <row r="1417" spans="7:17">
      <c r="G1417" s="1"/>
      <c r="H1417" s="1"/>
      <c r="I1417" s="1"/>
      <c r="J1417" s="1"/>
      <c r="K1417" s="1"/>
      <c r="L1417" s="1"/>
      <c r="M1417" s="1"/>
      <c r="N1417" s="1"/>
      <c r="P1417" s="1"/>
      <c r="Q1417" s="1"/>
    </row>
    <row r="1418" spans="7:17">
      <c r="G1418" s="1"/>
      <c r="H1418" s="1"/>
      <c r="I1418" s="1"/>
      <c r="J1418" s="1"/>
      <c r="K1418" s="1"/>
      <c r="L1418" s="1"/>
      <c r="M1418" s="1"/>
      <c r="N1418" s="1"/>
      <c r="P1418" s="1"/>
      <c r="Q1418" s="1"/>
    </row>
    <row r="1419" spans="7:17">
      <c r="G1419" s="1"/>
      <c r="H1419" s="1"/>
      <c r="I1419" s="1"/>
      <c r="J1419" s="1"/>
      <c r="K1419" s="1"/>
      <c r="L1419" s="1"/>
      <c r="M1419" s="1"/>
      <c r="N1419" s="1"/>
      <c r="P1419" s="1"/>
      <c r="Q1419" s="1"/>
    </row>
    <row r="1420" spans="7:17">
      <c r="G1420" s="1"/>
      <c r="H1420" s="1"/>
      <c r="I1420" s="1"/>
      <c r="J1420" s="1"/>
      <c r="K1420" s="1"/>
      <c r="L1420" s="1"/>
      <c r="M1420" s="1"/>
      <c r="N1420" s="1"/>
      <c r="P1420" s="1"/>
      <c r="Q1420" s="1"/>
    </row>
    <row r="1421" spans="7:17">
      <c r="G1421" s="1"/>
      <c r="H1421" s="1"/>
      <c r="I1421" s="1"/>
      <c r="J1421" s="1"/>
      <c r="K1421" s="1"/>
      <c r="L1421" s="1"/>
      <c r="M1421" s="1"/>
      <c r="N1421" s="1"/>
      <c r="P1421" s="1"/>
      <c r="Q1421" s="1"/>
    </row>
    <row r="1422" spans="7:17">
      <c r="G1422" s="1"/>
      <c r="H1422" s="1"/>
      <c r="I1422" s="1"/>
      <c r="J1422" s="1"/>
      <c r="K1422" s="1"/>
      <c r="L1422" s="1"/>
      <c r="M1422" s="1"/>
      <c r="N1422" s="1"/>
      <c r="P1422" s="1"/>
      <c r="Q1422" s="1"/>
    </row>
    <row r="1423" spans="7:17">
      <c r="G1423" s="1"/>
      <c r="H1423" s="1"/>
      <c r="I1423" s="1"/>
      <c r="J1423" s="1"/>
      <c r="K1423" s="1"/>
      <c r="L1423" s="1"/>
      <c r="M1423" s="1"/>
      <c r="N1423" s="1"/>
      <c r="P1423" s="1"/>
      <c r="Q1423" s="1"/>
    </row>
    <row r="1424" spans="7:17">
      <c r="G1424" s="1"/>
      <c r="H1424" s="1"/>
      <c r="I1424" s="1"/>
      <c r="J1424" s="1"/>
      <c r="K1424" s="1"/>
      <c r="L1424" s="1"/>
      <c r="M1424" s="1"/>
      <c r="N1424" s="1"/>
      <c r="P1424" s="1"/>
      <c r="Q1424" s="1"/>
    </row>
    <row r="1425" spans="7:17">
      <c r="G1425" s="1"/>
      <c r="H1425" s="1"/>
      <c r="I1425" s="1"/>
      <c r="J1425" s="1"/>
      <c r="K1425" s="1"/>
      <c r="L1425" s="1"/>
      <c r="M1425" s="1"/>
      <c r="N1425" s="1"/>
      <c r="P1425" s="1"/>
      <c r="Q1425" s="1"/>
    </row>
    <row r="1426" spans="7:17">
      <c r="G1426" s="1"/>
      <c r="H1426" s="1"/>
      <c r="I1426" s="1"/>
      <c r="J1426" s="1"/>
      <c r="K1426" s="1"/>
      <c r="L1426" s="1"/>
      <c r="M1426" s="1"/>
      <c r="N1426" s="1"/>
      <c r="P1426" s="1"/>
      <c r="Q1426" s="1"/>
    </row>
    <row r="1427" spans="7:17">
      <c r="G1427" s="1"/>
      <c r="H1427" s="1"/>
      <c r="I1427" s="1"/>
      <c r="J1427" s="1"/>
      <c r="K1427" s="1"/>
      <c r="L1427" s="1"/>
      <c r="M1427" s="1"/>
      <c r="N1427" s="1"/>
      <c r="P1427" s="1"/>
      <c r="Q1427" s="1"/>
    </row>
    <row r="1428" spans="7:17">
      <c r="G1428" s="1"/>
      <c r="H1428" s="1"/>
      <c r="I1428" s="1"/>
      <c r="J1428" s="1"/>
      <c r="K1428" s="1"/>
      <c r="L1428" s="1"/>
      <c r="M1428" s="1"/>
      <c r="N1428" s="1"/>
      <c r="P1428" s="1"/>
      <c r="Q1428" s="1"/>
    </row>
    <row r="1429" spans="7:17">
      <c r="G1429" s="1"/>
      <c r="H1429" s="1"/>
      <c r="I1429" s="1"/>
      <c r="J1429" s="1"/>
      <c r="K1429" s="1"/>
      <c r="L1429" s="1"/>
      <c r="M1429" s="1"/>
      <c r="N1429" s="1"/>
      <c r="P1429" s="1"/>
      <c r="Q1429" s="1"/>
    </row>
    <row r="1430" spans="7:17">
      <c r="G1430" s="1"/>
      <c r="H1430" s="1"/>
      <c r="I1430" s="1"/>
      <c r="J1430" s="1"/>
      <c r="K1430" s="1"/>
      <c r="L1430" s="1"/>
      <c r="M1430" s="1"/>
      <c r="N1430" s="1"/>
      <c r="P1430" s="1"/>
      <c r="Q1430" s="1"/>
    </row>
    <row r="1431" spans="7:17">
      <c r="G1431" s="1"/>
      <c r="H1431" s="1"/>
      <c r="I1431" s="1"/>
      <c r="J1431" s="1"/>
      <c r="K1431" s="1"/>
      <c r="L1431" s="1"/>
      <c r="M1431" s="1"/>
      <c r="N1431" s="1"/>
      <c r="P1431" s="1"/>
      <c r="Q1431" s="1"/>
    </row>
    <row r="1432" spans="7:17">
      <c r="G1432" s="1"/>
      <c r="H1432" s="1"/>
      <c r="I1432" s="1"/>
      <c r="J1432" s="1"/>
      <c r="K1432" s="1"/>
      <c r="L1432" s="1"/>
      <c r="M1432" s="1"/>
      <c r="N1432" s="1"/>
      <c r="P1432" s="1"/>
      <c r="Q1432" s="1"/>
    </row>
    <row r="1433" spans="7:17">
      <c r="G1433" s="1"/>
      <c r="H1433" s="1"/>
      <c r="I1433" s="1"/>
      <c r="J1433" s="1"/>
      <c r="K1433" s="1"/>
      <c r="L1433" s="1"/>
      <c r="M1433" s="1"/>
      <c r="N1433" s="1"/>
      <c r="P1433" s="1"/>
      <c r="Q1433" s="1"/>
    </row>
    <row r="1434" spans="7:17">
      <c r="G1434" s="1"/>
      <c r="H1434" s="1"/>
      <c r="I1434" s="1"/>
      <c r="J1434" s="1"/>
      <c r="K1434" s="1"/>
      <c r="L1434" s="1"/>
      <c r="M1434" s="1"/>
      <c r="N1434" s="1"/>
      <c r="P1434" s="1"/>
      <c r="Q1434" s="1"/>
    </row>
    <row r="1435" spans="7:17">
      <c r="G1435" s="1"/>
      <c r="H1435" s="1"/>
      <c r="I1435" s="1"/>
      <c r="J1435" s="1"/>
      <c r="K1435" s="1"/>
      <c r="L1435" s="1"/>
      <c r="M1435" s="1"/>
      <c r="N1435" s="1"/>
      <c r="P1435" s="1"/>
      <c r="Q1435" s="1"/>
    </row>
    <row r="1436" spans="7:17">
      <c r="G1436" s="1"/>
      <c r="H1436" s="1"/>
      <c r="I1436" s="1"/>
      <c r="J1436" s="1"/>
      <c r="K1436" s="1"/>
      <c r="L1436" s="1"/>
      <c r="M1436" s="1"/>
      <c r="N1436" s="1"/>
      <c r="P1436" s="1"/>
      <c r="Q1436" s="1"/>
    </row>
    <row r="1437" spans="7:17">
      <c r="G1437" s="1"/>
      <c r="H1437" s="1"/>
      <c r="I1437" s="1"/>
      <c r="J1437" s="1"/>
      <c r="K1437" s="1"/>
      <c r="L1437" s="1"/>
      <c r="M1437" s="1"/>
      <c r="N1437" s="1"/>
      <c r="P1437" s="1"/>
      <c r="Q1437" s="1"/>
    </row>
    <row r="1438" spans="7:17">
      <c r="G1438" s="1"/>
      <c r="H1438" s="1"/>
      <c r="I1438" s="1"/>
      <c r="J1438" s="1"/>
      <c r="K1438" s="1"/>
      <c r="L1438" s="1"/>
      <c r="M1438" s="1"/>
      <c r="N1438" s="1"/>
      <c r="P1438" s="1"/>
      <c r="Q1438" s="1"/>
    </row>
    <row r="1439" spans="7:17">
      <c r="G1439" s="1"/>
      <c r="H1439" s="1"/>
      <c r="I1439" s="1"/>
      <c r="J1439" s="1"/>
      <c r="K1439" s="1"/>
      <c r="L1439" s="1"/>
      <c r="M1439" s="1"/>
      <c r="N1439" s="1"/>
      <c r="P1439" s="1"/>
      <c r="Q1439" s="1"/>
    </row>
    <row r="1440" spans="7:17">
      <c r="G1440" s="1"/>
      <c r="H1440" s="1"/>
      <c r="I1440" s="1"/>
      <c r="J1440" s="1"/>
      <c r="K1440" s="1"/>
      <c r="L1440" s="1"/>
      <c r="M1440" s="1"/>
      <c r="N1440" s="1"/>
      <c r="P1440" s="1"/>
      <c r="Q1440" s="1"/>
    </row>
    <row r="1441" spans="7:17">
      <c r="G1441" s="1"/>
      <c r="H1441" s="1"/>
      <c r="I1441" s="1"/>
      <c r="J1441" s="1"/>
      <c r="K1441" s="1"/>
      <c r="L1441" s="1"/>
      <c r="M1441" s="1"/>
      <c r="N1441" s="1"/>
      <c r="P1441" s="1"/>
      <c r="Q1441" s="1"/>
    </row>
    <row r="1442" spans="7:17">
      <c r="G1442" s="1"/>
      <c r="H1442" s="1"/>
      <c r="I1442" s="1"/>
      <c r="J1442" s="1"/>
      <c r="K1442" s="1"/>
      <c r="L1442" s="1"/>
      <c r="M1442" s="1"/>
      <c r="N1442" s="1"/>
      <c r="P1442" s="1"/>
      <c r="Q1442" s="1"/>
    </row>
    <row r="1443" spans="7:17">
      <c r="G1443" s="1"/>
      <c r="H1443" s="1"/>
      <c r="I1443" s="1"/>
      <c r="J1443" s="1"/>
      <c r="K1443" s="1"/>
      <c r="L1443" s="1"/>
      <c r="M1443" s="1"/>
      <c r="N1443" s="1"/>
      <c r="P1443" s="1"/>
      <c r="Q1443" s="1"/>
    </row>
    <row r="1444" spans="7:17">
      <c r="G1444" s="1"/>
      <c r="H1444" s="1"/>
      <c r="I1444" s="1"/>
      <c r="J1444" s="1"/>
      <c r="K1444" s="1"/>
      <c r="L1444" s="1"/>
      <c r="M1444" s="1"/>
      <c r="N1444" s="1"/>
      <c r="P1444" s="1"/>
      <c r="Q1444" s="1"/>
    </row>
    <row r="1445" spans="7:17">
      <c r="G1445" s="1"/>
      <c r="H1445" s="1"/>
      <c r="I1445" s="1"/>
      <c r="J1445" s="1"/>
      <c r="K1445" s="1"/>
      <c r="L1445" s="1"/>
      <c r="M1445" s="1"/>
      <c r="N1445" s="1"/>
      <c r="P1445" s="1"/>
      <c r="Q1445" s="1"/>
    </row>
    <row r="1446" spans="7:17">
      <c r="G1446" s="1"/>
      <c r="H1446" s="1"/>
      <c r="I1446" s="1"/>
      <c r="J1446" s="1"/>
      <c r="K1446" s="1"/>
      <c r="L1446" s="1"/>
      <c r="M1446" s="1"/>
      <c r="N1446" s="1"/>
      <c r="P1446" s="1"/>
      <c r="Q1446" s="1"/>
    </row>
    <row r="1447" spans="7:17">
      <c r="G1447" s="1"/>
      <c r="H1447" s="1"/>
      <c r="I1447" s="1"/>
      <c r="J1447" s="1"/>
      <c r="K1447" s="1"/>
      <c r="L1447" s="1"/>
      <c r="M1447" s="1"/>
      <c r="N1447" s="1"/>
      <c r="P1447" s="1"/>
      <c r="Q1447" s="1"/>
    </row>
    <row r="1448" spans="7:17">
      <c r="G1448" s="1"/>
      <c r="H1448" s="1"/>
      <c r="I1448" s="1"/>
      <c r="J1448" s="1"/>
      <c r="K1448" s="1"/>
      <c r="L1448" s="1"/>
      <c r="M1448" s="1"/>
      <c r="N1448" s="1"/>
      <c r="P1448" s="1"/>
      <c r="Q1448" s="1"/>
    </row>
    <row r="1449" spans="7:17">
      <c r="G1449" s="1"/>
      <c r="H1449" s="1"/>
      <c r="I1449" s="1"/>
      <c r="J1449" s="1"/>
      <c r="K1449" s="1"/>
      <c r="L1449" s="1"/>
      <c r="M1449" s="1"/>
      <c r="N1449" s="1"/>
      <c r="P1449" s="1"/>
      <c r="Q1449" s="1"/>
    </row>
    <row r="1450" spans="7:17">
      <c r="G1450" s="1"/>
      <c r="H1450" s="1"/>
      <c r="I1450" s="1"/>
      <c r="J1450" s="1"/>
      <c r="K1450" s="1"/>
      <c r="L1450" s="1"/>
      <c r="M1450" s="1"/>
      <c r="N1450" s="1"/>
      <c r="P1450" s="1"/>
      <c r="Q1450" s="1"/>
    </row>
    <row r="1451" spans="7:17">
      <c r="G1451" s="1"/>
      <c r="H1451" s="1"/>
      <c r="I1451" s="1"/>
      <c r="J1451" s="1"/>
      <c r="K1451" s="1"/>
      <c r="L1451" s="1"/>
      <c r="M1451" s="1"/>
      <c r="N1451" s="1"/>
      <c r="P1451" s="1"/>
      <c r="Q1451" s="1"/>
    </row>
    <row r="1452" spans="7:17">
      <c r="G1452" s="1"/>
      <c r="H1452" s="1"/>
      <c r="I1452" s="1"/>
      <c r="J1452" s="1"/>
      <c r="K1452" s="1"/>
      <c r="L1452" s="1"/>
      <c r="M1452" s="1"/>
      <c r="N1452" s="1"/>
      <c r="P1452" s="1"/>
      <c r="Q1452" s="1"/>
    </row>
    <row r="1453" spans="7:17">
      <c r="G1453" s="1"/>
      <c r="H1453" s="1"/>
      <c r="I1453" s="1"/>
      <c r="J1453" s="1"/>
      <c r="K1453" s="1"/>
      <c r="L1453" s="1"/>
      <c r="M1453" s="1"/>
      <c r="N1453" s="1"/>
      <c r="P1453" s="1"/>
      <c r="Q1453" s="1"/>
    </row>
    <row r="1454" spans="7:17">
      <c r="G1454" s="1"/>
      <c r="H1454" s="1"/>
      <c r="I1454" s="1"/>
      <c r="J1454" s="1"/>
      <c r="K1454" s="1"/>
      <c r="L1454" s="1"/>
      <c r="M1454" s="1"/>
      <c r="N1454" s="1"/>
      <c r="P1454" s="1"/>
      <c r="Q1454" s="1"/>
    </row>
    <row r="1455" spans="7:17">
      <c r="G1455" s="1"/>
      <c r="H1455" s="1"/>
      <c r="I1455" s="1"/>
      <c r="J1455" s="1"/>
      <c r="K1455" s="1"/>
      <c r="L1455" s="1"/>
      <c r="M1455" s="1"/>
      <c r="N1455" s="1"/>
      <c r="P1455" s="1"/>
      <c r="Q1455" s="1"/>
    </row>
    <row r="1456" spans="7:17">
      <c r="G1456" s="1"/>
      <c r="H1456" s="1"/>
      <c r="I1456" s="1"/>
      <c r="J1456" s="1"/>
      <c r="K1456" s="1"/>
      <c r="L1456" s="1"/>
      <c r="M1456" s="1"/>
      <c r="N1456" s="1"/>
      <c r="P1456" s="1"/>
      <c r="Q1456" s="1"/>
    </row>
    <row r="1457" spans="7:17">
      <c r="G1457" s="1"/>
      <c r="H1457" s="1"/>
      <c r="I1457" s="1"/>
      <c r="J1457" s="1"/>
      <c r="K1457" s="1"/>
      <c r="L1457" s="1"/>
      <c r="M1457" s="1"/>
      <c r="N1457" s="1"/>
      <c r="P1457" s="1"/>
      <c r="Q1457" s="1"/>
    </row>
    <row r="1458" spans="7:17">
      <c r="G1458" s="1"/>
      <c r="H1458" s="1"/>
      <c r="I1458" s="1"/>
      <c r="J1458" s="1"/>
      <c r="K1458" s="1"/>
      <c r="L1458" s="1"/>
      <c r="M1458" s="1"/>
      <c r="N1458" s="1"/>
      <c r="P1458" s="1"/>
      <c r="Q1458" s="1"/>
    </row>
    <row r="1459" spans="7:17">
      <c r="G1459" s="1"/>
      <c r="H1459" s="1"/>
      <c r="I1459" s="1"/>
      <c r="J1459" s="1"/>
      <c r="K1459" s="1"/>
      <c r="L1459" s="1"/>
      <c r="M1459" s="1"/>
      <c r="N1459" s="1"/>
      <c r="P1459" s="1"/>
      <c r="Q1459" s="1"/>
    </row>
    <row r="1460" spans="7:17">
      <c r="G1460" s="1"/>
      <c r="H1460" s="1"/>
      <c r="I1460" s="1"/>
      <c r="J1460" s="1"/>
      <c r="K1460" s="1"/>
      <c r="L1460" s="1"/>
      <c r="M1460" s="1"/>
      <c r="N1460" s="1"/>
      <c r="P1460" s="1"/>
      <c r="Q1460" s="1"/>
    </row>
    <row r="1461" spans="7:17">
      <c r="G1461" s="1"/>
      <c r="H1461" s="1"/>
      <c r="I1461" s="1"/>
      <c r="J1461" s="1"/>
      <c r="K1461" s="1"/>
      <c r="L1461" s="1"/>
      <c r="M1461" s="1"/>
      <c r="N1461" s="1"/>
      <c r="P1461" s="1"/>
      <c r="Q1461" s="1"/>
    </row>
    <row r="1462" spans="7:17">
      <c r="G1462" s="1"/>
      <c r="H1462" s="1"/>
      <c r="I1462" s="1"/>
      <c r="J1462" s="1"/>
      <c r="K1462" s="1"/>
      <c r="L1462" s="1"/>
      <c r="M1462" s="1"/>
      <c r="N1462" s="1"/>
      <c r="P1462" s="1"/>
      <c r="Q1462" s="1"/>
    </row>
    <row r="1463" spans="7:17">
      <c r="G1463" s="1"/>
      <c r="H1463" s="1"/>
      <c r="I1463" s="1"/>
      <c r="J1463" s="1"/>
      <c r="K1463" s="1"/>
      <c r="L1463" s="1"/>
      <c r="M1463" s="1"/>
      <c r="N1463" s="1"/>
      <c r="P1463" s="1"/>
      <c r="Q1463" s="1"/>
    </row>
    <row r="1464" spans="7:17">
      <c r="G1464" s="1"/>
      <c r="H1464" s="1"/>
      <c r="I1464" s="1"/>
      <c r="J1464" s="1"/>
      <c r="K1464" s="1"/>
      <c r="L1464" s="1"/>
      <c r="M1464" s="1"/>
      <c r="N1464" s="1"/>
      <c r="P1464" s="1"/>
      <c r="Q1464" s="1"/>
    </row>
    <row r="1465" spans="7:17">
      <c r="G1465" s="1"/>
      <c r="H1465" s="1"/>
      <c r="I1465" s="1"/>
      <c r="J1465" s="1"/>
      <c r="K1465" s="1"/>
      <c r="L1465" s="1"/>
      <c r="M1465" s="1"/>
      <c r="N1465" s="1"/>
      <c r="P1465" s="1"/>
      <c r="Q1465" s="1"/>
    </row>
    <row r="1466" spans="7:17">
      <c r="G1466" s="1"/>
      <c r="H1466" s="1"/>
      <c r="I1466" s="1"/>
      <c r="J1466" s="1"/>
      <c r="K1466" s="1"/>
      <c r="L1466" s="1"/>
      <c r="M1466" s="1"/>
      <c r="N1466" s="1"/>
      <c r="P1466" s="1"/>
      <c r="Q1466" s="1"/>
    </row>
    <row r="1467" spans="7:17">
      <c r="G1467" s="1"/>
      <c r="H1467" s="1"/>
      <c r="I1467" s="1"/>
      <c r="J1467" s="1"/>
      <c r="K1467" s="1"/>
      <c r="L1467" s="1"/>
      <c r="M1467" s="1"/>
      <c r="N1467" s="1"/>
      <c r="P1467" s="1"/>
      <c r="Q1467" s="1"/>
    </row>
    <row r="1468" spans="7:17">
      <c r="G1468" s="1"/>
      <c r="H1468" s="1"/>
      <c r="I1468" s="1"/>
      <c r="J1468" s="1"/>
      <c r="K1468" s="1"/>
      <c r="L1468" s="1"/>
      <c r="M1468" s="1"/>
      <c r="N1468" s="1"/>
      <c r="P1468" s="1"/>
      <c r="Q1468" s="1"/>
    </row>
    <row r="1469" spans="7:17">
      <c r="G1469" s="1"/>
      <c r="H1469" s="1"/>
      <c r="I1469" s="1"/>
      <c r="J1469" s="1"/>
      <c r="K1469" s="1"/>
      <c r="L1469" s="1"/>
      <c r="M1469" s="1"/>
      <c r="N1469" s="1"/>
      <c r="P1469" s="1"/>
      <c r="Q1469" s="1"/>
    </row>
    <row r="1470" spans="7:17">
      <c r="G1470" s="1"/>
      <c r="H1470" s="1"/>
      <c r="I1470" s="1"/>
      <c r="J1470" s="1"/>
      <c r="K1470" s="1"/>
      <c r="L1470" s="1"/>
      <c r="M1470" s="1"/>
      <c r="N1470" s="1"/>
      <c r="P1470" s="1"/>
      <c r="Q1470" s="1"/>
    </row>
    <row r="1471" spans="7:17">
      <c r="G1471" s="1"/>
      <c r="H1471" s="1"/>
      <c r="I1471" s="1"/>
      <c r="J1471" s="1"/>
      <c r="K1471" s="1"/>
      <c r="L1471" s="1"/>
      <c r="M1471" s="1"/>
      <c r="N1471" s="1"/>
      <c r="P1471" s="1"/>
      <c r="Q1471" s="1"/>
    </row>
    <row r="1472" spans="7:17">
      <c r="G1472" s="1"/>
      <c r="H1472" s="1"/>
      <c r="I1472" s="1"/>
      <c r="J1472" s="1"/>
      <c r="K1472" s="1"/>
      <c r="L1472" s="1"/>
      <c r="M1472" s="1"/>
      <c r="N1472" s="1"/>
      <c r="P1472" s="1"/>
      <c r="Q1472" s="1"/>
    </row>
    <row r="1473" spans="7:17">
      <c r="G1473" s="1"/>
      <c r="H1473" s="1"/>
      <c r="I1473" s="1"/>
      <c r="J1473" s="1"/>
      <c r="K1473" s="1"/>
      <c r="L1473" s="1"/>
      <c r="M1473" s="1"/>
      <c r="N1473" s="1"/>
      <c r="P1473" s="1"/>
      <c r="Q1473" s="1"/>
    </row>
    <row r="1474" spans="7:17">
      <c r="G1474" s="1"/>
      <c r="H1474" s="1"/>
      <c r="I1474" s="1"/>
      <c r="J1474" s="1"/>
      <c r="K1474" s="1"/>
      <c r="L1474" s="1"/>
      <c r="M1474" s="1"/>
      <c r="N1474" s="1"/>
      <c r="P1474" s="1"/>
      <c r="Q1474" s="1"/>
    </row>
    <row r="1475" spans="7:17">
      <c r="G1475" s="1"/>
      <c r="H1475" s="1"/>
      <c r="I1475" s="1"/>
      <c r="J1475" s="1"/>
      <c r="K1475" s="1"/>
      <c r="L1475" s="1"/>
      <c r="M1475" s="1"/>
      <c r="N1475" s="1"/>
      <c r="P1475" s="1"/>
      <c r="Q1475" s="1"/>
    </row>
    <row r="1476" spans="7:17">
      <c r="G1476" s="1"/>
      <c r="H1476" s="1"/>
      <c r="I1476" s="1"/>
      <c r="J1476" s="1"/>
      <c r="K1476" s="1"/>
      <c r="L1476" s="1"/>
      <c r="M1476" s="1"/>
      <c r="N1476" s="1"/>
      <c r="P1476" s="1"/>
      <c r="Q1476" s="1"/>
    </row>
    <row r="1477" spans="7:17">
      <c r="G1477" s="1"/>
      <c r="H1477" s="1"/>
      <c r="I1477" s="1"/>
      <c r="J1477" s="1"/>
      <c r="K1477" s="1"/>
      <c r="L1477" s="1"/>
      <c r="M1477" s="1"/>
      <c r="N1477" s="1"/>
      <c r="P1477" s="1"/>
      <c r="Q1477" s="1"/>
    </row>
    <row r="1478" spans="7:17">
      <c r="G1478" s="1"/>
      <c r="H1478" s="1"/>
      <c r="I1478" s="1"/>
      <c r="J1478" s="1"/>
      <c r="K1478" s="1"/>
      <c r="L1478" s="1"/>
      <c r="M1478" s="1"/>
      <c r="N1478" s="1"/>
      <c r="P1478" s="1"/>
      <c r="Q1478" s="1"/>
    </row>
    <row r="1479" spans="7:17">
      <c r="G1479" s="1"/>
      <c r="H1479" s="1"/>
      <c r="I1479" s="1"/>
      <c r="J1479" s="1"/>
      <c r="K1479" s="1"/>
      <c r="L1479" s="1"/>
      <c r="M1479" s="1"/>
      <c r="N1479" s="1"/>
      <c r="P1479" s="1"/>
      <c r="Q1479" s="1"/>
    </row>
    <row r="1480" spans="7:17">
      <c r="G1480" s="1"/>
      <c r="H1480" s="1"/>
      <c r="I1480" s="1"/>
      <c r="J1480" s="1"/>
      <c r="K1480" s="1"/>
      <c r="L1480" s="1"/>
      <c r="M1480" s="1"/>
      <c r="N1480" s="1"/>
      <c r="P1480" s="1"/>
      <c r="Q1480" s="1"/>
    </row>
    <row r="1481" spans="7:17">
      <c r="G1481" s="1"/>
      <c r="H1481" s="1"/>
      <c r="I1481" s="1"/>
      <c r="J1481" s="1"/>
      <c r="K1481" s="1"/>
      <c r="L1481" s="1"/>
      <c r="M1481" s="1"/>
      <c r="N1481" s="1"/>
      <c r="P1481" s="1"/>
      <c r="Q1481" s="1"/>
    </row>
    <row r="1482" spans="7:17">
      <c r="G1482" s="1"/>
      <c r="H1482" s="1"/>
      <c r="I1482" s="1"/>
      <c r="J1482" s="1"/>
      <c r="K1482" s="1"/>
      <c r="L1482" s="1"/>
      <c r="M1482" s="1"/>
      <c r="N1482" s="1"/>
      <c r="P1482" s="1"/>
      <c r="Q1482" s="1"/>
    </row>
    <row r="1483" spans="7:17">
      <c r="G1483" s="1"/>
      <c r="H1483" s="1"/>
      <c r="I1483" s="1"/>
      <c r="J1483" s="1"/>
      <c r="K1483" s="1"/>
      <c r="L1483" s="1"/>
      <c r="M1483" s="1"/>
      <c r="N1483" s="1"/>
      <c r="P1483" s="1"/>
      <c r="Q1483" s="1"/>
    </row>
    <row r="1484" spans="7:17">
      <c r="G1484" s="1"/>
      <c r="H1484" s="1"/>
      <c r="I1484" s="1"/>
      <c r="J1484" s="1"/>
      <c r="K1484" s="1"/>
      <c r="L1484" s="1"/>
      <c r="M1484" s="1"/>
      <c r="N1484" s="1"/>
      <c r="P1484" s="1"/>
      <c r="Q1484" s="1"/>
    </row>
    <row r="1485" spans="7:17">
      <c r="G1485" s="1"/>
      <c r="H1485" s="1"/>
      <c r="I1485" s="1"/>
      <c r="J1485" s="1"/>
      <c r="K1485" s="1"/>
      <c r="L1485" s="1"/>
      <c r="M1485" s="1"/>
      <c r="N1485" s="1"/>
      <c r="P1485" s="1"/>
      <c r="Q1485" s="1"/>
    </row>
    <row r="1486" spans="7:17">
      <c r="G1486" s="1"/>
      <c r="H1486" s="1"/>
      <c r="I1486" s="1"/>
      <c r="J1486" s="1"/>
      <c r="K1486" s="1"/>
      <c r="L1486" s="1"/>
      <c r="M1486" s="1"/>
      <c r="N1486" s="1"/>
      <c r="P1486" s="1"/>
      <c r="Q1486" s="1"/>
    </row>
    <row r="1487" spans="7:17">
      <c r="G1487" s="1"/>
      <c r="H1487" s="1"/>
      <c r="I1487" s="1"/>
      <c r="J1487" s="1"/>
      <c r="K1487" s="1"/>
      <c r="L1487" s="1"/>
      <c r="M1487" s="1"/>
      <c r="N1487" s="1"/>
      <c r="P1487" s="1"/>
      <c r="Q1487" s="1"/>
    </row>
    <row r="1488" spans="7:17">
      <c r="G1488" s="1"/>
      <c r="H1488" s="1"/>
      <c r="I1488" s="1"/>
      <c r="J1488" s="1"/>
      <c r="K1488" s="1"/>
      <c r="L1488" s="1"/>
      <c r="M1488" s="1"/>
      <c r="N1488" s="1"/>
      <c r="P1488" s="1"/>
      <c r="Q1488" s="1"/>
    </row>
    <row r="1489" spans="7:17">
      <c r="G1489" s="1"/>
      <c r="H1489" s="1"/>
      <c r="I1489" s="1"/>
      <c r="J1489" s="1"/>
      <c r="K1489" s="1"/>
      <c r="L1489" s="1"/>
      <c r="M1489" s="1"/>
      <c r="N1489" s="1"/>
      <c r="P1489" s="1"/>
      <c r="Q1489" s="1"/>
    </row>
    <row r="1490" spans="7:17">
      <c r="G1490" s="1"/>
      <c r="H1490" s="1"/>
      <c r="I1490" s="1"/>
      <c r="J1490" s="1"/>
      <c r="K1490" s="1"/>
      <c r="L1490" s="1"/>
      <c r="M1490" s="1"/>
      <c r="N1490" s="1"/>
      <c r="P1490" s="1"/>
      <c r="Q1490" s="1"/>
    </row>
    <row r="1491" spans="7:17">
      <c r="G1491" s="1"/>
      <c r="H1491" s="1"/>
      <c r="I1491" s="1"/>
      <c r="J1491" s="1"/>
      <c r="K1491" s="1"/>
      <c r="L1491" s="1"/>
      <c r="M1491" s="1"/>
      <c r="N1491" s="1"/>
      <c r="P1491" s="1"/>
      <c r="Q1491" s="1"/>
    </row>
    <row r="1492" spans="7:17">
      <c r="G1492" s="1"/>
      <c r="H1492" s="1"/>
      <c r="I1492" s="1"/>
      <c r="J1492" s="1"/>
      <c r="K1492" s="1"/>
      <c r="L1492" s="1"/>
      <c r="M1492" s="1"/>
      <c r="N1492" s="1"/>
      <c r="P1492" s="1"/>
      <c r="Q1492" s="1"/>
    </row>
    <row r="1493" spans="7:17">
      <c r="G1493" s="1"/>
      <c r="H1493" s="1"/>
      <c r="I1493" s="1"/>
      <c r="J1493" s="1"/>
      <c r="K1493" s="1"/>
      <c r="L1493" s="1"/>
      <c r="M1493" s="1"/>
      <c r="N1493" s="1"/>
      <c r="P1493" s="1"/>
      <c r="Q1493" s="1"/>
    </row>
    <row r="1494" spans="7:17">
      <c r="G1494" s="1"/>
      <c r="H1494" s="1"/>
      <c r="I1494" s="1"/>
      <c r="J1494" s="1"/>
      <c r="K1494" s="1"/>
      <c r="L1494" s="1"/>
      <c r="M1494" s="1"/>
      <c r="N1494" s="1"/>
      <c r="P1494" s="1"/>
      <c r="Q1494" s="1"/>
    </row>
    <row r="1495" spans="7:17">
      <c r="G1495" s="1"/>
      <c r="H1495" s="1"/>
      <c r="I1495" s="1"/>
      <c r="J1495" s="1"/>
      <c r="K1495" s="1"/>
      <c r="L1495" s="1"/>
      <c r="M1495" s="1"/>
      <c r="N1495" s="1"/>
      <c r="P1495" s="1"/>
      <c r="Q1495" s="1"/>
    </row>
    <row r="1496" spans="7:17">
      <c r="G1496" s="1"/>
      <c r="H1496" s="1"/>
      <c r="I1496" s="1"/>
      <c r="J1496" s="1"/>
      <c r="K1496" s="1"/>
      <c r="L1496" s="1"/>
      <c r="M1496" s="1"/>
      <c r="N1496" s="1"/>
      <c r="P1496" s="1"/>
      <c r="Q1496" s="1"/>
    </row>
    <row r="1497" spans="7:17">
      <c r="G1497" s="1"/>
      <c r="H1497" s="1"/>
      <c r="I1497" s="1"/>
      <c r="J1497" s="1"/>
      <c r="K1497" s="1"/>
      <c r="L1497" s="1"/>
      <c r="M1497" s="1"/>
      <c r="N1497" s="1"/>
      <c r="P1497" s="1"/>
      <c r="Q1497" s="1"/>
    </row>
    <row r="1498" spans="7:17">
      <c r="G1498" s="1"/>
      <c r="H1498" s="1"/>
      <c r="I1498" s="1"/>
      <c r="J1498" s="1"/>
      <c r="K1498" s="1"/>
      <c r="L1498" s="1"/>
      <c r="M1498" s="1"/>
      <c r="N1498" s="1"/>
      <c r="P1498" s="1"/>
      <c r="Q1498" s="1"/>
    </row>
    <row r="1499" spans="7:17">
      <c r="G1499" s="1"/>
      <c r="H1499" s="1"/>
      <c r="I1499" s="1"/>
      <c r="J1499" s="1"/>
      <c r="K1499" s="1"/>
      <c r="L1499" s="1"/>
      <c r="M1499" s="1"/>
      <c r="N1499" s="1"/>
      <c r="P1499" s="1"/>
      <c r="Q1499" s="1"/>
    </row>
    <row r="1500" spans="7:17">
      <c r="G1500" s="1"/>
      <c r="H1500" s="1"/>
      <c r="I1500" s="1"/>
      <c r="J1500" s="1"/>
      <c r="K1500" s="1"/>
      <c r="L1500" s="1"/>
      <c r="M1500" s="1"/>
      <c r="N1500" s="1"/>
      <c r="P1500" s="1"/>
      <c r="Q1500" s="1"/>
    </row>
    <row r="1501" spans="7:17">
      <c r="G1501" s="1"/>
      <c r="H1501" s="1"/>
      <c r="I1501" s="1"/>
      <c r="J1501" s="1"/>
      <c r="K1501" s="1"/>
      <c r="L1501" s="1"/>
      <c r="M1501" s="1"/>
      <c r="N1501" s="1"/>
      <c r="P1501" s="1"/>
      <c r="Q1501" s="1"/>
    </row>
    <row r="1502" spans="7:17">
      <c r="G1502" s="1"/>
      <c r="H1502" s="1"/>
      <c r="I1502" s="1"/>
      <c r="J1502" s="1"/>
      <c r="K1502" s="1"/>
      <c r="L1502" s="1"/>
      <c r="M1502" s="1"/>
      <c r="N1502" s="1"/>
      <c r="P1502" s="1"/>
      <c r="Q1502" s="1"/>
    </row>
    <row r="1503" spans="7:17">
      <c r="G1503" s="1"/>
      <c r="H1503" s="1"/>
      <c r="I1503" s="1"/>
      <c r="J1503" s="1"/>
      <c r="K1503" s="1"/>
      <c r="L1503" s="1"/>
      <c r="M1503" s="1"/>
      <c r="N1503" s="1"/>
      <c r="P1503" s="1"/>
      <c r="Q1503" s="1"/>
    </row>
    <row r="1504" spans="7:17">
      <c r="G1504" s="1"/>
      <c r="H1504" s="1"/>
      <c r="I1504" s="1"/>
      <c r="J1504" s="1"/>
      <c r="K1504" s="1"/>
      <c r="L1504" s="1"/>
      <c r="M1504" s="1"/>
      <c r="N1504" s="1"/>
      <c r="P1504" s="1"/>
      <c r="Q1504" s="1"/>
    </row>
    <row r="1505" spans="7:17">
      <c r="G1505" s="1"/>
      <c r="H1505" s="1"/>
      <c r="I1505" s="1"/>
      <c r="J1505" s="1"/>
      <c r="K1505" s="1"/>
      <c r="L1505" s="1"/>
      <c r="M1505" s="1"/>
      <c r="N1505" s="1"/>
      <c r="P1505" s="1"/>
      <c r="Q1505" s="1"/>
    </row>
    <row r="1506" spans="7:17">
      <c r="G1506" s="1"/>
      <c r="H1506" s="1"/>
      <c r="I1506" s="1"/>
      <c r="J1506" s="1"/>
      <c r="K1506" s="1"/>
      <c r="L1506" s="1"/>
      <c r="M1506" s="1"/>
      <c r="N1506" s="1"/>
      <c r="P1506" s="1"/>
      <c r="Q1506" s="1"/>
    </row>
    <row r="1507" spans="7:17">
      <c r="G1507" s="1"/>
      <c r="H1507" s="1"/>
      <c r="I1507" s="1"/>
      <c r="J1507" s="1"/>
      <c r="K1507" s="1"/>
      <c r="L1507" s="1"/>
      <c r="M1507" s="1"/>
      <c r="N1507" s="1"/>
      <c r="P1507" s="1"/>
      <c r="Q1507" s="1"/>
    </row>
    <row r="1508" spans="7:17">
      <c r="G1508" s="1"/>
      <c r="H1508" s="1"/>
      <c r="I1508" s="1"/>
      <c r="J1508" s="1"/>
      <c r="K1508" s="1"/>
      <c r="L1508" s="1"/>
      <c r="M1508" s="1"/>
      <c r="N1508" s="1"/>
      <c r="P1508" s="1"/>
      <c r="Q1508" s="1"/>
    </row>
    <row r="1509" spans="7:17">
      <c r="G1509" s="1"/>
      <c r="H1509" s="1"/>
      <c r="I1509" s="1"/>
      <c r="J1509" s="1"/>
      <c r="K1509" s="1"/>
      <c r="L1509" s="1"/>
      <c r="M1509" s="1"/>
      <c r="N1509" s="1"/>
      <c r="P1509" s="1"/>
      <c r="Q1509" s="1"/>
    </row>
    <row r="1510" spans="7:17">
      <c r="G1510" s="1"/>
      <c r="H1510" s="1"/>
      <c r="I1510" s="1"/>
      <c r="J1510" s="1"/>
      <c r="K1510" s="1"/>
      <c r="L1510" s="1"/>
      <c r="M1510" s="1"/>
      <c r="N1510" s="1"/>
      <c r="P1510" s="1"/>
      <c r="Q1510" s="1"/>
    </row>
    <row r="1511" spans="7:17">
      <c r="G1511" s="1"/>
      <c r="H1511" s="1"/>
      <c r="I1511" s="1"/>
      <c r="J1511" s="1"/>
      <c r="K1511" s="1"/>
      <c r="L1511" s="1"/>
      <c r="M1511" s="1"/>
      <c r="N1511" s="1"/>
      <c r="P1511" s="1"/>
      <c r="Q1511" s="1"/>
    </row>
    <row r="1512" spans="7:17">
      <c r="G1512" s="1"/>
      <c r="H1512" s="1"/>
      <c r="I1512" s="1"/>
      <c r="J1512" s="1"/>
      <c r="K1512" s="1"/>
      <c r="L1512" s="1"/>
      <c r="M1512" s="1"/>
      <c r="N1512" s="1"/>
      <c r="P1512" s="1"/>
      <c r="Q1512" s="1"/>
    </row>
    <row r="1513" spans="7:17">
      <c r="G1513" s="1"/>
      <c r="H1513" s="1"/>
      <c r="I1513" s="1"/>
      <c r="J1513" s="1"/>
      <c r="K1513" s="1"/>
      <c r="L1513" s="1"/>
      <c r="M1513" s="1"/>
      <c r="N1513" s="1"/>
      <c r="P1513" s="1"/>
      <c r="Q1513" s="1"/>
    </row>
    <row r="1514" spans="7:17">
      <c r="G1514" s="1"/>
      <c r="H1514" s="1"/>
      <c r="I1514" s="1"/>
      <c r="J1514" s="1"/>
      <c r="K1514" s="1"/>
      <c r="L1514" s="1"/>
      <c r="M1514" s="1"/>
      <c r="N1514" s="1"/>
      <c r="P1514" s="1"/>
      <c r="Q1514" s="1"/>
    </row>
    <row r="1515" spans="7:17">
      <c r="G1515" s="1"/>
      <c r="H1515" s="1"/>
      <c r="I1515" s="1"/>
      <c r="J1515" s="1"/>
      <c r="K1515" s="1"/>
      <c r="L1515" s="1"/>
      <c r="M1515" s="1"/>
      <c r="N1515" s="1"/>
      <c r="P1515" s="1"/>
      <c r="Q1515" s="1"/>
    </row>
    <row r="1516" spans="7:17">
      <c r="G1516" s="1"/>
      <c r="H1516" s="1"/>
      <c r="I1516" s="1"/>
      <c r="J1516" s="1"/>
      <c r="K1516" s="1"/>
      <c r="L1516" s="1"/>
      <c r="M1516" s="1"/>
      <c r="N1516" s="1"/>
      <c r="P1516" s="1"/>
      <c r="Q1516" s="1"/>
    </row>
    <row r="1517" spans="7:17">
      <c r="G1517" s="1"/>
      <c r="H1517" s="1"/>
      <c r="I1517" s="1"/>
      <c r="J1517" s="1"/>
      <c r="K1517" s="1"/>
      <c r="L1517" s="1"/>
      <c r="M1517" s="1"/>
      <c r="N1517" s="1"/>
      <c r="P1517" s="1"/>
      <c r="Q1517" s="1"/>
    </row>
    <row r="1518" spans="7:17">
      <c r="G1518" s="1"/>
      <c r="H1518" s="1"/>
      <c r="I1518" s="1"/>
      <c r="J1518" s="1"/>
      <c r="K1518" s="1"/>
      <c r="L1518" s="1"/>
      <c r="M1518" s="1"/>
      <c r="N1518" s="1"/>
      <c r="P1518" s="1"/>
      <c r="Q1518" s="1"/>
    </row>
    <row r="1519" spans="7:17">
      <c r="G1519" s="1"/>
      <c r="H1519" s="1"/>
      <c r="I1519" s="1"/>
      <c r="J1519" s="1"/>
      <c r="K1519" s="1"/>
      <c r="L1519" s="1"/>
      <c r="M1519" s="1"/>
      <c r="N1519" s="1"/>
      <c r="P1519" s="1"/>
      <c r="Q1519" s="1"/>
    </row>
    <row r="1520" spans="7:17">
      <c r="G1520" s="1"/>
      <c r="H1520" s="1"/>
      <c r="I1520" s="1"/>
      <c r="J1520" s="1"/>
      <c r="K1520" s="1"/>
      <c r="L1520" s="1"/>
      <c r="M1520" s="1"/>
      <c r="N1520" s="1"/>
      <c r="P1520" s="1"/>
      <c r="Q1520" s="1"/>
    </row>
    <row r="1521" spans="7:17">
      <c r="G1521" s="1"/>
      <c r="H1521" s="1"/>
      <c r="I1521" s="1"/>
      <c r="J1521" s="1"/>
      <c r="K1521" s="1"/>
      <c r="L1521" s="1"/>
      <c r="M1521" s="1"/>
      <c r="N1521" s="1"/>
      <c r="P1521" s="1"/>
      <c r="Q1521" s="1"/>
    </row>
    <row r="1522" spans="7:17">
      <c r="G1522" s="1"/>
      <c r="H1522" s="1"/>
      <c r="I1522" s="1"/>
      <c r="J1522" s="1"/>
      <c r="K1522" s="1"/>
      <c r="L1522" s="1"/>
      <c r="M1522" s="1"/>
      <c r="N1522" s="1"/>
      <c r="P1522" s="1"/>
      <c r="Q1522" s="1"/>
    </row>
    <row r="1523" spans="7:17">
      <c r="G1523" s="1"/>
      <c r="H1523" s="1"/>
      <c r="I1523" s="1"/>
      <c r="J1523" s="1"/>
      <c r="K1523" s="1"/>
      <c r="L1523" s="1"/>
      <c r="M1523" s="1"/>
      <c r="N1523" s="1"/>
      <c r="P1523" s="1"/>
      <c r="Q1523" s="1"/>
    </row>
    <row r="1524" spans="7:17">
      <c r="G1524" s="1"/>
      <c r="H1524" s="1"/>
      <c r="I1524" s="1"/>
      <c r="J1524" s="1"/>
      <c r="K1524" s="1"/>
      <c r="L1524" s="1"/>
      <c r="M1524" s="1"/>
      <c r="N1524" s="1"/>
      <c r="P1524" s="1"/>
      <c r="Q1524" s="1"/>
    </row>
    <row r="1525" spans="7:17">
      <c r="G1525" s="1"/>
      <c r="H1525" s="1"/>
      <c r="I1525" s="1"/>
      <c r="J1525" s="1"/>
      <c r="K1525" s="1"/>
      <c r="L1525" s="1"/>
      <c r="M1525" s="1"/>
      <c r="N1525" s="1"/>
      <c r="P1525" s="1"/>
      <c r="Q1525" s="1"/>
    </row>
    <row r="1526" spans="7:17">
      <c r="G1526" s="1"/>
      <c r="H1526" s="1"/>
      <c r="I1526" s="1"/>
      <c r="J1526" s="1"/>
      <c r="K1526" s="1"/>
      <c r="L1526" s="1"/>
      <c r="M1526" s="1"/>
      <c r="N1526" s="1"/>
      <c r="P1526" s="1"/>
      <c r="Q1526" s="1"/>
    </row>
    <row r="1527" spans="7:17">
      <c r="G1527" s="1"/>
      <c r="H1527" s="1"/>
      <c r="I1527" s="1"/>
      <c r="J1527" s="1"/>
      <c r="K1527" s="1"/>
      <c r="L1527" s="1"/>
      <c r="M1527" s="1"/>
      <c r="N1527" s="1"/>
      <c r="P1527" s="1"/>
      <c r="Q1527" s="1"/>
    </row>
    <row r="1528" spans="7:17">
      <c r="G1528" s="1"/>
      <c r="H1528" s="1"/>
      <c r="I1528" s="1"/>
      <c r="J1528" s="1"/>
      <c r="K1528" s="1"/>
      <c r="L1528" s="1"/>
      <c r="M1528" s="1"/>
      <c r="N1528" s="1"/>
      <c r="P1528" s="1"/>
      <c r="Q1528" s="1"/>
    </row>
    <row r="1529" spans="7:17">
      <c r="G1529" s="1"/>
      <c r="H1529" s="1"/>
      <c r="I1529" s="1"/>
      <c r="J1529" s="1"/>
      <c r="K1529" s="1"/>
      <c r="L1529" s="1"/>
      <c r="M1529" s="1"/>
      <c r="N1529" s="1"/>
      <c r="P1529" s="1"/>
      <c r="Q1529" s="1"/>
    </row>
    <row r="1530" spans="7:17">
      <c r="G1530" s="1"/>
      <c r="H1530" s="1"/>
      <c r="I1530" s="1"/>
      <c r="J1530" s="1"/>
      <c r="K1530" s="1"/>
      <c r="L1530" s="1"/>
      <c r="M1530" s="1"/>
      <c r="N1530" s="1"/>
      <c r="P1530" s="1"/>
      <c r="Q1530" s="1"/>
    </row>
    <row r="1531" spans="7:17">
      <c r="G1531" s="1"/>
      <c r="H1531" s="1"/>
      <c r="I1531" s="1"/>
      <c r="J1531" s="1"/>
      <c r="K1531" s="1"/>
      <c r="L1531" s="1"/>
      <c r="M1531" s="1"/>
      <c r="N1531" s="1"/>
      <c r="P1531" s="1"/>
      <c r="Q1531" s="1"/>
    </row>
    <row r="1532" spans="7:17">
      <c r="G1532" s="1"/>
      <c r="H1532" s="1"/>
      <c r="I1532" s="1"/>
      <c r="J1532" s="1"/>
      <c r="K1532" s="1"/>
      <c r="L1532" s="1"/>
      <c r="M1532" s="1"/>
      <c r="N1532" s="1"/>
      <c r="P1532" s="1"/>
      <c r="Q1532" s="1"/>
    </row>
    <row r="1533" spans="7:17">
      <c r="G1533" s="1"/>
      <c r="H1533" s="1"/>
      <c r="I1533" s="1"/>
      <c r="J1533" s="1"/>
      <c r="K1533" s="1"/>
      <c r="L1533" s="1"/>
      <c r="M1533" s="1"/>
      <c r="N1533" s="1"/>
      <c r="P1533" s="1"/>
      <c r="Q1533" s="1"/>
    </row>
    <row r="1534" spans="7:17">
      <c r="G1534" s="1"/>
      <c r="H1534" s="1"/>
      <c r="I1534" s="1"/>
      <c r="J1534" s="1"/>
      <c r="K1534" s="1"/>
      <c r="L1534" s="1"/>
      <c r="M1534" s="1"/>
      <c r="N1534" s="1"/>
      <c r="P1534" s="1"/>
      <c r="Q1534" s="1"/>
    </row>
    <row r="1535" spans="7:17">
      <c r="G1535" s="1"/>
      <c r="H1535" s="1"/>
      <c r="I1535" s="1"/>
      <c r="J1535" s="1"/>
      <c r="K1535" s="1"/>
      <c r="L1535" s="1"/>
      <c r="M1535" s="1"/>
      <c r="N1535" s="1"/>
      <c r="P1535" s="1"/>
      <c r="Q1535" s="1"/>
    </row>
    <row r="1536" spans="7:17">
      <c r="G1536" s="1"/>
      <c r="H1536" s="1"/>
      <c r="I1536" s="1"/>
      <c r="J1536" s="1"/>
      <c r="K1536" s="1"/>
      <c r="L1536" s="1"/>
      <c r="M1536" s="1"/>
      <c r="N1536" s="1"/>
      <c r="P1536" s="1"/>
      <c r="Q1536" s="1"/>
    </row>
    <row r="1537" spans="7:17">
      <c r="G1537" s="1"/>
      <c r="H1537" s="1"/>
      <c r="I1537" s="1"/>
      <c r="J1537" s="1"/>
      <c r="K1537" s="1"/>
      <c r="L1537" s="1"/>
      <c r="M1537" s="1"/>
      <c r="N1537" s="1"/>
      <c r="P1537" s="1"/>
      <c r="Q1537" s="1"/>
    </row>
    <row r="1538" spans="7:17">
      <c r="G1538" s="1"/>
      <c r="H1538" s="1"/>
      <c r="I1538" s="1"/>
      <c r="J1538" s="1"/>
      <c r="K1538" s="1"/>
      <c r="L1538" s="1"/>
      <c r="M1538" s="1"/>
      <c r="N1538" s="1"/>
      <c r="P1538" s="1"/>
      <c r="Q1538" s="1"/>
    </row>
    <row r="1539" spans="7:17">
      <c r="G1539" s="1"/>
      <c r="H1539" s="1"/>
      <c r="I1539" s="1"/>
      <c r="J1539" s="1"/>
      <c r="K1539" s="1"/>
      <c r="L1539" s="1"/>
      <c r="M1539" s="1"/>
      <c r="N1539" s="1"/>
      <c r="P1539" s="1"/>
      <c r="Q1539" s="1"/>
    </row>
    <row r="1540" spans="7:17">
      <c r="G1540" s="1"/>
      <c r="H1540" s="1"/>
      <c r="I1540" s="1"/>
      <c r="J1540" s="1"/>
      <c r="K1540" s="1"/>
      <c r="L1540" s="1"/>
      <c r="M1540" s="1"/>
      <c r="N1540" s="1"/>
      <c r="P1540" s="1"/>
      <c r="Q1540" s="1"/>
    </row>
    <row r="1541" spans="7:17">
      <c r="G1541" s="1"/>
      <c r="H1541" s="1"/>
      <c r="I1541" s="1"/>
      <c r="J1541" s="1"/>
      <c r="K1541" s="1"/>
      <c r="L1541" s="1"/>
      <c r="M1541" s="1"/>
      <c r="N1541" s="1"/>
      <c r="P1541" s="1"/>
      <c r="Q1541" s="1"/>
    </row>
    <row r="1542" spans="7:17">
      <c r="G1542" s="1"/>
      <c r="H1542" s="1"/>
      <c r="I1542" s="1"/>
      <c r="J1542" s="1"/>
      <c r="K1542" s="1"/>
      <c r="L1542" s="1"/>
      <c r="M1542" s="1"/>
      <c r="N1542" s="1"/>
      <c r="P1542" s="1"/>
      <c r="Q1542" s="1"/>
    </row>
    <row r="1543" spans="7:17">
      <c r="G1543" s="1"/>
      <c r="H1543" s="1"/>
      <c r="I1543" s="1"/>
      <c r="J1543" s="1"/>
      <c r="K1543" s="1"/>
      <c r="L1543" s="1"/>
      <c r="M1543" s="1"/>
      <c r="N1543" s="1"/>
      <c r="P1543" s="1"/>
      <c r="Q1543" s="1"/>
    </row>
    <row r="1544" spans="7:17">
      <c r="G1544" s="1"/>
      <c r="H1544" s="1"/>
      <c r="I1544" s="1"/>
      <c r="J1544" s="1"/>
      <c r="K1544" s="1"/>
      <c r="L1544" s="1"/>
      <c r="M1544" s="1"/>
      <c r="N1544" s="1"/>
      <c r="P1544" s="1"/>
      <c r="Q1544" s="1"/>
    </row>
    <row r="1545" spans="7:17">
      <c r="G1545" s="1"/>
      <c r="H1545" s="1"/>
      <c r="I1545" s="1"/>
      <c r="J1545" s="1"/>
      <c r="K1545" s="1"/>
      <c r="L1545" s="1"/>
      <c r="M1545" s="1"/>
      <c r="N1545" s="1"/>
      <c r="P1545" s="1"/>
      <c r="Q1545" s="1"/>
    </row>
    <row r="1546" spans="7:17">
      <c r="G1546" s="1"/>
      <c r="H1546" s="1"/>
      <c r="I1546" s="1"/>
      <c r="J1546" s="1"/>
      <c r="K1546" s="1"/>
      <c r="L1546" s="1"/>
      <c r="M1546" s="1"/>
      <c r="N1546" s="1"/>
      <c r="P1546" s="1"/>
      <c r="Q1546" s="1"/>
    </row>
    <row r="1547" spans="7:17">
      <c r="G1547" s="1"/>
      <c r="H1547" s="1"/>
      <c r="I1547" s="1"/>
      <c r="J1547" s="1"/>
      <c r="K1547" s="1"/>
      <c r="L1547" s="1"/>
      <c r="M1547" s="1"/>
      <c r="N1547" s="1"/>
      <c r="P1547" s="1"/>
      <c r="Q1547" s="1"/>
    </row>
    <row r="1548" spans="7:17">
      <c r="G1548" s="1"/>
      <c r="H1548" s="1"/>
      <c r="I1548" s="1"/>
      <c r="J1548" s="1"/>
      <c r="K1548" s="1"/>
      <c r="L1548" s="1"/>
      <c r="M1548" s="1"/>
      <c r="N1548" s="1"/>
      <c r="P1548" s="1"/>
      <c r="Q1548" s="1"/>
    </row>
    <row r="1549" spans="7:17">
      <c r="G1549" s="1"/>
      <c r="H1549" s="1"/>
      <c r="I1549" s="1"/>
      <c r="J1549" s="1"/>
      <c r="K1549" s="1"/>
      <c r="L1549" s="1"/>
      <c r="M1549" s="1"/>
      <c r="N1549" s="1"/>
      <c r="P1549" s="1"/>
      <c r="Q1549" s="1"/>
    </row>
    <row r="1550" spans="7:17">
      <c r="G1550" s="1"/>
      <c r="H1550" s="1"/>
      <c r="I1550" s="1"/>
      <c r="J1550" s="1"/>
      <c r="K1550" s="1"/>
      <c r="L1550" s="1"/>
      <c r="M1550" s="1"/>
      <c r="N1550" s="1"/>
      <c r="P1550" s="1"/>
      <c r="Q1550" s="1"/>
    </row>
    <row r="1551" spans="7:17">
      <c r="G1551" s="1"/>
      <c r="H1551" s="1"/>
      <c r="I1551" s="1"/>
      <c r="J1551" s="1"/>
      <c r="K1551" s="1"/>
      <c r="L1551" s="1"/>
      <c r="M1551" s="1"/>
      <c r="N1551" s="1"/>
      <c r="P1551" s="1"/>
      <c r="Q1551" s="1"/>
    </row>
    <row r="1552" spans="7:17">
      <c r="G1552" s="1"/>
      <c r="H1552" s="1"/>
      <c r="I1552" s="1"/>
      <c r="J1552" s="1"/>
      <c r="K1552" s="1"/>
      <c r="L1552" s="1"/>
      <c r="M1552" s="1"/>
      <c r="N1552" s="1"/>
      <c r="P1552" s="1"/>
      <c r="Q1552" s="1"/>
    </row>
    <row r="1553" spans="7:17">
      <c r="G1553" s="1"/>
      <c r="H1553" s="1"/>
      <c r="I1553" s="1"/>
      <c r="J1553" s="1"/>
      <c r="K1553" s="1"/>
      <c r="L1553" s="1"/>
      <c r="M1553" s="1"/>
      <c r="N1553" s="1"/>
      <c r="P1553" s="1"/>
      <c r="Q1553" s="1"/>
    </row>
    <row r="1554" spans="7:17">
      <c r="G1554" s="1"/>
      <c r="H1554" s="1"/>
      <c r="I1554" s="1"/>
      <c r="J1554" s="1"/>
      <c r="K1554" s="1"/>
      <c r="L1554" s="1"/>
      <c r="M1554" s="1"/>
      <c r="N1554" s="1"/>
      <c r="P1554" s="1"/>
      <c r="Q1554" s="1"/>
    </row>
    <row r="1555" spans="7:17">
      <c r="G1555" s="1"/>
      <c r="H1555" s="1"/>
      <c r="I1555" s="1"/>
      <c r="J1555" s="1"/>
      <c r="K1555" s="1"/>
      <c r="L1555" s="1"/>
      <c r="M1555" s="1"/>
      <c r="N1555" s="1"/>
      <c r="P1555" s="1"/>
      <c r="Q1555" s="1"/>
    </row>
    <row r="1556" spans="7:17">
      <c r="G1556" s="1"/>
      <c r="H1556" s="1"/>
      <c r="I1556" s="1"/>
      <c r="J1556" s="1"/>
      <c r="K1556" s="1"/>
      <c r="L1556" s="1"/>
      <c r="M1556" s="1"/>
      <c r="N1556" s="1"/>
      <c r="P1556" s="1"/>
      <c r="Q1556" s="1"/>
    </row>
    <row r="1557" spans="7:17">
      <c r="G1557" s="1"/>
      <c r="H1557" s="1"/>
      <c r="I1557" s="1"/>
      <c r="J1557" s="1"/>
      <c r="K1557" s="1"/>
      <c r="L1557" s="1"/>
      <c r="M1557" s="1"/>
      <c r="N1557" s="1"/>
      <c r="P1557" s="1"/>
      <c r="Q1557" s="1"/>
    </row>
    <row r="1558" spans="7:17">
      <c r="G1558" s="1"/>
      <c r="H1558" s="1"/>
      <c r="I1558" s="1"/>
      <c r="J1558" s="1"/>
      <c r="K1558" s="1"/>
      <c r="L1558" s="1"/>
      <c r="M1558" s="1"/>
      <c r="N1558" s="1"/>
      <c r="P1558" s="1"/>
      <c r="Q1558" s="1"/>
    </row>
    <row r="1559" spans="7:17">
      <c r="G1559" s="1"/>
      <c r="H1559" s="1"/>
      <c r="I1559" s="1"/>
      <c r="J1559" s="1"/>
      <c r="K1559" s="1"/>
      <c r="L1559" s="1"/>
      <c r="M1559" s="1"/>
      <c r="N1559" s="1"/>
      <c r="P1559" s="1"/>
      <c r="Q1559" s="1"/>
    </row>
    <row r="1560" spans="7:17">
      <c r="G1560" s="1"/>
      <c r="H1560" s="1"/>
      <c r="I1560" s="1"/>
      <c r="J1560" s="1"/>
      <c r="K1560" s="1"/>
      <c r="L1560" s="1"/>
      <c r="M1560" s="1"/>
      <c r="N1560" s="1"/>
      <c r="P1560" s="1"/>
      <c r="Q1560" s="1"/>
    </row>
    <row r="1561" spans="7:17">
      <c r="G1561" s="1"/>
      <c r="H1561" s="1"/>
      <c r="I1561" s="1"/>
      <c r="J1561" s="1"/>
      <c r="K1561" s="1"/>
      <c r="L1561" s="1"/>
      <c r="M1561" s="1"/>
      <c r="N1561" s="1"/>
      <c r="P1561" s="1"/>
      <c r="Q1561" s="1"/>
    </row>
    <row r="1562" spans="7:17">
      <c r="G1562" s="1"/>
      <c r="H1562" s="1"/>
      <c r="I1562" s="1"/>
      <c r="J1562" s="1"/>
      <c r="K1562" s="1"/>
      <c r="L1562" s="1"/>
      <c r="M1562" s="1"/>
      <c r="N1562" s="1"/>
      <c r="P1562" s="1"/>
      <c r="Q1562" s="1"/>
    </row>
    <row r="1563" spans="7:17">
      <c r="G1563" s="1"/>
      <c r="H1563" s="1"/>
      <c r="I1563" s="1"/>
      <c r="J1563" s="1"/>
      <c r="K1563" s="1"/>
      <c r="L1563" s="1"/>
      <c r="M1563" s="1"/>
      <c r="N1563" s="1"/>
      <c r="P1563" s="1"/>
      <c r="Q1563" s="1"/>
    </row>
    <row r="1564" spans="7:17">
      <c r="G1564" s="1"/>
      <c r="H1564" s="1"/>
      <c r="I1564" s="1"/>
      <c r="J1564" s="1"/>
      <c r="K1564" s="1"/>
      <c r="L1564" s="1"/>
      <c r="M1564" s="1"/>
      <c r="N1564" s="1"/>
      <c r="P1564" s="1"/>
      <c r="Q1564" s="1"/>
    </row>
    <row r="1565" spans="7:17">
      <c r="G1565" s="1"/>
      <c r="H1565" s="1"/>
      <c r="I1565" s="1"/>
      <c r="J1565" s="1"/>
      <c r="K1565" s="1"/>
      <c r="L1565" s="1"/>
      <c r="M1565" s="1"/>
      <c r="N1565" s="1"/>
      <c r="P1565" s="1"/>
      <c r="Q1565" s="1"/>
    </row>
    <row r="1566" spans="7:17">
      <c r="G1566" s="1"/>
      <c r="H1566" s="1"/>
      <c r="I1566" s="1"/>
      <c r="J1566" s="1"/>
      <c r="K1566" s="1"/>
      <c r="L1566" s="1"/>
      <c r="M1566" s="1"/>
      <c r="N1566" s="1"/>
      <c r="P1566" s="1"/>
      <c r="Q1566" s="1"/>
    </row>
    <row r="1567" spans="7:17">
      <c r="G1567" s="1"/>
      <c r="H1567" s="1"/>
      <c r="I1567" s="1"/>
      <c r="J1567" s="1"/>
      <c r="K1567" s="1"/>
      <c r="L1567" s="1"/>
      <c r="M1567" s="1"/>
      <c r="N1567" s="1"/>
      <c r="P1567" s="1"/>
      <c r="Q1567" s="1"/>
    </row>
    <row r="1568" spans="7:17">
      <c r="G1568" s="1"/>
      <c r="H1568" s="1"/>
      <c r="I1568" s="1"/>
      <c r="J1568" s="1"/>
      <c r="K1568" s="1"/>
      <c r="L1568" s="1"/>
      <c r="M1568" s="1"/>
      <c r="N1568" s="1"/>
      <c r="P1568" s="1"/>
      <c r="Q1568" s="1"/>
    </row>
    <row r="1569" spans="7:17">
      <c r="G1569" s="1"/>
      <c r="H1569" s="1"/>
      <c r="I1569" s="1"/>
      <c r="J1569" s="1"/>
      <c r="K1569" s="1"/>
      <c r="L1569" s="1"/>
      <c r="M1569" s="1"/>
      <c r="N1569" s="1"/>
      <c r="P1569" s="1"/>
      <c r="Q1569" s="1"/>
    </row>
    <row r="1570" spans="7:17">
      <c r="G1570" s="1"/>
      <c r="H1570" s="1"/>
      <c r="I1570" s="1"/>
      <c r="J1570" s="1"/>
      <c r="K1570" s="1"/>
      <c r="L1570" s="1"/>
      <c r="M1570" s="1"/>
      <c r="N1570" s="1"/>
      <c r="P1570" s="1"/>
      <c r="Q1570" s="1"/>
    </row>
    <row r="1571" spans="7:17">
      <c r="G1571" s="1"/>
      <c r="H1571" s="1"/>
      <c r="I1571" s="1"/>
      <c r="J1571" s="1"/>
      <c r="K1571" s="1"/>
      <c r="L1571" s="1"/>
      <c r="M1571" s="1"/>
      <c r="N1571" s="1"/>
      <c r="P1571" s="1"/>
      <c r="Q1571" s="1"/>
    </row>
    <row r="1572" spans="7:17">
      <c r="G1572" s="1"/>
      <c r="H1572" s="1"/>
      <c r="I1572" s="1"/>
      <c r="J1572" s="1"/>
      <c r="K1572" s="1"/>
      <c r="L1572" s="1"/>
      <c r="M1572" s="1"/>
      <c r="N1572" s="1"/>
      <c r="P1572" s="1"/>
      <c r="Q1572" s="1"/>
    </row>
    <row r="1573" spans="7:17">
      <c r="G1573" s="1"/>
      <c r="H1573" s="1"/>
      <c r="I1573" s="1"/>
      <c r="J1573" s="1"/>
      <c r="K1573" s="1"/>
      <c r="L1573" s="1"/>
      <c r="M1573" s="1"/>
      <c r="N1573" s="1"/>
      <c r="P1573" s="1"/>
      <c r="Q1573" s="1"/>
    </row>
    <row r="1574" spans="7:17">
      <c r="G1574" s="1"/>
      <c r="H1574" s="1"/>
      <c r="I1574" s="1"/>
      <c r="J1574" s="1"/>
      <c r="K1574" s="1"/>
      <c r="L1574" s="1"/>
      <c r="M1574" s="1"/>
      <c r="N1574" s="1"/>
      <c r="P1574" s="1"/>
      <c r="Q1574" s="1"/>
    </row>
    <row r="1575" spans="7:17">
      <c r="G1575" s="1"/>
      <c r="H1575" s="1"/>
      <c r="I1575" s="1"/>
      <c r="J1575" s="1"/>
      <c r="K1575" s="1"/>
      <c r="L1575" s="1"/>
      <c r="M1575" s="1"/>
      <c r="N1575" s="1"/>
      <c r="P1575" s="1"/>
      <c r="Q1575" s="1"/>
    </row>
    <row r="1576" spans="7:17">
      <c r="G1576" s="1"/>
      <c r="H1576" s="1"/>
      <c r="I1576" s="1"/>
      <c r="J1576" s="1"/>
      <c r="K1576" s="1"/>
      <c r="L1576" s="1"/>
      <c r="M1576" s="1"/>
      <c r="N1576" s="1"/>
      <c r="P1576" s="1"/>
      <c r="Q1576" s="1"/>
    </row>
    <row r="1577" spans="7:17">
      <c r="G1577" s="1"/>
      <c r="H1577" s="1"/>
      <c r="I1577" s="1"/>
      <c r="J1577" s="1"/>
      <c r="K1577" s="1"/>
      <c r="L1577" s="1"/>
      <c r="M1577" s="1"/>
      <c r="N1577" s="1"/>
      <c r="P1577" s="1"/>
      <c r="Q1577" s="1"/>
    </row>
    <row r="1578" spans="7:17">
      <c r="G1578" s="1"/>
      <c r="H1578" s="1"/>
      <c r="I1578" s="1"/>
      <c r="J1578" s="1"/>
      <c r="K1578" s="1"/>
      <c r="L1578" s="1"/>
      <c r="M1578" s="1"/>
      <c r="N1578" s="1"/>
      <c r="P1578" s="1"/>
      <c r="Q1578" s="1"/>
    </row>
    <row r="1579" spans="7:17">
      <c r="G1579" s="1"/>
      <c r="H1579" s="1"/>
      <c r="I1579" s="1"/>
      <c r="J1579" s="1"/>
      <c r="K1579" s="1"/>
      <c r="L1579" s="1"/>
      <c r="M1579" s="1"/>
      <c r="N1579" s="1"/>
      <c r="P1579" s="1"/>
      <c r="Q1579" s="1"/>
    </row>
    <row r="1580" spans="7:17">
      <c r="G1580" s="1"/>
      <c r="H1580" s="1"/>
      <c r="I1580" s="1"/>
      <c r="J1580" s="1"/>
      <c r="K1580" s="1"/>
      <c r="L1580" s="1"/>
      <c r="M1580" s="1"/>
      <c r="N1580" s="1"/>
      <c r="P1580" s="1"/>
      <c r="Q1580" s="1"/>
    </row>
    <row r="1581" spans="7:17">
      <c r="G1581" s="1"/>
      <c r="H1581" s="1"/>
      <c r="I1581" s="1"/>
      <c r="J1581" s="1"/>
      <c r="K1581" s="1"/>
      <c r="L1581" s="1"/>
      <c r="M1581" s="1"/>
      <c r="N1581" s="1"/>
      <c r="P1581" s="1"/>
      <c r="Q1581" s="1"/>
    </row>
    <row r="1582" spans="7:17">
      <c r="G1582" s="1"/>
      <c r="H1582" s="1"/>
      <c r="I1582" s="1"/>
      <c r="J1582" s="1"/>
      <c r="K1582" s="1"/>
      <c r="L1582" s="1"/>
      <c r="M1582" s="1"/>
      <c r="N1582" s="1"/>
      <c r="P1582" s="1"/>
      <c r="Q1582" s="1"/>
    </row>
    <row r="1583" spans="7:17">
      <c r="G1583" s="1"/>
      <c r="H1583" s="1"/>
      <c r="I1583" s="1"/>
      <c r="J1583" s="1"/>
      <c r="K1583" s="1"/>
      <c r="L1583" s="1"/>
      <c r="M1583" s="1"/>
      <c r="N1583" s="1"/>
      <c r="P1583" s="1"/>
      <c r="Q1583" s="1"/>
    </row>
    <row r="1584" spans="7:17">
      <c r="G1584" s="1"/>
      <c r="H1584" s="1"/>
      <c r="I1584" s="1"/>
      <c r="J1584" s="1"/>
      <c r="K1584" s="1"/>
      <c r="L1584" s="1"/>
      <c r="M1584" s="1"/>
      <c r="N1584" s="1"/>
      <c r="P1584" s="1"/>
      <c r="Q1584" s="1"/>
    </row>
    <row r="1585" spans="7:17">
      <c r="G1585" s="1"/>
      <c r="H1585" s="1"/>
      <c r="I1585" s="1"/>
      <c r="J1585" s="1"/>
      <c r="K1585" s="1"/>
      <c r="L1585" s="1"/>
      <c r="M1585" s="1"/>
      <c r="N1585" s="1"/>
      <c r="P1585" s="1"/>
      <c r="Q1585" s="1"/>
    </row>
    <row r="1586" spans="7:17">
      <c r="G1586" s="1"/>
      <c r="H1586" s="1"/>
      <c r="I1586" s="1"/>
      <c r="J1586" s="1"/>
      <c r="K1586" s="1"/>
      <c r="L1586" s="1"/>
      <c r="M1586" s="1"/>
      <c r="N1586" s="1"/>
      <c r="P1586" s="1"/>
      <c r="Q1586" s="1"/>
    </row>
    <row r="1587" spans="7:17">
      <c r="G1587" s="1"/>
      <c r="H1587" s="1"/>
      <c r="I1587" s="1"/>
      <c r="J1587" s="1"/>
      <c r="K1587" s="1"/>
      <c r="L1587" s="1"/>
      <c r="M1587" s="1"/>
      <c r="N1587" s="1"/>
      <c r="P1587" s="1"/>
      <c r="Q1587" s="1"/>
    </row>
    <row r="1588" spans="7:17">
      <c r="G1588" s="1"/>
      <c r="H1588" s="1"/>
      <c r="I1588" s="1"/>
      <c r="J1588" s="1"/>
      <c r="K1588" s="1"/>
      <c r="L1588" s="1"/>
      <c r="M1588" s="1"/>
      <c r="N1588" s="1"/>
      <c r="P1588" s="1"/>
      <c r="Q1588" s="1"/>
    </row>
    <row r="1589" spans="7:17">
      <c r="G1589" s="1"/>
      <c r="H1589" s="1"/>
      <c r="I1589" s="1"/>
      <c r="J1589" s="1"/>
      <c r="K1589" s="1"/>
      <c r="L1589" s="1"/>
      <c r="M1589" s="1"/>
      <c r="N1589" s="1"/>
      <c r="P1589" s="1"/>
      <c r="Q1589" s="1"/>
    </row>
    <row r="1590" spans="7:17">
      <c r="G1590" s="1"/>
      <c r="H1590" s="1"/>
      <c r="I1590" s="1"/>
      <c r="J1590" s="1"/>
      <c r="K1590" s="1"/>
      <c r="L1590" s="1"/>
      <c r="M1590" s="1"/>
      <c r="N1590" s="1"/>
      <c r="P1590" s="1"/>
      <c r="Q1590" s="1"/>
    </row>
    <row r="1591" spans="7:17">
      <c r="G1591" s="1"/>
      <c r="H1591" s="1"/>
      <c r="I1591" s="1"/>
      <c r="J1591" s="1"/>
      <c r="K1591" s="1"/>
      <c r="L1591" s="1"/>
      <c r="M1591" s="1"/>
      <c r="N1591" s="1"/>
      <c r="P1591" s="1"/>
      <c r="Q1591" s="1"/>
    </row>
    <row r="1592" spans="7:17">
      <c r="G1592" s="1"/>
      <c r="H1592" s="1"/>
      <c r="I1592" s="1"/>
      <c r="J1592" s="1"/>
      <c r="K1592" s="1"/>
      <c r="L1592" s="1"/>
      <c r="M1592" s="1"/>
      <c r="N1592" s="1"/>
      <c r="P1592" s="1"/>
      <c r="Q1592" s="1"/>
    </row>
    <row r="1593" spans="7:17">
      <c r="G1593" s="1"/>
      <c r="H1593" s="1"/>
      <c r="I1593" s="1"/>
      <c r="J1593" s="1"/>
      <c r="K1593" s="1"/>
      <c r="L1593" s="1"/>
      <c r="M1593" s="1"/>
      <c r="N1593" s="1"/>
      <c r="P1593" s="1"/>
      <c r="Q1593" s="1"/>
    </row>
    <row r="1594" spans="7:17">
      <c r="G1594" s="1"/>
      <c r="H1594" s="1"/>
      <c r="I1594" s="1"/>
      <c r="J1594" s="1"/>
      <c r="K1594" s="1"/>
      <c r="L1594" s="1"/>
      <c r="M1594" s="1"/>
      <c r="N1594" s="1"/>
      <c r="P1594" s="1"/>
      <c r="Q1594" s="1"/>
    </row>
    <row r="1595" spans="7:17">
      <c r="G1595" s="1"/>
      <c r="H1595" s="1"/>
      <c r="I1595" s="1"/>
      <c r="J1595" s="1"/>
      <c r="K1595" s="1"/>
      <c r="L1595" s="1"/>
      <c r="M1595" s="1"/>
      <c r="N1595" s="1"/>
      <c r="P1595" s="1"/>
      <c r="Q1595" s="1"/>
    </row>
    <row r="1596" spans="7:17">
      <c r="G1596" s="1"/>
      <c r="H1596" s="1"/>
      <c r="I1596" s="1"/>
      <c r="J1596" s="1"/>
      <c r="K1596" s="1"/>
      <c r="L1596" s="1"/>
      <c r="M1596" s="1"/>
      <c r="N1596" s="1"/>
      <c r="P1596" s="1"/>
      <c r="Q1596" s="1"/>
    </row>
    <row r="1597" spans="7:17">
      <c r="G1597" s="1"/>
      <c r="H1597" s="1"/>
      <c r="I1597" s="1"/>
      <c r="J1597" s="1"/>
      <c r="K1597" s="1"/>
      <c r="L1597" s="1"/>
      <c r="M1597" s="1"/>
      <c r="N1597" s="1"/>
      <c r="P1597" s="1"/>
      <c r="Q1597" s="1"/>
    </row>
    <row r="1598" spans="7:17">
      <c r="G1598" s="1"/>
      <c r="H1598" s="1"/>
      <c r="I1598" s="1"/>
      <c r="J1598" s="1"/>
      <c r="K1598" s="1"/>
      <c r="L1598" s="1"/>
      <c r="M1598" s="1"/>
      <c r="N1598" s="1"/>
      <c r="P1598" s="1"/>
      <c r="Q1598" s="1"/>
    </row>
    <row r="1599" spans="7:17">
      <c r="G1599" s="1"/>
      <c r="H1599" s="1"/>
      <c r="I1599" s="1"/>
      <c r="J1599" s="1"/>
      <c r="K1599" s="1"/>
      <c r="L1599" s="1"/>
      <c r="M1599" s="1"/>
      <c r="N1599" s="1"/>
      <c r="P1599" s="1"/>
      <c r="Q1599" s="1"/>
    </row>
    <row r="1600" spans="7:17">
      <c r="G1600" s="1"/>
      <c r="H1600" s="1"/>
      <c r="I1600" s="1"/>
      <c r="J1600" s="1"/>
      <c r="K1600" s="1"/>
      <c r="L1600" s="1"/>
      <c r="M1600" s="1"/>
      <c r="N1600" s="1"/>
      <c r="P1600" s="1"/>
      <c r="Q1600" s="1"/>
    </row>
    <row r="1601" spans="7:17">
      <c r="G1601" s="1"/>
      <c r="H1601" s="1"/>
      <c r="I1601" s="1"/>
      <c r="J1601" s="1"/>
      <c r="K1601" s="1"/>
      <c r="L1601" s="1"/>
      <c r="M1601" s="1"/>
      <c r="N1601" s="1"/>
      <c r="P1601" s="1"/>
      <c r="Q1601" s="1"/>
    </row>
    <row r="1602" spans="7:17">
      <c r="G1602" s="1"/>
      <c r="H1602" s="1"/>
      <c r="I1602" s="1"/>
      <c r="J1602" s="1"/>
      <c r="K1602" s="1"/>
      <c r="L1602" s="1"/>
      <c r="M1602" s="1"/>
      <c r="N1602" s="1"/>
      <c r="P1602" s="1"/>
      <c r="Q1602" s="1"/>
    </row>
    <row r="1603" spans="7:17">
      <c r="G1603" s="1"/>
      <c r="H1603" s="1"/>
      <c r="I1603" s="1"/>
      <c r="J1603" s="1"/>
      <c r="K1603" s="1"/>
      <c r="L1603" s="1"/>
      <c r="M1603" s="1"/>
      <c r="N1603" s="1"/>
      <c r="P1603" s="1"/>
      <c r="Q1603" s="1"/>
    </row>
    <row r="1604" spans="7:17">
      <c r="G1604" s="1"/>
      <c r="H1604" s="1"/>
      <c r="I1604" s="1"/>
      <c r="J1604" s="1"/>
      <c r="K1604" s="1"/>
      <c r="L1604" s="1"/>
      <c r="M1604" s="1"/>
      <c r="N1604" s="1"/>
      <c r="P1604" s="1"/>
      <c r="Q1604" s="1"/>
    </row>
    <row r="1605" spans="7:17">
      <c r="G1605" s="1"/>
      <c r="H1605" s="1"/>
      <c r="I1605" s="1"/>
      <c r="J1605" s="1"/>
      <c r="K1605" s="1"/>
      <c r="L1605" s="1"/>
      <c r="M1605" s="1"/>
      <c r="N1605" s="1"/>
      <c r="P1605" s="1"/>
      <c r="Q1605" s="1"/>
    </row>
    <row r="1606" spans="7:17">
      <c r="G1606" s="1"/>
      <c r="H1606" s="1"/>
      <c r="I1606" s="1"/>
      <c r="J1606" s="1"/>
      <c r="K1606" s="1"/>
      <c r="L1606" s="1"/>
      <c r="M1606" s="1"/>
      <c r="N1606" s="1"/>
      <c r="P1606" s="1"/>
      <c r="Q1606" s="1"/>
    </row>
    <row r="1607" spans="7:17">
      <c r="G1607" s="1"/>
      <c r="H1607" s="1"/>
      <c r="I1607" s="1"/>
      <c r="J1607" s="1"/>
      <c r="K1607" s="1"/>
      <c r="L1607" s="1"/>
      <c r="M1607" s="1"/>
      <c r="N1607" s="1"/>
      <c r="P1607" s="1"/>
      <c r="Q1607" s="1"/>
    </row>
    <row r="1608" spans="7:17">
      <c r="G1608" s="1"/>
      <c r="H1608" s="1"/>
      <c r="I1608" s="1"/>
      <c r="J1608" s="1"/>
      <c r="K1608" s="1"/>
      <c r="L1608" s="1"/>
      <c r="M1608" s="1"/>
      <c r="N1608" s="1"/>
      <c r="P1608" s="1"/>
      <c r="Q1608" s="1"/>
    </row>
    <row r="1609" spans="7:17">
      <c r="G1609" s="1"/>
      <c r="H1609" s="1"/>
      <c r="I1609" s="1"/>
      <c r="J1609" s="1"/>
      <c r="K1609" s="1"/>
      <c r="L1609" s="1"/>
      <c r="M1609" s="1"/>
      <c r="N1609" s="1"/>
      <c r="P1609" s="1"/>
      <c r="Q1609" s="1"/>
    </row>
    <row r="1610" spans="7:17">
      <c r="G1610" s="1"/>
      <c r="H1610" s="1"/>
      <c r="I1610" s="1"/>
      <c r="J1610" s="1"/>
      <c r="K1610" s="1"/>
      <c r="L1610" s="1"/>
      <c r="M1610" s="1"/>
      <c r="N1610" s="1"/>
      <c r="P1610" s="1"/>
      <c r="Q1610" s="1"/>
    </row>
    <row r="1611" spans="7:17">
      <c r="G1611" s="1"/>
      <c r="H1611" s="1"/>
      <c r="I1611" s="1"/>
      <c r="J1611" s="1"/>
      <c r="K1611" s="1"/>
      <c r="L1611" s="1"/>
      <c r="M1611" s="1"/>
      <c r="N1611" s="1"/>
      <c r="P1611" s="1"/>
      <c r="Q1611" s="1"/>
    </row>
    <row r="1612" spans="7:17">
      <c r="G1612" s="1"/>
      <c r="H1612" s="1"/>
      <c r="I1612" s="1"/>
      <c r="J1612" s="1"/>
      <c r="K1612" s="1"/>
      <c r="L1612" s="1"/>
      <c r="M1612" s="1"/>
      <c r="N1612" s="1"/>
      <c r="P1612" s="1"/>
      <c r="Q1612" s="1"/>
    </row>
    <row r="1613" spans="7:17">
      <c r="G1613" s="1"/>
      <c r="H1613" s="1"/>
      <c r="I1613" s="1"/>
      <c r="J1613" s="1"/>
      <c r="K1613" s="1"/>
      <c r="L1613" s="1"/>
      <c r="M1613" s="1"/>
      <c r="N1613" s="1"/>
      <c r="P1613" s="1"/>
      <c r="Q1613" s="1"/>
    </row>
    <row r="1614" spans="7:17">
      <c r="G1614" s="1"/>
      <c r="H1614" s="1"/>
      <c r="I1614" s="1"/>
      <c r="J1614" s="1"/>
      <c r="K1614" s="1"/>
      <c r="L1614" s="1"/>
      <c r="M1614" s="1"/>
      <c r="N1614" s="1"/>
      <c r="P1614" s="1"/>
      <c r="Q1614" s="1"/>
    </row>
    <row r="1615" spans="7:17">
      <c r="G1615" s="1"/>
      <c r="H1615" s="1"/>
      <c r="I1615" s="1"/>
      <c r="J1615" s="1"/>
      <c r="K1615" s="1"/>
      <c r="L1615" s="1"/>
      <c r="M1615" s="1"/>
      <c r="N1615" s="1"/>
      <c r="P1615" s="1"/>
      <c r="Q1615" s="1"/>
    </row>
    <row r="1616" spans="7:17">
      <c r="G1616" s="1"/>
      <c r="H1616" s="1"/>
      <c r="I1616" s="1"/>
      <c r="J1616" s="1"/>
      <c r="K1616" s="1"/>
      <c r="L1616" s="1"/>
      <c r="M1616" s="1"/>
      <c r="N1616" s="1"/>
      <c r="P1616" s="1"/>
      <c r="Q1616" s="1"/>
    </row>
    <row r="1617" spans="7:17">
      <c r="G1617" s="1"/>
      <c r="H1617" s="1"/>
      <c r="I1617" s="1"/>
      <c r="J1617" s="1"/>
      <c r="K1617" s="1"/>
      <c r="L1617" s="1"/>
      <c r="M1617" s="1"/>
      <c r="N1617" s="1"/>
      <c r="P1617" s="1"/>
      <c r="Q1617" s="1"/>
    </row>
    <row r="1618" spans="7:17">
      <c r="G1618" s="1"/>
      <c r="H1618" s="1"/>
      <c r="I1618" s="1"/>
      <c r="J1618" s="1"/>
      <c r="K1618" s="1"/>
      <c r="L1618" s="1"/>
      <c r="M1618" s="1"/>
      <c r="N1618" s="1"/>
      <c r="P1618" s="1"/>
      <c r="Q1618" s="1"/>
    </row>
    <row r="1619" spans="7:17">
      <c r="G1619" s="1"/>
      <c r="H1619" s="1"/>
      <c r="I1619" s="1"/>
      <c r="J1619" s="1"/>
      <c r="K1619" s="1"/>
      <c r="L1619" s="1"/>
      <c r="M1619" s="1"/>
      <c r="N1619" s="1"/>
      <c r="P1619" s="1"/>
      <c r="Q1619" s="1"/>
    </row>
    <row r="1620" spans="7:17">
      <c r="G1620" s="1"/>
      <c r="H1620" s="1"/>
      <c r="I1620" s="1"/>
      <c r="J1620" s="1"/>
      <c r="K1620" s="1"/>
      <c r="L1620" s="1"/>
      <c r="M1620" s="1"/>
      <c r="N1620" s="1"/>
      <c r="P1620" s="1"/>
      <c r="Q1620" s="1"/>
    </row>
    <row r="1621" spans="7:17">
      <c r="G1621" s="1"/>
      <c r="H1621" s="1"/>
      <c r="I1621" s="1"/>
      <c r="J1621" s="1"/>
      <c r="K1621" s="1"/>
      <c r="L1621" s="1"/>
      <c r="M1621" s="1"/>
      <c r="N1621" s="1"/>
      <c r="P1621" s="1"/>
      <c r="Q1621" s="1"/>
    </row>
    <row r="1622" spans="7:17">
      <c r="G1622" s="1"/>
      <c r="H1622" s="1"/>
      <c r="I1622" s="1"/>
      <c r="J1622" s="1"/>
      <c r="K1622" s="1"/>
      <c r="L1622" s="1"/>
      <c r="M1622" s="1"/>
      <c r="N1622" s="1"/>
      <c r="P1622" s="1"/>
      <c r="Q1622" s="1"/>
    </row>
    <row r="1623" spans="7:17">
      <c r="G1623" s="1"/>
      <c r="H1623" s="1"/>
      <c r="I1623" s="1"/>
      <c r="J1623" s="1"/>
      <c r="K1623" s="1"/>
      <c r="L1623" s="1"/>
      <c r="M1623" s="1"/>
      <c r="N1623" s="1"/>
      <c r="P1623" s="1"/>
      <c r="Q1623" s="1"/>
    </row>
    <row r="1624" spans="7:17">
      <c r="G1624" s="1"/>
      <c r="H1624" s="1"/>
      <c r="I1624" s="1"/>
      <c r="J1624" s="1"/>
      <c r="K1624" s="1"/>
      <c r="L1624" s="1"/>
      <c r="M1624" s="1"/>
      <c r="N1624" s="1"/>
      <c r="P1624" s="1"/>
      <c r="Q1624" s="1"/>
    </row>
    <row r="1625" spans="7:17">
      <c r="G1625" s="1"/>
      <c r="H1625" s="1"/>
      <c r="I1625" s="1"/>
      <c r="J1625" s="1"/>
      <c r="K1625" s="1"/>
      <c r="L1625" s="1"/>
      <c r="M1625" s="1"/>
      <c r="N1625" s="1"/>
      <c r="P1625" s="1"/>
      <c r="Q1625" s="1"/>
    </row>
    <row r="1626" spans="7:17">
      <c r="G1626" s="1"/>
      <c r="H1626" s="1"/>
      <c r="I1626" s="1"/>
      <c r="J1626" s="1"/>
      <c r="K1626" s="1"/>
      <c r="L1626" s="1"/>
      <c r="M1626" s="1"/>
      <c r="N1626" s="1"/>
      <c r="P1626" s="1"/>
      <c r="Q1626" s="1"/>
    </row>
    <row r="1627" spans="7:17">
      <c r="G1627" s="1"/>
      <c r="H1627" s="1"/>
      <c r="I1627" s="1"/>
      <c r="J1627" s="1"/>
      <c r="K1627" s="1"/>
      <c r="L1627" s="1"/>
      <c r="M1627" s="1"/>
      <c r="N1627" s="1"/>
      <c r="P1627" s="1"/>
      <c r="Q1627" s="1"/>
    </row>
    <row r="1628" spans="7:17">
      <c r="G1628" s="1"/>
      <c r="H1628" s="1"/>
      <c r="I1628" s="1"/>
      <c r="J1628" s="1"/>
      <c r="K1628" s="1"/>
      <c r="L1628" s="1"/>
      <c r="M1628" s="1"/>
      <c r="N1628" s="1"/>
      <c r="P1628" s="1"/>
      <c r="Q1628" s="1"/>
    </row>
    <row r="1629" spans="7:17">
      <c r="G1629" s="1"/>
      <c r="H1629" s="1"/>
      <c r="I1629" s="1"/>
      <c r="J1629" s="1"/>
      <c r="K1629" s="1"/>
      <c r="L1629" s="1"/>
      <c r="M1629" s="1"/>
      <c r="N1629" s="1"/>
      <c r="P1629" s="1"/>
      <c r="Q1629" s="1"/>
    </row>
    <row r="1630" spans="7:17">
      <c r="G1630" s="1"/>
      <c r="H1630" s="1"/>
      <c r="I1630" s="1"/>
      <c r="J1630" s="1"/>
      <c r="K1630" s="1"/>
      <c r="L1630" s="1"/>
      <c r="M1630" s="1"/>
      <c r="N1630" s="1"/>
      <c r="P1630" s="1"/>
      <c r="Q1630" s="1"/>
    </row>
    <row r="1631" spans="7:17">
      <c r="G1631" s="1"/>
      <c r="H1631" s="1"/>
      <c r="I1631" s="1"/>
      <c r="J1631" s="1"/>
      <c r="K1631" s="1"/>
      <c r="L1631" s="1"/>
      <c r="M1631" s="1"/>
      <c r="N1631" s="1"/>
      <c r="P1631" s="1"/>
      <c r="Q1631" s="1"/>
    </row>
    <row r="1632" spans="7:17">
      <c r="G1632" s="1"/>
      <c r="H1632" s="1"/>
      <c r="I1632" s="1"/>
      <c r="J1632" s="1"/>
      <c r="K1632" s="1"/>
      <c r="L1632" s="1"/>
      <c r="M1632" s="1"/>
      <c r="N1632" s="1"/>
      <c r="P1632" s="1"/>
      <c r="Q1632" s="1"/>
    </row>
    <row r="1633" spans="7:17">
      <c r="G1633" s="1"/>
      <c r="H1633" s="1"/>
      <c r="I1633" s="1"/>
      <c r="J1633" s="1"/>
      <c r="K1633" s="1"/>
      <c r="L1633" s="1"/>
      <c r="M1633" s="1"/>
      <c r="N1633" s="1"/>
      <c r="P1633" s="1"/>
      <c r="Q1633" s="1"/>
    </row>
    <row r="1634" spans="7:17">
      <c r="G1634" s="1"/>
      <c r="H1634" s="1"/>
      <c r="I1634" s="1"/>
      <c r="J1634" s="1"/>
      <c r="K1634" s="1"/>
      <c r="L1634" s="1"/>
      <c r="M1634" s="1"/>
      <c r="N1634" s="1"/>
      <c r="P1634" s="1"/>
      <c r="Q1634" s="1"/>
    </row>
    <row r="1635" spans="7:17">
      <c r="G1635" s="1"/>
      <c r="H1635" s="1"/>
      <c r="I1635" s="1"/>
      <c r="J1635" s="1"/>
      <c r="K1635" s="1"/>
      <c r="L1635" s="1"/>
      <c r="M1635" s="1"/>
      <c r="N1635" s="1"/>
      <c r="P1635" s="1"/>
      <c r="Q1635" s="1"/>
    </row>
    <row r="1636" spans="7:17">
      <c r="G1636" s="1"/>
      <c r="H1636" s="1"/>
      <c r="I1636" s="1"/>
      <c r="J1636" s="1"/>
      <c r="K1636" s="1"/>
      <c r="L1636" s="1"/>
      <c r="M1636" s="1"/>
      <c r="N1636" s="1"/>
      <c r="P1636" s="1"/>
      <c r="Q1636" s="1"/>
    </row>
    <row r="1637" spans="7:17">
      <c r="G1637" s="1"/>
      <c r="H1637" s="1"/>
      <c r="I1637" s="1"/>
      <c r="J1637" s="1"/>
      <c r="K1637" s="1"/>
      <c r="L1637" s="1"/>
      <c r="M1637" s="1"/>
      <c r="N1637" s="1"/>
      <c r="P1637" s="1"/>
      <c r="Q1637" s="1"/>
    </row>
    <row r="1638" spans="7:17">
      <c r="G1638" s="1"/>
      <c r="H1638" s="1"/>
      <c r="I1638" s="1"/>
      <c r="J1638" s="1"/>
      <c r="K1638" s="1"/>
      <c r="L1638" s="1"/>
      <c r="M1638" s="1"/>
      <c r="N1638" s="1"/>
      <c r="P1638" s="1"/>
      <c r="Q1638" s="1"/>
    </row>
    <row r="1639" spans="7:17">
      <c r="G1639" s="1"/>
      <c r="H1639" s="1"/>
      <c r="I1639" s="1"/>
      <c r="J1639" s="1"/>
      <c r="K1639" s="1"/>
      <c r="L1639" s="1"/>
      <c r="M1639" s="1"/>
      <c r="N1639" s="1"/>
      <c r="P1639" s="1"/>
      <c r="Q1639" s="1"/>
    </row>
    <row r="1640" spans="7:17">
      <c r="G1640" s="1"/>
      <c r="H1640" s="1"/>
      <c r="I1640" s="1"/>
      <c r="J1640" s="1"/>
      <c r="K1640" s="1"/>
      <c r="L1640" s="1"/>
      <c r="M1640" s="1"/>
      <c r="N1640" s="1"/>
      <c r="P1640" s="1"/>
      <c r="Q1640" s="1"/>
    </row>
    <row r="1641" spans="7:17">
      <c r="G1641" s="1"/>
      <c r="H1641" s="1"/>
      <c r="I1641" s="1"/>
      <c r="J1641" s="1"/>
      <c r="K1641" s="1"/>
      <c r="L1641" s="1"/>
      <c r="M1641" s="1"/>
      <c r="N1641" s="1"/>
      <c r="P1641" s="1"/>
      <c r="Q1641" s="1"/>
    </row>
    <row r="1642" spans="7:17">
      <c r="G1642" s="1"/>
      <c r="H1642" s="1"/>
      <c r="I1642" s="1"/>
      <c r="J1642" s="1"/>
      <c r="K1642" s="1"/>
      <c r="L1642" s="1"/>
      <c r="M1642" s="1"/>
      <c r="N1642" s="1"/>
      <c r="P1642" s="1"/>
      <c r="Q1642" s="1"/>
    </row>
    <row r="1643" spans="7:17">
      <c r="G1643" s="1"/>
      <c r="H1643" s="1"/>
      <c r="I1643" s="1"/>
      <c r="J1643" s="1"/>
      <c r="K1643" s="1"/>
      <c r="L1643" s="1"/>
      <c r="M1643" s="1"/>
      <c r="N1643" s="1"/>
      <c r="P1643" s="1"/>
      <c r="Q1643" s="1"/>
    </row>
    <row r="1644" spans="7:17">
      <c r="G1644" s="1"/>
      <c r="H1644" s="1"/>
      <c r="I1644" s="1"/>
      <c r="J1644" s="1"/>
      <c r="K1644" s="1"/>
      <c r="L1644" s="1"/>
      <c r="M1644" s="1"/>
      <c r="N1644" s="1"/>
      <c r="P1644" s="1"/>
      <c r="Q1644" s="1"/>
    </row>
    <row r="1645" spans="7:17">
      <c r="G1645" s="1"/>
      <c r="H1645" s="1"/>
      <c r="I1645" s="1"/>
      <c r="J1645" s="1"/>
      <c r="K1645" s="1"/>
      <c r="L1645" s="1"/>
      <c r="M1645" s="1"/>
      <c r="N1645" s="1"/>
      <c r="P1645" s="1"/>
      <c r="Q1645" s="1"/>
    </row>
    <row r="1646" spans="7:17">
      <c r="G1646" s="1"/>
      <c r="H1646" s="1"/>
      <c r="I1646" s="1"/>
      <c r="J1646" s="1"/>
      <c r="K1646" s="1"/>
      <c r="L1646" s="1"/>
      <c r="M1646" s="1"/>
      <c r="N1646" s="1"/>
      <c r="P1646" s="1"/>
      <c r="Q1646" s="1"/>
    </row>
    <row r="1647" spans="7:17">
      <c r="G1647" s="1"/>
      <c r="H1647" s="1"/>
      <c r="I1647" s="1"/>
      <c r="J1647" s="1"/>
      <c r="K1647" s="1"/>
      <c r="L1647" s="1"/>
      <c r="M1647" s="1"/>
      <c r="N1647" s="1"/>
      <c r="P1647" s="1"/>
      <c r="Q1647" s="1"/>
    </row>
    <row r="1648" spans="7:17">
      <c r="G1648" s="1"/>
      <c r="H1648" s="1"/>
      <c r="I1648" s="1"/>
      <c r="J1648" s="1"/>
      <c r="K1648" s="1"/>
      <c r="L1648" s="1"/>
      <c r="M1648" s="1"/>
      <c r="N1648" s="1"/>
      <c r="P1648" s="1"/>
      <c r="Q1648" s="1"/>
    </row>
    <row r="1649" spans="7:17">
      <c r="G1649" s="1"/>
      <c r="H1649" s="1"/>
      <c r="I1649" s="1"/>
      <c r="J1649" s="1"/>
      <c r="K1649" s="1"/>
      <c r="L1649" s="1"/>
      <c r="M1649" s="1"/>
      <c r="N1649" s="1"/>
      <c r="P1649" s="1"/>
      <c r="Q1649" s="1"/>
    </row>
    <row r="1650" spans="7:17">
      <c r="G1650" s="1"/>
      <c r="H1650" s="1"/>
      <c r="I1650" s="1"/>
      <c r="J1650" s="1"/>
      <c r="K1650" s="1"/>
      <c r="L1650" s="1"/>
      <c r="M1650" s="1"/>
      <c r="N1650" s="1"/>
      <c r="P1650" s="1"/>
      <c r="Q1650" s="1"/>
    </row>
    <row r="1651" spans="7:17">
      <c r="G1651" s="1"/>
      <c r="H1651" s="1"/>
      <c r="I1651" s="1"/>
      <c r="J1651" s="1"/>
      <c r="K1651" s="1"/>
      <c r="L1651" s="1"/>
      <c r="M1651" s="1"/>
      <c r="N1651" s="1"/>
      <c r="P1651" s="1"/>
      <c r="Q1651" s="1"/>
    </row>
    <row r="1652" spans="7:17">
      <c r="G1652" s="1"/>
      <c r="H1652" s="1"/>
      <c r="I1652" s="1"/>
      <c r="J1652" s="1"/>
      <c r="K1652" s="1"/>
      <c r="L1652" s="1"/>
      <c r="M1652" s="1"/>
      <c r="N1652" s="1"/>
      <c r="P1652" s="1"/>
      <c r="Q1652" s="1"/>
    </row>
    <row r="1653" spans="7:17">
      <c r="G1653" s="1"/>
      <c r="H1653" s="1"/>
      <c r="I1653" s="1"/>
      <c r="J1653" s="1"/>
      <c r="K1653" s="1"/>
      <c r="L1653" s="1"/>
      <c r="M1653" s="1"/>
      <c r="N1653" s="1"/>
      <c r="P1653" s="1"/>
      <c r="Q1653" s="1"/>
    </row>
    <row r="1654" spans="7:17">
      <c r="G1654" s="1"/>
      <c r="H1654" s="1"/>
      <c r="I1654" s="1"/>
      <c r="J1654" s="1"/>
      <c r="K1654" s="1"/>
      <c r="L1654" s="1"/>
      <c r="M1654" s="1"/>
      <c r="N1654" s="1"/>
      <c r="P1654" s="1"/>
      <c r="Q1654" s="1"/>
    </row>
    <row r="1655" spans="7:17">
      <c r="G1655" s="1"/>
      <c r="H1655" s="1"/>
      <c r="I1655" s="1"/>
      <c r="J1655" s="1"/>
      <c r="K1655" s="1"/>
      <c r="L1655" s="1"/>
      <c r="M1655" s="1"/>
      <c r="N1655" s="1"/>
      <c r="P1655" s="1"/>
      <c r="Q1655" s="1"/>
    </row>
    <row r="1656" spans="7:17">
      <c r="G1656" s="1"/>
      <c r="H1656" s="1"/>
      <c r="I1656" s="1"/>
      <c r="J1656" s="1"/>
      <c r="K1656" s="1"/>
      <c r="L1656" s="1"/>
      <c r="M1656" s="1"/>
      <c r="N1656" s="1"/>
      <c r="P1656" s="1"/>
      <c r="Q1656" s="1"/>
    </row>
    <row r="1657" spans="7:17">
      <c r="G1657" s="1"/>
      <c r="H1657" s="1"/>
      <c r="I1657" s="1"/>
      <c r="J1657" s="1"/>
      <c r="K1657" s="1"/>
      <c r="L1657" s="1"/>
      <c r="M1657" s="1"/>
      <c r="N1657" s="1"/>
      <c r="P1657" s="1"/>
      <c r="Q1657" s="1"/>
    </row>
    <row r="1658" spans="7:17">
      <c r="G1658" s="1"/>
      <c r="H1658" s="1"/>
      <c r="I1658" s="1"/>
      <c r="J1658" s="1"/>
      <c r="K1658" s="1"/>
      <c r="L1658" s="1"/>
      <c r="M1658" s="1"/>
      <c r="N1658" s="1"/>
      <c r="P1658" s="1"/>
      <c r="Q1658" s="1"/>
    </row>
    <row r="1659" spans="7:17">
      <c r="G1659" s="1"/>
      <c r="H1659" s="1"/>
      <c r="I1659" s="1"/>
      <c r="J1659" s="1"/>
      <c r="K1659" s="1"/>
      <c r="L1659" s="1"/>
      <c r="M1659" s="1"/>
      <c r="N1659" s="1"/>
      <c r="P1659" s="1"/>
      <c r="Q1659" s="1"/>
    </row>
    <row r="1660" spans="7:17">
      <c r="G1660" s="1"/>
      <c r="H1660" s="1"/>
      <c r="I1660" s="1"/>
      <c r="J1660" s="1"/>
      <c r="K1660" s="1"/>
      <c r="L1660" s="1"/>
      <c r="M1660" s="1"/>
      <c r="N1660" s="1"/>
      <c r="P1660" s="1"/>
      <c r="Q1660" s="1"/>
    </row>
    <row r="1661" spans="7:17">
      <c r="G1661" s="1"/>
      <c r="H1661" s="1"/>
      <c r="I1661" s="1"/>
      <c r="J1661" s="1"/>
      <c r="K1661" s="1"/>
      <c r="L1661" s="1"/>
      <c r="M1661" s="1"/>
      <c r="N1661" s="1"/>
      <c r="P1661" s="1"/>
      <c r="Q1661" s="1"/>
    </row>
    <row r="1662" spans="7:17">
      <c r="G1662" s="1"/>
      <c r="H1662" s="1"/>
      <c r="I1662" s="1"/>
      <c r="J1662" s="1"/>
      <c r="K1662" s="1"/>
      <c r="L1662" s="1"/>
      <c r="M1662" s="1"/>
      <c r="N1662" s="1"/>
      <c r="P1662" s="1"/>
      <c r="Q1662" s="1"/>
    </row>
    <row r="1663" spans="7:17">
      <c r="G1663" s="1"/>
      <c r="H1663" s="1"/>
      <c r="I1663" s="1"/>
      <c r="J1663" s="1"/>
      <c r="K1663" s="1"/>
      <c r="L1663" s="1"/>
      <c r="M1663" s="1"/>
      <c r="N1663" s="1"/>
      <c r="P1663" s="1"/>
      <c r="Q1663" s="1"/>
    </row>
    <row r="1664" spans="7:17">
      <c r="G1664" s="1"/>
      <c r="H1664" s="1"/>
      <c r="I1664" s="1"/>
      <c r="J1664" s="1"/>
      <c r="K1664" s="1"/>
      <c r="L1664" s="1"/>
      <c r="M1664" s="1"/>
      <c r="N1664" s="1"/>
      <c r="P1664" s="1"/>
      <c r="Q1664" s="1"/>
    </row>
    <row r="1665" spans="7:17">
      <c r="G1665" s="1"/>
      <c r="H1665" s="1"/>
      <c r="I1665" s="1"/>
      <c r="J1665" s="1"/>
      <c r="K1665" s="1"/>
      <c r="L1665" s="1"/>
      <c r="M1665" s="1"/>
      <c r="N1665" s="1"/>
      <c r="P1665" s="1"/>
      <c r="Q1665" s="1"/>
    </row>
    <row r="1666" spans="7:17">
      <c r="G1666" s="1"/>
      <c r="H1666" s="1"/>
      <c r="I1666" s="1"/>
      <c r="J1666" s="1"/>
      <c r="K1666" s="1"/>
      <c r="L1666" s="1"/>
      <c r="M1666" s="1"/>
      <c r="N1666" s="1"/>
      <c r="P1666" s="1"/>
      <c r="Q1666" s="1"/>
    </row>
    <row r="1667" spans="7:17">
      <c r="G1667" s="1"/>
      <c r="H1667" s="1"/>
      <c r="I1667" s="1"/>
      <c r="J1667" s="1"/>
      <c r="K1667" s="1"/>
      <c r="L1667" s="1"/>
      <c r="M1667" s="1"/>
      <c r="N1667" s="1"/>
      <c r="P1667" s="1"/>
      <c r="Q1667" s="1"/>
    </row>
    <row r="1668" spans="7:17">
      <c r="G1668" s="1"/>
      <c r="H1668" s="1"/>
      <c r="I1668" s="1"/>
      <c r="J1668" s="1"/>
      <c r="K1668" s="1"/>
      <c r="L1668" s="1"/>
      <c r="M1668" s="1"/>
      <c r="N1668" s="1"/>
      <c r="P1668" s="1"/>
      <c r="Q1668" s="1"/>
    </row>
    <row r="1669" spans="7:17">
      <c r="G1669" s="1"/>
      <c r="H1669" s="1"/>
      <c r="I1669" s="1"/>
      <c r="J1669" s="1"/>
      <c r="K1669" s="1"/>
      <c r="L1669" s="1"/>
      <c r="M1669" s="1"/>
      <c r="N1669" s="1"/>
      <c r="P1669" s="1"/>
      <c r="Q1669" s="1"/>
    </row>
    <row r="1670" spans="7:17">
      <c r="G1670" s="1"/>
      <c r="H1670" s="1"/>
      <c r="I1670" s="1"/>
      <c r="J1670" s="1"/>
      <c r="K1670" s="1"/>
      <c r="L1670" s="1"/>
      <c r="M1670" s="1"/>
      <c r="N1670" s="1"/>
      <c r="P1670" s="1"/>
      <c r="Q1670" s="1"/>
    </row>
    <row r="1671" spans="7:17">
      <c r="G1671" s="1"/>
      <c r="H1671" s="1"/>
      <c r="I1671" s="1"/>
      <c r="J1671" s="1"/>
      <c r="K1671" s="1"/>
      <c r="L1671" s="1"/>
      <c r="M1671" s="1"/>
      <c r="N1671" s="1"/>
      <c r="P1671" s="1"/>
      <c r="Q1671" s="1"/>
    </row>
    <row r="1672" spans="7:17">
      <c r="G1672" s="1"/>
      <c r="H1672" s="1"/>
      <c r="I1672" s="1"/>
      <c r="J1672" s="1"/>
      <c r="K1672" s="1"/>
      <c r="L1672" s="1"/>
      <c r="M1672" s="1"/>
      <c r="N1672" s="1"/>
      <c r="P1672" s="1"/>
      <c r="Q1672" s="1"/>
    </row>
    <row r="1673" spans="7:17">
      <c r="G1673" s="1"/>
      <c r="H1673" s="1"/>
      <c r="I1673" s="1"/>
      <c r="J1673" s="1"/>
      <c r="K1673" s="1"/>
      <c r="L1673" s="1"/>
      <c r="M1673" s="1"/>
      <c r="N1673" s="1"/>
      <c r="P1673" s="1"/>
      <c r="Q1673" s="1"/>
    </row>
    <row r="1674" spans="7:17">
      <c r="G1674" s="1"/>
      <c r="H1674" s="1"/>
      <c r="I1674" s="1"/>
      <c r="J1674" s="1"/>
      <c r="K1674" s="1"/>
      <c r="L1674" s="1"/>
      <c r="M1674" s="1"/>
      <c r="N1674" s="1"/>
      <c r="P1674" s="1"/>
      <c r="Q1674" s="1"/>
    </row>
    <row r="1675" spans="7:17">
      <c r="G1675" s="1"/>
      <c r="H1675" s="1"/>
      <c r="I1675" s="1"/>
      <c r="J1675" s="1"/>
      <c r="K1675" s="1"/>
      <c r="L1675" s="1"/>
      <c r="M1675" s="1"/>
      <c r="N1675" s="1"/>
      <c r="P1675" s="1"/>
      <c r="Q1675" s="1"/>
    </row>
    <row r="1676" spans="7:17">
      <c r="G1676" s="1"/>
      <c r="H1676" s="1"/>
      <c r="I1676" s="1"/>
      <c r="J1676" s="1"/>
      <c r="K1676" s="1"/>
      <c r="L1676" s="1"/>
      <c r="M1676" s="1"/>
      <c r="N1676" s="1"/>
      <c r="P1676" s="1"/>
      <c r="Q1676" s="1"/>
    </row>
    <row r="1677" spans="7:17">
      <c r="G1677" s="1"/>
      <c r="H1677" s="1"/>
      <c r="I1677" s="1"/>
      <c r="J1677" s="1"/>
      <c r="K1677" s="1"/>
      <c r="L1677" s="1"/>
      <c r="M1677" s="1"/>
      <c r="N1677" s="1"/>
      <c r="P1677" s="1"/>
      <c r="Q1677" s="1"/>
    </row>
    <row r="1678" spans="7:17">
      <c r="G1678" s="1"/>
      <c r="H1678" s="1"/>
      <c r="I1678" s="1"/>
      <c r="J1678" s="1"/>
      <c r="K1678" s="1"/>
      <c r="L1678" s="1"/>
      <c r="M1678" s="1"/>
      <c r="N1678" s="1"/>
      <c r="P1678" s="1"/>
      <c r="Q1678" s="1"/>
    </row>
    <row r="1679" spans="7:17">
      <c r="G1679" s="1"/>
      <c r="H1679" s="1"/>
      <c r="I1679" s="1"/>
      <c r="J1679" s="1"/>
      <c r="K1679" s="1"/>
      <c r="L1679" s="1"/>
      <c r="M1679" s="1"/>
      <c r="N1679" s="1"/>
      <c r="P1679" s="1"/>
      <c r="Q1679" s="1"/>
    </row>
    <row r="1680" spans="7:17">
      <c r="G1680" s="1"/>
      <c r="H1680" s="1"/>
      <c r="I1680" s="1"/>
      <c r="J1680" s="1"/>
      <c r="K1680" s="1"/>
      <c r="L1680" s="1"/>
      <c r="M1680" s="1"/>
      <c r="N1680" s="1"/>
      <c r="P1680" s="1"/>
      <c r="Q1680" s="1"/>
    </row>
    <row r="1681" spans="7:17">
      <c r="G1681" s="1"/>
      <c r="H1681" s="1"/>
      <c r="I1681" s="1"/>
      <c r="J1681" s="1"/>
      <c r="K1681" s="1"/>
      <c r="L1681" s="1"/>
      <c r="M1681" s="1"/>
      <c r="N1681" s="1"/>
      <c r="P1681" s="1"/>
      <c r="Q1681" s="1"/>
    </row>
    <row r="1682" spans="7:17">
      <c r="G1682" s="1"/>
      <c r="H1682" s="1"/>
      <c r="I1682" s="1"/>
      <c r="J1682" s="1"/>
      <c r="K1682" s="1"/>
      <c r="L1682" s="1"/>
      <c r="M1682" s="1"/>
      <c r="N1682" s="1"/>
      <c r="P1682" s="1"/>
      <c r="Q1682" s="1"/>
    </row>
    <row r="1683" spans="7:17">
      <c r="G1683" s="1"/>
      <c r="H1683" s="1"/>
      <c r="I1683" s="1"/>
      <c r="J1683" s="1"/>
      <c r="K1683" s="1"/>
      <c r="L1683" s="1"/>
      <c r="M1683" s="1"/>
      <c r="N1683" s="1"/>
      <c r="P1683" s="1"/>
      <c r="Q1683" s="1"/>
    </row>
    <row r="1684" spans="7:17">
      <c r="G1684" s="1"/>
      <c r="H1684" s="1"/>
      <c r="I1684" s="1"/>
      <c r="J1684" s="1"/>
      <c r="K1684" s="1"/>
      <c r="L1684" s="1"/>
      <c r="M1684" s="1"/>
      <c r="N1684" s="1"/>
      <c r="P1684" s="1"/>
      <c r="Q1684" s="1"/>
    </row>
    <row r="1685" spans="7:17">
      <c r="G1685" s="1"/>
      <c r="H1685" s="1"/>
      <c r="I1685" s="1"/>
      <c r="J1685" s="1"/>
      <c r="K1685" s="1"/>
      <c r="L1685" s="1"/>
      <c r="M1685" s="1"/>
      <c r="N1685" s="1"/>
      <c r="P1685" s="1"/>
      <c r="Q1685" s="1"/>
    </row>
    <row r="1686" spans="7:17">
      <c r="G1686" s="1"/>
      <c r="H1686" s="1"/>
      <c r="I1686" s="1"/>
      <c r="J1686" s="1"/>
      <c r="K1686" s="1"/>
      <c r="L1686" s="1"/>
      <c r="M1686" s="1"/>
      <c r="N1686" s="1"/>
      <c r="P1686" s="1"/>
      <c r="Q1686" s="1"/>
    </row>
    <row r="1687" spans="7:17">
      <c r="G1687" s="1"/>
      <c r="H1687" s="1"/>
      <c r="I1687" s="1"/>
      <c r="J1687" s="1"/>
      <c r="K1687" s="1"/>
      <c r="L1687" s="1"/>
      <c r="M1687" s="1"/>
      <c r="N1687" s="1"/>
      <c r="P1687" s="1"/>
      <c r="Q1687" s="1"/>
    </row>
    <row r="1688" spans="7:17">
      <c r="G1688" s="1"/>
      <c r="H1688" s="1"/>
      <c r="I1688" s="1"/>
      <c r="J1688" s="1"/>
      <c r="K1688" s="1"/>
      <c r="L1688" s="1"/>
      <c r="M1688" s="1"/>
      <c r="N1688" s="1"/>
      <c r="P1688" s="1"/>
      <c r="Q1688" s="1"/>
    </row>
    <row r="1689" spans="7:17">
      <c r="G1689" s="1"/>
      <c r="H1689" s="1"/>
      <c r="I1689" s="1"/>
      <c r="J1689" s="1"/>
      <c r="K1689" s="1"/>
      <c r="L1689" s="1"/>
      <c r="M1689" s="1"/>
      <c r="N1689" s="1"/>
      <c r="P1689" s="1"/>
      <c r="Q1689" s="1"/>
    </row>
    <row r="1690" spans="7:17">
      <c r="G1690" s="1"/>
      <c r="H1690" s="1"/>
      <c r="I1690" s="1"/>
      <c r="J1690" s="1"/>
      <c r="K1690" s="1"/>
      <c r="L1690" s="1"/>
      <c r="M1690" s="1"/>
      <c r="N1690" s="1"/>
      <c r="P1690" s="1"/>
      <c r="Q1690" s="1"/>
    </row>
    <row r="1691" spans="7:17">
      <c r="G1691" s="1"/>
      <c r="H1691" s="1"/>
      <c r="I1691" s="1"/>
      <c r="J1691" s="1"/>
      <c r="K1691" s="1"/>
      <c r="L1691" s="1"/>
      <c r="M1691" s="1"/>
      <c r="N1691" s="1"/>
      <c r="P1691" s="1"/>
      <c r="Q1691" s="1"/>
    </row>
    <row r="1692" spans="7:17">
      <c r="G1692" s="1"/>
      <c r="H1692" s="1"/>
      <c r="I1692" s="1"/>
      <c r="J1692" s="1"/>
      <c r="K1692" s="1"/>
      <c r="L1692" s="1"/>
      <c r="M1692" s="1"/>
      <c r="N1692" s="1"/>
      <c r="P1692" s="1"/>
      <c r="Q1692" s="1"/>
    </row>
    <row r="1693" spans="7:17">
      <c r="G1693" s="1"/>
      <c r="H1693" s="1"/>
      <c r="I1693" s="1"/>
      <c r="J1693" s="1"/>
      <c r="K1693" s="1"/>
      <c r="L1693" s="1"/>
      <c r="M1693" s="1"/>
      <c r="N1693" s="1"/>
      <c r="P1693" s="1"/>
      <c r="Q1693" s="1"/>
    </row>
    <row r="1694" spans="7:17">
      <c r="G1694" s="1"/>
      <c r="H1694" s="1"/>
      <c r="I1694" s="1"/>
      <c r="J1694" s="1"/>
      <c r="K1694" s="1"/>
      <c r="L1694" s="1"/>
      <c r="M1694" s="1"/>
      <c r="N1694" s="1"/>
      <c r="P1694" s="1"/>
      <c r="Q1694" s="1"/>
    </row>
    <row r="1695" spans="7:17">
      <c r="G1695" s="1"/>
      <c r="H1695" s="1"/>
      <c r="I1695" s="1"/>
      <c r="J1695" s="1"/>
      <c r="K1695" s="1"/>
      <c r="L1695" s="1"/>
      <c r="M1695" s="1"/>
      <c r="N1695" s="1"/>
      <c r="P1695" s="1"/>
      <c r="Q1695" s="1"/>
    </row>
    <row r="1696" spans="7:17">
      <c r="G1696" s="1"/>
      <c r="H1696" s="1"/>
      <c r="I1696" s="1"/>
      <c r="J1696" s="1"/>
      <c r="K1696" s="1"/>
      <c r="L1696" s="1"/>
      <c r="M1696" s="1"/>
      <c r="N1696" s="1"/>
      <c r="P1696" s="1"/>
      <c r="Q1696" s="1"/>
    </row>
    <row r="1697" spans="7:17">
      <c r="G1697" s="1"/>
      <c r="H1697" s="1"/>
      <c r="I1697" s="1"/>
      <c r="J1697" s="1"/>
      <c r="K1697" s="1"/>
      <c r="L1697" s="1"/>
      <c r="M1697" s="1"/>
      <c r="N1697" s="1"/>
      <c r="P1697" s="1"/>
      <c r="Q1697" s="1"/>
    </row>
    <row r="1698" spans="7:17">
      <c r="G1698" s="1"/>
      <c r="H1698" s="1"/>
      <c r="I1698" s="1"/>
      <c r="J1698" s="1"/>
      <c r="K1698" s="1"/>
      <c r="L1698" s="1"/>
      <c r="M1698" s="1"/>
      <c r="N1698" s="1"/>
      <c r="P1698" s="1"/>
      <c r="Q1698" s="1"/>
    </row>
    <row r="1699" spans="7:17">
      <c r="G1699" s="1"/>
      <c r="H1699" s="1"/>
      <c r="I1699" s="1"/>
      <c r="J1699" s="1"/>
      <c r="K1699" s="1"/>
      <c r="L1699" s="1"/>
      <c r="M1699" s="1"/>
      <c r="N1699" s="1"/>
      <c r="P1699" s="1"/>
      <c r="Q1699" s="1"/>
    </row>
    <row r="1700" spans="7:17">
      <c r="G1700" s="1"/>
      <c r="H1700" s="1"/>
      <c r="I1700" s="1"/>
      <c r="J1700" s="1"/>
      <c r="K1700" s="1"/>
      <c r="L1700" s="1"/>
      <c r="M1700" s="1"/>
      <c r="N1700" s="1"/>
      <c r="P1700" s="1"/>
      <c r="Q1700" s="1"/>
    </row>
    <row r="1701" spans="7:17">
      <c r="G1701" s="1"/>
      <c r="H1701" s="1"/>
      <c r="I1701" s="1"/>
      <c r="J1701" s="1"/>
      <c r="K1701" s="1"/>
      <c r="L1701" s="1"/>
      <c r="M1701" s="1"/>
      <c r="N1701" s="1"/>
      <c r="P1701" s="1"/>
      <c r="Q1701" s="1"/>
    </row>
    <row r="1702" spans="7:17">
      <c r="G1702" s="1"/>
      <c r="H1702" s="1"/>
      <c r="I1702" s="1"/>
      <c r="J1702" s="1"/>
      <c r="K1702" s="1"/>
      <c r="L1702" s="1"/>
      <c r="M1702" s="1"/>
      <c r="N1702" s="1"/>
      <c r="P1702" s="1"/>
      <c r="Q1702" s="1"/>
    </row>
    <row r="1703" spans="7:17">
      <c r="G1703" s="1"/>
      <c r="H1703" s="1"/>
      <c r="I1703" s="1"/>
      <c r="J1703" s="1"/>
      <c r="K1703" s="1"/>
      <c r="L1703" s="1"/>
      <c r="M1703" s="1"/>
      <c r="N1703" s="1"/>
      <c r="P1703" s="1"/>
      <c r="Q1703" s="1"/>
    </row>
    <row r="1704" spans="7:17">
      <c r="G1704" s="1"/>
      <c r="H1704" s="1"/>
      <c r="I1704" s="1"/>
      <c r="J1704" s="1"/>
      <c r="K1704" s="1"/>
      <c r="L1704" s="1"/>
      <c r="M1704" s="1"/>
      <c r="N1704" s="1"/>
      <c r="P1704" s="1"/>
      <c r="Q1704" s="1"/>
    </row>
    <row r="1705" spans="7:17">
      <c r="G1705" s="1"/>
      <c r="H1705" s="1"/>
      <c r="I1705" s="1"/>
      <c r="J1705" s="1"/>
      <c r="K1705" s="1"/>
      <c r="L1705" s="1"/>
      <c r="M1705" s="1"/>
      <c r="N1705" s="1"/>
      <c r="P1705" s="1"/>
      <c r="Q1705" s="1"/>
    </row>
    <row r="1706" spans="7:17">
      <c r="G1706" s="1"/>
      <c r="H1706" s="1"/>
      <c r="I1706" s="1"/>
      <c r="J1706" s="1"/>
      <c r="K1706" s="1"/>
      <c r="L1706" s="1"/>
      <c r="M1706" s="1"/>
      <c r="N1706" s="1"/>
      <c r="P1706" s="1"/>
      <c r="Q1706" s="1"/>
    </row>
    <row r="1707" spans="7:17">
      <c r="G1707" s="1"/>
      <c r="H1707" s="1"/>
      <c r="I1707" s="1"/>
      <c r="J1707" s="1"/>
      <c r="K1707" s="1"/>
      <c r="L1707" s="1"/>
      <c r="M1707" s="1"/>
      <c r="N1707" s="1"/>
      <c r="P1707" s="1"/>
      <c r="Q1707" s="1"/>
    </row>
    <row r="1708" spans="7:17">
      <c r="G1708" s="1"/>
      <c r="H1708" s="1"/>
      <c r="I1708" s="1"/>
      <c r="J1708" s="1"/>
      <c r="K1708" s="1"/>
      <c r="L1708" s="1"/>
      <c r="M1708" s="1"/>
      <c r="N1708" s="1"/>
      <c r="P1708" s="1"/>
      <c r="Q1708" s="1"/>
    </row>
    <row r="1709" spans="7:17">
      <c r="G1709" s="1"/>
      <c r="H1709" s="1"/>
      <c r="I1709" s="1"/>
      <c r="J1709" s="1"/>
      <c r="K1709" s="1"/>
      <c r="L1709" s="1"/>
      <c r="M1709" s="1"/>
      <c r="N1709" s="1"/>
      <c r="P1709" s="1"/>
      <c r="Q1709" s="1"/>
    </row>
    <row r="1710" spans="7:17">
      <c r="G1710" s="1"/>
      <c r="H1710" s="1"/>
      <c r="I1710" s="1"/>
      <c r="J1710" s="1"/>
      <c r="K1710" s="1"/>
      <c r="L1710" s="1"/>
      <c r="M1710" s="1"/>
      <c r="N1710" s="1"/>
      <c r="P1710" s="1"/>
      <c r="Q1710" s="1"/>
    </row>
    <row r="1711" spans="7:17">
      <c r="G1711" s="1"/>
      <c r="H1711" s="1"/>
      <c r="I1711" s="1"/>
      <c r="J1711" s="1"/>
      <c r="K1711" s="1"/>
      <c r="L1711" s="1"/>
      <c r="M1711" s="1"/>
      <c r="N1711" s="1"/>
      <c r="P1711" s="1"/>
      <c r="Q1711" s="1"/>
    </row>
    <row r="1712" spans="7:17">
      <c r="G1712" s="1"/>
      <c r="H1712" s="1"/>
      <c r="I1712" s="1"/>
      <c r="J1712" s="1"/>
      <c r="K1712" s="1"/>
      <c r="L1712" s="1"/>
      <c r="M1712" s="1"/>
      <c r="N1712" s="1"/>
      <c r="P1712" s="1"/>
      <c r="Q1712" s="1"/>
    </row>
    <row r="1713" spans="7:17">
      <c r="G1713" s="1"/>
      <c r="H1713" s="1"/>
      <c r="I1713" s="1"/>
      <c r="J1713" s="1"/>
      <c r="K1713" s="1"/>
      <c r="L1713" s="1"/>
      <c r="M1713" s="1"/>
      <c r="N1713" s="1"/>
      <c r="P1713" s="1"/>
      <c r="Q1713" s="1"/>
    </row>
    <row r="1714" spans="7:17">
      <c r="G1714" s="1"/>
      <c r="H1714" s="1"/>
      <c r="I1714" s="1"/>
      <c r="J1714" s="1"/>
      <c r="K1714" s="1"/>
      <c r="L1714" s="1"/>
      <c r="M1714" s="1"/>
      <c r="N1714" s="1"/>
      <c r="P1714" s="1"/>
      <c r="Q1714" s="1"/>
    </row>
    <row r="1715" spans="7:17">
      <c r="G1715" s="1"/>
      <c r="H1715" s="1"/>
      <c r="I1715" s="1"/>
      <c r="J1715" s="1"/>
      <c r="K1715" s="1"/>
      <c r="L1715" s="1"/>
      <c r="M1715" s="1"/>
      <c r="N1715" s="1"/>
      <c r="P1715" s="1"/>
      <c r="Q1715" s="1"/>
    </row>
    <row r="1716" spans="7:17">
      <c r="G1716" s="1"/>
      <c r="H1716" s="1"/>
      <c r="I1716" s="1"/>
      <c r="J1716" s="1"/>
      <c r="K1716" s="1"/>
      <c r="L1716" s="1"/>
      <c r="M1716" s="1"/>
      <c r="N1716" s="1"/>
      <c r="P1716" s="1"/>
      <c r="Q1716" s="1"/>
    </row>
    <row r="1717" spans="7:17">
      <c r="G1717" s="1"/>
      <c r="H1717" s="1"/>
      <c r="I1717" s="1"/>
      <c r="J1717" s="1"/>
      <c r="K1717" s="1"/>
      <c r="L1717" s="1"/>
      <c r="M1717" s="1"/>
      <c r="N1717" s="1"/>
      <c r="P1717" s="1"/>
      <c r="Q1717" s="1"/>
    </row>
    <row r="1718" spans="7:17">
      <c r="G1718" s="1"/>
      <c r="H1718" s="1"/>
      <c r="I1718" s="1"/>
      <c r="J1718" s="1"/>
      <c r="K1718" s="1"/>
      <c r="L1718" s="1"/>
      <c r="M1718" s="1"/>
      <c r="N1718" s="1"/>
      <c r="P1718" s="1"/>
      <c r="Q1718" s="1"/>
    </row>
    <row r="1719" spans="7:17">
      <c r="G1719" s="1"/>
      <c r="H1719" s="1"/>
      <c r="I1719" s="1"/>
      <c r="J1719" s="1"/>
      <c r="K1719" s="1"/>
      <c r="L1719" s="1"/>
      <c r="M1719" s="1"/>
      <c r="N1719" s="1"/>
      <c r="P1719" s="1"/>
      <c r="Q1719" s="1"/>
    </row>
    <row r="1720" spans="7:17">
      <c r="G1720" s="1"/>
      <c r="H1720" s="1"/>
      <c r="I1720" s="1"/>
      <c r="J1720" s="1"/>
      <c r="K1720" s="1"/>
      <c r="L1720" s="1"/>
      <c r="M1720" s="1"/>
      <c r="N1720" s="1"/>
      <c r="P1720" s="1"/>
      <c r="Q1720" s="1"/>
    </row>
    <row r="1721" spans="7:17">
      <c r="G1721" s="1"/>
      <c r="H1721" s="1"/>
      <c r="I1721" s="1"/>
      <c r="J1721" s="1"/>
      <c r="K1721" s="1"/>
      <c r="L1721" s="1"/>
      <c r="M1721" s="1"/>
      <c r="N1721" s="1"/>
      <c r="P1721" s="1"/>
      <c r="Q1721" s="1"/>
    </row>
    <row r="1722" spans="7:17">
      <c r="G1722" s="1"/>
      <c r="H1722" s="1"/>
      <c r="I1722" s="1"/>
      <c r="J1722" s="1"/>
      <c r="K1722" s="1"/>
      <c r="L1722" s="1"/>
      <c r="M1722" s="1"/>
      <c r="N1722" s="1"/>
      <c r="P1722" s="1"/>
      <c r="Q1722" s="1"/>
    </row>
    <row r="1723" spans="7:17">
      <c r="G1723" s="1"/>
      <c r="H1723" s="1"/>
      <c r="I1723" s="1"/>
      <c r="J1723" s="1"/>
      <c r="K1723" s="1"/>
      <c r="L1723" s="1"/>
      <c r="M1723" s="1"/>
      <c r="N1723" s="1"/>
      <c r="P1723" s="1"/>
      <c r="Q1723" s="1"/>
    </row>
    <row r="1724" spans="7:17">
      <c r="G1724" s="1"/>
      <c r="H1724" s="1"/>
      <c r="I1724" s="1"/>
      <c r="J1724" s="1"/>
      <c r="K1724" s="1"/>
      <c r="L1724" s="1"/>
      <c r="M1724" s="1"/>
      <c r="N1724" s="1"/>
      <c r="P1724" s="1"/>
      <c r="Q1724" s="1"/>
    </row>
    <row r="1725" spans="7:17">
      <c r="G1725" s="1"/>
      <c r="H1725" s="1"/>
      <c r="I1725" s="1"/>
      <c r="J1725" s="1"/>
      <c r="K1725" s="1"/>
      <c r="L1725" s="1"/>
      <c r="M1725" s="1"/>
      <c r="N1725" s="1"/>
      <c r="P1725" s="1"/>
      <c r="Q1725" s="1"/>
    </row>
    <row r="1726" spans="7:17">
      <c r="G1726" s="1"/>
      <c r="H1726" s="1"/>
      <c r="I1726" s="1"/>
      <c r="J1726" s="1"/>
      <c r="K1726" s="1"/>
      <c r="L1726" s="1"/>
      <c r="M1726" s="1"/>
      <c r="N1726" s="1"/>
      <c r="P1726" s="1"/>
      <c r="Q1726" s="1"/>
    </row>
    <row r="1727" spans="7:17">
      <c r="G1727" s="1"/>
      <c r="H1727" s="1"/>
      <c r="I1727" s="1"/>
      <c r="J1727" s="1"/>
      <c r="K1727" s="1"/>
      <c r="L1727" s="1"/>
      <c r="M1727" s="1"/>
      <c r="N1727" s="1"/>
      <c r="P1727" s="1"/>
      <c r="Q1727" s="1"/>
    </row>
    <row r="1728" spans="7:17">
      <c r="G1728" s="1"/>
      <c r="H1728" s="1"/>
      <c r="I1728" s="1"/>
      <c r="J1728" s="1"/>
      <c r="K1728" s="1"/>
      <c r="L1728" s="1"/>
      <c r="M1728" s="1"/>
      <c r="N1728" s="1"/>
      <c r="P1728" s="1"/>
      <c r="Q1728" s="1"/>
    </row>
    <row r="1729" spans="7:17">
      <c r="G1729" s="1"/>
      <c r="H1729" s="1"/>
      <c r="I1729" s="1"/>
      <c r="J1729" s="1"/>
      <c r="K1729" s="1"/>
      <c r="L1729" s="1"/>
      <c r="M1729" s="1"/>
      <c r="N1729" s="1"/>
      <c r="P1729" s="1"/>
      <c r="Q1729" s="1"/>
    </row>
    <row r="1730" spans="7:17">
      <c r="G1730" s="1"/>
      <c r="H1730" s="1"/>
      <c r="I1730" s="1"/>
      <c r="J1730" s="1"/>
      <c r="K1730" s="1"/>
      <c r="L1730" s="1"/>
      <c r="M1730" s="1"/>
      <c r="N1730" s="1"/>
      <c r="P1730" s="1"/>
      <c r="Q1730" s="1"/>
    </row>
    <row r="1731" spans="7:17">
      <c r="G1731" s="1"/>
      <c r="H1731" s="1"/>
      <c r="I1731" s="1"/>
      <c r="J1731" s="1"/>
      <c r="K1731" s="1"/>
      <c r="L1731" s="1"/>
      <c r="M1731" s="1"/>
      <c r="N1731" s="1"/>
      <c r="P1731" s="1"/>
      <c r="Q1731" s="1"/>
    </row>
    <row r="1732" spans="7:17">
      <c r="G1732" s="1"/>
      <c r="H1732" s="1"/>
      <c r="I1732" s="1"/>
      <c r="J1732" s="1"/>
      <c r="K1732" s="1"/>
      <c r="L1732" s="1"/>
      <c r="M1732" s="1"/>
      <c r="N1732" s="1"/>
      <c r="P1732" s="1"/>
      <c r="Q1732" s="1"/>
    </row>
    <row r="1733" spans="7:17">
      <c r="G1733" s="1"/>
      <c r="H1733" s="1"/>
      <c r="I1733" s="1"/>
      <c r="J1733" s="1"/>
      <c r="K1733" s="1"/>
      <c r="L1733" s="1"/>
      <c r="M1733" s="1"/>
      <c r="N1733" s="1"/>
      <c r="P1733" s="1"/>
      <c r="Q1733" s="1"/>
    </row>
    <row r="1734" spans="7:17">
      <c r="G1734" s="1"/>
      <c r="H1734" s="1"/>
      <c r="I1734" s="1"/>
      <c r="J1734" s="1"/>
      <c r="K1734" s="1"/>
      <c r="L1734" s="1"/>
      <c r="M1734" s="1"/>
      <c r="N1734" s="1"/>
      <c r="P1734" s="1"/>
      <c r="Q1734" s="1"/>
    </row>
    <row r="1735" spans="7:17">
      <c r="G1735" s="1"/>
      <c r="H1735" s="1"/>
      <c r="I1735" s="1"/>
      <c r="J1735" s="1"/>
      <c r="K1735" s="1"/>
      <c r="L1735" s="1"/>
      <c r="M1735" s="1"/>
      <c r="N1735" s="1"/>
      <c r="P1735" s="1"/>
      <c r="Q1735" s="1"/>
    </row>
    <row r="1736" spans="7:17">
      <c r="G1736" s="1"/>
      <c r="H1736" s="1"/>
      <c r="I1736" s="1"/>
      <c r="J1736" s="1"/>
      <c r="K1736" s="1"/>
      <c r="L1736" s="1"/>
      <c r="M1736" s="1"/>
      <c r="N1736" s="1"/>
      <c r="P1736" s="1"/>
      <c r="Q1736" s="1"/>
    </row>
    <row r="1737" spans="7:17">
      <c r="G1737" s="1"/>
      <c r="H1737" s="1"/>
      <c r="I1737" s="1"/>
      <c r="J1737" s="1"/>
      <c r="K1737" s="1"/>
      <c r="L1737" s="1"/>
      <c r="M1737" s="1"/>
      <c r="N1737" s="1"/>
      <c r="P1737" s="1"/>
      <c r="Q1737" s="1"/>
    </row>
    <row r="1738" spans="7:17">
      <c r="G1738" s="1"/>
      <c r="H1738" s="1"/>
      <c r="I1738" s="1"/>
      <c r="J1738" s="1"/>
      <c r="K1738" s="1"/>
      <c r="L1738" s="1"/>
      <c r="M1738" s="1"/>
      <c r="N1738" s="1"/>
      <c r="P1738" s="1"/>
      <c r="Q1738" s="1"/>
    </row>
    <row r="1739" spans="7:17">
      <c r="G1739" s="1"/>
      <c r="H1739" s="1"/>
      <c r="I1739" s="1"/>
      <c r="J1739" s="1"/>
      <c r="K1739" s="1"/>
      <c r="L1739" s="1"/>
      <c r="M1739" s="1"/>
      <c r="N1739" s="1"/>
      <c r="P1739" s="1"/>
      <c r="Q1739" s="1"/>
    </row>
    <row r="1740" spans="7:17">
      <c r="G1740" s="1"/>
      <c r="H1740" s="1"/>
      <c r="I1740" s="1"/>
      <c r="J1740" s="1"/>
      <c r="K1740" s="1"/>
      <c r="L1740" s="1"/>
      <c r="M1740" s="1"/>
      <c r="N1740" s="1"/>
      <c r="P1740" s="1"/>
      <c r="Q1740" s="1"/>
    </row>
    <row r="1741" spans="7:17">
      <c r="G1741" s="1"/>
      <c r="H1741" s="1"/>
      <c r="I1741" s="1"/>
      <c r="J1741" s="1"/>
      <c r="K1741" s="1"/>
      <c r="L1741" s="1"/>
      <c r="M1741" s="1"/>
      <c r="N1741" s="1"/>
      <c r="P1741" s="1"/>
      <c r="Q1741" s="1"/>
    </row>
    <row r="1742" spans="7:17">
      <c r="G1742" s="1"/>
      <c r="H1742" s="1"/>
      <c r="I1742" s="1"/>
      <c r="J1742" s="1"/>
      <c r="K1742" s="1"/>
      <c r="L1742" s="1"/>
      <c r="M1742" s="1"/>
      <c r="N1742" s="1"/>
      <c r="P1742" s="1"/>
      <c r="Q1742" s="1"/>
    </row>
    <row r="1743" spans="7:17">
      <c r="G1743" s="1"/>
      <c r="H1743" s="1"/>
      <c r="I1743" s="1"/>
      <c r="J1743" s="1"/>
      <c r="K1743" s="1"/>
      <c r="L1743" s="1"/>
      <c r="M1743" s="1"/>
      <c r="N1743" s="1"/>
      <c r="P1743" s="1"/>
      <c r="Q1743" s="1"/>
    </row>
    <row r="1744" spans="7:17">
      <c r="G1744" s="1"/>
      <c r="H1744" s="1"/>
      <c r="I1744" s="1"/>
      <c r="J1744" s="1"/>
      <c r="K1744" s="1"/>
      <c r="L1744" s="1"/>
      <c r="M1744" s="1"/>
      <c r="N1744" s="1"/>
      <c r="P1744" s="1"/>
      <c r="Q1744" s="1"/>
    </row>
    <row r="1745" spans="7:17">
      <c r="G1745" s="1"/>
      <c r="H1745" s="1"/>
      <c r="I1745" s="1"/>
      <c r="J1745" s="1"/>
      <c r="K1745" s="1"/>
      <c r="L1745" s="1"/>
      <c r="M1745" s="1"/>
      <c r="N1745" s="1"/>
      <c r="P1745" s="1"/>
      <c r="Q1745" s="1"/>
    </row>
    <row r="1746" spans="7:17">
      <c r="G1746" s="1"/>
      <c r="H1746" s="1"/>
      <c r="I1746" s="1"/>
      <c r="J1746" s="1"/>
      <c r="K1746" s="1"/>
      <c r="L1746" s="1"/>
      <c r="M1746" s="1"/>
      <c r="N1746" s="1"/>
      <c r="P1746" s="1"/>
      <c r="Q1746" s="1"/>
    </row>
    <row r="1747" spans="7:17">
      <c r="G1747" s="1"/>
      <c r="H1747" s="1"/>
      <c r="I1747" s="1"/>
      <c r="J1747" s="1"/>
      <c r="K1747" s="1"/>
      <c r="L1747" s="1"/>
      <c r="M1747" s="1"/>
      <c r="N1747" s="1"/>
      <c r="P1747" s="1"/>
      <c r="Q1747" s="1"/>
    </row>
    <row r="1748" spans="7:17">
      <c r="G1748" s="1"/>
      <c r="H1748" s="1"/>
      <c r="I1748" s="1"/>
      <c r="J1748" s="1"/>
      <c r="K1748" s="1"/>
      <c r="L1748" s="1"/>
      <c r="M1748" s="1"/>
      <c r="N1748" s="1"/>
      <c r="P1748" s="1"/>
      <c r="Q1748" s="1"/>
    </row>
    <row r="1749" spans="7:17">
      <c r="G1749" s="1"/>
      <c r="H1749" s="1"/>
      <c r="I1749" s="1"/>
      <c r="J1749" s="1"/>
      <c r="K1749" s="1"/>
      <c r="L1749" s="1"/>
      <c r="M1749" s="1"/>
      <c r="N1749" s="1"/>
      <c r="P1749" s="1"/>
      <c r="Q1749" s="1"/>
    </row>
    <row r="1750" spans="7:17">
      <c r="G1750" s="1"/>
      <c r="H1750" s="1"/>
      <c r="I1750" s="1"/>
      <c r="J1750" s="1"/>
      <c r="K1750" s="1"/>
      <c r="L1750" s="1"/>
      <c r="M1750" s="1"/>
      <c r="N1750" s="1"/>
      <c r="P1750" s="1"/>
      <c r="Q1750" s="1"/>
    </row>
    <row r="1751" spans="7:17">
      <c r="G1751" s="1"/>
      <c r="H1751" s="1"/>
      <c r="I1751" s="1"/>
      <c r="J1751" s="1"/>
      <c r="K1751" s="1"/>
      <c r="L1751" s="1"/>
      <c r="M1751" s="1"/>
      <c r="N1751" s="1"/>
      <c r="P1751" s="1"/>
      <c r="Q1751" s="1"/>
    </row>
    <row r="1752" spans="7:17">
      <c r="G1752" s="1"/>
      <c r="H1752" s="1"/>
      <c r="I1752" s="1"/>
      <c r="J1752" s="1"/>
      <c r="K1752" s="1"/>
      <c r="L1752" s="1"/>
      <c r="M1752" s="1"/>
      <c r="N1752" s="1"/>
      <c r="P1752" s="1"/>
      <c r="Q1752" s="1"/>
    </row>
    <row r="1753" spans="7:17">
      <c r="G1753" s="1"/>
      <c r="H1753" s="1"/>
      <c r="I1753" s="1"/>
      <c r="J1753" s="1"/>
      <c r="K1753" s="1"/>
      <c r="L1753" s="1"/>
      <c r="M1753" s="1"/>
      <c r="N1753" s="1"/>
      <c r="P1753" s="1"/>
      <c r="Q1753" s="1"/>
    </row>
    <row r="1754" spans="7:17">
      <c r="G1754" s="1"/>
      <c r="H1754" s="1"/>
      <c r="I1754" s="1"/>
      <c r="J1754" s="1"/>
      <c r="K1754" s="1"/>
      <c r="L1754" s="1"/>
      <c r="M1754" s="1"/>
      <c r="N1754" s="1"/>
      <c r="P1754" s="1"/>
      <c r="Q1754" s="1"/>
    </row>
    <row r="1755" spans="7:17">
      <c r="G1755" s="1"/>
      <c r="H1755" s="1"/>
      <c r="I1755" s="1"/>
      <c r="J1755" s="1"/>
      <c r="K1755" s="1"/>
      <c r="L1755" s="1"/>
      <c r="M1755" s="1"/>
      <c r="N1755" s="1"/>
      <c r="P1755" s="1"/>
      <c r="Q1755" s="1"/>
    </row>
    <row r="1756" spans="7:17">
      <c r="G1756" s="1"/>
      <c r="H1756" s="1"/>
      <c r="I1756" s="1"/>
      <c r="J1756" s="1"/>
      <c r="K1756" s="1"/>
      <c r="L1756" s="1"/>
      <c r="M1756" s="1"/>
      <c r="N1756" s="1"/>
      <c r="P1756" s="1"/>
      <c r="Q1756" s="1"/>
    </row>
    <row r="1757" spans="7:17">
      <c r="G1757" s="1"/>
      <c r="H1757" s="1"/>
      <c r="I1757" s="1"/>
      <c r="J1757" s="1"/>
      <c r="K1757" s="1"/>
      <c r="L1757" s="1"/>
      <c r="M1757" s="1"/>
      <c r="N1757" s="1"/>
      <c r="P1757" s="1"/>
      <c r="Q1757" s="1"/>
    </row>
    <row r="1758" spans="7:17">
      <c r="G1758" s="1"/>
      <c r="H1758" s="1"/>
      <c r="I1758" s="1"/>
      <c r="J1758" s="1"/>
      <c r="K1758" s="1"/>
      <c r="L1758" s="1"/>
      <c r="M1758" s="1"/>
      <c r="N1758" s="1"/>
      <c r="P1758" s="1"/>
      <c r="Q1758" s="1"/>
    </row>
    <row r="1759" spans="7:17">
      <c r="G1759" s="1"/>
      <c r="H1759" s="1"/>
      <c r="I1759" s="1"/>
      <c r="J1759" s="1"/>
      <c r="K1759" s="1"/>
      <c r="L1759" s="1"/>
      <c r="M1759" s="1"/>
      <c r="N1759" s="1"/>
      <c r="P1759" s="1"/>
      <c r="Q1759" s="1"/>
    </row>
    <row r="1760" spans="7:17">
      <c r="G1760" s="1"/>
      <c r="H1760" s="1"/>
      <c r="I1760" s="1"/>
      <c r="J1760" s="1"/>
      <c r="K1760" s="1"/>
      <c r="L1760" s="1"/>
      <c r="M1760" s="1"/>
      <c r="N1760" s="1"/>
      <c r="P1760" s="1"/>
      <c r="Q1760" s="1"/>
    </row>
    <row r="1761" spans="7:17">
      <c r="G1761" s="1"/>
      <c r="H1761" s="1"/>
      <c r="I1761" s="1"/>
      <c r="J1761" s="1"/>
      <c r="K1761" s="1"/>
      <c r="L1761" s="1"/>
      <c r="M1761" s="1"/>
      <c r="N1761" s="1"/>
      <c r="P1761" s="1"/>
      <c r="Q1761" s="1"/>
    </row>
    <row r="1762" spans="7:17">
      <c r="G1762" s="1"/>
      <c r="H1762" s="1"/>
      <c r="I1762" s="1"/>
      <c r="J1762" s="1"/>
      <c r="K1762" s="1"/>
      <c r="L1762" s="1"/>
      <c r="M1762" s="1"/>
      <c r="N1762" s="1"/>
      <c r="P1762" s="1"/>
      <c r="Q1762" s="1"/>
    </row>
    <row r="1763" spans="7:17">
      <c r="G1763" s="1"/>
      <c r="H1763" s="1"/>
      <c r="I1763" s="1"/>
      <c r="J1763" s="1"/>
      <c r="K1763" s="1"/>
      <c r="L1763" s="1"/>
      <c r="M1763" s="1"/>
      <c r="N1763" s="1"/>
      <c r="P1763" s="1"/>
      <c r="Q1763" s="1"/>
    </row>
    <row r="1764" spans="7:17">
      <c r="G1764" s="1"/>
      <c r="H1764" s="1"/>
      <c r="I1764" s="1"/>
      <c r="J1764" s="1"/>
      <c r="K1764" s="1"/>
      <c r="L1764" s="1"/>
      <c r="M1764" s="1"/>
      <c r="N1764" s="1"/>
      <c r="P1764" s="1"/>
      <c r="Q1764" s="1"/>
    </row>
    <row r="1765" spans="7:17">
      <c r="G1765" s="1"/>
      <c r="H1765" s="1"/>
      <c r="I1765" s="1"/>
      <c r="J1765" s="1"/>
      <c r="K1765" s="1"/>
      <c r="L1765" s="1"/>
      <c r="M1765" s="1"/>
      <c r="N1765" s="1"/>
      <c r="P1765" s="1"/>
      <c r="Q1765" s="1"/>
    </row>
    <row r="1766" spans="7:17">
      <c r="G1766" s="1"/>
      <c r="H1766" s="1"/>
      <c r="I1766" s="1"/>
      <c r="J1766" s="1"/>
      <c r="K1766" s="1"/>
      <c r="L1766" s="1"/>
      <c r="M1766" s="1"/>
      <c r="N1766" s="1"/>
      <c r="P1766" s="1"/>
      <c r="Q1766" s="1"/>
    </row>
    <row r="1767" spans="7:17">
      <c r="G1767" s="1"/>
      <c r="H1767" s="1"/>
      <c r="I1767" s="1"/>
      <c r="J1767" s="1"/>
      <c r="K1767" s="1"/>
      <c r="L1767" s="1"/>
      <c r="M1767" s="1"/>
      <c r="N1767" s="1"/>
      <c r="P1767" s="1"/>
      <c r="Q1767" s="1"/>
    </row>
    <row r="1768" spans="7:17">
      <c r="G1768" s="1"/>
      <c r="H1768" s="1"/>
      <c r="I1768" s="1"/>
      <c r="J1768" s="1"/>
      <c r="K1768" s="1"/>
      <c r="L1768" s="1"/>
      <c r="M1768" s="1"/>
      <c r="N1768" s="1"/>
      <c r="P1768" s="1"/>
      <c r="Q1768" s="1"/>
    </row>
    <row r="1769" spans="7:17">
      <c r="G1769" s="1"/>
      <c r="H1769" s="1"/>
      <c r="I1769" s="1"/>
      <c r="J1769" s="1"/>
      <c r="K1769" s="1"/>
      <c r="L1769" s="1"/>
      <c r="M1769" s="1"/>
      <c r="N1769" s="1"/>
      <c r="P1769" s="1"/>
      <c r="Q1769" s="1"/>
    </row>
    <row r="1770" spans="7:17">
      <c r="G1770" s="1"/>
      <c r="H1770" s="1"/>
      <c r="I1770" s="1"/>
      <c r="J1770" s="1"/>
      <c r="K1770" s="1"/>
      <c r="L1770" s="1"/>
      <c r="M1770" s="1"/>
      <c r="N1770" s="1"/>
      <c r="P1770" s="1"/>
      <c r="Q1770" s="1"/>
    </row>
    <row r="1771" spans="7:17">
      <c r="G1771" s="1"/>
      <c r="H1771" s="1"/>
      <c r="I1771" s="1"/>
      <c r="J1771" s="1"/>
      <c r="K1771" s="1"/>
      <c r="L1771" s="1"/>
      <c r="M1771" s="1"/>
      <c r="N1771" s="1"/>
      <c r="P1771" s="1"/>
      <c r="Q1771" s="1"/>
    </row>
    <row r="1772" spans="7:17">
      <c r="G1772" s="1"/>
      <c r="H1772" s="1"/>
      <c r="I1772" s="1"/>
      <c r="J1772" s="1"/>
      <c r="K1772" s="1"/>
      <c r="L1772" s="1"/>
      <c r="M1772" s="1"/>
      <c r="N1772" s="1"/>
      <c r="P1772" s="1"/>
      <c r="Q1772" s="1"/>
    </row>
    <row r="1773" spans="7:17">
      <c r="G1773" s="1"/>
      <c r="H1773" s="1"/>
      <c r="I1773" s="1"/>
      <c r="J1773" s="1"/>
      <c r="K1773" s="1"/>
      <c r="L1773" s="1"/>
      <c r="M1773" s="1"/>
      <c r="N1773" s="1"/>
      <c r="P1773" s="1"/>
      <c r="Q1773" s="1"/>
    </row>
    <row r="1774" spans="7:17">
      <c r="G1774" s="1"/>
      <c r="H1774" s="1"/>
      <c r="I1774" s="1"/>
      <c r="J1774" s="1"/>
      <c r="K1774" s="1"/>
      <c r="L1774" s="1"/>
      <c r="M1774" s="1"/>
      <c r="N1774" s="1"/>
      <c r="P1774" s="1"/>
      <c r="Q1774" s="1"/>
    </row>
    <row r="1775" spans="7:17">
      <c r="G1775" s="1"/>
      <c r="H1775" s="1"/>
      <c r="I1775" s="1"/>
      <c r="J1775" s="1"/>
      <c r="K1775" s="1"/>
      <c r="L1775" s="1"/>
      <c r="M1775" s="1"/>
      <c r="N1775" s="1"/>
      <c r="P1775" s="1"/>
      <c r="Q1775" s="1"/>
    </row>
    <row r="1776" spans="7:17">
      <c r="G1776" s="1"/>
      <c r="H1776" s="1"/>
      <c r="I1776" s="1"/>
      <c r="J1776" s="1"/>
      <c r="K1776" s="1"/>
      <c r="L1776" s="1"/>
      <c r="M1776" s="1"/>
      <c r="N1776" s="1"/>
      <c r="P1776" s="1"/>
      <c r="Q1776" s="1"/>
    </row>
    <row r="1777" spans="7:17">
      <c r="G1777" s="1"/>
      <c r="H1777" s="1"/>
      <c r="I1777" s="1"/>
      <c r="J1777" s="1"/>
      <c r="K1777" s="1"/>
      <c r="L1777" s="1"/>
      <c r="M1777" s="1"/>
      <c r="N1777" s="1"/>
      <c r="P1777" s="1"/>
      <c r="Q1777" s="1"/>
    </row>
    <row r="1778" spans="7:17">
      <c r="G1778" s="1"/>
      <c r="H1778" s="1"/>
      <c r="I1778" s="1"/>
      <c r="J1778" s="1"/>
      <c r="K1778" s="1"/>
      <c r="L1778" s="1"/>
      <c r="M1778" s="1"/>
      <c r="N1778" s="1"/>
      <c r="P1778" s="1"/>
      <c r="Q1778" s="1"/>
    </row>
    <row r="1779" spans="7:17">
      <c r="G1779" s="1"/>
      <c r="H1779" s="1"/>
      <c r="I1779" s="1"/>
      <c r="J1779" s="1"/>
      <c r="K1779" s="1"/>
      <c r="L1779" s="1"/>
      <c r="M1779" s="1"/>
      <c r="N1779" s="1"/>
      <c r="P1779" s="1"/>
      <c r="Q1779" s="1"/>
    </row>
    <row r="1780" spans="7:17">
      <c r="G1780" s="1"/>
      <c r="H1780" s="1"/>
      <c r="I1780" s="1"/>
      <c r="J1780" s="1"/>
      <c r="K1780" s="1"/>
      <c r="L1780" s="1"/>
      <c r="M1780" s="1"/>
      <c r="N1780" s="1"/>
      <c r="P1780" s="1"/>
      <c r="Q1780" s="1"/>
    </row>
    <row r="1781" spans="7:17">
      <c r="G1781" s="1"/>
      <c r="H1781" s="1"/>
      <c r="I1781" s="1"/>
      <c r="J1781" s="1"/>
      <c r="K1781" s="1"/>
      <c r="L1781" s="1"/>
      <c r="M1781" s="1"/>
      <c r="N1781" s="1"/>
      <c r="P1781" s="1"/>
      <c r="Q1781" s="1"/>
    </row>
    <row r="1782" spans="7:17">
      <c r="G1782" s="1"/>
      <c r="H1782" s="1"/>
      <c r="I1782" s="1"/>
      <c r="J1782" s="1"/>
      <c r="K1782" s="1"/>
      <c r="L1782" s="1"/>
      <c r="M1782" s="1"/>
      <c r="N1782" s="1"/>
      <c r="P1782" s="1"/>
      <c r="Q1782" s="1"/>
    </row>
    <row r="1783" spans="7:17">
      <c r="G1783" s="1"/>
      <c r="H1783" s="1"/>
      <c r="I1783" s="1"/>
      <c r="J1783" s="1"/>
      <c r="K1783" s="1"/>
      <c r="L1783" s="1"/>
      <c r="M1783" s="1"/>
      <c r="N1783" s="1"/>
      <c r="P1783" s="1"/>
      <c r="Q1783" s="1"/>
    </row>
    <row r="1784" spans="7:17">
      <c r="G1784" s="1"/>
      <c r="H1784" s="1"/>
      <c r="I1784" s="1"/>
      <c r="J1784" s="1"/>
      <c r="K1784" s="1"/>
      <c r="L1784" s="1"/>
      <c r="M1784" s="1"/>
      <c r="N1784" s="1"/>
      <c r="P1784" s="1"/>
      <c r="Q1784" s="1"/>
    </row>
    <row r="1785" spans="7:17">
      <c r="G1785" s="1"/>
      <c r="H1785" s="1"/>
      <c r="I1785" s="1"/>
      <c r="J1785" s="1"/>
      <c r="K1785" s="1"/>
      <c r="L1785" s="1"/>
      <c r="M1785" s="1"/>
      <c r="N1785" s="1"/>
      <c r="P1785" s="1"/>
      <c r="Q1785" s="1"/>
    </row>
    <row r="1786" spans="7:17">
      <c r="G1786" s="1"/>
      <c r="H1786" s="1"/>
      <c r="I1786" s="1"/>
      <c r="J1786" s="1"/>
      <c r="K1786" s="1"/>
      <c r="L1786" s="1"/>
      <c r="M1786" s="1"/>
      <c r="N1786" s="1"/>
      <c r="P1786" s="1"/>
      <c r="Q1786" s="1"/>
    </row>
    <row r="1787" spans="7:17">
      <c r="G1787" s="1"/>
      <c r="H1787" s="1"/>
      <c r="I1787" s="1"/>
      <c r="J1787" s="1"/>
      <c r="K1787" s="1"/>
      <c r="L1787" s="1"/>
      <c r="M1787" s="1"/>
      <c r="N1787" s="1"/>
      <c r="P1787" s="1"/>
      <c r="Q1787" s="1"/>
    </row>
    <row r="1788" spans="7:17">
      <c r="G1788" s="1"/>
      <c r="H1788" s="1"/>
      <c r="I1788" s="1"/>
      <c r="J1788" s="1"/>
      <c r="K1788" s="1"/>
      <c r="L1788" s="1"/>
      <c r="M1788" s="1"/>
      <c r="N1788" s="1"/>
      <c r="P1788" s="1"/>
      <c r="Q1788" s="1"/>
    </row>
    <row r="1789" spans="7:17">
      <c r="G1789" s="1"/>
      <c r="H1789" s="1"/>
      <c r="I1789" s="1"/>
      <c r="J1789" s="1"/>
      <c r="K1789" s="1"/>
      <c r="L1789" s="1"/>
      <c r="M1789" s="1"/>
      <c r="N1789" s="1"/>
      <c r="P1789" s="1"/>
      <c r="Q1789" s="1"/>
    </row>
    <row r="1790" spans="7:17">
      <c r="G1790" s="1"/>
      <c r="H1790" s="1"/>
      <c r="I1790" s="1"/>
      <c r="J1790" s="1"/>
      <c r="K1790" s="1"/>
      <c r="L1790" s="1"/>
      <c r="M1790" s="1"/>
      <c r="N1790" s="1"/>
      <c r="P1790" s="1"/>
      <c r="Q1790" s="1"/>
    </row>
    <row r="1791" spans="7:17">
      <c r="G1791" s="1"/>
      <c r="H1791" s="1"/>
      <c r="I1791" s="1"/>
      <c r="J1791" s="1"/>
      <c r="K1791" s="1"/>
      <c r="L1791" s="1"/>
      <c r="M1791" s="1"/>
      <c r="N1791" s="1"/>
      <c r="P1791" s="1"/>
      <c r="Q1791" s="1"/>
    </row>
    <row r="1792" spans="7:17">
      <c r="G1792" s="1"/>
      <c r="H1792" s="1"/>
      <c r="I1792" s="1"/>
      <c r="J1792" s="1"/>
      <c r="K1792" s="1"/>
      <c r="L1792" s="1"/>
      <c r="M1792" s="1"/>
      <c r="N1792" s="1"/>
      <c r="P1792" s="1"/>
      <c r="Q1792" s="1"/>
    </row>
    <row r="1793" spans="7:17">
      <c r="G1793" s="1"/>
      <c r="H1793" s="1"/>
      <c r="I1793" s="1"/>
      <c r="J1793" s="1"/>
      <c r="K1793" s="1"/>
      <c r="L1793" s="1"/>
      <c r="M1793" s="1"/>
      <c r="N1793" s="1"/>
      <c r="P1793" s="1"/>
      <c r="Q1793" s="1"/>
    </row>
    <row r="1794" spans="7:17">
      <c r="G1794" s="1"/>
      <c r="H1794" s="1"/>
      <c r="I1794" s="1"/>
      <c r="J1794" s="1"/>
      <c r="K1794" s="1"/>
      <c r="L1794" s="1"/>
      <c r="M1794" s="1"/>
      <c r="N1794" s="1"/>
      <c r="P1794" s="1"/>
      <c r="Q1794" s="1"/>
    </row>
    <row r="1795" spans="7:17">
      <c r="G1795" s="1"/>
      <c r="H1795" s="1"/>
      <c r="I1795" s="1"/>
      <c r="J1795" s="1"/>
      <c r="K1795" s="1"/>
      <c r="L1795" s="1"/>
      <c r="M1795" s="1"/>
      <c r="N1795" s="1"/>
      <c r="P1795" s="1"/>
      <c r="Q1795" s="1"/>
    </row>
    <row r="1796" spans="7:17">
      <c r="G1796" s="1"/>
      <c r="H1796" s="1"/>
      <c r="I1796" s="1"/>
      <c r="J1796" s="1"/>
      <c r="K1796" s="1"/>
      <c r="L1796" s="1"/>
      <c r="M1796" s="1"/>
      <c r="N1796" s="1"/>
      <c r="P1796" s="1"/>
      <c r="Q1796" s="1"/>
    </row>
    <row r="1797" spans="7:17">
      <c r="G1797" s="1"/>
      <c r="H1797" s="1"/>
      <c r="I1797" s="1"/>
      <c r="J1797" s="1"/>
      <c r="K1797" s="1"/>
      <c r="L1797" s="1"/>
      <c r="M1797" s="1"/>
      <c r="N1797" s="1"/>
      <c r="P1797" s="1"/>
      <c r="Q1797" s="1"/>
    </row>
    <row r="1798" spans="7:17">
      <c r="G1798" s="1"/>
      <c r="H1798" s="1"/>
      <c r="I1798" s="1"/>
      <c r="J1798" s="1"/>
      <c r="K1798" s="1"/>
      <c r="L1798" s="1"/>
      <c r="M1798" s="1"/>
      <c r="N1798" s="1"/>
      <c r="P1798" s="1"/>
      <c r="Q1798" s="1"/>
    </row>
    <row r="1799" spans="7:17">
      <c r="G1799" s="1"/>
      <c r="H1799" s="1"/>
      <c r="I1799" s="1"/>
      <c r="J1799" s="1"/>
      <c r="K1799" s="1"/>
      <c r="L1799" s="1"/>
      <c r="M1799" s="1"/>
      <c r="N1799" s="1"/>
      <c r="P1799" s="1"/>
      <c r="Q1799" s="1"/>
    </row>
    <row r="1800" spans="7:17">
      <c r="G1800" s="1"/>
      <c r="H1800" s="1"/>
      <c r="I1800" s="1"/>
      <c r="J1800" s="1"/>
      <c r="K1800" s="1"/>
      <c r="L1800" s="1"/>
      <c r="M1800" s="1"/>
      <c r="N1800" s="1"/>
      <c r="P1800" s="1"/>
      <c r="Q1800" s="1"/>
    </row>
    <row r="1801" spans="7:17">
      <c r="G1801" s="1"/>
      <c r="H1801" s="1"/>
      <c r="I1801" s="1"/>
      <c r="J1801" s="1"/>
      <c r="K1801" s="1"/>
      <c r="L1801" s="1"/>
      <c r="M1801" s="1"/>
      <c r="N1801" s="1"/>
      <c r="P1801" s="1"/>
      <c r="Q1801" s="1"/>
    </row>
    <row r="1802" spans="7:17">
      <c r="G1802" s="1"/>
      <c r="H1802" s="1"/>
      <c r="I1802" s="1"/>
      <c r="J1802" s="1"/>
      <c r="K1802" s="1"/>
      <c r="L1802" s="1"/>
      <c r="M1802" s="1"/>
      <c r="N1802" s="1"/>
      <c r="P1802" s="1"/>
      <c r="Q1802" s="1"/>
    </row>
    <row r="1803" spans="7:17">
      <c r="G1803" s="1"/>
      <c r="H1803" s="1"/>
      <c r="I1803" s="1"/>
      <c r="J1803" s="1"/>
      <c r="K1803" s="1"/>
      <c r="L1803" s="1"/>
      <c r="M1803" s="1"/>
      <c r="N1803" s="1"/>
      <c r="P1803" s="1"/>
      <c r="Q1803" s="1"/>
    </row>
    <row r="1804" spans="7:17">
      <c r="G1804" s="1"/>
      <c r="H1804" s="1"/>
      <c r="I1804" s="1"/>
      <c r="J1804" s="1"/>
      <c r="K1804" s="1"/>
      <c r="L1804" s="1"/>
      <c r="M1804" s="1"/>
      <c r="N1804" s="1"/>
      <c r="P1804" s="1"/>
      <c r="Q1804" s="1"/>
    </row>
    <row r="1805" spans="7:17">
      <c r="G1805" s="1"/>
      <c r="H1805" s="1"/>
      <c r="I1805" s="1"/>
      <c r="J1805" s="1"/>
      <c r="K1805" s="1"/>
      <c r="L1805" s="1"/>
      <c r="M1805" s="1"/>
      <c r="N1805" s="1"/>
      <c r="P1805" s="1"/>
      <c r="Q1805" s="1"/>
    </row>
    <row r="1806" spans="7:17">
      <c r="G1806" s="1"/>
      <c r="H1806" s="1"/>
      <c r="I1806" s="1"/>
      <c r="J1806" s="1"/>
      <c r="K1806" s="1"/>
      <c r="L1806" s="1"/>
      <c r="M1806" s="1"/>
      <c r="N1806" s="1"/>
      <c r="P1806" s="1"/>
      <c r="Q1806" s="1"/>
    </row>
    <row r="1807" spans="7:17">
      <c r="G1807" s="1"/>
      <c r="H1807" s="1"/>
      <c r="I1807" s="1"/>
      <c r="J1807" s="1"/>
      <c r="K1807" s="1"/>
      <c r="L1807" s="1"/>
      <c r="M1807" s="1"/>
      <c r="N1807" s="1"/>
      <c r="P1807" s="1"/>
      <c r="Q1807" s="1"/>
    </row>
    <row r="1808" spans="7:17">
      <c r="G1808" s="1"/>
      <c r="H1808" s="1"/>
      <c r="I1808" s="1"/>
      <c r="J1808" s="1"/>
      <c r="K1808" s="1"/>
      <c r="L1808" s="1"/>
      <c r="M1808" s="1"/>
      <c r="N1808" s="1"/>
      <c r="P1808" s="1"/>
      <c r="Q1808" s="1"/>
    </row>
    <row r="1809" spans="7:17">
      <c r="G1809" s="1"/>
      <c r="H1809" s="1"/>
      <c r="I1809" s="1"/>
      <c r="J1809" s="1"/>
      <c r="K1809" s="1"/>
      <c r="L1809" s="1"/>
      <c r="M1809" s="1"/>
      <c r="N1809" s="1"/>
      <c r="P1809" s="1"/>
      <c r="Q1809" s="1"/>
    </row>
    <row r="1810" spans="7:17">
      <c r="G1810" s="1"/>
      <c r="H1810" s="1"/>
      <c r="I1810" s="1"/>
      <c r="J1810" s="1"/>
      <c r="K1810" s="1"/>
      <c r="L1810" s="1"/>
      <c r="M1810" s="1"/>
      <c r="N1810" s="1"/>
      <c r="P1810" s="1"/>
      <c r="Q1810" s="1"/>
    </row>
    <row r="1811" spans="7:17">
      <c r="G1811" s="1"/>
      <c r="H1811" s="1"/>
      <c r="I1811" s="1"/>
      <c r="J1811" s="1"/>
      <c r="K1811" s="1"/>
      <c r="L1811" s="1"/>
      <c r="M1811" s="1"/>
      <c r="N1811" s="1"/>
      <c r="P1811" s="1"/>
      <c r="Q1811" s="1"/>
    </row>
    <row r="1812" spans="7:17">
      <c r="G1812" s="1"/>
      <c r="H1812" s="1"/>
      <c r="I1812" s="1"/>
      <c r="J1812" s="1"/>
      <c r="K1812" s="1"/>
      <c r="L1812" s="1"/>
      <c r="M1812" s="1"/>
      <c r="N1812" s="1"/>
      <c r="P1812" s="1"/>
      <c r="Q1812" s="1"/>
    </row>
    <row r="1813" spans="7:17">
      <c r="G1813" s="1"/>
      <c r="H1813" s="1"/>
      <c r="I1813" s="1"/>
      <c r="J1813" s="1"/>
      <c r="K1813" s="1"/>
      <c r="L1813" s="1"/>
      <c r="M1813" s="1"/>
      <c r="N1813" s="1"/>
      <c r="P1813" s="1"/>
      <c r="Q1813" s="1"/>
    </row>
    <row r="1814" spans="7:17">
      <c r="G1814" s="1"/>
      <c r="H1814" s="1"/>
      <c r="I1814" s="1"/>
      <c r="J1814" s="1"/>
      <c r="K1814" s="1"/>
      <c r="L1814" s="1"/>
      <c r="M1814" s="1"/>
      <c r="N1814" s="1"/>
      <c r="P1814" s="1"/>
      <c r="Q1814" s="1"/>
    </row>
    <row r="1815" spans="7:17">
      <c r="G1815" s="1"/>
      <c r="H1815" s="1"/>
      <c r="I1815" s="1"/>
      <c r="J1815" s="1"/>
      <c r="K1815" s="1"/>
      <c r="L1815" s="1"/>
      <c r="M1815" s="1"/>
      <c r="N1815" s="1"/>
      <c r="P1815" s="1"/>
      <c r="Q1815" s="1"/>
    </row>
    <row r="1816" spans="7:17">
      <c r="G1816" s="1"/>
      <c r="H1816" s="1"/>
      <c r="I1816" s="1"/>
      <c r="J1816" s="1"/>
      <c r="K1816" s="1"/>
      <c r="L1816" s="1"/>
      <c r="M1816" s="1"/>
      <c r="N1816" s="1"/>
      <c r="P1816" s="1"/>
      <c r="Q1816" s="1"/>
    </row>
    <row r="1817" spans="7:17">
      <c r="G1817" s="1"/>
      <c r="H1817" s="1"/>
      <c r="I1817" s="1"/>
      <c r="J1817" s="1"/>
      <c r="K1817" s="1"/>
      <c r="L1817" s="1"/>
      <c r="M1817" s="1"/>
      <c r="N1817" s="1"/>
      <c r="P1817" s="1"/>
      <c r="Q1817" s="1"/>
    </row>
    <row r="1818" spans="7:17">
      <c r="G1818" s="1"/>
      <c r="H1818" s="1"/>
      <c r="I1818" s="1"/>
      <c r="J1818" s="1"/>
      <c r="K1818" s="1"/>
      <c r="L1818" s="1"/>
      <c r="M1818" s="1"/>
      <c r="N1818" s="1"/>
      <c r="P1818" s="1"/>
      <c r="Q1818" s="1"/>
    </row>
    <row r="1819" spans="7:17">
      <c r="G1819" s="1"/>
      <c r="H1819" s="1"/>
      <c r="I1819" s="1"/>
      <c r="J1819" s="1"/>
      <c r="K1819" s="1"/>
      <c r="L1819" s="1"/>
      <c r="M1819" s="1"/>
      <c r="N1819" s="1"/>
      <c r="P1819" s="1"/>
      <c r="Q1819" s="1"/>
    </row>
    <row r="1820" spans="7:17">
      <c r="G1820" s="1"/>
      <c r="H1820" s="1"/>
      <c r="I1820" s="1"/>
      <c r="J1820" s="1"/>
      <c r="K1820" s="1"/>
      <c r="L1820" s="1"/>
      <c r="M1820" s="1"/>
      <c r="N1820" s="1"/>
      <c r="P1820" s="1"/>
      <c r="Q1820" s="1"/>
    </row>
    <row r="1821" spans="7:17">
      <c r="G1821" s="1"/>
      <c r="H1821" s="1"/>
      <c r="I1821" s="1"/>
      <c r="J1821" s="1"/>
      <c r="K1821" s="1"/>
      <c r="L1821" s="1"/>
      <c r="M1821" s="1"/>
      <c r="N1821" s="1"/>
      <c r="P1821" s="1"/>
      <c r="Q1821" s="1"/>
    </row>
    <row r="1822" spans="7:17">
      <c r="G1822" s="1"/>
      <c r="H1822" s="1"/>
      <c r="I1822" s="1"/>
      <c r="J1822" s="1"/>
      <c r="K1822" s="1"/>
      <c r="L1822" s="1"/>
      <c r="M1822" s="1"/>
      <c r="N1822" s="1"/>
      <c r="P1822" s="1"/>
      <c r="Q1822" s="1"/>
    </row>
    <row r="1823" spans="7:17">
      <c r="G1823" s="1"/>
      <c r="H1823" s="1"/>
      <c r="I1823" s="1"/>
      <c r="J1823" s="1"/>
      <c r="K1823" s="1"/>
      <c r="L1823" s="1"/>
      <c r="M1823" s="1"/>
      <c r="N1823" s="1"/>
      <c r="P1823" s="1"/>
      <c r="Q1823" s="1"/>
    </row>
    <row r="1824" spans="7:17">
      <c r="G1824" s="1"/>
      <c r="H1824" s="1"/>
      <c r="I1824" s="1"/>
      <c r="J1824" s="1"/>
      <c r="K1824" s="1"/>
      <c r="L1824" s="1"/>
      <c r="M1824" s="1"/>
      <c r="N1824" s="1"/>
      <c r="P1824" s="1"/>
      <c r="Q1824" s="1"/>
    </row>
    <row r="1825" spans="7:17">
      <c r="G1825" s="1"/>
      <c r="H1825" s="1"/>
      <c r="I1825" s="1"/>
      <c r="J1825" s="1"/>
      <c r="K1825" s="1"/>
      <c r="L1825" s="1"/>
      <c r="M1825" s="1"/>
      <c r="N1825" s="1"/>
      <c r="P1825" s="1"/>
      <c r="Q1825" s="1"/>
    </row>
    <row r="1826" spans="7:17">
      <c r="G1826" s="1"/>
      <c r="H1826" s="1"/>
      <c r="I1826" s="1"/>
      <c r="J1826" s="1"/>
      <c r="K1826" s="1"/>
      <c r="L1826" s="1"/>
      <c r="M1826" s="1"/>
      <c r="N1826" s="1"/>
      <c r="P1826" s="1"/>
      <c r="Q1826" s="1"/>
    </row>
    <row r="1827" spans="7:17">
      <c r="G1827" s="1"/>
      <c r="H1827" s="1"/>
      <c r="I1827" s="1"/>
      <c r="J1827" s="1"/>
      <c r="K1827" s="1"/>
      <c r="L1827" s="1"/>
      <c r="M1827" s="1"/>
      <c r="N1827" s="1"/>
      <c r="P1827" s="1"/>
      <c r="Q1827" s="1"/>
    </row>
    <row r="1828" spans="7:17">
      <c r="G1828" s="1"/>
      <c r="H1828" s="1"/>
      <c r="I1828" s="1"/>
      <c r="J1828" s="1"/>
      <c r="K1828" s="1"/>
      <c r="L1828" s="1"/>
      <c r="M1828" s="1"/>
      <c r="N1828" s="1"/>
      <c r="P1828" s="1"/>
      <c r="Q1828" s="1"/>
    </row>
    <row r="1829" spans="7:17">
      <c r="G1829" s="1"/>
      <c r="H1829" s="1"/>
      <c r="I1829" s="1"/>
      <c r="J1829" s="1"/>
      <c r="K1829" s="1"/>
      <c r="L1829" s="1"/>
      <c r="M1829" s="1"/>
      <c r="N1829" s="1"/>
      <c r="P1829" s="1"/>
      <c r="Q1829" s="1"/>
    </row>
    <row r="1830" spans="7:17">
      <c r="G1830" s="1"/>
      <c r="H1830" s="1"/>
      <c r="I1830" s="1"/>
      <c r="J1830" s="1"/>
      <c r="K1830" s="1"/>
      <c r="L1830" s="1"/>
      <c r="M1830" s="1"/>
      <c r="N1830" s="1"/>
      <c r="P1830" s="1"/>
      <c r="Q1830" s="1"/>
    </row>
    <row r="1831" spans="7:17">
      <c r="G1831" s="1"/>
      <c r="H1831" s="1"/>
      <c r="I1831" s="1"/>
      <c r="J1831" s="1"/>
      <c r="K1831" s="1"/>
      <c r="L1831" s="1"/>
      <c r="M1831" s="1"/>
      <c r="N1831" s="1"/>
      <c r="P1831" s="1"/>
      <c r="Q1831" s="1"/>
    </row>
    <row r="1832" spans="7:17">
      <c r="G1832" s="1"/>
      <c r="H1832" s="1"/>
      <c r="I1832" s="1"/>
      <c r="J1832" s="1"/>
      <c r="K1832" s="1"/>
      <c r="L1832" s="1"/>
      <c r="M1832" s="1"/>
      <c r="N1832" s="1"/>
      <c r="P1832" s="1"/>
      <c r="Q1832" s="1"/>
    </row>
    <row r="1833" spans="7:17">
      <c r="G1833" s="1"/>
      <c r="H1833" s="1"/>
      <c r="I1833" s="1"/>
      <c r="J1833" s="1"/>
      <c r="K1833" s="1"/>
      <c r="L1833" s="1"/>
      <c r="M1833" s="1"/>
      <c r="N1833" s="1"/>
      <c r="P1833" s="1"/>
      <c r="Q1833" s="1"/>
    </row>
    <row r="1834" spans="7:17">
      <c r="G1834" s="1"/>
      <c r="H1834" s="1"/>
      <c r="I1834" s="1"/>
      <c r="J1834" s="1"/>
      <c r="K1834" s="1"/>
      <c r="L1834" s="1"/>
      <c r="M1834" s="1"/>
      <c r="N1834" s="1"/>
      <c r="P1834" s="1"/>
      <c r="Q1834" s="1"/>
    </row>
    <row r="1835" spans="7:17">
      <c r="G1835" s="1"/>
      <c r="H1835" s="1"/>
      <c r="I1835" s="1"/>
      <c r="J1835" s="1"/>
      <c r="K1835" s="1"/>
      <c r="L1835" s="1"/>
      <c r="M1835" s="1"/>
      <c r="N1835" s="1"/>
      <c r="P1835" s="1"/>
      <c r="Q1835" s="1"/>
    </row>
    <row r="1836" spans="7:17">
      <c r="G1836" s="1"/>
      <c r="H1836" s="1"/>
      <c r="I1836" s="1"/>
      <c r="J1836" s="1"/>
      <c r="K1836" s="1"/>
      <c r="L1836" s="1"/>
      <c r="M1836" s="1"/>
      <c r="N1836" s="1"/>
      <c r="P1836" s="1"/>
      <c r="Q1836" s="1"/>
    </row>
    <row r="1837" spans="7:17">
      <c r="G1837" s="1"/>
      <c r="H1837" s="1"/>
      <c r="I1837" s="1"/>
      <c r="J1837" s="1"/>
      <c r="K1837" s="1"/>
      <c r="L1837" s="1"/>
      <c r="M1837" s="1"/>
      <c r="N1837" s="1"/>
      <c r="P1837" s="1"/>
      <c r="Q1837" s="1"/>
    </row>
    <row r="1838" spans="7:17">
      <c r="G1838" s="1"/>
      <c r="H1838" s="1"/>
      <c r="I1838" s="1"/>
      <c r="J1838" s="1"/>
      <c r="K1838" s="1"/>
      <c r="L1838" s="1"/>
      <c r="M1838" s="1"/>
      <c r="N1838" s="1"/>
      <c r="P1838" s="1"/>
      <c r="Q1838" s="1"/>
    </row>
    <row r="1839" spans="7:17">
      <c r="G1839" s="1"/>
      <c r="H1839" s="1"/>
      <c r="I1839" s="1"/>
      <c r="J1839" s="1"/>
      <c r="K1839" s="1"/>
      <c r="L1839" s="1"/>
      <c r="M1839" s="1"/>
      <c r="N1839" s="1"/>
      <c r="P1839" s="1"/>
      <c r="Q1839" s="1"/>
    </row>
    <row r="1840" spans="7:17">
      <c r="G1840" s="1"/>
      <c r="H1840" s="1"/>
      <c r="I1840" s="1"/>
      <c r="J1840" s="1"/>
      <c r="K1840" s="1"/>
      <c r="L1840" s="1"/>
      <c r="M1840" s="1"/>
      <c r="N1840" s="1"/>
      <c r="P1840" s="1"/>
      <c r="Q1840" s="1"/>
    </row>
    <row r="1841" spans="7:17">
      <c r="G1841" s="1"/>
      <c r="H1841" s="1"/>
      <c r="I1841" s="1"/>
      <c r="J1841" s="1"/>
      <c r="K1841" s="1"/>
      <c r="L1841" s="1"/>
      <c r="M1841" s="1"/>
      <c r="N1841" s="1"/>
      <c r="P1841" s="1"/>
      <c r="Q1841" s="1"/>
    </row>
    <row r="1842" spans="7:17">
      <c r="G1842" s="1"/>
      <c r="H1842" s="1"/>
      <c r="I1842" s="1"/>
      <c r="J1842" s="1"/>
      <c r="K1842" s="1"/>
      <c r="L1842" s="1"/>
      <c r="M1842" s="1"/>
      <c r="N1842" s="1"/>
      <c r="P1842" s="1"/>
      <c r="Q1842" s="1"/>
    </row>
    <row r="1843" spans="7:17">
      <c r="G1843" s="1"/>
      <c r="H1843" s="1"/>
      <c r="I1843" s="1"/>
      <c r="J1843" s="1"/>
      <c r="K1843" s="1"/>
      <c r="L1843" s="1"/>
      <c r="M1843" s="1"/>
      <c r="N1843" s="1"/>
      <c r="P1843" s="1"/>
      <c r="Q1843" s="1"/>
    </row>
    <row r="1844" spans="7:17">
      <c r="G1844" s="1"/>
      <c r="H1844" s="1"/>
      <c r="I1844" s="1"/>
      <c r="J1844" s="1"/>
      <c r="K1844" s="1"/>
      <c r="L1844" s="1"/>
      <c r="M1844" s="1"/>
      <c r="N1844" s="1"/>
      <c r="P1844" s="1"/>
      <c r="Q1844" s="1"/>
    </row>
    <row r="1845" spans="7:17">
      <c r="G1845" s="1"/>
      <c r="H1845" s="1"/>
      <c r="I1845" s="1"/>
      <c r="J1845" s="1"/>
      <c r="K1845" s="1"/>
      <c r="L1845" s="1"/>
      <c r="M1845" s="1"/>
      <c r="N1845" s="1"/>
      <c r="P1845" s="1"/>
      <c r="Q1845" s="1"/>
    </row>
    <row r="1846" spans="7:17">
      <c r="G1846" s="1"/>
      <c r="H1846" s="1"/>
      <c r="I1846" s="1"/>
      <c r="J1846" s="1"/>
      <c r="K1846" s="1"/>
      <c r="L1846" s="1"/>
      <c r="M1846" s="1"/>
      <c r="N1846" s="1"/>
      <c r="P1846" s="1"/>
      <c r="Q1846" s="1"/>
    </row>
    <row r="1847" spans="7:17">
      <c r="G1847" s="1"/>
      <c r="H1847" s="1"/>
      <c r="I1847" s="1"/>
      <c r="J1847" s="1"/>
      <c r="K1847" s="1"/>
      <c r="L1847" s="1"/>
      <c r="M1847" s="1"/>
      <c r="N1847" s="1"/>
      <c r="P1847" s="1"/>
      <c r="Q1847" s="1"/>
    </row>
    <row r="1848" spans="7:17">
      <c r="G1848" s="1"/>
      <c r="H1848" s="1"/>
      <c r="I1848" s="1"/>
      <c r="J1848" s="1"/>
      <c r="K1848" s="1"/>
      <c r="L1848" s="1"/>
      <c r="M1848" s="1"/>
      <c r="N1848" s="1"/>
      <c r="P1848" s="1"/>
      <c r="Q1848" s="1"/>
    </row>
    <row r="1849" spans="7:17">
      <c r="G1849" s="1"/>
      <c r="H1849" s="1"/>
      <c r="I1849" s="1"/>
      <c r="J1849" s="1"/>
      <c r="K1849" s="1"/>
      <c r="L1849" s="1"/>
      <c r="M1849" s="1"/>
      <c r="N1849" s="1"/>
      <c r="P1849" s="1"/>
      <c r="Q1849" s="1"/>
    </row>
    <row r="1850" spans="7:17">
      <c r="G1850" s="1"/>
      <c r="H1850" s="1"/>
      <c r="I1850" s="1"/>
      <c r="J1850" s="1"/>
      <c r="K1850" s="1"/>
      <c r="L1850" s="1"/>
      <c r="M1850" s="1"/>
      <c r="N1850" s="1"/>
      <c r="P1850" s="1"/>
      <c r="Q1850" s="1"/>
    </row>
    <row r="1851" spans="7:17">
      <c r="G1851" s="1"/>
      <c r="H1851" s="1"/>
      <c r="I1851" s="1"/>
      <c r="J1851" s="1"/>
      <c r="K1851" s="1"/>
      <c r="L1851" s="1"/>
      <c r="M1851" s="1"/>
      <c r="N1851" s="1"/>
      <c r="P1851" s="1"/>
      <c r="Q1851" s="1"/>
    </row>
    <row r="1852" spans="7:17">
      <c r="G1852" s="1"/>
      <c r="H1852" s="1"/>
      <c r="I1852" s="1"/>
      <c r="J1852" s="1"/>
      <c r="K1852" s="1"/>
      <c r="L1852" s="1"/>
      <c r="M1852" s="1"/>
      <c r="N1852" s="1"/>
      <c r="P1852" s="1"/>
      <c r="Q1852" s="1"/>
    </row>
    <row r="1853" spans="7:17">
      <c r="G1853" s="1"/>
      <c r="H1853" s="1"/>
      <c r="I1853" s="1"/>
      <c r="J1853" s="1"/>
      <c r="K1853" s="1"/>
      <c r="L1853" s="1"/>
      <c r="M1853" s="1"/>
      <c r="N1853" s="1"/>
      <c r="P1853" s="1"/>
      <c r="Q1853" s="1"/>
    </row>
    <row r="1854" spans="7:17">
      <c r="G1854" s="1"/>
      <c r="H1854" s="1"/>
      <c r="I1854" s="1"/>
      <c r="J1854" s="1"/>
      <c r="K1854" s="1"/>
      <c r="L1854" s="1"/>
      <c r="M1854" s="1"/>
      <c r="N1854" s="1"/>
      <c r="P1854" s="1"/>
      <c r="Q1854" s="1"/>
    </row>
    <row r="1855" spans="7:17">
      <c r="G1855" s="1"/>
      <c r="H1855" s="1"/>
      <c r="I1855" s="1"/>
      <c r="J1855" s="1"/>
      <c r="K1855" s="1"/>
      <c r="L1855" s="1"/>
      <c r="M1855" s="1"/>
      <c r="N1855" s="1"/>
      <c r="P1855" s="1"/>
      <c r="Q1855" s="1"/>
    </row>
    <row r="1856" spans="7:17">
      <c r="G1856" s="1"/>
      <c r="H1856" s="1"/>
      <c r="I1856" s="1"/>
      <c r="J1856" s="1"/>
      <c r="K1856" s="1"/>
      <c r="L1856" s="1"/>
      <c r="M1856" s="1"/>
      <c r="N1856" s="1"/>
      <c r="P1856" s="1"/>
      <c r="Q1856" s="1"/>
    </row>
    <row r="1857" spans="7:17">
      <c r="G1857" s="1"/>
      <c r="H1857" s="1"/>
      <c r="I1857" s="1"/>
      <c r="J1857" s="1"/>
      <c r="K1857" s="1"/>
      <c r="L1857" s="1"/>
      <c r="M1857" s="1"/>
      <c r="N1857" s="1"/>
      <c r="P1857" s="1"/>
      <c r="Q1857" s="1"/>
    </row>
    <row r="1858" spans="7:17">
      <c r="G1858" s="1"/>
      <c r="H1858" s="1"/>
      <c r="I1858" s="1"/>
      <c r="J1858" s="1"/>
      <c r="K1858" s="1"/>
      <c r="L1858" s="1"/>
      <c r="M1858" s="1"/>
      <c r="N1858" s="1"/>
      <c r="P1858" s="1"/>
      <c r="Q1858" s="1"/>
    </row>
    <row r="1859" spans="7:17">
      <c r="G1859" s="1"/>
      <c r="H1859" s="1"/>
      <c r="I1859" s="1"/>
      <c r="J1859" s="1"/>
      <c r="K1859" s="1"/>
      <c r="L1859" s="1"/>
      <c r="M1859" s="1"/>
      <c r="N1859" s="1"/>
      <c r="P1859" s="1"/>
      <c r="Q1859" s="1"/>
    </row>
    <row r="1860" spans="7:17">
      <c r="G1860" s="1"/>
      <c r="H1860" s="1"/>
      <c r="I1860" s="1"/>
      <c r="J1860" s="1"/>
      <c r="K1860" s="1"/>
      <c r="L1860" s="1"/>
      <c r="M1860" s="1"/>
      <c r="N1860" s="1"/>
      <c r="P1860" s="1"/>
      <c r="Q1860" s="1"/>
    </row>
    <row r="1861" spans="7:17">
      <c r="G1861" s="1"/>
      <c r="H1861" s="1"/>
      <c r="I1861" s="1"/>
      <c r="J1861" s="1"/>
      <c r="K1861" s="1"/>
      <c r="L1861" s="1"/>
      <c r="M1861" s="1"/>
      <c r="N1861" s="1"/>
      <c r="P1861" s="1"/>
      <c r="Q1861" s="1"/>
    </row>
    <row r="1862" spans="7:17">
      <c r="G1862" s="1"/>
      <c r="H1862" s="1"/>
      <c r="I1862" s="1"/>
      <c r="J1862" s="1"/>
      <c r="K1862" s="1"/>
      <c r="L1862" s="1"/>
      <c r="M1862" s="1"/>
      <c r="N1862" s="1"/>
      <c r="P1862" s="1"/>
      <c r="Q1862" s="1"/>
    </row>
    <row r="1863" spans="7:17">
      <c r="G1863" s="1"/>
      <c r="H1863" s="1"/>
      <c r="I1863" s="1"/>
      <c r="J1863" s="1"/>
      <c r="K1863" s="1"/>
      <c r="L1863" s="1"/>
      <c r="M1863" s="1"/>
      <c r="N1863" s="1"/>
      <c r="P1863" s="1"/>
      <c r="Q1863" s="1"/>
    </row>
    <row r="1864" spans="7:17">
      <c r="G1864" s="1"/>
      <c r="H1864" s="1"/>
      <c r="I1864" s="1"/>
      <c r="J1864" s="1"/>
      <c r="K1864" s="1"/>
      <c r="L1864" s="1"/>
      <c r="M1864" s="1"/>
      <c r="N1864" s="1"/>
      <c r="P1864" s="1"/>
      <c r="Q1864" s="1"/>
    </row>
    <row r="1865" spans="7:17">
      <c r="G1865" s="1"/>
      <c r="H1865" s="1"/>
      <c r="I1865" s="1"/>
      <c r="J1865" s="1"/>
      <c r="K1865" s="1"/>
      <c r="L1865" s="1"/>
      <c r="M1865" s="1"/>
      <c r="N1865" s="1"/>
      <c r="P1865" s="1"/>
      <c r="Q1865" s="1"/>
    </row>
    <row r="1866" spans="7:17">
      <c r="G1866" s="1"/>
      <c r="H1866" s="1"/>
      <c r="I1866" s="1"/>
      <c r="J1866" s="1"/>
      <c r="K1866" s="1"/>
      <c r="L1866" s="1"/>
      <c r="M1866" s="1"/>
      <c r="N1866" s="1"/>
      <c r="P1866" s="1"/>
      <c r="Q1866" s="1"/>
    </row>
    <row r="1867" spans="7:17">
      <c r="G1867" s="1"/>
      <c r="H1867" s="1"/>
      <c r="I1867" s="1"/>
      <c r="J1867" s="1"/>
      <c r="K1867" s="1"/>
      <c r="L1867" s="1"/>
      <c r="M1867" s="1"/>
      <c r="N1867" s="1"/>
      <c r="P1867" s="1"/>
      <c r="Q1867" s="1"/>
    </row>
    <row r="1868" spans="7:17">
      <c r="G1868" s="1"/>
      <c r="H1868" s="1"/>
      <c r="I1868" s="1"/>
      <c r="J1868" s="1"/>
      <c r="K1868" s="1"/>
      <c r="L1868" s="1"/>
      <c r="M1868" s="1"/>
      <c r="N1868" s="1"/>
      <c r="P1868" s="1"/>
      <c r="Q1868" s="1"/>
    </row>
    <row r="1869" spans="7:17">
      <c r="G1869" s="1"/>
      <c r="H1869" s="1"/>
      <c r="I1869" s="1"/>
      <c r="J1869" s="1"/>
      <c r="K1869" s="1"/>
      <c r="L1869" s="1"/>
      <c r="M1869" s="1"/>
      <c r="N1869" s="1"/>
      <c r="P1869" s="1"/>
      <c r="Q1869" s="1"/>
    </row>
    <row r="1870" spans="7:17">
      <c r="G1870" s="1"/>
      <c r="H1870" s="1"/>
      <c r="I1870" s="1"/>
      <c r="J1870" s="1"/>
      <c r="K1870" s="1"/>
      <c r="L1870" s="1"/>
      <c r="M1870" s="1"/>
      <c r="N1870" s="1"/>
      <c r="P1870" s="1"/>
      <c r="Q1870" s="1"/>
    </row>
    <row r="1871" spans="7:17">
      <c r="G1871" s="1"/>
      <c r="H1871" s="1"/>
      <c r="I1871" s="1"/>
      <c r="J1871" s="1"/>
      <c r="K1871" s="1"/>
      <c r="L1871" s="1"/>
      <c r="M1871" s="1"/>
      <c r="N1871" s="1"/>
      <c r="P1871" s="1"/>
      <c r="Q1871" s="1"/>
    </row>
    <row r="1872" spans="7:17">
      <c r="G1872" s="1"/>
      <c r="H1872" s="1"/>
      <c r="I1872" s="1"/>
      <c r="J1872" s="1"/>
      <c r="K1872" s="1"/>
      <c r="L1872" s="1"/>
      <c r="M1872" s="1"/>
      <c r="N1872" s="1"/>
      <c r="P1872" s="1"/>
      <c r="Q1872" s="1"/>
    </row>
    <row r="1873" spans="7:17">
      <c r="G1873" s="1"/>
      <c r="H1873" s="1"/>
      <c r="I1873" s="1"/>
      <c r="J1873" s="1"/>
      <c r="K1873" s="1"/>
      <c r="L1873" s="1"/>
      <c r="M1873" s="1"/>
      <c r="N1873" s="1"/>
      <c r="P1873" s="1"/>
      <c r="Q1873" s="1"/>
    </row>
    <row r="1874" spans="7:17">
      <c r="G1874" s="1"/>
      <c r="H1874" s="1"/>
      <c r="I1874" s="1"/>
      <c r="J1874" s="1"/>
      <c r="K1874" s="1"/>
      <c r="L1874" s="1"/>
      <c r="M1874" s="1"/>
      <c r="N1874" s="1"/>
      <c r="P1874" s="1"/>
      <c r="Q1874" s="1"/>
    </row>
    <row r="1875" spans="7:17">
      <c r="G1875" s="1"/>
      <c r="H1875" s="1"/>
      <c r="I1875" s="1"/>
      <c r="J1875" s="1"/>
      <c r="K1875" s="1"/>
      <c r="L1875" s="1"/>
      <c r="M1875" s="1"/>
      <c r="N1875" s="1"/>
      <c r="P1875" s="1"/>
      <c r="Q1875" s="1"/>
    </row>
    <row r="1876" spans="7:17">
      <c r="G1876" s="1"/>
      <c r="H1876" s="1"/>
      <c r="I1876" s="1"/>
      <c r="J1876" s="1"/>
      <c r="K1876" s="1"/>
      <c r="L1876" s="1"/>
      <c r="M1876" s="1"/>
      <c r="N1876" s="1"/>
      <c r="P1876" s="1"/>
      <c r="Q1876" s="1"/>
    </row>
    <row r="1877" spans="7:17">
      <c r="G1877" s="1"/>
      <c r="H1877" s="1"/>
      <c r="I1877" s="1"/>
      <c r="J1877" s="1"/>
      <c r="K1877" s="1"/>
      <c r="L1877" s="1"/>
      <c r="M1877" s="1"/>
      <c r="N1877" s="1"/>
      <c r="P1877" s="1"/>
      <c r="Q187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37EAEC3-7F22-4393-AAF8-15F20BE72289}"/>
</file>

<file path=customXml/itemProps2.xml><?xml version="1.0" encoding="utf-8"?>
<ds:datastoreItem xmlns:ds="http://schemas.openxmlformats.org/officeDocument/2006/customXml" ds:itemID="{0A16916F-9DF1-4E63-885C-B216D1219A14}"/>
</file>

<file path=customXml/itemProps3.xml><?xml version="1.0" encoding="utf-8"?>
<ds:datastoreItem xmlns:ds="http://schemas.openxmlformats.org/officeDocument/2006/customXml" ds:itemID="{E0E7DAA3-E950-46C2-8228-AE09A64CD3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3</vt:i4>
      </vt:variant>
    </vt:vector>
  </HeadingPairs>
  <TitlesOfParts>
    <vt:vector size="40" baseType="lpstr">
      <vt:lpstr>Ark1</vt:lpstr>
      <vt:lpstr>År</vt:lpstr>
      <vt:lpstr>Å</vt:lpstr>
      <vt:lpstr>Kategori</vt:lpstr>
      <vt:lpstr>Kat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RNR</vt:lpstr>
      <vt:lpstr>S</vt:lpstr>
      <vt:lpstr>Slakteri per MÅNED</vt:lpstr>
      <vt:lpstr>S2</vt:lpstr>
      <vt:lpstr>Klasse</vt:lpstr>
      <vt:lpstr>KL</vt:lpstr>
      <vt:lpstr>Kjøtt%</vt:lpstr>
      <vt:lpstr>K</vt:lpstr>
      <vt:lpstr>Vektgrupper</vt:lpstr>
      <vt:lpstr>V</vt:lpstr>
      <vt:lpstr>Variant</vt:lpstr>
      <vt:lpstr>VA</vt:lpstr>
      <vt:lpstr>Variant per måned</vt:lpstr>
      <vt:lpstr>VM</vt:lpstr>
      <vt:lpstr>Fylker</vt:lpstr>
      <vt:lpstr>FY</vt:lpstr>
      <vt:lpstr>Produksjon</vt:lpstr>
      <vt:lpstr>P</vt:lpstr>
      <vt:lpstr>K_nr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2016-01-17T00:08:39Z</cp:lastPrinted>
  <dcterms:created xsi:type="dcterms:W3CDTF">1998-09-02T15:52:34Z</dcterms:created>
  <dcterms:modified xsi:type="dcterms:W3CDTF">2024-01-23T19:10:31Z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